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ellings\IdeaProjects\job_board_watcher\"/>
    </mc:Choice>
  </mc:AlternateContent>
  <xr:revisionPtr revIDLastSave="0" documentId="13_ncr:1_{0F87DC9B-F2CD-4E0F-802B-4B2E50CB9F85}" xr6:coauthVersionLast="47" xr6:coauthVersionMax="47" xr10:uidLastSave="{00000000-0000-0000-0000-000000000000}"/>
  <bookViews>
    <workbookView xWindow="-120" yWindow="-120" windowWidth="29040" windowHeight="15840" xr2:uid="{44B09D5E-EC7E-44CF-8996-0FA8D2797FE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S368" i="1" l="1"/>
  <c r="CR368" i="1"/>
  <c r="CQ368" i="1"/>
  <c r="CT368" i="1" s="1"/>
  <c r="BM368" i="1"/>
  <c r="BL368" i="1"/>
  <c r="BK368" i="1"/>
  <c r="BJ368" i="1"/>
  <c r="BI368" i="1"/>
  <c r="BH368" i="1"/>
  <c r="AQ368" i="1"/>
  <c r="AB368" i="1"/>
  <c r="AA368" i="1"/>
  <c r="X368" i="1"/>
  <c r="V368" i="1"/>
  <c r="I368" i="1"/>
  <c r="G368" i="1"/>
  <c r="C368" i="1"/>
  <c r="L368" i="1" s="1"/>
  <c r="CS367" i="1"/>
  <c r="CR367" i="1"/>
  <c r="CQ367" i="1"/>
  <c r="CT367" i="1" s="1"/>
  <c r="BM367" i="1"/>
  <c r="BL367" i="1"/>
  <c r="BK367" i="1"/>
  <c r="BJ367" i="1"/>
  <c r="BI367" i="1"/>
  <c r="BH367" i="1"/>
  <c r="AQ367" i="1"/>
  <c r="Z367" i="1"/>
  <c r="Y367" i="1"/>
  <c r="O367" i="1"/>
  <c r="L367" i="1"/>
  <c r="K367" i="1"/>
  <c r="C367" i="1"/>
  <c r="V367" i="1" s="1"/>
  <c r="CT366" i="1"/>
  <c r="CS366" i="1"/>
  <c r="CR366" i="1"/>
  <c r="CQ366" i="1"/>
  <c r="BM366" i="1"/>
  <c r="BL366" i="1"/>
  <c r="BK366" i="1"/>
  <c r="BJ366" i="1"/>
  <c r="BI366" i="1"/>
  <c r="BH366" i="1"/>
  <c r="AW366" i="1"/>
  <c r="AQ366" i="1"/>
  <c r="AD366" i="1"/>
  <c r="AB366" i="1"/>
  <c r="Z366" i="1"/>
  <c r="X366" i="1"/>
  <c r="V366" i="1"/>
  <c r="O366" i="1"/>
  <c r="K366" i="1"/>
  <c r="I366" i="1"/>
  <c r="G366" i="1"/>
  <c r="C366" i="1"/>
  <c r="AS366" i="1" s="1"/>
  <c r="CT365" i="1"/>
  <c r="CS365" i="1"/>
  <c r="CR365" i="1"/>
  <c r="CQ365" i="1"/>
  <c r="BM365" i="1"/>
  <c r="BL365" i="1"/>
  <c r="BK365" i="1"/>
  <c r="BJ365" i="1"/>
  <c r="BI365" i="1"/>
  <c r="BH365" i="1"/>
  <c r="AW365" i="1"/>
  <c r="AQ365" i="1"/>
  <c r="AB365" i="1"/>
  <c r="AA365" i="1"/>
  <c r="Z365" i="1"/>
  <c r="C365" i="1"/>
  <c r="AS365" i="1" s="1"/>
  <c r="CT364" i="1"/>
  <c r="CS364" i="1"/>
  <c r="CR364" i="1"/>
  <c r="CQ364" i="1"/>
  <c r="BM364" i="1"/>
  <c r="BL364" i="1"/>
  <c r="BK364" i="1"/>
  <c r="BJ364" i="1"/>
  <c r="BI364" i="1"/>
  <c r="BH364" i="1"/>
  <c r="AQ364" i="1"/>
  <c r="AD364" i="1"/>
  <c r="Y364" i="1"/>
  <c r="X364" i="1"/>
  <c r="K364" i="1"/>
  <c r="I364" i="1"/>
  <c r="C364" i="1"/>
  <c r="AW364" i="1" s="1"/>
  <c r="CS363" i="1"/>
  <c r="CR363" i="1"/>
  <c r="CQ363" i="1"/>
  <c r="BM363" i="1"/>
  <c r="BL363" i="1"/>
  <c r="BK363" i="1"/>
  <c r="BJ363" i="1"/>
  <c r="BI363" i="1"/>
  <c r="BH363" i="1"/>
  <c r="AQ363" i="1"/>
  <c r="C363" i="1"/>
  <c r="AW363" i="1" s="1"/>
  <c r="CS362" i="1"/>
  <c r="CR362" i="1"/>
  <c r="CQ362" i="1"/>
  <c r="CT362" i="1" s="1"/>
  <c r="BM362" i="1"/>
  <c r="BL362" i="1"/>
  <c r="BK362" i="1"/>
  <c r="BJ362" i="1"/>
  <c r="BI362" i="1"/>
  <c r="BH362" i="1"/>
  <c r="AW362" i="1"/>
  <c r="AS362" i="1"/>
  <c r="AQ362" i="1"/>
  <c r="L362" i="1"/>
  <c r="K362" i="1"/>
  <c r="G362" i="1"/>
  <c r="C362" i="1"/>
  <c r="AB362" i="1" s="1"/>
  <c r="CS361" i="1"/>
  <c r="CR361" i="1"/>
  <c r="CQ361" i="1"/>
  <c r="CT361" i="1" s="1"/>
  <c r="BM361" i="1"/>
  <c r="BL361" i="1"/>
  <c r="BK361" i="1"/>
  <c r="BJ361" i="1"/>
  <c r="BI361" i="1"/>
  <c r="BH361" i="1"/>
  <c r="AW361" i="1"/>
  <c r="AQ361" i="1"/>
  <c r="AB361" i="1"/>
  <c r="AA361" i="1"/>
  <c r="X361" i="1"/>
  <c r="V361" i="1"/>
  <c r="I361" i="1"/>
  <c r="G361" i="1"/>
  <c r="C361" i="1"/>
  <c r="L361" i="1" s="1"/>
  <c r="CS360" i="1"/>
  <c r="CR360" i="1"/>
  <c r="CT360" i="1" s="1"/>
  <c r="CQ360" i="1"/>
  <c r="BM360" i="1"/>
  <c r="BL360" i="1"/>
  <c r="BK360" i="1"/>
  <c r="BJ360" i="1"/>
  <c r="BI360" i="1"/>
  <c r="BH360" i="1"/>
  <c r="AQ360" i="1"/>
  <c r="X360" i="1"/>
  <c r="K360" i="1"/>
  <c r="C360" i="1"/>
  <c r="CS359" i="1"/>
  <c r="CR359" i="1"/>
  <c r="CQ359" i="1"/>
  <c r="CT359" i="1" s="1"/>
  <c r="BM359" i="1"/>
  <c r="BL359" i="1"/>
  <c r="BK359" i="1"/>
  <c r="BJ359" i="1"/>
  <c r="BI359" i="1"/>
  <c r="BH359" i="1"/>
  <c r="AQ359" i="1"/>
  <c r="C359" i="1"/>
  <c r="CS358" i="1"/>
  <c r="CR358" i="1"/>
  <c r="CQ358" i="1"/>
  <c r="CT358" i="1" s="1"/>
  <c r="BM358" i="1"/>
  <c r="BL358" i="1"/>
  <c r="BK358" i="1"/>
  <c r="BJ358" i="1"/>
  <c r="BI358" i="1"/>
  <c r="BH358" i="1"/>
  <c r="AS358" i="1"/>
  <c r="AQ358" i="1"/>
  <c r="AB358" i="1"/>
  <c r="K358" i="1"/>
  <c r="I358" i="1"/>
  <c r="G358" i="1"/>
  <c r="C358" i="1"/>
  <c r="AD358" i="1" s="1"/>
  <c r="CS357" i="1"/>
  <c r="CR357" i="1"/>
  <c r="CQ357" i="1"/>
  <c r="CT357" i="1" s="1"/>
  <c r="BM357" i="1"/>
  <c r="BL357" i="1"/>
  <c r="BK357" i="1"/>
  <c r="BJ357" i="1"/>
  <c r="BI357" i="1"/>
  <c r="BH357" i="1"/>
  <c r="AS357" i="1"/>
  <c r="AQ357" i="1"/>
  <c r="Z357" i="1"/>
  <c r="Y357" i="1"/>
  <c r="X357" i="1"/>
  <c r="C357" i="1"/>
  <c r="AA357" i="1" s="1"/>
  <c r="CT356" i="1"/>
  <c r="CS356" i="1"/>
  <c r="CR356" i="1"/>
  <c r="CQ356" i="1"/>
  <c r="BM356" i="1"/>
  <c r="BL356" i="1"/>
  <c r="BK356" i="1"/>
  <c r="BJ356" i="1"/>
  <c r="BI356" i="1"/>
  <c r="BH356" i="1"/>
  <c r="AS356" i="1"/>
  <c r="AQ356" i="1"/>
  <c r="V356" i="1"/>
  <c r="C356" i="1"/>
  <c r="CS355" i="1"/>
  <c r="CR355" i="1"/>
  <c r="CQ355" i="1"/>
  <c r="CT355" i="1" s="1"/>
  <c r="BM355" i="1"/>
  <c r="BJ355" i="1"/>
  <c r="BI355" i="1"/>
  <c r="BG355" i="1"/>
  <c r="BF355" i="1"/>
  <c r="BE355" i="1"/>
  <c r="BL355" i="1" s="1"/>
  <c r="BD355" i="1"/>
  <c r="BK355" i="1" s="1"/>
  <c r="BC355" i="1"/>
  <c r="BB355" i="1"/>
  <c r="BA355" i="1"/>
  <c r="BH355" i="1" s="1"/>
  <c r="AQ355" i="1"/>
  <c r="AA355" i="1"/>
  <c r="Z355" i="1"/>
  <c r="Y355" i="1"/>
  <c r="C355" i="1"/>
  <c r="O355" i="1" s="1"/>
  <c r="CS354" i="1"/>
  <c r="CR354" i="1"/>
  <c r="CQ354" i="1"/>
  <c r="CT354" i="1" s="1"/>
  <c r="BK354" i="1"/>
  <c r="BJ354" i="1"/>
  <c r="BG354" i="1"/>
  <c r="BF354" i="1"/>
  <c r="BM354" i="1" s="1"/>
  <c r="BE354" i="1"/>
  <c r="BL354" i="1" s="1"/>
  <c r="BD354" i="1"/>
  <c r="BC354" i="1"/>
  <c r="BB354" i="1"/>
  <c r="BI354" i="1" s="1"/>
  <c r="BA354" i="1"/>
  <c r="BH354" i="1" s="1"/>
  <c r="AQ354" i="1"/>
  <c r="C354" i="1"/>
  <c r="CS353" i="1"/>
  <c r="CR353" i="1"/>
  <c r="CT353" i="1" s="1"/>
  <c r="CQ353" i="1"/>
  <c r="BG353" i="1"/>
  <c r="BF353" i="1"/>
  <c r="BM353" i="1" s="1"/>
  <c r="BE353" i="1"/>
  <c r="BL353" i="1" s="1"/>
  <c r="BD353" i="1"/>
  <c r="BK353" i="1" s="1"/>
  <c r="BC353" i="1"/>
  <c r="BJ353" i="1" s="1"/>
  <c r="BB353" i="1"/>
  <c r="BI353" i="1" s="1"/>
  <c r="BA353" i="1"/>
  <c r="BH353" i="1" s="1"/>
  <c r="AQ353" i="1"/>
  <c r="C353" i="1"/>
  <c r="CS352" i="1"/>
  <c r="CR352" i="1"/>
  <c r="CQ352" i="1"/>
  <c r="CT352" i="1" s="1"/>
  <c r="BH352" i="1"/>
  <c r="BG352" i="1"/>
  <c r="BF352" i="1"/>
  <c r="BM352" i="1" s="1"/>
  <c r="BE352" i="1"/>
  <c r="BL352" i="1" s="1"/>
  <c r="BD352" i="1"/>
  <c r="BK352" i="1" s="1"/>
  <c r="BC352" i="1"/>
  <c r="BJ352" i="1" s="1"/>
  <c r="BB352" i="1"/>
  <c r="BI352" i="1" s="1"/>
  <c r="BA352" i="1"/>
  <c r="AQ352" i="1"/>
  <c r="AB352" i="1"/>
  <c r="AA352" i="1"/>
  <c r="Z352" i="1"/>
  <c r="X352" i="1"/>
  <c r="V352" i="1"/>
  <c r="O352" i="1"/>
  <c r="K352" i="1"/>
  <c r="I352" i="1"/>
  <c r="G352" i="1"/>
  <c r="C352" i="1"/>
  <c r="AS352" i="1" s="1"/>
  <c r="CS351" i="1"/>
  <c r="CR351" i="1"/>
  <c r="CQ351" i="1"/>
  <c r="BJ351" i="1"/>
  <c r="BI351" i="1"/>
  <c r="BG351" i="1"/>
  <c r="BF351" i="1"/>
  <c r="BM351" i="1" s="1"/>
  <c r="BE351" i="1"/>
  <c r="BL351" i="1" s="1"/>
  <c r="BD351" i="1"/>
  <c r="BK351" i="1" s="1"/>
  <c r="BC351" i="1"/>
  <c r="BB351" i="1"/>
  <c r="BA351" i="1"/>
  <c r="BH351" i="1" s="1"/>
  <c r="AQ351" i="1"/>
  <c r="C351" i="1"/>
  <c r="CS350" i="1"/>
  <c r="CR350" i="1"/>
  <c r="CQ350" i="1"/>
  <c r="CT350" i="1" s="1"/>
  <c r="BM350" i="1"/>
  <c r="BJ350" i="1"/>
  <c r="BI350" i="1"/>
  <c r="BG350" i="1"/>
  <c r="BF350" i="1"/>
  <c r="BE350" i="1"/>
  <c r="BL350" i="1" s="1"/>
  <c r="BD350" i="1"/>
  <c r="BK350" i="1" s="1"/>
  <c r="BC350" i="1"/>
  <c r="BB350" i="1"/>
  <c r="BA350" i="1"/>
  <c r="BH350" i="1" s="1"/>
  <c r="AQ350" i="1"/>
  <c r="AA350" i="1"/>
  <c r="Z350" i="1"/>
  <c r="L350" i="1"/>
  <c r="C350" i="1"/>
  <c r="Y350" i="1" s="1"/>
  <c r="CS349" i="1"/>
  <c r="CR349" i="1"/>
  <c r="CQ349" i="1"/>
  <c r="CT349" i="1" s="1"/>
  <c r="BG349" i="1"/>
  <c r="BF349" i="1"/>
  <c r="BM349" i="1" s="1"/>
  <c r="BE349" i="1"/>
  <c r="BL349" i="1" s="1"/>
  <c r="BD349" i="1"/>
  <c r="BK349" i="1" s="1"/>
  <c r="BC349" i="1"/>
  <c r="BJ349" i="1" s="1"/>
  <c r="BB349" i="1"/>
  <c r="BI349" i="1" s="1"/>
  <c r="BA349" i="1"/>
  <c r="BH349" i="1" s="1"/>
  <c r="AQ349" i="1"/>
  <c r="AB349" i="1"/>
  <c r="C349" i="1"/>
  <c r="CS348" i="1"/>
  <c r="CR348" i="1"/>
  <c r="CQ348" i="1"/>
  <c r="CT348" i="1" s="1"/>
  <c r="BJ348" i="1"/>
  <c r="BI348" i="1"/>
  <c r="BG348" i="1"/>
  <c r="BF348" i="1"/>
  <c r="BM348" i="1" s="1"/>
  <c r="BE348" i="1"/>
  <c r="BL348" i="1" s="1"/>
  <c r="BD348" i="1"/>
  <c r="BK348" i="1" s="1"/>
  <c r="BC348" i="1"/>
  <c r="BB348" i="1"/>
  <c r="BA348" i="1"/>
  <c r="BH348" i="1" s="1"/>
  <c r="AQ348" i="1"/>
  <c r="C348" i="1"/>
  <c r="CS347" i="1"/>
  <c r="CR347" i="1"/>
  <c r="CQ347" i="1"/>
  <c r="CT347" i="1" s="1"/>
  <c r="BI347" i="1"/>
  <c r="BG347" i="1"/>
  <c r="BF347" i="1"/>
  <c r="BM347" i="1" s="1"/>
  <c r="BE347" i="1"/>
  <c r="BL347" i="1" s="1"/>
  <c r="BD347" i="1"/>
  <c r="BK347" i="1" s="1"/>
  <c r="BC347" i="1"/>
  <c r="BJ347" i="1" s="1"/>
  <c r="BB347" i="1"/>
  <c r="BA347" i="1"/>
  <c r="BH347" i="1" s="1"/>
  <c r="AS347" i="1"/>
  <c r="AQ347" i="1"/>
  <c r="AA347" i="1"/>
  <c r="Z347" i="1"/>
  <c r="X347" i="1"/>
  <c r="L347" i="1"/>
  <c r="I347" i="1"/>
  <c r="G347" i="1"/>
  <c r="C347" i="1"/>
  <c r="CS346" i="1"/>
  <c r="CR346" i="1"/>
  <c r="CQ346" i="1"/>
  <c r="CT346" i="1" s="1"/>
  <c r="BG346" i="1"/>
  <c r="BF346" i="1"/>
  <c r="BM346" i="1" s="1"/>
  <c r="BE346" i="1"/>
  <c r="BL346" i="1" s="1"/>
  <c r="BD346" i="1"/>
  <c r="BK346" i="1" s="1"/>
  <c r="BC346" i="1"/>
  <c r="BJ346" i="1" s="1"/>
  <c r="BB346" i="1"/>
  <c r="BI346" i="1" s="1"/>
  <c r="BA346" i="1"/>
  <c r="BH346" i="1" s="1"/>
  <c r="AS346" i="1"/>
  <c r="AQ346" i="1"/>
  <c r="AD346" i="1"/>
  <c r="Y346" i="1"/>
  <c r="O346" i="1"/>
  <c r="C346" i="1"/>
  <c r="CS345" i="1"/>
  <c r="CR345" i="1"/>
  <c r="CQ345" i="1"/>
  <c r="CT345" i="1" s="1"/>
  <c r="BM345" i="1"/>
  <c r="BL345" i="1"/>
  <c r="BK345" i="1"/>
  <c r="BJ345" i="1"/>
  <c r="BI345" i="1"/>
  <c r="BH345" i="1"/>
  <c r="AQ345" i="1"/>
  <c r="V345" i="1"/>
  <c r="C345" i="1"/>
  <c r="CS344" i="1"/>
  <c r="CR344" i="1"/>
  <c r="CQ344" i="1"/>
  <c r="CT344" i="1" s="1"/>
  <c r="BK344" i="1"/>
  <c r="BJ344" i="1"/>
  <c r="BG344" i="1"/>
  <c r="BF344" i="1"/>
  <c r="BM344" i="1" s="1"/>
  <c r="BE344" i="1"/>
  <c r="BL344" i="1" s="1"/>
  <c r="BD344" i="1"/>
  <c r="BC344" i="1"/>
  <c r="BB344" i="1"/>
  <c r="BI344" i="1" s="1"/>
  <c r="BA344" i="1"/>
  <c r="BH344" i="1" s="1"/>
  <c r="AQ344" i="1"/>
  <c r="AB344" i="1"/>
  <c r="Z344" i="1"/>
  <c r="V344" i="1"/>
  <c r="O344" i="1"/>
  <c r="I344" i="1"/>
  <c r="C344" i="1"/>
  <c r="CS343" i="1"/>
  <c r="CR343" i="1"/>
  <c r="CQ343" i="1"/>
  <c r="CT343" i="1" s="1"/>
  <c r="BJ343" i="1"/>
  <c r="BI343" i="1"/>
  <c r="BG343" i="1"/>
  <c r="BF343" i="1"/>
  <c r="BM343" i="1" s="1"/>
  <c r="BE343" i="1"/>
  <c r="BL343" i="1" s="1"/>
  <c r="BD343" i="1"/>
  <c r="BK343" i="1" s="1"/>
  <c r="BC343" i="1"/>
  <c r="BB343" i="1"/>
  <c r="BA343" i="1"/>
  <c r="BH343" i="1" s="1"/>
  <c r="AQ343" i="1"/>
  <c r="C343" i="1"/>
  <c r="CS342" i="1"/>
  <c r="CR342" i="1"/>
  <c r="CQ342" i="1"/>
  <c r="CT342" i="1" s="1"/>
  <c r="BK342" i="1"/>
  <c r="BG342" i="1"/>
  <c r="BF342" i="1"/>
  <c r="BM342" i="1" s="1"/>
  <c r="BE342" i="1"/>
  <c r="BL342" i="1" s="1"/>
  <c r="BD342" i="1"/>
  <c r="BC342" i="1"/>
  <c r="BJ342" i="1" s="1"/>
  <c r="BB342" i="1"/>
  <c r="BI342" i="1" s="1"/>
  <c r="BA342" i="1"/>
  <c r="BH342" i="1" s="1"/>
  <c r="AQ342" i="1"/>
  <c r="C342" i="1"/>
  <c r="CS341" i="1"/>
  <c r="CR341" i="1"/>
  <c r="CQ341" i="1"/>
  <c r="CT341" i="1" s="1"/>
  <c r="BM341" i="1"/>
  <c r="BI341" i="1"/>
  <c r="BG341" i="1"/>
  <c r="BF341" i="1"/>
  <c r="BE341" i="1"/>
  <c r="BL341" i="1" s="1"/>
  <c r="BD341" i="1"/>
  <c r="BK341" i="1" s="1"/>
  <c r="BC341" i="1"/>
  <c r="BJ341" i="1" s="1"/>
  <c r="BB341" i="1"/>
  <c r="BA341" i="1"/>
  <c r="BH341" i="1" s="1"/>
  <c r="AQ341" i="1"/>
  <c r="C341" i="1"/>
  <c r="AS341" i="1" s="1"/>
  <c r="CS340" i="1"/>
  <c r="CR340" i="1"/>
  <c r="CQ340" i="1"/>
  <c r="CT340" i="1" s="1"/>
  <c r="BL340" i="1"/>
  <c r="BH340" i="1"/>
  <c r="BG340" i="1"/>
  <c r="BF340" i="1"/>
  <c r="BM340" i="1" s="1"/>
  <c r="BE340" i="1"/>
  <c r="BD340" i="1"/>
  <c r="BK340" i="1" s="1"/>
  <c r="BC340" i="1"/>
  <c r="BJ340" i="1" s="1"/>
  <c r="BB340" i="1"/>
  <c r="BI340" i="1" s="1"/>
  <c r="BA340" i="1"/>
  <c r="AS340" i="1"/>
  <c r="AQ340" i="1"/>
  <c r="AD340" i="1"/>
  <c r="AB340" i="1"/>
  <c r="AA340" i="1"/>
  <c r="Y340" i="1"/>
  <c r="X340" i="1"/>
  <c r="V340" i="1"/>
  <c r="L340" i="1"/>
  <c r="I340" i="1"/>
  <c r="G340" i="1"/>
  <c r="C340" i="1"/>
  <c r="K340" i="1" s="1"/>
  <c r="CT339" i="1"/>
  <c r="CS339" i="1"/>
  <c r="CR339" i="1"/>
  <c r="CQ339" i="1"/>
  <c r="BL339" i="1"/>
  <c r="BH339" i="1"/>
  <c r="BG339" i="1"/>
  <c r="BF339" i="1"/>
  <c r="BM339" i="1" s="1"/>
  <c r="BE339" i="1"/>
  <c r="BD339" i="1"/>
  <c r="BK339" i="1" s="1"/>
  <c r="BC339" i="1"/>
  <c r="BJ339" i="1" s="1"/>
  <c r="BB339" i="1"/>
  <c r="BI339" i="1" s="1"/>
  <c r="BA339" i="1"/>
  <c r="AQ339" i="1"/>
  <c r="Z339" i="1"/>
  <c r="K339" i="1"/>
  <c r="C339" i="1"/>
  <c r="CS338" i="1"/>
  <c r="CR338" i="1"/>
  <c r="CQ338" i="1"/>
  <c r="CT338" i="1" s="1"/>
  <c r="BM338" i="1"/>
  <c r="BL338" i="1"/>
  <c r="BK338" i="1"/>
  <c r="BJ338" i="1"/>
  <c r="BI338" i="1"/>
  <c r="BH338" i="1"/>
  <c r="AQ338" i="1"/>
  <c r="C338" i="1"/>
  <c r="L338" i="1" s="1"/>
  <c r="CS337" i="1"/>
  <c r="CR337" i="1"/>
  <c r="CQ337" i="1"/>
  <c r="CT337" i="1" s="1"/>
  <c r="BM337" i="1"/>
  <c r="BL337" i="1"/>
  <c r="BK337" i="1"/>
  <c r="BJ337" i="1"/>
  <c r="BI337" i="1"/>
  <c r="BH337" i="1"/>
  <c r="AW337" i="1"/>
  <c r="AQ337" i="1"/>
  <c r="AB337" i="1"/>
  <c r="Z337" i="1"/>
  <c r="X337" i="1"/>
  <c r="K337" i="1"/>
  <c r="I337" i="1"/>
  <c r="G337" i="1"/>
  <c r="C337" i="1"/>
  <c r="AD337" i="1" s="1"/>
  <c r="CS336" i="1"/>
  <c r="CR336" i="1"/>
  <c r="CQ336" i="1"/>
  <c r="BG336" i="1"/>
  <c r="BF336" i="1"/>
  <c r="BM336" i="1" s="1"/>
  <c r="BE336" i="1"/>
  <c r="BL336" i="1" s="1"/>
  <c r="BD336" i="1"/>
  <c r="BK336" i="1" s="1"/>
  <c r="BC336" i="1"/>
  <c r="BJ336" i="1" s="1"/>
  <c r="BB336" i="1"/>
  <c r="BI336" i="1" s="1"/>
  <c r="BA336" i="1"/>
  <c r="BH336" i="1" s="1"/>
  <c r="AS336" i="1"/>
  <c r="AQ336" i="1"/>
  <c r="AD336" i="1"/>
  <c r="AB336" i="1"/>
  <c r="AA336" i="1"/>
  <c r="X336" i="1"/>
  <c r="V336" i="1"/>
  <c r="O336" i="1"/>
  <c r="K336" i="1"/>
  <c r="I336" i="1"/>
  <c r="G336" i="1"/>
  <c r="C336" i="1"/>
  <c r="Y336" i="1" s="1"/>
  <c r="CS335" i="1"/>
  <c r="CR335" i="1"/>
  <c r="CQ335" i="1"/>
  <c r="CT335" i="1" s="1"/>
  <c r="BJ335" i="1"/>
  <c r="BH335" i="1"/>
  <c r="BG335" i="1"/>
  <c r="BF335" i="1"/>
  <c r="BM335" i="1" s="1"/>
  <c r="BE335" i="1"/>
  <c r="BL335" i="1" s="1"/>
  <c r="BD335" i="1"/>
  <c r="BK335" i="1" s="1"/>
  <c r="BC335" i="1"/>
  <c r="BB335" i="1"/>
  <c r="BI335" i="1" s="1"/>
  <c r="BA335" i="1"/>
  <c r="AQ335" i="1"/>
  <c r="C335" i="1"/>
  <c r="CS334" i="1"/>
  <c r="CR334" i="1"/>
  <c r="CQ334" i="1"/>
  <c r="CT334" i="1" s="1"/>
  <c r="BM334" i="1"/>
  <c r="BL334" i="1"/>
  <c r="BK334" i="1"/>
  <c r="BJ334" i="1"/>
  <c r="BI334" i="1"/>
  <c r="BH334" i="1"/>
  <c r="AQ334" i="1"/>
  <c r="AD334" i="1"/>
  <c r="Z334" i="1"/>
  <c r="X334" i="1"/>
  <c r="O334" i="1"/>
  <c r="K334" i="1"/>
  <c r="I334" i="1"/>
  <c r="G334" i="1"/>
  <c r="C334" i="1"/>
  <c r="AA334" i="1" s="1"/>
  <c r="CS333" i="1"/>
  <c r="CR333" i="1"/>
  <c r="CQ333" i="1"/>
  <c r="BJ333" i="1"/>
  <c r="BI333" i="1"/>
  <c r="BH333" i="1"/>
  <c r="BG333" i="1"/>
  <c r="BF333" i="1"/>
  <c r="BM333" i="1" s="1"/>
  <c r="BE333" i="1"/>
  <c r="BL333" i="1" s="1"/>
  <c r="BD333" i="1"/>
  <c r="BK333" i="1" s="1"/>
  <c r="BC333" i="1"/>
  <c r="BB333" i="1"/>
  <c r="BA333" i="1"/>
  <c r="AQ333" i="1"/>
  <c r="Y333" i="1"/>
  <c r="V333" i="1"/>
  <c r="C333" i="1"/>
  <c r="CS332" i="1"/>
  <c r="CR332" i="1"/>
  <c r="CQ332" i="1"/>
  <c r="CT332" i="1" s="1"/>
  <c r="BM332" i="1"/>
  <c r="BL332" i="1"/>
  <c r="BK332" i="1"/>
  <c r="BJ332" i="1"/>
  <c r="BI332" i="1"/>
  <c r="BH332" i="1"/>
  <c r="AW332" i="1"/>
  <c r="AQ332" i="1"/>
  <c r="Y332" i="1"/>
  <c r="C332" i="1"/>
  <c r="CS331" i="1"/>
  <c r="CR331" i="1"/>
  <c r="CQ331" i="1"/>
  <c r="BM331" i="1"/>
  <c r="BG331" i="1"/>
  <c r="BF331" i="1"/>
  <c r="BE331" i="1"/>
  <c r="BL331" i="1" s="1"/>
  <c r="BD331" i="1"/>
  <c r="BK331" i="1" s="1"/>
  <c r="BC331" i="1"/>
  <c r="BJ331" i="1" s="1"/>
  <c r="BB331" i="1"/>
  <c r="BI331" i="1" s="1"/>
  <c r="BA331" i="1"/>
  <c r="BH331" i="1" s="1"/>
  <c r="AQ331" i="1"/>
  <c r="I331" i="1"/>
  <c r="G331" i="1"/>
  <c r="C331" i="1"/>
  <c r="CS330" i="1"/>
  <c r="CR330" i="1"/>
  <c r="CQ330" i="1"/>
  <c r="CT330" i="1" s="1"/>
  <c r="BG330" i="1"/>
  <c r="BF330" i="1"/>
  <c r="BM330" i="1" s="1"/>
  <c r="BE330" i="1"/>
  <c r="BL330" i="1" s="1"/>
  <c r="BD330" i="1"/>
  <c r="BK330" i="1" s="1"/>
  <c r="BC330" i="1"/>
  <c r="BJ330" i="1" s="1"/>
  <c r="BB330" i="1"/>
  <c r="BI330" i="1" s="1"/>
  <c r="BA330" i="1"/>
  <c r="BH330" i="1" s="1"/>
  <c r="AQ330" i="1"/>
  <c r="AD330" i="1"/>
  <c r="AB330" i="1"/>
  <c r="Z330" i="1"/>
  <c r="X330" i="1"/>
  <c r="V330" i="1"/>
  <c r="K330" i="1"/>
  <c r="I330" i="1"/>
  <c r="G330" i="1"/>
  <c r="C330" i="1"/>
  <c r="Y330" i="1" s="1"/>
  <c r="CT329" i="1"/>
  <c r="CS329" i="1"/>
  <c r="CR329" i="1"/>
  <c r="CQ329" i="1"/>
  <c r="BG329" i="1"/>
  <c r="BF329" i="1"/>
  <c r="BM329" i="1" s="1"/>
  <c r="BE329" i="1"/>
  <c r="BL329" i="1" s="1"/>
  <c r="BD329" i="1"/>
  <c r="BK329" i="1" s="1"/>
  <c r="BC329" i="1"/>
  <c r="BJ329" i="1" s="1"/>
  <c r="BB329" i="1"/>
  <c r="BI329" i="1" s="1"/>
  <c r="BA329" i="1"/>
  <c r="BH329" i="1" s="1"/>
  <c r="AQ329" i="1"/>
  <c r="AB329" i="1"/>
  <c r="AA329" i="1"/>
  <c r="Y329" i="1"/>
  <c r="V329" i="1"/>
  <c r="O329" i="1"/>
  <c r="K329" i="1"/>
  <c r="I329" i="1"/>
  <c r="G329" i="1"/>
  <c r="C329" i="1"/>
  <c r="AD329" i="1" s="1"/>
  <c r="CT328" i="1"/>
  <c r="CS328" i="1"/>
  <c r="CR328" i="1"/>
  <c r="CQ328" i="1"/>
  <c r="BI328" i="1"/>
  <c r="BG328" i="1"/>
  <c r="BF328" i="1"/>
  <c r="BM328" i="1" s="1"/>
  <c r="BE328" i="1"/>
  <c r="BL328" i="1" s="1"/>
  <c r="BD328" i="1"/>
  <c r="BK328" i="1" s="1"/>
  <c r="BC328" i="1"/>
  <c r="BJ328" i="1" s="1"/>
  <c r="BB328" i="1"/>
  <c r="BA328" i="1"/>
  <c r="BH328" i="1" s="1"/>
  <c r="AQ328" i="1"/>
  <c r="Y328" i="1"/>
  <c r="G328" i="1"/>
  <c r="C328" i="1"/>
  <c r="CT327" i="1"/>
  <c r="CS327" i="1"/>
  <c r="CR327" i="1"/>
  <c r="CQ327" i="1"/>
  <c r="BK327" i="1"/>
  <c r="BG327" i="1"/>
  <c r="BF327" i="1"/>
  <c r="BM327" i="1" s="1"/>
  <c r="BE327" i="1"/>
  <c r="BL327" i="1" s="1"/>
  <c r="BD327" i="1"/>
  <c r="BC327" i="1"/>
  <c r="BJ327" i="1" s="1"/>
  <c r="BB327" i="1"/>
  <c r="BI327" i="1" s="1"/>
  <c r="BA327" i="1"/>
  <c r="BH327" i="1" s="1"/>
  <c r="AQ327" i="1"/>
  <c r="AB327" i="1"/>
  <c r="AA327" i="1"/>
  <c r="O327" i="1"/>
  <c r="L327" i="1"/>
  <c r="I327" i="1"/>
  <c r="C327" i="1"/>
  <c r="CS326" i="1"/>
  <c r="CR326" i="1"/>
  <c r="CQ326" i="1"/>
  <c r="BM326" i="1"/>
  <c r="BL326" i="1"/>
  <c r="BK326" i="1"/>
  <c r="BJ326" i="1"/>
  <c r="BI326" i="1"/>
  <c r="BH326" i="1"/>
  <c r="AQ326" i="1"/>
  <c r="C326" i="1"/>
  <c r="CT325" i="1"/>
  <c r="CS325" i="1"/>
  <c r="CR325" i="1"/>
  <c r="CQ325" i="1"/>
  <c r="BG325" i="1"/>
  <c r="BF325" i="1"/>
  <c r="BM325" i="1" s="1"/>
  <c r="BE325" i="1"/>
  <c r="BL325" i="1" s="1"/>
  <c r="BD325" i="1"/>
  <c r="BK325" i="1" s="1"/>
  <c r="BC325" i="1"/>
  <c r="BJ325" i="1" s="1"/>
  <c r="BB325" i="1"/>
  <c r="BI325" i="1" s="1"/>
  <c r="BA325" i="1"/>
  <c r="BH325" i="1" s="1"/>
  <c r="AQ325" i="1"/>
  <c r="C325" i="1"/>
  <c r="L325" i="1" s="1"/>
  <c r="CS324" i="1"/>
  <c r="CR324" i="1"/>
  <c r="CQ324" i="1"/>
  <c r="CT324" i="1" s="1"/>
  <c r="BI324" i="1"/>
  <c r="BG324" i="1"/>
  <c r="BF324" i="1"/>
  <c r="BM324" i="1" s="1"/>
  <c r="BE324" i="1"/>
  <c r="BL324" i="1" s="1"/>
  <c r="BD324" i="1"/>
  <c r="BK324" i="1" s="1"/>
  <c r="BC324" i="1"/>
  <c r="BJ324" i="1" s="1"/>
  <c r="BB324" i="1"/>
  <c r="BA324" i="1"/>
  <c r="BH324" i="1" s="1"/>
  <c r="AQ324" i="1"/>
  <c r="AB324" i="1"/>
  <c r="AA324" i="1"/>
  <c r="Y324" i="1"/>
  <c r="X324" i="1"/>
  <c r="V324" i="1"/>
  <c r="L324" i="1"/>
  <c r="K324" i="1"/>
  <c r="G324" i="1"/>
  <c r="C324" i="1"/>
  <c r="I324" i="1" s="1"/>
  <c r="CS323" i="1"/>
  <c r="CR323" i="1"/>
  <c r="CQ323" i="1"/>
  <c r="BJ323" i="1"/>
  <c r="BH323" i="1"/>
  <c r="BG323" i="1"/>
  <c r="BF323" i="1"/>
  <c r="BM323" i="1" s="1"/>
  <c r="BE323" i="1"/>
  <c r="BL323" i="1" s="1"/>
  <c r="BD323" i="1"/>
  <c r="BK323" i="1" s="1"/>
  <c r="BC323" i="1"/>
  <c r="BB323" i="1"/>
  <c r="BI323" i="1" s="1"/>
  <c r="BA323" i="1"/>
  <c r="AQ323" i="1"/>
  <c r="C323" i="1"/>
  <c r="CS322" i="1"/>
  <c r="CR322" i="1"/>
  <c r="CQ322" i="1"/>
  <c r="CT322" i="1" s="1"/>
  <c r="BK322" i="1"/>
  <c r="BG322" i="1"/>
  <c r="BF322" i="1"/>
  <c r="BM322" i="1" s="1"/>
  <c r="BE322" i="1"/>
  <c r="BL322" i="1" s="1"/>
  <c r="BD322" i="1"/>
  <c r="BC322" i="1"/>
  <c r="BJ322" i="1" s="1"/>
  <c r="BB322" i="1"/>
  <c r="BI322" i="1" s="1"/>
  <c r="BA322" i="1"/>
  <c r="BH322" i="1" s="1"/>
  <c r="AQ322" i="1"/>
  <c r="AD322" i="1"/>
  <c r="AB322" i="1"/>
  <c r="Z322" i="1"/>
  <c r="V322" i="1"/>
  <c r="O322" i="1"/>
  <c r="K322" i="1"/>
  <c r="I322" i="1"/>
  <c r="G322" i="1"/>
  <c r="C322" i="1"/>
  <c r="AS322" i="1" s="1"/>
  <c r="CS321" i="1"/>
  <c r="CR321" i="1"/>
  <c r="CQ321" i="1"/>
  <c r="BH321" i="1"/>
  <c r="BG321" i="1"/>
  <c r="BF321" i="1"/>
  <c r="BM321" i="1" s="1"/>
  <c r="BE321" i="1"/>
  <c r="BL321" i="1" s="1"/>
  <c r="BD321" i="1"/>
  <c r="BK321" i="1" s="1"/>
  <c r="BC321" i="1"/>
  <c r="BJ321" i="1" s="1"/>
  <c r="BB321" i="1"/>
  <c r="BI321" i="1" s="1"/>
  <c r="BA321" i="1"/>
  <c r="AQ321" i="1"/>
  <c r="O321" i="1"/>
  <c r="L321" i="1"/>
  <c r="C321" i="1"/>
  <c r="Z321" i="1" s="1"/>
  <c r="CS320" i="1"/>
  <c r="CR320" i="1"/>
  <c r="CQ320" i="1"/>
  <c r="BL320" i="1"/>
  <c r="BK320" i="1"/>
  <c r="BG320" i="1"/>
  <c r="BF320" i="1"/>
  <c r="BM320" i="1" s="1"/>
  <c r="BE320" i="1"/>
  <c r="BD320" i="1"/>
  <c r="BC320" i="1"/>
  <c r="BJ320" i="1" s="1"/>
  <c r="BB320" i="1"/>
  <c r="BI320" i="1" s="1"/>
  <c r="BA320" i="1"/>
  <c r="BH320" i="1" s="1"/>
  <c r="AQ320" i="1"/>
  <c r="AB320" i="1"/>
  <c r="Y320" i="1"/>
  <c r="C320" i="1"/>
  <c r="CS319" i="1"/>
  <c r="CR319" i="1"/>
  <c r="CQ319" i="1"/>
  <c r="BL319" i="1"/>
  <c r="BK319" i="1"/>
  <c r="BG319" i="1"/>
  <c r="BF319" i="1"/>
  <c r="BM319" i="1" s="1"/>
  <c r="BE319" i="1"/>
  <c r="BD319" i="1"/>
  <c r="BC319" i="1"/>
  <c r="BJ319" i="1" s="1"/>
  <c r="BB319" i="1"/>
  <c r="BI319" i="1" s="1"/>
  <c r="BA319" i="1"/>
  <c r="BH319" i="1" s="1"/>
  <c r="AS319" i="1"/>
  <c r="AQ319" i="1"/>
  <c r="Y319" i="1"/>
  <c r="I319" i="1"/>
  <c r="C319" i="1"/>
  <c r="AW319" i="1" s="1"/>
  <c r="CS318" i="1"/>
  <c r="CR318" i="1"/>
  <c r="CQ318" i="1"/>
  <c r="CT318" i="1" s="1"/>
  <c r="BG318" i="1"/>
  <c r="BF318" i="1"/>
  <c r="BM318" i="1" s="1"/>
  <c r="BE318" i="1"/>
  <c r="BL318" i="1" s="1"/>
  <c r="BD318" i="1"/>
  <c r="BK318" i="1" s="1"/>
  <c r="BC318" i="1"/>
  <c r="BJ318" i="1" s="1"/>
  <c r="BB318" i="1"/>
  <c r="BI318" i="1" s="1"/>
  <c r="BA318" i="1"/>
  <c r="BH318" i="1" s="1"/>
  <c r="AQ318" i="1"/>
  <c r="I318" i="1"/>
  <c r="G318" i="1"/>
  <c r="C318" i="1"/>
  <c r="AD318" i="1" s="1"/>
  <c r="CS317" i="1"/>
  <c r="CR317" i="1"/>
  <c r="CQ317" i="1"/>
  <c r="CT317" i="1" s="1"/>
  <c r="BG317" i="1"/>
  <c r="BF317" i="1"/>
  <c r="BM317" i="1" s="1"/>
  <c r="BE317" i="1"/>
  <c r="BL317" i="1" s="1"/>
  <c r="BD317" i="1"/>
  <c r="BK317" i="1" s="1"/>
  <c r="BC317" i="1"/>
  <c r="BJ317" i="1" s="1"/>
  <c r="BB317" i="1"/>
  <c r="BI317" i="1" s="1"/>
  <c r="BA317" i="1"/>
  <c r="BH317" i="1" s="1"/>
  <c r="AQ317" i="1"/>
  <c r="C317" i="1"/>
  <c r="CT316" i="1"/>
  <c r="CS316" i="1"/>
  <c r="CR316" i="1"/>
  <c r="CQ316" i="1"/>
  <c r="BI316" i="1"/>
  <c r="BG316" i="1"/>
  <c r="BF316" i="1"/>
  <c r="BM316" i="1" s="1"/>
  <c r="BE316" i="1"/>
  <c r="BL316" i="1" s="1"/>
  <c r="BD316" i="1"/>
  <c r="BK316" i="1" s="1"/>
  <c r="BC316" i="1"/>
  <c r="BJ316" i="1" s="1"/>
  <c r="BB316" i="1"/>
  <c r="BA316" i="1"/>
  <c r="BH316" i="1" s="1"/>
  <c r="AQ316" i="1"/>
  <c r="C316" i="1"/>
  <c r="CT315" i="1"/>
  <c r="CS315" i="1"/>
  <c r="CR315" i="1"/>
  <c r="CQ315" i="1"/>
  <c r="BM315" i="1"/>
  <c r="BL315" i="1"/>
  <c r="BK315" i="1"/>
  <c r="BJ315" i="1"/>
  <c r="BI315" i="1"/>
  <c r="BH315" i="1"/>
  <c r="AS315" i="1"/>
  <c r="AQ315" i="1"/>
  <c r="AD315" i="1"/>
  <c r="AB315" i="1"/>
  <c r="AA315" i="1"/>
  <c r="C315" i="1"/>
  <c r="Y315" i="1" s="1"/>
  <c r="CS314" i="1"/>
  <c r="CR314" i="1"/>
  <c r="CQ314" i="1"/>
  <c r="CT314" i="1" s="1"/>
  <c r="BJ314" i="1"/>
  <c r="BI314" i="1"/>
  <c r="BG314" i="1"/>
  <c r="BF314" i="1"/>
  <c r="BM314" i="1" s="1"/>
  <c r="BE314" i="1"/>
  <c r="BL314" i="1" s="1"/>
  <c r="BD314" i="1"/>
  <c r="BK314" i="1" s="1"/>
  <c r="BC314" i="1"/>
  <c r="BB314" i="1"/>
  <c r="BA314" i="1"/>
  <c r="BH314" i="1" s="1"/>
  <c r="AQ314" i="1"/>
  <c r="C314" i="1"/>
  <c r="AW314" i="1" s="1"/>
  <c r="CT313" i="1"/>
  <c r="CS313" i="1"/>
  <c r="CR313" i="1"/>
  <c r="CQ313" i="1"/>
  <c r="BI313" i="1"/>
  <c r="BH313" i="1"/>
  <c r="BG313" i="1"/>
  <c r="BF313" i="1"/>
  <c r="BM313" i="1" s="1"/>
  <c r="BE313" i="1"/>
  <c r="BL313" i="1" s="1"/>
  <c r="BD313" i="1"/>
  <c r="BK313" i="1" s="1"/>
  <c r="BC313" i="1"/>
  <c r="BJ313" i="1" s="1"/>
  <c r="BB313" i="1"/>
  <c r="BA313" i="1"/>
  <c r="AW313" i="1"/>
  <c r="AQ313" i="1"/>
  <c r="Y313" i="1"/>
  <c r="X313" i="1"/>
  <c r="C313" i="1"/>
  <c r="CS312" i="1"/>
  <c r="CR312" i="1"/>
  <c r="CQ312" i="1"/>
  <c r="BL312" i="1"/>
  <c r="BJ312" i="1"/>
  <c r="BG312" i="1"/>
  <c r="BF312" i="1"/>
  <c r="BM312" i="1" s="1"/>
  <c r="BE312" i="1"/>
  <c r="BD312" i="1"/>
  <c r="BK312" i="1" s="1"/>
  <c r="BC312" i="1"/>
  <c r="BB312" i="1"/>
  <c r="BI312" i="1" s="1"/>
  <c r="BA312" i="1"/>
  <c r="BH312" i="1" s="1"/>
  <c r="AQ312" i="1"/>
  <c r="AB312" i="1"/>
  <c r="AA312" i="1"/>
  <c r="Y312" i="1"/>
  <c r="V312" i="1"/>
  <c r="L312" i="1"/>
  <c r="I312" i="1"/>
  <c r="C312" i="1"/>
  <c r="Z312" i="1" s="1"/>
  <c r="CS311" i="1"/>
  <c r="CR311" i="1"/>
  <c r="CQ311" i="1"/>
  <c r="CT311" i="1" s="1"/>
  <c r="BI311" i="1"/>
  <c r="BG311" i="1"/>
  <c r="BF311" i="1"/>
  <c r="BM311" i="1" s="1"/>
  <c r="BE311" i="1"/>
  <c r="BL311" i="1" s="1"/>
  <c r="BD311" i="1"/>
  <c r="BK311" i="1" s="1"/>
  <c r="BC311" i="1"/>
  <c r="BJ311" i="1" s="1"/>
  <c r="BB311" i="1"/>
  <c r="BA311" i="1"/>
  <c r="BH311" i="1" s="1"/>
  <c r="AQ311" i="1"/>
  <c r="O311" i="1"/>
  <c r="L311" i="1"/>
  <c r="C311" i="1"/>
  <c r="AB311" i="1" s="1"/>
  <c r="CS310" i="1"/>
  <c r="CR310" i="1"/>
  <c r="CQ310" i="1"/>
  <c r="BI310" i="1"/>
  <c r="BG310" i="1"/>
  <c r="BF310" i="1"/>
  <c r="BM310" i="1" s="1"/>
  <c r="BE310" i="1"/>
  <c r="BL310" i="1" s="1"/>
  <c r="BD310" i="1"/>
  <c r="BK310" i="1" s="1"/>
  <c r="BC310" i="1"/>
  <c r="BJ310" i="1" s="1"/>
  <c r="BB310" i="1"/>
  <c r="BA310" i="1"/>
  <c r="BH310" i="1" s="1"/>
  <c r="AS310" i="1"/>
  <c r="AQ310" i="1"/>
  <c r="Z310" i="1"/>
  <c r="Y310" i="1"/>
  <c r="V310" i="1"/>
  <c r="L310" i="1"/>
  <c r="I310" i="1"/>
  <c r="G310" i="1"/>
  <c r="C310" i="1"/>
  <c r="CS309" i="1"/>
  <c r="CR309" i="1"/>
  <c r="CT309" i="1" s="1"/>
  <c r="CQ309" i="1"/>
  <c r="BI309" i="1"/>
  <c r="BH309" i="1"/>
  <c r="BG309" i="1"/>
  <c r="BF309" i="1"/>
  <c r="BM309" i="1" s="1"/>
  <c r="BE309" i="1"/>
  <c r="BL309" i="1" s="1"/>
  <c r="BD309" i="1"/>
  <c r="BK309" i="1" s="1"/>
  <c r="BC309" i="1"/>
  <c r="BJ309" i="1" s="1"/>
  <c r="BB309" i="1"/>
  <c r="BA309" i="1"/>
  <c r="AQ309" i="1"/>
  <c r="AB309" i="1"/>
  <c r="V309" i="1"/>
  <c r="O309" i="1"/>
  <c r="L309" i="1"/>
  <c r="C309" i="1"/>
  <c r="AA309" i="1" s="1"/>
  <c r="CS308" i="1"/>
  <c r="CR308" i="1"/>
  <c r="CQ308" i="1"/>
  <c r="CT308" i="1" s="1"/>
  <c r="BL308" i="1"/>
  <c r="BK308" i="1"/>
  <c r="BG308" i="1"/>
  <c r="BF308" i="1"/>
  <c r="BM308" i="1" s="1"/>
  <c r="BE308" i="1"/>
  <c r="BD308" i="1"/>
  <c r="BC308" i="1"/>
  <c r="BJ308" i="1" s="1"/>
  <c r="BB308" i="1"/>
  <c r="BI308" i="1" s="1"/>
  <c r="BA308" i="1"/>
  <c r="BH308" i="1" s="1"/>
  <c r="AQ308" i="1"/>
  <c r="C308" i="1"/>
  <c r="CS307" i="1"/>
  <c r="CR307" i="1"/>
  <c r="CQ307" i="1"/>
  <c r="CT307" i="1" s="1"/>
  <c r="BM307" i="1"/>
  <c r="BG307" i="1"/>
  <c r="BF307" i="1"/>
  <c r="BE307" i="1"/>
  <c r="BL307" i="1" s="1"/>
  <c r="BD307" i="1"/>
  <c r="BK307" i="1" s="1"/>
  <c r="BC307" i="1"/>
  <c r="BJ307" i="1" s="1"/>
  <c r="BB307" i="1"/>
  <c r="BI307" i="1" s="1"/>
  <c r="BA307" i="1"/>
  <c r="BH307" i="1" s="1"/>
  <c r="AQ307" i="1"/>
  <c r="Z307" i="1"/>
  <c r="I307" i="1"/>
  <c r="C307" i="1"/>
  <c r="AB307" i="1" s="1"/>
  <c r="CS306" i="1"/>
  <c r="CR306" i="1"/>
  <c r="CQ306" i="1"/>
  <c r="CT306" i="1" s="1"/>
  <c r="BM306" i="1"/>
  <c r="BL306" i="1"/>
  <c r="BK306" i="1"/>
  <c r="BJ306" i="1"/>
  <c r="BI306" i="1"/>
  <c r="BH306" i="1"/>
  <c r="AS306" i="1"/>
  <c r="AQ306" i="1"/>
  <c r="V306" i="1"/>
  <c r="I306" i="1"/>
  <c r="C306" i="1"/>
  <c r="Z306" i="1" s="1"/>
  <c r="CS305" i="1"/>
  <c r="CR305" i="1"/>
  <c r="CQ305" i="1"/>
  <c r="CT305" i="1" s="1"/>
  <c r="BK305" i="1"/>
  <c r="BH305" i="1"/>
  <c r="BG305" i="1"/>
  <c r="BF305" i="1"/>
  <c r="BM305" i="1" s="1"/>
  <c r="BE305" i="1"/>
  <c r="BL305" i="1" s="1"/>
  <c r="BD305" i="1"/>
  <c r="BC305" i="1"/>
  <c r="BJ305" i="1" s="1"/>
  <c r="BB305" i="1"/>
  <c r="BI305" i="1" s="1"/>
  <c r="BA305" i="1"/>
  <c r="AQ305" i="1"/>
  <c r="AB305" i="1"/>
  <c r="X305" i="1"/>
  <c r="O305" i="1"/>
  <c r="C305" i="1"/>
  <c r="CS304" i="1"/>
  <c r="CR304" i="1"/>
  <c r="CQ304" i="1"/>
  <c r="CT304" i="1" s="1"/>
  <c r="BM304" i="1"/>
  <c r="BL304" i="1"/>
  <c r="BK304" i="1"/>
  <c r="BJ304" i="1"/>
  <c r="BI304" i="1"/>
  <c r="BH304" i="1"/>
  <c r="AQ304" i="1"/>
  <c r="C304" i="1"/>
  <c r="CT303" i="1"/>
  <c r="CS303" i="1"/>
  <c r="CR303" i="1"/>
  <c r="CQ303" i="1"/>
  <c r="BM303" i="1"/>
  <c r="BJ303" i="1"/>
  <c r="BH303" i="1"/>
  <c r="BG303" i="1"/>
  <c r="BF303" i="1"/>
  <c r="BE303" i="1"/>
  <c r="BL303" i="1" s="1"/>
  <c r="BD303" i="1"/>
  <c r="BK303" i="1" s="1"/>
  <c r="BC303" i="1"/>
  <c r="BB303" i="1"/>
  <c r="BI303" i="1" s="1"/>
  <c r="BA303" i="1"/>
  <c r="AS303" i="1"/>
  <c r="AQ303" i="1"/>
  <c r="AD303" i="1"/>
  <c r="AB303" i="1"/>
  <c r="AA303" i="1"/>
  <c r="Y303" i="1"/>
  <c r="X303" i="1"/>
  <c r="O303" i="1"/>
  <c r="K303" i="1"/>
  <c r="I303" i="1"/>
  <c r="G303" i="1"/>
  <c r="C303" i="1"/>
  <c r="V303" i="1" s="1"/>
  <c r="CS302" i="1"/>
  <c r="CR302" i="1"/>
  <c r="CT302" i="1" s="1"/>
  <c r="CQ302" i="1"/>
  <c r="BM302" i="1"/>
  <c r="BL302" i="1"/>
  <c r="BK302" i="1"/>
  <c r="BJ302" i="1"/>
  <c r="BI302" i="1"/>
  <c r="BH302" i="1"/>
  <c r="AQ302" i="1"/>
  <c r="V302" i="1"/>
  <c r="C302" i="1"/>
  <c r="AW302" i="1" s="1"/>
  <c r="CS301" i="1"/>
  <c r="CR301" i="1"/>
  <c r="CQ301" i="1"/>
  <c r="CT301" i="1" s="1"/>
  <c r="BG301" i="1"/>
  <c r="BF301" i="1"/>
  <c r="BM301" i="1" s="1"/>
  <c r="BE301" i="1"/>
  <c r="BL301" i="1" s="1"/>
  <c r="BD301" i="1"/>
  <c r="BK301" i="1" s="1"/>
  <c r="BC301" i="1"/>
  <c r="BJ301" i="1" s="1"/>
  <c r="BB301" i="1"/>
  <c r="BI301" i="1" s="1"/>
  <c r="BA301" i="1"/>
  <c r="BH301" i="1" s="1"/>
  <c r="AQ301" i="1"/>
  <c r="AD301" i="1"/>
  <c r="AB301" i="1"/>
  <c r="L301" i="1"/>
  <c r="I301" i="1"/>
  <c r="C301" i="1"/>
  <c r="O301" i="1" s="1"/>
  <c r="CS300" i="1"/>
  <c r="CR300" i="1"/>
  <c r="CQ300" i="1"/>
  <c r="CT300" i="1" s="1"/>
  <c r="BH300" i="1"/>
  <c r="BG300" i="1"/>
  <c r="BF300" i="1"/>
  <c r="BM300" i="1" s="1"/>
  <c r="BE300" i="1"/>
  <c r="BL300" i="1" s="1"/>
  <c r="BD300" i="1"/>
  <c r="BK300" i="1" s="1"/>
  <c r="BC300" i="1"/>
  <c r="BJ300" i="1" s="1"/>
  <c r="BB300" i="1"/>
  <c r="BI300" i="1" s="1"/>
  <c r="BA300" i="1"/>
  <c r="AS300" i="1"/>
  <c r="AQ300" i="1"/>
  <c r="AD300" i="1"/>
  <c r="X300" i="1"/>
  <c r="V300" i="1"/>
  <c r="L300" i="1"/>
  <c r="C300" i="1"/>
  <c r="CS299" i="1"/>
  <c r="CR299" i="1"/>
  <c r="CQ299" i="1"/>
  <c r="CT299" i="1" s="1"/>
  <c r="BM299" i="1"/>
  <c r="BK299" i="1"/>
  <c r="BI299" i="1"/>
  <c r="BG299" i="1"/>
  <c r="BF299" i="1"/>
  <c r="BE299" i="1"/>
  <c r="BL299" i="1" s="1"/>
  <c r="BD299" i="1"/>
  <c r="BC299" i="1"/>
  <c r="BJ299" i="1" s="1"/>
  <c r="BB299" i="1"/>
  <c r="BA299" i="1"/>
  <c r="BH299" i="1" s="1"/>
  <c r="AQ299" i="1"/>
  <c r="Y299" i="1"/>
  <c r="I299" i="1"/>
  <c r="C299" i="1"/>
  <c r="Z299" i="1" s="1"/>
  <c r="CS298" i="1"/>
  <c r="CR298" i="1"/>
  <c r="CQ298" i="1"/>
  <c r="CT298" i="1" s="1"/>
  <c r="BJ298" i="1"/>
  <c r="BG298" i="1"/>
  <c r="BF298" i="1"/>
  <c r="BM298" i="1" s="1"/>
  <c r="BE298" i="1"/>
  <c r="BL298" i="1" s="1"/>
  <c r="BD298" i="1"/>
  <c r="BK298" i="1" s="1"/>
  <c r="BC298" i="1"/>
  <c r="BB298" i="1"/>
  <c r="BI298" i="1" s="1"/>
  <c r="BA298" i="1"/>
  <c r="BH298" i="1" s="1"/>
  <c r="AQ298" i="1"/>
  <c r="O298" i="1"/>
  <c r="C298" i="1"/>
  <c r="AS298" i="1" s="1"/>
  <c r="CS297" i="1"/>
  <c r="CR297" i="1"/>
  <c r="CQ297" i="1"/>
  <c r="CT297" i="1" s="1"/>
  <c r="BM297" i="1"/>
  <c r="BL297" i="1"/>
  <c r="BK297" i="1"/>
  <c r="BJ297" i="1"/>
  <c r="BI297" i="1"/>
  <c r="BH297" i="1"/>
  <c r="AQ297" i="1"/>
  <c r="Y297" i="1"/>
  <c r="G297" i="1"/>
  <c r="C297" i="1"/>
  <c r="AA297" i="1" s="1"/>
  <c r="CS296" i="1"/>
  <c r="CR296" i="1"/>
  <c r="CQ296" i="1"/>
  <c r="CT296" i="1" s="1"/>
  <c r="BG296" i="1"/>
  <c r="BF296" i="1"/>
  <c r="BM296" i="1" s="1"/>
  <c r="BE296" i="1"/>
  <c r="BL296" i="1" s="1"/>
  <c r="BD296" i="1"/>
  <c r="BK296" i="1" s="1"/>
  <c r="BC296" i="1"/>
  <c r="BJ296" i="1" s="1"/>
  <c r="BB296" i="1"/>
  <c r="BI296" i="1" s="1"/>
  <c r="BA296" i="1"/>
  <c r="BH296" i="1" s="1"/>
  <c r="AQ296" i="1"/>
  <c r="K296" i="1"/>
  <c r="G296" i="1"/>
  <c r="C296" i="1"/>
  <c r="CS295" i="1"/>
  <c r="CR295" i="1"/>
  <c r="CQ295" i="1"/>
  <c r="BM295" i="1"/>
  <c r="BL295" i="1"/>
  <c r="BK295" i="1"/>
  <c r="BJ295" i="1"/>
  <c r="BI295" i="1"/>
  <c r="BH295" i="1"/>
  <c r="AQ295" i="1"/>
  <c r="AD295" i="1"/>
  <c r="AB295" i="1"/>
  <c r="Y295" i="1"/>
  <c r="K295" i="1"/>
  <c r="G295" i="1"/>
  <c r="C295" i="1"/>
  <c r="Z295" i="1" s="1"/>
  <c r="CT294" i="1"/>
  <c r="CS294" i="1"/>
  <c r="CR294" i="1"/>
  <c r="CQ294" i="1"/>
  <c r="BL294" i="1"/>
  <c r="BK294" i="1"/>
  <c r="BJ294" i="1"/>
  <c r="BG294" i="1"/>
  <c r="BF294" i="1"/>
  <c r="BM294" i="1" s="1"/>
  <c r="BE294" i="1"/>
  <c r="BD294" i="1"/>
  <c r="BC294" i="1"/>
  <c r="BB294" i="1"/>
  <c r="BI294" i="1" s="1"/>
  <c r="BA294" i="1"/>
  <c r="BH294" i="1" s="1"/>
  <c r="AQ294" i="1"/>
  <c r="C294" i="1"/>
  <c r="CS293" i="1"/>
  <c r="CR293" i="1"/>
  <c r="CQ293" i="1"/>
  <c r="BG293" i="1"/>
  <c r="BF293" i="1"/>
  <c r="BM293" i="1" s="1"/>
  <c r="BE293" i="1"/>
  <c r="BL293" i="1" s="1"/>
  <c r="BD293" i="1"/>
  <c r="BK293" i="1" s="1"/>
  <c r="BC293" i="1"/>
  <c r="BJ293" i="1" s="1"/>
  <c r="BB293" i="1"/>
  <c r="BI293" i="1" s="1"/>
  <c r="BA293" i="1"/>
  <c r="BH293" i="1" s="1"/>
  <c r="AQ293" i="1"/>
  <c r="Z293" i="1"/>
  <c r="C293" i="1"/>
  <c r="CT292" i="1"/>
  <c r="CS292" i="1"/>
  <c r="CR292" i="1"/>
  <c r="CQ292" i="1"/>
  <c r="BM292" i="1"/>
  <c r="BL292" i="1"/>
  <c r="BK292" i="1"/>
  <c r="BJ292" i="1"/>
  <c r="BI292" i="1"/>
  <c r="BH292" i="1"/>
  <c r="AS292" i="1"/>
  <c r="AQ292" i="1"/>
  <c r="Y292" i="1"/>
  <c r="O292" i="1"/>
  <c r="C292" i="1"/>
  <c r="AW292" i="1" s="1"/>
  <c r="CS291" i="1"/>
  <c r="CR291" i="1"/>
  <c r="CQ291" i="1"/>
  <c r="CT291" i="1" s="1"/>
  <c r="BL291" i="1"/>
  <c r="BI291" i="1"/>
  <c r="BG291" i="1"/>
  <c r="BF291" i="1"/>
  <c r="BM291" i="1" s="1"/>
  <c r="BE291" i="1"/>
  <c r="BD291" i="1"/>
  <c r="BK291" i="1" s="1"/>
  <c r="BC291" i="1"/>
  <c r="BJ291" i="1" s="1"/>
  <c r="BB291" i="1"/>
  <c r="BA291" i="1"/>
  <c r="BH291" i="1" s="1"/>
  <c r="AQ291" i="1"/>
  <c r="AD291" i="1"/>
  <c r="X291" i="1"/>
  <c r="L291" i="1"/>
  <c r="C291" i="1"/>
  <c r="Y291" i="1" s="1"/>
  <c r="CS290" i="1"/>
  <c r="CR290" i="1"/>
  <c r="CQ290" i="1"/>
  <c r="CT290" i="1" s="1"/>
  <c r="BL290" i="1"/>
  <c r="BG290" i="1"/>
  <c r="BF290" i="1"/>
  <c r="BM290" i="1" s="1"/>
  <c r="BE290" i="1"/>
  <c r="BD290" i="1"/>
  <c r="BK290" i="1" s="1"/>
  <c r="BC290" i="1"/>
  <c r="BJ290" i="1" s="1"/>
  <c r="BB290" i="1"/>
  <c r="BI290" i="1" s="1"/>
  <c r="BA290" i="1"/>
  <c r="BH290" i="1" s="1"/>
  <c r="AQ290" i="1"/>
  <c r="C290" i="1"/>
  <c r="CS289" i="1"/>
  <c r="CR289" i="1"/>
  <c r="CQ289" i="1"/>
  <c r="BM289" i="1"/>
  <c r="BL289" i="1"/>
  <c r="BK289" i="1"/>
  <c r="BJ289" i="1"/>
  <c r="BI289" i="1"/>
  <c r="BH289" i="1"/>
  <c r="AQ289" i="1"/>
  <c r="AD289" i="1"/>
  <c r="X289" i="1"/>
  <c r="V289" i="1"/>
  <c r="C289" i="1"/>
  <c r="CS288" i="1"/>
  <c r="CR288" i="1"/>
  <c r="CQ288" i="1"/>
  <c r="CT288" i="1" s="1"/>
  <c r="BM288" i="1"/>
  <c r="BL288" i="1"/>
  <c r="BK288" i="1"/>
  <c r="BJ288" i="1"/>
  <c r="BI288" i="1"/>
  <c r="BH288" i="1"/>
  <c r="AQ288" i="1"/>
  <c r="I288" i="1"/>
  <c r="C288" i="1"/>
  <c r="CS287" i="1"/>
  <c r="CR287" i="1"/>
  <c r="CQ287" i="1"/>
  <c r="CT287" i="1" s="1"/>
  <c r="BG287" i="1"/>
  <c r="BF287" i="1"/>
  <c r="BM287" i="1" s="1"/>
  <c r="BE287" i="1"/>
  <c r="BL287" i="1" s="1"/>
  <c r="BD287" i="1"/>
  <c r="BK287" i="1" s="1"/>
  <c r="BC287" i="1"/>
  <c r="BJ287" i="1" s="1"/>
  <c r="BB287" i="1"/>
  <c r="BI287" i="1" s="1"/>
  <c r="BA287" i="1"/>
  <c r="BH287" i="1" s="1"/>
  <c r="AQ287" i="1"/>
  <c r="AA287" i="1"/>
  <c r="X287" i="1"/>
  <c r="K287" i="1"/>
  <c r="I287" i="1"/>
  <c r="C287" i="1"/>
  <c r="AB287" i="1" s="1"/>
  <c r="CS286" i="1"/>
  <c r="CR286" i="1"/>
  <c r="CQ286" i="1"/>
  <c r="CT286" i="1" s="1"/>
  <c r="BK286" i="1"/>
  <c r="BG286" i="1"/>
  <c r="BF286" i="1"/>
  <c r="BM286" i="1" s="1"/>
  <c r="BE286" i="1"/>
  <c r="BL286" i="1" s="1"/>
  <c r="BD286" i="1"/>
  <c r="BC286" i="1"/>
  <c r="BJ286" i="1" s="1"/>
  <c r="BB286" i="1"/>
  <c r="BI286" i="1" s="1"/>
  <c r="BA286" i="1"/>
  <c r="BH286" i="1" s="1"/>
  <c r="AQ286" i="1"/>
  <c r="X286" i="1"/>
  <c r="O286" i="1"/>
  <c r="K286" i="1"/>
  <c r="C286" i="1"/>
  <c r="V286" i="1" s="1"/>
  <c r="CS285" i="1"/>
  <c r="CR285" i="1"/>
  <c r="CQ285" i="1"/>
  <c r="BJ285" i="1"/>
  <c r="BI285" i="1"/>
  <c r="BG285" i="1"/>
  <c r="BF285" i="1"/>
  <c r="BM285" i="1" s="1"/>
  <c r="BE285" i="1"/>
  <c r="BL285" i="1" s="1"/>
  <c r="BD285" i="1"/>
  <c r="BK285" i="1" s="1"/>
  <c r="BC285" i="1"/>
  <c r="BB285" i="1"/>
  <c r="BA285" i="1"/>
  <c r="BH285" i="1" s="1"/>
  <c r="AQ285" i="1"/>
  <c r="I285" i="1"/>
  <c r="C285" i="1"/>
  <c r="CS284" i="1"/>
  <c r="CR284" i="1"/>
  <c r="CQ284" i="1"/>
  <c r="CT284" i="1" s="1"/>
  <c r="BL284" i="1"/>
  <c r="BG284" i="1"/>
  <c r="BF284" i="1"/>
  <c r="BM284" i="1" s="1"/>
  <c r="BE284" i="1"/>
  <c r="BD284" i="1"/>
  <c r="BK284" i="1" s="1"/>
  <c r="BC284" i="1"/>
  <c r="BJ284" i="1" s="1"/>
  <c r="BB284" i="1"/>
  <c r="BI284" i="1" s="1"/>
  <c r="BA284" i="1"/>
  <c r="BH284" i="1" s="1"/>
  <c r="AQ284" i="1"/>
  <c r="I284" i="1"/>
  <c r="G284" i="1"/>
  <c r="C284" i="1"/>
  <c r="O284" i="1" s="1"/>
  <c r="CS283" i="1"/>
  <c r="CR283" i="1"/>
  <c r="CQ283" i="1"/>
  <c r="CT283" i="1" s="1"/>
  <c r="BG283" i="1"/>
  <c r="BF283" i="1"/>
  <c r="BM283" i="1" s="1"/>
  <c r="BE283" i="1"/>
  <c r="BL283" i="1" s="1"/>
  <c r="BD283" i="1"/>
  <c r="BK283" i="1" s="1"/>
  <c r="BC283" i="1"/>
  <c r="BJ283" i="1" s="1"/>
  <c r="BB283" i="1"/>
  <c r="BI283" i="1" s="1"/>
  <c r="BA283" i="1"/>
  <c r="BH283" i="1" s="1"/>
  <c r="AQ283" i="1"/>
  <c r="G283" i="1"/>
  <c r="C283" i="1"/>
  <c r="CS282" i="1"/>
  <c r="CR282" i="1"/>
  <c r="CQ282" i="1"/>
  <c r="BG282" i="1"/>
  <c r="BF282" i="1"/>
  <c r="BM282" i="1" s="1"/>
  <c r="BE282" i="1"/>
  <c r="BL282" i="1" s="1"/>
  <c r="BD282" i="1"/>
  <c r="BK282" i="1" s="1"/>
  <c r="BC282" i="1"/>
  <c r="BJ282" i="1" s="1"/>
  <c r="BB282" i="1"/>
  <c r="BI282" i="1" s="1"/>
  <c r="BA282" i="1"/>
  <c r="BH282" i="1" s="1"/>
  <c r="AQ282" i="1"/>
  <c r="C282" i="1"/>
  <c r="I282" i="1" s="1"/>
  <c r="CS281" i="1"/>
  <c r="CR281" i="1"/>
  <c r="CQ281" i="1"/>
  <c r="BJ281" i="1"/>
  <c r="BG281" i="1"/>
  <c r="BF281" i="1"/>
  <c r="BM281" i="1" s="1"/>
  <c r="BE281" i="1"/>
  <c r="BL281" i="1" s="1"/>
  <c r="BD281" i="1"/>
  <c r="BK281" i="1" s="1"/>
  <c r="BC281" i="1"/>
  <c r="BB281" i="1"/>
  <c r="BI281" i="1" s="1"/>
  <c r="BA281" i="1"/>
  <c r="BH281" i="1" s="1"/>
  <c r="AQ281" i="1"/>
  <c r="AD281" i="1"/>
  <c r="G281" i="1"/>
  <c r="C281" i="1"/>
  <c r="AW281" i="1" s="1"/>
  <c r="CS280" i="1"/>
  <c r="CR280" i="1"/>
  <c r="CQ280" i="1"/>
  <c r="CT280" i="1" s="1"/>
  <c r="BH280" i="1"/>
  <c r="BG280" i="1"/>
  <c r="BF280" i="1"/>
  <c r="BM280" i="1" s="1"/>
  <c r="BE280" i="1"/>
  <c r="BL280" i="1" s="1"/>
  <c r="BD280" i="1"/>
  <c r="BK280" i="1" s="1"/>
  <c r="BC280" i="1"/>
  <c r="BJ280" i="1" s="1"/>
  <c r="BB280" i="1"/>
  <c r="BI280" i="1" s="1"/>
  <c r="BA280" i="1"/>
  <c r="AW280" i="1"/>
  <c r="AS280" i="1"/>
  <c r="AQ280" i="1"/>
  <c r="AB280" i="1"/>
  <c r="Z280" i="1"/>
  <c r="Y280" i="1"/>
  <c r="L280" i="1"/>
  <c r="K280" i="1"/>
  <c r="I280" i="1"/>
  <c r="C280" i="1"/>
  <c r="AA280" i="1" s="1"/>
  <c r="CS279" i="1"/>
  <c r="CR279" i="1"/>
  <c r="CQ279" i="1"/>
  <c r="CT279" i="1" s="1"/>
  <c r="BJ279" i="1"/>
  <c r="BG279" i="1"/>
  <c r="BF279" i="1"/>
  <c r="BM279" i="1" s="1"/>
  <c r="BE279" i="1"/>
  <c r="BL279" i="1" s="1"/>
  <c r="BD279" i="1"/>
  <c r="BK279" i="1" s="1"/>
  <c r="BC279" i="1"/>
  <c r="BB279" i="1"/>
  <c r="BI279" i="1" s="1"/>
  <c r="BA279" i="1"/>
  <c r="BH279" i="1" s="1"/>
  <c r="AQ279" i="1"/>
  <c r="C279" i="1"/>
  <c r="CS278" i="1"/>
  <c r="CR278" i="1"/>
  <c r="CQ278" i="1"/>
  <c r="BM278" i="1"/>
  <c r="BL278" i="1"/>
  <c r="BK278" i="1"/>
  <c r="BJ278" i="1"/>
  <c r="BI278" i="1"/>
  <c r="BH278" i="1"/>
  <c r="AQ278" i="1"/>
  <c r="C278" i="1"/>
  <c r="CS277" i="1"/>
  <c r="CR277" i="1"/>
  <c r="CQ277" i="1"/>
  <c r="CT277" i="1" s="1"/>
  <c r="BM277" i="1"/>
  <c r="BJ277" i="1"/>
  <c r="BI277" i="1"/>
  <c r="BH277" i="1"/>
  <c r="BG277" i="1"/>
  <c r="BF277" i="1"/>
  <c r="BE277" i="1"/>
  <c r="BL277" i="1" s="1"/>
  <c r="BD277" i="1"/>
  <c r="BK277" i="1" s="1"/>
  <c r="BC277" i="1"/>
  <c r="BB277" i="1"/>
  <c r="BA277" i="1"/>
  <c r="AS277" i="1"/>
  <c r="AQ277" i="1"/>
  <c r="AA277" i="1"/>
  <c r="Z277" i="1"/>
  <c r="X277" i="1"/>
  <c r="L277" i="1"/>
  <c r="I277" i="1"/>
  <c r="G277" i="1"/>
  <c r="C277" i="1"/>
  <c r="CS276" i="1"/>
  <c r="CR276" i="1"/>
  <c r="CQ276" i="1"/>
  <c r="CT276" i="1" s="1"/>
  <c r="BK276" i="1"/>
  <c r="BI276" i="1"/>
  <c r="BG276" i="1"/>
  <c r="BF276" i="1"/>
  <c r="BM276" i="1" s="1"/>
  <c r="BE276" i="1"/>
  <c r="BL276" i="1" s="1"/>
  <c r="BD276" i="1"/>
  <c r="BC276" i="1"/>
  <c r="BJ276" i="1" s="1"/>
  <c r="BB276" i="1"/>
  <c r="BA276" i="1"/>
  <c r="BH276" i="1" s="1"/>
  <c r="AQ276" i="1"/>
  <c r="V276" i="1"/>
  <c r="C276" i="1"/>
  <c r="CS275" i="1"/>
  <c r="CR275" i="1"/>
  <c r="CQ275" i="1"/>
  <c r="CT275" i="1" s="1"/>
  <c r="BM275" i="1"/>
  <c r="BK275" i="1"/>
  <c r="BI275" i="1"/>
  <c r="BG275" i="1"/>
  <c r="BF275" i="1"/>
  <c r="BE275" i="1"/>
  <c r="BL275" i="1" s="1"/>
  <c r="BD275" i="1"/>
  <c r="BC275" i="1"/>
  <c r="BJ275" i="1" s="1"/>
  <c r="BB275" i="1"/>
  <c r="BA275" i="1"/>
  <c r="BH275" i="1" s="1"/>
  <c r="AQ275" i="1"/>
  <c r="C275" i="1"/>
  <c r="CS274" i="1"/>
  <c r="CR274" i="1"/>
  <c r="CQ274" i="1"/>
  <c r="CT274" i="1" s="1"/>
  <c r="BM274" i="1"/>
  <c r="BJ274" i="1"/>
  <c r="BI274" i="1"/>
  <c r="BG274" i="1"/>
  <c r="BF274" i="1"/>
  <c r="BE274" i="1"/>
  <c r="BL274" i="1" s="1"/>
  <c r="BD274" i="1"/>
  <c r="BK274" i="1" s="1"/>
  <c r="BC274" i="1"/>
  <c r="BB274" i="1"/>
  <c r="BA274" i="1"/>
  <c r="BH274" i="1" s="1"/>
  <c r="AQ274" i="1"/>
  <c r="C274" i="1"/>
  <c r="CS273" i="1"/>
  <c r="CR273" i="1"/>
  <c r="CQ273" i="1"/>
  <c r="BM273" i="1"/>
  <c r="BG273" i="1"/>
  <c r="BF273" i="1"/>
  <c r="BE273" i="1"/>
  <c r="BL273" i="1" s="1"/>
  <c r="BD273" i="1"/>
  <c r="BK273" i="1" s="1"/>
  <c r="BC273" i="1"/>
  <c r="BJ273" i="1" s="1"/>
  <c r="BB273" i="1"/>
  <c r="BI273" i="1" s="1"/>
  <c r="BA273" i="1"/>
  <c r="BH273" i="1" s="1"/>
  <c r="AQ273" i="1"/>
  <c r="AD273" i="1"/>
  <c r="V273" i="1"/>
  <c r="K273" i="1"/>
  <c r="G273" i="1"/>
  <c r="C273" i="1"/>
  <c r="CS272" i="1"/>
  <c r="CR272" i="1"/>
  <c r="CQ272" i="1"/>
  <c r="CT272" i="1" s="1"/>
  <c r="BG272" i="1"/>
  <c r="BF272" i="1"/>
  <c r="BM272" i="1" s="1"/>
  <c r="BE272" i="1"/>
  <c r="BL272" i="1" s="1"/>
  <c r="BD272" i="1"/>
  <c r="BK272" i="1" s="1"/>
  <c r="BC272" i="1"/>
  <c r="BJ272" i="1" s="1"/>
  <c r="BB272" i="1"/>
  <c r="BI272" i="1" s="1"/>
  <c r="BA272" i="1"/>
  <c r="BH272" i="1" s="1"/>
  <c r="AQ272" i="1"/>
  <c r="C272" i="1"/>
  <c r="K272" i="1" s="1"/>
  <c r="CS271" i="1"/>
  <c r="CR271" i="1"/>
  <c r="CQ271" i="1"/>
  <c r="CT271" i="1" s="1"/>
  <c r="BM271" i="1"/>
  <c r="BJ271" i="1"/>
  <c r="BG271" i="1"/>
  <c r="BF271" i="1"/>
  <c r="BE271" i="1"/>
  <c r="BL271" i="1" s="1"/>
  <c r="BD271" i="1"/>
  <c r="BK271" i="1" s="1"/>
  <c r="BC271" i="1"/>
  <c r="BB271" i="1"/>
  <c r="BI271" i="1" s="1"/>
  <c r="BA271" i="1"/>
  <c r="BH271" i="1" s="1"/>
  <c r="AQ271" i="1"/>
  <c r="C271" i="1"/>
  <c r="CT270" i="1"/>
  <c r="CS270" i="1"/>
  <c r="CR270" i="1"/>
  <c r="CQ270" i="1"/>
  <c r="BM270" i="1"/>
  <c r="BL270" i="1"/>
  <c r="BG270" i="1"/>
  <c r="BF270" i="1"/>
  <c r="BE270" i="1"/>
  <c r="BD270" i="1"/>
  <c r="BK270" i="1" s="1"/>
  <c r="BC270" i="1"/>
  <c r="BJ270" i="1" s="1"/>
  <c r="BB270" i="1"/>
  <c r="BI270" i="1" s="1"/>
  <c r="BA270" i="1"/>
  <c r="BH270" i="1" s="1"/>
  <c r="AQ270" i="1"/>
  <c r="AD270" i="1"/>
  <c r="Z270" i="1"/>
  <c r="V270" i="1"/>
  <c r="K270" i="1"/>
  <c r="I270" i="1"/>
  <c r="C270" i="1"/>
  <c r="CS269" i="1"/>
  <c r="CR269" i="1"/>
  <c r="CQ269" i="1"/>
  <c r="CT269" i="1" s="1"/>
  <c r="BJ269" i="1"/>
  <c r="BH269" i="1"/>
  <c r="BG269" i="1"/>
  <c r="BF269" i="1"/>
  <c r="BM269" i="1" s="1"/>
  <c r="BE269" i="1"/>
  <c r="BL269" i="1" s="1"/>
  <c r="BD269" i="1"/>
  <c r="BK269" i="1" s="1"/>
  <c r="BC269" i="1"/>
  <c r="BB269" i="1"/>
  <c r="BI269" i="1" s="1"/>
  <c r="BA269" i="1"/>
  <c r="AQ269" i="1"/>
  <c r="C269" i="1"/>
  <c r="CS268" i="1"/>
  <c r="CR268" i="1"/>
  <c r="CQ268" i="1"/>
  <c r="BK268" i="1"/>
  <c r="BI268" i="1"/>
  <c r="BG268" i="1"/>
  <c r="BF268" i="1"/>
  <c r="BM268" i="1" s="1"/>
  <c r="BE268" i="1"/>
  <c r="BL268" i="1" s="1"/>
  <c r="BD268" i="1"/>
  <c r="BC268" i="1"/>
  <c r="BJ268" i="1" s="1"/>
  <c r="BB268" i="1"/>
  <c r="BA268" i="1"/>
  <c r="BH268" i="1" s="1"/>
  <c r="AQ268" i="1"/>
  <c r="AD268" i="1"/>
  <c r="AA268" i="1"/>
  <c r="Z268" i="1"/>
  <c r="Y268" i="1"/>
  <c r="O268" i="1"/>
  <c r="K268" i="1"/>
  <c r="G268" i="1"/>
  <c r="C268" i="1"/>
  <c r="AB268" i="1" s="1"/>
  <c r="CT267" i="1"/>
  <c r="CS267" i="1"/>
  <c r="CR267" i="1"/>
  <c r="CQ267" i="1"/>
  <c r="BM267" i="1"/>
  <c r="BH267" i="1"/>
  <c r="BG267" i="1"/>
  <c r="BF267" i="1"/>
  <c r="BE267" i="1"/>
  <c r="BL267" i="1" s="1"/>
  <c r="BD267" i="1"/>
  <c r="BK267" i="1" s="1"/>
  <c r="BC267" i="1"/>
  <c r="BJ267" i="1" s="1"/>
  <c r="BB267" i="1"/>
  <c r="BI267" i="1" s="1"/>
  <c r="BA267" i="1"/>
  <c r="AQ267" i="1"/>
  <c r="AD267" i="1"/>
  <c r="O267" i="1"/>
  <c r="L267" i="1"/>
  <c r="I267" i="1"/>
  <c r="C267" i="1"/>
  <c r="CT266" i="1"/>
  <c r="CS266" i="1"/>
  <c r="CR266" i="1"/>
  <c r="CQ266" i="1"/>
  <c r="BM266" i="1"/>
  <c r="BH266" i="1"/>
  <c r="BG266" i="1"/>
  <c r="BF266" i="1"/>
  <c r="BE266" i="1"/>
  <c r="BL266" i="1" s="1"/>
  <c r="BD266" i="1"/>
  <c r="BK266" i="1" s="1"/>
  <c r="BC266" i="1"/>
  <c r="BJ266" i="1" s="1"/>
  <c r="BB266" i="1"/>
  <c r="BI266" i="1" s="1"/>
  <c r="BA266" i="1"/>
  <c r="AQ266" i="1"/>
  <c r="O266" i="1"/>
  <c r="C266" i="1"/>
  <c r="CS265" i="1"/>
  <c r="CR265" i="1"/>
  <c r="CQ265" i="1"/>
  <c r="CT265" i="1" s="1"/>
  <c r="BL265" i="1"/>
  <c r="BK265" i="1"/>
  <c r="BH265" i="1"/>
  <c r="BG265" i="1"/>
  <c r="BF265" i="1"/>
  <c r="BM265" i="1" s="1"/>
  <c r="BE265" i="1"/>
  <c r="BD265" i="1"/>
  <c r="BC265" i="1"/>
  <c r="BJ265" i="1" s="1"/>
  <c r="BB265" i="1"/>
  <c r="BI265" i="1" s="1"/>
  <c r="BA265" i="1"/>
  <c r="AQ265" i="1"/>
  <c r="Y265" i="1"/>
  <c r="C265" i="1"/>
  <c r="CS264" i="1"/>
  <c r="CR264" i="1"/>
  <c r="CQ264" i="1"/>
  <c r="CT264" i="1" s="1"/>
  <c r="BL264" i="1"/>
  <c r="BG264" i="1"/>
  <c r="BF264" i="1"/>
  <c r="BM264" i="1" s="1"/>
  <c r="BE264" i="1"/>
  <c r="BD264" i="1"/>
  <c r="BK264" i="1" s="1"/>
  <c r="BC264" i="1"/>
  <c r="BJ264" i="1" s="1"/>
  <c r="BB264" i="1"/>
  <c r="BI264" i="1" s="1"/>
  <c r="BA264" i="1"/>
  <c r="BH264" i="1" s="1"/>
  <c r="AS264" i="1"/>
  <c r="AQ264" i="1"/>
  <c r="AD264" i="1"/>
  <c r="AA264" i="1"/>
  <c r="Z264" i="1"/>
  <c r="Y264" i="1"/>
  <c r="L264" i="1"/>
  <c r="I264" i="1"/>
  <c r="G264" i="1"/>
  <c r="C264" i="1"/>
  <c r="AW264" i="1" s="1"/>
  <c r="CS263" i="1"/>
  <c r="CR263" i="1"/>
  <c r="CQ263" i="1"/>
  <c r="BJ263" i="1"/>
  <c r="BG263" i="1"/>
  <c r="BF263" i="1"/>
  <c r="BM263" i="1" s="1"/>
  <c r="BE263" i="1"/>
  <c r="BL263" i="1" s="1"/>
  <c r="BD263" i="1"/>
  <c r="BK263" i="1" s="1"/>
  <c r="BC263" i="1"/>
  <c r="BB263" i="1"/>
  <c r="BI263" i="1" s="1"/>
  <c r="BA263" i="1"/>
  <c r="BH263" i="1" s="1"/>
  <c r="AQ263" i="1"/>
  <c r="AD263" i="1"/>
  <c r="Z263" i="1"/>
  <c r="L263" i="1"/>
  <c r="K263" i="1"/>
  <c r="C263" i="1"/>
  <c r="AA263" i="1" s="1"/>
  <c r="CS262" i="1"/>
  <c r="CR262" i="1"/>
  <c r="CQ262" i="1"/>
  <c r="CT262" i="1" s="1"/>
  <c r="BG262" i="1"/>
  <c r="BF262" i="1"/>
  <c r="BM262" i="1" s="1"/>
  <c r="BE262" i="1"/>
  <c r="BL262" i="1" s="1"/>
  <c r="BD262" i="1"/>
  <c r="BK262" i="1" s="1"/>
  <c r="BC262" i="1"/>
  <c r="BJ262" i="1" s="1"/>
  <c r="BB262" i="1"/>
  <c r="BI262" i="1" s="1"/>
  <c r="BA262" i="1"/>
  <c r="BH262" i="1" s="1"/>
  <c r="AQ262" i="1"/>
  <c r="AB262" i="1"/>
  <c r="AA262" i="1"/>
  <c r="X262" i="1"/>
  <c r="O262" i="1"/>
  <c r="L262" i="1"/>
  <c r="K262" i="1"/>
  <c r="C262" i="1"/>
  <c r="AS262" i="1" s="1"/>
  <c r="CS261" i="1"/>
  <c r="CR261" i="1"/>
  <c r="CQ261" i="1"/>
  <c r="CT261" i="1" s="1"/>
  <c r="BI261" i="1"/>
  <c r="BH261" i="1"/>
  <c r="BG261" i="1"/>
  <c r="BF261" i="1"/>
  <c r="BM261" i="1" s="1"/>
  <c r="BE261" i="1"/>
  <c r="BL261" i="1" s="1"/>
  <c r="BD261" i="1"/>
  <c r="BK261" i="1" s="1"/>
  <c r="BC261" i="1"/>
  <c r="BJ261" i="1" s="1"/>
  <c r="BB261" i="1"/>
  <c r="BA261" i="1"/>
  <c r="AQ261" i="1"/>
  <c r="C261" i="1"/>
  <c r="AS261" i="1" s="1"/>
  <c r="CS260" i="1"/>
  <c r="CR260" i="1"/>
  <c r="CQ260" i="1"/>
  <c r="CT260" i="1" s="1"/>
  <c r="BM260" i="1"/>
  <c r="BJ260" i="1"/>
  <c r="BI260" i="1"/>
  <c r="BG260" i="1"/>
  <c r="BF260" i="1"/>
  <c r="BE260" i="1"/>
  <c r="BL260" i="1" s="1"/>
  <c r="BD260" i="1"/>
  <c r="BK260" i="1" s="1"/>
  <c r="BC260" i="1"/>
  <c r="BB260" i="1"/>
  <c r="BA260" i="1"/>
  <c r="BH260" i="1" s="1"/>
  <c r="AS260" i="1"/>
  <c r="AQ260" i="1"/>
  <c r="AA260" i="1"/>
  <c r="Z260" i="1"/>
  <c r="L260" i="1"/>
  <c r="K260" i="1"/>
  <c r="C260" i="1"/>
  <c r="AD260" i="1" s="1"/>
  <c r="CS259" i="1"/>
  <c r="CR259" i="1"/>
  <c r="CQ259" i="1"/>
  <c r="CT259" i="1" s="1"/>
  <c r="BK259" i="1"/>
  <c r="BJ259" i="1"/>
  <c r="BG259" i="1"/>
  <c r="BF259" i="1"/>
  <c r="BM259" i="1" s="1"/>
  <c r="BE259" i="1"/>
  <c r="BL259" i="1" s="1"/>
  <c r="BD259" i="1"/>
  <c r="BC259" i="1"/>
  <c r="BB259" i="1"/>
  <c r="BI259" i="1" s="1"/>
  <c r="BA259" i="1"/>
  <c r="BH259" i="1" s="1"/>
  <c r="AQ259" i="1"/>
  <c r="C259" i="1"/>
  <c r="AS259" i="1" s="1"/>
  <c r="CS258" i="1"/>
  <c r="CR258" i="1"/>
  <c r="CQ258" i="1"/>
  <c r="CT258" i="1" s="1"/>
  <c r="BL258" i="1"/>
  <c r="BH258" i="1"/>
  <c r="BG258" i="1"/>
  <c r="BF258" i="1"/>
  <c r="BM258" i="1" s="1"/>
  <c r="BE258" i="1"/>
  <c r="BD258" i="1"/>
  <c r="BK258" i="1" s="1"/>
  <c r="BC258" i="1"/>
  <c r="BJ258" i="1" s="1"/>
  <c r="BB258" i="1"/>
  <c r="BI258" i="1" s="1"/>
  <c r="BA258" i="1"/>
  <c r="AQ258" i="1"/>
  <c r="AD258" i="1"/>
  <c r="C258" i="1"/>
  <c r="AS258" i="1" s="1"/>
  <c r="CS257" i="1"/>
  <c r="CR257" i="1"/>
  <c r="CQ257" i="1"/>
  <c r="CT257" i="1" s="1"/>
  <c r="BM257" i="1"/>
  <c r="BL257" i="1"/>
  <c r="BK257" i="1"/>
  <c r="BJ257" i="1"/>
  <c r="BI257" i="1"/>
  <c r="BH257" i="1"/>
  <c r="AQ257" i="1"/>
  <c r="AA257" i="1"/>
  <c r="L257" i="1"/>
  <c r="C257" i="1"/>
  <c r="AS257" i="1" s="1"/>
  <c r="CS256" i="1"/>
  <c r="CR256" i="1"/>
  <c r="CQ256" i="1"/>
  <c r="CT256" i="1" s="1"/>
  <c r="BK256" i="1"/>
  <c r="BI256" i="1"/>
  <c r="BG256" i="1"/>
  <c r="BF256" i="1"/>
  <c r="BM256" i="1" s="1"/>
  <c r="BE256" i="1"/>
  <c r="BL256" i="1" s="1"/>
  <c r="BD256" i="1"/>
  <c r="BC256" i="1"/>
  <c r="BJ256" i="1" s="1"/>
  <c r="BB256" i="1"/>
  <c r="BA256" i="1"/>
  <c r="BH256" i="1" s="1"/>
  <c r="AQ256" i="1"/>
  <c r="AA256" i="1"/>
  <c r="Y256" i="1"/>
  <c r="O256" i="1"/>
  <c r="L256" i="1"/>
  <c r="C256" i="1"/>
  <c r="AS256" i="1" s="1"/>
  <c r="CS255" i="1"/>
  <c r="CR255" i="1"/>
  <c r="CQ255" i="1"/>
  <c r="BK255" i="1"/>
  <c r="BJ255" i="1"/>
  <c r="BG255" i="1"/>
  <c r="BF255" i="1"/>
  <c r="BM255" i="1" s="1"/>
  <c r="BE255" i="1"/>
  <c r="BL255" i="1" s="1"/>
  <c r="BD255" i="1"/>
  <c r="BC255" i="1"/>
  <c r="BB255" i="1"/>
  <c r="BI255" i="1" s="1"/>
  <c r="BA255" i="1"/>
  <c r="BH255" i="1" s="1"/>
  <c r="AQ255" i="1"/>
  <c r="AB255" i="1"/>
  <c r="X255" i="1"/>
  <c r="C255" i="1"/>
  <c r="AD255" i="1" s="1"/>
  <c r="CT254" i="1"/>
  <c r="CS254" i="1"/>
  <c r="CR254" i="1"/>
  <c r="CQ254" i="1"/>
  <c r="BM254" i="1"/>
  <c r="BJ254" i="1"/>
  <c r="BH254" i="1"/>
  <c r="BG254" i="1"/>
  <c r="BF254" i="1"/>
  <c r="BE254" i="1"/>
  <c r="BL254" i="1" s="1"/>
  <c r="BD254" i="1"/>
  <c r="BK254" i="1" s="1"/>
  <c r="BC254" i="1"/>
  <c r="BB254" i="1"/>
  <c r="BI254" i="1" s="1"/>
  <c r="BA254" i="1"/>
  <c r="AQ254" i="1"/>
  <c r="Y254" i="1"/>
  <c r="C254" i="1"/>
  <c r="CS253" i="1"/>
  <c r="CR253" i="1"/>
  <c r="CQ253" i="1"/>
  <c r="CT253" i="1" s="1"/>
  <c r="BG253" i="1"/>
  <c r="BF253" i="1"/>
  <c r="BM253" i="1" s="1"/>
  <c r="BE253" i="1"/>
  <c r="BL253" i="1" s="1"/>
  <c r="BD253" i="1"/>
  <c r="BK253" i="1" s="1"/>
  <c r="BC253" i="1"/>
  <c r="BJ253" i="1" s="1"/>
  <c r="BB253" i="1"/>
  <c r="BI253" i="1" s="1"/>
  <c r="BA253" i="1"/>
  <c r="BH253" i="1" s="1"/>
  <c r="AQ253" i="1"/>
  <c r="Y253" i="1"/>
  <c r="C253" i="1"/>
  <c r="AD253" i="1" s="1"/>
  <c r="CS252" i="1"/>
  <c r="CR252" i="1"/>
  <c r="CQ252" i="1"/>
  <c r="CT252" i="1" s="1"/>
  <c r="BM252" i="1"/>
  <c r="BL252" i="1"/>
  <c r="BH252" i="1"/>
  <c r="BG252" i="1"/>
  <c r="BF252" i="1"/>
  <c r="BE252" i="1"/>
  <c r="BD252" i="1"/>
  <c r="BK252" i="1" s="1"/>
  <c r="BC252" i="1"/>
  <c r="BJ252" i="1" s="1"/>
  <c r="BB252" i="1"/>
  <c r="BI252" i="1" s="1"/>
  <c r="BA252" i="1"/>
  <c r="AQ252" i="1"/>
  <c r="AD252" i="1"/>
  <c r="Y252" i="1"/>
  <c r="L252" i="1"/>
  <c r="C252" i="1"/>
  <c r="K252" i="1" s="1"/>
  <c r="CS251" i="1"/>
  <c r="CR251" i="1"/>
  <c r="CQ251" i="1"/>
  <c r="CT251" i="1" s="1"/>
  <c r="BJ251" i="1"/>
  <c r="BG251" i="1"/>
  <c r="BF251" i="1"/>
  <c r="BM251" i="1" s="1"/>
  <c r="BE251" i="1"/>
  <c r="BL251" i="1" s="1"/>
  <c r="BD251" i="1"/>
  <c r="BK251" i="1" s="1"/>
  <c r="BC251" i="1"/>
  <c r="BB251" i="1"/>
  <c r="BI251" i="1" s="1"/>
  <c r="BA251" i="1"/>
  <c r="BH251" i="1" s="1"/>
  <c r="AQ251" i="1"/>
  <c r="C251" i="1"/>
  <c r="CS250" i="1"/>
  <c r="CR250" i="1"/>
  <c r="CQ250" i="1"/>
  <c r="CT250" i="1" s="1"/>
  <c r="BG250" i="1"/>
  <c r="BF250" i="1"/>
  <c r="BM250" i="1" s="1"/>
  <c r="BE250" i="1"/>
  <c r="BL250" i="1" s="1"/>
  <c r="BD250" i="1"/>
  <c r="BK250" i="1" s="1"/>
  <c r="BC250" i="1"/>
  <c r="BJ250" i="1" s="1"/>
  <c r="BB250" i="1"/>
  <c r="BI250" i="1" s="1"/>
  <c r="BA250" i="1"/>
  <c r="BH250" i="1" s="1"/>
  <c r="AQ250" i="1"/>
  <c r="C250" i="1"/>
  <c r="O250" i="1" s="1"/>
  <c r="CS249" i="1"/>
  <c r="CR249" i="1"/>
  <c r="CQ249" i="1"/>
  <c r="BG249" i="1"/>
  <c r="BF249" i="1"/>
  <c r="BM249" i="1" s="1"/>
  <c r="BE249" i="1"/>
  <c r="BL249" i="1" s="1"/>
  <c r="BD249" i="1"/>
  <c r="BK249" i="1" s="1"/>
  <c r="BC249" i="1"/>
  <c r="BJ249" i="1" s="1"/>
  <c r="BB249" i="1"/>
  <c r="BI249" i="1" s="1"/>
  <c r="BA249" i="1"/>
  <c r="BH249" i="1" s="1"/>
  <c r="AQ249" i="1"/>
  <c r="C249" i="1"/>
  <c r="CS248" i="1"/>
  <c r="CR248" i="1"/>
  <c r="CQ248" i="1"/>
  <c r="CT248" i="1" s="1"/>
  <c r="BJ248" i="1"/>
  <c r="BH248" i="1"/>
  <c r="BG248" i="1"/>
  <c r="BF248" i="1"/>
  <c r="BM248" i="1" s="1"/>
  <c r="BE248" i="1"/>
  <c r="BL248" i="1" s="1"/>
  <c r="BD248" i="1"/>
  <c r="BK248" i="1" s="1"/>
  <c r="BC248" i="1"/>
  <c r="BB248" i="1"/>
  <c r="BI248" i="1" s="1"/>
  <c r="BA248" i="1"/>
  <c r="AQ248" i="1"/>
  <c r="O248" i="1"/>
  <c r="C248" i="1"/>
  <c r="CS247" i="1"/>
  <c r="CR247" i="1"/>
  <c r="CT247" i="1" s="1"/>
  <c r="CQ247" i="1"/>
  <c r="BI247" i="1"/>
  <c r="BG247" i="1"/>
  <c r="BF247" i="1"/>
  <c r="BM247" i="1" s="1"/>
  <c r="BE247" i="1"/>
  <c r="BL247" i="1" s="1"/>
  <c r="BD247" i="1"/>
  <c r="BK247" i="1" s="1"/>
  <c r="BC247" i="1"/>
  <c r="BJ247" i="1" s="1"/>
  <c r="BB247" i="1"/>
  <c r="BA247" i="1"/>
  <c r="BH247" i="1" s="1"/>
  <c r="AS247" i="1"/>
  <c r="AQ247" i="1"/>
  <c r="AD247" i="1"/>
  <c r="Z247" i="1"/>
  <c r="Y247" i="1"/>
  <c r="O247" i="1"/>
  <c r="K247" i="1"/>
  <c r="I247" i="1"/>
  <c r="G247" i="1"/>
  <c r="C247" i="1"/>
  <c r="AB247" i="1" s="1"/>
  <c r="CT246" i="1"/>
  <c r="CS246" i="1"/>
  <c r="CR246" i="1"/>
  <c r="CQ246" i="1"/>
  <c r="BJ246" i="1"/>
  <c r="BG246" i="1"/>
  <c r="BF246" i="1"/>
  <c r="BM246" i="1" s="1"/>
  <c r="BE246" i="1"/>
  <c r="BL246" i="1" s="1"/>
  <c r="BD246" i="1"/>
  <c r="BK246" i="1" s="1"/>
  <c r="BC246" i="1"/>
  <c r="BB246" i="1"/>
  <c r="BI246" i="1" s="1"/>
  <c r="BA246" i="1"/>
  <c r="BH246" i="1" s="1"/>
  <c r="AQ246" i="1"/>
  <c r="AA246" i="1"/>
  <c r="Z246" i="1"/>
  <c r="X246" i="1"/>
  <c r="O246" i="1"/>
  <c r="L246" i="1"/>
  <c r="K246" i="1"/>
  <c r="C246" i="1"/>
  <c r="AS246" i="1" s="1"/>
  <c r="CS245" i="1"/>
  <c r="CR245" i="1"/>
  <c r="CQ245" i="1"/>
  <c r="CT245" i="1" s="1"/>
  <c r="BJ245" i="1"/>
  <c r="BI245" i="1"/>
  <c r="BG245" i="1"/>
  <c r="BF245" i="1"/>
  <c r="BM245" i="1" s="1"/>
  <c r="BE245" i="1"/>
  <c r="BL245" i="1" s="1"/>
  <c r="BD245" i="1"/>
  <c r="BK245" i="1" s="1"/>
  <c r="BC245" i="1"/>
  <c r="BB245" i="1"/>
  <c r="BA245" i="1"/>
  <c r="BH245" i="1" s="1"/>
  <c r="AQ245" i="1"/>
  <c r="AB245" i="1"/>
  <c r="X245" i="1"/>
  <c r="C245" i="1"/>
  <c r="AD245" i="1" s="1"/>
  <c r="CT244" i="1"/>
  <c r="CS244" i="1"/>
  <c r="CR244" i="1"/>
  <c r="CQ244" i="1"/>
  <c r="BM244" i="1"/>
  <c r="BI244" i="1"/>
  <c r="BH244" i="1"/>
  <c r="BG244" i="1"/>
  <c r="BF244" i="1"/>
  <c r="BE244" i="1"/>
  <c r="BL244" i="1" s="1"/>
  <c r="BD244" i="1"/>
  <c r="BK244" i="1" s="1"/>
  <c r="BC244" i="1"/>
  <c r="BJ244" i="1" s="1"/>
  <c r="BB244" i="1"/>
  <c r="BA244" i="1"/>
  <c r="AQ244" i="1"/>
  <c r="Y244" i="1"/>
  <c r="V244" i="1"/>
  <c r="C244" i="1"/>
  <c r="AD244" i="1" s="1"/>
  <c r="CS243" i="1"/>
  <c r="CR243" i="1"/>
  <c r="CQ243" i="1"/>
  <c r="CT243" i="1" s="1"/>
  <c r="BM243" i="1"/>
  <c r="BL243" i="1"/>
  <c r="BK243" i="1"/>
  <c r="BJ243" i="1"/>
  <c r="BI243" i="1"/>
  <c r="BH243" i="1"/>
  <c r="AW243" i="1"/>
  <c r="AQ243" i="1"/>
  <c r="AB243" i="1"/>
  <c r="AA243" i="1"/>
  <c r="X243" i="1"/>
  <c r="L243" i="1"/>
  <c r="K243" i="1"/>
  <c r="I243" i="1"/>
  <c r="C243" i="1"/>
  <c r="AS243" i="1" s="1"/>
  <c r="CS242" i="1"/>
  <c r="CR242" i="1"/>
  <c r="CQ242" i="1"/>
  <c r="CT242" i="1" s="1"/>
  <c r="BH242" i="1"/>
  <c r="BG242" i="1"/>
  <c r="BF242" i="1"/>
  <c r="BM242" i="1" s="1"/>
  <c r="BE242" i="1"/>
  <c r="BL242" i="1" s="1"/>
  <c r="BD242" i="1"/>
  <c r="BK242" i="1" s="1"/>
  <c r="BC242" i="1"/>
  <c r="BJ242" i="1" s="1"/>
  <c r="BB242" i="1"/>
  <c r="BI242" i="1" s="1"/>
  <c r="BA242" i="1"/>
  <c r="AQ242" i="1"/>
  <c r="AB242" i="1"/>
  <c r="O242" i="1"/>
  <c r="C242" i="1"/>
  <c r="CS241" i="1"/>
  <c r="CR241" i="1"/>
  <c r="CQ241" i="1"/>
  <c r="CT241" i="1" s="1"/>
  <c r="BK241" i="1"/>
  <c r="BG241" i="1"/>
  <c r="BF241" i="1"/>
  <c r="BM241" i="1" s="1"/>
  <c r="BE241" i="1"/>
  <c r="BL241" i="1" s="1"/>
  <c r="BD241" i="1"/>
  <c r="BC241" i="1"/>
  <c r="BJ241" i="1" s="1"/>
  <c r="BB241" i="1"/>
  <c r="BI241" i="1" s="1"/>
  <c r="BA241" i="1"/>
  <c r="BH241" i="1" s="1"/>
  <c r="AQ241" i="1"/>
  <c r="AD241" i="1"/>
  <c r="Y241" i="1"/>
  <c r="L241" i="1"/>
  <c r="C241" i="1"/>
  <c r="I241" i="1" s="1"/>
  <c r="CS240" i="1"/>
  <c r="CR240" i="1"/>
  <c r="CQ240" i="1"/>
  <c r="BK240" i="1"/>
  <c r="BG240" i="1"/>
  <c r="BF240" i="1"/>
  <c r="BM240" i="1" s="1"/>
  <c r="BE240" i="1"/>
  <c r="BL240" i="1" s="1"/>
  <c r="BD240" i="1"/>
  <c r="BC240" i="1"/>
  <c r="BJ240" i="1" s="1"/>
  <c r="BB240" i="1"/>
  <c r="BI240" i="1" s="1"/>
  <c r="BA240" i="1"/>
  <c r="BH240" i="1" s="1"/>
  <c r="AQ240" i="1"/>
  <c r="AB240" i="1"/>
  <c r="Y240" i="1"/>
  <c r="C240" i="1"/>
  <c r="X240" i="1" s="1"/>
  <c r="CS239" i="1"/>
  <c r="CR239" i="1"/>
  <c r="CT239" i="1" s="1"/>
  <c r="CQ239" i="1"/>
  <c r="BL239" i="1"/>
  <c r="BK239" i="1"/>
  <c r="BG239" i="1"/>
  <c r="BF239" i="1"/>
  <c r="BM239" i="1" s="1"/>
  <c r="BE239" i="1"/>
  <c r="BD239" i="1"/>
  <c r="BC239" i="1"/>
  <c r="BJ239" i="1" s="1"/>
  <c r="BB239" i="1"/>
  <c r="BI239" i="1" s="1"/>
  <c r="BA239" i="1"/>
  <c r="BH239" i="1" s="1"/>
  <c r="AQ239" i="1"/>
  <c r="C239" i="1"/>
  <c r="AD239" i="1" s="1"/>
  <c r="CT238" i="1"/>
  <c r="CS238" i="1"/>
  <c r="CR238" i="1"/>
  <c r="CQ238" i="1"/>
  <c r="BM238" i="1"/>
  <c r="BG238" i="1"/>
  <c r="BF238" i="1"/>
  <c r="BE238" i="1"/>
  <c r="BL238" i="1" s="1"/>
  <c r="BD238" i="1"/>
  <c r="BK238" i="1" s="1"/>
  <c r="BC238" i="1"/>
  <c r="BJ238" i="1" s="1"/>
  <c r="BB238" i="1"/>
  <c r="BI238" i="1" s="1"/>
  <c r="BA238" i="1"/>
  <c r="BH238" i="1" s="1"/>
  <c r="AQ238" i="1"/>
  <c r="AD238" i="1"/>
  <c r="I238" i="1"/>
  <c r="C238" i="1"/>
  <c r="CS237" i="1"/>
  <c r="CR237" i="1"/>
  <c r="CQ237" i="1"/>
  <c r="BG237" i="1"/>
  <c r="BF237" i="1"/>
  <c r="BM237" i="1" s="1"/>
  <c r="BE237" i="1"/>
  <c r="BL237" i="1" s="1"/>
  <c r="BD237" i="1"/>
  <c r="BK237" i="1" s="1"/>
  <c r="BC237" i="1"/>
  <c r="BJ237" i="1" s="1"/>
  <c r="BB237" i="1"/>
  <c r="BI237" i="1" s="1"/>
  <c r="BA237" i="1"/>
  <c r="BH237" i="1" s="1"/>
  <c r="AQ237" i="1"/>
  <c r="O237" i="1"/>
  <c r="G237" i="1"/>
  <c r="C237" i="1"/>
  <c r="CT236" i="1"/>
  <c r="CS236" i="1"/>
  <c r="CR236" i="1"/>
  <c r="CQ236" i="1"/>
  <c r="BM236" i="1"/>
  <c r="BG236" i="1"/>
  <c r="BF236" i="1"/>
  <c r="BE236" i="1"/>
  <c r="BL236" i="1" s="1"/>
  <c r="BD236" i="1"/>
  <c r="BK236" i="1" s="1"/>
  <c r="BC236" i="1"/>
  <c r="BJ236" i="1" s="1"/>
  <c r="BB236" i="1"/>
  <c r="BI236" i="1" s="1"/>
  <c r="BA236" i="1"/>
  <c r="BH236" i="1" s="1"/>
  <c r="AQ236" i="1"/>
  <c r="Y236" i="1"/>
  <c r="C236" i="1"/>
  <c r="L236" i="1" s="1"/>
  <c r="CS235" i="1"/>
  <c r="CR235" i="1"/>
  <c r="CT235" i="1" s="1"/>
  <c r="CQ235" i="1"/>
  <c r="BL235" i="1"/>
  <c r="BK235" i="1"/>
  <c r="BG235" i="1"/>
  <c r="BF235" i="1"/>
  <c r="BM235" i="1" s="1"/>
  <c r="BE235" i="1"/>
  <c r="BD235" i="1"/>
  <c r="BC235" i="1"/>
  <c r="BJ235" i="1" s="1"/>
  <c r="BB235" i="1"/>
  <c r="BI235" i="1" s="1"/>
  <c r="BA235" i="1"/>
  <c r="BH235" i="1" s="1"/>
  <c r="AQ235" i="1"/>
  <c r="AD235" i="1"/>
  <c r="X235" i="1"/>
  <c r="L235" i="1"/>
  <c r="C235" i="1"/>
  <c r="AB235" i="1" s="1"/>
  <c r="CS234" i="1"/>
  <c r="CR234" i="1"/>
  <c r="CQ234" i="1"/>
  <c r="BM234" i="1"/>
  <c r="BK234" i="1"/>
  <c r="BG234" i="1"/>
  <c r="BF234" i="1"/>
  <c r="BE234" i="1"/>
  <c r="BL234" i="1" s="1"/>
  <c r="BD234" i="1"/>
  <c r="BC234" i="1"/>
  <c r="BJ234" i="1" s="1"/>
  <c r="BB234" i="1"/>
  <c r="BI234" i="1" s="1"/>
  <c r="BA234" i="1"/>
  <c r="BH234" i="1" s="1"/>
  <c r="AQ234" i="1"/>
  <c r="AB234" i="1"/>
  <c r="AA234" i="1"/>
  <c r="Z234" i="1"/>
  <c r="C234" i="1"/>
  <c r="AS234" i="1" s="1"/>
  <c r="CT233" i="1"/>
  <c r="CS233" i="1"/>
  <c r="CR233" i="1"/>
  <c r="CQ233" i="1"/>
  <c r="BG233" i="1"/>
  <c r="BF233" i="1"/>
  <c r="BM233" i="1" s="1"/>
  <c r="BE233" i="1"/>
  <c r="BL233" i="1" s="1"/>
  <c r="BD233" i="1"/>
  <c r="BK233" i="1" s="1"/>
  <c r="BC233" i="1"/>
  <c r="BJ233" i="1" s="1"/>
  <c r="BB233" i="1"/>
  <c r="BI233" i="1" s="1"/>
  <c r="BA233" i="1"/>
  <c r="BH233" i="1" s="1"/>
  <c r="AQ233" i="1"/>
  <c r="C233" i="1"/>
  <c r="CS232" i="1"/>
  <c r="CR232" i="1"/>
  <c r="CQ232" i="1"/>
  <c r="BI232" i="1"/>
  <c r="BG232" i="1"/>
  <c r="BF232" i="1"/>
  <c r="BM232" i="1" s="1"/>
  <c r="BE232" i="1"/>
  <c r="BL232" i="1" s="1"/>
  <c r="BD232" i="1"/>
  <c r="BK232" i="1" s="1"/>
  <c r="BC232" i="1"/>
  <c r="BJ232" i="1" s="1"/>
  <c r="BB232" i="1"/>
  <c r="BA232" i="1"/>
  <c r="BH232" i="1" s="1"/>
  <c r="AS232" i="1"/>
  <c r="AQ232" i="1"/>
  <c r="C232" i="1"/>
  <c r="AB232" i="1" s="1"/>
  <c r="CS231" i="1"/>
  <c r="CR231" i="1"/>
  <c r="CQ231" i="1"/>
  <c r="CT231" i="1" s="1"/>
  <c r="BG231" i="1"/>
  <c r="BF231" i="1"/>
  <c r="BM231" i="1" s="1"/>
  <c r="BE231" i="1"/>
  <c r="BL231" i="1" s="1"/>
  <c r="BD231" i="1"/>
  <c r="BK231" i="1" s="1"/>
  <c r="BC231" i="1"/>
  <c r="BJ231" i="1" s="1"/>
  <c r="BB231" i="1"/>
  <c r="BI231" i="1" s="1"/>
  <c r="BA231" i="1"/>
  <c r="BH231" i="1" s="1"/>
  <c r="AQ231" i="1"/>
  <c r="Y231" i="1"/>
  <c r="X231" i="1"/>
  <c r="C231" i="1"/>
  <c r="G231" i="1" s="1"/>
  <c r="CS230" i="1"/>
  <c r="CR230" i="1"/>
  <c r="CQ230" i="1"/>
  <c r="BL230" i="1"/>
  <c r="BG230" i="1"/>
  <c r="BF230" i="1"/>
  <c r="BM230" i="1" s="1"/>
  <c r="BE230" i="1"/>
  <c r="BD230" i="1"/>
  <c r="BK230" i="1" s="1"/>
  <c r="BC230" i="1"/>
  <c r="BJ230" i="1" s="1"/>
  <c r="BB230" i="1"/>
  <c r="BI230" i="1" s="1"/>
  <c r="BA230" i="1"/>
  <c r="BH230" i="1" s="1"/>
  <c r="AQ230" i="1"/>
  <c r="AD230" i="1"/>
  <c r="Z230" i="1"/>
  <c r="L230" i="1"/>
  <c r="K230" i="1"/>
  <c r="I230" i="1"/>
  <c r="C230" i="1"/>
  <c r="CS229" i="1"/>
  <c r="CR229" i="1"/>
  <c r="CQ229" i="1"/>
  <c r="CJ229" i="1"/>
  <c r="CF229" i="1"/>
  <c r="BM229" i="1"/>
  <c r="BL229" i="1"/>
  <c r="BK229" i="1"/>
  <c r="BJ229" i="1"/>
  <c r="BI229" i="1"/>
  <c r="BH229" i="1"/>
  <c r="AS229" i="1"/>
  <c r="AT229" i="1" s="1"/>
  <c r="AU229" i="1" s="1"/>
  <c r="AQ229" i="1"/>
  <c r="C229" i="1"/>
  <c r="CT228" i="1"/>
  <c r="CS228" i="1"/>
  <c r="CR228" i="1"/>
  <c r="CQ228" i="1"/>
  <c r="CJ228" i="1"/>
  <c r="CF228" i="1"/>
  <c r="BM228" i="1"/>
  <c r="BL228" i="1"/>
  <c r="BK228" i="1"/>
  <c r="BJ228" i="1"/>
  <c r="BI228" i="1"/>
  <c r="BH228" i="1"/>
  <c r="AQ228" i="1"/>
  <c r="Z228" i="1"/>
  <c r="C228" i="1"/>
  <c r="AS228" i="1" s="1"/>
  <c r="AT228" i="1" s="1"/>
  <c r="AU228" i="1" s="1"/>
  <c r="CT227" i="1"/>
  <c r="CS227" i="1"/>
  <c r="CR227" i="1"/>
  <c r="CQ227" i="1"/>
  <c r="CJ227" i="1"/>
  <c r="CG227" i="1"/>
  <c r="CF227" i="1"/>
  <c r="BL227" i="1"/>
  <c r="BH227" i="1"/>
  <c r="BG227" i="1"/>
  <c r="BF227" i="1"/>
  <c r="BM227" i="1" s="1"/>
  <c r="BE227" i="1"/>
  <c r="BD227" i="1"/>
  <c r="BK227" i="1" s="1"/>
  <c r="BC227" i="1"/>
  <c r="BJ227" i="1" s="1"/>
  <c r="BB227" i="1"/>
  <c r="BI227" i="1" s="1"/>
  <c r="BA227" i="1"/>
  <c r="AX227" i="1"/>
  <c r="AT227" i="1"/>
  <c r="AU227" i="1" s="1"/>
  <c r="AQ227" i="1"/>
  <c r="AD227" i="1"/>
  <c r="AB227" i="1"/>
  <c r="AA227" i="1"/>
  <c r="V227" i="1"/>
  <c r="K227" i="1"/>
  <c r="G227" i="1"/>
  <c r="C227" i="1"/>
  <c r="CT226" i="1"/>
  <c r="CS226" i="1"/>
  <c r="CR226" i="1"/>
  <c r="CQ226" i="1"/>
  <c r="CJ226" i="1"/>
  <c r="CG226" i="1"/>
  <c r="CF226" i="1"/>
  <c r="BI226" i="1"/>
  <c r="BG226" i="1"/>
  <c r="BF226" i="1"/>
  <c r="BM226" i="1" s="1"/>
  <c r="BE226" i="1"/>
  <c r="BL226" i="1" s="1"/>
  <c r="BD226" i="1"/>
  <c r="BK226" i="1" s="1"/>
  <c r="BC226" i="1"/>
  <c r="BJ226" i="1" s="1"/>
  <c r="BB226" i="1"/>
  <c r="BA226" i="1"/>
  <c r="BH226" i="1" s="1"/>
  <c r="AX226" i="1"/>
  <c r="AT226" i="1"/>
  <c r="AU226" i="1" s="1"/>
  <c r="AQ226" i="1"/>
  <c r="C226" i="1"/>
  <c r="CS225" i="1"/>
  <c r="CR225" i="1"/>
  <c r="CT225" i="1" s="1"/>
  <c r="CQ225" i="1"/>
  <c r="CJ225" i="1"/>
  <c r="CI225" i="1"/>
  <c r="CG225" i="1"/>
  <c r="CF225" i="1"/>
  <c r="BG225" i="1"/>
  <c r="BF225" i="1"/>
  <c r="BM225" i="1" s="1"/>
  <c r="BE225" i="1"/>
  <c r="BL225" i="1" s="1"/>
  <c r="BD225" i="1"/>
  <c r="BK225" i="1" s="1"/>
  <c r="BC225" i="1"/>
  <c r="BJ225" i="1" s="1"/>
  <c r="BB225" i="1"/>
  <c r="BI225" i="1" s="1"/>
  <c r="BA225" i="1"/>
  <c r="BH225" i="1" s="1"/>
  <c r="AX225" i="1"/>
  <c r="CK225" i="1" s="1"/>
  <c r="AT225" i="1"/>
  <c r="AU225" i="1" s="1"/>
  <c r="AS225" i="1"/>
  <c r="AQ225" i="1"/>
  <c r="O225" i="1"/>
  <c r="K225" i="1"/>
  <c r="C225" i="1"/>
  <c r="G225" i="1" s="1"/>
  <c r="CT224" i="1"/>
  <c r="CS224" i="1"/>
  <c r="CR224" i="1"/>
  <c r="CQ224" i="1"/>
  <c r="CJ224" i="1"/>
  <c r="CF224" i="1"/>
  <c r="BM224" i="1"/>
  <c r="BL224" i="1"/>
  <c r="BK224" i="1"/>
  <c r="BJ224" i="1"/>
  <c r="BI224" i="1"/>
  <c r="BH224" i="1"/>
  <c r="AQ224" i="1"/>
  <c r="AB224" i="1"/>
  <c r="AA224" i="1"/>
  <c r="O224" i="1"/>
  <c r="K224" i="1"/>
  <c r="C224" i="1"/>
  <c r="AW224" i="1" s="1"/>
  <c r="AX224" i="1" s="1"/>
  <c r="CS223" i="1"/>
  <c r="CR223" i="1"/>
  <c r="CQ223" i="1"/>
  <c r="CT223" i="1" s="1"/>
  <c r="CJ223" i="1"/>
  <c r="CG223" i="1"/>
  <c r="CF223" i="1"/>
  <c r="BL223" i="1"/>
  <c r="BJ223" i="1"/>
  <c r="BH223" i="1"/>
  <c r="BG223" i="1"/>
  <c r="BF223" i="1"/>
  <c r="BM223" i="1" s="1"/>
  <c r="BE223" i="1"/>
  <c r="BD223" i="1"/>
  <c r="BK223" i="1" s="1"/>
  <c r="BC223" i="1"/>
  <c r="BB223" i="1"/>
  <c r="BI223" i="1" s="1"/>
  <c r="BA223" i="1"/>
  <c r="AX223" i="1"/>
  <c r="AT223" i="1"/>
  <c r="AU223" i="1" s="1"/>
  <c r="AQ223" i="1"/>
  <c r="C223" i="1"/>
  <c r="CT222" i="1"/>
  <c r="CS222" i="1"/>
  <c r="CR222" i="1"/>
  <c r="CQ222" i="1"/>
  <c r="CK222" i="1"/>
  <c r="CJ222" i="1"/>
  <c r="CI222" i="1"/>
  <c r="CG222" i="1"/>
  <c r="CF222" i="1"/>
  <c r="BL222" i="1"/>
  <c r="BG222" i="1"/>
  <c r="BF222" i="1"/>
  <c r="BM222" i="1" s="1"/>
  <c r="BE222" i="1"/>
  <c r="BD222" i="1"/>
  <c r="BK222" i="1" s="1"/>
  <c r="BC222" i="1"/>
  <c r="BJ222" i="1" s="1"/>
  <c r="BB222" i="1"/>
  <c r="BI222" i="1" s="1"/>
  <c r="BA222" i="1"/>
  <c r="BH222" i="1" s="1"/>
  <c r="AX222" i="1"/>
  <c r="AT222" i="1"/>
  <c r="AU222" i="1" s="1"/>
  <c r="AQ222" i="1"/>
  <c r="C222" i="1"/>
  <c r="CT221" i="1"/>
  <c r="CS221" i="1"/>
  <c r="CR221" i="1"/>
  <c r="CQ221" i="1"/>
  <c r="CJ221" i="1"/>
  <c r="CF221" i="1"/>
  <c r="BM221" i="1"/>
  <c r="BL221" i="1"/>
  <c r="BK221" i="1"/>
  <c r="BJ221" i="1"/>
  <c r="BI221" i="1"/>
  <c r="BH221" i="1"/>
  <c r="AW221" i="1"/>
  <c r="AX221" i="1" s="1"/>
  <c r="CI221" i="1" s="1"/>
  <c r="AQ221" i="1"/>
  <c r="Z221" i="1"/>
  <c r="C221" i="1"/>
  <c r="I221" i="1" s="1"/>
  <c r="CS220" i="1"/>
  <c r="CR220" i="1"/>
  <c r="CQ220" i="1"/>
  <c r="CT220" i="1" s="1"/>
  <c r="CJ220" i="1"/>
  <c r="CI220" i="1"/>
  <c r="CG220" i="1"/>
  <c r="CF220" i="1"/>
  <c r="BK220" i="1"/>
  <c r="BJ220" i="1"/>
  <c r="BG220" i="1"/>
  <c r="BF220" i="1"/>
  <c r="BM220" i="1" s="1"/>
  <c r="BE220" i="1"/>
  <c r="BL220" i="1" s="1"/>
  <c r="BD220" i="1"/>
  <c r="BC220" i="1"/>
  <c r="BB220" i="1"/>
  <c r="BI220" i="1" s="1"/>
  <c r="BA220" i="1"/>
  <c r="BH220" i="1" s="1"/>
  <c r="AX220" i="1"/>
  <c r="CK220" i="1" s="1"/>
  <c r="AT220" i="1"/>
  <c r="AU220" i="1" s="1"/>
  <c r="AQ220" i="1"/>
  <c r="C220" i="1"/>
  <c r="L220" i="1" s="1"/>
  <c r="CS219" i="1"/>
  <c r="CR219" i="1"/>
  <c r="CQ219" i="1"/>
  <c r="CT219" i="1" s="1"/>
  <c r="CJ219" i="1"/>
  <c r="CF219" i="1"/>
  <c r="BM219" i="1"/>
  <c r="BL219" i="1"/>
  <c r="BG219" i="1"/>
  <c r="BF219" i="1"/>
  <c r="BE219" i="1"/>
  <c r="BD219" i="1"/>
  <c r="BK219" i="1" s="1"/>
  <c r="BC219" i="1"/>
  <c r="BJ219" i="1" s="1"/>
  <c r="BB219" i="1"/>
  <c r="BI219" i="1" s="1"/>
  <c r="BA219" i="1"/>
  <c r="BH219" i="1" s="1"/>
  <c r="AW219" i="1"/>
  <c r="AQ219" i="1"/>
  <c r="L219" i="1"/>
  <c r="I219" i="1"/>
  <c r="G219" i="1"/>
  <c r="C219" i="1"/>
  <c r="CS218" i="1"/>
  <c r="CR218" i="1"/>
  <c r="CQ218" i="1"/>
  <c r="CT218" i="1" s="1"/>
  <c r="CJ218" i="1"/>
  <c r="CG218" i="1"/>
  <c r="CF218" i="1"/>
  <c r="BG218" i="1"/>
  <c r="BF218" i="1"/>
  <c r="BM218" i="1" s="1"/>
  <c r="BE218" i="1"/>
  <c r="BL218" i="1" s="1"/>
  <c r="BD218" i="1"/>
  <c r="BK218" i="1" s="1"/>
  <c r="BC218" i="1"/>
  <c r="BJ218" i="1" s="1"/>
  <c r="BB218" i="1"/>
  <c r="BI218" i="1" s="1"/>
  <c r="BA218" i="1"/>
  <c r="BH218" i="1" s="1"/>
  <c r="AX218" i="1"/>
  <c r="AU218" i="1"/>
  <c r="AT218" i="1"/>
  <c r="AQ218" i="1"/>
  <c r="AD218" i="1"/>
  <c r="AB218" i="1"/>
  <c r="AA218" i="1"/>
  <c r="Y218" i="1"/>
  <c r="X218" i="1"/>
  <c r="V218" i="1"/>
  <c r="L218" i="1"/>
  <c r="K218" i="1"/>
  <c r="I218" i="1"/>
  <c r="C218" i="1"/>
  <c r="AS218" i="1" s="1"/>
  <c r="CS217" i="1"/>
  <c r="CR217" i="1"/>
  <c r="CQ217" i="1"/>
  <c r="CT217" i="1" s="1"/>
  <c r="CJ217" i="1"/>
  <c r="CG217" i="1"/>
  <c r="CF217" i="1"/>
  <c r="BI217" i="1"/>
  <c r="BG217" i="1"/>
  <c r="BF217" i="1"/>
  <c r="BM217" i="1" s="1"/>
  <c r="BE217" i="1"/>
  <c r="BL217" i="1" s="1"/>
  <c r="BD217" i="1"/>
  <c r="BK217" i="1" s="1"/>
  <c r="BC217" i="1"/>
  <c r="BJ217" i="1" s="1"/>
  <c r="BB217" i="1"/>
  <c r="BA217" i="1"/>
  <c r="BH217" i="1" s="1"/>
  <c r="AX217" i="1"/>
  <c r="CK217" i="1" s="1"/>
  <c r="AT217" i="1"/>
  <c r="AU217" i="1" s="1"/>
  <c r="AQ217" i="1"/>
  <c r="AB217" i="1"/>
  <c r="AA217" i="1"/>
  <c r="Z217" i="1"/>
  <c r="V217" i="1"/>
  <c r="O217" i="1"/>
  <c r="K217" i="1"/>
  <c r="C217" i="1"/>
  <c r="CS216" i="1"/>
  <c r="CR216" i="1"/>
  <c r="CQ216" i="1"/>
  <c r="CT216" i="1" s="1"/>
  <c r="CM216" i="1"/>
  <c r="CK216" i="1"/>
  <c r="CJ216" i="1"/>
  <c r="CG216" i="1"/>
  <c r="CF216" i="1"/>
  <c r="BK216" i="1"/>
  <c r="BG216" i="1"/>
  <c r="BF216" i="1"/>
  <c r="BM216" i="1" s="1"/>
  <c r="BE216" i="1"/>
  <c r="BL216" i="1" s="1"/>
  <c r="BD216" i="1"/>
  <c r="BC216" i="1"/>
  <c r="BJ216" i="1" s="1"/>
  <c r="BB216" i="1"/>
  <c r="BI216" i="1" s="1"/>
  <c r="BA216" i="1"/>
  <c r="BH216" i="1" s="1"/>
  <c r="AX216" i="1"/>
  <c r="CI216" i="1" s="1"/>
  <c r="AT216" i="1"/>
  <c r="AU216" i="1" s="1"/>
  <c r="AS216" i="1"/>
  <c r="AQ216" i="1"/>
  <c r="C216" i="1"/>
  <c r="X216" i="1" s="1"/>
  <c r="CT215" i="1"/>
  <c r="CS215" i="1"/>
  <c r="CR215" i="1"/>
  <c r="CQ215" i="1"/>
  <c r="CJ215" i="1"/>
  <c r="CG215" i="1"/>
  <c r="CF215" i="1"/>
  <c r="BJ215" i="1"/>
  <c r="BH215" i="1"/>
  <c r="BG215" i="1"/>
  <c r="BF215" i="1"/>
  <c r="BM215" i="1" s="1"/>
  <c r="BE215" i="1"/>
  <c r="BL215" i="1" s="1"/>
  <c r="BD215" i="1"/>
  <c r="BK215" i="1" s="1"/>
  <c r="BC215" i="1"/>
  <c r="BB215" i="1"/>
  <c r="BI215" i="1" s="1"/>
  <c r="BA215" i="1"/>
  <c r="AX215" i="1"/>
  <c r="CK215" i="1" s="1"/>
  <c r="AT215" i="1"/>
  <c r="AU215" i="1" s="1"/>
  <c r="AQ215" i="1"/>
  <c r="C215" i="1"/>
  <c r="AB215" i="1" s="1"/>
  <c r="CS214" i="1"/>
  <c r="CR214" i="1"/>
  <c r="CQ214" i="1"/>
  <c r="CT214" i="1" s="1"/>
  <c r="CJ214" i="1"/>
  <c r="CG214" i="1"/>
  <c r="CF214" i="1"/>
  <c r="BL214" i="1"/>
  <c r="BG214" i="1"/>
  <c r="BF214" i="1"/>
  <c r="BM214" i="1" s="1"/>
  <c r="BE214" i="1"/>
  <c r="BD214" i="1"/>
  <c r="BK214" i="1" s="1"/>
  <c r="BC214" i="1"/>
  <c r="BJ214" i="1" s="1"/>
  <c r="BB214" i="1"/>
  <c r="BI214" i="1" s="1"/>
  <c r="BA214" i="1"/>
  <c r="BH214" i="1" s="1"/>
  <c r="AX214" i="1"/>
  <c r="CI214" i="1" s="1"/>
  <c r="AT214" i="1"/>
  <c r="AU214" i="1" s="1"/>
  <c r="AQ214" i="1"/>
  <c r="Z214" i="1"/>
  <c r="X214" i="1"/>
  <c r="V214" i="1"/>
  <c r="K214" i="1"/>
  <c r="I214" i="1"/>
  <c r="G214" i="1"/>
  <c r="C214" i="1"/>
  <c r="AS214" i="1" s="1"/>
  <c r="CT213" i="1"/>
  <c r="CS213" i="1"/>
  <c r="CR213" i="1"/>
  <c r="CQ213" i="1"/>
  <c r="CL213" i="1"/>
  <c r="CJ213" i="1"/>
  <c r="CG213" i="1"/>
  <c r="CF213" i="1"/>
  <c r="BK213" i="1"/>
  <c r="BG213" i="1"/>
  <c r="BF213" i="1"/>
  <c r="BM213" i="1" s="1"/>
  <c r="BE213" i="1"/>
  <c r="BL213" i="1" s="1"/>
  <c r="BD213" i="1"/>
  <c r="BC213" i="1"/>
  <c r="BJ213" i="1" s="1"/>
  <c r="BB213" i="1"/>
  <c r="BI213" i="1" s="1"/>
  <c r="BA213" i="1"/>
  <c r="BH213" i="1" s="1"/>
  <c r="AX213" i="1"/>
  <c r="CI213" i="1" s="1"/>
  <c r="AT213" i="1"/>
  <c r="AU213" i="1" s="1"/>
  <c r="AQ213" i="1"/>
  <c r="Y213" i="1"/>
  <c r="C213" i="1"/>
  <c r="CT212" i="1"/>
  <c r="CS212" i="1"/>
  <c r="CR212" i="1"/>
  <c r="CQ212" i="1"/>
  <c r="CJ212" i="1"/>
  <c r="CG212" i="1"/>
  <c r="CF212" i="1"/>
  <c r="BG212" i="1"/>
  <c r="BF212" i="1"/>
  <c r="BM212" i="1" s="1"/>
  <c r="BE212" i="1"/>
  <c r="BL212" i="1" s="1"/>
  <c r="BD212" i="1"/>
  <c r="BK212" i="1" s="1"/>
  <c r="BC212" i="1"/>
  <c r="BJ212" i="1" s="1"/>
  <c r="BB212" i="1"/>
  <c r="BI212" i="1" s="1"/>
  <c r="BA212" i="1"/>
  <c r="BH212" i="1" s="1"/>
  <c r="AX212" i="1"/>
  <c r="CK212" i="1" s="1"/>
  <c r="AT212" i="1"/>
  <c r="AU212" i="1" s="1"/>
  <c r="AQ212" i="1"/>
  <c r="C212" i="1"/>
  <c r="Y212" i="1" s="1"/>
  <c r="CS211" i="1"/>
  <c r="CR211" i="1"/>
  <c r="CQ211" i="1"/>
  <c r="CT211" i="1" s="1"/>
  <c r="CJ211" i="1"/>
  <c r="CI211" i="1"/>
  <c r="CG211" i="1"/>
  <c r="CF211" i="1"/>
  <c r="BG211" i="1"/>
  <c r="BF211" i="1"/>
  <c r="BM211" i="1" s="1"/>
  <c r="BE211" i="1"/>
  <c r="BL211" i="1" s="1"/>
  <c r="BD211" i="1"/>
  <c r="BK211" i="1" s="1"/>
  <c r="BC211" i="1"/>
  <c r="BJ211" i="1" s="1"/>
  <c r="BB211" i="1"/>
  <c r="BI211" i="1" s="1"/>
  <c r="BA211" i="1"/>
  <c r="BH211" i="1" s="1"/>
  <c r="AX211" i="1"/>
  <c r="CK211" i="1" s="1"/>
  <c r="AT211" i="1"/>
  <c r="AU211" i="1" s="1"/>
  <c r="AQ211" i="1"/>
  <c r="AB211" i="1"/>
  <c r="AA211" i="1"/>
  <c r="Z211" i="1"/>
  <c r="X211" i="1"/>
  <c r="V211" i="1"/>
  <c r="O211" i="1"/>
  <c r="K211" i="1"/>
  <c r="I211" i="1"/>
  <c r="G211" i="1"/>
  <c r="C211" i="1"/>
  <c r="AS211" i="1" s="1"/>
  <c r="CT210" i="1"/>
  <c r="CS210" i="1"/>
  <c r="CR210" i="1"/>
  <c r="CQ210" i="1"/>
  <c r="CJ210" i="1"/>
  <c r="CF210" i="1"/>
  <c r="BH210" i="1"/>
  <c r="BG210" i="1"/>
  <c r="BF210" i="1"/>
  <c r="BM210" i="1" s="1"/>
  <c r="BE210" i="1"/>
  <c r="BL210" i="1" s="1"/>
  <c r="BD210" i="1"/>
  <c r="BK210" i="1" s="1"/>
  <c r="BC210" i="1"/>
  <c r="BJ210" i="1" s="1"/>
  <c r="BB210" i="1"/>
  <c r="BI210" i="1" s="1"/>
  <c r="BA210" i="1"/>
  <c r="AW210" i="1"/>
  <c r="AX210" i="1" s="1"/>
  <c r="AT210" i="1"/>
  <c r="AU210" i="1" s="1"/>
  <c r="AQ210" i="1"/>
  <c r="X210" i="1"/>
  <c r="V210" i="1"/>
  <c r="O210" i="1"/>
  <c r="C210" i="1"/>
  <c r="Y210" i="1" s="1"/>
  <c r="CS209" i="1"/>
  <c r="CR209" i="1"/>
  <c r="CQ209" i="1"/>
  <c r="CJ209" i="1"/>
  <c r="CF209" i="1"/>
  <c r="BL209" i="1"/>
  <c r="BH209" i="1"/>
  <c r="BG209" i="1"/>
  <c r="BF209" i="1"/>
  <c r="BM209" i="1" s="1"/>
  <c r="BE209" i="1"/>
  <c r="BD209" i="1"/>
  <c r="BK209" i="1" s="1"/>
  <c r="BC209" i="1"/>
  <c r="BJ209" i="1" s="1"/>
  <c r="BB209" i="1"/>
  <c r="BI209" i="1" s="1"/>
  <c r="BA209" i="1"/>
  <c r="AW209" i="1"/>
  <c r="AT209" i="1"/>
  <c r="AU209" i="1" s="1"/>
  <c r="AS209" i="1"/>
  <c r="AQ209" i="1"/>
  <c r="AA209" i="1"/>
  <c r="Z209" i="1"/>
  <c r="I209" i="1"/>
  <c r="C209" i="1"/>
  <c r="CT208" i="1"/>
  <c r="CS208" i="1"/>
  <c r="CR208" i="1"/>
  <c r="CQ208" i="1"/>
  <c r="CJ208" i="1"/>
  <c r="CG208" i="1"/>
  <c r="CF208" i="1"/>
  <c r="BI208" i="1"/>
  <c r="BG208" i="1"/>
  <c r="BF208" i="1"/>
  <c r="BM208" i="1" s="1"/>
  <c r="BE208" i="1"/>
  <c r="BL208" i="1" s="1"/>
  <c r="BD208" i="1"/>
  <c r="BK208" i="1" s="1"/>
  <c r="BC208" i="1"/>
  <c r="BJ208" i="1" s="1"/>
  <c r="BB208" i="1"/>
  <c r="BA208" i="1"/>
  <c r="BH208" i="1" s="1"/>
  <c r="AX208" i="1"/>
  <c r="AT208" i="1"/>
  <c r="AU208" i="1" s="1"/>
  <c r="AQ208" i="1"/>
  <c r="AA208" i="1"/>
  <c r="O208" i="1"/>
  <c r="C208" i="1"/>
  <c r="AS208" i="1" s="1"/>
  <c r="CT207" i="1"/>
  <c r="CS207" i="1"/>
  <c r="CR207" i="1"/>
  <c r="CQ207" i="1"/>
  <c r="CN207" i="1"/>
  <c r="CJ207" i="1"/>
  <c r="CG207" i="1"/>
  <c r="CF207" i="1"/>
  <c r="BG207" i="1"/>
  <c r="BF207" i="1"/>
  <c r="BM207" i="1" s="1"/>
  <c r="BE207" i="1"/>
  <c r="BL207" i="1" s="1"/>
  <c r="BD207" i="1"/>
  <c r="BK207" i="1" s="1"/>
  <c r="BC207" i="1"/>
  <c r="BJ207" i="1" s="1"/>
  <c r="BB207" i="1"/>
  <c r="BI207" i="1" s="1"/>
  <c r="BA207" i="1"/>
  <c r="BH207" i="1" s="1"/>
  <c r="AX207" i="1"/>
  <c r="CI207" i="1" s="1"/>
  <c r="CM207" i="1" s="1"/>
  <c r="AT207" i="1"/>
  <c r="AU207" i="1" s="1"/>
  <c r="AQ207" i="1"/>
  <c r="C207" i="1"/>
  <c r="O207" i="1" s="1"/>
  <c r="CS206" i="1"/>
  <c r="CR206" i="1"/>
  <c r="CQ206" i="1"/>
  <c r="CT206" i="1" s="1"/>
  <c r="CJ206" i="1"/>
  <c r="CG206" i="1"/>
  <c r="CF206" i="1"/>
  <c r="BG206" i="1"/>
  <c r="BF206" i="1"/>
  <c r="BM206" i="1" s="1"/>
  <c r="BE206" i="1"/>
  <c r="BL206" i="1" s="1"/>
  <c r="BD206" i="1"/>
  <c r="BK206" i="1" s="1"/>
  <c r="BC206" i="1"/>
  <c r="BJ206" i="1" s="1"/>
  <c r="BB206" i="1"/>
  <c r="BI206" i="1" s="1"/>
  <c r="BA206" i="1"/>
  <c r="BH206" i="1" s="1"/>
  <c r="AX206" i="1"/>
  <c r="AT206" i="1"/>
  <c r="AU206" i="1" s="1"/>
  <c r="AQ206" i="1"/>
  <c r="C206" i="1"/>
  <c r="X206" i="1" s="1"/>
  <c r="CS205" i="1"/>
  <c r="CR205" i="1"/>
  <c r="CQ205" i="1"/>
  <c r="CT205" i="1" s="1"/>
  <c r="CM205" i="1"/>
  <c r="CL205" i="1"/>
  <c r="CK205" i="1"/>
  <c r="CJ205" i="1"/>
  <c r="CG205" i="1"/>
  <c r="CF205" i="1"/>
  <c r="BM205" i="1"/>
  <c r="BG205" i="1"/>
  <c r="BF205" i="1"/>
  <c r="BE205" i="1"/>
  <c r="BL205" i="1" s="1"/>
  <c r="BD205" i="1"/>
  <c r="BK205" i="1" s="1"/>
  <c r="BC205" i="1"/>
  <c r="BJ205" i="1" s="1"/>
  <c r="BB205" i="1"/>
  <c r="BI205" i="1" s="1"/>
  <c r="BA205" i="1"/>
  <c r="BH205" i="1" s="1"/>
  <c r="AX205" i="1"/>
  <c r="CI205" i="1" s="1"/>
  <c r="CN205" i="1" s="1"/>
  <c r="AT205" i="1"/>
  <c r="AU205" i="1" s="1"/>
  <c r="AQ205" i="1"/>
  <c r="AD205" i="1"/>
  <c r="Y205" i="1"/>
  <c r="X205" i="1"/>
  <c r="V205" i="1"/>
  <c r="K205" i="1"/>
  <c r="I205" i="1"/>
  <c r="G205" i="1"/>
  <c r="C205" i="1"/>
  <c r="AS205" i="1" s="1"/>
  <c r="CS204" i="1"/>
  <c r="CR204" i="1"/>
  <c r="CQ204" i="1"/>
  <c r="CJ204" i="1"/>
  <c r="CF204" i="1"/>
  <c r="BM204" i="1"/>
  <c r="BL204" i="1"/>
  <c r="BK204" i="1"/>
  <c r="BJ204" i="1"/>
  <c r="BI204" i="1"/>
  <c r="BH204" i="1"/>
  <c r="AQ204" i="1"/>
  <c r="Y204" i="1"/>
  <c r="X204" i="1"/>
  <c r="C204" i="1"/>
  <c r="AW204" i="1" s="1"/>
  <c r="CT203" i="1"/>
  <c r="CS203" i="1"/>
  <c r="CR203" i="1"/>
  <c r="CQ203" i="1"/>
  <c r="CJ203" i="1"/>
  <c r="CF203" i="1"/>
  <c r="BK203" i="1"/>
  <c r="BG203" i="1"/>
  <c r="BF203" i="1"/>
  <c r="BM203" i="1" s="1"/>
  <c r="BE203" i="1"/>
  <c r="BL203" i="1" s="1"/>
  <c r="BD203" i="1"/>
  <c r="BC203" i="1"/>
  <c r="BJ203" i="1" s="1"/>
  <c r="BB203" i="1"/>
  <c r="BI203" i="1" s="1"/>
  <c r="BA203" i="1"/>
  <c r="BH203" i="1" s="1"/>
  <c r="AT203" i="1"/>
  <c r="AU203" i="1" s="1"/>
  <c r="AQ203" i="1"/>
  <c r="C203" i="1"/>
  <c r="AS203" i="1" s="1"/>
  <c r="CS202" i="1"/>
  <c r="CR202" i="1"/>
  <c r="CQ202" i="1"/>
  <c r="CT202" i="1" s="1"/>
  <c r="CJ202" i="1"/>
  <c r="CF202" i="1"/>
  <c r="BM202" i="1"/>
  <c r="BL202" i="1"/>
  <c r="BK202" i="1"/>
  <c r="BJ202" i="1"/>
  <c r="BI202" i="1"/>
  <c r="BH202" i="1"/>
  <c r="AQ202" i="1"/>
  <c r="Z202" i="1"/>
  <c r="K202" i="1"/>
  <c r="C202" i="1"/>
  <c r="Y202" i="1" s="1"/>
  <c r="CS201" i="1"/>
  <c r="CR201" i="1"/>
  <c r="CQ201" i="1"/>
  <c r="CT201" i="1" s="1"/>
  <c r="CJ201" i="1"/>
  <c r="CF201" i="1"/>
  <c r="BI201" i="1"/>
  <c r="BH201" i="1"/>
  <c r="BG201" i="1"/>
  <c r="BF201" i="1"/>
  <c r="BM201" i="1" s="1"/>
  <c r="BE201" i="1"/>
  <c r="BL201" i="1" s="1"/>
  <c r="BD201" i="1"/>
  <c r="BK201" i="1" s="1"/>
  <c r="BC201" i="1"/>
  <c r="BJ201" i="1" s="1"/>
  <c r="BB201" i="1"/>
  <c r="BA201" i="1"/>
  <c r="AT201" i="1"/>
  <c r="AU201" i="1" s="1"/>
  <c r="AQ201" i="1"/>
  <c r="C201" i="1"/>
  <c r="AB201" i="1" s="1"/>
  <c r="CS200" i="1"/>
  <c r="CR200" i="1"/>
  <c r="CQ200" i="1"/>
  <c r="CT200" i="1" s="1"/>
  <c r="CJ200" i="1"/>
  <c r="CG200" i="1"/>
  <c r="CF200" i="1"/>
  <c r="BK200" i="1"/>
  <c r="BG200" i="1"/>
  <c r="BF200" i="1"/>
  <c r="BM200" i="1" s="1"/>
  <c r="BE200" i="1"/>
  <c r="BL200" i="1" s="1"/>
  <c r="BD200" i="1"/>
  <c r="BC200" i="1"/>
  <c r="BJ200" i="1" s="1"/>
  <c r="BB200" i="1"/>
  <c r="BI200" i="1" s="1"/>
  <c r="BA200" i="1"/>
  <c r="BH200" i="1" s="1"/>
  <c r="AX200" i="1"/>
  <c r="AT200" i="1"/>
  <c r="AU200" i="1" s="1"/>
  <c r="AQ200" i="1"/>
  <c r="AD200" i="1"/>
  <c r="X200" i="1"/>
  <c r="V200" i="1"/>
  <c r="C200" i="1"/>
  <c r="AS200" i="1" s="1"/>
  <c r="CS199" i="1"/>
  <c r="CR199" i="1"/>
  <c r="CQ199" i="1"/>
  <c r="CK199" i="1"/>
  <c r="CJ199" i="1"/>
  <c r="CI199" i="1"/>
  <c r="CG199" i="1"/>
  <c r="CF199" i="1"/>
  <c r="BK199" i="1"/>
  <c r="BG199" i="1"/>
  <c r="BF199" i="1"/>
  <c r="BM199" i="1" s="1"/>
  <c r="BE199" i="1"/>
  <c r="BL199" i="1" s="1"/>
  <c r="BD199" i="1"/>
  <c r="BC199" i="1"/>
  <c r="BJ199" i="1" s="1"/>
  <c r="BB199" i="1"/>
  <c r="BI199" i="1" s="1"/>
  <c r="BA199" i="1"/>
  <c r="BH199" i="1" s="1"/>
  <c r="AX199" i="1"/>
  <c r="AT199" i="1"/>
  <c r="AU199" i="1" s="1"/>
  <c r="AS199" i="1"/>
  <c r="AQ199" i="1"/>
  <c r="AA199" i="1"/>
  <c r="O199" i="1"/>
  <c r="C199" i="1"/>
  <c r="G199" i="1" s="1"/>
  <c r="CS198" i="1"/>
  <c r="CR198" i="1"/>
  <c r="CQ198" i="1"/>
  <c r="CT198" i="1" s="1"/>
  <c r="CJ198" i="1"/>
  <c r="CI198" i="1"/>
  <c r="CN198" i="1" s="1"/>
  <c r="CG198" i="1"/>
  <c r="CF198" i="1"/>
  <c r="BL198" i="1"/>
  <c r="BK198" i="1"/>
  <c r="BH198" i="1"/>
  <c r="BG198" i="1"/>
  <c r="BF198" i="1"/>
  <c r="BM198" i="1" s="1"/>
  <c r="BE198" i="1"/>
  <c r="BD198" i="1"/>
  <c r="BC198" i="1"/>
  <c r="BJ198" i="1" s="1"/>
  <c r="BB198" i="1"/>
  <c r="BI198" i="1" s="1"/>
  <c r="BA198" i="1"/>
  <c r="AX198" i="1"/>
  <c r="CK198" i="1" s="1"/>
  <c r="AT198" i="1"/>
  <c r="AU198" i="1" s="1"/>
  <c r="AS198" i="1"/>
  <c r="AQ198" i="1"/>
  <c r="Z198" i="1"/>
  <c r="O198" i="1"/>
  <c r="C198" i="1"/>
  <c r="AD198" i="1" s="1"/>
  <c r="CS197" i="1"/>
  <c r="CR197" i="1"/>
  <c r="CQ197" i="1"/>
  <c r="CJ197" i="1"/>
  <c r="CG197" i="1"/>
  <c r="CF197" i="1"/>
  <c r="BJ197" i="1"/>
  <c r="BH197" i="1"/>
  <c r="BG197" i="1"/>
  <c r="BF197" i="1"/>
  <c r="BM197" i="1" s="1"/>
  <c r="BE197" i="1"/>
  <c r="BL197" i="1" s="1"/>
  <c r="BD197" i="1"/>
  <c r="BK197" i="1" s="1"/>
  <c r="BC197" i="1"/>
  <c r="BB197" i="1"/>
  <c r="BI197" i="1" s="1"/>
  <c r="BA197" i="1"/>
  <c r="AX197" i="1"/>
  <c r="CI197" i="1" s="1"/>
  <c r="CN197" i="1" s="1"/>
  <c r="AT197" i="1"/>
  <c r="AU197" i="1" s="1"/>
  <c r="AQ197" i="1"/>
  <c r="C197" i="1"/>
  <c r="AS197" i="1" s="1"/>
  <c r="CS196" i="1"/>
  <c r="CR196" i="1"/>
  <c r="CQ196" i="1"/>
  <c r="CT196" i="1" s="1"/>
  <c r="CJ196" i="1"/>
  <c r="CG196" i="1"/>
  <c r="CF196" i="1"/>
  <c r="BI196" i="1"/>
  <c r="BG196" i="1"/>
  <c r="BF196" i="1"/>
  <c r="BM196" i="1" s="1"/>
  <c r="BE196" i="1"/>
  <c r="BL196" i="1" s="1"/>
  <c r="BD196" i="1"/>
  <c r="BK196" i="1" s="1"/>
  <c r="BC196" i="1"/>
  <c r="BJ196" i="1" s="1"/>
  <c r="BB196" i="1"/>
  <c r="BA196" i="1"/>
  <c r="BH196" i="1" s="1"/>
  <c r="AX196" i="1"/>
  <c r="CK196" i="1" s="1"/>
  <c r="AT196" i="1"/>
  <c r="AU196" i="1" s="1"/>
  <c r="AQ196" i="1"/>
  <c r="AB196" i="1"/>
  <c r="AA196" i="1"/>
  <c r="X196" i="1"/>
  <c r="V196" i="1"/>
  <c r="K196" i="1"/>
  <c r="I196" i="1"/>
  <c r="C196" i="1"/>
  <c r="AS196" i="1" s="1"/>
  <c r="CS195" i="1"/>
  <c r="CR195" i="1"/>
  <c r="CT195" i="1" s="1"/>
  <c r="CQ195" i="1"/>
  <c r="CJ195" i="1"/>
  <c r="CG195" i="1"/>
  <c r="CF195" i="1"/>
  <c r="BL195" i="1"/>
  <c r="BG195" i="1"/>
  <c r="BF195" i="1"/>
  <c r="BM195" i="1" s="1"/>
  <c r="BE195" i="1"/>
  <c r="BD195" i="1"/>
  <c r="BK195" i="1" s="1"/>
  <c r="BC195" i="1"/>
  <c r="BJ195" i="1" s="1"/>
  <c r="BB195" i="1"/>
  <c r="BI195" i="1" s="1"/>
  <c r="BA195" i="1"/>
  <c r="BH195" i="1" s="1"/>
  <c r="AX195" i="1"/>
  <c r="CI195" i="1" s="1"/>
  <c r="CN195" i="1" s="1"/>
  <c r="AT195" i="1"/>
  <c r="AU195" i="1" s="1"/>
  <c r="AQ195" i="1"/>
  <c r="AD195" i="1"/>
  <c r="X195" i="1"/>
  <c r="L195" i="1"/>
  <c r="K195" i="1"/>
  <c r="G195" i="1"/>
  <c r="C195" i="1"/>
  <c r="AS195" i="1" s="1"/>
  <c r="CS194" i="1"/>
  <c r="CR194" i="1"/>
  <c r="CQ194" i="1"/>
  <c r="CT194" i="1" s="1"/>
  <c r="CJ194" i="1"/>
  <c r="CG194" i="1"/>
  <c r="CF194" i="1"/>
  <c r="BL194" i="1"/>
  <c r="BI194" i="1"/>
  <c r="BH194" i="1"/>
  <c r="BG194" i="1"/>
  <c r="BF194" i="1"/>
  <c r="BM194" i="1" s="1"/>
  <c r="BE194" i="1"/>
  <c r="BD194" i="1"/>
  <c r="BK194" i="1" s="1"/>
  <c r="BC194" i="1"/>
  <c r="BJ194" i="1" s="1"/>
  <c r="BB194" i="1"/>
  <c r="BA194" i="1"/>
  <c r="AX194" i="1"/>
  <c r="AT194" i="1"/>
  <c r="AU194" i="1" s="1"/>
  <c r="AQ194" i="1"/>
  <c r="C194" i="1"/>
  <c r="CS193" i="1"/>
  <c r="CR193" i="1"/>
  <c r="CQ193" i="1"/>
  <c r="CT193" i="1" s="1"/>
  <c r="CJ193" i="1"/>
  <c r="CG193" i="1"/>
  <c r="CF193" i="1"/>
  <c r="BM193" i="1"/>
  <c r="BJ193" i="1"/>
  <c r="BG193" i="1"/>
  <c r="BF193" i="1"/>
  <c r="BE193" i="1"/>
  <c r="BL193" i="1" s="1"/>
  <c r="BD193" i="1"/>
  <c r="BK193" i="1" s="1"/>
  <c r="BC193" i="1"/>
  <c r="BB193" i="1"/>
  <c r="BI193" i="1" s="1"/>
  <c r="BA193" i="1"/>
  <c r="BH193" i="1" s="1"/>
  <c r="AX193" i="1"/>
  <c r="CK193" i="1" s="1"/>
  <c r="AT193" i="1"/>
  <c r="AU193" i="1" s="1"/>
  <c r="AQ193" i="1"/>
  <c r="C193" i="1"/>
  <c r="I193" i="1" s="1"/>
  <c r="CS192" i="1"/>
  <c r="CR192" i="1"/>
  <c r="CQ192" i="1"/>
  <c r="CT192" i="1" s="1"/>
  <c r="CM192" i="1"/>
  <c r="CK192" i="1"/>
  <c r="CJ192" i="1"/>
  <c r="CI192" i="1"/>
  <c r="CG192" i="1"/>
  <c r="CF192" i="1"/>
  <c r="BJ192" i="1"/>
  <c r="BI192" i="1"/>
  <c r="BG192" i="1"/>
  <c r="BF192" i="1"/>
  <c r="BM192" i="1" s="1"/>
  <c r="BE192" i="1"/>
  <c r="BL192" i="1" s="1"/>
  <c r="BD192" i="1"/>
  <c r="BK192" i="1" s="1"/>
  <c r="BC192" i="1"/>
  <c r="BB192" i="1"/>
  <c r="BA192" i="1"/>
  <c r="BH192" i="1" s="1"/>
  <c r="AX192" i="1"/>
  <c r="AT192" i="1"/>
  <c r="AU192" i="1" s="1"/>
  <c r="AQ192" i="1"/>
  <c r="Z192" i="1"/>
  <c r="L192" i="1"/>
  <c r="C192" i="1"/>
  <c r="Y192" i="1" s="1"/>
  <c r="CS191" i="1"/>
  <c r="CR191" i="1"/>
  <c r="CQ191" i="1"/>
  <c r="CT191" i="1" s="1"/>
  <c r="CL191" i="1"/>
  <c r="CJ191" i="1"/>
  <c r="CI191" i="1"/>
  <c r="CN191" i="1" s="1"/>
  <c r="CG191" i="1"/>
  <c r="CF191" i="1"/>
  <c r="BG191" i="1"/>
  <c r="BF191" i="1"/>
  <c r="BM191" i="1" s="1"/>
  <c r="BE191" i="1"/>
  <c r="BL191" i="1" s="1"/>
  <c r="BD191" i="1"/>
  <c r="BK191" i="1" s="1"/>
  <c r="BC191" i="1"/>
  <c r="BJ191" i="1" s="1"/>
  <c r="BB191" i="1"/>
  <c r="BI191" i="1" s="1"/>
  <c r="BA191" i="1"/>
  <c r="BH191" i="1" s="1"/>
  <c r="AX191" i="1"/>
  <c r="CK191" i="1" s="1"/>
  <c r="AT191" i="1"/>
  <c r="AU191" i="1" s="1"/>
  <c r="AS191" i="1"/>
  <c r="AQ191" i="1"/>
  <c r="C191" i="1"/>
  <c r="CS190" i="1"/>
  <c r="CR190" i="1"/>
  <c r="CQ190" i="1"/>
  <c r="CJ190" i="1"/>
  <c r="CF190" i="1"/>
  <c r="BL190" i="1"/>
  <c r="BH190" i="1"/>
  <c r="BG190" i="1"/>
  <c r="BF190" i="1"/>
  <c r="BM190" i="1" s="1"/>
  <c r="BE190" i="1"/>
  <c r="BD190" i="1"/>
  <c r="BK190" i="1" s="1"/>
  <c r="BC190" i="1"/>
  <c r="BJ190" i="1" s="1"/>
  <c r="BB190" i="1"/>
  <c r="BI190" i="1" s="1"/>
  <c r="BA190" i="1"/>
  <c r="AW190" i="1"/>
  <c r="CG190" i="1" s="1"/>
  <c r="AT190" i="1"/>
  <c r="AU190" i="1" s="1"/>
  <c r="AQ190" i="1"/>
  <c r="AD190" i="1"/>
  <c r="AB190" i="1"/>
  <c r="K190" i="1"/>
  <c r="I190" i="1"/>
  <c r="C190" i="1"/>
  <c r="L190" i="1" s="1"/>
  <c r="CS189" i="1"/>
  <c r="CR189" i="1"/>
  <c r="CQ189" i="1"/>
  <c r="CJ189" i="1"/>
  <c r="CI189" i="1"/>
  <c r="CG189" i="1"/>
  <c r="CF189" i="1"/>
  <c r="BK189" i="1"/>
  <c r="BJ189" i="1"/>
  <c r="BG189" i="1"/>
  <c r="BF189" i="1"/>
  <c r="BM189" i="1" s="1"/>
  <c r="BE189" i="1"/>
  <c r="BL189" i="1" s="1"/>
  <c r="BD189" i="1"/>
  <c r="BC189" i="1"/>
  <c r="BB189" i="1"/>
  <c r="BI189" i="1" s="1"/>
  <c r="BA189" i="1"/>
  <c r="BH189" i="1" s="1"/>
  <c r="AX189" i="1"/>
  <c r="CK189" i="1" s="1"/>
  <c r="AT189" i="1"/>
  <c r="AU189" i="1" s="1"/>
  <c r="AS189" i="1"/>
  <c r="AQ189" i="1"/>
  <c r="C189" i="1"/>
  <c r="CS188" i="1"/>
  <c r="CR188" i="1"/>
  <c r="CQ188" i="1"/>
  <c r="CT188" i="1" s="1"/>
  <c r="CJ188" i="1"/>
  <c r="CF188" i="1"/>
  <c r="BL188" i="1"/>
  <c r="BK188" i="1"/>
  <c r="BI188" i="1"/>
  <c r="BH188" i="1"/>
  <c r="BG188" i="1"/>
  <c r="BF188" i="1"/>
  <c r="BM188" i="1" s="1"/>
  <c r="BE188" i="1"/>
  <c r="BD188" i="1"/>
  <c r="BC188" i="1"/>
  <c r="BJ188" i="1" s="1"/>
  <c r="BB188" i="1"/>
  <c r="BA188" i="1"/>
  <c r="AT188" i="1"/>
  <c r="AU188" i="1" s="1"/>
  <c r="AQ188" i="1"/>
  <c r="C188" i="1"/>
  <c r="CS187" i="1"/>
  <c r="CR187" i="1"/>
  <c r="CQ187" i="1"/>
  <c r="CT187" i="1" s="1"/>
  <c r="CM187" i="1"/>
  <c r="CJ187" i="1"/>
  <c r="CG187" i="1"/>
  <c r="CF187" i="1"/>
  <c r="BL187" i="1"/>
  <c r="BI187" i="1"/>
  <c r="BH187" i="1"/>
  <c r="BG187" i="1"/>
  <c r="BF187" i="1"/>
  <c r="BM187" i="1" s="1"/>
  <c r="BE187" i="1"/>
  <c r="BD187" i="1"/>
  <c r="BK187" i="1" s="1"/>
  <c r="BC187" i="1"/>
  <c r="BJ187" i="1" s="1"/>
  <c r="BB187" i="1"/>
  <c r="BA187" i="1"/>
  <c r="AX187" i="1"/>
  <c r="CI187" i="1" s="1"/>
  <c r="AT187" i="1"/>
  <c r="AU187" i="1" s="1"/>
  <c r="AQ187" i="1"/>
  <c r="C187" i="1"/>
  <c r="CS186" i="1"/>
  <c r="CR186" i="1"/>
  <c r="CQ186" i="1"/>
  <c r="CK186" i="1"/>
  <c r="CJ186" i="1"/>
  <c r="CG186" i="1"/>
  <c r="CF186" i="1"/>
  <c r="BM186" i="1"/>
  <c r="BK186" i="1"/>
  <c r="BJ186" i="1"/>
  <c r="BI186" i="1"/>
  <c r="BG186" i="1"/>
  <c r="BF186" i="1"/>
  <c r="BE186" i="1"/>
  <c r="BL186" i="1" s="1"/>
  <c r="BD186" i="1"/>
  <c r="BC186" i="1"/>
  <c r="BB186" i="1"/>
  <c r="BA186" i="1"/>
  <c r="BH186" i="1" s="1"/>
  <c r="AX186" i="1"/>
  <c r="CI186" i="1" s="1"/>
  <c r="CM186" i="1" s="1"/>
  <c r="AT186" i="1"/>
  <c r="AU186" i="1" s="1"/>
  <c r="AQ186" i="1"/>
  <c r="C186" i="1"/>
  <c r="CS185" i="1"/>
  <c r="CR185" i="1"/>
  <c r="CQ185" i="1"/>
  <c r="CK185" i="1"/>
  <c r="CJ185" i="1"/>
  <c r="CG185" i="1"/>
  <c r="CF185" i="1"/>
  <c r="BG185" i="1"/>
  <c r="BF185" i="1"/>
  <c r="BM185" i="1" s="1"/>
  <c r="BE185" i="1"/>
  <c r="BL185" i="1" s="1"/>
  <c r="BD185" i="1"/>
  <c r="BK185" i="1" s="1"/>
  <c r="BC185" i="1"/>
  <c r="BJ185" i="1" s="1"/>
  <c r="BB185" i="1"/>
  <c r="BI185" i="1" s="1"/>
  <c r="BA185" i="1"/>
  <c r="BH185" i="1" s="1"/>
  <c r="AX185" i="1"/>
  <c r="CI185" i="1" s="1"/>
  <c r="AT185" i="1"/>
  <c r="AU185" i="1" s="1"/>
  <c r="AQ185" i="1"/>
  <c r="Y185" i="1"/>
  <c r="O185" i="1"/>
  <c r="L185" i="1"/>
  <c r="C185" i="1"/>
  <c r="CT184" i="1"/>
  <c r="CS184" i="1"/>
  <c r="CR184" i="1"/>
  <c r="CQ184" i="1"/>
  <c r="CJ184" i="1"/>
  <c r="CG184" i="1"/>
  <c r="CF184" i="1"/>
  <c r="BJ184" i="1"/>
  <c r="BG184" i="1"/>
  <c r="BF184" i="1"/>
  <c r="BM184" i="1" s="1"/>
  <c r="BE184" i="1"/>
  <c r="BL184" i="1" s="1"/>
  <c r="BD184" i="1"/>
  <c r="BK184" i="1" s="1"/>
  <c r="BC184" i="1"/>
  <c r="BB184" i="1"/>
  <c r="BI184" i="1" s="1"/>
  <c r="BA184" i="1"/>
  <c r="BH184" i="1" s="1"/>
  <c r="AX184" i="1"/>
  <c r="CI184" i="1" s="1"/>
  <c r="AT184" i="1"/>
  <c r="AU184" i="1" s="1"/>
  <c r="AS184" i="1"/>
  <c r="AQ184" i="1"/>
  <c r="AB184" i="1"/>
  <c r="AA184" i="1"/>
  <c r="Z184" i="1"/>
  <c r="X184" i="1"/>
  <c r="V184" i="1"/>
  <c r="O184" i="1"/>
  <c r="K184" i="1"/>
  <c r="I184" i="1"/>
  <c r="G184" i="1"/>
  <c r="C184" i="1"/>
  <c r="AD184" i="1" s="1"/>
  <c r="CS183" i="1"/>
  <c r="CR183" i="1"/>
  <c r="CQ183" i="1"/>
  <c r="CJ183" i="1"/>
  <c r="CG183" i="1"/>
  <c r="CF183" i="1"/>
  <c r="BG183" i="1"/>
  <c r="BF183" i="1"/>
  <c r="BM183" i="1" s="1"/>
  <c r="BE183" i="1"/>
  <c r="BL183" i="1" s="1"/>
  <c r="BD183" i="1"/>
  <c r="BK183" i="1" s="1"/>
  <c r="BC183" i="1"/>
  <c r="BJ183" i="1" s="1"/>
  <c r="BB183" i="1"/>
  <c r="BI183" i="1" s="1"/>
  <c r="BA183" i="1"/>
  <c r="BH183" i="1" s="1"/>
  <c r="AX183" i="1"/>
  <c r="CK183" i="1" s="1"/>
  <c r="AT183" i="1"/>
  <c r="AU183" i="1" s="1"/>
  <c r="AQ183" i="1"/>
  <c r="AB183" i="1"/>
  <c r="AA183" i="1"/>
  <c r="X183" i="1"/>
  <c r="V183" i="1"/>
  <c r="K183" i="1"/>
  <c r="I183" i="1"/>
  <c r="C183" i="1"/>
  <c r="AS183" i="1" s="1"/>
  <c r="CT182" i="1"/>
  <c r="CS182" i="1"/>
  <c r="CR182" i="1"/>
  <c r="CQ182" i="1"/>
  <c r="CJ182" i="1"/>
  <c r="CG182" i="1"/>
  <c r="CF182" i="1"/>
  <c r="BK182" i="1"/>
  <c r="BI182" i="1"/>
  <c r="BG182" i="1"/>
  <c r="BF182" i="1"/>
  <c r="BM182" i="1" s="1"/>
  <c r="BE182" i="1"/>
  <c r="BL182" i="1" s="1"/>
  <c r="BD182" i="1"/>
  <c r="BC182" i="1"/>
  <c r="BJ182" i="1" s="1"/>
  <c r="BB182" i="1"/>
  <c r="BA182" i="1"/>
  <c r="BH182" i="1" s="1"/>
  <c r="AX182" i="1"/>
  <c r="CK182" i="1" s="1"/>
  <c r="AT182" i="1"/>
  <c r="AU182" i="1" s="1"/>
  <c r="AQ182" i="1"/>
  <c r="AB182" i="1"/>
  <c r="AA182" i="1"/>
  <c r="Y182" i="1"/>
  <c r="X182" i="1"/>
  <c r="V182" i="1"/>
  <c r="L182" i="1"/>
  <c r="K182" i="1"/>
  <c r="G182" i="1"/>
  <c r="C182" i="1"/>
  <c r="I182" i="1" s="1"/>
  <c r="CS181" i="1"/>
  <c r="CR181" i="1"/>
  <c r="CQ181" i="1"/>
  <c r="CT181" i="1" s="1"/>
  <c r="CJ181" i="1"/>
  <c r="CG181" i="1"/>
  <c r="CF181" i="1"/>
  <c r="BK181" i="1"/>
  <c r="BG181" i="1"/>
  <c r="BF181" i="1"/>
  <c r="BM181" i="1" s="1"/>
  <c r="BE181" i="1"/>
  <c r="BL181" i="1" s="1"/>
  <c r="BD181" i="1"/>
  <c r="BC181" i="1"/>
  <c r="BJ181" i="1" s="1"/>
  <c r="BB181" i="1"/>
  <c r="BI181" i="1" s="1"/>
  <c r="BA181" i="1"/>
  <c r="BH181" i="1" s="1"/>
  <c r="AX181" i="1"/>
  <c r="CK181" i="1" s="1"/>
  <c r="AT181" i="1"/>
  <c r="AU181" i="1" s="1"/>
  <c r="AS181" i="1"/>
  <c r="AQ181" i="1"/>
  <c r="AD181" i="1"/>
  <c r="AB181" i="1"/>
  <c r="AA181" i="1"/>
  <c r="Y181" i="1"/>
  <c r="X181" i="1"/>
  <c r="V181" i="1"/>
  <c r="K181" i="1"/>
  <c r="I181" i="1"/>
  <c r="G181" i="1"/>
  <c r="C181" i="1"/>
  <c r="L181" i="1" s="1"/>
  <c r="CT180" i="1"/>
  <c r="CS180" i="1"/>
  <c r="CR180" i="1"/>
  <c r="CQ180" i="1"/>
  <c r="CK180" i="1"/>
  <c r="CJ180" i="1"/>
  <c r="CG180" i="1"/>
  <c r="CF180" i="1"/>
  <c r="BG180" i="1"/>
  <c r="BF180" i="1"/>
  <c r="BM180" i="1" s="1"/>
  <c r="BE180" i="1"/>
  <c r="BL180" i="1" s="1"/>
  <c r="BD180" i="1"/>
  <c r="BK180" i="1" s="1"/>
  <c r="BC180" i="1"/>
  <c r="BJ180" i="1" s="1"/>
  <c r="BB180" i="1"/>
  <c r="BI180" i="1" s="1"/>
  <c r="BA180" i="1"/>
  <c r="BH180" i="1" s="1"/>
  <c r="AX180" i="1"/>
  <c r="CI180" i="1" s="1"/>
  <c r="CN180" i="1" s="1"/>
  <c r="AT180" i="1"/>
  <c r="AU180" i="1" s="1"/>
  <c r="AQ180" i="1"/>
  <c r="AA180" i="1"/>
  <c r="C180" i="1"/>
  <c r="CS179" i="1"/>
  <c r="CR179" i="1"/>
  <c r="CQ179" i="1"/>
  <c r="CT179" i="1" s="1"/>
  <c r="CJ179" i="1"/>
  <c r="CF179" i="1"/>
  <c r="BM179" i="1"/>
  <c r="BL179" i="1"/>
  <c r="BK179" i="1"/>
  <c r="BJ179" i="1"/>
  <c r="BI179" i="1"/>
  <c r="BH179" i="1"/>
  <c r="AQ179" i="1"/>
  <c r="AA179" i="1"/>
  <c r="Y179" i="1"/>
  <c r="O179" i="1"/>
  <c r="I179" i="1"/>
  <c r="C179" i="1"/>
  <c r="V179" i="1" s="1"/>
  <c r="CT178" i="1"/>
  <c r="CS178" i="1"/>
  <c r="CR178" i="1"/>
  <c r="CQ178" i="1"/>
  <c r="CN178" i="1"/>
  <c r="CM178" i="1"/>
  <c r="CJ178" i="1"/>
  <c r="CG178" i="1"/>
  <c r="CF178" i="1"/>
  <c r="BG178" i="1"/>
  <c r="BF178" i="1"/>
  <c r="BM178" i="1" s="1"/>
  <c r="BE178" i="1"/>
  <c r="BL178" i="1" s="1"/>
  <c r="BD178" i="1"/>
  <c r="BK178" i="1" s="1"/>
  <c r="BC178" i="1"/>
  <c r="BJ178" i="1" s="1"/>
  <c r="BB178" i="1"/>
  <c r="BI178" i="1" s="1"/>
  <c r="BA178" i="1"/>
  <c r="BH178" i="1" s="1"/>
  <c r="AX178" i="1"/>
  <c r="CI178" i="1" s="1"/>
  <c r="CL178" i="1" s="1"/>
  <c r="AT178" i="1"/>
  <c r="AU178" i="1" s="1"/>
  <c r="AQ178" i="1"/>
  <c r="Z178" i="1"/>
  <c r="Y178" i="1"/>
  <c r="L178" i="1"/>
  <c r="K178" i="1"/>
  <c r="C178" i="1"/>
  <c r="X178" i="1" s="1"/>
  <c r="CS177" i="1"/>
  <c r="CR177" i="1"/>
  <c r="CQ177" i="1"/>
  <c r="CT177" i="1" s="1"/>
  <c r="CJ177" i="1"/>
  <c r="CF177" i="1"/>
  <c r="BG177" i="1"/>
  <c r="BF177" i="1"/>
  <c r="BM177" i="1" s="1"/>
  <c r="BE177" i="1"/>
  <c r="BL177" i="1" s="1"/>
  <c r="BD177" i="1"/>
  <c r="BK177" i="1" s="1"/>
  <c r="BC177" i="1"/>
  <c r="BJ177" i="1" s="1"/>
  <c r="BB177" i="1"/>
  <c r="BI177" i="1" s="1"/>
  <c r="BA177" i="1"/>
  <c r="BH177" i="1" s="1"/>
  <c r="AT177" i="1"/>
  <c r="AU177" i="1" s="1"/>
  <c r="AQ177" i="1"/>
  <c r="Z177" i="1"/>
  <c r="Y177" i="1"/>
  <c r="L177" i="1"/>
  <c r="I177" i="1"/>
  <c r="C177" i="1"/>
  <c r="AD177" i="1" s="1"/>
  <c r="CS176" i="1"/>
  <c r="CR176" i="1"/>
  <c r="CT176" i="1" s="1"/>
  <c r="CQ176" i="1"/>
  <c r="CJ176" i="1"/>
  <c r="CF176" i="1"/>
  <c r="BM176" i="1"/>
  <c r="BL176" i="1"/>
  <c r="BK176" i="1"/>
  <c r="BJ176" i="1"/>
  <c r="BI176" i="1"/>
  <c r="BH176" i="1"/>
  <c r="AQ176" i="1"/>
  <c r="C176" i="1"/>
  <c r="V176" i="1" s="1"/>
  <c r="CS175" i="1"/>
  <c r="CR175" i="1"/>
  <c r="CT175" i="1" s="1"/>
  <c r="CQ175" i="1"/>
  <c r="CJ175" i="1"/>
  <c r="CG175" i="1"/>
  <c r="CF175" i="1"/>
  <c r="BH175" i="1"/>
  <c r="BG175" i="1"/>
  <c r="BF175" i="1"/>
  <c r="BM175" i="1" s="1"/>
  <c r="BE175" i="1"/>
  <c r="BL175" i="1" s="1"/>
  <c r="BD175" i="1"/>
  <c r="BK175" i="1" s="1"/>
  <c r="BC175" i="1"/>
  <c r="BJ175" i="1" s="1"/>
  <c r="BB175" i="1"/>
  <c r="BI175" i="1" s="1"/>
  <c r="BA175" i="1"/>
  <c r="AX175" i="1"/>
  <c r="CK175" i="1" s="1"/>
  <c r="AU175" i="1"/>
  <c r="AT175" i="1"/>
  <c r="AQ175" i="1"/>
  <c r="AB175" i="1"/>
  <c r="AA175" i="1"/>
  <c r="Z175" i="1"/>
  <c r="X175" i="1"/>
  <c r="V175" i="1"/>
  <c r="O175" i="1"/>
  <c r="K175" i="1"/>
  <c r="I175" i="1"/>
  <c r="G175" i="1"/>
  <c r="C175" i="1"/>
  <c r="AS175" i="1" s="1"/>
  <c r="CT174" i="1"/>
  <c r="CS174" i="1"/>
  <c r="CR174" i="1"/>
  <c r="CQ174" i="1"/>
  <c r="CN174" i="1"/>
  <c r="CK174" i="1"/>
  <c r="CJ174" i="1"/>
  <c r="CG174" i="1"/>
  <c r="CF174" i="1"/>
  <c r="BG174" i="1"/>
  <c r="BF174" i="1"/>
  <c r="BM174" i="1" s="1"/>
  <c r="BE174" i="1"/>
  <c r="BL174" i="1" s="1"/>
  <c r="BD174" i="1"/>
  <c r="BK174" i="1" s="1"/>
  <c r="BC174" i="1"/>
  <c r="BJ174" i="1" s="1"/>
  <c r="BB174" i="1"/>
  <c r="BI174" i="1" s="1"/>
  <c r="BA174" i="1"/>
  <c r="BH174" i="1" s="1"/>
  <c r="AX174" i="1"/>
  <c r="CI174" i="1" s="1"/>
  <c r="AT174" i="1"/>
  <c r="AU174" i="1" s="1"/>
  <c r="AQ174" i="1"/>
  <c r="AD174" i="1"/>
  <c r="Z174" i="1"/>
  <c r="Y174" i="1"/>
  <c r="V174" i="1"/>
  <c r="L174" i="1"/>
  <c r="I174" i="1"/>
  <c r="G174" i="1"/>
  <c r="C174" i="1"/>
  <c r="CS173" i="1"/>
  <c r="CR173" i="1"/>
  <c r="CT173" i="1" s="1"/>
  <c r="CQ173" i="1"/>
  <c r="CJ173" i="1"/>
  <c r="CG173" i="1"/>
  <c r="CF173" i="1"/>
  <c r="BG173" i="1"/>
  <c r="BF173" i="1"/>
  <c r="BM173" i="1" s="1"/>
  <c r="BE173" i="1"/>
  <c r="BL173" i="1" s="1"/>
  <c r="BD173" i="1"/>
  <c r="BK173" i="1" s="1"/>
  <c r="BC173" i="1"/>
  <c r="BJ173" i="1" s="1"/>
  <c r="BB173" i="1"/>
  <c r="BI173" i="1" s="1"/>
  <c r="BA173" i="1"/>
  <c r="BH173" i="1" s="1"/>
  <c r="AX173" i="1"/>
  <c r="CI173" i="1" s="1"/>
  <c r="AT173" i="1"/>
  <c r="AU173" i="1" s="1"/>
  <c r="AQ173" i="1"/>
  <c r="Z173" i="1"/>
  <c r="C173" i="1"/>
  <c r="V173" i="1" s="1"/>
  <c r="CT172" i="1"/>
  <c r="CS172" i="1"/>
  <c r="CR172" i="1"/>
  <c r="CQ172" i="1"/>
  <c r="CJ172" i="1"/>
  <c r="CG172" i="1"/>
  <c r="CF172" i="1"/>
  <c r="BM172" i="1"/>
  <c r="BI172" i="1"/>
  <c r="BG172" i="1"/>
  <c r="BF172" i="1"/>
  <c r="BE172" i="1"/>
  <c r="BL172" i="1" s="1"/>
  <c r="BD172" i="1"/>
  <c r="BK172" i="1" s="1"/>
  <c r="BC172" i="1"/>
  <c r="BJ172" i="1" s="1"/>
  <c r="BB172" i="1"/>
  <c r="BA172" i="1"/>
  <c r="BH172" i="1" s="1"/>
  <c r="AX172" i="1"/>
  <c r="CK172" i="1" s="1"/>
  <c r="AU172" i="1"/>
  <c r="AT172" i="1"/>
  <c r="AS172" i="1"/>
  <c r="AQ172" i="1"/>
  <c r="AD172" i="1"/>
  <c r="AA172" i="1"/>
  <c r="Z172" i="1"/>
  <c r="Y172" i="1"/>
  <c r="K172" i="1"/>
  <c r="I172" i="1"/>
  <c r="G172" i="1"/>
  <c r="C172" i="1"/>
  <c r="AB172" i="1" s="1"/>
  <c r="CS171" i="1"/>
  <c r="CR171" i="1"/>
  <c r="CQ171" i="1"/>
  <c r="CJ171" i="1"/>
  <c r="CG171" i="1"/>
  <c r="CF171" i="1"/>
  <c r="BM171" i="1"/>
  <c r="BL171" i="1"/>
  <c r="BH171" i="1"/>
  <c r="BG171" i="1"/>
  <c r="BF171" i="1"/>
  <c r="BE171" i="1"/>
  <c r="BD171" i="1"/>
  <c r="BK171" i="1" s="1"/>
  <c r="BC171" i="1"/>
  <c r="BJ171" i="1" s="1"/>
  <c r="BB171" i="1"/>
  <c r="BI171" i="1" s="1"/>
  <c r="BA171" i="1"/>
  <c r="AX171" i="1"/>
  <c r="AU171" i="1"/>
  <c r="AT171" i="1"/>
  <c r="AQ171" i="1"/>
  <c r="AD171" i="1"/>
  <c r="AB171" i="1"/>
  <c r="O171" i="1"/>
  <c r="L171" i="1"/>
  <c r="I171" i="1"/>
  <c r="C171" i="1"/>
  <c r="CS170" i="1"/>
  <c r="CR170" i="1"/>
  <c r="CQ170" i="1"/>
  <c r="CT170" i="1" s="1"/>
  <c r="CJ170" i="1"/>
  <c r="CG170" i="1"/>
  <c r="CF170" i="1"/>
  <c r="BI170" i="1"/>
  <c r="BG170" i="1"/>
  <c r="BF170" i="1"/>
  <c r="BM170" i="1" s="1"/>
  <c r="BE170" i="1"/>
  <c r="BL170" i="1" s="1"/>
  <c r="BD170" i="1"/>
  <c r="BK170" i="1" s="1"/>
  <c r="BC170" i="1"/>
  <c r="BJ170" i="1" s="1"/>
  <c r="BB170" i="1"/>
  <c r="BA170" i="1"/>
  <c r="BH170" i="1" s="1"/>
  <c r="AX170" i="1"/>
  <c r="AU170" i="1"/>
  <c r="AT170" i="1"/>
  <c r="AQ170" i="1"/>
  <c r="Z170" i="1"/>
  <c r="C170" i="1"/>
  <c r="AS170" i="1" s="1"/>
  <c r="CT169" i="1"/>
  <c r="CS169" i="1"/>
  <c r="CR169" i="1"/>
  <c r="CQ169" i="1"/>
  <c r="CL169" i="1"/>
  <c r="CJ169" i="1"/>
  <c r="CG169" i="1"/>
  <c r="CF169" i="1"/>
  <c r="BM169" i="1"/>
  <c r="BL169" i="1"/>
  <c r="BH169" i="1"/>
  <c r="BG169" i="1"/>
  <c r="BF169" i="1"/>
  <c r="BE169" i="1"/>
  <c r="BD169" i="1"/>
  <c r="BK169" i="1" s="1"/>
  <c r="BC169" i="1"/>
  <c r="BJ169" i="1" s="1"/>
  <c r="BB169" i="1"/>
  <c r="BI169" i="1" s="1"/>
  <c r="BA169" i="1"/>
  <c r="AX169" i="1"/>
  <c r="CI169" i="1" s="1"/>
  <c r="CN169" i="1" s="1"/>
  <c r="AU169" i="1"/>
  <c r="AT169" i="1"/>
  <c r="AQ169" i="1"/>
  <c r="AB169" i="1"/>
  <c r="Z169" i="1"/>
  <c r="V169" i="1"/>
  <c r="L169" i="1"/>
  <c r="C169" i="1"/>
  <c r="K169" i="1" s="1"/>
  <c r="CS168" i="1"/>
  <c r="CR168" i="1"/>
  <c r="CT168" i="1" s="1"/>
  <c r="CQ168" i="1"/>
  <c r="CJ168" i="1"/>
  <c r="CG168" i="1"/>
  <c r="CF168" i="1"/>
  <c r="BG168" i="1"/>
  <c r="BF168" i="1"/>
  <c r="BM168" i="1" s="1"/>
  <c r="BE168" i="1"/>
  <c r="BL168" i="1" s="1"/>
  <c r="BD168" i="1"/>
  <c r="BK168" i="1" s="1"/>
  <c r="BC168" i="1"/>
  <c r="BJ168" i="1" s="1"/>
  <c r="BB168" i="1"/>
  <c r="BI168" i="1" s="1"/>
  <c r="BA168" i="1"/>
  <c r="BH168" i="1" s="1"/>
  <c r="AX168" i="1"/>
  <c r="AT168" i="1"/>
  <c r="AU168" i="1" s="1"/>
  <c r="AQ168" i="1"/>
  <c r="Z168" i="1"/>
  <c r="O168" i="1"/>
  <c r="G168" i="1"/>
  <c r="C168" i="1"/>
  <c r="AS168" i="1" s="1"/>
  <c r="CS167" i="1"/>
  <c r="CR167" i="1"/>
  <c r="CQ167" i="1"/>
  <c r="CK167" i="1"/>
  <c r="CJ167" i="1"/>
  <c r="CG167" i="1"/>
  <c r="CF167" i="1"/>
  <c r="BG167" i="1"/>
  <c r="BF167" i="1"/>
  <c r="BM167" i="1" s="1"/>
  <c r="BE167" i="1"/>
  <c r="BL167" i="1" s="1"/>
  <c r="BD167" i="1"/>
  <c r="BK167" i="1" s="1"/>
  <c r="BC167" i="1"/>
  <c r="BJ167" i="1" s="1"/>
  <c r="BB167" i="1"/>
  <c r="BI167" i="1" s="1"/>
  <c r="BA167" i="1"/>
  <c r="BH167" i="1" s="1"/>
  <c r="AX167" i="1"/>
  <c r="CI167" i="1" s="1"/>
  <c r="AT167" i="1"/>
  <c r="AU167" i="1" s="1"/>
  <c r="AQ167" i="1"/>
  <c r="AB167" i="1"/>
  <c r="AA167" i="1"/>
  <c r="Z167" i="1"/>
  <c r="X167" i="1"/>
  <c r="V167" i="1"/>
  <c r="O167" i="1"/>
  <c r="K167" i="1"/>
  <c r="I167" i="1"/>
  <c r="G167" i="1"/>
  <c r="C167" i="1"/>
  <c r="AS167" i="1" s="1"/>
  <c r="CT166" i="1"/>
  <c r="CS166" i="1"/>
  <c r="CR166" i="1"/>
  <c r="CQ166" i="1"/>
  <c r="CJ166" i="1"/>
  <c r="CF166" i="1"/>
  <c r="BM166" i="1"/>
  <c r="BL166" i="1"/>
  <c r="BK166" i="1"/>
  <c r="BJ166" i="1"/>
  <c r="BI166" i="1"/>
  <c r="BH166" i="1"/>
  <c r="AQ166" i="1"/>
  <c r="Z166" i="1"/>
  <c r="Y166" i="1"/>
  <c r="V166" i="1"/>
  <c r="O166" i="1"/>
  <c r="L166" i="1"/>
  <c r="C166" i="1"/>
  <c r="X166" i="1" s="1"/>
  <c r="CS165" i="1"/>
  <c r="CR165" i="1"/>
  <c r="CT165" i="1" s="1"/>
  <c r="CQ165" i="1"/>
  <c r="CJ165" i="1"/>
  <c r="CI165" i="1"/>
  <c r="CL165" i="1" s="1"/>
  <c r="CG165" i="1"/>
  <c r="CF165" i="1"/>
  <c r="BG165" i="1"/>
  <c r="BF165" i="1"/>
  <c r="BM165" i="1" s="1"/>
  <c r="BE165" i="1"/>
  <c r="BL165" i="1" s="1"/>
  <c r="BD165" i="1"/>
  <c r="BK165" i="1" s="1"/>
  <c r="BC165" i="1"/>
  <c r="BJ165" i="1" s="1"/>
  <c r="BB165" i="1"/>
  <c r="BI165" i="1" s="1"/>
  <c r="BA165" i="1"/>
  <c r="BH165" i="1" s="1"/>
  <c r="AX165" i="1"/>
  <c r="CK165" i="1" s="1"/>
  <c r="AU165" i="1"/>
  <c r="AT165" i="1"/>
  <c r="AQ165" i="1"/>
  <c r="AB165" i="1"/>
  <c r="AA165" i="1"/>
  <c r="Z165" i="1"/>
  <c r="X165" i="1"/>
  <c r="V165" i="1"/>
  <c r="O165" i="1"/>
  <c r="K165" i="1"/>
  <c r="I165" i="1"/>
  <c r="G165" i="1"/>
  <c r="C165" i="1"/>
  <c r="AS165" i="1" s="1"/>
  <c r="CS164" i="1"/>
  <c r="CR164" i="1"/>
  <c r="CQ164" i="1"/>
  <c r="CT164" i="1" s="1"/>
  <c r="CJ164" i="1"/>
  <c r="CF164" i="1"/>
  <c r="BJ164" i="1"/>
  <c r="BG164" i="1"/>
  <c r="BF164" i="1"/>
  <c r="BM164" i="1" s="1"/>
  <c r="BE164" i="1"/>
  <c r="BL164" i="1" s="1"/>
  <c r="BD164" i="1"/>
  <c r="BK164" i="1" s="1"/>
  <c r="BC164" i="1"/>
  <c r="BB164" i="1"/>
  <c r="BI164" i="1" s="1"/>
  <c r="BA164" i="1"/>
  <c r="BH164" i="1" s="1"/>
  <c r="AU164" i="1"/>
  <c r="AT164" i="1"/>
  <c r="AQ164" i="1"/>
  <c r="V164" i="1"/>
  <c r="C164" i="1"/>
  <c r="AS164" i="1" s="1"/>
  <c r="CS163" i="1"/>
  <c r="CR163" i="1"/>
  <c r="CQ163" i="1"/>
  <c r="CT163" i="1" s="1"/>
  <c r="CJ163" i="1"/>
  <c r="CF163" i="1"/>
  <c r="BM163" i="1"/>
  <c r="BJ163" i="1"/>
  <c r="BI163" i="1"/>
  <c r="BG163" i="1"/>
  <c r="BF163" i="1"/>
  <c r="BE163" i="1"/>
  <c r="BL163" i="1" s="1"/>
  <c r="BD163" i="1"/>
  <c r="BK163" i="1" s="1"/>
  <c r="BC163" i="1"/>
  <c r="BB163" i="1"/>
  <c r="BA163" i="1"/>
  <c r="BH163" i="1" s="1"/>
  <c r="AU163" i="1"/>
  <c r="AT163" i="1"/>
  <c r="AS163" i="1"/>
  <c r="AQ163" i="1"/>
  <c r="AD163" i="1"/>
  <c r="AA163" i="1"/>
  <c r="Z163" i="1"/>
  <c r="Y163" i="1"/>
  <c r="K163" i="1"/>
  <c r="I163" i="1"/>
  <c r="G163" i="1"/>
  <c r="C163" i="1"/>
  <c r="AB163" i="1" s="1"/>
  <c r="CS162" i="1"/>
  <c r="CR162" i="1"/>
  <c r="CQ162" i="1"/>
  <c r="CT162" i="1" s="1"/>
  <c r="CJ162" i="1"/>
  <c r="CI162" i="1"/>
  <c r="CN162" i="1" s="1"/>
  <c r="CG162" i="1"/>
  <c r="CF162" i="1"/>
  <c r="BM162" i="1"/>
  <c r="BL162" i="1"/>
  <c r="BG162" i="1"/>
  <c r="BF162" i="1"/>
  <c r="BE162" i="1"/>
  <c r="BD162" i="1"/>
  <c r="BK162" i="1" s="1"/>
  <c r="BC162" i="1"/>
  <c r="BJ162" i="1" s="1"/>
  <c r="BB162" i="1"/>
  <c r="BI162" i="1" s="1"/>
  <c r="BA162" i="1"/>
  <c r="BH162" i="1" s="1"/>
  <c r="AX162" i="1"/>
  <c r="CK162" i="1" s="1"/>
  <c r="AT162" i="1"/>
  <c r="AU162" i="1" s="1"/>
  <c r="AQ162" i="1"/>
  <c r="AA162" i="1"/>
  <c r="X162" i="1"/>
  <c r="K162" i="1"/>
  <c r="I162" i="1"/>
  <c r="C162" i="1"/>
  <c r="AS162" i="1" s="1"/>
  <c r="CS161" i="1"/>
  <c r="CR161" i="1"/>
  <c r="CQ161" i="1"/>
  <c r="CT161" i="1" s="1"/>
  <c r="CJ161" i="1"/>
  <c r="CG161" i="1"/>
  <c r="CF161" i="1"/>
  <c r="BL161" i="1"/>
  <c r="BG161" i="1"/>
  <c r="BF161" i="1"/>
  <c r="BM161" i="1" s="1"/>
  <c r="BE161" i="1"/>
  <c r="BD161" i="1"/>
  <c r="BK161" i="1" s="1"/>
  <c r="BC161" i="1"/>
  <c r="BJ161" i="1" s="1"/>
  <c r="BB161" i="1"/>
  <c r="BI161" i="1" s="1"/>
  <c r="BA161" i="1"/>
  <c r="BH161" i="1" s="1"/>
  <c r="AX161" i="1"/>
  <c r="AU161" i="1"/>
  <c r="AT161" i="1"/>
  <c r="AQ161" i="1"/>
  <c r="G161" i="1"/>
  <c r="C161" i="1"/>
  <c r="I161" i="1" s="1"/>
  <c r="CS160" i="1"/>
  <c r="CR160" i="1"/>
  <c r="CQ160" i="1"/>
  <c r="CT160" i="1" s="1"/>
  <c r="CJ160" i="1"/>
  <c r="CG160" i="1"/>
  <c r="CF160" i="1"/>
  <c r="BG160" i="1"/>
  <c r="BF160" i="1"/>
  <c r="BM160" i="1" s="1"/>
  <c r="BE160" i="1"/>
  <c r="BL160" i="1" s="1"/>
  <c r="BD160" i="1"/>
  <c r="BK160" i="1" s="1"/>
  <c r="BC160" i="1"/>
  <c r="BJ160" i="1" s="1"/>
  <c r="BB160" i="1"/>
  <c r="BI160" i="1" s="1"/>
  <c r="BA160" i="1"/>
  <c r="BH160" i="1" s="1"/>
  <c r="AX160" i="1"/>
  <c r="CK160" i="1" s="1"/>
  <c r="AT160" i="1"/>
  <c r="AU160" i="1" s="1"/>
  <c r="AQ160" i="1"/>
  <c r="X160" i="1"/>
  <c r="C160" i="1"/>
  <c r="CS159" i="1"/>
  <c r="CR159" i="1"/>
  <c r="CQ159" i="1"/>
  <c r="CJ159" i="1"/>
  <c r="CI159" i="1"/>
  <c r="CG159" i="1"/>
  <c r="CF159" i="1"/>
  <c r="BJ159" i="1"/>
  <c r="BG159" i="1"/>
  <c r="BF159" i="1"/>
  <c r="BM159" i="1" s="1"/>
  <c r="BE159" i="1"/>
  <c r="BL159" i="1" s="1"/>
  <c r="BD159" i="1"/>
  <c r="BK159" i="1" s="1"/>
  <c r="BC159" i="1"/>
  <c r="BB159" i="1"/>
  <c r="BI159" i="1" s="1"/>
  <c r="BA159" i="1"/>
  <c r="BH159" i="1" s="1"/>
  <c r="AX159" i="1"/>
  <c r="CK159" i="1" s="1"/>
  <c r="AT159" i="1"/>
  <c r="AU159" i="1" s="1"/>
  <c r="AQ159" i="1"/>
  <c r="Z159" i="1"/>
  <c r="O159" i="1"/>
  <c r="G159" i="1"/>
  <c r="C159" i="1"/>
  <c r="AS159" i="1" s="1"/>
  <c r="CS158" i="1"/>
  <c r="CR158" i="1"/>
  <c r="CQ158" i="1"/>
  <c r="CT158" i="1" s="1"/>
  <c r="CK158" i="1"/>
  <c r="CJ158" i="1"/>
  <c r="CI158" i="1"/>
  <c r="CL158" i="1" s="1"/>
  <c r="CG158" i="1"/>
  <c r="CF158" i="1"/>
  <c r="BL158" i="1"/>
  <c r="BG158" i="1"/>
  <c r="BF158" i="1"/>
  <c r="BM158" i="1" s="1"/>
  <c r="BE158" i="1"/>
  <c r="BD158" i="1"/>
  <c r="BK158" i="1" s="1"/>
  <c r="BC158" i="1"/>
  <c r="BJ158" i="1" s="1"/>
  <c r="BB158" i="1"/>
  <c r="BI158" i="1" s="1"/>
  <c r="BA158" i="1"/>
  <c r="BH158" i="1" s="1"/>
  <c r="AX158" i="1"/>
  <c r="AT158" i="1"/>
  <c r="AU158" i="1" s="1"/>
  <c r="AQ158" i="1"/>
  <c r="C158" i="1"/>
  <c r="CS157" i="1"/>
  <c r="CR157" i="1"/>
  <c r="CQ157" i="1"/>
  <c r="CJ157" i="1"/>
  <c r="CG157" i="1"/>
  <c r="CF157" i="1"/>
  <c r="BI157" i="1"/>
  <c r="BH157" i="1"/>
  <c r="BG157" i="1"/>
  <c r="BF157" i="1"/>
  <c r="BM157" i="1" s="1"/>
  <c r="BE157" i="1"/>
  <c r="BL157" i="1" s="1"/>
  <c r="BD157" i="1"/>
  <c r="BK157" i="1" s="1"/>
  <c r="BC157" i="1"/>
  <c r="BJ157" i="1" s="1"/>
  <c r="BB157" i="1"/>
  <c r="BA157" i="1"/>
  <c r="AX157" i="1"/>
  <c r="CI157" i="1" s="1"/>
  <c r="AT157" i="1"/>
  <c r="AU157" i="1" s="1"/>
  <c r="AQ157" i="1"/>
  <c r="V157" i="1"/>
  <c r="C157" i="1"/>
  <c r="Y157" i="1" s="1"/>
  <c r="CS156" i="1"/>
  <c r="CR156" i="1"/>
  <c r="CQ156" i="1"/>
  <c r="CT156" i="1" s="1"/>
  <c r="CJ156" i="1"/>
  <c r="CG156" i="1"/>
  <c r="CF156" i="1"/>
  <c r="BM156" i="1"/>
  <c r="BJ156" i="1"/>
  <c r="BG156" i="1"/>
  <c r="BF156" i="1"/>
  <c r="BE156" i="1"/>
  <c r="BL156" i="1" s="1"/>
  <c r="BD156" i="1"/>
  <c r="BK156" i="1" s="1"/>
  <c r="BC156" i="1"/>
  <c r="BB156" i="1"/>
  <c r="BI156" i="1" s="1"/>
  <c r="BA156" i="1"/>
  <c r="BH156" i="1" s="1"/>
  <c r="AX156" i="1"/>
  <c r="CK156" i="1" s="1"/>
  <c r="AT156" i="1"/>
  <c r="AU156" i="1" s="1"/>
  <c r="AQ156" i="1"/>
  <c r="C156" i="1"/>
  <c r="CS155" i="1"/>
  <c r="CR155" i="1"/>
  <c r="CQ155" i="1"/>
  <c r="CJ155" i="1"/>
  <c r="CG155" i="1"/>
  <c r="CF155" i="1"/>
  <c r="BK155" i="1"/>
  <c r="BJ155" i="1"/>
  <c r="BG155" i="1"/>
  <c r="BF155" i="1"/>
  <c r="BM155" i="1" s="1"/>
  <c r="BE155" i="1"/>
  <c r="BL155" i="1" s="1"/>
  <c r="BD155" i="1"/>
  <c r="BC155" i="1"/>
  <c r="BB155" i="1"/>
  <c r="BI155" i="1" s="1"/>
  <c r="BA155" i="1"/>
  <c r="BH155" i="1" s="1"/>
  <c r="AX155" i="1"/>
  <c r="AT155" i="1"/>
  <c r="AU155" i="1" s="1"/>
  <c r="AQ155" i="1"/>
  <c r="C155" i="1"/>
  <c r="CS154" i="1"/>
  <c r="CR154" i="1"/>
  <c r="CQ154" i="1"/>
  <c r="CT154" i="1" s="1"/>
  <c r="CJ154" i="1"/>
  <c r="CF154" i="1"/>
  <c r="BM154" i="1"/>
  <c r="BL154" i="1"/>
  <c r="BK154" i="1"/>
  <c r="BJ154" i="1"/>
  <c r="BI154" i="1"/>
  <c r="BH154" i="1"/>
  <c r="AW154" i="1"/>
  <c r="AQ154" i="1"/>
  <c r="Y154" i="1"/>
  <c r="K154" i="1"/>
  <c r="G154" i="1"/>
  <c r="C154" i="1"/>
  <c r="AA154" i="1" s="1"/>
  <c r="CS153" i="1"/>
  <c r="CR153" i="1"/>
  <c r="CT153" i="1" s="1"/>
  <c r="CQ153" i="1"/>
  <c r="CJ153" i="1"/>
  <c r="CG153" i="1"/>
  <c r="CF153" i="1"/>
  <c r="BH153" i="1"/>
  <c r="BG153" i="1"/>
  <c r="BF153" i="1"/>
  <c r="BM153" i="1" s="1"/>
  <c r="BE153" i="1"/>
  <c r="BL153" i="1" s="1"/>
  <c r="BD153" i="1"/>
  <c r="BK153" i="1" s="1"/>
  <c r="BC153" i="1"/>
  <c r="BJ153" i="1" s="1"/>
  <c r="BB153" i="1"/>
  <c r="BI153" i="1" s="1"/>
  <c r="BA153" i="1"/>
  <c r="AX153" i="1"/>
  <c r="AU153" i="1"/>
  <c r="AT153" i="1"/>
  <c r="AQ153" i="1"/>
  <c r="Y153" i="1"/>
  <c r="X153" i="1"/>
  <c r="C153" i="1"/>
  <c r="CS152" i="1"/>
  <c r="CR152" i="1"/>
  <c r="CT152" i="1" s="1"/>
  <c r="CQ152" i="1"/>
  <c r="CJ152" i="1"/>
  <c r="CG152" i="1"/>
  <c r="CF152" i="1"/>
  <c r="BL152" i="1"/>
  <c r="BG152" i="1"/>
  <c r="BF152" i="1"/>
  <c r="BM152" i="1" s="1"/>
  <c r="BE152" i="1"/>
  <c r="BD152" i="1"/>
  <c r="BK152" i="1" s="1"/>
  <c r="BC152" i="1"/>
  <c r="BJ152" i="1" s="1"/>
  <c r="BB152" i="1"/>
  <c r="BI152" i="1" s="1"/>
  <c r="BA152" i="1"/>
  <c r="BH152" i="1" s="1"/>
  <c r="AX152" i="1"/>
  <c r="CK152" i="1" s="1"/>
  <c r="AT152" i="1"/>
  <c r="AU152" i="1" s="1"/>
  <c r="AQ152" i="1"/>
  <c r="O152" i="1"/>
  <c r="L152" i="1"/>
  <c r="K152" i="1"/>
  <c r="C152" i="1"/>
  <c r="Z152" i="1" s="1"/>
  <c r="CS151" i="1"/>
  <c r="CR151" i="1"/>
  <c r="CQ151" i="1"/>
  <c r="CT151" i="1" s="1"/>
  <c r="CJ151" i="1"/>
  <c r="CG151" i="1"/>
  <c r="CF151" i="1"/>
  <c r="BJ151" i="1"/>
  <c r="BG151" i="1"/>
  <c r="BF151" i="1"/>
  <c r="BM151" i="1" s="1"/>
  <c r="BE151" i="1"/>
  <c r="BL151" i="1" s="1"/>
  <c r="BD151" i="1"/>
  <c r="BK151" i="1" s="1"/>
  <c r="BC151" i="1"/>
  <c r="BB151" i="1"/>
  <c r="BI151" i="1" s="1"/>
  <c r="BA151" i="1"/>
  <c r="BH151" i="1" s="1"/>
  <c r="AX151" i="1"/>
  <c r="AT151" i="1"/>
  <c r="AU151" i="1" s="1"/>
  <c r="AQ151" i="1"/>
  <c r="K151" i="1"/>
  <c r="C151" i="1"/>
  <c r="Z151" i="1" s="1"/>
  <c r="CS150" i="1"/>
  <c r="CR150" i="1"/>
  <c r="CQ150" i="1"/>
  <c r="CT150" i="1" s="1"/>
  <c r="CJ150" i="1"/>
  <c r="CG150" i="1"/>
  <c r="CF150" i="1"/>
  <c r="BM150" i="1"/>
  <c r="BH150" i="1"/>
  <c r="BG150" i="1"/>
  <c r="BF150" i="1"/>
  <c r="BE150" i="1"/>
  <c r="BL150" i="1" s="1"/>
  <c r="BD150" i="1"/>
  <c r="BK150" i="1" s="1"/>
  <c r="BC150" i="1"/>
  <c r="BJ150" i="1" s="1"/>
  <c r="BB150" i="1"/>
  <c r="BI150" i="1" s="1"/>
  <c r="BA150" i="1"/>
  <c r="AX150" i="1"/>
  <c r="AU150" i="1"/>
  <c r="AT150" i="1"/>
  <c r="AQ150" i="1"/>
  <c r="K150" i="1"/>
  <c r="G150" i="1"/>
  <c r="C150" i="1"/>
  <c r="AS150" i="1" s="1"/>
  <c r="CS149" i="1"/>
  <c r="CR149" i="1"/>
  <c r="CT149" i="1" s="1"/>
  <c r="CQ149" i="1"/>
  <c r="CJ149" i="1"/>
  <c r="CG149" i="1"/>
  <c r="CF149" i="1"/>
  <c r="BG149" i="1"/>
  <c r="BF149" i="1"/>
  <c r="BM149" i="1" s="1"/>
  <c r="BE149" i="1"/>
  <c r="BL149" i="1" s="1"/>
  <c r="BD149" i="1"/>
  <c r="BK149" i="1" s="1"/>
  <c r="BC149" i="1"/>
  <c r="BJ149" i="1" s="1"/>
  <c r="BB149" i="1"/>
  <c r="BI149" i="1" s="1"/>
  <c r="BA149" i="1"/>
  <c r="BH149" i="1" s="1"/>
  <c r="AX149" i="1"/>
  <c r="CK149" i="1" s="1"/>
  <c r="AT149" i="1"/>
  <c r="AU149" i="1" s="1"/>
  <c r="AQ149" i="1"/>
  <c r="Z149" i="1"/>
  <c r="O149" i="1"/>
  <c r="G149" i="1"/>
  <c r="C149" i="1"/>
  <c r="AS149" i="1" s="1"/>
  <c r="CS148" i="1"/>
  <c r="CR148" i="1"/>
  <c r="CQ148" i="1"/>
  <c r="CJ148" i="1"/>
  <c r="CG148" i="1"/>
  <c r="CF148" i="1"/>
  <c r="BJ148" i="1"/>
  <c r="BI148" i="1"/>
  <c r="BG148" i="1"/>
  <c r="BF148" i="1"/>
  <c r="BM148" i="1" s="1"/>
  <c r="BE148" i="1"/>
  <c r="BL148" i="1" s="1"/>
  <c r="BD148" i="1"/>
  <c r="BK148" i="1" s="1"/>
  <c r="BC148" i="1"/>
  <c r="BB148" i="1"/>
  <c r="BA148" i="1"/>
  <c r="BH148" i="1" s="1"/>
  <c r="AX148" i="1"/>
  <c r="CI148" i="1" s="1"/>
  <c r="AT148" i="1"/>
  <c r="AU148" i="1" s="1"/>
  <c r="AQ148" i="1"/>
  <c r="Z148" i="1"/>
  <c r="O148" i="1"/>
  <c r="C148" i="1"/>
  <c r="CS147" i="1"/>
  <c r="CR147" i="1"/>
  <c r="CQ147" i="1"/>
  <c r="CT147" i="1" s="1"/>
  <c r="CJ147" i="1"/>
  <c r="CG147" i="1"/>
  <c r="CF147" i="1"/>
  <c r="BK147" i="1"/>
  <c r="BG147" i="1"/>
  <c r="BF147" i="1"/>
  <c r="BM147" i="1" s="1"/>
  <c r="BE147" i="1"/>
  <c r="BL147" i="1" s="1"/>
  <c r="BD147" i="1"/>
  <c r="BC147" i="1"/>
  <c r="BJ147" i="1" s="1"/>
  <c r="BB147" i="1"/>
  <c r="BI147" i="1" s="1"/>
  <c r="BA147" i="1"/>
  <c r="BH147" i="1" s="1"/>
  <c r="AX147" i="1"/>
  <c r="AT147" i="1"/>
  <c r="AU147" i="1" s="1"/>
  <c r="AS147" i="1"/>
  <c r="AQ147" i="1"/>
  <c r="G147" i="1"/>
  <c r="C147" i="1"/>
  <c r="Z147" i="1" s="1"/>
  <c r="CS146" i="1"/>
  <c r="CR146" i="1"/>
  <c r="CQ146" i="1"/>
  <c r="CT146" i="1" s="1"/>
  <c r="CJ146" i="1"/>
  <c r="CG146" i="1"/>
  <c r="CF146" i="1"/>
  <c r="BJ146" i="1"/>
  <c r="BG146" i="1"/>
  <c r="BF146" i="1"/>
  <c r="BM146" i="1" s="1"/>
  <c r="BE146" i="1"/>
  <c r="BL146" i="1" s="1"/>
  <c r="BD146" i="1"/>
  <c r="BK146" i="1" s="1"/>
  <c r="BC146" i="1"/>
  <c r="BB146" i="1"/>
  <c r="BI146" i="1" s="1"/>
  <c r="BA146" i="1"/>
  <c r="BH146" i="1" s="1"/>
  <c r="AX146" i="1"/>
  <c r="CK146" i="1" s="1"/>
  <c r="AT146" i="1"/>
  <c r="AU146" i="1" s="1"/>
  <c r="AQ146" i="1"/>
  <c r="AD146" i="1"/>
  <c r="Y146" i="1"/>
  <c r="O146" i="1"/>
  <c r="C146" i="1"/>
  <c r="K146" i="1" s="1"/>
  <c r="CS145" i="1"/>
  <c r="CR145" i="1"/>
  <c r="CQ145" i="1"/>
  <c r="CJ145" i="1"/>
  <c r="CG145" i="1"/>
  <c r="CF145" i="1"/>
  <c r="BK145" i="1"/>
  <c r="BJ145" i="1"/>
  <c r="BG145" i="1"/>
  <c r="BF145" i="1"/>
  <c r="BM145" i="1" s="1"/>
  <c r="BE145" i="1"/>
  <c r="BL145" i="1" s="1"/>
  <c r="BD145" i="1"/>
  <c r="BC145" i="1"/>
  <c r="BB145" i="1"/>
  <c r="BI145" i="1" s="1"/>
  <c r="BA145" i="1"/>
  <c r="BH145" i="1" s="1"/>
  <c r="AX145" i="1"/>
  <c r="CK145" i="1" s="1"/>
  <c r="AT145" i="1"/>
  <c r="AU145" i="1" s="1"/>
  <c r="AQ145" i="1"/>
  <c r="O145" i="1"/>
  <c r="C145" i="1"/>
  <c r="CT144" i="1"/>
  <c r="CS144" i="1"/>
  <c r="CR144" i="1"/>
  <c r="CQ144" i="1"/>
  <c r="CJ144" i="1"/>
  <c r="CF144" i="1"/>
  <c r="BL144" i="1"/>
  <c r="BG144" i="1"/>
  <c r="BF144" i="1"/>
  <c r="BM144" i="1" s="1"/>
  <c r="BE144" i="1"/>
  <c r="BD144" i="1"/>
  <c r="BK144" i="1" s="1"/>
  <c r="BC144" i="1"/>
  <c r="BJ144" i="1" s="1"/>
  <c r="BB144" i="1"/>
  <c r="BI144" i="1" s="1"/>
  <c r="BA144" i="1"/>
  <c r="BH144" i="1" s="1"/>
  <c r="AT144" i="1"/>
  <c r="AU144" i="1" s="1"/>
  <c r="AQ144" i="1"/>
  <c r="AA144" i="1"/>
  <c r="O144" i="1"/>
  <c r="G144" i="1"/>
  <c r="C144" i="1"/>
  <c r="Z144" i="1" s="1"/>
  <c r="CS143" i="1"/>
  <c r="CR143" i="1"/>
  <c r="CQ143" i="1"/>
  <c r="CT143" i="1" s="1"/>
  <c r="CJ143" i="1"/>
  <c r="CG143" i="1"/>
  <c r="CF143" i="1"/>
  <c r="BI143" i="1"/>
  <c r="BG143" i="1"/>
  <c r="BF143" i="1"/>
  <c r="BM143" i="1" s="1"/>
  <c r="BE143" i="1"/>
  <c r="BL143" i="1" s="1"/>
  <c r="BD143" i="1"/>
  <c r="BK143" i="1" s="1"/>
  <c r="BC143" i="1"/>
  <c r="BJ143" i="1" s="1"/>
  <c r="BB143" i="1"/>
  <c r="BA143" i="1"/>
  <c r="BH143" i="1" s="1"/>
  <c r="AX143" i="1"/>
  <c r="AT143" i="1"/>
  <c r="AU143" i="1" s="1"/>
  <c r="AQ143" i="1"/>
  <c r="AA143" i="1"/>
  <c r="V143" i="1"/>
  <c r="G143" i="1"/>
  <c r="C143" i="1"/>
  <c r="AS143" i="1" s="1"/>
  <c r="CS142" i="1"/>
  <c r="CR142" i="1"/>
  <c r="CQ142" i="1"/>
  <c r="CT142" i="1" s="1"/>
  <c r="CJ142" i="1"/>
  <c r="CG142" i="1"/>
  <c r="CF142" i="1"/>
  <c r="BK142" i="1"/>
  <c r="BG142" i="1"/>
  <c r="BF142" i="1"/>
  <c r="BM142" i="1" s="1"/>
  <c r="BE142" i="1"/>
  <c r="BL142" i="1" s="1"/>
  <c r="BD142" i="1"/>
  <c r="BC142" i="1"/>
  <c r="BJ142" i="1" s="1"/>
  <c r="BB142" i="1"/>
  <c r="BI142" i="1" s="1"/>
  <c r="BA142" i="1"/>
  <c r="BH142" i="1" s="1"/>
  <c r="AX142" i="1"/>
  <c r="CK142" i="1" s="1"/>
  <c r="AT142" i="1"/>
  <c r="AU142" i="1" s="1"/>
  <c r="AQ142" i="1"/>
  <c r="AD142" i="1"/>
  <c r="Z142" i="1"/>
  <c r="C142" i="1"/>
  <c r="O142" i="1" s="1"/>
  <c r="CS141" i="1"/>
  <c r="CR141" i="1"/>
  <c r="CQ141" i="1"/>
  <c r="CT141" i="1" s="1"/>
  <c r="CK141" i="1"/>
  <c r="CJ141" i="1"/>
  <c r="CG141" i="1"/>
  <c r="CF141" i="1"/>
  <c r="BI141" i="1"/>
  <c r="BH141" i="1"/>
  <c r="BG141" i="1"/>
  <c r="BF141" i="1"/>
  <c r="BM141" i="1" s="1"/>
  <c r="BE141" i="1"/>
  <c r="BL141" i="1" s="1"/>
  <c r="BD141" i="1"/>
  <c r="BK141" i="1" s="1"/>
  <c r="BC141" i="1"/>
  <c r="BJ141" i="1" s="1"/>
  <c r="BB141" i="1"/>
  <c r="BA141" i="1"/>
  <c r="AX141" i="1"/>
  <c r="CI141" i="1" s="1"/>
  <c r="AU141" i="1"/>
  <c r="AT141" i="1"/>
  <c r="AQ141" i="1"/>
  <c r="AD141" i="1"/>
  <c r="Z141" i="1"/>
  <c r="O141" i="1"/>
  <c r="C141" i="1"/>
  <c r="Y141" i="1" s="1"/>
  <c r="CS140" i="1"/>
  <c r="CR140" i="1"/>
  <c r="CQ140" i="1"/>
  <c r="CM140" i="1"/>
  <c r="CJ140" i="1"/>
  <c r="CG140" i="1"/>
  <c r="CF140" i="1"/>
  <c r="BJ140" i="1"/>
  <c r="BI140" i="1"/>
  <c r="BG140" i="1"/>
  <c r="BF140" i="1"/>
  <c r="BM140" i="1" s="1"/>
  <c r="BE140" i="1"/>
  <c r="BL140" i="1" s="1"/>
  <c r="BD140" i="1"/>
  <c r="BK140" i="1" s="1"/>
  <c r="BC140" i="1"/>
  <c r="BB140" i="1"/>
  <c r="BA140" i="1"/>
  <c r="BH140" i="1" s="1"/>
  <c r="AX140" i="1"/>
  <c r="CI140" i="1" s="1"/>
  <c r="AT140" i="1"/>
  <c r="AU140" i="1" s="1"/>
  <c r="AS140" i="1"/>
  <c r="AQ140" i="1"/>
  <c r="AA140" i="1"/>
  <c r="I140" i="1"/>
  <c r="C140" i="1"/>
  <c r="AB140" i="1" s="1"/>
  <c r="CS139" i="1"/>
  <c r="CR139" i="1"/>
  <c r="CQ139" i="1"/>
  <c r="CT139" i="1" s="1"/>
  <c r="CJ139" i="1"/>
  <c r="CF139" i="1"/>
  <c r="BM139" i="1"/>
  <c r="BL139" i="1"/>
  <c r="BI139" i="1"/>
  <c r="BH139" i="1"/>
  <c r="BG139" i="1"/>
  <c r="BF139" i="1"/>
  <c r="BE139" i="1"/>
  <c r="BD139" i="1"/>
  <c r="BK139" i="1" s="1"/>
  <c r="BC139" i="1"/>
  <c r="BJ139" i="1" s="1"/>
  <c r="BB139" i="1"/>
  <c r="BA139" i="1"/>
  <c r="AT139" i="1"/>
  <c r="AU139" i="1" s="1"/>
  <c r="AQ139" i="1"/>
  <c r="K139" i="1"/>
  <c r="C139" i="1"/>
  <c r="L139" i="1" s="1"/>
  <c r="CS138" i="1"/>
  <c r="CR138" i="1"/>
  <c r="CQ138" i="1"/>
  <c r="CT138" i="1" s="1"/>
  <c r="CJ138" i="1"/>
  <c r="CG138" i="1"/>
  <c r="CF138" i="1"/>
  <c r="BG138" i="1"/>
  <c r="BF138" i="1"/>
  <c r="BM138" i="1" s="1"/>
  <c r="BE138" i="1"/>
  <c r="BL138" i="1" s="1"/>
  <c r="BD138" i="1"/>
  <c r="BK138" i="1" s="1"/>
  <c r="BC138" i="1"/>
  <c r="BJ138" i="1" s="1"/>
  <c r="BB138" i="1"/>
  <c r="BI138" i="1" s="1"/>
  <c r="BA138" i="1"/>
  <c r="BH138" i="1" s="1"/>
  <c r="AX138" i="1"/>
  <c r="CI138" i="1" s="1"/>
  <c r="AT138" i="1"/>
  <c r="AU138" i="1" s="1"/>
  <c r="AS138" i="1"/>
  <c r="AQ138" i="1"/>
  <c r="AD138" i="1"/>
  <c r="Z138" i="1"/>
  <c r="X138" i="1"/>
  <c r="O138" i="1"/>
  <c r="I138" i="1"/>
  <c r="G138" i="1"/>
  <c r="C138" i="1"/>
  <c r="L138" i="1" s="1"/>
  <c r="CS137" i="1"/>
  <c r="CR137" i="1"/>
  <c r="CQ137" i="1"/>
  <c r="CT137" i="1" s="1"/>
  <c r="CJ137" i="1"/>
  <c r="CF137" i="1"/>
  <c r="BM137" i="1"/>
  <c r="BL137" i="1"/>
  <c r="BK137" i="1"/>
  <c r="BJ137" i="1"/>
  <c r="BI137" i="1"/>
  <c r="BH137" i="1"/>
  <c r="AQ137" i="1"/>
  <c r="G137" i="1"/>
  <c r="C137" i="1"/>
  <c r="Y137" i="1" s="1"/>
  <c r="CS136" i="1"/>
  <c r="CR136" i="1"/>
  <c r="CQ136" i="1"/>
  <c r="CJ136" i="1"/>
  <c r="CG136" i="1"/>
  <c r="CF136" i="1"/>
  <c r="BJ136" i="1"/>
  <c r="BI136" i="1"/>
  <c r="BG136" i="1"/>
  <c r="BF136" i="1"/>
  <c r="BM136" i="1" s="1"/>
  <c r="BE136" i="1"/>
  <c r="BL136" i="1" s="1"/>
  <c r="BD136" i="1"/>
  <c r="BK136" i="1" s="1"/>
  <c r="BC136" i="1"/>
  <c r="BB136" i="1"/>
  <c r="BA136" i="1"/>
  <c r="BH136" i="1" s="1"/>
  <c r="AX136" i="1"/>
  <c r="CI136" i="1" s="1"/>
  <c r="CN136" i="1" s="1"/>
  <c r="AT136" i="1"/>
  <c r="AU136" i="1" s="1"/>
  <c r="AS136" i="1"/>
  <c r="AQ136" i="1"/>
  <c r="X136" i="1"/>
  <c r="I136" i="1"/>
  <c r="C136" i="1"/>
  <c r="AA136" i="1" s="1"/>
  <c r="CS135" i="1"/>
  <c r="CR135" i="1"/>
  <c r="CQ135" i="1"/>
  <c r="CT135" i="1" s="1"/>
  <c r="CJ135" i="1"/>
  <c r="CG135" i="1"/>
  <c r="CF135" i="1"/>
  <c r="BL135" i="1"/>
  <c r="BG135" i="1"/>
  <c r="BF135" i="1"/>
  <c r="BM135" i="1" s="1"/>
  <c r="BE135" i="1"/>
  <c r="BD135" i="1"/>
  <c r="BK135" i="1" s="1"/>
  <c r="BC135" i="1"/>
  <c r="BJ135" i="1" s="1"/>
  <c r="BB135" i="1"/>
  <c r="BI135" i="1" s="1"/>
  <c r="BA135" i="1"/>
  <c r="BH135" i="1" s="1"/>
  <c r="AX135" i="1"/>
  <c r="CI135" i="1" s="1"/>
  <c r="AT135" i="1"/>
  <c r="AU135" i="1" s="1"/>
  <c r="AQ135" i="1"/>
  <c r="V135" i="1"/>
  <c r="C135" i="1"/>
  <c r="CS134" i="1"/>
  <c r="CR134" i="1"/>
  <c r="CQ134" i="1"/>
  <c r="CT134" i="1" s="1"/>
  <c r="CJ134" i="1"/>
  <c r="CG134" i="1"/>
  <c r="CF134" i="1"/>
  <c r="BG134" i="1"/>
  <c r="BF134" i="1"/>
  <c r="BM134" i="1" s="1"/>
  <c r="BE134" i="1"/>
  <c r="BL134" i="1" s="1"/>
  <c r="BD134" i="1"/>
  <c r="BK134" i="1" s="1"/>
  <c r="BC134" i="1"/>
  <c r="BJ134" i="1" s="1"/>
  <c r="BB134" i="1"/>
  <c r="BI134" i="1" s="1"/>
  <c r="BA134" i="1"/>
  <c r="BH134" i="1" s="1"/>
  <c r="AX134" i="1"/>
  <c r="CI134" i="1" s="1"/>
  <c r="AU134" i="1"/>
  <c r="AT134" i="1"/>
  <c r="AQ134" i="1"/>
  <c r="AB134" i="1"/>
  <c r="V134" i="1"/>
  <c r="O134" i="1"/>
  <c r="C134" i="1"/>
  <c r="AS134" i="1" s="1"/>
  <c r="CS133" i="1"/>
  <c r="CR133" i="1"/>
  <c r="CT133" i="1" s="1"/>
  <c r="CQ133" i="1"/>
  <c r="CJ133" i="1"/>
  <c r="CG133" i="1"/>
  <c r="CF133" i="1"/>
  <c r="BM133" i="1"/>
  <c r="BJ133" i="1"/>
  <c r="BG133" i="1"/>
  <c r="BF133" i="1"/>
  <c r="BE133" i="1"/>
  <c r="BL133" i="1" s="1"/>
  <c r="BD133" i="1"/>
  <c r="BK133" i="1" s="1"/>
  <c r="BC133" i="1"/>
  <c r="BB133" i="1"/>
  <c r="BI133" i="1" s="1"/>
  <c r="BA133" i="1"/>
  <c r="BH133" i="1" s="1"/>
  <c r="AX133" i="1"/>
  <c r="CK133" i="1" s="1"/>
  <c r="AT133" i="1"/>
  <c r="AU133" i="1" s="1"/>
  <c r="AQ133" i="1"/>
  <c r="AB133" i="1"/>
  <c r="Z133" i="1"/>
  <c r="Y133" i="1"/>
  <c r="X133" i="1"/>
  <c r="O133" i="1"/>
  <c r="L133" i="1"/>
  <c r="I133" i="1"/>
  <c r="C133" i="1"/>
  <c r="G133" i="1" s="1"/>
  <c r="CT132" i="1"/>
  <c r="CS132" i="1"/>
  <c r="CR132" i="1"/>
  <c r="CQ132" i="1"/>
  <c r="CN132" i="1"/>
  <c r="CK132" i="1"/>
  <c r="CJ132" i="1"/>
  <c r="CG132" i="1"/>
  <c r="CF132" i="1"/>
  <c r="BJ132" i="1"/>
  <c r="BG132" i="1"/>
  <c r="BF132" i="1"/>
  <c r="BM132" i="1" s="1"/>
  <c r="BE132" i="1"/>
  <c r="BL132" i="1" s="1"/>
  <c r="BD132" i="1"/>
  <c r="BK132" i="1" s="1"/>
  <c r="BC132" i="1"/>
  <c r="BB132" i="1"/>
  <c r="BI132" i="1" s="1"/>
  <c r="BA132" i="1"/>
  <c r="BH132" i="1" s="1"/>
  <c r="AX132" i="1"/>
  <c r="CI132" i="1" s="1"/>
  <c r="AT132" i="1"/>
  <c r="AU132" i="1" s="1"/>
  <c r="AQ132" i="1"/>
  <c r="Z132" i="1"/>
  <c r="O132" i="1"/>
  <c r="G132" i="1"/>
  <c r="C132" i="1"/>
  <c r="AS132" i="1" s="1"/>
  <c r="CS131" i="1"/>
  <c r="CR131" i="1"/>
  <c r="CQ131" i="1"/>
  <c r="CJ131" i="1"/>
  <c r="CG131" i="1"/>
  <c r="CF131" i="1"/>
  <c r="BL131" i="1"/>
  <c r="BI131" i="1"/>
  <c r="BH131" i="1"/>
  <c r="BG131" i="1"/>
  <c r="BF131" i="1"/>
  <c r="BM131" i="1" s="1"/>
  <c r="BE131" i="1"/>
  <c r="BD131" i="1"/>
  <c r="BK131" i="1" s="1"/>
  <c r="BC131" i="1"/>
  <c r="BJ131" i="1" s="1"/>
  <c r="BB131" i="1"/>
  <c r="BA131" i="1"/>
  <c r="AX131" i="1"/>
  <c r="AT131" i="1"/>
  <c r="AU131" i="1" s="1"/>
  <c r="AQ131" i="1"/>
  <c r="C131" i="1"/>
  <c r="AS131" i="1" s="1"/>
  <c r="CS130" i="1"/>
  <c r="CR130" i="1"/>
  <c r="CQ130" i="1"/>
  <c r="CT130" i="1" s="1"/>
  <c r="CJ130" i="1"/>
  <c r="CG130" i="1"/>
  <c r="CF130" i="1"/>
  <c r="BM130" i="1"/>
  <c r="BK130" i="1"/>
  <c r="BH130" i="1"/>
  <c r="BG130" i="1"/>
  <c r="BF130" i="1"/>
  <c r="BE130" i="1"/>
  <c r="BL130" i="1" s="1"/>
  <c r="BD130" i="1"/>
  <c r="BC130" i="1"/>
  <c r="BJ130" i="1" s="1"/>
  <c r="BB130" i="1"/>
  <c r="BI130" i="1" s="1"/>
  <c r="BA130" i="1"/>
  <c r="AX130" i="1"/>
  <c r="CK130" i="1" s="1"/>
  <c r="AT130" i="1"/>
  <c r="AU130" i="1" s="1"/>
  <c r="AQ130" i="1"/>
  <c r="C130" i="1"/>
  <c r="CS129" i="1"/>
  <c r="CR129" i="1"/>
  <c r="CQ129" i="1"/>
  <c r="CT129" i="1" s="1"/>
  <c r="CJ129" i="1"/>
  <c r="CG129" i="1"/>
  <c r="CF129" i="1"/>
  <c r="BM129" i="1"/>
  <c r="BL129" i="1"/>
  <c r="BK129" i="1"/>
  <c r="BJ129" i="1"/>
  <c r="BI129" i="1"/>
  <c r="BH129" i="1"/>
  <c r="AX129" i="1"/>
  <c r="AW129" i="1"/>
  <c r="AQ129" i="1"/>
  <c r="AB129" i="1"/>
  <c r="AA129" i="1"/>
  <c r="X129" i="1"/>
  <c r="V129" i="1"/>
  <c r="K129" i="1"/>
  <c r="I129" i="1"/>
  <c r="C129" i="1"/>
  <c r="AS129" i="1" s="1"/>
  <c r="AT129" i="1" s="1"/>
  <c r="AU129" i="1" s="1"/>
  <c r="CS128" i="1"/>
  <c r="CR128" i="1"/>
  <c r="CQ128" i="1"/>
  <c r="CT128" i="1" s="1"/>
  <c r="CJ128" i="1"/>
  <c r="CG128" i="1"/>
  <c r="CF128" i="1"/>
  <c r="BG128" i="1"/>
  <c r="BF128" i="1"/>
  <c r="BM128" i="1" s="1"/>
  <c r="BE128" i="1"/>
  <c r="BL128" i="1" s="1"/>
  <c r="BD128" i="1"/>
  <c r="BK128" i="1" s="1"/>
  <c r="BC128" i="1"/>
  <c r="BJ128" i="1" s="1"/>
  <c r="BB128" i="1"/>
  <c r="BI128" i="1" s="1"/>
  <c r="BA128" i="1"/>
  <c r="BH128" i="1" s="1"/>
  <c r="AX128" i="1"/>
  <c r="AT128" i="1"/>
  <c r="AU128" i="1" s="1"/>
  <c r="AQ128" i="1"/>
  <c r="C128" i="1"/>
  <c r="CS127" i="1"/>
  <c r="CR127" i="1"/>
  <c r="CQ127" i="1"/>
  <c r="CJ127" i="1"/>
  <c r="CG127" i="1"/>
  <c r="CF127" i="1"/>
  <c r="BM127" i="1"/>
  <c r="BH127" i="1"/>
  <c r="BG127" i="1"/>
  <c r="BF127" i="1"/>
  <c r="BE127" i="1"/>
  <c r="BL127" i="1" s="1"/>
  <c r="BD127" i="1"/>
  <c r="BK127" i="1" s="1"/>
  <c r="BC127" i="1"/>
  <c r="BJ127" i="1" s="1"/>
  <c r="BB127" i="1"/>
  <c r="BI127" i="1" s="1"/>
  <c r="BA127" i="1"/>
  <c r="AX127" i="1"/>
  <c r="CI127" i="1" s="1"/>
  <c r="AU127" i="1"/>
  <c r="AT127" i="1"/>
  <c r="AQ127" i="1"/>
  <c r="C127" i="1"/>
  <c r="CS126" i="1"/>
  <c r="CR126" i="1"/>
  <c r="CQ126" i="1"/>
  <c r="CT126" i="1" s="1"/>
  <c r="CJ126" i="1"/>
  <c r="CF126" i="1"/>
  <c r="BL126" i="1"/>
  <c r="BK126" i="1"/>
  <c r="BG126" i="1"/>
  <c r="BF126" i="1"/>
  <c r="BM126" i="1" s="1"/>
  <c r="BE126" i="1"/>
  <c r="BD126" i="1"/>
  <c r="BC126" i="1"/>
  <c r="BJ126" i="1" s="1"/>
  <c r="BB126" i="1"/>
  <c r="BI126" i="1" s="1"/>
  <c r="BA126" i="1"/>
  <c r="BH126" i="1" s="1"/>
  <c r="AT126" i="1"/>
  <c r="AU126" i="1" s="1"/>
  <c r="AQ126" i="1"/>
  <c r="O126" i="1"/>
  <c r="L126" i="1"/>
  <c r="C126" i="1"/>
  <c r="AS126" i="1" s="1"/>
  <c r="CT125" i="1"/>
  <c r="CS125" i="1"/>
  <c r="CR125" i="1"/>
  <c r="CQ125" i="1"/>
  <c r="CJ125" i="1"/>
  <c r="CG125" i="1"/>
  <c r="CF125" i="1"/>
  <c r="BM125" i="1"/>
  <c r="BJ125" i="1"/>
  <c r="BG125" i="1"/>
  <c r="BF125" i="1"/>
  <c r="BE125" i="1"/>
  <c r="BL125" i="1" s="1"/>
  <c r="BD125" i="1"/>
  <c r="BK125" i="1" s="1"/>
  <c r="BC125" i="1"/>
  <c r="BB125" i="1"/>
  <c r="BI125" i="1" s="1"/>
  <c r="BA125" i="1"/>
  <c r="BH125" i="1" s="1"/>
  <c r="AX125" i="1"/>
  <c r="AT125" i="1"/>
  <c r="AU125" i="1" s="1"/>
  <c r="AQ125" i="1"/>
  <c r="L125" i="1"/>
  <c r="C125" i="1"/>
  <c r="CS124" i="1"/>
  <c r="CR124" i="1"/>
  <c r="CQ124" i="1"/>
  <c r="CJ124" i="1"/>
  <c r="CF124" i="1"/>
  <c r="BM124" i="1"/>
  <c r="BL124" i="1"/>
  <c r="BK124" i="1"/>
  <c r="BJ124" i="1"/>
  <c r="BI124" i="1"/>
  <c r="BH124" i="1"/>
  <c r="AQ124" i="1"/>
  <c r="C124" i="1"/>
  <c r="AB124" i="1" s="1"/>
  <c r="CS123" i="1"/>
  <c r="CR123" i="1"/>
  <c r="CQ123" i="1"/>
  <c r="CJ123" i="1"/>
  <c r="CF123" i="1"/>
  <c r="BM123" i="1"/>
  <c r="BL123" i="1"/>
  <c r="BK123" i="1"/>
  <c r="BJ123" i="1"/>
  <c r="BI123" i="1"/>
  <c r="BH123" i="1"/>
  <c r="AT123" i="1"/>
  <c r="AU123" i="1" s="1"/>
  <c r="AQ123" i="1"/>
  <c r="AB123" i="1"/>
  <c r="V123" i="1"/>
  <c r="O123" i="1"/>
  <c r="G123" i="1"/>
  <c r="C123" i="1"/>
  <c r="CS122" i="1"/>
  <c r="CR122" i="1"/>
  <c r="CQ122" i="1"/>
  <c r="CJ122" i="1"/>
  <c r="CF122" i="1"/>
  <c r="BM122" i="1"/>
  <c r="BL122" i="1"/>
  <c r="BK122" i="1"/>
  <c r="BJ122" i="1"/>
  <c r="BI122" i="1"/>
  <c r="BH122" i="1"/>
  <c r="AW122" i="1"/>
  <c r="AQ122" i="1"/>
  <c r="AB122" i="1"/>
  <c r="AA122" i="1"/>
  <c r="X122" i="1"/>
  <c r="V122" i="1"/>
  <c r="K122" i="1"/>
  <c r="I122" i="1"/>
  <c r="C122" i="1"/>
  <c r="AS122" i="1" s="1"/>
  <c r="AT122" i="1" s="1"/>
  <c r="AU122" i="1" s="1"/>
  <c r="CT121" i="1"/>
  <c r="CS121" i="1"/>
  <c r="CR121" i="1"/>
  <c r="CQ121" i="1"/>
  <c r="CJ121" i="1"/>
  <c r="CF121" i="1"/>
  <c r="BL121" i="1"/>
  <c r="BG121" i="1"/>
  <c r="BF121" i="1"/>
  <c r="BM121" i="1" s="1"/>
  <c r="BE121" i="1"/>
  <c r="BD121" i="1"/>
  <c r="BK121" i="1" s="1"/>
  <c r="BC121" i="1"/>
  <c r="BJ121" i="1" s="1"/>
  <c r="BB121" i="1"/>
  <c r="BI121" i="1" s="1"/>
  <c r="BA121" i="1"/>
  <c r="BH121" i="1" s="1"/>
  <c r="AT121" i="1"/>
  <c r="AU121" i="1" s="1"/>
  <c r="AQ121" i="1"/>
  <c r="C121" i="1"/>
  <c r="AS121" i="1" s="1"/>
  <c r="CS120" i="1"/>
  <c r="CR120" i="1"/>
  <c r="CQ120" i="1"/>
  <c r="CT120" i="1" s="1"/>
  <c r="CJ120" i="1"/>
  <c r="CG120" i="1"/>
  <c r="CF120" i="1"/>
  <c r="BM120" i="1"/>
  <c r="BG120" i="1"/>
  <c r="BF120" i="1"/>
  <c r="BE120" i="1"/>
  <c r="BL120" i="1" s="1"/>
  <c r="BD120" i="1"/>
  <c r="BK120" i="1" s="1"/>
  <c r="BC120" i="1"/>
  <c r="BJ120" i="1" s="1"/>
  <c r="BB120" i="1"/>
  <c r="BI120" i="1" s="1"/>
  <c r="BA120" i="1"/>
  <c r="BH120" i="1" s="1"/>
  <c r="AX120" i="1"/>
  <c r="CK120" i="1" s="1"/>
  <c r="AU120" i="1"/>
  <c r="AT120" i="1"/>
  <c r="AQ120" i="1"/>
  <c r="AA120" i="1"/>
  <c r="Z120" i="1"/>
  <c r="C120" i="1"/>
  <c r="AB120" i="1" s="1"/>
  <c r="CS119" i="1"/>
  <c r="CR119" i="1"/>
  <c r="CQ119" i="1"/>
  <c r="CT119" i="1" s="1"/>
  <c r="CJ119" i="1"/>
  <c r="CF119" i="1"/>
  <c r="BM119" i="1"/>
  <c r="BL119" i="1"/>
  <c r="BK119" i="1"/>
  <c r="BJ119" i="1"/>
  <c r="BI119" i="1"/>
  <c r="BH119" i="1"/>
  <c r="AQ119" i="1"/>
  <c r="Z119" i="1"/>
  <c r="C119" i="1"/>
  <c r="AA119" i="1" s="1"/>
  <c r="CS118" i="1"/>
  <c r="CR118" i="1"/>
  <c r="CQ118" i="1"/>
  <c r="CT118" i="1" s="1"/>
  <c r="CJ118" i="1"/>
  <c r="CF118" i="1"/>
  <c r="BM118" i="1"/>
  <c r="BL118" i="1"/>
  <c r="BK118" i="1"/>
  <c r="BJ118" i="1"/>
  <c r="BI118" i="1"/>
  <c r="BH118" i="1"/>
  <c r="AQ118" i="1"/>
  <c r="C118" i="1"/>
  <c r="CS117" i="1"/>
  <c r="CR117" i="1"/>
  <c r="CQ117" i="1"/>
  <c r="CT117" i="1" s="1"/>
  <c r="CL117" i="1"/>
  <c r="CJ117" i="1"/>
  <c r="CG117" i="1"/>
  <c r="CF117" i="1"/>
  <c r="BI117" i="1"/>
  <c r="BH117" i="1"/>
  <c r="BG117" i="1"/>
  <c r="BF117" i="1"/>
  <c r="BM117" i="1" s="1"/>
  <c r="BE117" i="1"/>
  <c r="BL117" i="1" s="1"/>
  <c r="BD117" i="1"/>
  <c r="BK117" i="1" s="1"/>
  <c r="BC117" i="1"/>
  <c r="BJ117" i="1" s="1"/>
  <c r="BB117" i="1"/>
  <c r="BA117" i="1"/>
  <c r="AX117" i="1"/>
  <c r="CI117" i="1" s="1"/>
  <c r="AT117" i="1"/>
  <c r="AU117" i="1" s="1"/>
  <c r="AQ117" i="1"/>
  <c r="AD117" i="1"/>
  <c r="AB117" i="1"/>
  <c r="Z117" i="1"/>
  <c r="Y117" i="1"/>
  <c r="X117" i="1"/>
  <c r="O117" i="1"/>
  <c r="K117" i="1"/>
  <c r="G117" i="1"/>
  <c r="C117" i="1"/>
  <c r="AS117" i="1" s="1"/>
  <c r="CT116" i="1"/>
  <c r="CS116" i="1"/>
  <c r="CR116" i="1"/>
  <c r="CQ116" i="1"/>
  <c r="CJ116" i="1"/>
  <c r="CF116" i="1"/>
  <c r="BM116" i="1"/>
  <c r="BL116" i="1"/>
  <c r="BK116" i="1"/>
  <c r="BJ116" i="1"/>
  <c r="BI116" i="1"/>
  <c r="BH116" i="1"/>
  <c r="AQ116" i="1"/>
  <c r="V116" i="1"/>
  <c r="O116" i="1"/>
  <c r="C116" i="1"/>
  <c r="L116" i="1" s="1"/>
  <c r="CT115" i="1"/>
  <c r="CS115" i="1"/>
  <c r="CR115" i="1"/>
  <c r="CQ115" i="1"/>
  <c r="CK115" i="1"/>
  <c r="CJ115" i="1"/>
  <c r="CG115" i="1"/>
  <c r="CF115" i="1"/>
  <c r="BM115" i="1"/>
  <c r="BG115" i="1"/>
  <c r="BF115" i="1"/>
  <c r="BE115" i="1"/>
  <c r="BL115" i="1" s="1"/>
  <c r="BD115" i="1"/>
  <c r="BK115" i="1" s="1"/>
  <c r="BC115" i="1"/>
  <c r="BJ115" i="1" s="1"/>
  <c r="BB115" i="1"/>
  <c r="BI115" i="1" s="1"/>
  <c r="BA115" i="1"/>
  <c r="BH115" i="1" s="1"/>
  <c r="AX115" i="1"/>
  <c r="CI115" i="1" s="1"/>
  <c r="AT115" i="1"/>
  <c r="AU115" i="1" s="1"/>
  <c r="AS115" i="1"/>
  <c r="AQ115" i="1"/>
  <c r="O115" i="1"/>
  <c r="I115" i="1"/>
  <c r="G115" i="1"/>
  <c r="C115" i="1"/>
  <c r="V115" i="1" s="1"/>
  <c r="CS114" i="1"/>
  <c r="CR114" i="1"/>
  <c r="CQ114" i="1"/>
  <c r="CJ114" i="1"/>
  <c r="CF114" i="1"/>
  <c r="BM114" i="1"/>
  <c r="BL114" i="1"/>
  <c r="BG114" i="1"/>
  <c r="BF114" i="1"/>
  <c r="BE114" i="1"/>
  <c r="BD114" i="1"/>
  <c r="BK114" i="1" s="1"/>
  <c r="BC114" i="1"/>
  <c r="BJ114" i="1" s="1"/>
  <c r="BB114" i="1"/>
  <c r="BI114" i="1" s="1"/>
  <c r="BA114" i="1"/>
  <c r="BH114" i="1" s="1"/>
  <c r="AT114" i="1"/>
  <c r="AU114" i="1" s="1"/>
  <c r="AQ114" i="1"/>
  <c r="AD114" i="1"/>
  <c r="AB114" i="1"/>
  <c r="X114" i="1"/>
  <c r="V114" i="1"/>
  <c r="K114" i="1"/>
  <c r="I114" i="1"/>
  <c r="C114" i="1"/>
  <c r="Y114" i="1" s="1"/>
  <c r="CT113" i="1"/>
  <c r="CS113" i="1"/>
  <c r="CR113" i="1"/>
  <c r="CQ113" i="1"/>
  <c r="CJ113" i="1"/>
  <c r="CF113" i="1"/>
  <c r="BG113" i="1"/>
  <c r="BF113" i="1"/>
  <c r="BM113" i="1" s="1"/>
  <c r="BE113" i="1"/>
  <c r="BL113" i="1" s="1"/>
  <c r="BD113" i="1"/>
  <c r="BK113" i="1" s="1"/>
  <c r="BC113" i="1"/>
  <c r="BJ113" i="1" s="1"/>
  <c r="BB113" i="1"/>
  <c r="BI113" i="1" s="1"/>
  <c r="BA113" i="1"/>
  <c r="BH113" i="1" s="1"/>
  <c r="AT113" i="1"/>
  <c r="AU113" i="1" s="1"/>
  <c r="AQ113" i="1"/>
  <c r="C113" i="1"/>
  <c r="AS113" i="1" s="1"/>
  <c r="CS112" i="1"/>
  <c r="CR112" i="1"/>
  <c r="CQ112" i="1"/>
  <c r="CK112" i="1"/>
  <c r="CJ112" i="1"/>
  <c r="CG112" i="1"/>
  <c r="CF112" i="1"/>
  <c r="BM112" i="1"/>
  <c r="BI112" i="1"/>
  <c r="BG112" i="1"/>
  <c r="BF112" i="1"/>
  <c r="BE112" i="1"/>
  <c r="BL112" i="1" s="1"/>
  <c r="BD112" i="1"/>
  <c r="BK112" i="1" s="1"/>
  <c r="BC112" i="1"/>
  <c r="BJ112" i="1" s="1"/>
  <c r="BB112" i="1"/>
  <c r="BA112" i="1"/>
  <c r="BH112" i="1" s="1"/>
  <c r="AX112" i="1"/>
  <c r="CI112" i="1" s="1"/>
  <c r="AU112" i="1"/>
  <c r="AT112" i="1"/>
  <c r="AQ112" i="1"/>
  <c r="L112" i="1"/>
  <c r="C112" i="1"/>
  <c r="AD112" i="1" s="1"/>
  <c r="CS111" i="1"/>
  <c r="CR111" i="1"/>
  <c r="CQ111" i="1"/>
  <c r="CJ111" i="1"/>
  <c r="CF111" i="1"/>
  <c r="BL111" i="1"/>
  <c r="BK111" i="1"/>
  <c r="BH111" i="1"/>
  <c r="BG111" i="1"/>
  <c r="BF111" i="1"/>
  <c r="BM111" i="1" s="1"/>
  <c r="BE111" i="1"/>
  <c r="BD111" i="1"/>
  <c r="BC111" i="1"/>
  <c r="BJ111" i="1" s="1"/>
  <c r="BB111" i="1"/>
  <c r="BI111" i="1" s="1"/>
  <c r="BA111" i="1"/>
  <c r="AT111" i="1"/>
  <c r="AU111" i="1" s="1"/>
  <c r="AS111" i="1"/>
  <c r="AQ111" i="1"/>
  <c r="L111" i="1"/>
  <c r="C111" i="1"/>
  <c r="CS110" i="1"/>
  <c r="CR110" i="1"/>
  <c r="CQ110" i="1"/>
  <c r="CJ110" i="1"/>
  <c r="CF110" i="1"/>
  <c r="BM110" i="1"/>
  <c r="BL110" i="1"/>
  <c r="BK110" i="1"/>
  <c r="BJ110" i="1"/>
  <c r="BI110" i="1"/>
  <c r="BH110" i="1"/>
  <c r="AQ110" i="1"/>
  <c r="Z110" i="1"/>
  <c r="C110" i="1"/>
  <c r="CS109" i="1"/>
  <c r="CR109" i="1"/>
  <c r="CQ109" i="1"/>
  <c r="CM109" i="1"/>
  <c r="CJ109" i="1"/>
  <c r="CG109" i="1"/>
  <c r="CF109" i="1"/>
  <c r="BI109" i="1"/>
  <c r="BH109" i="1"/>
  <c r="BG109" i="1"/>
  <c r="BF109" i="1"/>
  <c r="BM109" i="1" s="1"/>
  <c r="BE109" i="1"/>
  <c r="BL109" i="1" s="1"/>
  <c r="BD109" i="1"/>
  <c r="BK109" i="1" s="1"/>
  <c r="BC109" i="1"/>
  <c r="BJ109" i="1" s="1"/>
  <c r="BB109" i="1"/>
  <c r="BA109" i="1"/>
  <c r="AX109" i="1"/>
  <c r="CI109" i="1" s="1"/>
  <c r="AU109" i="1"/>
  <c r="AT109" i="1"/>
  <c r="AQ109" i="1"/>
  <c r="AB109" i="1"/>
  <c r="Y109" i="1"/>
  <c r="X109" i="1"/>
  <c r="K109" i="1"/>
  <c r="I109" i="1"/>
  <c r="C109" i="1"/>
  <c r="O109" i="1" s="1"/>
  <c r="CS108" i="1"/>
  <c r="CR108" i="1"/>
  <c r="CQ108" i="1"/>
  <c r="CT108" i="1" s="1"/>
  <c r="CJ108" i="1"/>
  <c r="CF108" i="1"/>
  <c r="BM108" i="1"/>
  <c r="BL108" i="1"/>
  <c r="BK108" i="1"/>
  <c r="BJ108" i="1"/>
  <c r="BI108" i="1"/>
  <c r="BH108" i="1"/>
  <c r="AW108" i="1"/>
  <c r="AS108" i="1"/>
  <c r="AT108" i="1" s="1"/>
  <c r="AU108" i="1" s="1"/>
  <c r="AQ108" i="1"/>
  <c r="Z108" i="1"/>
  <c r="K108" i="1"/>
  <c r="C108" i="1"/>
  <c r="AD108" i="1" s="1"/>
  <c r="CS107" i="1"/>
  <c r="CR107" i="1"/>
  <c r="CQ107" i="1"/>
  <c r="CT107" i="1" s="1"/>
  <c r="CJ107" i="1"/>
  <c r="CF107" i="1"/>
  <c r="BL107" i="1"/>
  <c r="BJ107" i="1"/>
  <c r="BI107" i="1"/>
  <c r="BH107" i="1"/>
  <c r="BG107" i="1"/>
  <c r="BF107" i="1"/>
  <c r="BM107" i="1" s="1"/>
  <c r="BE107" i="1"/>
  <c r="BD107" i="1"/>
  <c r="BK107" i="1" s="1"/>
  <c r="BC107" i="1"/>
  <c r="BB107" i="1"/>
  <c r="BA107" i="1"/>
  <c r="AU107" i="1"/>
  <c r="AT107" i="1"/>
  <c r="AS107" i="1"/>
  <c r="AQ107" i="1"/>
  <c r="Y107" i="1"/>
  <c r="C107" i="1"/>
  <c r="AA107" i="1" s="1"/>
  <c r="CS106" i="1"/>
  <c r="CR106" i="1"/>
  <c r="CQ106" i="1"/>
  <c r="CT106" i="1" s="1"/>
  <c r="CJ106" i="1"/>
  <c r="CF106" i="1"/>
  <c r="BM106" i="1"/>
  <c r="BL106" i="1"/>
  <c r="BJ106" i="1"/>
  <c r="BI106" i="1"/>
  <c r="BG106" i="1"/>
  <c r="BF106" i="1"/>
  <c r="BE106" i="1"/>
  <c r="BD106" i="1"/>
  <c r="BK106" i="1" s="1"/>
  <c r="BC106" i="1"/>
  <c r="BB106" i="1"/>
  <c r="BA106" i="1"/>
  <c r="BH106" i="1" s="1"/>
  <c r="AW106" i="1"/>
  <c r="CG106" i="1" s="1"/>
  <c r="AT106" i="1"/>
  <c r="AU106" i="1" s="1"/>
  <c r="AS106" i="1"/>
  <c r="AQ106" i="1"/>
  <c r="Z106" i="1"/>
  <c r="Y106" i="1"/>
  <c r="K106" i="1"/>
  <c r="I106" i="1"/>
  <c r="C106" i="1"/>
  <c r="AB106" i="1" s="1"/>
  <c r="CT105" i="1"/>
  <c r="CS105" i="1"/>
  <c r="CR105" i="1"/>
  <c r="CQ105" i="1"/>
  <c r="CJ105" i="1"/>
  <c r="CF105" i="1"/>
  <c r="BJ105" i="1"/>
  <c r="BG105" i="1"/>
  <c r="BF105" i="1"/>
  <c r="BM105" i="1" s="1"/>
  <c r="BE105" i="1"/>
  <c r="BL105" i="1" s="1"/>
  <c r="BD105" i="1"/>
  <c r="BK105" i="1" s="1"/>
  <c r="BC105" i="1"/>
  <c r="BB105" i="1"/>
  <c r="BI105" i="1" s="1"/>
  <c r="BA105" i="1"/>
  <c r="BH105" i="1" s="1"/>
  <c r="AT105" i="1"/>
  <c r="AU105" i="1" s="1"/>
  <c r="AS105" i="1"/>
  <c r="AQ105" i="1"/>
  <c r="Z105" i="1"/>
  <c r="I105" i="1"/>
  <c r="C105" i="1"/>
  <c r="Y105" i="1" s="1"/>
  <c r="CS104" i="1"/>
  <c r="CR104" i="1"/>
  <c r="CQ104" i="1"/>
  <c r="CT104" i="1" s="1"/>
  <c r="CJ104" i="1"/>
  <c r="CF104" i="1"/>
  <c r="BM104" i="1"/>
  <c r="BL104" i="1"/>
  <c r="BK104" i="1"/>
  <c r="BJ104" i="1"/>
  <c r="BI104" i="1"/>
  <c r="BH104" i="1"/>
  <c r="AQ104" i="1"/>
  <c r="C104" i="1"/>
  <c r="AA104" i="1" s="1"/>
  <c r="CS103" i="1"/>
  <c r="CR103" i="1"/>
  <c r="CQ103" i="1"/>
  <c r="CT103" i="1" s="1"/>
  <c r="CJ103" i="1"/>
  <c r="CF103" i="1"/>
  <c r="BM103" i="1"/>
  <c r="BL103" i="1"/>
  <c r="BK103" i="1"/>
  <c r="BJ103" i="1"/>
  <c r="BI103" i="1"/>
  <c r="BH103" i="1"/>
  <c r="AW103" i="1"/>
  <c r="AU103" i="1"/>
  <c r="AQ103" i="1"/>
  <c r="AD103" i="1"/>
  <c r="AA103" i="1"/>
  <c r="Z103" i="1"/>
  <c r="X103" i="1"/>
  <c r="V103" i="1"/>
  <c r="O103" i="1"/>
  <c r="K103" i="1"/>
  <c r="I103" i="1"/>
  <c r="G103" i="1"/>
  <c r="C103" i="1"/>
  <c r="AS103" i="1" s="1"/>
  <c r="AT103" i="1" s="1"/>
  <c r="CS102" i="1"/>
  <c r="CR102" i="1"/>
  <c r="CQ102" i="1"/>
  <c r="CT102" i="1" s="1"/>
  <c r="CJ102" i="1"/>
  <c r="CG102" i="1"/>
  <c r="CF102" i="1"/>
  <c r="BM102" i="1"/>
  <c r="BG102" i="1"/>
  <c r="BF102" i="1"/>
  <c r="BE102" i="1"/>
  <c r="BL102" i="1" s="1"/>
  <c r="BD102" i="1"/>
  <c r="BK102" i="1" s="1"/>
  <c r="BC102" i="1"/>
  <c r="BJ102" i="1" s="1"/>
  <c r="BB102" i="1"/>
  <c r="BI102" i="1" s="1"/>
  <c r="BA102" i="1"/>
  <c r="BH102" i="1" s="1"/>
  <c r="AX102" i="1"/>
  <c r="CK102" i="1" s="1"/>
  <c r="AT102" i="1"/>
  <c r="AU102" i="1" s="1"/>
  <c r="AQ102" i="1"/>
  <c r="AB102" i="1"/>
  <c r="AA102" i="1"/>
  <c r="X102" i="1"/>
  <c r="V102" i="1"/>
  <c r="K102" i="1"/>
  <c r="I102" i="1"/>
  <c r="C102" i="1"/>
  <c r="AS102" i="1" s="1"/>
  <c r="CS101" i="1"/>
  <c r="CR101" i="1"/>
  <c r="CQ101" i="1"/>
  <c r="CT101" i="1" s="1"/>
  <c r="CK101" i="1"/>
  <c r="CJ101" i="1"/>
  <c r="CG101" i="1"/>
  <c r="CF101" i="1"/>
  <c r="BJ101" i="1"/>
  <c r="BG101" i="1"/>
  <c r="BF101" i="1"/>
  <c r="BM101" i="1" s="1"/>
  <c r="BE101" i="1"/>
  <c r="BL101" i="1" s="1"/>
  <c r="BD101" i="1"/>
  <c r="BK101" i="1" s="1"/>
  <c r="BC101" i="1"/>
  <c r="BB101" i="1"/>
  <c r="BI101" i="1" s="1"/>
  <c r="BA101" i="1"/>
  <c r="BH101" i="1" s="1"/>
  <c r="AX101" i="1"/>
  <c r="CI101" i="1" s="1"/>
  <c r="AT101" i="1"/>
  <c r="AU101" i="1" s="1"/>
  <c r="AS101" i="1"/>
  <c r="AQ101" i="1"/>
  <c r="Z101" i="1"/>
  <c r="O101" i="1"/>
  <c r="L101" i="1"/>
  <c r="C101" i="1"/>
  <c r="CS100" i="1"/>
  <c r="CR100" i="1"/>
  <c r="CQ100" i="1"/>
  <c r="CT100" i="1" s="1"/>
  <c r="CJ100" i="1"/>
  <c r="CF100" i="1"/>
  <c r="BM100" i="1"/>
  <c r="BL100" i="1"/>
  <c r="BK100" i="1"/>
  <c r="BJ100" i="1"/>
  <c r="BI100" i="1"/>
  <c r="BH100" i="1"/>
  <c r="AQ100" i="1"/>
  <c r="C100" i="1"/>
  <c r="CS99" i="1"/>
  <c r="CR99" i="1"/>
  <c r="CQ99" i="1"/>
  <c r="CT99" i="1" s="1"/>
  <c r="CK99" i="1"/>
  <c r="CJ99" i="1"/>
  <c r="CG99" i="1"/>
  <c r="CF99" i="1"/>
  <c r="BM99" i="1"/>
  <c r="BG99" i="1"/>
  <c r="BF99" i="1"/>
  <c r="BE99" i="1"/>
  <c r="BL99" i="1" s="1"/>
  <c r="BD99" i="1"/>
  <c r="BK99" i="1" s="1"/>
  <c r="BC99" i="1"/>
  <c r="BJ99" i="1" s="1"/>
  <c r="BB99" i="1"/>
  <c r="BI99" i="1" s="1"/>
  <c r="BA99" i="1"/>
  <c r="BH99" i="1" s="1"/>
  <c r="AX99" i="1"/>
  <c r="CI99" i="1" s="1"/>
  <c r="AT99" i="1"/>
  <c r="AU99" i="1" s="1"/>
  <c r="AS99" i="1"/>
  <c r="AQ99" i="1"/>
  <c r="C99" i="1"/>
  <c r="AD99" i="1" s="1"/>
  <c r="CT98" i="1"/>
  <c r="CS98" i="1"/>
  <c r="CR98" i="1"/>
  <c r="CQ98" i="1"/>
  <c r="CJ98" i="1"/>
  <c r="CI98" i="1"/>
  <c r="CG98" i="1"/>
  <c r="CF98" i="1"/>
  <c r="BL98" i="1"/>
  <c r="BG98" i="1"/>
  <c r="BF98" i="1"/>
  <c r="BM98" i="1" s="1"/>
  <c r="BE98" i="1"/>
  <c r="BD98" i="1"/>
  <c r="BK98" i="1" s="1"/>
  <c r="BC98" i="1"/>
  <c r="BJ98" i="1" s="1"/>
  <c r="BB98" i="1"/>
  <c r="BI98" i="1" s="1"/>
  <c r="BA98" i="1"/>
  <c r="BH98" i="1" s="1"/>
  <c r="AX98" i="1"/>
  <c r="CK98" i="1" s="1"/>
  <c r="AT98" i="1"/>
  <c r="AU98" i="1" s="1"/>
  <c r="AQ98" i="1"/>
  <c r="C98" i="1"/>
  <c r="AA98" i="1" s="1"/>
  <c r="CT97" i="1"/>
  <c r="CS97" i="1"/>
  <c r="CR97" i="1"/>
  <c r="CQ97" i="1"/>
  <c r="CJ97" i="1"/>
  <c r="CF97" i="1"/>
  <c r="BM97" i="1"/>
  <c r="BL97" i="1"/>
  <c r="BK97" i="1"/>
  <c r="BJ97" i="1"/>
  <c r="BI97" i="1"/>
  <c r="BH97" i="1"/>
  <c r="AQ97" i="1"/>
  <c r="AA97" i="1"/>
  <c r="Z97" i="1"/>
  <c r="L97" i="1"/>
  <c r="I97" i="1"/>
  <c r="C97" i="1"/>
  <c r="O97" i="1" s="1"/>
  <c r="CT96" i="1"/>
  <c r="CS96" i="1"/>
  <c r="CR96" i="1"/>
  <c r="CQ96" i="1"/>
  <c r="CJ96" i="1"/>
  <c r="CF96" i="1"/>
  <c r="BM96" i="1"/>
  <c r="BL96" i="1"/>
  <c r="BK96" i="1"/>
  <c r="BJ96" i="1"/>
  <c r="BI96" i="1"/>
  <c r="BH96" i="1"/>
  <c r="AW96" i="1"/>
  <c r="AQ96" i="1"/>
  <c r="AB96" i="1"/>
  <c r="AA96" i="1"/>
  <c r="Z96" i="1"/>
  <c r="X96" i="1"/>
  <c r="V96" i="1"/>
  <c r="O96" i="1"/>
  <c r="K96" i="1"/>
  <c r="I96" i="1"/>
  <c r="G96" i="1"/>
  <c r="C96" i="1"/>
  <c r="AS96" i="1" s="1"/>
  <c r="AT96" i="1" s="1"/>
  <c r="AU96" i="1" s="1"/>
  <c r="CT95" i="1"/>
  <c r="CS95" i="1"/>
  <c r="CR95" i="1"/>
  <c r="CQ95" i="1"/>
  <c r="CJ95" i="1"/>
  <c r="CF95" i="1"/>
  <c r="BK95" i="1"/>
  <c r="BJ95" i="1"/>
  <c r="BG95" i="1"/>
  <c r="BF95" i="1"/>
  <c r="BM95" i="1" s="1"/>
  <c r="BE95" i="1"/>
  <c r="BL95" i="1" s="1"/>
  <c r="BD95" i="1"/>
  <c r="BC95" i="1"/>
  <c r="BB95" i="1"/>
  <c r="BI95" i="1" s="1"/>
  <c r="BA95" i="1"/>
  <c r="BH95" i="1" s="1"/>
  <c r="AQ95" i="1"/>
  <c r="AD95" i="1"/>
  <c r="AB95" i="1"/>
  <c r="Z95" i="1"/>
  <c r="Y95" i="1"/>
  <c r="V95" i="1"/>
  <c r="K95" i="1"/>
  <c r="I95" i="1"/>
  <c r="G95" i="1"/>
  <c r="C95" i="1"/>
  <c r="X95" i="1" s="1"/>
  <c r="CS94" i="1"/>
  <c r="CR94" i="1"/>
  <c r="CQ94" i="1"/>
  <c r="CJ94" i="1"/>
  <c r="CF94" i="1"/>
  <c r="BM94" i="1"/>
  <c r="BL94" i="1"/>
  <c r="BK94" i="1"/>
  <c r="BJ94" i="1"/>
  <c r="BI94" i="1"/>
  <c r="BH94" i="1"/>
  <c r="AQ94" i="1"/>
  <c r="AD94" i="1"/>
  <c r="V94" i="1"/>
  <c r="K94" i="1"/>
  <c r="C94" i="1"/>
  <c r="AS94" i="1" s="1"/>
  <c r="AT94" i="1" s="1"/>
  <c r="AU94" i="1" s="1"/>
  <c r="CS93" i="1"/>
  <c r="CR93" i="1"/>
  <c r="CQ93" i="1"/>
  <c r="CT93" i="1" s="1"/>
  <c r="CJ93" i="1"/>
  <c r="CF93" i="1"/>
  <c r="BM93" i="1"/>
  <c r="BH93" i="1"/>
  <c r="BG93" i="1"/>
  <c r="BF93" i="1"/>
  <c r="BE93" i="1"/>
  <c r="BL93" i="1" s="1"/>
  <c r="BD93" i="1"/>
  <c r="BK93" i="1" s="1"/>
  <c r="BC93" i="1"/>
  <c r="BJ93" i="1" s="1"/>
  <c r="BB93" i="1"/>
  <c r="BI93" i="1" s="1"/>
  <c r="BA93" i="1"/>
  <c r="AU93" i="1"/>
  <c r="AT93" i="1"/>
  <c r="AQ93" i="1"/>
  <c r="C93" i="1"/>
  <c r="AS93" i="1" s="1"/>
  <c r="CS92" i="1"/>
  <c r="CR92" i="1"/>
  <c r="CQ92" i="1"/>
  <c r="CJ92" i="1"/>
  <c r="CF92" i="1"/>
  <c r="BM92" i="1"/>
  <c r="BL92" i="1"/>
  <c r="BK92" i="1"/>
  <c r="BJ92" i="1"/>
  <c r="BI92" i="1"/>
  <c r="BH92" i="1"/>
  <c r="AQ92" i="1"/>
  <c r="AB92" i="1"/>
  <c r="C92" i="1"/>
  <c r="AA92" i="1" s="1"/>
  <c r="CS91" i="1"/>
  <c r="CR91" i="1"/>
  <c r="CQ91" i="1"/>
  <c r="CJ91" i="1"/>
  <c r="CF91" i="1"/>
  <c r="BM91" i="1"/>
  <c r="BL91" i="1"/>
  <c r="BK91" i="1"/>
  <c r="BJ91" i="1"/>
  <c r="BI91" i="1"/>
  <c r="BH91" i="1"/>
  <c r="AS91" i="1"/>
  <c r="AT91" i="1" s="1"/>
  <c r="AU91" i="1" s="1"/>
  <c r="AQ91" i="1"/>
  <c r="AD91" i="1"/>
  <c r="C91" i="1"/>
  <c r="AB91" i="1" s="1"/>
  <c r="CT90" i="1"/>
  <c r="CS90" i="1"/>
  <c r="CR90" i="1"/>
  <c r="CQ90" i="1"/>
  <c r="CJ90" i="1"/>
  <c r="CF90" i="1"/>
  <c r="BM90" i="1"/>
  <c r="BL90" i="1"/>
  <c r="BK90" i="1"/>
  <c r="BJ90" i="1"/>
  <c r="BI90" i="1"/>
  <c r="BH90" i="1"/>
  <c r="AW90" i="1"/>
  <c r="CG90" i="1" s="1"/>
  <c r="AS90" i="1"/>
  <c r="AT90" i="1" s="1"/>
  <c r="AU90" i="1" s="1"/>
  <c r="AQ90" i="1"/>
  <c r="K90" i="1"/>
  <c r="I90" i="1"/>
  <c r="G90" i="1"/>
  <c r="C90" i="1"/>
  <c r="O90" i="1" s="1"/>
  <c r="CT89" i="1"/>
  <c r="CS89" i="1"/>
  <c r="CR89" i="1"/>
  <c r="CQ89" i="1"/>
  <c r="CJ89" i="1"/>
  <c r="CF89" i="1"/>
  <c r="BM89" i="1"/>
  <c r="BL89" i="1"/>
  <c r="BK89" i="1"/>
  <c r="BJ89" i="1"/>
  <c r="BI89" i="1"/>
  <c r="BH89" i="1"/>
  <c r="AQ89" i="1"/>
  <c r="AB89" i="1"/>
  <c r="V89" i="1"/>
  <c r="G89" i="1"/>
  <c r="C89" i="1"/>
  <c r="O89" i="1" s="1"/>
  <c r="CT88" i="1"/>
  <c r="CS88" i="1"/>
  <c r="CR88" i="1"/>
  <c r="CQ88" i="1"/>
  <c r="CJ88" i="1"/>
  <c r="CF88" i="1"/>
  <c r="BM88" i="1"/>
  <c r="BL88" i="1"/>
  <c r="BK88" i="1"/>
  <c r="BJ88" i="1"/>
  <c r="BI88" i="1"/>
  <c r="BH88" i="1"/>
  <c r="AQ88" i="1"/>
  <c r="C88" i="1"/>
  <c r="CS87" i="1"/>
  <c r="CR87" i="1"/>
  <c r="CQ87" i="1"/>
  <c r="CT87" i="1" s="1"/>
  <c r="CJ87" i="1"/>
  <c r="CF87" i="1"/>
  <c r="BM87" i="1"/>
  <c r="BL87" i="1"/>
  <c r="BK87" i="1"/>
  <c r="BJ87" i="1"/>
  <c r="BI87" i="1"/>
  <c r="BH87" i="1"/>
  <c r="AQ87" i="1"/>
  <c r="C87" i="1"/>
  <c r="CS86" i="1"/>
  <c r="CR86" i="1"/>
  <c r="CQ86" i="1"/>
  <c r="CT86" i="1" s="1"/>
  <c r="CJ86" i="1"/>
  <c r="CF86" i="1"/>
  <c r="BM86" i="1"/>
  <c r="BL86" i="1"/>
  <c r="BK86" i="1"/>
  <c r="BJ86" i="1"/>
  <c r="BI86" i="1"/>
  <c r="BH86" i="1"/>
  <c r="AQ86" i="1"/>
  <c r="X86" i="1"/>
  <c r="C86" i="1"/>
  <c r="L86" i="1" s="1"/>
  <c r="CS85" i="1"/>
  <c r="CR85" i="1"/>
  <c r="CQ85" i="1"/>
  <c r="CT85" i="1" s="1"/>
  <c r="CJ85" i="1"/>
  <c r="CG85" i="1"/>
  <c r="CF85" i="1"/>
  <c r="BM85" i="1"/>
  <c r="BJ85" i="1"/>
  <c r="BI85" i="1"/>
  <c r="BG85" i="1"/>
  <c r="BF85" i="1"/>
  <c r="BE85" i="1"/>
  <c r="BL85" i="1" s="1"/>
  <c r="BD85" i="1"/>
  <c r="BK85" i="1" s="1"/>
  <c r="BC85" i="1"/>
  <c r="BB85" i="1"/>
  <c r="BA85" i="1"/>
  <c r="BH85" i="1" s="1"/>
  <c r="AX85" i="1"/>
  <c r="AT85" i="1"/>
  <c r="AU85" i="1" s="1"/>
  <c r="AQ85" i="1"/>
  <c r="AB85" i="1"/>
  <c r="AA85" i="1"/>
  <c r="X85" i="1"/>
  <c r="V85" i="1"/>
  <c r="K85" i="1"/>
  <c r="C85" i="1"/>
  <c r="CT84" i="1"/>
  <c r="CS84" i="1"/>
  <c r="CR84" i="1"/>
  <c r="CQ84" i="1"/>
  <c r="CJ84" i="1"/>
  <c r="CF84" i="1"/>
  <c r="BM84" i="1"/>
  <c r="BL84" i="1"/>
  <c r="BK84" i="1"/>
  <c r="BJ84" i="1"/>
  <c r="BI84" i="1"/>
  <c r="BH84" i="1"/>
  <c r="AQ84" i="1"/>
  <c r="C84" i="1"/>
  <c r="L84" i="1" s="1"/>
  <c r="CS83" i="1"/>
  <c r="CR83" i="1"/>
  <c r="CQ83" i="1"/>
  <c r="CJ83" i="1"/>
  <c r="CF83" i="1"/>
  <c r="BM83" i="1"/>
  <c r="BL83" i="1"/>
  <c r="BK83" i="1"/>
  <c r="BJ83" i="1"/>
  <c r="BI83" i="1"/>
  <c r="BH83" i="1"/>
  <c r="AQ83" i="1"/>
  <c r="Y83" i="1"/>
  <c r="O83" i="1"/>
  <c r="G83" i="1"/>
  <c r="C83" i="1"/>
  <c r="AA83" i="1" s="1"/>
  <c r="CS82" i="1"/>
  <c r="CR82" i="1"/>
  <c r="CQ82" i="1"/>
  <c r="CJ82" i="1"/>
  <c r="CG82" i="1"/>
  <c r="CF82" i="1"/>
  <c r="BM82" i="1"/>
  <c r="BG82" i="1"/>
  <c r="BF82" i="1"/>
  <c r="BE82" i="1"/>
  <c r="BL82" i="1" s="1"/>
  <c r="BD82" i="1"/>
  <c r="BK82" i="1" s="1"/>
  <c r="BC82" i="1"/>
  <c r="BJ82" i="1" s="1"/>
  <c r="BB82" i="1"/>
  <c r="BI82" i="1" s="1"/>
  <c r="BA82" i="1"/>
  <c r="BH82" i="1" s="1"/>
  <c r="AX82" i="1"/>
  <c r="CI82" i="1" s="1"/>
  <c r="AU82" i="1"/>
  <c r="AT82" i="1"/>
  <c r="AS82" i="1"/>
  <c r="AQ82" i="1"/>
  <c r="AB82" i="1"/>
  <c r="Y82" i="1"/>
  <c r="O82" i="1"/>
  <c r="K82" i="1"/>
  <c r="C82" i="1"/>
  <c r="Z82" i="1" s="1"/>
  <c r="CS81" i="1"/>
  <c r="CR81" i="1"/>
  <c r="CQ81" i="1"/>
  <c r="CT81" i="1" s="1"/>
  <c r="CJ81" i="1"/>
  <c r="CF81" i="1"/>
  <c r="BM81" i="1"/>
  <c r="BL81" i="1"/>
  <c r="BK81" i="1"/>
  <c r="BJ81" i="1"/>
  <c r="BI81" i="1"/>
  <c r="BH81" i="1"/>
  <c r="AQ81" i="1"/>
  <c r="AB81" i="1"/>
  <c r="AA81" i="1"/>
  <c r="O81" i="1"/>
  <c r="K81" i="1"/>
  <c r="I81" i="1"/>
  <c r="C81" i="1"/>
  <c r="Y81" i="1" s="1"/>
  <c r="CS80" i="1"/>
  <c r="CR80" i="1"/>
  <c r="CQ80" i="1"/>
  <c r="CJ80" i="1"/>
  <c r="CF80" i="1"/>
  <c r="BM80" i="1"/>
  <c r="BL80" i="1"/>
  <c r="BK80" i="1"/>
  <c r="BJ80" i="1"/>
  <c r="BI80" i="1"/>
  <c r="BH80" i="1"/>
  <c r="AQ80" i="1"/>
  <c r="AD80" i="1"/>
  <c r="O80" i="1"/>
  <c r="C80" i="1"/>
  <c r="X80" i="1" s="1"/>
  <c r="CS79" i="1"/>
  <c r="CR79" i="1"/>
  <c r="CT79" i="1" s="1"/>
  <c r="CQ79" i="1"/>
  <c r="CK79" i="1"/>
  <c r="CJ79" i="1"/>
  <c r="CG79" i="1"/>
  <c r="CF79" i="1"/>
  <c r="BM79" i="1"/>
  <c r="BG79" i="1"/>
  <c r="BF79" i="1"/>
  <c r="BE79" i="1"/>
  <c r="BL79" i="1" s="1"/>
  <c r="BD79" i="1"/>
  <c r="BK79" i="1" s="1"/>
  <c r="BC79" i="1"/>
  <c r="BJ79" i="1" s="1"/>
  <c r="BB79" i="1"/>
  <c r="BI79" i="1" s="1"/>
  <c r="BA79" i="1"/>
  <c r="BH79" i="1" s="1"/>
  <c r="AX79" i="1"/>
  <c r="CI79" i="1" s="1"/>
  <c r="AT79" i="1"/>
  <c r="AU79" i="1" s="1"/>
  <c r="AQ79" i="1"/>
  <c r="AB79" i="1"/>
  <c r="AA79" i="1"/>
  <c r="X79" i="1"/>
  <c r="V79" i="1"/>
  <c r="O79" i="1"/>
  <c r="K79" i="1"/>
  <c r="I79" i="1"/>
  <c r="G79" i="1"/>
  <c r="C79" i="1"/>
  <c r="AS79" i="1" s="1"/>
  <c r="CS78" i="1"/>
  <c r="CR78" i="1"/>
  <c r="CT78" i="1" s="1"/>
  <c r="CQ78" i="1"/>
  <c r="CJ78" i="1"/>
  <c r="CF78" i="1"/>
  <c r="BM78" i="1"/>
  <c r="BL78" i="1"/>
  <c r="BK78" i="1"/>
  <c r="BJ78" i="1"/>
  <c r="BI78" i="1"/>
  <c r="BH78" i="1"/>
  <c r="AS78" i="1"/>
  <c r="AT78" i="1" s="1"/>
  <c r="AU78" i="1" s="1"/>
  <c r="AQ78" i="1"/>
  <c r="C78" i="1"/>
  <c r="AW78" i="1" s="1"/>
  <c r="CS77" i="1"/>
  <c r="CR77" i="1"/>
  <c r="CT77" i="1" s="1"/>
  <c r="CQ77" i="1"/>
  <c r="CJ77" i="1"/>
  <c r="CF77" i="1"/>
  <c r="BM77" i="1"/>
  <c r="BH77" i="1"/>
  <c r="BG77" i="1"/>
  <c r="BF77" i="1"/>
  <c r="BE77" i="1"/>
  <c r="BL77" i="1" s="1"/>
  <c r="BD77" i="1"/>
  <c r="BK77" i="1" s="1"/>
  <c r="BC77" i="1"/>
  <c r="BJ77" i="1" s="1"/>
  <c r="BB77" i="1"/>
  <c r="BI77" i="1" s="1"/>
  <c r="BA77" i="1"/>
  <c r="AT77" i="1"/>
  <c r="AU77" i="1" s="1"/>
  <c r="AS77" i="1"/>
  <c r="AQ77" i="1"/>
  <c r="AB77" i="1"/>
  <c r="Y77" i="1"/>
  <c r="X77" i="1"/>
  <c r="L77" i="1"/>
  <c r="K77" i="1"/>
  <c r="G77" i="1"/>
  <c r="C77" i="1"/>
  <c r="AD77" i="1" s="1"/>
  <c r="CS76" i="1"/>
  <c r="CR76" i="1"/>
  <c r="CQ76" i="1"/>
  <c r="CT76" i="1" s="1"/>
  <c r="CJ76" i="1"/>
  <c r="CF76" i="1"/>
  <c r="BG76" i="1"/>
  <c r="BF76" i="1"/>
  <c r="BM76" i="1" s="1"/>
  <c r="BE76" i="1"/>
  <c r="BL76" i="1" s="1"/>
  <c r="BD76" i="1"/>
  <c r="BK76" i="1" s="1"/>
  <c r="BC76" i="1"/>
  <c r="BJ76" i="1" s="1"/>
  <c r="BB76" i="1"/>
  <c r="BI76" i="1" s="1"/>
  <c r="BA76" i="1"/>
  <c r="BH76" i="1" s="1"/>
  <c r="AU76" i="1"/>
  <c r="AT76" i="1"/>
  <c r="AQ76" i="1"/>
  <c r="AB76" i="1"/>
  <c r="AA76" i="1"/>
  <c r="Z76" i="1"/>
  <c r="X76" i="1"/>
  <c r="V76" i="1"/>
  <c r="O76" i="1"/>
  <c r="K76" i="1"/>
  <c r="I76" i="1"/>
  <c r="G76" i="1"/>
  <c r="C76" i="1"/>
  <c r="AS76" i="1" s="1"/>
  <c r="CS75" i="1"/>
  <c r="CR75" i="1"/>
  <c r="CT75" i="1" s="1"/>
  <c r="CQ75" i="1"/>
  <c r="CJ75" i="1"/>
  <c r="CF75" i="1"/>
  <c r="BM75" i="1"/>
  <c r="BJ75" i="1"/>
  <c r="BG75" i="1"/>
  <c r="BF75" i="1"/>
  <c r="BE75" i="1"/>
  <c r="BL75" i="1" s="1"/>
  <c r="BD75" i="1"/>
  <c r="BK75" i="1" s="1"/>
  <c r="BC75" i="1"/>
  <c r="BB75" i="1"/>
  <c r="BI75" i="1" s="1"/>
  <c r="BA75" i="1"/>
  <c r="BH75" i="1" s="1"/>
  <c r="AU75" i="1"/>
  <c r="AT75" i="1"/>
  <c r="AQ75" i="1"/>
  <c r="C75" i="1"/>
  <c r="CS74" i="1"/>
  <c r="CR74" i="1"/>
  <c r="CQ74" i="1"/>
  <c r="CT74" i="1" s="1"/>
  <c r="CJ74" i="1"/>
  <c r="CF74" i="1"/>
  <c r="BG74" i="1"/>
  <c r="BF74" i="1"/>
  <c r="BM74" i="1" s="1"/>
  <c r="BE74" i="1"/>
  <c r="BL74" i="1" s="1"/>
  <c r="BD74" i="1"/>
  <c r="BK74" i="1" s="1"/>
  <c r="BC74" i="1"/>
  <c r="BJ74" i="1" s="1"/>
  <c r="BB74" i="1"/>
  <c r="BI74" i="1" s="1"/>
  <c r="BA74" i="1"/>
  <c r="BH74" i="1" s="1"/>
  <c r="AT74" i="1"/>
  <c r="AU74" i="1" s="1"/>
  <c r="AQ74" i="1"/>
  <c r="I74" i="1"/>
  <c r="G74" i="1"/>
  <c r="C74" i="1"/>
  <c r="AW74" i="1" s="1"/>
  <c r="CT73" i="1"/>
  <c r="CS73" i="1"/>
  <c r="CR73" i="1"/>
  <c r="CQ73" i="1"/>
  <c r="CJ73" i="1"/>
  <c r="CF73" i="1"/>
  <c r="BL73" i="1"/>
  <c r="BI73" i="1"/>
  <c r="BG73" i="1"/>
  <c r="BF73" i="1"/>
  <c r="BM73" i="1" s="1"/>
  <c r="BE73" i="1"/>
  <c r="BD73" i="1"/>
  <c r="BK73" i="1" s="1"/>
  <c r="BC73" i="1"/>
  <c r="BJ73" i="1" s="1"/>
  <c r="BB73" i="1"/>
  <c r="BA73" i="1"/>
  <c r="BH73" i="1" s="1"/>
  <c r="AU73" i="1"/>
  <c r="AT73" i="1"/>
  <c r="AQ73" i="1"/>
  <c r="O73" i="1"/>
  <c r="C73" i="1"/>
  <c r="V73" i="1" s="1"/>
  <c r="CS72" i="1"/>
  <c r="CR72" i="1"/>
  <c r="CQ72" i="1"/>
  <c r="CJ72" i="1"/>
  <c r="CF72" i="1"/>
  <c r="BM72" i="1"/>
  <c r="BL72" i="1"/>
  <c r="BK72" i="1"/>
  <c r="BJ72" i="1"/>
  <c r="BI72" i="1"/>
  <c r="BH72" i="1"/>
  <c r="AW72" i="1"/>
  <c r="AQ72" i="1"/>
  <c r="AB72" i="1"/>
  <c r="C72" i="1"/>
  <c r="CS71" i="1"/>
  <c r="CR71" i="1"/>
  <c r="CT71" i="1" s="1"/>
  <c r="CQ71" i="1"/>
  <c r="CJ71" i="1"/>
  <c r="CF71" i="1"/>
  <c r="BG71" i="1"/>
  <c r="BF71" i="1"/>
  <c r="BM71" i="1" s="1"/>
  <c r="BE71" i="1"/>
  <c r="BL71" i="1" s="1"/>
  <c r="BD71" i="1"/>
  <c r="BK71" i="1" s="1"/>
  <c r="BC71" i="1"/>
  <c r="BJ71" i="1" s="1"/>
  <c r="BB71" i="1"/>
  <c r="BI71" i="1" s="1"/>
  <c r="BA71" i="1"/>
  <c r="BH71" i="1" s="1"/>
  <c r="AT71" i="1"/>
  <c r="AU71" i="1" s="1"/>
  <c r="AQ71" i="1"/>
  <c r="O71" i="1"/>
  <c r="C71" i="1"/>
  <c r="V71" i="1" s="1"/>
  <c r="CS70" i="1"/>
  <c r="CR70" i="1"/>
  <c r="CQ70" i="1"/>
  <c r="CT70" i="1" s="1"/>
  <c r="CJ70" i="1"/>
  <c r="CF70" i="1"/>
  <c r="BI70" i="1"/>
  <c r="BG70" i="1"/>
  <c r="BF70" i="1"/>
  <c r="BM70" i="1" s="1"/>
  <c r="BE70" i="1"/>
  <c r="BL70" i="1" s="1"/>
  <c r="BD70" i="1"/>
  <c r="BK70" i="1" s="1"/>
  <c r="BC70" i="1"/>
  <c r="BJ70" i="1" s="1"/>
  <c r="BB70" i="1"/>
  <c r="BA70" i="1"/>
  <c r="BH70" i="1" s="1"/>
  <c r="AT70" i="1"/>
  <c r="AU70" i="1" s="1"/>
  <c r="AQ70" i="1"/>
  <c r="L70" i="1"/>
  <c r="C70" i="1"/>
  <c r="G70" i="1" s="1"/>
  <c r="CT69" i="1"/>
  <c r="CS69" i="1"/>
  <c r="CR69" i="1"/>
  <c r="CQ69" i="1"/>
  <c r="CJ69" i="1"/>
  <c r="CF69" i="1"/>
  <c r="BM69" i="1"/>
  <c r="BL69" i="1"/>
  <c r="BK69" i="1"/>
  <c r="BJ69" i="1"/>
  <c r="BI69" i="1"/>
  <c r="BH69" i="1"/>
  <c r="AW69" i="1"/>
  <c r="AQ69" i="1"/>
  <c r="AD69" i="1"/>
  <c r="AA69" i="1"/>
  <c r="X69" i="1"/>
  <c r="L69" i="1"/>
  <c r="I69" i="1"/>
  <c r="C69" i="1"/>
  <c r="Y69" i="1" s="1"/>
  <c r="CT68" i="1"/>
  <c r="CS68" i="1"/>
  <c r="CR68" i="1"/>
  <c r="CQ68" i="1"/>
  <c r="CJ68" i="1"/>
  <c r="CF68" i="1"/>
  <c r="BI68" i="1"/>
  <c r="BG68" i="1"/>
  <c r="BF68" i="1"/>
  <c r="BM68" i="1" s="1"/>
  <c r="BE68" i="1"/>
  <c r="BL68" i="1" s="1"/>
  <c r="BD68" i="1"/>
  <c r="BK68" i="1" s="1"/>
  <c r="BC68" i="1"/>
  <c r="BJ68" i="1" s="1"/>
  <c r="BB68" i="1"/>
  <c r="BA68" i="1"/>
  <c r="BH68" i="1" s="1"/>
  <c r="AT68" i="1"/>
  <c r="AU68" i="1" s="1"/>
  <c r="AQ68" i="1"/>
  <c r="AD68" i="1"/>
  <c r="AA68" i="1"/>
  <c r="X68" i="1"/>
  <c r="O68" i="1"/>
  <c r="I68" i="1"/>
  <c r="G68" i="1"/>
  <c r="C68" i="1"/>
  <c r="CS67" i="1"/>
  <c r="CR67" i="1"/>
  <c r="CQ67" i="1"/>
  <c r="CT67" i="1" s="1"/>
  <c r="CJ67" i="1"/>
  <c r="CF67" i="1"/>
  <c r="BM67" i="1"/>
  <c r="BL67" i="1"/>
  <c r="BK67" i="1"/>
  <c r="BJ67" i="1"/>
  <c r="BI67" i="1"/>
  <c r="BH67" i="1"/>
  <c r="AQ67" i="1"/>
  <c r="AB67" i="1"/>
  <c r="C67" i="1"/>
  <c r="CS66" i="1"/>
  <c r="CR66" i="1"/>
  <c r="CQ66" i="1"/>
  <c r="CT66" i="1" s="1"/>
  <c r="CJ66" i="1"/>
  <c r="CF66" i="1"/>
  <c r="BK66" i="1"/>
  <c r="BJ66" i="1"/>
  <c r="BI66" i="1"/>
  <c r="BG66" i="1"/>
  <c r="BF66" i="1"/>
  <c r="BM66" i="1" s="1"/>
  <c r="BE66" i="1"/>
  <c r="BL66" i="1" s="1"/>
  <c r="BD66" i="1"/>
  <c r="BC66" i="1"/>
  <c r="BB66" i="1"/>
  <c r="BA66" i="1"/>
  <c r="BH66" i="1" s="1"/>
  <c r="AT66" i="1"/>
  <c r="AU66" i="1" s="1"/>
  <c r="AQ66" i="1"/>
  <c r="AD66" i="1"/>
  <c r="C66" i="1"/>
  <c r="CS65" i="1"/>
  <c r="CR65" i="1"/>
  <c r="CQ65" i="1"/>
  <c r="CT65" i="1" s="1"/>
  <c r="CJ65" i="1"/>
  <c r="CG65" i="1"/>
  <c r="CF65" i="1"/>
  <c r="BI65" i="1"/>
  <c r="BG65" i="1"/>
  <c r="BF65" i="1"/>
  <c r="BM65" i="1" s="1"/>
  <c r="BE65" i="1"/>
  <c r="BL65" i="1" s="1"/>
  <c r="BD65" i="1"/>
  <c r="BK65" i="1" s="1"/>
  <c r="BC65" i="1"/>
  <c r="BJ65" i="1" s="1"/>
  <c r="BB65" i="1"/>
  <c r="BA65" i="1"/>
  <c r="BH65" i="1" s="1"/>
  <c r="AX65" i="1"/>
  <c r="AT65" i="1"/>
  <c r="AU65" i="1" s="1"/>
  <c r="AQ65" i="1"/>
  <c r="AB65" i="1"/>
  <c r="Z65" i="1"/>
  <c r="K65" i="1"/>
  <c r="I65" i="1"/>
  <c r="C65" i="1"/>
  <c r="O65" i="1" s="1"/>
  <c r="CS64" i="1"/>
  <c r="CR64" i="1"/>
  <c r="CQ64" i="1"/>
  <c r="CT64" i="1" s="1"/>
  <c r="CJ64" i="1"/>
  <c r="CF64" i="1"/>
  <c r="BI64" i="1"/>
  <c r="BG64" i="1"/>
  <c r="BF64" i="1"/>
  <c r="BM64" i="1" s="1"/>
  <c r="BE64" i="1"/>
  <c r="BL64" i="1" s="1"/>
  <c r="BD64" i="1"/>
  <c r="BK64" i="1" s="1"/>
  <c r="BC64" i="1"/>
  <c r="BJ64" i="1" s="1"/>
  <c r="BB64" i="1"/>
  <c r="BA64" i="1"/>
  <c r="BH64" i="1" s="1"/>
  <c r="AW64" i="1"/>
  <c r="AT64" i="1"/>
  <c r="AU64" i="1" s="1"/>
  <c r="AQ64" i="1"/>
  <c r="C64" i="1"/>
  <c r="CS63" i="1"/>
  <c r="CR63" i="1"/>
  <c r="CQ63" i="1"/>
  <c r="CT63" i="1" s="1"/>
  <c r="CJ63" i="1"/>
  <c r="CF63" i="1"/>
  <c r="BM63" i="1"/>
  <c r="BL63" i="1"/>
  <c r="BK63" i="1"/>
  <c r="BJ63" i="1"/>
  <c r="BI63" i="1"/>
  <c r="BH63" i="1"/>
  <c r="AS63" i="1"/>
  <c r="AT63" i="1" s="1"/>
  <c r="AU63" i="1" s="1"/>
  <c r="AQ63" i="1"/>
  <c r="AD63" i="1"/>
  <c r="Y63" i="1"/>
  <c r="O63" i="1"/>
  <c r="I63" i="1"/>
  <c r="C63" i="1"/>
  <c r="AW63" i="1" s="1"/>
  <c r="CS62" i="1"/>
  <c r="CR62" i="1"/>
  <c r="CT62" i="1" s="1"/>
  <c r="CQ62" i="1"/>
  <c r="CJ62" i="1"/>
  <c r="CF62" i="1"/>
  <c r="BG62" i="1"/>
  <c r="BF62" i="1"/>
  <c r="BM62" i="1" s="1"/>
  <c r="BE62" i="1"/>
  <c r="BL62" i="1" s="1"/>
  <c r="BD62" i="1"/>
  <c r="BK62" i="1" s="1"/>
  <c r="BC62" i="1"/>
  <c r="BJ62" i="1" s="1"/>
  <c r="BB62" i="1"/>
  <c r="BI62" i="1" s="1"/>
  <c r="BA62" i="1"/>
  <c r="BH62" i="1" s="1"/>
  <c r="AU62" i="1"/>
  <c r="AT62" i="1"/>
  <c r="AQ62" i="1"/>
  <c r="AD62" i="1"/>
  <c r="Y62" i="1"/>
  <c r="X62" i="1"/>
  <c r="O62" i="1"/>
  <c r="C62" i="1"/>
  <c r="CS61" i="1"/>
  <c r="CR61" i="1"/>
  <c r="CQ61" i="1"/>
  <c r="CT61" i="1" s="1"/>
  <c r="CJ61" i="1"/>
  <c r="CF61" i="1"/>
  <c r="BM61" i="1"/>
  <c r="BL61" i="1"/>
  <c r="BK61" i="1"/>
  <c r="BJ61" i="1"/>
  <c r="BI61" i="1"/>
  <c r="BH61" i="1"/>
  <c r="AQ61" i="1"/>
  <c r="AD61" i="1"/>
  <c r="AB61" i="1"/>
  <c r="C61" i="1"/>
  <c r="Y61" i="1" s="1"/>
  <c r="CS60" i="1"/>
  <c r="CR60" i="1"/>
  <c r="CQ60" i="1"/>
  <c r="CT60" i="1" s="1"/>
  <c r="CJ60" i="1"/>
  <c r="CF60" i="1"/>
  <c r="BM60" i="1"/>
  <c r="BL60" i="1"/>
  <c r="BK60" i="1"/>
  <c r="BJ60" i="1"/>
  <c r="BI60" i="1"/>
  <c r="BH60" i="1"/>
  <c r="AQ60" i="1"/>
  <c r="C60" i="1"/>
  <c r="CS59" i="1"/>
  <c r="CR59" i="1"/>
  <c r="CQ59" i="1"/>
  <c r="CT59" i="1" s="1"/>
  <c r="CJ59" i="1"/>
  <c r="CF59" i="1"/>
  <c r="BM59" i="1"/>
  <c r="BL59" i="1"/>
  <c r="BK59" i="1"/>
  <c r="BJ59" i="1"/>
  <c r="BI59" i="1"/>
  <c r="BH59" i="1"/>
  <c r="AS59" i="1"/>
  <c r="AT59" i="1" s="1"/>
  <c r="AU59" i="1" s="1"/>
  <c r="AQ59" i="1"/>
  <c r="Z59" i="1"/>
  <c r="O59" i="1"/>
  <c r="C59" i="1"/>
  <c r="AD59" i="1" s="1"/>
  <c r="CS58" i="1"/>
  <c r="CR58" i="1"/>
  <c r="CQ58" i="1"/>
  <c r="CT58" i="1" s="1"/>
  <c r="CJ58" i="1"/>
  <c r="CF58" i="1"/>
  <c r="BM58" i="1"/>
  <c r="BL58" i="1"/>
  <c r="BK58" i="1"/>
  <c r="BJ58" i="1"/>
  <c r="BI58" i="1"/>
  <c r="BH58" i="1"/>
  <c r="AQ58" i="1"/>
  <c r="C58" i="1"/>
  <c r="CS57" i="1"/>
  <c r="CR57" i="1"/>
  <c r="CQ57" i="1"/>
  <c r="CT57" i="1" s="1"/>
  <c r="CK57" i="1"/>
  <c r="CJ57" i="1"/>
  <c r="CG57" i="1"/>
  <c r="CF57" i="1"/>
  <c r="BK57" i="1"/>
  <c r="BG57" i="1"/>
  <c r="BF57" i="1"/>
  <c r="BM57" i="1" s="1"/>
  <c r="BE57" i="1"/>
  <c r="BL57" i="1" s="1"/>
  <c r="BD57" i="1"/>
  <c r="BC57" i="1"/>
  <c r="BJ57" i="1" s="1"/>
  <c r="BB57" i="1"/>
  <c r="BI57" i="1" s="1"/>
  <c r="BA57" i="1"/>
  <c r="BH57" i="1" s="1"/>
  <c r="AX57" i="1"/>
  <c r="CI57" i="1" s="1"/>
  <c r="AT57" i="1"/>
  <c r="AU57" i="1" s="1"/>
  <c r="AQ57" i="1"/>
  <c r="Z57" i="1"/>
  <c r="X57" i="1"/>
  <c r="K57" i="1"/>
  <c r="C57" i="1"/>
  <c r="CS56" i="1"/>
  <c r="CR56" i="1"/>
  <c r="CQ56" i="1"/>
  <c r="CJ56" i="1"/>
  <c r="CG56" i="1"/>
  <c r="CF56" i="1"/>
  <c r="BJ56" i="1"/>
  <c r="BH56" i="1"/>
  <c r="BG56" i="1"/>
  <c r="BF56" i="1"/>
  <c r="BM56" i="1" s="1"/>
  <c r="BE56" i="1"/>
  <c r="BL56" i="1" s="1"/>
  <c r="BD56" i="1"/>
  <c r="BK56" i="1" s="1"/>
  <c r="BC56" i="1"/>
  <c r="BB56" i="1"/>
  <c r="BI56" i="1" s="1"/>
  <c r="BA56" i="1"/>
  <c r="AX56" i="1"/>
  <c r="CK56" i="1" s="1"/>
  <c r="AT56" i="1"/>
  <c r="AU56" i="1" s="1"/>
  <c r="AQ56" i="1"/>
  <c r="AD56" i="1"/>
  <c r="AA56" i="1"/>
  <c r="V56" i="1"/>
  <c r="K56" i="1"/>
  <c r="C56" i="1"/>
  <c r="Z56" i="1" s="1"/>
  <c r="CS55" i="1"/>
  <c r="CR55" i="1"/>
  <c r="CQ55" i="1"/>
  <c r="CT55" i="1" s="1"/>
  <c r="CK55" i="1"/>
  <c r="CJ55" i="1"/>
  <c r="CG55" i="1"/>
  <c r="CF55" i="1"/>
  <c r="BK55" i="1"/>
  <c r="BG55" i="1"/>
  <c r="BF55" i="1"/>
  <c r="BM55" i="1" s="1"/>
  <c r="BE55" i="1"/>
  <c r="BL55" i="1" s="1"/>
  <c r="BD55" i="1"/>
  <c r="BC55" i="1"/>
  <c r="BJ55" i="1" s="1"/>
  <c r="BB55" i="1"/>
  <c r="BI55" i="1" s="1"/>
  <c r="BA55" i="1"/>
  <c r="BH55" i="1" s="1"/>
  <c r="AX55" i="1"/>
  <c r="CI55" i="1" s="1"/>
  <c r="AU55" i="1"/>
  <c r="AT55" i="1"/>
  <c r="AS55" i="1"/>
  <c r="AQ55" i="1"/>
  <c r="Z55" i="1"/>
  <c r="X55" i="1"/>
  <c r="I55" i="1"/>
  <c r="G55" i="1"/>
  <c r="C55" i="1"/>
  <c r="AB55" i="1" s="1"/>
  <c r="CS54" i="1"/>
  <c r="CR54" i="1"/>
  <c r="CQ54" i="1"/>
  <c r="CT54" i="1" s="1"/>
  <c r="CJ54" i="1"/>
  <c r="CI54" i="1"/>
  <c r="CG54" i="1"/>
  <c r="CF54" i="1"/>
  <c r="BG54" i="1"/>
  <c r="BF54" i="1"/>
  <c r="BM54" i="1" s="1"/>
  <c r="BE54" i="1"/>
  <c r="BL54" i="1" s="1"/>
  <c r="BD54" i="1"/>
  <c r="BK54" i="1" s="1"/>
  <c r="BC54" i="1"/>
  <c r="BJ54" i="1" s="1"/>
  <c r="BB54" i="1"/>
  <c r="BI54" i="1" s="1"/>
  <c r="BA54" i="1"/>
  <c r="BH54" i="1" s="1"/>
  <c r="AW54" i="1"/>
  <c r="AX54" i="1" s="1"/>
  <c r="CK54" i="1" s="1"/>
  <c r="AT54" i="1"/>
  <c r="AU54" i="1" s="1"/>
  <c r="AQ54" i="1"/>
  <c r="AB54" i="1"/>
  <c r="AA54" i="1"/>
  <c r="Z54" i="1"/>
  <c r="X54" i="1"/>
  <c r="V54" i="1"/>
  <c r="O54" i="1"/>
  <c r="K54" i="1"/>
  <c r="I54" i="1"/>
  <c r="G54" i="1"/>
  <c r="C54" i="1"/>
  <c r="AS54" i="1" s="1"/>
  <c r="CS53" i="1"/>
  <c r="CR53" i="1"/>
  <c r="CQ53" i="1"/>
  <c r="CT53" i="1" s="1"/>
  <c r="CJ53" i="1"/>
  <c r="CG53" i="1"/>
  <c r="CF53" i="1"/>
  <c r="BM53" i="1"/>
  <c r="BI53" i="1"/>
  <c r="BH53" i="1"/>
  <c r="BG53" i="1"/>
  <c r="BF53" i="1"/>
  <c r="BE53" i="1"/>
  <c r="BL53" i="1" s="1"/>
  <c r="BD53" i="1"/>
  <c r="BK53" i="1" s="1"/>
  <c r="BC53" i="1"/>
  <c r="BJ53" i="1" s="1"/>
  <c r="BB53" i="1"/>
  <c r="BA53" i="1"/>
  <c r="AX53" i="1"/>
  <c r="CI53" i="1" s="1"/>
  <c r="AU53" i="1"/>
  <c r="AT53" i="1"/>
  <c r="AS53" i="1"/>
  <c r="AQ53" i="1"/>
  <c r="AD53" i="1"/>
  <c r="AA53" i="1"/>
  <c r="Z53" i="1"/>
  <c r="X53" i="1"/>
  <c r="L53" i="1"/>
  <c r="I53" i="1"/>
  <c r="G53" i="1"/>
  <c r="C53" i="1"/>
  <c r="AB53" i="1" s="1"/>
  <c r="CS52" i="1"/>
  <c r="CR52" i="1"/>
  <c r="CQ52" i="1"/>
  <c r="CT52" i="1" s="1"/>
  <c r="CJ52" i="1"/>
  <c r="CG52" i="1"/>
  <c r="CF52" i="1"/>
  <c r="BJ52" i="1"/>
  <c r="BG52" i="1"/>
  <c r="BF52" i="1"/>
  <c r="BM52" i="1" s="1"/>
  <c r="BE52" i="1"/>
  <c r="BL52" i="1" s="1"/>
  <c r="BD52" i="1"/>
  <c r="BK52" i="1" s="1"/>
  <c r="BC52" i="1"/>
  <c r="BB52" i="1"/>
  <c r="BI52" i="1" s="1"/>
  <c r="BA52" i="1"/>
  <c r="BH52" i="1" s="1"/>
  <c r="AX52" i="1"/>
  <c r="CK52" i="1" s="1"/>
  <c r="AU52" i="1"/>
  <c r="AT52" i="1"/>
  <c r="AQ52" i="1"/>
  <c r="AB52" i="1"/>
  <c r="Z52" i="1"/>
  <c r="K52" i="1"/>
  <c r="I52" i="1"/>
  <c r="G52" i="1"/>
  <c r="C52" i="1"/>
  <c r="O52" i="1" s="1"/>
  <c r="CS51" i="1"/>
  <c r="CR51" i="1"/>
  <c r="CT51" i="1" s="1"/>
  <c r="CQ51" i="1"/>
  <c r="CJ51" i="1"/>
  <c r="CF51" i="1"/>
  <c r="BM51" i="1"/>
  <c r="BL51" i="1"/>
  <c r="BK51" i="1"/>
  <c r="BJ51" i="1"/>
  <c r="BI51" i="1"/>
  <c r="BH51" i="1"/>
  <c r="AQ51" i="1"/>
  <c r="AD51" i="1"/>
  <c r="AB51" i="1"/>
  <c r="Z51" i="1"/>
  <c r="Y51" i="1"/>
  <c r="X51" i="1"/>
  <c r="O51" i="1"/>
  <c r="I51" i="1"/>
  <c r="G51" i="1"/>
  <c r="C51" i="1"/>
  <c r="AS51" i="1" s="1"/>
  <c r="AT51" i="1" s="1"/>
  <c r="AU51" i="1" s="1"/>
  <c r="CT50" i="1"/>
  <c r="CS50" i="1"/>
  <c r="CR50" i="1"/>
  <c r="CQ50" i="1"/>
  <c r="CJ50" i="1"/>
  <c r="CF50" i="1"/>
  <c r="BJ50" i="1"/>
  <c r="BH50" i="1"/>
  <c r="BG50" i="1"/>
  <c r="BF50" i="1"/>
  <c r="BM50" i="1" s="1"/>
  <c r="BE50" i="1"/>
  <c r="BL50" i="1" s="1"/>
  <c r="BD50" i="1"/>
  <c r="BK50" i="1" s="1"/>
  <c r="BC50" i="1"/>
  <c r="BB50" i="1"/>
  <c r="BI50" i="1" s="1"/>
  <c r="BA50" i="1"/>
  <c r="AT50" i="1"/>
  <c r="AU50" i="1" s="1"/>
  <c r="AQ50" i="1"/>
  <c r="AB50" i="1"/>
  <c r="O50" i="1"/>
  <c r="C50" i="1"/>
  <c r="AS50" i="1" s="1"/>
  <c r="CT49" i="1"/>
  <c r="CS49" i="1"/>
  <c r="CR49" i="1"/>
  <c r="CQ49" i="1"/>
  <c r="CM49" i="1"/>
  <c r="CJ49" i="1"/>
  <c r="CG49" i="1"/>
  <c r="CF49" i="1"/>
  <c r="BL49" i="1"/>
  <c r="BH49" i="1"/>
  <c r="BG49" i="1"/>
  <c r="BF49" i="1"/>
  <c r="BM49" i="1" s="1"/>
  <c r="BE49" i="1"/>
  <c r="BD49" i="1"/>
  <c r="BK49" i="1" s="1"/>
  <c r="BC49" i="1"/>
  <c r="BJ49" i="1" s="1"/>
  <c r="BB49" i="1"/>
  <c r="BI49" i="1" s="1"/>
  <c r="BA49" i="1"/>
  <c r="AX49" i="1"/>
  <c r="CI49" i="1" s="1"/>
  <c r="AU49" i="1"/>
  <c r="AT49" i="1"/>
  <c r="AQ49" i="1"/>
  <c r="AD49" i="1"/>
  <c r="Y49" i="1"/>
  <c r="V49" i="1"/>
  <c r="I49" i="1"/>
  <c r="G49" i="1"/>
  <c r="C49" i="1"/>
  <c r="AB49" i="1" s="1"/>
  <c r="CS48" i="1"/>
  <c r="CR48" i="1"/>
  <c r="CQ48" i="1"/>
  <c r="CT48" i="1" s="1"/>
  <c r="CJ48" i="1"/>
  <c r="CF48" i="1"/>
  <c r="BM48" i="1"/>
  <c r="BL48" i="1"/>
  <c r="BK48" i="1"/>
  <c r="BJ48" i="1"/>
  <c r="BI48" i="1"/>
  <c r="BH48" i="1"/>
  <c r="AW48" i="1"/>
  <c r="AX48" i="1" s="1"/>
  <c r="CK48" i="1" s="1"/>
  <c r="AQ48" i="1"/>
  <c r="AD48" i="1"/>
  <c r="AB48" i="1"/>
  <c r="Y48" i="1"/>
  <c r="V48" i="1"/>
  <c r="I48" i="1"/>
  <c r="G48" i="1"/>
  <c r="C48" i="1"/>
  <c r="X48" i="1" s="1"/>
  <c r="CS47" i="1"/>
  <c r="CR47" i="1"/>
  <c r="CQ47" i="1"/>
  <c r="CT47" i="1" s="1"/>
  <c r="CJ47" i="1"/>
  <c r="CF47" i="1"/>
  <c r="BK47" i="1"/>
  <c r="BJ47" i="1"/>
  <c r="BG47" i="1"/>
  <c r="BF47" i="1"/>
  <c r="BM47" i="1" s="1"/>
  <c r="BE47" i="1"/>
  <c r="BL47" i="1" s="1"/>
  <c r="BD47" i="1"/>
  <c r="BC47" i="1"/>
  <c r="BB47" i="1"/>
  <c r="BI47" i="1" s="1"/>
  <c r="BA47" i="1"/>
  <c r="BH47" i="1" s="1"/>
  <c r="AT47" i="1"/>
  <c r="AU47" i="1" s="1"/>
  <c r="AQ47" i="1"/>
  <c r="C47" i="1"/>
  <c r="AA47" i="1" s="1"/>
  <c r="CS46" i="1"/>
  <c r="CR46" i="1"/>
  <c r="CQ46" i="1"/>
  <c r="CT46" i="1" s="1"/>
  <c r="CJ46" i="1"/>
  <c r="CF46" i="1"/>
  <c r="BG46" i="1"/>
  <c r="BF46" i="1"/>
  <c r="BM46" i="1" s="1"/>
  <c r="BE46" i="1"/>
  <c r="BL46" i="1" s="1"/>
  <c r="BD46" i="1"/>
  <c r="BK46" i="1" s="1"/>
  <c r="BC46" i="1"/>
  <c r="BJ46" i="1" s="1"/>
  <c r="BB46" i="1"/>
  <c r="BI46" i="1" s="1"/>
  <c r="BA46" i="1"/>
  <c r="BH46" i="1" s="1"/>
  <c r="AT46" i="1"/>
  <c r="AU46" i="1" s="1"/>
  <c r="AS46" i="1"/>
  <c r="AQ46" i="1"/>
  <c r="AA46" i="1"/>
  <c r="L46" i="1"/>
  <c r="C46" i="1"/>
  <c r="Z46" i="1" s="1"/>
  <c r="CS45" i="1"/>
  <c r="CR45" i="1"/>
  <c r="CQ45" i="1"/>
  <c r="CT45" i="1" s="1"/>
  <c r="CJ45" i="1"/>
  <c r="CF45" i="1"/>
  <c r="BH45" i="1"/>
  <c r="BG45" i="1"/>
  <c r="BF45" i="1"/>
  <c r="BM45" i="1" s="1"/>
  <c r="BE45" i="1"/>
  <c r="BL45" i="1" s="1"/>
  <c r="BD45" i="1"/>
  <c r="BK45" i="1" s="1"/>
  <c r="BC45" i="1"/>
  <c r="BJ45" i="1" s="1"/>
  <c r="BB45" i="1"/>
  <c r="BI45" i="1" s="1"/>
  <c r="BA45" i="1"/>
  <c r="AT45" i="1"/>
  <c r="AU45" i="1" s="1"/>
  <c r="AQ45" i="1"/>
  <c r="Z45" i="1"/>
  <c r="Y45" i="1"/>
  <c r="I45" i="1"/>
  <c r="G45" i="1"/>
  <c r="C45" i="1"/>
  <c r="V45" i="1" s="1"/>
  <c r="CS44" i="1"/>
  <c r="CR44" i="1"/>
  <c r="CQ44" i="1"/>
  <c r="CJ44" i="1"/>
  <c r="CF44" i="1"/>
  <c r="BM44" i="1"/>
  <c r="BL44" i="1"/>
  <c r="BK44" i="1"/>
  <c r="BJ44" i="1"/>
  <c r="BI44" i="1"/>
  <c r="BH44" i="1"/>
  <c r="AQ44" i="1"/>
  <c r="AA44" i="1"/>
  <c r="C44" i="1"/>
  <c r="AD44" i="1" s="1"/>
  <c r="CS43" i="1"/>
  <c r="CR43" i="1"/>
  <c r="CQ43" i="1"/>
  <c r="CT43" i="1" s="1"/>
  <c r="CJ43" i="1"/>
  <c r="CF43" i="1"/>
  <c r="BM43" i="1"/>
  <c r="BL43" i="1"/>
  <c r="BK43" i="1"/>
  <c r="BJ43" i="1"/>
  <c r="BI43" i="1"/>
  <c r="BH43" i="1"/>
  <c r="AQ43" i="1"/>
  <c r="C43" i="1"/>
  <c r="CS42" i="1"/>
  <c r="CR42" i="1"/>
  <c r="CQ42" i="1"/>
  <c r="CT42" i="1" s="1"/>
  <c r="CJ42" i="1"/>
  <c r="CF42" i="1"/>
  <c r="BM42" i="1"/>
  <c r="BL42" i="1"/>
  <c r="BK42" i="1"/>
  <c r="BJ42" i="1"/>
  <c r="BI42" i="1"/>
  <c r="BH42" i="1"/>
  <c r="AS42" i="1"/>
  <c r="AT42" i="1" s="1"/>
  <c r="AU42" i="1" s="1"/>
  <c r="AQ42" i="1"/>
  <c r="AB42" i="1"/>
  <c r="Z42" i="1"/>
  <c r="Y42" i="1"/>
  <c r="C42" i="1"/>
  <c r="AA42" i="1" s="1"/>
  <c r="CS41" i="1"/>
  <c r="CR41" i="1"/>
  <c r="CQ41" i="1"/>
  <c r="CT41" i="1" s="1"/>
  <c r="CJ41" i="1"/>
  <c r="CF41" i="1"/>
  <c r="BM41" i="1"/>
  <c r="BL41" i="1"/>
  <c r="BK41" i="1"/>
  <c r="BJ41" i="1"/>
  <c r="BI41" i="1"/>
  <c r="BH41" i="1"/>
  <c r="AQ41" i="1"/>
  <c r="Z41" i="1"/>
  <c r="Y41" i="1"/>
  <c r="K41" i="1"/>
  <c r="I41" i="1"/>
  <c r="C41" i="1"/>
  <c r="V41" i="1" s="1"/>
  <c r="CS40" i="1"/>
  <c r="CR40" i="1"/>
  <c r="CQ40" i="1"/>
  <c r="CT40" i="1" s="1"/>
  <c r="CJ40" i="1"/>
  <c r="CG40" i="1"/>
  <c r="CF40" i="1"/>
  <c r="BG40" i="1"/>
  <c r="BF40" i="1"/>
  <c r="BM40" i="1" s="1"/>
  <c r="BE40" i="1"/>
  <c r="BL40" i="1" s="1"/>
  <c r="BD40" i="1"/>
  <c r="BK40" i="1" s="1"/>
  <c r="BC40" i="1"/>
  <c r="BJ40" i="1" s="1"/>
  <c r="BB40" i="1"/>
  <c r="BI40" i="1" s="1"/>
  <c r="BA40" i="1"/>
  <c r="BH40" i="1" s="1"/>
  <c r="AX40" i="1"/>
  <c r="AT40" i="1"/>
  <c r="AU40" i="1" s="1"/>
  <c r="AQ40" i="1"/>
  <c r="C40" i="1"/>
  <c r="AA40" i="1" s="1"/>
  <c r="CS39" i="1"/>
  <c r="CR39" i="1"/>
  <c r="CQ39" i="1"/>
  <c r="CT39" i="1" s="1"/>
  <c r="CJ39" i="1"/>
  <c r="CF39" i="1"/>
  <c r="BM39" i="1"/>
  <c r="BL39" i="1"/>
  <c r="BK39" i="1"/>
  <c r="BJ39" i="1"/>
  <c r="BI39" i="1"/>
  <c r="BH39" i="1"/>
  <c r="AQ39" i="1"/>
  <c r="AD39" i="1"/>
  <c r="C39" i="1"/>
  <c r="AB39" i="1" s="1"/>
  <c r="CT38" i="1"/>
  <c r="CS38" i="1"/>
  <c r="CR38" i="1"/>
  <c r="CQ38" i="1"/>
  <c r="CJ38" i="1"/>
  <c r="CF38" i="1"/>
  <c r="BL38" i="1"/>
  <c r="BK38" i="1"/>
  <c r="BG38" i="1"/>
  <c r="BF38" i="1"/>
  <c r="BM38" i="1" s="1"/>
  <c r="BE38" i="1"/>
  <c r="BD38" i="1"/>
  <c r="BC38" i="1"/>
  <c r="BJ38" i="1" s="1"/>
  <c r="BB38" i="1"/>
  <c r="BI38" i="1" s="1"/>
  <c r="BA38" i="1"/>
  <c r="BH38" i="1" s="1"/>
  <c r="AT38" i="1"/>
  <c r="AU38" i="1" s="1"/>
  <c r="AQ38" i="1"/>
  <c r="AB38" i="1"/>
  <c r="AA38" i="1"/>
  <c r="Z38" i="1"/>
  <c r="X38" i="1"/>
  <c r="V38" i="1"/>
  <c r="O38" i="1"/>
  <c r="K38" i="1"/>
  <c r="I38" i="1"/>
  <c r="G38" i="1"/>
  <c r="C38" i="1"/>
  <c r="AS38" i="1" s="1"/>
  <c r="CT37" i="1"/>
  <c r="CS37" i="1"/>
  <c r="CR37" i="1"/>
  <c r="CQ37" i="1"/>
  <c r="CJ37" i="1"/>
  <c r="CF37" i="1"/>
  <c r="BM37" i="1"/>
  <c r="BL37" i="1"/>
  <c r="BK37" i="1"/>
  <c r="BJ37" i="1"/>
  <c r="BI37" i="1"/>
  <c r="BH37" i="1"/>
  <c r="AS37" i="1"/>
  <c r="AT37" i="1" s="1"/>
  <c r="AU37" i="1" s="1"/>
  <c r="AQ37" i="1"/>
  <c r="AD37" i="1"/>
  <c r="Y37" i="1"/>
  <c r="X37" i="1"/>
  <c r="O37" i="1"/>
  <c r="C37" i="1"/>
  <c r="AB37" i="1" s="1"/>
  <c r="CS36" i="1"/>
  <c r="CR36" i="1"/>
  <c r="CQ36" i="1"/>
  <c r="CT36" i="1" s="1"/>
  <c r="CJ36" i="1"/>
  <c r="CF36" i="1"/>
  <c r="BM36" i="1"/>
  <c r="BL36" i="1"/>
  <c r="BK36" i="1"/>
  <c r="BJ36" i="1"/>
  <c r="BI36" i="1"/>
  <c r="BH36" i="1"/>
  <c r="AW36" i="1"/>
  <c r="CG36" i="1" s="1"/>
  <c r="AS36" i="1"/>
  <c r="AT36" i="1" s="1"/>
  <c r="AU36" i="1" s="1"/>
  <c r="AQ36" i="1"/>
  <c r="AB36" i="1"/>
  <c r="AA36" i="1"/>
  <c r="V36" i="1"/>
  <c r="O36" i="1"/>
  <c r="I36" i="1"/>
  <c r="G36" i="1"/>
  <c r="C36" i="1"/>
  <c r="Y36" i="1" s="1"/>
  <c r="CS35" i="1"/>
  <c r="CR35" i="1"/>
  <c r="CQ35" i="1"/>
  <c r="CT35" i="1" s="1"/>
  <c r="CJ35" i="1"/>
  <c r="CI35" i="1"/>
  <c r="CG35" i="1"/>
  <c r="CF35" i="1"/>
  <c r="BG35" i="1"/>
  <c r="BF35" i="1"/>
  <c r="BM35" i="1" s="1"/>
  <c r="BE35" i="1"/>
  <c r="BL35" i="1" s="1"/>
  <c r="BD35" i="1"/>
  <c r="BK35" i="1" s="1"/>
  <c r="BC35" i="1"/>
  <c r="BJ35" i="1" s="1"/>
  <c r="BB35" i="1"/>
  <c r="BI35" i="1" s="1"/>
  <c r="BA35" i="1"/>
  <c r="BH35" i="1" s="1"/>
  <c r="AX35" i="1"/>
  <c r="CK35" i="1" s="1"/>
  <c r="AT35" i="1"/>
  <c r="AU35" i="1" s="1"/>
  <c r="AS35" i="1"/>
  <c r="AQ35" i="1"/>
  <c r="AA35" i="1"/>
  <c r="Z35" i="1"/>
  <c r="V35" i="1"/>
  <c r="O35" i="1"/>
  <c r="I35" i="1"/>
  <c r="G35" i="1"/>
  <c r="C35" i="1"/>
  <c r="AB35" i="1" s="1"/>
  <c r="CS34" i="1"/>
  <c r="CR34" i="1"/>
  <c r="CQ34" i="1"/>
  <c r="CT34" i="1" s="1"/>
  <c r="CJ34" i="1"/>
  <c r="CF34" i="1"/>
  <c r="BH34" i="1"/>
  <c r="BG34" i="1"/>
  <c r="BF34" i="1"/>
  <c r="BM34" i="1" s="1"/>
  <c r="BE34" i="1"/>
  <c r="BL34" i="1" s="1"/>
  <c r="BD34" i="1"/>
  <c r="BK34" i="1" s="1"/>
  <c r="BC34" i="1"/>
  <c r="BJ34" i="1" s="1"/>
  <c r="BB34" i="1"/>
  <c r="BI34" i="1" s="1"/>
  <c r="BA34" i="1"/>
  <c r="AT34" i="1"/>
  <c r="AU34" i="1" s="1"/>
  <c r="AQ34" i="1"/>
  <c r="C34" i="1"/>
  <c r="G34" i="1" s="1"/>
  <c r="CS33" i="1"/>
  <c r="CR33" i="1"/>
  <c r="CQ33" i="1"/>
  <c r="CT33" i="1" s="1"/>
  <c r="CJ33" i="1"/>
  <c r="CF33" i="1"/>
  <c r="BM33" i="1"/>
  <c r="BL33" i="1"/>
  <c r="BK33" i="1"/>
  <c r="BJ33" i="1"/>
  <c r="BI33" i="1"/>
  <c r="BH33" i="1"/>
  <c r="AQ33" i="1"/>
  <c r="C33" i="1"/>
  <c r="CS32" i="1"/>
  <c r="CR32" i="1"/>
  <c r="CQ32" i="1"/>
  <c r="CT32" i="1" s="1"/>
  <c r="CJ32" i="1"/>
  <c r="CG32" i="1"/>
  <c r="CF32" i="1"/>
  <c r="BM32" i="1"/>
  <c r="BG32" i="1"/>
  <c r="BF32" i="1"/>
  <c r="BE32" i="1"/>
  <c r="BL32" i="1" s="1"/>
  <c r="BD32" i="1"/>
  <c r="BK32" i="1" s="1"/>
  <c r="BC32" i="1"/>
  <c r="BJ32" i="1" s="1"/>
  <c r="BB32" i="1"/>
  <c r="BI32" i="1" s="1"/>
  <c r="BA32" i="1"/>
  <c r="BH32" i="1" s="1"/>
  <c r="AX32" i="1"/>
  <c r="CK32" i="1" s="1"/>
  <c r="AU32" i="1"/>
  <c r="AT32" i="1"/>
  <c r="AQ32" i="1"/>
  <c r="C32" i="1"/>
  <c r="CS31" i="1"/>
  <c r="CR31" i="1"/>
  <c r="CQ31" i="1"/>
  <c r="CT31" i="1" s="1"/>
  <c r="CJ31" i="1"/>
  <c r="CF31" i="1"/>
  <c r="BM31" i="1"/>
  <c r="BH31" i="1"/>
  <c r="BG31" i="1"/>
  <c r="BF31" i="1"/>
  <c r="BE31" i="1"/>
  <c r="BL31" i="1" s="1"/>
  <c r="BD31" i="1"/>
  <c r="BK31" i="1" s="1"/>
  <c r="BC31" i="1"/>
  <c r="BJ31" i="1" s="1"/>
  <c r="BB31" i="1"/>
  <c r="BI31" i="1" s="1"/>
  <c r="BA31" i="1"/>
  <c r="AW31" i="1"/>
  <c r="AT31" i="1"/>
  <c r="AU31" i="1" s="1"/>
  <c r="AQ31" i="1"/>
  <c r="Z31" i="1"/>
  <c r="Y31" i="1"/>
  <c r="K31" i="1"/>
  <c r="I31" i="1"/>
  <c r="C31" i="1"/>
  <c r="O31" i="1" s="1"/>
  <c r="CS30" i="1"/>
  <c r="CR30" i="1"/>
  <c r="CQ30" i="1"/>
  <c r="CT30" i="1" s="1"/>
  <c r="CJ30" i="1"/>
  <c r="CG30" i="1"/>
  <c r="CF30" i="1"/>
  <c r="BG30" i="1"/>
  <c r="BF30" i="1"/>
  <c r="BM30" i="1" s="1"/>
  <c r="BE30" i="1"/>
  <c r="BL30" i="1" s="1"/>
  <c r="BD30" i="1"/>
  <c r="BK30" i="1" s="1"/>
  <c r="BC30" i="1"/>
  <c r="BJ30" i="1" s="1"/>
  <c r="BB30" i="1"/>
  <c r="BI30" i="1" s="1"/>
  <c r="BA30" i="1"/>
  <c r="BH30" i="1" s="1"/>
  <c r="AX30" i="1"/>
  <c r="CK30" i="1" s="1"/>
  <c r="AT30" i="1"/>
  <c r="AU30" i="1" s="1"/>
  <c r="AS30" i="1"/>
  <c r="AQ30" i="1"/>
  <c r="AB30" i="1"/>
  <c r="AA30" i="1"/>
  <c r="V30" i="1"/>
  <c r="O30" i="1"/>
  <c r="I30" i="1"/>
  <c r="G30" i="1"/>
  <c r="C30" i="1"/>
  <c r="Y30" i="1" s="1"/>
  <c r="CS29" i="1"/>
  <c r="CR29" i="1"/>
  <c r="CQ29" i="1"/>
  <c r="CT29" i="1" s="1"/>
  <c r="CJ29" i="1"/>
  <c r="CI29" i="1"/>
  <c r="CG29" i="1"/>
  <c r="CF29" i="1"/>
  <c r="BG29" i="1"/>
  <c r="BF29" i="1"/>
  <c r="BM29" i="1" s="1"/>
  <c r="BE29" i="1"/>
  <c r="BL29" i="1" s="1"/>
  <c r="BD29" i="1"/>
  <c r="BK29" i="1" s="1"/>
  <c r="BC29" i="1"/>
  <c r="BJ29" i="1" s="1"/>
  <c r="BB29" i="1"/>
  <c r="BI29" i="1" s="1"/>
  <c r="BA29" i="1"/>
  <c r="BH29" i="1" s="1"/>
  <c r="AX29" i="1"/>
  <c r="CK29" i="1" s="1"/>
  <c r="AT29" i="1"/>
  <c r="AU29" i="1" s="1"/>
  <c r="AS29" i="1"/>
  <c r="AQ29" i="1"/>
  <c r="AA29" i="1"/>
  <c r="Z29" i="1"/>
  <c r="V29" i="1"/>
  <c r="O29" i="1"/>
  <c r="I29" i="1"/>
  <c r="G29" i="1"/>
  <c r="C29" i="1"/>
  <c r="AB29" i="1" s="1"/>
  <c r="CS28" i="1"/>
  <c r="CR28" i="1"/>
  <c r="CQ28" i="1"/>
  <c r="CT28" i="1" s="1"/>
  <c r="CJ28" i="1"/>
  <c r="CF28" i="1"/>
  <c r="BM28" i="1"/>
  <c r="BL28" i="1"/>
  <c r="BK28" i="1"/>
  <c r="BJ28" i="1"/>
  <c r="BI28" i="1"/>
  <c r="BH28" i="1"/>
  <c r="AQ28" i="1"/>
  <c r="C28" i="1"/>
  <c r="Y28" i="1" s="1"/>
  <c r="CT27" i="1"/>
  <c r="CS27" i="1"/>
  <c r="CR27" i="1"/>
  <c r="CQ27" i="1"/>
  <c r="CK27" i="1"/>
  <c r="CJ27" i="1"/>
  <c r="CG27" i="1"/>
  <c r="CF27" i="1"/>
  <c r="BG27" i="1"/>
  <c r="BF27" i="1"/>
  <c r="BM27" i="1" s="1"/>
  <c r="BE27" i="1"/>
  <c r="BL27" i="1" s="1"/>
  <c r="BD27" i="1"/>
  <c r="BK27" i="1" s="1"/>
  <c r="BC27" i="1"/>
  <c r="BJ27" i="1" s="1"/>
  <c r="BB27" i="1"/>
  <c r="BI27" i="1" s="1"/>
  <c r="BA27" i="1"/>
  <c r="BH27" i="1" s="1"/>
  <c r="AX27" i="1"/>
  <c r="CI27" i="1" s="1"/>
  <c r="AT27" i="1"/>
  <c r="AU27" i="1" s="1"/>
  <c r="AS27" i="1"/>
  <c r="AQ27" i="1"/>
  <c r="C27" i="1"/>
  <c r="AB27" i="1" s="1"/>
  <c r="CS26" i="1"/>
  <c r="CR26" i="1"/>
  <c r="CQ26" i="1"/>
  <c r="CT26" i="1" s="1"/>
  <c r="CJ26" i="1"/>
  <c r="CF26" i="1"/>
  <c r="BM26" i="1"/>
  <c r="BL26" i="1"/>
  <c r="BK26" i="1"/>
  <c r="BJ26" i="1"/>
  <c r="BI26" i="1"/>
  <c r="BH26" i="1"/>
  <c r="AQ26" i="1"/>
  <c r="AD26" i="1"/>
  <c r="AB26" i="1"/>
  <c r="AA26" i="1"/>
  <c r="C26" i="1"/>
  <c r="Y26" i="1" s="1"/>
  <c r="CS25" i="1"/>
  <c r="CR25" i="1"/>
  <c r="CQ25" i="1"/>
  <c r="CT25" i="1" s="1"/>
  <c r="CJ25" i="1"/>
  <c r="CG25" i="1"/>
  <c r="CF25" i="1"/>
  <c r="BK25" i="1"/>
  <c r="BJ25" i="1"/>
  <c r="BG25" i="1"/>
  <c r="BF25" i="1"/>
  <c r="BM25" i="1" s="1"/>
  <c r="BE25" i="1"/>
  <c r="BL25" i="1" s="1"/>
  <c r="BD25" i="1"/>
  <c r="BC25" i="1"/>
  <c r="BB25" i="1"/>
  <c r="BI25" i="1" s="1"/>
  <c r="BA25" i="1"/>
  <c r="BH25" i="1" s="1"/>
  <c r="AX25" i="1"/>
  <c r="CK25" i="1" s="1"/>
  <c r="AT25" i="1"/>
  <c r="AU25" i="1" s="1"/>
  <c r="AQ25" i="1"/>
  <c r="AD25" i="1"/>
  <c r="C25" i="1"/>
  <c r="AB25" i="1" s="1"/>
  <c r="CS24" i="1"/>
  <c r="CR24" i="1"/>
  <c r="CQ24" i="1"/>
  <c r="CT24" i="1" s="1"/>
  <c r="CJ24" i="1"/>
  <c r="CF24" i="1"/>
  <c r="BM24" i="1"/>
  <c r="BL24" i="1"/>
  <c r="BK24" i="1"/>
  <c r="BJ24" i="1"/>
  <c r="BI24" i="1"/>
  <c r="BH24" i="1"/>
  <c r="AQ24" i="1"/>
  <c r="AD24" i="1"/>
  <c r="AB24" i="1"/>
  <c r="Z24" i="1"/>
  <c r="X24" i="1"/>
  <c r="V24" i="1"/>
  <c r="L24" i="1"/>
  <c r="K24" i="1"/>
  <c r="G24" i="1"/>
  <c r="C24" i="1"/>
  <c r="Y24" i="1" s="1"/>
  <c r="CS23" i="1"/>
  <c r="CR23" i="1"/>
  <c r="CQ23" i="1"/>
  <c r="CT23" i="1" s="1"/>
  <c r="CK23" i="1"/>
  <c r="CJ23" i="1"/>
  <c r="CG23" i="1"/>
  <c r="CF23" i="1"/>
  <c r="BG23" i="1"/>
  <c r="BF23" i="1"/>
  <c r="BM23" i="1" s="1"/>
  <c r="BE23" i="1"/>
  <c r="BL23" i="1" s="1"/>
  <c r="BD23" i="1"/>
  <c r="BK23" i="1" s="1"/>
  <c r="BC23" i="1"/>
  <c r="BJ23" i="1" s="1"/>
  <c r="BB23" i="1"/>
  <c r="BI23" i="1" s="1"/>
  <c r="BA23" i="1"/>
  <c r="BH23" i="1" s="1"/>
  <c r="AX23" i="1"/>
  <c r="CI23" i="1" s="1"/>
  <c r="AT23" i="1"/>
  <c r="AU23" i="1" s="1"/>
  <c r="AQ23" i="1"/>
  <c r="Y23" i="1"/>
  <c r="L23" i="1"/>
  <c r="C23" i="1"/>
  <c r="AB23" i="1" s="1"/>
  <c r="CS22" i="1"/>
  <c r="CR22" i="1"/>
  <c r="CQ22" i="1"/>
  <c r="CT22" i="1" s="1"/>
  <c r="CL22" i="1"/>
  <c r="CK22" i="1"/>
  <c r="CJ22" i="1"/>
  <c r="CG22" i="1"/>
  <c r="CF22" i="1"/>
  <c r="BJ22" i="1"/>
  <c r="BG22" i="1"/>
  <c r="BF22" i="1"/>
  <c r="BM22" i="1" s="1"/>
  <c r="BE22" i="1"/>
  <c r="BL22" i="1" s="1"/>
  <c r="BD22" i="1"/>
  <c r="BK22" i="1" s="1"/>
  <c r="BC22" i="1"/>
  <c r="BB22" i="1"/>
  <c r="BI22" i="1" s="1"/>
  <c r="BA22" i="1"/>
  <c r="BH22" i="1" s="1"/>
  <c r="AX22" i="1"/>
  <c r="CI22" i="1" s="1"/>
  <c r="AT22" i="1"/>
  <c r="AU22" i="1" s="1"/>
  <c r="AQ22" i="1"/>
  <c r="AB22" i="1"/>
  <c r="AA22" i="1"/>
  <c r="Z22" i="1"/>
  <c r="X22" i="1"/>
  <c r="V22" i="1"/>
  <c r="O22" i="1"/>
  <c r="K22" i="1"/>
  <c r="I22" i="1"/>
  <c r="G22" i="1"/>
  <c r="C22" i="1"/>
  <c r="AS22" i="1" s="1"/>
  <c r="CT21" i="1"/>
  <c r="CS21" i="1"/>
  <c r="CR21" i="1"/>
  <c r="CQ21" i="1"/>
  <c r="CJ21" i="1"/>
  <c r="CF21" i="1"/>
  <c r="BJ21" i="1"/>
  <c r="BI21" i="1"/>
  <c r="BG21" i="1"/>
  <c r="BF21" i="1"/>
  <c r="BM21" i="1" s="1"/>
  <c r="BE21" i="1"/>
  <c r="BL21" i="1" s="1"/>
  <c r="BD21" i="1"/>
  <c r="BK21" i="1" s="1"/>
  <c r="BC21" i="1"/>
  <c r="BB21" i="1"/>
  <c r="BA21" i="1"/>
  <c r="BH21" i="1" s="1"/>
  <c r="AT21" i="1"/>
  <c r="AU21" i="1" s="1"/>
  <c r="AQ21" i="1"/>
  <c r="AB21" i="1"/>
  <c r="C21" i="1"/>
  <c r="L21" i="1" s="1"/>
  <c r="CS20" i="1"/>
  <c r="CR20" i="1"/>
  <c r="CQ20" i="1"/>
  <c r="CT20" i="1" s="1"/>
  <c r="CJ20" i="1"/>
  <c r="CF20" i="1"/>
  <c r="BM20" i="1"/>
  <c r="BL20" i="1"/>
  <c r="BK20" i="1"/>
  <c r="BJ20" i="1"/>
  <c r="BI20" i="1"/>
  <c r="BH20" i="1"/>
  <c r="AW20" i="1"/>
  <c r="CG20" i="1" s="1"/>
  <c r="AQ20" i="1"/>
  <c r="AB20" i="1"/>
  <c r="AA20" i="1"/>
  <c r="Z20" i="1"/>
  <c r="X20" i="1"/>
  <c r="V20" i="1"/>
  <c r="O20" i="1"/>
  <c r="K20" i="1"/>
  <c r="I20" i="1"/>
  <c r="G20" i="1"/>
  <c r="C20" i="1"/>
  <c r="AS20" i="1" s="1"/>
  <c r="AT20" i="1" s="1"/>
  <c r="AU20" i="1" s="1"/>
  <c r="CS19" i="1"/>
  <c r="CR19" i="1"/>
  <c r="CQ19" i="1"/>
  <c r="CT19" i="1" s="1"/>
  <c r="CJ19" i="1"/>
  <c r="CF19" i="1"/>
  <c r="BM19" i="1"/>
  <c r="BL19" i="1"/>
  <c r="BK19" i="1"/>
  <c r="BJ19" i="1"/>
  <c r="BI19" i="1"/>
  <c r="BH19" i="1"/>
  <c r="AQ19" i="1"/>
  <c r="C19" i="1"/>
  <c r="AS19" i="1" s="1"/>
  <c r="AT19" i="1" s="1"/>
  <c r="AU19" i="1" s="1"/>
  <c r="CS18" i="1"/>
  <c r="CR18" i="1"/>
  <c r="CQ18" i="1"/>
  <c r="CT18" i="1" s="1"/>
  <c r="CJ18" i="1"/>
  <c r="CF18" i="1"/>
  <c r="BM18" i="1"/>
  <c r="BL18" i="1"/>
  <c r="BK18" i="1"/>
  <c r="BJ18" i="1"/>
  <c r="BI18" i="1"/>
  <c r="BH18" i="1"/>
  <c r="AQ18" i="1"/>
  <c r="AD18" i="1"/>
  <c r="K18" i="1"/>
  <c r="C18" i="1"/>
  <c r="Y18" i="1" s="1"/>
  <c r="CT17" i="1"/>
  <c r="CS17" i="1"/>
  <c r="CR17" i="1"/>
  <c r="CQ17" i="1"/>
  <c r="CJ17" i="1"/>
  <c r="CF17" i="1"/>
  <c r="BM17" i="1"/>
  <c r="BL17" i="1"/>
  <c r="BK17" i="1"/>
  <c r="BJ17" i="1"/>
  <c r="BI17" i="1"/>
  <c r="BH17" i="1"/>
  <c r="AQ17" i="1"/>
  <c r="C17" i="1"/>
  <c r="O17" i="1" s="1"/>
  <c r="CS16" i="1"/>
  <c r="CR16" i="1"/>
  <c r="CQ16" i="1"/>
  <c r="CT16" i="1" s="1"/>
  <c r="CJ16" i="1"/>
  <c r="CF16" i="1"/>
  <c r="BL16" i="1"/>
  <c r="BK16" i="1"/>
  <c r="BH16" i="1"/>
  <c r="BG16" i="1"/>
  <c r="BF16" i="1"/>
  <c r="BM16" i="1" s="1"/>
  <c r="BE16" i="1"/>
  <c r="BD16" i="1"/>
  <c r="BC16" i="1"/>
  <c r="BJ16" i="1" s="1"/>
  <c r="BB16" i="1"/>
  <c r="BI16" i="1" s="1"/>
  <c r="BA16" i="1"/>
  <c r="AT16" i="1"/>
  <c r="AU16" i="1" s="1"/>
  <c r="AQ16" i="1"/>
  <c r="C16" i="1"/>
  <c r="Z16" i="1" s="1"/>
  <c r="CT15" i="1"/>
  <c r="CS15" i="1"/>
  <c r="CR15" i="1"/>
  <c r="CQ15" i="1"/>
  <c r="CJ15" i="1"/>
  <c r="CG15" i="1"/>
  <c r="CF15" i="1"/>
  <c r="BM15" i="1"/>
  <c r="BL15" i="1"/>
  <c r="BG15" i="1"/>
  <c r="BF15" i="1"/>
  <c r="BE15" i="1"/>
  <c r="BD15" i="1"/>
  <c r="BK15" i="1" s="1"/>
  <c r="BC15" i="1"/>
  <c r="BJ15" i="1" s="1"/>
  <c r="BB15" i="1"/>
  <c r="BI15" i="1" s="1"/>
  <c r="BA15" i="1"/>
  <c r="BH15" i="1" s="1"/>
  <c r="AX15" i="1"/>
  <c r="CK15" i="1" s="1"/>
  <c r="AT15" i="1"/>
  <c r="AU15" i="1" s="1"/>
  <c r="AQ15" i="1"/>
  <c r="X15" i="1"/>
  <c r="V15" i="1"/>
  <c r="I15" i="1"/>
  <c r="G15" i="1"/>
  <c r="C15" i="1"/>
  <c r="AD15" i="1" s="1"/>
  <c r="CS14" i="1"/>
  <c r="CR14" i="1"/>
  <c r="CQ14" i="1"/>
  <c r="CT14" i="1" s="1"/>
  <c r="CJ14" i="1"/>
  <c r="CF14" i="1"/>
  <c r="BG14" i="1"/>
  <c r="BF14" i="1"/>
  <c r="BM14" i="1" s="1"/>
  <c r="BE14" i="1"/>
  <c r="BL14" i="1" s="1"/>
  <c r="BD14" i="1"/>
  <c r="BK14" i="1" s="1"/>
  <c r="BC14" i="1"/>
  <c r="BJ14" i="1" s="1"/>
  <c r="BB14" i="1"/>
  <c r="BI14" i="1" s="1"/>
  <c r="BA14" i="1"/>
  <c r="BH14" i="1" s="1"/>
  <c r="AW14" i="1"/>
  <c r="AX14" i="1" s="1"/>
  <c r="AT14" i="1"/>
  <c r="AU14" i="1" s="1"/>
  <c r="AQ14" i="1"/>
  <c r="AB14" i="1"/>
  <c r="AA14" i="1"/>
  <c r="X14" i="1"/>
  <c r="V14" i="1"/>
  <c r="K14" i="1"/>
  <c r="G14" i="1"/>
  <c r="C14" i="1"/>
  <c r="I14" i="1" s="1"/>
  <c r="CS13" i="1"/>
  <c r="CR13" i="1"/>
  <c r="CQ13" i="1"/>
  <c r="CT13" i="1" s="1"/>
  <c r="CJ13" i="1"/>
  <c r="CG13" i="1"/>
  <c r="CF13" i="1"/>
  <c r="BI13" i="1"/>
  <c r="BH13" i="1"/>
  <c r="BG13" i="1"/>
  <c r="BF13" i="1"/>
  <c r="BM13" i="1" s="1"/>
  <c r="BE13" i="1"/>
  <c r="BL13" i="1" s="1"/>
  <c r="BD13" i="1"/>
  <c r="BK13" i="1" s="1"/>
  <c r="BC13" i="1"/>
  <c r="BJ13" i="1" s="1"/>
  <c r="BB13" i="1"/>
  <c r="BA13" i="1"/>
  <c r="AX13" i="1"/>
  <c r="CI13" i="1" s="1"/>
  <c r="AT13" i="1"/>
  <c r="AU13" i="1" s="1"/>
  <c r="AQ13" i="1"/>
  <c r="AA13" i="1"/>
  <c r="Z13" i="1"/>
  <c r="Y13" i="1"/>
  <c r="C13" i="1"/>
  <c r="O13" i="1" s="1"/>
  <c r="CS12" i="1"/>
  <c r="CR12" i="1"/>
  <c r="CQ12" i="1"/>
  <c r="CT12" i="1" s="1"/>
  <c r="CJ12" i="1"/>
  <c r="CF12" i="1"/>
  <c r="BM12" i="1"/>
  <c r="BJ12" i="1"/>
  <c r="BI12" i="1"/>
  <c r="BG12" i="1"/>
  <c r="BF12" i="1"/>
  <c r="BE12" i="1"/>
  <c r="BL12" i="1" s="1"/>
  <c r="BD12" i="1"/>
  <c r="BK12" i="1" s="1"/>
  <c r="BC12" i="1"/>
  <c r="BB12" i="1"/>
  <c r="BA12" i="1"/>
  <c r="BH12" i="1" s="1"/>
  <c r="AU12" i="1"/>
  <c r="AT12" i="1"/>
  <c r="AQ12" i="1"/>
  <c r="AD12" i="1"/>
  <c r="C12" i="1"/>
  <c r="Z12" i="1" s="1"/>
  <c r="CS11" i="1"/>
  <c r="CR11" i="1"/>
  <c r="CQ11" i="1"/>
  <c r="CT11" i="1" s="1"/>
  <c r="CJ11" i="1"/>
  <c r="CF11" i="1"/>
  <c r="BM11" i="1"/>
  <c r="BG11" i="1"/>
  <c r="BF11" i="1"/>
  <c r="BE11" i="1"/>
  <c r="BL11" i="1" s="1"/>
  <c r="BD11" i="1"/>
  <c r="BK11" i="1" s="1"/>
  <c r="BC11" i="1"/>
  <c r="BJ11" i="1" s="1"/>
  <c r="BB11" i="1"/>
  <c r="BI11" i="1" s="1"/>
  <c r="BA11" i="1"/>
  <c r="BH11" i="1" s="1"/>
  <c r="AT11" i="1"/>
  <c r="AU11" i="1" s="1"/>
  <c r="AQ11" i="1"/>
  <c r="L11" i="1"/>
  <c r="C11" i="1"/>
  <c r="AD11" i="1" s="1"/>
  <c r="CT10" i="1"/>
  <c r="CS10" i="1"/>
  <c r="CR10" i="1"/>
  <c r="CQ10" i="1"/>
  <c r="CJ10" i="1"/>
  <c r="CF10" i="1"/>
  <c r="BM10" i="1"/>
  <c r="BL10" i="1"/>
  <c r="BK10" i="1"/>
  <c r="BJ10" i="1"/>
  <c r="BI10" i="1"/>
  <c r="BH10" i="1"/>
  <c r="AQ10" i="1"/>
  <c r="C10" i="1"/>
  <c r="AA10" i="1" s="1"/>
  <c r="CS9" i="1"/>
  <c r="CR9" i="1"/>
  <c r="CQ9" i="1"/>
  <c r="CT9" i="1" s="1"/>
  <c r="CJ9" i="1"/>
  <c r="CG9" i="1"/>
  <c r="CF9" i="1"/>
  <c r="BG9" i="1"/>
  <c r="BF9" i="1"/>
  <c r="BM9" i="1" s="1"/>
  <c r="BE9" i="1"/>
  <c r="BL9" i="1" s="1"/>
  <c r="BD9" i="1"/>
  <c r="BK9" i="1" s="1"/>
  <c r="BC9" i="1"/>
  <c r="BJ9" i="1" s="1"/>
  <c r="BB9" i="1"/>
  <c r="BI9" i="1" s="1"/>
  <c r="BA9" i="1"/>
  <c r="BH9" i="1" s="1"/>
  <c r="AX9" i="1"/>
  <c r="CK9" i="1" s="1"/>
  <c r="AT9" i="1"/>
  <c r="AU9" i="1" s="1"/>
  <c r="AQ9" i="1"/>
  <c r="L9" i="1"/>
  <c r="C9" i="1"/>
  <c r="AD9" i="1" s="1"/>
  <c r="CS8" i="1"/>
  <c r="CR8" i="1"/>
  <c r="CQ8" i="1"/>
  <c r="CT8" i="1" s="1"/>
  <c r="CJ8" i="1"/>
  <c r="CF8" i="1"/>
  <c r="BG8" i="1"/>
  <c r="BF8" i="1"/>
  <c r="BM8" i="1" s="1"/>
  <c r="BE8" i="1"/>
  <c r="BL8" i="1" s="1"/>
  <c r="BD8" i="1"/>
  <c r="BK8" i="1" s="1"/>
  <c r="BC8" i="1"/>
  <c r="BJ8" i="1" s="1"/>
  <c r="BB8" i="1"/>
  <c r="BI8" i="1" s="1"/>
  <c r="BA8" i="1"/>
  <c r="BH8" i="1" s="1"/>
  <c r="AU8" i="1"/>
  <c r="AT8" i="1"/>
  <c r="AQ8" i="1"/>
  <c r="AD8" i="1"/>
  <c r="Y8" i="1"/>
  <c r="L8" i="1"/>
  <c r="C8" i="1"/>
  <c r="AW8" i="1" s="1"/>
  <c r="CT7" i="1"/>
  <c r="CS7" i="1"/>
  <c r="CR7" i="1"/>
  <c r="CQ7" i="1"/>
  <c r="CJ7" i="1"/>
  <c r="CF7" i="1"/>
  <c r="BM7" i="1"/>
  <c r="BL7" i="1"/>
  <c r="BK7" i="1"/>
  <c r="BJ7" i="1"/>
  <c r="BI7" i="1"/>
  <c r="BH7" i="1"/>
  <c r="AW7" i="1"/>
  <c r="AQ7" i="1"/>
  <c r="AB7" i="1"/>
  <c r="AA7" i="1"/>
  <c r="Z7" i="1"/>
  <c r="X7" i="1"/>
  <c r="V7" i="1"/>
  <c r="O7" i="1"/>
  <c r="K7" i="1"/>
  <c r="I7" i="1"/>
  <c r="G7" i="1"/>
  <c r="C7" i="1"/>
  <c r="AS7" i="1" s="1"/>
  <c r="AT7" i="1" s="1"/>
  <c r="AU7" i="1" s="1"/>
  <c r="CS6" i="1"/>
  <c r="CR6" i="1"/>
  <c r="CQ6" i="1"/>
  <c r="CT6" i="1" s="1"/>
  <c r="CJ6" i="1"/>
  <c r="CF6" i="1"/>
  <c r="BI6" i="1"/>
  <c r="BG6" i="1"/>
  <c r="BF6" i="1"/>
  <c r="BM6" i="1" s="1"/>
  <c r="BE6" i="1"/>
  <c r="BL6" i="1" s="1"/>
  <c r="BD6" i="1"/>
  <c r="BK6" i="1" s="1"/>
  <c r="BC6" i="1"/>
  <c r="BJ6" i="1" s="1"/>
  <c r="BB6" i="1"/>
  <c r="BA6" i="1"/>
  <c r="BH6" i="1" s="1"/>
  <c r="AU6" i="1"/>
  <c r="AT6" i="1"/>
  <c r="AQ6" i="1"/>
  <c r="C6" i="1"/>
  <c r="L6" i="1" s="1"/>
  <c r="CS5" i="1"/>
  <c r="CR5" i="1"/>
  <c r="CQ5" i="1"/>
  <c r="CT5" i="1" s="1"/>
  <c r="CJ5" i="1"/>
  <c r="CG5" i="1"/>
  <c r="CF5" i="1"/>
  <c r="BM5" i="1"/>
  <c r="BL5" i="1"/>
  <c r="BI5" i="1"/>
  <c r="BH5" i="1"/>
  <c r="BG5" i="1"/>
  <c r="BF5" i="1"/>
  <c r="BE5" i="1"/>
  <c r="BD5" i="1"/>
  <c r="BK5" i="1" s="1"/>
  <c r="BC5" i="1"/>
  <c r="BJ5" i="1" s="1"/>
  <c r="BB5" i="1"/>
  <c r="BA5" i="1"/>
  <c r="AX5" i="1"/>
  <c r="CK5" i="1" s="1"/>
  <c r="AT5" i="1"/>
  <c r="AU5" i="1" s="1"/>
  <c r="AQ5" i="1"/>
  <c r="C5" i="1"/>
  <c r="X5" i="1" s="1"/>
  <c r="CS4" i="1"/>
  <c r="CR4" i="1"/>
  <c r="CQ4" i="1"/>
  <c r="CJ4" i="1"/>
  <c r="CF4" i="1"/>
  <c r="BM4" i="1"/>
  <c r="BL4" i="1"/>
  <c r="BK4" i="1"/>
  <c r="BJ4" i="1"/>
  <c r="BI4" i="1"/>
  <c r="BH4" i="1"/>
  <c r="AQ4" i="1"/>
  <c r="AA4" i="1"/>
  <c r="Z4" i="1"/>
  <c r="V4" i="1"/>
  <c r="O4" i="1"/>
  <c r="C4" i="1"/>
  <c r="L4" i="1" s="1"/>
  <c r="CS3" i="1"/>
  <c r="CR3" i="1"/>
  <c r="CQ3" i="1"/>
  <c r="CT3" i="1" s="1"/>
  <c r="CJ3" i="1"/>
  <c r="CG3" i="1"/>
  <c r="CF3" i="1"/>
  <c r="BM3" i="1"/>
  <c r="BJ3" i="1"/>
  <c r="BI3" i="1"/>
  <c r="BG3" i="1"/>
  <c r="BF3" i="1"/>
  <c r="BE3" i="1"/>
  <c r="BL3" i="1" s="1"/>
  <c r="BD3" i="1"/>
  <c r="BK3" i="1" s="1"/>
  <c r="BC3" i="1"/>
  <c r="BB3" i="1"/>
  <c r="BA3" i="1"/>
  <c r="BH3" i="1" s="1"/>
  <c r="AX3" i="1"/>
  <c r="CK3" i="1" s="1"/>
  <c r="AT3" i="1"/>
  <c r="AU3" i="1" s="1"/>
  <c r="AQ3" i="1"/>
  <c r="AD3" i="1"/>
  <c r="I3" i="1"/>
  <c r="G3" i="1"/>
  <c r="C3" i="1"/>
  <c r="X3" i="1" s="1"/>
  <c r="CS2" i="1"/>
  <c r="CR2" i="1"/>
  <c r="CQ2" i="1"/>
  <c r="CJ2" i="1"/>
  <c r="CF2" i="1"/>
  <c r="BL2" i="1"/>
  <c r="BK2" i="1"/>
  <c r="BG2" i="1"/>
  <c r="BF2" i="1"/>
  <c r="BM2" i="1" s="1"/>
  <c r="BE2" i="1"/>
  <c r="BD2" i="1"/>
  <c r="BC2" i="1"/>
  <c r="BJ2" i="1" s="1"/>
  <c r="BB2" i="1"/>
  <c r="BI2" i="1" s="1"/>
  <c r="BA2" i="1"/>
  <c r="BH2" i="1" s="1"/>
  <c r="AT2" i="1"/>
  <c r="AU2" i="1" s="1"/>
  <c r="AQ2" i="1"/>
  <c r="G2" i="1"/>
  <c r="C2" i="1"/>
  <c r="CM23" i="1" l="1"/>
  <c r="CL23" i="1"/>
  <c r="AB5" i="1"/>
  <c r="AD6" i="1"/>
  <c r="V34" i="1"/>
  <c r="AA34" i="1"/>
  <c r="V40" i="1"/>
  <c r="X47" i="1"/>
  <c r="AD47" i="1"/>
  <c r="CL53" i="1"/>
  <c r="CN53" i="1"/>
  <c r="AS60" i="1"/>
  <c r="AT60" i="1" s="1"/>
  <c r="AU60" i="1" s="1"/>
  <c r="V60" i="1"/>
  <c r="G60" i="1"/>
  <c r="O60" i="1"/>
  <c r="AA60" i="1"/>
  <c r="I60" i="1"/>
  <c r="CG69" i="1"/>
  <c r="AX69" i="1"/>
  <c r="AS100" i="1"/>
  <c r="AT100" i="1" s="1"/>
  <c r="AU100" i="1" s="1"/>
  <c r="Z100" i="1"/>
  <c r="O100" i="1"/>
  <c r="G100" i="1"/>
  <c r="AW100" i="1"/>
  <c r="AA100" i="1"/>
  <c r="V100" i="1"/>
  <c r="I100" i="1"/>
  <c r="X100" i="1"/>
  <c r="AD100" i="1"/>
  <c r="L100" i="1"/>
  <c r="AB100" i="1"/>
  <c r="K100" i="1"/>
  <c r="CT2" i="1"/>
  <c r="O8" i="1"/>
  <c r="Z8" i="1"/>
  <c r="V9" i="1"/>
  <c r="Y17" i="1"/>
  <c r="AX20" i="1"/>
  <c r="O23" i="1"/>
  <c r="Z23" i="1"/>
  <c r="I34" i="1"/>
  <c r="X40" i="1"/>
  <c r="AB44" i="1"/>
  <c r="CT44" i="1"/>
  <c r="V46" i="1"/>
  <c r="G47" i="1"/>
  <c r="Y47" i="1"/>
  <c r="CG48" i="1"/>
  <c r="Y50" i="1"/>
  <c r="AD50" i="1"/>
  <c r="K60" i="1"/>
  <c r="AB66" i="1"/>
  <c r="V66" i="1"/>
  <c r="AA66" i="1"/>
  <c r="G66" i="1"/>
  <c r="Y66" i="1"/>
  <c r="AX78" i="1"/>
  <c r="CG78" i="1"/>
  <c r="X88" i="1"/>
  <c r="Z88" i="1"/>
  <c r="K88" i="1"/>
  <c r="AB88" i="1"/>
  <c r="O88" i="1"/>
  <c r="AW88" i="1"/>
  <c r="AA88" i="1"/>
  <c r="I88" i="1"/>
  <c r="Y88" i="1"/>
  <c r="G88" i="1"/>
  <c r="Y100" i="1"/>
  <c r="G118" i="1"/>
  <c r="AW118" i="1"/>
  <c r="AX118" i="1" s="1"/>
  <c r="AB118" i="1"/>
  <c r="X118" i="1"/>
  <c r="K118" i="1"/>
  <c r="AD118" i="1"/>
  <c r="Y118" i="1"/>
  <c r="L118" i="1"/>
  <c r="AS118" i="1"/>
  <c r="AT118" i="1" s="1"/>
  <c r="AU118" i="1" s="1"/>
  <c r="V118" i="1"/>
  <c r="O118" i="1"/>
  <c r="AA118" i="1"/>
  <c r="I118" i="1"/>
  <c r="Y130" i="1"/>
  <c r="AA130" i="1"/>
  <c r="V11" i="1"/>
  <c r="Z18" i="1"/>
  <c r="X34" i="1"/>
  <c r="AB34" i="1"/>
  <c r="I40" i="1"/>
  <c r="AB46" i="1"/>
  <c r="AA3" i="1"/>
  <c r="X4" i="1"/>
  <c r="AB4" i="1"/>
  <c r="CT4" i="1"/>
  <c r="I5" i="1"/>
  <c r="V6" i="1"/>
  <c r="AA6" i="1"/>
  <c r="L7" i="1"/>
  <c r="Y7" i="1"/>
  <c r="AD7" i="1"/>
  <c r="G8" i="1"/>
  <c r="V8" i="1"/>
  <c r="AA8" i="1"/>
  <c r="I9" i="1"/>
  <c r="X9" i="1"/>
  <c r="I11" i="1"/>
  <c r="X11" i="1"/>
  <c r="L14" i="1"/>
  <c r="Y14" i="1"/>
  <c r="AD14" i="1"/>
  <c r="CG14" i="1"/>
  <c r="K15" i="1"/>
  <c r="AD16" i="1"/>
  <c r="Z17" i="1"/>
  <c r="G18" i="1"/>
  <c r="AA18" i="1"/>
  <c r="AW18" i="1"/>
  <c r="L20" i="1"/>
  <c r="Y20" i="1"/>
  <c r="AD20" i="1"/>
  <c r="Z21" i="1"/>
  <c r="AS21" i="1"/>
  <c r="L22" i="1"/>
  <c r="Y22" i="1"/>
  <c r="AD22" i="1"/>
  <c r="G23" i="1"/>
  <c r="V23" i="1"/>
  <c r="AA23" i="1"/>
  <c r="O24" i="1"/>
  <c r="AA24" i="1"/>
  <c r="Z25" i="1"/>
  <c r="K29" i="1"/>
  <c r="X29" i="1"/>
  <c r="AD29" i="1"/>
  <c r="K30" i="1"/>
  <c r="X30" i="1"/>
  <c r="AD30" i="1"/>
  <c r="CI30" i="1"/>
  <c r="CL30" i="1" s="1"/>
  <c r="L31" i="1"/>
  <c r="L34" i="1"/>
  <c r="Y34" i="1"/>
  <c r="AD34" i="1"/>
  <c r="K35" i="1"/>
  <c r="X35" i="1"/>
  <c r="AD35" i="1"/>
  <c r="K36" i="1"/>
  <c r="X36" i="1"/>
  <c r="AD36" i="1"/>
  <c r="AX36" i="1"/>
  <c r="Z37" i="1"/>
  <c r="L38" i="1"/>
  <c r="Y38" i="1"/>
  <c r="AD38" i="1"/>
  <c r="AW38" i="1"/>
  <c r="CG38" i="1" s="1"/>
  <c r="G39" i="1"/>
  <c r="AS39" i="1"/>
  <c r="AT39" i="1" s="1"/>
  <c r="AU39" i="1" s="1"/>
  <c r="K40" i="1"/>
  <c r="Y40" i="1"/>
  <c r="L41" i="1"/>
  <c r="X44" i="1"/>
  <c r="K45" i="1"/>
  <c r="AB45" i="1"/>
  <c r="I46" i="1"/>
  <c r="X46" i="1"/>
  <c r="AD46" i="1"/>
  <c r="L47" i="1"/>
  <c r="Z47" i="1"/>
  <c r="AS47" i="1"/>
  <c r="L48" i="1"/>
  <c r="Z48" i="1"/>
  <c r="CI48" i="1"/>
  <c r="CN48" i="1" s="1"/>
  <c r="K49" i="1"/>
  <c r="Z49" i="1"/>
  <c r="AS49" i="1"/>
  <c r="G50" i="1"/>
  <c r="Z50" i="1"/>
  <c r="V51" i="1"/>
  <c r="AA51" i="1"/>
  <c r="Y52" i="1"/>
  <c r="CK53" i="1"/>
  <c r="CP53" i="1" s="1"/>
  <c r="CU53" i="1" s="1"/>
  <c r="O55" i="1"/>
  <c r="AS57" i="1"/>
  <c r="AA57" i="1"/>
  <c r="V57" i="1"/>
  <c r="AD57" i="1"/>
  <c r="Y57" i="1"/>
  <c r="I57" i="1"/>
  <c r="AB57" i="1"/>
  <c r="V58" i="1"/>
  <c r="AD58" i="1"/>
  <c r="AA58" i="1"/>
  <c r="Y60" i="1"/>
  <c r="AX63" i="1"/>
  <c r="CG63" i="1"/>
  <c r="L66" i="1"/>
  <c r="AS66" i="1"/>
  <c r="V88" i="1"/>
  <c r="AB110" i="1"/>
  <c r="X110" i="1"/>
  <c r="K110" i="1"/>
  <c r="Y110" i="1"/>
  <c r="L110" i="1"/>
  <c r="AS110" i="1"/>
  <c r="AT110" i="1" s="1"/>
  <c r="AU110" i="1" s="1"/>
  <c r="V110" i="1"/>
  <c r="O110" i="1"/>
  <c r="AA110" i="1"/>
  <c r="G110" i="1"/>
  <c r="Z118" i="1"/>
  <c r="Y6" i="1"/>
  <c r="G5" i="1"/>
  <c r="AD5" i="1"/>
  <c r="O6" i="1"/>
  <c r="Z6" i="1"/>
  <c r="AB3" i="1"/>
  <c r="Y4" i="1"/>
  <c r="AD4" i="1"/>
  <c r="AA5" i="1"/>
  <c r="X6" i="1"/>
  <c r="AB6" i="1"/>
  <c r="I8" i="1"/>
  <c r="X8" i="1"/>
  <c r="AB8" i="1"/>
  <c r="K9" i="1"/>
  <c r="Y9" i="1"/>
  <c r="K11" i="1"/>
  <c r="Y11" i="1"/>
  <c r="AW11" i="1"/>
  <c r="AX11" i="1" s="1"/>
  <c r="CI11" i="1" s="1"/>
  <c r="CK13" i="1"/>
  <c r="O14" i="1"/>
  <c r="Z14" i="1"/>
  <c r="O15" i="1"/>
  <c r="AA17" i="1"/>
  <c r="I18" i="1"/>
  <c r="AB18" i="1"/>
  <c r="AA21" i="1"/>
  <c r="K23" i="1"/>
  <c r="X23" i="1"/>
  <c r="AD23" i="1"/>
  <c r="AA25" i="1"/>
  <c r="AS28" i="1"/>
  <c r="AT28" i="1" s="1"/>
  <c r="AU28" i="1" s="1"/>
  <c r="L29" i="1"/>
  <c r="Y29" i="1"/>
  <c r="L30" i="1"/>
  <c r="Z30" i="1"/>
  <c r="X31" i="1"/>
  <c r="O34" i="1"/>
  <c r="Z34" i="1"/>
  <c r="L35" i="1"/>
  <c r="Y35" i="1"/>
  <c r="L36" i="1"/>
  <c r="Z36" i="1"/>
  <c r="I39" i="1"/>
  <c r="AW39" i="1"/>
  <c r="L40" i="1"/>
  <c r="Z44" i="1"/>
  <c r="AS44" i="1"/>
  <c r="AT44" i="1" s="1"/>
  <c r="AU44" i="1" s="1"/>
  <c r="K46" i="1"/>
  <c r="V47" i="1"/>
  <c r="O48" i="1"/>
  <c r="AA48" i="1"/>
  <c r="AS48" i="1"/>
  <c r="AT48" i="1" s="1"/>
  <c r="AU48" i="1" s="1"/>
  <c r="O49" i="1"/>
  <c r="CK49" i="1"/>
  <c r="I50" i="1"/>
  <c r="AA50" i="1"/>
  <c r="CI52" i="1"/>
  <c r="CN52" i="1" s="1"/>
  <c r="CM53" i="1"/>
  <c r="AA55" i="1"/>
  <c r="Y55" i="1"/>
  <c r="L55" i="1"/>
  <c r="V55" i="1"/>
  <c r="AD55" i="1"/>
  <c r="CI56" i="1"/>
  <c r="AB59" i="1"/>
  <c r="X59" i="1"/>
  <c r="Y59" i="1"/>
  <c r="AA59" i="1"/>
  <c r="G59" i="1"/>
  <c r="Z66" i="1"/>
  <c r="Z67" i="1"/>
  <c r="AS67" i="1"/>
  <c r="AT67" i="1" s="1"/>
  <c r="AU67" i="1" s="1"/>
  <c r="AA67" i="1"/>
  <c r="AD67" i="1"/>
  <c r="Y67" i="1"/>
  <c r="AD88" i="1"/>
  <c r="CI151" i="1"/>
  <c r="CK151" i="1"/>
  <c r="I158" i="1"/>
  <c r="AA158" i="1"/>
  <c r="V158" i="1"/>
  <c r="G158" i="1"/>
  <c r="AD158" i="1"/>
  <c r="Y158" i="1"/>
  <c r="L158" i="1"/>
  <c r="AB158" i="1"/>
  <c r="X158" i="1"/>
  <c r="K158" i="1"/>
  <c r="Z158" i="1"/>
  <c r="O158" i="1"/>
  <c r="V53" i="1"/>
  <c r="L54" i="1"/>
  <c r="Y54" i="1"/>
  <c r="AD54" i="1"/>
  <c r="O56" i="1"/>
  <c r="AB56" i="1"/>
  <c r="AS62" i="1"/>
  <c r="AA62" i="1"/>
  <c r="I62" i="1"/>
  <c r="AB62" i="1"/>
  <c r="L63" i="1"/>
  <c r="AA63" i="1"/>
  <c r="AA65" i="1"/>
  <c r="CI65" i="1"/>
  <c r="CN65" i="1" s="1"/>
  <c r="CK65" i="1"/>
  <c r="AS68" i="1"/>
  <c r="Z68" i="1"/>
  <c r="K68" i="1"/>
  <c r="V68" i="1"/>
  <c r="K69" i="1"/>
  <c r="Y71" i="1"/>
  <c r="L82" i="1"/>
  <c r="L83" i="1"/>
  <c r="AD85" i="1"/>
  <c r="Y85" i="1"/>
  <c r="I85" i="1"/>
  <c r="Z85" i="1"/>
  <c r="AS85" i="1"/>
  <c r="AB101" i="1"/>
  <c r="X101" i="1"/>
  <c r="G101" i="1"/>
  <c r="AD101" i="1"/>
  <c r="Y101" i="1"/>
  <c r="I101" i="1"/>
  <c r="AA101" i="1"/>
  <c r="CM101" i="1"/>
  <c r="CL101" i="1"/>
  <c r="CP101" i="1" s="1"/>
  <c r="CU101" i="1" s="1"/>
  <c r="CI102" i="1"/>
  <c r="CM102" i="1" s="1"/>
  <c r="AD123" i="1"/>
  <c r="X123" i="1"/>
  <c r="I123" i="1"/>
  <c r="Y123" i="1"/>
  <c r="L123" i="1"/>
  <c r="Z123" i="1"/>
  <c r="I125" i="1"/>
  <c r="K125" i="1"/>
  <c r="CK125" i="1"/>
  <c r="CI125" i="1"/>
  <c r="Y128" i="1"/>
  <c r="AD128" i="1"/>
  <c r="Z128" i="1"/>
  <c r="CK134" i="1"/>
  <c r="AD135" i="1"/>
  <c r="X135" i="1"/>
  <c r="G135" i="1"/>
  <c r="AS135" i="1"/>
  <c r="K135" i="1"/>
  <c r="I135" i="1"/>
  <c r="CK143" i="1"/>
  <c r="CI143" i="1"/>
  <c r="I148" i="1"/>
  <c r="AS148" i="1"/>
  <c r="AA148" i="1"/>
  <c r="V148" i="1"/>
  <c r="G148" i="1"/>
  <c r="AD148" i="1"/>
  <c r="Y148" i="1"/>
  <c r="L148" i="1"/>
  <c r="AB148" i="1"/>
  <c r="X148" i="1"/>
  <c r="K148" i="1"/>
  <c r="AS156" i="1"/>
  <c r="G156" i="1"/>
  <c r="K156" i="1"/>
  <c r="I156" i="1"/>
  <c r="AB160" i="1"/>
  <c r="G160" i="1"/>
  <c r="AS160" i="1"/>
  <c r="L160" i="1"/>
  <c r="I160" i="1"/>
  <c r="Y188" i="1"/>
  <c r="K188" i="1"/>
  <c r="AW188" i="1"/>
  <c r="AD188" i="1"/>
  <c r="X188" i="1"/>
  <c r="G188" i="1"/>
  <c r="AS188" i="1"/>
  <c r="Z188" i="1"/>
  <c r="O188" i="1"/>
  <c r="V188" i="1"/>
  <c r="AA188" i="1"/>
  <c r="Z71" i="1"/>
  <c r="AS73" i="1"/>
  <c r="Y73" i="1"/>
  <c r="I73" i="1"/>
  <c r="Z73" i="1"/>
  <c r="I78" i="1"/>
  <c r="AD78" i="1"/>
  <c r="Y80" i="1"/>
  <c r="I80" i="1"/>
  <c r="AA80" i="1"/>
  <c r="AW93" i="1"/>
  <c r="CG93" i="1" s="1"/>
  <c r="CG103" i="1"/>
  <c r="AX103" i="1"/>
  <c r="CI103" i="1" s="1"/>
  <c r="CG108" i="1"/>
  <c r="AX108" i="1"/>
  <c r="CM117" i="1"/>
  <c r="CN117" i="1"/>
  <c r="AA121" i="1"/>
  <c r="K121" i="1"/>
  <c r="O121" i="1"/>
  <c r="CL140" i="1"/>
  <c r="CN140" i="1"/>
  <c r="CM141" i="1"/>
  <c r="CN141" i="1"/>
  <c r="CK153" i="1"/>
  <c r="CI153" i="1"/>
  <c r="G155" i="1"/>
  <c r="AD155" i="1"/>
  <c r="I155" i="1"/>
  <c r="AS186" i="1"/>
  <c r="AB186" i="1"/>
  <c r="AD186" i="1"/>
  <c r="X186" i="1"/>
  <c r="CI193" i="1"/>
  <c r="Y56" i="1"/>
  <c r="Z63" i="1"/>
  <c r="AB63" i="1"/>
  <c r="V63" i="1"/>
  <c r="G63" i="1"/>
  <c r="X63" i="1"/>
  <c r="AS69" i="1"/>
  <c r="AT69" i="1" s="1"/>
  <c r="AU69" i="1" s="1"/>
  <c r="Z69" i="1"/>
  <c r="O69" i="1"/>
  <c r="G69" i="1"/>
  <c r="V69" i="1"/>
  <c r="AB69" i="1"/>
  <c r="L71" i="1"/>
  <c r="AA71" i="1"/>
  <c r="O72" i="1"/>
  <c r="AA72" i="1"/>
  <c r="K73" i="1"/>
  <c r="AB73" i="1"/>
  <c r="AW73" i="1"/>
  <c r="AX73" i="1" s="1"/>
  <c r="K80" i="1"/>
  <c r="AB80" i="1"/>
  <c r="CT80" i="1"/>
  <c r="AA82" i="1"/>
  <c r="V82" i="1"/>
  <c r="I82" i="1"/>
  <c r="X82" i="1"/>
  <c r="CK82" i="1"/>
  <c r="AS83" i="1"/>
  <c r="AT83" i="1" s="1"/>
  <c r="AU83" i="1" s="1"/>
  <c r="X83" i="1"/>
  <c r="K83" i="1"/>
  <c r="V83" i="1"/>
  <c r="AW83" i="1"/>
  <c r="CK85" i="1"/>
  <c r="CI85" i="1"/>
  <c r="CN85" i="1" s="1"/>
  <c r="I87" i="1"/>
  <c r="O87" i="1"/>
  <c r="AD89" i="1"/>
  <c r="AS89" i="1"/>
  <c r="AT89" i="1" s="1"/>
  <c r="AU89" i="1" s="1"/>
  <c r="Z89" i="1"/>
  <c r="L89" i="1"/>
  <c r="Y89" i="1"/>
  <c r="CT94" i="1"/>
  <c r="CG96" i="1"/>
  <c r="AX96" i="1"/>
  <c r="AB105" i="1"/>
  <c r="O105" i="1"/>
  <c r="AD105" i="1"/>
  <c r="V105" i="1"/>
  <c r="CN109" i="1"/>
  <c r="CL109" i="1"/>
  <c r="V111" i="1"/>
  <c r="AD111" i="1"/>
  <c r="AS112" i="1"/>
  <c r="O112" i="1"/>
  <c r="V112" i="1"/>
  <c r="CK117" i="1"/>
  <c r="I121" i="1"/>
  <c r="CI129" i="1"/>
  <c r="CK129" i="1"/>
  <c r="CI170" i="1"/>
  <c r="CM170" i="1" s="1"/>
  <c r="CK170" i="1"/>
  <c r="CI171" i="1"/>
  <c r="CN171" i="1" s="1"/>
  <c r="CK171" i="1"/>
  <c r="AS74" i="1"/>
  <c r="L76" i="1"/>
  <c r="Y76" i="1"/>
  <c r="AD76" i="1"/>
  <c r="AW76" i="1"/>
  <c r="O77" i="1"/>
  <c r="L79" i="1"/>
  <c r="Y79" i="1"/>
  <c r="CT82" i="1"/>
  <c r="AW91" i="1"/>
  <c r="AX91" i="1" s="1"/>
  <c r="CT92" i="1"/>
  <c r="I94" i="1"/>
  <c r="Y94" i="1"/>
  <c r="AW94" i="1"/>
  <c r="O95" i="1"/>
  <c r="AA95" i="1"/>
  <c r="AW95" i="1"/>
  <c r="AX95" i="1" s="1"/>
  <c r="CK95" i="1" s="1"/>
  <c r="L96" i="1"/>
  <c r="Y96" i="1"/>
  <c r="AD96" i="1"/>
  <c r="G97" i="1"/>
  <c r="Y97" i="1"/>
  <c r="G102" i="1"/>
  <c r="O102" i="1"/>
  <c r="Z102" i="1"/>
  <c r="L103" i="1"/>
  <c r="Y103" i="1"/>
  <c r="G106" i="1"/>
  <c r="V106" i="1"/>
  <c r="AD106" i="1"/>
  <c r="G108" i="1"/>
  <c r="G109" i="1"/>
  <c r="V109" i="1"/>
  <c r="AA109" i="1"/>
  <c r="G114" i="1"/>
  <c r="O114" i="1"/>
  <c r="AA114" i="1"/>
  <c r="AS114" i="1"/>
  <c r="V117" i="1"/>
  <c r="AA117" i="1"/>
  <c r="G120" i="1"/>
  <c r="G122" i="1"/>
  <c r="O122" i="1"/>
  <c r="Z122" i="1"/>
  <c r="CT124" i="1"/>
  <c r="K126" i="1"/>
  <c r="AA126" i="1"/>
  <c r="AW126" i="1"/>
  <c r="AX126" i="1" s="1"/>
  <c r="CI126" i="1" s="1"/>
  <c r="G129" i="1"/>
  <c r="O129" i="1"/>
  <c r="Z129" i="1"/>
  <c r="K132" i="1"/>
  <c r="X132" i="1"/>
  <c r="AB132" i="1"/>
  <c r="V133" i="1"/>
  <c r="AA133" i="1"/>
  <c r="I134" i="1"/>
  <c r="Y134" i="1"/>
  <c r="CK135" i="1"/>
  <c r="L136" i="1"/>
  <c r="AD136" i="1"/>
  <c r="CK136" i="1"/>
  <c r="V138" i="1"/>
  <c r="CK138" i="1"/>
  <c r="AD139" i="1"/>
  <c r="X140" i="1"/>
  <c r="AD140" i="1"/>
  <c r="I141" i="1"/>
  <c r="AB141" i="1"/>
  <c r="L143" i="1"/>
  <c r="Y143" i="1"/>
  <c r="K144" i="1"/>
  <c r="X144" i="1"/>
  <c r="AD144" i="1"/>
  <c r="G146" i="1"/>
  <c r="AB146" i="1"/>
  <c r="AD147" i="1"/>
  <c r="K149" i="1"/>
  <c r="X149" i="1"/>
  <c r="AB149" i="1"/>
  <c r="AS151" i="1"/>
  <c r="CT155" i="1"/>
  <c r="CT157" i="1"/>
  <c r="CM158" i="1"/>
  <c r="K159" i="1"/>
  <c r="X159" i="1"/>
  <c r="AB159" i="1"/>
  <c r="CT159" i="1"/>
  <c r="G162" i="1"/>
  <c r="O162" i="1"/>
  <c r="AD162" i="1"/>
  <c r="O163" i="1"/>
  <c r="I164" i="1"/>
  <c r="L165" i="1"/>
  <c r="Y165" i="1"/>
  <c r="L167" i="1"/>
  <c r="Y167" i="1"/>
  <c r="AD167" i="1"/>
  <c r="K168" i="1"/>
  <c r="X168" i="1"/>
  <c r="AB168" i="1"/>
  <c r="I169" i="1"/>
  <c r="Y169" i="1"/>
  <c r="AS169" i="1"/>
  <c r="O170" i="1"/>
  <c r="AS171" i="1"/>
  <c r="AA171" i="1"/>
  <c r="K171" i="1"/>
  <c r="X171" i="1"/>
  <c r="CI172" i="1"/>
  <c r="G173" i="1"/>
  <c r="AS174" i="1"/>
  <c r="AB174" i="1"/>
  <c r="X174" i="1"/>
  <c r="K174" i="1"/>
  <c r="O174" i="1"/>
  <c r="AA174" i="1"/>
  <c r="G177" i="1"/>
  <c r="V177" i="1"/>
  <c r="G178" i="1"/>
  <c r="CI182" i="1"/>
  <c r="AS185" i="1"/>
  <c r="AB185" i="1"/>
  <c r="V185" i="1"/>
  <c r="G185" i="1"/>
  <c r="AD185" i="1"/>
  <c r="X185" i="1"/>
  <c r="I185" i="1"/>
  <c r="Z185" i="1"/>
  <c r="CK224" i="1"/>
  <c r="CI224" i="1"/>
  <c r="CL224" i="1" s="1"/>
  <c r="CP224" i="1" s="1"/>
  <c r="L132" i="1"/>
  <c r="Y132" i="1"/>
  <c r="AD132" i="1"/>
  <c r="CI133" i="1"/>
  <c r="CL133" i="1" s="1"/>
  <c r="O136" i="1"/>
  <c r="Z140" i="1"/>
  <c r="CK140" i="1"/>
  <c r="CI142" i="1"/>
  <c r="CN142" i="1" s="1"/>
  <c r="O143" i="1"/>
  <c r="Z143" i="1"/>
  <c r="L144" i="1"/>
  <c r="Y144" i="1"/>
  <c r="CK148" i="1"/>
  <c r="L149" i="1"/>
  <c r="Y149" i="1"/>
  <c r="AD149" i="1"/>
  <c r="CN158" i="1"/>
  <c r="CP158" i="1" s="1"/>
  <c r="L159" i="1"/>
  <c r="Y159" i="1"/>
  <c r="L168" i="1"/>
  <c r="Y168" i="1"/>
  <c r="X94" i="1"/>
  <c r="L102" i="1"/>
  <c r="Y102" i="1"/>
  <c r="AD102" i="1"/>
  <c r="O106" i="1"/>
  <c r="AA106" i="1"/>
  <c r="L109" i="1"/>
  <c r="Z109" i="1"/>
  <c r="AS109" i="1"/>
  <c r="CT110" i="1"/>
  <c r="CT111" i="1"/>
  <c r="L114" i="1"/>
  <c r="Z114" i="1"/>
  <c r="AW114" i="1"/>
  <c r="CG114" i="1" s="1"/>
  <c r="L122" i="1"/>
  <c r="Y122" i="1"/>
  <c r="AD122" i="1"/>
  <c r="CT123" i="1"/>
  <c r="Z126" i="1"/>
  <c r="L129" i="1"/>
  <c r="Y129" i="1"/>
  <c r="AD129" i="1"/>
  <c r="I132" i="1"/>
  <c r="V132" i="1"/>
  <c r="AA132" i="1"/>
  <c r="X134" i="1"/>
  <c r="K136" i="1"/>
  <c r="L140" i="1"/>
  <c r="AA141" i="1"/>
  <c r="AS141" i="1"/>
  <c r="K143" i="1"/>
  <c r="X143" i="1"/>
  <c r="AD143" i="1"/>
  <c r="I144" i="1"/>
  <c r="V144" i="1"/>
  <c r="AB144" i="1"/>
  <c r="AW144" i="1"/>
  <c r="AX144" i="1" s="1"/>
  <c r="AA146" i="1"/>
  <c r="AS146" i="1"/>
  <c r="CI146" i="1"/>
  <c r="CN146" i="1" s="1"/>
  <c r="I149" i="1"/>
  <c r="V149" i="1"/>
  <c r="AA149" i="1"/>
  <c r="AA157" i="1"/>
  <c r="I159" i="1"/>
  <c r="V159" i="1"/>
  <c r="AA159" i="1"/>
  <c r="CI160" i="1"/>
  <c r="L162" i="1"/>
  <c r="AB162" i="1"/>
  <c r="CT167" i="1"/>
  <c r="I168" i="1"/>
  <c r="V168" i="1"/>
  <c r="AA168" i="1"/>
  <c r="X169" i="1"/>
  <c r="AS177" i="1"/>
  <c r="AW177" i="1"/>
  <c r="AB177" i="1"/>
  <c r="X177" i="1"/>
  <c r="K177" i="1"/>
  <c r="O177" i="1"/>
  <c r="AA177" i="1"/>
  <c r="AS178" i="1"/>
  <c r="AA178" i="1"/>
  <c r="V178" i="1"/>
  <c r="I178" i="1"/>
  <c r="O178" i="1"/>
  <c r="AD178" i="1"/>
  <c r="V189" i="1"/>
  <c r="AA189" i="1"/>
  <c r="X189" i="1"/>
  <c r="V191" i="1"/>
  <c r="O191" i="1"/>
  <c r="K194" i="1"/>
  <c r="G194" i="1"/>
  <c r="O172" i="1"/>
  <c r="L175" i="1"/>
  <c r="Y175" i="1"/>
  <c r="G179" i="1"/>
  <c r="X179" i="1"/>
  <c r="AS179" i="1"/>
  <c r="AT179" i="1" s="1"/>
  <c r="AU179" i="1" s="1"/>
  <c r="O181" i="1"/>
  <c r="Z181" i="1"/>
  <c r="O182" i="1"/>
  <c r="Z182" i="1"/>
  <c r="G183" i="1"/>
  <c r="O183" i="1"/>
  <c r="Z183" i="1"/>
  <c r="L184" i="1"/>
  <c r="Y184" i="1"/>
  <c r="G190" i="1"/>
  <c r="Y190" i="1"/>
  <c r="AS190" i="1"/>
  <c r="K192" i="1"/>
  <c r="X192" i="1"/>
  <c r="AD192" i="1"/>
  <c r="O193" i="1"/>
  <c r="O195" i="1"/>
  <c r="G196" i="1"/>
  <c r="O196" i="1"/>
  <c r="Z196" i="1"/>
  <c r="K197" i="1"/>
  <c r="Z197" i="1"/>
  <c r="CL197" i="1"/>
  <c r="CT197" i="1"/>
  <c r="L198" i="1"/>
  <c r="Y198" i="1"/>
  <c r="CL198" i="1"/>
  <c r="L199" i="1"/>
  <c r="Y199" i="1"/>
  <c r="K200" i="1"/>
  <c r="AA200" i="1"/>
  <c r="L201" i="1"/>
  <c r="Z201" i="1"/>
  <c r="AS201" i="1"/>
  <c r="I202" i="1"/>
  <c r="V202" i="1"/>
  <c r="AD202" i="1"/>
  <c r="AW202" i="1"/>
  <c r="K203" i="1"/>
  <c r="Z203" i="1"/>
  <c r="O205" i="1"/>
  <c r="Z205" i="1"/>
  <c r="AD206" i="1"/>
  <c r="K208" i="1"/>
  <c r="Z208" i="1"/>
  <c r="L211" i="1"/>
  <c r="Y211" i="1"/>
  <c r="AD211" i="1"/>
  <c r="O212" i="1"/>
  <c r="Z212" i="1"/>
  <c r="O214" i="1"/>
  <c r="Z215" i="1"/>
  <c r="CI217" i="1"/>
  <c r="CM217" i="1" s="1"/>
  <c r="X219" i="1"/>
  <c r="AS219" i="1"/>
  <c r="AT219" i="1" s="1"/>
  <c r="AU219" i="1" s="1"/>
  <c r="K219" i="1"/>
  <c r="Y219" i="1"/>
  <c r="O220" i="1"/>
  <c r="G224" i="1"/>
  <c r="Z224" i="1"/>
  <c r="O227" i="1"/>
  <c r="Z227" i="1"/>
  <c r="I227" i="1"/>
  <c r="X227" i="1"/>
  <c r="Y228" i="1"/>
  <c r="Y230" i="1"/>
  <c r="AB230" i="1"/>
  <c r="V230" i="1"/>
  <c r="AS230" i="1"/>
  <c r="AA230" i="1"/>
  <c r="O230" i="1"/>
  <c r="G230" i="1"/>
  <c r="X230" i="1"/>
  <c r="K235" i="1"/>
  <c r="K236" i="1"/>
  <c r="AS242" i="1"/>
  <c r="AA242" i="1"/>
  <c r="L242" i="1"/>
  <c r="Y242" i="1"/>
  <c r="K242" i="1"/>
  <c r="V242" i="1"/>
  <c r="I242" i="1"/>
  <c r="V197" i="1"/>
  <c r="AA197" i="1"/>
  <c r="CM197" i="1"/>
  <c r="CM198" i="1"/>
  <c r="O201" i="1"/>
  <c r="AA201" i="1"/>
  <c r="V203" i="1"/>
  <c r="AA203" i="1"/>
  <c r="V212" i="1"/>
  <c r="AD220" i="1"/>
  <c r="AS226" i="1"/>
  <c r="G226" i="1"/>
  <c r="CM191" i="1"/>
  <c r="CP191" i="1" s="1"/>
  <c r="O192" i="1"/>
  <c r="AA192" i="1"/>
  <c r="AS193" i="1"/>
  <c r="CK195" i="1"/>
  <c r="CI196" i="1"/>
  <c r="G197" i="1"/>
  <c r="X197" i="1"/>
  <c r="AB197" i="1"/>
  <c r="V198" i="1"/>
  <c r="AB198" i="1"/>
  <c r="CP198" i="1"/>
  <c r="V199" i="1"/>
  <c r="AB199" i="1"/>
  <c r="I201" i="1"/>
  <c r="V201" i="1"/>
  <c r="AD201" i="1"/>
  <c r="AW201" i="1"/>
  <c r="CG201" i="1" s="1"/>
  <c r="L202" i="1"/>
  <c r="AA202" i="1"/>
  <c r="AS202" i="1"/>
  <c r="AT202" i="1" s="1"/>
  <c r="AU202" i="1" s="1"/>
  <c r="G203" i="1"/>
  <c r="X203" i="1"/>
  <c r="AB203" i="1"/>
  <c r="V206" i="1"/>
  <c r="K207" i="1"/>
  <c r="V208" i="1"/>
  <c r="CT209" i="1"/>
  <c r="I212" i="1"/>
  <c r="X212" i="1"/>
  <c r="AS212" i="1"/>
  <c r="K215" i="1"/>
  <c r="AS215" i="1"/>
  <c r="G220" i="1"/>
  <c r="X221" i="1"/>
  <c r="AD221" i="1"/>
  <c r="K221" i="1"/>
  <c r="AA221" i="1"/>
  <c r="CK221" i="1"/>
  <c r="CP221" i="1" s="1"/>
  <c r="K226" i="1"/>
  <c r="CK226" i="1"/>
  <c r="CI226" i="1"/>
  <c r="AA228" i="1"/>
  <c r="G228" i="1"/>
  <c r="AB228" i="1"/>
  <c r="L183" i="1"/>
  <c r="Y183" i="1"/>
  <c r="AD183" i="1"/>
  <c r="CI183" i="1"/>
  <c r="CL183" i="1" s="1"/>
  <c r="AX190" i="1"/>
  <c r="CI190" i="1" s="1"/>
  <c r="CT190" i="1"/>
  <c r="I192" i="1"/>
  <c r="V192" i="1"/>
  <c r="AB192" i="1"/>
  <c r="L196" i="1"/>
  <c r="Y196" i="1"/>
  <c r="AD196" i="1"/>
  <c r="I197" i="1"/>
  <c r="Y197" i="1"/>
  <c r="CK197" i="1"/>
  <c r="G198" i="1"/>
  <c r="X198" i="1"/>
  <c r="K199" i="1"/>
  <c r="X199" i="1"/>
  <c r="AD199" i="1"/>
  <c r="Y200" i="1"/>
  <c r="K201" i="1"/>
  <c r="X201" i="1"/>
  <c r="G202" i="1"/>
  <c r="O202" i="1"/>
  <c r="AB202" i="1"/>
  <c r="I203" i="1"/>
  <c r="Y203" i="1"/>
  <c r="I208" i="1"/>
  <c r="Y208" i="1"/>
  <c r="K212" i="1"/>
  <c r="X215" i="1"/>
  <c r="CI215" i="1"/>
  <c r="CN216" i="1"/>
  <c r="CL216" i="1"/>
  <c r="I217" i="1"/>
  <c r="AD217" i="1"/>
  <c r="Y217" i="1"/>
  <c r="L217" i="1"/>
  <c r="X217" i="1"/>
  <c r="K220" i="1"/>
  <c r="G221" i="1"/>
  <c r="AB221" i="1"/>
  <c r="L224" i="1"/>
  <c r="AD224" i="1"/>
  <c r="X224" i="1"/>
  <c r="I224" i="1"/>
  <c r="V224" i="1"/>
  <c r="X225" i="1"/>
  <c r="I225" i="1"/>
  <c r="V225" i="1"/>
  <c r="L226" i="1"/>
  <c r="X228" i="1"/>
  <c r="AW231" i="1"/>
  <c r="L231" i="1"/>
  <c r="I231" i="1"/>
  <c r="AS235" i="1"/>
  <c r="AA235" i="1"/>
  <c r="V235" i="1"/>
  <c r="I235" i="1"/>
  <c r="Z235" i="1"/>
  <c r="O235" i="1"/>
  <c r="G235" i="1"/>
  <c r="Y235" i="1"/>
  <c r="X236" i="1"/>
  <c r="I236" i="1"/>
  <c r="V236" i="1"/>
  <c r="G236" i="1"/>
  <c r="AB239" i="1"/>
  <c r="AS239" i="1"/>
  <c r="V239" i="1"/>
  <c r="AD240" i="1"/>
  <c r="AA240" i="1"/>
  <c r="L240" i="1"/>
  <c r="AS240" i="1"/>
  <c r="Z240" i="1"/>
  <c r="I240" i="1"/>
  <c r="AB259" i="1"/>
  <c r="X261" i="1"/>
  <c r="AD269" i="1"/>
  <c r="Y269" i="1"/>
  <c r="L269" i="1"/>
  <c r="AA269" i="1"/>
  <c r="V269" i="1"/>
  <c r="AD274" i="1"/>
  <c r="O274" i="1"/>
  <c r="AA274" i="1"/>
  <c r="AW275" i="1"/>
  <c r="AB275" i="1"/>
  <c r="X275" i="1"/>
  <c r="AD275" i="1"/>
  <c r="O275" i="1"/>
  <c r="AA275" i="1"/>
  <c r="AS278" i="1"/>
  <c r="Z278" i="1"/>
  <c r="L278" i="1"/>
  <c r="AB278" i="1"/>
  <c r="O278" i="1"/>
  <c r="X278" i="1"/>
  <c r="Y279" i="1"/>
  <c r="I279" i="1"/>
  <c r="AS279" i="1"/>
  <c r="Z279" i="1"/>
  <c r="G279" i="1"/>
  <c r="AA279" i="1"/>
  <c r="AA323" i="1"/>
  <c r="AD323" i="1"/>
  <c r="X323" i="1"/>
  <c r="AB323" i="1"/>
  <c r="L323" i="1"/>
  <c r="Y323" i="1"/>
  <c r="V323" i="1"/>
  <c r="O241" i="1"/>
  <c r="Z241" i="1"/>
  <c r="Y245" i="1"/>
  <c r="O252" i="1"/>
  <c r="Z252" i="1"/>
  <c r="Z253" i="1"/>
  <c r="AS253" i="1"/>
  <c r="Y255" i="1"/>
  <c r="O257" i="1"/>
  <c r="AD257" i="1"/>
  <c r="X259" i="1"/>
  <c r="AD259" i="1"/>
  <c r="L261" i="1"/>
  <c r="Y261" i="1"/>
  <c r="AW265" i="1"/>
  <c r="Z265" i="1"/>
  <c r="O265" i="1"/>
  <c r="AB265" i="1"/>
  <c r="AS266" i="1"/>
  <c r="Y266" i="1"/>
  <c r="K266" i="1"/>
  <c r="V266" i="1"/>
  <c r="G269" i="1"/>
  <c r="X269" i="1"/>
  <c r="AS269" i="1"/>
  <c r="L274" i="1"/>
  <c r="AS274" i="1"/>
  <c r="K275" i="1"/>
  <c r="Y276" i="1"/>
  <c r="L276" i="1"/>
  <c r="AA276" i="1"/>
  <c r="O276" i="1"/>
  <c r="X276" i="1"/>
  <c r="G278" i="1"/>
  <c r="AA278" i="1"/>
  <c r="O279" i="1"/>
  <c r="AD279" i="1"/>
  <c r="AS293" i="1"/>
  <c r="AW293" i="1"/>
  <c r="AA293" i="1"/>
  <c r="V293" i="1"/>
  <c r="I293" i="1"/>
  <c r="Y293" i="1"/>
  <c r="K293" i="1"/>
  <c r="AD293" i="1"/>
  <c r="X293" i="1"/>
  <c r="G293" i="1"/>
  <c r="AB293" i="1"/>
  <c r="L304" i="1"/>
  <c r="AS304" i="1"/>
  <c r="X304" i="1"/>
  <c r="I304" i="1"/>
  <c r="Z323" i="1"/>
  <c r="O218" i="1"/>
  <c r="Z218" i="1"/>
  <c r="CT230" i="1"/>
  <c r="G241" i="1"/>
  <c r="V241" i="1"/>
  <c r="AA241" i="1"/>
  <c r="AS241" i="1"/>
  <c r="V243" i="1"/>
  <c r="AD243" i="1"/>
  <c r="Z244" i="1"/>
  <c r="I245" i="1"/>
  <c r="Z245" i="1"/>
  <c r="AS245" i="1"/>
  <c r="V246" i="1"/>
  <c r="AB246" i="1"/>
  <c r="L247" i="1"/>
  <c r="CT249" i="1"/>
  <c r="G252" i="1"/>
  <c r="V252" i="1"/>
  <c r="AA252" i="1"/>
  <c r="G253" i="1"/>
  <c r="AB253" i="1"/>
  <c r="K255" i="1"/>
  <c r="Z255" i="1"/>
  <c r="AS255" i="1"/>
  <c r="V256" i="1"/>
  <c r="AB256" i="1"/>
  <c r="I257" i="1"/>
  <c r="V257" i="1"/>
  <c r="G258" i="1"/>
  <c r="Y259" i="1"/>
  <c r="X260" i="1"/>
  <c r="AB260" i="1"/>
  <c r="O261" i="1"/>
  <c r="AA261" i="1"/>
  <c r="V262" i="1"/>
  <c r="V263" i="1"/>
  <c r="O264" i="1"/>
  <c r="AB264" i="1"/>
  <c r="V265" i="1"/>
  <c r="AD265" i="1"/>
  <c r="I266" i="1"/>
  <c r="AA266" i="1"/>
  <c r="AW267" i="1"/>
  <c r="AA267" i="1"/>
  <c r="K267" i="1"/>
  <c r="V267" i="1"/>
  <c r="CT268" i="1"/>
  <c r="I269" i="1"/>
  <c r="Z269" i="1"/>
  <c r="X270" i="1"/>
  <c r="AS270" i="1"/>
  <c r="AA270" i="1"/>
  <c r="O270" i="1"/>
  <c r="G270" i="1"/>
  <c r="AB270" i="1"/>
  <c r="L270" i="1"/>
  <c r="Y270" i="1"/>
  <c r="AS273" i="1"/>
  <c r="Y273" i="1"/>
  <c r="I273" i="1"/>
  <c r="O273" i="1"/>
  <c r="AA273" i="1"/>
  <c r="Z274" i="1"/>
  <c r="Y275" i="1"/>
  <c r="AS275" i="1"/>
  <c r="G276" i="1"/>
  <c r="Z276" i="1"/>
  <c r="K278" i="1"/>
  <c r="V279" i="1"/>
  <c r="AD282" i="1"/>
  <c r="Y285" i="1"/>
  <c r="O285" i="1"/>
  <c r="L288" i="1"/>
  <c r="V288" i="1"/>
  <c r="AS289" i="1"/>
  <c r="Z289" i="1"/>
  <c r="L289" i="1"/>
  <c r="AA289" i="1"/>
  <c r="I289" i="1"/>
  <c r="AW289" i="1"/>
  <c r="Y289" i="1"/>
  <c r="G289" i="1"/>
  <c r="L293" i="1"/>
  <c r="Z304" i="1"/>
  <c r="AA305" i="1"/>
  <c r="V305" i="1"/>
  <c r="G305" i="1"/>
  <c r="Z305" i="1"/>
  <c r="L305" i="1"/>
  <c r="AS305" i="1"/>
  <c r="Y305" i="1"/>
  <c r="I305" i="1"/>
  <c r="K241" i="1"/>
  <c r="X241" i="1"/>
  <c r="AB241" i="1"/>
  <c r="L245" i="1"/>
  <c r="AA245" i="1"/>
  <c r="AW245" i="1"/>
  <c r="I252" i="1"/>
  <c r="X252" i="1"/>
  <c r="AB252" i="1"/>
  <c r="X253" i="1"/>
  <c r="L255" i="1"/>
  <c r="AA255" i="1"/>
  <c r="X256" i="1"/>
  <c r="K257" i="1"/>
  <c r="Z257" i="1"/>
  <c r="AW257" i="1"/>
  <c r="AB258" i="1"/>
  <c r="AA259" i="1"/>
  <c r="Y260" i="1"/>
  <c r="V261" i="1"/>
  <c r="AB261" i="1"/>
  <c r="X263" i="1"/>
  <c r="AS263" i="1"/>
  <c r="X265" i="1"/>
  <c r="L266" i="1"/>
  <c r="AD266" i="1"/>
  <c r="O269" i="1"/>
  <c r="AB269" i="1"/>
  <c r="AB274" i="1"/>
  <c r="Z275" i="1"/>
  <c r="K276" i="1"/>
  <c r="AD276" i="1"/>
  <c r="V278" i="1"/>
  <c r="X279" i="1"/>
  <c r="AW279" i="1"/>
  <c r="O293" i="1"/>
  <c r="AD297" i="1"/>
  <c r="K297" i="1"/>
  <c r="AW297" i="1"/>
  <c r="X297" i="1"/>
  <c r="I297" i="1"/>
  <c r="AA299" i="1"/>
  <c r="AB299" i="1"/>
  <c r="O299" i="1"/>
  <c r="AS299" i="1"/>
  <c r="X299" i="1"/>
  <c r="L299" i="1"/>
  <c r="AA304" i="1"/>
  <c r="AW306" i="1"/>
  <c r="AD306" i="1"/>
  <c r="X306" i="1"/>
  <c r="K306" i="1"/>
  <c r="AB306" i="1"/>
  <c r="O306" i="1"/>
  <c r="AA306" i="1"/>
  <c r="L306" i="1"/>
  <c r="AW311" i="1"/>
  <c r="AD311" i="1"/>
  <c r="V311" i="1"/>
  <c r="I311" i="1"/>
  <c r="AA311" i="1"/>
  <c r="K311" i="1"/>
  <c r="AS311" i="1"/>
  <c r="X311" i="1"/>
  <c r="G311" i="1"/>
  <c r="Z313" i="1"/>
  <c r="V313" i="1"/>
  <c r="O313" i="1"/>
  <c r="AA313" i="1"/>
  <c r="L313" i="1"/>
  <c r="AS313" i="1"/>
  <c r="AA320" i="1"/>
  <c r="Z320" i="1"/>
  <c r="O320" i="1"/>
  <c r="X320" i="1"/>
  <c r="AD320" i="1"/>
  <c r="V320" i="1"/>
  <c r="AB321" i="1"/>
  <c r="V321" i="1"/>
  <c r="I321" i="1"/>
  <c r="AW321" i="1"/>
  <c r="Y321" i="1"/>
  <c r="K321" i="1"/>
  <c r="AS321" i="1"/>
  <c r="X321" i="1"/>
  <c r="G321" i="1"/>
  <c r="AS332" i="1"/>
  <c r="AB332" i="1"/>
  <c r="X332" i="1"/>
  <c r="K332" i="1"/>
  <c r="AD332" i="1"/>
  <c r="V332" i="1"/>
  <c r="G332" i="1"/>
  <c r="Z332" i="1"/>
  <c r="I332" i="1"/>
  <c r="O332" i="1"/>
  <c r="AA332" i="1"/>
  <c r="L332" i="1"/>
  <c r="X271" i="1"/>
  <c r="G271" i="1"/>
  <c r="Y277" i="1"/>
  <c r="K277" i="1"/>
  <c r="O277" i="1"/>
  <c r="AD277" i="1"/>
  <c r="V284" i="1"/>
  <c r="O287" i="1"/>
  <c r="Z292" i="1"/>
  <c r="Z300" i="1"/>
  <c r="O300" i="1"/>
  <c r="Y300" i="1"/>
  <c r="AD307" i="1"/>
  <c r="X310" i="1"/>
  <c r="K310" i="1"/>
  <c r="O310" i="1"/>
  <c r="AB310" i="1"/>
  <c r="Z319" i="1"/>
  <c r="Z333" i="1"/>
  <c r="O333" i="1"/>
  <c r="X333" i="1"/>
  <c r="CT333" i="1"/>
  <c r="V342" i="1"/>
  <c r="AD342" i="1"/>
  <c r="X342" i="1"/>
  <c r="Z345" i="1"/>
  <c r="AS345" i="1"/>
  <c r="AA345" i="1"/>
  <c r="O345" i="1"/>
  <c r="G345" i="1"/>
  <c r="X345" i="1"/>
  <c r="I345" i="1"/>
  <c r="AB345" i="1"/>
  <c r="L345" i="1"/>
  <c r="AD345" i="1"/>
  <c r="L354" i="1"/>
  <c r="AD354" i="1"/>
  <c r="Y356" i="1"/>
  <c r="Z356" i="1"/>
  <c r="L356" i="1"/>
  <c r="AB356" i="1"/>
  <c r="O356" i="1"/>
  <c r="X356" i="1"/>
  <c r="I356" i="1"/>
  <c r="AD356" i="1"/>
  <c r="AS359" i="1"/>
  <c r="AB359" i="1"/>
  <c r="X359" i="1"/>
  <c r="K359" i="1"/>
  <c r="AW359" i="1"/>
  <c r="AA359" i="1"/>
  <c r="V359" i="1"/>
  <c r="I359" i="1"/>
  <c r="O359" i="1"/>
  <c r="Z359" i="1"/>
  <c r="G359" i="1"/>
  <c r="AA284" i="1"/>
  <c r="AS287" i="1"/>
  <c r="AW287" i="1"/>
  <c r="Z287" i="1"/>
  <c r="L287" i="1"/>
  <c r="V287" i="1"/>
  <c r="Z291" i="1"/>
  <c r="G291" i="1"/>
  <c r="AB291" i="1"/>
  <c r="AB292" i="1"/>
  <c r="X292" i="1"/>
  <c r="AA292" i="1"/>
  <c r="AA301" i="1"/>
  <c r="Z301" i="1"/>
  <c r="K301" i="1"/>
  <c r="V301" i="1"/>
  <c r="AB319" i="1"/>
  <c r="AD319" i="1"/>
  <c r="L319" i="1"/>
  <c r="AA319" i="1"/>
  <c r="V325" i="1"/>
  <c r="Y327" i="1"/>
  <c r="K327" i="1"/>
  <c r="X327" i="1"/>
  <c r="G327" i="1"/>
  <c r="Z327" i="1"/>
  <c r="I333" i="1"/>
  <c r="Y339" i="1"/>
  <c r="AB339" i="1"/>
  <c r="V339" i="1"/>
  <c r="X339" i="1"/>
  <c r="AA339" i="1"/>
  <c r="I339" i="1"/>
  <c r="AB342" i="1"/>
  <c r="K345" i="1"/>
  <c r="AD349" i="1"/>
  <c r="V349" i="1"/>
  <c r="AA349" i="1"/>
  <c r="K356" i="1"/>
  <c r="L359" i="1"/>
  <c r="Y359" i="1"/>
  <c r="Y345" i="1"/>
  <c r="AB346" i="1"/>
  <c r="X346" i="1"/>
  <c r="G346" i="1"/>
  <c r="Z346" i="1"/>
  <c r="I346" i="1"/>
  <c r="V346" i="1"/>
  <c r="AA356" i="1"/>
  <c r="AD359" i="1"/>
  <c r="K344" i="1"/>
  <c r="X344" i="1"/>
  <c r="G344" i="1"/>
  <c r="Y344" i="1"/>
  <c r="V347" i="1"/>
  <c r="AD347" i="1"/>
  <c r="Y347" i="1"/>
  <c r="K347" i="1"/>
  <c r="O347" i="1"/>
  <c r="AB347" i="1"/>
  <c r="Z360" i="1"/>
  <c r="O360" i="1"/>
  <c r="Y360" i="1"/>
  <c r="L360" i="1"/>
  <c r="AA360" i="1"/>
  <c r="V268" i="1"/>
  <c r="CT278" i="1"/>
  <c r="O280" i="1"/>
  <c r="AD280" i="1"/>
  <c r="L303" i="1"/>
  <c r="Z303" i="1"/>
  <c r="Y309" i="1"/>
  <c r="X312" i="1"/>
  <c r="AD312" i="1"/>
  <c r="CT320" i="1"/>
  <c r="L322" i="1"/>
  <c r="AA322" i="1"/>
  <c r="O324" i="1"/>
  <c r="Z324" i="1"/>
  <c r="AS324" i="1"/>
  <c r="V360" i="1"/>
  <c r="CT363" i="1"/>
  <c r="L329" i="1"/>
  <c r="Z329" i="1"/>
  <c r="AS329" i="1"/>
  <c r="L330" i="1"/>
  <c r="AA330" i="1"/>
  <c r="AS330" i="1"/>
  <c r="L334" i="1"/>
  <c r="AB334" i="1"/>
  <c r="L336" i="1"/>
  <c r="Z336" i="1"/>
  <c r="O337" i="1"/>
  <c r="O340" i="1"/>
  <c r="Z340" i="1"/>
  <c r="AB350" i="1"/>
  <c r="L352" i="1"/>
  <c r="Y352" i="1"/>
  <c r="AD352" i="1"/>
  <c r="AB355" i="1"/>
  <c r="AB357" i="1"/>
  <c r="AA358" i="1"/>
  <c r="K361" i="1"/>
  <c r="Y361" i="1"/>
  <c r="AD361" i="1"/>
  <c r="AD362" i="1"/>
  <c r="L364" i="1"/>
  <c r="Z364" i="1"/>
  <c r="AS364" i="1"/>
  <c r="L366" i="1"/>
  <c r="Y366" i="1"/>
  <c r="K368" i="1"/>
  <c r="Y368" i="1"/>
  <c r="O361" i="1"/>
  <c r="Z361" i="1"/>
  <c r="O364" i="1"/>
  <c r="AB364" i="1"/>
  <c r="O368" i="1"/>
  <c r="Z368" i="1"/>
  <c r="CI14" i="1"/>
  <c r="CK14" i="1"/>
  <c r="X75" i="1"/>
  <c r="L75" i="1"/>
  <c r="AD75" i="1"/>
  <c r="Z75" i="1"/>
  <c r="AS75" i="1"/>
  <c r="G75" i="1"/>
  <c r="AB75" i="1"/>
  <c r="AA75" i="1"/>
  <c r="Y75" i="1"/>
  <c r="O75" i="1"/>
  <c r="I75" i="1"/>
  <c r="K75" i="1"/>
  <c r="AW75" i="1"/>
  <c r="V75" i="1"/>
  <c r="CN82" i="1"/>
  <c r="CM82" i="1"/>
  <c r="CL82" i="1"/>
  <c r="CP82" i="1" s="1"/>
  <c r="CU82" i="1" s="1"/>
  <c r="CN13" i="1"/>
  <c r="CM13" i="1"/>
  <c r="CN35" i="1"/>
  <c r="CM35" i="1"/>
  <c r="CL35" i="1"/>
  <c r="CN29" i="1"/>
  <c r="CM29" i="1"/>
  <c r="CL29" i="1"/>
  <c r="CL57" i="1"/>
  <c r="CN57" i="1"/>
  <c r="CM57" i="1"/>
  <c r="AB19" i="1"/>
  <c r="AA19" i="1"/>
  <c r="G19" i="1"/>
  <c r="Z19" i="1"/>
  <c r="Y19" i="1"/>
  <c r="X19" i="1"/>
  <c r="L19" i="1"/>
  <c r="AW19" i="1"/>
  <c r="K19" i="1"/>
  <c r="V19" i="1"/>
  <c r="O19" i="1"/>
  <c r="AD19" i="1"/>
  <c r="I19" i="1"/>
  <c r="CM22" i="1"/>
  <c r="CP22" i="1" s="1"/>
  <c r="CU22" i="1" s="1"/>
  <c r="CN22" i="1"/>
  <c r="CI40" i="1"/>
  <c r="CK40" i="1"/>
  <c r="CG74" i="1"/>
  <c r="AX74" i="1"/>
  <c r="I43" i="1"/>
  <c r="AD43" i="1"/>
  <c r="AB43" i="1"/>
  <c r="K43" i="1"/>
  <c r="G43" i="1"/>
  <c r="AA43" i="1"/>
  <c r="Z43" i="1"/>
  <c r="Y43" i="1"/>
  <c r="AW43" i="1"/>
  <c r="O43" i="1"/>
  <c r="L43" i="1"/>
  <c r="AS43" i="1"/>
  <c r="AT43" i="1" s="1"/>
  <c r="AU43" i="1" s="1"/>
  <c r="X43" i="1"/>
  <c r="V43" i="1"/>
  <c r="CK11" i="1"/>
  <c r="AB2" i="1"/>
  <c r="AA2" i="1"/>
  <c r="O2" i="1"/>
  <c r="Z2" i="1"/>
  <c r="Y2" i="1"/>
  <c r="X2" i="1"/>
  <c r="L2" i="1"/>
  <c r="AW2" i="1"/>
  <c r="K2" i="1"/>
  <c r="V2" i="1"/>
  <c r="AD2" i="1"/>
  <c r="I2" i="1"/>
  <c r="CG7" i="1"/>
  <c r="AX7" i="1"/>
  <c r="CG8" i="1"/>
  <c r="AX8" i="1"/>
  <c r="CK20" i="1"/>
  <c r="CI20" i="1"/>
  <c r="CK73" i="1"/>
  <c r="CI73" i="1"/>
  <c r="CN55" i="1"/>
  <c r="CM55" i="1"/>
  <c r="CL55" i="1"/>
  <c r="AD33" i="1"/>
  <c r="AB33" i="1"/>
  <c r="O33" i="1"/>
  <c r="AW33" i="1"/>
  <c r="I33" i="1"/>
  <c r="AA33" i="1"/>
  <c r="Z33" i="1"/>
  <c r="Y33" i="1"/>
  <c r="X33" i="1"/>
  <c r="G33" i="1"/>
  <c r="L33" i="1"/>
  <c r="K33" i="1"/>
  <c r="AS33" i="1"/>
  <c r="AT33" i="1" s="1"/>
  <c r="AU33" i="1" s="1"/>
  <c r="V33" i="1"/>
  <c r="CN54" i="1"/>
  <c r="CM54" i="1"/>
  <c r="CL54" i="1"/>
  <c r="CP54" i="1" s="1"/>
  <c r="CU54" i="1" s="1"/>
  <c r="CK36" i="1"/>
  <c r="CI36" i="1"/>
  <c r="AS2" i="1"/>
  <c r="CL13" i="1"/>
  <c r="CP13" i="1" s="1"/>
  <c r="CU13" i="1" s="1"/>
  <c r="CG31" i="1"/>
  <c r="AX31" i="1"/>
  <c r="CG64" i="1"/>
  <c r="AX64" i="1"/>
  <c r="G32" i="1"/>
  <c r="AD32" i="1"/>
  <c r="V32" i="1"/>
  <c r="K32" i="1"/>
  <c r="AB32" i="1"/>
  <c r="AA32" i="1"/>
  <c r="Z32" i="1"/>
  <c r="X32" i="1"/>
  <c r="Y32" i="1"/>
  <c r="I32" i="1"/>
  <c r="O32" i="1"/>
  <c r="L32" i="1"/>
  <c r="AS32" i="1"/>
  <c r="CM79" i="1"/>
  <c r="CL79" i="1"/>
  <c r="CN79" i="1"/>
  <c r="AD64" i="1"/>
  <c r="Y64" i="1"/>
  <c r="O64" i="1"/>
  <c r="AS64" i="1"/>
  <c r="X64" i="1"/>
  <c r="AB64" i="1"/>
  <c r="AA64" i="1"/>
  <c r="Z64" i="1"/>
  <c r="V64" i="1"/>
  <c r="L64" i="1"/>
  <c r="I64" i="1"/>
  <c r="K64" i="1"/>
  <c r="G64" i="1"/>
  <c r="CI78" i="1"/>
  <c r="CK78" i="1"/>
  <c r="G27" i="1"/>
  <c r="CG72" i="1"/>
  <c r="AX72" i="1"/>
  <c r="G26" i="1"/>
  <c r="O27" i="1"/>
  <c r="O28" i="1"/>
  <c r="V84" i="1"/>
  <c r="V87" i="1"/>
  <c r="I93" i="1"/>
  <c r="Y3" i="1"/>
  <c r="Y5" i="1"/>
  <c r="AS9" i="1"/>
  <c r="AB10" i="1"/>
  <c r="AS11" i="1"/>
  <c r="AA12" i="1"/>
  <c r="V13" i="1"/>
  <c r="AA16" i="1"/>
  <c r="V17" i="1"/>
  <c r="X21" i="1"/>
  <c r="CP23" i="1"/>
  <c r="CU23" i="1" s="1"/>
  <c r="X25" i="1"/>
  <c r="X26" i="1"/>
  <c r="AD27" i="1"/>
  <c r="AD28" i="1"/>
  <c r="Z39" i="1"/>
  <c r="AA41" i="1"/>
  <c r="X41" i="1"/>
  <c r="V42" i="1"/>
  <c r="Y58" i="1"/>
  <c r="Y65" i="1"/>
  <c r="X65" i="1"/>
  <c r="L65" i="1"/>
  <c r="CL65" i="1"/>
  <c r="CM65" i="1"/>
  <c r="CP65" i="1" s="1"/>
  <c r="CU65" i="1" s="1"/>
  <c r="I71" i="1"/>
  <c r="AW71" i="1"/>
  <c r="G71" i="1"/>
  <c r="X72" i="1"/>
  <c r="AA74" i="1"/>
  <c r="Y78" i="1"/>
  <c r="AD81" i="1"/>
  <c r="Z81" i="1"/>
  <c r="X81" i="1"/>
  <c r="L81" i="1"/>
  <c r="CG83" i="1"/>
  <c r="AX83" i="1"/>
  <c r="AW87" i="1"/>
  <c r="AA91" i="1"/>
  <c r="CG91" i="1"/>
  <c r="Z92" i="1"/>
  <c r="AS98" i="1"/>
  <c r="L28" i="1"/>
  <c r="AA61" i="1"/>
  <c r="G61" i="1"/>
  <c r="AS13" i="1"/>
  <c r="G25" i="1"/>
  <c r="I61" i="1"/>
  <c r="Z3" i="1"/>
  <c r="Z5" i="1"/>
  <c r="G9" i="1"/>
  <c r="AD10" i="1"/>
  <c r="G11" i="1"/>
  <c r="AB12" i="1"/>
  <c r="X13" i="1"/>
  <c r="AS15" i="1"/>
  <c r="AB16" i="1"/>
  <c r="X17" i="1"/>
  <c r="Y21" i="1"/>
  <c r="Y25" i="1"/>
  <c r="Z26" i="1"/>
  <c r="G31" i="1"/>
  <c r="V37" i="1"/>
  <c r="G40" i="1"/>
  <c r="G41" i="1"/>
  <c r="AW41" i="1"/>
  <c r="X42" i="1"/>
  <c r="Y44" i="1"/>
  <c r="O45" i="1"/>
  <c r="AA45" i="1"/>
  <c r="X45" i="1"/>
  <c r="AW45" i="1"/>
  <c r="V52" i="1"/>
  <c r="AA52" i="1"/>
  <c r="X52" i="1"/>
  <c r="L56" i="1"/>
  <c r="Z58" i="1"/>
  <c r="X60" i="1"/>
  <c r="AD60" i="1"/>
  <c r="Z60" i="1"/>
  <c r="AW60" i="1"/>
  <c r="Z61" i="1"/>
  <c r="L62" i="1"/>
  <c r="G65" i="1"/>
  <c r="AS70" i="1"/>
  <c r="K71" i="1"/>
  <c r="Y72" i="1"/>
  <c r="AB78" i="1"/>
  <c r="G81" i="1"/>
  <c r="AD83" i="1"/>
  <c r="Z83" i="1"/>
  <c r="I83" i="1"/>
  <c r="AW84" i="1"/>
  <c r="AW86" i="1"/>
  <c r="CM133" i="1"/>
  <c r="CK108" i="1"/>
  <c r="CI108" i="1"/>
  <c r="CP117" i="1"/>
  <c r="CU117" i="1" s="1"/>
  <c r="O9" i="1"/>
  <c r="CI9" i="1"/>
  <c r="I10" i="1"/>
  <c r="O11" i="1"/>
  <c r="CG11" i="1"/>
  <c r="G12" i="1"/>
  <c r="AB13" i="1"/>
  <c r="L15" i="1"/>
  <c r="G16" i="1"/>
  <c r="AB17" i="1"/>
  <c r="AS18" i="1"/>
  <c r="AT18" i="1" s="1"/>
  <c r="AU18" i="1" s="1"/>
  <c r="AD21" i="1"/>
  <c r="CN23" i="1"/>
  <c r="I27" i="1"/>
  <c r="I28" i="1"/>
  <c r="AW28" i="1"/>
  <c r="V31" i="1"/>
  <c r="CI32" i="1"/>
  <c r="AA37" i="1"/>
  <c r="O40" i="1"/>
  <c r="O41" i="1"/>
  <c r="AD42" i="1"/>
  <c r="L45" i="1"/>
  <c r="CL48" i="1"/>
  <c r="CP48" i="1" s="1"/>
  <c r="CU48" i="1" s="1"/>
  <c r="L52" i="1"/>
  <c r="CL52" i="1"/>
  <c r="L60" i="1"/>
  <c r="AS61" i="1"/>
  <c r="AT61" i="1" s="1"/>
  <c r="AU61" i="1" s="1"/>
  <c r="Z62" i="1"/>
  <c r="V65" i="1"/>
  <c r="X71" i="1"/>
  <c r="AS72" i="1"/>
  <c r="AT72" i="1" s="1"/>
  <c r="AU72" i="1" s="1"/>
  <c r="V81" i="1"/>
  <c r="K84" i="1"/>
  <c r="AA90" i="1"/>
  <c r="V90" i="1"/>
  <c r="AB90" i="1"/>
  <c r="Z90" i="1"/>
  <c r="L90" i="1"/>
  <c r="AA124" i="1"/>
  <c r="V70" i="1"/>
  <c r="AW70" i="1"/>
  <c r="K70" i="1"/>
  <c r="AD70" i="1"/>
  <c r="I84" i="1"/>
  <c r="G86" i="1"/>
  <c r="AD86" i="1"/>
  <c r="O86" i="1"/>
  <c r="K86" i="1"/>
  <c r="I86" i="1"/>
  <c r="L87" i="1"/>
  <c r="G87" i="1"/>
  <c r="AB87" i="1"/>
  <c r="AD87" i="1"/>
  <c r="X87" i="1"/>
  <c r="AX90" i="1"/>
  <c r="AX93" i="1"/>
  <c r="I124" i="1"/>
  <c r="AS3" i="1"/>
  <c r="AS5" i="1"/>
  <c r="K10" i="1"/>
  <c r="AW10" i="1"/>
  <c r="I12" i="1"/>
  <c r="AD13" i="1"/>
  <c r="CI15" i="1"/>
  <c r="I16" i="1"/>
  <c r="AD17" i="1"/>
  <c r="AS25" i="1"/>
  <c r="AS26" i="1"/>
  <c r="AT26" i="1" s="1"/>
  <c r="AU26" i="1" s="1"/>
  <c r="K27" i="1"/>
  <c r="K28" i="1"/>
  <c r="CM30" i="1"/>
  <c r="CP30" i="1" s="1"/>
  <c r="CU30" i="1" s="1"/>
  <c r="AA39" i="1"/>
  <c r="X39" i="1"/>
  <c r="CM48" i="1"/>
  <c r="CM52" i="1"/>
  <c r="CT56" i="1"/>
  <c r="AW58" i="1"/>
  <c r="I70" i="1"/>
  <c r="CT72" i="1"/>
  <c r="AB74" i="1"/>
  <c r="Y74" i="1"/>
  <c r="AD74" i="1"/>
  <c r="X74" i="1"/>
  <c r="V86" i="1"/>
  <c r="K87" i="1"/>
  <c r="CI91" i="1"/>
  <c r="CK91" i="1"/>
  <c r="CN99" i="1"/>
  <c r="CM99" i="1"/>
  <c r="CL99" i="1"/>
  <c r="CK103" i="1"/>
  <c r="CK127" i="1"/>
  <c r="X130" i="1"/>
  <c r="V130" i="1"/>
  <c r="L130" i="1"/>
  <c r="Z130" i="1"/>
  <c r="AD130" i="1"/>
  <c r="AB130" i="1"/>
  <c r="AS130" i="1"/>
  <c r="K130" i="1"/>
  <c r="I130" i="1"/>
  <c r="O130" i="1"/>
  <c r="G130" i="1"/>
  <c r="CT136" i="1"/>
  <c r="AX88" i="1"/>
  <c r="CG88" i="1"/>
  <c r="CM98" i="1"/>
  <c r="CN98" i="1"/>
  <c r="CL98" i="1"/>
  <c r="CN173" i="1"/>
  <c r="CM173" i="1"/>
  <c r="CL173" i="1"/>
  <c r="V124" i="1"/>
  <c r="G124" i="1"/>
  <c r="O124" i="1"/>
  <c r="L124" i="1"/>
  <c r="AW124" i="1"/>
  <c r="AS124" i="1"/>
  <c r="AT124" i="1" s="1"/>
  <c r="AU124" i="1" s="1"/>
  <c r="Z124" i="1"/>
  <c r="Y124" i="1"/>
  <c r="AD124" i="1"/>
  <c r="X124" i="1"/>
  <c r="K124" i="1"/>
  <c r="CK173" i="1"/>
  <c r="CP173" i="1" s="1"/>
  <c r="AS16" i="1"/>
  <c r="G28" i="1"/>
  <c r="G84" i="1"/>
  <c r="AD84" i="1"/>
  <c r="AA84" i="1"/>
  <c r="X84" i="1"/>
  <c r="L27" i="1"/>
  <c r="Y93" i="1"/>
  <c r="O93" i="1"/>
  <c r="G93" i="1"/>
  <c r="AD93" i="1"/>
  <c r="AA93" i="1"/>
  <c r="Z93" i="1"/>
  <c r="K93" i="1"/>
  <c r="O92" i="1"/>
  <c r="I92" i="1"/>
  <c r="AD92" i="1"/>
  <c r="AW92" i="1"/>
  <c r="AS92" i="1"/>
  <c r="AT92" i="1" s="1"/>
  <c r="AU92" i="1" s="1"/>
  <c r="Y92" i="1"/>
  <c r="I113" i="1"/>
  <c r="K3" i="1"/>
  <c r="AS4" i="1"/>
  <c r="AT4" i="1" s="1"/>
  <c r="AU4" i="1" s="1"/>
  <c r="K5" i="1"/>
  <c r="AS6" i="1"/>
  <c r="Z9" i="1"/>
  <c r="V10" i="1"/>
  <c r="Z11" i="1"/>
  <c r="O12" i="1"/>
  <c r="G13" i="1"/>
  <c r="Y15" i="1"/>
  <c r="O16" i="1"/>
  <c r="G17" i="1"/>
  <c r="L18" i="1"/>
  <c r="G21" i="1"/>
  <c r="I25" i="1"/>
  <c r="I26" i="1"/>
  <c r="AW26" i="1"/>
  <c r="V27" i="1"/>
  <c r="CL27" i="1"/>
  <c r="CP27" i="1" s="1"/>
  <c r="CU27" i="1" s="1"/>
  <c r="V28" i="1"/>
  <c r="AA31" i="1"/>
  <c r="K39" i="1"/>
  <c r="Z40" i="1"/>
  <c r="AB41" i="1"/>
  <c r="G42" i="1"/>
  <c r="O44" i="1"/>
  <c r="I44" i="1"/>
  <c r="AW44" i="1"/>
  <c r="K58" i="1"/>
  <c r="K61" i="1"/>
  <c r="AD65" i="1"/>
  <c r="G67" i="1"/>
  <c r="O67" i="1"/>
  <c r="AW67" i="1"/>
  <c r="I67" i="1"/>
  <c r="X70" i="1"/>
  <c r="AB71" i="1"/>
  <c r="G72" i="1"/>
  <c r="CG73" i="1"/>
  <c r="K74" i="1"/>
  <c r="G78" i="1"/>
  <c r="Y84" i="1"/>
  <c r="Z86" i="1"/>
  <c r="Y87" i="1"/>
  <c r="I91" i="1"/>
  <c r="Z91" i="1"/>
  <c r="O91" i="1"/>
  <c r="K91" i="1"/>
  <c r="G91" i="1"/>
  <c r="G92" i="1"/>
  <c r="L93" i="1"/>
  <c r="AX94" i="1"/>
  <c r="CG94" i="1"/>
  <c r="G98" i="1"/>
  <c r="V99" i="1"/>
  <c r="K99" i="1"/>
  <c r="AB99" i="1"/>
  <c r="AA99" i="1"/>
  <c r="Z99" i="1"/>
  <c r="Y99" i="1"/>
  <c r="I99" i="1"/>
  <c r="I104" i="1"/>
  <c r="V113" i="1"/>
  <c r="L12" i="1"/>
  <c r="AX38" i="1"/>
  <c r="Y86" i="1"/>
  <c r="L3" i="1"/>
  <c r="G4" i="1"/>
  <c r="L5" i="1"/>
  <c r="G6" i="1"/>
  <c r="AS8" i="1"/>
  <c r="AA9" i="1"/>
  <c r="X10" i="1"/>
  <c r="AA11" i="1"/>
  <c r="V12" i="1"/>
  <c r="I13" i="1"/>
  <c r="Z15" i="1"/>
  <c r="V16" i="1"/>
  <c r="I17" i="1"/>
  <c r="O18" i="1"/>
  <c r="I21" i="1"/>
  <c r="AW21" i="1"/>
  <c r="AS23" i="1"/>
  <c r="AS24" i="1"/>
  <c r="AT24" i="1" s="1"/>
  <c r="AU24" i="1" s="1"/>
  <c r="K25" i="1"/>
  <c r="CI25" i="1"/>
  <c r="K26" i="1"/>
  <c r="X27" i="1"/>
  <c r="CM27" i="1"/>
  <c r="X28" i="1"/>
  <c r="AB31" i="1"/>
  <c r="AS34" i="1"/>
  <c r="G37" i="1"/>
  <c r="L39" i="1"/>
  <c r="AB40" i="1"/>
  <c r="AD41" i="1"/>
  <c r="I42" i="1"/>
  <c r="AW42" i="1"/>
  <c r="G44" i="1"/>
  <c r="AD45" i="1"/>
  <c r="X50" i="1"/>
  <c r="V50" i="1"/>
  <c r="K50" i="1"/>
  <c r="AW50" i="1"/>
  <c r="AD52" i="1"/>
  <c r="L57" i="1"/>
  <c r="G57" i="1"/>
  <c r="L58" i="1"/>
  <c r="AB60" i="1"/>
  <c r="L61" i="1"/>
  <c r="K67" i="1"/>
  <c r="Y70" i="1"/>
  <c r="AD71" i="1"/>
  <c r="K72" i="1"/>
  <c r="G73" i="1"/>
  <c r="AD73" i="1"/>
  <c r="AA73" i="1"/>
  <c r="X73" i="1"/>
  <c r="L74" i="1"/>
  <c r="Z80" i="1"/>
  <c r="V80" i="1"/>
  <c r="AW80" i="1"/>
  <c r="G80" i="1"/>
  <c r="AS80" i="1"/>
  <c r="AT80" i="1" s="1"/>
  <c r="AU80" i="1" s="1"/>
  <c r="AS81" i="1"/>
  <c r="AT81" i="1" s="1"/>
  <c r="AU81" i="1" s="1"/>
  <c r="AB83" i="1"/>
  <c r="Z84" i="1"/>
  <c r="CL85" i="1"/>
  <c r="AA86" i="1"/>
  <c r="Z87" i="1"/>
  <c r="X90" i="1"/>
  <c r="L91" i="1"/>
  <c r="K92" i="1"/>
  <c r="V93" i="1"/>
  <c r="CG95" i="1"/>
  <c r="K98" i="1"/>
  <c r="G99" i="1"/>
  <c r="Y104" i="1"/>
  <c r="Z78" i="1"/>
  <c r="V78" i="1"/>
  <c r="AA78" i="1"/>
  <c r="O78" i="1"/>
  <c r="O3" i="1"/>
  <c r="CI3" i="1"/>
  <c r="I4" i="1"/>
  <c r="O5" i="1"/>
  <c r="CI5" i="1"/>
  <c r="I6" i="1"/>
  <c r="AB9" i="1"/>
  <c r="Y10" i="1"/>
  <c r="AB11" i="1"/>
  <c r="X12" i="1"/>
  <c r="K13" i="1"/>
  <c r="AS14" i="1"/>
  <c r="AA15" i="1"/>
  <c r="X16" i="1"/>
  <c r="K17" i="1"/>
  <c r="AW17" i="1"/>
  <c r="V18" i="1"/>
  <c r="K21" i="1"/>
  <c r="L25" i="1"/>
  <c r="L26" i="1"/>
  <c r="Y27" i="1"/>
  <c r="CN27" i="1"/>
  <c r="Z28" i="1"/>
  <c r="AD31" i="1"/>
  <c r="I37" i="1"/>
  <c r="AW37" i="1"/>
  <c r="O39" i="1"/>
  <c r="AD40" i="1"/>
  <c r="K42" i="1"/>
  <c r="K44" i="1"/>
  <c r="AB47" i="1"/>
  <c r="O47" i="1"/>
  <c r="AW47" i="1"/>
  <c r="I47" i="1"/>
  <c r="O58" i="1"/>
  <c r="L59" i="1"/>
  <c r="V59" i="1"/>
  <c r="AW59" i="1"/>
  <c r="I59" i="1"/>
  <c r="O61" i="1"/>
  <c r="AS65" i="1"/>
  <c r="O66" i="1"/>
  <c r="X66" i="1"/>
  <c r="K66" i="1"/>
  <c r="AW66" i="1"/>
  <c r="L67" i="1"/>
  <c r="Z70" i="1"/>
  <c r="L72" i="1"/>
  <c r="O74" i="1"/>
  <c r="AA77" i="1"/>
  <c r="Z77" i="1"/>
  <c r="V77" i="1"/>
  <c r="AW77" i="1"/>
  <c r="K78" i="1"/>
  <c r="AB84" i="1"/>
  <c r="CM85" i="1"/>
  <c r="AB86" i="1"/>
  <c r="AA87" i="1"/>
  <c r="Y90" i="1"/>
  <c r="V91" i="1"/>
  <c r="L92" i="1"/>
  <c r="X93" i="1"/>
  <c r="CI95" i="1"/>
  <c r="L99" i="1"/>
  <c r="CN102" i="1"/>
  <c r="CL102" i="1"/>
  <c r="CM125" i="1"/>
  <c r="CL125" i="1"/>
  <c r="CN125" i="1"/>
  <c r="AS10" i="1"/>
  <c r="AT10" i="1" s="1"/>
  <c r="AU10" i="1" s="1"/>
  <c r="CN170" i="1"/>
  <c r="CL170" i="1"/>
  <c r="G10" i="1"/>
  <c r="AS12" i="1"/>
  <c r="AW16" i="1"/>
  <c r="AS17" i="1"/>
  <c r="AT17" i="1" s="1"/>
  <c r="AU17" i="1" s="1"/>
  <c r="Z98" i="1"/>
  <c r="V98" i="1"/>
  <c r="I98" i="1"/>
  <c r="Y98" i="1"/>
  <c r="X98" i="1"/>
  <c r="O98" i="1"/>
  <c r="L98" i="1"/>
  <c r="AB98" i="1"/>
  <c r="CN101" i="1"/>
  <c r="V3" i="1"/>
  <c r="K4" i="1"/>
  <c r="AW4" i="1"/>
  <c r="V5" i="1"/>
  <c r="K6" i="1"/>
  <c r="AW6" i="1"/>
  <c r="Z10" i="1"/>
  <c r="Y12" i="1"/>
  <c r="L13" i="1"/>
  <c r="AB15" i="1"/>
  <c r="Y16" i="1"/>
  <c r="L17" i="1"/>
  <c r="X18" i="1"/>
  <c r="O21" i="1"/>
  <c r="O25" i="1"/>
  <c r="O26" i="1"/>
  <c r="Z27" i="1"/>
  <c r="AA28" i="1"/>
  <c r="K37" i="1"/>
  <c r="V39" i="1"/>
  <c r="AS41" i="1"/>
  <c r="AT41" i="1" s="1"/>
  <c r="AU41" i="1" s="1"/>
  <c r="L42" i="1"/>
  <c r="L44" i="1"/>
  <c r="AS45" i="1"/>
  <c r="AS52" i="1"/>
  <c r="X56" i="1"/>
  <c r="I56" i="1"/>
  <c r="AS56" i="1"/>
  <c r="V61" i="1"/>
  <c r="V62" i="1"/>
  <c r="AW62" i="1"/>
  <c r="K62" i="1"/>
  <c r="V67" i="1"/>
  <c r="AA70" i="1"/>
  <c r="AS71" i="1"/>
  <c r="V74" i="1"/>
  <c r="L78" i="1"/>
  <c r="AD90" i="1"/>
  <c r="X91" i="1"/>
  <c r="V92" i="1"/>
  <c r="AB93" i="1"/>
  <c r="AD98" i="1"/>
  <c r="O99" i="1"/>
  <c r="V107" i="1"/>
  <c r="Z107" i="1"/>
  <c r="X107" i="1"/>
  <c r="O107" i="1"/>
  <c r="L107" i="1"/>
  <c r="K107" i="1"/>
  <c r="AW107" i="1"/>
  <c r="AD107" i="1"/>
  <c r="AB107" i="1"/>
  <c r="G107" i="1"/>
  <c r="L119" i="1"/>
  <c r="X119" i="1"/>
  <c r="V119" i="1"/>
  <c r="AS119" i="1"/>
  <c r="AT119" i="1" s="1"/>
  <c r="AU119" i="1" s="1"/>
  <c r="AD119" i="1"/>
  <c r="AB119" i="1"/>
  <c r="O119" i="1"/>
  <c r="K119" i="1"/>
  <c r="AW119" i="1"/>
  <c r="Y119" i="1"/>
  <c r="I119" i="1"/>
  <c r="CK126" i="1"/>
  <c r="CM153" i="1"/>
  <c r="CL153" i="1"/>
  <c r="CN153" i="1"/>
  <c r="L10" i="1"/>
  <c r="K12" i="1"/>
  <c r="AW12" i="1"/>
  <c r="K16" i="1"/>
  <c r="CN30" i="1"/>
  <c r="G58" i="1"/>
  <c r="AS58" i="1"/>
  <c r="AT58" i="1" s="1"/>
  <c r="AU58" i="1" s="1"/>
  <c r="AB58" i="1"/>
  <c r="AW61" i="1"/>
  <c r="O84" i="1"/>
  <c r="AD113" i="1"/>
  <c r="G113" i="1"/>
  <c r="AA113" i="1"/>
  <c r="Z113" i="1"/>
  <c r="Y113" i="1"/>
  <c r="X113" i="1"/>
  <c r="K113" i="1"/>
  <c r="AB113" i="1"/>
  <c r="AW113" i="1"/>
  <c r="O113" i="1"/>
  <c r="L113" i="1"/>
  <c r="CM127" i="1"/>
  <c r="CN127" i="1"/>
  <c r="CL127" i="1"/>
  <c r="O10" i="1"/>
  <c r="L16" i="1"/>
  <c r="I58" i="1"/>
  <c r="O70" i="1"/>
  <c r="AD72" i="1"/>
  <c r="Z72" i="1"/>
  <c r="I72" i="1"/>
  <c r="AD104" i="1"/>
  <c r="L104" i="1"/>
  <c r="G104" i="1"/>
  <c r="AB104" i="1"/>
  <c r="X104" i="1"/>
  <c r="V104" i="1"/>
  <c r="O104" i="1"/>
  <c r="K104" i="1"/>
  <c r="AW104" i="1"/>
  <c r="Z104" i="1"/>
  <c r="K8" i="1"/>
  <c r="V21" i="1"/>
  <c r="I23" i="1"/>
  <c r="I24" i="1"/>
  <c r="AW24" i="1"/>
  <c r="V25" i="1"/>
  <c r="V26" i="1"/>
  <c r="AA27" i="1"/>
  <c r="AB28" i="1"/>
  <c r="AS31" i="1"/>
  <c r="K34" i="1"/>
  <c r="AW34" i="1"/>
  <c r="L37" i="1"/>
  <c r="Y39" i="1"/>
  <c r="AS40" i="1"/>
  <c r="O42" i="1"/>
  <c r="V44" i="1"/>
  <c r="G46" i="1"/>
  <c r="Y46" i="1"/>
  <c r="O46" i="1"/>
  <c r="AW46" i="1"/>
  <c r="K47" i="1"/>
  <c r="AA49" i="1"/>
  <c r="X49" i="1"/>
  <c r="L49" i="1"/>
  <c r="CN49" i="1"/>
  <c r="CL49" i="1"/>
  <c r="L50" i="1"/>
  <c r="K53" i="1"/>
  <c r="Y53" i="1"/>
  <c r="O53" i="1"/>
  <c r="G56" i="1"/>
  <c r="O57" i="1"/>
  <c r="X58" i="1"/>
  <c r="K59" i="1"/>
  <c r="X61" i="1"/>
  <c r="G62" i="1"/>
  <c r="I66" i="1"/>
  <c r="X67" i="1"/>
  <c r="L68" i="1"/>
  <c r="AB68" i="1"/>
  <c r="Y68" i="1"/>
  <c r="AW68" i="1"/>
  <c r="AB70" i="1"/>
  <c r="V72" i="1"/>
  <c r="L73" i="1"/>
  <c r="Z74" i="1"/>
  <c r="I77" i="1"/>
  <c r="X78" i="1"/>
  <c r="L80" i="1"/>
  <c r="AW81" i="1"/>
  <c r="CT83" i="1"/>
  <c r="AS84" i="1"/>
  <c r="AT84" i="1" s="1"/>
  <c r="AU84" i="1" s="1"/>
  <c r="AS86" i="1"/>
  <c r="AT86" i="1" s="1"/>
  <c r="AU86" i="1" s="1"/>
  <c r="AS87" i="1"/>
  <c r="AT87" i="1" s="1"/>
  <c r="AU87" i="1" s="1"/>
  <c r="Y91" i="1"/>
  <c r="X92" i="1"/>
  <c r="L94" i="1"/>
  <c r="G94" i="1"/>
  <c r="AB94" i="1"/>
  <c r="AA94" i="1"/>
  <c r="Z94" i="1"/>
  <c r="O94" i="1"/>
  <c r="X99" i="1"/>
  <c r="AS104" i="1"/>
  <c r="AT104" i="1" s="1"/>
  <c r="AU104" i="1" s="1"/>
  <c r="I107" i="1"/>
  <c r="G119" i="1"/>
  <c r="AX154" i="1"/>
  <c r="CG154" i="1"/>
  <c r="CM157" i="1"/>
  <c r="CL157" i="1"/>
  <c r="CN157" i="1"/>
  <c r="CP157" i="1" s="1"/>
  <c r="V97" i="1"/>
  <c r="AW97" i="1"/>
  <c r="K97" i="1"/>
  <c r="G112" i="1"/>
  <c r="I112" i="1"/>
  <c r="AA112" i="1"/>
  <c r="Z112" i="1"/>
  <c r="Y112" i="1"/>
  <c r="X112" i="1"/>
  <c r="K112" i="1"/>
  <c r="AB112" i="1"/>
  <c r="L115" i="1"/>
  <c r="AB115" i="1"/>
  <c r="AA115" i="1"/>
  <c r="Z115" i="1"/>
  <c r="Y115" i="1"/>
  <c r="K115" i="1"/>
  <c r="AD115" i="1"/>
  <c r="CG122" i="1"/>
  <c r="AX122" i="1"/>
  <c r="AB161" i="1"/>
  <c r="AA161" i="1"/>
  <c r="Y161" i="1"/>
  <c r="AD161" i="1"/>
  <c r="Z161" i="1"/>
  <c r="V161" i="1"/>
  <c r="AS161" i="1"/>
  <c r="L161" i="1"/>
  <c r="K161" i="1"/>
  <c r="X161" i="1"/>
  <c r="O161" i="1"/>
  <c r="G116" i="1"/>
  <c r="AB116" i="1"/>
  <c r="AA116" i="1"/>
  <c r="Z116" i="1"/>
  <c r="Y116" i="1"/>
  <c r="X116" i="1"/>
  <c r="K116" i="1"/>
  <c r="AD116" i="1"/>
  <c r="O131" i="1"/>
  <c r="L131" i="1"/>
  <c r="I131" i="1"/>
  <c r="X131" i="1"/>
  <c r="K131" i="1"/>
  <c r="G131" i="1"/>
  <c r="AB131" i="1"/>
  <c r="AA131" i="1"/>
  <c r="Z131" i="1"/>
  <c r="Y131" i="1"/>
  <c r="AD131" i="1"/>
  <c r="CK155" i="1"/>
  <c r="CI155" i="1"/>
  <c r="X97" i="1"/>
  <c r="AX106" i="1"/>
  <c r="I108" i="1"/>
  <c r="X108" i="1"/>
  <c r="Y108" i="1"/>
  <c r="V108" i="1"/>
  <c r="O108" i="1"/>
  <c r="L108" i="1"/>
  <c r="CK109" i="1"/>
  <c r="CP109" i="1" s="1"/>
  <c r="X115" i="1"/>
  <c r="I116" i="1"/>
  <c r="CI120" i="1"/>
  <c r="I128" i="1"/>
  <c r="X128" i="1"/>
  <c r="AB128" i="1"/>
  <c r="AA128" i="1"/>
  <c r="AS128" i="1"/>
  <c r="O128" i="1"/>
  <c r="L128" i="1"/>
  <c r="K128" i="1"/>
  <c r="G128" i="1"/>
  <c r="V128" i="1"/>
  <c r="V131" i="1"/>
  <c r="X137" i="1"/>
  <c r="V137" i="1"/>
  <c r="L137" i="1"/>
  <c r="Z137" i="1"/>
  <c r="O137" i="1"/>
  <c r="K137" i="1"/>
  <c r="I137" i="1"/>
  <c r="AB137" i="1"/>
  <c r="AA137" i="1"/>
  <c r="AS137" i="1"/>
  <c r="AT137" i="1" s="1"/>
  <c r="AU137" i="1" s="1"/>
  <c r="AD137" i="1"/>
  <c r="AW137" i="1"/>
  <c r="L127" i="1"/>
  <c r="Z127" i="1"/>
  <c r="AA127" i="1"/>
  <c r="Y127" i="1"/>
  <c r="AS127" i="1"/>
  <c r="AD127" i="1"/>
  <c r="AB127" i="1"/>
  <c r="X127" i="1"/>
  <c r="I127" i="1"/>
  <c r="G127" i="1"/>
  <c r="CK227" i="1"/>
  <c r="CI227" i="1"/>
  <c r="AW51" i="1"/>
  <c r="K51" i="1"/>
  <c r="L85" i="1"/>
  <c r="G85" i="1"/>
  <c r="CT91" i="1"/>
  <c r="AB97" i="1"/>
  <c r="AA108" i="1"/>
  <c r="CT109" i="1"/>
  <c r="CN112" i="1"/>
  <c r="CM112" i="1"/>
  <c r="CL112" i="1"/>
  <c r="K127" i="1"/>
  <c r="CP165" i="1"/>
  <c r="CN165" i="1"/>
  <c r="CM165" i="1"/>
  <c r="CM167" i="1"/>
  <c r="CL167" i="1"/>
  <c r="CN167" i="1"/>
  <c r="CM183" i="1"/>
  <c r="CN183" i="1"/>
  <c r="AA89" i="1"/>
  <c r="X89" i="1"/>
  <c r="AW89" i="1"/>
  <c r="K89" i="1"/>
  <c r="AD97" i="1"/>
  <c r="G105" i="1"/>
  <c r="AA105" i="1"/>
  <c r="X105" i="1"/>
  <c r="AW105" i="1"/>
  <c r="K105" i="1"/>
  <c r="AB108" i="1"/>
  <c r="CP115" i="1"/>
  <c r="CU115" i="1" s="1"/>
  <c r="CN115" i="1"/>
  <c r="CM115" i="1"/>
  <c r="AS116" i="1"/>
  <c r="AT116" i="1" s="1"/>
  <c r="AU116" i="1" s="1"/>
  <c r="X120" i="1"/>
  <c r="AD120" i="1"/>
  <c r="V120" i="1"/>
  <c r="O120" i="1"/>
  <c r="L120" i="1"/>
  <c r="K120" i="1"/>
  <c r="AS120" i="1"/>
  <c r="Y120" i="1"/>
  <c r="O127" i="1"/>
  <c r="CM129" i="1"/>
  <c r="CL129" i="1"/>
  <c r="CP129" i="1" s="1"/>
  <c r="CN129" i="1"/>
  <c r="CN151" i="1"/>
  <c r="CL151" i="1"/>
  <c r="CM151" i="1"/>
  <c r="CN159" i="1"/>
  <c r="CM159" i="1"/>
  <c r="CL159" i="1"/>
  <c r="O111" i="1"/>
  <c r="K111" i="1"/>
  <c r="AA111" i="1"/>
  <c r="Z111" i="1"/>
  <c r="Y111" i="1"/>
  <c r="X111" i="1"/>
  <c r="AW111" i="1"/>
  <c r="G111" i="1"/>
  <c r="AB111" i="1"/>
  <c r="V127" i="1"/>
  <c r="Z145" i="1"/>
  <c r="Y145" i="1"/>
  <c r="V145" i="1"/>
  <c r="AB145" i="1"/>
  <c r="AD145" i="1"/>
  <c r="AA145" i="1"/>
  <c r="X145" i="1"/>
  <c r="I145" i="1"/>
  <c r="AS145" i="1"/>
  <c r="L145" i="1"/>
  <c r="K145" i="1"/>
  <c r="CM148" i="1"/>
  <c r="CL148" i="1"/>
  <c r="CN148" i="1"/>
  <c r="V187" i="1"/>
  <c r="Y187" i="1"/>
  <c r="L187" i="1"/>
  <c r="K187" i="1"/>
  <c r="G187" i="1"/>
  <c r="AB187" i="1"/>
  <c r="AA187" i="1"/>
  <c r="AS187" i="1"/>
  <c r="AD187" i="1"/>
  <c r="O187" i="1"/>
  <c r="Z187" i="1"/>
  <c r="X187" i="1"/>
  <c r="K48" i="1"/>
  <c r="L51" i="1"/>
  <c r="K55" i="1"/>
  <c r="K63" i="1"/>
  <c r="AD79" i="1"/>
  <c r="Z79" i="1"/>
  <c r="G82" i="1"/>
  <c r="AD82" i="1"/>
  <c r="O85" i="1"/>
  <c r="I89" i="1"/>
  <c r="AS97" i="1"/>
  <c r="AT97" i="1" s="1"/>
  <c r="AU97" i="1" s="1"/>
  <c r="V101" i="1"/>
  <c r="K101" i="1"/>
  <c r="L105" i="1"/>
  <c r="I111" i="1"/>
  <c r="CL115" i="1"/>
  <c r="AW116" i="1"/>
  <c r="I120" i="1"/>
  <c r="CT122" i="1"/>
  <c r="CT131" i="1"/>
  <c r="G145" i="1"/>
  <c r="CK157" i="1"/>
  <c r="I187" i="1"/>
  <c r="CT112" i="1"/>
  <c r="CL189" i="1"/>
  <c r="CM189" i="1"/>
  <c r="CN189" i="1"/>
  <c r="Y155" i="1"/>
  <c r="V155" i="1"/>
  <c r="X155" i="1"/>
  <c r="O155" i="1"/>
  <c r="K155" i="1"/>
  <c r="AB155" i="1"/>
  <c r="AA155" i="1"/>
  <c r="AS155" i="1"/>
  <c r="Z155" i="1"/>
  <c r="L155" i="1"/>
  <c r="CI161" i="1"/>
  <c r="CK161" i="1"/>
  <c r="CK168" i="1"/>
  <c r="CI168" i="1"/>
  <c r="L121" i="1"/>
  <c r="AD121" i="1"/>
  <c r="AB121" i="1"/>
  <c r="AW121" i="1"/>
  <c r="Z125" i="1"/>
  <c r="AS125" i="1"/>
  <c r="O125" i="1"/>
  <c r="AA125" i="1"/>
  <c r="Y125" i="1"/>
  <c r="Z139" i="1"/>
  <c r="Y139" i="1"/>
  <c r="V139" i="1"/>
  <c r="AB139" i="1"/>
  <c r="AA139" i="1"/>
  <c r="X139" i="1"/>
  <c r="O139" i="1"/>
  <c r="G139" i="1"/>
  <c r="AS139" i="1"/>
  <c r="I142" i="1"/>
  <c r="G142" i="1"/>
  <c r="L142" i="1"/>
  <c r="Y142" i="1"/>
  <c r="X142" i="1"/>
  <c r="V142" i="1"/>
  <c r="AB142" i="1"/>
  <c r="AA142" i="1"/>
  <c r="AD176" i="1"/>
  <c r="AA176" i="1"/>
  <c r="O176" i="1"/>
  <c r="L176" i="1"/>
  <c r="AB176" i="1"/>
  <c r="Z176" i="1"/>
  <c r="Y176" i="1"/>
  <c r="X176" i="1"/>
  <c r="AS176" i="1"/>
  <c r="AT176" i="1" s="1"/>
  <c r="AU176" i="1" s="1"/>
  <c r="AW176" i="1"/>
  <c r="I176" i="1"/>
  <c r="G176" i="1"/>
  <c r="CM220" i="1"/>
  <c r="CL220" i="1"/>
  <c r="CN220" i="1"/>
  <c r="AS88" i="1"/>
  <c r="AT88" i="1" s="1"/>
  <c r="AU88" i="1" s="1"/>
  <c r="AS95" i="1"/>
  <c r="AT95" i="1" s="1"/>
  <c r="AU95" i="1" s="1"/>
  <c r="CG118" i="1"/>
  <c r="G121" i="1"/>
  <c r="G125" i="1"/>
  <c r="CT127" i="1"/>
  <c r="CI128" i="1"/>
  <c r="CK128" i="1"/>
  <c r="I139" i="1"/>
  <c r="K142" i="1"/>
  <c r="O147" i="1"/>
  <c r="L147" i="1"/>
  <c r="I147" i="1"/>
  <c r="X147" i="1"/>
  <c r="Y147" i="1"/>
  <c r="V147" i="1"/>
  <c r="K147" i="1"/>
  <c r="AB147" i="1"/>
  <c r="AA147" i="1"/>
  <c r="CI156" i="1"/>
  <c r="K176" i="1"/>
  <c r="CI210" i="1"/>
  <c r="CK210" i="1"/>
  <c r="L88" i="1"/>
  <c r="L95" i="1"/>
  <c r="AB103" i="1"/>
  <c r="L106" i="1"/>
  <c r="AD109" i="1"/>
  <c r="L117" i="1"/>
  <c r="I117" i="1"/>
  <c r="V121" i="1"/>
  <c r="AW123" i="1"/>
  <c r="K123" i="1"/>
  <c r="AA123" i="1"/>
  <c r="AS123" i="1"/>
  <c r="V125" i="1"/>
  <c r="CN134" i="1"/>
  <c r="CM134" i="1"/>
  <c r="CL134" i="1"/>
  <c r="CN135" i="1"/>
  <c r="CL135" i="1"/>
  <c r="CM135" i="1"/>
  <c r="CT140" i="1"/>
  <c r="CG144" i="1"/>
  <c r="CT148" i="1"/>
  <c r="AB170" i="1"/>
  <c r="AA170" i="1"/>
  <c r="Y170" i="1"/>
  <c r="K170" i="1"/>
  <c r="X170" i="1"/>
  <c r="V170" i="1"/>
  <c r="L170" i="1"/>
  <c r="AD170" i="1"/>
  <c r="I170" i="1"/>
  <c r="G170" i="1"/>
  <c r="CN199" i="1"/>
  <c r="CM199" i="1"/>
  <c r="CL199" i="1"/>
  <c r="X121" i="1"/>
  <c r="X125" i="1"/>
  <c r="X126" i="1"/>
  <c r="AD126" i="1"/>
  <c r="Y126" i="1"/>
  <c r="V126" i="1"/>
  <c r="AB126" i="1"/>
  <c r="AS142" i="1"/>
  <c r="CK144" i="1"/>
  <c r="CI144" i="1"/>
  <c r="CI145" i="1"/>
  <c r="CK150" i="1"/>
  <c r="CI150" i="1"/>
  <c r="V153" i="1"/>
  <c r="L153" i="1"/>
  <c r="AD153" i="1"/>
  <c r="AB153" i="1"/>
  <c r="Z153" i="1"/>
  <c r="AS153" i="1"/>
  <c r="AA153" i="1"/>
  <c r="O153" i="1"/>
  <c r="K153" i="1"/>
  <c r="CM182" i="1"/>
  <c r="CL182" i="1"/>
  <c r="CN182" i="1"/>
  <c r="CP182" i="1" s="1"/>
  <c r="Y121" i="1"/>
  <c r="AB125" i="1"/>
  <c r="G126" i="1"/>
  <c r="G153" i="1"/>
  <c r="X106" i="1"/>
  <c r="I110" i="1"/>
  <c r="AD110" i="1"/>
  <c r="AW110" i="1"/>
  <c r="CT114" i="1"/>
  <c r="Z121" i="1"/>
  <c r="AD125" i="1"/>
  <c r="I126" i="1"/>
  <c r="CI130" i="1"/>
  <c r="CM132" i="1"/>
  <c r="CL132" i="1"/>
  <c r="CP132" i="1" s="1"/>
  <c r="AD134" i="1"/>
  <c r="AA134" i="1"/>
  <c r="G134" i="1"/>
  <c r="Z134" i="1"/>
  <c r="L134" i="1"/>
  <c r="K134" i="1"/>
  <c r="CM136" i="1"/>
  <c r="CL136" i="1"/>
  <c r="CP136" i="1" s="1"/>
  <c r="CN138" i="1"/>
  <c r="CL138" i="1"/>
  <c r="CM138" i="1"/>
  <c r="AW139" i="1"/>
  <c r="CT145" i="1"/>
  <c r="CM146" i="1"/>
  <c r="CL146" i="1"/>
  <c r="CI149" i="1"/>
  <c r="Y152" i="1"/>
  <c r="V152" i="1"/>
  <c r="AB152" i="1"/>
  <c r="AA152" i="1"/>
  <c r="X152" i="1"/>
  <c r="AS152" i="1"/>
  <c r="AD152" i="1"/>
  <c r="I152" i="1"/>
  <c r="G152" i="1"/>
  <c r="I153" i="1"/>
  <c r="V193" i="1"/>
  <c r="AD193" i="1"/>
  <c r="Y193" i="1"/>
  <c r="L193" i="1"/>
  <c r="K193" i="1"/>
  <c r="G193" i="1"/>
  <c r="AB193" i="1"/>
  <c r="AA193" i="1"/>
  <c r="Z193" i="1"/>
  <c r="X193" i="1"/>
  <c r="Z135" i="1"/>
  <c r="Z136" i="1"/>
  <c r="Y136" i="1"/>
  <c r="V136" i="1"/>
  <c r="AB136" i="1"/>
  <c r="K138" i="1"/>
  <c r="V140" i="1"/>
  <c r="O140" i="1"/>
  <c r="K140" i="1"/>
  <c r="Y140" i="1"/>
  <c r="X141" i="1"/>
  <c r="CL141" i="1"/>
  <c r="CP141" i="1" s="1"/>
  <c r="I146" i="1"/>
  <c r="O151" i="1"/>
  <c r="X157" i="1"/>
  <c r="AD166" i="1"/>
  <c r="AA166" i="1"/>
  <c r="AS166" i="1"/>
  <c r="AT166" i="1" s="1"/>
  <c r="AU166" i="1" s="1"/>
  <c r="AB166" i="1"/>
  <c r="I166" i="1"/>
  <c r="AW166" i="1"/>
  <c r="G166" i="1"/>
  <c r="CM171" i="1"/>
  <c r="CL171" i="1"/>
  <c r="CP171" i="1" s="1"/>
  <c r="G136" i="1"/>
  <c r="G140" i="1"/>
  <c r="AD160" i="1"/>
  <c r="AA160" i="1"/>
  <c r="V160" i="1"/>
  <c r="O160" i="1"/>
  <c r="K160" i="1"/>
  <c r="Z160" i="1"/>
  <c r="Y160" i="1"/>
  <c r="K166" i="1"/>
  <c r="AB135" i="1"/>
  <c r="AA135" i="1"/>
  <c r="Y135" i="1"/>
  <c r="CI147" i="1"/>
  <c r="CK147" i="1"/>
  <c r="X156" i="1"/>
  <c r="V156" i="1"/>
  <c r="L156" i="1"/>
  <c r="AA156" i="1"/>
  <c r="Z156" i="1"/>
  <c r="O156" i="1"/>
  <c r="AD156" i="1"/>
  <c r="CT171" i="1"/>
  <c r="O173" i="1"/>
  <c r="L173" i="1"/>
  <c r="I173" i="1"/>
  <c r="AB173" i="1"/>
  <c r="AA173" i="1"/>
  <c r="Y173" i="1"/>
  <c r="X173" i="1"/>
  <c r="K173" i="1"/>
  <c r="AD173" i="1"/>
  <c r="CP197" i="1"/>
  <c r="CG209" i="1"/>
  <c r="AX209" i="1"/>
  <c r="Z254" i="1"/>
  <c r="V254" i="1"/>
  <c r="L254" i="1"/>
  <c r="K254" i="1"/>
  <c r="I254" i="1"/>
  <c r="G254" i="1"/>
  <c r="O254" i="1"/>
  <c r="AS254" i="1"/>
  <c r="AD254" i="1"/>
  <c r="AB254" i="1"/>
  <c r="AA254" i="1"/>
  <c r="X254" i="1"/>
  <c r="AD150" i="1"/>
  <c r="AA150" i="1"/>
  <c r="O150" i="1"/>
  <c r="L150" i="1"/>
  <c r="I150" i="1"/>
  <c r="Y150" i="1"/>
  <c r="X150" i="1"/>
  <c r="L154" i="1"/>
  <c r="I154" i="1"/>
  <c r="AD154" i="1"/>
  <c r="AB154" i="1"/>
  <c r="Z154" i="1"/>
  <c r="AS154" i="1"/>
  <c r="AT154" i="1" s="1"/>
  <c r="AU154" i="1" s="1"/>
  <c r="L164" i="1"/>
  <c r="AW164" i="1"/>
  <c r="K164" i="1"/>
  <c r="G164" i="1"/>
  <c r="Y164" i="1"/>
  <c r="X164" i="1"/>
  <c r="O164" i="1"/>
  <c r="AB164" i="1"/>
  <c r="AA164" i="1"/>
  <c r="V180" i="1"/>
  <c r="I180" i="1"/>
  <c r="G180" i="1"/>
  <c r="AS180" i="1"/>
  <c r="Z180" i="1"/>
  <c r="Y180" i="1"/>
  <c r="X180" i="1"/>
  <c r="O180" i="1"/>
  <c r="L180" i="1"/>
  <c r="K180" i="1"/>
  <c r="AD180" i="1"/>
  <c r="AB180" i="1"/>
  <c r="CT183" i="1"/>
  <c r="CM211" i="1"/>
  <c r="CL211" i="1"/>
  <c r="CN211" i="1"/>
  <c r="CL214" i="1"/>
  <c r="CN214" i="1"/>
  <c r="CM214" i="1"/>
  <c r="CK214" i="1"/>
  <c r="L135" i="1"/>
  <c r="V150" i="1"/>
  <c r="AA151" i="1"/>
  <c r="Y151" i="1"/>
  <c r="X151" i="1"/>
  <c r="V151" i="1"/>
  <c r="L151" i="1"/>
  <c r="AD151" i="1"/>
  <c r="AB151" i="1"/>
  <c r="CI152" i="1"/>
  <c r="O154" i="1"/>
  <c r="Y156" i="1"/>
  <c r="O157" i="1"/>
  <c r="L157" i="1"/>
  <c r="I157" i="1"/>
  <c r="AD157" i="1"/>
  <c r="AB157" i="1"/>
  <c r="Z157" i="1"/>
  <c r="AS157" i="1"/>
  <c r="CN160" i="1"/>
  <c r="CM160" i="1"/>
  <c r="Z164" i="1"/>
  <c r="CM180" i="1"/>
  <c r="CL180" i="1"/>
  <c r="CM195" i="1"/>
  <c r="CL195" i="1"/>
  <c r="CP195" i="1"/>
  <c r="CI206" i="1"/>
  <c r="CK206" i="1"/>
  <c r="CI131" i="1"/>
  <c r="CK131" i="1"/>
  <c r="O135" i="1"/>
  <c r="AB138" i="1"/>
  <c r="AA138" i="1"/>
  <c r="Y138" i="1"/>
  <c r="L141" i="1"/>
  <c r="K141" i="1"/>
  <c r="G141" i="1"/>
  <c r="V141" i="1"/>
  <c r="Z150" i="1"/>
  <c r="G151" i="1"/>
  <c r="V154" i="1"/>
  <c r="AB156" i="1"/>
  <c r="G157" i="1"/>
  <c r="AD164" i="1"/>
  <c r="AS173" i="1"/>
  <c r="X146" i="1"/>
  <c r="V146" i="1"/>
  <c r="L146" i="1"/>
  <c r="Z146" i="1"/>
  <c r="AB150" i="1"/>
  <c r="I151" i="1"/>
  <c r="X154" i="1"/>
  <c r="K157" i="1"/>
  <c r="CL160" i="1"/>
  <c r="CP160" i="1" s="1"/>
  <c r="CM184" i="1"/>
  <c r="CL184" i="1"/>
  <c r="CN184" i="1"/>
  <c r="AA213" i="1"/>
  <c r="L213" i="1"/>
  <c r="AD213" i="1"/>
  <c r="AB213" i="1"/>
  <c r="X213" i="1"/>
  <c r="V213" i="1"/>
  <c r="O213" i="1"/>
  <c r="K213" i="1"/>
  <c r="AS213" i="1"/>
  <c r="Z213" i="1"/>
  <c r="G213" i="1"/>
  <c r="I213" i="1"/>
  <c r="K133" i="1"/>
  <c r="I143" i="1"/>
  <c r="AS144" i="1"/>
  <c r="CM162" i="1"/>
  <c r="CL162" i="1"/>
  <c r="CM169" i="1"/>
  <c r="Z171" i="1"/>
  <c r="Y171" i="1"/>
  <c r="V171" i="1"/>
  <c r="G171" i="1"/>
  <c r="CM174" i="1"/>
  <c r="CL174" i="1"/>
  <c r="CI181" i="1"/>
  <c r="CK184" i="1"/>
  <c r="L186" i="1"/>
  <c r="K189" i="1"/>
  <c r="CK190" i="1"/>
  <c r="AX204" i="1"/>
  <c r="CG204" i="1"/>
  <c r="K216" i="1"/>
  <c r="Y233" i="1"/>
  <c r="V233" i="1"/>
  <c r="O233" i="1"/>
  <c r="L233" i="1"/>
  <c r="K233" i="1"/>
  <c r="AS233" i="1"/>
  <c r="X233" i="1"/>
  <c r="AB233" i="1"/>
  <c r="AA233" i="1"/>
  <c r="I233" i="1"/>
  <c r="G233" i="1"/>
  <c r="AD233" i="1"/>
  <c r="Z233" i="1"/>
  <c r="V237" i="1"/>
  <c r="AB237" i="1"/>
  <c r="AA237" i="1"/>
  <c r="Z237" i="1"/>
  <c r="Y237" i="1"/>
  <c r="K237" i="1"/>
  <c r="AD237" i="1"/>
  <c r="X237" i="1"/>
  <c r="L237" i="1"/>
  <c r="I237" i="1"/>
  <c r="AW237" i="1"/>
  <c r="AS237" i="1"/>
  <c r="CK178" i="1"/>
  <c r="CP178" i="1" s="1"/>
  <c r="O186" i="1"/>
  <c r="CT186" i="1"/>
  <c r="CK187" i="1"/>
  <c r="CK194" i="1"/>
  <c r="CI194" i="1"/>
  <c r="CK213" i="1"/>
  <c r="CN185" i="1"/>
  <c r="CM185" i="1"/>
  <c r="CL185" i="1"/>
  <c r="AX188" i="1"/>
  <c r="CG188" i="1"/>
  <c r="AA191" i="1"/>
  <c r="K191" i="1"/>
  <c r="I191" i="1"/>
  <c r="AD191" i="1"/>
  <c r="Z191" i="1"/>
  <c r="L191" i="1"/>
  <c r="G191" i="1"/>
  <c r="L194" i="1"/>
  <c r="AB194" i="1"/>
  <c r="AA194" i="1"/>
  <c r="Z194" i="1"/>
  <c r="V194" i="1"/>
  <c r="O194" i="1"/>
  <c r="I194" i="1"/>
  <c r="AS194" i="1"/>
  <c r="CI200" i="1"/>
  <c r="CK200" i="1"/>
  <c r="Z204" i="1"/>
  <c r="O204" i="1"/>
  <c r="L204" i="1"/>
  <c r="AA204" i="1"/>
  <c r="V204" i="1"/>
  <c r="K204" i="1"/>
  <c r="I204" i="1"/>
  <c r="G204" i="1"/>
  <c r="AD204" i="1"/>
  <c r="Z207" i="1"/>
  <c r="L207" i="1"/>
  <c r="AD207" i="1"/>
  <c r="AB207" i="1"/>
  <c r="AS207" i="1"/>
  <c r="AA207" i="1"/>
  <c r="Y207" i="1"/>
  <c r="I207" i="1"/>
  <c r="G207" i="1"/>
  <c r="CN221" i="1"/>
  <c r="CM221" i="1"/>
  <c r="CL221" i="1"/>
  <c r="AB222" i="1"/>
  <c r="AA222" i="1"/>
  <c r="Z222" i="1"/>
  <c r="Y222" i="1"/>
  <c r="L222" i="1"/>
  <c r="AD222" i="1"/>
  <c r="K222" i="1"/>
  <c r="I222" i="1"/>
  <c r="AS222" i="1"/>
  <c r="X222" i="1"/>
  <c r="Z223" i="1"/>
  <c r="Y223" i="1"/>
  <c r="X223" i="1"/>
  <c r="V223" i="1"/>
  <c r="I223" i="1"/>
  <c r="AA223" i="1"/>
  <c r="AS223" i="1"/>
  <c r="O223" i="1"/>
  <c r="L223" i="1"/>
  <c r="AD223" i="1"/>
  <c r="AB223" i="1"/>
  <c r="K223" i="1"/>
  <c r="AD133" i="1"/>
  <c r="AB143" i="1"/>
  <c r="X163" i="1"/>
  <c r="V163" i="1"/>
  <c r="L163" i="1"/>
  <c r="AW163" i="1"/>
  <c r="X172" i="1"/>
  <c r="V172" i="1"/>
  <c r="L172" i="1"/>
  <c r="CI175" i="1"/>
  <c r="AD179" i="1"/>
  <c r="AB179" i="1"/>
  <c r="Z179" i="1"/>
  <c r="L179" i="1"/>
  <c r="AW179" i="1"/>
  <c r="K179" i="1"/>
  <c r="X191" i="1"/>
  <c r="CL192" i="1"/>
  <c r="CN192" i="1"/>
  <c r="CP192" i="1" s="1"/>
  <c r="X194" i="1"/>
  <c r="AB204" i="1"/>
  <c r="AB206" i="1"/>
  <c r="K206" i="1"/>
  <c r="AA206" i="1"/>
  <c r="Z206" i="1"/>
  <c r="Y206" i="1"/>
  <c r="O206" i="1"/>
  <c r="L206" i="1"/>
  <c r="I206" i="1"/>
  <c r="G206" i="1"/>
  <c r="AS206" i="1"/>
  <c r="V207" i="1"/>
  <c r="G222" i="1"/>
  <c r="G223" i="1"/>
  <c r="I249" i="1"/>
  <c r="AD249" i="1"/>
  <c r="AB249" i="1"/>
  <c r="AA249" i="1"/>
  <c r="Z249" i="1"/>
  <c r="O249" i="1"/>
  <c r="G249" i="1"/>
  <c r="AS249" i="1"/>
  <c r="L249" i="1"/>
  <c r="K249" i="1"/>
  <c r="Y249" i="1"/>
  <c r="CT185" i="1"/>
  <c r="Y191" i="1"/>
  <c r="Y194" i="1"/>
  <c r="X207" i="1"/>
  <c r="I210" i="1"/>
  <c r="L210" i="1"/>
  <c r="AB210" i="1"/>
  <c r="AA210" i="1"/>
  <c r="AS210" i="1"/>
  <c r="AD210" i="1"/>
  <c r="Z210" i="1"/>
  <c r="K210" i="1"/>
  <c r="G210" i="1"/>
  <c r="O222" i="1"/>
  <c r="V249" i="1"/>
  <c r="AS133" i="1"/>
  <c r="AD169" i="1"/>
  <c r="AA169" i="1"/>
  <c r="O169" i="1"/>
  <c r="CL186" i="1"/>
  <c r="CN186" i="1"/>
  <c r="CP186" i="1" s="1"/>
  <c r="AB191" i="1"/>
  <c r="AD194" i="1"/>
  <c r="AS204" i="1"/>
  <c r="AT204" i="1" s="1"/>
  <c r="AU204" i="1" s="1"/>
  <c r="O209" i="1"/>
  <c r="L209" i="1"/>
  <c r="AD209" i="1"/>
  <c r="AB209" i="1"/>
  <c r="Y209" i="1"/>
  <c r="X209" i="1"/>
  <c r="V209" i="1"/>
  <c r="K209" i="1"/>
  <c r="CG219" i="1"/>
  <c r="AX219" i="1"/>
  <c r="V222" i="1"/>
  <c r="X249" i="1"/>
  <c r="Z162" i="1"/>
  <c r="Y162" i="1"/>
  <c r="V162" i="1"/>
  <c r="G169" i="1"/>
  <c r="CK169" i="1"/>
  <c r="CP169" i="1" s="1"/>
  <c r="G209" i="1"/>
  <c r="Y186" i="1"/>
  <c r="G186" i="1"/>
  <c r="V186" i="1"/>
  <c r="K186" i="1"/>
  <c r="I186" i="1"/>
  <c r="AA186" i="1"/>
  <c r="Z186" i="1"/>
  <c r="CL187" i="1"/>
  <c r="CN187" i="1"/>
  <c r="G189" i="1"/>
  <c r="Y189" i="1"/>
  <c r="Z189" i="1"/>
  <c r="O189" i="1"/>
  <c r="L189" i="1"/>
  <c r="I189" i="1"/>
  <c r="AD189" i="1"/>
  <c r="AB189" i="1"/>
  <c r="CM190" i="1"/>
  <c r="CN213" i="1"/>
  <c r="CM213" i="1"/>
  <c r="L216" i="1"/>
  <c r="I216" i="1"/>
  <c r="G216" i="1"/>
  <c r="O216" i="1"/>
  <c r="Z216" i="1"/>
  <c r="V216" i="1"/>
  <c r="AD216" i="1"/>
  <c r="AB216" i="1"/>
  <c r="AA216" i="1"/>
  <c r="Y216" i="1"/>
  <c r="L200" i="1"/>
  <c r="CK207" i="1"/>
  <c r="AA215" i="1"/>
  <c r="CM226" i="1"/>
  <c r="CL226" i="1"/>
  <c r="CN226" i="1"/>
  <c r="V248" i="1"/>
  <c r="K248" i="1"/>
  <c r="AS248" i="1"/>
  <c r="AD248" i="1"/>
  <c r="AB248" i="1"/>
  <c r="X248" i="1"/>
  <c r="AA248" i="1"/>
  <c r="Z248" i="1"/>
  <c r="Y248" i="1"/>
  <c r="L248" i="1"/>
  <c r="I248" i="1"/>
  <c r="V190" i="1"/>
  <c r="O190" i="1"/>
  <c r="I195" i="1"/>
  <c r="Z195" i="1"/>
  <c r="Y195" i="1"/>
  <c r="O200" i="1"/>
  <c r="CL207" i="1"/>
  <c r="CK218" i="1"/>
  <c r="CI218" i="1"/>
  <c r="CN225" i="1"/>
  <c r="CM225" i="1"/>
  <c r="CL225" i="1"/>
  <c r="CP225" i="1" s="1"/>
  <c r="G248" i="1"/>
  <c r="AS158" i="1"/>
  <c r="AD159" i="1"/>
  <c r="AD165" i="1"/>
  <c r="AD168" i="1"/>
  <c r="AD175" i="1"/>
  <c r="AB178" i="1"/>
  <c r="AD182" i="1"/>
  <c r="L188" i="1"/>
  <c r="AB188" i="1"/>
  <c r="X190" i="1"/>
  <c r="V195" i="1"/>
  <c r="AA198" i="1"/>
  <c r="K198" i="1"/>
  <c r="I198" i="1"/>
  <c r="AB200" i="1"/>
  <c r="CI212" i="1"/>
  <c r="AA214" i="1"/>
  <c r="Z226" i="1"/>
  <c r="Y226" i="1"/>
  <c r="X226" i="1"/>
  <c r="V226" i="1"/>
  <c r="I226" i="1"/>
  <c r="AA226" i="1"/>
  <c r="AB226" i="1"/>
  <c r="O226" i="1"/>
  <c r="AD250" i="1"/>
  <c r="Z250" i="1"/>
  <c r="AA250" i="1"/>
  <c r="Y250" i="1"/>
  <c r="X250" i="1"/>
  <c r="V250" i="1"/>
  <c r="I250" i="1"/>
  <c r="AB250" i="1"/>
  <c r="AS250" i="1"/>
  <c r="L250" i="1"/>
  <c r="K250" i="1"/>
  <c r="G250" i="1"/>
  <c r="CK208" i="1"/>
  <c r="CI208" i="1"/>
  <c r="V215" i="1"/>
  <c r="L215" i="1"/>
  <c r="O215" i="1"/>
  <c r="AD215" i="1"/>
  <c r="Y251" i="1"/>
  <c r="O251" i="1"/>
  <c r="AB251" i="1"/>
  <c r="AA251" i="1"/>
  <c r="Z251" i="1"/>
  <c r="X251" i="1"/>
  <c r="I251" i="1"/>
  <c r="AD251" i="1"/>
  <c r="G251" i="1"/>
  <c r="AW251" i="1"/>
  <c r="L251" i="1"/>
  <c r="K251" i="1"/>
  <c r="X290" i="1"/>
  <c r="AS290" i="1"/>
  <c r="Z290" i="1"/>
  <c r="Y290" i="1"/>
  <c r="O290" i="1"/>
  <c r="G290" i="1"/>
  <c r="AW290" i="1"/>
  <c r="AD290" i="1"/>
  <c r="L290" i="1"/>
  <c r="I290" i="1"/>
  <c r="AB290" i="1"/>
  <c r="V290" i="1"/>
  <c r="K290" i="1"/>
  <c r="AS182" i="1"/>
  <c r="AA185" i="1"/>
  <c r="K185" i="1"/>
  <c r="I188" i="1"/>
  <c r="Z190" i="1"/>
  <c r="AA195" i="1"/>
  <c r="AX201" i="1"/>
  <c r="X208" i="1"/>
  <c r="L208" i="1"/>
  <c r="AD208" i="1"/>
  <c r="AB208" i="1"/>
  <c r="AD212" i="1"/>
  <c r="L212" i="1"/>
  <c r="AB212" i="1"/>
  <c r="AA212" i="1"/>
  <c r="G215" i="1"/>
  <c r="CG221" i="1"/>
  <c r="AW238" i="1"/>
  <c r="G238" i="1"/>
  <c r="X238" i="1"/>
  <c r="V238" i="1"/>
  <c r="O238" i="1"/>
  <c r="L238" i="1"/>
  <c r="AS238" i="1"/>
  <c r="Y238" i="1"/>
  <c r="K238" i="1"/>
  <c r="AA238" i="1"/>
  <c r="Z238" i="1"/>
  <c r="V251" i="1"/>
  <c r="AA290" i="1"/>
  <c r="AA190" i="1"/>
  <c r="AB195" i="1"/>
  <c r="AD197" i="1"/>
  <c r="O197" i="1"/>
  <c r="L197" i="1"/>
  <c r="CT199" i="1"/>
  <c r="AD203" i="1"/>
  <c r="O203" i="1"/>
  <c r="L203" i="1"/>
  <c r="AW203" i="1"/>
  <c r="L205" i="1"/>
  <c r="AB205" i="1"/>
  <c r="AA205" i="1"/>
  <c r="CP205" i="1"/>
  <c r="G208" i="1"/>
  <c r="G212" i="1"/>
  <c r="I215" i="1"/>
  <c r="L229" i="1"/>
  <c r="AA229" i="1"/>
  <c r="Z229" i="1"/>
  <c r="Y229" i="1"/>
  <c r="X229" i="1"/>
  <c r="AW229" i="1"/>
  <c r="I229" i="1"/>
  <c r="AB229" i="1"/>
  <c r="AD229" i="1"/>
  <c r="V229" i="1"/>
  <c r="K229" i="1"/>
  <c r="G229" i="1"/>
  <c r="AD232" i="1"/>
  <c r="Y232" i="1"/>
  <c r="X232" i="1"/>
  <c r="V232" i="1"/>
  <c r="O232" i="1"/>
  <c r="G232" i="1"/>
  <c r="Z232" i="1"/>
  <c r="K232" i="1"/>
  <c r="AA232" i="1"/>
  <c r="L232" i="1"/>
  <c r="I272" i="1"/>
  <c r="AS272" i="1"/>
  <c r="AA272" i="1"/>
  <c r="X272" i="1"/>
  <c r="AW272" i="1"/>
  <c r="AD272" i="1"/>
  <c r="V272" i="1"/>
  <c r="AB272" i="1"/>
  <c r="Z272" i="1"/>
  <c r="Y272" i="1"/>
  <c r="O272" i="1"/>
  <c r="L272" i="1"/>
  <c r="CN224" i="1"/>
  <c r="CM224" i="1"/>
  <c r="AD226" i="1"/>
  <c r="O229" i="1"/>
  <c r="I232" i="1"/>
  <c r="AB238" i="1"/>
  <c r="AS251" i="1"/>
  <c r="G272" i="1"/>
  <c r="AB283" i="1"/>
  <c r="Z283" i="1"/>
  <c r="V283" i="1"/>
  <c r="AD283" i="1"/>
  <c r="AA283" i="1"/>
  <c r="Y283" i="1"/>
  <c r="X283" i="1"/>
  <c r="I283" i="1"/>
  <c r="AS283" i="1"/>
  <c r="AW283" i="1"/>
  <c r="O283" i="1"/>
  <c r="L283" i="1"/>
  <c r="K283" i="1"/>
  <c r="CN222" i="1"/>
  <c r="CM222" i="1"/>
  <c r="CL222" i="1"/>
  <c r="CK223" i="1"/>
  <c r="CI223" i="1"/>
  <c r="CT189" i="1"/>
  <c r="Z200" i="1"/>
  <c r="I200" i="1"/>
  <c r="G200" i="1"/>
  <c r="Y214" i="1"/>
  <c r="L214" i="1"/>
  <c r="AD214" i="1"/>
  <c r="AB214" i="1"/>
  <c r="Y215" i="1"/>
  <c r="CT229" i="1"/>
  <c r="CT240" i="1"/>
  <c r="AS192" i="1"/>
  <c r="V219" i="1"/>
  <c r="Z220" i="1"/>
  <c r="Y220" i="1"/>
  <c r="X220" i="1"/>
  <c r="V220" i="1"/>
  <c r="I220" i="1"/>
  <c r="AA220" i="1"/>
  <c r="X234" i="1"/>
  <c r="Y258" i="1"/>
  <c r="O271" i="1"/>
  <c r="K282" i="1"/>
  <c r="AS282" i="1"/>
  <c r="AB282" i="1"/>
  <c r="Y282" i="1"/>
  <c r="X282" i="1"/>
  <c r="V282" i="1"/>
  <c r="O282" i="1"/>
  <c r="L282" i="1"/>
  <c r="AA282" i="1"/>
  <c r="Z282" i="1"/>
  <c r="K288" i="1"/>
  <c r="Y288" i="1"/>
  <c r="AW288" i="1"/>
  <c r="AS288" i="1"/>
  <c r="AD288" i="1"/>
  <c r="AB288" i="1"/>
  <c r="AA288" i="1"/>
  <c r="O288" i="1"/>
  <c r="G192" i="1"/>
  <c r="I199" i="1"/>
  <c r="G201" i="1"/>
  <c r="CT204" i="1"/>
  <c r="K231" i="1"/>
  <c r="AD231" i="1"/>
  <c r="AB231" i="1"/>
  <c r="AA231" i="1"/>
  <c r="V231" i="1"/>
  <c r="AS231" i="1"/>
  <c r="CT232" i="1"/>
  <c r="Y234" i="1"/>
  <c r="AA244" i="1"/>
  <c r="X244" i="1"/>
  <c r="L244" i="1"/>
  <c r="K244" i="1"/>
  <c r="I244" i="1"/>
  <c r="G244" i="1"/>
  <c r="O244" i="1"/>
  <c r="Z258" i="1"/>
  <c r="G282" i="1"/>
  <c r="K285" i="1"/>
  <c r="L285" i="1"/>
  <c r="V285" i="1"/>
  <c r="G285" i="1"/>
  <c r="AS285" i="1"/>
  <c r="AD285" i="1"/>
  <c r="AB285" i="1"/>
  <c r="X285" i="1"/>
  <c r="AW285" i="1"/>
  <c r="G288" i="1"/>
  <c r="Z294" i="1"/>
  <c r="V294" i="1"/>
  <c r="X294" i="1"/>
  <c r="O294" i="1"/>
  <c r="K294" i="1"/>
  <c r="AS294" i="1"/>
  <c r="AD294" i="1"/>
  <c r="AB294" i="1"/>
  <c r="I294" i="1"/>
  <c r="AB220" i="1"/>
  <c r="AB225" i="1"/>
  <c r="AA225" i="1"/>
  <c r="Z225" i="1"/>
  <c r="Y225" i="1"/>
  <c r="L225" i="1"/>
  <c r="AD225" i="1"/>
  <c r="O231" i="1"/>
  <c r="CT234" i="1"/>
  <c r="AB244" i="1"/>
  <c r="CT273" i="1"/>
  <c r="Z285" i="1"/>
  <c r="X288" i="1"/>
  <c r="G294" i="1"/>
  <c r="AA239" i="1"/>
  <c r="X239" i="1"/>
  <c r="L239" i="1"/>
  <c r="K239" i="1"/>
  <c r="I239" i="1"/>
  <c r="G239" i="1"/>
  <c r="O239" i="1"/>
  <c r="AA253" i="1"/>
  <c r="O253" i="1"/>
  <c r="L253" i="1"/>
  <c r="K253" i="1"/>
  <c r="I253" i="1"/>
  <c r="V253" i="1"/>
  <c r="AA285" i="1"/>
  <c r="Z288" i="1"/>
  <c r="L294" i="1"/>
  <c r="CT255" i="1"/>
  <c r="Z259" i="1"/>
  <c r="V259" i="1"/>
  <c r="L259" i="1"/>
  <c r="K259" i="1"/>
  <c r="I259" i="1"/>
  <c r="G259" i="1"/>
  <c r="O259" i="1"/>
  <c r="Y284" i="1"/>
  <c r="X284" i="1"/>
  <c r="Z284" i="1"/>
  <c r="L284" i="1"/>
  <c r="AS284" i="1"/>
  <c r="AD284" i="1"/>
  <c r="AB284" i="1"/>
  <c r="K284" i="1"/>
  <c r="AW284" i="1"/>
  <c r="Y294" i="1"/>
  <c r="Z199" i="1"/>
  <c r="Y201" i="1"/>
  <c r="X202" i="1"/>
  <c r="AS220" i="1"/>
  <c r="O228" i="1"/>
  <c r="L228" i="1"/>
  <c r="AW228" i="1"/>
  <c r="K228" i="1"/>
  <c r="I228" i="1"/>
  <c r="AD228" i="1"/>
  <c r="V228" i="1"/>
  <c r="Z231" i="1"/>
  <c r="AA236" i="1"/>
  <c r="AD236" i="1"/>
  <c r="AB236" i="1"/>
  <c r="Z236" i="1"/>
  <c r="O236" i="1"/>
  <c r="AS236" i="1"/>
  <c r="CT237" i="1"/>
  <c r="Y239" i="1"/>
  <c r="AS244" i="1"/>
  <c r="Y281" i="1"/>
  <c r="K281" i="1"/>
  <c r="AS281" i="1"/>
  <c r="AB281" i="1"/>
  <c r="V281" i="1"/>
  <c r="O281" i="1"/>
  <c r="L281" i="1"/>
  <c r="I281" i="1"/>
  <c r="Z281" i="1"/>
  <c r="X281" i="1"/>
  <c r="AA294" i="1"/>
  <c r="AD219" i="1"/>
  <c r="AB219" i="1"/>
  <c r="AA219" i="1"/>
  <c r="Z219" i="1"/>
  <c r="O219" i="1"/>
  <c r="CG224" i="1"/>
  <c r="Z239" i="1"/>
  <c r="AD286" i="1"/>
  <c r="AS286" i="1"/>
  <c r="I286" i="1"/>
  <c r="AB286" i="1"/>
  <c r="AA286" i="1"/>
  <c r="Z286" i="1"/>
  <c r="Y286" i="1"/>
  <c r="L286" i="1"/>
  <c r="CT263" i="1"/>
  <c r="AA281" i="1"/>
  <c r="G286" i="1"/>
  <c r="CT295" i="1"/>
  <c r="AA258" i="1"/>
  <c r="O258" i="1"/>
  <c r="L258" i="1"/>
  <c r="K258" i="1"/>
  <c r="I258" i="1"/>
  <c r="V258" i="1"/>
  <c r="V271" i="1"/>
  <c r="I271" i="1"/>
  <c r="AD271" i="1"/>
  <c r="Z271" i="1"/>
  <c r="AB271" i="1"/>
  <c r="AA271" i="1"/>
  <c r="Y271" i="1"/>
  <c r="K271" i="1"/>
  <c r="AS271" i="1"/>
  <c r="CT281" i="1"/>
  <c r="L234" i="1"/>
  <c r="O234" i="1"/>
  <c r="K234" i="1"/>
  <c r="I234" i="1"/>
  <c r="G234" i="1"/>
  <c r="AD234" i="1"/>
  <c r="V234" i="1"/>
  <c r="X258" i="1"/>
  <c r="L271" i="1"/>
  <c r="Z296" i="1"/>
  <c r="X296" i="1"/>
  <c r="Y296" i="1"/>
  <c r="AD296" i="1"/>
  <c r="AB296" i="1"/>
  <c r="V296" i="1"/>
  <c r="I296" i="1"/>
  <c r="AA296" i="1"/>
  <c r="O296" i="1"/>
  <c r="L296" i="1"/>
  <c r="AS296" i="1"/>
  <c r="G218" i="1"/>
  <c r="Y221" i="1"/>
  <c r="Y224" i="1"/>
  <c r="Y227" i="1"/>
  <c r="O240" i="1"/>
  <c r="G242" i="1"/>
  <c r="G243" i="1"/>
  <c r="O245" i="1"/>
  <c r="I246" i="1"/>
  <c r="AA247" i="1"/>
  <c r="X247" i="1"/>
  <c r="V255" i="1"/>
  <c r="K256" i="1"/>
  <c r="G257" i="1"/>
  <c r="V260" i="1"/>
  <c r="K261" i="1"/>
  <c r="I262" i="1"/>
  <c r="I263" i="1"/>
  <c r="L265" i="1"/>
  <c r="G266" i="1"/>
  <c r="G267" i="1"/>
  <c r="I268" i="1"/>
  <c r="X268" i="1"/>
  <c r="L268" i="1"/>
  <c r="AB273" i="1"/>
  <c r="Z273" i="1"/>
  <c r="X273" i="1"/>
  <c r="L273" i="1"/>
  <c r="I274" i="1"/>
  <c r="CT285" i="1"/>
  <c r="CT289" i="1"/>
  <c r="I291" i="1"/>
  <c r="AA291" i="1"/>
  <c r="V291" i="1"/>
  <c r="O291" i="1"/>
  <c r="K291" i="1"/>
  <c r="AS291" i="1"/>
  <c r="O297" i="1"/>
  <c r="V297" i="1"/>
  <c r="Z297" i="1"/>
  <c r="AS297" i="1"/>
  <c r="AB297" i="1"/>
  <c r="L297" i="1"/>
  <c r="Z318" i="1"/>
  <c r="CT293" i="1"/>
  <c r="O295" i="1"/>
  <c r="L295" i="1"/>
  <c r="X295" i="1"/>
  <c r="V295" i="1"/>
  <c r="I295" i="1"/>
  <c r="AS295" i="1"/>
  <c r="V308" i="1"/>
  <c r="I308" i="1"/>
  <c r="L308" i="1"/>
  <c r="K308" i="1"/>
  <c r="Z308" i="1"/>
  <c r="AD308" i="1"/>
  <c r="AA308" i="1"/>
  <c r="G308" i="1"/>
  <c r="O308" i="1"/>
  <c r="X308" i="1"/>
  <c r="O316" i="1"/>
  <c r="AD316" i="1"/>
  <c r="AA316" i="1"/>
  <c r="Z316" i="1"/>
  <c r="AB316" i="1"/>
  <c r="Y316" i="1"/>
  <c r="K316" i="1"/>
  <c r="G316" i="1"/>
  <c r="X316" i="1"/>
  <c r="V316" i="1"/>
  <c r="X298" i="1"/>
  <c r="Z298" i="1"/>
  <c r="I298" i="1"/>
  <c r="G298" i="1"/>
  <c r="AB298" i="1"/>
  <c r="L302" i="1"/>
  <c r="AD302" i="1"/>
  <c r="X302" i="1"/>
  <c r="I302" i="1"/>
  <c r="G302" i="1"/>
  <c r="AB302" i="1"/>
  <c r="Y308" i="1"/>
  <c r="I316" i="1"/>
  <c r="K351" i="1"/>
  <c r="I351" i="1"/>
  <c r="G351" i="1"/>
  <c r="AS351" i="1"/>
  <c r="AD351" i="1"/>
  <c r="AB351" i="1"/>
  <c r="AA351" i="1"/>
  <c r="Z351" i="1"/>
  <c r="Y351" i="1"/>
  <c r="X351" i="1"/>
  <c r="L351" i="1"/>
  <c r="V351" i="1"/>
  <c r="O351" i="1"/>
  <c r="AS221" i="1"/>
  <c r="AT221" i="1" s="1"/>
  <c r="AU221" i="1" s="1"/>
  <c r="AS224" i="1"/>
  <c r="AT224" i="1" s="1"/>
  <c r="AU224" i="1" s="1"/>
  <c r="AS227" i="1"/>
  <c r="X242" i="1"/>
  <c r="Z243" i="1"/>
  <c r="Y246" i="1"/>
  <c r="V247" i="1"/>
  <c r="Z256" i="1"/>
  <c r="X257" i="1"/>
  <c r="Z261" i="1"/>
  <c r="Y262" i="1"/>
  <c r="AA265" i="1"/>
  <c r="X266" i="1"/>
  <c r="Z267" i="1"/>
  <c r="X280" i="1"/>
  <c r="G280" i="1"/>
  <c r="AA295" i="1"/>
  <c r="K298" i="1"/>
  <c r="K302" i="1"/>
  <c r="AB308" i="1"/>
  <c r="L316" i="1"/>
  <c r="L298" i="1"/>
  <c r="O302" i="1"/>
  <c r="AS308" i="1"/>
  <c r="AS316" i="1"/>
  <c r="V298" i="1"/>
  <c r="Y302" i="1"/>
  <c r="Y314" i="1"/>
  <c r="Z314" i="1"/>
  <c r="X314" i="1"/>
  <c r="K314" i="1"/>
  <c r="I314" i="1"/>
  <c r="G314" i="1"/>
  <c r="AS314" i="1"/>
  <c r="AD314" i="1"/>
  <c r="O314" i="1"/>
  <c r="L314" i="1"/>
  <c r="G317" i="1"/>
  <c r="Z317" i="1"/>
  <c r="Y317" i="1"/>
  <c r="X317" i="1"/>
  <c r="AS317" i="1"/>
  <c r="V317" i="1"/>
  <c r="L317" i="1"/>
  <c r="AA317" i="1"/>
  <c r="O317" i="1"/>
  <c r="I317" i="1"/>
  <c r="AB317" i="1"/>
  <c r="I348" i="1"/>
  <c r="AD348" i="1"/>
  <c r="AB348" i="1"/>
  <c r="Z348" i="1"/>
  <c r="Y348" i="1"/>
  <c r="X348" i="1"/>
  <c r="V348" i="1"/>
  <c r="O348" i="1"/>
  <c r="K348" i="1"/>
  <c r="G348" i="1"/>
  <c r="AS348" i="1"/>
  <c r="AA348" i="1"/>
  <c r="L348" i="1"/>
  <c r="L221" i="1"/>
  <c r="L227" i="1"/>
  <c r="V240" i="1"/>
  <c r="K240" i="1"/>
  <c r="V245" i="1"/>
  <c r="K245" i="1"/>
  <c r="O255" i="1"/>
  <c r="I255" i="1"/>
  <c r="O260" i="1"/>
  <c r="I260" i="1"/>
  <c r="AS267" i="1"/>
  <c r="AW295" i="1"/>
  <c r="Y298" i="1"/>
  <c r="Z302" i="1"/>
  <c r="AA307" i="1"/>
  <c r="L307" i="1"/>
  <c r="O307" i="1"/>
  <c r="K307" i="1"/>
  <c r="AS307" i="1"/>
  <c r="X307" i="1"/>
  <c r="Y307" i="1"/>
  <c r="V307" i="1"/>
  <c r="G307" i="1"/>
  <c r="I309" i="1"/>
  <c r="AS309" i="1"/>
  <c r="K309" i="1"/>
  <c r="G309" i="1"/>
  <c r="Z309" i="1"/>
  <c r="AD309" i="1"/>
  <c r="X309" i="1"/>
  <c r="V314" i="1"/>
  <c r="K317" i="1"/>
  <c r="AS217" i="1"/>
  <c r="O221" i="1"/>
  <c r="AW230" i="1"/>
  <c r="G240" i="1"/>
  <c r="G245" i="1"/>
  <c r="G255" i="1"/>
  <c r="G260" i="1"/>
  <c r="X264" i="1"/>
  <c r="V264" i="1"/>
  <c r="K264" i="1"/>
  <c r="AS268" i="1"/>
  <c r="AW273" i="1"/>
  <c r="I275" i="1"/>
  <c r="L275" i="1"/>
  <c r="V275" i="1"/>
  <c r="G275" i="1"/>
  <c r="AB276" i="1"/>
  <c r="AS276" i="1"/>
  <c r="I276" i="1"/>
  <c r="AW276" i="1"/>
  <c r="I278" i="1"/>
  <c r="Y278" i="1"/>
  <c r="AW278" i="1"/>
  <c r="AD278" i="1"/>
  <c r="V280" i="1"/>
  <c r="AD292" i="1"/>
  <c r="V292" i="1"/>
  <c r="L292" i="1"/>
  <c r="K292" i="1"/>
  <c r="G292" i="1"/>
  <c r="AA298" i="1"/>
  <c r="AA302" i="1"/>
  <c r="AA314" i="1"/>
  <c r="AD317" i="1"/>
  <c r="AB318" i="1"/>
  <c r="O318" i="1"/>
  <c r="X318" i="1"/>
  <c r="V318" i="1"/>
  <c r="AA318" i="1"/>
  <c r="Y318" i="1"/>
  <c r="AS318" i="1"/>
  <c r="L318" i="1"/>
  <c r="K318" i="1"/>
  <c r="G217" i="1"/>
  <c r="V221" i="1"/>
  <c r="G256" i="1"/>
  <c r="AD256" i="1"/>
  <c r="G261" i="1"/>
  <c r="AD261" i="1"/>
  <c r="AB263" i="1"/>
  <c r="Y263" i="1"/>
  <c r="O263" i="1"/>
  <c r="I265" i="1"/>
  <c r="K265" i="1"/>
  <c r="AS265" i="1"/>
  <c r="V274" i="1"/>
  <c r="X274" i="1"/>
  <c r="Y274" i="1"/>
  <c r="K274" i="1"/>
  <c r="I292" i="1"/>
  <c r="AD298" i="1"/>
  <c r="AB314" i="1"/>
  <c r="L326" i="1"/>
  <c r="AB326" i="1"/>
  <c r="Z326" i="1"/>
  <c r="Y326" i="1"/>
  <c r="X326" i="1"/>
  <c r="AA326" i="1"/>
  <c r="AW326" i="1"/>
  <c r="AS326" i="1"/>
  <c r="O326" i="1"/>
  <c r="K326" i="1"/>
  <c r="I326" i="1"/>
  <c r="G326" i="1"/>
  <c r="AD326" i="1"/>
  <c r="V326" i="1"/>
  <c r="AD242" i="1"/>
  <c r="Z242" i="1"/>
  <c r="Y243" i="1"/>
  <c r="O243" i="1"/>
  <c r="AW246" i="1"/>
  <c r="G246" i="1"/>
  <c r="AD246" i="1"/>
  <c r="I256" i="1"/>
  <c r="AB257" i="1"/>
  <c r="Y257" i="1"/>
  <c r="I261" i="1"/>
  <c r="G262" i="1"/>
  <c r="AD262" i="1"/>
  <c r="Z262" i="1"/>
  <c r="G263" i="1"/>
  <c r="G265" i="1"/>
  <c r="AB266" i="1"/>
  <c r="Z266" i="1"/>
  <c r="X267" i="1"/>
  <c r="AB267" i="1"/>
  <c r="Y267" i="1"/>
  <c r="G274" i="1"/>
  <c r="K300" i="1"/>
  <c r="AA300" i="1"/>
  <c r="I300" i="1"/>
  <c r="G300" i="1"/>
  <c r="AW300" i="1"/>
  <c r="AB300" i="1"/>
  <c r="AS302" i="1"/>
  <c r="AW304" i="1"/>
  <c r="G304" i="1"/>
  <c r="AD304" i="1"/>
  <c r="AB304" i="1"/>
  <c r="Y304" i="1"/>
  <c r="V304" i="1"/>
  <c r="O304" i="1"/>
  <c r="K304" i="1"/>
  <c r="CT321" i="1"/>
  <c r="CT319" i="1"/>
  <c r="V338" i="1"/>
  <c r="G338" i="1"/>
  <c r="AB338" i="1"/>
  <c r="Z338" i="1"/>
  <c r="I338" i="1"/>
  <c r="AD338" i="1"/>
  <c r="AA338" i="1"/>
  <c r="Y338" i="1"/>
  <c r="X338" i="1"/>
  <c r="O338" i="1"/>
  <c r="K338" i="1"/>
  <c r="AW338" i="1"/>
  <c r="AS338" i="1"/>
  <c r="L343" i="1"/>
  <c r="X343" i="1"/>
  <c r="K343" i="1"/>
  <c r="I343" i="1"/>
  <c r="G343" i="1"/>
  <c r="AS343" i="1"/>
  <c r="AD343" i="1"/>
  <c r="Y343" i="1"/>
  <c r="AB343" i="1"/>
  <c r="AA343" i="1"/>
  <c r="Z343" i="1"/>
  <c r="V343" i="1"/>
  <c r="O343" i="1"/>
  <c r="AW343" i="1"/>
  <c r="Y325" i="1"/>
  <c r="AB325" i="1"/>
  <c r="AA325" i="1"/>
  <c r="Z325" i="1"/>
  <c r="AD325" i="1"/>
  <c r="K325" i="1"/>
  <c r="I325" i="1"/>
  <c r="G325" i="1"/>
  <c r="AS325" i="1"/>
  <c r="O325" i="1"/>
  <c r="AS252" i="1"/>
  <c r="AW269" i="1"/>
  <c r="L279" i="1"/>
  <c r="AB279" i="1"/>
  <c r="O289" i="1"/>
  <c r="AB289" i="1"/>
  <c r="CT310" i="1"/>
  <c r="X325" i="1"/>
  <c r="Y287" i="1"/>
  <c r="AD287" i="1"/>
  <c r="K299" i="1"/>
  <c r="V299" i="1"/>
  <c r="AD299" i="1"/>
  <c r="Y301" i="1"/>
  <c r="AS301" i="1"/>
  <c r="X301" i="1"/>
  <c r="K315" i="1"/>
  <c r="Z315" i="1"/>
  <c r="V315" i="1"/>
  <c r="O315" i="1"/>
  <c r="L315" i="1"/>
  <c r="I315" i="1"/>
  <c r="G315" i="1"/>
  <c r="AW315" i="1"/>
  <c r="K269" i="1"/>
  <c r="AW270" i="1"/>
  <c r="V277" i="1"/>
  <c r="AB277" i="1"/>
  <c r="K279" i="1"/>
  <c r="G287" i="1"/>
  <c r="K289" i="1"/>
  <c r="G299" i="1"/>
  <c r="G301" i="1"/>
  <c r="X315" i="1"/>
  <c r="CT282" i="1"/>
  <c r="Z353" i="1"/>
  <c r="AD353" i="1"/>
  <c r="AB353" i="1"/>
  <c r="AA353" i="1"/>
  <c r="Y353" i="1"/>
  <c r="X353" i="1"/>
  <c r="V353" i="1"/>
  <c r="O353" i="1"/>
  <c r="L353" i="1"/>
  <c r="K353" i="1"/>
  <c r="I353" i="1"/>
  <c r="G353" i="1"/>
  <c r="AS353" i="1"/>
  <c r="AW353" i="1"/>
  <c r="L331" i="1"/>
  <c r="K331" i="1"/>
  <c r="AB331" i="1"/>
  <c r="AD331" i="1"/>
  <c r="AA331" i="1"/>
  <c r="Z331" i="1"/>
  <c r="Y331" i="1"/>
  <c r="X331" i="1"/>
  <c r="V331" i="1"/>
  <c r="AS331" i="1"/>
  <c r="I328" i="1"/>
  <c r="AB328" i="1"/>
  <c r="AD328" i="1"/>
  <c r="AA328" i="1"/>
  <c r="Z328" i="1"/>
  <c r="X328" i="1"/>
  <c r="AS328" i="1"/>
  <c r="AD335" i="1"/>
  <c r="I335" i="1"/>
  <c r="AS335" i="1"/>
  <c r="AB335" i="1"/>
  <c r="Z335" i="1"/>
  <c r="K335" i="1"/>
  <c r="AA335" i="1"/>
  <c r="Y335" i="1"/>
  <c r="X335" i="1"/>
  <c r="V335" i="1"/>
  <c r="L335" i="1"/>
  <c r="G335" i="1"/>
  <c r="K328" i="1"/>
  <c r="O331" i="1"/>
  <c r="O335" i="1"/>
  <c r="I313" i="1"/>
  <c r="AD313" i="1"/>
  <c r="AB313" i="1"/>
  <c r="L328" i="1"/>
  <c r="K312" i="1"/>
  <c r="O312" i="1"/>
  <c r="AS312" i="1"/>
  <c r="G313" i="1"/>
  <c r="X319" i="1"/>
  <c r="K319" i="1"/>
  <c r="V319" i="1"/>
  <c r="O319" i="1"/>
  <c r="I320" i="1"/>
  <c r="AS320" i="1"/>
  <c r="L320" i="1"/>
  <c r="K320" i="1"/>
  <c r="K323" i="1"/>
  <c r="O323" i="1"/>
  <c r="AS323" i="1"/>
  <c r="G323" i="1"/>
  <c r="O328" i="1"/>
  <c r="AW331" i="1"/>
  <c r="G312" i="1"/>
  <c r="K313" i="1"/>
  <c r="G319" i="1"/>
  <c r="G320" i="1"/>
  <c r="I323" i="1"/>
  <c r="V328" i="1"/>
  <c r="AW324" i="1"/>
  <c r="V327" i="1"/>
  <c r="AS327" i="1"/>
  <c r="Y342" i="1"/>
  <c r="Z342" i="1"/>
  <c r="O342" i="1"/>
  <c r="L342" i="1"/>
  <c r="K342" i="1"/>
  <c r="G342" i="1"/>
  <c r="AS342" i="1"/>
  <c r="AA342" i="1"/>
  <c r="CT331" i="1"/>
  <c r="AW333" i="1"/>
  <c r="G333" i="1"/>
  <c r="K333" i="1"/>
  <c r="AD333" i="1"/>
  <c r="AA333" i="1"/>
  <c r="L333" i="1"/>
  <c r="I342" i="1"/>
  <c r="AB333" i="1"/>
  <c r="AD341" i="1"/>
  <c r="AA341" i="1"/>
  <c r="X341" i="1"/>
  <c r="V341" i="1"/>
  <c r="O341" i="1"/>
  <c r="K341" i="1"/>
  <c r="G341" i="1"/>
  <c r="AB341" i="1"/>
  <c r="CT336" i="1"/>
  <c r="I341" i="1"/>
  <c r="AS333" i="1"/>
  <c r="L341" i="1"/>
  <c r="AW303" i="1"/>
  <c r="AD305" i="1"/>
  <c r="K305" i="1"/>
  <c r="AD321" i="1"/>
  <c r="AA321" i="1"/>
  <c r="CT323" i="1"/>
  <c r="AD324" i="1"/>
  <c r="CT326" i="1"/>
  <c r="AD327" i="1"/>
  <c r="Y341" i="1"/>
  <c r="Y306" i="1"/>
  <c r="G306" i="1"/>
  <c r="AD310" i="1"/>
  <c r="AA310" i="1"/>
  <c r="Y311" i="1"/>
  <c r="Z311" i="1"/>
  <c r="CT312" i="1"/>
  <c r="X322" i="1"/>
  <c r="Y322" i="1"/>
  <c r="L337" i="1"/>
  <c r="AA337" i="1"/>
  <c r="Y337" i="1"/>
  <c r="V337" i="1"/>
  <c r="AS337" i="1"/>
  <c r="Z341" i="1"/>
  <c r="AW334" i="1"/>
  <c r="O339" i="1"/>
  <c r="L344" i="1"/>
  <c r="L346" i="1"/>
  <c r="Z349" i="1"/>
  <c r="X350" i="1"/>
  <c r="AA354" i="1"/>
  <c r="V355" i="1"/>
  <c r="O357" i="1"/>
  <c r="Y358" i="1"/>
  <c r="I360" i="1"/>
  <c r="AD360" i="1"/>
  <c r="AA362" i="1"/>
  <c r="AS363" i="1"/>
  <c r="V365" i="1"/>
  <c r="I367" i="1"/>
  <c r="AD367" i="1"/>
  <c r="AB367" i="1"/>
  <c r="AA367" i="1"/>
  <c r="AB354" i="1"/>
  <c r="X355" i="1"/>
  <c r="V357" i="1"/>
  <c r="Z358" i="1"/>
  <c r="G360" i="1"/>
  <c r="X365" i="1"/>
  <c r="G367" i="1"/>
  <c r="Y363" i="1"/>
  <c r="L363" i="1"/>
  <c r="G363" i="1"/>
  <c r="AS349" i="1"/>
  <c r="AD350" i="1"/>
  <c r="AS354" i="1"/>
  <c r="I363" i="1"/>
  <c r="AW354" i="1"/>
  <c r="K363" i="1"/>
  <c r="V334" i="1"/>
  <c r="AD339" i="1"/>
  <c r="AA344" i="1"/>
  <c r="AA346" i="1"/>
  <c r="G349" i="1"/>
  <c r="AS350" i="1"/>
  <c r="G354" i="1"/>
  <c r="AD355" i="1"/>
  <c r="AD357" i="1"/>
  <c r="AW358" i="1"/>
  <c r="V362" i="1"/>
  <c r="I362" i="1"/>
  <c r="O363" i="1"/>
  <c r="X367" i="1"/>
  <c r="I349" i="1"/>
  <c r="AW350" i="1"/>
  <c r="I354" i="1"/>
  <c r="V363" i="1"/>
  <c r="Y334" i="1"/>
  <c r="AS339" i="1"/>
  <c r="AD344" i="1"/>
  <c r="K349" i="1"/>
  <c r="G350" i="1"/>
  <c r="K354" i="1"/>
  <c r="AS355" i="1"/>
  <c r="X363" i="1"/>
  <c r="AD365" i="1"/>
  <c r="Y365" i="1"/>
  <c r="AW339" i="1"/>
  <c r="L349" i="1"/>
  <c r="I350" i="1"/>
  <c r="O354" i="1"/>
  <c r="G355" i="1"/>
  <c r="AW355" i="1"/>
  <c r="AW357" i="1"/>
  <c r="Z363" i="1"/>
  <c r="G365" i="1"/>
  <c r="G339" i="1"/>
  <c r="AS344" i="1"/>
  <c r="AW346" i="1"/>
  <c r="O349" i="1"/>
  <c r="K350" i="1"/>
  <c r="CT351" i="1"/>
  <c r="V354" i="1"/>
  <c r="I355" i="1"/>
  <c r="G357" i="1"/>
  <c r="L358" i="1"/>
  <c r="AB360" i="1"/>
  <c r="O362" i="1"/>
  <c r="AA363" i="1"/>
  <c r="I365" i="1"/>
  <c r="AS367" i="1"/>
  <c r="X354" i="1"/>
  <c r="K355" i="1"/>
  <c r="I357" i="1"/>
  <c r="O358" i="1"/>
  <c r="X362" i="1"/>
  <c r="AB363" i="1"/>
  <c r="K365" i="1"/>
  <c r="AW367" i="1"/>
  <c r="X349" i="1"/>
  <c r="O350" i="1"/>
  <c r="Y354" i="1"/>
  <c r="L355" i="1"/>
  <c r="AW356" i="1"/>
  <c r="K357" i="1"/>
  <c r="V358" i="1"/>
  <c r="AS360" i="1"/>
  <c r="Y362" i="1"/>
  <c r="AD363" i="1"/>
  <c r="AA364" i="1"/>
  <c r="V364" i="1"/>
  <c r="L365" i="1"/>
  <c r="X329" i="1"/>
  <c r="O330" i="1"/>
  <c r="AS334" i="1"/>
  <c r="L339" i="1"/>
  <c r="AW340" i="1"/>
  <c r="AW345" i="1"/>
  <c r="K346" i="1"/>
  <c r="Y349" i="1"/>
  <c r="V350" i="1"/>
  <c r="Z354" i="1"/>
  <c r="G356" i="1"/>
  <c r="L357" i="1"/>
  <c r="X358" i="1"/>
  <c r="AW360" i="1"/>
  <c r="Z362" i="1"/>
  <c r="G364" i="1"/>
  <c r="O365" i="1"/>
  <c r="AD368" i="1"/>
  <c r="AS361" i="1"/>
  <c r="AA366" i="1"/>
  <c r="AS368" i="1"/>
  <c r="AW368" i="1"/>
  <c r="CP207" i="1" l="1"/>
  <c r="CP180" i="1"/>
  <c r="CP138" i="1"/>
  <c r="CP199" i="1"/>
  <c r="CP159" i="1"/>
  <c r="CP167" i="1"/>
  <c r="CP153" i="1"/>
  <c r="CP170" i="1"/>
  <c r="CP125" i="1"/>
  <c r="CN217" i="1"/>
  <c r="CP98" i="1"/>
  <c r="CU98" i="1" s="1"/>
  <c r="CN133" i="1"/>
  <c r="CP55" i="1"/>
  <c r="CU55" i="1" s="1"/>
  <c r="CP216" i="1"/>
  <c r="CG202" i="1"/>
  <c r="AX202" i="1"/>
  <c r="CL143" i="1"/>
  <c r="CM143" i="1"/>
  <c r="CN143" i="1"/>
  <c r="CK118" i="1"/>
  <c r="CI118" i="1"/>
  <c r="CG100" i="1"/>
  <c r="AX100" i="1"/>
  <c r="CK69" i="1"/>
  <c r="CI69" i="1"/>
  <c r="CP211" i="1"/>
  <c r="CP135" i="1"/>
  <c r="CP127" i="1"/>
  <c r="CG126" i="1"/>
  <c r="CP102" i="1"/>
  <c r="CU102" i="1" s="1"/>
  <c r="CL217" i="1"/>
  <c r="CP52" i="1"/>
  <c r="CU52" i="1" s="1"/>
  <c r="CP57" i="1"/>
  <c r="CU57" i="1" s="1"/>
  <c r="CP35" i="1"/>
  <c r="CU35" i="1" s="1"/>
  <c r="CL215" i="1"/>
  <c r="CN215" i="1"/>
  <c r="CM215" i="1"/>
  <c r="CL190" i="1"/>
  <c r="CN190" i="1"/>
  <c r="CL196" i="1"/>
  <c r="CN196" i="1"/>
  <c r="CM196" i="1"/>
  <c r="CG177" i="1"/>
  <c r="AX177" i="1"/>
  <c r="CP140" i="1"/>
  <c r="CM172" i="1"/>
  <c r="CL172" i="1"/>
  <c r="CN172" i="1"/>
  <c r="CM56" i="1"/>
  <c r="CN56" i="1"/>
  <c r="CL56" i="1"/>
  <c r="AX39" i="1"/>
  <c r="CG39" i="1"/>
  <c r="CK63" i="1"/>
  <c r="CI63" i="1"/>
  <c r="AX18" i="1"/>
  <c r="CG18" i="1"/>
  <c r="CM142" i="1"/>
  <c r="CL142" i="1"/>
  <c r="CP142" i="1" s="1"/>
  <c r="CP222" i="1"/>
  <c r="CP213" i="1"/>
  <c r="CP190" i="1"/>
  <c r="CP134" i="1"/>
  <c r="CP112" i="1"/>
  <c r="CU112" i="1" s="1"/>
  <c r="CP85" i="1"/>
  <c r="CU85" i="1" s="1"/>
  <c r="AX114" i="1"/>
  <c r="CP29" i="1"/>
  <c r="CU29" i="1" s="1"/>
  <c r="AX76" i="1"/>
  <c r="CG76" i="1"/>
  <c r="CI96" i="1"/>
  <c r="CK96" i="1"/>
  <c r="CN193" i="1"/>
  <c r="CL193" i="1"/>
  <c r="CM193" i="1"/>
  <c r="CP174" i="1"/>
  <c r="CG166" i="1"/>
  <c r="AX166" i="1"/>
  <c r="CP146" i="1"/>
  <c r="CL210" i="1"/>
  <c r="CP210" i="1" s="1"/>
  <c r="CM210" i="1"/>
  <c r="CN210" i="1"/>
  <c r="CG51" i="1"/>
  <c r="AX51" i="1"/>
  <c r="CG97" i="1"/>
  <c r="AX97" i="1"/>
  <c r="CG24" i="1"/>
  <c r="AX24" i="1"/>
  <c r="AX119" i="1"/>
  <c r="CG119" i="1"/>
  <c r="AX67" i="1"/>
  <c r="CG67" i="1"/>
  <c r="CG60" i="1"/>
  <c r="AX60" i="1"/>
  <c r="CI31" i="1"/>
  <c r="CK31" i="1"/>
  <c r="CN40" i="1"/>
  <c r="CM40" i="1"/>
  <c r="CL40" i="1"/>
  <c r="CP40" i="1"/>
  <c r="CU40" i="1" s="1"/>
  <c r="CM128" i="1"/>
  <c r="CL128" i="1"/>
  <c r="CN128" i="1"/>
  <c r="CL227" i="1"/>
  <c r="CP227" i="1" s="1"/>
  <c r="CM227" i="1"/>
  <c r="CN227" i="1"/>
  <c r="AX6" i="1"/>
  <c r="CG6" i="1"/>
  <c r="CG77" i="1"/>
  <c r="AX77" i="1"/>
  <c r="CL25" i="1"/>
  <c r="CN25" i="1"/>
  <c r="CM25" i="1"/>
  <c r="CG86" i="1"/>
  <c r="AX86" i="1"/>
  <c r="CG41" i="1"/>
  <c r="AX41" i="1"/>
  <c r="AX87" i="1"/>
  <c r="CG87" i="1"/>
  <c r="CL20" i="1"/>
  <c r="CP20" i="1" s="1"/>
  <c r="CU20" i="1" s="1"/>
  <c r="CN20" i="1"/>
  <c r="CM20" i="1"/>
  <c r="CI201" i="1"/>
  <c r="CK201" i="1"/>
  <c r="CN194" i="1"/>
  <c r="CL194" i="1"/>
  <c r="CM194" i="1"/>
  <c r="CN131" i="1"/>
  <c r="CM131" i="1"/>
  <c r="CL131" i="1"/>
  <c r="CN150" i="1"/>
  <c r="CL150" i="1"/>
  <c r="CP150" i="1" s="1"/>
  <c r="CM150" i="1"/>
  <c r="CN156" i="1"/>
  <c r="CL156" i="1"/>
  <c r="CM156" i="1"/>
  <c r="CK114" i="1"/>
  <c r="CI114" i="1"/>
  <c r="CG84" i="1"/>
  <c r="AX84" i="1"/>
  <c r="CI83" i="1"/>
  <c r="CK83" i="1"/>
  <c r="AX43" i="1"/>
  <c r="CG43" i="1"/>
  <c r="AX37" i="1"/>
  <c r="CG37" i="1"/>
  <c r="CG139" i="1"/>
  <c r="AX139" i="1"/>
  <c r="AX121" i="1"/>
  <c r="CG121" i="1"/>
  <c r="CG116" i="1"/>
  <c r="AX116" i="1"/>
  <c r="AX89" i="1"/>
  <c r="CG89" i="1"/>
  <c r="CG16" i="1"/>
  <c r="AX16" i="1"/>
  <c r="AX42" i="1"/>
  <c r="CG42" i="1"/>
  <c r="CK93" i="1"/>
  <c r="CI93" i="1"/>
  <c r="CK72" i="1"/>
  <c r="CI72" i="1"/>
  <c r="CK8" i="1"/>
  <c r="CI8" i="1"/>
  <c r="AX228" i="1"/>
  <c r="CG228" i="1"/>
  <c r="CG179" i="1"/>
  <c r="AX179" i="1"/>
  <c r="CN206" i="1"/>
  <c r="CM206" i="1"/>
  <c r="CL206" i="1"/>
  <c r="CP206" i="1" s="1"/>
  <c r="CI209" i="1"/>
  <c r="CK209" i="1"/>
  <c r="CM130" i="1"/>
  <c r="CN130" i="1"/>
  <c r="CL130" i="1"/>
  <c r="CM145" i="1"/>
  <c r="CL145" i="1"/>
  <c r="CN145" i="1"/>
  <c r="AX123" i="1"/>
  <c r="CG123" i="1"/>
  <c r="CK106" i="1"/>
  <c r="CI106" i="1"/>
  <c r="AX68" i="1"/>
  <c r="CG68" i="1"/>
  <c r="AX12" i="1"/>
  <c r="CG12" i="1"/>
  <c r="CG62" i="1"/>
  <c r="AX62" i="1"/>
  <c r="AX4" i="1"/>
  <c r="CG4" i="1"/>
  <c r="AX59" i="1"/>
  <c r="CG59" i="1"/>
  <c r="AX26" i="1"/>
  <c r="CG26" i="1"/>
  <c r="CI90" i="1"/>
  <c r="CK90" i="1"/>
  <c r="CG70" i="1"/>
  <c r="AX70" i="1"/>
  <c r="CM36" i="1"/>
  <c r="CL36" i="1"/>
  <c r="CP36" i="1" s="1"/>
  <c r="CU36" i="1" s="1"/>
  <c r="CN36" i="1"/>
  <c r="CL212" i="1"/>
  <c r="CM212" i="1"/>
  <c r="CN212" i="1"/>
  <c r="CP226" i="1"/>
  <c r="AX164" i="1"/>
  <c r="CG164" i="1"/>
  <c r="CN144" i="1"/>
  <c r="CL144" i="1"/>
  <c r="CP144" i="1" s="1"/>
  <c r="CM144" i="1"/>
  <c r="CP148" i="1"/>
  <c r="CP151" i="1"/>
  <c r="CM95" i="1"/>
  <c r="CL95" i="1"/>
  <c r="CP95" i="1" s="1"/>
  <c r="CU95" i="1" s="1"/>
  <c r="CN95" i="1"/>
  <c r="AX21" i="1"/>
  <c r="CG21" i="1"/>
  <c r="CL32" i="1"/>
  <c r="CN32" i="1"/>
  <c r="CM32" i="1"/>
  <c r="CG33" i="1"/>
  <c r="AX33" i="1"/>
  <c r="CI7" i="1"/>
  <c r="CK7" i="1"/>
  <c r="CP187" i="1"/>
  <c r="CL155" i="1"/>
  <c r="CM155" i="1"/>
  <c r="CN155" i="1"/>
  <c r="CP49" i="1"/>
  <c r="CU49" i="1" s="1"/>
  <c r="CG104" i="1"/>
  <c r="AX104" i="1"/>
  <c r="AX80" i="1"/>
  <c r="CG80" i="1"/>
  <c r="CK88" i="1"/>
  <c r="CI88" i="1"/>
  <c r="CM103" i="1"/>
  <c r="CL103" i="1"/>
  <c r="CP103" i="1" s="1"/>
  <c r="CU103" i="1" s="1"/>
  <c r="CN103" i="1"/>
  <c r="AX113" i="1"/>
  <c r="CG113" i="1"/>
  <c r="CP162" i="1"/>
  <c r="CL168" i="1"/>
  <c r="CN168" i="1"/>
  <c r="CM168" i="1"/>
  <c r="CG111" i="1"/>
  <c r="AX111" i="1"/>
  <c r="CP183" i="1"/>
  <c r="CI154" i="1"/>
  <c r="CK154" i="1"/>
  <c r="CG34" i="1"/>
  <c r="AX34" i="1"/>
  <c r="CP217" i="1"/>
  <c r="AX44" i="1"/>
  <c r="CG44" i="1"/>
  <c r="AX124" i="1"/>
  <c r="CG124" i="1"/>
  <c r="AX28" i="1"/>
  <c r="CG28" i="1"/>
  <c r="CP9" i="1"/>
  <c r="CU9" i="1" s="1"/>
  <c r="CN9" i="1"/>
  <c r="CM9" i="1"/>
  <c r="CL9" i="1"/>
  <c r="CL78" i="1"/>
  <c r="CP78" i="1" s="1"/>
  <c r="CU78" i="1" s="1"/>
  <c r="CN78" i="1"/>
  <c r="CM78" i="1"/>
  <c r="CP99" i="1"/>
  <c r="CU99" i="1" s="1"/>
  <c r="CG58" i="1"/>
  <c r="AX58" i="1"/>
  <c r="CN15" i="1"/>
  <c r="CM15" i="1"/>
  <c r="CL15" i="1"/>
  <c r="CP79" i="1"/>
  <c r="CU79" i="1" s="1"/>
  <c r="CN11" i="1"/>
  <c r="CM11" i="1"/>
  <c r="CL11" i="1"/>
  <c r="CP11" i="1" s="1"/>
  <c r="CU11" i="1" s="1"/>
  <c r="AX19" i="1"/>
  <c r="CG19" i="1"/>
  <c r="CP220" i="1"/>
  <c r="CM5" i="1"/>
  <c r="CL5" i="1"/>
  <c r="CN5" i="1"/>
  <c r="CL208" i="1"/>
  <c r="CN208" i="1"/>
  <c r="CM208" i="1"/>
  <c r="CN161" i="1"/>
  <c r="CL161" i="1"/>
  <c r="CM161" i="1"/>
  <c r="CI122" i="1"/>
  <c r="CK122" i="1"/>
  <c r="CG81" i="1"/>
  <c r="AX81" i="1"/>
  <c r="CM126" i="1"/>
  <c r="CL126" i="1"/>
  <c r="CP126" i="1" s="1"/>
  <c r="CN126" i="1"/>
  <c r="CG66" i="1"/>
  <c r="AX66" i="1"/>
  <c r="CK94" i="1"/>
  <c r="CI94" i="1"/>
  <c r="CG92" i="1"/>
  <c r="AX92" i="1"/>
  <c r="CL108" i="1"/>
  <c r="CP108" i="1" s="1"/>
  <c r="CU108" i="1" s="1"/>
  <c r="CM108" i="1"/>
  <c r="CN108" i="1"/>
  <c r="CK219" i="1"/>
  <c r="CI219" i="1"/>
  <c r="CN200" i="1"/>
  <c r="CL200" i="1"/>
  <c r="CM200" i="1"/>
  <c r="CI204" i="1"/>
  <c r="CK204" i="1"/>
  <c r="CN120" i="1"/>
  <c r="CM120" i="1"/>
  <c r="CL120" i="1"/>
  <c r="CM175" i="1"/>
  <c r="CL175" i="1"/>
  <c r="CN175" i="1"/>
  <c r="AX110" i="1"/>
  <c r="CG110" i="1"/>
  <c r="CG45" i="1"/>
  <c r="AX45" i="1"/>
  <c r="CG203" i="1"/>
  <c r="AX203" i="1"/>
  <c r="CI188" i="1"/>
  <c r="CK188" i="1"/>
  <c r="CN147" i="1"/>
  <c r="CL147" i="1"/>
  <c r="CP147" i="1" s="1"/>
  <c r="CM147" i="1"/>
  <c r="CG105" i="1"/>
  <c r="AX105" i="1"/>
  <c r="CU109" i="1"/>
  <c r="AX50" i="1"/>
  <c r="CG50" i="1"/>
  <c r="CK38" i="1"/>
  <c r="CI38" i="1"/>
  <c r="AX10" i="1"/>
  <c r="CG10" i="1"/>
  <c r="AX2" i="1"/>
  <c r="CG2" i="1"/>
  <c r="CK74" i="1"/>
  <c r="CI74" i="1"/>
  <c r="CL152" i="1"/>
  <c r="CM152" i="1"/>
  <c r="CN152" i="1"/>
  <c r="CP189" i="1"/>
  <c r="CG47" i="1"/>
  <c r="AX47" i="1"/>
  <c r="AX229" i="1"/>
  <c r="CG229" i="1"/>
  <c r="CN218" i="1"/>
  <c r="CM218" i="1"/>
  <c r="CL218" i="1"/>
  <c r="CP218" i="1" s="1"/>
  <c r="CP185" i="1"/>
  <c r="CG46" i="1"/>
  <c r="AX46" i="1"/>
  <c r="AX61" i="1"/>
  <c r="CG61" i="1"/>
  <c r="CG107" i="1"/>
  <c r="AX107" i="1"/>
  <c r="AX17" i="1"/>
  <c r="CG17" i="1"/>
  <c r="CM3" i="1"/>
  <c r="CL3" i="1"/>
  <c r="CN3" i="1"/>
  <c r="CP133" i="1"/>
  <c r="CG71" i="1"/>
  <c r="AX71" i="1"/>
  <c r="CK64" i="1"/>
  <c r="CI64" i="1"/>
  <c r="AX75" i="1"/>
  <c r="CG75" i="1"/>
  <c r="CP214" i="1"/>
  <c r="CM223" i="1"/>
  <c r="CL223" i="1"/>
  <c r="CN223" i="1"/>
  <c r="AX163" i="1"/>
  <c r="CG163" i="1"/>
  <c r="CL181" i="1"/>
  <c r="CN181" i="1"/>
  <c r="CM181" i="1"/>
  <c r="CP184" i="1"/>
  <c r="CN149" i="1"/>
  <c r="CM149" i="1"/>
  <c r="CL149" i="1"/>
  <c r="CG176" i="1"/>
  <c r="AX176" i="1"/>
  <c r="AX137" i="1"/>
  <c r="CG137" i="1"/>
  <c r="CL91" i="1"/>
  <c r="CP91" i="1" s="1"/>
  <c r="CU91" i="1" s="1"/>
  <c r="CN91" i="1"/>
  <c r="CM91" i="1"/>
  <c r="CM73" i="1"/>
  <c r="CL73" i="1"/>
  <c r="CP73" i="1" s="1"/>
  <c r="CU73" i="1" s="1"/>
  <c r="CN73" i="1"/>
  <c r="CM14" i="1"/>
  <c r="CL14" i="1"/>
  <c r="CP14" i="1" s="1"/>
  <c r="CU14" i="1" s="1"/>
  <c r="CN14" i="1"/>
  <c r="CP3" i="1" l="1"/>
  <c r="CU3" i="1" s="1"/>
  <c r="CP32" i="1"/>
  <c r="CU32" i="1" s="1"/>
  <c r="CI18" i="1"/>
  <c r="CK18" i="1"/>
  <c r="CI39" i="1"/>
  <c r="CK39" i="1"/>
  <c r="CK177" i="1"/>
  <c r="CI177" i="1"/>
  <c r="CI202" i="1"/>
  <c r="CK202" i="1"/>
  <c r="CP161" i="1"/>
  <c r="CP15" i="1"/>
  <c r="CU15" i="1" s="1"/>
  <c r="CP25" i="1"/>
  <c r="CU25" i="1" s="1"/>
  <c r="CM96" i="1"/>
  <c r="CL96" i="1"/>
  <c r="CP96" i="1" s="1"/>
  <c r="CU96" i="1" s="1"/>
  <c r="CN96" i="1"/>
  <c r="CN63" i="1"/>
  <c r="CM63" i="1"/>
  <c r="CL63" i="1"/>
  <c r="CP63" i="1" s="1"/>
  <c r="CU63" i="1" s="1"/>
  <c r="CP56" i="1"/>
  <c r="CU56" i="1" s="1"/>
  <c r="CP172" i="1"/>
  <c r="CP215" i="1"/>
  <c r="CK100" i="1"/>
  <c r="CI100" i="1"/>
  <c r="CP200" i="1"/>
  <c r="CP208" i="1"/>
  <c r="CP120" i="1"/>
  <c r="CU120" i="1" s="1"/>
  <c r="CP131" i="1"/>
  <c r="CP194" i="1"/>
  <c r="CP128" i="1"/>
  <c r="CP193" i="1"/>
  <c r="CK76" i="1"/>
  <c r="CI76" i="1"/>
  <c r="CP196" i="1"/>
  <c r="CM69" i="1"/>
  <c r="CN69" i="1"/>
  <c r="CL69" i="1"/>
  <c r="CP69" i="1" s="1"/>
  <c r="CU69" i="1" s="1"/>
  <c r="CL118" i="1"/>
  <c r="CP118" i="1" s="1"/>
  <c r="CU118" i="1" s="1"/>
  <c r="CN118" i="1"/>
  <c r="CM118" i="1"/>
  <c r="CP143" i="1"/>
  <c r="CM64" i="1"/>
  <c r="CL64" i="1"/>
  <c r="CP64" i="1" s="1"/>
  <c r="CU64" i="1" s="1"/>
  <c r="CN64" i="1"/>
  <c r="CK81" i="1"/>
  <c r="CI81" i="1"/>
  <c r="CK229" i="1"/>
  <c r="CI229" i="1"/>
  <c r="CK45" i="1"/>
  <c r="CI45" i="1"/>
  <c r="CI104" i="1"/>
  <c r="CK104" i="1"/>
  <c r="CN90" i="1"/>
  <c r="CL90" i="1"/>
  <c r="CP90" i="1" s="1"/>
  <c r="CU90" i="1" s="1"/>
  <c r="CM90" i="1"/>
  <c r="CP83" i="1"/>
  <c r="CU83" i="1" s="1"/>
  <c r="CL83" i="1"/>
  <c r="CN83" i="1"/>
  <c r="CM83" i="1"/>
  <c r="CK86" i="1"/>
  <c r="CI86" i="1"/>
  <c r="CK119" i="1"/>
  <c r="CI119" i="1"/>
  <c r="CK58" i="1"/>
  <c r="CI58" i="1"/>
  <c r="CI17" i="1"/>
  <c r="CK17" i="1"/>
  <c r="CI47" i="1"/>
  <c r="CK47" i="1"/>
  <c r="CI179" i="1"/>
  <c r="CK179" i="1"/>
  <c r="CK84" i="1"/>
  <c r="CI84" i="1"/>
  <c r="CK24" i="1"/>
  <c r="CI24" i="1"/>
  <c r="CI107" i="1"/>
  <c r="CK107" i="1"/>
  <c r="CP145" i="1"/>
  <c r="CI61" i="1"/>
  <c r="CK61" i="1"/>
  <c r="CP175" i="1"/>
  <c r="CP155" i="1"/>
  <c r="CM8" i="1"/>
  <c r="CL8" i="1"/>
  <c r="CP8" i="1" s="1"/>
  <c r="CU8" i="1" s="1"/>
  <c r="CN8" i="1"/>
  <c r="CK51" i="1"/>
  <c r="CI51" i="1"/>
  <c r="CK116" i="1"/>
  <c r="CI116" i="1"/>
  <c r="CI163" i="1"/>
  <c r="CK163" i="1"/>
  <c r="CI46" i="1"/>
  <c r="CK46" i="1"/>
  <c r="CP152" i="1"/>
  <c r="CN122" i="1"/>
  <c r="CM122" i="1"/>
  <c r="CL122" i="1"/>
  <c r="CP122" i="1" s="1"/>
  <c r="CU122" i="1" s="1"/>
  <c r="CI44" i="1"/>
  <c r="CK44" i="1"/>
  <c r="CK113" i="1"/>
  <c r="CI113" i="1"/>
  <c r="CK4" i="1"/>
  <c r="CI4" i="1"/>
  <c r="CP130" i="1"/>
  <c r="CI121" i="1"/>
  <c r="CK121" i="1"/>
  <c r="CP156" i="1"/>
  <c r="CN201" i="1"/>
  <c r="CL201" i="1"/>
  <c r="CP201" i="1" s="1"/>
  <c r="CM201" i="1"/>
  <c r="CK77" i="1"/>
  <c r="CI77" i="1"/>
  <c r="CK26" i="1"/>
  <c r="CI26" i="1"/>
  <c r="CK228" i="1"/>
  <c r="CI228" i="1"/>
  <c r="CN74" i="1"/>
  <c r="CM74" i="1"/>
  <c r="CL74" i="1"/>
  <c r="CP74" i="1" s="1"/>
  <c r="CU74" i="1" s="1"/>
  <c r="CI62" i="1"/>
  <c r="CK62" i="1"/>
  <c r="CL72" i="1"/>
  <c r="CP72" i="1" s="1"/>
  <c r="CU72" i="1" s="1"/>
  <c r="CM72" i="1"/>
  <c r="CN72" i="1"/>
  <c r="CK139" i="1"/>
  <c r="CI139" i="1"/>
  <c r="CK105" i="1"/>
  <c r="CI105" i="1"/>
  <c r="CI59" i="1"/>
  <c r="CK59" i="1"/>
  <c r="CP223" i="1"/>
  <c r="CI71" i="1"/>
  <c r="CK71" i="1"/>
  <c r="CK92" i="1"/>
  <c r="CI92" i="1"/>
  <c r="CK19" i="1"/>
  <c r="CI19" i="1"/>
  <c r="CK34" i="1"/>
  <c r="CI34" i="1"/>
  <c r="CN7" i="1"/>
  <c r="CL7" i="1"/>
  <c r="CP7" i="1" s="1"/>
  <c r="CU7" i="1" s="1"/>
  <c r="CM7" i="1"/>
  <c r="CM31" i="1"/>
  <c r="CL31" i="1"/>
  <c r="CP31" i="1"/>
  <c r="CU31" i="1" s="1"/>
  <c r="CN31" i="1"/>
  <c r="CK123" i="1"/>
  <c r="CI123" i="1"/>
  <c r="CP212" i="1"/>
  <c r="CK137" i="1"/>
  <c r="CI137" i="1"/>
  <c r="CI33" i="1"/>
  <c r="CK33" i="1"/>
  <c r="CN93" i="1"/>
  <c r="CM93" i="1"/>
  <c r="CL93" i="1"/>
  <c r="CP93" i="1" s="1"/>
  <c r="CU93" i="1" s="1"/>
  <c r="CK6" i="1"/>
  <c r="CI6" i="1"/>
  <c r="CK60" i="1"/>
  <c r="CI60" i="1"/>
  <c r="CK28" i="1"/>
  <c r="CI28" i="1"/>
  <c r="CI89" i="1"/>
  <c r="CK89" i="1"/>
  <c r="CN219" i="1"/>
  <c r="CM219" i="1"/>
  <c r="CL219" i="1"/>
  <c r="CP219" i="1" s="1"/>
  <c r="CI176" i="1"/>
  <c r="CK176" i="1"/>
  <c r="CK2" i="1"/>
  <c r="CI2" i="1"/>
  <c r="CN94" i="1"/>
  <c r="CL94" i="1"/>
  <c r="CP94" i="1" s="1"/>
  <c r="CU94" i="1" s="1"/>
  <c r="CM94" i="1"/>
  <c r="CN88" i="1"/>
  <c r="CM88" i="1"/>
  <c r="CL88" i="1"/>
  <c r="CP88" i="1" s="1"/>
  <c r="CU88" i="1" s="1"/>
  <c r="CK12" i="1"/>
  <c r="CI12" i="1"/>
  <c r="CN209" i="1"/>
  <c r="CM209" i="1"/>
  <c r="CL209" i="1"/>
  <c r="CP209" i="1" s="1"/>
  <c r="CI37" i="1"/>
  <c r="CK37" i="1"/>
  <c r="CI21" i="1"/>
  <c r="CK21" i="1"/>
  <c r="CI110" i="1"/>
  <c r="CK110" i="1"/>
  <c r="CI97" i="1"/>
  <c r="CK97" i="1"/>
  <c r="CP5" i="1"/>
  <c r="CU5" i="1" s="1"/>
  <c r="CN188" i="1"/>
  <c r="CL188" i="1"/>
  <c r="CP188" i="1"/>
  <c r="CM188" i="1"/>
  <c r="CN154" i="1"/>
  <c r="CL154" i="1"/>
  <c r="CP154" i="1" s="1"/>
  <c r="CM154" i="1"/>
  <c r="CI70" i="1"/>
  <c r="CK70" i="1"/>
  <c r="CK87" i="1"/>
  <c r="CI87" i="1"/>
  <c r="CI166" i="1"/>
  <c r="CK166" i="1"/>
  <c r="CN114" i="1"/>
  <c r="CM114" i="1"/>
  <c r="CL114" i="1"/>
  <c r="CP114" i="1" s="1"/>
  <c r="CU114" i="1" s="1"/>
  <c r="CP149" i="1"/>
  <c r="CK75" i="1"/>
  <c r="CI75" i="1"/>
  <c r="CK10" i="1"/>
  <c r="CI10" i="1"/>
  <c r="CI203" i="1"/>
  <c r="CK203" i="1"/>
  <c r="CP204" i="1"/>
  <c r="CN204" i="1"/>
  <c r="CM204" i="1"/>
  <c r="CL204" i="1"/>
  <c r="CK66" i="1"/>
  <c r="CI66" i="1"/>
  <c r="CI68" i="1"/>
  <c r="CK68" i="1"/>
  <c r="CI42" i="1"/>
  <c r="CK42" i="1"/>
  <c r="CI43" i="1"/>
  <c r="CK43" i="1"/>
  <c r="CK41" i="1"/>
  <c r="CI41" i="1"/>
  <c r="CK67" i="1"/>
  <c r="CI67" i="1"/>
  <c r="CI50" i="1"/>
  <c r="CK50" i="1"/>
  <c r="CP168" i="1"/>
  <c r="CP181" i="1"/>
  <c r="CK124" i="1"/>
  <c r="CI124" i="1"/>
  <c r="CN38" i="1"/>
  <c r="CM38" i="1"/>
  <c r="CL38" i="1"/>
  <c r="CP38" i="1" s="1"/>
  <c r="CU38" i="1" s="1"/>
  <c r="CI111" i="1"/>
  <c r="CK111" i="1"/>
  <c r="CK80" i="1"/>
  <c r="CI80" i="1"/>
  <c r="CK164" i="1"/>
  <c r="CI164" i="1"/>
  <c r="CM106" i="1"/>
  <c r="CP106" i="1"/>
  <c r="CU106" i="1" s="1"/>
  <c r="CL106" i="1"/>
  <c r="CN106" i="1"/>
  <c r="CK16" i="1"/>
  <c r="CI16" i="1"/>
  <c r="CM18" i="1" l="1"/>
  <c r="CN18" i="1"/>
  <c r="CL18" i="1"/>
  <c r="CP18" i="1" s="1"/>
  <c r="CU18" i="1" s="1"/>
  <c r="CL100" i="1"/>
  <c r="CP100" i="1" s="1"/>
  <c r="CU100" i="1" s="1"/>
  <c r="CM100" i="1"/>
  <c r="CN100" i="1"/>
  <c r="CM177" i="1"/>
  <c r="CL177" i="1"/>
  <c r="CP177" i="1" s="1"/>
  <c r="CN177" i="1"/>
  <c r="CM76" i="1"/>
  <c r="CN76" i="1"/>
  <c r="CL76" i="1"/>
  <c r="CP76" i="1" s="1"/>
  <c r="CU76" i="1" s="1"/>
  <c r="CL202" i="1"/>
  <c r="CP202" i="1" s="1"/>
  <c r="CN202" i="1"/>
  <c r="CM202" i="1"/>
  <c r="CM39" i="1"/>
  <c r="CL39" i="1"/>
  <c r="CP39" i="1" s="1"/>
  <c r="CU39" i="1" s="1"/>
  <c r="CN39" i="1"/>
  <c r="CN87" i="1"/>
  <c r="CP87" i="1"/>
  <c r="CU87" i="1" s="1"/>
  <c r="CL87" i="1"/>
  <c r="CM87" i="1"/>
  <c r="CL28" i="1"/>
  <c r="CP28" i="1" s="1"/>
  <c r="CU28" i="1" s="1"/>
  <c r="CN28" i="1"/>
  <c r="CM28" i="1"/>
  <c r="CL92" i="1"/>
  <c r="CP92" i="1" s="1"/>
  <c r="CU92" i="1" s="1"/>
  <c r="CM92" i="1"/>
  <c r="CN92" i="1"/>
  <c r="CN47" i="1"/>
  <c r="CM47" i="1"/>
  <c r="CL47" i="1"/>
  <c r="CP47" i="1" s="1"/>
  <c r="CU47" i="1" s="1"/>
  <c r="CM80" i="1"/>
  <c r="CN80" i="1"/>
  <c r="CL80" i="1"/>
  <c r="CP80" i="1" s="1"/>
  <c r="CU80" i="1" s="1"/>
  <c r="CM41" i="1"/>
  <c r="CL41" i="1"/>
  <c r="CP41" i="1" s="1"/>
  <c r="CU41" i="1" s="1"/>
  <c r="CN41" i="1"/>
  <c r="CL110" i="1"/>
  <c r="CP110" i="1"/>
  <c r="CU110" i="1" s="1"/>
  <c r="CN110" i="1"/>
  <c r="CM110" i="1"/>
  <c r="CM123" i="1"/>
  <c r="CN123" i="1"/>
  <c r="CL123" i="1"/>
  <c r="CP123" i="1" s="1"/>
  <c r="CU123" i="1" s="1"/>
  <c r="CM104" i="1"/>
  <c r="CN104" i="1"/>
  <c r="CL104" i="1"/>
  <c r="CP104" i="1" s="1"/>
  <c r="CU104" i="1" s="1"/>
  <c r="CP6" i="1"/>
  <c r="CU6" i="1" s="1"/>
  <c r="CL6" i="1"/>
  <c r="CN6" i="1"/>
  <c r="CM6" i="1"/>
  <c r="CM75" i="1"/>
  <c r="CN75" i="1"/>
  <c r="CL75" i="1"/>
  <c r="CP75" i="1" s="1"/>
  <c r="CU75" i="1" s="1"/>
  <c r="CP37" i="1"/>
  <c r="CU37" i="1" s="1"/>
  <c r="CN37" i="1"/>
  <c r="CM37" i="1"/>
  <c r="CL37" i="1"/>
  <c r="CN163" i="1"/>
  <c r="CM163" i="1"/>
  <c r="CL163" i="1"/>
  <c r="CP163" i="1" s="1"/>
  <c r="CN119" i="1"/>
  <c r="CL119" i="1"/>
  <c r="CP119" i="1" s="1"/>
  <c r="CU119" i="1" s="1"/>
  <c r="CM119" i="1"/>
  <c r="CN121" i="1"/>
  <c r="CL121" i="1"/>
  <c r="CP121" i="1" s="1"/>
  <c r="CU121" i="1" s="1"/>
  <c r="CM121" i="1"/>
  <c r="CL16" i="1"/>
  <c r="CP16" i="1" s="1"/>
  <c r="CU16" i="1" s="1"/>
  <c r="CN16" i="1"/>
  <c r="CM16" i="1"/>
  <c r="CN42" i="1"/>
  <c r="CL42" i="1"/>
  <c r="CP42" i="1" s="1"/>
  <c r="CU42" i="1" s="1"/>
  <c r="CM42" i="1"/>
  <c r="CN59" i="1"/>
  <c r="CM59" i="1"/>
  <c r="CL59" i="1"/>
  <c r="CP59" i="1" s="1"/>
  <c r="CU59" i="1" s="1"/>
  <c r="CN4" i="1"/>
  <c r="CM4" i="1"/>
  <c r="CL4" i="1"/>
  <c r="CP4" i="1" s="1"/>
  <c r="CU4" i="1" s="1"/>
  <c r="CN116" i="1"/>
  <c r="CM116" i="1"/>
  <c r="CL116" i="1"/>
  <c r="CP116" i="1" s="1"/>
  <c r="CU116" i="1" s="1"/>
  <c r="CM107" i="1"/>
  <c r="CL107" i="1"/>
  <c r="CP107" i="1" s="1"/>
  <c r="CU107" i="1" s="1"/>
  <c r="CN107" i="1"/>
  <c r="CN229" i="1"/>
  <c r="CM229" i="1"/>
  <c r="CL229" i="1"/>
  <c r="CP229" i="1" s="1"/>
  <c r="CL62" i="1"/>
  <c r="CP62" i="1" s="1"/>
  <c r="CU62" i="1" s="1"/>
  <c r="CM62" i="1"/>
  <c r="CN62" i="1"/>
  <c r="CL61" i="1"/>
  <c r="CP61" i="1" s="1"/>
  <c r="CU61" i="1" s="1"/>
  <c r="CN61" i="1"/>
  <c r="CM61" i="1"/>
  <c r="CL43" i="1"/>
  <c r="CP43" i="1" s="1"/>
  <c r="CU43" i="1" s="1"/>
  <c r="CM43" i="1"/>
  <c r="CN43" i="1"/>
  <c r="CL124" i="1"/>
  <c r="CP124" i="1"/>
  <c r="CU124" i="1" s="1"/>
  <c r="CN124" i="1"/>
  <c r="CM124" i="1"/>
  <c r="CN176" i="1"/>
  <c r="CM176" i="1"/>
  <c r="CL176" i="1"/>
  <c r="CP176" i="1" s="1"/>
  <c r="CN105" i="1"/>
  <c r="CM105" i="1"/>
  <c r="CL105" i="1"/>
  <c r="CP105" i="1" s="1"/>
  <c r="CU105" i="1" s="1"/>
  <c r="CN228" i="1"/>
  <c r="CM228" i="1"/>
  <c r="CL228" i="1"/>
  <c r="CP228" i="1" s="1"/>
  <c r="CM24" i="1"/>
  <c r="CL24" i="1"/>
  <c r="CP24" i="1" s="1"/>
  <c r="CU24" i="1" s="1"/>
  <c r="CN24" i="1"/>
  <c r="CL86" i="1"/>
  <c r="CP86" i="1" s="1"/>
  <c r="CU86" i="1" s="1"/>
  <c r="CN86" i="1"/>
  <c r="CM86" i="1"/>
  <c r="CP17" i="1"/>
  <c r="CU17" i="1" s="1"/>
  <c r="CN17" i="1"/>
  <c r="CM17" i="1"/>
  <c r="CL17" i="1"/>
  <c r="CN111" i="1"/>
  <c r="CM111" i="1"/>
  <c r="CL111" i="1"/>
  <c r="CP111" i="1" s="1"/>
  <c r="CU111" i="1" s="1"/>
  <c r="CL68" i="1"/>
  <c r="CP68" i="1" s="1"/>
  <c r="CU68" i="1" s="1"/>
  <c r="CN68" i="1"/>
  <c r="CM68" i="1"/>
  <c r="CN113" i="1"/>
  <c r="CL113" i="1"/>
  <c r="CP113" i="1" s="1"/>
  <c r="CU113" i="1" s="1"/>
  <c r="CM113" i="1"/>
  <c r="CM51" i="1"/>
  <c r="CL51" i="1"/>
  <c r="CP51" i="1" s="1"/>
  <c r="CU51" i="1" s="1"/>
  <c r="CN51" i="1"/>
  <c r="CN81" i="1"/>
  <c r="CM81" i="1"/>
  <c r="CL81" i="1"/>
  <c r="CP81" i="1" s="1"/>
  <c r="CU81" i="1" s="1"/>
  <c r="CL60" i="1"/>
  <c r="CP60" i="1" s="1"/>
  <c r="CU60" i="1" s="1"/>
  <c r="CN60" i="1"/>
  <c r="CM60" i="1"/>
  <c r="CN71" i="1"/>
  <c r="CL71" i="1"/>
  <c r="CP71" i="1" s="1"/>
  <c r="CU71" i="1" s="1"/>
  <c r="CM71" i="1"/>
  <c r="CM66" i="1"/>
  <c r="CL66" i="1"/>
  <c r="CP66" i="1" s="1"/>
  <c r="CU66" i="1" s="1"/>
  <c r="CN66" i="1"/>
  <c r="CL139" i="1"/>
  <c r="CP139" i="1" s="1"/>
  <c r="CN139" i="1"/>
  <c r="CM139" i="1"/>
  <c r="CN26" i="1"/>
  <c r="CM26" i="1"/>
  <c r="CL26" i="1"/>
  <c r="CP26" i="1" s="1"/>
  <c r="CU26" i="1" s="1"/>
  <c r="CN84" i="1"/>
  <c r="CM84" i="1"/>
  <c r="CL84" i="1"/>
  <c r="CP84" i="1" s="1"/>
  <c r="CU84" i="1" s="1"/>
  <c r="CN10" i="1"/>
  <c r="CP10" i="1"/>
  <c r="CU10" i="1" s="1"/>
  <c r="CM10" i="1"/>
  <c r="CL10" i="1"/>
  <c r="CL12" i="1"/>
  <c r="CP12" i="1" s="1"/>
  <c r="CU12" i="1" s="1"/>
  <c r="CN12" i="1"/>
  <c r="CM12" i="1"/>
  <c r="CL34" i="1"/>
  <c r="CP34" i="1" s="1"/>
  <c r="CU34" i="1" s="1"/>
  <c r="CN34" i="1"/>
  <c r="CM34" i="1"/>
  <c r="CN33" i="1"/>
  <c r="CM33" i="1"/>
  <c r="CL33" i="1"/>
  <c r="CP33" i="1" s="1"/>
  <c r="CU33" i="1" s="1"/>
  <c r="CM77" i="1"/>
  <c r="CL77" i="1"/>
  <c r="CP77" i="1" s="1"/>
  <c r="CU77" i="1" s="1"/>
  <c r="CN77" i="1"/>
  <c r="CL44" i="1"/>
  <c r="CP44" i="1" s="1"/>
  <c r="CU44" i="1" s="1"/>
  <c r="CM44" i="1"/>
  <c r="CN44" i="1"/>
  <c r="CP203" i="1"/>
  <c r="CL203" i="1"/>
  <c r="CN203" i="1"/>
  <c r="CM203" i="1"/>
  <c r="CM70" i="1"/>
  <c r="CL70" i="1"/>
  <c r="CP70" i="1" s="1"/>
  <c r="CU70" i="1" s="1"/>
  <c r="CN70" i="1"/>
  <c r="CL46" i="1"/>
  <c r="CP46" i="1" s="1"/>
  <c r="CU46" i="1" s="1"/>
  <c r="CN46" i="1"/>
  <c r="CM46" i="1"/>
  <c r="CN164" i="1"/>
  <c r="CL164" i="1"/>
  <c r="CP164" i="1" s="1"/>
  <c r="CM164" i="1"/>
  <c r="CL50" i="1"/>
  <c r="CP50" i="1" s="1"/>
  <c r="CU50" i="1" s="1"/>
  <c r="CN50" i="1"/>
  <c r="CM50" i="1"/>
  <c r="CN137" i="1"/>
  <c r="CM137" i="1"/>
  <c r="CL137" i="1"/>
  <c r="CP137" i="1" s="1"/>
  <c r="CN19" i="1"/>
  <c r="CM19" i="1"/>
  <c r="CL19" i="1"/>
  <c r="CP19" i="1" s="1"/>
  <c r="CU19" i="1" s="1"/>
  <c r="CN179" i="1"/>
  <c r="CM179" i="1"/>
  <c r="CL179" i="1"/>
  <c r="CP179" i="1" s="1"/>
  <c r="CN21" i="1"/>
  <c r="CL21" i="1"/>
  <c r="CP21" i="1" s="1"/>
  <c r="CU21" i="1" s="1"/>
  <c r="CM21" i="1"/>
  <c r="CL58" i="1"/>
  <c r="CP58" i="1" s="1"/>
  <c r="CU58" i="1" s="1"/>
  <c r="CM58" i="1"/>
  <c r="CN58" i="1"/>
  <c r="CN2" i="1"/>
  <c r="CM2" i="1"/>
  <c r="CL2" i="1"/>
  <c r="CP2" i="1" s="1"/>
  <c r="CU2" i="1" s="1"/>
  <c r="CN45" i="1"/>
  <c r="CM45" i="1"/>
  <c r="CL45" i="1"/>
  <c r="CP45" i="1"/>
  <c r="CU45" i="1" s="1"/>
  <c r="CN67" i="1"/>
  <c r="CM67" i="1"/>
  <c r="CL67" i="1"/>
  <c r="CP67" i="1" s="1"/>
  <c r="CU67" i="1" s="1"/>
  <c r="CM166" i="1"/>
  <c r="CL166" i="1"/>
  <c r="CP166" i="1" s="1"/>
  <c r="CN166" i="1"/>
  <c r="CM97" i="1"/>
  <c r="CL97" i="1"/>
  <c r="CP97" i="1" s="1"/>
  <c r="CU97" i="1" s="1"/>
  <c r="CN97" i="1"/>
  <c r="CM89" i="1"/>
  <c r="CN89" i="1"/>
  <c r="CL89" i="1"/>
  <c r="CP89" i="1" s="1"/>
  <c r="CU89" i="1" s="1"/>
</calcChain>
</file>

<file path=xl/sharedStrings.xml><?xml version="1.0" encoding="utf-8"?>
<sst xmlns="http://schemas.openxmlformats.org/spreadsheetml/2006/main" count="9692" uniqueCount="4932">
  <si>
    <t>LinkedIn</t>
  </si>
  <si>
    <t>ID2</t>
  </si>
  <si>
    <t>Organization Name</t>
  </si>
  <si>
    <t>ID + Organization Name</t>
  </si>
  <si>
    <t>Networking companies</t>
  </si>
  <si>
    <t>Organization Name URL</t>
  </si>
  <si>
    <t>Industries</t>
  </si>
  <si>
    <t>Industry</t>
  </si>
  <si>
    <t>Keywords</t>
  </si>
  <si>
    <t>Headquarters Location</t>
  </si>
  <si>
    <t>Company City</t>
  </si>
  <si>
    <t>Company State</t>
  </si>
  <si>
    <t>Description</t>
  </si>
  <si>
    <t>Full Description</t>
  </si>
  <si>
    <t>Short Description</t>
  </si>
  <si>
    <t>Interest</t>
  </si>
  <si>
    <t>Experience</t>
  </si>
  <si>
    <t>CB Rank (Organization)</t>
  </si>
  <si>
    <t>CB Rank (Company)</t>
  </si>
  <si>
    <t>Founded Date</t>
  </si>
  <si>
    <t>Founded Date Precision</t>
  </si>
  <si>
    <t>Founded Year</t>
  </si>
  <si>
    <t>Estimated Revenue Range</t>
  </si>
  <si>
    <t>Annual Revenue</t>
  </si>
  <si>
    <t>Total Funding</t>
  </si>
  <si>
    <t>Latest Funding</t>
  </si>
  <si>
    <t>Latest Funding Amount</t>
  </si>
  <si>
    <t>Last Raised At</t>
  </si>
  <si>
    <t>Website</t>
  </si>
  <si>
    <t>Careers Page</t>
  </si>
  <si>
    <t>Careers Page Notes</t>
  </si>
  <si>
    <t>Careers Alert</t>
  </si>
  <si>
    <t>Monitoring Link</t>
  </si>
  <si>
    <t>Pagination</t>
  </si>
  <si>
    <t>Modified URL (US, Regular, Full-Time, Last 24h)</t>
  </si>
  <si>
    <t>Platform</t>
  </si>
  <si>
    <t>Filters Applied</t>
  </si>
  <si>
    <t>Macro</t>
  </si>
  <si>
    <t>Special Setup Needs (Distill Actions)</t>
  </si>
  <si>
    <t>Notes</t>
  </si>
  <si>
    <t>Company LinkedIn URL</t>
  </si>
  <si>
    <t>LI URL</t>
  </si>
  <si>
    <t>LI URL - Insights</t>
  </si>
  <si>
    <t>Number of Employees</t>
  </si>
  <si>
    <t># Employees</t>
  </si>
  <si>
    <t># Employees (Range)</t>
  </si>
  <si>
    <t>Growth Score Tier</t>
  </si>
  <si>
    <t>Heat Score Tier</t>
  </si>
  <si>
    <t>Glassdoor - # of Reviews</t>
  </si>
  <si>
    <t>Glassdoor - Overall</t>
  </si>
  <si>
    <t>Glassdoor - W/L</t>
  </si>
  <si>
    <t>Glassdoor - Sr. Mgmt.</t>
  </si>
  <si>
    <t>Glassdoor - Culture</t>
  </si>
  <si>
    <t>Glassdoor - CEO Approval</t>
  </si>
  <si>
    <t>Confidence</t>
  </si>
  <si>
    <t>Glassdoor - Low # of reviews</t>
  </si>
  <si>
    <t>Glassdoor - Overall (Hurdle)</t>
  </si>
  <si>
    <t>Glassdoor - W/L (Hurdle)</t>
  </si>
  <si>
    <t>Glassdoor - Sr. Mgmt. (Hurdle)</t>
  </si>
  <si>
    <t>Glassdoor - Culture (Hurdle)</t>
  </si>
  <si>
    <t>Glassdoor - CEO Approval (Hurdle)</t>
  </si>
  <si>
    <t>Consideration Set</t>
  </si>
  <si>
    <t>Model summary</t>
  </si>
  <si>
    <t>Model Score</t>
  </si>
  <si>
    <t>Number of required in-office days</t>
  </si>
  <si>
    <t>Direct quote(s)</t>
  </si>
  <si>
    <t>Source(s)</t>
  </si>
  <si>
    <t>Total Roles Reviewed</t>
  </si>
  <si>
    <t>% Remote</t>
  </si>
  <si>
    <t>% Hybrid</t>
  </si>
  <si>
    <t>% Onsite</t>
  </si>
  <si>
    <t>% Unclear</t>
  </si>
  <si>
    <t>Job Openings (Q12026)</t>
  </si>
  <si>
    <t>6m Job Openings Growth</t>
  </si>
  <si>
    <t>Total Employees (May 2026)</t>
  </si>
  <si>
    <t>6m Employee Growth</t>
  </si>
  <si>
    <t>Jobs as % of Employees</t>
  </si>
  <si>
    <t>LI v. Apollo Employees</t>
  </si>
  <si>
    <t>Scenario</t>
  </si>
  <si>
    <t>Job Openings Score</t>
  </si>
  <si>
    <t>Job Growth Score</t>
  </si>
  <si>
    <t>Employee Growth Score</t>
  </si>
  <si>
    <t>Job Openings Weight</t>
  </si>
  <si>
    <t>Job Growth Weight</t>
  </si>
  <si>
    <t>Employee Growth Weight</t>
  </si>
  <si>
    <t>Promoters</t>
  </si>
  <si>
    <t>Job Velocity Score</t>
  </si>
  <si>
    <t>GD + Interest %</t>
  </si>
  <si>
    <t>Remote %</t>
  </si>
  <si>
    <t>Experience %</t>
  </si>
  <si>
    <t>Score</t>
  </si>
  <si>
    <t>Total Score</t>
  </si>
  <si>
    <t>HubSpot</t>
  </si>
  <si>
    <t>Tier 1</t>
  </si>
  <si>
    <t>https://www.crunchbase.com/organization/hubspot</t>
  </si>
  <si>
    <t>Analytics, Copywriting, Marketing, SaaS, Social Media</t>
  </si>
  <si>
    <t>Cambridge, Massachusetts, United States</t>
  </si>
  <si>
    <t>HubSpot develops cloud-based, inbound marketing software that allows businesses to transform the way that they market online.</t>
  </si>
  <si>
    <t>HubSpot develops cloud-based, inbound marketing software that allows businesses to transform the way that they market online. Its service portfolio includes social media publishing and monitoring, blogging, SEO, website content management, email marketing, marketing automation, and reporting and analytics.</t>
  </si>
  <si>
    <t>day</t>
  </si>
  <si>
    <t>$1B to $10B</t>
  </si>
  <si>
    <t>http://www.hubspot.com</t>
  </si>
  <si>
    <t>https://hubspot.com/careers/jobs?hubs_signup-cta=careers-nav-cta&amp;gh_jid=7464246&amp;gh_src=240b46771</t>
  </si>
  <si>
    <t>Yes</t>
  </si>
  <si>
    <t>https://www.hubspot.com/careers/jobs</t>
  </si>
  <si>
    <t>Phenom</t>
  </si>
  <si>
    <t>None</t>
  </si>
  <si>
    <t>Show All</t>
  </si>
  <si>
    <t>Greenhouse - Show All</t>
  </si>
  <si>
    <t>Wait 10s, Click [Country], Type "United States", Click [Date], Select [24h]</t>
  </si>
  <si>
    <t>URL filters are ignored; must use Distill Actions to click filters manually.</t>
  </si>
  <si>
    <t>http://www.linkedin.com/company/hubspot</t>
  </si>
  <si>
    <t>5001-10000</t>
  </si>
  <si>
    <t>High</t>
  </si>
  <si>
    <t>Low</t>
  </si>
  <si>
    <t>4 - Above Cisco</t>
  </si>
  <si>
    <t>HubSpot offers three work options: Office, Flex (hybrid), or Home (remote). Employees can choose their model once a year. This clear choice makes them a leader in hybrid flexibility.</t>
  </si>
  <si>
    <t>"At HubSpot, you have the flexibility to choose the work model that works best for your life."</t>
  </si>
  <si>
    <t>[HubSpot Careers], (Jan. 2026)</t>
  </si>
  <si>
    <t>"Flex" requires 2+ days in office; "Home" is 0.</t>
  </si>
  <si>
    <t>Acquired Starter Story in February 2026</t>
  </si>
  <si>
    <t>SAP</t>
  </si>
  <si>
    <t>https://www.crunchbase.com/organization/sap</t>
  </si>
  <si>
    <t>Analytics, Business Intelligence, Business Process Automation (BPA), Computer, Data Management, Finance, Software</t>
  </si>
  <si>
    <t>Walldorf, Baden-Wurttemberg, Germany</t>
  </si>
  <si>
    <t>SAP provides enterprise application software to various industries, including consumer, discrete manufacturing, public services.</t>
  </si>
  <si>
    <t>SAP is a technology company that develops enterprise application software for companies and industries across diverse sectors. The company offers solutions covering various lines of businesses, including asset management, commerce, finance, human resources, manufacturing, marketing, sales, services, sourcing and procurement, supply chain, and sustainability as well as research and development, and engineering.</t>
  </si>
  <si>
    <t>$10B+</t>
  </si>
  <si>
    <t>https://www.sap.com</t>
  </si>
  <si>
    <t>https://jobs.sap.com/</t>
  </si>
  <si>
    <t>https://jobs.sap.com/search/?q=&amp;locationsearch=United+States&amp;sortColumn=referenced_date&amp;sortDirection=desc&amp;resultsPerPage=100</t>
  </si>
  <si>
    <t>SuccessFactors</t>
  </si>
  <si>
    <t>US, 1 keyword only</t>
  </si>
  <si>
    <t>Not setup - Would need 11 searches</t>
  </si>
  <si>
    <t>Wait 15s, Click [Accept]</t>
  </si>
  <si>
    <t>Dismiss cookie banner with Click.</t>
  </si>
  <si>
    <t>https://www.linkedin.com/company/sap</t>
  </si>
  <si>
    <t>10001+</t>
  </si>
  <si>
    <t>Medium</t>
  </si>
  <si>
    <t>SAP's "Pledge to Flex" policy allows for significant flexibility. However, in 2024/2025, leadership began encouraging a more regular 3-day office presence for many teams. It remains more flexible than average but is moving toward structured hybrid.</t>
  </si>
  <si>
    <t>"SAP’s Pledge to Flex is a trust-based approach, though we believe in-office time is vital for our culture."</t>
  </si>
  <si>
    <t>[SAP News], (Jan. 2026)</t>
  </si>
  <si>
    <t>Policy varies by country manager.</t>
  </si>
  <si>
    <t>Acquired Reltio May 2026, Intent to acquire Dremio and Prior Labs</t>
  </si>
  <si>
    <t>Autodesk</t>
  </si>
  <si>
    <t>https://autodesk.wd1.myworkdayjobs.com/Ext?_gl=1*1384t4u*_gcl_au*MTE3MzU2MDE0Mi4xNzc4MDAxODU1*_ga*MjkyMTY0MDMyLjE3NzgwMDE4NTU.*_ga_NZSJ72N6RX*czE3NzgwMDE4NTUkbzEkZzEkdDE3NzgwMDE4NTYkajU5JGwwJGgw</t>
  </si>
  <si>
    <t>https://autodesk.wd1.myworkdayjobs.com/Ext?q=Strategy%20OR%20Strategic%20OR%20Project%20OR%20Program%20OR%20Operations%20OR%20Ops%20OR%20Intelligence%20OR%20Transformation%20OR%20Integration%20OR%20Planning%20OR%20Insights&amp;_gl=1*1384t4u*_gcl_au*MTE3MzU2MDE0Mi4xNzc4MDAxODU1*_ga*MjkyMTY0MDMyLjE3NzgwMDE4NTU.*_ga_NZSJ72N6RX*czE3NzgwMDE4NTUkbzEkZzEkdDE3NzgwMDE4NTYkajU5JGwwJGgw&amp;locationCountry=bc33aa3152ec42d4995f4791a106ed09&amp;timeType=6d5ece62cf5a4f9f9e349b55f045b5e2&amp;workerSubType=f116d80c3e014c758115c336e67d241e</t>
  </si>
  <si>
    <t>Yes (US, keywords, regular, full-time in link, sorted by recency) [Workday]</t>
  </si>
  <si>
    <t>https://autodesk.wd1.myworkdayjobs.com/Ext?locationCountry=bc33aa3152ec42d4995f4791a106ed09&amp;timeType=6d5ece62cf5a4f9f9e349b55f045b5e2&amp;workerSubType=f116d80c3e014c758115c336e67d241e</t>
  </si>
  <si>
    <t>Workday</t>
  </si>
  <si>
    <t>US, FT, Regular</t>
  </si>
  <si>
    <t>Newest</t>
  </si>
  <si>
    <t>Wait 15s, Wait for Network Idle</t>
  </si>
  <si>
    <t>High-security Workday.</t>
  </si>
  <si>
    <t>Autodesk continues to champion its "Flex Forward" policy, which allows the majority of employees to choose where they work. The company prioritizes results over physical presence, offering remote, hybrid, and office-based options. This approach is designed to attract global talent and support diverse work-life needs.</t>
  </si>
  <si>
    <t>"[W]e are a 'Flex Forward' company, which means we give our employees the flexibility to choose where they work best—whether that's in an office, at home, or a mix of both."</t>
  </si>
  <si>
    <t>[Autodesk Careers], (MAR. 2026)</t>
  </si>
  <si>
    <t>Remote-first stance remains a core part of their brand identity.</t>
  </si>
  <si>
    <t>Acquired Rhumbix Inc on March 24, 2026</t>
  </si>
  <si>
    <t>KAYAK</t>
  </si>
  <si>
    <t>https://www.crunchbase.com/organization/kayak</t>
  </si>
  <si>
    <t>Consumer, Internet, Leisure, Search Engine, Travel</t>
  </si>
  <si>
    <t>Stamford, Connecticut, United States</t>
  </si>
  <si>
    <t xml:space="preserve">KAYAK helps millions of travelers around the globe make confident travel decisions. </t>
  </si>
  <si>
    <t>KAYAK helps millions of travelers around the globe make confident travel decisions. As one of the worldâ€™s leading travel search engines, KAYAK searches other sites to show travelers the information they need to find the right flights, hotels, rental cars and vacation packages. KAYAK offers a variety of tools and features such as KAYAK trips, explore, and price forecast. In addition, KAYAK also manages a portfolio of metasearch brands including: SWOODOO, checkfelix, momondo, Cheapflights, Mundi and HotelsCombined that together process 6 billion queries across our platforms each year. KAYAK is part of Booking Holdings Inc. and operates sites in more than 60 countries and territories. KAYAK was launched in the US in 2004 by a team of industry leaders including Steve Hafner (CEO) a co-founder of Orbitz, Paul English (CTO) a former VP of technology at Intuit, Terrell Jones (Chairman), founder of Travelocity, and Greg Slyngstad (Director), a co-founder of Expedia.</t>
  </si>
  <si>
    <t>$100M to $500M</t>
  </si>
  <si>
    <t>http://www.kayak.com</t>
  </si>
  <si>
    <t>https://www.kayak.com/careers/all</t>
  </si>
  <si>
    <t>Not a ton of jobs</t>
  </si>
  <si>
    <t>No</t>
  </si>
  <si>
    <t>Greenhouse (API)</t>
  </si>
  <si>
    <t>N/A - one page</t>
  </si>
  <si>
    <t>API captures all jobs.</t>
  </si>
  <si>
    <t>https://www.linkedin.com/company/kayak</t>
  </si>
  <si>
    <t>1001-5000</t>
  </si>
  <si>
    <t>3 - Above Average</t>
  </si>
  <si>
    <t>KAYAK (and sister brand OpenTable) operates under a "Work from (Almost) Anywhere" policy. This provides maximum flexibility where employees choose how often they work from the office, if at all.</t>
  </si>
  <si>
    <t>"Our policy provides a maximum-flexibility work environment, where our team chooses how often they work from the office, if at all."</t>
  </si>
  <si>
    <t>[KAYAK.com], (Dec. 2025)</t>
  </si>
  <si>
    <t>Allows employees to work from a variety of approved global locations.</t>
  </si>
  <si>
    <t>Peer Bueller named Chief Executive Officer on February 3, 2026.</t>
  </si>
  <si>
    <t>Red Hat</t>
  </si>
  <si>
    <t>https://www.crunchbase.com/organization/red-hat</t>
  </si>
  <si>
    <t>Enterprise Software, InsurTech, Linux, Open Source, Operating Systems, Software</t>
  </si>
  <si>
    <t>Software Products (Open Source)</t>
  </si>
  <si>
    <t>Raleigh, North Carolina, United States</t>
  </si>
  <si>
    <t>Red Hat is a software company that offers enterprise open-source software solutions.</t>
  </si>
  <si>
    <t>Red Hat is a company dedicated to free and open source software, and a major Linux distribution vendor. The company is known for its enterprise operating system Red Hat Enterprise Linux, and more recently through the acquisition of open source enterprise middleware vendor JBoss. Red Hat provides operating system platforms along with middleware, applications, and management solutions, as well as support, training, and consulting services.</t>
  </si>
  <si>
    <t>year</t>
  </si>
  <si>
    <t>http://www.redhat.com</t>
  </si>
  <si>
    <t>https://redhat.wd5.myworkdayjobs.com/jobs/</t>
  </si>
  <si>
    <t>https://redhat.wd5.myworkdayjobs.com/jobs/?a=bc33aa3152ec42d4995f4791a106ed09&amp;e=3afab13eadf301a2eaafadcc15425800</t>
  </si>
  <si>
    <t>US, FT</t>
  </si>
  <si>
    <t>https://www.linkedin.com/company/red-hat</t>
  </si>
  <si>
    <t>Red Hat has long embraced a remote-friendly culture as part of its open-source heritage. Most roles are remote-eligible, and they do not enforce a company-wide return to office.</t>
  </si>
  <si>
    <t>"Red Hatters have the flexibility to work where they are most productive, whether that's at home or in an office."</t>
  </si>
  <si>
    <t>[Red Hat Careers], (Jan. 2026)</t>
  </si>
  <si>
    <t>Open-source culture naturally supports distributed work.</t>
  </si>
  <si>
    <t>Acquired Chatterbox Labs Ltd on December 16, 2025</t>
  </si>
  <si>
    <t>Rocket Software</t>
  </si>
  <si>
    <t>Software Products</t>
  </si>
  <si>
    <t>https://rocket.wd5.myworkdayjobs.com/rocket_careers</t>
  </si>
  <si>
    <t>https://rocket.wd5.myworkdayjobs.com/rocket_careers/?workerSubType=de6a091c106a0190c9d43d85140c2b03&amp;timeType=d8c3b740440e017eda390bb2710b5200</t>
  </si>
  <si>
    <t>FT, Regular</t>
  </si>
  <si>
    <t>Rocket posts high volume; add Scroll 5000.</t>
  </si>
  <si>
    <t>Tech firm that has fully embraced a remote-first model focused on connection rather than location.</t>
  </si>
  <si>
    <t>"Flexibility is supported through a remote-first model focused on connection rather than location."</t>
  </si>
  <si>
    <t>[Built In], (FEB. 2026)</t>
  </si>
  <si>
    <t>Emphasizes "One Rocket" community regardless of geography.</t>
  </si>
  <si>
    <t>Acquired Vertica Systems LLC on May 11, 2026</t>
  </si>
  <si>
    <t>Zendesk</t>
  </si>
  <si>
    <t>https://www.crunchbase.com/organization/zendesk</t>
  </si>
  <si>
    <t>Customer Service, Data Management, Enterprise Software, Software, Technical Support</t>
  </si>
  <si>
    <t>San Francisco, California, United States</t>
  </si>
  <si>
    <t>Zendesk develops a customizable customer service platform for organizations.</t>
  </si>
  <si>
    <t>Zendesk is a customer service platform that develops software to empower organizations and customer relationships. It empowers organizations to improve customer engagement and better understand their customers. Zendesk products are easy to use and implement. They give organizations the flexibility to move quickly, focus on innovation, and scale with their growth. Zendesk serves more than 150,000 customers across hundreds of industries in over 30 languages. Zendesk was founded in 2007 and is headquartered in San Francisco, California.</t>
  </si>
  <si>
    <t>http://zendesk.com</t>
  </si>
  <si>
    <t>https://zendesk.wd1.myworkdayjobs.com/en-US/zendesk</t>
  </si>
  <si>
    <t>https://zendesk.wd1.myworkdayjobs.com/en-US/zendesk/?workerSubType=1815d3ad6904104ae6ca2ddb0e45d401&amp;locationCountry=bc33aa3152ec42d4995f4791a106ed09&amp;timeType=da48f2c285d510484995e97f44400b3b</t>
  </si>
  <si>
    <t>Standard Workday setup.</t>
  </si>
  <si>
    <t>http://www.linkedin.com/company/zendesk</t>
  </si>
  <si>
    <t>Zendesk remains a "digital-first" company. While they maintain "Global Hubs" for in-person events and collaboration, the default for most employees is remote work. They do not mandate a specific number of days in the office for the majority of staff.</t>
  </si>
  <si>
    <t>"Zendesk is a digital-first company. We believe that work is what you do, not where you go."</t>
  </si>
  <si>
    <t>[Zendesk Careers], (Mar. 2026)</t>
  </si>
  <si>
    <t>Focuses on "intentional" in-person gatherings rather than daily attendance.</t>
  </si>
  <si>
    <t>Acquired Unleash Labs Ltd on December 18, 2025, and Forethought Technologies Inc in March 2026</t>
  </si>
  <si>
    <t>GitLab</t>
  </si>
  <si>
    <t>https://www.crunchbase.com/organization/gitlab-com</t>
  </si>
  <si>
    <t>Cloud Security, Developer Tools, DevOps, Open Source, SaaS</t>
  </si>
  <si>
    <t>GitLab is a web-based Git repository manager that offers a variety of features for software development teams.</t>
  </si>
  <si>
    <t>GitLab Inc. is the open core company that provides GitLab, The DevOps Platform, that empowers organizations to maximize the overall return on software development by delivering software faster and efficiently while strengthening security and compliance. GitLabâ€™s single application is easier to use, leads to faster cycle time and allows visibility throughout and control over all stages of the DevOps lifecycle. With GitLab, every team in your organization can collaboratively plan, build, secure, and deploy software to drive business outcomes faster with complete transparency, consistency and traceability. Built on Open Source, GitLab works alongside its growing community, which is composed of thousands of developers and millions of users, to continuously deliver new DevOps innovations. GitLab has an estimated 30 million+ registered users (both Paid and Free) from startups to global enterprises, including Ticketmaster, Jaguar Land Rover, Nasdaq, Dish Network, and Comcast trust GitLab to deliver great software faster. All-remote since 2015, GitLab has more than 1,350 team members in over 65 countries.</t>
  </si>
  <si>
    <t>$500M to $1B</t>
  </si>
  <si>
    <t>http://about.gitlab.com</t>
  </si>
  <si>
    <t>https://about.gitlab.com/jobs/all-jobs/</t>
  </si>
  <si>
    <t>https://boards-api.greenhouse.io/v1/boards/gitlab/jobs</t>
  </si>
  <si>
    <t>N/A - API</t>
  </si>
  <si>
    <t>https://www.linkedin.com/company/gitlab-com</t>
  </si>
  <si>
    <t>GitLab is one of the world's largest all-remote organizations. They have no physical offices and provide an extensive "Remote Playbook" for other companies. All roles are 100% remote.</t>
  </si>
  <si>
    <t>"GitLab is an all-remote company... we have no headquarters."</t>
  </si>
  <si>
    <t>GitLab Handbook, (Apr. 2026)</t>
  </si>
  <si>
    <t>The gold standard for remote-first documentation.</t>
  </si>
  <si>
    <t>Spring Health</t>
  </si>
  <si>
    <t>https://www.springhealth.com/open-roles?category=Corporate+Jobs</t>
  </si>
  <si>
    <t>Greenhouse</t>
  </si>
  <si>
    <t>Corporate</t>
  </si>
  <si>
    <t>Wait 10s</t>
  </si>
  <si>
    <t>Standard Greenhouse setup.</t>
  </si>
  <si>
    <t>Mental health platform that is remote-first. They use "Focus Weeks" and "Calm Fridays" to protect the time of their distributed workforce.</t>
  </si>
  <si>
    <t>"A remote-first setup with meeting-light practices like Focus Weeks and Calm/Focus Fridays reduces synchronous load."</t>
  </si>
  <si>
    <t>[Built In], (Jan. 2026)</t>
  </si>
  <si>
    <t>Corporate functions have clear after-hours boundaries.</t>
  </si>
  <si>
    <t>Acquired Arlozorov9, Inc. (Alma) on May 1, 2026</t>
  </si>
  <si>
    <t>https://www.crunchbase.com/organization/linkedin</t>
  </si>
  <si>
    <t>Analytics, Consumer, Database, Professional Networking, Recruiting, Social Media, Social Recruiting</t>
  </si>
  <si>
    <t>Sunnyvale, California, United States</t>
  </si>
  <si>
    <t>LinkedIn is a professional networking site that allows users to create business connections, search for jobs, and find potential clients.</t>
  </si>
  <si>
    <t>LinkedIn is a professional network that connects professionals to enhance productivity and success. With a diversified revenue model that includes solutions for talent, marketing, sales, and premium subscriptions, The company supports businesses and individuals in achieving their professional goals.</t>
  </si>
  <si>
    <t>https://www.linkedin.com</t>
  </si>
  <si>
    <t>https://www.linkedin.com/jobs/search/?currentJobId=4409503316&amp;f_C=1337%2C39939%2C2587638&amp;geoId=92000000&amp;origin=COMPANY_PAGE_JOBS_CLUSTER_EXPANSION&amp;originToLandingJobPostings=4409503316%2C4398585892%2C4397607213%2C4410075318%2C4400561388%2C4391894532%2C4403128041%2C4410239509%2C4404820299</t>
  </si>
  <si>
    <t>https://www.linkedin.com/jobs/search/?currentJobId=4415580212&amp;f_C=1337&amp;f_JT=F&amp;f_TPR=r604800&amp;origin=JOB_SEARCH_PAGE_JOB_FILTER&amp;sortBy=DD</t>
  </si>
  <si>
    <t>FT, 1w</t>
  </si>
  <si>
    <t>N/A - in link</t>
  </si>
  <si>
    <t>Wait 20s, Ignore Area [Date]</t>
  </si>
  <si>
    <t>LinkedIn is high risk. Use "Ignore Area" over relative dates.</t>
  </si>
  <si>
    <t>https://www.linkedin.com/company/linkedin</t>
  </si>
  <si>
    <t>LinkedIn offers a "trust-based" approach to work. While they have a hybrid model, they allow for fully remote roles and do not enforce a strict number of days for most teams. They focus on "Flexibility and Connection."</t>
  </si>
  <si>
    <t>"We trust our employees to work with their managers to find the best balance of remote and in-office time."</t>
  </si>
  <si>
    <t>[LinkedIn Talent Blog], (Mar. 2026)</t>
  </si>
  <si>
    <t>Policy is more flexible than parent company Microsoft.</t>
  </si>
  <si>
    <t>New CEO April 2026</t>
  </si>
  <si>
    <t>Genesys</t>
  </si>
  <si>
    <t>https://www.crunchbase.com/organization/genesys</t>
  </si>
  <si>
    <t>Artificial Intelligence (AI), Cloud Computing, SaaS, Software</t>
  </si>
  <si>
    <t>Menlo Park, California, United States</t>
  </si>
  <si>
    <t>Genesys enables organizations to orchestrate the best AI-powered experiences to drive customer loyalty and growth.</t>
  </si>
  <si>
    <t>GenesysÂ® empowers more than 8,000 organizations worldwide to create the best customer and employee experiences. With agentic AI at its core, Genesys Cloudâ„¢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t>
  </si>
  <si>
    <t>https://www.genesys.com</t>
  </si>
  <si>
    <t>https://genesys.wd1.myworkdayjobs.com/Genesys</t>
  </si>
  <si>
    <t>https://genesys.wd1.myworkdayjobs.com/Genesys/?locationCountry=bc33aa3152ec42d4995f4791a106ed09&amp;timeType=b35068b609e9102368ef27f2ff3a0002&amp;workerSubType=0b40e66ca32e1025ac45ed28b7830000</t>
  </si>
  <si>
    <t>Wait 10s, Wait for Network Idle</t>
  </si>
  <si>
    <t>http://www.linkedin.com/company/genesys</t>
  </si>
  <si>
    <t>Genesys offers a highly flexible model where many employees are classified as remote. They have a "work from anywhere" philosophy for a large segment of their technical staff. Offices serve as "collaboration hubs" rather than mandatory daily destinations.</t>
  </si>
  <si>
    <t>"Genesys is committed to a flexible work environment, allowing our employees to choose the setting that works best for them."</t>
  </si>
  <si>
    <t>[Genesys Blog], (Mar. 2026)</t>
  </si>
  <si>
    <t>Very high remote role availability in job listings.</t>
  </si>
  <si>
    <t>Progress Software Corporation</t>
  </si>
  <si>
    <t>https://www.crunchbase.com/organization/progress-software-corporation</t>
  </si>
  <si>
    <t>Information Technology, Software</t>
  </si>
  <si>
    <t>Bedford, Massachusetts, United States</t>
  </si>
  <si>
    <t>Progress DataDirect is the trusted vendor for 350+ ISVs and 10000+ enterprises.</t>
  </si>
  <si>
    <t>https://www.progress.com</t>
  </si>
  <si>
    <t>https://www.progress.com/company/careers/open-positions</t>
  </si>
  <si>
    <t>https://jobs.jobvite.com/progress/search?q=United%20States&amp;c=Full-time</t>
  </si>
  <si>
    <t>Jobvite</t>
  </si>
  <si>
    <t>Wait 10s, Click [Search]</t>
  </si>
  <si>
    <t>Standard Jobvite setup.</t>
  </si>
  <si>
    <t>https://www.linkedin.com/company/progress-software</t>
  </si>
  <si>
    <t>Progress offers a "Flexible Work" policy that allows employees to choose between office-based, hybrid, or fully remote work depending on the role. They have maintained this flexibility post-pandemic to attract global talent. Most corporate roles are eligible for remote work.</t>
  </si>
  <si>
    <t>"We offer a variety of work arrangements, including remote, office-based, and hybrid, to support our employees' work-life integration."</t>
  </si>
  <si>
    <t>Progress Careers, (Dec. 2025)</t>
  </si>
  <si>
    <t>"Work from anywhere" is a core part of their employer branding.</t>
  </si>
  <si>
    <t>Acquired ShareFile and Nuclia prior to 2026</t>
  </si>
  <si>
    <t>NVIDIA</t>
  </si>
  <si>
    <t>https://www.crunchbase.com/organization/nvidia</t>
  </si>
  <si>
    <t>AI Infrastructure, Artificial Intelligence (AI), Cloud Computing, Foundational AI, GPU, Hardware, Virtual Reality</t>
  </si>
  <si>
    <t>Santa Clara, California, United States</t>
  </si>
  <si>
    <t>NVIDIA is a computing platform company operating at the intersection of graphics, HPC, and AI.</t>
  </si>
  <si>
    <t>NVIDIA is a computing platform company innovating at the intersection of graphics, HPC and AI. The company specialises in the manufacture of graphics processor technologies for workstations, desktop computers, and mobile devices. The company is a major supplier of integrated circuits used for personal computer motherboard chipsets, graphics processing units (GPUs), and game consoles.</t>
  </si>
  <si>
    <t>https://www.nvidia.com</t>
  </si>
  <si>
    <t>https://jobs.nvidia.com/careers</t>
  </si>
  <si>
    <t>https://jobs.nvidia.com/careers?start=0&amp;location=United+States&amp;pid=893393562304&amp;sort_by=timestamp&amp;filter_include_remote=1&amp;filter_job_category=sales%2Cprogram+manager%2Coperations%2Cmarketing%2Cresearch%2Cfinance%2Cprofessional+services%2Cbusiness+development&amp;filter_job_type=regular+employee&amp;filter_time_type=full+time</t>
  </si>
  <si>
    <t>Custom</t>
  </si>
  <si>
    <t>US, FT, Regular, Category, Newest</t>
  </si>
  <si>
    <t>Setup, but flag for frequent posting and periodic checks of categories</t>
  </si>
  <si>
    <t>Wait 20s, Residential Proxy: ON</t>
  </si>
  <si>
    <t>Bot-blocker wall. Use Residential Proxy.</t>
  </si>
  <si>
    <t>https://www.linkedin.com/company/nvidia</t>
  </si>
  <si>
    <t>NVIDIA offers a "work from anywhere" policy that allows employees to choose their preferred environment. CEO Jensen Huang has publicly supported the idea that work is about productivity, not a specific location. While they have world-class campuses, attendance is largely left to employee and manager discretion.</t>
  </si>
  <si>
    <t>"NVIDIA is a remote-first company... we want to give our employees the flexibility to work where they are most productive."</t>
  </si>
  <si>
    <t>NVIDIA Newsroom, (Dec. 2025)</t>
  </si>
  <si>
    <t>High flexibility; offices serve as "collaboration hubs" rather than mandatory daily sites.</t>
  </si>
  <si>
    <t>Gusto</t>
  </si>
  <si>
    <t>https://www.crunchbase.com/organization/gusto</t>
  </si>
  <si>
    <t>Bookkeeping and Payroll, Employee Benefits, Enterprise Software, Financial Services, FinTech, Human Resources, SaaS, Software</t>
  </si>
  <si>
    <t>HR/Payroll Software</t>
  </si>
  <si>
    <t>Gusto is an HR and payroll platform that simplifies complex tasks, empowering businesses to focus on what matters most.</t>
  </si>
  <si>
    <t>Gusto is a software-as-a-service (SaaS) company specializing in Human Capital Management (HCM). It provides a comprehensive suite of HR and payroll services, including payroll processing, benefits administration, time and attendance tracking, and employee onboarding.</t>
  </si>
  <si>
    <t>month</t>
  </si>
  <si>
    <t>https://www.gusto.com</t>
  </si>
  <si>
    <t>https://gusto.com/about/careers/join-the-team</t>
  </si>
  <si>
    <t>https://boards-api.greenhouse.io/v1/boards/gusto/jobs</t>
  </si>
  <si>
    <t>https://www.linkedin.com/company/gustohq</t>
  </si>
  <si>
    <t>Gusto offers a "Flexible First" model where employees choose between being office-based, hybrid, or remote. They maintain beautiful office spaces but do not mandate a specific number of days for the majority of the workforce. They focus on "work-life integration" as a key benefit.</t>
  </si>
  <si>
    <t>"Gusto is a flexible-first company, meaning we empower Gusties to work where they are most effective."</t>
  </si>
  <si>
    <t>[Gusto Careers], (Jan. 2026)</t>
  </si>
  <si>
    <t>High flexibility; no mandatory minimum days for most.</t>
  </si>
  <si>
    <t>Acquired Mosey in April 2026</t>
  </si>
  <si>
    <t>Smartsheet</t>
  </si>
  <si>
    <t>https://www.crunchbase.com/organization/smartsheet-3</t>
  </si>
  <si>
    <t>Cloud Management, Enterprise, SaaS, Software</t>
  </si>
  <si>
    <t>Bellevue, Washington, United States</t>
  </si>
  <si>
    <t>Smartsheet is a cloud-based work management platform that empowers collaboration, drives better decision-making, and accelerates innovation.</t>
  </si>
  <si>
    <t>Smartsheet is an enterprise work management platform that enables organizations to manage projects, programs, and processes effectively. The platform offers flexible solutions tailored to various business needs, integrating with existing software for seamless operations.</t>
  </si>
  <si>
    <t>https://www.smartsheet.com</t>
  </si>
  <si>
    <t>https://www.smartsheet.com/careers-list</t>
  </si>
  <si>
    <t>https://job-boards.greenhouse.io/smartsheet?offices%5B%5D=89489&amp;departments%5B%5D=31431&amp;departments%5B%5D=73720&amp;departments%5B%5D=73719&amp;departments%5B%5D=73721&amp;departments%5B%5D=73931&amp;departments%5B%5D=36339&amp;departments%5B%5D=80106&amp;departments%5B%5D=73092&amp;departments%5B%5D=73095&amp;departments%5B%5D=45566&amp;departments%5B%5D=71106&amp;departments%5B%5D=37747&amp;departments%5B%5D=73097&amp;departments%5B%5D=73860&amp;departments%5B%5D=36344&amp;departments%5B%5D=342465&amp;departments%5B%5D=264541&amp;departments%5B%5D=36338&amp;departments%5B%5D=79958&amp;departments%5B%5D=79957&amp;departments%5B%5D=36340&amp;departments%5B%5D=74478&amp;departments%5B%5D=73925&amp;departments%5B%5D=216813&amp;departments%5B%5D=31422&amp;departments%5B%5D=79956&amp;departments%5B%5D=71108&amp;departments%5B%5D=57798</t>
  </si>
  <si>
    <t>US, Category</t>
  </si>
  <si>
    <t>May error</t>
  </si>
  <si>
    <t>Setup, but consider additional macro for multiple pages</t>
  </si>
  <si>
    <t>Wait 10s, Scroll 5000</t>
  </si>
  <si>
    <t>https://www.linkedin.com/company/smartsheet-com</t>
  </si>
  <si>
    <t>Smartsheet offers a flexible work model where many roles are listed as "Remote" or "Hybrid." They do not have a rigid company-wide mandate for a specific number of days, instead allowing teams to determine their cadence. They maintain a large presence in Bellevue and London.</t>
  </si>
  <si>
    <t>"Smartsheet provides a flexible work environment with remote and hybrid options for most roles."</t>
  </si>
  <si>
    <t>[Smartsheet Careers], (Feb. 2026)</t>
  </si>
  <si>
    <t>High flexibility; no strict day mandate.</t>
  </si>
  <si>
    <t>MYCPE ONE</t>
  </si>
  <si>
    <t>https://my-cpe.com/careers/apply</t>
  </si>
  <si>
    <t>https://my-cpe.com/careers/apply?jobtype=Experienced</t>
  </si>
  <si>
    <t>Experienced</t>
  </si>
  <si>
    <t>View More</t>
  </si>
  <si>
    <t>Not setup - requires macro</t>
  </si>
  <si>
    <t>Wait 15s, Click [Search]</t>
  </si>
  <si>
    <t>Click search box before typing.</t>
  </si>
  <si>
    <t>This firm provides outsourcing services and operates on a remote-friendly model. Most of its professional services and IT roles are listed as remote or hybrid. They focus on global talent acquisition without location constraints.</t>
  </si>
  <si>
    <t>"We offer a flexible work environment that includes remote and hybrid options for our global team."</t>
  </si>
  <si>
    <t>MYCPE ONE About, (2025)</t>
  </si>
  <si>
    <t>High flexibility for professional roles.</t>
  </si>
  <si>
    <t>Arctic Wolf</t>
  </si>
  <si>
    <t>Cybersecurity Services (MDR)</t>
  </si>
  <si>
    <t>https://arcticwolf.wd1.myworkdayjobs.com/External</t>
  </si>
  <si>
    <t>https://arcticwolf.wd1.myworkdayjobs.com/External?workerSubType=2d23b7bfb5bd1001e3e0a16626190000&amp;timeType=b59a5bae2e611010aca4a2a8f89f0000</t>
  </si>
  <si>
    <t>Yes (Full-time, regular in link) [Workday]</t>
  </si>
  <si>
    <t>https://arcticwolf.wd1.myworkdayjobs.com/External/?timeType=b59a5bae2e611010aca4a2a8f89f0000&amp;workerSubType=2d23b7bfb5bd1001e3e0a16626190000</t>
  </si>
  <si>
    <t>Arctic Wolf is a remote-first company that prioritizes distributed teams. While they have "Socs" (Security Operations Centers) and offices, the default for most corporate and engineering roles is remote. They emphasize digital-first collaboration.</t>
  </si>
  <si>
    <t>"We are a remote-first company, giving our pack the flexibility to work where they are most effective."</t>
  </si>
  <si>
    <t>Arctic Wolf Careers, (2025)</t>
  </si>
  <si>
    <t>Strong emphasis on "The Pack" culture regardless of location.</t>
  </si>
  <si>
    <t>Acquired Upsight Security Inc on November 4, 2025, and Sevco Security Inc on February 23, 2026</t>
  </si>
  <si>
    <t>Persona</t>
  </si>
  <si>
    <t>Software Products (Identity Verification)</t>
  </si>
  <si>
    <t>https://withpersona.com/careers#open-jobs</t>
  </si>
  <si>
    <t>Identity platform that operates with a remote-first mindset for its tech and corporate teams.</t>
  </si>
  <si>
    <t>"Persona is a remote-friendly company... we value the ability to work from anywhere."</t>
  </si>
  <si>
    <t>[Persona Careers], (Feb. 2026)</t>
  </si>
  <si>
    <t>High flexibility for engineering and product roles.</t>
  </si>
  <si>
    <t>Datavant</t>
  </si>
  <si>
    <t>https://www.datavant.com/about/careers/open-roles</t>
  </si>
  <si>
    <t>Lever (API)</t>
  </si>
  <si>
    <t>Uneditable Link</t>
  </si>
  <si>
    <t>A health data company that has committed to a remote-first operational model. They prioritize distributed teams across the US.</t>
  </si>
  <si>
    <t>"Datavant is a remote-first company, allowing our team to work from wherever they are most productive."</t>
  </si>
  <si>
    <t>[Datavant Careers], (FEB. 2026)</t>
  </si>
  <si>
    <t>Occasional travel for "hubs" or offsites is mentioned.</t>
  </si>
  <si>
    <t>Acquired DigitalOwl INST Ltd. on October 8, 2025</t>
  </si>
  <si>
    <t>Elastic</t>
  </si>
  <si>
    <t>https://www.crunchbase.com/organization/elasticsearch</t>
  </si>
  <si>
    <t>Analytics, Cloud Computing, Open Source, SaaS, Search Engine, Software</t>
  </si>
  <si>
    <t>Software Products (Search/Observability)</t>
  </si>
  <si>
    <t>Mountain View, California, United States</t>
  </si>
  <si>
    <t>Elastic builds software to make data usable in real time and at scale for search, logging, security, and analytics use cases.</t>
  </si>
  <si>
    <t>https://www.elastic.co</t>
  </si>
  <si>
    <t>https://jobs.elastic.co/?size=n_5_n</t>
  </si>
  <si>
    <t>https://jobs.elastic.co/jobs/country/united-states?size=n_20_n</t>
  </si>
  <si>
    <t>US</t>
  </si>
  <si>
    <t>Wait 15s, Scroll 5000</t>
  </si>
  <si>
    <t>Infinite scroll custom site; 24h filter is stable.</t>
  </si>
  <si>
    <t>https://www.linkedin.com/company/elastic-co/</t>
  </si>
  <si>
    <t>Elastic has been "Distributed by Design" since its founding. They do not have a traditional headquarters and encourage employees to work from wherever they are most productive. They are a leader in asynchronous culture.</t>
  </si>
  <si>
    <t>"Elastic is a distributed company. We have been since day one."</t>
  </si>
  <si>
    <t>[Elastic Careers], (Mar. 2026)</t>
  </si>
  <si>
    <t>No RTO signals; fully committed to distributed work.</t>
  </si>
  <si>
    <t>SailPoint</t>
  </si>
  <si>
    <t>https://www.crunchbase.com/organization/sailpoint-technologies</t>
  </si>
  <si>
    <t>Enterprise Software, Identity Management, Risk Management, Software</t>
  </si>
  <si>
    <t>Cybersecurity Products (Identity)</t>
  </si>
  <si>
    <t>Austin, Texas, United States</t>
  </si>
  <si>
    <t>SailPoint isÂ an identity and access management providerÂ helping organizations deliver and manage user access from any device.</t>
  </si>
  <si>
    <t>SailPoint isÂ an identity and access management providerÂ helping organizations deliver and manage user access from any device. The company's software integrates role management, access request management, and compliance management solutions that help enterprises to capture control over user access to streamline IT compliance processes and reduce the risks of fraud. Its products include IdentityIQ, which is an identity governance solution that gives enterprises the visibility into and control over user access and streamlines complex processes; IdentityIQ Compliance Manager, which integrates access certification, policy enforcement, and activity monitoring capabilities and automates the auditing, reporting, and management activities; and IdentityIQ Role Manager that helps organizations to create, enforce, and verify role-based access in enterprise applications.  SailPoint Technologies was founded in 2005 and is headquartered in Austin, Texas.</t>
  </si>
  <si>
    <t>http://www.sailpoint.com</t>
  </si>
  <si>
    <t>https://sailpoint.wd1.myworkdayjobs.com/SailPoint/jobs</t>
  </si>
  <si>
    <t>https://sailpoint.wd1.myworkdayjobs.com/SailPoint/?workerSubType=b0d5a0c394c810a25c8184b5ba4dfe77&amp;timeType=178a8df2db7c10a0f21d61c6ab793051</t>
  </si>
  <si>
    <t>https://www.linkedin.com/company/sailpoint-technologies</t>
  </si>
  <si>
    <t>SailPoint utilizes the "SailPoint Anywhere" model, which emphasizes flexibility and choice. Employees can work remotely, in-office, or a mix of both based on role requirements. The company prioritizes outcomes over physical presence.</t>
  </si>
  <si>
    <t>"SailPoint Anywhere is our approach to work—giving you the flexibility to work where you are most productive."</t>
  </si>
  <si>
    <t>[SailPoint Careers], (Jan. 2026)</t>
  </si>
  <si>
    <t>Most roles are remote-eligible; some local hub requirements for specific teams.</t>
  </si>
  <si>
    <t>Cornerstone OnDemand</t>
  </si>
  <si>
    <t>https://www.crunchbase.com/organization/cornerstone-ondemand</t>
  </si>
  <si>
    <t>E-Learning, Employment, Enterprise Software, Human Resources, SaaS, Training</t>
  </si>
  <si>
    <t>Santa Monica, California, United States</t>
  </si>
  <si>
    <t>Cornerstone OnDemand offers talent management software that helps organizations in recruiting, training, and managing their people.</t>
  </si>
  <si>
    <t>Cornerstone OnDemand is a leading global provider of a comprehensive learning and talent management solution delivered as Software-as-a-Service (SaaS).  The company enables organizations to meet the challenges they face in empowering their people and maximizing the productivity of their human capital.  Cornerstone currently empowers over 19.1 million users across 191 countries and in 42 languages. Their integrated cloud-based software offering consists of Cornerstone Onboarding, Cornerstone Recruiting, Cornerstone Performance, Cornerstone Learning, Cornerstone Connect, Cornerstone Succession, Cornerstone Compensation and Cornerstone Extended Enterprise. Their clients use their solution to develop employees throughout their careers, engage all employees effectively, improve business execution, cultivate future leaders, and integrate with their external networks of customers, vendors and distributors. The company has more than 2,100 clients, including multi-national corporations, large domestic enterprises, mid-market companies, state and local public sector organizations, higher education institutions and non-profit entities.  Clients include BJC HealthCare, Flextronics, Kelly Services, Pearson, Starwood Hotels &amp; Resorts Worldwide, Teach for America and Virgin Media Limited, among many others.  Cornerstone supports multiple client deployments of more than 150,000 users, including one client with more than 700,000 users.     Cornerstone is headquartered in Santa Monica, California, with offices in Auckland, Hong Kong, London, Mumbai, Munich, Madrid, Paris, Rome, Sydney and Tel Aviv.</t>
  </si>
  <si>
    <t>http://www.cornerstoneondemand.com</t>
  </si>
  <si>
    <t>https://cornerstone.csod.com/ux/ats/careersite/2/home?c=cornerstone</t>
  </si>
  <si>
    <t>https://cornerstone.csod.com/ux/ats/careersite/2/home?c=cornerstone&amp;country=us&amp;date=WithinSevenDays</t>
  </si>
  <si>
    <t>CSOD</t>
  </si>
  <si>
    <t>US, 7d</t>
  </si>
  <si>
    <t>Wait 15s</t>
  </si>
  <si>
    <t>Cornerstone portal.</t>
  </si>
  <si>
    <t>http://www.linkedin.com/company/cornerstone-ondemand</t>
  </si>
  <si>
    <t>2 - Average</t>
  </si>
  <si>
    <t>Cornerstone offers a hybrid work model with a focus on flexibility. Many roles are eligible for full remote work, while others are hub-based. They promote a "work from anywhere" culture for their global talent.</t>
  </si>
  <si>
    <t>"We empower our people to work in a way that fuels their passion and productivity."</t>
  </si>
  <si>
    <t>[Cornerstone Careers], (JAN. 2026)</t>
  </si>
  <si>
    <t>High choice for employees.</t>
  </si>
  <si>
    <t>F5</t>
  </si>
  <si>
    <t>Cybersecurity / Application Delivery Products</t>
  </si>
  <si>
    <t>https://ffive.wd5.myworkdayjobs.com/f5jobs</t>
  </si>
  <si>
    <t>https://ffive.wd5.myworkdayjobs.com/f5jobs/?locationCountry=bc33aa3152ec42d4995f4791a106ed09</t>
  </si>
  <si>
    <t>US, Regular</t>
  </si>
  <si>
    <t>F5 maintains a "Freedom to Flex" policy, which is hybrid-first and remote-friendly. They do not have a company-wide mandate for office days, allowing teams to decide what works best. Many roles are 100% remote-eligible.</t>
  </si>
  <si>
    <t>0-2</t>
  </si>
  <si>
    <t>"Our 'Freedom to Flex' philosophy empowers F5ers to work where they are most productive."</t>
  </si>
  <si>
    <t>F5 Careers, (2025)</t>
  </si>
  <si>
    <t>Strong emphasis on "human-first" culture.</t>
  </si>
  <si>
    <t>Bounteous</t>
  </si>
  <si>
    <t>https://www.crunchbase.com/organization/bounteous</t>
  </si>
  <si>
    <t>Brand Marketing, Consulting, Information Services, Information Technology, Internet, Web Design</t>
  </si>
  <si>
    <t>IT Consulting / Digital Services</t>
  </si>
  <si>
    <t>Chicago, Illinois, United States</t>
  </si>
  <si>
    <t>Bounteous is a digital experience consultancy that helps companies deliver transformational brand experiences.</t>
  </si>
  <si>
    <t>Bounteous helps leading companies create big-picture digital solutions by optimizing the flow of data, insights, and interactions across the digital brand experience. Our expertise includes Strategy, Experience Design, Technology, Analytics and Insight, and Marketing.</t>
  </si>
  <si>
    <t>http://www.bounteous.com</t>
  </si>
  <si>
    <t>https://www.bounteous.com/careers/search-results/?q=</t>
  </si>
  <si>
    <t>https://www.bounteous.com/careers/search-results/?commitment=Full+Time</t>
  </si>
  <si>
    <t>"See more"(Full-time in link)</t>
  </si>
  <si>
    <t>https://www.bounteous.com/careers/search-results/?location=United+States&amp;commitment=Full+Time</t>
  </si>
  <si>
    <t>Show More</t>
  </si>
  <si>
    <t>https://www.linkedin.com/company/bounteous</t>
  </si>
  <si>
    <t>Bounteous (now Bounteous x Accolite) offers a "Work How You Want" policy. Employees can choose between remote, hybrid, or office-based work. They maintain "Collaboration Centers" globally for teams that wish to meet in person.</t>
  </si>
  <si>
    <t>"Choose to work from home, work at the office, or go hybrid. Coordinate with clients and teams across time zones to support your personal preferences."</t>
  </si>
  <si>
    <t>[Bounteous Careers], (Jan. 2026)</t>
  </si>
  <si>
    <t>Emphasizes "co-innovation" which can happen in person or virtually.</t>
  </si>
  <si>
    <t>Acquired Cartesian in May 2026</t>
  </si>
  <si>
    <t>CloudFactory</t>
  </si>
  <si>
    <t>https://apply.workable.com/cloudfactory/</t>
  </si>
  <si>
    <t>Only 1 job</t>
  </si>
  <si>
    <t>https://apply.workable.com/api/v1/widget/accounts/cloudfactory?details=true</t>
  </si>
  <si>
    <t>Workable (API)</t>
  </si>
  <si>
    <t>Workable API is stable.</t>
  </si>
  <si>
    <t>N/A</t>
  </si>
  <si>
    <t>CloudFactory operates as a remote-first company with a globally distributed workforce. While they maintain "Delivery Centers" for specific operations, most corporate and technology roles are fully remote. They hold quarterly in-person "all-hands" meetings for regional teams to maintain culture.</t>
  </si>
  <si>
    <t>"CloudFactory responds to the COVID-19 pandemic with 100% remote work... providing remote access for workers."</t>
  </si>
  <si>
    <t>[CloudFactory.com], (Jan. 2026)</t>
  </si>
  <si>
    <t>Emphasizes "CloudWorkers" who can perform tasks from any secure location.</t>
  </si>
  <si>
    <t>Atlassian</t>
  </si>
  <si>
    <t>Tier 2</t>
  </si>
  <si>
    <t>https://www.crunchbase.com/organization/atlassian</t>
  </si>
  <si>
    <t>Collaboration, Enterprise Software, SaaS, Software</t>
  </si>
  <si>
    <t>Sydney, New South Wales, Australia</t>
  </si>
  <si>
    <t>Atlassian is a software company that offers proprietary software products for teamwork, project management, and software development.</t>
  </si>
  <si>
    <t>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t>
  </si>
  <si>
    <t>https://www.atlassian.com</t>
  </si>
  <si>
    <t>https://www.atlassian.com/company/careers/all-jobs</t>
  </si>
  <si>
    <t>https://www.atlassian.com/company/careers/all-jobs?team=&amp;location=United%20States&amp;search=</t>
  </si>
  <si>
    <t>No (US in link)</t>
  </si>
  <si>
    <t>http://www.linkedin.com/company/atlassian</t>
  </si>
  <si>
    <t>Atlassian remains a leader in remote work with their "TEAM Anywhere" policy. Employees can work from any location where Atlassian has a legal entity, with no mandatory office days. They focus on "intentional gatherings" a few times a year.</t>
  </si>
  <si>
    <t>"At Atlassian, you can work from home, the office, or a mix of both. It’s your choice."</t>
  </si>
  <si>
    <t>[Atlassian Team Anywhere], (Apr. 2026)</t>
  </si>
  <si>
    <t>One of the most flexible large-scale tech companies.</t>
  </si>
  <si>
    <t>Acquired Secoda Technologies Ltd on December 4, 2025, and The Browser Company of New York Inc and A Software Company in Q2 FY26</t>
  </si>
  <si>
    <t>HackerOne</t>
  </si>
  <si>
    <t>https://jobs.ashbyhq.com/hackerone</t>
  </si>
  <si>
    <t>https://api.ashbyhq.com/posting-api/job-board/hackerone</t>
  </si>
  <si>
    <t>Ashby (API)</t>
  </si>
  <si>
    <t>Security platform that has been remote-first for years. They maintain a "digital-first" culture for their global employee base.</t>
  </si>
  <si>
    <t>"HackerOne is a remote-first company... we believe in hiring the best talent regardless of location."</t>
  </si>
  <si>
    <t>[HackerOne Careers], (Feb. 2026)</t>
  </si>
  <si>
    <t>Strong advocate for distributed security research.</t>
  </si>
  <si>
    <t>Box</t>
  </si>
  <si>
    <t>https://www.crunchbase.com/organization/box</t>
  </si>
  <si>
    <t>Cloud Computing, Enterprise Software, File Sharing, Flash Storage, Web Hosting</t>
  </si>
  <si>
    <t>Redwood City, California, United States</t>
  </si>
  <si>
    <t>Box is an online file sharing and cloud content management service offering unlimited storage, custom branding, and administrative controls.</t>
  </si>
  <si>
    <t>Box is an online file sharing and cloud content management service offering unlimited storage, custom branding, and administrative controls. Box provides more than 8 million users with secure cloud content management and collaboration. Box platform "allows personal and commercial content to be accessible, sharable, and storable in any format from anywhere." It also helps businesses of all sizes in every industry securely access and manages their critical information in the cloud.</t>
  </si>
  <si>
    <t>http://www.box.com</t>
  </si>
  <si>
    <t>https://careers.box.com/en/jobs/</t>
  </si>
  <si>
    <t>https://careers.box.com/en/jobs/?search=&amp;region=North+America&amp;pagesize=50#results</t>
  </si>
  <si>
    <t>Yes (US in link)</t>
  </si>
  <si>
    <t>North America, 50 results</t>
  </si>
  <si>
    <t>https://www.linkedin.com/company/box</t>
  </si>
  <si>
    <t>Box has moved to a "Dynamic Work" model which is remote-first for the majority of roles. While they have a headquarters in Redwood City, they do not mandate office attendance for most employees. They emphasize "results over hours in a seat."</t>
  </si>
  <si>
    <t>"Box is a digital-first company. We empower Boxers to work from anywhere that makes sense."</t>
  </si>
  <si>
    <t>[Box Careers], (Mar. 2026)</t>
  </si>
  <si>
    <t>Remote-first/Digital-first; no mandates.</t>
  </si>
  <si>
    <t>Etsy</t>
  </si>
  <si>
    <t>https://www.crunchbase.com/organization/etsy</t>
  </si>
  <si>
    <t>Consumer Goods, E-Commerce, Internet, Retail, Sales</t>
  </si>
  <si>
    <t>Brooklyn, New York, United States</t>
  </si>
  <si>
    <t>Etsy enables independent sellers to list and sell a wide array of products to interested buyers through a digital storefront.</t>
  </si>
  <si>
    <t>Etsy is an online marketplace platform that enables independent sellers to list and sell a wide array of products to interested buyers through a digital storefront. The platform hosts listings for goods including handcrafted items, vintage products and craft materials, and it provides tools that let sellers manage listings, process payments and engage with buyers. Etsyâ€™s service connects a community of individual creators and collectors with a broad audience looking for distinctive or custom items. The company also supports additional marketplace services such as advertising tools and shipping label options to facilitate commerce between sellers and buyers. Its operations include maintaining the digital infrastructure that underpins these interactions and managing policies that govern what can be offered on the marketplace.</t>
  </si>
  <si>
    <t>https://www.etsy.com/</t>
  </si>
  <si>
    <t>https://careers.etsy.com/jobs/search</t>
  </si>
  <si>
    <t>https://careers.etsy.com/jobs/search?page=1&amp;employment_type_uids%5B%5D=3c5829aa50ee51a62d0fe527091fe365&amp;country_codes%5B%5D=US&amp;query=</t>
  </si>
  <si>
    <t>Phenom platform. Newest sort ensures Page 1.</t>
  </si>
  <si>
    <t>http://www.linkedin.com/company/etsy</t>
  </si>
  <si>
    <t>Etsy offers a "Hub-and-Home" model. Employees can choose to be fully remote or hybrid. They have maintained high flexibility even as other tech firms have mandated returns.</t>
  </si>
  <si>
    <t>"Etsy is a flexible-first company... you choose where you work best."</t>
  </si>
  <si>
    <t>Etsy Careers, (Mar. 2026)</t>
  </si>
  <si>
    <t>High confidence in score 4; very employee-choice oriented.</t>
  </si>
  <si>
    <t>New CEO January 2026</t>
  </si>
  <si>
    <t>New American Funding</t>
  </si>
  <si>
    <t>https://www.crunchbase.com/organization/new-american-funding-2</t>
  </si>
  <si>
    <t>Financial Services, Lending, Mortgage</t>
  </si>
  <si>
    <t>Financial Services (Mortgage)</t>
  </si>
  <si>
    <t>Tustin, California, United States</t>
  </si>
  <si>
    <t>New American Funding provides cutting-edge marketing and technology efforts allow us to compete with large banks.</t>
  </si>
  <si>
    <t>New American Funding is a family-owned business, dedicated to helping other families and individuals improve their quality of living. Weâ€™re a Fannie Mae, Freddie Mac, and Ginnie Mae direct lender, seller, and servicer, and even though we have thousands of employees, weâ€™re a family. At New American Funding, our mission is to provide homeowners and future homeowners a variety of home financing options at competitive rates; fulfilling their needs in a manner that enhances their standard of living in realizing the American Dream.</t>
  </si>
  <si>
    <t>https://www.newamericanfunding.com</t>
  </si>
  <si>
    <t>https://careers-nafinc.icims.com/jobs</t>
  </si>
  <si>
    <t>https://careers-nafinc.icims.com/jobs/search?mode=redo&amp;pr=0&amp;schemaId=%24T%7BJob%7D.%24F%7BExtJobID%7D&amp;o=A&amp;searchLocation=12781--</t>
  </si>
  <si>
    <t>iCIMS</t>
  </si>
  <si>
    <t>US, Descending ID</t>
  </si>
  <si>
    <t>Descending ID in link</t>
  </si>
  <si>
    <t>Setup, but check to make sure jobs are posted by ID #</t>
  </si>
  <si>
    <t>iCIMS requires a manual click on search.</t>
  </si>
  <si>
    <t>https://www.linkedin.com/company/new-american-funding</t>
  </si>
  <si>
    <t>New American Funding offers remote work options for "most positions" to support work-life balance. While they have a strong branch presence, corporate and loan processing roles are frequently remote-eligible.</t>
  </si>
  <si>
    <t>"Enjoy flexible hours and the option to work from home in most roles."</t>
  </si>
  <si>
    <t>NAF Careers, (Apr. 2026)</t>
  </si>
  <si>
    <t>Attendance policy is described as "flexible" rather than mandated.</t>
  </si>
  <si>
    <t>Two Sigma</t>
  </si>
  <si>
    <t>https://www.crunchbase.com/organization/two-sigma-investments</t>
  </si>
  <si>
    <t>Big Data, Machine Learning, Software</t>
  </si>
  <si>
    <t>New York, New York, United States</t>
  </si>
  <si>
    <t>Two Sigma's technology-driven team streamlines the use of machine learning, distributed computing and research to guide its endeavors.</t>
  </si>
  <si>
    <t xml:space="preserve">Two Sigma was co-founded in 2001 by John Overdeck and David Siegel in NYC. The technology-driven investment team streamlines the use of machine learning, distributed computing and research to guide its endeavors.  It develops systematic tools using engineering and data science to make investment decisions.  Some of its clients include: government agencies, educational institutes, non-profits and pension funds. </t>
  </si>
  <si>
    <t>https://www.twosigma.com/</t>
  </si>
  <si>
    <t>https://careers.twosigma.com/</t>
  </si>
  <si>
    <t>Weekly</t>
  </si>
  <si>
    <t>https://careers.twosigma.com/careers/OpenRoles/?5086=%5B16718738%5D&amp;5086_format=3149&amp;listFilterMode=1&amp;jobRecordsPerPage=10&amp;</t>
  </si>
  <si>
    <t>Alphabetical</t>
  </si>
  <si>
    <t>http://www.linkedin.com/company/27915</t>
  </si>
  <si>
    <t>Two Sigma takes an intentional approach to in-person work, asking employees to be in the office at least five days per month. Offices are always available, and employees can choose to go in more frequently. The company emphasizes flexibility and collaboration for its engineering-heavy workforce.</t>
  </si>
  <si>
    <t>"We generally ask people to be in the office at least 5 days per month. Our offices are always available... employees can choose to go in as frequently as they'd like."</t>
  </si>
  <si>
    <t>Two Sigma, (Jan. 2026)</t>
  </si>
  <si>
    <t>One of the most flexible quant hedge funds; "chill" reputation is evolving but remains high-flex.</t>
  </si>
  <si>
    <t>Café</t>
  </si>
  <si>
    <t>https://traveling-ruby-82e.notion.site/Caf-is-hiring-1b7ccd5e78fb4e6c965a98602f58f830</t>
  </si>
  <si>
    <t>Only 5 jobs</t>
  </si>
  <si>
    <t>Notion</t>
  </si>
  <si>
    <t>Wait 20s, Scroll 5000</t>
  </si>
  <si>
    <t>Notion is slow.</t>
  </si>
  <si>
    <t>A startup building hybrid work software; they practice a remote-first model to test their own products.</t>
  </si>
  <si>
    <t>"We are a remote-first team building the operating system for the hybrid office."</t>
  </si>
  <si>
    <t>[GetCafe.com], (MAR. 2026)</t>
  </si>
  <si>
    <t>Small, agile team with no fixed office requirement.</t>
  </si>
  <si>
    <t>InteleTravel.com</t>
  </si>
  <si>
    <t>https://www.crunchbase.com/organization/inteletravel-com</t>
  </si>
  <si>
    <t>Travel</t>
  </si>
  <si>
    <t>Delray Beach, Florida, United States</t>
  </si>
  <si>
    <t>InteleTravel.com is a travel &amp; tourism company that provides vacation planning services.</t>
  </si>
  <si>
    <t>http://inteletravel.com</t>
  </si>
  <si>
    <t>-</t>
  </si>
  <si>
    <t>Skipped per original list.</t>
  </si>
  <si>
    <t>https://www.linkedin.com/company/inteletravel-com/</t>
  </si>
  <si>
    <t>InteleTravel is a remote-first organization, particularly for its independent travel advisors and support staff. The business model is built on the concept of working from home or while traveling. Corporate staff also enjoy high levels of remote flexibility.</t>
  </si>
  <si>
    <t>"Work from home, the beach, or anywhere in the world as an InteleTravel advisor."</t>
  </si>
  <si>
    <t>[InteleTravel Home Page], (Apr. 2026)</t>
  </si>
  <si>
    <t>Core business model is inherently remote.</t>
  </si>
  <si>
    <t>Remote</t>
  </si>
  <si>
    <t>https://www.crunchbase.com/organization/remote-d596</t>
  </si>
  <si>
    <t>Bookkeeping and Payroll, Consulting, Human Resources, Recruiting</t>
  </si>
  <si>
    <t>HR/Payroll Software (Global Payroll SaaS)</t>
  </si>
  <si>
    <t>Remote is an employment, payroll, and HR platform for modern, distributed businesses.</t>
  </si>
  <si>
    <t>Talent is everywhere â€” and opportunity should be too. Remoteâ€™s mission is to create opportunity everywhere, empowering businesses to hire, manage, and pay the best talent, while allowing individuals to connect with the companies and roles that best suit their skills.</t>
  </si>
  <si>
    <t>https://remote.com</t>
  </si>
  <si>
    <t>https://remote.com/openings</t>
  </si>
  <si>
    <t>Ashby</t>
  </si>
  <si>
    <t>Infinite scroll Ashby board.</t>
  </si>
  <si>
    <t>https://www.linkedin.com/company/remote.com</t>
  </si>
  <si>
    <t>5 - Excellent</t>
  </si>
  <si>
    <t>Remote is a remote-first organization that operates without physical headquarters. The company's entire business model is built on facilitating global, asynchronous work. Employees are encouraged to work from any location that suits their lifestyle.</t>
  </si>
  <si>
    <t>"We are a fully distributed company. We have no offices and we work asynchronously by default."</t>
  </si>
  <si>
    <t>Remote Careers, (Jan. 2026)</t>
  </si>
  <si>
    <t>No geographic restrictions for most roles; asynchronous culture is central to their operations.</t>
  </si>
  <si>
    <t>Acquired Atlas in January 2026 and Bravas in April 2026</t>
  </si>
  <si>
    <t>TeacherGoals</t>
  </si>
  <si>
    <t>Operates as a remote-first organization serving the education community. Staff work across various time zones to support their digital platforms.</t>
  </si>
  <si>
    <t>"We are a distributed team dedicated to supporting educators everywhere through flexible, remote work."</t>
  </si>
  <si>
    <t>[TeacherGoals], (Jan. 2026)</t>
  </si>
  <si>
    <t>No physical headquarters presence required for corporate roles.</t>
  </si>
  <si>
    <t>Egen</t>
  </si>
  <si>
    <t>IT Consulting / Data Services</t>
  </si>
  <si>
    <t>https://egen.ai/people/careers/?query-9-page=3</t>
  </si>
  <si>
    <t>https://jobs.lever.co/egen?commitment=Full%20Time</t>
  </si>
  <si>
    <t>FT</t>
  </si>
  <si>
    <t>Reset to Page 1; infinite scroll.</t>
  </si>
  <si>
    <t>Egen is characterized as a remote-first organization that prioritizes digital collaboration over physical office attendance. Most job postings are listed as "Remote" or "Work from Home" across the United States. They focus on cloud and data engineering roles that are naturally suited for distributed work.</t>
  </si>
  <si>
    <t>"We are a distributed team that values results over location, offering full remote flexibility for our engineers."</t>
  </si>
  <si>
    <t>[Egen.ai Careers], (Apr. 2026)</t>
  </si>
  <si>
    <t>Maintains small hubs for optional collaboration but does not mandate attendance.</t>
  </si>
  <si>
    <t>NetApp</t>
  </si>
  <si>
    <t>https://www.crunchbase.com/organization/netapp</t>
  </si>
  <si>
    <t>Cloud Computing, Data Management, Data Storage, Information Technology, Infrastructure</t>
  </si>
  <si>
    <t>Cloud/Data Infrastructure &amp; Storage</t>
  </si>
  <si>
    <t>San Jose, California, United States</t>
  </si>
  <si>
    <t>NetApp specializes in data storage, data infrastructure, and data management solutions.</t>
  </si>
  <si>
    <t>The NetApp portfolio of leading data, application, and storage solutions helps organizations manage applications and data everywhere across hybrid multi-cloud environments. Their 30 years of innovation have made them the proven leader in all-flash storage. They have the only enterprise-grade storage OS available natively on the worldâ€™s biggest public clouds. Their data services offer the best security and protection in the industry. They have CloudOps services that will revolutionize how companies work in the cloud. And thatâ€™s just scratching the surface. The following values inform every decision NetApp makesâ€”from customer interactions and social causes to designing solutions and supporting their employees. At NetApp, living these values is essential. Put the customer at the center - You donâ€™t become a deeply trusted, indispensable partner without listening to customers, walking in their shoes, and propelling your orbit with a strong point of view. Care for each other and our communities - Caring for each other and our communities takes large doses of humility and kindnessâ€”mixed with building deep, authentic connections and topped with an unwavering commitment to collaboration. Build belonging every day - By embedding diversity and inclusion into every decision that we make, we open the door to other voices, different perspectives, and most important, our true potential for innovation. Embrace a growth mindset - We step out of our comfort zone even when it's scary and learn from both our failures and our successes. This keeps us from stepping into the dreaded fixed-mindset quicksand. Think and act like owners - Showing up with our A game, being accountable, and acting with speed and integrity are the keys to unlocking the sense of ownership that's necessary to create the future. Celebrating differences, embracing new solutions - To our NetAppÂ® team, â€œwalking the talk" means we must hold ourselves accountable in our work toward greater demographic, physical and cognitive diversity. Embracing a culture of diversity requires that we create opportunities for equity, inclusion, diversity, and belonging (DEI&amp;B) every day. And the culture of inclusion at NetApp fosters a strong community thatâ€™s empowered to innovate. The diversity, equity, inclusion, and belonging goals are a continuous process of self-reflection and growth, to build belonging within our culture, values and business practices. "We believe that the strongest and most creative teams have the best talent, are unified in purpose, and diverse in thought and background representing the customers and communities we serve." George Kurian, CEO, NetApp</t>
  </si>
  <si>
    <t>http://netapp.com</t>
  </si>
  <si>
    <t>https://careers.netapp.com/search-jobs</t>
  </si>
  <si>
    <t>https://careers.netapp.com/search-jobs/United%20States?orgIds=27600&amp;alp=6252001&amp;alt=2</t>
  </si>
  <si>
    <t>UD</t>
  </si>
  <si>
    <t>Relevancy</t>
  </si>
  <si>
    <t>Phenom platform.</t>
  </si>
  <si>
    <t>http://www.linkedin.com/company/netapp</t>
  </si>
  <si>
    <t>NetApp utilizes a "Thrive Anywhere" hybrid model. This policy allows most employees to choose a mix of office and home work that suits their role. While some roles require more presence, there is no rigid company-wide day mandate for the general workforce.</t>
  </si>
  <si>
    <t>"Our 'Thrive Anywhere' model gives you the flexibility to work in a way that fits your life and our goals."</t>
  </si>
  <si>
    <t>[NetApp Careers], (Nov. 2025)</t>
  </si>
  <si>
    <t>High flexibility; team-based decisions.</t>
  </si>
  <si>
    <t>Wyzant</t>
  </si>
  <si>
    <t>https://www.ixl.com/company/careers</t>
  </si>
  <si>
    <t>Jobvite requires a manual click on search to refresh.</t>
  </si>
  <si>
    <t>A tech-driven tutoring marketplace that operates with a remote-first mindset. Corporate roles are primarily distributed to support their online platform.</t>
  </si>
  <si>
    <t>"Remote work is here to stay... top talent gravitates toward remote work."</t>
  </si>
  <si>
    <t>[PSG/Wyzant Context], (Mar. 2023)</t>
  </si>
  <si>
    <t>High flexibility; no office attendance mandates found for 2026.</t>
  </si>
  <si>
    <t>Monzo</t>
  </si>
  <si>
    <t>https://www.crunchbase.com/organization/monzo</t>
  </si>
  <si>
    <t>Banking, Financial Services, FinTech, Wealth Management</t>
  </si>
  <si>
    <t>Financial Services (Digital Bank)</t>
  </si>
  <si>
    <t>London, England, United Kingdom</t>
  </si>
  <si>
    <t>Monzo is a digital bank that provides a user-friendly mobile app, innovative features, and a transparent approach to banking.</t>
  </si>
  <si>
    <t>Monzo (previously Mondo) is a bank for people who live their lives on their smartphones and is targeted at people who want to get things done with a click and who donâ€™t see the need for branches and checkbooks. One of the key features that distinguishes Monzo from traditional banks is its app-based approach which provides users with real-time updates on their spending, categorized transactions, budgeting tools, and instant notifications for transactions. Monzo also offers features like "Pots," which are sub-accounts that allow users to set money aside for specific purposes, and "Monzo Plus," a premium subscription service that offers additional features like custom card designs and travel insurance.</t>
  </si>
  <si>
    <t>https://monzo.com</t>
  </si>
  <si>
    <t>https://monzo.com/us/careers#jobs</t>
  </si>
  <si>
    <t>0 jobs</t>
  </si>
  <si>
    <t>Lever</t>
  </si>
  <si>
    <t>Standard Lever setup.</t>
  </si>
  <si>
    <t>https://www.linkedin.com/company/monzo-bank</t>
  </si>
  <si>
    <t>Monzo is a pioneer in remote-first banking operations. While they have a London office, the vast majority of their customer service and engineering teams work remotely. They provide stipends for home office setups and prioritize remote-first communication.</t>
  </si>
  <si>
    <t>"Work from home, from our London office, or a bit of both – we're a remote-first company."</t>
  </si>
  <si>
    <t>[Monzo Careers], (MAR. 2026)</t>
  </si>
  <si>
    <t>One of the few banks maintaining a 5/5 score.</t>
  </si>
  <si>
    <t>Acquired digital mortgage broker Habito in December 2025</t>
  </si>
  <si>
    <t>Veterans United Home Loans</t>
  </si>
  <si>
    <t>https://careers.veteransunited.com/open-positions/?search=</t>
  </si>
  <si>
    <t>https://careers.veteransunited.com/open-https://careers.veteransunited.com/open-positions/#results</t>
  </si>
  <si>
    <t>Infinite scroll custom site.</t>
  </si>
  <si>
    <t>The company offers a mix of onsite, hybrid, and remote roles. They have been recognized for a culture that supports work-life balance through flexible arrangements. Many customer service and loan processing roles are remote-friendly.</t>
  </si>
  <si>
    <t>"We provide flexible work options, including remote and hybrid roles, to support our team's diverse needs."</t>
  </si>
  <si>
    <t>Veterans United Careers, (Jan. 2026)</t>
  </si>
  <si>
    <t>Flexibility is a key part of their recruitment branding.</t>
  </si>
  <si>
    <t>DataAnnotation</t>
  </si>
  <si>
    <t>Yes?</t>
  </si>
  <si>
    <t>DataAnnotation is a fully remote platform that specializes in AI training and data evaluation. There are no physical offices for the vast majority of its workforce, and contractors are encouraged to work "whenever and wherever" they choose. The entire business model is built on a distributed, asynchronous workforce.</t>
  </si>
  <si>
    <t>"Work on paid, hourly, remote projects... work whenever and wherever you want."</t>
  </si>
  <si>
    <t>[DataAnnotation.tech], (Mar. 2026)</t>
  </si>
  <si>
    <t>No fixed hours or office requirements exist for any roles.</t>
  </si>
  <si>
    <t>Mercor</t>
  </si>
  <si>
    <t>https://www.mercor.com/careers/</t>
  </si>
  <si>
    <t>*Flag to bump - onsite</t>
  </si>
  <si>
    <t>Custom Shadow DOM site. Use long wait.</t>
  </si>
  <si>
    <t>Mercor is an AI-powered talent marketplace that operates as a fully remote organization. The company matches candidates with high-paying remote contracts and conducts its own operations in a distributed manner. Their platform is built to "dismantle the barriers of traditional recruitment" by ignoring geography.</t>
  </si>
  <si>
    <t>"Mercor is a marketplace designed to bridge the gap between skilled professionals and companies seeking remote, contract-based labor."</t>
  </si>
  <si>
    <t>[Cubbbix.com], (Mar. 2026)</t>
  </si>
  <si>
    <t>All internal and matched roles are 100% remote and often asynchronous.</t>
  </si>
  <si>
    <t>uTest</t>
  </si>
  <si>
    <t>As a crowdsourced testing platform (part of Applause), the company is remote-first by design. Corporate roles are largely distributed to mirror their global community of testers.</t>
  </si>
  <si>
    <t>"Our research shows the long-lasting impact that remote work... [has] on how hiring managers think."</t>
  </si>
  <si>
    <t>[Upwork/uTest Context], (Dec. 2020)</t>
  </si>
  <si>
    <t>Inherently distributed model; very high flexibility for corporate staff.</t>
  </si>
  <si>
    <t>Zillow</t>
  </si>
  <si>
    <t>https://www.crunchbase.com/organization/zillow</t>
  </si>
  <si>
    <t>Marketplace, Online Portals, PropTech, Real Estate</t>
  </si>
  <si>
    <t>Seattle, Washington, United States</t>
  </si>
  <si>
    <t>Zillow is an online real estate marketplace for finding and sharing information about homes, real estate, and mortgages.</t>
  </si>
  <si>
    <t>Zillow, Inc. is a leading home and real estate marketplace dedicated to helping homeowners, buyers, sellers, renters, real estate agents, mortgage professionals, landlords, and property managers find and share vital information about homes, real estate, mortgages, and home improvement. Under the Zillow brand, Zillow operates Zillow.com, Zillow Mortgage Marketplace, Zillow Mobile, Zillow Rentals, and Zillow Digs. Rich Barton and Lloyd Frink started Zillow in early 2005, and Zillow.com launched in early 2006 with data and information on millions of U.S. homes. Zillow's goal is to help people make intelligent decisions about their homes -- whether it's buying a home, selling, renting, leasing, remodeling or financing. It's all about empowering people with information and tools to make smart decisions about homes, real estate, and mortgages. Zillow is one of the most-visited U.S. real estate brands. Zillow Mobile boasts the most popular suite of real estate apps, with nearly 480 million homes viewed in May 2014. In addition to information and data on nearly all homes in the U.S. (110 million and counting), Zillow visitors can search homes for sale, homes for rent, and homes not currently on the market. Homeowners can browse remodeling ideas in Dueling Digs, or dig into the latest real estate trends in their neighborhood via Zillow's expansive local data pages. Zillow is a media business model and makes money selling targeted, relevant advertising to real estate professionals, and connecting home and mortgage shoppers with professionals who can help them.  Zillow began trading on the NASDAQ Stock Market on July 20, 2011.</t>
  </si>
  <si>
    <t>http://www.zillow.com</t>
  </si>
  <si>
    <t>https://zillow.wd5.myworkdayjobs.com/Zillow_Group_External</t>
  </si>
  <si>
    <t>https://zillow.wd5.myworkdayjobs.com/Zillow_Group_External/?timeType=156fb9a2f01c10be203b6e91581a01d1&amp;workerSubType=156fb9a2f01c10bed80e140d011a9559</t>
  </si>
  <si>
    <t>http://www.linkedin.com/company/zillow</t>
  </si>
  <si>
    <t>Zillow remains a leader in the "Flex Forward" movement, allowing almost all employees to work from home permanently. They have redesigned their offices as "collaboration centers" rather than daily workspaces. They do not mandate office attendance.</t>
  </si>
  <si>
    <t>"Zillow is a remote-first company. We believe you can do your best work from anywhere."</t>
  </si>
  <si>
    <t>[Zillow Careers], (APR. 2026)</t>
  </si>
  <si>
    <t>One of the most prominent remote-first advocates.</t>
  </si>
  <si>
    <t>Deel</t>
  </si>
  <si>
    <t>https://www.crunchbase.com/organization/deel</t>
  </si>
  <si>
    <t>Bookkeeping and Payroll, Compliance, Human Resources, Recruiting</t>
  </si>
  <si>
    <t>Deel offers a unified platform that supports payroll, HR, compliance, and workforce management across global teams.</t>
  </si>
  <si>
    <t>Deel offers a unified platform that supports payroll, HR, compliance, and workforce management across global teams. It enables companies to onboard and pay both full-time employees and independent contractors, managing local tax, benefits, and regulatory requirements in one system. Deel also provides Employer of Record (EOR) and Contractor of Record (COR) services, taking on legal responsibility for employment compliance while clients manage day-to-day work. The platform features contract generation, automated invoicing, multi-currency payments, a centralized HRIS, and integrations with other business systems.</t>
  </si>
  <si>
    <t>https://www.deel.com</t>
  </si>
  <si>
    <t>https://www.deel.com/careers/open-roles/</t>
  </si>
  <si>
    <t>https://api.ashbyhq.com/posting-api/job-board/deel</t>
  </si>
  <si>
    <t>https://www.linkedin.com/company/Deel</t>
  </si>
  <si>
    <t>Deel is a remote-first company that practices what it preaches regarding global hiring. They have no central headquarters and operate entirely through their own platform. All employees are remote by default.</t>
  </si>
  <si>
    <t>"Deel is a fully remote company... we hire the best talent regardless of geography."</t>
  </si>
  <si>
    <t>Deel About Us, (Apr. 2026)</t>
  </si>
  <si>
    <t>No physical offices for daily operations.</t>
  </si>
  <si>
    <t>Toptal</t>
  </si>
  <si>
    <t>https://www.crunchbase.com/organization/toptal</t>
  </si>
  <si>
    <t>Copywriting, Human Resources, Product Design, SaaS, Software, Software Engineering</t>
  </si>
  <si>
    <t>Staffing/Workforce Solutions (Freelance Talent)</t>
  </si>
  <si>
    <t>Toptal is a network of talent in business, design, and technology that enables companies to scale their teams, on demand.</t>
  </si>
  <si>
    <t>Toptal is a network of top talent in business, design, and technology that enables companies to scale their teams, on demand. Toptal serves thousands of clients, including such Fortune 500 companies such as Hewlett Packard Enterprise, Bridgestone, Pfizer, and Axel Springer, delivering expertise and world-class solutions at an unparalleled success rate.</t>
  </si>
  <si>
    <t>https://www.toptal.com</t>
  </si>
  <si>
    <t>https://www.toptal.com/careers#positions</t>
  </si>
  <si>
    <t>Grouped</t>
  </si>
  <si>
    <t>http://www.linkedin.com/company/toptal</t>
  </si>
  <si>
    <t>Toptal is a fully remote company and has been since its inception. They have no physical offices and all employees work from their location of choice globally. They are a leading advocate for the "all-remote" business model.</t>
  </si>
  <si>
    <t>"We have been a entirely remote company since our inception."</t>
  </si>
  <si>
    <t>Toptal About Us, (Apr. 2026)</t>
  </si>
  <si>
    <t>One of the few companies with a 100% distributed workforce at scale.</t>
  </si>
  <si>
    <t>Cohesity</t>
  </si>
  <si>
    <t>https://www.cohesity.com/careers/open-positions/</t>
  </si>
  <si>
    <t>Cohesity maintains a highly flexible hybrid environment where a vast majority of employees choose to work from home. The executive team leads by example, often working onsite three days a week to encourage, but not mandate, attendance. The company uses "Clubhouse" days to attract people to the office.</t>
  </si>
  <si>
    <t>0-3</t>
  </si>
  <si>
    <t>"A vast majority of its roughly 1,200 employees opt to work from home. The hybrid work environment has proven successful."</t>
  </si>
  <si>
    <t>Senior Executive, (2025)</t>
  </si>
  <si>
    <t>"Refresh days" are provided as company-wide holidays.</t>
  </si>
  <si>
    <t>Cloudera</t>
  </si>
  <si>
    <t>https://www.crunchbase.com/organization/cloudera</t>
  </si>
  <si>
    <t>Analytics, Artificial Intelligence (AI), Cloud Computing, Data Governance, Data Management, Enterprise Software, Machine Learning, Software</t>
  </si>
  <si>
    <t>Cloudera is a software development company that offers data management and cloud-native data analytic solutions.</t>
  </si>
  <si>
    <t>Cloudera develops a data management and analytics platform. They specialize in delivering a hybrid data platform with secure data management and cloud-native data analytics. They provide software subscriptions and public cloud services. They also provide clients with professional services for the implementation and use of software subscriptions, machine learning expertise, consultation, training, and education services.</t>
  </si>
  <si>
    <t>http://www.cloudera.com</t>
  </si>
  <si>
    <t>https://cloudera.wd5.myworkdayjobs.com/External_Career</t>
  </si>
  <si>
    <t>https://cloudera.wd5.myworkdayjobs.com/External_Career?locationCountry=bc33aa3152ec42d4995f4791a106ed09</t>
  </si>
  <si>
    <t>http://www.linkedin.com/company/cloudera</t>
  </si>
  <si>
    <t>Cloudera is a remote-first company, with the vast majority of its roles being fully remote. They have significantly reduced their office footprint to support a distributed workforce. They prioritize "digital-first" workflows and asynchronous communication.</t>
  </si>
  <si>
    <t>"Cloudera is a remote-first company, hiring talent across the globe."</t>
  </si>
  <si>
    <t>[Cloudera Careers], (Mar. 2026)</t>
  </si>
  <si>
    <t>Offices exist as optional collaboration spaces.</t>
  </si>
  <si>
    <t>Hyland</t>
  </si>
  <si>
    <t>https://www.crunchbase.com/organization/hyland-software</t>
  </si>
  <si>
    <t>Content, Customer Service, Document Management, Enterprise Software, InsurTech, Software</t>
  </si>
  <si>
    <t>Westlake, Ohio, United States</t>
  </si>
  <si>
    <t>Hyland is a software company that provides enterprise content management and process management software solutions.</t>
  </si>
  <si>
    <t>Hyland Software is a software company that thrives on new ideas and diverse perspectives. Since 1991, itâ€™s been their mission to help their employees, customers and partners exceed their potential. They believe Hylanders can accomplish anything when they have the freedom to innovate, be creative and embrace the future. That, and an intense dedication to their core values, is what their award-winning software is built on.</t>
  </si>
  <si>
    <t>http://www.hyland.com</t>
  </si>
  <si>
    <t>https://careers-hyland.icims.com/jobs/search?ss=1&amp;hashed=-435679902&amp;_gl=1*8jkzly*_gcl_au*MjExODAwNzkwLjE3Nzg1NDk5OTI.*_ga*MTE3MTc0ODcxNC4xNzc4NTQ5OTkz*_ga_N3PL677CX8*czE3Nzg1NDk5OTMkbzEkZzAkdDE3Nzg1NDk5OTMkajYwJGwwJGgw</t>
  </si>
  <si>
    <t>https://careers-hyland.icims.com/jobs/search?mode=redo&amp;pr=0&amp;schemaId=%24T%7BJob%7D.%24F%7BExtJobID%7D&amp;o=A&amp;searchLocation=12781--</t>
  </si>
  <si>
    <t>iCIMS requires a manual click on search to refresh.</t>
  </si>
  <si>
    <t>http://www.linkedin.com/company/hyland-software</t>
  </si>
  <si>
    <t>Hyland offers a flexible work environment with many roles eligible for remote work. They maintain a large campus in Ohio but have embraced a distributed workforce model. They categorize roles as office-based, hybrid, or remote.</t>
  </si>
  <si>
    <t>"We offer work options that include remote, hybrid, and office-based roles to support our global team."</t>
  </si>
  <si>
    <t>[Hyland Careers], (APR. 2026)</t>
  </si>
  <si>
    <t>Clear employee choice for many roles.</t>
  </si>
  <si>
    <t>WordPress</t>
  </si>
  <si>
    <t>https://automattic.com/jobs/</t>
  </si>
  <si>
    <t>Custom site; filters are stable in URL.</t>
  </si>
  <si>
    <t>WordPress (via Automattic) is a pioneer of fully distributed work and remains 100% remote. Employees work from over 90 countries with no physical office requirements. The company operates almost entirely asynchronously and provides stipends for home offices or co-working spaces.</t>
  </si>
  <si>
    <t>"Automattic thrives on remote collaboration and flexibility... a fully distributed team of 1,770 in 90 countries."</t>
  </si>
  <si>
    <t>[Remote.co], (May. 2026)</t>
  </si>
  <si>
    <t>Teams meet in person once or twice a year in various global locations.</t>
  </si>
  <si>
    <t>SurveyMonkey</t>
  </si>
  <si>
    <t>https://www.crunchbase.com/organization/survey-monkey</t>
  </si>
  <si>
    <t>Developer Platform, SaaS, Software</t>
  </si>
  <si>
    <t>San Mateo, California, United States</t>
  </si>
  <si>
    <t>SurveyMonkey is a provides an online survey software platform to allow its clients to create surveys, collect responses, and analyze data.</t>
  </si>
  <si>
    <t>Momentive Inc. (formerly SurveyMonkey Inc.) is an experience management company that offers cloud-based software to support service solutions in brand insights, market insights, product experience, employee experience, customer experience, online survey development, and a suite of paid back-end programs.</t>
  </si>
  <si>
    <t>https://surveymonkey.com</t>
  </si>
  <si>
    <t>https://www.surveymonkey.com/careers/#open-roles</t>
  </si>
  <si>
    <t>Organized by function</t>
  </si>
  <si>
    <t>https://job-boards.greenhouse.io/surveymonkey?offices%5B%5D=83096</t>
  </si>
  <si>
    <t>URL Fragment (#) trap; use Network Idle.</t>
  </si>
  <si>
    <t>https://www.linkedin.com/company/surveymonkey/</t>
  </si>
  <si>
    <t>SurveyMonkey (Momentive) is a remote-first company. They allow employees to choose where they work and have designed their benefits to support a distributed workforce. They maintain offices as optional collaboration spaces.</t>
  </si>
  <si>
    <t>"SurveyMonkey is a remote-first company, and we empower our employees to work from anywhere."</t>
  </si>
  <si>
    <t>[SurveyMonkey Careers], (Apr. 2026)</t>
  </si>
  <si>
    <t>Choice is entirely with the employee.</t>
  </si>
  <si>
    <t>Dropbox</t>
  </si>
  <si>
    <t>https://www.crunchbase.com/organization/dropbox</t>
  </si>
  <si>
    <t>Collaboration, Consumer, Enterprise Software, File Sharing, Private Cloud, Productivity Tools, Web Hosting</t>
  </si>
  <si>
    <t>Dropbox is a smart workspace company that provides secure file sharing, collaboration, and storage solutions.</t>
  </si>
  <si>
    <t>Dropbox provides secure file sharing, collaboration, and storage solutions. Dropbox is to unleash the worldâ€™s creative energy by designing a more enlightened way of working.</t>
  </si>
  <si>
    <t>https://www.dropbox.com</t>
  </si>
  <si>
    <t>https://www.dropbox.jobs/en/jobs/</t>
  </si>
  <si>
    <t>No?</t>
  </si>
  <si>
    <t>https://boards-api.greenhouse.io/v1/boards/dropbox/jobs</t>
  </si>
  <si>
    <t>https://www.linkedin.com/company/dropbox</t>
  </si>
  <si>
    <t>Dropbox continues to operate under its "Virtual First" model, where remote work is the primary experience. The company has redesigned its offices into "Dropbox Studios" specifically for collaboration, not solo work. Mandatory in-office days for individual work are prohibited.</t>
  </si>
  <si>
    <t>"Dropbox is a Virtual First company, meaning remote work is the primary experience for all employees."</t>
  </si>
  <si>
    <t>[Dropbox 'Virtual First' Toolkit], (Apr. 2026)</t>
  </si>
  <si>
    <t>Studios are for team meetings/socials only; no assigned desks for daily solo work.</t>
  </si>
  <si>
    <t>Airbnb</t>
  </si>
  <si>
    <t>https://www.crunchbase.com/organization/airbnb</t>
  </si>
  <si>
    <t>Hospitality, Marketplace, Mobile Apps, PropTech, Travel, Travel Accommodations</t>
  </si>
  <si>
    <t>Airbnb is an online community marketplace for people to list, discover, and book accommodations through mobile phones or the Internet.</t>
  </si>
  <si>
    <t>Airbnb operates an online platform that connects hosts with guests seeking short-term accommodations. The company facilitates bookings and provides tools for both parties to manage their transactions. Airbnb focuses on various types of lodging, including homes and unique stays.</t>
  </si>
  <si>
    <t>https://www.airbnb.com</t>
  </si>
  <si>
    <t>https://careers.airbnb.com/positions/</t>
  </si>
  <si>
    <t>https://careers.airbnb.com/positions/?_where_you_work=united-states&amp;_jobs_sort=updated_at</t>
  </si>
  <si>
    <t>Yes (US, recency in link)</t>
  </si>
  <si>
    <t>https://boards-api.greenhouse.io/v1/boards/airbnb/jobs</t>
  </si>
  <si>
    <t>http://www.linkedin.com/company/airbnb</t>
  </si>
  <si>
    <t>Airbnb is a pioneer of the "Live and Work Anywhere" policy. Employees can work from home or the office and even move to other countries for up to 90 days a year. They have no mandatory office days and have seen a surge in productivity under this model.</t>
  </si>
  <si>
    <t>"You can work from home or the office. You have the flexibility to live and work in 170+ countries."</t>
  </si>
  <si>
    <t>[Airbnb News], (Apr. 2026)</t>
  </si>
  <si>
    <t>Industry-leading remote flexibility; no mandates.</t>
  </si>
  <si>
    <t>Canva</t>
  </si>
  <si>
    <t>https://www.crunchbase.com/organization/canva</t>
  </si>
  <si>
    <t>Artificial Intelligence (AI), Graphic Design, Photo Editing, Publishing, Software, Web Design</t>
  </si>
  <si>
    <t>Canva is an online design and visual communication platform that provides design tools for non-designers.</t>
  </si>
  <si>
    <t>Canva is a graphic design software solutions provider that helps users design presentations, social media graphics, and more with various layouts, images, photo filters, icons, shapes, and fonts. The platform combines a drag-and-drop design tool with a stock library of photographs, illustrations, and imagery. It helps users believe they don't need to understand complex software to unlock their creativity.</t>
  </si>
  <si>
    <t>http://www.canva.com</t>
  </si>
  <si>
    <t>https://www.lifeatcanva.com/en/jobs/</t>
  </si>
  <si>
    <t>https://www.lifeatcanva.com/en/jobs/?search=&amp;team=Customer+Happiness&amp;team=Finance&amp;team=General+Management&amp;team=Growth&amp;team=Leadership&amp;team=Marketing&amp;team=Operations&amp;team=Sales+%26+Success&amp;country=United+States&amp;type=Full-time&amp;pagesize=50#results</t>
  </si>
  <si>
    <t>US, FT, Category, 50 results</t>
  </si>
  <si>
    <t>Hopefully keeping to 1 page</t>
  </si>
  <si>
    <t>Setup - candidate for macro</t>
  </si>
  <si>
    <t>http://www.linkedin.com/company/canva</t>
  </si>
  <si>
    <t>Canva uses a "flexible" model with no set number of days in the office. They encourage teams to come in for "Team Days" once or twice a month. They describe their approach as "working from where you work best."</t>
  </si>
  <si>
    <t>"We don't have a set number of days in the office; we believe in flexibility and trust."</t>
  </si>
  <si>
    <t>[Canva Newsroom], (Feb. 2026)</t>
  </si>
  <si>
    <t>Offices are designed as "hubs" for collaboration rather than daily work.</t>
  </si>
  <si>
    <t>Acquired Simtheory and Ortto in April 2026</t>
  </si>
  <si>
    <t>New Relic</t>
  </si>
  <si>
    <t>https://www.crunchbase.com/organization/new-relic</t>
  </si>
  <si>
    <t>Analytics, Application Performance Management, Cloud Computing, IT Infrastructure, Mobile, SaaS, Software</t>
  </si>
  <si>
    <t>Software Products (Observability)</t>
  </si>
  <si>
    <t>New Relic is a digital intelligence company that delivers full-stack visibility and analytics to enterprises.</t>
  </si>
  <si>
    <t>New Relic is a digital intelligence company that delivers full-stack visibility and analytics with more than 14,000 paid business accounts. The New Relic digital intelligence platform provides actionable insights to drive digital business results.  The company was founded in 2008 and is headquartered in San Francisco, California.</t>
  </si>
  <si>
    <t>http://newrelic.com</t>
  </si>
  <si>
    <t>https://newrelic.com/careers</t>
  </si>
  <si>
    <t>https://job-boards.greenhouse.io/newrelic?q=United+States&amp;offices%5B%5D=4014338008&amp;field_4963187008%5B%5D=8294001008&amp;field_4963187008%5B%5D=8294002008&amp;field_4963187008%5B%5D=8294003008&amp;field_4963187008%5B%5D=8294006008&amp;field_4963187008%5B%5D=8294007008&amp;field_4963187008%5B%5D=8294013008&amp;field_4963187008%5B%5D=8294014008&amp;field_4963187008%5B%5D=8294015008&amp;field_4963187008%5B%5D=8294018008&amp;field_4963187008%5B%5D=8294020008</t>
  </si>
  <si>
    <t>https://www.linkedin.com/company/new-relic-inc-</t>
  </si>
  <si>
    <t>New Relic is a remote-first company that has maintained this posture after going private in 2023. They hire globally and do not require office attendance for the majority of their engineering and corporate staff. They emphasize "Observability Beyond Human Scale" through virtual collaboration.</t>
  </si>
  <si>
    <t>"New Relic is a remote-first company... we offer remote work options."</t>
  </si>
  <si>
    <t>New Relic Careers, (Apr. 2026)</t>
  </si>
  <si>
    <t>Offices exist as "hubs" but are not mandatory.</t>
  </si>
  <si>
    <t>Tripadvisor</t>
  </si>
  <si>
    <t>https://www.crunchbase.com/organization/tripadvisor</t>
  </si>
  <si>
    <t>E-Commerce, Hospitality, Hotel, Information Services, Internet, Restaurants, Social Media, Travel, Vacation Rental</t>
  </si>
  <si>
    <t>Needham, Massachusetts, United States</t>
  </si>
  <si>
    <t>Tripadvisor is an online travel platform offering travel information reviews, bookings, and restaurants, experiences, airlines, and cruises.</t>
  </si>
  <si>
    <t>Tripadvisor, the worldâ€™s largest travel guidance platform, helps hundreds of millions each month become better travelers, from planning to booking to taking a trip. Travelers across the globe use the Tripadvisor site and app to discover where to stay, what to do, and where to eat based on guidance from those who have been there before. With more than 934 million reviews and opinions of nearly 8 million businesses, travelers turn to Tripadvisor to find deals on accommodations, book experiences, reserve tables at delicious restaurants, and discover great places nearby.</t>
  </si>
  <si>
    <t>https://www.tripadvisor.com</t>
  </si>
  <si>
    <t>https://careers.tripadvisor.com/search-results</t>
  </si>
  <si>
    <t>Only 6 jobs</t>
  </si>
  <si>
    <t>https://careers.tripadvisor.com/search-results?</t>
  </si>
  <si>
    <t>http://www.linkedin.com/company/tripadvisor</t>
  </si>
  <si>
    <t>Tripadvisor utilizes an "Activity-Based Working" (ABW) model that allows for significant flexibility. Most open roles are designated as remote or hybrid, with employees choosing the style that works best for them. All full-time employees are expected to spend at least some in-person time with colleagues.</t>
  </si>
  <si>
    <t>"Most of our open roles are remote or hybrid... you can decide what style works best for you."</t>
  </si>
  <si>
    <t>Tripadvisor, (Jan. 2026)</t>
  </si>
  <si>
    <t>Global Lifestyle Benefit provides funds for home office setups.</t>
  </si>
  <si>
    <t>Fever</t>
  </si>
  <si>
    <t>https://careers.feverup.com/jobs/</t>
  </si>
  <si>
    <t>Load More Jobs, Uneditable Link</t>
  </si>
  <si>
    <t>Tech-driven entertainment platform that offers many remote opportunities, especially in product and engineering. Onsite roles are limited to event operations.</t>
  </si>
  <si>
    <t>"Fever is a company that curates memorable experiences... we embrace flexibility and remote work for many opportunities."</t>
  </si>
  <si>
    <t>[Remote Rocketship], (Apr. 2026)</t>
  </si>
  <si>
    <t>Tech roles are often "Spain-Remote" or "US-Remote."</t>
  </si>
  <si>
    <t>Intellias</t>
  </si>
  <si>
    <t>IT Consulting / Custom Software Development Services</t>
  </si>
  <si>
    <t>https://career.intellias.com/vacancies/</t>
  </si>
  <si>
    <t>See more vacancies, Uneditable Link</t>
  </si>
  <si>
    <t>Redirect trap; set browser to en-US.</t>
  </si>
  <si>
    <t>Intellias operates a "Flexible Work Style" that includes 100% remote options and team-chosen schedules. The company emphasizes a human-centered culture where 99% of employees report positive feedback on flexibility. They have formalized policies for both permanent and temporary remote work.</t>
  </si>
  <si>
    <t>"The Flexible Work Style principle includes 100% remote options and team-chosen schedules."</t>
  </si>
  <si>
    <t>[BuiltIn.com], (Feb. 2026)</t>
  </si>
  <si>
    <t>Employees can work from home, offices, or other preferred places without compromising delivery.</t>
  </si>
  <si>
    <t>Banyan Software</t>
  </si>
  <si>
    <t>https://banyansoftware.com/careers/#positions</t>
  </si>
  <si>
    <t>No (No link customization)</t>
  </si>
  <si>
    <t>https://boards-api.greenhouse.io/v1/boards/banyansoftware/jobs</t>
  </si>
  <si>
    <t>Banyan Software is a remote-first company with a highly distributed team across North America. They acquire software companies and often allow them to maintain their existing flexible cultures. Most corporate "headquarters" roles are remote.</t>
  </si>
  <si>
    <t>"Banyan is a remote-first organization, allowing our team to work from wherever they are most effective."</t>
  </si>
  <si>
    <t>Banyan Software Careers, (Mar. 2026)</t>
  </si>
  <si>
    <t>Actively recruits for "Remote - North America" roles.</t>
  </si>
  <si>
    <t>Acquired Presight Solutions AS, Rocket Media LLC, and Gini GmbH in Q1 2026</t>
  </si>
  <si>
    <t>PSG Global Solutions</t>
  </si>
  <si>
    <t>Staffing/Workforce Solutions</t>
  </si>
  <si>
    <t>https://jobs.psgglobalsolutions.com/jobs</t>
  </si>
  <si>
    <t>https://jobs.psgglobalsolutions.com/jobs?location=United+States&amp;customStringFields.PreferredJobTerm=Permanent&amp;page=1&amp;employmentType=Full+Time</t>
  </si>
  <si>
    <t>Offers a flexible work setup that allows for hybrid or fully remote work depending on the specific client account. The company has embraced remote work as a "game-changer."</t>
  </si>
  <si>
    <t>"Flexible work setup allows for hybrid or fully remote work, depending on the account."</t>
  </si>
  <si>
    <t>[Indeed Reviews], (Sep. 2024)</t>
  </si>
  <si>
    <t>RPO model allows for significant geographic flexibility for recruiters.</t>
  </si>
  <si>
    <t>Grid Dynamics</t>
  </si>
  <si>
    <t>https://www.crunchbase.com/organization/grid-dynamics</t>
  </si>
  <si>
    <t>Big Data, Cloud Computing, Mobile Apps, Outsourcing, Software Engineering</t>
  </si>
  <si>
    <t>San Ramon, California, United States</t>
  </si>
  <si>
    <t>Grid Dynamics is a provider of in driving enterprise-level digital transformation solutions.</t>
  </si>
  <si>
    <t>http://www.griddynamics.com</t>
  </si>
  <si>
    <t>https://www.griddynamics.com/careers/discover-openings</t>
  </si>
  <si>
    <t>Custom site. Redirect trap; set browser to en-US.</t>
  </si>
  <si>
    <t>http://www.linkedin.com/company/grid-dynamics</t>
  </si>
  <si>
    <t>Grid Dynamics is highly remote-friendly, with many of its consultants and engineers working from various locations globally. They have a long history of distributed delivery. While they have offices, remote work is a standard option for most.</t>
  </si>
  <si>
    <t>"We offer flexible work arrangements, including fully remote options, to support our global engineering teams."</t>
  </si>
  <si>
    <t>[Grid Dynamics Careers], (Mar. 2026)</t>
  </si>
  <si>
    <t>Strong support for digital nomadism.</t>
  </si>
  <si>
    <t>Plante Moran</t>
  </si>
  <si>
    <t>Accounting/Advisory/Professional Services</t>
  </si>
  <si>
    <t>https://careers.plantemoran.com/jobs</t>
  </si>
  <si>
    <t>https://careers.plantemoran.com/jobs?filter%5Bcf_hire_type%5D%5B0%5D=EH&amp;sort_by=create_date&amp;keyword=Strategy%2C%20Strategic%2C%20Project%2C%20Program%2C%20Operations%2C%20Ops%2C%20Intelligence%2C%20Transformation%2C%20Integration%2C%20Planning%2C%20Insights</t>
  </si>
  <si>
    <t>Experienced, Keywords, Newest, 20 results</t>
  </si>
  <si>
    <t>Plante Moran maintains a "Workplace for Your Day" policy, which is a highly flexible hybrid model. Employees are encouraged to work where they are most productive, whether at home, in the office, or at a client site. There is no firm-wide mandate for a specific number of office days.</t>
  </si>
  <si>
    <t>"Our 'Workplace for Your Day' philosophy gives you the flexibility to choose where you work based on your tasks and team needs."</t>
  </si>
  <si>
    <t>[Plante Moran Careers], (FEB. 2026)</t>
  </si>
  <si>
    <t>One of the more flexible accounting firms.</t>
  </si>
  <si>
    <t>DataArt</t>
  </si>
  <si>
    <t>https://www.crunchbase.com/organization/dataart</t>
  </si>
  <si>
    <t>Artificial Intelligence (AI), Cloud Data Services, E-Commerce, Machine Learning, Software Engineering</t>
  </si>
  <si>
    <t>DataArt is a software engineering firm that provides software development and consulting services.</t>
  </si>
  <si>
    <t>DataArt is a global software engineering firm that provides and offers software development and consulting services for various industries that include finance, healthcare, retail and distribution, media and entertainment, travel, hospitability, and others. The firm helps clients create custom software that improves their operations and opens new markets. It is powered by its People First principle and works with clients at any scale and on any platform.</t>
  </si>
  <si>
    <t>http://www.dataart.com</t>
  </si>
  <si>
    <t>https://www.dataart.team/vacancies</t>
  </si>
  <si>
    <t>Show 10 More</t>
  </si>
  <si>
    <t>http://www.linkedin.com/company/dataart</t>
  </si>
  <si>
    <t>DataArt is a remote-first technology consultancy. They have a long history of distributed engineering teams. While they have "Oasis" offices, attendance is optional.</t>
  </si>
  <si>
    <t>"DataArt is a remote-first company with a global footprint."</t>
  </si>
  <si>
    <t>DataArt Careers, (Feb. 2026)</t>
  </si>
  <si>
    <t>Offices are used for meetings and social events, not mandatory daily work.</t>
  </si>
  <si>
    <t>CSG International</t>
  </si>
  <si>
    <t>https://www.crunchbase.com/organization/csg-international</t>
  </si>
  <si>
    <t>Business Development, Business Process Automation (BPA), SaaS, Software</t>
  </si>
  <si>
    <t>Greenwood Village, Colorado, United States</t>
  </si>
  <si>
    <t>CSG International offers SaaS solutions that enable organizations to manage customer experience, billing, payments, and monetization.</t>
  </si>
  <si>
    <t>CSG International offers software-as-a-service solutions that enable organisations to manage customer experience, billing, payments, and monetisation across the full customer lifecycle. The company supports sales, onboarding, billing, payment, and retention processes via platforms that handle everything from network and partner monetisation to configure-price-quote operations. Its systems are designed for industries such as telecommunications, utilities, financial services and media, helping businesses launch offers, manage revenue streams, and provide self-service options to end users. Through its customer communications and operations solutions, CSG International helps companies orchestrate interactions on the channel of choice, accept digital and mobile payments, and integrate billing and commerce in a unified environment.</t>
  </si>
  <si>
    <t>http://www.csgi.com</t>
  </si>
  <si>
    <t>https://csgi.wd5.myworkdayjobs.com/CSGCareers</t>
  </si>
  <si>
    <t>https://csgi.wd5.myworkdayjobs.com/CSGCareers/?timeType=2702b6a5796f100856032feaa61fc425&amp;workerSubType=2679412f35711000ad40ee9dbb7908ea</t>
  </si>
  <si>
    <t>Setup - check on newest postings</t>
  </si>
  <si>
    <t>https://www.linkedin.com/company/csg-</t>
  </si>
  <si>
    <t>CSG has transitioned to a remote-first model for the majority of its global workforce. They have significantly reduced their office footprint and encourage a "work from anywhere" approach. They prioritize "flexibility and inclusion."</t>
  </si>
  <si>
    <t>"CSG is a remote-first company, empowering our people to work from where they thrive."</t>
  </si>
  <si>
    <t>[CSG Careers], (Jan. 2026)</t>
  </si>
  <si>
    <t>One of the most aggressive office-reduction strategies in the sector.</t>
  </si>
  <si>
    <t>Five9</t>
  </si>
  <si>
    <t>https://www.crunchbase.com/organization/five9</t>
  </si>
  <si>
    <t>Call Center, Customer Service, Enterprise Software, SaaS, Sales</t>
  </si>
  <si>
    <t>Software Products (CCaaS)</t>
  </si>
  <si>
    <t>Five9 is a cloud-based call center software company that specializes in sales, marketing, and customer service.</t>
  </si>
  <si>
    <t>Five9 is a provider of cloud software for the enterprise contact center market, bringing the power of the cloud to thousands of customers and facilitating approximately three billion customer interactions annually. Five9 provides businesses with reliable, secure, compliant, and scalable cloud contact center software designed to create exceptional customer experiences, increase agent productivity, and deliver tangible business results.</t>
  </si>
  <si>
    <t>http://www.five9.com</t>
  </si>
  <si>
    <t>https://www.five9.com/about/careers/jobs#grnhse_app</t>
  </si>
  <si>
    <t>https://boards-api.greenhouse.io/v1/boards/five9/jobs</t>
  </si>
  <si>
    <t>http://www.linkedin.com/company/five9</t>
  </si>
  <si>
    <t>Five9 is a remote-first company, with a large portion of its workforce distributed globally. They have leaned into remote work to attract top cloud and AI talent. They maintain offices for those who prefer them, but attendance is not mandated.</t>
  </si>
  <si>
    <t>"Five9 is a remote-first company, offering our employees the flexibility to work from home."</t>
  </si>
  <si>
    <t>[Five9 Careers], (Mar. 2026)</t>
  </si>
  <si>
    <t>Most job postings are listed as "Remote - USA" or other regions.</t>
  </si>
  <si>
    <t>Ceridian</t>
  </si>
  <si>
    <t>Dayforce</t>
  </si>
  <si>
    <t>*Flag to bump - duplicate</t>
  </si>
  <si>
    <t>Dayforce is highly dynamic; use long wait.</t>
  </si>
  <si>
    <t>Ceridian (now Dayforce) is a remote-first organization that encourages employees to work from where they are most productive. They maintain "hubs" for collaboration but do not mandate a specific number of days in the office for most corporate roles.</t>
  </si>
  <si>
    <t>"We are a remote-first company... our people have the flexibility to work where they work best."</t>
  </si>
  <si>
    <t>[Dayforce Careers], (2025)</t>
  </si>
  <si>
    <t>Rebranded to Dayforce with a continued commitment to remote work.</t>
  </si>
  <si>
    <t>Akamai Technologies</t>
  </si>
  <si>
    <t>https://www.crunchbase.com/organization/akamai-technologies</t>
  </si>
  <si>
    <t>Cyber Security, Digital Media, SaaS, Software, Video Streaming</t>
  </si>
  <si>
    <t>Cybersecurity / CDN Products</t>
  </si>
  <si>
    <t>Akamai is a provider of cloud services that help enterprises provide secure, high-performing user experiences on any device.</t>
  </si>
  <si>
    <t>Akamai is the provider of cloud services for helping enterprises provide secure, high-performing user experiences on any device, anywhere. If you've ever shopped online, downloaded music, watched a web video or connected to work remotely, you've probably used Akamai's cloud platform. Akamai helps enterprises accelerate innovation in the hyperconnected world by removing the complexities of technology so you can focus on driving your business faster forward. We enable enterprises to capitalize on market opportunities presented by trends like mobile and cloud while overcoming the challenges presented by security threats and the need to reach users globally. The Akamai Intelligent Platformâ„¢ reaches globally and delivers locally, providing unmatched reliability, security and visibility into your online business.</t>
  </si>
  <si>
    <t>https://www.akamai.com</t>
  </si>
  <si>
    <t>https://jobs.akamai.com/en/sites/CX_1/jobs</t>
  </si>
  <si>
    <t>https://jobs.akamai.com/en/sites/CX_1/jobs?lastSelectedFacet=POSTING_DATES&amp;selectedLocationsFacet=300000000469666&amp;selectedPostingDatesFacet=7</t>
  </si>
  <si>
    <t>Oracle</t>
  </si>
  <si>
    <t>Oracle Cloud is slow.</t>
  </si>
  <si>
    <t>http://www.linkedin.com/company/akamai-technologies</t>
  </si>
  <si>
    <t>Akamai has adopted a "FlexBase" program which allows the vast majority of employees to choose a remote-first or hybrid schedule. They have stated that over 90% of their workforce can work remotely. They prioritize choice and flexibility over mandates.</t>
  </si>
  <si>
    <t>"Akamai's FlexBase program empowers employees to work from where they are most productive."</t>
  </si>
  <si>
    <t>[Akamai News], (Oct. 2025)</t>
  </si>
  <si>
    <t>Remote-first majority; very high flexibility.</t>
  </si>
  <si>
    <t>Fairway Independent Mortgage Corporation</t>
  </si>
  <si>
    <t>https://fimc.wd1.myworkdayjobs.com/Fairway_Careers</t>
  </si>
  <si>
    <t>https://fimc.wd1.myworkdayjobs.com/Fairway_Careers?timeType=df016654d9e901d08933d4db4d2f4800&amp;workerSubType=82cf4258ce6f01b0a8bfcaa3c918ed08</t>
  </si>
  <si>
    <t>Duplicate entry in original list.</t>
  </si>
  <si>
    <t>Promotes a culture of choice where employees can work from home, the office, or a mix of both. The company emphasizes a "family-oriented" environment with flexible job openings.</t>
  </si>
  <si>
    <t>"You can choose to work from home, work in the office, or just come in to meet clients or agents."</t>
  </si>
  <si>
    <t>[Fairway Team Renata], (Apr. 2026)</t>
  </si>
  <si>
    <t>Remote employees are encouraged to attend monthly in-person social events.</t>
  </si>
  <si>
    <t>Impetus Technologies</t>
  </si>
  <si>
    <t>https://www.crunchbase.com/organization/impetus-technologies-inc</t>
  </si>
  <si>
    <t>Analytics, Artificial Intelligence (AI), Big Data, Cloud Computing, Information Technology, Software</t>
  </si>
  <si>
    <t>Los Gatos, California, United States</t>
  </si>
  <si>
    <t>Impetus Technologies is a digital engineering company that provides data, analytics, and enterprise AI solutions.</t>
  </si>
  <si>
    <t>Impetus Technologies is a software products and services company focused on creating powerful and intelligent enterprises through deep data awareness, data integration and advanced data analytics. Our products and services are designed to empower the real-time data-driven enterprise, to help our clients win in the modern world of digital transformation. Impetus is proud to partner with such Fortune 100 clients as American Express, Bank of America, Capital One, Fannie Mae, McKesson, Toyota, United Airlines, Verizon and more. The company is headquartered in Los Gatos, California with international offices in India, Australia and Canada.</t>
  </si>
  <si>
    <t>http://www.impetus.com</t>
  </si>
  <si>
    <t>https://impetus.openings.co/impetus/#!/</t>
  </si>
  <si>
    <t>Custom SPA. Manual navigation required.</t>
  </si>
  <si>
    <t>http://www.linkedin.com/company/impetus</t>
  </si>
  <si>
    <t>Impetus Technologies provides a hybrid work environment with a focus on flexibility. While they have physical delivery centers, many of their consulting and engineering roles are remote-eligible. They do not have a strict company-wide day mandate.</t>
  </si>
  <si>
    <t>"We offer a flexible work model that includes remote and hybrid options to support our global delivery teams."</t>
  </si>
  <si>
    <t>[Impetus Careers], (Dec. 2025)</t>
  </si>
  <si>
    <t>Flexible; no strict mandate found.</t>
  </si>
  <si>
    <t>https://www.crunchbase.com/organization/ceridian</t>
  </si>
  <si>
    <t>Cloud Computing, Compliance, Employee Benefits, Human Resources, Information Technology, Payments, SaaS</t>
  </si>
  <si>
    <t>Minneapolis, Minnesota, United States</t>
  </si>
  <si>
    <t>Dayforce delivers payroll, HR, talent, and workforce management for people.</t>
  </si>
  <si>
    <t>Ceridian is a global human capital management (HCM) software company. Dayforce, our flagship cloud HCM platform, provides human resources, payroll, benefits, workforce management, and talent management capabilities in a single solution. Our platform helps you manage the entire employee lifecycle, from recruiting and onboarding, to paying people and developing their careers. Ceridian provides solutions for organizations of all sizes, from small businesses to global organizations.</t>
  </si>
  <si>
    <t>http://www.ceridian.com</t>
  </si>
  <si>
    <t>https://jobs.dayforcehcm.com/mydayforce/alljobs</t>
  </si>
  <si>
    <t>https://jobs.dayforcehcm.com/mydayforce/alljobs?locationString=United+States&amp;distance=15&amp;payType=2&amp;fromDate=2w&amp;locationId=153&amp;locationType=2</t>
  </si>
  <si>
    <t>US, Salary, 1w</t>
  </si>
  <si>
    <t>Dayforce instance.</t>
  </si>
  <si>
    <t>http://www.linkedin.com/company/ceridian</t>
  </si>
  <si>
    <t>Dayforce (formerly Ceridian) is highly flexible, with many roles designated as "100% Remote." They utilize their own HCM technology to manage a distributed global workforce. While they have offices, they do not mandate a specific number of days for the majority of staff.</t>
  </si>
  <si>
    <t>"100% Remote: Work environment is at home."</t>
  </si>
  <si>
    <t>Dayforce Job Posting, (Apr. 2026)</t>
  </si>
  <si>
    <t>"AI Workspace" launched in 2026 to further support remote collaboration.</t>
  </si>
  <si>
    <t>Invisible Technologies</t>
  </si>
  <si>
    <t>https://invisibletech.ai/join-us#open-roles</t>
  </si>
  <si>
    <t>Only 9 jobs</t>
  </si>
  <si>
    <t>Setup - make sure not missing another page</t>
  </si>
  <si>
    <t>Invisible is a 100% remote, "work-from-anywhere" company. They do not have a physical headquarters and operate across dozens of time zones. Their entire business model is built on a distributed workforce.</t>
  </si>
  <si>
    <t>"We are a fully remote company. We believe that work is what you do, not where you go."</t>
  </si>
  <si>
    <t>Invisible Technologies Handbook, (2025)</t>
  </si>
  <si>
    <t>One of the purest examples of a remote-first company.</t>
  </si>
  <si>
    <t>Teradata</t>
  </si>
  <si>
    <t>https://www.crunchbase.com/organization/teradata</t>
  </si>
  <si>
    <t>Analytics, Business Intelligence, Cloud Data Services, Cloud Storage, Data Governance, Data Management, Marketing, Private Cloud, SaaS, Software</t>
  </si>
  <si>
    <t>San Diego, California, United States</t>
  </si>
  <si>
    <t>Teradata is the connected multi-cloud data platform company. Our enterprise analytics solve business challenges from start to scale.</t>
  </si>
  <si>
    <t>Teradata is the connected multi-cloud data platform for enterprise analytics company. Our enterprise analytics solve business challenges from start to scale. Only Teradata gives you the flexibility to handle the massive and mixed data workloads of the future, today. Teradata offers analytic data platforms, applications, and services for data warehousing and analytic technologies. The company was founded in January 1979 and is globally headquartered in San Diego, California.</t>
  </si>
  <si>
    <t>https://www.teradata.com</t>
  </si>
  <si>
    <t>https://careers.teradata.com/jobs</t>
  </si>
  <si>
    <t>https://careers.teradata.com/jobs?location=United+States&amp;datePosted=WITHIN_LAST_WEEK</t>
  </si>
  <si>
    <t>US, 1w</t>
  </si>
  <si>
    <t>https://www.linkedin.com/company/teradata/</t>
  </si>
  <si>
    <t>Teradata has embraced a "Cloud-First" and "Virtual-First" strategy. Most corporate and engineering roles are designated as remote, with offices serving as optional collaboration hubs. They actively recruit talent regardless of proximity to a physical office.</t>
  </si>
  <si>
    <t>"Teradata is a virtual-first company, giving our employees the freedom to work from wherever they are most effective."</t>
  </si>
  <si>
    <t>[Teradata Careers Site], (Jan. 2026)</t>
  </si>
  <si>
    <t>Significant reduction in real estate footprint since 2022.</t>
  </si>
  <si>
    <t>Quantiphi</t>
  </si>
  <si>
    <t>https://www.crunchbase.com/organization/quantiphi</t>
  </si>
  <si>
    <t>Artificial Intelligence (AI), Cloud Data Services, InsurTech, Machine Learning, Software</t>
  </si>
  <si>
    <t>Marlborough, Massachusetts, United States</t>
  </si>
  <si>
    <t>Quantiphi is a digital engineering company that provides data science and machine learning software and services.</t>
  </si>
  <si>
    <t>Quantiphi is a category defining Data Science and Machine Learning software and services company focused on helping organizations translate the big promise of Big Data &amp; Machine Learning technologies into quantifiable business impact. Quantiphi helps clients find and capture hidden value from data through a unique blend of business acumen, big-data, machine learning, and intuitive information design. Its signature approach combines deep industry experience, disciplined cloud, and data-engineering practices and cutting-edge Machine Learning research to achieve quantifiable impact. Quantiphi was founded in 2013 and is headquartered in Marlborough, Massachusetts.</t>
  </si>
  <si>
    <t>http://www.quantiphi.com</t>
  </si>
  <si>
    <t>https://quantiphi.wd1.myworkdayjobs.com/Careers_at_Quantiphi</t>
  </si>
  <si>
    <t>https://quantiphi.wd1.myworkdayjobs.com/Careers_at_Quantiphi/?timeType=5d60246448211023b78dc8f6bb920001&amp;workerSubType=004c6095ba3b1000b2cd56d66f680000</t>
  </si>
  <si>
    <t>FT, FTE</t>
  </si>
  <si>
    <t>https://www.linkedin.com/company/quantiphi/</t>
  </si>
  <si>
    <t>Quantiphi offers a flexible work environment that includes both hybrid and remote options. As an AI-first company, they leverage digital collaboration tools to manage a global workforce. Many of their engineering and data science roles are open to remote candidates.</t>
  </si>
  <si>
    <t>"We provide a flexible work model that supports remote, hybrid, and onsite work."</t>
  </si>
  <si>
    <t>[Quantiphi Careers], (Mar. 2026)</t>
  </si>
  <si>
    <t>High flexibility for technical talent; client-facing roles may have more onsite needs.</t>
  </si>
  <si>
    <t>Aquent</t>
  </si>
  <si>
    <t>https://www.crunchbase.com/organization/aquent</t>
  </si>
  <si>
    <t>Human Resources, Outsourcing, Recruiting</t>
  </si>
  <si>
    <t>Boston, Massachusetts, United States</t>
  </si>
  <si>
    <t>We supply Fortune500 clients with the best talent on the market!</t>
  </si>
  <si>
    <t>http://aquent.com</t>
  </si>
  <si>
    <t>https://aquent.com/find-work?size=n_12_n&amp;sort%5B0%5D%5Bfield%5D=posted_date&amp;sort%5B0%5D%5Bdirection%5D=desc</t>
  </si>
  <si>
    <t>https://aquent.com/find-work?q=Strategy%20OR%20Strategic%20OR%20Project%20OR%20Program%20OR%20Operations%20OR%20Ops%20OR%20Intelligence%20OR%20Transformation%20OR%20Integration%20OR%20Planning%20OR%20Insights&amp;size=n_12_n&amp;filters%5B0%5D%5Bfield%5D=placement_type.keyword&amp;filters%5B0%5D%5Bvalues%5D%5B0%5D=Permanent&amp;filters%5B0%5D%5Btype%5D=any&amp;sort%5B0%5D%5Bfield%5D=_score&amp;sort%5B0%5D%5Bdirection%5D=desc&amp;sort%5B1%5D%5Bfield%5D=posted_date&amp;sort%5B1%5D%5Bdirection%5D=desc</t>
  </si>
  <si>
    <t>Yes (keywords, permanent in link)</t>
  </si>
  <si>
    <t>https://aquent.com/find-work?size=n_12_n&amp;filters%5B0%5D%5Bfield%5D=placement_type.keyword&amp;filters%5B0%5D%5Bvalues%5D%5B0%5D=Permanent&amp;filters%5B0%5D%5Btype%5D=any&amp;sort%5B0%5D%5Bfield%5D=posted_date&amp;sort%5B0%5D%5Bdirection%5D=desc</t>
  </si>
  <si>
    <t>Permanent</t>
  </si>
  <si>
    <t>Custom site.</t>
  </si>
  <si>
    <t>http://www.linkedin.com/company/4433</t>
  </si>
  <si>
    <t>Aquent is a remote-first talent agency. They shifted to a permanent remote-first model in 2020 and have since closed many physical offices, moving to a fully distributed internal workforce.</t>
  </si>
  <si>
    <t>"Aquent is a remote-first company, and we are committed to providing our employees with the tools they need to succeed from anywhere."</t>
  </si>
  <si>
    <t>Aquent Newsroom, (Mar. 2026)</t>
  </si>
  <si>
    <t>One of the first major agencies to go fully remote-first.</t>
  </si>
  <si>
    <t>Gen</t>
  </si>
  <si>
    <t>https://www.crunchbase.com/organization/gen-499c</t>
  </si>
  <si>
    <t>Cyber Security, Digital Media, Information Technology</t>
  </si>
  <si>
    <t>Cybersecurity Products (Consumer)</t>
  </si>
  <si>
    <t>Tempe, Arizona, United States</t>
  </si>
  <si>
    <t>Gen is a cybersecurity company that offers security, identity protection, and privacy solutions.</t>
  </si>
  <si>
    <t>Genâ„¢ is a global company powering Digital Freedom to millions of users through a family of trusted consumer brands including Norton, Avast, LifeLock and Avira.</t>
  </si>
  <si>
    <t>https://www.gendigital.com</t>
  </si>
  <si>
    <t>https://jobs.ashbyhq.com/gen-digital</t>
  </si>
  <si>
    <t>https://api.ashbyhq.com/posting-api/job-board/gen-digital</t>
  </si>
  <si>
    <t>https://www.linkedin.com/company/gendigitalinc</t>
  </si>
  <si>
    <t>Gen (formerly NortonLifeLock and Avast) offers a flexible work model that includes remote and hybrid options. The company allows employees to work with their managers to determine the best location for their specific role. A significant portion of their global workforce operates remotely.</t>
  </si>
  <si>
    <t>"We empower our people to work in ways that best suit their roles, including remote and hybrid paths."</t>
  </si>
  <si>
    <t>[Gen Careers], (Jan. 2026)</t>
  </si>
  <si>
    <t>Policy is decentralized; individual teams set the cadence.</t>
  </si>
  <si>
    <t>Qlik</t>
  </si>
  <si>
    <t>https://www.crunchbase.com/organization/qlik-technologies</t>
  </si>
  <si>
    <t>Analytics, Big Data, Business Intelligence, Data Integration, Data Management, Data Visualization, SaaS, Software, Web Development</t>
  </si>
  <si>
    <t>King Of Prussia, Pennsylvania, United States</t>
  </si>
  <si>
    <t>Qlik is a data analytics platform that helps businesses make better decisions through advanced data integration, quality, and analytics.</t>
  </si>
  <si>
    <t>Qlik simplifies the way people use data by making it a natural part of how they make decisions. We help people to do more than just report findings; we help them to change their worlds, in ways both small and large, through understanding and sharing data more naturally and effectively to create value. Our mission, â€œSimplifying decisions for everyone, everywhere,â€ is about harnessing the real potential of data â€“ big and small - and unleashing its power to change the world.</t>
  </si>
  <si>
    <t>https://www.qlik.com/</t>
  </si>
  <si>
    <t>https://careerhub.qlik.com/careers?start=0&amp;pid=1133912135595&amp;sort_by=hot&amp;filter_efcustom_text_workersubtype=regular&amp;filter_seniority=2</t>
  </si>
  <si>
    <t>US, Regular, Seniority, Newest</t>
  </si>
  <si>
    <t>https://www.linkedin.com/company/qlik</t>
  </si>
  <si>
    <t>Qlik is a remote-friendly company that has long supported a distributed workforce. They offer employees the choice between remote, hybrid, or office-based work depending on the role and location. Most of their global workforce operates in a remote or hybrid capacity.</t>
  </si>
  <si>
    <t>"Qlik offers a flexible work environment that empowers employees to work from where they are most effective."</t>
  </si>
  <si>
    <t>Qlik Careers, (Mar. 2026)</t>
  </si>
  <si>
    <t>"Work from anywhere" is a common theme in their recruitment.</t>
  </si>
  <si>
    <t>Product School</t>
  </si>
  <si>
    <t>https://productschool.com/careers</t>
  </si>
  <si>
    <t>Only 2 jobs</t>
  </si>
  <si>
    <t>Product School is a 100% fully remote and globally distributed team. They have no physical headquarters and all employees work from their preferred locations. The company has been ranked as a top remote place to work.</t>
  </si>
  <si>
    <t>"We're a fully remote and globally distributed team... 100% remote."</t>
  </si>
  <si>
    <t>[Product School Site], (2026)</t>
  </si>
  <si>
    <t>No physical office presence for employees.</t>
  </si>
  <si>
    <t>Playrix</t>
  </si>
  <si>
    <t>https://www.crunchbase.com/organization/playrix-entertainment</t>
  </si>
  <si>
    <t>Casual Games, Gaming, Mobile Devices</t>
  </si>
  <si>
    <t>Russia, Ohio, United States</t>
  </si>
  <si>
    <t>Playrix is a mobile game and casual game developer for PC focusing on free-to-play games for smartphones and tablets.</t>
  </si>
  <si>
    <t>Playrix is a mobile game and casual game developer for PC focusing on free-to-play games for smartphones and tablets. Playrix is one of the most successful developers of mobile game apps in the world. Already listed in the global Top 10 according to 2017 analytical service data from App Annie. One-third of the team works remotely from all corners of the planet. This gives to Playrix the edge in bringing together the best and brightest talent. The company has released four successful mobile free-to-play games: Township, Fishdom, Gardenscapes, and Homescapes. All of the projects have consistently been among the Top 50 Grossing Apps for iOS and Google Play since their release.</t>
  </si>
  <si>
    <t>http://www.playrix.com</t>
  </si>
  <si>
    <t>https://playrix.com/job/open</t>
  </si>
  <si>
    <t>Language Redirect trap; force US region.</t>
  </si>
  <si>
    <t>https://www.linkedin.com/company/playrix-entertainment</t>
  </si>
  <si>
    <t>Playrix is one of the world's largest mobile gaming companies and operates as a fully distributed, remote-first entity. They have no mandatory office attendance and hire globally. Their infrastructure is built entirely around remote collaboration.</t>
  </si>
  <si>
    <t>"Playrix is a remote-first company, giving our employees the freedom to work from anywhere in the world."</t>
  </si>
  <si>
    <t>Playrix Official Site, (Apr. 2026)</t>
  </si>
  <si>
    <t>One of the most mature remote models in the gaming industry.</t>
  </si>
  <si>
    <t>Cordence</t>
  </si>
  <si>
    <t>IT/Management Consulting</t>
  </si>
  <si>
    <t>https://job-boards.greenhouse.io/cordance</t>
  </si>
  <si>
    <t>https://boards-api.greenhouse.io/v1/boards/cordance/jobs</t>
  </si>
  <si>
    <t>As an alliance of consulting firms, work is project-based and often remote or at client sites. They do not maintain a central "daily" office requirement for consultants. The model is inherently distributed and flexible.</t>
  </si>
  <si>
    <t>"Our consultants enjoy the flexibility to manage their work locations based on client needs and personal preference."</t>
  </si>
  <si>
    <t>Cordence Worldwide About Us, (2025)</t>
  </si>
  <si>
    <t>Model depends on the specific member firm within the alliance.</t>
  </si>
  <si>
    <t>SoftServe</t>
  </si>
  <si>
    <t>https://career.softserveinc.com/en-us/vacancies</t>
  </si>
  <si>
    <t>https://career.softserveinc.com/en-us/vacancies/country-usa</t>
  </si>
  <si>
    <t>Digital authority that empowers employees with a "Remote-first" choice. Going to the office is completely optional for most roles.</t>
  </si>
  <si>
    <t>"At SoftServe, everything is very flexible, and going to the office is completely optional."</t>
  </si>
  <si>
    <t>[SoftServe.com], (Mar. 2024)</t>
  </si>
  <si>
    <t>High "Work Wellbeing" score (85) attributed to this flexibility.</t>
  </si>
  <si>
    <t>Sophos</t>
  </si>
  <si>
    <t>https://www.crunchbase.com/organization/sophos</t>
  </si>
  <si>
    <t>Cloud Security, Cyber Security, Network Security, Software</t>
  </si>
  <si>
    <t>Cybersecurity Products</t>
  </si>
  <si>
    <t>Abingdon, Oxfordshire, United Kingdom</t>
  </si>
  <si>
    <t>Sophos develops network security and threat management products to protect organizations against malicious acts.</t>
  </si>
  <si>
    <t>Sophos is a company that specializes in IT security and data protection. It provides organizations with tools to defend against malware, spyware, intrusions, and data leakage while offering network access control. The company's products are designed for ease of use and reliability. Sophos serves industries such as cybersecurity, finance, and healthcare.</t>
  </si>
  <si>
    <t>http://www.sophos.com</t>
  </si>
  <si>
    <t>https://jobs.lever.co/sophos</t>
  </si>
  <si>
    <t>https://jobs.lever.co/sophos?commitment=Permanent</t>
  </si>
  <si>
    <t>Standard Lever setup. Use "Added Text" logic for Strategy.</t>
  </si>
  <si>
    <t>https://www.linkedin.com/company/sophos</t>
  </si>
  <si>
    <t>Sophos offers a flexible work environment where many roles are designated as "Remote" or "Hybrid." They have leaned into remote hiring to access global cybersecurity talent. While they have offices, they do not mandate a specific number of days for the majority of staff.</t>
  </si>
  <si>
    <t>"We offer a variety of work styles, including remote, hybrid, and office-based roles."</t>
  </si>
  <si>
    <t>[Sophos Careers], (MAR. 2026)</t>
  </si>
  <si>
    <t>High percentage of "Remote" tags on current job postings.</t>
  </si>
  <si>
    <t>Bugcrowd</t>
  </si>
  <si>
    <t>Cybersecurity Services (Crowdsourced)</t>
  </si>
  <si>
    <t>https://www.bugcrowd.com/about/careers/#openings</t>
  </si>
  <si>
    <t>https://boards-api.greenhouse.io/v1/boards/bugcrowd/jobs</t>
  </si>
  <si>
    <t>Crowdsourced security platform that is remote-first with workers distributed globally.</t>
  </si>
  <si>
    <t>"Bugcrowd is a global company with remote workers around the world."</t>
  </si>
  <si>
    <t>[Bugcrowd.com], (APR. 2026)</t>
  </si>
  <si>
    <t>San Francisco and NH offices are used as hubs, not mandates.</t>
  </si>
  <si>
    <t>McAfee</t>
  </si>
  <si>
    <t>https://careers.mcafee.com/global/en/search-results</t>
  </si>
  <si>
    <t>McAfee maintains a remote-friendly hybrid model, particularly for its software engineering and cybersecurity research teams. While they have physical offices, they emphasize "Remote Working Policy Guidance" that supports staff working from home securely. They focus on "outcome-based attendance" rather than strict desk time.</t>
  </si>
  <si>
    <t>"We support flexible working arrangements, with some teams operating fully remote and 'work from anywhere' policies."</t>
  </si>
  <si>
    <t>[McAfee.com], (Jan. 2026)</t>
  </si>
  <si>
    <t>Security protocols are strictly enforced for all remote access.</t>
  </si>
  <si>
    <t>SentinelOne</t>
  </si>
  <si>
    <t>https://www.crunchbase.com/organization/sentinel</t>
  </si>
  <si>
    <t>Artificial Intelligence (AI), Cyber Security, Network Security, Security</t>
  </si>
  <si>
    <t>SentinelOne is an autonomous cybersecurity solution company.</t>
  </si>
  <si>
    <t>SentinelOne provides tools and intelligence to anticipate threats, manage vulnerabilities and protect your cloud, endpoint, and identity resources anywhere in the world. Combined with 24/7/365 threat hunting and managed services, SentinelOne is defining the future of cybersecurity with the Power of AI. The company aims to shape the future of endpoint security with an integrated platform that combines behavioral-based detection, advanced mitigation, and forensics to stop threats in real time. Specializing in attacks that utilize evasion techniques, SentinelOne is a vendor that offers complete protection against malware, exploit, and insider-based attacks. This led Gartner to recognize SentinelOne as a Visionary in their recent Endpoint Protection Magic Quadrant. SentinelOne is also a next-generation endpoint protection company to be independently certified as a true antivirus replacement for Windows, OS X, and Linux, including certification for both HIPAA and PCI. SentinelOne was formed by an elite team of cybersecurity and defense experts from IBM, Intel, Check Point Software Technologies, Cylance, McAfee, and Palo Alto Networks. SentinelOne was named the seventh fastest-growing company in North America in 2019, the fastest-growing in Silicon Valley, and was the only cybersecurity company recognized in the top 10 of the Deloitte Technology Fast 500â„¢. SentinelOne was also the only endpoint protection company on the Forbes AI 50 list, recognizing the 50 most promising companies using AI as a core part of its business model and success.</t>
  </si>
  <si>
    <t>http://www.sentinelone.com</t>
  </si>
  <si>
    <t>https://www.sentinelone.com/jobs/</t>
  </si>
  <si>
    <t>https://www.sentinelone.com/jobs/?l=United+States</t>
  </si>
  <si>
    <t>https://www.linkedin.com/company/sentinelone</t>
  </si>
  <si>
    <t>SentinelOne offers a flexible hybrid model. While they have significant office hubs, they are open to fully remote arrangements for many technical and sales roles. They describe their model as "flexible-first."</t>
  </si>
  <si>
    <t>"We offer a flexible work environment that includes office, hybrid, and remote options."</t>
  </si>
  <si>
    <t>[SentinelOne Careers], (FEB. 2026)</t>
  </si>
  <si>
    <t>More flexible than competitors like CrowdStrike.</t>
  </si>
  <si>
    <t>New President and COO March 2026</t>
  </si>
  <si>
    <t>Pavilion</t>
  </si>
  <si>
    <t>https://www.joinpavilion.com/careers</t>
  </si>
  <si>
    <t>Professional network for revenue leaders that operates as a remote-first organization. Their staff is distributed globally.</t>
  </si>
  <si>
    <t>"Pavilion is a remote-first company dedicated to supporting our global community of leaders."</t>
  </si>
  <si>
    <t>[Pavilion Site], (Jan. 2026)</t>
  </si>
  <si>
    <t>No physical office requirement for corporate staff.</t>
  </si>
  <si>
    <t>Networks Connect</t>
  </si>
  <si>
    <t>https://networks-connect.com/staging2023/careers/</t>
  </si>
  <si>
    <t>This staffing firm offers a mix of remote and hybrid roles for its internal staff. They focus on "flexibility" as a selling point for recruiters. Most internal roles are listed as "Remote Eligible."</t>
  </si>
  <si>
    <t>"We believe in flexibility and offer remote work options for our team members."</t>
  </si>
  <si>
    <t>Networks Connect Careers, (2025)</t>
  </si>
  <si>
    <t>High flexibility for recruitment roles.</t>
  </si>
  <si>
    <t>micro1</t>
  </si>
  <si>
    <t>https://www.micro1.ai/careers#roles</t>
  </si>
  <si>
    <t>https://www.micro1.ai/careers?#roles</t>
  </si>
  <si>
    <t>Custom Shadow DOM site.</t>
  </si>
  <si>
    <t>micro1 is a remote-first AI recruitment platform that connects companies with vetted developers globally. The company itself operates as a distributed team with no mandatory office attendance. They advocate for "global meritocracy" and provide tools for asynchronous collaboration.</t>
  </si>
  <si>
    <t>"We are a remote-first team dedicated to helping the world hire the best developers, regardless of location."</t>
  </si>
  <si>
    <t>[micro1.ai], (Feb. 2026)</t>
  </si>
  <si>
    <t>All internal roles are 100% remote.</t>
  </si>
  <si>
    <t>Baird</t>
  </si>
  <si>
    <t>https://www.bairdcareers.com/jobs/</t>
  </si>
  <si>
    <t>https://www.bairdcareers.com/jobs/?search=Strategy+Strategic+Project+Program+Operations+Ops+Intelligence+Transformation+Integration+Planning+I&amp;country=United+States+of+America&amp;pagesize=20#results</t>
  </si>
  <si>
    <t>Yes (US, keywords in link)</t>
  </si>
  <si>
    <t>https://www.bairdcareers.com/jobs/?search=&amp;country=United+States+of+America&amp;pagesize=50#results</t>
  </si>
  <si>
    <t>UD, 50 results</t>
  </si>
  <si>
    <t>Custom portal.</t>
  </si>
  <si>
    <t>Follows a flexible hybrid model where scheduling is often team-dependent. The firm is recognized for its supportive culture and "flex time" options.</t>
  </si>
  <si>
    <t>"Flex time and role-dependent flexibility are repeatedly described as enabling people to manage personal commitments."</t>
  </si>
  <si>
    <t>[Built In], (Mar. 2026)</t>
  </si>
  <si>
    <t>High flexibility for back-office roles; client-facing roles are more onsite-heavy.</t>
  </si>
  <si>
    <t>The Office Gurus</t>
  </si>
  <si>
    <t>A BPO provider that offers both onsite and work-from-home arrangements. Recent recruitment for analyst roles explicitly highlights the "work-from-home" nature of the positions.</t>
  </si>
  <si>
    <t>"Office Gurus is currently recruiting... for a shift-based, work-from-home position."</t>
  </si>
  <si>
    <t>[Breaking Belize News], (Feb. 2026)</t>
  </si>
  <si>
    <t>Flexible model used as a recruitment incentive in competitive BPO markets.</t>
  </si>
  <si>
    <t>Objectways</t>
  </si>
  <si>
    <t>https://objectways.com/careers/</t>
  </si>
  <si>
    <t>Objectways is a remote-first company specializing in data labeling and AI services. Their workforce is globally distributed to support 24/7 operations. Corporate roles are primarily remote.</t>
  </si>
  <si>
    <t>"We embrace a fully remote and distributed workforce to deliver high-quality AI solutions."</t>
  </si>
  <si>
    <t>Objectways Careers, (2025)</t>
  </si>
  <si>
    <t>No physical office presence required for most roles.</t>
  </si>
  <si>
    <t>EPAM Anywhere</t>
  </si>
  <si>
    <t>https://careers.epam.com/en/jobs/united_states_of_america</t>
  </si>
  <si>
    <t>https://careers.epam.com/en/jobs/united_states_of_america?sort_by=relevance</t>
  </si>
  <si>
    <t>Wait 10s, Click [Region]</t>
  </si>
  <si>
    <t>Redirect trap; force US region.</t>
  </si>
  <si>
    <t>EPAM Anywhere is a dedicated platform for permanent remote work within the broader EPAM ecosystem. Unlike "EPAM Systems," which uses a "Hybrid by Design" model, Anywhere roles are 100% remote by contract. Employees are expected to provide their own equipment under a "BYOD" policy.</t>
  </si>
  <si>
    <t>"EPAM Anywhere employees will be working permanently remotely."</t>
  </si>
  <si>
    <t>[Quora.com], (Jan. 2026)</t>
  </si>
  <si>
    <t>Designed specifically for a global, distributed workforce with no office attendance.</t>
  </si>
  <si>
    <t>Thoughtworks</t>
  </si>
  <si>
    <t>https://www.crunchbase.com/organization/thoughtworks</t>
  </si>
  <si>
    <t>Apps, Consulting, Information Technology, Open Source, Professional Services, Software, Web Development</t>
  </si>
  <si>
    <t>Thoughtworks is a technological firm that combines strategy, design, and software engineering.</t>
  </si>
  <si>
    <t>Thoughtworks Holding Inc. is a technology consultancy that combines strategy, design, and software engineering to help organizations and technology disruptors worldwide succeed as modern digital businesses. Its global service lines include Enterprise Modernization, Platforms and Cloud; Customer Experience, Product, and Design.</t>
  </si>
  <si>
    <t>http://www.thoughtworks.com</t>
  </si>
  <si>
    <t>https://www.thoughtworks.com/en-us/careers/jobs</t>
  </si>
  <si>
    <t>https://www.thoughtworks.com/careers/jobs</t>
  </si>
  <si>
    <t>?</t>
  </si>
  <si>
    <t>http://www.linkedin.com/company/thoughtworks</t>
  </si>
  <si>
    <t>Thoughtworks maintains a flexible, hybrid-first approach where employees are empowered to choose their work environment. While offices remain available for collaboration, there is no rigid global mandate for a specific number of days. The company emphasizes "social norms" and "remote-first" communication for its distributed teams.</t>
  </si>
  <si>
    <t>"At Thoughtworks, we have been honing our ability to work as remote and distributed teams throughout our 30+ year history."</t>
  </si>
  <si>
    <t>Thoughtworks Careers, (Feb. 2025)</t>
  </si>
  <si>
    <t>Policy allows for "work from anywhere" within the country of employment.</t>
  </si>
  <si>
    <t>Slalom</t>
  </si>
  <si>
    <t>https://jobs.slalom.com/en_US/careersmarketplace/SearchJobs</t>
  </si>
  <si>
    <t>Consulting firm with a unique "local model" that minimizes travel. Offers high flexibility with a mix of remote and hybrid work based on client needs.</t>
  </si>
  <si>
    <t>"The only times on-site work is fully required is if a client is requesting it... the rest of the time you can work remotely."</t>
  </si>
  <si>
    <t>[Flex Index], (Mar. 2026)</t>
  </si>
  <si>
    <t>Consultants are asked to be "open" to 1-2 days/week but it is not a hard mandate.</t>
  </si>
  <si>
    <t>https://www.crunchbase.com/organization/dayforce</t>
  </si>
  <si>
    <t>Enterprise Software, Human Resources, Information Technology, Scheduling, Software</t>
  </si>
  <si>
    <t>Toronto, Ontario, Canada</t>
  </si>
  <si>
    <t>Dayforce is a time and attendance application that helps businesses automate clocking and streamline employee payroll.</t>
  </si>
  <si>
    <t>Dayforce provides enterprise solutions that enable organizations to integrate performance objectives into the planning, scheduling, and management of their employees resulting in optimal organizational performance and profitability.</t>
  </si>
  <si>
    <t>http://www.dayforce.com</t>
  </si>
  <si>
    <t>https://jobs.dayforcehcm.com/mydayforce/alljobs?location=United+States</t>
  </si>
  <si>
    <t>(Formerly Ceridian) Continues a "Remote-First" strategy. They prioritize asynchronous work and distributed teams across their global footprint.</t>
  </si>
  <si>
    <t>"Our remote-first approach is central to how we attract and retain top talent."</t>
  </si>
  <si>
    <t>[Dayforce News], (Jan. 2026)</t>
  </si>
  <si>
    <t>High confidence; leadership frequently speaks on remote productivity.</t>
  </si>
  <si>
    <t>Ansys</t>
  </si>
  <si>
    <t>Software Products (Simulation)</t>
  </si>
  <si>
    <t>https://careers.synopsys.com/search-jobs/ansys/44408/1?</t>
  </si>
  <si>
    <t>https://careers.synopsys.com/search-jobs/ansys/United%20States/44408/1/2/6252001/39x76/-98x5/50/2</t>
  </si>
  <si>
    <t>Yes (US, Ansys in link, "Show all" available)</t>
  </si>
  <si>
    <t>https://careers.synopsys.com/search-jobs/</t>
  </si>
  <si>
    <t>Ansys utilizes a "Three-Model Hybrid Framework" that categorizes roles as in-office, remote, or flex. This system is designed to provide employees with control over their work environment while maintaining team collaboration. The policy is integrated into their standard scheduling system across global teams.</t>
  </si>
  <si>
    <t>Varies</t>
  </si>
  <si>
    <t>"The three work models—in-office, remote, and flex—are the standard scheduling system across teams."</t>
  </si>
  <si>
    <t>[BuiltIn], (Mar. 2026)</t>
  </si>
  <si>
    <t>Flex model is the most common for corporate roles.</t>
  </si>
  <si>
    <t>Seeking Alpha Search - A top U.S. executive search firm.</t>
  </si>
  <si>
    <t>https://www.jobs.seekingalpha.com/#jobs</t>
  </si>
  <si>
    <t>A specialized executive search firm that operates a fully remote recruitment model. Recruiters have the "freedom to decide" their schedules and work from any location. The firm emphasizes work-life balance and "no travel" requirements.</t>
  </si>
  <si>
    <t>"At Seeking Alpha, we offer a flexible work setup, remote or hybrid, designed to fit your life."</t>
  </si>
  <si>
    <t>Seeking Alpha, (May. 2026)</t>
  </si>
  <si>
    <t>Global, well-synced remote team.</t>
  </si>
  <si>
    <t>American Pacific Mortgage</t>
  </si>
  <si>
    <t>https://www.crunchbase.com/organization/american-pacific-mortgage</t>
  </si>
  <si>
    <t>Banking, Financial Services, Lending, Mortgage</t>
  </si>
  <si>
    <t>Roseville, California, United States</t>
  </si>
  <si>
    <t>American Pacific Mortgage is a mortgage lender company that specializes in home loans and other related services.</t>
  </si>
  <si>
    <t>https://www.apmortgage.com/</t>
  </si>
  <si>
    <t>https://workforcenow.adp.com/mascsr/default/mdf/recruitment/recruitment.html?cid=d696f7fe-33a3-4c8d-a8bb-d23282b2aa5d&amp;ccId=19000101_000001&amp;lang=en_US&amp;selectedMenuKey=CareerCenter</t>
  </si>
  <si>
    <t>https://workforcenow.adp.com/mascsr/default/mdf/recruitment/recruitment.html?cid=d696f7fe-33a3-4c8d-a8bb-d23282b2aa5d&amp;ccId=19000101_000001&amp;lang=en_US&amp;selectedMenuKey=CurrentOpenings</t>
  </si>
  <si>
    <t>Yes ("View all" available)</t>
  </si>
  <si>
    <t>https://workforcenow.adp.com/mascsr/default/mdf/recruitment/recruitment.html?cid=d696f7fe-33a3-4c8d-a8bb-d23282b2aa5d</t>
  </si>
  <si>
    <t>ADP</t>
  </si>
  <si>
    <t>Wait 15s, Click [Filter]</t>
  </si>
  <si>
    <t>ADP is session-locked.</t>
  </si>
  <si>
    <t>https://www.linkedin.com/company/american-pacific-mortgage/</t>
  </si>
  <si>
    <t>American Pacific Mortgage offers a hybrid or remote model for most of its processing and underwriting roles. While some positions require CST time zone alignment, they are 100% remote-eligible if living outside California. The company maintains physical branches but supports a distributed back office.</t>
  </si>
  <si>
    <t>"This position is HYBRID or REMOTE... 100% remote worker if lives out of CA."</t>
  </si>
  <si>
    <t>Indeed, (Apr. 2026); Remotive, (2026)</t>
  </si>
  <si>
    <t>High flexibility for non-California residents.</t>
  </si>
  <si>
    <t>BILL</t>
  </si>
  <si>
    <t>https://www.crunchbase.com/organization/bill-com</t>
  </si>
  <si>
    <t>Apps, Billing, Financial Services, FinTech, SaaS</t>
  </si>
  <si>
    <t>BILL is a developer of financial automation software for small and midsize businesses (SMBs).</t>
  </si>
  <si>
    <t>BILL (NYSE: BILL) is a financial automation software for small and midsize businesses (SMBs). As a champion of SMBs, we are dedicated to automating the future of finance so businesses can flourish.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BILL is headquartered in San Jose, California. For more information, visit bill.com.</t>
  </si>
  <si>
    <t>http://www.bill.com</t>
  </si>
  <si>
    <t>https://www.bill.com/jobs</t>
  </si>
  <si>
    <t>https://www.linkedin.com/company/bill-com</t>
  </si>
  <si>
    <t>BILL (formerly Bill.com) is a remote-first company. They allow the majority of their employees to work from home permanently, with offices serving as optional collaboration hubs. They emphasize "distributed excellence."</t>
  </si>
  <si>
    <t>"BILL is a remote-first company. We believe that great work can happen from anywhere."</t>
  </si>
  <si>
    <t>[BILL Careers], (Feb. 2026)</t>
  </si>
  <si>
    <t>Remote-first status is explicitly stated in almost all job postings.</t>
  </si>
  <si>
    <t>AI/R</t>
  </si>
  <si>
    <t>A tech-focused design and research firm that operates a remote-first model. They prioritize asynchronous communication and outcome-based performance.</t>
  </si>
  <si>
    <t>"Remote work is not going to end... In 2026, it will be redefined by digital work and AI."</t>
  </si>
  <si>
    <t>AI/R Context, (Dec. 2025)</t>
  </si>
  <si>
    <t>Remote-first tech firm.</t>
  </si>
  <si>
    <t>Project Worldwide</t>
  </si>
  <si>
    <t>https://www.crunchbase.com/organization/project-worldwide</t>
  </si>
  <si>
    <t>Advertising, Marketing, Project Management</t>
  </si>
  <si>
    <t>Auburn Hills, Michigan, United States</t>
  </si>
  <si>
    <t>Project worldwide is a marketing services agency that specializes in advertising, design, e-commerce, and social media services.</t>
  </si>
  <si>
    <t>Project Worldwide is a network of marketing services agencies. They specialize in advertising, branding, design, e-commerce, shopper marketing, entertainment marketing, public relations, social media, and media buying, and planning to create work in their industry. They deliver solutions for marketers.</t>
  </si>
  <si>
    <t>http://www.project.com</t>
  </si>
  <si>
    <t>https://www.linkedin.com/company/project-worldwide</t>
  </si>
  <si>
    <t>Project Worldwide is an agency network that supports a flexible "work from anywhere" philosophy for many of its creative and strategic roles. While individual agencies within the network may have specific rules, the parent company promotes a highly flexible hybrid approach.</t>
  </si>
  <si>
    <t>"We believe in giving our talent the freedom to work where they are most inspired."</t>
  </si>
  <si>
    <t>[Project Worldwide Culture], (Feb. 2026)</t>
  </si>
  <si>
    <t>Flexibility varies by specific agency (e.g., George P. Johnson vs. Argonaut).</t>
  </si>
  <si>
    <t>Medallia</t>
  </si>
  <si>
    <t>https://www.crunchbase.com/organization/medallia</t>
  </si>
  <si>
    <t>Analytics, Artificial Intelligence (AI), Customer Service, Enterprise Software, SaaS, Text Analytics</t>
  </si>
  <si>
    <t>Medallia provides SaaS platform focused on customer experience management.</t>
  </si>
  <si>
    <t>Medallia helps companies win through customer and employee experience.	It offers a SaaS platform that captures experience data from signal fields emitted by customers and employees. The platform utilizes AI technology to analyze structured and unstructured data from these signal fields across human, digital, and internet of things, or IoT, interactions. Using Medallia Experience Cloud, customers can reduce churn, turn detractors into promoters and buyers, and create in-the-moment cross-sell and up-sell opportunities, providing clear and potent returns on investment. The company was founded in 2001 and is headquartered in San Francisco, California.</t>
  </si>
  <si>
    <t>https://www.medallia.com</t>
  </si>
  <si>
    <t>https://jobs.medallia.com/jobs</t>
  </si>
  <si>
    <t>https://jobs.medallia.com/jobs?country=United%20States&amp;page=1&amp;limit=100</t>
  </si>
  <si>
    <t>US, 100 records</t>
  </si>
  <si>
    <t>https://www.linkedin.com/company/medallia-inc.</t>
  </si>
  <si>
    <t>Medallia offers a hybrid work model that provides employees with flexibility while maintaining office spaces for team interaction. Most employees visit the office 1-2 days a week, though this is not a strict global mandate for all roles. Many roles are listed as "Remote" or "Hybrid."</t>
  </si>
  <si>
    <t>"We offer a flexible work environment that includes hybrid and remote options."</t>
  </si>
  <si>
    <t>[Medallia Careers], (Mar. 2026)</t>
  </si>
  <si>
    <t>Flexible approach to office attendance.</t>
  </si>
  <si>
    <t>Wing Assistant</t>
  </si>
  <si>
    <t>Staffing/Workforce Solutions (Virtual Assistants)</t>
  </si>
  <si>
    <t>https://wingassistant.com/careers/</t>
  </si>
  <si>
    <t>Wing Assistant is a fully remote, distributed company. They specialize in providing remote talent to other businesses and operate entirely without a central headquarters. All roles are remote-first.</t>
  </si>
  <si>
    <t>"Wing is a remote-first company, and we've been that way since day one."</t>
  </si>
  <si>
    <t>Wing Assistant Website, (2025)</t>
  </si>
  <si>
    <t>No physical office requirement for any corporate role.</t>
  </si>
  <si>
    <t>Paidwork</t>
  </si>
  <si>
    <t>https://www.paidwork.com/company/careers?lang=en-us</t>
  </si>
  <si>
    <t>Simple grid.</t>
  </si>
  <si>
    <t>Paidwork is a digital platform and app-based company that operates fully remotely. Their workforce is distributed globally to support their 24/7 platform operations. There is no requirement for physical office attendance for their corporate or tech staff.</t>
  </si>
  <si>
    <t>"Paidwork is a remote-first company, allowing our team to innovate from anywhere in the world."</t>
  </si>
  <si>
    <t>[Paidwork About], (JAN. 2026)</t>
  </si>
  <si>
    <t>Fully distributed global team.</t>
  </si>
  <si>
    <t>Cox Enterprises</t>
  </si>
  <si>
    <t>https://www.crunchbase.com/organization/cox-enterprises</t>
  </si>
  <si>
    <t>Advertising, Broadcasting, Digital Media, Telecommunications</t>
  </si>
  <si>
    <t>Atlanta, Georgia, United States</t>
  </si>
  <si>
    <t>Cox Enterprises is a communications, media, and automotive services company.</t>
  </si>
  <si>
    <t>Cox Enterprises is a communications, media, and automotive services company. With revenues of $18 billion and approximately 60,000 employees, the company's major operating subsidiaries include Cox Communications (cable television distribution, high-speed Internet access, telephone, home security, and automation, commercial telecommunications, and advertising solutions); Cox Automotive (automotive-related auctions, financial services, media, and software solutions); and Cox Media Group (television and radio stations, digital media, newspapers, and advertising sales rep firms). The company's major national brands include Autotrader, Kelley Blue Book, and Manheim. Through Cox Automotive, the company's international operations stretch across Asia, Australia, Europe, and Latin America.</t>
  </si>
  <si>
    <t>1898-01-01</t>
  </si>
  <si>
    <t>http://coxenterprises.com</t>
  </si>
  <si>
    <t>https://jobs.coxenterprises.com/en/jobs/</t>
  </si>
  <si>
    <t>https://jobs.coxenterprises.com/en/jobs/?search=&amp;location=&amp;lat=&amp;lng=&amp;type=Full+time&amp;req=&amp;pagesize=20&amp;showmap=false#results</t>
  </si>
  <si>
    <t>https://www.linkedin.com/company/cox-enterprises</t>
  </si>
  <si>
    <t>Cox Enterprises offers a "variety of work options" including 100% remote and hybrid models. They empower managers to determine the best fit for their teams, resulting in a culture of "responsible flexibility." Many tech roles are fully remote.</t>
  </si>
  <si>
    <t>"You can apply and get approval to be full-time remote. If you don't live near a corporate office you can be full-time remote."</t>
  </si>
  <si>
    <t>FlexIndex, (Jan. 2026)</t>
  </si>
  <si>
    <t>"Remote Jobs" is a primary filter on their official careers site.</t>
  </si>
  <si>
    <t>Epicor</t>
  </si>
  <si>
    <t>https://www.crunchbase.com/organization/epicor</t>
  </si>
  <si>
    <t>CRM, Retail, Software, Supply Chain Management</t>
  </si>
  <si>
    <t>Epicor Software provides business software solutions to the manufacturing, distribution, retail, hospitality, and services industries.</t>
  </si>
  <si>
    <t>Epicor Software delivers business software solutions to the manufacturing, distribution, retail, hospitality, and services industries that provide integrated enterprise resource planning (ERP), customer relationship management (CRM), supply chain management (SCM), human capital management (HCM), and enterprise retail software solutions that enable companies to drive increased efficiency and improve profitability.</t>
  </si>
  <si>
    <t>http://www.epicor.com</t>
  </si>
  <si>
    <t>https://epicorsoftware.wd5.myworkdayjobs.com/epicorjobs</t>
  </si>
  <si>
    <t>https://epicorsoftware.wd5.myworkdayjobs.com/epicorjobs/?timeType=cf1fd42a849a1012d1963a50baba0002&amp;workerSubType=bac801da6069100106abf672045f0000</t>
  </si>
  <si>
    <t>http://www.linkedin.com/company/epicor-software-corp</t>
  </si>
  <si>
    <t>Epicor utilizes a flexible work model that categorizes roles as office-based, hybrid, or remote. The company emphasizes "Work from Anywhere" for a significant portion of its software development and support teams. Employee choice is prioritized based on role requirements.</t>
  </si>
  <si>
    <t>"We empower our employees to work in the environment that best suits their productivity."</t>
  </si>
  <si>
    <t>[Epicor Newsroom], (Nov. 2025)</t>
  </si>
  <si>
    <t>Open to remote with employee choice for most tech roles.</t>
  </si>
  <si>
    <t>Sama</t>
  </si>
  <si>
    <t>https://www.crunchbase.com/organization/samasource</t>
  </si>
  <si>
    <t>Artificial Intelligence (AI), Data Collection and Labeling, Enterprise Software, Machine Learning</t>
  </si>
  <si>
    <t>Sama is a training data partner trusted by organizations to develop accurate artificial intelligence and machine learning models.</t>
  </si>
  <si>
    <t>Sama is a globally recognized leader in data annotation solutions for enterprise AI models that require the highest accuracy. As an industry pioneer with 15-years of experience, Samaâ€™s expertise and solutions are trusted by leading companies such as GM, Ford, Continental, Google, and many more. Sama specializes in image, video, language, lidar, and sensor data annotation and validation for complex machine learning algorithms. As a leader in ethical AI and as a Certified B-Corp, weâ€™ve pioneered an impact model that harnesses the power of markets for social good, and has been proven to meaningfully improve employment and income outcomes for those with the greatest barriers to formal work. So far, helping more than 60,000 people lift themselves out of poverty.</t>
  </si>
  <si>
    <t>http://www.sama.com</t>
  </si>
  <si>
    <t>https://job-boards.greenhouse.io/samainc</t>
  </si>
  <si>
    <t>https://www.linkedin.com/company/sama-ai</t>
  </si>
  <si>
    <t>Sama offers a high degree of flexibility, allowing many employees to choose between remote and hybrid options. While they maintain offices for those who prefer them, the company's global nature necessitates a remote-friendly infrastructure. Many corporate and engineering roles are listed as "Remote Eligible."</t>
  </si>
  <si>
    <t>"We offer flexible work arrangements, including remote and hybrid options for most roles."</t>
  </si>
  <si>
    <t>[Sama Careers], (Feb. 2026)</t>
  </si>
  <si>
    <t>Geographic restrictions apply based on legal entity locations.</t>
  </si>
  <si>
    <t>Houghton Mifflin Harcourt</t>
  </si>
  <si>
    <t>https://careers.hmhco.com/search</t>
  </si>
  <si>
    <t>https://careers.hmhco.com/search?q=&amp;q2=&amp;alertId=&amp;locationsearch=&amp;title=&amp;location=&amp;department=&amp;shifttype=Regular+Full-Time&amp;state=#searchresults</t>
  </si>
  <si>
    <t>HMH has transitioned to a remote-first model for the majority of its corporate and editorial roles. The company has reduced its physical office footprint and emphasizes digital-first collaboration. Remote work is the default for most new job postings.</t>
  </si>
  <si>
    <t>"We are a digital-first company, and the majority of our roles are remote-eligible across the U.S."</t>
  </si>
  <si>
    <t>[HMH Careers], (MAR. 2026)</t>
  </si>
  <si>
    <t>Explicit "digital-first" branding.</t>
  </si>
  <si>
    <t>Precisely</t>
  </si>
  <si>
    <t>https://www.crunchbase.com/organization/precisely-write</t>
  </si>
  <si>
    <t>Big Data, Cloud Data Services, Data Governance, Data Integration, Data Management</t>
  </si>
  <si>
    <t>Burlington, Massachusetts, United States</t>
  </si>
  <si>
    <t>Precisely is a leader in data integrity, specializes in Agentic-Ready Data, data integration, quality, enrichment, &amp; location intelligence.</t>
  </si>
  <si>
    <t>As a global leader in data integrity, Precisely ensures that your data is accurate, consistent, and contextual. Our portfolio, featuring the Precisely Data Integrity Suite, brings together software, data, and data strategy consulting services. This unique combination enables organizations to move to Agentic-Ready Data, the highest-quality of data that is integrated, governed, and enriched for AI, automation, and analytics initiatives at enterprise scale. Over 12,000 organizations in more than 100 countries, including 95 of the Fortune 100, trust Precisely to support some of the worldâ€™s most complex, regulated, and mission-critical data environments.</t>
  </si>
  <si>
    <t>https://www.precisely.com</t>
  </si>
  <si>
    <t>https://www.precisely.com/careers-and-culture/us-jobs</t>
  </si>
  <si>
    <t>Jobvite requires a manual click on search.</t>
  </si>
  <si>
    <t>https://www.linkedin.com/company/preciselydata/</t>
  </si>
  <si>
    <t>Precisely operates as a remote-first organization, leveraging technology to manage a distributed workforce. The company designs its policies around measurable outputs rather than physical presence. Most roles are eligible for full-time remote work.</t>
  </si>
  <si>
    <t>"Remote work is no longer an experiment... [Precisely] design[s] policies, teams, and workflows with remote and hybrid work in mind from day one."</t>
  </si>
  <si>
    <t>Yomly, (Aug. 2025); Hubble, (Mar. 2026)</t>
  </si>
  <si>
    <t>High-adoption of digital productivity metrics to support remote staff.</t>
  </si>
  <si>
    <t>GURU</t>
  </si>
  <si>
    <t>https://www.getguru.com/careers</t>
  </si>
  <si>
    <t>Guru is a remote-first company. They have "hubs" in cities like Philadelphia but do not require daily or even weekly attendance. They use their own knowledge management product to facilitate a distributed culture.</t>
  </si>
  <si>
    <t>"Guru is a remote-first company. We work where we are most productive."</t>
  </si>
  <si>
    <t>Guru Careers Page, (Mar. 2026)</t>
  </si>
  <si>
    <t>Explicitly states "Remote-First" in job headers.</t>
  </si>
  <si>
    <t>Ziff Davis</t>
  </si>
  <si>
    <t>https://www.crunchbase.com/organization/ziffdavis</t>
  </si>
  <si>
    <t>Cloud Computing, Digital Media, Internet</t>
  </si>
  <si>
    <t>Ziff Davis is a digital media and internet company that focuses on cybersecurity and connectivity.</t>
  </si>
  <si>
    <t>Ziff Davis (Nasdaq: ZD) is a vertically focused digital media and internet company whose portfolio includes leading brands in technology, entertainment, shopping, health, cybersecurity, and martech.</t>
  </si>
  <si>
    <t>https://www.ziffdavis.com/</t>
  </si>
  <si>
    <t>https://www.ziffdavis.com/careers/jobs</t>
  </si>
  <si>
    <t>Maybe errored</t>
  </si>
  <si>
    <t>https://www.linkedin.com/company/ziff-davis-inc</t>
  </si>
  <si>
    <t>Ziff Davis is a remote-first company across many of its digital brands. They have closed several physical offices in favor of a distributed workforce. They prioritize digital-first communication and global talent acquisition.</t>
  </si>
  <si>
    <t>"Ziff Davis is a digital-first, remote-friendly company."</t>
  </si>
  <si>
    <t>[Ziff Davis Careers], (APR. 2026)</t>
  </si>
  <si>
    <t>Majority of roles are remote.</t>
  </si>
  <si>
    <t>Shopify</t>
  </si>
  <si>
    <t>https://www.crunchbase.com/organization/shopify</t>
  </si>
  <si>
    <t>E-Commerce, E-Commerce Platforms, Enterprise Software, SaaS</t>
  </si>
  <si>
    <t>Ottawa, Ontario, Canada</t>
  </si>
  <si>
    <t>Shopify is a commerce platform that provides tools for businesses to build, manage, and grow online and offline stores.</t>
  </si>
  <si>
    <t>Shopify is a commerce platform that provides tools for businesses to build, manage, and grow online and offline stores. It offers website creation, shopping cart functionality, payment processing, inventory management, and order fulfillment solutions within a unified system. The platform supports multichannel selling across web, mobile, social media, marketplaces, and physical retail through point-of-sale technology. Shopify also provides marketing tools, analytics, shipping integrations, and developer resources that enable customization and application development. Its services support entrepreneurs, small businesses, and larger brands seeking infrastructure to operate direct-to-consumer and business-to-business commerce operations.</t>
  </si>
  <si>
    <t>https://www.shopify.com</t>
  </si>
  <si>
    <t>https://www.shopify.com/careers#WhatWeDo</t>
  </si>
  <si>
    <t>Difficult</t>
  </si>
  <si>
    <t>Wait 20s, Step-Scroll</t>
  </si>
  <si>
    <t>Add 3 separate Scroll actions.</t>
  </si>
  <si>
    <t>http://www.linkedin.com/company/shopify</t>
  </si>
  <si>
    <t>Shopify remains a "Digital by Design" company, a policy established in 2020. They do not have a requirement for employees to work from a physical office, and most of their workforce is fully distributed. They use "Bursts" (in-person gatherings) for occasional collaboration.</t>
  </si>
  <si>
    <t>"Shopify is digital by design. We don’t have a headquarters, and our employees work from wherever they are most productive."</t>
  </si>
  <si>
    <t>[Shopify Careers], (APR. 2026)</t>
  </si>
  <si>
    <t>Score 5; fully remote-first.</t>
  </si>
  <si>
    <t>Acxiom</t>
  </si>
  <si>
    <t>https://www.crunchbase.com/organization/acxiom</t>
  </si>
  <si>
    <t>Analytics, Big Data, Direct Marketing, Email Marketing, Information Technology, Privacy, SaaS, Software</t>
  </si>
  <si>
    <t>Little Rock, Arkansas, United States</t>
  </si>
  <si>
    <t>Acxiom is a SaaS-based company providing enterprise data analytics to fuel data-driven results.</t>
  </si>
  <si>
    <t>Acxiom is an enterprise data, analytics and software as a service company that uniquely fuses trust, experience and scale to fuel data-driven results. For over 40 years, Acxiom has been an innovator in harnessing the most important sources and uses of data to strengthen connections between people, businesses and their partners. Utilizing a channel and media neutral approach, we leverage cutting-edge, data-oriented products and services to maximize customer value. Every week, Acxiom powers more than a trillion transactions that enable better living for people and better results for our 7,000+ global clients Founded in 1969, Acxiom (Nasdaq: ACXM) is headquartered in Little Rock, Ark., and serves clients around the world from locations in the United States, Europe, Asia-Pacific and South America. As the developer of some of the largest and most sophisticated business intelligence and marketing databases in the world, Acxiom designs and implement solutions that can help clients: -Analyze their customer base -Improve customer acquisition and retention -Grow the value of customer relationships -Reduce risk and protect against fraud -Analyze costs to plan more effectively for CRM and IT -initiatives -Manage large volumes of data and more efficiently operate data centers Acxiom serves 8,800 clients worldwide including: - 47 Fortune 100 clients - 12 of the top 15 credit card issuers - Seven of the top 10 retail banks - Eight of the top 10 telecom/media companies - Seven of the top 10 retailers - 11 of the top 14 automotive manufacturers - Six of the top 10 brokerage firms - Three of the top 10 pharmaceutical manufacturers - Five of the top 10 life/health insurance providers - Nine of the top 10 property and casualty insurers - Eight of the top 10 lodging companies - Two of the top three gaming companies Acxiom fast facts: - 99% retention rate for large accounts - 74% renewal rate for multi-year contracts - Twice as many marketing databases as our closest competitor - Ranked #1 Top U.S. Agency - All Disciplines by AdAge - Ranked #1 Top U.S./#2 worldwide CRM/Direct Agency by AdAge  - 250,000+ multichannel campaigns managed/executed annually - More than one billion opt-in emails delivered monthly - Behavioral insight into 1.2 billion email addresses  - 8.5 trillion CDI records processed by Acxiom grid  - 10 billion data records updated monthly - 8.4 million screens (criminal, credit, etc.) processed annually - More than 22,500 servers under management - More than 4,000 databases managed - 10 petabytes of storage area network (SAN) disk managed - 425 individual consulting engagements annually</t>
  </si>
  <si>
    <t>http://www.acxiom.com</t>
  </si>
  <si>
    <t>https://acxiomllc.wd5.myworkdayjobs.com/AcxiomUSA</t>
  </si>
  <si>
    <t>https://acxiomllc.wd5.myworkdayjobs.com/AcxiomUSA?q=Strategy%20OR%20Strategic%20OR%20Project%20OR%20Program%20OR%20Operations%20OR%20Ops%20OR%20Intelligence%20OR%20Transformation%20OR%20Integration%20OR%20Planning%20OR%20Insights</t>
  </si>
  <si>
    <t>Yes (US, keywords in link) [Workday]</t>
  </si>
  <si>
    <t>https://acxiomllc.wd5.myworkdayjobs.com/AcxiomUSA/?locationCountry=bc33aa3152ec42d4995f4791a106ed09&amp;timeType=5c457f3d03d010c34db01c0ed6f5df4e</t>
  </si>
  <si>
    <t>24h filter ensures Page 1 coverage.</t>
  </si>
  <si>
    <t>http://www.linkedin.com/company/acxiom</t>
  </si>
  <si>
    <t>Acxiom operates a remote-first model for many of its technical and data roles. While they maintain office hubs, they prioritize flexibility and have a significant portion of their workforce working permanently from home.</t>
  </si>
  <si>
    <t>"Acxiom embraces a flexible, remote-first approach for our global associates."</t>
  </si>
  <si>
    <t>[Acxiom Careers], (Dec. 2024)</t>
  </si>
  <si>
    <t>Long-standing history of remote work support.</t>
  </si>
  <si>
    <t>Block</t>
  </si>
  <si>
    <t>https://www.crunchbase.com/organization/square-7624</t>
  </si>
  <si>
    <t>Financial Services, Information Technology, Software</t>
  </si>
  <si>
    <t>Oakland, California, United States</t>
  </si>
  <si>
    <t>Block is a technology company with a focus on financial services.</t>
  </si>
  <si>
    <t>Square is a software company that develops omnichannel solutions. Square aims to help sellers sell online, manage inventory, offer buy now, pay later functionality through Afterpay, book appointments, engage loyal buyers, and hire and pay staff. The company also embedded financial services tools at the point of sale for merchants to access a business loan and manage their cash flow.</t>
  </si>
  <si>
    <t>https://squareup.com</t>
  </si>
  <si>
    <t>https://block.xyz/careers/jobs</t>
  </si>
  <si>
    <t>https://block.xyz/careers/jobs?employeeTypes[]=Regular</t>
  </si>
  <si>
    <t>"Load more" (Regular in link)</t>
  </si>
  <si>
    <t>https://block.xyz/careers/jobs?businessUnits[]=square</t>
  </si>
  <si>
    <t>SmartRecruiters (API)</t>
  </si>
  <si>
    <t>Square</t>
  </si>
  <si>
    <t>Load More Jobs</t>
  </si>
  <si>
    <t>https://www.linkedin.com/company/joinblock/insights/</t>
  </si>
  <si>
    <t>Block (formerly Square) remains one of the most prominent "Distributed-First" companies. Employees can work from home, an office, or a mix of both. They have stated that they will not return to a mandatory office-based model.</t>
  </si>
  <si>
    <t>"Block is a distributed-first company. We believe in empowering our people to work where they’re most productive."</t>
  </si>
  <si>
    <t>[Block 'Work Anywhere' Policy], (Apr. 2026)</t>
  </si>
  <si>
    <t>Policy applies across Square, Cash App, and TBD.</t>
  </si>
  <si>
    <t>Foundry</t>
  </si>
  <si>
    <t>https://www.crunchbase.com/organization/international-data-group</t>
  </si>
  <si>
    <t>Advertising, Enterprise Software, Publishing</t>
  </si>
  <si>
    <t>Foundry provides market intelligence, advisory services, and events services.</t>
  </si>
  <si>
    <t>International Data Group is engaged in providing market intelligence, advisory services, and events services for information technology, telecommunications, and consumer technology markets. It operates as a technology media, events, and research company. It provides its clients with services in the areas of various brands; digital media, including online, mobile, and video; branded technology, entertainment conferences, events, and exhibitions management; and print publications. It also provides marketing services in areas such as multimedia marketing, lead generation, and consulting. It serves information technology professionals, business executives, investment communities, enterprise audiences, technology enthusiasts, and video game audiences in the Asia Pacific, Europe, Latin America, the Middle East, Africa, and North America. International Data Group was established in 1964 and is based in Boston, Massachusetts with partnerships in the United States and Korea, and locations in China, India, and Vietnam.</t>
  </si>
  <si>
    <t>https://foundryco.com</t>
  </si>
  <si>
    <t>https://foundryco.com/work-here/</t>
  </si>
  <si>
    <t>https://boards-api.greenhouse.io/v1/boards/foundry/jobs</t>
  </si>
  <si>
    <t>https://www.linkedin.com/company/foundryidg</t>
  </si>
  <si>
    <t>Foundry, a leader in VFX software, maintains a highly flexible hybrid model. They allow employees to choose a balance that works for them, though they maintain creative hubs for collaboration. The company has publicly embraced a "digital-forward" culture.</t>
  </si>
  <si>
    <t>"We offer a flexible, hybrid approach to work, allowing our teams to find the balance that suits their lifestyle."</t>
  </si>
  <si>
    <t>[Foundry Careers], (Jan. 2026)</t>
  </si>
  <si>
    <t>No specific day count mandated globally; left to team leads.</t>
  </si>
  <si>
    <t>AllWork</t>
  </si>
  <si>
    <t>https://allworknow.com/careers/</t>
  </si>
  <si>
    <t>https://www.allworknow.com/careers/</t>
  </si>
  <si>
    <t>Yes - only 1 job (No filtering capability)</t>
  </si>
  <si>
    <t>Simple custom list.</t>
  </si>
  <si>
    <t>AllWork provides a platform for managing flexible and remote workforces, and its internal culture is highly flexible. Many corporate roles are remote-eligible, reflecting the company's mission to support the "future of work." They emphasize results and platform engagement over office attendance.</t>
  </si>
  <si>
    <t>"AllWork equips your entire team with easy-to-use tools for completing tasks from anywhere."</t>
  </si>
  <si>
    <t>[AllWork.space], (FEB. 2026)</t>
  </si>
  <si>
    <t>Mission-aligned remote flexibility.</t>
  </si>
  <si>
    <t>Criteo</t>
  </si>
  <si>
    <t>https://www.crunchbase.com/organization/criteo</t>
  </si>
  <si>
    <t>Ad Retargeting, Advertising, Customer Service, E-Commerce, Internet, Marketing, Native Advertising, Sales, Video Advertising</t>
  </si>
  <si>
    <t>Paris, Ile-de-France, France</t>
  </si>
  <si>
    <t>Criteo is a global technology company that serves personalized online display advertisements to consumers on behalf of e-commerce companies.</t>
  </si>
  <si>
    <t>Founded by a small group of great minds at a start-up incubator in Paris, Criteo has become a global leader in commerce marketing. Driving this growth: machine-learning technology, data and performance at scale, and measurable ROI for our clients, as well as the ingenuity and spirit of more than 2,800 employees worldwide.</t>
  </si>
  <si>
    <t>http://www.criteo.com</t>
  </si>
  <si>
    <t>https://careers.criteo.com/en/jobs/</t>
  </si>
  <si>
    <t>https://careers.criteo.com/en/jobs/?keyword=&amp;country=United+States+of+America&amp;type=Permanent+-+Full+Time&amp;pagesize=20#results</t>
  </si>
  <si>
    <t>US, FT, 20 records</t>
  </si>
  <si>
    <t>https://www.linkedin.com/company/criteo/</t>
  </si>
  <si>
    <t>Adopts a "Work Day Your Way" policy. They are highly open to remote work and have closed several physical offices to support a distributed model.</t>
  </si>
  <si>
    <t>"Criteo is a remote-friendly company, offering flexibility in how and where you work."</t>
  </si>
  <si>
    <t>[Criteo Careers], (Apr. 2026)</t>
  </si>
  <si>
    <t>Majority of roles are listed as "Remote Eligible."</t>
  </si>
  <si>
    <t>Lean Human Capital powered by RogueHire</t>
  </si>
  <si>
    <t>Staffing/Recruiting Services</t>
  </si>
  <si>
    <t>https://roguehire.com/careers#positions</t>
  </si>
  <si>
    <t>Only 3 jobs</t>
  </si>
  <si>
    <t>https://roguehire.com/careers/</t>
  </si>
  <si>
    <t>Filtered to keep new jobs on Page 1.</t>
  </si>
  <si>
    <t>A consulting and advisory firm that is fully remote. They specialize in remote hiring and talent strategies, practicing what they preach with a distributed team.</t>
  </si>
  <si>
    <t>"Fully remote."</t>
  </si>
  <si>
    <t>Lean HC, (2026)</t>
  </si>
  <si>
    <t>Remote-first talent firm.</t>
  </si>
  <si>
    <t>Cynet Systems</t>
  </si>
  <si>
    <t>https://www.cynetsystems.com/jobs/</t>
  </si>
  <si>
    <t>Contract jobs, lots of them</t>
  </si>
  <si>
    <t>IT staffing and consulting firm that operates with a high degree of remote flexibility for its recruiters and consultants.</t>
  </si>
  <si>
    <t>"We are a remote-friendly organization with opportunities for 100% virtual work."</t>
  </si>
  <si>
    <t>[Cynet Careers], (MAR. 2026)</t>
  </si>
  <si>
    <t>Global delivery model supports remote-first.</t>
  </si>
  <si>
    <t>Wolters Kluwers Financial Services</t>
  </si>
  <si>
    <t>https://www.crunchbase.com/organization/wolters-kluwers-financial-services-formerly-bankers-systems</t>
  </si>
  <si>
    <t>Banking, Financial Services, Information Technology, Risk Management, Software</t>
  </si>
  <si>
    <t>FinTech Software / Information Services</t>
  </si>
  <si>
    <t>Wolters Kluwer Financial Services is a provider of forms &amp; compliance, risk management, finance &amp; audit software to the financial industry.</t>
  </si>
  <si>
    <t>http://www.wolterskluwerfs.com/</t>
  </si>
  <si>
    <t>https://wk.wd3.myworkdayjobs.com/External</t>
  </si>
  <si>
    <t>https://wk.wd3.myworkdayjobs.com/External/?locationCountry=bc33aa3152ec42d4995f4791a106ed09&amp;timeType=61ac1f0972140118edc25f788b447a00&amp;workerSubType=58816ca3108801c5ee65f94ec4005616</t>
  </si>
  <si>
    <t>https://www.linkedin.com/company/2481?trk=tyah</t>
  </si>
  <si>
    <t>Wolters Kluwer has adopted a flexible, hybrid-first approach globally. The company encourages teams to find the right balance between remote and office work based on their specific tasks. While they maintain offices as collaboration hubs, many roles are eligible for significant remote flexibility.</t>
  </si>
  <si>
    <t>"Our 'Ways of Working' program offers flexibility and choice in how and where we work."</t>
  </si>
  <si>
    <t>Wolters Kluwer Careers, (Feb. 2026)</t>
  </si>
  <si>
    <t>Highly flexible; "choice" model is prevalent in many divisions.</t>
  </si>
  <si>
    <t>CrowdStrike</t>
  </si>
  <si>
    <t>https://www.crunchbase.com/organization/crowdstrike</t>
  </si>
  <si>
    <t>Artificial Intelligence (AI), Cloud Data Services, Cloud Security, Cyber Security, Network Security</t>
  </si>
  <si>
    <t>CrowdStrike is a cybersecurity technology firm that provides cloud-delivered protection for cloud workloads, identity, and data.</t>
  </si>
  <si>
    <t>CrowdStrike is a global cybersecurity leader, and has redefined modern security with one of the worldâ€™s advanced cloud-native platforms for protecting critical areas of enterprise risk â€“ endpoints and cloud workloads, identity, and data.</t>
  </si>
  <si>
    <t>http://www.crowdstrike.com</t>
  </si>
  <si>
    <t>https://crowdstrike.wd5.myworkdayjobs.com/crowdstrikecareers</t>
  </si>
  <si>
    <t>https://crowdstrike.wd5.myworkdayjobs.com/crowdstrikecareers/?locationCountry=bc33aa3152ec42d4995f4791a106ed09&amp;workerSubType=f79adfd173da0111b8abd137e373b310</t>
  </si>
  <si>
    <t>https://www.linkedin.com/company/crowdstrike</t>
  </si>
  <si>
    <t>CrowdStrike has been remote-first since its inception and continues to champion this model. The company's security-focused culture is designed to be distributed and resilient. While they have "innovation hubs," attendance is strictly optional for the vast majority of the workforce.</t>
  </si>
  <si>
    <t>"CrowdStrike was built as a remote-first company... we continue to embrace a distributed workforce."</t>
  </si>
  <si>
    <t>[CrowdStrike Careers], (Mar. 2026)</t>
  </si>
  <si>
    <t>Consistently ranked as a top remote employer; very strong leadership support.</t>
  </si>
  <si>
    <t>Acquired SGNL in Jan 2026, Onum and Pangea in late 2025, and Seraphic Security in early 2026</t>
  </si>
  <si>
    <t>Udacity</t>
  </si>
  <si>
    <t>https://job-boards.greenhouse.io/udacity</t>
  </si>
  <si>
    <t>Udacity, now part of Accenture, remains a remote-first organization. Given its mission of digital education, the company operates with a fully distributed workforce. Most roles have no office requirement.</t>
  </si>
  <si>
    <t>"Udacity is a remote-first company, and we believe in the power of distributed teams to transform education."</t>
  </si>
  <si>
    <t>Udacity Careers, (2025)</t>
  </si>
  <si>
    <t>No central headquarters requirement for corporate staff.</t>
  </si>
  <si>
    <t>NodeShift</t>
  </si>
  <si>
    <t>https://www.linkedin.com/company/nodeshift/</t>
  </si>
  <si>
    <t>NodeShift is a decentralized cloud provider and operates as a remote-first company. Their team is distributed globally to support their blockchain and cloud infrastructure.</t>
  </si>
  <si>
    <t>"We are a distributed team building the future of the decentralized cloud."</t>
  </si>
  <si>
    <t>NodeShift About Us, (2026)</t>
  </si>
  <si>
    <t>Remote-first is core to their "decentralized" brand.</t>
  </si>
  <si>
    <t>Tzell Travel Group LLC</t>
  </si>
  <si>
    <t>Offers a high degree of location flexibility, allowing employees to work from home, offices, or anywhere globally. The company markets "freedom and flexibility" as a core benefit.</t>
  </si>
  <si>
    <t>"Freedom and Flexibility. Work from home, at one of our offices or anywhere in the world."</t>
  </si>
  <si>
    <t>[Tzell Official Site], (Jan. 2024)</t>
  </si>
  <si>
    <t>Part of Global Travel Collection; highly distributed advisor network.</t>
  </si>
  <si>
    <t>SEMrush</t>
  </si>
  <si>
    <t>https://www.crunchbase.com/organization/semrush</t>
  </si>
  <si>
    <t>Advertising, Analytics, Content Marketing, Copywriting, SaaS, SEO</t>
  </si>
  <si>
    <t>SEMrush is an online visibility management and content marketing SaaS platform.</t>
  </si>
  <si>
    <t>SEMrush is online visibility management and content marketing SaaS platform that ensures businesses get measurable results from online marketing. Trusted by more than 5,000,000 marketing professionals, SEMrush offers insights and solutions for companies in any industry to build, manage, and measure campaigns across all marketing channels.  With 40+ tools for search, content, social media and market research in the platform, data for more than 140 countries, seamless integration with Google and task management platforms, SEMrush is now a must-have solution for all companies who are serious about online.</t>
  </si>
  <si>
    <t>https://www.semrush.com</t>
  </si>
  <si>
    <t>https://careers.semrush.com/jobs/</t>
  </si>
  <si>
    <t>Pages</t>
  </si>
  <si>
    <t>https://www.linkedin.com/company/semrush</t>
  </si>
  <si>
    <t>SEMrush offers a flexible work model where employees can choose between office-based, hybrid, or remote work. They maintain a strong office culture for those who want it but do not mandate it for most tech roles.</t>
  </si>
  <si>
    <t>"We provide a flexible work environment where you can choose the format that suits you best."</t>
  </si>
  <si>
    <t>[SEMrush Careers], (Feb. 2026)</t>
  </si>
  <si>
    <t>Omnissa</t>
  </si>
  <si>
    <t>https://www.crunchbase.com/organization/broadcom-end-user-computing-division</t>
  </si>
  <si>
    <t>Consumer Applications, Cyber Security, Information Technology, Online Portals, Software</t>
  </si>
  <si>
    <t>Software Products (Digital Workspace)</t>
  </si>
  <si>
    <t>Palo Alto, California, United States</t>
  </si>
  <si>
    <t>Omnissa is a digital work platform.</t>
  </si>
  <si>
    <t>Omnissa is a digital work platform. Omnissa's digital work platform streamlines automates, and scales the digital workspace. It provides cyber security services, applications as needed, and technical support.</t>
  </si>
  <si>
    <t>https://www.omnissa.com</t>
  </si>
  <si>
    <t>https://www.omnissa.com/careers/jobs/#listing</t>
  </si>
  <si>
    <t>Lacking US jobs</t>
  </si>
  <si>
    <t>https://www.linkedin.com/company/omnissa</t>
  </si>
  <si>
    <t>Following its spin-off from Broadcom, Omnissa has adopted a more flexible hybrid approach than its former parent. The company focuses on "digital workspaces" and allows significant remote flexibility for its global workforce. Most roles are hybrid-eligible.</t>
  </si>
  <si>
    <t>"Our culture is built on the very technology we sell—enabling a flexible, distributed, and highly collaborative workforce."</t>
  </si>
  <si>
    <t>[Omnissa Newsroom], (Oct. 2025)</t>
  </si>
  <si>
    <t>Formerly VMware's End-User Computing (EUC) division.</t>
  </si>
  <si>
    <t>Grafana Labs</t>
  </si>
  <si>
    <t>https://www.crunchbase.com/organization/raintank</t>
  </si>
  <si>
    <t>Analytics, Cloud Data Services, Data Visualization, Open Source, Software</t>
  </si>
  <si>
    <t>Grafana Labs is an open-source software platform built to support monitoring, visualization, and metric analytics.</t>
  </si>
  <si>
    <t>Grafana Labs develops software platforms used to monitor, analyze, and visualize operational data from applications, infrastructure, and digital systems. The company builds observability tools that allow organizations to collect and analyze metrics, logs, traces, and performance data generated by software applications, servers, and cloud environments. Its technologies help engineering teams detect system issues, analyze performance trends, and understand how distributed systems behave during operation. The company is known for developing Grafana, an open-source analytics and visualization platform that connects to multiple data sources such as databases, monitoring systems, and cloud services. Users can build dashboards that display real-time and historical operational data through graphs, charts, and alerts, allowing teams to monitor system performance and investigate incidents. The platform integrates with data sources including Prometheus, Elasticsearch, PostgreSQL, MySQL, and other telemetry systems used in software infrastructure.</t>
  </si>
  <si>
    <t>http://grafana.com</t>
  </si>
  <si>
    <t>https://job-boards.greenhouse.io/grafanalabs</t>
  </si>
  <si>
    <t>https://boards-api.greenhouse.io/v1/boards/grafanalabs/jobs</t>
  </si>
  <si>
    <t>https://www.linkedin.com/company/grafana-labs</t>
  </si>
  <si>
    <t>Grafana Labs is "remote-first" and "asynchronous by design." They have no central office and hire across dozens of countries. Their culture documentation explicitly rejects the need for a physical office.</t>
  </si>
  <si>
    <t>"We are a remote-first company. You can work from wherever you’re most productive."</t>
  </si>
  <si>
    <t>Grafana Labs Culture, (Feb. 2026)</t>
  </si>
  <si>
    <t>Very transparent about their remote-first handbook.</t>
  </si>
  <si>
    <t>Superhuman (formerly Grammarly)</t>
  </si>
  <si>
    <t>https://www.crunchbase.com/organization/superhuman-1</t>
  </si>
  <si>
    <t>Artificial Intelligence (AI), Copywriting, Generative AI, Machine Learning, Virtual Assistant</t>
  </si>
  <si>
    <t>Superhuman delivers an AI-powered productivity platform to assist with writing, collaboration, email management, and task automation.</t>
  </si>
  <si>
    <t>Superhuman delivers an AI-powered productivity platform designed to assist with writing, collaboration, email management, and task automation. The platform supports integrations with tools such as Google Workspace, Microsoft Outlook, Jira, and Confluence, allowing users to surface insights, schedule meetings, draft communications, and reduce busywork from within their normal workflows. Superhuman emphasizes AI agents that â€œmeet you where you workâ€ by combining writing assistance, task automation, and collaborative workspace features into a single subscription, rather than operating as a standalone tool.</t>
  </si>
  <si>
    <t>https://superhuman.com</t>
  </si>
  <si>
    <t>https://superhuman.com/company/careers/jobs</t>
  </si>
  <si>
    <t>https://www.linkedin.com/company/superhumanhq</t>
  </si>
  <si>
    <t>Superhuman is a remote-first company. They believe that remote work allows for the deep focus required to build their product. They use their own tools to stay synchronized.</t>
  </si>
  <si>
    <t>"We are a remote-first company, with team members all over the world."</t>
  </si>
  <si>
    <t>Superhuman Careers, (Apr. 2026)</t>
  </si>
  <si>
    <t>No office attendance requirements stated.</t>
  </si>
  <si>
    <t>Everise</t>
  </si>
  <si>
    <t>Staffing/Workforce Solutions (BPO/CX)</t>
  </si>
  <si>
    <t>https://weareeverise.wd1.myworkdayjobs.com/EveriseCareers</t>
  </si>
  <si>
    <t>Few US jobs</t>
  </si>
  <si>
    <t>https://weareeverise.wd1.myworkdayjobs.com/EveriseCareers/?Location_Country=bc33aa3152ec42d4995f4791a106ed09</t>
  </si>
  <si>
    <t>Everise is a "Work-at-Home" pioneer in the BPO industry, with over 90% of its workforce operating remotely. The company's business model is built around a distributed workforce to ensure business continuity and access to a diverse talent pool.</t>
  </si>
  <si>
    <t>"We are proud to say that more of 90% of our Everise team members are working remotely."</t>
  </si>
  <si>
    <t>[Indeed], (2025)</t>
  </si>
  <si>
    <t>One of the highest remote percentages in the BPO sector.</t>
  </si>
  <si>
    <t>Arup</t>
  </si>
  <si>
    <t>https://www.crunchbase.com/organization/arup</t>
  </si>
  <si>
    <t>Consulting, Professional Services, Project Management, Service Industry</t>
  </si>
  <si>
    <t>Engineering/Industrial Services</t>
  </si>
  <si>
    <t>Arup is an independent firm of designers, planners, engineers and technical specialists offering a broad range of professional services.</t>
  </si>
  <si>
    <t>Arup provides engineering design, planning and consulting services relating to the built environment to a broad range of local and global clients. It has over 10,000 staff in 100+ offices in 42 countries. The firm is active in many fields including building engineering design, civil and infrastructure engineering design, planning and business consulting.  The firm is best known for its innovative, high-quality, technically-demanding engineering design work most recently seen in the Beijing Olympic (Birds Nest) Stadium and (Water Cube) Swimming Halls, the new CCTV Headquarters (Beijing), and the new California Academy of Science building in San Francisco Founded in 1946 with an initial focus on structural engineering, Arup first came to the worldâ€™s attention with the structural design of the Sydney Opera House, followed by its work on the Centre Pompidou in Paris. Arup has since grown into a truly multidisciplinary organisation. Most recently, its work for the Singapore Sports Hub has reaffirmed its reputation for delivering innovative and sustainable designs that reinvent the built environment. Arup brings together broad-minded individuals from a wide range of disciplines and encourages them to look beyond the constraints of their own specialisms. This unconventional approach to design springs in part from Arupâ€™s ownership structure. The firm is owned in trust on behalf of its staff. The result is an independence of spirit that is reflected in the firmâ€™s work, and in its dedicated pursuit of technical excellence.</t>
  </si>
  <si>
    <t>http://www.arup.com</t>
  </si>
  <si>
    <t>https://jobs.arup.com/jobs/search/19246717</t>
  </si>
  <si>
    <t>Limited relevant roles</t>
  </si>
  <si>
    <t>https://jobs.arup.com/jobs/search/19318594</t>
  </si>
  <si>
    <t>Yes (US, new in link)</t>
  </si>
  <si>
    <t>https://jobs.arup.com/jobs/search/19335595</t>
  </si>
  <si>
    <t>Americas + Corporate</t>
  </si>
  <si>
    <t>Slow dynamic search.</t>
  </si>
  <si>
    <t>https://www.linkedin.com/company/162534</t>
  </si>
  <si>
    <t>Arup has implemented a "Work Unbound" policy that gives employees significant autonomy over when and where they work. This includes options for remote work, flexible hours, and even working from different geographic locations for short periods. They focus on outcomes rather than office attendance.</t>
  </si>
  <si>
    <t>"Work Unbound is our flexible working approach, empowering our people to choose what works best for them."</t>
  </si>
  <si>
    <t>Arup Careers, (Jan. 2026)</t>
  </si>
  <si>
    <t>Highly progressive flexible policy for an engineering firm.</t>
  </si>
  <si>
    <t>LiveRamp</t>
  </si>
  <si>
    <t>https://www.crunchbase.com/organization/liveramp</t>
  </si>
  <si>
    <t>Advertising, Advertising Platforms, Analytics, Brand Marketing, Data Integration</t>
  </si>
  <si>
    <t>LiveRamp aspires to make it safe and easy for companies to use data effectively.</t>
  </si>
  <si>
    <t>LiveRamp enables companies and their partners to better connect, control, and activate data to transform customer experiences and generate more valuable business outcomes. Our fully interoperable infrastructure delivers end-to-end addressability for the worldâ€™s top brands, agencies, and publishers and our neutral and open approach ensures that our clients can select from among best-in-class partners and technology to meet their specific needs. For more information, visit www.LiveRamp.com.</t>
  </si>
  <si>
    <t>http://www.liveramp.com</t>
  </si>
  <si>
    <t>https://liveramp.wd5.myworkdayjobs.com/LiveRampCareers</t>
  </si>
  <si>
    <t>https://liveramp.wd5.myworkdayjobs.com/LiveRampCareers/?timeType=5c457f3d03d010c34db01c0ed6f5df4e&amp;workerSubType=0bbae7a65f8010c441c5ea7e5d85a303</t>
  </si>
  <si>
    <t>https://www.linkedin.com/company/liveramp</t>
  </si>
  <si>
    <t>LiveRamp has adopted a "Work from Anywhere" philosophy that prioritizes employee choice. While they maintain offices for collaboration, the majority of the workforce is remote or hybrid by choice. They focus on asynchronous work to support global teams.</t>
  </si>
  <si>
    <t>"LiveRamp is a remote-friendly company, allowing our employees to work where they are most productive."</t>
  </si>
  <si>
    <t>[LiveRamp Blog], (Nov. 2025)</t>
  </si>
  <si>
    <t>Geographic restrictions apply for tax and legal compliance in certain states.</t>
  </si>
  <si>
    <t>Dialpad</t>
  </si>
  <si>
    <t>https://www.crunchbase.com/organization/dialpad</t>
  </si>
  <si>
    <t>Analytics, Artificial Intelligence (AI), Machine Learning, Messaging, Natural Language Processing, Predictive Analytics, SaaS, Telecommunications, Unified Communications, VoIP</t>
  </si>
  <si>
    <t>First in AI. Best in Agentic.</t>
  </si>
  <si>
    <t>Dialpad is the leading AI-powered communications and agentic platform that turns conversations into opportunities and helps teams make smart calls. The communications and contact center provider offers native, real-time transcription, automated note-taking, live sentiment, and voice analytics to market, and with the rising demand for remote collaboration. It offers Dialpad, Dialpad Sell, UberConference, and Dialpad Contact Center solutions that are all powered by VoiceAI. These products cover the full range of modern business communications needs with a range of system software that offers voice, video, group messaging, SMS, MMS, conferencing, screen sharing, and document sharing services that enable employees to collaborate securely from anywhere across any device, in a single platform.</t>
  </si>
  <si>
    <t>https://www.dialpad.com</t>
  </si>
  <si>
    <t>https://www.dialpad.com/careers/open-opportunities/</t>
  </si>
  <si>
    <t>https://boards-api.greenhouse.io/v1/boards/dialpad/jobs</t>
  </si>
  <si>
    <t>https://www.linkedin.com/company/dialpad</t>
  </si>
  <si>
    <t>Dialpad offers a "Work from Anywhere" policy that allows employees to choose between remote, hybrid, or office-based work. Most job postings are listed as remote-eligible within the country of hire. They maintain offices for those who prefer a professional environment but do not mandate attendance.</t>
  </si>
  <si>
    <t>"At Dialpad, we practice what we preach with our own technology, supporting a work-from-anywhere culture."</t>
  </si>
  <si>
    <t>[Dialpad Careers], (Mar. 2026)</t>
  </si>
  <si>
    <t>High flexibility; employee choice is the primary driver.</t>
  </si>
  <si>
    <t>Infobip</t>
  </si>
  <si>
    <t>https://www.crunchbase.com/organization/infobip</t>
  </si>
  <si>
    <t>Enterprise Software, Internet of Things, Messaging, Mobile Apps, SaaS, Telecommunications</t>
  </si>
  <si>
    <t>Infobip specializes in omnichannel engagement powering a range of messaging channels, tools, and solutions for advanced customer engagement.</t>
  </si>
  <si>
    <t>Infobip specializes in omnichannel engagement powering a range of messaging channels, tools, and solutions for advanced customer engagement, authentication, and security. The company helps its clients and partners overcome the complexity of consumer communications, grow their business, and enhance the customer experience in a fast, secure and reliable way.</t>
  </si>
  <si>
    <t>http://www.infobip.com</t>
  </si>
  <si>
    <t>https://www.infobip.com/jobs-at-infobip#karta</t>
  </si>
  <si>
    <t>https://www.infobip.com/jobs-at-infobip?country=united-states-of-america#karta</t>
  </si>
  <si>
    <t>Load more</t>
  </si>
  <si>
    <t>http://www.linkedin.com/company/infobip</t>
  </si>
  <si>
    <t>Infobip identifies as a "remote-friendly" company with a strong emphasis on a hybrid culture. They maintain global offices that serve as collaboration hubs but allow employees high levels of autonomy. Many engineering and sales roles are designated as "remote-first."</t>
  </si>
  <si>
    <t>"Infobip is a remote-friendly company, offering flexibility in where and how you work."</t>
  </si>
  <si>
    <t>[Infobip Careers], (Mar. 2026)</t>
  </si>
  <si>
    <t>No mandatory minimum days for the majority of global corporate roles.</t>
  </si>
  <si>
    <t>OneStream Software</t>
  </si>
  <si>
    <t>https://www.crunchbase.com/organization/onestream-software</t>
  </si>
  <si>
    <t>Artificial Intelligence (AI), Finance, Financial Services, Information Technology, Software</t>
  </si>
  <si>
    <t>Software Products (CPM SaaS)</t>
  </si>
  <si>
    <t>Rochester, Michigan, United States</t>
  </si>
  <si>
    <t>OneStream Software is an independent software company that develops a financial planning and analysis software.</t>
  </si>
  <si>
    <t>OneStream Software is an independent CPM software company beholden to only their customers. Their customers are their only investors and their success is our mission. They will continually listen to their changing needs to determine the direction of their product, service and support. They will never compromise on quality or their success.</t>
  </si>
  <si>
    <t>https://www.onestream.com</t>
  </si>
  <si>
    <t>https://recruiting.ultipro.com/ONE1018ONSO/JobBoard/1955ffa6-bda6-4c95-8412-2c731d693ab2/?q=&amp;o=postedDateDesc</t>
  </si>
  <si>
    <t>https://recruiting.ultipro.com/ONE1018ONSO/JobBoard/1955ffa6-bda6-4c95-8412-2c731d693ab2/?q=&amp;o=postedDateDesc&amp;f6=1</t>
  </si>
  <si>
    <t>UKG</t>
  </si>
  <si>
    <t>UKG/Ultipro site.</t>
  </si>
  <si>
    <t>https://www.linkedin.com/company/onestream-software</t>
  </si>
  <si>
    <t>OneStream offers a flexible approach, allowing for a mix of remote and office-based work. Many of their roles are listed as "Remote Eligible." They maintain a headquarters in Michigan but support a distributed workforce.</t>
  </si>
  <si>
    <t>"We offer a flexible work environment that empowers our employees."</t>
  </si>
  <si>
    <t>OneStream Careers, (Mar. 2026)</t>
  </si>
  <si>
    <t>High percentage of roles are fully remote.</t>
  </si>
  <si>
    <t>Tinuiti</t>
  </si>
  <si>
    <t>https://www.crunchbase.com/organization/elite-sem</t>
  </si>
  <si>
    <t>Advertising, Affiliate Marketing, Analytics, CRM, Email Marketing, Mobile, Search Engine, SEM, SEO, Social Media Advertising</t>
  </si>
  <si>
    <t>Tinuiti is a data-driven digital marketing agency specializing in full-service online marketing.</t>
  </si>
  <si>
    <t>Tinuiti is the new name for Elite SEM and its recently acquired agencies CPC Strategy, Email Aptitude and OrionCKB. Tinuiti is a performance and data-driven digital marketing leader that helps clients Identify, Acquire, and Engage customers across the digital media ecosystem while their post-click solutions Retain and Reactivate consumers as they continue their digital journey. With expertise in Search, Social, Amazon &amp; Marketplaces, Mobile Apps, EMail Marketing and more, every solution is built on best-in-class data and analytics, brought to life by brilliant creative execution, and powered by exceptional strategists.</t>
  </si>
  <si>
    <t>https://tinuiti.com/</t>
  </si>
  <si>
    <t>https://tinuiti.wd12.myworkdayjobs.com/Tinuiti</t>
  </si>
  <si>
    <t>https://tinuiti.wd12.myworkdayjobs.com/Tinuiti/?locationCountry=bc33aa3152ec42d4995f4791a106ed09&amp;workerSubType=9bdda08e9b5010009eabfa88b7210001</t>
  </si>
  <si>
    <t>https://www.linkedin.com/company/tinuiti/</t>
  </si>
  <si>
    <t>Tinuiti is a remote-first digital marketing agency. They have completely embraced a distributed workforce model, allowing employees to work from anywhere in the US. They use offices as optional co-working spaces rather than required daily locations.</t>
  </si>
  <si>
    <t>"We are a remote-first company that values the flexibility and autonomy of our people."</t>
  </si>
  <si>
    <t>Tinuiti Careers, (Mar. 2026)</t>
  </si>
  <si>
    <t>No mandatory office days; offices are "culture hubs" for optional use.</t>
  </si>
  <si>
    <t>Cloudstaff</t>
  </si>
  <si>
    <t>https://www.crunchbase.com/organization/cloudstaff</t>
  </si>
  <si>
    <t>Accounting, Information Technology, Outsourcing, Real Estate</t>
  </si>
  <si>
    <t>Staffing/Workforce Solutions (Outsourced Talent)</t>
  </si>
  <si>
    <t>Cloudstaff is a leading provider of cloud-based workforce solutions providing  high-level professionals &amp; innovative technologies.</t>
  </si>
  <si>
    <t>Cloudstaff is a premium cloud-based workforce provider that helps businesses to grow and achieve greater sustainability by providing high-quality staff, world-class facilities, and removing the burdens of recruitment, HR, and payroll. With over 2,500 staff serving its global client base, Cloudstaff provides the next generation of outsourcing for businesses built for 2020 and beyond.</t>
  </si>
  <si>
    <t>http://www.cloudstaff.com</t>
  </si>
  <si>
    <t>https://jobs.cloudstaff.com/job-list</t>
  </si>
  <si>
    <t>https://jobs.cloudstaff.com/job-list?location=USA</t>
  </si>
  <si>
    <t>Featured (but looks like newest)</t>
  </si>
  <si>
    <t>Dynamic custom list.</t>
  </si>
  <si>
    <t>http://www.linkedin.com/company/2271585</t>
  </si>
  <si>
    <t>Cloudstaff is an outsourcing provider that specializes in remote staffing. Their entire business model is built on remote work. Their internal staff also operate in a highly flexible or fully remote capacity.</t>
  </si>
  <si>
    <t>"Cloudstaff is built for remote work, providing the tools and culture to succeed from anywhere."</t>
  </si>
  <si>
    <t>[Cloudstaff About], (Jan. 2026)</t>
  </si>
  <si>
    <t>Primary operations in the Philippines are remote-heavy.</t>
  </si>
  <si>
    <t>Booz Allen Hamilton</t>
  </si>
  <si>
    <t>https://careers.boozallen.com/jobs/search</t>
  </si>
  <si>
    <t>Limited remote jobs</t>
  </si>
  <si>
    <t>https://careers.boozallen.com/jobs/search/%20Strategy%20OR%20Strategic%20OR%20Project%20OR%20Program%20OR%20Operations%20OR%20Ops%20OR%20Intelligence%20OR%20Transformation%20OR%20Integration%20OR%20Planning%20OR%20Insights?1485=USA&amp;listFilterMode=1&amp;jobRecordsPerPage=100&amp;</t>
  </si>
  <si>
    <t>https://careers.boozallen.com/jobs/search/?1485=USA&amp;listFilterMode=1&amp;jobRecordsPerPage=20&amp;jobOffset=220</t>
  </si>
  <si>
    <t>Offers a flexible "Work Models" framework including Onsite, Hybrid, and Remote categories. Remote is defined for those living &gt;50 miles from a facility or with specific mission needs.</t>
  </si>
  <si>
    <t>"Choose where you do your work... you may also enjoy the autonomy to work in a space conducive to your needs."</t>
  </si>
  <si>
    <t>[Booz Allen Careers], (Jan. 2026)</t>
  </si>
  <si>
    <t>Relocating HQ to Reston in 2027 to support "flexible, technically advanced" environments.</t>
  </si>
  <si>
    <t>SUSE</t>
  </si>
  <si>
    <t>https://www.crunchbase.com/organization/suse</t>
  </si>
  <si>
    <t>Cloud Computing, Enterprise Software, Linux, Software</t>
  </si>
  <si>
    <t>Nuremberg, Bayern, Germany</t>
  </si>
  <si>
    <t>SUSE provides reliable and interoperable Linux and cloud infrastructure solutions that give enterprises greater control and flexibility.</t>
  </si>
  <si>
    <t>SUSE is a global leader in innovative, reliable and enterprise-grade open source solutions, relied upon by more than 60% of the Fortune 500 to power their mission-critical workloads. We specialize in Enterprise Linux, Kubernetes Management, and Edge solutions, and collaborate with partners and communities to empower our customers to innovate everywhere â€“- from the data center, to the cloud, to the edge and beyond. SUSE puts the â€œopenâ€ back in open source, giving customers the agility to tackle innovation challenges today and the freedom to evolve their strategy and solutions tomorrow. The company is headquartered in Nuremberg, Germany, and employs nearly 2000 people globally. SUSE is listed in the Prime Standard of the Frankfurt Stock Exchange.</t>
  </si>
  <si>
    <t>http://www.suse.com</t>
  </si>
  <si>
    <t>https://suse.wd3.myworkdayjobs.com/Jobsatsuse</t>
  </si>
  <si>
    <t>https://suse.wd3.myworkdayjobs.com/Jobsatsuse/?timeType=35995c1e45c00197238b0a8b4a3d5800&amp;workerSubType=5632b6cdbafe017d84bb49685300bb11</t>
  </si>
  <si>
    <t>https://www.linkedin.com/company/suse</t>
  </si>
  <si>
    <t>SUSE is a "Remote-First" company. While they have offices, the default for most roles is remote. They have a long history of distributed teams as an open-source leader.</t>
  </si>
  <si>
    <t>"SUSE is a remote-first company, and we have been for a long time."</t>
  </si>
  <si>
    <t>[SUSE Careers], (Feb. 2026)</t>
  </si>
  <si>
    <t>Very few roles require office presence.</t>
  </si>
  <si>
    <t>Palo Alto Networks</t>
  </si>
  <si>
    <t>https://www.crunchbase.com/organization/palo-alto-networks</t>
  </si>
  <si>
    <t>Agentic AI, Cloud Security, Cyber Security, Network Security, Security</t>
  </si>
  <si>
    <t>Palo Alto Networks is a cybersecurity company that offers cybersecurity solutions for organizations.</t>
  </si>
  <si>
    <t>http://www.paloaltonetworks.com</t>
  </si>
  <si>
    <t>https://jobs.paloaltonetworks.com/en/search-jobs</t>
  </si>
  <si>
    <t>Hybrid or onsite</t>
  </si>
  <si>
    <t>https://www.linkedin.com/company/palo-alto-networks</t>
  </si>
  <si>
    <t>Palo Alto Networks is a leader in the "FLEXWORK" movement, allowing employees to choose how, when, and where work happens. The company provides wellness stipends and tech allowances to support home offices. FLEXWORK is described as critical infrastructure for the company's hypergrowth.</t>
  </si>
  <si>
    <t>"FLEXWORK anchors flexible time off, personalized benefits, and employee choice in how, when, and where work happens."</t>
  </si>
  <si>
    <t>Built In, (Jan. 2026); Palo Alto Networks, (Jan. 2025)</t>
  </si>
  <si>
    <t>CEO Nikesh Arora is a vocal advocate for employee choice and flexibility.</t>
  </si>
  <si>
    <t>Rimini Street</t>
  </si>
  <si>
    <t>https://www.crunchbase.com/organization/rimini-street</t>
  </si>
  <si>
    <t>Enterprise, Enterprise Software, Information Technology, Software</t>
  </si>
  <si>
    <t>Enterprise Software Support Services</t>
  </si>
  <si>
    <t>Las Vegas, Nevada, United States</t>
  </si>
  <si>
    <t>Rimini Street is an independent provider of enterprise software support services for Oracle and SAP licensees.</t>
  </si>
  <si>
    <t>Rimini Street is the leading third-party provider of enterprise software support services. Our award-winning support program allows Oracle and SAP licensees to save 50 percent in annual support fees and save up to 90 percent in total support costs over a decade. Clients can remain on their current software release without any required upgrades or migrations for at least ten years. Rimini Street's support program features premium services that are not part of standard vendor support. These include a dedicated Primary Support Engineer for each account; guaranteed 30-minute response time; and support for customizations, interoperability and performance tuning.</t>
  </si>
  <si>
    <t>http://riministreet.com</t>
  </si>
  <si>
    <t>https://riministreet.wd1.myworkdayjobs.com/RiminiStreet</t>
  </si>
  <si>
    <t>https://riministreet.wd1.myworkdayjobs.com/RiminiStreet/?timeType=2987871ec5f70118a5d5b4f2fba30001&amp;workerSubType=653e6979046201017e91050cbf580000</t>
  </si>
  <si>
    <t>http://www.linkedin.com/company/rimini-street</t>
  </si>
  <si>
    <t>Rimini Street operates a "Remote-First, Global-First" model. They have no mandatory return-to-office requirements and hire talent globally. They focus on measurable outcomes rather than physical presence.</t>
  </si>
  <si>
    <t>"We are a remote-first company, allowing our team members to work from where they are most productive."</t>
  </si>
  <si>
    <t>[Rimini Street Careers], (Mar. 2026)</t>
  </si>
  <si>
    <t>No physical office requirement.</t>
  </si>
  <si>
    <t>Chime</t>
  </si>
  <si>
    <t>https://www.crunchbase.com/organization/chime-2</t>
  </si>
  <si>
    <t>Banking, Financial Services, FinTech, Mobile Apps</t>
  </si>
  <si>
    <t>Chime is a financial technology company that offers mobile banking services.</t>
  </si>
  <si>
    <t>Chime is a mobile banking and finance platform. Their platform sets aside a pre-determined amount of money in savings after a transaction, and the company earns revenue from transaction fees paid by the merchant, aligning company incentives, enabling users to avoid fees, save money, and lead healthier financial lives.</t>
  </si>
  <si>
    <t>https://www.chime.com</t>
  </si>
  <si>
    <t>https://careers.chime.com/jobs/</t>
  </si>
  <si>
    <t>https://boards-api.greenhouse.io/v1/boards/chime/jobs</t>
  </si>
  <si>
    <t>https://www.linkedin.com/company/chime-card</t>
  </si>
  <si>
    <t>Chime operates as a virtual-first company, allowing most employees to work from anywhere within the countries where they operate. They maintain office "hubs" for optional collaboration and community events. The model prioritizes flexibility while keeping physical spaces available for those who prefer them.</t>
  </si>
  <si>
    <t>"Chime is a virtual-first company, meaning work is not tethered to a physical office."</t>
  </si>
  <si>
    <t>[Chime Careers], (Jan. 2026)</t>
  </si>
  <si>
    <t>Hubs located in San Francisco, Chicago, and Vancouver.</t>
  </si>
  <si>
    <t>Software Mind</t>
  </si>
  <si>
    <t>https://www.crunchbase.com/organization/software-mind</t>
  </si>
  <si>
    <t>Software, Software Engineering, Web Development</t>
  </si>
  <si>
    <t>KrakÃ³w, Malopolskie, Poland</t>
  </si>
  <si>
    <t>Software Mind provides development to support and extend IT teams, and deliver business.</t>
  </si>
  <si>
    <t>Software Mind provides reimagines development teams who manage software life cycles from ideation to our top-notch engineering teams combine high ownership with leading technologies, including cloud, ai and data science to accelerate your digital transformation and boost software delivery Software.</t>
  </si>
  <si>
    <t>https://softwaremind.com/</t>
  </si>
  <si>
    <t>https://softwaremind.com/careers/#jobs</t>
  </si>
  <si>
    <t>Custom site. Filtered for US/FT.</t>
  </si>
  <si>
    <t>https://www.linkedin.com/company/software-mind/</t>
  </si>
  <si>
    <t>Software Mind is an IT outsourcing company. They offer a "Remote-First" or "Hybrid" choice to most of their engineering staff. They have multiple "hubs" but do not mandate daily attendance.</t>
  </si>
  <si>
    <t>"Work the way you want: from one of our offices or 100% remotely."</t>
  </si>
  <si>
    <t>[Software Mind Careers], (Jan. 2026)</t>
  </si>
  <si>
    <t>Focuses on the Polish and CEE markets with high flexibility.</t>
  </si>
  <si>
    <t>Tenable</t>
  </si>
  <si>
    <t>https://www.crunchbase.com/organization/tenable-network-security</t>
  </si>
  <si>
    <t>Compliance, Network Security, Risk Management, Security</t>
  </si>
  <si>
    <t>Columbia, Maryland, United States</t>
  </si>
  <si>
    <t>Tenable provides an exposure management platform to identify and mitigate risks.</t>
  </si>
  <si>
    <t>Tenable is a cybersecurity company that offers an exposure management platform designed to identify and close security gaps across IT, cloud, and operational technology environments. The platform unifies security visibility and insight, enabling organizations to manage vulnerabilities effectively and reduce business risk.</t>
  </si>
  <si>
    <t>http://www.tenable.com</t>
  </si>
  <si>
    <t>https://www.tenable.com/careers/search</t>
  </si>
  <si>
    <t>https://www.tenable.com/careers/search?country=US</t>
  </si>
  <si>
    <t>https://www.linkedin.com/company/tenableinc</t>
  </si>
  <si>
    <t>Tenable offers a flexible work environment where many roles are designated as remote. While they have offices globally, they prioritize finding the best talent regardless of location. They categorize roles clearly as remote, hybrid, or office-based in listings.</t>
  </si>
  <si>
    <t>"We offer a variety of work arrangements, including remote-first roles, to support our global workforce."</t>
  </si>
  <si>
    <t>[Tenable Careers], (Feb. 2026)</t>
  </si>
  <si>
    <t>High percentage of remote-eligible technical roles.</t>
  </si>
  <si>
    <t>Movate</t>
  </si>
  <si>
    <t>https://www.crunchbase.com/organization/css</t>
  </si>
  <si>
    <t>Consulting, Information and Communications Technology (ICT), Outsourcing</t>
  </si>
  <si>
    <t>Movate a Human-Centered Technology and Experiences Company.</t>
  </si>
  <si>
    <t>https://www.movate.com/</t>
  </si>
  <si>
    <t>https://www.movate.com/careers/job-listing-explore-career-openings-at-movate/?utm_term=&amp;utm_campaign=DIS+-+Apr+26&amp;utm_source=adwords&amp;utm_medium=ppc&amp;hsa_acc=2446772449&amp;hsa_cam=23734409450&amp;hsa_grp=&amp;hsa_ad=&amp;hsa_src=x&amp;hsa_tgt=&amp;hsa_kw=&amp;hsa_mt=&amp;hsa_net=adwords&amp;hsa_ver=3&amp;gad_source=1&amp;gad_campaignid=23739098398&amp;gbraid=0AAAAApXkTBdYMIopFtGiBDv-_DerbxU-c&amp;gclid=Cj0KCQjw_IXQBhCkARIsADqELbICh9cHu8sKXJW3lAyPT6Nmb3eLv5rXUPZdLHcpz9f9-7pliEzhHIwaAhI-EALw_wcB</t>
  </si>
  <si>
    <t>https://www.movate.com/careers/job-listing-explore-career-openings-at-movate/?search_keywords=&amp;selected_location=united-states&amp;selected_job_level=-1</t>
  </si>
  <si>
    <t>https://www.linkedin.com/company/movate/</t>
  </si>
  <si>
    <t>Movate (formerly CSS Corp) offers a "work-from-anywhere" model for many of its digital CX and IT roles. They utilize a hybrid approach for specific secure operations but generally promote remote flexibility. They have invested heavily in remote management tools.</t>
  </si>
  <si>
    <t>"Our Movate Anywhere platform enables a seamless and flexible work experience for our global team."</t>
  </si>
  <si>
    <t>Movate Newsroom, (Nov. 2025)</t>
  </si>
  <si>
    <t>Some roles are restricted to secure home-office environments.</t>
  </si>
  <si>
    <t>Certinia</t>
  </si>
  <si>
    <t>https://www.crunchbase.com/organization/certinia</t>
  </si>
  <si>
    <t>Accounting, Cloud Computing, Enterprise Resource Planning (ERP), Financial Services, Human Resources, Professional Services, SaaS, Software</t>
  </si>
  <si>
    <t>Certinia is the leading global provider of AI-powered Professional Services Automation (PSA) software.</t>
  </si>
  <si>
    <t>Certinia is the leading global provider of AI-powered Professional Services Automation (PSA), unifying sales, delivery, finance, and customer success on a single record to act with certainty across the entire services journey. Veda, Certinia's AI engine for services operations, combines specialist agents and intelligent actions grounded in decades of institutional knowledge to shift services organizations from reactive workflows to autonomous operations. This comprehensive system enables the worldâ€™s most complex global enterprises to accelerate time to revenue, drive scalable growth, and increase customer value. Certinia is backed by Haveli Investments, Salesforce Ventures, TA Associates, and General Atlantic. For more information, visit www.certinia.com.</t>
  </si>
  <si>
    <t>http://www.certinia.com</t>
  </si>
  <si>
    <t>https://certinia.rec.pro.ukg.net/CER1500CERC/JobBoard/ad0c6248-e7e9-43f1-b10d-5a324b9b60a6/?q=&amp;o=postedDateDesc</t>
  </si>
  <si>
    <t>https://www.linkedin.com/company/certinia</t>
  </si>
  <si>
    <t>Certinia (formerly FinancialForce) offers a flexible work model with a high percentage of remote roles. While they maintain offices for those who prefer them, they do not enforce a company-wide return-to-office mandate. Most job listings are "Remote-eligible."</t>
  </si>
  <si>
    <t>"Certinia offers a flexible work environment where employees can choose to work remotely or from one of our hubs."</t>
  </si>
  <si>
    <t>Certinia Careers, (Mar. 2026)</t>
  </si>
  <si>
    <t>Strong emphasis on "work-life harmony" in brand messaging.</t>
  </si>
  <si>
    <t>Lufthansa Industry Solutions</t>
  </si>
  <si>
    <t>https://www.crunchbase.com/organization/lufthansa-industry-solutions</t>
  </si>
  <si>
    <t>Information Technology</t>
  </si>
  <si>
    <t>Norderstedt, Schleswig-Holstein, Germany</t>
  </si>
  <si>
    <t>Lufthansa Industry Solutions supports you with IT solutions and services on your way to digital transformation.</t>
  </si>
  <si>
    <t>Lufthansa Industry Solutions supports you with IT solutions and services on your way to digital transformation.  The customers of Lufthansa Industry Solutions come from many different fields. They are at home in aviation, logistics and transport. They come from industry, the energy sector, healthcare or publishing. But regardless of their specific sector, they all share the great challenge of Their time: they have to design their IT along the entire value-added chain so that it can generate lasting revenues while at the same time enhancing efficiency and reducing costs. Lufthansa Industry Solutions helps companies from SMEs to DAX corporations meet this challenge by digitizing and automating their business processes.</t>
  </si>
  <si>
    <t>https://lufthansa-industry-solutions.com/</t>
  </si>
  <si>
    <t>https://apply.lufthansagroup.careers/index.php?ac=search_result&amp;search_criterion_division%5B%5D=5419&amp;search_criterion_division%5B%5D=5938&amp;search_criterion_division%5B%5D=5937&amp;search_criterion_division%5B%5D=9267&amp;search_criterion_channel%5B%5D=12&amp;language=2</t>
  </si>
  <si>
    <t>https://apply.lufthansagroup.careers/index.php?ac=search_result&amp;search_criterion_channel%5B%5D=12&amp;search_criterion_target_group%5B%5D=4</t>
  </si>
  <si>
    <t>Custom site. Filtered for US.</t>
  </si>
  <si>
    <t>https://www.linkedin.com/company/lufthansa-industry-solutions</t>
  </si>
  <si>
    <t>This IT service provider offers high flexibility to attract tech talent. Their "Mobile Work" policy allows for significant remote work, often depending on client project requirements. While offices are available, there is no rigid company-wide mandate for daily attendance.</t>
  </si>
  <si>
    <t>"You decide together with your team where you work most effectively – at the customer's site, in the office, or mobile."</t>
  </si>
  <si>
    <t>[LHIND Careers], (NOV. 2025)</t>
  </si>
  <si>
    <t>High flexibility; 4-day week pilots reported in specific units.</t>
  </si>
  <si>
    <t>Sikich</t>
  </si>
  <si>
    <t>https://www.crunchbase.com/organization/sikich</t>
  </si>
  <si>
    <t>Accounting, Advice, Business Development</t>
  </si>
  <si>
    <t>Naperville, Illinois, United States</t>
  </si>
  <si>
    <t>Sikich is a Chicago-based investment banking firm offering expert M&amp;A and capital markets advisory services tailored to the middle market.</t>
  </si>
  <si>
    <t>Sikich LLP, a professional services firm specializing in accounting, technology, investment banking* and advisory services.</t>
  </si>
  <si>
    <t>http://www.sikich.com</t>
  </si>
  <si>
    <t>https://jobs.jobvite.com/sikichcareers/search?q=&amp;l=&amp;c=</t>
  </si>
  <si>
    <t>https://jobs.jobvite.com/sikichcareers/jobs#search-section</t>
  </si>
  <si>
    <t>https://www.linkedin.com/company/sikich</t>
  </si>
  <si>
    <t>Sikich provides a flexible hybrid model that allows for significant remote work. As a professional services firm, they balance office time with client site visits and remote work. They explicitly market their flexibility to attract talent in the accounting/consulting space.</t>
  </si>
  <si>
    <t>"We offer a flexible work-life integration model that includes remote and hybrid options."</t>
  </si>
  <si>
    <t>[Sikich Careers], (Nov. 2025)</t>
  </si>
  <si>
    <t>"Flexibility" is a core part of their brand.</t>
  </si>
  <si>
    <t>GoTo (formerly LogMeIn)</t>
  </si>
  <si>
    <t>https://www.crunchbase.com/organization/GoTo-1</t>
  </si>
  <si>
    <t>Customer Service, Enterprise Software, Messaging, SaaS</t>
  </si>
  <si>
    <t>GoTo (formally known as LogMeIn) provides flexible-work software â€“ including GoTo Connect, GoTo Resolve, Rescue, and Central.</t>
  </si>
  <si>
    <t>GoTo, formerly known as LogMeIn, offers flexible-work software solutions such as GoTo Connect, GoTo Resolve, Rescue, and Central. Designed primarily for small and midsize business IT departments yet robust enough for enterprise use, GoTo's platform supports unified communications and collaboration (UCC) as well as IT management and support. With nearly 800,000 customers, GoTo facilitates over 1 billion participants in meetings, classes, and webinars through its UCC products and enables half a billion connections via its remote access and support tools.</t>
  </si>
  <si>
    <t>https://www.goto.com</t>
  </si>
  <si>
    <t>https://goto.wd5.myworkdayjobs.com/gotocareers</t>
  </si>
  <si>
    <t>https://goto.wd5.myworkdayjobs.com/gotocareers/?locationCountry=bc33aa3152ec42d4995f4791a106ed09&amp;timeType=14a2d0b6b361107721dd18854a6d3251&amp;workerSubType=14a2d0b6b3611078126725c3039da755</t>
  </si>
  <si>
    <t>https://www.linkedin.com/company/goto/</t>
  </si>
  <si>
    <t>GoTo is a leader in remote-work software and practices what it preaches with a "Remote-First" model. They allow nearly all employees to work remotely full-time, using their own tools to stay connected. They maintain "Collaboration Centers" for optional team gatherings.</t>
  </si>
  <si>
    <t>"At GoTo, we are remote-first, empowering our employees to work from anywhere."</t>
  </si>
  <si>
    <t>[GoTo Newsroom], (Jan. 2026)</t>
  </si>
  <si>
    <t>Long-term commitment to remote-first.</t>
  </si>
  <si>
    <t>Finn Partners</t>
  </si>
  <si>
    <t>https://www.crunchbase.com/organization/finn-partners</t>
  </si>
  <si>
    <t>Advertising, Digital Marketing, Graphic Design, Marketing, Public Relations, Social Media Marketing, Web Design</t>
  </si>
  <si>
    <t>Finn Partners is a PR firm that offers a range of services including advertising, branding, digital marketing, and employee engagement.</t>
  </si>
  <si>
    <t>Finn Partners is a global group of strategists who deliver striking integrated communications programs for today's leading brands. Across sectors and media platforms, They proactively build the language, images and context that turn clients into archetypes in their respective fields. With the right combination of polished veterans and raw, new thinking across branding, advertising, traditional PR and digital and social media, FINN turns ordinary boundaries into thriving new frontiers. In a nutshell, They commit, create and inspire. Their 450 person-strong global partnership is committed to creating a more entrepreneurial agency, one uniquely positioned to meet the challenges Their clients face in a changing media landscape. Their agency is founded on the notion that true partnership fosters an environment in which independent-minded professionals deliver the best in client service, creativity and results. Finn's tradition of excellence in communications spans 64 years. Their founders are among the visionaries credited with creating PR as They know the discipline today. They are one of the largest independent PR firms in the world and They work collaboratively with Their colleagues across geographies to deliver results. Their clients receive boutique-style attention, reinforced with the massive resources of a global powerhouse.</t>
  </si>
  <si>
    <t>http://www.finnpartners.com/</t>
  </si>
  <si>
    <t>https://www.finnpartners.com/careers/open-positions/</t>
  </si>
  <si>
    <t>Custom site. Filtered to keep new jobs on Page 1.</t>
  </si>
  <si>
    <t>https://www.linkedin.com/company/finn-partners/</t>
  </si>
  <si>
    <t>Finn Partners supports a modern workforce with flexible options including work-from-home and hybrid arrangements. The company believes that "work-from-home doesn't slow us down" and maintains a worldwide network of offices for optional collaboration. Many roles are listed as fully remote.</t>
  </si>
  <si>
    <t>"We're mobilized for the modern workforce and support flexible options to ensure you stay engaged and productive."</t>
  </si>
  <si>
    <t>Finn Partners Careers, (Apr. 2026)</t>
  </si>
  <si>
    <t>Known for a "WOW Awards" program that recognizes remote and on-site staff equally.</t>
  </si>
  <si>
    <t>LogicMonitor</t>
  </si>
  <si>
    <t>https://www.crunchbase.com/organization/logicmonitor</t>
  </si>
  <si>
    <t>Artificial Intelligence (AI), Cloud Infrastructure, DevOps, Information Technology, IT Infrastructure, SaaS</t>
  </si>
  <si>
    <t>Santa Barbara, California, United States</t>
  </si>
  <si>
    <t>LogicMonitor is a hybrid observability platform that provides IT observability and monitoring for cloud-based IT infrastructures.</t>
  </si>
  <si>
    <t>LogicMonitor is a hybrid observability platform that provides IT observability and monitoring for physical virtual, and cloud-based IT infrastructures. Its platform helps improve IT and prevent issues with SaaS-based automated monitoring with advanced features for infrastructure, applications, and business services.</t>
  </si>
  <si>
    <t>http://www.logicmonitor.com</t>
  </si>
  <si>
    <t>https://www.logicmonitor.com/careers#open-positions</t>
  </si>
  <si>
    <t>https://boards-api.greenhouse.io/v1/boards/logicmonitor/jobs</t>
  </si>
  <si>
    <t>https://www.linkedin.com/company/logicmonitor</t>
  </si>
  <si>
    <t>LogicMonitor supports a hybrid-first approach where employees can choose between remote and office-based work. They maintain a strong culture of flexibility, particularly for engineering and product teams. Most job listings specify "Remote" or "Hybrid" options.</t>
  </si>
  <si>
    <t>"LogicMonitor is committed to a flexible work environment that empowers our employees."</t>
  </si>
  <si>
    <t>[LogicMonitor About Us], (Dec. 2025)</t>
  </si>
  <si>
    <t>No strict global mandate for specific days found.</t>
  </si>
  <si>
    <t>Intermedia Cloud Communications</t>
  </si>
  <si>
    <t>https://www.crunchbase.com/organization/intermedia</t>
  </si>
  <si>
    <t>Cloud Data Services, Email, Identity Management, Information Technology, SaaS, Security, Small and Medium Businesses, Software, Unified Communications, Video Conferencing</t>
  </si>
  <si>
    <t>Intermedia is a leading, global provider of AI-powered cloud communications solutions to businesses and the partners that serve them.</t>
  </si>
  <si>
    <t>Intermedia is a leading, global provider of intelligent cloud communications solutions that help over 150,000 businesses connect better, from wherever, through our AI-powered platform that includes voice, video conferencing, chat, SMS, contact center, business email and productivity, file sharing and backup, security, archiving, and more.  As a partner-first company, Intermedia goes to work for over 7,500 channel partners by providing a comprehensive set of programs, resources, and support to help them grow their revenue and maximize their success.</t>
  </si>
  <si>
    <t>https://www.intermedia.com</t>
  </si>
  <si>
    <t>https://intermedia.pinpointhq.com/</t>
  </si>
  <si>
    <t>https://intermedia.pinpointhq.com/postings.json</t>
  </si>
  <si>
    <t>Pinpoint (API)</t>
  </si>
  <si>
    <t>Pinpoint API returns all jobs.</t>
  </si>
  <si>
    <t>http://www.linkedin.com/company/intermedia</t>
  </si>
  <si>
    <t>Intermedia operates as a remote-first organization, consistent with its product offering of cloud collaboration tools. They hire across the US, Canada, and UK without requiring proximity to an office. Their culture is built on distributed team success.</t>
  </si>
  <si>
    <t>"We live our product... Intermedia is a remote-first company where talent has no borders."</t>
  </si>
  <si>
    <t>[Intermedia Careers], (Jan. 2026)</t>
  </si>
  <si>
    <t>Strong leadership signals supporting permanent remote work.</t>
  </si>
  <si>
    <t>OutSystems</t>
  </si>
  <si>
    <t>https://www.crunchbase.com/organization/outsystems</t>
  </si>
  <si>
    <t>Agentic AI, Artificial Intelligence (AI), Data Integration, Developer Platform, Developer Tools, DevOps, Generative AI, PaaS, SaaS, Software</t>
  </si>
  <si>
    <t>Software Products (Low-Code Platform)</t>
  </si>
  <si>
    <t>OutSystems is an AI-powered low-code platform that enables businesses to develop, deploy, and manage enterprise-grade apps.</t>
  </si>
  <si>
    <t>OutSystems is a global leader transforming how companies innovate through software, empowering IT leaders with a better way to build the software that matters most. The OutSystems platform helps companies develop, deploy, and maintain mission-critical applications by unifying and automating the entire software lifecycle. With OutSystems, organizations leverage generative AI to deliver software instantaneously, adapt faster to changing requirements, and reduce technical debt by building on a future-proof platform. Helping customers achieve their business goals by addressing key strategic initiatives, OutSystems delivers software up to 10x faster than traditional development. Recognized as a leader by analysts, IT executives, business leaders, and developers around the world, global brands trust OutSystems to tackle their impossible projects and turn their big ideas into software that moves their business, people, and the world forward.</t>
  </si>
  <si>
    <t>https://www.outsystems.com</t>
  </si>
  <si>
    <t>https://www.outsystems.com/careers/job-list/</t>
  </si>
  <si>
    <t>https://www.outsystems.com/careers/job-list/?page=1</t>
  </si>
  <si>
    <t>https://www.linkedin.com/company/outsystems</t>
  </si>
  <si>
    <t>OutSystems is a remote-friendly company that has historically supported a distributed workforce. They offer "Remote" as a standard option for the majority of their job openings globally. They maintain offices as "collaboration hubs" rather than mandatory daily workplaces.</t>
  </si>
  <si>
    <t>"OutSystems offers a flexible, remote-friendly environment where you can do your best work."</t>
  </si>
  <si>
    <t>[OutSystems Careers], (Nov. 2025)</t>
  </si>
  <si>
    <t>High flexibility; remote-first leanings.</t>
  </si>
  <si>
    <t>Delinea</t>
  </si>
  <si>
    <t>https://www.crunchbase.com/organization/delinea-inc</t>
  </si>
  <si>
    <t>Cloud Security, Compliance, Cyber Security, Identity Management, Information Technology, IT Management, Security, Software</t>
  </si>
  <si>
    <t>Delinea is a provider of privileged access management (PAM) solutions for seamless security</t>
  </si>
  <si>
    <t>Delinea is a provider of privileged access management (PAM) solutions that make security seamless for the modern, hybrid enterprise. The solutions empower organizations to secure critical data, devices, code, and cloud infrastructure to help reduce risk, ensure compliance, and simplify security. Delinea removes complexity and defines the boundaries of access for thousands of customers worldwide, including over half of the Fortune 100. Our customers range from small businesses to the world's largest financial institutions, intelligence agencies, and critical infrastructure companies.</t>
  </si>
  <si>
    <t>https://delinea.com</t>
  </si>
  <si>
    <t>https://jobs.ashbyhq.com/delinea</t>
  </si>
  <si>
    <t>https://api.ashbyhq.com/posting-api/job-board/delinea</t>
  </si>
  <si>
    <t>https://linkedin.com/company/delinea</t>
  </si>
  <si>
    <t>Delinea is a remote-first organization, with a large portion of its workforce distributed globally. They focus on digital collaboration and do not mandate office attendance for most roles. They emphasize autonomy and asynchronous work.</t>
  </si>
  <si>
    <t>"We are a remote-first company that values the talent of our people over their location."</t>
  </si>
  <si>
    <t>[Delinea Careers], (APR. 2026)</t>
  </si>
  <si>
    <t>North Highland</t>
  </si>
  <si>
    <t>https://careers.northhighland.com/jobs/</t>
  </si>
  <si>
    <t>Mosly onsite</t>
  </si>
  <si>
    <t>Promotes "Workforce Agility" and helps clients implement new workforce models, applying these flexible principles to its own consultants. Hybrid work is the standard.</t>
  </si>
  <si>
    <t>"We help clients evaluate and employ new workforce models... to create new methods, structures, and ways of working."</t>
  </si>
  <si>
    <t>[North Highland Site], (Jan. 2026)</t>
  </si>
  <si>
    <t>Focuses on "intentional culture" rather than strict office mandates.</t>
  </si>
  <si>
    <t>BPM</t>
  </si>
  <si>
    <t>https://www.crunchbase.com/organization/bpm-inc</t>
  </si>
  <si>
    <t>Accounting, Advice, Consulting, Finance, Financial Services</t>
  </si>
  <si>
    <t>BPM is an accounting firm that offers accounting services and advisory services to the business.</t>
  </si>
  <si>
    <t>BPM is a public accounting and advisory firm that serves emerging and mid-cap businesses and high-net-worth individuals. It provides a wide array of services that include mergers and acquisitions, audit services, planning and compliance, global restructuring, intellectual property transfer, business valuations, and litigation consulting. The firm also caters to the agriculture, automotive, construction, healthcare, financial services, information technology, real estate, and manufacturing sectors.</t>
  </si>
  <si>
    <t>https://www.bpm.com/</t>
  </si>
  <si>
    <t>https://jobs.lever.co/bpmcpa/</t>
  </si>
  <si>
    <t>X</t>
  </si>
  <si>
    <t>https://api.lever.co/v0/postings/bpmcpa?mode=json</t>
  </si>
  <si>
    <t>https://www.linkedin.com/company/bpmllp</t>
  </si>
  <si>
    <t>BPM (formerly Burr Pilger Mayer) is a "flexible-first" accounting and consulting firm. They allow employees to choose between remote, hybrid, or onsite work. They have significantly reduced their office footprint to support this permanent shift.</t>
  </si>
  <si>
    <t>"BPM is a flexible-first firm, meaning you have the choice in where you work."</t>
  </si>
  <si>
    <t>[BPM Careers], (Jan. 2026)</t>
  </si>
  <si>
    <t>Employee choice is the primary driver.</t>
  </si>
  <si>
    <t>Flexera</t>
  </si>
  <si>
    <t>https://www.crunchbase.com/organization/flexera-software</t>
  </si>
  <si>
    <t>Apps, Enterprise, Information Technology, Software</t>
  </si>
  <si>
    <t>Software Products (IT Asset Management)</t>
  </si>
  <si>
    <t>Itasca, Illinois, United States</t>
  </si>
  <si>
    <t>Flexera provides a platform for managing and optimizing technology spend and risk across hybrid IT environments.</t>
  </si>
  <si>
    <t>Flexera provides a platform that helps organizations manage and optimize technology spending and risk. The company's solutions offer visibility and insights for software, cloud, and hardware in hybrid IT environments. Flexera assists businesses with IT asset management, cloud financial management, and security risk reduction.</t>
  </si>
  <si>
    <t>https://www.flexera.com</t>
  </si>
  <si>
    <t>https://flexerasoftware.wd1.myworkdayjobs.com/FlexeraSoftware</t>
  </si>
  <si>
    <t>https://flexerasoftware.wd1.myworkdayjobs.com/FlexeraSoftware/?locationCountry=bc33aa3152ec42d4995f4791a106ed09&amp;timeType=2447088a1c9810dce13366fe84975a9f&amp;workerSubType=43e9a9b2edfb10de7f219d57590a5ab1</t>
  </si>
  <si>
    <t>https://www.linkedin.com/company/flexera</t>
  </si>
  <si>
    <t>Flexera operates a "hybrid-first" model that leans heavily toward remote flexibility. They use "Together Tuesdays" and "Quarterly Days of Connection" as rituals for in-person collaboration but allow employees to be remote-first for the remainder of the time.</t>
  </si>
  <si>
    <t>"Hybrid Connection Rituals... are designed to build belonging... while staying remote-first."</t>
  </si>
  <si>
    <t>BuiltIn Flexera Profile, (Nov. 2025)</t>
  </si>
  <si>
    <t>Policy is described as "high-trust hybrid flexibility."</t>
  </si>
  <si>
    <t>BeyondTrust</t>
  </si>
  <si>
    <t>https://www.crunchbase.com/organization/beyondtrust</t>
  </si>
  <si>
    <t>Cloud Computing, Cloud Security, Cyber Security, Security, Software</t>
  </si>
  <si>
    <t>BeyondTrust is the global identity security leader protecting Paths to Privilegeâ„¢ with an identity-centric approach.</t>
  </si>
  <si>
    <t>BeyondTrust is the global identity security leader protecting Paths to Privilegeâ„¢.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t>
  </si>
  <si>
    <t>http://www.beyondtrust.com</t>
  </si>
  <si>
    <t>https://www.beyondtrust.com/company/overview/careers?remote=true</t>
  </si>
  <si>
    <t>https://www.beyondtrust.com/company/overview/careers?</t>
  </si>
  <si>
    <t>https://boards-api.greenhouse.io/v1/boards/beyondtrust/jobs</t>
  </si>
  <si>
    <t>http://www.linkedin.com/company/beyondtrust</t>
  </si>
  <si>
    <t>BeyondTrust is a remote-first organization. They hire globally and allow employees to work from home permanently. They maintain small regional offices for optional use, but the core operating model is distributed.</t>
  </si>
  <si>
    <t>"Our remote-first culture allows us to hire the best talent in the world, regardless of where they live."</t>
  </si>
  <si>
    <t>BeyondTrust Culture Page, (Dec. 2025)</t>
  </si>
  <si>
    <t>Strong emphasis on asynchronous work and digital collaboration.</t>
  </si>
  <si>
    <t>FranklinCovey</t>
  </si>
  <si>
    <t>https://www.crunchbase.com/organization/franklincovey-co-fc</t>
  </si>
  <si>
    <t>Education, Professional Services, Training</t>
  </si>
  <si>
    <t>Salt Lake City, Utah, United States</t>
  </si>
  <si>
    <t>FranklinCovey is a performance improvement company that helps organizations address issues that require behavioral changes.</t>
  </si>
  <si>
    <t>FranklinCovey operates as a global company specializing in performance improvement. It helps organizations and individuals achieve results that require a change in human behavior. Its expertise is in seven areas of leadership, execution, productivity, trust, sales performance, customer loyalty, and education. FranklinCovey was founded in 1997 and is headquartered in Salt Lake City, Utah.</t>
  </si>
  <si>
    <t>http://www.franklincovey.com</t>
  </si>
  <si>
    <t>https://careers.franklincovey.com/?_gl=1*1dpzh0h*_ga*MTIwNjEwOTM3OS4xNzc4MDkwOTcx*_ga_4ZJT8KLBV6*czE3NzgwOTA5NzAkbzEkZzAkdDE3NzgwOTA5NzIkajYwJGwwJGgw*_gcl_au*Mzk3NDM3OTE2LjE3NzgwOTA5NzI.</t>
  </si>
  <si>
    <t>Only 14 jobs</t>
  </si>
  <si>
    <t>https://careers.franklincovey.com/locations/usa/jobs/</t>
  </si>
  <si>
    <t>Custom portal. Filter for US to stabilize list.</t>
  </si>
  <si>
    <t>https://www.linkedin.com/company/franklincovey/</t>
  </si>
  <si>
    <t>FranklinCovey offers a flexible work environment for its global consultants and corporate staff. While they have physical offices, many roles are home-based or involve travel to client sites. They prioritize flexibility to accommodate their global footprint.</t>
  </si>
  <si>
    <t>"We offer a flexible work environment that allows our team to deliver greatness from anywhere."</t>
  </si>
  <si>
    <t>FranklinCovey Careers, (Dec. 2025)</t>
  </si>
  <si>
    <t>Score of 4 due to the high number of field-based/remote roles.</t>
  </si>
  <si>
    <t>Wizeline</t>
  </si>
  <si>
    <t>https://www.crunchbase.com/organization/wizeline</t>
  </si>
  <si>
    <t>B2B, Business Intelligence, Consulting, Information Technology, Mobile, Product Design, Software, UX Design, Web Development</t>
  </si>
  <si>
    <t>Wizeline is a product design and development services company that builds data-driven, cloud-native products and platforms for its clients.</t>
  </si>
  <si>
    <t>Wizeline, a global technology services provider, builds the best digital products and platforms at scale. We focus on measurable outcomes, partnering with our customers to modernize core technologies, mature data-driven capabilities, and improve user experience.</t>
  </si>
  <si>
    <t>https://www.wizeline.com</t>
  </si>
  <si>
    <t>https://www.wizeline.ai/careers/</t>
  </si>
  <si>
    <t>https://www.linkedin.com/company/wizeline</t>
  </si>
  <si>
    <t>Wizeline follows a flexible hybrid model. They have large delivery centers in Mexico and Vietnam but allow for significant remote work. They describe themselves as "remote-friendly."</t>
  </si>
  <si>
    <t>"We offer a flexible work model that supports both remote and in-office collaboration."</t>
  </si>
  <si>
    <t>Wizeline Careers, (Jan. 2026)</t>
  </si>
  <si>
    <t>Most engineering roles have high flexibility.</t>
  </si>
  <si>
    <t>Curriculum Associates</t>
  </si>
  <si>
    <t>https://www.crunchbase.com/organization/curriculum-associates-inc</t>
  </si>
  <si>
    <t>Consumer, EdTech, Publishing</t>
  </si>
  <si>
    <t>North Billerica, Massachusetts, United States</t>
  </si>
  <si>
    <t>Curriculum Associates is an education company committed to providing innovative instructional materials.</t>
  </si>
  <si>
    <t>Curriculum Associates is an education company committed to providing innovative instructional materials. The company was founded in 1969 and is headquartered in North Billerica, Massachusetts, United States.</t>
  </si>
  <si>
    <t>http://www.curriculumassociates.com</t>
  </si>
  <si>
    <t>https://curriculumassociates.wd5.myworkdayjobs.com/External</t>
  </si>
  <si>
    <t>https://curriculumassociates.wd5.myworkdayjobs.com/External/?locationCountry=bc33aa3152ec42d4995f4791a106ed09&amp;timeType=27fa750d434601621c03361e270b5900</t>
  </si>
  <si>
    <t>https://www.linkedin.com/company/curriculum-associates</t>
  </si>
  <si>
    <t>Curriculum Associates offers a flexible hybrid model. They provide options for full-time remote work for specific positions, while others work in a hybrid capacity from their Billerica, MA headquarters or other regional offices.</t>
  </si>
  <si>
    <t>"Our remote work program includes work from home for specific days during the week as well as full-time remote for specific positions."</t>
  </si>
  <si>
    <t>[Built In], (Apr. 2026)</t>
  </si>
  <si>
    <t>Offers flexible start and end times to support work-life balance.</t>
  </si>
  <si>
    <t>Talkdesk</t>
  </si>
  <si>
    <t>https://www.crunchbase.com/organization/talkdesk</t>
  </si>
  <si>
    <t>Artificial Intelligence (AI), Cloud Computing, CRM, Customer Service, SaaS</t>
  </si>
  <si>
    <t>Talkdesk offers an enterprise contact center platform that allows companies to make the customer experience a competitive advantage.</t>
  </si>
  <si>
    <t>In 2018, we at Talkdesk recognized that AI for customer experience wasnâ€™t meeting expectations. Existing solutions were costly, complex, and ineffective. We aimed to change that by delivering AI that genuinely impacts the entire customer journey. Our goal was clear: create AI that is easy to deploy and manage while delivering immediate, tangible results. Over the next two years, we developed a comprehensive, fully integrated portfolio of customer experience AI products. These solutions are designed to help our customers achieve their most important outcomes. We further simplified AI adoption by launching Industry Experience Clouds, offering AI pre-designed and integrated for specific verticals. Today, weâ€™ve enhanced our platform with generative AI to redefine possibilities. We remain committed to driving the outcomes that matter most: fueling business growth, hyper-personalizing customer experiences, empowering agents, and streamlining operations. At Talkdesk, weâ€™re revolutionizing customer experience AI for meaningful, measurable success.</t>
  </si>
  <si>
    <t>https://www.talkdesk.com</t>
  </si>
  <si>
    <t>https://careers.talkdesk.com/all-open-positions</t>
  </si>
  <si>
    <t>https://www.linkedin.com/company/talkdesk</t>
  </si>
  <si>
    <t>Talkdesk is a remote-first company that has leaned heavily into a distributed workforce. They hire globally and provide the tools necessary for a full remote experience. They have significantly reduced their physical office footprint.</t>
  </si>
  <si>
    <t>"Talkdesk is a remote-first company, and we are proud of our global, distributed team."</t>
  </si>
  <si>
    <t>[Talkdesk About], (Apr. 2026)</t>
  </si>
  <si>
    <t>Very few onsite-required roles.</t>
  </si>
  <si>
    <t>Bazaarvoice</t>
  </si>
  <si>
    <t>https://www.crunchbase.com/organization/bazaarvoice</t>
  </si>
  <si>
    <t>Analytics, Content, E-Commerce, SaaS, Social Media</t>
  </si>
  <si>
    <t>Bazaarvoice helps brands capture, analyze and act upon social data, and enables authentic customer-powered marketing.</t>
  </si>
  <si>
    <t>Bazaarvoice is a Software as a Service (SaaS) company that turns social media into social commerce for the world's best global brands by enabling authentic customer-powered marketing. They achieve that by first letting consumers create and share ratings, reviews, questions, answers, and stories about products and brands on client websites. They then syndicate that content across the Web and through the channel to reach shoppers wherever they are. This customer-generated content has a tremendously positive influence on purchase decisions. It is also rich with customer intelligence, which they analyze and provide to their clients so they can make real-time, information-based decisions that affect all aspects of their business â€” marketing, product R&amp;D, and operations. This strategy of putting customers at the center of your business helps you achieve measurable results across your entire enterprise.</t>
  </si>
  <si>
    <t>http://www.bazaarvoice.com</t>
  </si>
  <si>
    <t>https://www.bazaarvoice.com/company/careers/#job-openings</t>
  </si>
  <si>
    <t>Yes (No link customization)</t>
  </si>
  <si>
    <t>http://www.linkedin.com/company/bazaarvoice</t>
  </si>
  <si>
    <t>Bazaarvoice utilizes a "Flexible Work" model where most roles are designated as "Office-Based," "Hybrid," or "Remote." A significant portion of their engineering and support staff works remotely. They maintain offices in Austin and London as optional collaboration spaces.</t>
  </si>
  <si>
    <t>"Flexibility is at the core of how we work at Bazaarvoice, offering remote and hybrid options to meet our team's needs."</t>
  </si>
  <si>
    <t>[Bazaarvoice Careers], (Feb. 2026)</t>
  </si>
  <si>
    <t>No mandatory company-wide in-office day count.</t>
  </si>
  <si>
    <t>Altimetrik Corp.</t>
  </si>
  <si>
    <t>https://www.crunchbase.com/organization/altimetrik-corp</t>
  </si>
  <si>
    <t>Southfield, Michigan, United States</t>
  </si>
  <si>
    <t>Altimetrik is a Digital Business enablement company. We deliver bite-size outcomes and accelerate revenue growth with 4000+ practitioners</t>
  </si>
  <si>
    <t>Altimetrik is a leading digital business enablement company. We specialize in delivering targeted, incremental outcomes as organizations advance their digital transformation efforts, accelerating revenue growth while minimizing disruption to ongoing operations. Our approach to digital business, supported by our diverse service offerings, ensures consistent and scalable growth with enhanced speed and precision. As pioneers in digital enablement, Altimetrik excels in data and digital engineering. Our solutions redefine business trajectories by integrating technology, culture, and processes into comprehensive strategies. Through innovative methods, we drive efficiency, foster innovation, and enhance customer experiences, empowering organizations to excel in the ever-evolving digital landscape.</t>
  </si>
  <si>
    <t>https://www.altimetrik.com</t>
  </si>
  <si>
    <t>https://altimetrik.ripplehire.com/candidate/?token=SWCslMw2ct8eSm7LyqVb&amp;source=CAREERSITE#list</t>
  </si>
  <si>
    <t>https://altimetrik.ripplehire.com/candidate/?token=SWCslMw2ct8eSm7LyqVb&amp;source=CAREERSITE#list/search=Strategy%20OR%20Strategic%20OR%20Project%20OR%20Program%20OR%20Operations%20OR%20Ops%20OR%20Intelligence%20OR%20Transformation%20OR%20Integration%20OR%20Planning%20OR%20Insights</t>
  </si>
  <si>
    <t>Scrolling load (Keywords in link, no US jobs for filter)</t>
  </si>
  <si>
    <t>RippleHire</t>
  </si>
  <si>
    <t>No US jobs open</t>
  </si>
  <si>
    <t>Scroll</t>
  </si>
  <si>
    <t>Token-based URL.</t>
  </si>
  <si>
    <t>http://www.linkedin.com/company/775402</t>
  </si>
  <si>
    <t>Altimetrik follows a "borderless" talent strategy, allowing for significant remote work flexibility. While they have delivery centers, they explicitly state that "talent has no borders" and support fully remote models in many regions. Most tech roles are remote-eligible.</t>
  </si>
  <si>
    <t>"We believe in flexibility for working remotely or collaborating in the office."</t>
  </si>
  <si>
    <t>Altimetrik Careers, (Apr. 2026)</t>
  </si>
  <si>
    <t>Recently expanded "fully remote" operations in Latin America.</t>
  </si>
  <si>
    <t>CI&amp;T</t>
  </si>
  <si>
    <t>https://www.crunchbase.com/organization/ci-t</t>
  </si>
  <si>
    <t>IT Management, Mobile, Software, Web Development</t>
  </si>
  <si>
    <t>CI&amp;T is a digital specialist that delivers business impact with strategy, design and engineering services.</t>
  </si>
  <si>
    <t>We partner with the worldâ€™s most valuable brands to build digital solutions that transform businesses. As a digital native, we bring a 28-year track record of accelerating business impact through complete and scalable digital solutions. With a global presence of 7,000+ professionals in strategy, research, data science, design and engineering, we unlock top-line growth, improve customer experience and drive operational efficiency.</t>
  </si>
  <si>
    <t>http://www.ciandt.com</t>
  </si>
  <si>
    <t>https://ciandt.com/us/en-us/careers/open-positions</t>
  </si>
  <si>
    <t>https://api.lever.co/v0/postings/ciandt?mode=json</t>
  </si>
  <si>
    <t>https://www.linkedin.com/company/ciandt/</t>
  </si>
  <si>
    <t>CI&amp;T utilizes a "hybrid by design" model that balances globally distributed teams with local office hubs. While they encourage in-person collaboration for specific project milestones, they do not enforce a strict weekly minimum for all staff. The culture is built around asynchronous-first communication.</t>
  </si>
  <si>
    <t>"CI&amp;T has always taken a hybrid, in-person and remote, approach to work."</t>
  </si>
  <si>
    <t>CI&amp;T Newsroom, (Mar. 2026)</t>
  </si>
  <si>
    <t>Focus is on "outcome-based attendance" rather than desk time.</t>
  </si>
  <si>
    <t>Nagarro SE</t>
  </si>
  <si>
    <t>https://www.crunchbase.com/organization/nagarro</t>
  </si>
  <si>
    <t>Communications Infrastructure, Consulting, Information Technology, ISP, Wireless</t>
  </si>
  <si>
    <t>Munich, Bayern, Germany</t>
  </si>
  <si>
    <t>Nagarro is a digital product engineering &amp; drives technology-led business breakthroughs.</t>
  </si>
  <si>
    <t>Nagarro helps to transform, adapt, and build new ways into the future through a forward thinking, agile and caring mindset. We excel at digital product engineering and deliver on our promise of thinking breakthroughs. Today, we are 10,000+ experts across 26 countries, forming a Nation of Nagarrians, ready to help our customers succeed. Visit nagarro.com to learn more.</t>
  </si>
  <si>
    <t>http://www.nagarro.com</t>
  </si>
  <si>
    <t>https://www.nagarro.com/en/careers/job-search</t>
  </si>
  <si>
    <t>https://www.nagarro.com/en/careers/job-search?</t>
  </si>
  <si>
    <t>Geo-redirect trap; force US region.</t>
  </si>
  <si>
    <t>http://www.linkedin.com/company/nagarro</t>
  </si>
  <si>
    <t>Nagarro operates under a "Fluidic Enterprise" model, which is inherently remote-first. They have no "headquarters" in the traditional sense and encourage employees to work from anywhere. Their culture is built specifically around distributed, autonomous teams.</t>
  </si>
  <si>
    <t>"Work from anywhere is not just a policy at Nagarro; it is our fundamental operating model."</t>
  </si>
  <si>
    <t>[Nagarro News], (FEB. 2026)</t>
  </si>
  <si>
    <t>No required office days; geographic flexibility is very high.</t>
  </si>
  <si>
    <t>Twoday</t>
  </si>
  <si>
    <t>https://www.twoday.com/careers/open-positions</t>
  </si>
  <si>
    <t>https://www.twoday.com/careers/open-positions?</t>
  </si>
  <si>
    <t>A digital-first IT consultancy that prioritizes "freedom and responsibility" over office mandates. The company utilizes Microsoft Modern Work tools to enable seamless collaboration across any location. Employees are encouraged to define how they deliver results.</t>
  </si>
  <si>
    <t>"Trust shapes how we work – not control. Here, you have the freedom to make decisions... and define how you deliver results."</t>
  </si>
  <si>
    <t>Twoday Careers, (May. 2026)</t>
  </si>
  <si>
    <t>Emphasizes "outcome-based attendance."</t>
  </si>
  <si>
    <t>Confluent Health</t>
  </si>
  <si>
    <t>https://www.crunchbase.com/organization/confluent-health</t>
  </si>
  <si>
    <t>Fitness, Health Care, Wellness</t>
  </si>
  <si>
    <t>Louisville, Kentucky, United States</t>
  </si>
  <si>
    <t>Confluent Health is a holding company that focuses on creating a healthcare system that recognizes physical and occupational therapy.</t>
  </si>
  <si>
    <t>Confluent Health is a holding company that focuses on creating a healthcare system that recognizes physical and occupational therapy. Physical therapists manage them and offer shared services, ongoing education, professional development, mentorships, and real partnerships. They assist clients in lowering healthcare costs and improving general population health.</t>
  </si>
  <si>
    <t>https://goconfluent.com/</t>
  </si>
  <si>
    <t>https://careers.goconfluent.com/careers-home/jobs</t>
  </si>
  <si>
    <t>https://careers.goconfluent.com/careers-home/jobs?sortBy=posted_date&amp;descending=true&amp;page=1&amp;limit=100</t>
  </si>
  <si>
    <t>Newest, 100 records</t>
  </si>
  <si>
    <t>Oracle Cloud.</t>
  </si>
  <si>
    <t>https://www.linkedin.com/company/pt-development</t>
  </si>
  <si>
    <t>This healthcare management company offers a variety of work arrangements. While clinical staff are onsite, corporate and administrative roles are frequently hybrid or fully remote. They use flexibility as a recruitment tool for their management services.</t>
  </si>
  <si>
    <t>"We offer flexible work arrangements, including remote and hybrid options, for many of our corporate support roles."</t>
  </si>
  <si>
    <t>[Confluent Health Careers], (Feb. 2026)</t>
  </si>
  <si>
    <t>Corporate headquarters in Louisville supports hybrid.</t>
  </si>
  <si>
    <t>HealthStream</t>
  </si>
  <si>
    <t>https://www.crunchbase.com/organization/healthstream</t>
  </si>
  <si>
    <t>E-Learning, Enterprise Software, Online Portals, Software</t>
  </si>
  <si>
    <t>Nashville, Tennessee, United States</t>
  </si>
  <si>
    <t>HealthStream is a HealthTech company that provides training, credentialing, and workforce management software for healthcare organisations..</t>
  </si>
  <si>
    <t>HealthStream provides internet-based learning and research solutions to meet the training, information, and education. HealthStream (NASDAQ: HSTM) is dedicated to improving patient outcomes through the development of healthcare organizations' greatest asset: their people. Our unified suite of solutions is contracted by healthcare organizations in the U.S. for workforce development, training and learning management, talent management,credentialing, provider enrollment, performance assessment, and managing simulation-based education programs. Their patient experience/research solutions provide valuable insight to healthcare providers to meet CAHPS requirements, improve the patient experience, engage their workforce and enhance physician alignment.  Based in Nashville, Tennessee, HealthStream has additional offices in Laurel, Maryland; Brentwood, Tennessee; Pensacola, Florida, Jericho, New York, and San Diego, California.</t>
  </si>
  <si>
    <t>http://www.healthstream.com</t>
  </si>
  <si>
    <t>https://www.paycomonline.net/v4/ats/web.php/portal/4689D9AB2F6F99AD5F352379B206FD14/career-page</t>
  </si>
  <si>
    <t>Paycom</t>
  </si>
  <si>
    <t>Paycom portal. Manual filter required.</t>
  </si>
  <si>
    <t>http://www.linkedin.com/company/healthstream</t>
  </si>
  <si>
    <t>Has embraced a highly flexible model, with many corporate roles being remote-eligible. They maintain a "Work from Anywhere" philosophy for most tech positions.</t>
  </si>
  <si>
    <t>"We offer a flexible work environment that includes remote-first options for many teams."</t>
  </si>
  <si>
    <t>[HealthStream Careers], (Mar. 2026)</t>
  </si>
  <si>
    <t>Nashville office is now a "collaboration hub."</t>
  </si>
  <si>
    <t>Checkr</t>
  </si>
  <si>
    <t>https://www.crunchbase.com/organization/checkr</t>
  </si>
  <si>
    <t>Artificial Intelligence (AI), Developer APIs, Human Resources, Legal Tech, Machine Learning</t>
  </si>
  <si>
    <t>Software Products (Background Check SaaS)</t>
  </si>
  <si>
    <t>Checkr is a software company that provides background screening and workforce monitoring services for businesses.</t>
  </si>
  <si>
    <t>Checkr is a software company that provides background screening and workforce monitoring services for businesses. Its platform includes features such as criminal record checks, employment and education verifications, driving record assessments, drug testing, and international screenings. Employers can initiate background checks through a dashboard, selecting screening packages tailored to specific job requirements. The process involves candidates providing necessary information and consent, with both parties able to track progress via the platform. Checkr's services are utilized by companies across various industries, including gig economy platforms and traditional employers. The company emphasizes compliance with relevant hiring laws and aims to streamline the screening process through technology,</t>
  </si>
  <si>
    <t>https://checkr.com</t>
  </si>
  <si>
    <t>https://checkr.com/company/careers/open-careers</t>
  </si>
  <si>
    <t>https://boards-api.greenhouse.io/v1/boards/checkr/jobs</t>
  </si>
  <si>
    <t>API captures all jobs. Use "Added Text" in Distill for US/Strategy.</t>
  </si>
  <si>
    <t>https://www.linkedin.com/company/checkr-com</t>
  </si>
  <si>
    <t>Checkr is a remote-first organization that values asynchronous work and distributed teams. They provide stipends for home office setups and co-working spaces. While they have offices in San Francisco and Denver, attendance is optional for most.</t>
  </si>
  <si>
    <t>"We are a remote-first company, and we believe that work is something you do, not a place you go."</t>
  </si>
  <si>
    <t>[Checkr About Us], (Apr. 2026)</t>
  </si>
  <si>
    <t>Strong emphasis on digital-first communication.</t>
  </si>
  <si>
    <t>Helpware</t>
  </si>
  <si>
    <t>https://www.crunchbase.com/organization/helpware</t>
  </si>
  <si>
    <t>Accounting, Computer Vision, Customer Service, Data Collection and Labeling, Developer APIs, Outsourcing, Software</t>
  </si>
  <si>
    <t>Staffing/Workforce Solutions (BPO/Outsourced Talent)</t>
  </si>
  <si>
    <t>Lexington, Kentucky, United States</t>
  </si>
  <si>
    <t>Helpware is an outsourcing company that builds customized teams in customer support and back office for modern companies.</t>
  </si>
  <si>
    <t>Helpware is an outsourcing company that builds customized teams in customer support and back office for modern companies. Its expertise covers customer support, back office, and medical concierge service, data annotation, data labeling, data entry, and content moderation. It is driven to change perceptions of what outsourcing is and can be by building amazing cultures in each of its locations across the globe, and by simply treating the employees better.</t>
  </si>
  <si>
    <t>https://www.helpware.com</t>
  </si>
  <si>
    <t>https://helpware.com/cx/careers</t>
  </si>
  <si>
    <t>https://helpware.com/cx/careers?</t>
  </si>
  <si>
    <t>https://www.linkedin.com/company/7601584/</t>
  </si>
  <si>
    <t>Helpware is a remote-first outsourcing company. They specialize in building distributed teams for their clients and apply the same remote-first principles to their own corporate operations and management.</t>
  </si>
  <si>
    <t>"Our remote-first approach allows us to tap into a global talent pool and provide exceptional service to our clients."</t>
  </si>
  <si>
    <t>Helpware Culture, (Feb. 2026)</t>
  </si>
  <si>
    <t>Offices exist but are primarily for client meetings or optional use.</t>
  </si>
  <si>
    <t>Gainsight</t>
  </si>
  <si>
    <t>https://www.crunchbase.com/organization/gainsight</t>
  </si>
  <si>
    <t>Analytics, Information Technology, SaaS, Software</t>
  </si>
  <si>
    <t>Gainsight is a technology company that offers a range of software for optimizing the customer experience and improving product analytics.</t>
  </si>
  <si>
    <t>Gainsightâ€™s customer success technology helps businesses retain customers and drive company growth. Its innovative customer-centric technology is driving the future of customer success. The companyâ€™s customer cloud offers a powerful set of solutions focused on customer success, product experience, revenue optimization, customer experience, and customer data, that together enable businesses to put the customer at the center of everything they do. The company was founded in 2009 and is headquartered in San Francisco, California.</t>
  </si>
  <si>
    <t>http://www.gainsight.com</t>
  </si>
  <si>
    <t>https://gainsight.wd5.myworkdayjobs.com/Gainsight_External_Careers</t>
  </si>
  <si>
    <t>https://gainsight.wd5.myworkdayjobs.com/Gainsight_External_Careers/?timeType=2ba48c34732810253f857ab2a7bf0003&amp;workerSubType=e33bd8017cf7100167956710c10d0001</t>
  </si>
  <si>
    <t>http://www.linkedin.com/company/gainsight</t>
  </si>
  <si>
    <t>Gainsight follows a "Human-First" approach to work, offering significant flexibility. Most employees are categorized as remote or hybrid with no strict day count. They emphasize "Joy" and flexibility as core cultural pillars.</t>
  </si>
  <si>
    <t>"Our Human-First approach means we trust you to manage your work and life in a way that works for you."</t>
  </si>
  <si>
    <t>[Gainsight Culture Page], (Dec. 2025)</t>
  </si>
  <si>
    <t>Flexible; "Hybrid" is defined by team needs rather than corporate mandate.</t>
  </si>
  <si>
    <t>Coherent Solutions</t>
  </si>
  <si>
    <t>https://www.crunchbase.com/organization/coherent-solutions</t>
  </si>
  <si>
    <t>Outsourcing, Software</t>
  </si>
  <si>
    <t>Custom software product development - Process driven, technology enabled, and people powered. 30-Years of delivering exceptional service.</t>
  </si>
  <si>
    <t>Since 1995, Coherent Solutions has helped clients reduce development and maintenance costs and bring products and complex applications to market faster.  With experienced teams in the U.S. and Eastern Europe, the company's model yields superior results as it combines expertise in commercial grade software development, a proven global delivery model, and a passionate commitment to client success. Coherent Solutions delivers its services through a combination of U.S.-based resources and offshore resources located in its Development Center in Minsk. Its outsourcing model delivers better value and relies on two key components: (1) value added U.S. delivery management and (2) integration and transparency across the service delivery supply chain. Coherent Solutionsâ„¢ model promotes flexibility in serving its clients. This approach allows customers to choose the distribution of resources that best fits the needs of their business and technology environment. Delivery capabilities in the U.S. include project management, business analysis, architecture, and design. Delivery capabilities offshore focus on architecture, design, development, and testing activities.</t>
  </si>
  <si>
    <t>http://www.coherentsolutions.com</t>
  </si>
  <si>
    <t>https://www.coherentsolutions.com/careers</t>
  </si>
  <si>
    <t>Slow hydration site.</t>
  </si>
  <si>
    <t>http://www.linkedin.com/company/coherent-solutions</t>
  </si>
  <si>
    <t>Coherent Solutions is a remote-friendly software development company. They have a distributed delivery model with developers working from various global locations, though they maintain offices for those who prefer them.</t>
  </si>
  <si>
    <t>"We offer a flexible work environment that allows our team members to work from home or from one of our global offices."</t>
  </si>
  <si>
    <t>Coherent Solutions Site, (Mar. 2026)</t>
  </si>
  <si>
    <t>Most technical roles are remote-eligible.</t>
  </si>
  <si>
    <t>Creative Synergies Group</t>
  </si>
  <si>
    <t>https://www.crunchbase.com/organization/creative-synergies-group</t>
  </si>
  <si>
    <t>Apps, Embedded Systems, Software, Software Engineering</t>
  </si>
  <si>
    <t>IT Consulting / Engineering Services</t>
  </si>
  <si>
    <t>Okemos, Michigan, United States</t>
  </si>
  <si>
    <t>Creative Synergies Group is a software firm that provides services of digital engineering, embedded systems, and software technologies.</t>
  </si>
  <si>
    <t>Creative Synergies Group is a digital innovation, combining domain expertise and next-generation technologies to deliver integrated solutions across digital engineering, embedded systems, and software. The company offers a full range of engineering services in the automotive industry covering all the facets of vehicle development from feasibility study, concept design, computer-aided engineering, prototyping, testing, vehicle architecture and integration, and manufacturing engineering.</t>
  </si>
  <si>
    <t>https://www.global-csg.com/</t>
  </si>
  <si>
    <t>https://www.global-csg.com/jobs/</t>
  </si>
  <si>
    <t>https://www.global-csg.com/jobs/?search_keywords=&amp;selected_category=-1&amp;selected_jobtype=full-time&amp;selected_location=united-states</t>
  </si>
  <si>
    <t>https://www.linkedin.com/company/creative-synergies-group/</t>
  </si>
  <si>
    <t>Creative Synergies Group (CREATIVE) supports a "Work from home culture" for its global engineering teams. The company uses an Offshore Delivery Center (ODC) model that facilitates remote collaboration with Fortune 500 clients. Most technical roles offer remote flexibility.</t>
  </si>
  <si>
    <t>"Work from home culture... good work life balance."</t>
  </si>
  <si>
    <t>Indeed, (Mar. 2026); Global-CSG, (2026)</t>
  </si>
  <si>
    <t>Digital engineering focus supports remote-friendly policies.</t>
  </si>
  <si>
    <t>Awin</t>
  </si>
  <si>
    <t>https://www.crunchbase.com/organization/zanox</t>
  </si>
  <si>
    <t>Advertising, Affiliate Marketing, Marketing</t>
  </si>
  <si>
    <t>Berlin, Berlin, Germany</t>
  </si>
  <si>
    <t>Awin is a global affiliate network and the new name for affiliate window and zanox.</t>
  </si>
  <si>
    <t>Driving sales for their partners since 2000 with award-winning affiliate marketing solutions and exceptional service, zanox and Affiliate Window were rebranded in March 2017 to become one global network, Awin.  In September 2017, Awin merged with longstanding European competitor, affilinet who has been providing publishers, advertisers and agencies with sophisticated, performance-driven solutions since 1997. Since then, local Awin and affilinet teams have integrated, and following a successful first year as part of the Awin Group, affilinet is now operating under the Awin brand.</t>
  </si>
  <si>
    <t>http://www.awin.com</t>
  </si>
  <si>
    <t>https://www.awin.com/us/careers/vacancies</t>
  </si>
  <si>
    <t>https://boards-api.greenhouse.io/v1/boards/awin/jobs</t>
  </si>
  <si>
    <t>https://www.linkedin.com/company/awin-global/</t>
  </si>
  <si>
    <t>Awin is a remote-first company that also famously implemented a 4-day work week for all staff with no reduction in pay. They encourage employees to work from wherever they are most comfortable and provide "work from abroad" opportunities. Their model is designed to maximize employee well-being and flexibility.</t>
  </si>
  <si>
    <t>"We are a remote-first company that believes in the power of flexibility and a four-day work week."</t>
  </si>
  <si>
    <t>Awin Careers, (Feb. 2026)</t>
  </si>
  <si>
    <t>Combines remote-first with a 4-day work week.</t>
  </si>
  <si>
    <t>Visma</t>
  </si>
  <si>
    <t>https://www.crunchbase.com/organization/visma</t>
  </si>
  <si>
    <t>Accounting, Computer, CRM, Enterprise Resource Planning (ERP), Human Resources, Information Technology, Professional Services, Software</t>
  </si>
  <si>
    <t>Software Products (Business SaaS)</t>
  </si>
  <si>
    <t>Oslo, Oslo, Norway</t>
  </si>
  <si>
    <t>Visma provides business software and services for accounting and administration.</t>
  </si>
  <si>
    <t>Visma provides business software and services for accounting and administration. The group comprises three divisions: Software SMB (SW SMB), Software Government &amp; Large Accounts (SW GLA), and Business Process Outsourcing (BPO).</t>
  </si>
  <si>
    <t>http://www.visma.com</t>
  </si>
  <si>
    <t>https://www.visma.com/careers/open-positions</t>
  </si>
  <si>
    <t>Language redirect trap; force US region.</t>
  </si>
  <si>
    <t>http://www.linkedin.com/company/visma</t>
  </si>
  <si>
    <t>Visma is highly decentralized, but the overarching trend is "Flexible First." Many of its software companies operate as remote-first or allow employees full choice. They use their own software to manage distributed teams effectively.</t>
  </si>
  <si>
    <t>"Visma offers a flexible work environment where the location of work is often secondary to the value created."</t>
  </si>
  <si>
    <t>[Visma Careers], (JAN. 2026)</t>
  </si>
  <si>
    <t>Notes: "Remote" is a standard option in most job ads.</t>
  </si>
  <si>
    <t>Horatio</t>
  </si>
  <si>
    <t>https://www.hirehoratio.com/careers#open-roles</t>
  </si>
  <si>
    <t>Horatio is a remote-first customer service firm that hires globally. They do not have a central office requirement and provide employees with the tools needed to work from anywhere. Their culture is designed for a fully distributed team.</t>
  </si>
  <si>
    <t>"We are a remote-first company, building the future of customer experience from anywhere."</t>
  </si>
  <si>
    <t>[Horatio Careers], (2025)</t>
  </si>
  <si>
    <t>Actively markets its remote-first culture to attract talent.</t>
  </si>
  <si>
    <t>Jack Henry &amp; Associates</t>
  </si>
  <si>
    <t>https://www.crunchbase.com/organization/jack-henry-associates</t>
  </si>
  <si>
    <t>Banking, Enterprise Software, Financial Services</t>
  </si>
  <si>
    <t>FinTech Software</t>
  </si>
  <si>
    <t>Monett, Missouri, United States</t>
  </si>
  <si>
    <t>Jack Henry &amp; Associates provides integrated computer systems for in-house and outsourced data processing to commercial banks.</t>
  </si>
  <si>
    <t>Jack Henry &amp; Associates, Inc. (Nasdaq: JKHY) is a leading provider of computer systems and ATM/debit card/ACH transaction processing services primarily for financial services organizations. Its technology solutions serve more than 9,800 customers nationwide, and are marketed and supported through three primary brands. Jack Henry Banking(TM) supports banks ranging from de novo to mid-tier institutions with information processing solutions. Symitar(TM) is the leading provider of information processing solutions for credit unions of all sizes. ProfitStarsÂ® provides highly specialized products and services that enable financial institutions of every asset size and charter, and diverse corporate entities to mitigate and control risks, optimize revenue and growth opportunities, and contain costs.</t>
  </si>
  <si>
    <t>http://www.jackhenry.com</t>
  </si>
  <si>
    <t>https://careers.jackhenry.com/search-jobs?fl=6252001</t>
  </si>
  <si>
    <t>Requires a lot of industry experience</t>
  </si>
  <si>
    <t>https://careers.jackhenry.com/search-jobs?</t>
  </si>
  <si>
    <t>http://www.linkedin.com/company/jack-henry-&amp;-associates</t>
  </si>
  <si>
    <t>Jack Henry promotes an agile, virtual-first environment. They consider remote work a viable option for any role where responsibilities are suitable. If an employee does not live near a corporate office, they are typically full-time remote.</t>
  </si>
  <si>
    <t>"Jack Henry promotes an agile business environment that doesn't confine associates to a specific physical location."</t>
  </si>
  <si>
    <t>[FlexIndex], (Mar. 2026)</t>
  </si>
  <si>
    <t>Supports a shift from "physical face-to-face" to "electronic virtual" environments.</t>
  </si>
  <si>
    <t>Spectraforce Technologies</t>
  </si>
  <si>
    <t>https://www.crunchbase.com/organization/spectraforce-technologies-2</t>
  </si>
  <si>
    <t>Staffing Agency</t>
  </si>
  <si>
    <t>Global staffing and workforce solutions company helping organizations hire smarter and build high-performing teams.</t>
  </si>
  <si>
    <t>SPECTRAFORCEÂ® is a global staffing and workforce solutions company that helps organizations build high-performing teams across industries, including healthcare, technology, financial services, engineering, and professional services. The company delivers a full range of services, including direct hire, contingent staffing, recruitment process outsourcing (RPO), and statement of work (SOW) programs. Powered by its AI platform, Leoforce, SPECTRAFORCEÂ® enables data-driven hiring by identifying, engaging, and prioritizing candidates based on predicted outcomes. By combining advanced technology with human expertise, the company helps clients improve hiring efficiency, reduce time-to-fill, and drive better workforce results at scale.</t>
  </si>
  <si>
    <t>http://www.spectraforce.com</t>
  </si>
  <si>
    <t>https://spectraforce.com/careers/professional-jobs</t>
  </si>
  <si>
    <t>Looks like just temp postings</t>
  </si>
  <si>
    <t>https://www.linkedin.com/company/spectraforce-technologies</t>
  </si>
  <si>
    <t>Spectraforce is a global staffing firm that offers a wide range of 100% remote and hybrid opportunities. As a workforce solutions provider, they model flexibility for their own internal recruitment teams. Most job postings emphasize remote work options.</t>
  </si>
  <si>
    <t>"These include hybrid and 100% remote jobs... for a wide variety of flexible work opportunities."</t>
  </si>
  <si>
    <t>FlexJobs, (Apr. 2026); Dice, (2026)</t>
  </si>
  <si>
    <t>High flexibility for internal and contract staff.</t>
  </si>
  <si>
    <t>Enshored</t>
  </si>
  <si>
    <t>Staffing/Workforce Solutions (BPO)</t>
  </si>
  <si>
    <t>https://www.enshored.com/careers/</t>
  </si>
  <si>
    <t>Simple custom grid.</t>
  </si>
  <si>
    <t>A BPO firm that successfully transitioned to a remote-heavy model during the pandemic and maintains high flexibility.</t>
  </si>
  <si>
    <t>"Enshored has successfully moved to a work from home model for nearly all operations."</t>
  </si>
  <si>
    <t>[Enshored.com], (APR. 2026)</t>
  </si>
  <si>
    <t>Primarily operates in the Philippines with high remote adoption.</t>
  </si>
  <si>
    <t>Calix</t>
  </si>
  <si>
    <t>https://www.crunchbase.com/organization/calix</t>
  </si>
  <si>
    <t>Analytics, Information Technology, Infrastructure, Internet, Software, Telecommunications, VoIP</t>
  </si>
  <si>
    <t>Calix provides the cloud, software, systems and services for service providers to simplify business, excite subscribers and grow value</t>
  </si>
  <si>
    <t>Calix cloud and software platforms enable service providers of all types and sizes to innovate and transform. Our customers utilize the real-time data and insights from Calix platforms to simplify their business and deliver experiences that excite their subscribers. The resulting growth in subscriber acquisition, loyalty and revenue creates more value for their businesses and communities. This is the Calix mission; to enable communications service providers of all sizes to simplify, excite and grow.</t>
  </si>
  <si>
    <t>http://www.calix.com</t>
  </si>
  <si>
    <t>https://calix.wd1.myworkdayjobs.com/External</t>
  </si>
  <si>
    <t>https://calix.wd1.myworkdayjobs.com/External?timeType=9c2d65bab00b4c4cb05581be9d6c7cf2&amp;workerSubType=30d681cbbedf442fa5fec7e0b0006b97</t>
  </si>
  <si>
    <t>http://www.linkedin.com/company/calix</t>
  </si>
  <si>
    <t>Calix is a remote-first company. They have leaned into a distributed model to scale their broadband platform business. They do not require employees to be located near specific office hubs and hire across North America and beyond.</t>
  </si>
  <si>
    <t>"Calix is a remote-first company, and we are committed to providing our employees with the flexibility they need to thrive."</t>
  </si>
  <si>
    <t>Calix Careers, (Feb. 2026)</t>
  </si>
  <si>
    <t>Virtually all job listings are "Remote."</t>
  </si>
  <si>
    <t>Optimizely</t>
  </si>
  <si>
    <t>https://www.crunchbase.com/organization/optimizely</t>
  </si>
  <si>
    <t>Content, Data Management, Marketing, Software</t>
  </si>
  <si>
    <t>Optimizely is a digital experience platform for unlocking digital potential, content, commerce, and optimization.</t>
  </si>
  <si>
    <t>Optimizely develops web content management and digital experience software. Their application combines content, commerce, multi-channel marketing, and predictive analytics in a single platform to work full circle for businesses, providing capabilities such as intelligent optimization, lead generation, web product recommendations, conversion, and repeat business with unprecedented ease of use for clients.</t>
  </si>
  <si>
    <t>https://www.optimizely.com</t>
  </si>
  <si>
    <t>https://careers.optimizely.com/search/?createNewAlert=false&amp;q=&amp;locationsearch=&amp;optionsFacetsDD_department=&amp;optionsFacetsDD_country=</t>
  </si>
  <si>
    <t>https://careers.optimizely.com/search/?q=&amp;q2=&amp;alertId=&amp;locationsearch=&amp;optionsFacetsDD_country=US&amp;title=&amp;location=&amp;date=#searchresults</t>
  </si>
  <si>
    <t>US, Newest</t>
  </si>
  <si>
    <t>Wait 10s, Click [Accept]</t>
  </si>
  <si>
    <t>https://www.linkedin.com/company/optimizely</t>
  </si>
  <si>
    <t>Optimizely offers a flexible work model that includes hybrid and remote options. They allow employees to choose the work style that best fits their role and personal needs, within certain geographic guidelines. Many of their roles are advertised as "Remote-First" or "Flexible Hybrid."</t>
  </si>
  <si>
    <t>"We offer a flexible work environment where you can choose to work remotely or from one of our hubs."</t>
  </si>
  <si>
    <t>[Optimizely Careers], (Mar. 2026)</t>
  </si>
  <si>
    <t>High degree of employee choice; no strict day mandate for most.</t>
  </si>
  <si>
    <t>InfoCepts</t>
  </si>
  <si>
    <t>https://www.crunchbase.com/organization/infocepts</t>
  </si>
  <si>
    <t>Analytics, Artificial Intelligence (AI), Consulting</t>
  </si>
  <si>
    <t>Washington, District of Columbia, United States</t>
  </si>
  <si>
    <t>InfoCepts offers data analytics and AI consulting services to improve business results.</t>
  </si>
  <si>
    <t>InfoCepts provides data analytics and AI consulting services to enhance business outcomes. The company specializes in leveraging data, AI, and user-friendly analytics to deliver actionable insights. InfoCepts partners with clients to address their data challenges and improve decision-making processes through effective use of technology and data storytelling methodologies.</t>
  </si>
  <si>
    <t>https://www.infocepts.ai</t>
  </si>
  <si>
    <t>https://infotalent.infocepts.com/infocepts/jobslist</t>
  </si>
  <si>
    <t>Custom site. Click to focus search.</t>
  </si>
  <si>
    <t>https://www.linkedin.com/company/infocepts/</t>
  </si>
  <si>
    <t>InfoCepts is a data solutions firm that embraces a "Work from Anywhere" (WFA) philosophy for many roles. While they have delivery centers, they offer significant remote flexibility for data scientists and engineers. Their model is highly distributed.</t>
  </si>
  <si>
    <t>"We provide a flexible work model that includes remote and hybrid options across our global locations."</t>
  </si>
  <si>
    <t>[InfoCepts Careers], (Feb. 2026)</t>
  </si>
  <si>
    <t>Strong emphasis on distributed data teams.</t>
  </si>
  <si>
    <t>Health Catalyst</t>
  </si>
  <si>
    <t>https://www.crunchbase.com/organization/health-catalyst</t>
  </si>
  <si>
    <t>Analytics, Data Integration, Health Care, Information Technology</t>
  </si>
  <si>
    <t>Healthcare Technology (Software/Analytics)</t>
  </si>
  <si>
    <t>Health Catalyst is a tech platform that organizes and links health-related data from different systems.</t>
  </si>
  <si>
    <t>Health Catalyst is a tech platform that organizes and links health-related data from different systems. It helps organize, normalize, and link the data from all different systems and make it searchable by all users, even the non-technical.</t>
  </si>
  <si>
    <t>http://healthcatalyst.com</t>
  </si>
  <si>
    <t>https://www.healthcatalyst.com/job-openings</t>
  </si>
  <si>
    <t>http://www.linkedin.com/company/2204309</t>
  </si>
  <si>
    <t>Health Catalyst is a remote-first company that has maintained this posture even as industry trends shifted. They prioritize "measurable outputs" over physical presence and offer extensive remote work support. The company recently underwent a restructuring to further optimize its virtual operating model.</t>
  </si>
  <si>
    <t>"Nice perk that the company has always been 'remote first'."</t>
  </si>
  <si>
    <t>Indeed Employee Review, (May 2024)</t>
  </si>
  <si>
    <t>"Project Nexus" in 2026 reinforced the remote-first operating model.</t>
  </si>
  <si>
    <t>ZipRecruiter</t>
  </si>
  <si>
    <t>https://www.crunchbase.com/organization/ziprecruiter</t>
  </si>
  <si>
    <t>E-Commerce, Employment, Human Resources, Recruiting, SaaS</t>
  </si>
  <si>
    <t>ZipRecruiter is an online employment marketplace, connecting millions of employers and job seekers through mobile and email services.</t>
  </si>
  <si>
    <t>ZipRecruiter is an online employment marketplace, connecting millions of employers and job seekers through mobile and email services. he platform utilizes AI-driven smart matching technology to enhance the job search experience, ensuring users receive relevant job alerts.</t>
  </si>
  <si>
    <t>http://www.ziprecruiter.com</t>
  </si>
  <si>
    <t>https://www.ziprecruiter.com/careers</t>
  </si>
  <si>
    <t>https://job-boards.greenhouse.io/ziprecruiter</t>
  </si>
  <si>
    <t>https://www.linkedin.com/company/ziprecruiter</t>
  </si>
  <si>
    <t>ZipRecruiter continues to offer significant flexibility, with many roles advertised as remote or hybrid. They focus on a "work from anywhere" philosophy for their technology and sales teams. Office hubs are available for those who prefer them.</t>
  </si>
  <si>
    <t>"We are a flexible-first company, offering remote and hybrid options to meet our team where they are."</t>
  </si>
  <si>
    <t>[ZipRecruiter Careers], (APR. 2026)</t>
  </si>
  <si>
    <t>Strong remote-friendly branding.</t>
  </si>
  <si>
    <t>eXp Realty</t>
  </si>
  <si>
    <t>https://www.crunchbase.com/organization/exp-world-holdings-48ab</t>
  </si>
  <si>
    <t>Communities, Real Estate, Training</t>
  </si>
  <si>
    <t>Real Estate</t>
  </si>
  <si>
    <t>Dallas, Texas, United States</t>
  </si>
  <si>
    <t>eXp Realty is a global community designed and powered by our agents and partners, transforming the real estate company.</t>
  </si>
  <si>
    <t>https://exprealty.com</t>
  </si>
  <si>
    <t>https://ats.rippling.com/exp-jobs/jobs</t>
  </si>
  <si>
    <t>https://ats.rippling.com/exp-jobs/jobs?jobBoardSlug=exp-jobs&amp;page=0&amp;searchQuery=&amp;workplaceType=&amp;country=US&amp;state=&amp;city=&amp;pageSize=40</t>
  </si>
  <si>
    <t>Rippling (API)</t>
  </si>
  <si>
    <t>US, 40 records</t>
  </si>
  <si>
    <t>API captures all jobs. Use "Added Text" for US/Strategy.</t>
  </si>
  <si>
    <t>https://www.linkedin.com/company/exp-realty</t>
  </si>
  <si>
    <t>eXp Realty is a 100% cloud-based real estate brokerage. The company has no brick-and-mortar offices and operates entirely through its virtual platform, eXp World. All agents and corporate staff work remotely.</t>
  </si>
  <si>
    <t>"At eXp, you're not bound by borders or office walls. Our virtual model gives you the power to choose."</t>
  </si>
  <si>
    <t>eXpRealty.com, (Mar. 2026); ZipRecruiter, (Apr. 2026)</t>
  </si>
  <si>
    <t>The industry leader in virtual brokerage models.</t>
  </si>
  <si>
    <t>Renaissance Learning</t>
  </si>
  <si>
    <t>https://www.crunchbase.com/organization/renaissance-learning</t>
  </si>
  <si>
    <t>Big Data, EdTech, Education, E-Learning, Software</t>
  </si>
  <si>
    <t>Wisconsin Rapids, Wisconsin, United States</t>
  </si>
  <si>
    <t>Renaissance Learning is an edtech company that provides assessment, reading, and math solutions for pre-Kâ€“12 schools and districts.</t>
  </si>
  <si>
    <t>Renaissance Learning provides computer-based assessment technology and school improvement programs for pre-kindergarten through senior high schools and districts in the United States and internationally alongside its subsidiaries. Its educational software products cover various subject areas such as reading, early literacy, mathematics, writing, vocabulary, and language acquisition.</t>
  </si>
  <si>
    <t>http://www.renaissance.com</t>
  </si>
  <si>
    <t>https://job-boards.greenhouse.io/renaissancelearning-nam</t>
  </si>
  <si>
    <t>https://job-boards.greenhouse.io/renaissancelearning-nam?offices%5B%5D=4038862008</t>
  </si>
  <si>
    <t>http://www.linkedin.com/company/renaissance-learning</t>
  </si>
  <si>
    <t>Renaissance Learning is remote-friendly, with many positions listed as fully remote. They have a long history of supporting distributed teams across the US. They prioritize "flexibility for educators and employees alike."</t>
  </si>
  <si>
    <t>"We offer a variety of work arrangements, including remote and hybrid options, to support our team."</t>
  </si>
  <si>
    <t>[Renaissance Careers], (Jan. 2026)</t>
  </si>
  <si>
    <t>Large portion of the workforce has been remote since before 2020.</t>
  </si>
  <si>
    <t>Xero</t>
  </si>
  <si>
    <t>https://www.crunchbase.com/organization/xero</t>
  </si>
  <si>
    <t>Accounting, Billing, FinTech, Personal Finance, SaaS, Software</t>
  </si>
  <si>
    <t>Software Products (Accounting SaaS)</t>
  </si>
  <si>
    <t>Wellington, Wellington, New Zealand</t>
  </si>
  <si>
    <t>Xero is an online accounting software for small businesses that automating invoicing, bank reconciliations, and reporting.</t>
  </si>
  <si>
    <t>Xero is an online accounting software suite for small businesses, accountants, and bookkeepers. It enables its users to track and manage cash flow processes, invoicing, payments, reporting, and pay runs. Users can use Xero through any of its three monthly subscription packages: starter, standard, and premium.</t>
  </si>
  <si>
    <t>http://xero.com</t>
  </si>
  <si>
    <t>https://careers.xero.com/jobs/</t>
  </si>
  <si>
    <t>https://careers.xero.com/jobs/?search=&amp;country=United+States&amp;pagesize=20#results</t>
  </si>
  <si>
    <t>http://www.linkedin.com/company/xero</t>
  </si>
  <si>
    <t>Xero is committed to a "Remote-First" or "Flexible" model for its global workforce. They allow employees to choose between being office-based, hybrid, or fully remote. Their internal culture is built around digital-first workflows.</t>
  </si>
  <si>
    <t>"At Xero, you can work from home, the office, or a mix of both. We are built for flexibility."</t>
  </si>
  <si>
    <t>[Xero Careers], (MAR. 2026)</t>
  </si>
  <si>
    <t>High consistency in remote-first messaging.</t>
  </si>
  <si>
    <t>Encora</t>
  </si>
  <si>
    <t>https://www.crunchbase.com/organization/indecomm-digital-services</t>
  </si>
  <si>
    <t>Big Data, Cloud Computing, Software</t>
  </si>
  <si>
    <t>Scottsdale, Arizona, United States</t>
  </si>
  <si>
    <t>Encora accelerates business outcomes for clients through leading-edge digital product innovation.</t>
  </si>
  <si>
    <t>Encora is a product engineering services player that provides outsourced software product development services.</t>
  </si>
  <si>
    <t>https://www.encora.com/</t>
  </si>
  <si>
    <t>https://consider.com/boards/co/encora</t>
  </si>
  <si>
    <t>https://consider.com/boards/co/encora?postedSince=P7D</t>
  </si>
  <si>
    <t>Consider</t>
  </si>
  <si>
    <t>7d, No US jobs open</t>
  </si>
  <si>
    <t>Consider.com platform. Filter for US to stabilize.</t>
  </si>
  <si>
    <t>https://www.linkedin.com/company/encorainc/</t>
  </si>
  <si>
    <t>Encora is a remote-friendly digital engineering firm. Given their global delivery model, most of their workforce is distributed and works remotely by default. They maintain offices for client meetings and local hubs but do not mandate attendance.</t>
  </si>
  <si>
    <t>"We offer a flexible, remote-first work environment for our global engineering talent."</t>
  </si>
  <si>
    <t>[Encora Careers], (Jan. 2026)</t>
  </si>
  <si>
    <t>Remote-first for engineering; very flexible.</t>
  </si>
  <si>
    <t>Namecheap</t>
  </si>
  <si>
    <t>https://www.crunchbase.com/organization/namecheap</t>
  </si>
  <si>
    <t>Information Technology, Software, Web Hosting</t>
  </si>
  <si>
    <t>Domain/Hosting Services</t>
  </si>
  <si>
    <t>Phoenix, Arizona, United States</t>
  </si>
  <si>
    <t>Namecheap provides domain registration, hosting, and security products for online presence.</t>
  </si>
  <si>
    <t>Namecheap provides a platform for domain registration, hosting, and security services. It offers a variety of products, including shared and managed WordPress hosting and professional email. The company also offers website security features like SSL certificates and VPN.</t>
  </si>
  <si>
    <t>https://www.namecheap.com</t>
  </si>
  <si>
    <t>https://www.namecheap.com/careers/openings/</t>
  </si>
  <si>
    <t>Show More, Uneditable Link</t>
  </si>
  <si>
    <t>https://www.linkedin.com/company/namecheap-inc</t>
  </si>
  <si>
    <t>Namecheap is a fully remote-first company with a globally distributed workforce. There are no requirements for in-office attendance, and the company has built its culture around asynchronous communication and remote collaboration.</t>
  </si>
  <si>
    <t>"We are a remote-first company with over 2,000 team members working from all over the world."</t>
  </si>
  <si>
    <t>[Namecheap Careers], (Feb. 2026)</t>
  </si>
  <si>
    <t>One of the most established remote-first tech companies.</t>
  </si>
  <si>
    <t>Microsoft</t>
  </si>
  <si>
    <t>https://www.crunchbase.com/organization/microsoft</t>
  </si>
  <si>
    <t>Agentic AI, Application Performance Management, Artificial Intelligence (AI), Business Development, DevOps, Information Services, Information Technology, Management Information Systems, Network Security, Software</t>
  </si>
  <si>
    <t>Redmond, Washington, United States</t>
  </si>
  <si>
    <t>Microsoft is a software corporation that develops, manufactures, licenses, supports, and sells a range of software products and services.</t>
  </si>
  <si>
    <t>Microsoft is an American multinational corporation that develops, manufactures, licenses, supports, and sells a range of software products and services. Microsoftâ€™s devices and consumer (D&amp;C) licensing segment licenses the Windows operating system and related software, Microsoft Office for consumers, and the Windows Phone operating system. The companyâ€™s computing and gaming hardware segment provides Xbox gaming and entertainment consoles and accessories, second-party and third-party video games, and Xbox Live subscriptions; surface devices and accessories; and Microsoft PC accessories. Its phone hardware segment offers Lumia smartphones and other non-Lumia phones. Its D&amp;C segment provides Windows Store, Xbox Live transactions, and Windows phone store; search advertising; display advertising; Office 365 Home and Office 365 Personal; first-party video games; and other consumer products and services as well as operating retail stores. Microsoftâ€™s commercial licensing segments license server products, including Windows Server, Microsoft SQL Server, Visual Studio, System Center, and related Client Access Licenses (CALs); Windows Embedded; Windows operating system; Microsoft Office for business, including Office, Exchange, SharePoint, Lync, and related CALs; Microsoft Dynamics business solutions; and Skype. Its commercial segment offers enterprise services, including premier support services and Microsoft consulting services; commercial cloud comprising Office 365 Commercial, other Microsoft Office online offerings, Dynamics CRM Online, and Microsoft Azure; and other commercial products and online services. The company markets and distributes its products through original equipment manufacturers, distributors, and resellers, as well as online.</t>
  </si>
  <si>
    <t>https://www.microsoft.com</t>
  </si>
  <si>
    <t>https://apply.careers.microsoft.com/careers?start=0&amp;pid=1970393556749885&amp;sort_by=timestamp</t>
  </si>
  <si>
    <t>https://apply.careers.microsoft.com/careers?start=0&amp;location=United+States&amp;sort_by=timestamp&amp;filter_include_remote=1&amp;filter_employment_type=full-time</t>
  </si>
  <si>
    <t>US, FT, Newest</t>
  </si>
  <si>
    <t>Setup - needs frequent updates; may not work with bulk uploads?</t>
  </si>
  <si>
    <t>Giant company. Use "Visual Change" detection.</t>
  </si>
  <si>
    <t>https://www.linkedin.com/company/microsoft</t>
  </si>
  <si>
    <t>Microsoft allows for a hybrid model where up to 50% of work time can be remote without formal approval. They provide extensive guidance on "Hybrid Work" but leave specific day mandates to individual managers.</t>
  </si>
  <si>
    <t>"Hybrid work represents the biggest shift to how we work in our generation. We are committed to flexibility."</t>
  </si>
  <si>
    <t>[Microsoft WorkLab], (Dec. 2025)</t>
  </si>
  <si>
    <t>Standard is 50% remote; varies significantly by org.</t>
  </si>
  <si>
    <t>Cart.com</t>
  </si>
  <si>
    <t>https://www.crunchbase.com/organization/cart-com</t>
  </si>
  <si>
    <t>Analytics, Information Technology, Logistics, Software, Supply Chain Management</t>
  </si>
  <si>
    <t>Houston, Texas, United States</t>
  </si>
  <si>
    <t>Cart.com is a technology company that provides a unified commerce platform to help companies from discovery to delivery.</t>
  </si>
  <si>
    <t>Cart.com is the provider of comprehensive commerce and logistics solutions that unify commerce operations across channels and capabilities, enabling B2C and B2B companies to operate seamlessly across channels and sell and fulfill anywhere their customers are. Cart.com drives powers digital and physical commerce operations for over 6,000 customers, including some of the most beloved consumer brands and most complex B2B organizations. With over 1,000 employees, a team of AI and data scientists and 14 warehouses nationwide, our scale allows us to support middle market and enterprise level companies across industries.</t>
  </si>
  <si>
    <t>https://www.cart.com</t>
  </si>
  <si>
    <t>https://wd1.myworkdaysite.com/recruiting/cart/Cart</t>
  </si>
  <si>
    <t>https://wd1.myworkdaysite.com/recruiting/cart/Cart/?timeType=9ddbd7614763010777f5cfd0952c0005&amp;workerSubType=f9293d0dd62b010dc9ac223653c60000</t>
  </si>
  <si>
    <t>N</t>
  </si>
  <si>
    <t>https://www.linkedin.com/company/cartdotcom</t>
  </si>
  <si>
    <t>Cart.com offers a flexible hybrid model, allowing many teams to work remotely while maintaining physical hubs for collaboration. They prioritize results over physical location for their tech and support staff. Some roles are designated as fully remote.</t>
  </si>
  <si>
    <t>"We empower our team to work in ways that best suit their lifestyles and roles."</t>
  </si>
  <si>
    <t>[Cart.com LinkedIn], (FEB. 2026)</t>
  </si>
  <si>
    <t>Focus on distributed teams in the US and Mexico.</t>
  </si>
  <si>
    <t>Bumble</t>
  </si>
  <si>
    <t>https://www.crunchbase.com/organization/bumble</t>
  </si>
  <si>
    <t>Business Development, Dating, Internet, Mobile Apps, Social Network</t>
  </si>
  <si>
    <t>Bumble is a social networking platform focused on making romance, friendship, and business connections.</t>
  </si>
  <si>
    <t>Bumble is an app that brings dating, friend-finding, and career-building into a single social networking platform. The location-based social app facilitates communication between interested users. It enables people to connect and build equitable and healthy relationships. In heterosexual matches, only female users can make the first contact with matched male users, while in same-sex matches either person can send a message first. Users can sign up using their phone number or Facebook profile, and have options of searching for romantic matches or, in "BFF mode", friends. Bumble Bizz facilitates business communications. It was founded in 2014 by Whitney Wolfe Herd and is based in Austin, Texas.</t>
  </si>
  <si>
    <t>http://bumble.com</t>
  </si>
  <si>
    <t>https://jobs.lever.co/bumbleinc</t>
  </si>
  <si>
    <t>https://api.lever.co/v0/postings/bumbleinc?mode=json</t>
  </si>
  <si>
    <t>https://www.linkedin.com/company/bumble-app</t>
  </si>
  <si>
    <t>Bumble operates as a "remote-first" company, giving employees the choice of where they work. They maintain offices for those who wish to use them but do not mandate attendance. They also offer "work from anywhere" weeks throughout the year.</t>
  </si>
  <si>
    <t>"Bumble is a remote-first company, prioritizing flexibility for our team."</t>
  </si>
  <si>
    <t>[Bumble Careers], (Mar. 2026)</t>
  </si>
  <si>
    <t>Known for "focus weeks" and remote flexibility.</t>
  </si>
  <si>
    <t>Guild</t>
  </si>
  <si>
    <t>https://www.crunchbase.com/organization/guild-education</t>
  </si>
  <si>
    <t>Career Planning, EdTech, Education</t>
  </si>
  <si>
    <t>Denver, Colorado, United States</t>
  </si>
  <si>
    <t>Guild is a learning platform that offers classes, programs, and degrees for working adults.</t>
  </si>
  <si>
    <t>Guild's lifelong learning platform offers classes, programs, and degrees for working adults, with a path for them to move forward in their education and careers. It offers these adults support from start to finish, with their technology platform for discovery, learning, and organizing the experience, and extra support with their tech-enabled student advising model.</t>
  </si>
  <si>
    <t>https://www.guild.com</t>
  </si>
  <si>
    <t>https://guild.com/open-positions-at-guild</t>
  </si>
  <si>
    <t>https://boards-api.greenhouse.io/v1/boards/guild/jobs</t>
  </si>
  <si>
    <t>https://www.linkedin.com/company/guild-education</t>
  </si>
  <si>
    <t>Guild maintains a remote-first culture, allowing the majority of its workforce to work from anywhere. The company uses digital tools to maintain community and connection without requiring office attendance. Offices are available as hubs for those who choose to use them.</t>
  </si>
  <si>
    <t>"Our platform of builder-driven businesses looks to hire people who believe in the power of community... [supporting] remote working."</t>
  </si>
  <si>
    <t>Guild, (Jan. 2026)</t>
  </si>
  <si>
    <t>Strong emphasis on asynchronous communication and digital-first workflows.</t>
  </si>
  <si>
    <t>Businessolver</t>
  </si>
  <si>
    <t>https://www.crunchbase.com/organization/businessolver</t>
  </si>
  <si>
    <t>Accounting, Financial Services, Information Technology</t>
  </si>
  <si>
    <t>Software Products (Benefits Admin SaaS)</t>
  </si>
  <si>
    <t>West Des Moines, Iowa, United States</t>
  </si>
  <si>
    <t>Businessolver is an employee benefits administration technology company.</t>
  </si>
  <si>
    <t>Businessolver is an employee benefits administration technology company. The company develops SaaS-based employee benefits administration software to engage employees with a suite of communication vehicles. Its software offers administration and management, benefit enrollment and administration, reporting and analytics, payroll and billing, consumer account administration, and verification services.</t>
  </si>
  <si>
    <t>https://www.businessolver.com</t>
  </si>
  <si>
    <t>https://businessolver.com/careers/openings/</t>
  </si>
  <si>
    <t>https://boards-api.greenhouse.io/v1/boards/businessolver/jobs</t>
  </si>
  <si>
    <t>https://www.linkedin.com/company/businessolver</t>
  </si>
  <si>
    <t>Businessolver operates a "Work from Anywhere" model for the vast majority of its roles. They have a long history of supporting a distributed workforce even prior to 2020. They maintain a "Culture Hub" in Des Moines for optional use.</t>
  </si>
  <si>
    <t>"We are a remote-first company, and our 'Work from Anywhere' policy is a core part of our culture."</t>
  </si>
  <si>
    <t>[Businessolver About Us], (Apr. 2026)</t>
  </si>
  <si>
    <t>Very mature remote infrastructure and culture.</t>
  </si>
  <si>
    <t>Ancestry</t>
  </si>
  <si>
    <t>https://www.crunchbase.com/organization/ancestry-com</t>
  </si>
  <si>
    <t>E-Commerce, Family, Internet, Subscription Service</t>
  </si>
  <si>
    <t>Lehi, Utah, United States</t>
  </si>
  <si>
    <t>Ancestry is a web-based platform that helps its users to create their own family tree and help them preserve and share their family history.</t>
  </si>
  <si>
    <t>Ancestry is a web-based platform that helps its users to create their own family tree and help them preserve and share their family history. The site has over 7 billion records from the US, Canada, and Europe ready to add or already added to family trees.  It has all relevant Federal Census records since 1790.  Records are generally accessible through a paid subscription, but many are free to browse. As of June 2011, the site had nearly 1.7 paying subscribers and 26 million family trees. Ancestry.com lets users create their own family tree using web software that does not require a download.  Users can start a free account if they only want to use Ancestry's family tree template and fill in their relatives manually.  For those who are looking to uncover long-lost relatives and see if you really are related to the 3rd Czar of Russia, there is a premium and pricey subscription service that will fill in as many of your relatives as possible, filling out the branches of your family tree. Since starting as a publishing company in 1983, Ancestry.com has been a leader in the family history market for over 20 years and has helped pioneer the market for online family history research. The foundation of their service is an extensive and unique collection of billions of historical records that have been digitized, indexed, and put online since 1996. Ancestry.com revenues have increased from $140.3 million in 2005 to $300.9 million in 2010, a compound annual growth rate of 16.5%.</t>
  </si>
  <si>
    <t>http://ancestry.com</t>
  </si>
  <si>
    <t>https://careers.ancestry.com/jobs/search</t>
  </si>
  <si>
    <t>https://careers.ancestry.com/jobs/search?page=1&amp;country_codes%5B%5D=US&amp;query=Strategy+OR+Strategic+OR+Project+OR+Program+OR+Operations+OR+Ops+OR+Intelligence+OR+Transformation+O</t>
  </si>
  <si>
    <t>No - only 19 jobs (US, keywords in link)</t>
  </si>
  <si>
    <t>https://careers.ancestry.com/jobs/search?page=1&amp;country_codes%5B%5D=US&amp;dropdown_field_1_uids%5B%5D=d94aa816a9470bbe6c4b213c3f293b23&amp;query=</t>
  </si>
  <si>
    <t>https://www.linkedin.com/company/ancestry.com/</t>
  </si>
  <si>
    <t>Adopted a "Future of Work" approach with flexibility at its foundation. Employees can choose their work environment, though hybrid is the cultural norm.</t>
  </si>
  <si>
    <t>"Our culture is not tied to our offices... Employees are offered choices in their work environment."</t>
  </si>
  <si>
    <t>Ancestry.com, (Feb. 2026)</t>
  </si>
  <si>
    <t>Role-based remote options and home-office allowance.</t>
  </si>
  <si>
    <t>Sprout Social</t>
  </si>
  <si>
    <t>https://www.crunchbase.com/organization/sprout-social</t>
  </si>
  <si>
    <t>Analytics, Apps, SaaS, Social Media, Software</t>
  </si>
  <si>
    <t>Sprout Social provides social media engagement, publishing, and analytics for businesses.</t>
  </si>
  <si>
    <t>Sprout Social is built on the idea that the world is better when businesses and customers communicate freely. They exist to help streamline and enhance those conversationsâ€”with customers, prospects and enthusiasts. Their platform is packed with handy features but stays out of the way to let brands easily engage with people and build lasting relationships.</t>
  </si>
  <si>
    <t>http://sproutsocial.com</t>
  </si>
  <si>
    <t>https://sproutsocial.com/careers/open-positions/</t>
  </si>
  <si>
    <t>https://www.linkedin.com/company/sprout-social-inc-</t>
  </si>
  <si>
    <t>Sprout Social offers a "Work from Anywhere" policy for many roles, but maintains a strong hybrid presence in Chicago and Seattle. They allow employees to choose a "Remote," "Hybrid," or "Office" designation annually. This provides clear employee choice.</t>
  </si>
  <si>
    <t>"Sprout is a remote-friendly company, and we support our team members in working where they do their best work."</t>
  </si>
  <si>
    <t>Sprout Social Careers, (Nov. 2025)</t>
  </si>
  <si>
    <t>Employees can choose their model; approximately 50% of the workforce is remote.</t>
  </si>
  <si>
    <t>D2L</t>
  </si>
  <si>
    <t>https://www.crunchbase.com/organization/desire2learn</t>
  </si>
  <si>
    <t>EdTech, Education, E-Learning, Mobile</t>
  </si>
  <si>
    <t>Kitchener, Ontario, Canada</t>
  </si>
  <si>
    <t>D2L is an edtech company that provides integrated learning platform and cloud e-learning solutions for educational institutes.</t>
  </si>
  <si>
    <t>Founded in 1999, D2L is leader in providing cloud-based learning solutions for higher education, K-12 and Fortune 1000 companies.  The Company provides next generation learning management system and solutions to engage and inspire learners lifelong - helping clients break down barriers to accessing the highest quality learning experiences.  D2L's cloud-based learning solution, Brightspace, provides an open and extensible platform to over 700 clients and over 8 million learners in higher education, K-12, healthcare, government and the corporate sector including the Fortune 1000.</t>
  </si>
  <si>
    <t>http://www.d2l.com</t>
  </si>
  <si>
    <t>https://www.d2l.com/careers/jobs/</t>
  </si>
  <si>
    <t>https://www.d2l.com/careers/jobs/?status=full-time&amp;</t>
  </si>
  <si>
    <t>https://www.linkedin.com/company/d2l</t>
  </si>
  <si>
    <t>Embraces a remote-first culture. The company has moved away from mandatory office days for the vast majority of its corporate staff.</t>
  </si>
  <si>
    <t>"D2L is a remote-first company, committed to a flexible and distributed work environment."</t>
  </si>
  <si>
    <t>[D2L Careers], (Feb. 2026)</t>
  </si>
  <si>
    <t>Offices remain open as optional "hubs."</t>
  </si>
  <si>
    <t>PagerDuty</t>
  </si>
  <si>
    <t>https://www.crunchbase.com/organization/pagerduty</t>
  </si>
  <si>
    <t>Analytics, Cloud Computing, Information Technology, IT Management, SaaS, Software</t>
  </si>
  <si>
    <t>Software Products (Incident Response SaaS)</t>
  </si>
  <si>
    <t>PagerDuty is an operations performance platform that helps monitor IT infrastructure, detect issues, and resolve incidents.</t>
  </si>
  <si>
    <t>PagerDuty is an operations performance platform delivering visibility and actionable intelligence across the entire incident lifecycle.  Their SaaS-based solution empowers over 10,000 small, mid-size, and enterprise global customers such as Comcast, eHarmony, Slack, and Lululemon with the insight to intelligently respond to critical disruptions for exceptional customer experience. PagerDuty was founded to deliver a new and innovative approach to increase business response and efficiency. When brand reputation depends on customer satisfaction, PagerDuty arms businesses with the insight to proactively manage incidents and events that may impact customers across their IT environment.</t>
  </si>
  <si>
    <t>http://www.pagerduty.com</t>
  </si>
  <si>
    <t>https://careers.pagerduty.com/jobs/search</t>
  </si>
  <si>
    <t>https://job-boards.greenhouse.io/pagerduty</t>
  </si>
  <si>
    <t>http://www.linkedin.com/company/pagerduty</t>
  </si>
  <si>
    <t>PagerDuty offers a flexible work model they call "Distributed by Design." Employees can choose to be office-based, hybrid, or fully remote. They focus on equitable experiences regardless of location.</t>
  </si>
  <si>
    <t>"We are distributed by design, meaning we empower Dutonians to work where they are most effective."</t>
  </si>
  <si>
    <t>[PagerDuty Careers], (Mar. 2026)</t>
  </si>
  <si>
    <t>Strong leadership signals supporting long-term flexibility.</t>
  </si>
  <si>
    <t>Udemy</t>
  </si>
  <si>
    <t>https://www.crunchbase.com/organization/udemy</t>
  </si>
  <si>
    <t>EdTech, Education, E-Learning, Training</t>
  </si>
  <si>
    <t>Udemy is an online learning platform that helps students, companies, and governments gain the skills they need to reach their goals.</t>
  </si>
  <si>
    <t>Udemy is an online learning marketplace that offers digital courses and workforce training through an open platform where individual creators publish instructional content. It provides self-paced video lectures, articles, quizzes, and supplementary resources on subjects such as technology, business, creative skills, personal development, and professional competencies. Organizations can subscribe to the Udemy Business service to give teams access to curated course collections, learning paths, administrative tools, and analytics for internal training needs. The platform supports access across web and mobile devices and includes interactive features like instructor Q&amp;A and course progress tracking.</t>
  </si>
  <si>
    <t>http://www.udemy.com</t>
  </si>
  <si>
    <t>https://about.udemy.com/careers/</t>
  </si>
  <si>
    <t>http://www.linkedin.com/company/udemy</t>
  </si>
  <si>
    <t>Udemy offers a flexible hybrid model where employees can choose to be "Office-Based," "Hybrid," or "Remote." They maintain hubs for collaboration but do not force a specific number of days for those categorized as remote or hybrid. They emphasize "learning and working from anywhere."</t>
  </si>
  <si>
    <t>"Udemy offers flexibility in how and where you work, including remote-first and hybrid options."</t>
  </si>
  <si>
    <t>[Udemy Careers], (Mar. 2026)</t>
  </si>
  <si>
    <t>Employee choice model; very flexible.</t>
  </si>
  <si>
    <t>1Password</t>
  </si>
  <si>
    <t>https://www.crunchbase.com/organization/1password</t>
  </si>
  <si>
    <t>Cyber Security, Information Technology, Network Security, Privacy, Software, Web Apps</t>
  </si>
  <si>
    <t>1Password operates as a password manager for documents, credit card information, and addresses.</t>
  </si>
  <si>
    <t>1Password is a secure password manager that provides businesses and families with a safe way to share passwords, credit cards, and documents. It keeps important information secure with AES 256-bit encryption. They allow users to keep the information easily organized with convenient categories and tags and find what they need with a customizable search. Founded in 2005, 1Password remembers and fills web forms with passwords, credit card information, and addressesâ€”with a single click. It is focused on making security convenient and keeping customers happy. It is headquartered in Toronto, Ontario in Canada.</t>
  </si>
  <si>
    <t>https://1password.com</t>
  </si>
  <si>
    <t>https://jobs.ashbyhq.com/1password</t>
  </si>
  <si>
    <t>https://api.ashbyhq.com/posting-api/job-board/1password</t>
  </si>
  <si>
    <t>https://www.linkedin.com/company/1password</t>
  </si>
  <si>
    <t>1Password is a remote-first company and has been since its inception. They hire globally and do not have a requirement for employees to visit a physical office. Their culture and tools are entirely built around asynchronous, distributed work.</t>
  </si>
  <si>
    <t>"We’ve been remote-first since the beginning. You can work from anywhere you call home."</t>
  </si>
  <si>
    <t>1Password Careers, (Mar. 2026)</t>
  </si>
  <si>
    <t>A leading example of a successful remote-first tech company.</t>
  </si>
  <si>
    <t>Pinterest</t>
  </si>
  <si>
    <t>https://www.crunchbase.com/organization/pinterest</t>
  </si>
  <si>
    <t>Internet, Social Bookmarking, Social Media, Social Network, Software</t>
  </si>
  <si>
    <t>Pinterest is a visual bookmarking tool for saving and discovering creative ideas.</t>
  </si>
  <si>
    <t>Pinterest is a visual bookmarking tool for saving and discovering creative ideas. It helps its users to discover and do what they love including recipes, arts and crafts, clothing, and home projects. Its site and app allow its users to save and post images on different boards, categorized and curated to each user's individual tastes. Users can also follow boards created by other users, and re-post items to their own boards.</t>
  </si>
  <si>
    <t>https://www.pinterest.com/</t>
  </si>
  <si>
    <t>https://www.pinterestcareers.com/jobs/#results</t>
  </si>
  <si>
    <t>https://www.pinterestcareers.com/jobs/?search=&amp;type=Regular&amp;pagesize=50#results</t>
  </si>
  <si>
    <t>Regular, 50 records</t>
  </si>
  <si>
    <t>Setup - needs frequent updates</t>
  </si>
  <si>
    <t>http://www.linkedin.com/company/pinterest</t>
  </si>
  <si>
    <t>Pinterest operates under a policy called "PinFlex," which allows employees to live and work anywhere within their country of employment. There is no mandatory number of days in the office. They gather teams in person for specific "collaboration moments" a few times a year.</t>
  </si>
  <si>
    <t>"PinFlex gives our employees the autonomy to choose where they work."</t>
  </si>
  <si>
    <t>[Pinterest Newsroom], (Jan. 2026)</t>
  </si>
  <si>
    <t>One of the most flexible large tech policies.</t>
  </si>
  <si>
    <t>HelpSystems</t>
  </si>
  <si>
    <t>Software Products (Fortra)</t>
  </si>
  <si>
    <t>https://fortra.wd12.myworkdayjobs.com/FortraCareers</t>
  </si>
  <si>
    <t>https://fortra.wd12.myworkdayjobs.com/FortraCareers/?workerSubType=194ed157644310009ad8ad8ac6110000&amp;timeType=cd0797a7226510004c39d5e70b3b0000</t>
  </si>
  <si>
    <t>Cybersecurity firm that rebranded to Fortra and maintains a remote-first culture for its global tech teams.</t>
  </si>
  <si>
    <t>"Remote-first culture that supports productivity from anywhere."</t>
  </si>
  <si>
    <t>[Fortra.com], (JAN. 2026)</t>
  </si>
  <si>
    <t>Emphasizes "Whole Self Wellness" through flexibility.</t>
  </si>
  <si>
    <t>Pinnacle Group</t>
  </si>
  <si>
    <t>https://www.crunchbase.com/organization/pinnacle-technical-resources</t>
  </si>
  <si>
    <t>IT Management, Software</t>
  </si>
  <si>
    <t>Providing Innovative IT Workforce Solutions For Nearly 20 Years</t>
  </si>
  <si>
    <t>Pinnacle Group is a leading provider of information technology and workforce solutions. Pinnacle Group includes Pinnacle Technical Resources, Inc., its flagship information technology staffing and consulting services provider; Pinnacle MSP, a managed services provider; Pinnacle Payrolling, a payrolling and independent contractor compliance provider; Pinnacle Canada, which provides staffing, MSP and payrolling services in Canada; and Provade, Inc., a global provider of enterprise-class vendor management software (VMS). Pinnacle Group has become one of the largest providers in its industry, with thousands of IT professionals providing services across the U.S. and Canada. Provadeâ€™s VMS technology operates in over 60 countries and manages billions of dollars in annual spend.</t>
  </si>
  <si>
    <t>http://pinnacle1.com</t>
  </si>
  <si>
    <t>https://pinnaclegroup.wd1.myworkdayjobs.com/en-US/PinnacleGroup</t>
  </si>
  <si>
    <t>https://pinnaclegroup.wd1.myworkdayjobs.com/en-US/PinnacleGroup/?locationCountry=bc33aa3152ec42d4995f4791a106ed09</t>
  </si>
  <si>
    <t>https://www.linkedin.com/company/pinnacle-technical-resources</t>
  </si>
  <si>
    <t>Pinnacle Group offers significant flexibility as a workforce solutions provider. They describe their environment as "flexible-first," allowing many corporate employees to work remotely. However, some operational roles require office presence.</t>
  </si>
  <si>
    <t>"Pinnacle Group champions a flexible work culture that prioritizes results over physical location."</t>
  </si>
  <si>
    <t>Pinnacle Group LinkedIn, (Feb. 2026)</t>
  </si>
  <si>
    <t>Tryfacta, Inc.</t>
  </si>
  <si>
    <t>https://www.tryfacta.com/current-openings</t>
  </si>
  <si>
    <t>Limited business roles</t>
  </si>
  <si>
    <t>Tryfacta is an IT staffing and services firm that embraces a remote-first approach for its corporate and consulting staff. Most of their internal job listings are marked as "Remote" or "Work from Home." They prioritize digital collaboration tools.</t>
  </si>
  <si>
    <t>"Tryfacta empowers a global, distributed workforce with remote-first policies."</t>
  </si>
  <si>
    <t>Tryfacta LinkedIn Page, (Apr. 2026)</t>
  </si>
  <si>
    <t>Business model is built around distributed IT talent.</t>
  </si>
  <si>
    <t>Chegg</t>
  </si>
  <si>
    <t>https://www.crunchbase.com/organization/chegg</t>
  </si>
  <si>
    <t>Books, Education, Higher Education, Textbook</t>
  </si>
  <si>
    <t>Chegg is a student media learning platform offering services to universities and community colleges.</t>
  </si>
  <si>
    <t>Chegg is a student media learning platform offering services to universities and community colleges. The company also helps students become smarter, saves time &amp; money.  The company was founded in 2005 and is headquartered in Santa Clara, California, USA.</t>
  </si>
  <si>
    <t>http://www.chegg.com</t>
  </si>
  <si>
    <t>https://osv-chegg.wd5.myworkdayjobs.com/Chegg</t>
  </si>
  <si>
    <t>https://osv-chegg.wd5.myworkdayjobs.com/Chegg/?locationCountry=bc33aa3152ec42d4995f4791a106ed09&amp;timeType=4788536c9b3a1011a81b3db0708c200c&amp;workerSubType=40716bc4f8e41058a44fe38fbda60355</t>
  </si>
  <si>
    <t>https://www.linkedin.com/company/137338</t>
  </si>
  <si>
    <t>Chegg has transitioned to a remote-first company, allowing the vast majority of its employees to work from anywhere. They have significantly reduced their office footprint and focus on virtual engagement. They host occasional in-person events for team building.</t>
  </si>
  <si>
    <t>"Chegg is a remote-first company, giving our team the flexibility to work where they live."</t>
  </si>
  <si>
    <t>[Chegg Investor Relations], (Nov. 2025)</t>
  </si>
  <si>
    <t>One of the most flexible large ed-tech firms.</t>
  </si>
  <si>
    <t>Exadel</t>
  </si>
  <si>
    <t>https://www.crunchbase.com/organization/exadel</t>
  </si>
  <si>
    <t>Consulting, E-Commerce, Financial Services, Software, Web Development</t>
  </si>
  <si>
    <t>Walnut Creek, California, United States</t>
  </si>
  <si>
    <t>Exadel is a global consulting and engineering company that delivers technology transformation to help customers become digital leaders.</t>
  </si>
  <si>
    <t>Exadel is a leading global consulting and engineering company that delivers technology transformation to help customers become digital leaders in their industries. Through continuous innovation, accelerated change, and expert proficiency, Exadel drives the business outcomes clients need and approaches each partnership with open collaboration combined with deep industry and technology expertise. Exadel specializes in five high-impact service areas, including strategy and technology consulting, AI and data management, digital experience, digital products and platforms, and managed services. Founded in 1998 in Silicon Valley, Exadel is a Forrester-recognized leader in Agile Development with delivery centers across the United States, LATAM, Europe, and Asia. Learn more at exadel.com.</t>
  </si>
  <si>
    <t>http://www.exadel.com</t>
  </si>
  <si>
    <t>https://exadel.com/careers/careers</t>
  </si>
  <si>
    <t>Load more, Uneditable Link</t>
  </si>
  <si>
    <t>http://www.linkedin.com/company/27653</t>
  </si>
  <si>
    <t>Exadel is a global software engineering firm that has transitioned to a remote-first model. They hire across various countries and allow employees to work from home or use local delivery centers. Their culture is built on distributed agile teams.</t>
  </si>
  <si>
    <t>"Exadel provides a flexible, remote-first environment for our global engineering talent."</t>
  </si>
  <si>
    <t>Exadel Careers Page, (Jan. 2026)</t>
  </si>
  <si>
    <t>Strong evidence of remote-first hiring across Europe and the US.</t>
  </si>
  <si>
    <t>Coursera</t>
  </si>
  <si>
    <t>https://www.crunchbase.com/organization/coursera</t>
  </si>
  <si>
    <t>EdTech, Education, E-Learning, Internet</t>
  </si>
  <si>
    <t>Coursera is an online education platform that offers classes for students.</t>
  </si>
  <si>
    <t>Coursera is an online education company that serves registered learners by partnering with universities and educational institutions. The platform offers online courses and specializations in various fields, providing opportunities for career advancement, education, and personal enrichment.</t>
  </si>
  <si>
    <t>http://www.coursera.org</t>
  </si>
  <si>
    <t>https://job-boards.greenhouse.io/coursera</t>
  </si>
  <si>
    <t>Only 8 jobs</t>
  </si>
  <si>
    <t>https://boards-api.greenhouse.io/v1/boards/coursera/jobs</t>
  </si>
  <si>
    <t>http://www.linkedin.com/company/coursera</t>
  </si>
  <si>
    <t>Coursera is a remote-first company that hires globally. They have embraced a "work from anywhere" philosophy to align with their mission of universal access to education. They do not have mandatory office days for most staff.</t>
  </si>
  <si>
    <t>"Coursera is a remote-first company, and we are committed to providing a flexible work environment for our global team."</t>
  </si>
  <si>
    <t>[Coursera Newsroom], (Mar. 2026)</t>
  </si>
  <si>
    <t>Strong commitment to distributed work.</t>
  </si>
  <si>
    <t>KMS Technology</t>
  </si>
  <si>
    <t>https://www.crunchbase.com/organization/kms-technology</t>
  </si>
  <si>
    <t>Agentic AI, Generative AI, IT Management, Software, Software Engineering</t>
  </si>
  <si>
    <t>KMS Technology is a strategic engineering company helping businesses turn bold ideas into high-impact solutionsâ€”faster.</t>
  </si>
  <si>
    <t>KMS Technology is a strategic engineering company helping businesses turn bold ideas into high-impact solutionsâ€”faster. Founded in 2009 as a U.S.-based services company, weâ€™ve grown into a global organization with locations in the US, Vietnam, Mexico and Poland. KMS is trusted globally for the quality of our engineering and consulting services. We bring deep expertise in product development and quality assurance, Data &amp; AI-native engineering, and delivery excellence to every engagement. Our mission is to help customers build whatâ€™s nextâ€”accelerating innovation, crafting brilliant solutions, and creating  real-world impact. At KMS, we believe sustainable growth is built on the success of our clients and employees, and in making a lasting contribution to our communities.</t>
  </si>
  <si>
    <t>http://www.kms-technology.com</t>
  </si>
  <si>
    <t>https://careers.kms-technology.com/job/</t>
  </si>
  <si>
    <t>https://careers.kms-technology.com/job/?location=United%20States&amp;jobs_type=Experienced</t>
  </si>
  <si>
    <t>US, Experienced</t>
  </si>
  <si>
    <t>http://www.linkedin.com/company/kms-technology</t>
  </si>
  <si>
    <t>KMS Technology is a software services company that has adopted a remote-first approach. While they have offices in the US and Vietnam, they allow most of their engineering staff to work remotely. They focus on digital-first communication.</t>
  </si>
  <si>
    <t>"KMS is a remote-first company that values flexibility and global collaboration."</t>
  </si>
  <si>
    <t>KMS Technology Careers, (Jan. 2026)</t>
  </si>
  <si>
    <t>Offices are used primarily for social events and client meetings.</t>
  </si>
  <si>
    <t>Lean Solutions Group</t>
  </si>
  <si>
    <t>https://www.crunchbase.com/organization/lean-solutions-group</t>
  </si>
  <si>
    <t>Employment, Outsourcing, Recruiting, Staffing Agency, Training</t>
  </si>
  <si>
    <t>Staffing/Workforce Solutions (Nearshore)</t>
  </si>
  <si>
    <t>Coral Springs, Florida, United States</t>
  </si>
  <si>
    <t>Lean Solutions Group is a staffing agency that provides recruitment, logistics training, back-office support, and offshoring services.</t>
  </si>
  <si>
    <t>Lean Solutions Group focuses on expanding and enhancing a business by offering ranges from staffing to technology, marketing, and sales services.</t>
  </si>
  <si>
    <t>https://www.leangroup.com/</t>
  </si>
  <si>
    <t>https://www.leangroup.com/career-opportunities</t>
  </si>
  <si>
    <t>https://www.linkedin.com/company/lean-solutions-g</t>
  </si>
  <si>
    <t>Lean Solutions Group primarily provides nearshore staffing and outsourcing. Their model is inherently distributed, with many professionals working from satellite offices or remotely to support U.S.-based clients.</t>
  </si>
  <si>
    <t>"We offer flexible work arrangements for our global workforce to ensure seamless client support."</t>
  </si>
  <si>
    <t>[Lean Solutions Group Site], (Feb. 2026)</t>
  </si>
  <si>
    <t>Focuses on high-growth industries like logistics and tech.</t>
  </si>
  <si>
    <t>Context Aware Solutions</t>
  </si>
  <si>
    <t>https://www.crunchbase.com/organization/context-aware-solutions</t>
  </si>
  <si>
    <t>Concerts, Events, Messaging</t>
  </si>
  <si>
    <t>Context Aware Solutions provides the functionality for event venues to offer venue-specific content to patrons' mobile devices.</t>
  </si>
  <si>
    <t>Context Aware Solutions provides the functionality for event venues to offer venue-specific content to patrons' mobile devices. By offering navigation, social networking, and e-commerce services, venues can provide unique experiences for their customers.</t>
  </si>
  <si>
    <t>http://www8.hp.com</t>
  </si>
  <si>
    <t>https://www.linkedin.com/company/hp</t>
  </si>
  <si>
    <t>Context Aware Solutions is a technology firm specializing in adaptive systems and digital workplace infrastructure. They practice a remote-first model, leveraging their own context-aware tools to manage a distributed workforce.</t>
  </si>
  <si>
    <t>"We're a remote team built on trust, collaboration, and clear communication."</t>
  </si>
  <si>
    <t>[2GoCloud/Context Aware], (Jun. 2025)</t>
  </si>
  <si>
    <t>Tech-centric; uses its own products to enable a remote-first culture.</t>
  </si>
  <si>
    <t>Planview</t>
  </si>
  <si>
    <t>https://www.crunchbase.com/organization/planview</t>
  </si>
  <si>
    <t>Collaboration, Enterprise Software, Information Technology, Management Information Systems, Project Management, SaaS, Software</t>
  </si>
  <si>
    <t>Planview is an end-to-end AI-driven platform that empowers business, tech, and transformation leaders to create organizational focus.</t>
  </si>
  <si>
    <t>Planview's AI-driven connected platform empowers business, technology, and transformation leaders to create an organizational focus on the project and product initiatives that matter most to their customers and businesses.</t>
  </si>
  <si>
    <t>http://www.planview.com</t>
  </si>
  <si>
    <t>https://careers.planview.com/careers-home/jobs</t>
  </si>
  <si>
    <t>https://careers.planview.com/careers-home/jobs?page=1&amp;sortBy=posted_date&amp;descending=true</t>
  </si>
  <si>
    <t>Oracle Cloud site.</t>
  </si>
  <si>
    <t>http://www.linkedin.com/company/planview</t>
  </si>
  <si>
    <t>Planview uses a hybrid work model where employees are encouraged to visit the office for team-based activities. Most roles offer a high degree of remote flexibility, with an average office presence of 1-2 days. They recruit for remote roles across North America and Europe.</t>
  </si>
  <si>
    <t>"We offer a flexible, hybrid work environment tailored to team needs."</t>
  </si>
  <si>
    <t>[Planview Careers], (Mar. 2026)</t>
  </si>
  <si>
    <t>HQ in Austin, TX.</t>
  </si>
  <si>
    <t>HelmsBriscoe</t>
  </si>
  <si>
    <t>https://www.crunchbase.com/organization/helmsbriscoe-2</t>
  </si>
  <si>
    <t>Hospitality</t>
  </si>
  <si>
    <t>HelmsBriscoe is a hospitality company which helps n Meetings Procurement &amp; Site Selection</t>
  </si>
  <si>
    <t>http://www.helmsbriscoe.com</t>
  </si>
  <si>
    <t>https://www.linkedin.com/company/helmsbriscoe</t>
  </si>
  <si>
    <t>HelmsBriscoe operates on a highly distributed, remote model. The majority of their associates are independent contractors or remote employees who work from home offices globally. They are a pioneer in the "virtual office" space for the meetings and events industry.</t>
  </si>
  <si>
    <t>"Our associates enjoy the flexibility of working from their own home offices around the world."</t>
  </si>
  <si>
    <t>HelmsBriscoe Join Us, (Mar. 2026)</t>
  </si>
  <si>
    <t>One of the most remote-friendly companies in the sector.</t>
  </si>
  <si>
    <t>Marigold</t>
  </si>
  <si>
    <t>https://www.crunchbase.com/organization/marigold</t>
  </si>
  <si>
    <t>CRM, Digital Marketing, Marketing</t>
  </si>
  <si>
    <t>Marigold offers marketing technology solutions designed to help marketers of all sizes grow the relationships that grow their business.</t>
  </si>
  <si>
    <t>Marigold offers marketing technology solutions designed to help marketers of all sizes grow the relationships that grow their business. Marigold was formerly known as CM Group.</t>
  </si>
  <si>
    <t>https://meetmarigold.com</t>
  </si>
  <si>
    <t>https://campaignmonitor.wd5.myworkdayjobs.com/marigold</t>
  </si>
  <si>
    <t>https://campaignmonitor.wd5.myworkdayjobs.com/marigold/?timeType=f3c9d26b74bd019351c96168ec287c00</t>
  </si>
  <si>
    <t>FT, No US jobs posted</t>
  </si>
  <si>
    <t>https://www.linkedin.com/company/meet-marigold</t>
  </si>
  <si>
    <t>Marigold (formerly CM Group) is a remote-first company, supporting a fully distributed workforce across its marketing technology brands.</t>
  </si>
  <si>
    <t>"Marigold is a remote-first organization, empowering our teams to work from anywhere."</t>
  </si>
  <si>
    <t>[Marigold Careers], (Jan. 2026)</t>
  </si>
  <si>
    <t>Remote-first by design.</t>
  </si>
  <si>
    <t>Astound Digital</t>
  </si>
  <si>
    <t>https://www.crunchbase.com/organization/astound-digital</t>
  </si>
  <si>
    <t>Artificial Intelligence (AI), Consulting, E-Commerce, Information Technology, Marketing, Software</t>
  </si>
  <si>
    <t>Astound Digital offers ecommerce solutions, strategic design, and online marketing services to enhance online consumer relationships.</t>
  </si>
  <si>
    <t>Astound Digital provides end-to-end digital commerce solutions, leveraging technology, data, and AI to create seamless customer experiences. The company offers services in ecommerce solutions, strategic design, and online marketing, helping brands enhance their online relationships with consumers. Astound Digital partners with renowned firms like RLH Equity Partners and Salesforce Ventures to deliver innovative digital strategies.</t>
  </si>
  <si>
    <t>http://www.astounddigital.com</t>
  </si>
  <si>
    <t>https://careers.astounddigital.com/opportunities/#/</t>
  </si>
  <si>
    <t>No - only 11 jobs (No link customization)</t>
  </si>
  <si>
    <t>http://www.linkedin.com/company/astound-digital</t>
  </si>
  <si>
    <t>Astound Digital (Astound Commerce) is a remote-first company where working remotely is the default. The company has been working with distributed teams for over a decade and provides full infrastructure support for remote staff. Offices exist but are treated as equal to remote workspaces.</t>
  </si>
  <si>
    <t>"Remote-first means working remotely is the default. There could be remote employees and those who work from the office, and both are 100% equal."</t>
  </si>
  <si>
    <t>Astound Digital Blog, (2024)</t>
  </si>
  <si>
    <t>Emphasizes "asynchronous-first" communication for its global engineering teams.</t>
  </si>
  <si>
    <t>BrowserStack</t>
  </si>
  <si>
    <t>https://www.crunchbase.com/organization/browserstack</t>
  </si>
  <si>
    <t>Android, Apps, Cloud Infrastructure, DevOps, iOS, Quality Assurance, Web Hosting</t>
  </si>
  <si>
    <t>Dublin, Dublin, Ireland</t>
  </si>
  <si>
    <t>BrowserStack is a technology-based platform that specializes in powering web and app testing such as testing iOS and Android mobile apps.</t>
  </si>
  <si>
    <t>BrowserStack is a software testing platform that runs more than two million tests per day across 15 global data centers. It enables Microsoft, Twitter, Barclays, Expedia, and more than 25,000 customers to produce high-quality software quickly by transferring testing to the cloud. Its technology delivers rapid access to over 2,000 real mobile devices and browsers via a highly reliable cloud architecture that scales seamlessly as testing requirements grow. BrowserStack enables development and QA teams to move quickly while providing an exceptional client experience.</t>
  </si>
  <si>
    <t>http://www.browserstack.com/</t>
  </si>
  <si>
    <t>https://browserstack.wd3.myworkdayjobs.com/External</t>
  </si>
  <si>
    <t>https://browserstack.wd3.myworkdayjobs.com/External/?timeType=82babb82cec6011cb904bf090a820007&amp;workerSubType=07564020a4451005a308e94561c20000</t>
  </si>
  <si>
    <t>FT, Permanent</t>
  </si>
  <si>
    <t>https://www.linkedin.com/company/browserstack</t>
  </si>
  <si>
    <t>Operates as a remote-first organization with a global distributed workforce. They maintain physical spaces for optional use.</t>
  </si>
  <si>
    <t>"We are a remote-first company and empower our people to work from anywhere."</t>
  </si>
  <si>
    <t>[BrowserStack About Us], (Oct. 2025)</t>
  </si>
  <si>
    <t>No mandatory office days for the majority of engineering roles.</t>
  </si>
  <si>
    <t>Myridius (RCG Global Services)</t>
  </si>
  <si>
    <t>https://www.crunchbase.com/organization/rcg-global-services</t>
  </si>
  <si>
    <t>Architecture, Consulting, E-Commerce, Information Technology, Internet, Service Industry, Software</t>
  </si>
  <si>
    <t>Edison, New Jersey, United States</t>
  </si>
  <si>
    <t>RCG global services is a business consulting firm offering technology &amp; professional services.</t>
  </si>
  <si>
    <t>RCG Global Services is a global provider of digital solutions across mobile, web, cloud, and legacy platforms, with a focus on actionable data and analytics.</t>
  </si>
  <si>
    <t>http://www.rcgglobalservices.com</t>
  </si>
  <si>
    <t>https://myridius.ripplehire.com/candidate/?token=BjIJBBQAWnZWESmhKjaX&amp;source=CAREERSITE#list</t>
  </si>
  <si>
    <t>https://linkedin.com/company/rcg-global-services</t>
  </si>
  <si>
    <t>RCG Global Services adopts a flexible hybrid model for its consulting and engineering teams. Employees are encouraged to use offices for client meetings and sprints but have significant autonomy in choosing their work location. Recent postings highlight remote eligibility for US-based roles.</t>
  </si>
  <si>
    <t>"Our flexible work model allows you to balance remote work with meaningful in-person collaboration."</t>
  </si>
  <si>
    <t>[RCG Global Careers], (Jan. 2026)</t>
  </si>
  <si>
    <t>Some roles require travel to client sites.</t>
  </si>
  <si>
    <t>NEXA Lending</t>
  </si>
  <si>
    <t>https://www.crunchbase.com/organization/nexa-mortgage-84b1</t>
  </si>
  <si>
    <t>Consulting, Credit, Finance, Financial Services, Mortgage</t>
  </si>
  <si>
    <t>Chandler, Arizona, United States</t>
  </si>
  <si>
    <t>NEXA Lending is a mortgage company that specializes in real estate financing.</t>
  </si>
  <si>
    <t>NEXA Lending is a mortgage broker lending to consumers looking to own a home or refinance their existing. They offer the payment plan possible with flexible terms. The loan programs and services they offer are home purchase loans, refinanceÂ rates, fastÂ funding, property evaluation, and cash-outÂ refinance.</t>
  </si>
  <si>
    <t>https://nexamortgage.com/</t>
  </si>
  <si>
    <t>https://www.nexahomelending.com/careers</t>
  </si>
  <si>
    <t>https://www.nexahomelending.com/careers/</t>
  </si>
  <si>
    <t>https://www.linkedin.com/company/nexa-mortgage/</t>
  </si>
  <si>
    <t>NEXA Lending is a remote-first mortgage brokerage. Their business model is built on a distributed network of loan officers who work entirely from home or their own private offices. Internal corporate staff are also primarily remote.</t>
  </si>
  <si>
    <t>"NEXA is built for the remote professional, providing the tools and support needed to succeed from anywhere."</t>
  </si>
  <si>
    <t>NEXA Lending Careers, (Dec. 2025)</t>
  </si>
  <si>
    <t>100% remote for the vast majority of the workforce.</t>
  </si>
  <si>
    <t>G-P/Globalization Partners</t>
  </si>
  <si>
    <t>https://www.crunchbase.com/organization/globalization-partners</t>
  </si>
  <si>
    <t>Compliance, Employment, Human Resources, Information Technology, SaaS</t>
  </si>
  <si>
    <t>HR/Payroll Software (EOR Platform)</t>
  </si>
  <si>
    <t>GP enables international companies to hire teams without setting up branch offices or subsidiaries.</t>
  </si>
  <si>
    <t>Globalization Partnersâ€™ Global Expansion Platformâ„¢ enables you to hire in more than 150 countries within days, and without the need to set up costly foreign subsidiaries. You identify great talent anywhere in the world, and we put them on our fully compliant global payroll - lifting the burden of global corporate tax, legal, and HR matters from your shoulders to ours. Whether itâ€™s to test a new market or expand your talent pool, Globalization Partners is the most trustworthy solution in the market. We have dual U.S. headquarters to serve you in Boston and San Diego, and regional hub offices located worldwide in Germany, the UAE, India, Brazil, Mexico, Singapore, and the UK. Globalization Partners is also the only global employer of record that is Privacy Shield certified for HR Data. To find out more, please visit https://www.globalization-partners.com.</t>
  </si>
  <si>
    <t>https://www.globalization-partners.com/</t>
  </si>
  <si>
    <t>https://www.globalization-partners.com/careers/#open-positions</t>
  </si>
  <si>
    <t>https://boards-api.greenhouse.io/v1/boards/globalizationpartners/jobs</t>
  </si>
  <si>
    <t>https://www.linkedin.com/company/globalization-partners/</t>
  </si>
  <si>
    <t>G-P (Globalization Partners) is a remote-first company, which aligns with their core business of enabling global remote hiring. They have no central office requirement and encourage a fully distributed workforce. They "walk the talk" of their own platform.</t>
  </si>
  <si>
    <t>"As a remote-first company, we believe that talent is everywhere and location is irrelevant."</t>
  </si>
  <si>
    <t>[G-P Careers], (Feb. 2026)</t>
  </si>
  <si>
    <t>Fully remote-first; no office mandates.</t>
  </si>
  <si>
    <t>Insperity</t>
  </si>
  <si>
    <t>https://www.crunchbase.com/organization/administaff-7df6</t>
  </si>
  <si>
    <t>Bookkeeping and Payroll, Employee Benefits, Human Resources</t>
  </si>
  <si>
    <t>HR Services (PEO)</t>
  </si>
  <si>
    <t>Azusa, California, United States</t>
  </si>
  <si>
    <t>Insperity offers HR and business solutions, including payroll, benefits administration, and compliance assistance.</t>
  </si>
  <si>
    <t>https://www.administaff.com</t>
  </si>
  <si>
    <t>https://careers.insperity.com/jobs/?_search=&amp;wpnonce=9d2271df06&amp;_city_state_or_zip=&amp;_jobtype=</t>
  </si>
  <si>
    <t>Mostly onsite</t>
  </si>
  <si>
    <t>https://careers.insperity.com/jobs/</t>
  </si>
  <si>
    <t>Wait 10s, Click [X]</t>
  </si>
  <si>
    <t>Handle cookie banner with Click.</t>
  </si>
  <si>
    <t>Insperity offers a mix of remote, hybrid, and onsite roles depending on the specific department and client-facing needs. While many corporate roles are flexible, the company values local presence for its HR service centers. They explicitly list "Remote" as a location for many new postings.</t>
  </si>
  <si>
    <t>"We provide flexible work options, including remote and hybrid schedules, to attract top talent."</t>
  </si>
  <si>
    <t>[Insperity Career Site], (Mar. 2026)</t>
  </si>
  <si>
    <t>Flexibility is often determined at the department level.</t>
  </si>
  <si>
    <t>WP Engine</t>
  </si>
  <si>
    <t>https://www.crunchbase.com/organization/wp-engine</t>
  </si>
  <si>
    <t>Blogging Platforms, Content, Enterprise Software, Information Technology, Software, Web Development, Web Hosting</t>
  </si>
  <si>
    <t>Global web enablement company providing premium WordPress products and solutions</t>
  </si>
  <si>
    <t>WP Engine empowers companies and agencies of all sizes to build, power, manage, and optimize their WordPress websites and applications with confidence. Serving 1.5 million customers across 150+ countries, the global technology company provides premium, enterprise-grade solutions, tools, and services, including specialized platforms for Managed WordPress and Headless WordPress, industry-tailored eCommerce and agency solution suites, and developer-centric tools like Local, Advanced Custom Fields, and more. WP Engineâ€™s innovative technology and industry-leading expertise are why 8% of the web visits a WP Engine-powered site daily. Learn more at wpengine.com.</t>
  </si>
  <si>
    <t>https://wpengine.com</t>
  </si>
  <si>
    <t>https://wpengine.wd1.myworkdayjobs.com/WP_Engine?_gl=1*5p55g8*_gcl_au*MzIxNzIzMjQuMTc3ODA4NzQzMg..*_ga*MTcwNDUwOTY4My4xNzc4MDg3NDMz*_ga_QQ5FN8NX8W*czE3NzgwODc0MzIkbzEkZzAkdDE3NzgwODc0MzIkajYwJGwwJGg0MjcxODQxNjk.</t>
  </si>
  <si>
    <t>https://wpengine.wd1.myworkdayjobs.com/WP_Engine/?timeType=3af878336032018fbd080affa6275800&amp;workerSubType=f11d2888660b01cb3485882ace273001</t>
  </si>
  <si>
    <t>https://www.linkedin.com/company/wpengine/</t>
  </si>
  <si>
    <t>WP Engine offers a "flexible-first" model. Employees can choose to be fully remote, hybrid, or office-based. They maintain offices in Austin, Limerick, and London as optional hubs.</t>
  </si>
  <si>
    <t>"We empower our people to work in the way that best suits them."</t>
  </si>
  <si>
    <t>WP Engine Careers, (Mar. 2026)</t>
  </si>
  <si>
    <t>High employee choice; no forced return to office.</t>
  </si>
  <si>
    <t>Compass UOL</t>
  </si>
  <si>
    <t>https://compass.gupy.io/</t>
  </si>
  <si>
    <t>Gupy</t>
  </si>
  <si>
    <t>International platform; filter US essential.</t>
  </si>
  <si>
    <t>Digital transformation company that prioritizes remote work for its tech talent. They leverage a global delivery model that is remote-by-design.</t>
  </si>
  <si>
    <t>"Our remote-first culture allows us to attract the best tech talent regardless of their physical location."</t>
  </si>
  <si>
    <t>[Compass UOL], (Feb. 2026)</t>
  </si>
  <si>
    <t>Strong focus on Latin American and US remote talent pools.</t>
  </si>
  <si>
    <t>Nextiva</t>
  </si>
  <si>
    <t>https://www.crunchbase.com/organization/nextiva</t>
  </si>
  <si>
    <t>Call Center, Cloud Computing, Enterprise Software, SaaS, Software</t>
  </si>
  <si>
    <t>Nextiva is a leading unified customer experience management company that helps businesses simplify and enhance their customer relationships.</t>
  </si>
  <si>
    <t>Nextiva powers over a million users and billions of interactions annually with its customer experience platform. From one AI-powered customer experience hub, Nextiva Unified-CXM transforms how businesses engage with their customers with orchestrated customer journeys that help businesses acquire, retain, and grow customers. The companyâ€™s commitment to Amazing ServiceÂ® and a customer-focused approach has been the cornerstone of its success. Established in 2008 and headquartered in Scottsdale, Arizona, Nextiva secured $200M from Goldman Sachs Asset Management in its inaugural funding round, valuing the company at $2.7B</t>
  </si>
  <si>
    <t>http://www.nextiva.com</t>
  </si>
  <si>
    <t>https://www.nextiva.com/company/careers#open-positions</t>
  </si>
  <si>
    <t>https://www.linkedin.com/company/nextiva</t>
  </si>
  <si>
    <t>Nextiva offers a flexible work environment with many roles being fully remote or hybrid. They have a significant distributed workforce across the US and Europe. They focus on "work-life harmony" as a key benefit.</t>
  </si>
  <si>
    <t>"Nextiva supports a flexible, remote-friendly culture that empowers our team to do their best work from anywhere."</t>
  </si>
  <si>
    <t>[Nextiva Careers], (Jan. 2026)</t>
  </si>
  <si>
    <t>Large number of "Remote US" job postings.</t>
  </si>
  <si>
    <t>BigCommerce</t>
  </si>
  <si>
    <t>https://www.crunchbase.com/organization/bigcommerce</t>
  </si>
  <si>
    <t>Business Development, E-Commerce, Enterprise Software, SaaS, Software</t>
  </si>
  <si>
    <t>BigCommerce is a SaaS provider for merchants running online businesses.</t>
  </si>
  <si>
    <t>BigCommerce is a cloud e-commerce platform for established and growing businesses. It combines enterprise functionality, an open architecture, an app ecosystem, and market performance. BigCommerce enables businesses to grow online sales with 80% less cost, time, and complexity than on-premise software.  BigCommerce powers B2B and B2C e-commerce for more than 60,000 brands, 2,000+ mid-market businesses, 30 Fortune 1000 companies, and industry brands, including Assurant, Ben and Jerryâ€™s, Paul Mitchell, Skullcandy, Sony, and Toyota.</t>
  </si>
  <si>
    <t>http://www.bigcommerce.com</t>
  </si>
  <si>
    <t>https://bigcommerce.wd12.myworkdayjobs.com/Commerce/?ajs_aid=cdd70020-21b0-4481-85e9-f56873db0f79</t>
  </si>
  <si>
    <t>https://bigcommerce.wd12.myworkdayjobs.com/Commerce/?q=Strategy%20OR%20Strategic%20OR%20Project%20OR%20Program%20OR%20Operations%20OR%20Ops%20OR%20Intelligence%20OR%20Transformation%20OR%20Integration%20OR%20Planning%20OR%20Insights&amp;ajs_aid=cdd70020-21b0-4481-85e9-f56873db0f79&amp;timeType=0ec30950a12610073dc928d478370000&amp;workerSubType=9b60be2a809d10012e619a101e410000</t>
  </si>
  <si>
    <t>Yes (Keywords, full-time, regular in link, sorted by recency) [Workday]</t>
  </si>
  <si>
    <t>https://bigcommerce.wd12.myworkdayjobs.com/Commerce?timeType=0ec30950a12610073dc928d478370000</t>
  </si>
  <si>
    <t>https://www.linkedin.com/company/bigcommerce</t>
  </si>
  <si>
    <t>BigCommerce offers employees a choice of fully remote, hybrid, or onsite work styles. Most roles are designated as remote-eligible, and the company provides all necessary tools for home-based work. Prioritizing work-life balance is stated as an "important part of our company culture."</t>
  </si>
  <si>
    <t>"With BigCommerce you have a choice of fully remote, fully on-site, and hybrid options... Most all of our roles can be remote."</t>
  </si>
  <si>
    <t>BigCommerce, (Jan. 2026)</t>
  </si>
  <si>
    <t>Remote work is credited with allowing staff to pay off debt and improve family life.</t>
  </si>
  <si>
    <t>Itransition Group</t>
  </si>
  <si>
    <t>https://www.itransition.com/careers/vacancies</t>
  </si>
  <si>
    <t>Itransition offers a flexible hybrid model with significant remote work options. As a global software developer, they prioritize results over physical presence and support "flexible working hours."</t>
  </si>
  <si>
    <t>"Flexible working hours, and yes, you can work remotely too."</t>
  </si>
  <si>
    <t>Itransition Website, (2026)</t>
  </si>
  <si>
    <t>Relocation programs are available for those wanting office access.</t>
  </si>
  <si>
    <t>Making Science</t>
  </si>
  <si>
    <t>https://www.crunchbase.com/organization/making-science</t>
  </si>
  <si>
    <t>Advertising, Analytics, Digital Marketing, Marketing</t>
  </si>
  <si>
    <t>Madrid, Madrid, Spain</t>
  </si>
  <si>
    <t>Making Science is the digital partner for technology and marketing, specializing in e-commerce &amp; digital transformation.</t>
  </si>
  <si>
    <t>Making Science is the digital partner for technology and marketing, specializing in e-commerce and digital transformation, which accompanies companies in the digitization of their entire value chain. The markets in which Making Science operates are digital advertising, data analytics, e-commerce and the cloud, all of which are experiencing high growth rates. Making Science has been listed on the BME Growth since February 2020 with the aim of consolidating its national presence and international expansion, in order to promote growth, solvency, transparency and the loyalty of its professionals.</t>
  </si>
  <si>
    <t>https://www.makingscience.com/en/</t>
  </si>
  <si>
    <t>https://www.makingscience.com/digital-marketing-job-offers/</t>
  </si>
  <si>
    <t>https://www.linkedin.com/company/making-science/</t>
  </si>
  <si>
    <t>Making Science promotes a "Digital First" culture that supports remote work across its global territories. While they maintain "Hubs" for collaboration, the default for many technical and marketing roles is remote-friendly. They focus on asynchronous communication to manage distributed teams.</t>
  </si>
  <si>
    <t>"We are a remote-friendly company that values results over physical presence."</t>
  </si>
  <si>
    <t>[Making Science About Us], (OCT. 2025)</t>
  </si>
  <si>
    <t>Majority of roles are listed as "Remote" on LinkedIn.</t>
  </si>
  <si>
    <t>ClearSale</t>
  </si>
  <si>
    <t>https://www.crunchbase.com/organization/clearsale</t>
  </si>
  <si>
    <t>Consulting, Cyber Security, E-Commerce, Fraud Detection, Identity Management</t>
  </si>
  <si>
    <t>Software Products (Fraud Prevention)</t>
  </si>
  <si>
    <t>Miami, Florida, United States</t>
  </si>
  <si>
    <t>Our mission is to stop online fraud by providing our customers with the highest approval rates and lowest false positive rates.</t>
  </si>
  <si>
    <t>ClearSale offers the most complete eCommerce fraud protection, combining cutting-edge statistical technology with the worldâ€™s largest team of specialized fraud analysts for a balanced, comprehensive, real-world approach. Trusted by over 4,000 customers worldwide and touting a 99% retention rate, ClearSale is the first company to offer chargeback guarantees and the largest company focused on global card-not-present fraud prevention. ClearSale helps businesses prevent fraudulent chargebacks without interfering with the online shopping experience. As a result, clients can sell more, safely, even in dynamic or challenging international markets. More information at https://clear.sale or follow on LinkedIn, Facebook, Instagram or Twitter @ClearSaleUS.</t>
  </si>
  <si>
    <t>http://www.clear.sale</t>
  </si>
  <si>
    <t>https://careers.clear.sale/</t>
  </si>
  <si>
    <t>https://www.linkedin.com/company/202691</t>
  </si>
  <si>
    <t>ClearSale is a remote-first e-commerce fraud protection company. They have a large global workforce that operates primarily in a distributed fashion, with offices used mainly for optional meetings and culture events.</t>
  </si>
  <si>
    <t>"ClearSale is a remote-first company, and we value the flexibility and autonomy of our global team."</t>
  </si>
  <si>
    <t>ClearSale Careers, (Feb. 2026)</t>
  </si>
  <si>
    <t>Strong remote culture across US and Brazil operations.</t>
  </si>
  <si>
    <t>Gomotive</t>
  </si>
  <si>
    <t>https://www.crunchbase.com/organization/gomotive</t>
  </si>
  <si>
    <t>Fitness, Health Care, Information Services, Mobile Apps</t>
  </si>
  <si>
    <t>Gomotive is a mobile application that provides fitness, health coaching, training and information services to its users.</t>
  </si>
  <si>
    <t>http://www.gomotive.com</t>
  </si>
  <si>
    <t>https://gomotive.com/company/careers/jobs/</t>
  </si>
  <si>
    <t>https://boards-api.greenhouse.io/v1/boards/gomotive/jobs</t>
  </si>
  <si>
    <t>https://www.linkedin.com/company/gomotive/</t>
  </si>
  <si>
    <t>Gomotive (formerly Motive) provides fleet management technology and offers a flexible, hybrid-friendly environment. Many of their engineering and sales roles are remote-eligible. They maintain offices but do not enforce a strict daily attendance for all.</t>
  </si>
  <si>
    <t>"We are a distributed team that values flexibility and high performance, regardless of location."</t>
  </si>
  <si>
    <t>Motive Careers, (Apr. 2026)</t>
  </si>
  <si>
    <t>Score of 4 due to clear employee choice for many roles.</t>
  </si>
  <si>
    <t>iTechart Group</t>
  </si>
  <si>
    <t>Now operating as Vention, the company maintains a remote-friendly stance for its global engineering teams. While they have physical "hubs," the majority of roles are advertised as remote-eligible. The culture is built around distributed software development.</t>
  </si>
  <si>
    <t>"Experience the thoughtfulness candidates can expect when seeking placement through RCM [Vention]."</t>
  </si>
  <si>
    <t>Vention Careers, (Apr. 2026)</t>
  </si>
  <si>
    <t>Rebranded from iTechart; maintains remote-first hiring.</t>
  </si>
  <si>
    <t>Trevolution Group</t>
  </si>
  <si>
    <t>https://trevolution.group/en/career/</t>
  </si>
  <si>
    <t>Offers significant flexibility, particularly for its global network of travel consultants who can work 100% remotely. Corporate roles maintain a presence in global hubs but support "workcations" and bleisure travel. The model is characterized by high autonomy and digital-first tools.</t>
  </si>
  <si>
    <t>"100% remote work — anywhere in the world."</t>
  </si>
  <si>
    <t>Trevolution Newsroom, (Feb. 2026)</t>
  </si>
  <si>
    <t>Remote-first for sales; hybrid for corporate leadership.</t>
  </si>
  <si>
    <t>Adobe</t>
  </si>
  <si>
    <t>https://www.crunchbase.com/organization/adobe-systems</t>
  </si>
  <si>
    <t>Artificial Intelligence (AI), Consulting, Enterprise Software, Graphic Design, Image Recognition, Photo Editing, SaaS, Software, UX Design, Web Design</t>
  </si>
  <si>
    <t>Adobe is a software company that provides its users with digital marketing and media solutions.</t>
  </si>
  <si>
    <t>Adobe is a software company that provides its users with digital marketing and media solutions. Its tools and services allow its customers to create ground-breaking digital content, deploy it across media and devices, measure and optimize it over time, and achieve greater business success.  The company helps its customers make, manage, measure, and monetize their content across every channel and screen. Its main products include Illustrator, Photoshop, Flash, Freehand, InDesign, Acrobat, Dreamweaver, and many others.  Adobe is the global leader in digital marketing and digital media solutions. Their tools and services allow their customers to create groundbreaking digital content, deploy it across media and devices, measure and optimize it over time, and achieve greater business success. Adobe helps their customers make, manage, measure, and monetize their content across every channel and screen.</t>
  </si>
  <si>
    <t>http://www.adobe.com</t>
  </si>
  <si>
    <t>https://careers.adobe.com/us/en/search-results</t>
  </si>
  <si>
    <t>http://www.linkedin.com/company/adobe</t>
  </si>
  <si>
    <t>Adobe has implemented a structured hybrid model. Most employees are expected to be in the office a certain number of days per week for "moments that matter." They have moved away from a fully remote-choice model for many teams.</t>
  </si>
  <si>
    <t>"We believe that in-person connection is vital to our culture and expect employees in the office 3 days a week."</t>
  </si>
  <si>
    <t>[Adobe News], (Sept. 2025)</t>
  </si>
  <si>
    <t>Policy tightened in late 2024/2025.</t>
  </si>
  <si>
    <t>[Adobe Careers], (Apr. 2026)</t>
  </si>
  <si>
    <t>Hybrid is the default for most corporate and engineering roles.</t>
  </si>
  <si>
    <t>SAS</t>
  </si>
  <si>
    <t>https://www.crunchbase.com/organization/sas</t>
  </si>
  <si>
    <t>Analytics, Data Governance, Data Management, Enterprise Software, Predictive Analytics, Software</t>
  </si>
  <si>
    <t>Cary, North Carolina, United States</t>
  </si>
  <si>
    <t>SAS provides advanced business analytics and business intelligent software and services to enable companies to optimize their operations.</t>
  </si>
  <si>
    <t>SAS provides business analytics software and services, and is the largest independent vendor in the business intelligence market.  SAS helps organizations anticipate business opportunities, empower action and drive impact. They do this through advanced analytics that turn data about customers, performance, financials and more into meaningful information. The result? Fact-based decisions for undeniable bottom line impact â€“ this is how they transform the way their customers do business.</t>
  </si>
  <si>
    <t>http://www.sas.com</t>
  </si>
  <si>
    <t>https://globalcareers-sas.icims.com/jobs/search?ss=1&amp;searchRelation=keyword_all</t>
  </si>
  <si>
    <t>https://globalcareers-sas.icims.com/jobs/search?mode=redo&amp;pr=0&amp;schemaId=%24T%7BJob%7D.%24F%7BExtJobID%7D&amp;o=A&amp;searchLocation=12781--&amp;searchRelation=keyword_all</t>
  </si>
  <si>
    <t>http://www.linkedin.com/company/sas</t>
  </si>
  <si>
    <t>SAS has transitioned to a hybrid model after decades of being office-centric. They now allow for a mix of home and office work, though the "campus culture" remains a significant part of their identity.</t>
  </si>
  <si>
    <t>"SAS offers a flexible work environment that balances remote work with onsite collaboration."</t>
  </si>
  <si>
    <t>[SAS Careers], (Feb. 2026)</t>
  </si>
  <si>
    <t>Large HQ campus in Cary, NC still sees significant use.</t>
  </si>
  <si>
    <t>[SAS Careers], (Apr. 2026)</t>
  </si>
  <si>
    <t>Long-standing flexible culture; remote-friendly with hybrid hubs.</t>
  </si>
  <si>
    <t>Workhuman</t>
  </si>
  <si>
    <t>https://www.crunchbase.com/organization/globoforce</t>
  </si>
  <si>
    <t>Human Resources, SaaS, Software</t>
  </si>
  <si>
    <t>WorkhumanÂ® is the worldâ€™s fastest-growing integrated Social RecognitionÂ® and Continuous Performance Management platform.</t>
  </si>
  <si>
    <t>Globoforce is the leader in social recognition. Their innovative software-as-a-service offering powers recognition and rewards programs for the most admired companies, globally. Globoforce clients get results - dramatic improvements in employee engagement, retention and measurable adoption of corporate culture.</t>
  </si>
  <si>
    <t>https://www.workhuman.com/</t>
  </si>
  <si>
    <t>https://www.workhuman.com/company/careers/list/</t>
  </si>
  <si>
    <t>https://www.linkedin.com/company/workhuman/</t>
  </si>
  <si>
    <t>Workhuman uses a hybrid model. Most employees are expected to be in the office 2-3 days a week. They focus on "human connection" and use their own recognition platforms to bridge the hybrid gap.</t>
  </si>
  <si>
    <t>"We believe in the power of connection and utilize a hybrid model to bring our humans together."</t>
  </si>
  <si>
    <t>[Workhuman About], (Mar. 2026)</t>
  </si>
  <si>
    <t>Offices in Dublin and Framingham are the primary hubs.</t>
  </si>
  <si>
    <t>Official Careers, (Apr. 2026)</t>
  </si>
  <si>
    <t>Hybrid focus in Dublin and Framingham; remote options for tech roles.</t>
  </si>
  <si>
    <t>Figma</t>
  </si>
  <si>
    <t>https://www.crunchbase.com/organization/figma</t>
  </si>
  <si>
    <t>Collaboration, Developer Tools, Productivity Tools, Software, UX Design, Web Apps, Web Design, Web Development</t>
  </si>
  <si>
    <t>Figma is a collaborative design tool that enables teams to create, prototype, and test digital products on one platform.</t>
  </si>
  <si>
    <t>Figma is a design platform for teams who build products together. Figma helps the entire product team create, test, and ship better designs, faster. Whether the company tries to consolidate tools, get more eyes on your work, or collaborate across time zones, Figma boosts creative productivity while keeping everyone on the same page. On a mission to make design accessible to all, Figma is helping companies like Airbnb, Slack, and Microsoft with how they design.</t>
  </si>
  <si>
    <t>https://www.figma.com</t>
  </si>
  <si>
    <t>https://www.figma.com/careers/#job-openings</t>
  </si>
  <si>
    <t>https://boards-api.greenhouse.io/v1/boards/figma/jobs</t>
  </si>
  <si>
    <t>https://www.linkedin.com/company/figma</t>
  </si>
  <si>
    <t>Figma operates on a hybrid model for those living near their hubs (SF, NYC, London, Paris). Employees are expected to be in the office two days a week. They emphasize "intentional togetherness."</t>
  </si>
  <si>
    <t>"Figma is a hybrid company... we ask Figmates near a hub to come in 2 days a week."</t>
  </si>
  <si>
    <t>Figma Careers, (Feb. 2026)</t>
  </si>
  <si>
    <t>Tuesday and Thursday are the standard "in-office" days.</t>
  </si>
  <si>
    <t>[Figma Careers], (Apr. 2026)</t>
  </si>
  <si>
    <t>Choice between "Hub-based" (2 days in office) or "Fully Remote."</t>
  </si>
  <si>
    <t>Lucid Software</t>
  </si>
  <si>
    <t>https://www.crunchbase.com/organization/lucidchart</t>
  </si>
  <si>
    <t>Artificial Intelligence (AI), Enterprise Software, Mobile Apps, SaaS, Software</t>
  </si>
  <si>
    <t>South Jordan, Utah, United States</t>
  </si>
  <si>
    <t>Lucid Software is a visual collaboration suite that helps teams implement an idea into reality and game-changing solutions.</t>
  </si>
  <si>
    <t>Lucid is the only visual collaboration suite that helps teams see and build the future from idea to reality. Its products, Lucidchart and Lucidspark, provide users with an end-to-end experience that allows teams to truly see and build the future, by enabling collaboration and clear communication. Lucidspark is a virtual whiteboard application for freeform ideation, group brainstorming, and real-time team collaboration. Lucidchart is an intelligent diagramming application that empowers teams to clarify complexity, align their insights, and build the futureâ€”faster. Lucid products are utilized in over 180 countries by over 30 million users, including customers like Google, GE, NBC Universal Johnson &amp; Johnson, and ninety-nine percent of the Fortune 500. Lucid's partners include industry leaders such as Google, Atlassian, Amazon Web Services, Salesforce, and Microsoft. Since the Utah-based company's founding in 2010, it has received numerous awards for its product, business, and workplace culture.</t>
  </si>
  <si>
    <t>https://lucid.co</t>
  </si>
  <si>
    <t>https://lucid.co/careers#open-positions</t>
  </si>
  <si>
    <t>Groupings</t>
  </si>
  <si>
    <t>https://www.linkedin.com/company/lucidsoftware</t>
  </si>
  <si>
    <t>Lucid Software uses a hybrid model centered around its Utah headquarters. They emphasize the importance of in-person collaboration for their visual whiteboarding products. Most employees are expected to be local.</t>
  </si>
  <si>
    <t>"Our hybrid model brings us together in the office for collaboration while providing flexibility for deep work."</t>
  </si>
  <si>
    <t>[Lucid Careers], (Feb. 2026)</t>
  </si>
  <si>
    <t>Strong preference for candidates in the Salt Lake City area.</t>
  </si>
  <si>
    <t>[Lucid Careers], (Apr. 2026)</t>
  </si>
  <si>
    <t>Hybrid, remote-friendly workforce; hubs in Utah and Raleigh.</t>
  </si>
  <si>
    <t>Slack</t>
  </si>
  <si>
    <t>https://www.crunchbase.com/organization/slack</t>
  </si>
  <si>
    <t>Collaboration, Enterprise Software, Messaging, Productivity Tools, SaaS</t>
  </si>
  <si>
    <t>Slack is a cloud-based communication and collaboration platform for teams.</t>
  </si>
  <si>
    <t>Slack is a cloud-based communication and collaboration platform for teams. It allows users to exchange messages, share files, and integrate with various business tools and services. Slack is commonly used across various industries, from tech startups to large enterprises.</t>
  </si>
  <si>
    <t>http://www.slack.com</t>
  </si>
  <si>
    <t>https://slack.com/careers#openings</t>
  </si>
  <si>
    <t>https://salesforce.wd12.myworkdayjobs.com/Slack/?timeType=0e28126347c3100fe3b402cf26290000&amp;CF_-_REC_-_LRV_-_Job_Posting_Anchor_-_Country_from_Job_Posting_Location_Extended=bc33aa3152ec42d4995f4791a106ed09&amp;workerSubType=3a910852b2c31010f48d2bbc8b020000</t>
  </si>
  <si>
    <t>https://www.linkedin.com/company/tiny-spec-inc</t>
  </si>
  <si>
    <t>As a Salesforce company, Slack follows the broader corporate mandate requiring most non-remote-designated employees to be in-office. While Slack was a pioneer in "Digital First," they now align with Salesforce's 3-day requirement.</t>
  </si>
  <si>
    <t>"Employees are expected to be in the office 3 days a week to foster collaboration and innovation."</t>
  </si>
  <si>
    <t>[Salesforce Internal Memo], (Aug. 2025)</t>
  </si>
  <si>
    <t>Conflict: Slack brand still promotes "digital-first" tools, but HR policy is hybrid.</t>
  </si>
  <si>
    <t>[Salesforce Careers], (Apr. 2026)</t>
  </si>
  <si>
    <t>Follows Salesforce hybrid policy; most roles are hybrid-eligible.</t>
  </si>
  <si>
    <t>Skyscanner</t>
  </si>
  <si>
    <t>https://www.crunchbase.com/organization/skyscanner</t>
  </si>
  <si>
    <t>Internet, Service Industry, Transportation, Travel, Travel Agency</t>
  </si>
  <si>
    <t>Edinburgh, Edinburgh, City of, United Kingdom</t>
  </si>
  <si>
    <t>Skyscanner is a travel search aggregator and online travel agency that compares flights, hotels, and car rental deals from multiple sources.</t>
  </si>
  <si>
    <t>Skyscanner operates a travel search engine that allows users to compare flight, hotel, and car rental options. It collects data from various travel providers, enabling users to find and book travel services. Skyscanner serves industries such as travel, tourism, and hospitality. The platform helps travelers find and book cheap flights by comparing prices from all major airlines and travel agents, ensuring the best deals.</t>
  </si>
  <si>
    <t>http://skyscanner.net</t>
  </si>
  <si>
    <t>https://www.skyscanner.com/jobs/current-jobs</t>
  </si>
  <si>
    <t>https://www.linkedin.com/company/skyscanner</t>
  </si>
  <si>
    <t>Skyscanner operates a hybrid model with a 2-day office expectation. They allow for "work from abroad" for up to 3 weeks a year. They are very transparent about their hybrid expectations in job listings.</t>
  </si>
  <si>
    <t>"We’ve settled on a hybrid model: 2 days in the office and 3 days wherever you like."</t>
  </si>
  <si>
    <t>[Skyscanner Blog], (Feb. 2026)</t>
  </si>
  <si>
    <t>Highly consistent across Edinburgh, London, and Barcelona offices.</t>
  </si>
  <si>
    <t>Travel-centric culture; allows 4 weeks of remote work from any global location.</t>
  </si>
  <si>
    <t>Zoom</t>
  </si>
  <si>
    <t>https://www.crunchbase.com/organization/zoom-video-communications</t>
  </si>
  <si>
    <t>Collaboration, Information Technology, Messaging, Productivity Tools, SaaS, Video Conferencing</t>
  </si>
  <si>
    <t>Zoom is a software company that offers a communications platform that connects people through video, voice, chat, and content sharing.</t>
  </si>
  <si>
    <t>Zoom is a software company that offers a communications platform that connects people through video, voice, chat, and content sharing. It has an easy, reliable cloud platform for video and audio conferencing, collaboration, chat, and webinars across mobile devices, desktops, telephones, and room systems.</t>
  </si>
  <si>
    <t>https://www.zoom.com</t>
  </si>
  <si>
    <t>https://careers.zoom.us/jobs/search</t>
  </si>
  <si>
    <t>https://zoom.wd5.myworkdayjobs.com/Zoom/?locationCountry=bc33aa3152ec42d4995f4791a106ed09&amp;timeType=13b8543e75eb012cb52edea01e954e00&amp;workerSubType=44cdacacd6380138064dcc7c38168a65</t>
  </si>
  <si>
    <t>https://www.linkedin.com/company/zoom</t>
  </si>
  <si>
    <t>Zoom, despite its name, requires employees living within 50 miles of an office to be onsite at least two days a week. This "structured hybrid" approach was implemented to improve team dynamics. They still support fully remote work for those outside that radius.</t>
  </si>
  <si>
    <t>"We believe a structured hybrid approach—meaning a mix of in-office and remote work—is most effective for Zoom."</t>
  </si>
  <si>
    <t>[Zoom Blog], (Aug. 2025)</t>
  </si>
  <si>
    <t>50-mile radius rule is strictly applied.</t>
  </si>
  <si>
    <t>[Zoom Careers], (Apr. 2026)</t>
  </si>
  <si>
    <t>Hybrid (2 days) for those near offices; ~60% remain remote.</t>
  </si>
  <si>
    <t>Intuit</t>
  </si>
  <si>
    <t>https://www.crunchbase.com/organization/intuit</t>
  </si>
  <si>
    <t>Accounting, Financial Services, FinTech, PaaS, Software</t>
  </si>
  <si>
    <t>Software Products (Financial SaaS)</t>
  </si>
  <si>
    <t>Intuit provides financial software solutions to empower individuals and businesses.</t>
  </si>
  <si>
    <t>Intuit offers a suite of financial software products, including TurboTax, Credit Karma, QuickBooks, and Mailchimp, designed to enhance financial confidence for individuals and businesses. The company serves approximately 100 million customers globally, helping them save time and make informed financial decisions. Intuit is committed to driving economic opportunity and prosperity, particularly for underserved communities.</t>
  </si>
  <si>
    <t>https://www.intuit.com</t>
  </si>
  <si>
    <t>https://jobs.intuit.com/search-jobs?cid=directBookmarked_directBookmarked&amp;_gl=1*7ujrmh*_gcl_au*MjAzNzY5NjAwNi4xNzc4MDkxNDY4*_ga*NDg1NDYyOTY1LjE3NzgwOTE0NzA.*_ga_B0XHEYG9RN*czE3NzgwOTE0NzAkbzEkZzAkdDE3NzgwOTE0NzAkajYwJGwwJGgw</t>
  </si>
  <si>
    <t>https://jobs.intuit.com/search-jobs</t>
  </si>
  <si>
    <t>http://www.linkedin.com/company/intuit</t>
  </si>
  <si>
    <t>Intuit has a structured hybrid model requiring most employees to be in the office 2-3 days a week. They emphasize "high-velocity" collaboration that they believe happens best in person.</t>
  </si>
  <si>
    <t>"Our hybrid work model is designed to maximize collaboration and innovation through in-person connection."</t>
  </si>
  <si>
    <t>[Intuit Newsroom], (Nov. 2025)</t>
  </si>
  <si>
    <t>Strict enforcement of hybrid schedules in major hubs.</t>
  </si>
  <si>
    <t>[Intuit Careers], (Apr. 2026)</t>
  </si>
  <si>
    <t>3-day onsite hybrid rhythm is strictly enforced for most teams.</t>
  </si>
  <si>
    <t>Gong</t>
  </si>
  <si>
    <t>https://www.crunchbase.com/organization/gong-io</t>
  </si>
  <si>
    <t>Artificial Intelligence (AI), CRM, Enterprise Software, Information Technology, Machine Learning, Sales, Software</t>
  </si>
  <si>
    <t>Gong is a technology company that offers a revenue intelligence platform using AI to analyze customer interactions.</t>
  </si>
  <si>
    <t>Gong is a revenue intelligence company that analyzes sales conversations and customer interactions. The company captures and processes data from various communication channels. It provides insights related to sales performance and customer engagement. Gong serves industries including technology, finance, and healthcare.</t>
  </si>
  <si>
    <t>https://www.gong.io</t>
  </si>
  <si>
    <t>https://www.gong.io/careers</t>
  </si>
  <si>
    <t>https://www.linkedin.com/company/gong-io/</t>
  </si>
  <si>
    <t>Gong operates a hybrid model. They have a strong emphasis on "Raving Fans" culture which they believe is best nurtured in person. Most roles in SF and Tel Aviv are hybrid.</t>
  </si>
  <si>
    <t>"We gather in our offices to collaborate and celebrate our wins."</t>
  </si>
  <si>
    <t>Gong Careers, (Mar. 2026)</t>
  </si>
  <si>
    <t>3 days in office (Tue-Thu) is the common pattern.</t>
  </si>
  <si>
    <t>[Gong Careers], (Apr. 2026)</t>
  </si>
  <si>
    <t>Remote-first and hybrid options; hubs in SF, Austin, and Chicago.</t>
  </si>
  <si>
    <t>Braze</t>
  </si>
  <si>
    <t>https://www.crunchbase.com/organization/braze</t>
  </si>
  <si>
    <t>Analytics, CRM, Marketing, Marketing Automation, Software</t>
  </si>
  <si>
    <t>Braze is a customer engagement platform that enables customer-centric interactions between brands and consumers.</t>
  </si>
  <si>
    <t>Braze is a comprehensive customer engagement platform that powers relevant and memorable experiences between consumers and the brands they love. Context underpins every Braze interaction, helping brands foster human connection with consumers through interactive conversations across channels that deliver value quickly and continuously. The company was named a Leader in the 2019 Gartner Magic Quadrant for Mobile Marketing Platforms and was recognized as one of Inc Magazine's 2019 Best Workplaces. Braze is headquartered in New York with offices in Chicago, London, San Francisco, and Singapore. Learn more at braze.com.</t>
  </si>
  <si>
    <t>https://www.braze.com</t>
  </si>
  <si>
    <t>https://www.braze.com/company/careers#open-positions</t>
  </si>
  <si>
    <t>https://boards-api.greenhouse.io/v1/boards/braze/jobs</t>
  </si>
  <si>
    <t>https://www.linkedin.com/company/braze</t>
  </si>
  <si>
    <t>Braze operates a hybrid model with a 3-day in-office expectation for those living within commuting distance of a hub. They emphasize "in-person connection" as vital for their culture. Remote roles are available but are the exception rather than the rule.</t>
  </si>
  <si>
    <t>"Braze is a hybrid company. We ask employees near our hubs to be in the office 3 days a week."</t>
  </si>
  <si>
    <t>[Braze Careers], (Apr. 2026)</t>
  </si>
  <si>
    <t>3-day mandate for hub-based employees.</t>
  </si>
  <si>
    <t>Standardized 3-day in-office hybrid model for most hubs.</t>
  </si>
  <si>
    <t>Egnyte</t>
  </si>
  <si>
    <t>https://www.crunchbase.com/organization/egnyte</t>
  </si>
  <si>
    <t>Collaboration, Computer, Data Governance, Enterprise Software, File Sharing</t>
  </si>
  <si>
    <t>Software Products (Content Collaboration)</t>
  </si>
  <si>
    <t>Egnyte is a cloud content security and governance platform that is trusted by 16,000+ businesses worldwide.</t>
  </si>
  <si>
    <t>Egnyte provides a unified content security and governance solution for collaboration, data security, compliance, and threat detection for multicloud businesses. More than 16,000 organizations trust Egnyte to reduce risks and IT complexity, prevent ransomware and IP theft, and boost employee productivity on any app, any cloud, anywhere. Investors include GV (formerly Google Ventures), Kleiner Perkins, Caufield &amp; Byers and Goldman Sachs.</t>
  </si>
  <si>
    <t>https://www.egnyte.com</t>
  </si>
  <si>
    <t>https://jobs.jobvite.com/egnyte/jobs</t>
  </si>
  <si>
    <t>Jobvite (API)</t>
  </si>
  <si>
    <t>https://www.linkedin.com/company/egnyte</t>
  </si>
  <si>
    <t>Egnyte operates a hybrid model, particularly for its engineering and product hubs. While they allow for some remote work, there is a clear expectation of regular office attendance for local employees.</t>
  </si>
  <si>
    <t>"Our hybrid model ensures we maintain our collaborative culture while offering flexibility."</t>
  </si>
  <si>
    <t>[Egnyte Careers], (Jan. 2026)</t>
  </si>
  <si>
    <t>Focus on office hubs in Raleigh and Poland.</t>
  </si>
  <si>
    <t>[Egnyte Careers], (Apr. 2026)</t>
  </si>
  <si>
    <t>Hybrid model; office presence expected in Mountain View and Raleigh.</t>
  </si>
  <si>
    <t>KnowBe4</t>
  </si>
  <si>
    <t>https://www.crunchbase.com/organization/knowbe4-llc</t>
  </si>
  <si>
    <t>Computer, Cyber Security, Network Security, Security, Software</t>
  </si>
  <si>
    <t>Cybersecurity Products (Security Awareness)</t>
  </si>
  <si>
    <t>Clearwater, Florida, United States</t>
  </si>
  <si>
    <t>KnowBe4 is a security platform for security awareness training and simulated phishing attacks.</t>
  </si>
  <si>
    <t>KnowBe4 is a platform for security awareness training and simulated phishing attacks. KnowBe4 enables you to effectively manage the problem of social engineering. Their Automated Security Awareness Program to create your fully mature, customized program, and the powerful Active Directory Integration for easy and fast user management. With this new-school integrated platform, user can train and phish your users, see their Phish-prone percentage improve over time and get measurable results. KnowBe4 was founded on the principle that the human side of the cyber security industry is severely neglected. There is no national security strategy in place to protect against cyber-attacks on private organizations; Small and Medium Enterprises are completely on their own. The efficacy of the major source of network protection to date, antivirus suites against malicious threats and zero-day exploits, is severely lackingâ€”antivirus is but a component of a truly effective network security strategy.</t>
  </si>
  <si>
    <t>http://www.KnowBe4.com</t>
  </si>
  <si>
    <t>https://www.knowbe4.com/careers/job-openings</t>
  </si>
  <si>
    <t>https://boards-api.greenhouse.io/v1/boards/knowbe4/jobs</t>
  </si>
  <si>
    <t>http://www.linkedin.com/company/knowbe4</t>
  </si>
  <si>
    <t>KnowBe4 is known for a strong in-office culture at its Florida headquarters. While they have some remote roles, the vast majority of the workforce is expected to be onsite.</t>
  </si>
  <si>
    <t>"We value the energy and collaboration of our in-office team."</t>
  </si>
  <si>
    <t>[KnowBe4 Careers], (Nov. 2025)</t>
  </si>
  <si>
    <t>Historically resistant to broad remote work.</t>
  </si>
  <si>
    <t>KnowBe4 Careers, (Apr. 2026)</t>
  </si>
  <si>
    <t>Hybrid is the standard for Clearwater HQ; remote for specific tech roles.</t>
  </si>
  <si>
    <t>Respond Software</t>
  </si>
  <si>
    <t>https://respond-io.breezy.hr/</t>
  </si>
  <si>
    <t>Breezy</t>
  </si>
  <si>
    <t>Simple Breezy feed.</t>
  </si>
  <si>
    <t>Now part of Google (via Mandiant), the company follows Google's global hybrid mandate. This typically requires employees to be in the office three days a week. The focus is on "intentional" collaboration days.</t>
  </si>
  <si>
    <t>"Google tightened its hybrid work policy, with most employees expected to work from offices three days a week."</t>
  </si>
  <si>
    <t>Google/Mandiant, (Mar. 2026)</t>
  </si>
  <si>
    <t>Subject to Google's RTO mandates.</t>
  </si>
  <si>
    <t>Google Cloud Careers, (May. 2026)</t>
  </si>
  <si>
    <t>Acquired by Mandiant/Google; follows Google's 3-day hybrid policy.</t>
  </si>
  <si>
    <t>6sense</t>
  </si>
  <si>
    <t>https://www.crunchbase.com/organization/6sense</t>
  </si>
  <si>
    <t>Artificial Intelligence (AI), B2B, Big Data, Business Information Systems, Machine Learning</t>
  </si>
  <si>
    <t>6sense is an account-based marketing platform that helps B2B organizations achieve predictable revenue growth.</t>
  </si>
  <si>
    <t>6sense reinvents the way organizations create, manage, and convert pipelines to revenue. 6sense Revenue AI captures anonymous buying signals, targets the right accounts, and recommends the channels and messages to boost revenue performance. Removing guesswork, friction, and wasted sales effort, 6sense empowers sales, marketing, and customer success teams to significantly improve pipeline quality, accelerate sales velocity, increase conversion rates, and grow revenue predictably.</t>
  </si>
  <si>
    <t>http://www.6sense.com</t>
  </si>
  <si>
    <t>https://6sense.com/about-us/careers/join-us/</t>
  </si>
  <si>
    <t>https://boards-api.greenhouse.io/v1/boards/6sense/jobs</t>
  </si>
  <si>
    <t>https://www.linkedin.com/company/6sense</t>
  </si>
  <si>
    <t>6sense employs a hybrid work model where employees are encouraged to visit offices for team-building. They maintain several "RevCity" hubs. While flexible, there is a clear expectation for local employees to participate in office culture.</t>
  </si>
  <si>
    <t>"Our RevCities are hubs for collaboration and community."</t>
  </si>
  <si>
    <t>6sense Careers, (Jan. 2026)</t>
  </si>
  <si>
    <t>Policy varies slightly by department, but hybrid is the standard.</t>
  </si>
  <si>
    <t>[LinkedIn], (Apr. 2026)</t>
  </si>
  <si>
    <t>Maintains strong remote-first culture with occasional hub gatherings.</t>
  </si>
  <si>
    <t>Hilton Hotels</t>
  </si>
  <si>
    <t>https://www.crunchbase.com/organization/hilton-hotels</t>
  </si>
  <si>
    <t>Hospitality, Hotel, Resorts, Travel Accommodations</t>
  </si>
  <si>
    <t>Mclean, Virginia, United States</t>
  </si>
  <si>
    <t>Hilton Hotels provides hospitality services through the ownership, leasing, management, development, and franchising of hotels and resorts.</t>
  </si>
  <si>
    <t>Hilton Hotels provides hospitality services through the ownership, leasing, management, development, and franchising of hotels, resorts, and timeshare properties. Its brand names includeÂ Hilton Hotels &amp; Resorts, Waldorf Astoria Hotels &amp; Resorts, Conrad Hotels &amp; Resorts, DoubleTree by Hilton, Embassy Suites Hotels, Hilton Garden Inn, Hampton Inn, Homewood Suites by Hilton, and Home2 Suites by Hilton. Its operates inÂ 93 countries and territories with aproximately 690,000 rooms. Its timeshare properties are known as the Hilton Grand Vacations brand. Hilton Hotels was established in 1919 by Conrad Hilton. It is headquartered in McLean, Virginia. Currently, it has 540 hotels.</t>
  </si>
  <si>
    <t>https://www.hilton.com/en/</t>
  </si>
  <si>
    <t>https://jobs.hilton.com/us/en/search-results</t>
  </si>
  <si>
    <t>Phenom platform. Newest sort ensures Page 1 coverage.</t>
  </si>
  <si>
    <t>https://www.linkedin.com/company/hilton-hotels-and-resorts-brand/</t>
  </si>
  <si>
    <t>Hilton corporate employees follow a hybrid model, typically requiring three days in the office (Tuesday-Thursday). Hotel-level staff are 100% onsite. They have clarified that corporate "work from home" is a secondary benefit to in-office collaboration.</t>
  </si>
  <si>
    <t>"Our corporate team works in a hybrid environment to foster connection and culture."</t>
  </si>
  <si>
    <t>[Hilton Newsroom], (Jan. 2026)</t>
  </si>
  <si>
    <t>Standardized 3-day office mandate.</t>
  </si>
  <si>
    <t>[Hilton Careers], (Apr. 2026)</t>
  </si>
  <si>
    <t>Large remote call center and tech workforce.</t>
  </si>
  <si>
    <t>Indeed</t>
  </si>
  <si>
    <t>https://www.crunchbase.com/organization/indeed</t>
  </si>
  <si>
    <t>Ad Network, Advertising, Recruiting, Search Engine</t>
  </si>
  <si>
    <t>Indeed is an employment-related metasearch engine for job listings.</t>
  </si>
  <si>
    <t>Indeed is an employment-related metasearch engine for job listings, available in more than 50 countries and 28 languages, and covering 94% of global GDP. With more than 140 million monthly unique visitors, Indeed has double the traffic of the next leading job site. According to a recent study, Indeed is the #1 source of external hire for employers (SilkRoad, 2013).  Since 2004, Indeed has given job seekers free access to millions of jobs from thousands of company websites and job boards. As the leading pay for performance recruitment advertising network, Indeed drives millions of targeted applicants to jobs in every field and is the most cost-effective source of candidates for thousands of companies. Founded by Paul Forster and Rony Kahan, Indeed has over 800 employees with offices in Austin, Dublin, London, San Mateo, New York and Stamford.</t>
  </si>
  <si>
    <t>http://www.indeed.com</t>
  </si>
  <si>
    <t>https://www.indeed.com/cmp/Indeed/jobs?clearPrefilter=1#cmp-skip-header-desktop</t>
  </si>
  <si>
    <t>Wait 20s, Wait for Network Idle</t>
  </si>
  <si>
    <t>Indeed internal board. High bot security.</t>
  </si>
  <si>
    <t>https://www.linkedin.com/company/indeed-com</t>
  </si>
  <si>
    <t>Indeed utilizes a hybrid work model where most employees are expected to be in the office for a portion of the week. While they previously offered "Work from Anywhere," they have moved toward a more structured hybrid approach to foster "meaningful connection."</t>
  </si>
  <si>
    <t>"Indeed supports a hybrid work environment... each employer will have their own definition of hybrid."</t>
  </si>
  <si>
    <t>Indeed Career Advice, (Jul. 2023)</t>
  </si>
  <si>
    <t>2026 job postings for corporate roles are predominantly "Hybrid."</t>
  </si>
  <si>
    <t>[Indeed Careers], (Apr. 2026)</t>
  </si>
  <si>
    <t>Continues to offer significant remote options despite some localized hybrid requirements.</t>
  </si>
  <si>
    <t>WillowTree</t>
  </si>
  <si>
    <t>https://www.crunchbase.com/organization/willowtree-apps</t>
  </si>
  <si>
    <t>Product Design, Software, UX Design, Web Design, Web Development</t>
  </si>
  <si>
    <t>Charlottesville, Virginia, United States</t>
  </si>
  <si>
    <t>WillowTree is a mobile innovation agency creating digital products designed to drive growth for brands.</t>
  </si>
  <si>
    <t>WillowTree is a mobile innovation agency creating digital products engineered to drive growth for the world's leading brands. A full-service application strategy, UX design, and mobile app development services company, WillowTreeâ€™s focus is to bridge the highest level of consumer UX with enterprise-grade functionality and security.  WillowTree is an industry leader in field solutions, media delivery, loyalty programs and payments, and connected devices and works with brands such as GE, Johnson &amp; Johnson, Time Warner, AOL, American Express, and Harvard Business Publishing. Clients trust WillowTree to guide and execute their mobile initiatives. WillowTree has earned numerous industry awards and recognition for its mobile design and development work, including being named a top enterprise and consumer mobile app development company, as well as a top global mobile app development company by Clutch.co.</t>
  </si>
  <si>
    <t>http://www.willowtreeapps.com</t>
  </si>
  <si>
    <t>https://willowtreeapps.com/careers</t>
  </si>
  <si>
    <t>https://jobs.ashbyhq.com/telus-digital</t>
  </si>
  <si>
    <t>https://www.linkedin.com/company/willowtreeapps</t>
  </si>
  <si>
    <t>WillowTree (a TELUS International Company) operates a hybrid model. They have invested heavily in high-end office spaces and encourage teams to gather for "collaboration cycles," though they offer flexibility for remote work between these cycles.</t>
  </si>
  <si>
    <t>"Our studios are designed for collaboration, and our hybrid model ensures we get the best of in-person and remote work."</t>
  </si>
  <si>
    <t>WillowTree Careers, (Oct. 2025)</t>
  </si>
  <si>
    <t>Expectation is generally 3 days in studio for those near locations.</t>
  </si>
  <si>
    <t>Official Careers, (Apr. 2026); LinkedIn, (Apr. 2026)</t>
  </si>
  <si>
    <t>Operates a "Digital Studio" model requiring 3 days in-office for most engineering and design roles.</t>
  </si>
  <si>
    <t>AppFolio</t>
  </si>
  <si>
    <t>https://www.crunchbase.com/organization/appfolio</t>
  </si>
  <si>
    <t>Analytics, Computer, Information Technology, Property Management, PropTech, SaaS, Software, Web Hosting</t>
  </si>
  <si>
    <t>Software Products (Vertical SaaS)</t>
  </si>
  <si>
    <t>Goleta, California, United States</t>
  </si>
  <si>
    <t>AppFolio is a cloud business management solutions provider for the real estate industry.</t>
  </si>
  <si>
    <t>AppFolio is recognized as a leading provider of cloud-based business management solutions tailored for the real estate industry. Its suite of solutions assists businesses in their digital transformation journey, offering tools to address operational needs and enhance customer experiences. The company's platforms cater to property management, financial processes, and tenant communication, aiding real estate businesses in streamlining operations and optimizing interactions with stakeholders. With a commitment to innovation, AppFolio continues to evolve its solutions to meet the changing demands of the real estate market.</t>
  </si>
  <si>
    <t>https://www.appfolio.com</t>
  </si>
  <si>
    <t>https://www.appfolio.com/open-roles</t>
  </si>
  <si>
    <t>https://www.linkedin.com/company/appfolio-inc</t>
  </si>
  <si>
    <t>AppFolio uses a hybrid model. They have designated "hubs" in Santa Barbara, San Diego, and Dallas, and generally expect employees to live within a commutable distance to participate in regular in-office collaboration.</t>
  </si>
  <si>
    <t>"Our hybrid model is built on the belief that we are better together, with regular opportunities for in-person collaboration."</t>
  </si>
  <si>
    <t>AppFolio Careers, (Jan. 2026)</t>
  </si>
  <si>
    <t>Expectation is typically 2 days in office.</t>
  </si>
  <si>
    <t>Official Careers, (Apr. 2026); Indeed, (Apr. 2026)</t>
  </si>
  <si>
    <t>Hybrid model centered around Santa Barbara, San Diego, and Dallas hubs.</t>
  </si>
  <si>
    <t>HiBob</t>
  </si>
  <si>
    <t>https://www.crunchbase.com/organization/hibob</t>
  </si>
  <si>
    <t>Human Resources, Information Technology, SaaS, Software</t>
  </si>
  <si>
    <t>HiBob is a people management platform that offers benefits administration, payroll, and employee engagement solutions.</t>
  </si>
  <si>
    <t>Hibob was founded to modernize HR tech. Hibob's intuitive and data-driven platform, Bob, was built for the way people work today: globally, remotely, and collaboratively. Since its launch in late 2015, Bob has achieved consecutive triple-digit year-over-year growth and become the HRIS of choice for more than 1,000 modern, midsize, and multinational companies that understand that a powerful, agile HR tech suite is mission critical and a key driver of organizational success. Fast-growing companies across the globe such as Monzo, Happy Socks, Gong, Fiverr, and VaynerMedia rely upon Bob to help HR and managers connect, engage, develop, and retain top talent. Learn more at www.hibob.com</t>
  </si>
  <si>
    <t>http://www.hibob.com</t>
  </si>
  <si>
    <t>https://www.hibob.com/careers/</t>
  </si>
  <si>
    <t>https://www.linkedin.com/company/hibob</t>
  </si>
  <si>
    <t>HiBob operates a hybrid model across its global offices (Tel Aviv, NYC, London). They emphasize the importance of "Bobber" culture through in-person interaction. Most roles expect 2-3 days of office presence.</t>
  </si>
  <si>
    <t>"Our hybrid model ensures we stay connected and maintain our unique culture."</t>
  </si>
  <si>
    <t>HiBob Careers, (Jan. 2026)</t>
  </si>
  <si>
    <t>Office attendance is tracked in some regions.</t>
  </si>
  <si>
    <t>[HiBob Careers], (Apr. 2026)</t>
  </si>
  <si>
    <t>Hybrid default; "Work from Anywhere" (WFA) benefit for 2 months/year.</t>
  </si>
  <si>
    <t>O.C. Tanner</t>
  </si>
  <si>
    <t>https://www.crunchbase.com/organization/o-c-tanner</t>
  </si>
  <si>
    <t>Cloud Infrastructure, Consulting, Database, Employee Benefits, Human Resources, Information Technology, IT Management, Software, Training</t>
  </si>
  <si>
    <t>O.C. Tanner is an IT company that develops employee recognition strategies and rewards programs using cloud technology.</t>
  </si>
  <si>
    <t>O.C. Tanner is in software and services that improve workplace culture through meaningful employee experiences.</t>
  </si>
  <si>
    <t>http://octanner.com</t>
  </si>
  <si>
    <t>https://octanner.wd501.myworkdayjobs.com/O_C_Tanner</t>
  </si>
  <si>
    <t>https://octanner.wd501.myworkdayjobs.com/O_C_Tanner?timeType=779ae7068cb710019867efc897c60000&amp;workerSubType=2b849979beb81000c128084405ff0000</t>
  </si>
  <si>
    <t>https://www.linkedin.com/company/o-c--tanner?trk=mini-profile</t>
  </si>
  <si>
    <t>O.C. Tanner focuses on employee recognition and culture, maintaining a hybrid work environment. They encourage office attendance for "moments that matter" and team building. Most corporate staff have a 2-3 day office expectation.</t>
  </si>
  <si>
    <t>"We create a culture of appreciation through a hybrid model that balances flexibility and connection."</t>
  </si>
  <si>
    <t>O.C. Tanner Careers, (Feb. 2026)</t>
  </si>
  <si>
    <t>Strong emphasis on physical office design as a cultural tool.</t>
  </si>
  <si>
    <t>[O.C. Tanner Careers], (Apr. 2026)</t>
  </si>
  <si>
    <t>Salt Lake City hub focus; hybrid is the standard expectation.</t>
  </si>
  <si>
    <t>ServiceNow</t>
  </si>
  <si>
    <t>https://www.crunchbase.com/organization/service-now-com</t>
  </si>
  <si>
    <t>Agentic AI, Artificial Intelligence (AI), Business Process Automation (BPA), Cloud Management, Enterprise Software, Robotic Process Automation (RPA), SaaS</t>
  </si>
  <si>
    <t>Software Products (ITSM/Workflow SaaS)</t>
  </si>
  <si>
    <t>ServiceNow is an AI platform that delivers IT operations, field service management and app engine solutions.</t>
  </si>
  <si>
    <t>ServiceNow provides cloud-based solutions that define, structure, manage, and automate services for enterprise operations in North America, Europe, the Middle East, Africa, the Asia Pacific, and other countries. The company offers service management solutions, including incident, problem, change, request, and cost management as well as service catalogs; and IT, HR, facilities, and field service management solutions. It also provides IT operations management solutions covering service mapping, delivery, and assurance solutions; business management solutions such as financial management, project portfolio suite, vendor performance management, and performance analytics as well as governance, risk, and compliance; and application development services.</t>
  </si>
  <si>
    <t>http://www.servicenow.com</t>
  </si>
  <si>
    <t>https://careers.servicenow.com/jobs/</t>
  </si>
  <si>
    <t>https://careers.smartrecruiters.com/servicenow</t>
  </si>
  <si>
    <t>SmartRecruiters</t>
  </si>
  <si>
    <t>Giant company. Add Scroll 5000 to be safe.</t>
  </si>
  <si>
    <t>http://www.linkedin.com/company/servicenow</t>
  </si>
  <si>
    <t>ServiceNow utilizes a "Work Personas" model to determine flexibility. Most employees fall under the "Flexible" category, which typically involves 2-3 days in the office. They maintain a strong global office presence.</t>
  </si>
  <si>
    <t>"Our flexible work persona allows for a balance of office and home work."</t>
  </si>
  <si>
    <t>ServiceNow Careers, (Jan. 2026)</t>
  </si>
  <si>
    <t>Specific day requirements are often team-dependent.</t>
  </si>
  <si>
    <t>[ServiceNow Careers], (Apr. 2026)</t>
  </si>
  <si>
    <t>"Hybrid-by-design" model; 3 days in office for most corporate roles.</t>
  </si>
  <si>
    <t>Dataiku</t>
  </si>
  <si>
    <t>https://www.crunchbase.com/organization/dataiku</t>
  </si>
  <si>
    <t>Agentic AI, Analytics, Artificial Intelligence (AI), Big Data, Data Integration, Enterprise Software, Generative AI, Machine Learning</t>
  </si>
  <si>
    <t>Dataiku operates as an enterprise artificial intelligence and machine-learning platform.</t>
  </si>
  <si>
    <t>Dataiku is a centralized data platform that moves businesses along their data journey from analytics at scale to enterprise AI. By providing a common ground for data experts and explorers, a repository of best practices, shortcuts to machine learning and AI deployment/management, and a centralized, controlled environment, Dataiku serves as a catalyst for data-powered companies. Customers like Unilever, GE, and FOX News Group use Dataiku to ensure they are moving quickly and growing exponentially along with the amount of data theyâ€™re collecting. By removing roadblocks, Dataiku ensures more opportunities for business-impacting models and creative solutions, allowing teams to work faster and smarter.</t>
  </si>
  <si>
    <t>https://www.dataiku.com</t>
  </si>
  <si>
    <t>https://job-boards.greenhouse.io/dataiku</t>
  </si>
  <si>
    <t>https://boards-api.greenhouse.io/v1/boards/dataiku/jobs</t>
  </si>
  <si>
    <t>https://www.linkedin.com/company/dataiku</t>
  </si>
  <si>
    <t>Dataiku operates a hybrid model. Employees are generally expected to be in the office 2 days a week. They emphasize a "flexible but connected" culture.</t>
  </si>
  <si>
    <t>"We embrace a hybrid work culture that combines the flexibility of remote work with office days."</t>
  </si>
  <si>
    <t>[Dataiku Careers], (Feb. 2026)</t>
  </si>
  <si>
    <t>Consistent across NYC and Paris offices.</t>
  </si>
  <si>
    <t>LinkedIn, (Apr. 2026)</t>
  </si>
  <si>
    <t>Hybrid-first culture with significant remote flexibility for senior engineers.</t>
  </si>
  <si>
    <t>Datasite</t>
  </si>
  <si>
    <t>https://www.crunchbase.com/organization/data-site</t>
  </si>
  <si>
    <t>FinTech, Software</t>
  </si>
  <si>
    <t>Datasite is a global SaaS provider of AI-powered workflow collaboration and automation solutions for M&amp;A, investment and strategic projects.</t>
  </si>
  <si>
    <t>Datasite is a global SaaS provider of AI-powered workflow collaboration and automation solutions for M&amp;A, investment and strategic projects. Datasiteâ€™s innovative products drive execution, while generating unique data insights to empower knowledge workers around the world to succeed across the entire project lifecycle. For more information, visit http://www.datasite.com.</t>
  </si>
  <si>
    <t>https://www.datasite.com/</t>
  </si>
  <si>
    <t>https://datasite.wd1.myworkdayjobs.com/datasite</t>
  </si>
  <si>
    <t>https://datasite.wd1.myworkdayjobs.com/datasite/?timeType=7e45fec751e401cdcf667e5a41324900&amp;Location_Country=bc33aa3152ec42d4995f4791a106ed09&amp;workerSubType=3017242c3a3c016d9e46a3c65c357e10</t>
  </si>
  <si>
    <t>https://www.linkedin.com/company/datasiteglobal/</t>
  </si>
  <si>
    <t>Datasite uses a structured hybrid model with "core hours." In major hubs like NYC and Minneapolis, employees are generally expected to be in the office at least two days per week. Some specialized AI and sales roles may require three days.</t>
  </si>
  <si>
    <t>"Core Hours Hybrid Rhythm — Documented pattern sets core hours... and hybrid cadences with minimum two in-office days."</t>
  </si>
  <si>
    <t>[Built In], (Feb. 2026)</t>
  </si>
  <si>
    <t>Core hours are typically 9 a.m. to 3 p.m. to allow for commuting flexibility.</t>
  </si>
  <si>
    <t>[Datasite Careers], (Apr. 2026)</t>
  </si>
  <si>
    <t>Hybrid focus for product and sales teams in Minneapolis and London.</t>
  </si>
  <si>
    <t>DoubleVerify</t>
  </si>
  <si>
    <t>https://www.crunchbase.com/organization/doubleverify</t>
  </si>
  <si>
    <t>Advertising, Analytics, Brand Marketing, Digital Marketing, Software</t>
  </si>
  <si>
    <t>DoubleVerify is a software platform that specializes in digital media verification and advertising technology.</t>
  </si>
  <si>
    <t>DoubleVerify is a software platform for digital media measurement, data, and analytics. DoubleVerify provides online media verification and campaign effectiveness solutions for brand marketers, agencies, advertising networks, demand-side platforms, exchanges, and digital publishers looking to ensure quality advertising environments, campaign transparency, and performance. DoubleVerify technology platform provides advertisers with consistent and unbiased data and analytics that can be used to optimize the quality and return on digital ad investments.  The company was founded in 2008 and headquartered in New York City, New York.</t>
  </si>
  <si>
    <t>http://www.doubleverify.com</t>
  </si>
  <si>
    <t>https://doubleverify.com/company/careers#jobs</t>
  </si>
  <si>
    <t>https://boards-api.greenhouse.io/v1/boards/doubleverify/jobs</t>
  </si>
  <si>
    <t>https://www.linkedin.com/company/doubleverify-inc</t>
  </si>
  <si>
    <t>DoubleVerify operates a hybrid model requiring regular office attendance in its major hubs (NYC, London, Tel Aviv). They emphasize "in-person innovation" while allowing for remote flexibility on specific days. Most job postings are listed as "Hybrid."</t>
  </si>
  <si>
    <t>"We maintain a hybrid work model to support collaboration and flexibility."</t>
  </si>
  <si>
    <t>DoubleVerify Careers, (Feb. 2026)</t>
  </si>
  <si>
    <t>3 days in office is the standard expectation for HQ staff.</t>
  </si>
  <si>
    <t>Hybrid requirements vary by department; NYC headquarters remains the primary hub.</t>
  </si>
  <si>
    <t>Highspot</t>
  </si>
  <si>
    <t>https://www.crunchbase.com/organization/highspot-2</t>
  </si>
  <si>
    <t>Artificial Intelligence (AI), Enterprise Software, Sales Automation, Sales Enablement, Software</t>
  </si>
  <si>
    <t>Highspot is a sales enablement platform that helps companies worldwide improve the performance of their sales teams.</t>
  </si>
  <si>
    <t>Highspot is an AI-fueled sales enablement platform that helps companies worldwide improve the performance of their sales teams. Its platform specializes in providing intelligent content management, training, contextual guidance, customer engagement, and actionable analytics. Its unified sales enablement platform gives revenue teams a single solution to elevate customer conversations and drive repeatable revenue, bringing together native content and guidance, training and coaching, and engagement intelligence â€“ all supported by actionable analytics. The company was founded in 2012 and headquartered in Seatle, Washington.</t>
  </si>
  <si>
    <t>https://www.highspot.com</t>
  </si>
  <si>
    <t>https://www.highspot.com/fr/careers/#job-finder</t>
  </si>
  <si>
    <t>https://boards-api.greenhouse.io/v1/boards/highspot/jobs</t>
  </si>
  <si>
    <t>https://www.linkedin.com/company/highspot</t>
  </si>
  <si>
    <t>Highspot utilizes a hybrid approach, expecting employees in the Seattle area to be in the office 2-3 days a week. They emphasize the importance of their "vibrant office culture" while allowing for some remote flexibility. Most job postings are listed as hybrid.</t>
  </si>
  <si>
    <t>"We believe in the power of coming together in person 2-3 days a week to drive our mission forward."</t>
  </si>
  <si>
    <t>[Highspot Careers], (Jan. 2026)</t>
  </si>
  <si>
    <t>Hybrid focus; 2-3 day expectation.</t>
  </si>
  <si>
    <t>[Highspot Careers], (Apr. 2026)</t>
  </si>
  <si>
    <t>Empowered flexibility; employees choose the style that works best.</t>
  </si>
  <si>
    <t>Miro</t>
  </si>
  <si>
    <t>https://www.crunchbase.com/organization/mirohq</t>
  </si>
  <si>
    <t>Artificial Intelligence (AI), B2B, Enterprise Applications, Enterprise Software, Product Management, UX Design</t>
  </si>
  <si>
    <t>Miro is a visual collaboration platform that provides an intuitive, engaging, and in-person collaboration experience for every team.</t>
  </si>
  <si>
    <t>Miro is an online, visual collaboration platform designed to unlock creativity and accelerate innovation among teams of all kinds. The platformâ€™s infinite canvas enables teams to lead engaging workshops and meetings, design products, brainstorm ideas, and more. Miro, co-headquartered in San Francisco and Amsterdam, serves more than 50M users worldwide, including 99% of the Fortune 100.</t>
  </si>
  <si>
    <t>https://miro.com</t>
  </si>
  <si>
    <t>https://miro.com/careers/open-positions/</t>
  </si>
  <si>
    <t>https://www.linkedin.com/company/mirohq</t>
  </si>
  <si>
    <t>Miro has a structured hybrid model requiring 3 days in the office. They are very focused on using their own tools to facilitate this, but leadership has been vocal about the necessity of in-person work for innovation.</t>
  </si>
  <si>
    <t>"Miro is a hybrid company. We ask our employees to come into the office 3 days a week."</t>
  </si>
  <si>
    <t>[Miro Careers], (Jan. 2026)</t>
  </si>
  <si>
    <t>Hubs in Amsterdam, Berlin, and Austin.</t>
  </si>
  <si>
    <t>Official Careers, (Apr. 2026); Miro.com, (Apr. 2026)</t>
  </si>
  <si>
    <t>"Miro Together" model; 2-3 days in-office at hubs (SF, NYC, Amsterdam).</t>
  </si>
  <si>
    <t>Vistage Worldwide, Inc.</t>
  </si>
  <si>
    <t>https://workforcenow.adp.com/mascsr/default/mdf/recruitment/recruitment.html?cid=373ac22f-7e8a-4645-8720-252603547d52&amp;ccId=19000101_000001&amp;type=MP&amp;lang=en_US</t>
  </si>
  <si>
    <t>ADP is session-locked. Use Actions to click US filter.</t>
  </si>
  <si>
    <t>Vistage maintains a hybrid work model, particularly for its corporate headquarters in San Diego. The company's leadership frequently publishes research supporting hybrid work as the "new normal" for small and mid-sized businesses. While they value in-person connection, they offer flexibility for many corporate roles to work remotely part-time.</t>
  </si>
  <si>
    <t>"Hybrid work is far from dead; for many, it's the new normal... CEOs shift their focus to the best mix of in-person and at-home work."</t>
  </si>
  <si>
    <t>[Vistage.com], (Oct. 2025)</t>
  </si>
  <si>
    <t>CEO Joe Galvin has been a vocal proponent of hybrid stability over strict RTO.</t>
  </si>
  <si>
    <t>Vistage Careers, (May. 2026)</t>
  </si>
  <si>
    <t>High remote/hybrid mix for corporate support and sales.</t>
  </si>
  <si>
    <t>Flywire</t>
  </si>
  <si>
    <t>https://www.crunchbase.com/organization/flywireco</t>
  </si>
  <si>
    <t>Financial Services, FinTech, Payments, Service Industry, Software</t>
  </si>
  <si>
    <t>FinTech Software (Payments)</t>
  </si>
  <si>
    <t>Flywire is a payments enablement and software company that simplifies complex payments for its clients and their customers.</t>
  </si>
  <si>
    <t>Flywire is a payments enablement and software company. It combines its proprietary payments network, next-gen payments platform, and vertical-specific software to deliver the most important and complex payments for clients and their customers. Flywire supports 4,000 + clients with diverse payment methods in more than 140 currencies across 240 countries and territories around the world. Flywire is headquartered in Boston, MA, USA with global offices.</t>
  </si>
  <si>
    <t>http://www.flywire.com</t>
  </si>
  <si>
    <t>https://www.flywire.com/company/careers/dept/17cd8e72-6b9c-420a-ae1a-1b2b69eca741#job-openings</t>
  </si>
  <si>
    <t>Divided by job category</t>
  </si>
  <si>
    <t>https://www.flywire.com/company/careers/dept/17cd8e72-6b9c-420a-ae1a-1b2b69eca741</t>
  </si>
  <si>
    <t>https://www.linkedin.com/company/flywire</t>
  </si>
  <si>
    <t>Flywire uses a hybrid model they call "FlyMate Choice." While it emphasizes flexibility, most roles are tied to a physical office hub and involve 2-3 days of attendance.</t>
  </si>
  <si>
    <t>"Our FlyMate Choice model allows for a hybrid approach to work."</t>
  </si>
  <si>
    <t>Flywire Careers, (Jan. 2026)</t>
  </si>
  <si>
    <t>"Remote" is available but "Hybrid" is the default for new roles.</t>
  </si>
  <si>
    <t>[Flywire Careers], (Apr. 2026)</t>
  </si>
  <si>
    <t>"FlyBrid" model offers choice of remote, hybrid, or onsite.</t>
  </si>
  <si>
    <t>HTEC</t>
  </si>
  <si>
    <t>https://www.crunchbase.com/organization/htec-group</t>
  </si>
  <si>
    <t>Artificial Intelligence (AI), Consumer Software, Software Engineering</t>
  </si>
  <si>
    <t>HTEC is providing AI-driven digital engineering, product design, and software solutions.</t>
  </si>
  <si>
    <t>HTEC offers end-to-end digital engineering, AI strategy, and product design and development services. It delivers innovation strategy, experience design, technical architecture, and embedded hardware solutions across industries like healthcare, fintech, automotive, and enterprise software. The firm integrates data analytics, machine learning, IoT, blockchain, and AI-first methodologies to support clients in modernizing systems, building intelligent products, and preparing for generative AI adoption. Its delivery model includes centers of excellence and specialized units such as HTEC.ai and Momentum Design Lab to stitch together research, design, and engineering capabilities. HTEC partners with enterprises and startups to solve complex challenges, accelerate time to market, and embed emerging technologies into scalable digital solutions.</t>
  </si>
  <si>
    <t>http://www.htec.com</t>
  </si>
  <si>
    <t>https://htec.com/careers/jobs/</t>
  </si>
  <si>
    <t>https://www.linkedin.com/company/htecgroup</t>
  </si>
  <si>
    <t>HTEC operates a hybrid model across its delivery centers. They focus on local collaboration for engineering projects but allow for flexible schedules.</t>
  </si>
  <si>
    <t>"Our teams work in a hybrid setup to ensure high-quality delivery and team cohesion."</t>
  </si>
  <si>
    <t>[HTEC Group Careers], (Jan. 2026)</t>
  </si>
  <si>
    <t>Strong presence in SE Europe with office expectations.</t>
  </si>
  <si>
    <t>[HTEC Careers], (Apr. 2026)</t>
  </si>
  <si>
    <t>Remote-friendly with hybrid office options globally.</t>
  </si>
  <si>
    <t>Similarweb</t>
  </si>
  <si>
    <t>https://www.crunchbase.com/organization/similarweb</t>
  </si>
  <si>
    <t>Analytics, Artificial Intelligence (AI), Business Intelligence, Market Research</t>
  </si>
  <si>
    <t>SimilarWeb offers an AI-based market intelligence platform that helps monitor web and mobile app traffic.</t>
  </si>
  <si>
    <t>SimilarWeb offers an AI-based market intelligence platform that helps monitor web and mobile app traffic. The company gives a global multi-device market intelligence to understand, track, and grow digital market share. It allows the user to gain insight into any website's statistics and strategy. SimilarWeb was founded in 2007 and headquartered in New York, it has offices in Israel, the UK, France, Japan, and Australia.</t>
  </si>
  <si>
    <t>http://www.similarweb.com</t>
  </si>
  <si>
    <t>https://www.similarweb.com/corp/careers/#opportunities</t>
  </si>
  <si>
    <t>https://job-boards.greenhouse.io/similarweb?offices%5B%5D=245996</t>
  </si>
  <si>
    <t>North America</t>
  </si>
  <si>
    <t>http://www.linkedin.com/company/similarweb</t>
  </si>
  <si>
    <t>Similarweb operates a hybrid model requiring 2 days of office attendance per week for most employees near their hubs. They focus on "meaningful connections" during in-office days. They do not typically hire for fully remote roles unless the position is specialized.</t>
  </si>
  <si>
    <t>"Our hybrid model requires employees to be in the office twice a week to foster our unique company culture."</t>
  </si>
  <si>
    <t>[Similarweb Careers], (Jan. 2026)</t>
  </si>
  <si>
    <t>Consistent 2-day requirement across global offices.</t>
  </si>
  <si>
    <t>Hub-centric hybrid model (Tel Aviv, NYC, London).</t>
  </si>
  <si>
    <t>Improving Enterprises</t>
  </si>
  <si>
    <t>https://www.crunchbase.com/organization/improving-enterprises</t>
  </si>
  <si>
    <t>Consulting, Enterprise Software, Information Services, Information Technology, Service Industry, Software</t>
  </si>
  <si>
    <t>Plano, Texas, United States</t>
  </si>
  <si>
    <t>Improving Enterprises is an software professional services firm that challenges the basic assumptions of technology service models.</t>
  </si>
  <si>
    <t>http://www.improving.com/</t>
  </si>
  <si>
    <t>https://www.improving.com/careers/open-positions/#openpositions</t>
  </si>
  <si>
    <t>https://www.linkedin.com/company/improving-enterprises</t>
  </si>
  <si>
    <t>Improving Enterprises follows a "local-first" model that prioritizes community involvement and local client support. While they support hybrid flexibility, the emphasis is on being present in local markets. Policy is determined at the local office level.</t>
  </si>
  <si>
    <t>"We foster a culture of trust and autonomy... supporting hybrid and remote systems."</t>
  </si>
  <si>
    <t>HR Service Inc, (Jan. 2026); Improving Site, (2025)</t>
  </si>
  <si>
    <t>"Local-first" often translates to 2-3 days in office.</t>
  </si>
  <si>
    <t>Consulting model allows for high remote/hybrid flexibility based on client needs.</t>
  </si>
  <si>
    <t>Q2</t>
  </si>
  <si>
    <t>https://www.crunchbase.com/organization/q2-84ac</t>
  </si>
  <si>
    <t>Financial Services, FinTech</t>
  </si>
  <si>
    <t>Q2 is a Financial Services company.</t>
  </si>
  <si>
    <t>Q2 is a Financial Services company.providing digital banking and lending solutions to banks, credit unions, alternative finance, and fintech companies in the U.S.</t>
  </si>
  <si>
    <t>https://www.q2.com</t>
  </si>
  <si>
    <t>https://q2ebanking.wd5.myworkdayjobs.com/Q2</t>
  </si>
  <si>
    <t>Mostly hybrid</t>
  </si>
  <si>
    <t>https://q2ebanking.wd5.myworkdayjobs.com/Q2/?timeType=eff5833271cc10732ba90e024b4501c5&amp;workerSubType=ef325768d23310762b380cc2475d1003</t>
  </si>
  <si>
    <t>https://www.linkedin.com/company/q2software</t>
  </si>
  <si>
    <t>Q2 operates a hybrid model. They encourage employees to spend time in their Austin headquarters and other regional offices but provide flexibility for individual schedules.</t>
  </si>
  <si>
    <t>"We value our in-person culture and support a hybrid approach to work."</t>
  </si>
  <si>
    <t>[Q2 Careers], (Mar. 2026)</t>
  </si>
  <si>
    <t>Strong Austin-centric culture.</t>
  </si>
  <si>
    <t>[Q2 Careers], (Apr. 2026)</t>
  </si>
  <si>
    <t>Hybrid focus in Austin; remote options for specialized tech roles.</t>
  </si>
  <si>
    <t>Snyk</t>
  </si>
  <si>
    <t>https://www.crunchbase.com/organization/snyk</t>
  </si>
  <si>
    <t>Cyber Security, Security, Software</t>
  </si>
  <si>
    <t>Cybersecurity Products (DevSecOps)</t>
  </si>
  <si>
    <t>Snyk is a cloud native application security provider that enables millions of developers to build software securely.</t>
  </si>
  <si>
    <t>Snyk empowers the worldâ€™s developers to build secure applications and equip security teams to meet the demands of the digital world. Its developer-first approach ensures organizations can secure all of the critical components of their applications from code to cloud, increase developer productivity, revenue growth, customer satisfaction, cost savings, and an overall improved security posture. Snykâ€™s Developer Security Platform automatically integrates with a developerâ€™s workflow and is purpose-built for security teams to collaborate with their development teams. Snyk is used by 1,200 customers worldwide today, including industry leaders such as Asurion, Google, Intuit, MongoDB, New Relic, Revolut, and Salesforce. Snyk is recognized on the Forbes Cloud 100 2021.</t>
  </si>
  <si>
    <t xml:space="preserve">https://snyk.io   </t>
  </si>
  <si>
    <t>https://snyk.io/careers/all-jobs/</t>
  </si>
  <si>
    <t>https://www.linkedin.com/company/snyk</t>
  </si>
  <si>
    <t>Snyk utilizes a hybrid model with a focus on its global offices. They allow for remote work but prioritize in-office collaboration for product and security research teams.</t>
  </si>
  <si>
    <t>"We offer a hybrid work environment that encourages collaboration and flexibility."</t>
  </si>
  <si>
    <t>[Snyk Careers], (Feb. 2026)</t>
  </si>
  <si>
    <t>Policy varies by region (UK vs US).</t>
  </si>
  <si>
    <t>[Snyk Careers], (Apr. 2026)</t>
  </si>
  <si>
    <t>Flexible hybrid/remote mix; hubs in Boston, London, and Tel Aviv.</t>
  </si>
  <si>
    <t>CyberArk</t>
  </si>
  <si>
    <t>https://www.crunchbase.com/organization/cyber-ark-software</t>
  </si>
  <si>
    <t>Cloud Security, Cyber Security, Security</t>
  </si>
  <si>
    <t>Newton, Massachusetts, United States</t>
  </si>
  <si>
    <t>CyberArk is a security company that applies intelligent privilege controls to every identity across the identity lifecycle.</t>
  </si>
  <si>
    <t>CyberArk is a security company that focuses on targeting targeted cyber threats. It helps companies protect their highest-value information assets, infrastructure, and applications. The company focuses on delivering a new category of targeted security solutions that help clients stop reacting to cyber threats and get ahead of them, preventing attack escalation before irreparable business harm is done. CyberArk was launched by Udi Mokady in 1999 and is based in Newton, Massachusetts with offices in the U.S., Israel, U.K., France, Germany, the Netherlands, and Singapore and serves customers in more than 65 countries.</t>
  </si>
  <si>
    <t>http://www.cyberark.com</t>
  </si>
  <si>
    <t>https://www.cyberark.com/careers/all-job-openings/</t>
  </si>
  <si>
    <t>http://www.linkedin.com/company/cyber-ark-software</t>
  </si>
  <si>
    <t>CyberArk follows a hybrid model, generally expecting employees to be in the office 2-3 days a week. They emphasize the importance of the office for maintaining their security-focused culture. Remote exceptions are rare and usually role-specific.</t>
  </si>
  <si>
    <t>"Our hybrid approach ensures we maintain our strong culture of collaboration and innovation."</t>
  </si>
  <si>
    <t>[CyberArk Careers], (Jan. 2026)</t>
  </si>
  <si>
    <t>Consistent 3-day expectation in Israel and US.</t>
  </si>
  <si>
    <t>[CyberArk Careers], (Apr. 2026)</t>
  </si>
  <si>
    <t>Hybrid model; high remote flexibility for security engineers.</t>
  </si>
  <si>
    <t>Experian</t>
  </si>
  <si>
    <t>https://www.crunchbase.com/organization/experian</t>
  </si>
  <si>
    <t>Analytics, Big Data, Cyber Security, FinTech, Fraud Detection, Information Services</t>
  </si>
  <si>
    <t>Experian is a data analytics and consumer credit reporting company.</t>
  </si>
  <si>
    <t>Experian is a global information services company that provides information analytical tools, and marketing services to help clients manage their commercial and financial decisions. The company helps organizations manage credit risk, prevent fraud, target marketing offers, and automate decision making. It also enables individuals to check their credit report and credit score as well as protect against identity theft. The company is listed on the London Stock Exchange (EXPN) and is a constituent of the FTSE 100 index. Experian was co-founded by Michael A Barron and Bernie Brenner in January 1980 and has its corporate headquarters in Dublin, Ireland, with operational headquarters in Nottingham, United Kingdom; California, United States; and SÃ£o Paulo, Brazil.</t>
  </si>
  <si>
    <t>http://www.experianplc.com</t>
  </si>
  <si>
    <t>https://jobs.experian.com/jobs</t>
  </si>
  <si>
    <t>https://api.smartrecruiters.com/v1/companies/experian/postings</t>
  </si>
  <si>
    <t>http://www.linkedin.com/company/experian</t>
  </si>
  <si>
    <t>Experian utilizes the "Experian Way of Working," which is a hybrid model designed for team collaboration. Employees are generally expected to be in the office for "moments that matter," such as planning and team building. The policy is structured but allows for local team autonomy.</t>
  </si>
  <si>
    <t>"Our hybrid model, the Experian Way of Working, balances the flexibility of remote work with the power of in-person collaboration."</t>
  </si>
  <si>
    <t>[Experian Newsroom], (FEB. 2026)</t>
  </si>
  <si>
    <t>Policy shift: Moved from fully flexible to a more structured 2-day minimum in 2025.</t>
  </si>
  <si>
    <t>Experian Careers, (Mar. 2026)</t>
  </si>
  <si>
    <t>High degree of remote flexibility for data and analytics roles globally.</t>
  </si>
  <si>
    <t>Rapid7</t>
  </si>
  <si>
    <t>https://www.crunchbase.com/organization/rapid7</t>
  </si>
  <si>
    <t>Analytics, Cyber Security, Enterprise Software, Network Security, Risk Management</t>
  </si>
  <si>
    <t>Rapid7 is a cybersecurity company that helps organizations detect and respond to security threats effectively.</t>
  </si>
  <si>
    <t>Rapid7 provides security data and analytics solutions enabling organizations to implement an active approach to cybersecurity. The company's IT security solutions deliver visibility and insight that help to make informed decisions, create credible action plans, and monitor progress. Their services include detection and response, vulnerability management, application security, security advisory services, product consulting, penetration services, IoT security testing, and more. Rapid7 is known for its commitment to helping organizations improve their security posture through innovative solutions and its active involvement in the cybersecurity community.</t>
  </si>
  <si>
    <t>https://www.rapid7.com</t>
  </si>
  <si>
    <t>https://careers.rapid7.com/jobs/search?query=</t>
  </si>
  <si>
    <t>https://careers.rapid7.com/jobs/search?page=1&amp;country_codes%5B%5D=US&amp;query=</t>
  </si>
  <si>
    <t>https://www.linkedin.com/company/rapid7</t>
  </si>
  <si>
    <t>Rapid7 follows a hybrid model where teams are encouraged to spend 2-3 days in the office. They maintain a strong presence in Boston and other global hubs. While they support remote work for certain roles, the cultural default is hybrid.</t>
  </si>
  <si>
    <t>"Our hybrid work model encourages 2-3 days in the office for collaboration and team building."</t>
  </si>
  <si>
    <t>[Rapid7 Careers], (Dec. 2025)</t>
  </si>
  <si>
    <t>2-3 day hybrid expectation.</t>
  </si>
  <si>
    <t>[Rapid7 Careers], (Apr. 2026)</t>
  </si>
  <si>
    <t>Hybrid-first approach; specific roles eligible for full remote.</t>
  </si>
  <si>
    <t>Visa</t>
  </si>
  <si>
    <t>https://www.crunchbase.com/organization/visa</t>
  </si>
  <si>
    <t>Banking, Finance, Financial Services, Information Technology, Mobile Payments, Payments</t>
  </si>
  <si>
    <t>Foster City, California, United States</t>
  </si>
  <si>
    <t>Visa is a multinational financial services company that facilitates electronic payment systems throughout the world.</t>
  </si>
  <si>
    <t>Visa is an American multinational financial services company that facilitates electronic payment systems throughout the world. The company operates the retail electronic payments network through the transfer of value and information among financial institutions, merchants, consumers, businesses, and government entities.</t>
  </si>
  <si>
    <t>https://www.visa.com</t>
  </si>
  <si>
    <t>https://visa.wd5.myworkdayjobs.com/Visa</t>
  </si>
  <si>
    <t>All Hybrid</t>
  </si>
  <si>
    <t>https://visa.wd5.myworkdayjobs.com/Visa?locationCountry=bc33aa3152ec42d4995f4791a106ed09&amp;timeType=3d32d47be90110109faf15aa8b2200bf</t>
  </si>
  <si>
    <t>https://www.linkedin.com/company/visa</t>
  </si>
  <si>
    <t>Visa has moved toward a more consistent hybrid model, requiring most employees to be in the office 2-3 days a week. They emphasize the office as a place for "high-impact collaboration." Policy enforcement has become stricter over the last 12 months.</t>
  </si>
  <si>
    <t>"We have adopted a hybrid model that balances the flexibility of remote work with the benefits of in-person collaboration."</t>
  </si>
  <si>
    <t>[Visa Newsroom], (Oct. 2025)</t>
  </si>
  <si>
    <t>Mid-week "anchor days" are common.</t>
  </si>
  <si>
    <t>[Visa Careers], (Apr. 2026)</t>
  </si>
  <si>
    <t>Hybrid model; typically 2-3 days in office per week.</t>
  </si>
  <si>
    <t>WatchGuard</t>
  </si>
  <si>
    <t>https://www.crunchbase.com/organization/watchguard</t>
  </si>
  <si>
    <t>Cyber Security, Network Security, Security, Software</t>
  </si>
  <si>
    <t>WatchGuard Technologies provides cutting-edge cyber security technology including network security, secure wi-fi, &amp; MFA.</t>
  </si>
  <si>
    <t>WatchGuard Technologies, Inc. provides unified threat management solutions that combine firewall, virtual private networks (VPN), and security services to protect networks and businesses. The companyâ€™s products include WatchGuard extensible threat management (XTM) 1050, a XTM appliance with Firebox X Peak, X Core, and X Edge e-Series that integrates stateful packet firewall, VPN, zero day attack prevention, anti-spyware, anti-spam, anti-virus, intrusion prevention, and URL filtering on a single appliance. WatchGuard also offers powerful, easy-to-use, easy-to-deploy multi-factor authentication.  WatchGuard Technologies, Inc. was formerly known as Seattle Software Labs, Inc. and changed its name to WatchGuard Technologies, Inc. in 1997. The company was founded in 1996 and is headquartered in Seattle, Washington with additional offices in North America, Europe, the Asia Pacific, and Latin America. WatchGuard Technologies, Inc. operates as a subsidiary of Gladiator Corporation.</t>
  </si>
  <si>
    <t>http://www.watchguard.com</t>
  </si>
  <si>
    <t>https://jobs.lever.co/watchguard</t>
  </si>
  <si>
    <t>https://jobs.lever.co/watchguard?commitment=Regular%20Full%20Time</t>
  </si>
  <si>
    <t>http://www.linkedin.com/company/watchguard-technologies</t>
  </si>
  <si>
    <t>WatchGuard maintains a hybrid approach for its cybersecurity workforce. They utilize offices for "sprints" and collaborative meetings but allow remote work for deep-focus tasks. Most job listings specify a hybrid requirement near a major office.</t>
  </si>
  <si>
    <t>"Our hybrid model ensures we stay connected while providing the focus time our engineers need."</t>
  </si>
  <si>
    <t>WatchGuard Careers Site, (Feb. 2026)</t>
  </si>
  <si>
    <t>Office locations in Seattle and various international hubs.</t>
  </si>
  <si>
    <t>[WatchGuard Careers], (Apr. 2026)</t>
  </si>
  <si>
    <t>Hybrid focus for Seattle-based corporate and engineering teams.</t>
  </si>
  <si>
    <t>Mercury</t>
  </si>
  <si>
    <t>https://www.crunchbase.com/organization/mercury-technologies</t>
  </si>
  <si>
    <t>Banking, Financial Services, FinTech</t>
  </si>
  <si>
    <t>FinTech / Banking Services</t>
  </si>
  <si>
    <t>Mercury provides online banking solutions for startups and technology-focused businesses.</t>
  </si>
  <si>
    <t>Mercury provides online banking solutions for startups and technology-focused businesses. It offers business checking and savings accounts, corporate credit cards, and cash management tools. The platform includes features such as payment processing, expense tracking, and seamless integrations with accounting software. Mercury also provides API access for custom financial automation and supports venture-backed companies with specialized banking solutions. Banking services are provided through partnerships with FDIC-insured institutions.</t>
  </si>
  <si>
    <t>https://mercury.com</t>
  </si>
  <si>
    <t>https://mercury.com/jobs#job-listings</t>
  </si>
  <si>
    <t>https://www.linkedin.com/company/mercurybank</t>
  </si>
  <si>
    <t>Mercury has moved toward a more structured hybrid model in 2025 and 2026. Employees living near a hub (SF, NYC, Portland) are expected to be in the office three days a week. They emphasize that "in-person work is a core part of how we build."</t>
  </si>
  <si>
    <t>"We ask employees within commuting distance of our hubs to come in Tuesday through Thursday."</t>
  </si>
  <si>
    <t>Mercury Blog, (Nov. 2025)</t>
  </si>
  <si>
    <t>Clear shift from their earlier, more flexible stance.</t>
  </si>
  <si>
    <t>[Mercury Careers], (Apr. 2026)</t>
  </si>
  <si>
    <t>Remote-friendly; hubs in SF, NY, and Portland for hybrid options.</t>
  </si>
  <si>
    <t>MongoDB</t>
  </si>
  <si>
    <t>https://www.crunchbase.com/organization/mongodb-inc</t>
  </si>
  <si>
    <t>Cloud Computing, Database, Developer Tools, Open Source, SaaS, Software</t>
  </si>
  <si>
    <t>Software Products (Database)</t>
  </si>
  <si>
    <t>MongoDB is a next-generation database that helps businesses transform their industries by harnessing the power of data.</t>
  </si>
  <si>
    <t>MongoDB is a database with vector search capabilities that helps businesses transform their industries by harnessing the power of data. It specializes in the fields of open source, databases, and software development. It was founded in 2007 and headquartered in New York, United States.</t>
  </si>
  <si>
    <t>https://www.mongodb.com/</t>
  </si>
  <si>
    <t>https://www.mongodb.com/company/careers/teams/</t>
  </si>
  <si>
    <t>https://www.linkedin.com/company/mongodbinc/</t>
  </si>
  <si>
    <t>MongoDB utilizes a hybrid model. Most roles are expected to be in the office 2-3 days a week for "meaningful collaboration." They also offer a limited number of fully remote roles for specific high-demand skill sets.</t>
  </si>
  <si>
    <t>"Our hybrid model is designed to foster collaboration and innovation."</t>
  </si>
  <si>
    <t>MongoDB Careers, (Mar. 2026)</t>
  </si>
  <si>
    <t>"Remote" roles are increasingly rare in their recent listings.</t>
  </si>
  <si>
    <t>[MongoDB Careers], (Apr. 2026)</t>
  </si>
  <si>
    <t>Flexible model; many roles allow for remote or hybrid choice.</t>
  </si>
  <si>
    <t>SEEK</t>
  </si>
  <si>
    <t>https://www.crunchbase.com/organization/seek-ltd</t>
  </si>
  <si>
    <t>E-Learning, Employment, Information Technology, Recruiting</t>
  </si>
  <si>
    <t>Online Job Marketplace</t>
  </si>
  <si>
    <t>North Sydney, New South Wales, Australia</t>
  </si>
  <si>
    <t>SEEK offers employment assistance for productive working lives and helps organizations succeed.</t>
  </si>
  <si>
    <t>SEEK is a diverse group of companies that have a unified purpose to help people live more fulfilling and productive working lives and help organizations succeed. The Group encompasses a strong portfolio of employment, education, and volunteer businesses which span across Australia, New Zealand, China, South East Asia, Brazil, Mexico, Africa, and Bangladesh.  SEEK makes a positive impact on a truly global scale, operating in a total of 18 countries with market-leading positions in 14 countries. It creates world-class product technology solutions to address the needs of job seekers and hirers and facilitate the matching between job seekers and hirers across our online employment marketplaces.  Online Education Services (â€˜OESâ€™) offers leading online education and SEEK Learning offers trusted advice in relation to career-related education.  SEEKâ€™s commitment to having a positive impact on society is reflected through the diverse range of initiatives which its businesses across the globe partake in to support the communities they operate within. In Australia and New Zealand SEEK Volunteer is each countryâ€™s largest single source of volunteering opportunities offering not-for-profit organizations free access to post volunteer opportunities. This free marketplace is something SEEK is exceptionally proud of.  Over its 20 years of operation, SEEK continues to innovate within the markets it operates in. It provides a culture of excellence and acceptance in our workplaces and celebrates the diversity of employees that contribute to the success of the organization.</t>
  </si>
  <si>
    <t>http://www.seek.com.au</t>
  </si>
  <si>
    <t>https://jobs.seekcareers.com/</t>
  </si>
  <si>
    <t>Weird website - postings for other companies</t>
  </si>
  <si>
    <t>https://www.linkedin.com/company/seek</t>
  </si>
  <si>
    <t>SEEK maintains a "Hybrid" model where most employees spend 2-3 days in the office. They have a "Work from Anywhere" benefit that allows for short-term remote work (e.g., 4 weeks a year) from other locations.</t>
  </si>
  <si>
    <t>"We embrace a hybrid way of working, combining the best of home and office life."</t>
  </si>
  <si>
    <t>[SEEK Careers], (Mar. 2026)</t>
  </si>
  <si>
    <t>Strong focus on the Melbourne headquarters culture.</t>
  </si>
  <si>
    <t>Australian-based; strong "work from anywhere" policy for up to 4 weeks/year.</t>
  </si>
  <si>
    <t>Commvault</t>
  </si>
  <si>
    <t>https://www.crunchbase.com/organization/commvault</t>
  </si>
  <si>
    <t>Data Management, Information Technology, Software</t>
  </si>
  <si>
    <t>Software Products (Data Protection)</t>
  </si>
  <si>
    <t>Little Falls, New Jersey, United States</t>
  </si>
  <si>
    <t>Commvault is a cyber resilience platform built for recovery and protection against threats.</t>
  </si>
  <si>
    <t>Commvaultâ€™s data protection and information management solutions help companies protect, access and use all of the their data, anywhere and anytime as a powerful strategic asset. Headquartered in  New Jersey. We've made our mark with the industry's leading backup and recovery software.  Our product Commvault Completeâ„¢ Backup &amp; Recovery has been listed as a leader in the Gartner Magic Quadrant for Enterprise Backup/Recovery Software. Our culture represents an environment where individuals can demonstrate their passion and creativity. We are proud of our long list of awards generated by our credible employees who continually succeed by driving innovative technology. We aim to drive a collaborative, team spirit environment influenced by our values, removing all political boundaries. The company is located in Tinton Falls, New Jersey.</t>
  </si>
  <si>
    <t>https://www.commvault.com</t>
  </si>
  <si>
    <t>https://www.commvault.com/careers/jobs</t>
  </si>
  <si>
    <t>https://www.linkedin.com/company/commvault</t>
  </si>
  <si>
    <t>Commvault follows a hybrid model with a general expectation of 2-3 days in the office for those near a headquarters. They have modernized their offices to support "hot-desking" and collaborative sessions. They offer remote roles for specific technical functions.</t>
  </si>
  <si>
    <t>"We embrace a hybrid work model that combines office collaboration with remote flexibility."</t>
  </si>
  <si>
    <t>[Commvault Careers], (Jan. 2026)</t>
  </si>
  <si>
    <t>Standard hybrid; 2-3 day expectation.</t>
  </si>
  <si>
    <t>[Commvault Careers], (Apr. 2026)</t>
  </si>
  <si>
    <t>High percentage of fully remote roles in IT and Sales.</t>
  </si>
  <si>
    <t>Deltek</t>
  </si>
  <si>
    <t>https://www.crunchbase.com/organization/deltek</t>
  </si>
  <si>
    <t>Consulting, Enterprise Software, Information Technology, Software</t>
  </si>
  <si>
    <t>Software Products (Project ERP)</t>
  </si>
  <si>
    <t>Herndon, Virginia, United States</t>
  </si>
  <si>
    <t>Deltek is an enterprise software and information solutions provider for professional services firms and government contractors.</t>
  </si>
  <si>
    <t>Deltek provides enterprise management application software, maintaining a focus on the architecture and engineering, IT services, management consulting, construction, systems integration and government contracting markets.</t>
  </si>
  <si>
    <t>http://www.deltek.com</t>
  </si>
  <si>
    <t>https://sjobs.brassring.com/TGnewUI/Search/Home/Home?partnerid=25397&amp;siteid=5259#home</t>
  </si>
  <si>
    <t>https://sjobs.brassring.com/TGnewUI/Search/Home/Home?partnerid=25397&amp;siteid=5259#keyWordSearch=&amp;locationSearch=</t>
  </si>
  <si>
    <t>IBM</t>
  </si>
  <si>
    <t>Dinosaur portal. Use Actions to type "US".</t>
  </si>
  <si>
    <t>http://www.linkedin.com/company/deltek</t>
  </si>
  <si>
    <t>Deltek employs a hybrid work model. They encourage in-office collaboration for team-building and innovation while allowing employees to work remotely for a portion of the week.</t>
  </si>
  <si>
    <t>"Our hybrid work model provides the flexibility our employees need to balance work and life."</t>
  </si>
  <si>
    <t>[Deltek Careers], (Jan. 2026)</t>
  </si>
  <si>
    <t>Headquartered in Herndon, VA.</t>
  </si>
  <si>
    <t>[Deltek Careers], (Apr. 2026)</t>
  </si>
  <si>
    <t>Balanced approach; remote options for senior individual contributors.</t>
  </si>
  <si>
    <t>Nintex</t>
  </si>
  <si>
    <t>https://www.crunchbase.com/organization/nintex-usa</t>
  </si>
  <si>
    <t>Analytics, Business Intelligence, Business Process Automation (BPA), Computer Vision, Enterprise Software, Machine Learning, Robotic Process Automation (RPA), Robotics, Software, Virtual Workforce</t>
  </si>
  <si>
    <t>Software Products (Process Automation)</t>
  </si>
  <si>
    <t>Nintex enables enterprise it professionals to more easily create and manage simple to sophisticated business processes.</t>
  </si>
  <si>
    <t>Nintex is the global standard for process intelligence and automation. Its platform provides the way to build process apps at the lowest cost with the highest overall satisfaction. They thrive on helping their customers and partners leverage their workflow management and automation software to digitally transform their organization.</t>
  </si>
  <si>
    <t>https://www.nintex.com/</t>
  </si>
  <si>
    <t>https://www.nintex.com/careers/jobs/</t>
  </si>
  <si>
    <t>https://www.nintex.com/careers/jobs/?country=United+States</t>
  </si>
  <si>
    <t>Scroll to load, alphabetical</t>
  </si>
  <si>
    <t>http://www.linkedin.com/company/nintex</t>
  </si>
  <si>
    <t>Nintex roles are primarily hybrid, combining office time with remote work. They emphasize "permanent flexibility" empowered by their own process automation tools. Most job postings are listed as "Hybrid" or "Remote-eligible."</t>
  </si>
  <si>
    <t>"Most Nintex roles are hybrid, combining time in the office with remote work."</t>
  </si>
  <si>
    <t>Nintex Careers, (Mar. 2026)</t>
  </si>
  <si>
    <t>Leadership advocates for "permanent flexibility" as a competitive advantage.</t>
  </si>
  <si>
    <t>[Nintex Careers], (Apr. 2026)</t>
  </si>
  <si>
    <t>Remote-first posture for most global engineering and marketing roles.</t>
  </si>
  <si>
    <t>Paylocity</t>
  </si>
  <si>
    <t>https://www.crunchbase.com/organization/paylocity</t>
  </si>
  <si>
    <t>Enterprise Software, Human Resources, Information Technology, Recruiting, SaaS, Software</t>
  </si>
  <si>
    <t>Schaumburg, Illinois, United States</t>
  </si>
  <si>
    <t>Paylocity is a provider of cloud-based payroll and human capital management (HCM) software solutions.</t>
  </si>
  <si>
    <t>Paylocity is a provider of cloud-based payroll and human capital management (HCM) software solutions. It delivers a unified platform for professionals to make strategic decisions in the areas of benefits, core HR, payroll, talent, and workforce management while cultivating a modern workplace and improving employee engagement.</t>
  </si>
  <si>
    <t>http://www.paylocity.com</t>
  </si>
  <si>
    <t>https://www.paylocity.com/company/careers/all-listings/?t=#careers-search</t>
  </si>
  <si>
    <t>https://www.paylocity.com/company/careers/all-listings/?r=30&amp;p=9</t>
  </si>
  <si>
    <t>30 records</t>
  </si>
  <si>
    <t>http://www.linkedin.com/company/paylocity</t>
  </si>
  <si>
    <t>Paylocity implemented a strict return-to-office mandate in 2025, requiring anyone living within 50 miles of an office to be in-person five days a week. While some senior or specialized roles remain remote, the general policy has shifted significantly toward onsite work.</t>
  </si>
  <si>
    <t>"Paylocity just announced that anyone living within 50(!) miles of an office is required to return in-person, five days a week."</t>
  </si>
  <si>
    <t>Reddit/Employee Reports, (Mar. 2025)</t>
  </si>
  <si>
    <t>This policy shift was reported as a move to "trim the workforce" through attrition.</t>
  </si>
  <si>
    <t>Paylocity Careers, (Apr. 2026); LinkedIn, (Apr. 2026)</t>
  </si>
  <si>
    <t>Long-standing "Remote-first" culture; most roles are location-agnostic.</t>
  </si>
  <si>
    <t>PTC</t>
  </si>
  <si>
    <t>https://www.crunchbase.com/organization/parametric-technology</t>
  </si>
  <si>
    <t>3D Technology, CAD, Developer Platform, Enterprise Software, Information Technology, Internet of Things, Product Design, Software</t>
  </si>
  <si>
    <t>Software Products (CAD/PLM/IoT)</t>
  </si>
  <si>
    <t>PTC develops, markets, and supports product lifecycle management software solutions and associated services.</t>
  </si>
  <si>
    <t>PTC is a US-based company that is engaged in developing, marketing, and supporting product lifecycle management (PLM) software solutions and associated services. It is a provider of technology platforms and enterprise applications for smart and connected products, operations, and systems. It serves its products to various industries including manufacturing, publishing, services, government, and life sciences sectors. Currently, PTC employs more than 6,000 professionals and serving more than 28,000 businesses worldwide. It was established in 1985.</t>
  </si>
  <si>
    <t>http://www.ptc.com</t>
  </si>
  <si>
    <t>https://ptc.wd1.myworkdayjobs.com/PTC</t>
  </si>
  <si>
    <t>https://ptc.wd1.myworkdayjobs.com/PTC?timeType=53bf094e2f0a0103caaedbc586540008</t>
  </si>
  <si>
    <t>http://www.linkedin.com/company/ptc</t>
  </si>
  <si>
    <t>PTC utilizes a hybrid model, with expectations for office attendance varying by location and role. They have invested in "Experience Centers" to make office time more valuable. Many engineering roles have more flexibility than administrative ones.</t>
  </si>
  <si>
    <t>"Our hybrid model is designed to foster innovation through both virtual and in-person interactions."</t>
  </si>
  <si>
    <t>[PTC Annual Report], (2025)</t>
  </si>
  <si>
    <t>3 days is the common internal target.</t>
  </si>
  <si>
    <t>[PTC Careers], (Apr. 2026)</t>
  </si>
  <si>
    <t>Hybrid model; focused on hub-based collaboration.</t>
  </si>
  <si>
    <t>Ramp</t>
  </si>
  <si>
    <t>https://www.crunchbase.com/organization/ramp-financial</t>
  </si>
  <si>
    <t>Finance, Financial Services, FinTech</t>
  </si>
  <si>
    <t>Ramp is a financial operations platform designed to save companies time and money</t>
  </si>
  <si>
    <t>Ramp provides a unified finance operations platform that includes corporate cards, expense tracking, bill payments, vendor and procurement workflows, travel management, and automated accounting. The platform embeds policy controls, approval workflows, and realâ€‘time alerts to manage spending proactively, helping finance teams reduce manual tasks and improve visibility. It integrates with ERP and HRIS systems, syncs transactions reliably, and supports global operations across multiple currencies. Leveraging AI, Ramp automates expense submission, invoice processing, data coding, and costâ€‘saving insights. Businesses report accelerated monthâ€‘end closing, fewer errors, and more transparent spending with the platform.</t>
  </si>
  <si>
    <t>https://ramp.com</t>
  </si>
  <si>
    <t>https://ramp.com/careers#jobs</t>
  </si>
  <si>
    <t>https://jobs.ashbyhq.com/ramp</t>
  </si>
  <si>
    <t>https://www.linkedin.com/company/ramp</t>
  </si>
  <si>
    <t>Ramp maintains an office-first culture, particularly for its engineering and product hubs in New York City and Miami. While some specialized roles are remote, the vast majority of the workforce is expected to be in-office nearly full-time. The company emphasizes high-intensity, in-person collaboration as a core competitive advantage.</t>
  </si>
  <si>
    <t>"We are an office-first company because we believe that the intensity and speed of our work are best supported by being together."</t>
  </si>
  <si>
    <t>[Ramp Careers], (Jan. 2026)</t>
  </si>
  <si>
    <t>Primary focus on NYC/Miami hubs; very limited remote exceptions for senior talent.</t>
  </si>
  <si>
    <t>Ramp Careers, (Apr. 2026)</t>
  </si>
  <si>
    <t>Strong hybrid presence in NYC/Miami; remote for senior engineering.</t>
  </si>
  <si>
    <t>Rippling</t>
  </si>
  <si>
    <t>https://www.rippling.com/careers/open-roles</t>
  </si>
  <si>
    <t>Rippling maintains an office-centric culture, with leadership publicly advocating for the benefits of in-person work. The company uses its own "Time &amp; Attendance" tools to track and manage office presence. Most roles are expected to be onsite or hybrid with high office frequency.</t>
  </si>
  <si>
    <t>"Consistent attendance is key to an efficient work environment and promotes fairness across our team."</t>
  </si>
  <si>
    <t>Rippling.com, (Mar. 2025)</t>
  </si>
  <si>
    <t>CEO Parker Conrad is a known proponent of in-office work.</t>
  </si>
  <si>
    <t>[Rippling Careers], (May. 2026); [LinkedIn], (May. 2026)</t>
  </si>
  <si>
    <t>"Remote-first" philosophy remains strong for most global roles.</t>
  </si>
  <si>
    <t>Solidworks</t>
  </si>
  <si>
    <t>https://www.crunchbase.com/organization/solidworks</t>
  </si>
  <si>
    <t>3D Technology, Information Technology, Software</t>
  </si>
  <si>
    <t>Software Products (CAD)</t>
  </si>
  <si>
    <t>Waltham, Massachusetts, United States</t>
  </si>
  <si>
    <t>Solidworks offers a portfolio of 3D software tools that enable users to create, stimulate, publish, and manage data.</t>
  </si>
  <si>
    <t>Solidworks offers a portfolio of 3D software tools that enables users to create, stimulate, publish, and manage their data. The companyâ€™s products caters to industries such as aerospace, automotive, construction, consumer, engineering, manufacturing, education, government, galleries, energy, and more. Its product portfolio focused on 3D CAD, stimulation, product data management, electrical design, technical communication, and more. Solidworks was founded in 1998 and is based in Waltham, Massachusetts.</t>
  </si>
  <si>
    <t>https://www.solidworks.com</t>
  </si>
  <si>
    <t>https://www.3ds.com/careers/jobs</t>
  </si>
  <si>
    <t>Low salraries</t>
  </si>
  <si>
    <t>https://www.3ds.com/careers/jobs?woc=%257B%2522country%2522%253A%255B%2522country%252FUnited%2520States%2522%255D%252C%2522type%2522%253A%255B%2522type%252FRegular%2522%255D%257D</t>
  </si>
  <si>
    <t>http://www.linkedin.com/company/solidworks</t>
  </si>
  <si>
    <t>As part of Dassault Systèmes, Solidworks follows a hybrid policy where 2-3 days in the office is the standard expectation. Some specialized software engineering roles are remote-eligible, but the majority are office-linked. They focus on "3DExperience" centers for collaboration.</t>
  </si>
  <si>
    <t>"Our teams work in a hybrid mode to leverage our collaborative workspaces."</t>
  </si>
  <si>
    <t>[Dassault Systèmes Careers], (Mar. 2026)</t>
  </si>
  <si>
    <t>Global policy applies.</t>
  </si>
  <si>
    <t>[Dassault Careers], (Apr. 2026)</t>
  </si>
  <si>
    <t>Follows Dassault Systèmes hybrid policy.</t>
  </si>
  <si>
    <t>https://www.crunchbase.com/organization/ukg</t>
  </si>
  <si>
    <t>Bookkeeping and Payroll, Human Resources, Software</t>
  </si>
  <si>
    <t>Lowell, Massachusetts, United States</t>
  </si>
  <si>
    <t>UKGâ„¢delivers HCM, payroll, HR service delivery, and workforce management solutions.</t>
  </si>
  <si>
    <t>UKGâ„¢delivers HCM, payroll, HR service delivery and workforce management solutions.</t>
  </si>
  <si>
    <t>https://www.ukg.com</t>
  </si>
  <si>
    <t>https://apply.ukg.com/careers?_gl=1*x72mf*_gcl_au*NTc2NDc1ODg3LjE3Nzg1MjAyNzY.*_ga*MTE0ODMyODkwOS4xNzc4NTIwMjc2*_ga_C83ZMN90VV*czE3Nzg1MjAyNzYkbzEkZzAkdDE3Nzg1MjAyNzckajU5JGwwJGgxNTcwMTQyNTA4&amp;start=0&amp;pid=893394984192&amp;sort_by=timestamp</t>
  </si>
  <si>
    <t>https://apply.ukg.com/careers?start=0&amp;location=United+States&amp;pid=893395026946&amp;sort_by=timestamp&amp;filter_include_remote=1</t>
  </si>
  <si>
    <t>https://www.linkedin.com/company/ukg</t>
  </si>
  <si>
    <t>UKG (Ultimate Kronos Group) requires corporate employees to be in the office three days a week. While they offer "flexible talent models" for certain specialized roles, the standard corporate policy is a 3-day hybrid mandate to support their "People-First" culture.</t>
  </si>
  <si>
    <t>"Corporate employees are expected to go into an office 3 days a week."</t>
  </si>
  <si>
    <t>Leadership emphasizes "trust-based" hybrid work but maintains the 3-day floor.</t>
  </si>
  <si>
    <t>[UKG Careers], (Apr. 2026)</t>
  </si>
  <si>
    <t>Maintains a strong "U Krew" remote-friendly culture for tech and support roles.</t>
  </si>
  <si>
    <t>https://www.crunchbase.com/organization/workday</t>
  </si>
  <si>
    <t>Artificial Intelligence (AI), Cloud Computing, Enterprise Software, Human Resources, SaaS, Software</t>
  </si>
  <si>
    <t>HR/Payroll Software (HCM SaaS)</t>
  </si>
  <si>
    <t>Pleasanton, California, United States</t>
  </si>
  <si>
    <t>Workday provides SaaS-based enterprise solutions for a company's human resources and financial management activities.</t>
  </si>
  <si>
    <t>Workday is a SaaS-based enterprise solution for human resources, payroll and financial management, providing new levels of business agility for a fraction of the cost of buying, deploying, and maintaining legacy on-premise systems.</t>
  </si>
  <si>
    <t>http://www.workday.com</t>
  </si>
  <si>
    <t>https://workday.wd5.myworkdayjobs.com/Workday/?source=Careers_Website</t>
  </si>
  <si>
    <t>https://workday.wd5.myworkdayjobs.com/Workday/?timeType=f6404bba2875449e95d59087966ee190&amp;Location_Country=bc33aa3152ec42d4995f4791a106ed09</t>
  </si>
  <si>
    <t>http://www.linkedin.com/company/workday</t>
  </si>
  <si>
    <t>Workday has implemented a structured hybrid model requiring employees to be in the office 50% of the time. This policy is intended to foster innovation and maintain company culture. They have been firm on this requirement for those living near major hubs.</t>
  </si>
  <si>
    <t>"We believe that being together in person is essential to our culture, so we ask employees to spend at least 50% of their time in the office."</t>
  </si>
  <si>
    <t>[Workday Investor Relations], (Feb. 2026)</t>
  </si>
  <si>
    <t>50% calculated over a month or week.</t>
  </si>
  <si>
    <t>[Workday Careers], (Apr. 2026)</t>
  </si>
  <si>
    <t>Hybrid model; specific "Work from Anywhere" weeks allowed.</t>
  </si>
  <si>
    <t>Wrike</t>
  </si>
  <si>
    <t>https://www.crunchbase.com/organization/wrike</t>
  </si>
  <si>
    <t>Collaboration, Enterprise Software, Project Management, SaaS, Software</t>
  </si>
  <si>
    <t>Software Products (Work Management SaaS)</t>
  </si>
  <si>
    <t>Wrike is a work management platform that manages cross-functional work and enables contextual collaboration in a secure environment.</t>
  </si>
  <si>
    <t>Wrike is a privately held project management application service provider based in San Jose, California. Wrike is an enterprise-ready, cloud-based collaborative work management platform for managing cross-functional work at scale. It is fully configurable and enables contextual collaboration in a secure environment. Enterprises use Wrike to offer a single digital workplace for all of their departments and teams. The Wrike platform has the versatility and power needed to support the most complex workflows, all managed through an intuitive interface that is easy to use and adopt. The Wrike platform can be customized to any user, team, department, or project so teams can make requests, plan projects, assign tasks, collaborate with team members, track progress on work, tracks analytics to enable data-driven decisions.</t>
  </si>
  <si>
    <t>http://www.wrike.com</t>
  </si>
  <si>
    <t>https://www.wrike.com/jobs/</t>
  </si>
  <si>
    <t>https://www.wrike.com/jobs/#apply-now</t>
  </si>
  <si>
    <t>http://www.linkedin.com/company/wrike</t>
  </si>
  <si>
    <t>Wrike advocates for a hybrid model, using its own collaboration software to bridge the gap between locations. While they have offices, they emphasize flexibility and the ability to work remotely for a significant portion of the week.</t>
  </si>
  <si>
    <t>"As of late 2025, U.S. remote-capable jobs are mainly hybrid... flexibility has become a defining employee expectation."</t>
  </si>
  <si>
    <t>[Wrike Return to Work Guide], (Apr. 2026)</t>
  </si>
  <si>
    <t>Frequently publishes research supporting hybrid work models.</t>
  </si>
  <si>
    <t>[Wrike Careers], (Apr. 2026)</t>
  </si>
  <si>
    <t>Remote options available for most European and North American tech roles.</t>
  </si>
  <si>
    <t>LexisNexis Risk Solutions</t>
  </si>
  <si>
    <t>https://www.crunchbase.com/organization/lexisnexis-risk-solutions-2</t>
  </si>
  <si>
    <t>Analytics, Health Care, Information Technology, InsurTech, Risk Management, Software</t>
  </si>
  <si>
    <t>Alpharetta, Georgia, United States</t>
  </si>
  <si>
    <t>LexisNexis Risk Solutions provides information to assist customers in industry and government in assessing, predicting, and managing risk.</t>
  </si>
  <si>
    <t>LexisNexis Risk Solutions provides customers with solutions and decision tools that combine public and industry-specific content with advanced technology and analytics to assist them in evaluating and predicting risk and enhancing operational efficiency. We help US auto insurance companies with better risk assessment so they can offer their customers lower prices and enable healthcare providers to keep down medical costs. We make the world a safer place from criminals, rescue missing children and help save the lives of police officers. We prevent fraudsters from exploiting stolen identities and give banks the data and tools to help combat money laundering. We enable millions of disadvantaged people to obtain credit, often for the first time.</t>
  </si>
  <si>
    <t>https://risk.lexisnexis.com</t>
  </si>
  <si>
    <t>https://www.lexisnexis.com/systems/careers/job-search.html</t>
  </si>
  <si>
    <t>https://www.lexisnexis.com/systems/careers/job-search.html?r=10&amp;s=0&amp;g=&amp;f=&amp;t=Full%20time&amp;l=USA%20-%20All</t>
  </si>
  <si>
    <t>https://www.linkedin.com/company/lexisnexis-risk-solutions</t>
  </si>
  <si>
    <t>As part of RELX, the company generally follows a hybrid model requiring 2-3 days in the office for most roles. This is intended to balance personal flexibility with the benefits of in-person team collaboration and data security.</t>
  </si>
  <si>
    <t>"Our hybrid work model enables us to combine the best of remote flexibility with the power of in-person connection."</t>
  </si>
  <si>
    <t>[RELX Annual Report], (Mar. 2026)</t>
  </si>
  <si>
    <t>Policy is consistent across most RELX business units.</t>
  </si>
  <si>
    <t>[RELX Careers], (Apr. 2026)</t>
  </si>
  <si>
    <t>Standardized hybrid model across RELX entities; 2-3 days in office typically.</t>
  </si>
  <si>
    <t>Mastercard</t>
  </si>
  <si>
    <t>https://www.crunchbase.com/organization/mastercard</t>
  </si>
  <si>
    <t>Finance, Financial Services, Information Technology, Payments</t>
  </si>
  <si>
    <t>Purchase, New York, United States</t>
  </si>
  <si>
    <t>Mastercard is a financial network that processes payments between banks and cardholders.</t>
  </si>
  <si>
    <t>Mastercard is a payments and technology company that connects consumers, businesses, merchants, and governments. They provide data services and marketing center. Their marketing materials help card portfolios and businesses. They also provide fraud prevention solutions and payment ecosystem security.</t>
  </si>
  <si>
    <t>http://www.mastercard.com</t>
  </si>
  <si>
    <t>https://careers.mastercard.com/us/en/search-results</t>
  </si>
  <si>
    <t>Pages, Uneditable Link</t>
  </si>
  <si>
    <t>Wait 15s, Exclude [Featured]</t>
  </si>
  <si>
    <t>Phenom platform. Exclude "Featured" section.</t>
  </si>
  <si>
    <t>http://www.linkedin.com/company/mastercard</t>
  </si>
  <si>
    <t>Mastercard maintains a "Flex Work" policy that is hybrid in nature but leans toward office presence for many roles. They encourage teams to find a rhythm that works for them, but 2-3 days in office is the standard expectation. They emphasize "purposeful" office visits.</t>
  </si>
  <si>
    <t>"Our Flex Work approach empowers teams to decide when to work from home and when to come into the office."</t>
  </si>
  <si>
    <t>[Mastercard Careers], (Jan. 2026)</t>
  </si>
  <si>
    <t>Flexibility varies significantly by region.</t>
  </si>
  <si>
    <t>[Mastercard Careers], (Apr. 2026)</t>
  </si>
  <si>
    <t>3-day hybrid average; includes "Work from Elsewhere" program.</t>
  </si>
  <si>
    <t>Nasdaq</t>
  </si>
  <si>
    <t>https://www.crunchbase.com/organization/directors-desk</t>
  </si>
  <si>
    <t>Association, Information Technology, Software</t>
  </si>
  <si>
    <t>Nasdaq is a portal designed to provide public, private, and non-profit boards and leadership teams with governance management.</t>
  </si>
  <si>
    <t>The [Directors Desk](http://en.wikipedia.org/wiki/Directors_Desk) board portal helps board members keep on top of their duties in the board room. **Directors Desk** is a paperless boardroom for effective information sharing.  Our board portal offers a comprehensive solution designed to improve board communications and effectiveness while relieving corporate executives of the paperwork and time involved in keeping boards informed. For maximum flexibility, our products are available as either a hosted solution or a software license. In addition, we also offer customized tools to meet the unique needs of each client and each director.  solutions are appropriate for board members with varying levels of IT sophistication.</t>
  </si>
  <si>
    <t>http://www.directorsdesk.com</t>
  </si>
  <si>
    <t>https://nasdaq.wd1.myworkdayjobs.com/Global_External_Site</t>
  </si>
  <si>
    <t>https://nasdaq.wd1.myworkdayjobs.com/Global_External_Site/?timeType=c5d5bf172e3c019da4ea33754c384e00&amp;Location_Country=bc33aa3152ec42d4995f4791a106ed09&amp;workerSubType=88704065592e015e6be88da7463953ae</t>
  </si>
  <si>
    <t>Nasdaq utilizes a hybrid work model called "Dynamic Work." This approach encourages teams to gather in the office for collaborative tasks while allowing for remote flexibility. Most employees are in the office 2-3 days a week.</t>
  </si>
  <si>
    <t>"Our Dynamic Work model is built on trust, flexibility, and the need for meaningful in-person connection."</t>
  </si>
  <si>
    <t>Nasdaq ESG Report, (Dec. 2025)</t>
  </si>
  <si>
    <t>Score of 3 due to explicit office attendance expectations for most.</t>
  </si>
  <si>
    <t>[Nasdaq Careers], (Apr. 2026)</t>
  </si>
  <si>
    <t>Strict hybrid policy; most roles tied to global hubs.</t>
  </si>
  <si>
    <t>Outbrain</t>
  </si>
  <si>
    <t>https://www.crunchbase.com/organization/outbrain</t>
  </si>
  <si>
    <t>Advertising, Advertising Platforms, Content Marketing, Content Syndication, Digital Marketing, Internet, Native Advertising</t>
  </si>
  <si>
    <t>Outbrain is a media company that offers an advertising platform to connect advertisers to open web consumers and provide insights.</t>
  </si>
  <si>
    <t>Outbrain is a recommendation platform for the open web. Their technology enables online consumers to discover new things through recommendation feeds on their media and connects advertisers to audiences for their businesses. Their advertising platform helps connect brands with consumers.</t>
  </si>
  <si>
    <t>http://www.outbrain.com</t>
  </si>
  <si>
    <t>https://www.teads.com/teads-careers/job-openings/</t>
  </si>
  <si>
    <t>Scroll to load, Uneditable link</t>
  </si>
  <si>
    <t>http://www.linkedin.com/company/outbrain</t>
  </si>
  <si>
    <t>Outbrain operates a hybrid model where employees are generally expected to be in the office a few days a week. They focus on maintaining a strong local culture in their various global offices. Remote roles are occasionally offered for specific technical niches.</t>
  </si>
  <si>
    <t>"Our hybrid work model combines the best of remote flexibility and in-office connection."</t>
  </si>
  <si>
    <t>[Outbrain LinkedIn], (Feb. 2026)</t>
  </si>
  <si>
    <t>Standard 2-day office expectation in most hubs.</t>
  </si>
  <si>
    <t>[Outbrain Careers], (Apr. 2026)</t>
  </si>
  <si>
    <t>Structured hybrid; typically 3 days on-site for collaboration.</t>
  </si>
  <si>
    <t>The Trade Desk</t>
  </si>
  <si>
    <t>https://www.crunchbase.com/organization/the-trade-desk</t>
  </si>
  <si>
    <t>Advertising, Digital Media, Information Technology, Internet, Mobile, Native Advertising, Social, Software, Video Advertising</t>
  </si>
  <si>
    <t>Ventura, California, United States</t>
  </si>
  <si>
    <t>The Trade Desk is an online demand-side platform that provides buying tools for digital media buyers.</t>
  </si>
  <si>
    <t>The Trade Desk is a technology company that empowers buyers of advertising. The Trade Desk provides a self-service platform that enables ad buyers to manage data-driven digital advertising campaigns using their own teams across various advertising formats, including display, video, and social, and on a multitude of devices, including computers, mobile devices, and connected TV.</t>
  </si>
  <si>
    <t>http://thetradedesk.com</t>
  </si>
  <si>
    <t>https://careers.thetradedesk.com/jobs</t>
  </si>
  <si>
    <t>https://job-boards.greenhouse.io/thetradedesk?offices%5B%5D=4013983007</t>
  </si>
  <si>
    <t>http://www.linkedin.com/company/the-trade-desk</t>
  </si>
  <si>
    <t>The Trade Desk operates a hybrid model, generally expecting employees to be in the office 3 days a week. They value the "spontaneous innovation" that comes from in-person interaction. Remote roles are rare and usually limited to specific field sales positions.</t>
  </si>
  <si>
    <t>"We believe in the power of being together 3 days a week to drive the future of advertising."</t>
  </si>
  <si>
    <t>[The Trade Desk Careers], (Jan. 2026)</t>
  </si>
  <si>
    <t>3-day hybrid mandate.</t>
  </si>
  <si>
    <t>[The Trade Desk Careers], (Apr. 2026)</t>
  </si>
  <si>
    <t>Hybrid model; emphasizes in-person collaboration for innovation.</t>
  </si>
  <si>
    <t>YouTube</t>
  </si>
  <si>
    <t>https://www.google.com/about/careers/applications/jobs/results/?company=YouTube</t>
  </si>
  <si>
    <t>https://www.google.com/about/careers/applications/jobs/results/?company=YouTube&amp;location=United%20States&amp;sort_by=date</t>
  </si>
  <si>
    <t>Google</t>
  </si>
  <si>
    <t>Google Careers portal. Use long wait.</t>
  </si>
  <si>
    <t>YouTube follows the standard Google hybrid work policy, requiring employees to be in the office at least three days a week. While some Google units faced stricter mandates in 2025, YouTube has maintained the 3-day baseline for staff living near its San Bruno headquarters and other hubs. Remote-only status is rare and requires high-level approval.</t>
  </si>
  <si>
    <t>"YouTube has implemented its own in-office requirements for nearby remote staff... adopting a hybrid schedule of at least three in-office days."</t>
  </si>
  <si>
    <t>[EducationPost.in], (Jun. 2025)</t>
  </si>
  <si>
    <t>Failure to comply with the 3-day rule can lead to "voluntary exit" packages.</t>
  </si>
  <si>
    <t>[Google Careers], (May. 2026)</t>
  </si>
  <si>
    <t>Standardized hybrid model (3 days in office) for most corporate functions.</t>
  </si>
  <si>
    <t>Zumba</t>
  </si>
  <si>
    <t>https://recruiting.paylocity.com/recruiting/jobs/All/b68901e9-e73a-4474-98e1-35836391bb30/ZUMBA-FITNESS-LLC</t>
  </si>
  <si>
    <t>Only 4 jobs</t>
  </si>
  <si>
    <t>Paylocity portal. Manual filter required.</t>
  </si>
  <si>
    <t>Corporate headquarters in Florida operates on a hybrid schedule to maintain creative and fitness-focused culture.</t>
  </si>
  <si>
    <t>"We believe in the power of in-person energy while supporting the flexibility our team needs."</t>
  </si>
  <si>
    <t>[Zumba Careers], (MAR. 2026)</t>
  </si>
  <si>
    <t>Creative/Studio roles require higher onsite frequency.</t>
  </si>
  <si>
    <t>[Indeed], (May. 2026)</t>
  </si>
  <si>
    <t>Small sample; corporate roles in Miami are primarily hybrid.</t>
  </si>
  <si>
    <t>BMC Software</t>
  </si>
  <si>
    <t>https://www.crunchbase.com/organization/bmc-software</t>
  </si>
  <si>
    <t>Cloud Computing, Information Services, Information Technology, Software</t>
  </si>
  <si>
    <t>Software Products (ITOM/ITSM)</t>
  </si>
  <si>
    <t>BMC Software is a business service management platform offering cloud and IT management solutions for businesses.</t>
  </si>
  <si>
    <t>http://www.bmc.com</t>
  </si>
  <si>
    <t>https://jobs.bmc.com/Careers/SearchJobs/?listFilterMode=1&amp;1274=9432&amp;1274_format=1347&amp;intcmp=JobsByCountry</t>
  </si>
  <si>
    <t>https://jobs.bmc.com/Careers/SearchJobs/%20Strategy%20OR%20Strategic%20OR%20Project%20OR%20Program%20OR%20Operations%20OR%20Ops%20OR%20Intelligence%20OR%20Transformation%20OR%20Integration%20OR%20Planning%20OR%20Insights?16484=%5B9432%5D&amp;16484_format=5516&amp;listFilterMode=1&amp;jobRecordsPerPage=6&amp;</t>
  </si>
  <si>
    <t>https://jobs.bmc.com/Careers/SearchJobs/?16484=%5B9432%5D&amp;16484_format=5516&amp;listFilterMode=1&amp;jobRecordsPerPage=6&amp;</t>
  </si>
  <si>
    <t>Limit hack (100) applied.</t>
  </si>
  <si>
    <t>http://www.linkedin.com/company/1597</t>
  </si>
  <si>
    <t>BMC Software employs a hybrid work model that varies by department. While many roles are remote-eligible, the company encourages office use for team planning and collaborative projects.</t>
  </si>
  <si>
    <t>"We offer a flexible, hybrid work environment that allows our teams to perform at their best."</t>
  </si>
  <si>
    <t>[BMC Careers], (Feb. 2026)</t>
  </si>
  <si>
    <t>Long-standing enterprise software firm with a traditional but evolving office culture.</t>
  </si>
  <si>
    <t>[BMC Careers], (Apr. 2026)</t>
  </si>
  <si>
    <t>Mature remote-work policy; many roles are "location agnostic."</t>
  </si>
  <si>
    <t>Mendix</t>
  </si>
  <si>
    <t>https://www.crunchbase.com/organization/mendix</t>
  </si>
  <si>
    <t>Business Process Automation (BPA), Enterprise Software, Financial Services, InsurTech, Mobile Apps, PaaS, SaaS, Software</t>
  </si>
  <si>
    <t>Mendix is a low-code application development platform to create and improve multi-channel applications at scale.</t>
  </si>
  <si>
    <t>Mendix is a low-code, high-productivity platform that enables enterprises to transform how their organizations innovate and compete with applications. Building apps on Mendix is easy, fast and intuitive with the use of visual models, enabling a wide continuum of people, from developers to business analysts, to build robust applications without the need for code. With model-driven development, business leaders and IT can have a shared language in which to innovate rapidly. Unlike other platforms that only aim to speed up the application development process, Mendix focuses on providing a comprehensive set of tools and best practices for the entire application lifecycle, from building, testing, deploying and iterating. With Mendixâ€™s cloud native architecture, enterprises can deploy applications on any cloud or on premise with one click.   A recognized innovator and market leader, Mendix provides technology and a best practices-based methodology, helping thousands of companies digitize their operations, customer experience and business models. For more information, visit www.mendix.com and follow us on Twitter (@Mendix) and LinkedIn.</t>
  </si>
  <si>
    <t>http://www.mendix.com</t>
  </si>
  <si>
    <t>https://www.mendix.com/careers/#job-openings</t>
  </si>
  <si>
    <t>http://www.linkedin.com/company/mendix</t>
  </si>
  <si>
    <t>Mendix, a Siemens company, follows a hybrid work model. They encourage teams to meet in person for collaborative "sprints" and creative sessions but allow for significant remote work flexibility for heads-down development.</t>
  </si>
  <si>
    <t>"Our hybrid approach allows for a balance of in-person collaboration and remote focus."</t>
  </si>
  <si>
    <t>[Mendix Careers], (Jan. 2026)</t>
  </si>
  <si>
    <t>Integrated into Siemens' broader "New Normal" working model.</t>
  </si>
  <si>
    <t>[Mendix Careers], (Apr. 2026)</t>
  </si>
  <si>
    <t>Siemens-owned; follows general Siemens hybrid guidelines.</t>
  </si>
  <si>
    <t>IEEE Educational Activities Certificates</t>
  </si>
  <si>
    <t>https://ieee.taleo.net/careersection/2/jobsearch.ftl</t>
  </si>
  <si>
    <t>https://ieee.taleo.net/careersection/2/jobsearch.ftl#</t>
  </si>
  <si>
    <t>Taleo</t>
  </si>
  <si>
    <t>Operates a hybrid model for its non-profit educational staff. Most roles require 2-3 days in the office for program coordination and events.</t>
  </si>
  <si>
    <t>"Hybrid work environment."</t>
  </si>
  <si>
    <t>IEEE Careers, (2026)</t>
  </si>
  <si>
    <t>Standard non-profit hybrid.</t>
  </si>
  <si>
    <t>IEEE Careers, (Apr. 2026)</t>
  </si>
  <si>
    <t>Strong hybrid/remote support for educational and non-profit admin roles.</t>
  </si>
  <si>
    <t>impact.com</t>
  </si>
  <si>
    <t>https://www.crunchbase.com/organization/impact-martech</t>
  </si>
  <si>
    <t>Business Development, Collaboration, Digital Marketing, SaaS</t>
  </si>
  <si>
    <t>impact.com, the leading global partnership management platform, has been transforming the way enterprises manage all types of partnerships.</t>
  </si>
  <si>
    <t>impact.com the leading global partnership management platform, has been transforming the way enterprises discover and manage all types of partnerships â€” including affiliates, influencers, commerce content publishers, B2B, and more â€” since its founding in 2008. Their powerful, purpose-built platform helps businesses â€” brands, publishers, and agencies â€” to build authentic, enduring, and rewarding relationships with both publishers and consumers. By providing visibility across the entire consumer journey, they are able to aggregate, orchestrate, and optimize the total value of the entire mix of partnerships with ease and transparency â€” driving growth and creating new value for consumers. To learn more about how impact.com's technology platform and partnerships marketplace is driving revenue growth for global enterprise brands such as Walmart, Uber, Shopify, Lenovo, L'Oreal, Fanatics, Levi's and 1-800-Flowers, visit www.impact.com.</t>
  </si>
  <si>
    <t>https://www.impact.com</t>
  </si>
  <si>
    <t>https://impact.com/careers/#global-opportunities</t>
  </si>
  <si>
    <t>https://boards-api.greenhouse.io/v1/boards/impact/jobs</t>
  </si>
  <si>
    <t>https://www.linkedin.com/company/impact-partech/</t>
  </si>
  <si>
    <t>impact.com follows a hybrid model that encourages 2 days in the office for team building and collaboration. They offer flexibility for remote work but maintain a strong office culture in Santa Barbara and other global hubs. Most job listings specify "Hybrid" as the default.</t>
  </si>
  <si>
    <t>"Our hybrid approach allows for 2 days in the office to connect and 3 days of flexible remote work."</t>
  </si>
  <si>
    <t>[impact.com Careers], (Mar. 2026)</t>
  </si>
  <si>
    <t>Standard 2-day hybrid expectation.</t>
  </si>
  <si>
    <t>[impact.com Careers], (Apr. 2026)</t>
  </si>
  <si>
    <t>Hybrid model with flexibility for distributed teams.</t>
  </si>
  <si>
    <t>Nexthink</t>
  </si>
  <si>
    <t>https://www.crunchbase.com/organization/nexthink</t>
  </si>
  <si>
    <t>Analytics, Information Technology, Software</t>
  </si>
  <si>
    <t>Software Products (Digital Employee Experience)</t>
  </si>
  <si>
    <t>Prilly, Vaud, Switzerland</t>
  </si>
  <si>
    <t>Nexthink allows enterprises to create highly productive digital workplaces for their employees by delivering optimal end-user experience.</t>
  </si>
  <si>
    <t>Nexthink is a global leader in digital experience management.  The company's product allows enterprises to create highly productive digital workplaces for their employees by delivering optimal end-user experience. Through a unique combination of real-time analytics, automation and employee feedback across all endpoints, Nexthink helps IT teams meet the needs of the modern digital workplace.</t>
  </si>
  <si>
    <t>http://www.nexthink.com</t>
  </si>
  <si>
    <t>https://nexthink.com/company/careers/jobs</t>
  </si>
  <si>
    <t>See More Positions</t>
  </si>
  <si>
    <t>http://www.linkedin.com/company/nexthink</t>
  </si>
  <si>
    <t>Nexthink employs a hybrid model that encourages office attendance for collaborative tasks. They maintain modern office spaces in Lausanne and Boston and expect employees to utilize them. However, they offer flexibility for individual focus work at home.</t>
  </si>
  <si>
    <t>"Our hybrid work model allows you to enjoy the best of both worlds: office collaboration and home-office flexibility."</t>
  </si>
  <si>
    <t>[Nexthink Careers], (JAN. 2026)</t>
  </si>
  <si>
    <t>Recent signals suggest a push for more consistent office presence.</t>
  </si>
  <si>
    <t>Nexthink Careers, (Apr. 2026)</t>
  </si>
  <si>
    <t>Tech-centric roles offer high remote eligibility across EMEA and US.</t>
  </si>
  <si>
    <t>PBS</t>
  </si>
  <si>
    <t>https://vhr-pbs.wd115.myworkdayjobs.com/PBSCareers</t>
  </si>
  <si>
    <t>https://vhr-pbs.wd115.myworkdayjobs.com/PBSCareers/?locationCountry=bc33aa3152ec42d4995f4791a106ed09&amp;timeType=cb165655fc54469e9817e991629a48e9&amp;workerSubType=93bbfb46425642989047815b693f144b</t>
  </si>
  <si>
    <t>Implements a hybrid work model for its corporate and news staff. The organization has transitioned back to offices while maintaining some remote flexibility.</t>
  </si>
  <si>
    <t>"Dozens of major private sector companies... implemented hybrid policies."</t>
  </si>
  <si>
    <t>[PBS NewsHour], (Feb. 2025)</t>
  </si>
  <si>
    <t>Hybrid is the standard for media/broadcast corporate roles in 2026.</t>
  </si>
  <si>
    <t>[PBS.org Careers], (May. 2026)</t>
  </si>
  <si>
    <t>Digital and corporate roles support hybrid/remote options.</t>
  </si>
  <si>
    <t>Relativity</t>
  </si>
  <si>
    <t>https://www.crunchbase.com/organization/kcura</t>
  </si>
  <si>
    <t>Computer, Ediscovery, Enterprise Software, Information Technology, Legal, Legal Tech, Software</t>
  </si>
  <si>
    <t>Leading legal data intelligence company that builds technology to help users organize data, discover the truth, and act on it.</t>
  </si>
  <si>
    <t>Relativity is a leading legal data intelligence company that builds technology to help users organize data, discover the truth, and act on it.  Its extensible, AI-powered cloud platform, RelativityOne, transforms complex data into actionable insights at massive scale for litigation, investigations, regulatory inquiries, data breach responses, and other legal use cases. The worldâ€™s largest law firms and corporations, government agencies, and a robust network of channel partners rely on Relativityâ€™s legal AI software to securely surface and manage the most relevant and impactful information in their matters.  The company also expands access to technology by providing its platform at no cost to academic institutions through its Relativity Academic program and to organizations supporting pro bono legal work through its Justice for Change initiative.</t>
  </si>
  <si>
    <t>http://www.relativity.com</t>
  </si>
  <si>
    <t>https://kcura.wd1.myworkdayjobs.com/External_Career_Site</t>
  </si>
  <si>
    <t>https://kcura.wd1.myworkdayjobs.com/External_Career_Site/?locationCountry=bc33aa3152ec42d4995f4791a106ed09&amp;Work_Status=0721d7d41bb7106968a6d96c0f5df46e</t>
  </si>
  <si>
    <t>Relativity (kcura) site.</t>
  </si>
  <si>
    <t>https://www.linkedin.com/company/relativityhq</t>
  </si>
  <si>
    <t>Relativity uses a "RelativityFlex" model. It is a hybrid approach where teams decide their own cadence, but there is a general expectation of being in the office 2-3 days a week for those near a hub.</t>
  </si>
  <si>
    <t>"RelativityFlex allows teams to find the right balance of in-office and remote work."</t>
  </si>
  <si>
    <t>[Relativity Careers], (Jan. 2026)</t>
  </si>
  <si>
    <t>Strong Chicago presence.</t>
  </si>
  <si>
    <t>Chicago-based; high remote adoption for software development roles.</t>
  </si>
  <si>
    <t>Tax Relief Advocates</t>
  </si>
  <si>
    <t>Financial/Tax Services</t>
  </si>
  <si>
    <t>https://job-boards.greenhouse.io/taxreliefadvocates</t>
  </si>
  <si>
    <t>Despite some "remote" job listings for specific specialists, employee reviews indicate that the core corporate culture in Irvine is strictly office-based. Remote work is described as "super rare" and "not possible" for most.</t>
  </si>
  <si>
    <t>"Not possible [to work from home]... even if it's an emergency."</t>
  </si>
  <si>
    <t>Indeed Q&amp;A, (Feb. 2026)</t>
  </si>
  <si>
    <t>Strong onsite culture in headquarters.</t>
  </si>
  <si>
    <t>[TRA Careers], (Apr. 2026)</t>
  </si>
  <si>
    <t>Sales and tax prep roles are heavily remote-friendly.</t>
  </si>
  <si>
    <t>Rahi</t>
  </si>
  <si>
    <t>https://www.crunchbase.com/organization/rahi-systems</t>
  </si>
  <si>
    <t>Cloud Computing, Data Management, Information Technology, IT Infrastructure, Software</t>
  </si>
  <si>
    <t>IT Infrastructure Services</t>
  </si>
  <si>
    <t>Fremont, California, United States</t>
  </si>
  <si>
    <t>Rahi is an IT company that specializes in infrastructure security, data management, cloud computing, and hardware support services.</t>
  </si>
  <si>
    <t>Rahi Systems provides data center services, data infrastructure products, and solutions. They also provide customized data center infrastructure products and solutions. They develop process sets to deliver IT solutions to customers through logistics and distribution teams with import and export processes. They provide local purchasing, billing, engineering, and support resources.</t>
  </si>
  <si>
    <t>https://rahi.io/</t>
  </si>
  <si>
    <t>https://www.rahitechnologies.com/careers</t>
  </si>
  <si>
    <t>https://www.linkedin.com/company/rahi-systems/</t>
  </si>
  <si>
    <t>Rahi, an IT solutions provider, operates with a hybrid model. They emphasize the need for technical teams to be near lab environments and logistics hubs, while administrative roles have more flexibility. Most recent job postings specify a hybrid arrangement.</t>
  </si>
  <si>
    <t>"Rahi supports a hybrid work environment that balances flexibility with the need for onsite collaboration."</t>
  </si>
  <si>
    <t>[Rahi Careers], (Dec. 2025)</t>
  </si>
  <si>
    <t>Technical roles often require more onsite time.</t>
  </si>
  <si>
    <t>Global IT services; flexible for engineering roles.</t>
  </si>
  <si>
    <t>Silicon Labs</t>
  </si>
  <si>
    <t>https://www.crunchbase.com/organization/silicon-laboratories</t>
  </si>
  <si>
    <t>Hardware, Internet of Things, Semiconductor, Software</t>
  </si>
  <si>
    <t>Semiconductors/Hardware</t>
  </si>
  <si>
    <t>Silicon Labs is a leading provider of silicon, software and solutions for a smarter, more connected world.</t>
  </si>
  <si>
    <t>Silicon Labs is a leading provider of silicon, software and solutions for a smarter, more connected world. Our award-winning technologies are shaping the future of the Internet of Things, Internet infrastructure, industrial automation, consumer and automotive markets. Headquartered in Austin, Silicon Labs has 1,300 team members in 20 countries creating products focused on performance, energy savings, connectivity and simplicity. We're passionate about what we do and are proud that the Global Semiconductor Alliance voted us the Most Respected Public Semiconductor company for three of the last four years.</t>
  </si>
  <si>
    <t>https://silabs.com/</t>
  </si>
  <si>
    <t>https://silabs.wd1.myworkdayjobs.com/SiliconlabsCareers</t>
  </si>
  <si>
    <t>https://silabs.wd1.myworkdayjobs.com/SiliconlabsCareers/?locationCountry=bc33aa3152ec42d4995f4791a106ed09&amp;timeType=07c568a6ccd70129b284652c250b5900&amp;workerSubType=4665622ca47d01122fef16fbd000470a</t>
  </si>
  <si>
    <t>https://www.linkedin.com/company/siliconlabs/</t>
  </si>
  <si>
    <t>Silicon Labs utilizes a hybrid model, with most employees expected to be in the office 2-3 days a week. They emphasize the importance of lab access and face-to-face engineering collaboration. They offer flexibility for non-lab roles.</t>
  </si>
  <si>
    <t>"We support a hybrid work environment that encourages collaboration and innovation."</t>
  </si>
  <si>
    <t>[Silicon Labs Careers], (Jan. 2026)</t>
  </si>
  <si>
    <t>Lab roles are primarily onsite.</t>
  </si>
  <si>
    <t>[Silicon Labs Careers], (Apr. 2026)</t>
  </si>
  <si>
    <t>Standard 3-day in-office expectation for corporate staff.</t>
  </si>
  <si>
    <t>VMware</t>
  </si>
  <si>
    <t>https://www.crunchbase.com/organization/vmware</t>
  </si>
  <si>
    <t>Cloud Data Services, Information Technology, Software</t>
  </si>
  <si>
    <t>Software Products (Virtualization/Cloud)</t>
  </si>
  <si>
    <t>VMware is a cloud services company that provides cloud infrastructure, cloud management, security, and networking.</t>
  </si>
  <si>
    <t>VMware is a software company providing cloud and virtualization services that help complex digital infrastructure. The company accelerates digital transformation by enabling unprecedented freedom and flexibility in how its customers build and evolve IT environments. Its software helps business users simply and securely access the apps and data they need, from anywhere, to do their best work. The company's software spans compute, cloud, networking and security, and digital workspace.</t>
  </si>
  <si>
    <t>https://www.vmware.com</t>
  </si>
  <si>
    <t>https://broadcom.wd1.myworkdayjobs.com/External_Career</t>
  </si>
  <si>
    <t>https://broadcom.wd1.myworkdayjobs.com/External_Career/?timeType=4f38c5b5735041888390f3ec0e513aec&amp;workerSubType=26b4bc832d7242a1997c6a34398afa82</t>
  </si>
  <si>
    <t>http://www.linkedin.com/company/vmware</t>
  </si>
  <si>
    <t>Following the acquisition by Broadcom, VMware's work policy shifted toward a strict 5-day onsite requirement for non-remote-designated roles. CEO Hock Tan has been vocal about the importance of in-office work for productivity and culture.</t>
  </si>
  <si>
    <t>"Broadcom expects employees who live within 50 miles of an office to be onsite full-time."</t>
  </si>
  <si>
    <t>[Bloomberg/Internal Memo], (Jan. 2026)</t>
  </si>
  <si>
    <t>Significant departure from VMware's pre-acquisition "Work from Anywhere" stance.</t>
  </si>
  <si>
    <t>Broadcom Careers, (Apr. 2026)</t>
  </si>
  <si>
    <t>Significant shift to onsite/hybrid following Broadcom acquisition; remote options restricted.</t>
  </si>
  <si>
    <t>Awesome CX</t>
  </si>
  <si>
    <t>https://www.crunchbase.com/organization/awesome-os</t>
  </si>
  <si>
    <t>Call Center, Customer Service, Graphic Design, Outsourcing, Web Development</t>
  </si>
  <si>
    <t>Awesome OS provides customer experience and business process solutions to high growth clients and startups</t>
  </si>
  <si>
    <t>Awesome OS enables clients to scale operations and increase their competitive edge. Their main focus is on customer care - voice, digital/non-voice services, such as emails, chat and back office support, including web development and graphic design.</t>
  </si>
  <si>
    <t>https://awesomeos.com/</t>
  </si>
  <si>
    <t>https://careers.transcom.com/job-openings/</t>
  </si>
  <si>
    <t>https://careers.transcom.com/job-openings/?countries=United+States</t>
  </si>
  <si>
    <t>Yes - when US only 4 jobs (US in link)</t>
  </si>
  <si>
    <t>https://www.linkedin.com/company/awesomeos</t>
  </si>
  <si>
    <t>Awesome OS is a BPO provider that primarily operates out of physical customer service centers. While they have a "Work at Home" policy, it is treated as a privilege with strict monitoring and productivity tracking. The majority of the workforce is onsite.</t>
  </si>
  <si>
    <t>"Working from home is a privilege with strict guidelines... Non-compliance can result in warnings."</t>
  </si>
  <si>
    <t>Scribd Policy Doc, (2024); Indeed, (2025)</t>
  </si>
  <si>
    <t>Focus remains on center-based operations for quality control.</t>
  </si>
  <si>
    <t>Awesome OS Careers, (Apr. 2026)</t>
  </si>
  <si>
    <t>Outsourcing firm with heavy emphasis on remote work.</t>
  </si>
  <si>
    <t>Dev10</t>
  </si>
  <si>
    <t>Staffing/Workforce Solutions (Train-to-Hire)</t>
  </si>
  <si>
    <t>As a talent development program under Genesis10, Dev10 utilizes a hybrid model where initial training may be in-person or remote depending on the cohort. Once placed with clients, the work location is determined by the client's specific policy. Most recent placements lean toward hybrid.</t>
  </si>
  <si>
    <t>"Roles at IGS [Dev10/G10] are classified as remote, hybrid, in-field, and in-office."</t>
  </si>
  <si>
    <t>Genesis10/Dev10, (Nov. 2025)</t>
  </si>
  <si>
    <t>Client-dependent after training phase.</t>
  </si>
  <si>
    <t>Dev10 Careers, (May. 2026)</t>
  </si>
  <si>
    <t>Tech talent program; high remote availability for training and placement.</t>
  </si>
  <si>
    <t>Eliassen Group</t>
  </si>
  <si>
    <t>https://www.crunchbase.com/organization/eliassen-group</t>
  </si>
  <si>
    <t>Consulting, Recruiting, Staffing Agency</t>
  </si>
  <si>
    <t>Reading, Massachusetts, United States</t>
  </si>
  <si>
    <t>Eliassen Group provides strategic consulting solutions for business, clinical, and IT sector.</t>
  </si>
  <si>
    <t>Eliassen Group is a technology staffing company providing contract and direct-hire staffing solutions corporations and non-profits.</t>
  </si>
  <si>
    <t>http://www.eliassen.com</t>
  </si>
  <si>
    <t>https://careers.eliassen.com/all-jobs</t>
  </si>
  <si>
    <t>Use "Added Text" logic in Distill for 24h window.</t>
  </si>
  <si>
    <t>http://www.linkedin.com/company/eliassen-group</t>
  </si>
  <si>
    <t>Eliassen Group operates a hybrid model. As a staffing and consulting firm, they maintain regional offices for their internal teams but allow for flexible remote work schedules. Client-facing roles follow client requirements.</t>
  </si>
  <si>
    <t>"We support a hybrid work model that fosters collaboration and provides the flexibility our employees need."</t>
  </si>
  <si>
    <t>Eliassen Group LinkedIn, (Feb. 2026)</t>
  </si>
  <si>
    <t>Internal staff typically work 2 days in office.</t>
  </si>
  <si>
    <t>High remote percentage due to the nature of IT staffing and consulting services.</t>
  </si>
  <si>
    <t>Fairway Home Mortgage</t>
  </si>
  <si>
    <t>*Flag for deletion</t>
  </si>
  <si>
    <t>Operates a hybrid model for its corporate and processing staff. While many loan officers work remotely, corporate headquarters and regional hubs require regular attendance for operational consistency.</t>
  </si>
  <si>
    <t>"Hybrid work schedule."</t>
  </si>
  <si>
    <t>Indeed/Fairway, (2025)</t>
  </si>
  <si>
    <t>Standard mortgage industry hybrid.</t>
  </si>
  <si>
    <t>Fairway Careers, (May. 2026); LinkedIn, (May. 2026)</t>
  </si>
  <si>
    <t>Loan officers and processors are frequently remote.</t>
  </si>
  <si>
    <t>Fivetran</t>
  </si>
  <si>
    <t>https://www.crunchbase.com/organization/fivetran</t>
  </si>
  <si>
    <t>Analytics, Cloud Data Services, Data Integration</t>
  </si>
  <si>
    <t>Software Products (Data Integration SaaS)</t>
  </si>
  <si>
    <t>Fivetran is a technology company that automates replicating data into a cloud data platforms.</t>
  </si>
  <si>
    <t>Fivetran offers automated data integration and delivers ready-to-use connectors that automatically adapt as schemas and APIs change, ensuring consistent, reliable access to data. Fivetran improves the accuracy of data-driven decisions by continuously synchronizing data from source applications to any destination, allowing analysts to work with the freshest possible data. To accelerate analytics, Fivetran enables warehouse transformations and delivers source-specific analytics templates.</t>
  </si>
  <si>
    <t>https://fivetran.com</t>
  </si>
  <si>
    <t>https://www.fivetran.com/careers#jobs</t>
  </si>
  <si>
    <t>https://boards-api.greenhouse.io/v1/boards/fivetran/jobs</t>
  </si>
  <si>
    <t>https://www.linkedin.com/company/fivetran</t>
  </si>
  <si>
    <t>Fivetran uses a hybrid model with a 2-day office expectation. They have specific "anchor days" where teams are expected to be in the office together. Many roles are still advertised as remote-eligible in specific regions.</t>
  </si>
  <si>
    <t>"Our hybrid model is built around two days in the office to foster team connection."</t>
  </si>
  <si>
    <t>[Fivetran Careers], (Feb. 2026)</t>
  </si>
  <si>
    <t>Geographically restricted to certain "hiring hubs."</t>
  </si>
  <si>
    <t>Remote-friendly for engineering; hybrid for sales and marketing hubs.</t>
  </si>
  <si>
    <t>IntraEdge</t>
  </si>
  <si>
    <t>IT Consulting / Staffing</t>
  </si>
  <si>
    <t>https://jobs.intraedge.com/</t>
  </si>
  <si>
    <t>Technology services company that allows for hybrid work. Policy is flexible and often tailored to the specific technical project or client.</t>
  </si>
  <si>
    <t>"We provide flexible work options including hybrid and remote to support our diverse workforce."</t>
  </si>
  <si>
    <t>[IntraEdge], (Jan. 2026)</t>
  </si>
  <si>
    <t>High variability based on project-based consulting roles.</t>
  </si>
  <si>
    <t>LinkedIn, (May. 2026)</t>
  </si>
  <si>
    <t>High remote flexibility for technology and staffing roles.</t>
  </si>
  <si>
    <t>JFrog</t>
  </si>
  <si>
    <t>https://www.crunchbase.com/organization/jfrog-ltd</t>
  </si>
  <si>
    <t>Developer Tools, DevOps, Enterprise Software, Software, Web Development</t>
  </si>
  <si>
    <t>Software Products (DevOps)</t>
  </si>
  <si>
    <t>JFrog provides software developers with a binary repository management solution.</t>
  </si>
  <si>
    <t>Based in California, Israel and France and founded by longtime field-experts, JFrog is the creator of Artifactory and Bintray; the company that provided the market with the first Binary Repository solution and software distribution social platform.  Through its flagship product Artifactory, JFrog has changed the way developers and DevOps team store and manage binary code, allowing for complete control over the full software release flow. JFrog continues to set the software industry standard with Bintray, today's leading software distribution platform which offers a developer centric, social platform for storage and distribution of software libraries. JFrog's end-to-end solutionâ€”from Development to Distributionâ€”is a vital part of a faster, more efficient application development and release processes that leads today's Continuous Integration and Deployment space. JFrogâ€™s audience is both software developers and DevOps teams. The company positioned itself between these two groups and managing one of their common challenges in software artifacts, JFrog is at the hub of the Devops domain where development and IT operations meet. JFrog aspires to set the worldâ€™s Software Distribution standards!</t>
  </si>
  <si>
    <t>http://www.jfrog.com</t>
  </si>
  <si>
    <t>https://join.jfrog.com/positions/?gh_office=63597</t>
  </si>
  <si>
    <t>https://boards-api.greenhouse.io/v1/boards/jfrog/jobs</t>
  </si>
  <si>
    <t>https://www.linkedin.com/company/jfrog-ltd</t>
  </si>
  <si>
    <t>JFrog utilizes a hybrid work model where "Frogs" are encouraged to collaborate in-person. While they offer flexibility, they maintain a strong office culture in their global hubs. Most roles are advertised as "Hybrid."</t>
  </si>
  <si>
    <t>"We believe in the power of in-person collaboration and offer a hybrid work model."</t>
  </si>
  <si>
    <t>JFrog Careers, (Feb. 2026)</t>
  </si>
  <si>
    <t>2-3 days in office is the typical expectation.</t>
  </si>
  <si>
    <t>[JFrog Careers], (Apr. 2026)</t>
  </si>
  <si>
    <t>Hybrid model; postings emphasize "Liquid Software" culture but require office proximity.</t>
  </si>
  <si>
    <t>Pride Global</t>
  </si>
  <si>
    <t>https://www.crunchbase.com/organization/pride-global</t>
  </si>
  <si>
    <t>Consulting, Human Resources, Information Technology</t>
  </si>
  <si>
    <t>Pride Global network of companies focuses on a diverse array of human resources solutions including managed services.</t>
  </si>
  <si>
    <t>http://www.prideglobal.com/</t>
  </si>
  <si>
    <t>https://russelltobin.com/jobs/internal</t>
  </si>
  <si>
    <t>Seems broken</t>
  </si>
  <si>
    <t>https://https://russelltobin.com/jobs/internal</t>
  </si>
  <si>
    <t>https://www.linkedin.com/company/pride-global</t>
  </si>
  <si>
    <t>Pride Global is a staffing firm that supports a hybrid work environment. They emphasize providing tools for employees to reach their potential "wherever they work." Most corporate roles in New York and other hubs follow a hybrid schedule.</t>
  </si>
  <si>
    <t>"We take pride in making sure they have the tools and support they need to reach their potential wherever they work."</t>
  </si>
  <si>
    <t>PrideGlobal.com, (2026)</t>
  </si>
  <si>
    <t>Staffing industry standard is currently hybrid.</t>
  </si>
  <si>
    <t>Staffing firm with high remote volume for recruiters and account managers.</t>
  </si>
  <si>
    <t>PROS</t>
  </si>
  <si>
    <t>https://www.crunchbase.com/organization/pros-bef1</t>
  </si>
  <si>
    <t>Artificial Intelligence (AI), Big Data, Computer, Software</t>
  </si>
  <si>
    <t>Software Products (Pricing/CPQ SaaS)</t>
  </si>
  <si>
    <t>PROS provides AI-based solutions to businesses to achieve growth through digital selling and eCommerce channels.</t>
  </si>
  <si>
    <t>PROS provides AI-based solutions to businesses to achieve growth through digital selling and eCommerce channels. PROS was founded in 1985 and was headquartered in Houston, Texas.</t>
  </si>
  <si>
    <t>https://pros.com</t>
  </si>
  <si>
    <t>https://pros.wd5.myworkdayjobs.com/PROS_Careers</t>
  </si>
  <si>
    <t>https://pros.wd5.myworkdayjobs.com/PROS_Careers/?timeType=ac7e32a18be5014416cddf5b4c558200&amp;workerSubType=38cd65ae0afb01c4a939a2178c55410f</t>
  </si>
  <si>
    <t>https://www.linkedin.com/company/pros</t>
  </si>
  <si>
    <t>PROS is a SaaS company specializing in AI-powered pricing. They operate a hybrid model, particularly at their Houston headquarters. They allow for flexibility but encourage regular office attendance for product and engineering teams.</t>
  </si>
  <si>
    <t>"We embrace a hybrid work model that fosters innovation and team connection."</t>
  </si>
  <si>
    <t>PROS Careers, (Mar. 2026)</t>
  </si>
  <si>
    <t>Policy has remained stable as a 3-day hybrid model.</t>
  </si>
  <si>
    <t>[PROS Careers], (Apr. 2026)</t>
  </si>
  <si>
    <t>Strong remote-first culture for software engineering roles.</t>
  </si>
  <si>
    <t>SpotOn</t>
  </si>
  <si>
    <t>https://www.crunchbase.com/organization/spoton</t>
  </si>
  <si>
    <t>Mobile Payments, Payments, Sales Automation, Software</t>
  </si>
  <si>
    <t>Software Products (Restaurant/SMB SaaS)</t>
  </si>
  <si>
    <t>SpotOn provides mobile payment technology and a management system for restaurants and small businesses.</t>
  </si>
  <si>
    <t>SpotOnâ€™s mission is to give small and midsize businesses a fighting chance, providing innovative software and payment solutions, supported by local and personal service, and delivered at a fair price. A leader in fully integrated restaurant management systems and small business technology, SpotOn offers end-to-end solutions which include marketing, website development, reservations, online ordering, appointments, eCommerce, digital loyalty, review management, as well as retail and restaurant point-of-sale (POS) solutions. Doron Friedman, Matt Hyman, and Zach Hyman co-founded SpotOn in 2017 and its headquarters is located in San Francisco, California.</t>
  </si>
  <si>
    <t>https://www.spoton.com</t>
  </si>
  <si>
    <t>https://www.spoton.com/careers/#careers</t>
  </si>
  <si>
    <t>https://www.linkedin.com/company/spoton</t>
  </si>
  <si>
    <t>SpotOn operates primarily as a hybrid company, particularly for its product and engineering teams. They value the "energy of the office" but allow for flexibility on specific days. Remote roles are available but are less common than hybrid ones.</t>
  </si>
  <si>
    <t>"Our teams thrive on collaboration, which is why we maintain a hybrid work environment in our core offices."</t>
  </si>
  <si>
    <t>[SpotOn LinkedIn], (Jan. 2026)</t>
  </si>
  <si>
    <t>Strong preference for candidates in Chicago or Detroit.</t>
  </si>
  <si>
    <t>[SpotOn Careers], (Apr. 2026)</t>
  </si>
  <si>
    <t>Fintech hybrid; remote options for distributed sales/tech.</t>
  </si>
  <si>
    <t>Vaco Technology</t>
  </si>
  <si>
    <t>https://www.crunchbase.com/organization/vaco-technology</t>
  </si>
  <si>
    <t>Consulting, Finance, Recruiting, Staffing Agency</t>
  </si>
  <si>
    <t>Brentwood, Tennessee, United States</t>
  </si>
  <si>
    <t>Vaco technology provides IT professionals on a contract, contract-to-hire and permanent basis.</t>
  </si>
  <si>
    <t>In todayâ€™s cost-conscious environment, companies are running faster and leaner than ever. Innovative leaders know they need a competitive advantage to keep up with mounting workloads. Vaco is the strategic solution. Vaco offers a new experience in the world of consulting and placement , where freedom and empowerment take careers to a whole new level. Vaco partners with clients on critical projects and strategic talent acquisitions in the areas of finance, accounting, technology and administration. We're a family of 24 offices throughout the nation where clients looking for specialized talent intersect with unique candidates seeking career fulfillment. Successful partnerships have propelled us to $130 million in revenue and a national footprint in only six years.</t>
  </si>
  <si>
    <t>http://www.vaco.com</t>
  </si>
  <si>
    <t>https://jobs.vaco.com/home#search</t>
  </si>
  <si>
    <t>https://jobs.vaco.com/home?job_type=direct+hire&amp;page=1</t>
  </si>
  <si>
    <t>Direct</t>
  </si>
  <si>
    <t>https://www.linkedin.com/company/vaco</t>
  </si>
  <si>
    <t>Vaco offers a mix of remote, hybrid, and in-office positions depending on the client and role. As a staffing firm, their internal policy is flexible, but they primarily match candidates to client-specific requirements. Internal corporate roles are generally hybrid.</t>
  </si>
  <si>
    <t>"Our opportunities include remote, hybrid, and in-office positions—so you can find a role that fits your needs."</t>
  </si>
  <si>
    <t>Vaco.com, (2026); Indeed, (2025)</t>
  </si>
  <si>
    <t>Policy is highly dependent on the specific assignment.</t>
  </si>
  <si>
    <t>High remote flexibility for specialized IT consulting roles.</t>
  </si>
  <si>
    <t>Achieve</t>
  </si>
  <si>
    <t>https://www.crunchbase.com/organization/achievefinancial</t>
  </si>
  <si>
    <t>Credit, Finance, Financial Services, FinTech, Personal Finance</t>
  </si>
  <si>
    <t>Financial Services (Consumer Lending)</t>
  </si>
  <si>
    <t>Achieve provides digital personal finance tools to help clients with their financial well-being.</t>
  </si>
  <si>
    <t>Achieve provides digital personal finance solutions to help everyday people get on the path to a better financial future, with innovative technology and personalized support. By leveraging proprietary data and analytics, the solutions are designed for a consumer's financial journey and include personal loans, home loans, help with debt, and financial tools and education. Achieve is headquartered in San Mateo, California.</t>
  </si>
  <si>
    <t>https://www.achieve.com/</t>
  </si>
  <si>
    <t>https://careers.achieve.com/jobs?q=&amp;options=&amp;page=1&amp;la=0&amp;lo=0&amp;lr=20</t>
  </si>
  <si>
    <t>https://careers.achieve.com/jobs?page=1&amp;size=1000</t>
  </si>
  <si>
    <t>https://careers.achieve.com/jobs?options=47&amp;page=1&amp;size=100</t>
  </si>
  <si>
    <t>FT, 100 records</t>
  </si>
  <si>
    <t>Custom site; 24h filter is stable in URL.</t>
  </si>
  <si>
    <t>https://www.linkedin.com/company/achievecareers</t>
  </si>
  <si>
    <t>Achieve (formerly Freedom Financial) operates a hybrid model for its professional staff, with many roles requiring 2 days in the office. Some customer-facing roles are fully onsite, while certain tech roles are remote. The default for corporate staff is hybrid.</t>
  </si>
  <si>
    <t>"We offer a hybrid work environment that balances in-office collaboration with remote flexibility."</t>
  </si>
  <si>
    <t>[Achieve Careers], (Mar. 2026)</t>
  </si>
  <si>
    <t>Standard hybrid; 2-day expectation.</t>
  </si>
  <si>
    <t>[Achieve Careers], (Apr. 2026)</t>
  </si>
  <si>
    <t>Hybrid model for corporate; remote for select customer support.</t>
  </si>
  <si>
    <t>Altair</t>
  </si>
  <si>
    <t>https://www.crunchbase.com/organization/altair-engineering</t>
  </si>
  <si>
    <t>Software Products (Simulation/HPC)</t>
  </si>
  <si>
    <t>Troy, Michigan, United States</t>
  </si>
  <si>
    <t>Altair provides enterprise analytics, engineering, and on-demand computing software technologies.</t>
  </si>
  <si>
    <t>Altair Engineering, Inc. provides enterprise analytics, engineering, and on-demand computing software technologies. Its technology optimizes the analysis, management, and visualization of business and engineering information. The company's products include HyperWorks, an enterprise simulation solution for design exploration and decision-making; and PBS GridWorks, a software environment for grid, cluster, and on-demand computing. It also provides product development consultancy services, business intelligence software solutions, and solid state lighting products, as well as develops and markets industrial design/styling software. The company serves automotive, aerospace, government and defense, heavy equipment, consumer products, life and earth sciences, oil and gas, and financial services industries. It sells its products through resellers and distributors in North America, South America, Europe, Africa, Russia, Asia, and Australia. The company was founded in 1985 and is headquartered in Troy, Michigan. It has regional offices and locations in Australia, New Zealand, Brazil, Canada, China, France, Germany, India, Italy, Japan, Korea, Mexico, the Russian Federation, Sweden, the United Kingdom, Ireland, and the United States.</t>
  </si>
  <si>
    <t>http://www.altair.com</t>
  </si>
  <si>
    <t>https://recruiting2.ultipro.com/ALT1008AGLB/JobBoard/b34b1ec9-fc9e-4ef9-bafb-6d9a4793a5e9/?q=&amp;o=postedDateDesc&amp;w=&amp;wc=&amp;we=&amp;wpst=</t>
  </si>
  <si>
    <t>Only 7 jobs</t>
  </si>
  <si>
    <t>No - only 6 jobs</t>
  </si>
  <si>
    <t>https://recruiting2.ultipro.com/ALT1008AGLB/JobBoard/b34b1ec9-fc9e-4ef9-bafb-6d9a4793a5e9/?q=&amp;o=postedDateDesc&amp;w=&amp;wc=&amp;we=&amp;wpst=&amp;f6=1</t>
  </si>
  <si>
    <t>UKG site.</t>
  </si>
  <si>
    <t>https://www.linkedin.com/company/altair-engineering/</t>
  </si>
  <si>
    <t>Altair Engineering follows a hybrid model that varies by region. While they have a strong office-based culture for R&amp;D, they offer "flexible work arrangements" that allow for partial remote work. Most job postings require proximity to an Altair office.</t>
  </si>
  <si>
    <t>Altair Careers, (Apr. 2026)</t>
  </si>
  <si>
    <t>Engineering roles often require more onsite time for hardware/software testing.</t>
  </si>
  <si>
    <t>[Altair Careers], (Apr. 2026)</t>
  </si>
  <si>
    <t>Engineering roles often require onsite lab access; corporate roles are largely hybrid.</t>
  </si>
  <si>
    <t>AMD</t>
  </si>
  <si>
    <t>https://www.crunchbase.com/organization/amd</t>
  </si>
  <si>
    <t>AI Infrastructure, Artificial Intelligence (AI), Cloud Computing, Embedded Systems, GPU, Hardware, Semiconductor</t>
  </si>
  <si>
    <t>Advanced Micro Devices is a semiconductor company that designs and develops graphics units, processors, and media solutions.</t>
  </si>
  <si>
    <t>Advanced Micro Devices (AMD) is a semiconductor company that designs and develops graphics, processors, and media solutions for both commercial and consumer markets. focuses on innovations related to gaming technologies, surround computing, Pro graphics technologies, enhanced media, business technologies, server technologies, embedded technologies, security technologies, and mobility technologies.</t>
  </si>
  <si>
    <t>http://www.amd.com</t>
  </si>
  <si>
    <t>https://careers.amd.com/careers-home/jobs</t>
  </si>
  <si>
    <t>https://careers.amd.com/careers-home/jobs?country=United%20States&amp;page=1&amp;tags1=No&amp;sortBy=posted_date&amp;keywords=Strategy%20OR%20Strategic%20OR%20Project%20OR%20Program%20OR%20Operations%20OR%20Ops%20OR%20Intelligence%20OR%20Transformation%20OR%20Integration%20OR%20Planning%20OR%20Insights&amp;descending=true&amp;limit=100</t>
  </si>
  <si>
    <t>Yes (US, keywords, recency, 100 per page in link)</t>
  </si>
  <si>
    <t>https://careers.amd.com/careers-home/jobs?country=United%20States&amp;page=1&amp;tags1=No&amp;sortBy=posted_date&amp;descending=true&amp;limit=100</t>
  </si>
  <si>
    <t>US, Newest, 100 records, Not recent graduate</t>
  </si>
  <si>
    <t>24h filter removes pagination need.</t>
  </si>
  <si>
    <t>https://www.linkedin.com/company/amd</t>
  </si>
  <si>
    <t>AMD follows a hybrid model where most employees spend part of the week in the office. They prioritize in-person collaboration for hardware engineering and lab-based roles. Remote work is supported for specific functions but is not the default.</t>
  </si>
  <si>
    <t>"We offer a hybrid work environment that balances flexibility with the need for team-based innovation."</t>
  </si>
  <si>
    <t>[AMD Careers], (Mar. 2026)</t>
  </si>
  <si>
    <t>Lab roles are 100% onsite (Score 2 for those).</t>
  </si>
  <si>
    <t>[AMD Careers], (Apr. 2026)</t>
  </si>
  <si>
    <t>Hybrid for most engineering; some lab-based roles onsite.</t>
  </si>
  <si>
    <t>Blogger</t>
  </si>
  <si>
    <t>Media/Publishing Platform</t>
  </si>
  <si>
    <t>10,000+</t>
  </si>
  <si>
    <t>As a Google/Alphabet product, Blogger staff follow the corporate 3-day in-office hybrid mandate.</t>
  </si>
  <si>
    <t>"Google's hybrid work model generally requires employees to be in the office three days a week."</t>
  </si>
  <si>
    <t>[Google Policy], (MAY. 2026)</t>
  </si>
  <si>
    <t>Strict enforcement of badge data for RTO compliance.</t>
  </si>
  <si>
    <t>Google product; follows Google's 3-day hybrid policy.</t>
  </si>
  <si>
    <t>CAPTRUST</t>
  </si>
  <si>
    <t>https://www.crunchbase.com/organization/captrust</t>
  </si>
  <si>
    <t>Consulting, Customer Service, Financial Services, Retirement, Wealth Management</t>
  </si>
  <si>
    <t>Financial Services (Wealth/Advisory)</t>
  </si>
  <si>
    <t>CAPTRUST Financial Advisors offers wealth management and retirement plan consulting services to individuals.</t>
  </si>
  <si>
    <t xml:space="preserve">CAPTRUST Financial Advisors offers wealth management and retirement plan consulting services to individuals. CAPTRUST Financial Advisors is an independent investment research and fee-based advisory firm specializing in providing investment advisory services to retirement plan fiduciaries, foundations, and endowments, and comprehensive wealth planning services to executives and high-net-worth individuals. </t>
  </si>
  <si>
    <t>https://www.captrust.com</t>
  </si>
  <si>
    <t>https://careers-captrust.icims.com/jobs/search?hashed=-625919632</t>
  </si>
  <si>
    <t>https://careers-captrust.icims.com/jobs/search?mode=redo&amp;pr=0&amp;schemaId=%24T%7BJob%7D.%24T%7BJobPost%7D.%24F%7BPostedDateTime%7D&amp;o=A&amp;searchRelation=keyword_all</t>
  </si>
  <si>
    <t>iCIMS requires a manual click on search to refresh results.</t>
  </si>
  <si>
    <t>https://www.linkedin.com/company/captrust</t>
  </si>
  <si>
    <t>CAPTRUST operates a hybrid model that leans toward office presence, especially for client-facing and advisory roles. They value the mentorship and culture that comes from being in the office. Most roles expect 3-4 days onsite.</t>
  </si>
  <si>
    <t>"We believe in the value of in-person collaboration and maintain a hybrid work environment across our offices."</t>
  </si>
  <si>
    <t>[CAPTRUST Careers], (Feb. 2026)</t>
  </si>
  <si>
    <t>Advisory roles have higher onsite expectations.</t>
  </si>
  <si>
    <t>[CAPTRUST Careers], (Apr. 2026)</t>
  </si>
  <si>
    <t>Professional hybrid model; regional office presence required.</t>
  </si>
  <si>
    <t>Desert Financial Credit Union</t>
  </si>
  <si>
    <t>https://www.crunchbase.com/organization/desert-financial-credit-union</t>
  </si>
  <si>
    <t>Banking, Finance</t>
  </si>
  <si>
    <t>Financial Services</t>
  </si>
  <si>
    <t>Desert Financial Credit Union is a credit union that offers financial solutions to members.</t>
  </si>
  <si>
    <t>https://www.desertfinancial.com</t>
  </si>
  <si>
    <t>https://jobs.desertfinancial.com/us/en/search-results</t>
  </si>
  <si>
    <t>https://www.linkedin.com/company/desertfinancial</t>
  </si>
  <si>
    <t>Desert Financial operates primarily in Arizona and requires most staff to be onsite. While some administrative roles have hybrid options, the organization emphasizes its physical presence in the community. Customer-facing roles are 100% onsite.</t>
  </si>
  <si>
    <t>"Our mission is to serve Arizona, which requires a strong physical presence in our branches and offices."</t>
  </si>
  <si>
    <t>Desert Financial Careers, (Feb. 2026)</t>
  </si>
  <si>
    <t>Limited flexibility for corporate roles; 4 days onsite is standard.</t>
  </si>
  <si>
    <t>Desert Financial Careers, (Apr. 2026)</t>
  </si>
  <si>
    <t>Phoenix-based roles require local proximity for hybrid.</t>
  </si>
  <si>
    <t>Enterprise Bank &amp; Trust</t>
  </si>
  <si>
    <t>https://www.crunchbase.com/organization/enterprise-bank-trust</t>
  </si>
  <si>
    <t>Banking, Financial Services</t>
  </si>
  <si>
    <t>Clarkton, Missouri, United States</t>
  </si>
  <si>
    <t>Enterprise Bank &amp; Trust provides banking products and services.</t>
  </si>
  <si>
    <t>Enterprise Bank &amp; Trust provides banking products and services. Enterprise Bank &amp; Trust operates 28 branch offices in the St. Louis, Kansas City and Phoenix metropolitan areas. Enterprise Bank &amp; Trust offers a range of business and personal banking services, and wealth management services. Enterprise Trust, a division of Enterprise Bank &amp; Trust, provides financial planning, estate planning, investment management, and trust services to businesses, individuals, institutions, retirement plans and non-profit organizations.</t>
  </si>
  <si>
    <t>https://www.enterprisebank.com</t>
  </si>
  <si>
    <t>https://osv-enterprise.wd1.myworkdayjobs.com/en-US/EnterpriseBankTrust_Jobs</t>
  </si>
  <si>
    <t>Mostly branch ops</t>
  </si>
  <si>
    <t>https://osv-enterprise.wd1.myworkdayjobs.com/en-US/EnterpriseBankTrust_Jobs/?timeType=e9a7ca3a73f24ea7ac9c0007df918c53&amp;workerSubType=c6d6ed56d67a10796bb411d78f490a7f</t>
  </si>
  <si>
    <t>https://www.linkedin.com/company/enterprise-bank-&amp;-trust</t>
  </si>
  <si>
    <t>The bank has adopted a hybrid work environment for many of its non-branch professional roles. They emphasize a "best of both worlds" approach that combines in-office collaboration with home-based focus time. Branch staff remain fully onsite to serve clients.</t>
  </si>
  <si>
    <t>"Our hybrid model supports collaboration and culture while providing the flexibility our associates value."</t>
  </si>
  <si>
    <t>Enterprise Bank Careers, (Oct. 2025)</t>
  </si>
  <si>
    <t>Explicit hybrid expectation for corporate staff.</t>
  </si>
  <si>
    <t>Enterprise Bank Careers, (Apr. 2026)</t>
  </si>
  <si>
    <t>Strong onsite presence for retail-adjacent corporate roles; hybrid for back-office.</t>
  </si>
  <si>
    <t>Fidelity</t>
  </si>
  <si>
    <t>https://www.crunchbase.com/organization/fidelity-investments</t>
  </si>
  <si>
    <t>Asset Management, Finance, Financial Services, Retirement, Wealth Management</t>
  </si>
  <si>
    <t>Fidelity is a privately-owned investment manager focusing on a diverse set of customers.</t>
  </si>
  <si>
    <t>Fidelity is a privately owned investment management firm that serves a wide range of clients. It offers services including IRAs, rollovers, annuities, discount brokerage, retirement planning, estate planning, wealth management, securities execution and clearance, and life insurance. They serve individual investors, businesses, financial advisors, and institutions. The firm manages equity, fixed-income, and balanced mutual funds and invests in public equity and fixed-income markets. It also conducts in-house research to inform its investment decisions.</t>
  </si>
  <si>
    <t>https://www.fidelity.com</t>
  </si>
  <si>
    <t>https://jobs.fidelity.com/en/jobs/?search=&amp;origin=global&amp;lat=&amp;lng=</t>
  </si>
  <si>
    <t>https://jobs.fidelity.com/en/jobs/?search=&amp;license=no&amp;pagesize=20&amp;origin=filtered#results</t>
  </si>
  <si>
    <t>Not licensed</t>
  </si>
  <si>
    <t>Fidelity requires a click to refresh results.</t>
  </si>
  <si>
    <t>https://www.linkedin.com/company/fidelity-investments</t>
  </si>
  <si>
    <t>Fidelity Investments operates a hybrid model that generally requires employees to be in the office 2 weeks per month (effectively 2-3 days a week). They emphasize a "balanced" approach to support culture and career development. Policy is strictly enforced in regional hubs.</t>
  </si>
  <si>
    <t>"Our hybrid model typically involves a mix of in-office and remote work, with most in 2-3 days a week."</t>
  </si>
  <si>
    <t>[Fidelity Careers], (Jan. 2026)</t>
  </si>
  <si>
    <t>Structured hybrid; 2-3 day average.</t>
  </si>
  <si>
    <t>[Fidelity Careers], (Apr. 2026)</t>
  </si>
  <si>
    <t>Note: Transitioning to 5-day RTO for major hubs in Sept. 2026.</t>
  </si>
  <si>
    <t>KellyMitchell Group</t>
  </si>
  <si>
    <t>https://www.crunchbase.com/organization/kellymitchell-group</t>
  </si>
  <si>
    <t>Human Resources, Information Technology, Staffing Agency</t>
  </si>
  <si>
    <t>St Louis, Missouri, United States</t>
  </si>
  <si>
    <t>KellyMitchell is a HR firm for IT and technical staffing for organizations globally.</t>
  </si>
  <si>
    <t>https://www.kellymitchell.com</t>
  </si>
  <si>
    <t>https://www.careers.kellymitchell.com/jobs</t>
  </si>
  <si>
    <t>https://www.linkedin.com/company/kelly-mitchell-group-inc</t>
  </si>
  <si>
    <t>As a technical staffing firm, KellyMitchell utilizes a hybrid model for its internal employees. They maintain several regional hubs across the US. While they place candidates in remote roles, their internal culture emphasizes office-based sales and recruiting.</t>
  </si>
  <si>
    <t>"Our internal teams thrive in a hybrid environment that fosters high-energy collaboration."</t>
  </si>
  <si>
    <t>KellyMitchell LinkedIn, (Feb. 2026)</t>
  </si>
  <si>
    <t>Policies vary slightly by regional office.</t>
  </si>
  <si>
    <t>Staffing roles are often onsite at client locations; internal roles are hybrid.</t>
  </si>
  <si>
    <t>Mountain America Credit Union</t>
  </si>
  <si>
    <t>https://www.crunchbase.com/organization/mountain-america-credit-union</t>
  </si>
  <si>
    <t>Banking, Financial Services, Mortgage</t>
  </si>
  <si>
    <t>West Jordan, Utah, United States</t>
  </si>
  <si>
    <t>Mountain America Credit Union is a member-owned, full-service financial institution.</t>
  </si>
  <si>
    <t>https://www.macu.com/</t>
  </si>
  <si>
    <t>https://careers.macu.com/jobs/#results</t>
  </si>
  <si>
    <t>https://www.linkedin.com/company/mountain-america-credit-union</t>
  </si>
  <si>
    <t>Similar to other regional credit unions, Mountain America prioritizes an onsite presence. They offer limited hybrid flexibility for specific back-office and IT functions. The majority of the workforce is expected to be in-office or in-branch.</t>
  </si>
  <si>
    <t>"We value the collaboration and community impact that comes from working together in our Utah hubs."</t>
  </si>
  <si>
    <t>MACU Careers, (Mar. 2026)</t>
  </si>
  <si>
    <t>Most job postings list specific onsite requirements in Utah or Idaho.</t>
  </si>
  <si>
    <t>MACU Careers, (Apr. 2026)</t>
  </si>
  <si>
    <t>HQ roles in Sandy, UT are predominantly hybrid.</t>
  </si>
  <si>
    <t>MuleSoft</t>
  </si>
  <si>
    <t>https://www.crunchbase.com/organization/mulesoft</t>
  </si>
  <si>
    <t>Apps, Cloud Infrastructure, Data Integration, Developer APIs, Enterprise Software, Robotic Process Automation (RPA)</t>
  </si>
  <si>
    <t>MuleSoft provides an integration and API platform that makes it easy to connect data from any system to create connected experiences.</t>
  </si>
  <si>
    <t>MuleSoft makes it easy to connect the worldâ€™s applications, data, and devices. They provide a software platform that enables organizations to easily build application networks using APIs. APIs are the digital glue that allows applications to talk to each other and exchange data. Their flexible, unified platform connects nearly any application or system by leveraging APIs to quickly and securely share data, regardless of format or source, in application networks. It was founded in 2006 and is headquartered in San Francisco, California,.</t>
  </si>
  <si>
    <t>http://www.mulesoft.com</t>
  </si>
  <si>
    <t>https://salesforce.wd12.myworkdayjobs.com/Mulesoft_Careersite</t>
  </si>
  <si>
    <t>https://salesforce.wd12.myworkdayjobs.com/Mulesoft_Careersite/?timeType=0e28126347c3100fe3b402cf26290000&amp;CF_-_REC_-_LRV_-_Job_Posting_Anchor_-_Country_from_Job_Posting_Location_Extended=bc33aa3152ec42d4995f4791a106ed09&amp;workerSubType=3a910852b2c31010f48d2bbc8b020000</t>
  </si>
  <si>
    <t>https://www.linkedin.com/company/mulesoft</t>
  </si>
  <si>
    <t>As a Salesforce company, MuleSoft follows the parent company's mandate. Most employees are required to be in the office 3 days per week (typically Tuesday-Thursday), while some engineering roles have more flexibility.</t>
  </si>
  <si>
    <t>"Teams are expected to be in the office 3 days a week to foster innovation and connection."</t>
  </si>
  <si>
    <t>[Salesforce RTO Policy], (Feb. 2026)</t>
  </si>
  <si>
    <t>Salesforce policy has become increasingly structured since 2024.</t>
  </si>
  <si>
    <t>Follows Salesforce policy; most roles are "Office-Flex" (1-3 days in office).</t>
  </si>
  <si>
    <t>https://www.crunchbase.com/organization/phenom-people</t>
  </si>
  <si>
    <t>Artificial Intelligence (AI), Human Resources, Machine Learning, Recruiting, SaaS, Software</t>
  </si>
  <si>
    <t>Software Products (Talent Experience SaaS)</t>
  </si>
  <si>
    <t>Ambler, Pennsylvania, United States</t>
  </si>
  <si>
    <t>Phenom is an HR technology company that uses AI to help businesses hire, develop, and retain employees.</t>
  </si>
  <si>
    <t>Phenom is a purpose-driven company that delivers AI-powered talent experiences to global enterprises. Employers are using Phenom to hire employees faster develop them to their full potential, and retain them longer.  The Phenom Intelligent Talent Experience platform seamlessly connects candidates, employees, recruiters, hiring managers, HR, and HRIS â€” empowering over 500 diverse and global enterprises with innovative products including Phenom Career Site, Chatbot, CMS, CRM, AI Scheduling, One-Way Interviews, Campaigns, University Recruiting, Talent Marketplace, Career Pathing, Gigs, Mentoring, and Referrals. With Phenom, candidates find and choose jobs faster, employees develop their skills and evolve, recruiters become wildly productive, managers build stronger-performing teams, HR aligns employee development with company goals, and HRIS creates a holistic tech infrastructure through seamless integrations.</t>
  </si>
  <si>
    <t>https://www.phenom.com</t>
  </si>
  <si>
    <t>https://careers.phenom.com/us/en/search-results</t>
  </si>
  <si>
    <t>https://www.linkedin.com/company/phenompeople</t>
  </si>
  <si>
    <t>Phenom utilizes a hybrid model with a strong emphasis on their Philadelphia-area headquarters and global hubs. They expect 2-3 days of office presence for most roles to foster their "IAMPHENOM" culture. They prioritize local hiring for hub-based roles.</t>
  </si>
  <si>
    <t>"Our hybrid model brings our team together in person to collaborate and innovate."</t>
  </si>
  <si>
    <t>[Phenom Careers], (Dec. 2025)</t>
  </si>
  <si>
    <t>[Phenom Careers], (Apr. 2026)</t>
  </si>
  <si>
    <t>Flexible hybrid model; remote options for tech/engineering.</t>
  </si>
  <si>
    <t>Pure Storage</t>
  </si>
  <si>
    <t>https://www.crunchbase.com/organization/pure-storage</t>
  </si>
  <si>
    <t>Cloud Computing, Data Storage, Enterprise Software</t>
  </si>
  <si>
    <t>Pure StorageÂ is anÂ all-flash enterprise storage company that enables broad deployment of flash in data centers.</t>
  </si>
  <si>
    <t>Pure Storage is pioneering a new class of enterprise storage that has been designed from the ground up to take full advantage of flash memory. The company's products accelerate random I/O-intensive applications like server virtualization, desktop virtualization, database, OLTP, rich analytics/OLAP, SQL, NoSQL, and cloud computing. Pure Storage makes it cost-effective to broadly deploy flash within the data center, enabling organizations to manage growth within existing power and space constraints. Launching later this year, the company's products are in private beta with select customers. Pure Storage is funded by Greylock Partners and Sutter Hill Ventures.</t>
  </si>
  <si>
    <t>http://www.purestorage.com</t>
  </si>
  <si>
    <t>https://job-boards.greenhouse.io/purestorage</t>
  </si>
  <si>
    <t>https://job-boards.greenhouse.io/purestorage?offices%5B%5D=43808</t>
  </si>
  <si>
    <t>http://www.linkedin.com/company/pure-storage</t>
  </si>
  <si>
    <t>Pure Storage (rebranded as Everpure in 2026) has pushed for a stronger office presence, particularly for managers. While some technical services roles remain remote, most employees near an office are expected to be onsite unless their role is explicitly designated as remote.</t>
  </si>
  <si>
    <t>"Generally, if a position is not designated as remote, then you will be expected to be in the office... there is a large push for managers to be in office."</t>
  </si>
  <si>
    <t>[Reddit - r/purestorage], (Apr. 2026)</t>
  </si>
  <si>
    <t>Rebranded to Everpure in March 2026.</t>
  </si>
  <si>
    <t>Pure Storage Careers, (Apr. 2026)</t>
  </si>
  <si>
    <t>High hybrid concentration in Mountain View and Prague.</t>
  </si>
  <si>
    <t>Rakuten Rewards</t>
  </si>
  <si>
    <t>https://www.crunchbase.com/organization/ebates</t>
  </si>
  <si>
    <t>Coupons, E-Commerce, Internet</t>
  </si>
  <si>
    <t>Consumer/E-commerce Rewards</t>
  </si>
  <si>
    <t>By championing smart ways to save at thousands of stores, Rakuten makes it easy to get a great dealâ€”anytime, anywhere.</t>
  </si>
  <si>
    <t>Founded as Ebates in 1998, Rakuten Rewards is a pioneer in Cash Back and shopping rewards. Our 12 million members have earned over $1 billion in Cash Back at their favorite stores. Weâ€™re the largest free loyalty program in the United States and jersey badge sponsor of the Golden State Warriors. Rakuten Rewards is headquartered in the San Francisco Bay Area and have 12 offices worldwide. Our group of companies includes ShopStyle and Cartera Commerce.</t>
  </si>
  <si>
    <t>https://www.rakuten.com</t>
  </si>
  <si>
    <t>https://rakuten.wd1.myworkdayjobs.com/RakutenRewards</t>
  </si>
  <si>
    <t>https://rakuten.wd1.myworkdayjobs.com/RakutenRewards/?locationCountry=bc33aa3152ec42d4995f4791a106ed09&amp;timeType=b3405a380963108bd716836b066bf610&amp;workerSubType=65b391928e9f108f04a49cb4b74f4d5a</t>
  </si>
  <si>
    <t>https://www.linkedin.com/company/rakutenrewards/</t>
  </si>
  <si>
    <t>Rakuten Rewards (formerly Ebates) operates on a hybrid model. They expect employees to be in the office for collaborative sessions, typically 2-3 days a week. They maintain hubs in San Mateo and other major cities.</t>
  </si>
  <si>
    <t>"Our hybrid model allows us to enjoy the benefits of both remote work and in-person connection."</t>
  </si>
  <si>
    <t>Rakuten Rewards LinkedIn, (Feb. 2026)</t>
  </si>
  <si>
    <t>Aligned with Rakuten’s global hybrid strategy.</t>
  </si>
  <si>
    <t>[Rakuten Careers], (Apr. 2026)</t>
  </si>
  <si>
    <t>Hybrid requirements vary by department; tech roles more remote.</t>
  </si>
  <si>
    <t>SchoolsFirst Federal Credit Union</t>
  </si>
  <si>
    <t>https://schoolsfirstfcu.wd115.myworkdayjobs.com/Careers</t>
  </si>
  <si>
    <t>https://schoolsfirstfcu.wd115.myworkdayjobs.com/Careers/?timeType=99b051192b401023fe5c2d6c24d20000</t>
  </si>
  <si>
    <t>Being a member-facing financial institution, most roles are onsite at headquarters or branches. Corporate roles have a "Hybrid-Lite" model but prioritize office presence for security and culture. Recent postings emphasize onsite training.</t>
  </si>
  <si>
    <t>"We believe in the power of being together to serve our members best."</t>
  </si>
  <si>
    <t>SchoolsFirst FCU Careers, (Jan. 2026)</t>
  </si>
  <si>
    <t>Highly conservative regarding remote work due to security.</t>
  </si>
  <si>
    <t>[Company Site], (May. 2026)</t>
  </si>
  <si>
    <t>Explicit "On-Site, Hybrid, and Remote" options listed; Hybrid is 3 days in office.</t>
  </si>
  <si>
    <t>Terralogic</t>
  </si>
  <si>
    <t>https://www.crunchbase.com/organization/terralogic-solutions</t>
  </si>
  <si>
    <t>Apps, Consulting, Information Services, Outsourcing, Software, Web Design, Web Development</t>
  </si>
  <si>
    <t>Terralogic is a 360-degree technology solution provider, right from product conceptualization to product maturity.</t>
  </si>
  <si>
    <t>Terralogic is a 360-degree technology solution provider, right from product conceptualization to product maturity in a broad range of technical skills through experts with an acute eye on stability and boosted productivity. Terralogic owns a 1000 strength and an experienced management syndicate who are disciplinary best-in-class. Our Services encompasses, UI/UX, Digital Transformation, Engineering solutions, IT Infrastructure services, MSSP, Cloud &amp; Support Services, not to forget our innovations in the field of Emerging technologies viz IoT, AR/VR, and Data Science. Our mission is to dive deeper into enterprise goals to get to the heart of the criteria while researching trends and evolving models. Our development roadmap tracks progress and execution, with intuitive design practices to achieve our clients' organizational goals and create products and services that users love.</t>
  </si>
  <si>
    <t>https://www.terralogic.com/</t>
  </si>
  <si>
    <t>https://terralogic.com/new-careers/#</t>
  </si>
  <si>
    <t>https://www.linkedin.com/company/terralogic/</t>
  </si>
  <si>
    <t>Terralogic is a digital transformation firm that follows a hybrid model. They have several global design and engineering hubs where employees are expected to collaborate. They offer remote options for specialized roles but prefer a hybrid approach.</t>
  </si>
  <si>
    <t>"We combine the flexibility of remote work with the synergy of our global innovation hubs."</t>
  </si>
  <si>
    <t>Terralogic Careers, (Feb. 2026)</t>
  </si>
  <si>
    <t>Standard 3-day hybrid expectation for most engineering roles.</t>
  </si>
  <si>
    <t>[Terralogic Site], (Apr. 2026)</t>
  </si>
  <si>
    <t>Significant remote presence in offshore/nearshore roles.</t>
  </si>
  <si>
    <t>Trace3</t>
  </si>
  <si>
    <t>https://www.crunchbase.com/organization/trace3</t>
  </si>
  <si>
    <t>Information Services, Information Technology, Social Network</t>
  </si>
  <si>
    <t>IT Reseller/Solutions Provider</t>
  </si>
  <si>
    <t>Irvine, California, United States</t>
  </si>
  <si>
    <t>Trace3 is a technology consultancy that provides IT strategies, business transformation solutions, and services for the clients.</t>
  </si>
  <si>
    <t>Trace3 empowers organizations to keep pace with the rapidly changing IT landscape by leveraging innovative technologies and organizational health. Create a first mover advantage and transformational clarity that ensures a competitive edge in today's marketplace.</t>
  </si>
  <si>
    <t>http://trace3.com/</t>
  </si>
  <si>
    <t>https://www.trace3.com/careers#open-positions</t>
  </si>
  <si>
    <t>https://job-boards.greenhouse.io/trace3</t>
  </si>
  <si>
    <t>http://www.linkedin.com/company/trace3</t>
  </si>
  <si>
    <t>Trace3 follows a hybrid work model. As an IT solutions provider, they balance remote work for consultants with office-based collaboration for sales and engineering teams.</t>
  </si>
  <si>
    <t>"We offer a flexible, hybrid work environment that supports our team's diverse needs."</t>
  </si>
  <si>
    <t>[Trace3 LinkedIn], (Feb. 2026)</t>
  </si>
  <si>
    <t>Strong focus on "innovation hubs" for client meetings.</t>
  </si>
  <si>
    <t>[Trace3 Careers], (Apr. 2026)</t>
  </si>
  <si>
    <t>Hybrid model; engineering and consulting roles often remote-eligible.</t>
  </si>
  <si>
    <t>Trifork</t>
  </si>
  <si>
    <t>https://www.crunchbase.com/organization/trifork</t>
  </si>
  <si>
    <t>Information Technology, Infrastructure, Software</t>
  </si>
  <si>
    <t>Schindellegi, Schwyz, Switzerland</t>
  </si>
  <si>
    <t>Trifork are strongly believe that high quality software and ultra innovative IT-solutions.</t>
  </si>
  <si>
    <t>Trifork is a leading full service supplier of high-quality custom-built applications and end-to-end solutions. Providing a lean approach to support each phase of the project life-cycle from idea creation, development and to ongoing maintenance and support. They aim to empower their customers by providing expert advice on the optimization of business critical IT systems and cutting-edge technology. Enabling their customers to seamlessly integrate and use these technologies â€“ bringing immediate value to their customersâ€™ business and customers. Trifork delivers solutions for the educational, finance, public, healthcare, manufacturing and telecom industries.</t>
  </si>
  <si>
    <t>http://www.trifork.com</t>
  </si>
  <si>
    <t>https://trifork.com/join/job-openings/?</t>
  </si>
  <si>
    <t>https://www.linkedin.com/company/12197</t>
  </si>
  <si>
    <t>Trifork has a decentralized structure where individual "business units" decide their own work models. Most units follow a hybrid approach, valuing the "Trifork DNA" which is built on small-team interaction. Flexibility is high, but complete remote work is rare for new hires.</t>
  </si>
  <si>
    <t>"We believe in the power of small teams working together, supported by a flexible hybrid environment."</t>
  </si>
  <si>
    <t>[Trifork Culture], (NOV. 2025)</t>
  </si>
  <si>
    <t>Policy varies significantly by office location (DK, CH, NL).</t>
  </si>
  <si>
    <t>Trifork Careers, (Apr. 2026)</t>
  </si>
  <si>
    <t>European tech consultancy; hybrid with local office focus.</t>
  </si>
  <si>
    <t>Washington Trust Bank</t>
  </si>
  <si>
    <t>https://www.crunchbase.com/organization/washington-trust-bank-2</t>
  </si>
  <si>
    <t>Finance, Financial Services</t>
  </si>
  <si>
    <t>Spokane, Washington, United States</t>
  </si>
  <si>
    <t>Washington Trust Bank is an banking, money, advice, financial, wealth, and investment provider.</t>
  </si>
  <si>
    <t>http://www.watrust.com</t>
  </si>
  <si>
    <t>https://recruiting2.ultipro.com/WAS1000WTB/JobBoard/cb002c76-8419-4941-9c78-d28ae4e9c89e/?q=&amp;o=postedDateDesc&amp;w=&amp;wc=&amp;we=&amp;wpst=</t>
  </si>
  <si>
    <t>https://recruiting2.ultipro.com/WAS1000WTB/JobBoard/cb002c76-8419-4941-9c78-d28ae4e9c89e/?q=&amp;o=postedDateDesc&amp;w=&amp;wc=&amp;we=&amp;wpst=&amp;f6=1</t>
  </si>
  <si>
    <t>https://www.linkedin.com/company/washington-trust-bank</t>
  </si>
  <si>
    <t>As a regional bank, Washington Trust maintains a mostly onsite model. Branch staff are fully onsite, and corporate roles are increasingly being brought back to the office. They offer limited hybrid flexibility for specific back-office functions.</t>
  </si>
  <si>
    <t>"We believe in the power of being present for our customers and each other."</t>
  </si>
  <si>
    <t>Washington Trust Careers, (Jan. 2026)</t>
  </si>
  <si>
    <t>Recent shifts indicate a stronger push for 4 days onsite.</t>
  </si>
  <si>
    <t>WTB Careers, (Apr. 2026)</t>
  </si>
  <si>
    <t>Onsite focus for trust and private banking roles.</t>
  </si>
  <si>
    <t>Wise</t>
  </si>
  <si>
    <t>https://www.crunchbase.com/organization/transferwise</t>
  </si>
  <si>
    <t>Finance, Financial Services, FinTech, Payments</t>
  </si>
  <si>
    <t>FinTech / Payments</t>
  </si>
  <si>
    <t>Wise is a financial technology company that offers low-cost, fast international money transfers and multi-currency accounts.</t>
  </si>
  <si>
    <t>Wise provides a core money transfer product, along with a borderless account for its audience of ex-pats, freelancers, and travelers, which holds over Â£2 billion in current deposits.  The company features like automated identification verification, online and in-app technical assistance, and estimations of when money transfers will arrive, products and services that meet the needs of clients. Wise was established in 2011 by Kristo Kaarmann and Taavet Hinrikus in London, England.</t>
  </si>
  <si>
    <t>https://wise.com</t>
  </si>
  <si>
    <t>https://wise.jobs/jobs</t>
  </si>
  <si>
    <t>https://wise.jobs/jobs?options=&amp;page=1&amp;size=48</t>
  </si>
  <si>
    <t>48 records</t>
  </si>
  <si>
    <t>https://www.linkedin.com/company/transferwise</t>
  </si>
  <si>
    <t>Wise (formerly TransferWise) has a "Mission Days" approach but generally requires a hybrid presence. Employees are expected to spend 3 days a week in one of their offices. They do offer a "90 days from anywhere" benefit annually.</t>
  </si>
  <si>
    <t>"We expect our teams to be in the office three days a week to build the future of money together."</t>
  </si>
  <si>
    <t>[Wise Blog], (FEB. 2026)</t>
  </si>
  <si>
    <t>Note: 90-day "work from anywhere" perk is a highlight.</t>
  </si>
  <si>
    <t>Wise Careers, (Apr. 2026)</t>
  </si>
  <si>
    <t>Offers "90 days work from anywhere" benefit; base roles are hybrid.</t>
  </si>
  <si>
    <t>Any Studios</t>
  </si>
  <si>
    <t>Creative agency with limited public policy disclosures. Likely operates a flexible or hybrid model common to the creative industry.</t>
  </si>
  <si>
    <t>"Unknown / Not enough data."</t>
  </si>
  <si>
    <t>No specific 2025/2026 policy statements found.</t>
  </si>
  <si>
    <t>[Any Studios Careers], (May. 2026)</t>
  </si>
  <si>
    <t>Creative roles require 2-3 days in-studio for collaboration.</t>
  </si>
  <si>
    <t>Ampcus</t>
  </si>
  <si>
    <t>https://www.crunchbase.com/organization/ampcus</t>
  </si>
  <si>
    <t>Data Management, Information Technology</t>
  </si>
  <si>
    <t>Chantilly, Virginia, United States</t>
  </si>
  <si>
    <t>Ampcus Inc is a global technology and business consulting firm.</t>
  </si>
  <si>
    <t>Ampcus Inc. is a Global leader in end-to-end IT Business Solutions and Services with latest Technologies and Insights to their customers. They are listed among the top 50 fastest growing companies in USA. Their approach ensures that you receive a seamless experience that will allow you to leverage the value of your technology investment and drive true performance improvement results. They help to choose the right technology for your organization. They have partnered with several commercial state and local organizations of leading hardware, software and service vendors across the I.T. Industry for over 12 years and possess the certifications along with the practical experience to handle all of their clientsâ€™ needs.</t>
  </si>
  <si>
    <t>http://www.ampcus.com</t>
  </si>
  <si>
    <t>https://ampcus.com/current-openings/</t>
  </si>
  <si>
    <t>Simple HTML table.</t>
  </si>
  <si>
    <t>https://www.linkedin.com/company/ampcus-inc/</t>
  </si>
  <si>
    <t>Ampcus, a global provider of IT services, primarily follows the work models of its clients, which are increasingly hybrid. For its own corporate staff, they maintain a hybrid approach with a focus on their delivery centers.</t>
  </si>
  <si>
    <t>"We offer flexible work arrangements to meet the needs of our global clients and employees."</t>
  </si>
  <si>
    <t>Ampcus About Us, (Mar. 2026)</t>
  </si>
  <si>
    <t>Most staff augmentation roles are onsite or hybrid per client mandate.</t>
  </si>
  <si>
    <t>Staffing-heavy; many roles are client-site dependent, leading to higher onsite %</t>
  </si>
  <si>
    <t>Anthropic</t>
  </si>
  <si>
    <t>https://www.anthropic.com/careers/jobs</t>
  </si>
  <si>
    <t>Sectioned (No link customization)</t>
  </si>
  <si>
    <t>Anthropic is an office-first company with its center of gravity in San Francisco. While they describe themselves as "remote-friendly" for select safety and security roles, only about 7-8% of their total open roles are listed as remote. Most engineering and research staff are expected to be in the office to facilitate high-intensity collaboration.</t>
  </si>
  <si>
    <t>"Anthropic is office-first with remote exceptions, not remote-first. San Francisco is the center of gravity."</t>
  </si>
  <si>
    <t>[JobsByCulture.com], (Mar. 2026)</t>
  </si>
  <si>
    <t>Remote employees report feeling "out of the loop" compared to SF-based staff.</t>
  </si>
  <si>
    <t>[Anthropic Careers], (May. 2026)</t>
  </si>
  <si>
    <t>Strong preference for hybrid in SF/London hubs; limited remote.</t>
  </si>
  <si>
    <t>COLSA Corporation</t>
  </si>
  <si>
    <t>https://www.crunchbase.com/organization/colsa-corporation-2</t>
  </si>
  <si>
    <t>Cyber Security, Information Technology, Software</t>
  </si>
  <si>
    <t>Engineering/Defense Services</t>
  </si>
  <si>
    <t>Huntsville, Alabama, United States</t>
  </si>
  <si>
    <t>COLSA Corporation is a technology services and solutions company.</t>
  </si>
  <si>
    <t>COLSA Corporation is a technology services and solutions company with significant experience providing the latest and most sophisticated engineering, IT, and programmatic solutions for Government and Commercial customers. They provide information services, programmatic support, system engineering and integration, cyber security, information technologies, software engineering and development, and technology services and solutions.</t>
  </si>
  <si>
    <t>http://www.colsa.com</t>
  </si>
  <si>
    <t>https://jobs.silkroad.com/Colsa/Careers</t>
  </si>
  <si>
    <t>https://jobs.silkroad.com/Colsa/Careers?StartDate=&amp;EndDate=&amp;SearchString=&amp;SelectedLocations=US&amp;SelectedCategory=</t>
  </si>
  <si>
    <t>SilkRoad</t>
  </si>
  <si>
    <t>https://www.linkedin.com/company/colsa</t>
  </si>
  <si>
    <t>As a defense contractor, many COLSA roles require access to secure facilities (SCIFs), necessitating 100% onsite presence. Some administrative and unclassified tech roles are hybrid. Remote work is the exception, not the rule.</t>
  </si>
  <si>
    <t>"Many of our positions require onsite work due to security requirements."</t>
  </si>
  <si>
    <t>[COLSA Careers], (Jan. 2026)</t>
  </si>
  <si>
    <t>Security clearances limit flexibility.</t>
  </si>
  <si>
    <t>COLSA Careers, (Apr. 2026)</t>
  </si>
  <si>
    <t>Defense contracting limits remote feasibility.</t>
  </si>
  <si>
    <t>Epitec</t>
  </si>
  <si>
    <t>https://www.crunchbase.com/organization/epitec</t>
  </si>
  <si>
    <t>Information Technology, Staffing Agency</t>
  </si>
  <si>
    <t>Epitec is a premier technology services and professional staffing company.</t>
  </si>
  <si>
    <t>Our mission is to be a valued resource to our customers, employees and partners. To build a company that will last by being a healthy and profitable organization that continues to grow. Be a premier IT, engineering and professional staffing organization that people want to work for and companies want to do business with. A company that is employee focused, customer driven and process oriented.</t>
  </si>
  <si>
    <t>https://epitec.com</t>
  </si>
  <si>
    <t>https://epitec.com/jobs-at-epitec/</t>
  </si>
  <si>
    <t>Low hourly wages</t>
  </si>
  <si>
    <t>https://www.linkedin.com/company/epitec</t>
  </si>
  <si>
    <t>Epitec, an IT staffing firm, offers a hybrid work model for its internal employees. They have adapted to the needs of the tech talent market by offering remote options for many of the roles they fill for clients. Their own staff typically works a split schedule.</t>
  </si>
  <si>
    <t>2-3</t>
  </si>
  <si>
    <t>"We provide a hybrid work environment that allows for both team connection and remote work."</t>
  </si>
  <si>
    <t>[Epitec LinkedIn], (Mar. 2026)</t>
  </si>
  <si>
    <t>Client-facing roles follow client requirements.</t>
  </si>
  <si>
    <t>[Epitec Careers], (Apr. 2026)</t>
  </si>
  <si>
    <t>High remote availability for IT contract roles.</t>
  </si>
  <si>
    <t>JoulestoWatts Business Solutions Pvt Ltd</t>
  </si>
  <si>
    <t>JoulestoWatts offers hybrid work options primarily driven by client requirements. As a talent solution provider, they mirror the flexibility of the tech companies they serve. Most internal corporate roles have a hybrid schedule.</t>
  </si>
  <si>
    <t>"We provide flexible and hybrid working models to support our employees' professional and personal growth."</t>
  </si>
  <si>
    <t>JoulestoWatts Website, (2025)</t>
  </si>
  <si>
    <t>Highly dependent on the specific client engagement.</t>
  </si>
  <si>
    <t>Staffing firm with high flexibility; varies significantly by client assignment.</t>
  </si>
  <si>
    <t>MarketStar</t>
  </si>
  <si>
    <t>Sales-as-a-Service/Outsourced Sales</t>
  </si>
  <si>
    <t>https://www.marketstar.com/careers/job-openings</t>
  </si>
  <si>
    <t>Utilizes a structured hybrid model with shared desks. Specific in-office days are determined by team leads and clients.</t>
  </si>
  <si>
    <t>"Hybrid employees will receive an in-office technology setup and desk assignment to be shared."</t>
  </si>
  <si>
    <t>[MarketStar Official Site], (2025)</t>
  </si>
  <si>
    <t>Teams are assigned to specific "office types" (Hybrid, Onsite, or Home).</t>
  </si>
  <si>
    <t>[MarketStar Careers], (May. 2026)</t>
  </si>
  <si>
    <t>Mix of remote and hybrid based on client program requirements.</t>
  </si>
  <si>
    <t>NLB Services</t>
  </si>
  <si>
    <t>https://www.crunchbase.com/organization/nlb-services</t>
  </si>
  <si>
    <t>Analytics, Consulting, Recruiting</t>
  </si>
  <si>
    <t>NLB Services is a fast growing consulting, analytics and digital transformation company.</t>
  </si>
  <si>
    <t>NLB Services is a fast-growing consulting, analytics, and digital transformation company. Founded in 2007, we are a rapidly growing team of 6000+ motivated and talented people across 15 global locations.</t>
  </si>
  <si>
    <t>https://www.nlbservices.com/</t>
  </si>
  <si>
    <t>https://www.nlbservices.com/jobsearch/</t>
  </si>
  <si>
    <t>https://www.nlbservices.com/jobsearch/?_sfm_country=US</t>
  </si>
  <si>
    <t>https://www.linkedin.com/company/next-level-business-services-inc.</t>
  </si>
  <si>
    <t>NLB Services is a global technology staffing firm that follows a hybrid model. They maintain a strong office presence in India and the US for their recruiting teams. Most internal roles expect a minimum of three days in the office.</t>
  </si>
  <si>
    <t>"We believe in the power of hybrid work to drive innovation and team synergy."</t>
  </si>
  <si>
    <t>NLB Services About Us, (Jan. 2026)</t>
  </si>
  <si>
    <t>High emphasis on office-based training for new recruiters.</t>
  </si>
  <si>
    <t>Global staffing firm; high variability based on client requirements.</t>
  </si>
  <si>
    <t>Siemens</t>
  </si>
  <si>
    <t>https://www.crunchbase.com/organization/siemens</t>
  </si>
  <si>
    <t>Artificial Intelligence (AI), Consulting, Cyber Security, Internet of Things</t>
  </si>
  <si>
    <t>Industrial/Engineering &amp; Software Products</t>
  </si>
  <si>
    <t>Siemens empowers customers to transform the industries that form the backbone of economies: industry, transportation, buildings and grids.</t>
  </si>
  <si>
    <t>Siemens is a tech company whose technology empowers customers to transform the industries that form the backbone of economies: industry, transportation, buildings and grids. As a leading technology company it partners with other companies, industries and innovators to combine the real and the digital worlds.</t>
  </si>
  <si>
    <t>1847-01-01</t>
  </si>
  <si>
    <t>https://www.siemens.com</t>
  </si>
  <si>
    <t>https://jobs.siemens.com/en_US/externaljobs/SearchJobs/?listFilterMode=1&amp;folderRecordsPerPage=6&amp;</t>
  </si>
  <si>
    <t>https://jobs.siemens.com/en_US/externaljobs/SearchJobs/?42386=%5B812209%5D&amp;42386_format=17546&amp;42390=%5B102157%2C102158%2C102159%5D&amp;42390_format=17550&amp;43471=%5B811689%5D&amp;43471_format=17871&amp;42393=%5B811925%2C811926%5D&amp;42393_format=17552&amp;listFilterMode=1&amp;folderSort=postedDate&amp;folderSortDirection=ASC&amp;folderRecordsPerPage=6&amp;</t>
  </si>
  <si>
    <t>US, FT, Newest, Permanent/Flexible, Mid-level/Experienced/not defined</t>
  </si>
  <si>
    <t>Dinosaur portal.</t>
  </si>
  <si>
    <t>https://www.linkedin.com/company/siemens</t>
  </si>
  <si>
    <t>Siemens has codified "Mobile Working" as a permanent standard, allowing employees to work remotely 2-3 days a week. This policy applies to more than 140,000 employees globally. The model is focused on outcomes rather than time spent in the office.</t>
  </si>
  <si>
    <t>"Mobile working for two to three days a week is our global standard."</t>
  </si>
  <si>
    <t>[Siemens Press Release], (APR. 2026)</t>
  </si>
  <si>
    <t>Well-documented and stable hybrid policy.</t>
  </si>
  <si>
    <t>Siemens Job Search, (Apr. 2026)</t>
  </si>
  <si>
    <t>"Mobile Working" is the standard for 2-3 days a week for corporate roles.</t>
  </si>
  <si>
    <t>Softchoice</t>
  </si>
  <si>
    <t>https://www.crunchbase.com/organization/softchoice-corp</t>
  </si>
  <si>
    <t>Cloud Computing, Collaboration, Information Technology</t>
  </si>
  <si>
    <t>Softchoice provides technology services and solutions for people to be engaged, connected, and creative at work.</t>
  </si>
  <si>
    <t>Softchoice provides technology services and solutions for people to be engaged, connected, and creative at work. It designs, procures, implements, and manages complex multi-vendor IT solutions that allow customers' digital transformations using a results-oriented engagement model that drives long-term relationships.</t>
  </si>
  <si>
    <t>http://www.softchoice.com</t>
  </si>
  <si>
    <t>https://careers.softchoice.com/search/?createNewAlert=false&amp;q=&amp;locationsearch=&amp;optionsFacetsDD_location=&amp;optionsFacetsDD_country=&amp;optionsFacetsDD_state=&amp;optionsFacetsDD_department=&amp;optionsFacetsDD_lang=</t>
  </si>
  <si>
    <t>https://careers.softchoice.com/search/?createNewAlert=false&amp;q=&amp;locationsearch=&amp;optionsFacetsDD_location=&amp;optionsFacetsDD_country=US&amp;optionsFacetsDD_state=&amp;optionsFacetsDD_department=&amp;optionsFacetsDD_lang=</t>
  </si>
  <si>
    <t>http://www.linkedin.com/company/softchoice</t>
  </si>
  <si>
    <t>Softchoice utilizes a hybrid model they call "Softchoice Anywhere." It encourages employees to use the office for social connection and complex problem-solving while allowing remote work for routine tasks. Attendance expectations are managed at the team level.</t>
  </si>
  <si>
    <t>"Softchoice Anywhere is our commitment to a flexible, hybrid work environment."</t>
  </si>
  <si>
    <t>[Softchoice Careers], (DEC. 2025)</t>
  </si>
  <si>
    <t>Geographic restriction: Generally requires proximity to a hub.</t>
  </si>
  <si>
    <t>Softchoice Careers, (Feb. 2026)</t>
  </si>
  <si>
    <t>Remote-heavy for sales and technical consulting roles.</t>
  </si>
  <si>
    <t>Too Good To Go</t>
  </si>
  <si>
    <t>https://www.crunchbase.com/organization/too-good-to-go-646f</t>
  </si>
  <si>
    <t>Food and Beverage, Service Industry</t>
  </si>
  <si>
    <t>Consumer App (Sustainability)</t>
  </si>
  <si>
    <t>Copenhagen, Hovedstaden, Denmark</t>
  </si>
  <si>
    <t>Too Good To Go is a platform to save surplus food and no food waste.</t>
  </si>
  <si>
    <t>Too Good To Go is a platform to save surplus food and no food waste.  To make a real impact on the issue of food waste, we need to work with public affairs, education, and hand in hand with households and businesses.</t>
  </si>
  <si>
    <t>https://www.toogoodtogo.com/en-us</t>
  </si>
  <si>
    <t>https://www.toogoodtogo.com/en-us/careers#open-roles</t>
  </si>
  <si>
    <t>https://job-boards.greenhouse.io/toogoodtogo</t>
  </si>
  <si>
    <t>https://www.linkedin.com/company/too-good-to-go</t>
  </si>
  <si>
    <t>This sustainability-focused company uses a hybrid model to maintain its mission-driven culture. Employees are expected to be in the office for team days and collaborative sessions. They emphasize the office as a place for "community and shared passion."</t>
  </si>
  <si>
    <t>"We work in a hybrid setup, coming together in our beautiful offices to stay connected to our mission."</t>
  </si>
  <si>
    <t>[TGTG Careers], (MAR. 2026)</t>
  </si>
  <si>
    <t>Standard expectation is 2-3 days in office.</t>
  </si>
  <si>
    <t>LinkedIn Listings, (Apr. 2026)</t>
  </si>
  <si>
    <t>Strong "culture of connection" requires hybrid presence in local hubs.</t>
  </si>
  <si>
    <t>VDart</t>
  </si>
  <si>
    <t>https://www.crunchbase.com/organization/vdart-inc</t>
  </si>
  <si>
    <t>Business Intelligence, Consulting, Enterprise Resource Planning (ERP), Human Resources, Information Services, Information Technology, Infrastructure</t>
  </si>
  <si>
    <t>VDart specializes in providing IT staffing solutions.</t>
  </si>
  <si>
    <t>VDart is a global, emerging technology staffing solutions provider with expertise in SMAC (Social, Mobile, Analytics &amp; Cloud), Enterprise Resource Planning (Oracle Applications, SAP), Business Intelligence (Hyperion), and Infrastructure services. We work with leading System Integrators in, the private and public sectors. We have deep industry expertise and focus in BFSI, Manufacturing, Energy &amp; Utility, Healthcare and Technology sector. Our scope, knowledge, industry expertise, and global footprint have enabled us to provide best in the industry solutions. With our Core focus in emerging technologies, we have provided global technology workforce solutions in USA, Canada, Mexico, Brazil, UK, Australia &amp; India. We take pride in delivering specialized talent, superior performance, and seamless execution to meet the challenging business needs of customers worldwide.</t>
  </si>
  <si>
    <t>https://www.vdart.com/</t>
  </si>
  <si>
    <t>https://www.linkedin.com/company/vdart-inc/</t>
  </si>
  <si>
    <t>VDart is a digital transformation and staffing firm that follows a hybrid model. They emphasize the importance of their "Digital Hubs" for team engagement. Internal staff are generally expected to follow a structured hybrid schedule.</t>
  </si>
  <si>
    <t>"We leverage our global hubs to foster a hybrid culture of innovation."</t>
  </si>
  <si>
    <t>VDart About Us, (Feb. 2026)</t>
  </si>
  <si>
    <t>Focus on hiring near their Atlanta and Trichy hubs.</t>
  </si>
  <si>
    <t>Staffing focus; majority of roles are remote/client-site flexible.</t>
  </si>
  <si>
    <t>West Monroe</t>
  </si>
  <si>
    <t>https://www.crunchbase.com/organization/west-monroe-partners</t>
  </si>
  <si>
    <t>Business Development, Consulting, Information Services, Information Technology, Service Industry</t>
  </si>
  <si>
    <t>West Monroe offers digital transformation, analytics, cloud, cyber security, business advisory, and management consulting services.</t>
  </si>
  <si>
    <t>West Monroe Partners is a North American, full-service business and technology consulting firm focused on guiding organizations through projects that fundamentally transform their business. With the experience to create the most ambitious visions as well as the skills to implement the smallest details of their clientâ€™s most critical projects, West Monroe Partners is a proven provider of growth and efficiency to large enterprises, as well as more nimble middle-market organizations. Their more than 350 consulting professionals drive better business results by harnessing their collective experience across a range of industries, serving clients out of offices across the US and Canada.</t>
  </si>
  <si>
    <t>https://www.westmonroe.com</t>
  </si>
  <si>
    <t>https://www.westmonroe.com/careers/job-search</t>
  </si>
  <si>
    <t>External bounce; monitor destination URL.</t>
  </si>
  <si>
    <t>https://www.linkedin.com/company/westmonroe</t>
  </si>
  <si>
    <t>West Monroe follows a hybrid model where consultants are expected to be in the office or at client sites as needed, typically 2-3 days a week. They emphasize "flexibility with intentionality." They maintain physical offices as culture hubs.</t>
  </si>
  <si>
    <t>"Our hybrid model is built on flexibility and intentionality, with teams meeting in person 2-3 days a week."</t>
  </si>
  <si>
    <t>[West Monroe Careers], (Jan. 2026)</t>
  </si>
  <si>
    <t>[West Monroe Careers], (Apr. 2026)</t>
  </si>
  <si>
    <t>Hybrid consulting model; travel requirements vary by project.</t>
  </si>
  <si>
    <t>Federal Reserve Board</t>
  </si>
  <si>
    <t>Government/Financial Regulator</t>
  </si>
  <si>
    <t>https://frbog.taleo.net/careersection/1/moresearch.ftl?lang=en</t>
  </si>
  <si>
    <t>Following a 2025 executive order, the Federal Reserve Board mandated a full 5-day return to office for all staff. This ended the previous hybrid arrangements that had been in place since 2021. The mandate applies to all agency heads and staff at the Board of Governors.</t>
  </si>
  <si>
    <t>"Staff of the Federal Reserve's Board of Governors must return to their offices five days a week... The decision aligns the Fed with [the] executive order."</t>
  </si>
  <si>
    <t>Bloomberg Law, (Mar. 2025)</t>
  </si>
  <si>
    <t>Direct result of federal policy shifts in early 2025.</t>
  </si>
  <si>
    <t>[FRB Careers], (May. 2026)</t>
  </si>
  <si>
    <t>Standardized hybrid model (typically 2 days onsite per pay period).</t>
  </si>
  <si>
    <t>Dynatrace</t>
  </si>
  <si>
    <t>https://www.crunchbase.com/organization/dynatrace-software</t>
  </si>
  <si>
    <t>Business Process Automation (BPA), Developer Tools, Enterprise Software, Information Technology, SaaS, Software</t>
  </si>
  <si>
    <t>Dynatrace delivers answers and intelligent automation from data.</t>
  </si>
  <si>
    <t>Dynatrace (NYSE: DT) exists to make the worldâ€™s software work perfectly. Our unified platform combines broad and deep observability and continuous runtime application security with the most advanced AIOps to provide answers and intelligent automation from data at an enormous scale. This enables innovators to modernize and automate cloud operations, deliver software faster and more securely, and ensure flawless digital experiences. Thatâ€™s why the worldâ€™s largest organizations trust the DynatraceÂ® platform to accelerate digital transformation.</t>
  </si>
  <si>
    <t>https://www.dynatrace.com</t>
  </si>
  <si>
    <t>https://www.dynatrace.com/careers/jobs/</t>
  </si>
  <si>
    <t>https://www.dynatrace.com/careers/jobs/?country=United+States&amp;seniority=Experienced+and+Senior,Principal+and+Expert</t>
  </si>
  <si>
    <t>US, Experienced+Senior/ Principal+Expert</t>
  </si>
  <si>
    <t>https://www.linkedin.com/company/dynatrace</t>
  </si>
  <si>
    <t>Dynatrace employs a hybrid model that varies by global location. Most roles expect a presence in one of their "Labs" or offices for part of the week. They emphasize a "balanced" approach to flexibility.</t>
  </si>
  <si>
    <t>"Our hybrid work model combines the best of both worlds: the flexibility of remote work and the connection of the office."</t>
  </si>
  <si>
    <t>[Dynatrace Newsroom], (Oct. 2025)</t>
  </si>
  <si>
    <t>Local lab managers often set specific attendance expectations.</t>
  </si>
  <si>
    <t>[Dynatrace Careers], (Apr. 2026)</t>
  </si>
  <si>
    <t>Hybrid model (2 days in office) is standard; remote roles stated explicitly.</t>
  </si>
  <si>
    <t>NinjaOne</t>
  </si>
  <si>
    <t>https://www.crunchbase.com/organization/ninjaone</t>
  </si>
  <si>
    <t>Cyber Security, Document Management, Information Services, Software, Software Engineering</t>
  </si>
  <si>
    <t>NinjaOne serves as an IT platform for endpoint management that enhances productivity, minimizes risks, and lowers overall IT expenses.</t>
  </si>
  <si>
    <t>NinjaOne automates the hardest parts of IT, empowering IT teams with visibility, security, and control over all endpoints. The NinjaOne platform is proven to increase productivity while reducing risk and IT costs. The NinjaOne platform caters to various use cases and stands out as the highest-rated software on G2 in seven categories, encompassing endpoint management, RMM, and patch management. Additionally, NinjaOne provides features such as endpoint backup, multi-tenant MSP backup, streamlined remote support through one-click control, and seamless integration with numerous IT and security technologies.</t>
  </si>
  <si>
    <t>https://www.ninjaone.com</t>
  </si>
  <si>
    <t>https://jobs.jobvite.com/ninjaone/jobs</t>
  </si>
  <si>
    <t>Jobvite requires a click on search.</t>
  </si>
  <si>
    <t>https://www.linkedin.com/company/ninjaone</t>
  </si>
  <si>
    <t>NinjaOne operates a hybrid model requiring regular office attendance for most roles. They have expanded their office footprint in Austin and Florida recently. They prioritize "in-person synergy" for their growth teams.</t>
  </si>
  <si>
    <t>"We value the collaboration that happens when we are together in our offices."</t>
  </si>
  <si>
    <t>NinjaOne LinkedIn, (Feb. 2026)</t>
  </si>
  <si>
    <t>Recent job postings specify "Hybrid" with 3 days in office.</t>
  </si>
  <si>
    <t>[NinjaOne Careers], (Apr. 2026)</t>
  </si>
  <si>
    <t>Mix of remote-eligible and hybrid roles in Austin and Berlin.</t>
  </si>
  <si>
    <t>Kinaxis</t>
  </si>
  <si>
    <t>https://www.crunchbase.com/organization/kinaxis</t>
  </si>
  <si>
    <t>Analytics, Automotive, Enterprise Software, Information Technology, Software, Supply Chain Management</t>
  </si>
  <si>
    <t>Kinaxis is a leading provider of cloud-based subscription software.</t>
  </si>
  <si>
    <t>Kinaxis is a leading provider of cloud-based subscription software that enables their customers to improve and accelerate analysis and decision-making across their supply chain operations. The supply chain planning and analytics capabilities of their product, RapidResponseÂ®, create the foundation for managing multiple, interconnected supply chain management processes. By using the single RapidResponse product instead of combining individual disparate software solutions, their customers gain visibility across their supply chains, can respond quickly to changing conditions, and ultimately realize significant operating efficiencies.</t>
  </si>
  <si>
    <t>http://www.kinaxis.com/</t>
  </si>
  <si>
    <t>https://careers-kinaxis.icims.com/jobs/search?hashed=-625890713&amp;mobile=false&amp;width=687&amp;height=500&amp;bga=true&amp;needsRedirect=false&amp;jan1offset=-300&amp;jun1offset=-240</t>
  </si>
  <si>
    <t>https://careers-kinaxis.icims.com/jobs/search?mode=redo&amp;pr=0&amp;schemaId=%24T%7BJob%7D.%24T%7BJobPost%7D.%24F%7BPostedDateTime%7D&amp;o=A&amp;searchPositionType=2049&amp;searchRelation=keyword_all</t>
  </si>
  <si>
    <t>FT, Newest</t>
  </si>
  <si>
    <t>https://www.linkedin.com/company/kinaxis</t>
  </si>
  <si>
    <t>Kinaxis utilizes a "Hybrid Work" model. They expect employees to live within a commutable distance to an office (like Ottawa) and attend 2-3 days a week. They emphasize the "Kinaxis culture" being built in person.</t>
  </si>
  <si>
    <t>"Our hybrid approach ensures we stay connected and collaborative in our physical office spaces."</t>
  </si>
  <si>
    <t>[Kinaxis Careers], (Feb. 2026)</t>
  </si>
  <si>
    <t>Less flexible than other SaaS peers.</t>
  </si>
  <si>
    <t>Supply chain tech firm with high hybrid adoption in Ottawa and global hubs.</t>
  </si>
  <si>
    <t>Levi Ray &amp; Shoup</t>
  </si>
  <si>
    <t>https://www.crunchbase.com/organization/levi-ray-shoup</t>
  </si>
  <si>
    <t>CRM, Information Technology, Software</t>
  </si>
  <si>
    <t>Springfield, Illinois, United States</t>
  </si>
  <si>
    <t>Levi Ray &amp; Shoup is an information technology solutions.</t>
  </si>
  <si>
    <t>Levi, Ray &amp; Shoup, (LRS) has grown to become a global provider of innovative information technology solutions with more than 600 employees. Corporate headquarters are located in Springfield, Illinois, and LRS offices are found throughout the United States and around the globe.</t>
  </si>
  <si>
    <t>http://www.lrs.com</t>
  </si>
  <si>
    <t>https://jobs.lrs.com/?division=lrs</t>
  </si>
  <si>
    <t>https://jobs.lrs.com/</t>
  </si>
  <si>
    <t>Dinosaur portal; filter US essential.</t>
  </si>
  <si>
    <t>https://www.linkedin.com/company/lrs</t>
  </si>
  <si>
    <t>LRS is a global IT solutions provider that maintains a mostly onsite or hybrid model. While they have adapted to modern trends, their culture remains rooted in their Springfield, IL headquarters and regional offices. Most roles require some office presence.</t>
  </si>
  <si>
    <t>"The traditional office is being reimagined rather than abandoned."</t>
  </si>
  <si>
    <t>Professional Centre, (2026)</t>
  </si>
  <si>
    <t>Conservative IT services culture favors onsite/hybrid.</t>
  </si>
  <si>
    <t>LRS Careers, (Apr. 2026)</t>
  </si>
  <si>
    <t>IT consulting roles vary by client but offer high flexibility.</t>
  </si>
  <si>
    <t>Arm Holdings</t>
  </si>
  <si>
    <t>https://www.crunchbase.com/organization/arm</t>
  </si>
  <si>
    <t>Analytics, Electronics, Internet of Things, Semiconductor, Software</t>
  </si>
  <si>
    <t>Cambridge, Cambridgeshire, United Kingdom</t>
  </si>
  <si>
    <t>Arm Holdings is a multinational semiconductor company that designs, produces, and licenses IP for digital electronic product development.</t>
  </si>
  <si>
    <t>ARM Holdings is a provider of silicon IP and custom SoCs at the heart of billions of devices. Its business model involves designing and licensing of IP rather than manufacturing and selling of actual semiconductor chips. They license IP to a network of partners and these partners utilize ARM IP designs to create and manufacture system-on-chip designs. In addition to processor IP, they provide a range of tools, physical and systems IP to enable optimized system-on-chip designs.</t>
  </si>
  <si>
    <t>http://www.arm.com</t>
  </si>
  <si>
    <t>https://careers.arm.com/search-jobs</t>
  </si>
  <si>
    <t>Yes (No link customization, "View More" then pages)</t>
  </si>
  <si>
    <t>https://careers.arm.com/search-jobs/United%20States?orgIds=33099&amp;alp=6252001&amp;alt=2</t>
  </si>
  <si>
    <t>Relevancy, load more</t>
  </si>
  <si>
    <t>http://www.linkedin.com/company/arm</t>
  </si>
  <si>
    <t>Arm has moved to a global hybrid model. Most employees are expected to be in the office 3 days a week. They emphasize "purposeful presence" where teams coordinate their office days.</t>
  </si>
  <si>
    <t>"Our hybrid model focuses on 3 days in the office to foster innovation and connection."</t>
  </si>
  <si>
    <t>[Arm Careers], (Jan. 2026)</t>
  </si>
  <si>
    <t>Policy is strictly enforced in UK and US hubs.</t>
  </si>
  <si>
    <t>"Progressive Hybrid" model; most roles require at least 2-3 days onsite.</t>
  </si>
  <si>
    <t>Daugherty Business Solutions</t>
  </si>
  <si>
    <t>https://www.crunchbase.com/organization/daugherty-business-solutions-2</t>
  </si>
  <si>
    <t>CRM, Information Technology, Robotics, Software</t>
  </si>
  <si>
    <t>Daugherty Business Solutions is an Information Technology and Services providing company.</t>
  </si>
  <si>
    <t>http://www.daugherty.com</t>
  </si>
  <si>
    <t>https://daughertyenterprises.com/careers</t>
  </si>
  <si>
    <t>https://www.linkedin.com/company/daugherty-business-solutions</t>
  </si>
  <si>
    <t>Daugherty Business Solutions utilizes a hybrid model centered around its regional delivery centers. The company values "local" consulting but allows for significant work-from-home flexibility. Policy is typically 2-3 days in office for team collaboration.</t>
  </si>
  <si>
    <t>"Hybrid work has officially graduated from a temporary experiment to the way modern business gets done."</t>
  </si>
  <si>
    <t>Zoom/Daugherty Trends, (Mar. 2026)</t>
  </si>
  <si>
    <t>Local delivery model favors hybrid over full remote.</t>
  </si>
  <si>
    <t>Consulting roles vary by client; corporate roles are primarily hybrid.</t>
  </si>
  <si>
    <t>Mortgage Research Center</t>
  </si>
  <si>
    <t>https://www.crunchbase.com/organization/mortgage-research-center</t>
  </si>
  <si>
    <t>Credit, Customer Service, Finance, Financial Services, Legal, Real Estate</t>
  </si>
  <si>
    <t>Columbia, Missouri, United States</t>
  </si>
  <si>
    <t>Mortgage Research Center is an online mortgage loan providing company.</t>
  </si>
  <si>
    <t>Mortgage Research Center powers mortgage experiences for a variety of major real estate sites, financial hubs and industry publications. Their team is passionate about making the home buying experience better for all parties involved in each transaction. Mortgage Research Center provides mortgage loans and mortgage-related products and services.</t>
  </si>
  <si>
    <t>https://www.mortgageresearch.com/</t>
  </si>
  <si>
    <t>Skipped per original list order.</t>
  </si>
  <si>
    <t>https://www.linkedin.com/company/mtgresearchnews/</t>
  </si>
  <si>
    <t>Also known as Veterans United Home Loans, this company maintains a hybrid model. While they have a strong presence in Columbia, MO, they offer remote options for many production and technical roles. They emphasize a "VU culture" that balances office and home.</t>
  </si>
  <si>
    <t>"Hybrid work becomes the default operating model."</t>
  </si>
  <si>
    <t>Splashtop/VU Trends, (Mar. 2026)</t>
  </si>
  <si>
    <t>Strong local culture but supports remote for many roles.</t>
  </si>
  <si>
    <t>Operates as Veterans United; hybrid for Columbia, MO HQ; remote for many tech roles.</t>
  </si>
  <si>
    <t>Movement Mortgage</t>
  </si>
  <si>
    <t>https://www.crunchbase.com/organization/movement-mortgage</t>
  </si>
  <si>
    <t>Finance, Financial Services, Mortgage, Real Estate</t>
  </si>
  <si>
    <t>Lancaster, South Carolina, United States</t>
  </si>
  <si>
    <t>Movement Mortgage is a financial service provider company.</t>
  </si>
  <si>
    <t>https://movement.com</t>
  </si>
  <si>
    <t>https://movement.wd1.myworkdayjobs.com/Careers</t>
  </si>
  <si>
    <t>https://movement.wd1.myworkdayjobs.com/Careers/?timeType=9e14077735b9018a6ccf387dd7026000&amp;workerSubType=9d3f5c5d8f0c0170f205836a72011702</t>
  </si>
  <si>
    <t>https://www.linkedin.com/company/movementmortgage</t>
  </si>
  <si>
    <t>Movement Mortgage offers a hybrid model for its corporate and support staff. While loan officers are often in the field, back-office roles like processing and underwriting have significant remote flexibility. The company maintains "Movement Hubs" for in-person collaboration.</t>
  </si>
  <si>
    <t>"Hybrid work has moved from emergency response... to established norm heading into 2026."</t>
  </si>
  <si>
    <t>Happeo, (2026)</t>
  </si>
  <si>
    <t>Distributed hub model with hybrid expectations.</t>
  </si>
  <si>
    <t>High remote flexibility for loan officers and processors.</t>
  </si>
  <si>
    <t>TaskUs</t>
  </si>
  <si>
    <t>https://www.crunchbase.com/organization/taskus</t>
  </si>
  <si>
    <t>Call Center, Customer Service, Outsourcing</t>
  </si>
  <si>
    <t>TaskUs is a customer care and back office support company that helps companies provide exceptional experiences for their customers.</t>
  </si>
  <si>
    <t>TaskUs provides a next-generation customer experience that powers the world's most disruptive companies through the partnership of amazing people and innovative technology. It provides Ridiculously Good strategy, business process optimization, revolutionary technology and the best talent to deliver transformational, digital scale.</t>
  </si>
  <si>
    <t>http://taskus.com</t>
  </si>
  <si>
    <t>https://jobs.taskus.com/</t>
  </si>
  <si>
    <t>https://jobs.taskus.com/?lo=United+States</t>
  </si>
  <si>
    <t>http://www.linkedin.com/company/taskus</t>
  </si>
  <si>
    <t>TaskUs follows a hybrid model they call "Work@Home" for some, but many of their service delivery roles are onsite in global centers. Their corporate roles are increasingly hybrid.</t>
  </si>
  <si>
    <t>"We offer a variety of work models, including onsite and hybrid, to meet the needs of our clients."</t>
  </si>
  <si>
    <t>[TaskUs Careers], (Jan. 2026)</t>
  </si>
  <si>
    <t>Conflict: Brand promotes "Work@Home" but job listings often require onsite presence.</t>
  </si>
  <si>
    <t>TaskUs Careers, (Apr. 2026); LinkedIn, (Apr. 2026)</t>
  </si>
  <si>
    <t>High volume of remote customer support and digital roles.</t>
  </si>
  <si>
    <t>World Wide Technology</t>
  </si>
  <si>
    <t>https://www.crunchbase.com/organization/world-wide-technology</t>
  </si>
  <si>
    <t>Hardware, Network Hardware, Software</t>
  </si>
  <si>
    <t>Maryland Heights, Missouri, United States</t>
  </si>
  <si>
    <t>World Wide Technology provides technology and supply chain solutions for large public and private organizations.</t>
  </si>
  <si>
    <t>World Wide Technology, Inc., a systems integrator, provides information technology and supply chain solutions to the commercial, government, and telecom sectors. It engages in reselling technology products and services. The company also offers supply chain management and asset recovery solutions. In addition, it offers network planning and design, equipment aggregation and staging, hardware configuration, software imaging, asset tagging, auditing, implementation, training, consulting, leasing, and managed services. The company serves commercial, federal, state and local, education, telecommunications, healthcare, and financial markets. World Wide Technology has strategic partnerships with Cisco Systems, Sun Microsystems, Hewlett Packard, EMC, Dell Computer Corporation, Novell, Computer Associates, Fujitsu, Tellabs, Microsoft, ADC, American Power Conversion (APC), Lexmark, Oracle, Symantec, Gateway Computer Corporation, IBM, Lenovo, Lucent, Alcatel, FileNET, Hitachi, Network Appliance, Sony Electronics, Network Technologies, Inc., and Iomega. The company was founded in 1990 and is headquartered in St. Louis, Missouri. It has sales offices in Anchorage, Alaska; Atlanta, Georgia; Colorado Springs, Colorado; Lanham, Maryland; Kansas City, Missouri; McLean, Virginia; New York, New York; Salt Lake City, Utah; and Seattle, Washington. The company has distribution centers in St. Louis, Missouri Granite City, Illinois; Plano, Austin, and San Antonio, Texas; Livermore, California; Nashville, Tennessee; Reno, Nevada; Redmond, Washington; Phoenix, Arizona; High Point, North Carolina; West Chester, Ohio; and South Korea. World Wide Technology, Inc. operates as a subsidiary of World Wide Technology Holding Co., Inc.</t>
  </si>
  <si>
    <t>http://www.wwt.com</t>
  </si>
  <si>
    <t>https://myjobs.adp.com/wwtexternalcareersite/cx?__tx_annotation=false&amp;c=2166501&amp;d=WWTExternalCareerSite&amp;sor=adprm</t>
  </si>
  <si>
    <t>https://myjobs.adp.com/wwtexternalcareersite/cx/job-listing?FIELD1=United%20States</t>
  </si>
  <si>
    <t>https://www.linkedin.com/company/world-wide-technology/</t>
  </si>
  <si>
    <t>World Wide Technology (WWT) uses a hybrid model. They have large integration centers and HQs that require onsite presence for certain roles, but corporate and consulting roles are generally hybrid with 2-3 days in office.</t>
  </si>
  <si>
    <t>"Our hybrid work model combines the benefits of in-person collaboration with the flexibility of remote work."</t>
  </si>
  <si>
    <t>WWT About Us, (Jan. 2026)</t>
  </si>
  <si>
    <t>Strong office culture in St. Louis; hybrid is the standard.</t>
  </si>
  <si>
    <t>Significant hybrid presence at St. Louis HQ; many technical roles allow for full remote.</t>
  </si>
  <si>
    <t>MEDITECH</t>
  </si>
  <si>
    <t>https://ehr.meditech.com/careers/job-listings</t>
  </si>
  <si>
    <t>ADP/Iframe trap. Use 15s wait.</t>
  </si>
  <si>
    <t>MEDITECH has shifted toward a hybrid model for its Massachusetts and Georgia campuses. While they previously leaned heavily onsite, current postings for software developers allow for hybrid schedules. Fully remote roles are rare and exception-based.</t>
  </si>
  <si>
    <t>"MEDITECH's hybrid work model offers the best of both worlds: flexibility and in-person collaboration."</t>
  </si>
  <si>
    <t>MEDITECH Careers, (Mar. 2026)</t>
  </si>
  <si>
    <t>Shifted from "mostly onsite" to "hybrid" in 2024-2025.</t>
  </si>
  <si>
    <t>[Meditech Careers], (May. 2026)</t>
  </si>
  <si>
    <t>Analyst roles are often remote; HQ roles in MA are hybrid.</t>
  </si>
  <si>
    <t>Burson</t>
  </si>
  <si>
    <t>https://www.bursonglobal.com/careers#openpositions</t>
  </si>
  <si>
    <t>Burson (formerly BCW and Hill &amp; Knowlton) follows a hybrid work model typical of major PR and communications firms. Employees are generally expected to be in the office three days a week to facilitate creative brainstorming and client meetings. They emphasize "flexibility that supports excellence in client service."</t>
  </si>
  <si>
    <t>"Our hybrid model ensures we stay connected as a team while providing the flexibility our people need."</t>
  </si>
  <si>
    <t>[Burson Careers], (Apr. 2026)</t>
  </si>
  <si>
    <t>Policy was reaffirmed following the recent rebranding and merger of entities.</t>
  </si>
  <si>
    <t>[WPP Careers], (Apr. 2026)</t>
  </si>
  <si>
    <t>Follows WPP guidance; heavy emphasis on hybrid for client work.</t>
  </si>
  <si>
    <t>Channel Partners Solutions, LLC.</t>
  </si>
  <si>
    <t>https://careers-channelpartners.icims.com/jobs/search?ss=1&amp;hashed=-626006154</t>
  </si>
  <si>
    <t>1st check - missing items from later pages (ICIMS)</t>
  </si>
  <si>
    <t>https://careers-channelpartners.icims.com/jobs/search?mode=redo&amp;pr=0&amp;schemaId=Sort%20By...&amp;o=null&amp;searchPositionType=2049&amp;searchRelation=keyword_all</t>
  </si>
  <si>
    <t>iCIMS platform.</t>
  </si>
  <si>
    <t>Corporate roles within the marketing and talent acquisition divisions are often remote or hybrid. However, the majority of the workforce (merchandisers) must be onsite at retail locations. The score reflects corporate flexibility.</t>
  </si>
  <si>
    <t>"Work from home is only available for a limited number of positions... Corporate roles [can]."</t>
  </si>
  <si>
    <t>Indeed/BDS, (Jul. 2025)</t>
  </si>
  <si>
    <t>Corporate is hybrid; field staff is onsite.</t>
  </si>
  <si>
    <t>Small sample size; postings often lack specific location details (Unclear).</t>
  </si>
  <si>
    <t>FICO</t>
  </si>
  <si>
    <t>https://fico.wd1.myworkdayjobs.com/External</t>
  </si>
  <si>
    <t>https://fico.wd1.myworkdayjobs.com/External/?timeType=a46e175d937b106c951d503b1d321bb4</t>
  </si>
  <si>
    <t>FICO (Fair Isaac Corporation) utilizes a hybrid model where employees are generally in the office 2-3 days a week. The company has consolidated some office space to reflect the shift toward hybrid work.</t>
  </si>
  <si>
    <t>"FICO supports a hybrid work environment that balances the needs of our clients with the flexibility of our employees."</t>
  </si>
  <si>
    <t>FICO Careers, (2025)</t>
  </si>
  <si>
    <t>Policy is consistent across global analytics hubs.</t>
  </si>
  <si>
    <t>FICO Careers, (Apr. 2026)</t>
  </si>
  <si>
    <t>High remote availability for software engineering and data science.</t>
  </si>
  <si>
    <t>LearningMate</t>
  </si>
  <si>
    <t>LearningMate operates a hybrid model that balances remote flexibility with local office presence for collaboration. The company frequently lists roles as remote-eligible or hybrid depending on the specific project and client requirements. They emphasize a digital-first approach to education technology that supports distributed teams.</t>
  </si>
  <si>
    <t>"We offer a flexible work environment that includes hybrid and remote options to support our global team."</t>
  </si>
  <si>
    <t>[LearningMate Careers], (Jan. 2026)</t>
  </si>
  <si>
    <t>Flexibility often depends on the specific business unit and client engagement.</t>
  </si>
  <si>
    <t>LearningMate, (Apr. 2026)</t>
  </si>
  <si>
    <t>EdTech focus; high percentage of fully remote roles.</t>
  </si>
  <si>
    <t>Moody's Ratings</t>
  </si>
  <si>
    <t>https://careers.moodys.com/en/search-jobs</t>
  </si>
  <si>
    <t>https://careers.moodys.com/en/search-jobs/United%20States/49841/2/6252001/39x76/-98x5/50/2</t>
  </si>
  <si>
    <t>Relevancy, Pages</t>
  </si>
  <si>
    <t>Moody's utilizes a hybrid model that generally requires 2 to 3 days in the office. They emphasize a "purposeful" return to the office for meetings and mentorship. Job listings specify "Hybrid" for most financial analyst roles.</t>
  </si>
  <si>
    <t>"Moody's hybrid work model balances the flexibility of remote work with the benefits of in-person connection."</t>
  </si>
  <si>
    <t>Moody's ESG/Culture Report, (Dec. 2025)</t>
  </si>
  <si>
    <t>Standardized across global financial hubs.</t>
  </si>
  <si>
    <t>[Moodys.com], (May. 2026)</t>
  </si>
  <si>
    <t>Global hybrid policy; typically 2-3 days in office.</t>
  </si>
  <si>
    <t>Reprise Digital</t>
  </si>
  <si>
    <t>https://www.reprise.com/careers#open-roles</t>
  </si>
  <si>
    <t>As part of the Interpublic Group (IPG), Reprise Digital follows a standard hybrid model. Most corporate employees are expected to be in the office three days per week. The policy is designed to balance agency collaboration with individual flexibility.</t>
  </si>
  <si>
    <t>"IPG's flexible work model generally requires employees to be in the office three days a week to foster creativity and mentorship."</t>
  </si>
  <si>
    <t>IPG Newsroom, (Jan. 2025)</t>
  </si>
  <si>
    <t>Policy is consistent across most IPG agencies.</t>
  </si>
  <si>
    <t>[LinkedIn], (May. 2026)</t>
  </si>
  <si>
    <t>Digital marketing agency; high hybrid/remote flexibility for media roles.</t>
  </si>
  <si>
    <t>Scripps Networks Interactive</t>
  </si>
  <si>
    <t>https://scripps.wd115.myworkdayjobs.com/Scripps_Careers</t>
  </si>
  <si>
    <t>https://scripps.wd115.myworkdayjobs.com/Scripps_Careers/?timeType=6c59add3f48c01e480d093c788037c00&amp;workerSubType=c352847c174b01da80bfadaeaf00b316</t>
  </si>
  <si>
    <t>Now part of Warner Bros. Discovery (WBD), the company follows a 3-day in-office hybrid mandate. This policy is strictly enforced via badge tracking in major hubs like New York and Knoxville. The model aims to unify the merged company cultures.</t>
  </si>
  <si>
    <t>"Warner Bros. Discovery requires most of its employees to work in person three days a week, with a work-from-home option on the other two days."</t>
  </si>
  <si>
    <t>Business Insider, (Dec. 2025)</t>
  </si>
  <si>
    <t>Badge tracking is used for compliance.</t>
  </si>
  <si>
    <t>[WBD Careers], (May. 2026)</t>
  </si>
  <si>
    <t>Evaluated via Warner Bros. Discovery; hybrid is the standard model.</t>
  </si>
  <si>
    <t>Southwest Airlines</t>
  </si>
  <si>
    <t>https://careers.southwestair.com/us/en/search-results</t>
  </si>
  <si>
    <t>1st Check - All Jobs, 2 pages</t>
  </si>
  <si>
    <t>Southwest Airlines significantly tightened its corporate attendance policy in early 2025. Corporate campus employees are now required to be onsite Monday through Thursday, with Fridays as flexible or "as needed" days. This shift was implemented to strengthen corporate culture and collaboration.</t>
  </si>
  <si>
    <t>"Corporate campus employees who are hybrid will transition to working onsite Monday through Thursday and Friday as needed."</t>
  </si>
  <si>
    <t>[CoStar News], (Jan. 2025)</t>
  </si>
  <si>
    <t>Recent shift from a 3-day to a 4-day mandate.</t>
  </si>
  <si>
    <t>[Southwest Careers], (May. 2026)</t>
  </si>
  <si>
    <t>Corporate campus in Dallas uses a hybrid "Campus/Home" split.</t>
  </si>
  <si>
    <t>iMerit Technology</t>
  </si>
  <si>
    <t>iMerit employs a hybrid model for its corporate and data solution teams, requiring a mix of office and remote work. The company highlights the importance of secure office environments for certain sensitive data projects. However, they offer flexibility for many technology and administrative roles.</t>
  </si>
  <si>
    <t>"We provide a flexible, hybrid work environment that supports our global data experts."</t>
  </si>
  <si>
    <t>[iMerit.net], (Feb. 2026)</t>
  </si>
  <si>
    <t>Security requirements for specific clients may dictate more on-site time.</t>
  </si>
  <si>
    <t>iMerit Careers, (May. 2026)</t>
  </si>
  <si>
    <t>High onsite requirement for data labeling centers in India/Bhutan.</t>
  </si>
  <si>
    <t>Market America, Inc.</t>
  </si>
  <si>
    <t>https://www.marketamerica.com/careers/jobs</t>
  </si>
  <si>
    <t>1st Check - only 1 job</t>
  </si>
  <si>
    <t>E-commerce and product brokerage company that maintains a hybrid schedule for its Greensboro HQ.</t>
  </si>
  <si>
    <t>"Hybrid work options are available for most corporate positions."</t>
  </si>
  <si>
    <t>[Market America Site], (MAR. 2026)</t>
  </si>
  <si>
    <t>Large events still require significant onsite staff presence.</t>
  </si>
  <si>
    <t>E-commerce corporate roles are primarily hybrid.</t>
  </si>
  <si>
    <t>Wonder</t>
  </si>
  <si>
    <t>https://wonder.wd1.myworkdayjobs.com/WG</t>
  </si>
  <si>
    <t>1st Check - All Jobs, Multiple Pages (Workday)</t>
  </si>
  <si>
    <t>https://wonder.wd1.myworkdayjobs.com/WG/?timeType=646f33ced7511009ecaeeda598e50003&amp;workerSubType=e09e1f6daade1000d4e7750720db0000</t>
  </si>
  <si>
    <t>Wonder operates a hybrid work model for its corporate and culinary technology teams. They utilize "flexible core hours" and "no-meeting blocks" to help remote and hybrid staff stay productive. The company emphasizes outcome-based performance rather than just desk presence.</t>
  </si>
  <si>
    <t>"Flexibility with structured collaboration builds trust, boosts retention, and aligns with modern workforce needs."</t>
  </si>
  <si>
    <t>[HR.com], (Jan. 2025)</t>
  </si>
  <si>
    <t>Culinary operations staff are 100% on-site.</t>
  </si>
  <si>
    <t>[Wonder Careers], (May. 2026)</t>
  </si>
  <si>
    <t>High onsite requirement for operations and food-tech integration roles.</t>
  </si>
  <si>
    <t>MarketSource Inc.</t>
  </si>
  <si>
    <t>https://careers-marketsource.icims.com/</t>
  </si>
  <si>
    <t>1st Check - All Jobs, 1 page (ICIMS)</t>
  </si>
  <si>
    <t>https://careers-marketsource.icims.com/jobs/search?hashed=-625885963</t>
  </si>
  <si>
    <t>Primarily onsite or mostly onsite with limited exceptions, given its focus on outsourced sales and retail representation.</t>
  </si>
  <si>
    <t>"Only 27% of companies are back to fully in-person models [but sales is higher]."</t>
  </si>
  <si>
    <t>[Founder Reports], (Apr. 2026)</t>
  </si>
  <si>
    <t>Corporate roles lean hybrid, but the vast majority of the workforce is onsite.</t>
  </si>
  <si>
    <t>Sales-driven roles often require onsite presence at retail or client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</si>
</sst>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5" x14ac:knownFonts="1">
    <font>
      <sz val="11"/>
      <color theme="1"/>
      <name val="Aptos Narrow"/>
      <family val="2"/>
      <scheme val="minor"/>
    </font>
    <font>
      <sz val="11"/>
      <color theme="1"/>
      <name val="Aptos Narrow"/>
      <family val="2"/>
      <scheme val="minor"/>
    </font>
    <font>
      <sz val="11"/>
      <color rgb="FFFF0000"/>
      <name val="Aptos Narrow"/>
      <family val="2"/>
      <scheme val="minor"/>
    </font>
    <font>
      <u/>
      <sz val="11"/>
      <color theme="10"/>
      <name val="Aptos Narrow"/>
      <family val="2"/>
      <scheme val="minor"/>
    </font>
    <font>
      <sz val="11"/>
      <color theme="5"/>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32">
    <xf numFmtId="0" fontId="0" fillId="0" borderId="0" xfId="0"/>
    <xf numFmtId="0" fontId="0" fillId="0" borderId="0" xfId="0" applyAlignment="1">
      <alignment wrapText="1"/>
    </xf>
    <xf numFmtId="164" fontId="0" fillId="0" borderId="0" xfId="2" applyNumberFormat="1" applyFont="1" applyAlignment="1">
      <alignment wrapText="1"/>
    </xf>
    <xf numFmtId="14" fontId="0" fillId="0" borderId="0" xfId="0" applyNumberFormat="1" applyAlignment="1">
      <alignment wrapText="1"/>
    </xf>
    <xf numFmtId="165" fontId="0" fillId="0" borderId="0" xfId="1" applyNumberFormat="1" applyFont="1"/>
    <xf numFmtId="9" fontId="0" fillId="0" borderId="0" xfId="3" applyFont="1"/>
    <xf numFmtId="9" fontId="0" fillId="0" borderId="0" xfId="3" applyFont="1" applyAlignment="1">
      <alignment wrapText="1"/>
    </xf>
    <xf numFmtId="43" fontId="0" fillId="0" borderId="0" xfId="1" applyFont="1" applyAlignment="1">
      <alignment wrapText="1"/>
    </xf>
    <xf numFmtId="0" fontId="0" fillId="2" borderId="0" xfId="0" applyFill="1" applyAlignment="1">
      <alignment wrapText="1"/>
    </xf>
    <xf numFmtId="0" fontId="0" fillId="3" borderId="0" xfId="0" applyFill="1"/>
    <xf numFmtId="0" fontId="0" fillId="4" borderId="0" xfId="0" applyFill="1"/>
    <xf numFmtId="0" fontId="0" fillId="5" borderId="0" xfId="0" applyFill="1"/>
    <xf numFmtId="3" fontId="0" fillId="0" borderId="0" xfId="0" applyNumberFormat="1"/>
    <xf numFmtId="14" fontId="0" fillId="0" borderId="0" xfId="0" applyNumberFormat="1"/>
    <xf numFmtId="0" fontId="3" fillId="0" borderId="0" xfId="4" applyAlignment="1">
      <alignment wrapText="1"/>
    </xf>
    <xf numFmtId="2" fontId="0" fillId="0" borderId="0" xfId="0" applyNumberFormat="1" applyAlignment="1">
      <alignment wrapText="1"/>
    </xf>
    <xf numFmtId="2" fontId="0" fillId="2" borderId="0" xfId="0" applyNumberFormat="1" applyFill="1" applyAlignment="1">
      <alignment wrapText="1"/>
    </xf>
    <xf numFmtId="9" fontId="0" fillId="0" borderId="0" xfId="3" applyFont="1" applyFill="1"/>
    <xf numFmtId="43" fontId="0" fillId="3" borderId="0" xfId="1" applyFont="1" applyFill="1"/>
    <xf numFmtId="2" fontId="0" fillId="4" borderId="0" xfId="0" applyNumberFormat="1" applyFill="1"/>
    <xf numFmtId="0" fontId="0" fillId="5" borderId="0" xfId="0" applyFill="1" applyAlignment="1">
      <alignment wrapText="1"/>
    </xf>
    <xf numFmtId="0" fontId="4" fillId="0" borderId="0" xfId="0" applyFont="1"/>
    <xf numFmtId="0" fontId="3" fillId="0" borderId="0" xfId="4" applyFill="1" applyAlignment="1">
      <alignment wrapText="1"/>
    </xf>
    <xf numFmtId="165" fontId="0" fillId="0" borderId="0" xfId="1" applyNumberFormat="1" applyFont="1" applyFill="1"/>
    <xf numFmtId="0" fontId="2" fillId="0" borderId="0" xfId="0" applyFont="1" applyAlignment="1">
      <alignment wrapText="1"/>
    </xf>
    <xf numFmtId="9" fontId="0" fillId="6" borderId="0" xfId="3" applyFont="1" applyFill="1" applyAlignment="1">
      <alignment wrapText="1"/>
    </xf>
    <xf numFmtId="0" fontId="3" fillId="0" borderId="0" xfId="4"/>
    <xf numFmtId="9" fontId="0" fillId="5" borderId="0" xfId="3" applyFont="1" applyFill="1" applyAlignment="1">
      <alignment wrapText="1"/>
    </xf>
    <xf numFmtId="1" fontId="0" fillId="0" borderId="0" xfId="0" applyNumberFormat="1" applyAlignment="1">
      <alignment wrapText="1"/>
    </xf>
    <xf numFmtId="2" fontId="0" fillId="0" borderId="0" xfId="0" applyNumberFormat="1"/>
    <xf numFmtId="0" fontId="2" fillId="0" borderId="0" xfId="0" applyFont="1"/>
    <xf numFmtId="9" fontId="0" fillId="0" borderId="0" xfId="3" applyFont="1" applyFill="1" applyAlignment="1">
      <alignment wrapText="1"/>
    </xf>
  </cellXfs>
  <cellStyles count="5">
    <cellStyle name="Comma" xfId="1" builtinId="3"/>
    <cellStyle name="Currency" xfId="2" builtinId="4"/>
    <cellStyle name="Hyperlink" xfId="4" builtinId="8"/>
    <cellStyle name="Normal" xfId="0" builtinId="0"/>
    <cellStyle name="Percent" xfId="3"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standar/Dropbox/Job/2025%20Networking/Company%20List_v3.xlsm" TargetMode="External"/><Relationship Id="rId2" Type="http://schemas.openxmlformats.org/officeDocument/2006/relationships/externalLinkPath" Target="file:///C:\Users\mstandar\Dropbox\Job\2025%20Networking\Company%20List_v3.xlsm" TargetMode="External"/><Relationship Id="rId1" Type="http://schemas.openxmlformats.org/officeDocument/2006/relationships/externalLinkPath" Target="/Users/mstandar/Dropbox/Job/2025%20Networking/Company%20List_v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any List"/>
      <sheetName val="Sheet1"/>
      <sheetName val="Apollo"/>
      <sheetName val="FuzzyLookup_AddIn_Undo_Sheet"/>
      <sheetName val="Rubric"/>
      <sheetName val="Glassdoor Thresholds"/>
      <sheetName val="Glassdoor Scores"/>
      <sheetName val="Glassdoor Scores - Apollo"/>
    </sheetNames>
    <sheetDataSet>
      <sheetData sheetId="0"/>
      <sheetData sheetId="1">
        <row r="1">
          <cell r="A1" t="str">
            <v>Scenarios</v>
          </cell>
          <cell r="E1" t="str">
            <v>Job Openings Weight</v>
          </cell>
          <cell r="F1" t="str">
            <v>Job Growth Weight</v>
          </cell>
          <cell r="H1" t="str">
            <v>Tier cap</v>
          </cell>
          <cell r="I1" t="str">
            <v>E GR Cap</v>
          </cell>
          <cell r="K1" t="str">
            <v>Employee Ranges</v>
          </cell>
        </row>
        <row r="2">
          <cell r="A2">
            <v>1</v>
          </cell>
          <cell r="E2">
            <v>0.33333333333333331</v>
          </cell>
          <cell r="F2">
            <v>0.33333333333333331</v>
          </cell>
          <cell r="H2">
            <v>5</v>
          </cell>
          <cell r="I2">
            <v>5</v>
          </cell>
          <cell r="K2">
            <v>0</v>
          </cell>
          <cell r="L2" t="str">
            <v>&lt;10,000</v>
          </cell>
        </row>
        <row r="3">
          <cell r="A3">
            <v>2</v>
          </cell>
          <cell r="E3">
            <v>1</v>
          </cell>
          <cell r="F3">
            <v>0</v>
          </cell>
          <cell r="H3">
            <v>3</v>
          </cell>
          <cell r="I3">
            <v>5</v>
          </cell>
          <cell r="K3">
            <v>10000</v>
          </cell>
          <cell r="L3" t="str">
            <v>10,000-50,000</v>
          </cell>
          <cell r="N3">
            <v>-0.05</v>
          </cell>
          <cell r="O3">
            <v>1</v>
          </cell>
          <cell r="P3">
            <v>-0.04</v>
          </cell>
          <cell r="Q3">
            <v>1</v>
          </cell>
          <cell r="R3">
            <v>-0.03</v>
          </cell>
          <cell r="S3">
            <v>1</v>
          </cell>
          <cell r="U3">
            <v>-0.4</v>
          </cell>
          <cell r="V3">
            <v>1</v>
          </cell>
          <cell r="X3">
            <v>1</v>
          </cell>
          <cell r="Y3">
            <v>1</v>
          </cell>
          <cell r="Z3">
            <v>1</v>
          </cell>
          <cell r="AA3">
            <v>1</v>
          </cell>
          <cell r="AB3">
            <v>1</v>
          </cell>
          <cell r="AC3">
            <v>1</v>
          </cell>
        </row>
        <row r="4">
          <cell r="A4">
            <v>3</v>
          </cell>
          <cell r="E4">
            <v>0</v>
          </cell>
          <cell r="F4">
            <v>0</v>
          </cell>
          <cell r="H4">
            <v>3</v>
          </cell>
          <cell r="I4">
            <v>5</v>
          </cell>
          <cell r="K4">
            <v>50001</v>
          </cell>
          <cell r="L4" t="str">
            <v>&gt;50,000</v>
          </cell>
          <cell r="N4">
            <v>-0.02</v>
          </cell>
          <cell r="O4">
            <v>2</v>
          </cell>
          <cell r="P4">
            <v>-0.02</v>
          </cell>
          <cell r="Q4">
            <v>2</v>
          </cell>
          <cell r="R4">
            <v>-0.01</v>
          </cell>
          <cell r="S4">
            <v>2</v>
          </cell>
          <cell r="U4">
            <v>-0.15</v>
          </cell>
          <cell r="V4">
            <v>2</v>
          </cell>
          <cell r="X4">
            <v>10</v>
          </cell>
          <cell r="Y4">
            <v>2</v>
          </cell>
          <cell r="Z4">
            <v>40</v>
          </cell>
          <cell r="AA4">
            <v>2</v>
          </cell>
          <cell r="AB4">
            <v>100</v>
          </cell>
          <cell r="AC4">
            <v>2</v>
          </cell>
        </row>
        <row r="5">
          <cell r="A5">
            <v>4</v>
          </cell>
          <cell r="E5">
            <v>0.5</v>
          </cell>
          <cell r="F5">
            <v>0</v>
          </cell>
          <cell r="H5">
            <v>5</v>
          </cell>
          <cell r="I5">
            <v>5</v>
          </cell>
          <cell r="N5">
            <v>0.01</v>
          </cell>
          <cell r="O5">
            <v>3</v>
          </cell>
          <cell r="P5">
            <v>-0.01</v>
          </cell>
          <cell r="Q5">
            <v>3</v>
          </cell>
          <cell r="R5">
            <v>0</v>
          </cell>
          <cell r="S5">
            <v>3</v>
          </cell>
          <cell r="U5">
            <v>0</v>
          </cell>
          <cell r="V5">
            <v>3</v>
          </cell>
          <cell r="X5">
            <v>25</v>
          </cell>
          <cell r="Y5">
            <v>3</v>
          </cell>
          <cell r="Z5">
            <v>100</v>
          </cell>
          <cell r="AA5">
            <v>3</v>
          </cell>
          <cell r="AB5">
            <v>300</v>
          </cell>
          <cell r="AC5">
            <v>3</v>
          </cell>
        </row>
        <row r="6">
          <cell r="A6">
            <v>5</v>
          </cell>
          <cell r="E6">
            <v>0</v>
          </cell>
          <cell r="F6">
            <v>0.5</v>
          </cell>
          <cell r="H6">
            <v>5</v>
          </cell>
          <cell r="I6">
            <v>5</v>
          </cell>
          <cell r="N6">
            <v>0.05</v>
          </cell>
          <cell r="O6">
            <v>4</v>
          </cell>
          <cell r="P6">
            <v>0.03</v>
          </cell>
          <cell r="Q6">
            <v>4</v>
          </cell>
          <cell r="R6">
            <v>0.02</v>
          </cell>
          <cell r="S6">
            <v>4</v>
          </cell>
          <cell r="U6">
            <v>0.15</v>
          </cell>
          <cell r="V6">
            <v>4</v>
          </cell>
          <cell r="X6">
            <v>75</v>
          </cell>
          <cell r="Y6">
            <v>4</v>
          </cell>
          <cell r="Z6">
            <v>250</v>
          </cell>
          <cell r="AA6">
            <v>4</v>
          </cell>
          <cell r="AB6">
            <v>750</v>
          </cell>
          <cell r="AC6">
            <v>4</v>
          </cell>
        </row>
        <row r="7">
          <cell r="A7">
            <v>6</v>
          </cell>
          <cell r="E7">
            <v>0</v>
          </cell>
          <cell r="F7">
            <v>0.5</v>
          </cell>
          <cell r="H7">
            <v>2</v>
          </cell>
          <cell r="I7">
            <v>5</v>
          </cell>
          <cell r="N7">
            <v>0.1</v>
          </cell>
          <cell r="O7">
            <v>5</v>
          </cell>
          <cell r="U7">
            <v>0.4</v>
          </cell>
          <cell r="V7">
            <v>5</v>
          </cell>
          <cell r="X7">
            <v>150</v>
          </cell>
          <cell r="Y7">
            <v>5</v>
          </cell>
          <cell r="Z7">
            <v>500</v>
          </cell>
          <cell r="AA7">
            <v>5</v>
          </cell>
          <cell r="AB7">
            <v>1500</v>
          </cell>
          <cell r="AC7">
            <v>5</v>
          </cell>
        </row>
        <row r="8">
          <cell r="A8">
            <v>7</v>
          </cell>
          <cell r="E8">
            <v>0</v>
          </cell>
          <cell r="F8">
            <v>0</v>
          </cell>
          <cell r="H8">
            <v>3</v>
          </cell>
          <cell r="I8">
            <v>5</v>
          </cell>
        </row>
        <row r="9">
          <cell r="A9">
            <v>8</v>
          </cell>
          <cell r="E9">
            <v>0.35</v>
          </cell>
          <cell r="F9">
            <v>0.4</v>
          </cell>
          <cell r="H9">
            <v>5</v>
          </cell>
          <cell r="I9">
            <v>5</v>
          </cell>
        </row>
        <row r="10">
          <cell r="A10">
            <v>9</v>
          </cell>
          <cell r="E10">
            <v>0.35</v>
          </cell>
          <cell r="F10">
            <v>0.5</v>
          </cell>
          <cell r="H10">
            <v>3</v>
          </cell>
          <cell r="I10">
            <v>5</v>
          </cell>
        </row>
        <row r="11">
          <cell r="A11">
            <v>10</v>
          </cell>
          <cell r="E11">
            <v>0.4</v>
          </cell>
          <cell r="F11">
            <v>0.6</v>
          </cell>
          <cell r="H11">
            <v>2</v>
          </cell>
          <cell r="I11">
            <v>5</v>
          </cell>
        </row>
        <row r="12">
          <cell r="A12">
            <v>11</v>
          </cell>
          <cell r="E12">
            <v>0.4</v>
          </cell>
          <cell r="F12">
            <v>0.4</v>
          </cell>
          <cell r="H12">
            <v>5</v>
          </cell>
          <cell r="I12">
            <v>4</v>
          </cell>
        </row>
        <row r="13">
          <cell r="A13">
            <v>12</v>
          </cell>
          <cell r="E13">
            <v>0.45</v>
          </cell>
          <cell r="F13">
            <v>0.45</v>
          </cell>
          <cell r="H13">
            <v>3</v>
          </cell>
          <cell r="I13">
            <v>3</v>
          </cell>
        </row>
        <row r="14">
          <cell r="A14">
            <v>13</v>
          </cell>
          <cell r="E14">
            <v>0</v>
          </cell>
          <cell r="F14">
            <v>0</v>
          </cell>
          <cell r="H14">
            <v>3</v>
          </cell>
          <cell r="I14">
            <v>5</v>
          </cell>
        </row>
        <row r="15">
          <cell r="A15">
            <v>14</v>
          </cell>
          <cell r="E15">
            <v>0.58333333333333337</v>
          </cell>
          <cell r="F15">
            <v>0</v>
          </cell>
          <cell r="H15">
            <v>5</v>
          </cell>
          <cell r="I15">
            <v>5</v>
          </cell>
        </row>
        <row r="16">
          <cell r="A16">
            <v>15</v>
          </cell>
          <cell r="E16">
            <v>0</v>
          </cell>
          <cell r="F16">
            <v>0.61538461538461542</v>
          </cell>
          <cell r="H16">
            <v>5</v>
          </cell>
          <cell r="I16">
            <v>5</v>
          </cell>
        </row>
        <row r="17">
          <cell r="A17">
            <v>16</v>
          </cell>
          <cell r="E17">
            <v>0.7</v>
          </cell>
          <cell r="F17">
            <v>0</v>
          </cell>
          <cell r="H17">
            <v>3</v>
          </cell>
          <cell r="I17">
            <v>5</v>
          </cell>
        </row>
        <row r="18">
          <cell r="A18">
            <v>17</v>
          </cell>
          <cell r="E18">
            <v>1</v>
          </cell>
          <cell r="F18">
            <v>0</v>
          </cell>
          <cell r="H18">
            <v>2</v>
          </cell>
          <cell r="I18">
            <v>5</v>
          </cell>
        </row>
        <row r="19">
          <cell r="A19">
            <v>18</v>
          </cell>
          <cell r="E19">
            <v>0</v>
          </cell>
          <cell r="F19">
            <v>0</v>
          </cell>
          <cell r="H19">
            <v>2</v>
          </cell>
          <cell r="I19">
            <v>5</v>
          </cell>
        </row>
        <row r="20">
          <cell r="A20">
            <v>19</v>
          </cell>
          <cell r="E20">
            <v>1</v>
          </cell>
          <cell r="F20">
            <v>0</v>
          </cell>
          <cell r="H20">
            <v>2</v>
          </cell>
          <cell r="I20">
            <v>5</v>
          </cell>
        </row>
        <row r="21">
          <cell r="A21">
            <v>20</v>
          </cell>
          <cell r="E21">
            <v>0</v>
          </cell>
          <cell r="F21">
            <v>1</v>
          </cell>
          <cell r="H21">
            <v>1</v>
          </cell>
          <cell r="I21">
            <v>5</v>
          </cell>
        </row>
        <row r="22">
          <cell r="A22">
            <v>21</v>
          </cell>
          <cell r="E22">
            <v>0</v>
          </cell>
          <cell r="F22">
            <v>0</v>
          </cell>
          <cell r="H22">
            <v>3</v>
          </cell>
          <cell r="I22">
            <v>4</v>
          </cell>
        </row>
        <row r="23">
          <cell r="A23">
            <v>22</v>
          </cell>
          <cell r="E23">
            <v>0.4</v>
          </cell>
          <cell r="F23">
            <v>0.42500000000000004</v>
          </cell>
          <cell r="H23">
            <v>3</v>
          </cell>
          <cell r="I23">
            <v>3</v>
          </cell>
        </row>
        <row r="24">
          <cell r="A24">
            <v>23</v>
          </cell>
          <cell r="D24" t="str">
            <v>Employee Growth (&gt;35%)</v>
          </cell>
          <cell r="E24">
            <v>0</v>
          </cell>
          <cell r="F24">
            <v>1</v>
          </cell>
          <cell r="H24">
            <v>1</v>
          </cell>
          <cell r="I24">
            <v>3</v>
          </cell>
        </row>
        <row r="25">
          <cell r="A25">
            <v>99</v>
          </cell>
          <cell r="E25" t="str">
            <v>N/A</v>
          </cell>
          <cell r="F25" t="str">
            <v>N/A</v>
          </cell>
          <cell r="H25" t="str">
            <v>N/A</v>
          </cell>
          <cell r="I25" t="str">
            <v>N/A</v>
          </cell>
        </row>
      </sheetData>
      <sheetData sheetId="2">
        <row r="1">
          <cell r="C1" t="str">
            <v># Employees</v>
          </cell>
          <cell r="D1" t="str">
            <v>Industry</v>
          </cell>
          <cell r="E1" t="str">
            <v>Website</v>
          </cell>
          <cell r="F1" t="str">
            <v>Company Linkedin Url</v>
          </cell>
          <cell r="G1" t="str">
            <v>Company City</v>
          </cell>
          <cell r="H1" t="str">
            <v>Company State</v>
          </cell>
          <cell r="I1" t="str">
            <v>Keywords</v>
          </cell>
          <cell r="J1" t="str">
            <v>Technologies</v>
          </cell>
          <cell r="K1" t="str">
            <v>Total Funding</v>
          </cell>
          <cell r="L1" t="str">
            <v>Latest Funding</v>
          </cell>
          <cell r="M1" t="str">
            <v>Latest Funding Amount</v>
          </cell>
          <cell r="N1" t="str">
            <v>Last Raised At</v>
          </cell>
          <cell r="O1" t="str">
            <v>Annual Revenue</v>
          </cell>
          <cell r="P1" t="str">
            <v>Number of Retail Locations</v>
          </cell>
          <cell r="Q1" t="str">
            <v>Short Description</v>
          </cell>
          <cell r="R1" t="str">
            <v>Founded Year</v>
          </cell>
        </row>
        <row r="2">
          <cell r="A2" t="str">
            <v>Brightstar Corp.</v>
          </cell>
          <cell r="B2">
            <v>0</v>
          </cell>
          <cell r="C2">
            <v>3400</v>
          </cell>
          <cell r="D2" t="str">
            <v>telecommunications</v>
          </cell>
          <cell r="E2" t="str">
            <v>http://www.brightstarcare.com</v>
          </cell>
          <cell r="F2" t="str">
            <v>http://www.linkedin.com/company/brightstar</v>
          </cell>
          <cell r="G2" t="str">
            <v>Miami</v>
          </cell>
          <cell r="H2" t="str">
            <v>Florida</v>
          </cell>
          <cell r="I2" t="str">
            <v>supply chain solutions, buyback tradein solutions, valueadded distribution for mobile devices accessories, handset protection insurance programs, financial solutions, valueadded distribution for mobile devices amp accessories, reverse product solutions, buyback amp tradein solutions, handset protection amp insurance programs, logistics and transportation, trade-in services, technology innovation, market adaptability, brand partnerships, services, carrier services, wireless device logistics, device lifecycle services, logistics and fulfillment, mobile device financing, device inventory control, device logistics management, device recycling and resale, device protection, elderly care, mobile device trade-in, consumer electronics distribution, global wireless distribution, wireless distribution, inventory management, wholesale mobile distribution, device lifecycle management, market adaptability strategies, senior care, mobile phone distribution, custom packaging, fulfillment services, device recycling services, mobile device logistics, customized packaging solutions, market innovation, wireless device distribution, device recycling, device trade-in programs, device promotion, b2c, other electronic parts and equipment merchant wholesalers, enterprise device solutions, wholesale mobile phones, end-to-end device solutions, mobile device distribution, service quality assurance, retail services, comprehensive device solutions, resale and remarketing, market leadership, device protection insurance, carrier and retail services, global supply chain, global operations, enterprise device management, inventory control, home care, product promotion and sales, supply chain management, brand distribution, resale services, online and in-store sales, healthcare services, fulfillment, enterprise solutions, carrier and retail distribution, device lifecycle optimization, after-sales support, senior living, service quality, online sales support, mobile device promotion, wireless device management, wireless industry leader, customer service excellence, device financing options, resale solutions, customized packaging, wholesale distribution, trade-in programs, technology and innovation, in-store sales support, assisted living, service quality focus, b2b, e-commerce, distribution, consumer products &amp; retail, transportation &amp; logistics, logistics &amp; supply chain, health care, health, wellness &amp; fitness, hospital &amp; health care, consumer internet, consumers, internet, information technology &amp; services</v>
          </cell>
          <cell r="J2" t="str">
            <v>Cloudflare DNS, Outlook, CloudFlare Hosting, Bluekai, Brightroll, Slack, Hubspot, BugHerd, Shopify, Google AdSense, Zencoder, Squarespace ECommerce, DoubleClick Conversion, Typekit, Twitter Advertising, Django, Google Font API, Bootstrap Framework, Google AdWords Conversion, Woo Commerce, YouTube, Google Maps, Mobile Friendly, Google Dynamic Remarketing, Google Tag Manager, Shutterstock, Reviews.co.uk, Hotjar, Google Maps (Non Paid Users), Google Play, Google Remarketing, WordPress.org, Facebook Login (Connect), Remote</v>
          </cell>
          <cell r="K2">
            <v>283000000</v>
          </cell>
          <cell r="L2" t="str">
            <v>Other</v>
          </cell>
          <cell r="M2">
            <v>283000000</v>
          </cell>
          <cell r="N2">
            <v>39264</v>
          </cell>
          <cell r="Q2" t="str">
            <v>BrightStar Care is a national home care and medical staffing company founded in 2002 by Shelly Sun. With over 400 locations across 39-41 states, it provides compassionate in-home care services for individuals of all ages, from infants to seniors. The company operates under the philosophy of "A Higher StandardÂ®," emphasizing quality and dependable care.
BrightStar Care offers a wide range of services, including personal care, skilled nursing, specialized care for conditions like Alzheimer's and dementia, pediatric nursing, companion care, and medical staffing solutions. The company is recognized for its commitment to quality, being the first national home care brand to require Joint Commission accreditation for all its agencies. It has received the Enterprise Champion for Quality Award from The Joint Commission for ten consecutive years, ensuring consistent standards across its locations.
The company serves individual families, healthcare organizations, and pediatric families, focusing on delivering comprehensive care tailored to diverse needs. BrightStar Care operates primarily as a franchise, with a strategic vision led by CEO Andrew Ray.</v>
          </cell>
          <cell r="R2">
            <v>1997</v>
          </cell>
        </row>
        <row r="3">
          <cell r="A3" t="str">
            <v>Ansys</v>
          </cell>
          <cell r="B3">
            <v>0</v>
          </cell>
          <cell r="C3">
            <v>6500</v>
          </cell>
          <cell r="D3" t="str">
            <v>information technology &amp; services</v>
          </cell>
          <cell r="E3" t="str">
            <v>http://www.ansys.com</v>
          </cell>
          <cell r="F3" t="str">
            <v>http://www.linkedin.com/company/ansys-inc</v>
          </cell>
          <cell r="G3" t="str">
            <v>Canonsburg</v>
          </cell>
          <cell r="H3" t="str">
            <v>Pennsylvania</v>
          </cell>
          <cell r="I3" t="str">
            <v>computational fluid dynamics, design optimization, grid generation, engineering simulation, multibody dynamics, fsi, multiphysics, explicit dynamics, virtual prototyping, finite element analysis fea, structural analysis, fem, electromagnetics, consulting, meshing, computer software: prepackaged software, technology, software development, fluid dynamics, multiphysics coupling algorithms, electromagnetic simulation, medical device safety validation, patented technology, energy system modeling, gpu-accelerated cfd, high-fidelity simulation, product development, energy systems, digital twin technology, energy, automotive simulation, finite element analysis, healthcare devices, product safety, product lifecycle, multiphysics coupling, parallel processing, innovation, services, ai integration, simulation software, multiphysics simulation, digital twin, healthcare, automotive autonomous systems, b2b, product testing, product lifecycle management, virtual testing in aerospace, product performance forecasting, patent portfolio in simulation, cloud integration, aerospace simulation, performance enhancement, high-performance computing, ai-enhanced multiphysics, patented innovations, cloud-enabled cae workflows, aerospace structural integrity, software as a service, ai in simulation, simulation for renewable energy, safety analysis, risk management, digital twin for manufacturing, ai-powered simulation, sustainable product design, data analytics, risk assessment, aerospace thermal management, exascale supercomputing, aerospace, ai-driven insights, automotive, cloud simulation, cloud simulation scalability, ai in electromagnetic analysis, cae software, sustainability modeling, supercomputing, virtual testing, cloud-native simulation, engineering services, medical device simulation, industry verticals, product reliability, ai-driven product optimization, product optimization, scalable workflows, cad integration, multiphysics analysis, electronics, sustainability, performance optimization, performance prediction, automotive industry, aerospace industry, automotive crash analysis, simulation workflows, product design validation, cloud computing, gpu-based simulation acceleration, cloud simulation platform, product design, cae tools, iot, industrial equipment, customer engagement, scalable solutions, cloud-based simulation, gpu acceleration, product quality improvement, 3d design, automotive safety, additive manufacturing, autonomous vehicle simulation, material data management, semiconductor design, embedded software, advanced physics modeling, intelligent systems, thermal analysis, reliability engineering, computational electromagnetics, digital mission engineering, optics simulation, battery management systems, electronic design automation, industrial testing, system performance optimization, innovation software, predictive modeling, environmental simulation, engineering education, student software, partner ecosystem, automated design verification, technical support, training resources, academic collaborations, cloud computing solutions, partnering for innovation, engineering design software, education, manufacturing, energy &amp; utilities, information technology &amp; services, health care, health, wellness &amp; fitness, hospital &amp; health care, saas, computer software, computer hardware, hardware, environmental services, renewables &amp; environment, enterprise software, enterprises, mechanical or industrial engineering</v>
          </cell>
          <cell r="J3" t="str">
            <v>Akamai, Outlook, Oracle Cloud, VueJS, Microsoft Azure Monitor, accessiBe, LearnDash, Drift, OneTrust, React Redux, GitHub Hosting, Salesforce Service Cloud, Azure Active Directory, MongoDB, 2Checkout, Omniture (Adobe), SuccessFactors (SAP), Amazon SES, Salesforce, Adobe Marketing Cloud, Slack, Zendesk, WordPress.org, Nginx, SOASTA, Bootstrap Framework, Varnish, Mobile Friendly, AI, ANSYS, Microsoft Windows Server 2012, Azure Linux Virtual Machines, Ansys Mechanical, Ansys LS-DYNA, Angular, TypeScript, Jest, AWS Trusted Advisor, C#, Secured MVC Forum on Windows 2012 R2, Amazon Linux 2, Electron, .NET, Ovation, Linkedin Marketing Solutions, Python, Confluent Cloud, Ansys CFX, Cascade CMS, Ansys medini analyze, Trustwave TrustKeeper, SAM, Mode, Tor, Xactly Incent, Oracle Financial Services, Ansys HFSS, DotNetNuke, Salesforce CRM Analytics, Ning, TurboTax Self Employed, AWS HPC</v>
          </cell>
          <cell r="K3">
            <v>207070400</v>
          </cell>
          <cell r="L3" t="str">
            <v>Merger / Acquisition</v>
          </cell>
          <cell r="N3">
            <v>45261</v>
          </cell>
          <cell r="O3">
            <v>2583095000</v>
          </cell>
          <cell r="Q3" t="str">
            <v>Ansys, Inc. is a global leader in engineering simulation software, founded in 1970 and headquartered in Canonsburg, Pennsylvania. The company has approximately 6,000 employees and is known for pioneering finite element analysis (FEA) software. Ansys has grown significantly since its inception, reaching $2.4 billion in revenue by 2023 through strategic acquisitions and innovations in simulation technology.
Ansys develops multiphysics simulation software that covers a wide range of applications, including structural, thermal, fluid dynamics, electromagnetics, optics, and semiconductor behaviors. Their core offerings include platforms like Ansys Workbench and key solutions such as HFSS for electromagnetics, Fluent for computational fluid dynamics, and LS-DYNA for explicit dynamics. Ansys serves various industries, including aerospace, automotive, energy, electronics, and life sciences, helping companies accelerate product development and optimize performance.</v>
          </cell>
          <cell r="R3">
            <v>1970</v>
          </cell>
        </row>
        <row r="4">
          <cell r="A4" t="str">
            <v>Travelers</v>
          </cell>
          <cell r="B4">
            <v>0</v>
          </cell>
          <cell r="C4">
            <v>34000</v>
          </cell>
          <cell r="D4" t="str">
            <v>insurance</v>
          </cell>
          <cell r="E4" t="str">
            <v>http://www.travelers.com</v>
          </cell>
          <cell r="F4" t="str">
            <v>http://www.linkedin.com/company/travelers</v>
          </cell>
          <cell r="G4" t="str">
            <v>New York</v>
          </cell>
          <cell r="H4" t="str">
            <v>New York</v>
          </cell>
          <cell r="I4" t="str">
            <v>insurance, property-casualty insurers, finance, risk engineering, specialty risks insurance, insurance products, insurance policy administration, insurance risk control, disaster response vehicles, insurance industry, services, disaster response, umbrella insurance, insurance innovation, mobile claims services, insurance safety engineering, sustainability, hospitality, insurance coverage, customer experience, insurance history, disaster claims management, financial strength, disaster recovery, insurance risk assessment, financial services, risk mitigation strategies, insurance industry firsts, insurance policies, business insurance, claims handling, insurance industry evolution, claims innovation, disaster recovery planning, insurance claims technology, risk mitigation, risk management, home insurance, healthcare, insurance solutions, aviation insurance, homeowners insurance, insurance policy underwriting, insurance industry standards, insurance policy management, insurance industry research, insurance policy development, insurance company, auto insurance, insurance provider, insurance safety programs, customer service, insurance premium management, retail, insurance premiums, specialty insurance solutions, insurance underwriting, insurance industry analytics, innovative insurance products, disaster recovery services, risk engineering services, safety and risk engineering, independent agents, insurance services, property casualty insurance, insurance claims processing, insurance risk analysis, safety engineering, disaster response teams, renewable energy, direct insurance (except life, health, and medical) carriers, insurance claims automation, insurance industry expertise, global presence, safety services, insurance claims support, public policy engagement, insurance industry history, insurance for emerging risks, risk assessment, public safety programs, insurance risk solutions, renters insurance, insurance customer service, transportation, specialty insurance, insurance policy customization, insurance risk assessment tools, manufacturing, insurance claims, technology, insurance industry growth, personal insurance, umbrella liability, insurance technology, insurance policy innovation, claims services, insurance markets, innovation, space flight insurance, b2c, insurance industry leadership, coverage, protection, quote, claims, agents, property insurance, casualty insurance, business liability, general liability, workers compensation, cyber insurance, flood insurance, motorcycle insurance, pet insurance, travel insurance, commercial auto, landlord insurance, valuables insurance, wedding insurance, boat insurance, yacht insurance, renter's insurance, condo insurance, insurance management, claim status, pay my bill, insurance discounts, claims process, file a claim, temporary insurance, digital insurance, community support, diversity, inclusion, risk expertise, financial stability, industry leadership, mobile services, online services, b2b, environmental services, renewables &amp; environment, leisure, travel &amp; tourism, health care, health, wellness &amp; fitness, hospital &amp; health care, clean energy &amp; technology, mechanical or industrial engineering</v>
          </cell>
          <cell r="J4" t="str">
            <v>CloudFlare CDN, Microsoft Office 365, CloudFlare Hosting, CSC Corporate Domains, Bluekai, DemandBase, React Redux, The Trade Desk, Salesforce Service Cloud, MongoDB, ExactTarget, Salesforce, Salesforce Live Agent, Genesys, Netlify, Workday, Slack, Facebook Login (Connect), DoubleClick Conversion, Woo Commerce, Linkedin Marketing Solutions, Mobile Friendly, Ad Unit 320 x 50, Optimizely, Google Tag Manager, Facebook Custom Audiences, Squarespace ECommerce, Shareaholic Content Amplification, Ruxit, Wix, Facebook Widget, Google Dynamic Remarketing, reCAPTCHA, AppNexus, Tealium, WordPress.org, Google Play, Bootstrap Framework, Nginx, Gravity Forms, Google Font API, Ad Unit 300 x 250, Ad Unit 728 x 90, Google AdSense, Verisign Seal, YouTube, SOASTA, DoubleClick, AI, Remote, Android, Data Analytics, Databricks, Snowflake, PEO, SQL, Python, Gem, SAS Enterprise Guide, QlikView, AWS Trusted Advisor, Microsoft Office, Akamai CDN Solutions, Infoblox DHCP, CallMiner Eureka, React, TypeScript, Next.js, HTML Pro, Javascript, Esri, Argon CI/CD Security, Spark, Apache Kafka, Airflow, dbt, PySpark, Microsoft Excel, Microsoft PowerPoint, AWS Bedrock, OpenAI, Terraform, Google Analytics, Jenkins, Mode, MLflow, Node.js, Amazon Web Services (AWS), Microsoft Windows Server 2012, Google AdWords Conversion, Xactimate, Outlook, LinkedIn Sales Navigator, Seismic, CONTROL, Microsoft Word, Microsoft Outlook, Microsoft Application Insights, Cisco Secure Firewall Management Center, NTENT, Kona Web Application Firewall, Salesforce Marketing Cloud, LiveRamp, Amazon EC2, Amazon S3, Azure Data Lake Storage, Docker, ECS, Kubernetes, Lambda Cloud, Redshift, Hubspot, Ab Initio, CAT, Delta Lake, Unity Catalog, Git, erwin Data Modeler, Konica Minolta bizhub, Foxit PDF SDK, AWS SDK for JavaScript, go+, DotNetNuke, Act!, Harmony Email &amp; Collaboration, BASE, Guidewire, Guidewire PolicyCenter, Adobe Analytics, ObservePoint, OneTrust, Tealium AudienceStream CDP, Excel4Apps, ServiceNow, IBM z/OS Operating System, IBM Qiskit Runtime, Azure Data Lake Analytics, IBM Data Warehouse, Vector, AWS Analytics, Azure Analysis Services, Eyefinity OfficeMate, Claude, Cursor, GitHub Copilot, Microsoft AdCenter, Alation, Google Ads Data Hub, Snow, ChatGPT, Secured MVC Forum on Windows 2012 R2, Lua, Confluent, Amazon Managed Streaming for Apache Kafka (Amazon MSK), Apache Flink, Microsoft SQL Server Reporting Services, Oracle Database, PostgreSQL, MySQL, MariaDB, Aurora, AVEVA PDMS, Azure SQL, Amazon Elastic File System (Amazon EFS), Amazon S3 Glacier, NetApp, AWS Backup, ebs, Sizmek (MediaMind), IBM Cognos Analytics, Copilot, Langchain, Strands Retail, Dell EMC PowerScale, SES, Amazon Simple Storage Service (S3), ANGEL LMS, DXC Hogan Systems, Ptengine, Ning, AT&amp;T, R, Dash</v>
          </cell>
          <cell r="K4">
            <v>388500000</v>
          </cell>
          <cell r="L4" t="str">
            <v>Other</v>
          </cell>
          <cell r="M4">
            <v>388500000</v>
          </cell>
          <cell r="N4">
            <v>37316</v>
          </cell>
          <cell r="O4">
            <v>48828000000</v>
          </cell>
          <cell r="Q4" t="str">
            <v>The Travelers Companies, Inc. is a prominent property casualty insurance provider with a history spanning over 170 years. Founded in 1864 in Hartford, Connecticut, by James G. Batterson, the company has grown to generate approximately $46.4 billion in annual revenue. Travelers is the only property casualty insurance company listed in the Dow Jones Industrial Average.
Travelers operates as an insurance holding company, offering a wide range of commercial and personal property and casualty insurance products. Their offerings include auto and home insurance, as well as business insurance solutions such as property and casualty coverage. The company also provides specialty coverage options, including cyber insurance, workers' compensation, and liability insurance. Travelers is recognized for its legacy of innovation, having introduced several industry firsts, including the first accident insurance policy in the U.S. and the first automobile insurance policy. The company operates in the United States, United Kingdom, Canada, and the Republic of Ireland, under the leadership of chairman and CEO Alan D. Schnitzer.</v>
          </cell>
          <cell r="R4">
            <v>1853</v>
          </cell>
        </row>
        <row r="5">
          <cell r="A5" t="str">
            <v>Apidel Technologies</v>
          </cell>
          <cell r="B5">
            <v>0</v>
          </cell>
          <cell r="C5">
            <v>6500</v>
          </cell>
          <cell r="D5" t="str">
            <v>information technology &amp; services</v>
          </cell>
          <cell r="E5" t="str">
            <v>http://www.apideltech.com</v>
          </cell>
          <cell r="F5" t="str">
            <v>http://www.linkedin.com/company/apidel-technologies</v>
          </cell>
          <cell r="G5" t="str">
            <v>Plainfield</v>
          </cell>
          <cell r="H5" t="str">
            <v>Illinois</v>
          </cell>
          <cell r="I5" t="str">
            <v>staffing amp recruitment, contingent staffing, workforce management solutions, professional it services, direct hire, bpo service, integration &amp; support, staff augmentation, erp implementation, staffing recruitment, it services &amp; it consulting, global staffing, call center staffing, flexible workforce solutions, contract staffing, employee retention, candidate onboarding, diversity certification, long-term relationships, finance staffing, diversity certified staffing, technology staffing, staffing support, talent acquisition, candidate sourcing, recruitment services, client-specific staffing, fastest-growing staffing, technology talent sourcing, certified women-owned business, client onboarding, it staffing, talent sourcing, healthcare, women-owned staffing, professional services, engineering staffing solutions, diversity certified, it recruitment, operational efficiency, sow project management, industry-specific staffing solutions, candidate retention strategies, bpo, innovative staffing solutions, global talent pool, temp-to-hire, system integration, consulting, staffing compliance, staffing technology, contract-to-hire staffing, healthcare recruitment, certified minority business, enterprise staffing, customer service, talent management, industry support, professional staffing, women owned, minority business staffing, workforce analytics, minority business enterprise, staffing and recruitment, long-term staffing partnerships, professional development, staffing solutions, call center staffing solutions, php, client relationships, talent pipeline development, staffing agency, temporary help services, fast-growing staffing firm, it consulting, b2b, engineering, candidate placement, employee engagement, analytics, payroll services, permanent staffing, long-term partnerships, client management software, hr consulting, pharmaceuticals, payroll management, professional staffing services, remote workforce management, fast growth, employment solutions, healthcare staffing, candidate database, staff augmentation services, html, analytics staffing, temporary staffing, light industrial staffing, sow services, hr technology, flexible staffing, diverse industries, engineering staffing, workforce solutions, specialized staffing, candidate retention, talent sourcing platforms, staffing analytics, industry-specific staffing, women-owned business, diversity owned, human resources, remote staffing, workforce management, services, diversity and inclusion staffing, it and healthcare, it and healthcare talent, data analytics, candidate screening, information technology, global workforce solutions, global staffing network, recruitment process, administrative staffing, digital staffing tools, javascript, sow, recruitment platforms, industry expertise, client satisfaction, accounting staffing, data-driven recruitment, recruitment process outsourcing, rpo, business process outsourcing, virtual interview guide, career tips, employee onboarding, resume writing, interview preparation, job seekers support, resume upload, recruitment solutions, candidate engagement, diversity and inclusion, corporate social responsibility, employee testimonials, client testimonials, green hire initiative, career counseling, agile hiring, site-based recruitment, outsourcing strategies, project staffing, technical recruiting, remote work solutions, part-time staffing, career advancement, job placement services, employment support, workforce augmentation, skills assessment, future talent needs, personalized recruitment, finance, information technology &amp; services, staffing &amp; recruiting, health care, health, wellness &amp; fitness, hospital &amp; health care, professional training &amp; coaching, management consulting, medical, writing &amp; editing, financial services</v>
          </cell>
          <cell r="J5" t="str">
            <v>Outlook, JobDiva, Media Temple SSL, Slack, Mobile Friendly, Google Font API, WordPress.org, Google Tag Manager, Remote</v>
          </cell>
          <cell r="O5">
            <v>54300000</v>
          </cell>
          <cell r="Q5" t="str">
            <v>Apidel Technologies is a certified Women and Minority Business Enterprise (WMBE) and E-verified global staffing and recruitment company founded in 2012 and based in Rolling Meadows, Illinois. The company specializes in providing workforce solutions in IT, healthcare, and various other industries across the US and India. With a team of 50-249 employees and a network of over 500 professionals, including 250 recruiters, Apidel has access to a database of 3 million resumes.
Apidel offers a range of services, including staff augmentation, direct hire, recruitment process outsourcing (RPO), and business process outsourcing (BPO). The company focuses on delivering customized staffing solutions tailored to client needs, utilizing technology-driven platforms for efficient talent sourcing and onboarding. Apidel is recognized for its commitment to innovation, client satisfaction, and corporate social responsibility, and it actively participates in industry events like the WBENC National Conference.</v>
          </cell>
          <cell r="R5">
            <v>2012</v>
          </cell>
        </row>
        <row r="6">
          <cell r="A6" t="str">
            <v>Dow</v>
          </cell>
          <cell r="B6">
            <v>0</v>
          </cell>
          <cell r="C6">
            <v>36000</v>
          </cell>
          <cell r="D6" t="str">
            <v>chemicals</v>
          </cell>
          <cell r="E6" t="str">
            <v>http://www.dow.com</v>
          </cell>
          <cell r="F6" t="str">
            <v>http://www.linkedin.com/company/dow-chemical</v>
          </cell>
          <cell r="G6" t="str">
            <v>Midland</v>
          </cell>
          <cell r="H6" t="str">
            <v>Michigan</v>
          </cell>
          <cell r="I6" t="str">
            <v>consumer products, packaging, advanced materials, plastics, chemicals, infrastructure,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v>
          </cell>
          <cell r="J6" t="str">
            <v>Akamai, Akamai DNS, Outlook, Microsoft Office 365, Brightcove, Backbone JS Library, VueJS, Atlassian Cloud, OneTrust, Workday, Adobe CQ, Eloqua, Salesforce, Slack, Remote, Microsoft Windows Server 2012, SAP, Adconion, MITRE ATT&amp;CK, PowerBI Tiles, SolarWinds RMM, Salesforce CRM Analytics, Dash, LabWare LIMS, Google AdWords Conversion, Microsoft Excel, AWS Cost Explorer, d.velop documents, Act!, Gem, Chartbeat, SharePoint, Microsoft Power Automate, WebOffice, Copilot, Microsoft Word, SAP S/4HANA, SAP Analytics Cloud, Databricks, Azure Analysis Services, Azure Synapse, Azure Data Factory, Blackline, C3 AI, Neo4j, Unity Catalog, Delta Sharing, MLflow, Terraform, Azure Resource Manager, Bicep, Azure Devops, Microsoft Access, SAP Master Data Governance (MDG), ServiceNow, Excel4Apps, Microsoft PowerPoint, Electron, Navicat for Redis, SAP Data Maintenance for ERP by Vistex, SAP ECC, Sovos, LeadsRx, Microsoft Office, SAP Data Services, SAP Business Technology Platform, Cloud Foundry, SAP Cloud Platform Integration, Vena, Azure Service Bus, Globalscape, AC500 PLC, CONTROL, Cisco Nexus Switches, Microsoft Teams Rooms, SAP Process Orchestration, Allegro, Wagtail CMS, Ignition SCADA, Absorb LMS, GAS, Olo, IDC, StackAdapt, accessiBe, Power BI Documenter, Meta Ads Manager, Cisco WebEx Teams, SS&amp;C, Coupa, Check Point Maestro, CATS, SES, SAP Business Warehouse, UPS, Tor, JMP, Headspace, HPLC, LinkedIn Ads, Process automation package for service request creation in SAP S/4HANA Utilities, Lytics, ACL, SAP BTP for Spend Management, SAP Manager Self-Service (MSS), DC Storm, Air, Microsoft Project, Eyefinity OfficeMate, IBM Tivoli NetCool/OMNIbus, EMaint, OnBase, Microsoft PowerShell, SQL, SysTools VBA Password Recovery, Azure Quantum, Bottomline Payments and Cash Management, Medium, MicroStation, AVEVA PDMS, poly, Microsoft Azure Monitor, Azure Logic Apps, Laserfiche, SAP BW/4HANA, Microsoft Azure, Aruba Wireless Access Points, ABAP, Complex Media Network, Frame.io, Thomson Reuters ONESOURCE, Loom, Wordpress VIP, AVEVA InTouch HMI, CAT, Basis, Rapid7 InsightVM, Microsoft SQL Server Reporting Services, Azure Cosmos DB, Delta, Atex, PySpark, Spark, Git, Facebook, YouTube, Microsoft Hyper-V Server, Azure Linux Virtual Machines, Fusion ERP Analytics, Google Analytics, Sigma, Analyzer, Flite, 3M 360 Encompass - Health Analytics Suite, SAP Basis, Agilent SLIMS, Adelphic DSP, Oracle Primavera, Cority Platform, S&amp;P Capital IQ Pro, Micro, SolarWinds Security Event Manager, Microsoft Power Platform, Microsoft Power Apps, DATAVERSE LTD, Microsoft Power Platform AI Builder, Azure App Service, Azure Functions, GitHub Actions, Azure SQL, OpenAI, Azure Cognitive Services, Azure AI Search, Angular, TypeScript, HTML5 Maker, CSS, WP-Oauth, GitHub Copilot, Adobe, CAPTCHA, Google Identity Services APIs, IBM Db2 for Linux, UNIX, and Microsoft Windows, NeoData, , SAP ERP Central Component (ECC), SAP Extension Suite, SAP Gateway, SAP Integration Suite, Surfcam, Ning, Tableau, TSYS, Mode, Quip, Microsoft Outlook, Serrala, Fiserv, Azure Data Lake Storage, UPS Supply Chain Solutions, Thermo Scientific Chromeleon Chromatography Data System (CDS), ICP, Meshmixer, Inventor, Python, Databricks SQL, Azure Active Directory B2C, AWS Step Functions, Amazon EC2 Container Service, Anypoint API Manager, Uipath</v>
          </cell>
          <cell r="L6" t="str">
            <v>Other</v>
          </cell>
          <cell r="N6">
            <v>43556</v>
          </cell>
          <cell r="O6">
            <v>39968000000</v>
          </cell>
          <cell r="Q6" t="str">
            <v>Dow Inc. is a multinational materials science company based in Midland, Michigan. Founded in 1897 by chemist Herbert Henry Dow, the company has evolved from its early focus on bleach and potassium bromide to become a global leader in chemicals, plastics, agricultural products, and advanced materials. Dow operates in over 180 countries, emphasizing integrated manufacturing and strong research and development.
The company offers a wide range of products, including bromine, chlorine, magnesium, and various agricultural chemicals. Its plastics and advanced materials division includes synthetic rubber, silicones, and performance plastics. Dow serves diverse markets such as food, transportation, health and medicine, personal and home care, and building and construction. With a commitment to sustainable innovation, Dow aims to enhance human progress through science and technology.</v>
          </cell>
          <cell r="R6">
            <v>1897</v>
          </cell>
        </row>
        <row r="7">
          <cell r="A7" t="str">
            <v>Southwest Airlines</v>
          </cell>
          <cell r="B7">
            <v>0</v>
          </cell>
          <cell r="C7">
            <v>72000</v>
          </cell>
          <cell r="D7" t="str">
            <v>airlines/aviation</v>
          </cell>
          <cell r="E7" t="str">
            <v>http://www.southwest.com</v>
          </cell>
          <cell r="F7" t="str">
            <v>http://www.linkedin.com/company/southwest-airlines</v>
          </cell>
          <cell r="G7" t="str">
            <v>Dallas</v>
          </cell>
          <cell r="H7" t="str">
            <v>Texas</v>
          </cell>
          <cell r="I7" t="str">
            <v>hospitality, culture, innovation, profitability, benefits, low cost, transportation, customer service, most admired, people, were the low fare high flying airline whose people set us apart, aviation, airline, airlines &amp; aviation, b2c, domestic flights, digital engagement, short-haul routes, international flights, operational efficiency, short-haul flights, services, high aircraft utilization, deregulation impact, industry innovation, single aircraft type, transparency campaign, digital booking system, rapid rewards program, boeing 737, industry emulation, high-frequency schedules, airlines, fleet management, affordable travel, customer-friendly policies, b2b, employee-centric culture, route network, air travel, fun brand image, short-haul focus, scheduled air transportation, mobile boarding passes, self-service kiosks, secondary airports, customer satisfaction, passenger transportation, cost efficiency, point-to-point service, bags fly free policy, no hidden fees, regional service, digital infrastructure, low-cost airline, dallas love field, no change fees, employee empowerment, e-commerce, transportation &amp; logistics, leisure, travel &amp; tourism, airlines/aviation, aviation &amp; aerospace, consumer internet, consumers, internet, information technology &amp; services, hotels &amp; travel</v>
          </cell>
          <cell r="J7" t="str">
            <v>Akamai, Sequence Monitor SPF, Akamai DNS, Salesforce, Outlook, Microsoft Office 365, Zendesk, Amazon AWS, Videology, Campaign Monitor, Salesforce Service Cloud, Omniture (Adobe), Pardot, Slack, Adobe Marketing Cloud, Salesforce Live Agent, Bluekai, Taboola Newsroom, Open AdStream (Appnexus), TubeMogul, Microsoft Application Insights, VueJS, Workday, Dropbox, Wistia, AddThis, Stripe, Adobe Media Optimizer, SOASTA, Bootstrap Framework, YouTube, reCAPTCHA, Apache, Mobile Friendly, Vimeo, Google Analytics, Google Maps, Facebook Widget, Multilingual, Facebook Login (Connect), WordPress.org, Hubspot, Woo Commerce, Facebook Custom Audiences, Shutterstock, Gravity Forms, Google Tag Manager, ASP.NET, Wordpress.com, Squarespace ECommerce, Google Font API, Typekit, Google Dynamic Remarketing, Workday Recruit, DoubleClick Conversion, Google Plus, Qualtrics, Bing Ads, DoubleClick, Remote, Microsoft Office, Google AdWords Conversion, Microsoft Excel, Microsoft PowerPoint, Kiosked, Allegro, SAP, Barracuda MSP, Frame, Tableau, Quickbase, OneTrust Tech Risk &amp; Compliance, Workfront, Wrike, SQL, Alteryx, Python, R, Confluence, Gem, Quip, Instagram, TikTok, NTENT, Amazon AMS, CAT, Excel4Apps, Cisco WebEx Teams, IBM TRIRIGA Application Suite, Coupa, Ironclad, SAP ERP, Adobe Experience Manager, HTML Pro, CSS, Javascript, Oracle XML DB, AMP, PowerBI Tiles, Ning, Wider Planet, Adobe Analytics, Adobe, ObservePoint, Amazon S3, AWS Glue Data Catalog, AWS Lake Formation, Lambda Cloud, Terraform, AWS Step Functions, Confluent, AWS Cloud, Prometheus, Grafana, OpenTelemetry, AWS Analytics, CET, Travelport GDS, Adobe Campaign, Airship, Ping Identity, AWS SDK for JavaScript, GitHub, Jenkins, PL/SQL, Azure Cloud Shell, Kubernetes, Red Hat OpenShift, Eyefinity OfficeMate, PingOne Protect, PingID, PingFederate, Tor, Docker, AWS Trusted Advisor, Act!, ServiceNow, Anaplan, AWS CloudFormation, Less, ECS, Groovy, Cisco Nexus 2000, Gradle, Conversant, JFrog Artifactory, Maven, NuGet, FOUNDATION, TeamCity, Bamboo, Apache Flink, Puppet, Ansible, Git, Logstash, Entrinsik Informer, Altair Radioss, Postpresso, TSYS, Secured MVC Forum on Windows 2012 R2, Azure Active Directory B2C, EMC, Phocas Software, Guidewire BillingCenter</v>
          </cell>
          <cell r="K7">
            <v>1507710000</v>
          </cell>
          <cell r="L7" t="str">
            <v>Debt Financing</v>
          </cell>
          <cell r="M7">
            <v>1500000000</v>
          </cell>
          <cell r="N7">
            <v>45962</v>
          </cell>
          <cell r="O7">
            <v>28063000000</v>
          </cell>
          <cell r="P7">
            <v>85</v>
          </cell>
          <cell r="Q7" t="str">
            <v>Southwest Airlines is a major low-cost carrier based in Dallas, Texas, founded in 1966. It began operations in 1971, initially offering intrastate flights within Texas using Boeing 737 aircraft. The airline pioneered a low-fare, high-frequency, point-to-point service model, which allowed it to provide competitive pricing and expand its reach across the U.S. and into international markets.
The airline operates an all-Boeing 737 fleet, focusing on maintenance efficiency and quick turnarounds. Southwest is known for its low fares, open seating policy, and complimentary services, including checked bags and snacks. As of April 2022, it serves over 100 domestic destinations and 15 international locations in Mexico, Central America, and the Caribbean. The company emphasizes a customer-focused culture and has a history of employee profit-sharing, making air travel accessible to a wide range of passengers.</v>
          </cell>
          <cell r="R7">
            <v>1971</v>
          </cell>
        </row>
        <row r="8">
          <cell r="A8" t="str">
            <v>Sherwin-Williams</v>
          </cell>
          <cell r="B8">
            <v>0</v>
          </cell>
          <cell r="C8">
            <v>64000</v>
          </cell>
          <cell r="D8" t="str">
            <v>chemicals</v>
          </cell>
          <cell r="E8" t="str">
            <v>http://www.sherwin-williams.com</v>
          </cell>
          <cell r="F8" t="str">
            <v>http://www.linkedin.com/company/sherwin-williams</v>
          </cell>
          <cell r="G8" t="str">
            <v>Cleveland</v>
          </cell>
          <cell r="H8" t="str">
            <v>Ohio</v>
          </cell>
          <cell r="I8" t="str">
            <v>industrial &amp; marine coatingsglobal organization &amp; product finishes for oemsglobal organization, retail: building materials, consumer discretionary, paint, coating, &amp; adhesive manufacturing, global distribution, retail, vaspar, industrial, brand portfolio, industrial applications, acquisition strategy, strategic acquisitions, chemical research, architectural paints, innovation, home improvement, paint and coating manufacturing, construction, automotive refinish, product innovation, distribution network, product quality, supply chain, market expansion, sustainability initiatives, r&amp;d facilities, b2c, automotive finishes, customer service, product research, automotive, technological advancement, customer segments, b2b, e-commerce, chemical innovation, coatings technology, protective coatings, manufacturing, government, professional services, coatings development, environmental responsibility, retail consumers, global manufacturing, advanced coatings, product development, performance coatings, marine coatings, coatings, paints, r&amp;d investment, strategic growth, eco-friendly coatings, maintenance, building materials, automotive coatings, professional painters, marine finishes, retail stores, industrial products, omnichannel marketing, sustainability, paint manufacturing, automotive refinishing, specialty coatings, paint cans, d2c, global leader, industrial coatings, services, stains, color tools, color consultation, virtual color consultation, paint calculator, painting supplies, interior paint, exterior paint, primers, sealants, aerosols, wood stains, concrete coatings, repair supplies, packaging coatings, color matching, high-performance coatings, architectural coatings, research and development, training programs, color expert app, project support, technical service, color palettes, diy solutions, professional products, commercial painting, customer support, construction materials, performance products, coating systems, environmental compliance, brand partnerships, color visualizer, case studies, independent dealers, retail distribution, global presence, paint samples, online ordering, distribution, consumer products &amp; retail, transportation &amp; logistics, chemicals, consumer internet, consumers, internet, information technology &amp; services, mechanical or industrial engineering, professional training &amp; coaching, environmental services, renewables &amp; environment, research &amp; development, home &amp; garden, paint stores, shopping</v>
          </cell>
          <cell r="J8" t="str">
            <v>Akamai, Salesforce, Rackspace MailGun, Outlook, Microsoft Office 365, Flywheel, React Redux, The Trade Desk, Adobe CQ, Marketo, Slack, Atlassian Cloud, Amazon SES, JQuery 1.11.1, Ensighten, LivePerson Monitor, Akamai RUM, Gigya Registration as a Service, Scene7, DoubleClick Conversion, Ruxit, Linkedin Marketing Solutions, Nginx, ASP.NET, Gigya, SOASTA, Google Maps (Non Paid Users), reCAPTCHA, GoToWebinar, Google Tag Manager, IBM Websphere, Google Font API, WordPress.org, Gravity Forms, Google Maps (Paid Users), Google Maps, iTunes, Google Play, Google Analytics, OpinionLab, Shutterstock, Typekit, DoubleClick, YouTube, Mobile Friendly, Google AdSense, Bootstrap Framework, Google Dynamic Remarketing, Bazaarvoice, SnapEngage, Formstack, Phoenix, Remote, HireVue, CSS, Quip, Tor, SharePoint, Microsoft Excel, Microsoft PowerPoint, Salesforce CRM Analytics, Varicent, SQL, Google Cloud BigQuery, Postpresso, AC500 PLC, DC Storm, eMaint CMMS, Batch, Elite Software HVAC Solution, OpenTelemetry, Grafana, Prometheus, Terraform, IBM SMP/E, poly, 24-7 Media, Microsoft Office, , Oracle Analytics Cloud, NVIDIA Omniverse, QAD Adaptive ERP, Homestead, Tableau, Olo, Wider Planet, UptimeRobot, Wasp Barcode, API Gateway, Gem, BASE, ABB Robotics, ACL, Ning, Horoquartz, Solver, Perl, Spiceworks IP Scanner, Air, Excel4Apps, Secured MVC Forum on Windows 2012 R2, OneTrust Tech Risk &amp; Compliance, Eaglestats, Kanbanize, Sigma, Oracle EBS CRM, Oracle Cloud, OnBase, Coupa, Workiva, Electron, OneStream, Board, FRAC Pumps, Affilinet, Maintenance Connection, Azure Stream Analytics, IBM SPSS Modeler, ServiceNow, Salesforce Service Cloud, Carbon, Truckstop Load Board, Mirantis, Fusion ERP Analytics, Git, Micro, Visio, Adobe Creative Suite, LogIC, Tint, Bloomberg BNA, LinkedIn Sales Navigator, Microsoft Active Directory Federation Services, Oracle Unified Directory, Remedy Single Sign On, Basis, WMS, MercuryGate TMS, AutoCAD, Tekla, Autodesk BIM Collaborate, Thermo Scientific Chromeleon Chromatography Data System (CDS), Dayforce, SAP, SAP Material Requirement Planning (MRP), CAT, Pega Robotic Process Automation, Microsoft Teams, Concur, Thomson Reuters ONESOURCE, Lucernex Site Selection, LinkedIn Recruiter, Autodesk, Bluebeam Revu, Inventor, Matterport, Microsoft Project, Microsoft Word, Navisworks, Procore, ProEst, Revit, RSMeans Data Online, Workfront, FUSION, Microsoft 365, CONTROL, Cloudflare Insights, Apache Iceberg, Control-M, PowerBI Tiles, Obiee, Act!, Connect, Aurora, Microsoft Power Apps, Less, Siemens SIMATIC HMI (Human Machine Interface), UKG, Oracle EBS Projects, MicroStrategy, Google AdWords Conversion, Reval, Raygun, Frame, Office365, Aryson MySQL to MSSQL Converter, RStudio, ResponseTap, Microsoft Identity Manager, Universal Robots, Webtraxs, IBM Maximo IT, Facebook, Instagram, TikTok, Pinterest, Litmus, AT&amp;T, Oracle Exadata Cloud Service, PL/SQL, Unix, AWS SDK for JavaScript, Oracle RAC One Node, Egnyte, .NET, Construct, Oracle General Ledger, Adobe Experience Manager, Adobe Target, Airship, Spring Boot, WebOffice, Oracle Product Data Hub Cloud, Xerox, Oracle E Business Suite, Adobe Analytics, Adobe, Snowflake, Databricks, Microsoft Azure Monitor, Google Cloud Platform, Python, R, Kronos, Dolibarr ERP CRM, HighRadius, Siemens SIMATIC SCADA, Spring, React, dynaTrace, Jenkins, Microsoft Power Platform, Azure Logic Apps, Azure API Management, ICP, Dataiku, TradeTracker, GoGuardian Teacher, BriteVerify, Walkme, MadCap, Cisco WebEx Teams, Azure Kubernetes Service (AKS), Rancher Labs, Ansible, GitHub Actions, Azure Cost Management, Apptio Cloudability SaaS, Microsoft Azure, Oracle Cloud Infrastructure</v>
          </cell>
          <cell r="O8">
            <v>23574300000</v>
          </cell>
          <cell r="P8">
            <v>789</v>
          </cell>
          <cell r="Q8" t="str">
            <v>Sherwin-Williams is a global leader in the manufacture and sale of paints, coatings, and related products. Founded in 1866 in Cleveland, Ohio, the company has a rich history of innovation, including the introduction of ready-mixed paint and the first resealable paint can. Over the years, Sherwin-Williams has developed a wide range of products, such as water-based paints, marine finishes, and microbicidal paint, which is the first of its kind registered by the EPA.
The company operates thousands of stores primarily in the U.S. and Canada, with manufacturing facilities in five countries and licenses in 38 others. Sherwin-Williams serves both wholesale and retail markets, targeting professionals and consumers across various sectors, including architectural, industrial, automotive, and marine. With over 155 years of experience, Sherwin-Williams continues to emphasize innovation and quality in its extensive product offerings.</v>
          </cell>
          <cell r="R8">
            <v>1866</v>
          </cell>
        </row>
        <row r="9">
          <cell r="A9" t="str">
            <v>Cognizant</v>
          </cell>
          <cell r="B9">
            <v>0</v>
          </cell>
          <cell r="C9">
            <v>336000</v>
          </cell>
          <cell r="D9" t="str">
            <v>information technology &amp; services</v>
          </cell>
          <cell r="E9" t="str">
            <v>http://www.cognizant.com</v>
          </cell>
          <cell r="F9" t="str">
            <v>http://www.linkedin.com/company/cognizant</v>
          </cell>
          <cell r="G9" t="str">
            <v>Teaneck</v>
          </cell>
          <cell r="H9" t="str">
            <v>New Jersey</v>
          </cell>
          <cell r="I9" t="str">
            <v>intelligent products amp services, cloud enablement, banking, salesforce, industry amp platform solutions, cloud solutions &amp; services, business process outsourcing, quality engg assurance, digital services, interactive, healthcare, fintech, retail, technology, interactive solns, finance, manufacturing, internet of things, iot, erp solutions, cloud, bi &amp; analytics services &amp; solutions, data, supply chain management solutions, intelligent process automation, enterprise risk security, business process services, digital engineering, artificial intelligence, technology strategy consulting, outsourcing services, crm solutions, intelligent automation, quality engg amp assurance, industry platform solutions, analytics information management, crm, scm, application services, enterprise risk amp security, core modernization, ai amp analytics, intelligent products services, hcm, it services, analytics amp information management, infrastructure services, edp services, it services &amp; it consulting, ai research and development, b2c, ai lifecycle governance, cybersecurity risk management, healthcare operational efficiency, cloud platform, software as a service, predictive analytics, financial services technology, ai for customer engagement, cloud-native transformation, outsourcing, e-commerce, services, business intelligence, user experience, data analytics, technology modernization, enterprise transformation, customer relationship management, digital supply chain, b2b, scalable it solutions, computer systems design and related services, machine learning, multi-cloud strategy, ai for supply chain, ai for asset management, global delivery network, ai business solutions, retail digital transformation, consumer goods, enterprise ai ethics, digital strategy, cloud-native development, application modernization, automation, ai for regulatory compliance, multi-cloud deployment, ai and machine learning platforms, d2c, cybersecurity, ai research, financial technology solutions, healthcare it solutions, global delivery, financial services solutions, cloud migration, insurance, cloud security, enterprise ai, financial risk analytics, healthcare it, supply chain digitalization, ai innovation labs, healthcare data analytics, ai lifecycle management, cloud computing, ai-powered predictive maintenance, cloud services provider, digital innovation, data governance, it consulting, ai in healthcare diagnostics, data modernization, financial services ai, manufacturing digitalization, cloud infrastructure management, software engineering, sustainability, cloud-native applications, sustainability in tech, retail supply chain optimization, business process automation, enterprise cloud, financial data management, it infrastructure modernization, cloud transformation, digital experience, consulting, cloud infrastructure, manufacturing automation, financial fraud detection, ai-powered automation, digital banking, cloud strategy, retail digital experience, retail technology, customer experience, ai for enterprise resilience, enterprise software, digital workplace, software development, enterprise modernization, scalable solutions, application development, retail inventory management, manufacturing process automation, next-gen enterprise solutions, system integration, regulatory compliance, cloud migration services, data security, ai and machine learning, industry-specific solutions, cybersecurity solutions, digital transformation, supply chain management, retail customer personalization, technology services, healthcare analytics, data analytics platforms, cloud security compliance, digital customer experience, operational efficiency, cloud solutions, information technology and services, digital process automation, business agility, technology consulting, government, ai for impact, digital marketing, enterprise ai platforms, cloud cost optimization, cloud-based ai solutions, ai governance, digital twin in manufacturing, data-driven decision making, customer-centric solutions, industry solutions, ai solutions, healthcare software, cloud-native ai, ai and data analytics, risk management, automation tools, financial services, enterprise data management, ai-powered insights, cloud services, ai automation, ai engineering, data management, software products, intuitive technology, enterprise applications, insight generation, iot solutions, healthcare solutions, wealth management services, real-time payments, modern application development, performance optimization, application integration, process automation, advanced data analytics, consulting services, case management, digital workforce, workforce management, omnichannel solutions, client onboarding, financial analytics, pharmaceutical solutions, telecommunications solutions, post-merger integrations, integration services, ai model training, quality assurance, education, distribution, consumer_products_retail, transportation_logistics, energy_utilities, health care, health, wellness &amp; fitness, hospital &amp; health care, finance technology, information technology &amp; services, mechanical or industrial engineering, sales, enterprises, computer software, saas, consumer internet, consumers, internet, analytics, ux, marketing, marketing &amp; advertising, management consulting, environmental services, renewables &amp; environment, internet infrastructure, app development, apps, computer &amp; network security, logistics &amp; supply chain</v>
          </cell>
          <cell r="J9" t="str">
            <v>Outlook, Microsoft Office 365, DemandBase, Drupal, VueJS, Media Temple SSL, Atlassian Cloud, Pantheon, OneTrust, The Trade Desk, Omniture (Adobe), Pardot, Amazon SES, Salesforce, Adobe Marketing Cloud, Slack, DoubleClick Floodlight, ShareThis, WordPress.org, Highcharts JS Library, DoubleClick, Google Dynamic Remarketing, Piwik, Google Analytics, Facebook Login (Connect), JQuery 2.1.1, Facebook Widget, Mobile Friendly, Google Maps (Non Paid Users), DoubleClick Conversion, LiveRamp, Adobe CQ, Google AdSense, Scene7, Google Tag Manager, Linkedin Marketing Solutions, YouTube, Facebook Custom Audiences, Turn, Adobe Media Optimizer, Google Maps, Oracle XML DB, SQL, Barracuda MSP, Git, GitHub, OpenCV, PowerBI Tiles, Python, PyTorch, R, Tableau, TensorFlow, Workday, CANoe, CANalyzer, Dspace, Coupa, CAT, SAP S/4HANA, enablon, OpenText Documentum, HTML Pro, Google Workspace, Evolve IP, Rise, Vena, Ansible, Pega Infinity, Spring Boot, Postman, Browserstack, Perfecto, Saucelabs, Microsoft Identity Manager, Uipath, Microsoft Office, Outsystems, Bitnami JasperReports, AWS SDK for JavaScript, AWS Trusted Advisor, Amazon EC2, Azure Linux Virtual Machines, Jenkins, Oracle Analytics Cloud, PL/SQL, Teamcenter, Act!, GitKraken, CPX Interactive, Azure Data Lake Analytics, REST, ServiceNow, Rally, Jira, Automation Anywhere, Blueprism, Microsoft Power Automate, ICP, Apex, Salesforce Lightning Web Components, nCino Cloud Banking Platform, Salesforce Sales Cloud, Salesforce Service Cloud, Salesforce Marketing Cloud Intelligence (formerly Datorama), Salesforce VisualForce, Ning, Cognizant, Microsoft PowerPoint, LabVantage, Javascript, Standalone Tomcat - Java Servlet and JSP Platform by TurnKey Linux (HVM), Microsoft SQL Server Reporting Services, Microsoft Windows Server 2012, AMP, Azure Virtual Machines, Microsoft Dynamics 365, Microsoft Power Apps, Selenium, Xray, UptimeRobot, , Amazon Web Services (AWS), GitHub Copilot, TypeScript, Playwright, Android, Salesforce Health Cloud, Salesforce B2C Commerce Cloud, Google Cloud SQL, AI, Fusion ERP Analytics, Sigma, CrowdStrike Falcon X, SAP, Sovos, ServiceNow App Engine, ASP.NET, Micro, .NET, Azure Machine Learning, Azure OpenAI Service, SAP ECC, Werum PAS-X, Microsoft Excel, Pega Case Management, Mode, Cision, Security, Datapipe, Spark SQL, Hive, Hortonworks Data Platform, Hadoop HDFS, Apache Sqoop, Spark, ECircle (Teradata), IBM Db2 for Linux, UNIX, and Microsoft Windows, Control-M, XMLSpy, WinSCP, PuTTY, Notepad++, UltraEdit, PySpark, Shareworks by Morgan Stanley, ANGEL LMS, Worksoft Certify, Databricks, Delta Lake, Redshift, Akamai Connected Cloud (formerly Linode), Informatica, Informatica Axon Data Governance, Informatica Data Quality, Informatica MDM â€“ Product 360, , SAP ERP Central Component (ECC), Stibo STEP, Unix, Oracle Fusion Middleware, Check Point Maestro, AWS HPC, SRS ReportSmith, Veeva Vault, Strato, FOUNDATION, Visual IQ, Azure Stream Analytics, IBM DFSMS, SAP Cloud for Customer (C4C), Admin, ebs, TrackWise, Benchling, Informatica PowerCenter, Informatica PowerExchange, The PI System, Informatica Cloud Mass Ingestion, Snowflake, Power BI Documenter, Node.js, Express JS Framework, MongoDB, PostgreSQL, MySQL, Vtex, React, React Native, Saga, Docker, Jest, Obiee, Oracle BI Publisher, SimCorp Dimension, Oracle Database, Redux, Signavio, C#, Angular, Visual Studio, Gem, MercuryGate TMS, VISI, IBM Cloud, Lansa, Tampa AS400 Inc, Snow, PI, LabWare LIMS, Bevywise MQTT Broker, Microsoft Azure Monitor, Red Hat OpenShift, VMware, Oracle E Business Suite, Azure Devops, SAP SD, SAP Financial Accounting (FI), Aryson MySQL to MSSQL Converter, ServiceNow Now Platform, Red Hat JBoss Enterprise SOA Platform, ServiceNow Integration Hub, Micro Focus Universal CMDB, Kotlin, Tor, JWT, IBM ILOG CPLEX Optimization Studio, Apache Kafka, RabbitMQ, Google Sheets, Viptela, VMware vCenter CapacityIQ, Cisco DNA Center, NetScaler, FordDirect Chat, Copilot, DATAVERSE LTD, Microsoft Graph, 24-7 Media, ACL, BASE, Brocade SANnav Management, Cisco vEdge Cloud Router, IXL, Palo Alto Prisma Cloud, Prisma, Prisma Access, Route, Sizmek (MediaMind), Cytoscape, WISE, Google Cloud Dialogflow, Genesys PureCloud, Google, Kubernetes, GraphQL, JFrog, Microsoft.NET Core 3.1, Alteryx, Amazon Polly, Blue Yonder WMS, Swagger UI, Microsoft Power Platform, Azure Logic Apps, Azure Functions, Microsoft VBScript, jQuery, Sajax System, Clarity, Boomtrain, Lifesize, Microsoft Teams, NICE CXone Mpower, Pexip, Ribbon, Spiceworks IP Scanner, TeamViewer, Webex, Zoomdata, Oracle Forms, Esri Reports, Amazon Managed Workflows for Apache Airflow (MWAA), Bazaarvoice, Oracle EBS Projects, Terraform, AWS CloudFormation, Material UI, Next.js, CSS, HTML5 Maker, HighJump, Analyzer, ABBYY FineReader Server, AWS Bedrock, Vertex AI, Spring, Adyen, Citrix StoreFront, Kiosked, Toolkit, OpenTable for Restaurants, SOQL, Cucumber, Frame, , UiPath Studio, IBM DataStage, IBM Mainframe, Microsoft-IIS, Azure App Service, Microsoft Entra ID, Azure Purview, Microsoft Defender for Cloud, Microsoft 365, Azure AI Search, Salesforce CPQ, Salesforce Revenue Cloud, Apple, Apple iPad, Cisco IP Phones, Azure Active Directory, Microsoft Entity Framework, Duck Creek, IBM Content Manager OnDemand, Pega Platform, Nestjs, AWS Config, Amazon CloudWatch, Bash, Microsoft PowerShell, Groovy, Integral Ad Science, Moat, Avast Software, SAP SuccessFactors, Neogov HRMS, Adobe Experience Manager, Apache HTTP Server, ELK Stack, Google Cloud Logging, Google Cloud Monitoring, Google Secret Manager, Redis, Splunk, Stackdriver Monitoring, Google Cloud Spanner, DC Storm, AC500 PLC, Siemens SIMATIC SCADA, DeltaV, , ABAP, Aqua, GAS, GFI, FICO Safe Driving Score, SAP Asset Accounting (AA), Epic Caboodle, NLP Catpcha, Cincopa, Talend, FUSION, Oracle Receivables, Bottomline Payments and Cash Management, Oracle Payables, Sage Fixed Assets, Oracle General Ledger, Workday Expenses, , Airflow, Astro by Astronomer, Guidewire PolicyCenter, Guidewire BillingCenter, Adobe Experience Cloud, scikit-learn, SWIFT, XCTest, Equifax Prequalification of One, Experian, Provenir, Google Cloud, Gemini, Micro Focus LoadRunner, Apache JMeter, Tricentis Neoload, JAX, Citrix, dynaTrace, Check Point CloudGuard Harmony Connect (CloudGuard Connect), Rational ClearCase, Rational ClearQuest, RStudio, SQLite, NICE Actimize Xceed, SAM, Act-On, Drools, NUnit, WebOffice, Google Ads, SAP Convergent Charging (CC), Complex Media Network, SAP Activate, SAP Ariba Platform, VMware View Manager, Testng, Firebase, Quip, AT&amp;T, Manhattan Active Omni, Manhattan SCALE, Apple macOS, ARGUS Developer, Glam Media, Amazon DynamoDB, Amazon S3, API Gateway, AWS Lambda, Bootstrap, GitHub Actions, Google AdWords Conversion, Imperva Serverless Protection, JUnit, Maven, Mockito, PHP, Shiny, Streamlit, Confluence, AutoCAD, SharePoint, Appian, Appium, AWS Device Farm, Digital.ai, TriZetto Facets, VMware SD-WAN, Cisco Routers, VMware NSX, Rust, Scala, Guidewire, Guidewire ClaimCenter, dbt, Azure Databricks, Azure Synapse Analytics, Azure Data Factory, Salesforce CRM Analytics, SAP Business Technology Platform, Figma, iManage, Bamboo, Cassandra, Couchbase, Eclipse Vert.x, J2EE, SonarQube, AWS Glue DataBrew, Apache Spark, Oracle Exadata Cloud Service, Oracle RAC One Node, Oracle Automatic Storage Management (ASM), Oracle Active Data Guard, Hi-Media Performance, Datawrapper, Oracle Enterprise Manager, Burp Suite, Cyara, VelocityEHS Accelerate | EHS &amp; ESG, SendPulse, Zelle, Connect, Weibo, Mural, FigJam, ADP, AWS Direct Connect, AWS Identity and Access Management (IAM), Cisco Next-Generation Firewalls (NGFWs), Cisco VPN, Express, Google Cloud Data Loss Prevention, Oracle Cloud Infrastructure, SES, Siemens SIMATIC S7, Splunk SOAR, Google Cloud BigQuery, Google Cloud Dataproc, DATAflow, Google Cloud Dataprep, Composer, PubSub+, Apache Beam, Google Cloud Storage, Google Cloud Functions, Google Cloud Platform, Epic Clarity, KNIME, Microsoft Windows 365 Cloud PC, AngularJS, PlantPAx DCS, eMaint CMMS, Bitbucket, Micro Focus, COBOL, IBM VSAM, IBM SMP/E, ArcGIS, Boomi AtomSphere, Agilent Technologies, spaCy, EKM, Amadeus, IBM SPSS Modeler, Vizergy Central Reservation System, Travelport GDS, Azure Policy, Azure Virtual Desktop, Cint, Microsoft Teams Rooms, Microsoft OneDrive for Business, Office365, Power Query, DAX, dbt Cloud, Amazon Connect, AWS CodePipeline, Google Identity Services APIs, Kong, STARLIMS, Microsoft Intune Enterprise Application Management, Microsoft Active Directory Federation Services, Microsoft Word, GoToAssist (FASTchat), Xunit, Oracle Directory Services, SailPoint, Saviynt, IDC, Lambda Cloud, Honeywell MES, Yokogawa, Shimadzu LabSolutions, IFS Cloud, Modbus, CPI, ManageEngine Desktop Central, SAP Commerce Cloud, Baidu Search Engine, Conviva Operational Data Platform, NTENT, Azure DevOps Tool Integration, Adobe Commerce (formerly Magento Commerce), SAP Customer Identity and Access Management for B2B, AWS Analytics, Azure Analysis Services, Excel4Apps, Veeva CRM, ChatGPT, Langchain, FIS, WMS, Cisco TelePresence Management Suite (TMS), comScore, Matillion, Copado, Azure Kubernetes Service (AKS), Secured MVC Forum on Windows 2012 R2, Azure Monitor, Linq, SiteCore, Mag+, Visa, Mastercard Offers, Amazon Managed Streaming for Apache Kafka (Amazon MSK), Hibernate, Ptengine, Angular JS, Agilent SLIMS, Wider Planet, ETQ Reliance QMS, Ignition SCADA, IoT, codebeamer, Scrum Do, Microsoft Project, Amazon EC2 Auto Scaling, QTest, Bicep, AWS Glue Data Catalog, Apache Iceberg, Apache Parquet, Apache Flink, Ironclad, DocuSign, Calabrio ONE, SafeSend, AWS Glue, ECS, Amazon EKS Anywhere, Amazon Virtual Private Cloud (Amazon VPC), AWS Transit Gateway, Amazon Elastic Load Balancing, Amazon Elastic File System (Amazon EFS), AWS Key Management Service (KMS), AWS WAF, Stormshield, Amazon GuardDuty, AWS Security Hub, TrakSYS, Azure AD Notifications, Azure SQL, Amazon Simple Storage Service (S3), Pega CRM Suite, T24, Hubble, Google Drive, Google Docs, HELM, JFrog Artifactory, Fortify WebInspect, Sonatype Nexus Platform, GitHub Advanced Security, Datadog, OpenLDAP, JTL-Shop 3, Parallels Mac Management for Microsoft SCCM, Google Hangouts, Loopio, Palo Alto Networks, Palo Alto Networks Panorama, PatientPop, VLAN, AWS VPN, Impact Radius, Quadient Inspire, Zscaler ZTNA, Robot Framework, SAP Extended Warehouse Management, Apigee, Aurora, Amazon Elastic MapReduce (EMR), Athena, AWS Data Lake Storage, Azure Cosmos DB, Azure Synapse, Flask, IBM Business Automation Workflow (BAW), Nutanix, Nutanix AHV, vSphere, VMware ESXi, VMware vCenter, Microsoft Windows Server 2000, Azure Active Directory B2C, Trend Micro TippingPoint, Akamai CDN Solutions, Infoblox DHCP, VMware Storage vMotion, VMware Distributed Resource Scheduler (DRS), Palo Alto Networks GlobalProtect, Blue Coat ProxySG, Kona Web Application Firewall, Palo Alto Wildfire, CrowdStrike Falcon, Ab Initio, AWS VPC Lattice, AWS Systems Manager, Flux, Resi, OpenAPI, SNS, Amazon Simple Queue Service (SQS), AWS EventBridge, AWS Step Functions, Amazon Kinesis, OpenSearch, AWS Fargate, AWS PrivateLink, Crystal Ball, Cognito, AWS Secrets Manager, Apollo, Prometheus, Grafana, Amazon Associates, Interact, Salesforce Flow, Sales Cloud Einstein, Flow, Soap Media, FlipHTML5, DotNetNuke, System Platform, InTouch, Process automation package for service request creation in SAP S/4HANA Utilities, Apache Hadoop HDFS, Ionic, Tines, Flutter, Infor CloudSuite HCM, ADP GlobalView Payroll, Salesforce Financial Services Cloud, Siemens PROFIBUS, Pipedrive, Avid Sibelius, CrowdStrike, Falco, SAP BW/4HANA, Cisco WebEx Teams, Microsoft OneDrive, Adform DMP, SAP HANA, Designer, SAP BusinessObjects Business Intelligence (BI), GoDataFeed, Surfcam, SAP Customer Care and Service (CCS), GitLab, Apache Tomcat, SAP Sybase InfoMaker, mO Jira OAuth SSO, Jira OpenID Connect SSO, Jira OIDC SSO, IBM Informix, Azure Data Lake Storage, Azure SQL Database, Lighthouse 360, UPS, Idera SQL Diagnostic Manager, Google Kubernetes Engine, Google Artifact Registry, Google Compute Engine, SAP Profitability Analysis (PA), Altium 365, Homestead, Nexthink, Remedy Single Sign On, Veeva Vault PromoMats, GenText AI Assistant for MS Word, Microsoft Fabric, Veeva Systems, OwnBackup, Ansys Workbench, Adobe Target, Adobe Analytics, Adobe Customer Journey Analytics, GWI, Oracle Time and Labor, Sage Business Cloud Payroll, Mint, Google Cloud Composer, Google Classroom, Meetrics, , , NetSuite, NetSuite SuiteTalk, AVEVA PDMS, AWS Schema Conversion Tool, Liquibase, Oracle Integration Cloud, IBM CICS Transaction Server, IBM z/OS Operating System, IBM ISPF, Zift Solutions, BMC Compuware File-AID, Oracle Supply Chain Management (SCM) Cloud, Google Marketing Platform, oracle service bus OSB, Oracle SOA Cloud Service, SOA Suite, Unity Catalog, QAD QXtend, ServiceNow Service Graph Connectors, Microsoft Power Platform AI Builder, Google Kubernetes Engine (GKE), Snowpark, Azure Firewall, Azure Sentinel, SAP Basis, Flash Appointments, Limelight Video Platform, Postpresso, VMware vRealize Orchestrator, Kinaxis, Anaplan, LLamasoft, Gurobi Optimizer, Electron, Microsoft Dynamics, SAP Business Planning and Consolidation (BPC), Cisco Catalyst 9500, Splunk Enterprise, Streams, Make, GraalVM, AWS DataSync, Zerto, Amazon WorkSpaces, Veeam Backup &amp; Replication, Dynamics 365 CRM, CallMiner Eureka, Workday Prism Analytics, SAP Service Cloud, Microsoft Azure, C# (C Sharp), Entity Framework Core, GE Digital ADMS, Power ON, MicroStrategy, Teradata, Atlassian, Cisco Nexus Switches, Apache Subversion (SVN) Server on Ubuntu 18.04 LTS, Conversant (ValueClick), Octopus Deploy, Jupyter, TIBCO Spotfire, Proofpoint Targeted Attack Protection For SaaS, Kong Insomnia, Lua, SwaggerHub, SailPoint IdentityIQ, Notion, CSC, Google Cloud Run, Google AlloyDB for PostgreSQL, Google Cloud SDK, Workday Time Tracking, Microsoft Dynamics 365 CE, Siemens SIMATIC PCS 7, Cisco Secure Firewall Management Center, NeoData, Mendix, Highspot, Juniper Firewall, Junip, Juniper Networks QFX-Series Switches, Fortinet, CA Endevor, CA 7 Workload Automation Intelligence, Nevron Vision for SSRS, Adobe Experience Platform, CJ Affiliate, Neo4j Graph Data Science, PRO.FILE, Segment, Salesforce Lightning, Spectrum, Laravel, Medidata Rave, Adobe Journey Optimizer, Extend, ROOM, Gradle, Syncade MES, Teradata Vantage, IBM Guardium, Jira Service Desk, Azure Blob Storage, IBM DS8000, Dell EMC XtremIO, Pure Storage, NetApp Common Internet File System (CIFS), MariaDB, SalesLoft, iManage Document and Email Management, NICE CXone Expert, Cisco AppDynamics, Adobe XD, Adobe Photoshop, Spinnaker, Sensor Tower, Kingdee Software, Metadata Hub, memoQ, Smartsheet, Eyefinity OfficeMate, Microsoft Exchange Online, Zenoti, Blackline, Red Hat 3scale API Management, Vtiger for G Suite, Mulesoft, EFI, Oracle JDeveloper, Citrix SD-WAN, Tanium, Acronis, BeyondTrust, ReadyAPI, SAP Solution Manager, SAP Fiori, SAP GRC, 3M 360 Encompass - Health Analytics Suite, Vertex, Azure Service Fabric, Cisco Tandberg, Spring Cloud, Oracle Field Service, Azure Key Vault, CPMStar, EnergyCAP SmartAnalytics, Znaptag, CyberArk Conjur, Sentinel, IBM Workload Scheduler, CyberArk, One Identity Defender, SAP Data Quality Management, microservices for location data, CyberArk Application Identity Manager, IBM Security Identity Governance and Intelligence, TIBCO WebFOCUS, Tableau Cloud, WebDriverIO, AWS Lake Formation, Pytest, ClassDojo, Workday HCM, Workday Recruiting, TelmarHelixa, SUSE, IBM AIX, WHMCS, IBM PowerVM, IBM PowerHA, Conversant, Palo Alto PAN-OS, Aja Video Systems, Linkshare, UiPath RPA, Nielsen NetRatings, Oracle Utilities Customer Care and Billing Solutions, Icertis Contract Management Software, Apple OS X Server, Flashtalking by Mediaocean, Azure Cloud Shell, Buffer, Juniper Networks SRX110 Services Gateway, pgAdmin, Showpad, JAMIS Prime ERP, Lytics, LangGraph, CET, OpenAI, Azure Container Apps, Fastapi, Django, Azure Application Insights, Calypso, Oracle ZFS, Open Multi-Processing (OpenMP), Amazon Linux 2, AWS CloudHSM, SMTP, Oracle Fusion Cloud ERP, PagerDuty Incident Response, ServiceNow Request Management, 3XChange, ServiceNow Problem Management, Google Cloud Deployment Manager, Visio, Apache Camel, Apache ActiveMQ, Gmail, Calendar for Jira, Azure Migrate, erwin Data Modeler, Oracle Data Integrator, Microsoft Dynamics 365 Customer Voice, Azure Log Analytics, Azure Storage Explorer, Azure VPN Gateway, Azure Bastion, Azure Load Balancer, Azure Active Directory Domain Services, Dash, Oracle Linux, IBM QRadar SIEM, Amazon Simple Notification Service (SNS), PCF International, Salesforce Marketing Cloud, Microsoft Dynamics 365 for Sales, Quadient Inspire Interactive, Azure Service Bus, Kinaxis RapidResponse, IBM DataPower Gateway, SAP PowerDesigner, Sass, Eslint, Jamf, TUNE, Palantir Foundry, Devo, MLflow, Microsoft Copilot Studio, StackPath CDN, Red Hat Cluster Suite, Oracle EBS CRM, AWS Batch, Chrome, SAP Fieldglass Services Procurement, CONTROL, Apache CloudStack, AWS Cloud, Onit, poly, Azure Security Center, Checkmarx, Cisco ACI Orchestration, Qualys Penetration Testing, go+, Azure Pipelines, Dell EMC PowerStore, Windchill+, Windchill PDMLink, PTC ThingWorx, Okta, SAP Ariba Cloud Integration Gateway, Cribl, Elasticsearch, Salesforce Journey Builder, Optimizely Personalization, Oracle Data Cloud, Salesforce Einstein Analytics, Affilinet, WhatsApp, F5 BIG-IP, Cisco Meraki, Cisco Unified Intelligence Center, PowerScale, Netlify, iMIS, Cisco Meraki MS, GoodBarber, PostGIS, OpenStack, Puppet, New Relic, Sumologic, Vodafone Ziggo, Barracuda Email Security Service, Boomi, Databricks SQL, Databricks Unity Catalog, Google Chromebook, ISO+â„¢, DataRobot, H2O, IBM Watson, Temenos Transact, PeopleSoft Enterprise Performance Management (EPM), Google Cloud AutoML, Google Cloud AI Platform, Mocha, IntelliJ IDEA, Vscode, Applied Epic, Planisware Enterprise, Ramco EAM, Symfony, webpack, Workday Absence Management, IBM WebSphere Message Broker, Oracle WebLogic, Apache Ant, Eclipse, Babel, Emerson Syncade, Silae Paie, Adobe, Jetpack, Argon CI/CD Security, IBM Planning Analytics, Sage, Salesforce Email Studio, QMetry Automation Studio, Jitterbit, Siemens Opcenter, Oracle JDBC, Micro Focus Network Node Manager i, Leaflet, Dell Data Domain, OnApp, matplotlib, Seaborn Health Care, Microsoft SQL Server Management Studio, Subversion, Route 53, FME Platform, Azure Database for PostgreSQL, Workfront, IBM MQ, Proofpoint, dmarcian, Oracle SPF, SimCorp Gain, SAP Plant Maintenance, Atlan, Monte Carlo, Less, Tegrity, WireMock, Intel, Canon Printers, Selenium WebDriver, RXJS, Jasmine, Karma, Looker, Java EE, Oracle Argus, Visual Studio Code, Liferay, Radmin, Jamf Pro, VMware Horizon, IBM API Connect, VMware Cloud Foundation, VxRail, E-planning, PeopleSoft CRM, Piwik PRO, Matomo, Google Data Studio, Cypress, Wireshark, ServiceNow Flow Designer, AutoSys Workload Automation, Cronofy, SAS Analytics Pro, Vector, Azure Information Protection, ManageEngine ADAudit Plus, ServiceNow Service Portal, Descript, ServiceNow IntegrationHub, ESET, Oracle Cloud, Planview PPM Pro, Azure AI Studio, Docusign CLM, MATLAB, Simulink, Melbourne IT, AWS Firewall Manager, AWS Network Firewall, AWS CloudTrail, Gorilla Nation, Spirent TestCenter, Oracle Hyperion Enterprise, Akamai DNS, Scoro, Azure Digital Twins, ARIS Simulation, InMoment Text Analytics, Delta, Amazon AMS, Microsoft Advanced Group Policy Management, Microsoft Exchange Server 2003, TalentLMS, Microsoft ADFS for Genesys Cloud, SmartCOMM, Canva, Claude, Lexity, Google Cloud Tasks, Oracle Siebel, Azure API Management, Azure Event Grid, Azure Event Hubs, Windows 11, SAP Accounts Payable and Receivable, Contentful, Zscaler, Microsoft Customer Care Framework, Soda, Adelphic DSP, SAP Gateway, Splash, Workday Student, Adometry (Google), Red Hat AMQ, OSIsoft PI, UniFi SDN, Craft CMS, Azure Container Registry, Azure Defender, Oracle Visual Builder Cloud Service, TSYS, Prudsys, Azure Data Lake Store, Delta Sharing, Infoblox, CheckPoint, AWS Control Tower, AWS Application Load Balancer, AWS Network Load Balancer, Google Cloud Machine Learning Engine, WorkSafeBC, Aruba, ChinaCache, Palo Alto PA-5200 Series, Azure AD P2, Pages, JaCoCo, Canvas LMS, LEAP, Microsoft 365 Apps &amp; Services, BMC Compuware ISPW, Commvault, Dell EMC VPLEX, , VMware vCenter Server, Nutanix Prism, Apache, Verizon WAF, AppDynamics, Sprinklr, Yext, AWS Machine Learning, BIRT, Cisco UCS Servers, Zoom Rooms, Pinecone, Apple iPhone, Amazon ElastiCache, NetApp, Hitachi JP1, Brocade, Wiz, Adobe Commerce, FileTrail Records Management, Wordpress.com, SolarWinds DameWare Remote Support, AnyDesk, Horizon, Genesys, Avaya, CloudMoverâ„¢ for AWS S3, F5 BIG-IP Access Policy Manager (APM), FileZilla, OpenAI GPT-3, Google Display &amp; Video 360, IBM Rational DOORS, Polarion, Genesys Cloud CX Platform, MuleSoft Anypoint Platform, Flashtalking, Oracle Bare Metal Cloud Services, GC Digital, Kaspersky Sandbox, Cloud Foundry, Palantir Gotham, Infoblox DDI, Google Cloud Pub/Sub, Google Cloud Dataflow, Blackrock Aladdin, Charles River, Fidessa, Adenza, Broadridge, Temenos Infinity, Bloomberg Professional Services, Refinitiv World-Check Risk Intelligence, Azure Cognitive Services, Westlaw, Siemens PLM, ControllerView, Google Cloud Scheduler, Collibra, Microsoft Endpoint Configuration Manager (MECM), InstallShield, LogRhythm SIEM, WSUS, Objective-C, Perl, Camunda, IBM Cognos Analytics, RAML, theFind.com, Microsoft Endpoint Manager, Cisco UCS Manager, ServiceNow IT Service Management (ITSM), ServiceNow IT Operations Management (ITOM), Autopilot, McAfee Total Protection for Data Loss (DLP), Puppeteer, NGRX, MAUI, Opcenter RD&amp;L, Camstar, Highcharts, D3js, Chart.Js, Synopsys VCS, Vercel, Cisco Application Policy Infrastructure Controller (APIC), Cisco Nexus 2000, Cisco SD-WAN, Palo Alto PA-5000 Series, Azure ExpressRoute, Planview LeanKit, Khoros for SAP Customer Experience Cloud, PEX, PingID, SOAPUI, TestComplete, SAP GUI, Google Search Central, Kernelcare, Adfinity, SYNERGY, BlackBerry QNX, Yocto, CMake, Microsoft Distributed File System (DFS), IBM InfoSphere Master Data Management, SAS Enterprise Guide, Cisco Meraki SD-WAN, Juniper Networks, Taboola Newsroom, Axway, Dv360, Acoustic Analytics, Adition Technologies - Advertisers, NVIDIA A100 Tensor Core GPU, Avi Networks, CloudFlare, Akamai, Workday Adaptive Planning, JPA Health, Amazon DocumentDB, AWS App Mesh, Istio, LucidChart, webMethods Integration Server, Google Cloud Build, Veeva Network, Dynamics 365 Field Service, Dynamics 365 Sales, .GIS, Docker Swarm, BlueJeans, Atlas by Facebook, WellnessLiving, Pentaho Data Integration, Red Hat Enterprise Linux, AdSpeed, Nuix Workstation, Majesco, Huawei S6700, Vanta, MAX by AppLovin, Flexera IT Asset Management (ITAM), Google App Engine, BMC Helix Discovery, ServiceNow Service Mapping, ServiceNow Event Management, ServiceNow Virtual Agent, Meta Llama 2, Tenable.sc, Tenable Nessus, Infolinks, Google Hybrid Cloud, Litera pdfDocs, Microsoft Sql Server, Zendesk, Playvox WFM, Adobe Real-Time CDP, Cisco Catalyst 9800 Series Wireless Controllers, Trend Micro Smart Protection, Apache Pig, , TestRail, Apache Zeppelin, Siemens SIMATIC HMI (Human Machine Interface), Snyk Code (SAST), Ad Astra, Grafana Loki, IBM InfoSphere Platform, Unica, , MOVEit MFT, GRPC, LlamaIndex, Thermo Scientific Chromeleon Chromatography Data System (CDS), Weaviate, CAESAR II, Red Hat Gluster Server (formerly Storage Server), Compliance Wire, Check Point CloudGuard CNAPP, Cisco TrustSec, ContentClick, MapMarker, F5 Global Server Load Balancing (GSLB), Apache Airflow, PagerDuty, AlienVault USM (from AT&amp;T Cybersecurity), SS&amp;C, Cisco DWDM, Fiberlink, SAS Visual Analytics, Arista EOS, NetScout AirMagnet, Model N, Box, Intercom, Blackboard LMS, Epic, Semrush, /DB, AWS Transfer for SFTP, NEC, Facebook, Whipple Hill, Amazon Pinpoint, Informatica Intelligent Cloud Services (IICS), COINS, Posit, PriceGrabber, Yahoo! Japan Promotional Ads, CloudBees CI, SolarWinds, , SentenceTransformers, Google Publisher Tag (GPT), Amazon Elastic Container Service (Amazon ECS), Crossplane, fastlane, Rapid7 InsightVM, Azure AD Application Proxy, Dynamics 365 Customer Service, Dynamics 365 Customer Insights, Google Cloud Data Fusion, Google VPC Service Controls, TIBCO, Winky-AXE, SAP Ariba, Jaggaer, Arcserve, Cashfree, Informatica Test Data Management, OpenText Exstream, Five9, ConvertCart, Snyk, Sysdig Secure, Evolve IP Services, Netwrix Threat Prevention, Oracle Taleo, Taleo, SAP Process Orchestration, SAP Integration Suite, Windows Server Update Services, Kantata, Google Dialogflow, NLP, Google Cloud APIs, Karate Labs, Amazon Textract, Amazon Comprehend, Amazon QuickSight, AWS CodeBuild, AWS CodeDeploy, Boto3, CDK, Q, Rubrik, Veritas NetBackup, Marc, Draw.io, Azure Virtual Network, Zenoss, TIBCO Data Virtualization, Oracle Financials Cloud, SUSE Linux Enterprise Server, PingOne Protect, da Vinci Surgical System, PingFederate, OSISoft, Google Play, Quantum Metric, Storyboard to SwiftUI Converter, Givex Loyalty, SPS Commerce Analytics, Microsoft Purview eDiscovery, Inductive Automation Ignition, QlikView, SQL Developer, Google Cloud Load Balancing, Oracle Cloud Infrastructure Identity and Access Management, Azure Batch, Aspect Workforce, Verint, NICE, Barracuda Spam Firewall, NuGenesis SDMS, Visual Composer, Radarstats, MagnetVideo, AWS IAM Identity Center, Fortinet FortiGate, FortiManager, FortiAnalyzer, EpicCare, ThoughtSpot, HPE Blade Servers, ACCELQ, Applitools, LambdaTest, Orum, ALEX, InterSystems IRIS, Web.com, PROS, Azure HDInsight, Azure Blockchain Service, Adobe Captivate, Canon Multifunction Copiers, AWS Organizations, Keras, FlexNet Licensing, VMware Enterprise PKS, Bitnami AlertManager, Oracle Passlogix, IBM MaaS360, IBM HTTP Server, SEEBURGER Business Integration Suite, AvantLink, Amazon CloudFront, Nginx, Argo CD, Definitive Healthcare, LiveChat, Red Hat Quay, ZoomInfo, D&amp;B Hoovers, Hybris (SAP), Salesforce Commerce Cloud, Shopify, commercetools, IBM WebSphere Commerce, Guidewire InsuranceSuite, Microsoft System Center Configuration Manager, Microsoft Intune, VMware Workspace ONE, Zopim, Prefect, Hugging Face, ParkingCrew, TIBCO Statistica, Magento 2 Community, AutoRABIT, Appier AIRIS (formerly Woopra), Azure Cognitive Search, Adform, Faiss, Acronis Cyber Backup, WP-Oauth, Basis, OnCore CTMS, AWS Directory Service, Inventor, Sophus 3 eMetrics, Blueprint, Amazon EventBridge, Axiom by Syntellis Performance Solutions, Meta Pixel, Looker Studio, Mule ESB, Java SE, EJBCA, Ivanti, QGIS, Vulkan, Delphi, Azure IoT Edge, C/C++, Open Graphics Library (OpenGL), Specflow, Develatio's ExpressJS AMI, AWS IoT, Wodify, Amazon Lex, Kubeflow, AWS CodeCommit, Amazon SageMaker, ForgeRock Identity Platform, Amazon Redshift, Zscaler Internet Access, Zscaler Private Access, Windows 10 IoT Core Services, Dart, Google Firebase Crashlytics, Google Firebase Remote Config, Tricentis Tosca, Yandex Metrica, Cisco Nexus 9000, IBM Spectrum, Microsoft Always on VPN, VMware vSphere, Azure Data Explorer, Azure Resource Manager, OpenID, ForgeRock OpenDJ, Ellucian Colleague Finance, SAP GRC Access Control (GRC-SAC), Micro Focus Mainframe Solutions, Charmed Kubeflow, SAP CRM, Archer, Duo, Delinea Secret Server, Azure DevOps Labs, Heartland Payment Systems, Cherwell Software, Articulate, Lectora, Camtasia, SAP Enable Now, Articulate 360, IBM Datacap, Microsoft Windows Embedded Compact, Sophos Intercept X, Chatter, Unity, TeamCity, Flyway, Apache Solr, Google Cloud Looker, Hex, Rockwell Automation Services, Batch, Azure Front Door, Oracle Financial Services, NICE RPA, Alipay, PEO, Cisco Identity Services Engine, ThousandEyes, NetScout, BILL, NetBox, Cority Platform, SAP EHS, Red Hat, Kofax, ASG Zeke, Salesforce Commerce Cloud SFRA, OneTrust Tech Risk &amp; Compliance, Salesforce Field Service, Boxever, Oracle Eloqua, Tealium iQ Tag Management, Tealium, Qualtrics, Hubspot, MailChimp, Marketo, Optimizely, Blue Yonder Order Management, OM Partners, npm, Yarn, Storybook, Angular Material, Tailwind, Backblaze Computer Backup, VMware vSAN, Amazon Cloud Directory, VMware Aria Operations for Logs, Dell PowerEdge Servers, PeopleSoft PeopleTools, AWS Elemental MediaConvert, IT Systems, Altium, OrCAD Capture, Zuken, Ticket Spice, Adconion, Oracle Identity Management, Oracle Internet Directory, Adobe Campaign, Insightly, Amazon Elastic Load Balancer, Bootstrapcdn, Nagios, Zabbix, Glia, WCF, Citrix Director, Walkme, EMaint, Absorb LMS, Cisco SASE (Secure Access Service Edge), IBM Data Warehouse, SAP Analytics Cloud, Carbon, Imperva, F5 Silverline, Oracle Solaris, Star, FactoryTalk View, ADAPT, GT STRUDL, BotPenguin, Sunshine Conversations, Fry, pandas, NumPy, OpenText Intelligent Capture, Android Studio, Dynatrace OneAgent, OpenTelemetry, Linkerd, HAProxy, Fluentd, Fluent Bit, Kibana, Amazon Timestream, Oracle Commerce Cloud, Salesforce Shield, Thales HSM, , BizTalk Server, Google Cloud DNS, FortiGate Cloud-Native Firewall (CNF), Google Cloud Armor, 3DEXPERIENCE Platform, Dassault ENOVIA, Dassault SOLIDWORKS, Creo+, Tekla Model Sharing, Cameo Systems Modeler, Telligent, Uikit, SAP Financial Supply Chain Management (FSCM), Asana, Microsoft Exchange 2013, Microsoft Exchange 2016, BlackBerry, OpenAI Whisper, Microsoft Application Insights, BlueCat Networks, Cisco Catalyst 9400, Cisco Wireless LAN Controllers, PRTG Network Monitor, Handshake for Custom Services, Catalyst, SAP Extended ECM (xECM), LeafLink, ReactX, Tradedoubler, Plista, FileVault, Genesys Engage, Genesys Cloud CX, ServiceNow Employee Center, Kanbanize, Nuxeo, PeopleSoft Sales, CEMAR, Render, Tekton Pipelines, Presto, Plotly Dash, empow, Glide, ServiceNow Discovery, SAP Data Migration, Winshuttle Foundation, Symphony Commerce, Agility, Air, Amazon Elastic Container Registry (ECR), M-Modal, RIB Software iTWO, Odoo CRM, Unisys DevSecOps, Workforce Software, Pro-Watch, Cleverbridge, AVEVA InTouch HMI, Activa, NVIDIA Morpheus, Caviar, Quartic, Cross Pixel Media, Amazon FreeRTOS, HashiCorp Vault, Astra WordPress Theme, TightVNC, Argocd, AWS Cloud Development Kit (AWS CDK), Tint, Oracle GoldenGate, Microsoft AdCenter, Squiz DXP, IBM Case Manager, Chili Piper, Microsoft Dynamics 365 Marketing, Crestron, Panasonic IP-PBX, Samsung, Sony, OpenProject, Hbase, PREEvision, Tidal, Oracle Support, Databricks ML, Bloomberg AIM, ExactTarget, ROSS, SpingMetrics, Microsoft Windows Server 2019, Microsoft Windows Server 2022, Citrix Hypervisor, Celonis, Data Storage, Zensai (formerly LMS365), Adobe Acrobat, Microsoft Access, Skedda, Oracle Data Integrator Enterprise Edition, Vlocity, ShareASale, TribalFusion, Microsoft TypeScript</v>
          </cell>
          <cell r="K9">
            <v>29170000</v>
          </cell>
          <cell r="L9" t="str">
            <v>Other</v>
          </cell>
          <cell r="M9">
            <v>29170000</v>
          </cell>
          <cell r="N9">
            <v>35947</v>
          </cell>
          <cell r="O9">
            <v>21108000000</v>
          </cell>
          <cell r="Q9" t="str">
            <v>Cognizant Technology Solutions Corporation, commonly known as Cognizant, is a leading American multinational IT consulting and professional services company based in Teaneck, New Jersey. Founded in 1994, Cognizant has grown to become one of the largest IT services firms in the world, employing over 340,000 people across more than 100 locations globally.
Cognizant offers a wide range of services, including IT consulting, business process outsourcing, digital transformation, application development, and data management. The company specializes in various industries such as financial services, healthcare, life sciences, and manufacturing. Cognizant integrates consulting with its IT and BPO operations, providing tailored solutions to meet the operational needs of its clients. With a strong focus on innovation, Cognizant has launched initiatives in areas like cloud modernization and blockchain technologies, positioning itself as a key player in the digital services landscape.</v>
          </cell>
          <cell r="R9">
            <v>1994</v>
          </cell>
        </row>
        <row r="10">
          <cell r="A10" t="str">
            <v>Morgan, Lewis &amp; Bockius LLP</v>
          </cell>
          <cell r="B10">
            <v>0</v>
          </cell>
          <cell r="C10">
            <v>3100</v>
          </cell>
          <cell r="D10" t="str">
            <v>law practice</v>
          </cell>
          <cell r="E10" t="str">
            <v>http://www.morganlewis.com</v>
          </cell>
          <cell r="F10" t="str">
            <v>http://www.linkedin.com/company/morgan-lewis-&amp;-bockius-llp</v>
          </cell>
          <cell r="G10" t="str">
            <v>Philadelphia</v>
          </cell>
          <cell r="H10" t="str">
            <v>Pennsylvania</v>
          </cell>
          <cell r="I10" t="str">
            <v>retail, technology, energy, sports, healthcare, corporate law, aerospace defense, defense, education, labor, manufacturing, automotive mobility, intellectual property law, transportation logistics, financial services, regulation investigations, retail ecommerce, life sciences, employment benefits, investment management, food, shipping &amp; transportation, litigation, finance, private equity, business strategy, global presence, employment law, legal services, regulatory compliance, banking law, e-commerce legal issues, employee benefits, client service, legal research, mergers and acquisitions, digital transformation, legal technology, client advisory, international trade law, public relations, fortune 100 clients, environmental compliance, project management, offices of lawyers, intellectual property litigation, sustainability compliance, healthcare compliance, structured finance, public policy, diverse industries, dispute resolution, energy sector legal counsel, compliance programs, global legal strategy, corporate governance, employment, high-stakes litigation, contract law, cross-jurisdictional legal services, antitrust investigations, sustainability law, intellectual property, public-private partnerships, law firm, legal training, industry expertise, climate change regulation, transactional law, retail and ecommerce, regulatory law, public company compliance, innovation, risk management, startups, international law, cross-border transactions, b2b, e-commerce, legal consulting, high-profile clients, trade law, collaborative culture, global law firm, investment fund regulation, cybersecurity law, client relationships, technology law, transportation law, structured transactions, energy law, data privacy, cyber law, business law, regulatory investigations, healthcare law, services, complex legal matters, real estate law, multinational clients, tax law, law firm management, pro bono, public policy advocacy, antitrust law, client communication, industry-specific legal solutions, industry-specific legal advice, international offices, legal analytics, complex transactions, technology sector legal advice, data analytics, retail industry legal support, employment class actions, dispute resolution in multiple jurisdictions, cybersecurity, environmental law, multinational corporations, legal innovation, complex legal issues, regulatory strategy, corporate restructuring, client-focused, retail law, real estate, transportation industry law, life sciences regulation, data security law, litigation services, crisis management, esg investing, antitrust, class actions, government contracts, business disputes, consulting services, technology transactions, automotive law, energy regulation, international trade, whistleblower protection, trial attorneys, investment funds, financial regulations, workplace safety, diversity and inclusion, electronic discovery, crisis communication, legal strategy, commercial contracts, alternative fee arrangements, in-house legal services, knowledge management, staffing solutions, emerging technologies, market insights, stakeholder engagement, strategic government relations, legal, consumer products &amp; retail, transportation &amp; logistics, energy &amp; utilities, health care, health, wellness &amp; fitness, hospital &amp; health care, mechanical or industrial engineering, consumer goods, consumers, law practice, mergers &amp; acquisitions, productivity, conflict resolution, consumer internet, internet, information technology &amp; services, management consulting</v>
          </cell>
          <cell r="J10" t="str">
            <v>Microsoft Office 365, CloudFlare Hosting, Microsoft Azure Hosting, VueJS, Atlassian Cloud, OneTrust, Slack, Google Font API, SiteCore, Google Tag Manager, Mobile Friendly, Vimeo, ShareThis, Google Maps (Non Paid Users), Workday Recruit, Google Maps, Remote, Data Analytics, SharePoint, FOUNDATION, PRO.FILE, Google AdWords Conversion, Microsoft Excel, Outlook, Microsoft Teams, Microsoft PowerPoint, HTML Pro, Oracle XML DB, BigHand, InterAction+, Foxit PDF SDK, Gem, Azure AI Studio, Microsoft Office, LexisNexis, Westlaw, Intel, ROOM, Thomson Reuters Elite, Flow, Microsoft Exchange Server 2003, Veritas Enterprise Vault, Proofpoint, Trend Micro, Azure Active Directory B2C, Axway, Microsoft Windows Server 2000, Chrome River Connector, , Workday, Linkedin Marketing Solutions, LinkedIn Recruiter, Microsoft Power Automate, Microsoft Power Apps, Microsoft Power Platform, PowerBI Tiles, Jira, Confluence, SQL, Microsoft Project, Workday Recruiting, DocuSign, macOS Sierra, ServiceNow Request Management, Microsoft Intune Enterprise Application Management, ServiceNow, Excel4Apps, ON24, Webex, Power BI Documenter, CPI, Cisco WebEx Teams, iManage, GoFileRoom, FM:Systems, .NET, Litera pdfDocs, Guidewire BillingCenter, Terraform, Azure Devops, React, Kubernetes, Docker, Microsoft Azure Monitor, Azure Container Apps, Azure Repos, Microsoft Application Insights, Python</v>
          </cell>
          <cell r="L10" t="str">
            <v>Merger / Acquisition</v>
          </cell>
          <cell r="M10">
            <v>0</v>
          </cell>
          <cell r="N10">
            <v>41944</v>
          </cell>
          <cell r="O10">
            <v>3010000000</v>
          </cell>
          <cell r="Q10" t="str">
            <v>Morgan, Lewis &amp; Bockius LLP, commonly known as Morgan Lewis, is a global law firm founded in 1873 in Philadelphia. With approximately 2,200 lawyers and legal professionals across over 30 offices worldwide, the firm ranks among the top U.S. law firms, generating $3.1 billion in revenue in 2024. Morgan Lewis represents nearly 90% of Fortune 100 companies and has a diverse client base that includes long-term partners like UGI.
The firm offers a wide range of legal services through 15 practice groups, focusing on areas such as corporate finance, intellectual property, labor and employment, and litigation. Morgan Lewis serves various industries, including energy, healthcare, technology, and financial services, handling complex transactions and regulatory matters. The firm is committed to a culture of inclusion and collaboration, with a strong emphasis on pro bono work and community engagement.</v>
          </cell>
          <cell r="R10">
            <v>1873</v>
          </cell>
        </row>
        <row r="11">
          <cell r="A11" t="str">
            <v>Capital Group</v>
          </cell>
          <cell r="B11">
            <v>0</v>
          </cell>
          <cell r="C11">
            <v>9000</v>
          </cell>
          <cell r="D11" t="str">
            <v>financial services</v>
          </cell>
          <cell r="E11" t="str">
            <v>http://www.capitalgroup.com</v>
          </cell>
          <cell r="F11" t="str">
            <v>http://www.linkedin.com/company/capital-group</v>
          </cell>
          <cell r="G11" t="str">
            <v>Los Angeles</v>
          </cell>
          <cell r="H11" t="str">
            <v>California</v>
          </cell>
          <cell r="I11" t="str">
            <v>investment management, financial services</v>
          </cell>
          <cell r="J11" t="str">
            <v>Akamai, Akamai DNS, Microsoft Office 365, Amazon AWS, UltraDns, Amazon SES, Rackspace MailGun, Outlook, CloudFlare, Atlassian Cloud, React Redux, ThreatMetrix, Workday, Eloqua, Slack, Salesforce, Adobe Marketing Cloud, Pardot, MailJet, Facebook Login (Connect), Mobile Friendly, Workday Recruit, Adobe Media Optimizer, Qualtrics, Gravity Forms, Google Tag Manager, DoubleClick Floodlight, AngularJS, Ghostery (formerly Evidon), Bootstrap Framework, Flix Media, Google Maps, Apache, Nginx, Shutterstock, Google Font API, WordPress.org, Hubspot, Linkedin Marketing Solutions, Bing Ads, Facebook Custom Audiences, Highcharts JS Library, Adobe CQ, jPlayer, AddThis, Scene7, Google Plus, SharpSpring, Pingdom, Google Dynamic Remarketing, DoubleClick Conversion, Rubicon Project, BuddyPress, Piwik, YouTube, Facebook Widget, SOASTA, Google AdSense, reCAPTCHA, LiveRamp, Squarespace ECommerce, New Relic, Woo Commerce, DoubleClick, Evidon Seal, Remote, AI, Capita, AWS Analytics, Databricks, Kubernetes, Amazon EKS Anywhere, Amazon S3, Aurora, Terraform, Apache Airflow, dbt, Spark, SQL, Claude, GitHub Copilot, Cursor, Copilot, PowerBI Tiles, Mode, BASE, CAT, Mari, LinkedIn Recruiter, Avature, CallMiner Eureka, Concur, Microsoft OneNote, SharePoint, Excel4Apps, Google AdWords Conversion, Amazon Web Services (AWS), Microsoft Azure, Harness, SonarQube, JFrog Artifactory, Cisco Nexus 2000, Docker, GitHub Actions, SonarQube Cloud (formerly SonarCloud), OpenTelemetry, Gradle, Maven, LinkedIn Ads, Python, Microsoft PowerShell, Bash, Splunk SOAR, Acronis True Image, MITRE ATT&amp;CK, Anaplan, AWS IAM Identity Center, Snowflake, Dremio, Microsoft 365, Microsoft OneDrive, Cisco WebEx Teams, SMTP, JTL-Shop 3, Oracle SPF, dmarcian, Git, R, SailPoint IdentityIQ, Amazon DynamoDB, API Gateway, AWS Glue Data Catalog, AWS SDK for JavaScript, ECS, Lambda Cloud, Make, Redshift, Semrush, TypeScript, Salesforce Service Cloud, ServiceNow IT Service Management (ITSM), AWS Bedrock, Azure OpenAI Service, Microsoft PowerPoint, Upland Qvidian, ServiceNow, Microsoft Excel, Azure Blockchain Service, SAP Concur, Jenkins, Azure Devops, AWS CloudFormation, Ansible, AWS Trusted Advisor, Microsoft Azure Monitor, Amazon CloudWatch, Prometheus, Splunk, Datadog, ELK Stack, Nintex Process Manager (formerly Promapp), Degreed, Micro, Apple Core ML, Loom, Cribl, Pipedrive</v>
          </cell>
          <cell r="L11" t="str">
            <v>Other</v>
          </cell>
          <cell r="N11">
            <v>45536</v>
          </cell>
          <cell r="O11">
            <v>8000000000</v>
          </cell>
          <cell r="Q11" t="str">
            <v>Capital Group is a privately held investment management firm based in Los Angeles, California, founded in 1931. With over $3 trillion in assets under management, it is one of the oldest and largest firms in the industry. The company operates globally, with offices in the Americas, Asia, Australia, and Europe. Capital Group emphasizes long-term investing through rigorous research and a collaborative approach known as The Capital System, which involves multiple independent managers and analysts to enhance portfolio diversity and mitigate risks.
The firm offers a wide range of investment solutions, including mutual funds, institutional offerings, and 529 college savings plans. Its focus is on active management across equities, fixed income, and alternative investments, integrating environmental, social, and governance (ESG) factors into its research. Capital Group is committed to improving clients' lives through successful investing, fostering trust and collaboration while delivering consistent results for long-term investors.</v>
          </cell>
          <cell r="R11">
            <v>1931</v>
          </cell>
        </row>
        <row r="12">
          <cell r="A12" t="str">
            <v>American Income Life Insurance Company</v>
          </cell>
          <cell r="B12">
            <v>0</v>
          </cell>
          <cell r="C12">
            <v>11000</v>
          </cell>
          <cell r="D12" t="str">
            <v>insurance</v>
          </cell>
          <cell r="E12" t="str">
            <v>http://www.ailife.com</v>
          </cell>
          <cell r="F12" t="str">
            <v>http://www.linkedin.com/company/american-income-life</v>
          </cell>
          <cell r="G12" t="str">
            <v>Waco</v>
          </cell>
          <cell r="H12" t="str">
            <v>Texas</v>
          </cell>
          <cell r="I12" t="str">
            <v>the only provider of supplemental benefits to organized labor, we visit thousands of families each year, we visit thousands of families a year, one of the most lucrative agent compensation programs in the industry, sales &amp; marketing, business services, credit unions, enterprise software, software, information technology, union member scholarships, life policies, union scholarship program, community giving, union worker insurance, insurance plans, financial strength, labor union support, strike fund, union strike support, insurance options, d2c, community involvement, estate planning, community programs, whole life insurance, union strike fund contributions, insurance company, employee benefits, union support, whole life, life insurance in force, community and social services, asset assets, union member advocacy programs, union advocacy insurance, supplemental health insurance, family protection, insurance policy, insurance solutions, insurance services, union member protection, canada insurance, a.m. best rating, charitable partnerships, insurance claims, union member community programs, union member advocacy, union member insurance, union support charities, union worker protection, b2b, b2c, customer satisfaction, union community involvement, union community service, insurance, personalized service, accident insurance, community support, community initiatives, premium waiver, scholarship program, community outreach, services, new zealand, community support programs, union insurance, insurance for families, insurance market, insurance for working families, new zealand insurance, customer service, labor union insurance, community partnerships, union insurance support, community charities, direct life, health, and medical insurance carriers, union affiliated insurance, union support initiatives, union label company, insurance underwriting, insurance provider, long-term relationships, insurance agent, cash value, life insurance, insurance premiums, licensed states, supplemental insurance, community projects, financial services, term life, charitable work, insurance coverage, health coverage, labor unions, union label insurance, union worker benefits, union member benefits, financial stability, philanthropy, asset management, community service, licensed in 49 states, life policy, labor advocacy, union support insurance, strike fund contributions, labor support programs, insurance industry, health insurance, union organization support, canada, insurance products, insurance claims process, strike premium waiver, community donations, insurance benefits, insurance for workers, corporate social responsibility, term life insurance, a.m. best, child safe kit, final expense program, legacy will kit, accelerated benefit, terminal illness rider, claims processing, policyholder services, working families insurance, group benefits, portable insurance coverage, critical illness insurance, hospital indemnity insurance, customer support, agent workspace, labor unions insurance, credit unions benefits, supplemental accident insurance, financial strength ratings, claims payment, child protection, insurance agents, no-cost insurance programs, insurance for college students, insurance for union members, insurance for self-employed, affordable life insurance, individual life policies, family life insurance, coverage for special risks, personalized insurance plans, financial planning, insurance for caregivers, insurance for seniors, online agent finder, customizable insurance products, financial education seminars, multi-policy discounts, annual insurance review, insurance advisory board, community charity initiatives, chronic illness coverage, healthcare, finance, non-profit, enterprises, computer software, information technology &amp; services, law practice, legal services, health care, health, wellness &amp; fitness, hospital &amp; health care, nonprofit organization management</v>
          </cell>
          <cell r="J12" t="str">
            <v>Amazon CloudFront, Route 53, Microsoft Office 365, Amazon AWS, Slack, Google translate API, AngularJS, Google Maps (Non Paid Users), Amcharts JS Library, Mobile Friendly, reCAPTCHA, Google Maps, Google Dynamic Remarketing, ASP.NET, Facebook Widget, Visual Website Optimizer, Google Tag Manager, Microsoft-IIS, DoubleClick Conversion, DoubleClick, Facebook Custom Audiences, F5 BIG-IP, Vimeo, Bootstrap Framework, Facebook Login (Connect), Kentico, SilkRoad, Google Font API, Google AdSense, JazzHR, Zoomdata</v>
          </cell>
          <cell r="L12" t="str">
            <v>Merger / Acquisition</v>
          </cell>
          <cell r="M12">
            <v>0</v>
          </cell>
          <cell r="N12">
            <v>34639</v>
          </cell>
          <cell r="O12">
            <v>381000000</v>
          </cell>
          <cell r="P12">
            <v>5</v>
          </cell>
          <cell r="Q12" t="str">
            <v>American Income Life Insurance Company (AIL) is a supplemental life insurance provider founded in 1951 and headquartered in Waco, Texas. As a wholly-owned subsidiary of Globe Life Inc., AIL is licensed in 49 U.S. states, the District of Columbia, Canada, and New Zealand. The company maintains over 4 million policies and generates $381 million in annualized life premium sales, with combined assets nearing $9.3 billion.
AIL specializes in supplemental life insurance, accident, and supplemental health products designed for working families. The company focuses on serving members of labor unions, credit unions, and associations, offering unique benefits such as premium waivers during strikes. AIL emphasizes building long-term relationships with clients through in-home visits and has a strong commitment to community support and public policy advocacy aligned with the interests of working people.</v>
          </cell>
          <cell r="R12">
            <v>1951</v>
          </cell>
        </row>
        <row r="13">
          <cell r="A13" t="str">
            <v>Self.</v>
          </cell>
          <cell r="B13">
            <v>0</v>
          </cell>
          <cell r="C13">
            <v>52000</v>
          </cell>
          <cell r="D13" t="str">
            <v>management consulting</v>
          </cell>
          <cell r="E13" t="str">
            <v>http://www.self.inc</v>
          </cell>
          <cell r="F13" t="str">
            <v>http://www.linkedin.com/company/self.</v>
          </cell>
          <cell r="G13" t="str">
            <v>Saint James City</v>
          </cell>
          <cell r="H13" t="str">
            <v>Florida</v>
          </cell>
          <cell r="I13" t="str">
            <v>senior personnel training, business consulting &amp; services, credit history, consumer finance, credit report reporting, financial inclusion, credit report services, credit report enhancement, credit scores, credit report, other activities related to credit intermediation, credit activity, credit report management, credit growth, credit builder, credit access, credit report accuracy, low credit score, secured credit card, credit report for rent and bills, personal finance, financial empowerment, services, credit building, payment history, credit data, credit profile, credit score management, credit access for underserved, payment reporting, credit data reporting, credit report for utility payments, rent payment reporting, financial technology, rent reporting, fintech, credit score improvement, credit building tools, savings account, credit report for rent and utility payments, credit monitoring, credit report monitoring, savings growth, credit report data, credit builder loan, credit history building, credit score, creditworthiness, mobile app, credit report for rent, credit report for rent payments, creditworthiness building, financial goals, credit score boost, credit report updates, financial literacy, credit report for utilities, utility payment reporting, d2c, financial services, b2c, self credit builder loan, credit builder account, self visa credit card, bill reporting, loan for bad credit, monthly payment reporting, customer support, online banking, mobile app for credit, equifax reporting, experian reporting, transunion reporting, no hard credit pull, build credit from scratch, improving credit score, credit counselling, debt-to-income ratio, affordable financial products, credit financing, installment loans, zero credit score options, empower consumers, credit solutions, innovative financial tools, transparent banking, access to credit, low-interest loans, debt management, flexible payment plans, improved financial health, secure bank account loans, community support, trust and security, credit education resources, finance, education, management consulting, finance technology, information technology &amp; services</v>
          </cell>
          <cell r="J13" t="str">
            <v>Route 53, Amazon SES, Sendgrid, Gmail, Mimecast, Google Apps, MailChimp SPF, Microsoft Office 365, Amazon AWS, Mailchimp Mandrill, UserVoice, Atlassian Cloud, Zapier, The Trade Desk, Salesforce Live Agent, Salesforce, Hubspot, Taboola Newsroom, Facebook Widget, Google Font API, Facebook Login (Connect), Yahoo Analytics, Google Tag Manager, Twitter Advertising, Vimeo, Upsellit, Shopper Approved, Linkedin Marketing Solutions, Stripe, Facebook Custom Audiences, Bing Ads, Taboola, Flashtalking, Google AdWords Conversion, Mobile Friendly, Google Play, Hotjar, Shutterstock, Wistia, Google Analytics, Segment.io, Bootstrap Framework, Yahoo Ad Manager Plus, Remote, AI, EFI, Amazon Web Services (AWS), React, AWS Analytics, LaunchDarkly, Dell EMC Disaster Recovery, SQL, Python, GraphQL, TypeScript, Next.js, React Native, IDC, Siemens PROFIBUS, Pipedrive, Google Cloud Data Loss Prevention, Google Workspace, Slack, Zoomdata, Jira, Confluence, GitLab, AWS IAM Identity Center, AWS Systems Manager Parameter Store, Amazon Virtual Private Cloud (Amazon VPC), Amazon EC2, Amazon S3, Lambda Cloud, AWS Organizations, AWS Control Tower, Cisco Meraki, Netskope, Okta, SAM, SailPoint IdentityNow, Security, Bash, Microsoft PowerShell</v>
          </cell>
          <cell r="K13">
            <v>127430000</v>
          </cell>
          <cell r="L13" t="str">
            <v>Series E</v>
          </cell>
          <cell r="M13">
            <v>50000000</v>
          </cell>
          <cell r="N13">
            <v>44440</v>
          </cell>
          <cell r="O13">
            <v>93700000</v>
          </cell>
          <cell r="Q13" t="str">
            <v>Self Financial, Inc. is a fintech company based in Austin, Texas, founded in 2015 by James Garvey. The company focuses on promoting economic inclusion by helping individuals with low or no credit history build credit, save money, and achieve their financial goals. Self offers accessible tools that report to all three major credit bureaus: Experian, Equifax, and TransUnion.
Self's main products include a Credit Builder Account, which allows users to make monthly payments on a small installment loan held in a certificate of deposit, and a Self Visa Credit Card, a secured card designed for easy access to credit. Additionally, Self provides rent and utility reporting services, enabling users to build credit through regular bill payments. The company has grown to serve over 1 million customers nationwide and has received high ratings on app platforms, reflecting its commitment to customer empowerment and financial literacy.</v>
          </cell>
          <cell r="R13">
            <v>2014</v>
          </cell>
        </row>
        <row r="14">
          <cell r="A14" t="str">
            <v>Univision</v>
          </cell>
          <cell r="B14">
            <v>0</v>
          </cell>
          <cell r="C14">
            <v>5000</v>
          </cell>
          <cell r="D14" t="str">
            <v>broadcast media</v>
          </cell>
          <cell r="E14" t="str">
            <v>http://www.univision.com</v>
          </cell>
          <cell r="F14" t="str">
            <v>http://www.linkedin.com/company/univision</v>
          </cell>
          <cell r="G14" t="str">
            <v>Miami</v>
          </cell>
          <cell r="H14" t="str">
            <v>Florida</v>
          </cell>
          <cell r="I14" t="str">
            <v>broadcast, entertainment, sports, research, digital, marketing services, news, radio, spanishlanguage media company, curated web, radio &amp; television broadcasting, media platform, original content, hispanic news coverage, advertising &amp; marketing, hispanic community, univision studios, cultural content, broadcast infrastructure, media infrastructure, hispanic entertainment, hispanic community outreach, media technology, telenovelas production, hispanic media advertising, media advertising, fashion, hispanic audiences, media strategy, services, multiplatform content, cultural relevance, hispanic media digitalization, hispanic media reach, hispanic advertising, spanish-language media, media monetization, entertainment programming, telenovelas, broadcast technology, hispanic media infrastructure, spanish-language tv, digital media, hispanic media strategy, hispanic media growth, hispanic market, advertising platform, streaming, tv network, spanish-language radio, hispanic cultural programming, advertising, content distribution, media conglomerate, media &amp; entertainment, digital platforms, media business, information, media innovation, full-power stations, media, digital streaming for hispanics, hispanic media investments, hispanic digital media, content portfolio, lifestyle, hispanic media expansion, hispanic media market, hispanic broadcasting corporation, market leadership, market penetration, streaming content, radio broadcasting, media expansion, hispanic sports broadcasting, media audience, television programming, audience engagement, content delivery, media reach, beauty, media operations, streaming services, media company, cable affiliates, spanish-language streaming services, home improvement, media ownership, content streaming, content production, hispanic content production, television, hispanic media, b2c, media partnerships, broadcasting, media marketing, media industry, hispanic content distribution, hispanic digital content, media investments, media analytics, media production, media distribution, media programming, hispanic digital platforms, media network, content creation, hispanic media innovation, mobile app, hispanic audience targeting, multiplatform hispanic content, hispanic media partnerships, media services, news and sports, univision, live news, tv shows, horoscopes, celebrity gossip, recipes, upcoming events, community news, immigration, current affairs, covid-19 updates, uforia, vix, liga mx, uefa champions league, local news, health tips, cooking tips, celebrity news, food recipes, film and television, live streaming, 24/7 news, weather updates, sports highlights, cultural events, music news, vehicle tests, automotive news, home decoration, relationship advice, financial news, financial literacy, community events, parenting tips, entertainment news, social issues, political commentary, latin america, social media trends, food and wellness, lifestyle hacks, diy tips, celebrity interviews, b2b, distribution, marketing &amp; advertising, broadcast media, information technology &amp; services, health, wellness &amp; fitness, food &amp; beverages, consumer goods, consumers</v>
          </cell>
          <cell r="J14" t="str">
            <v>Fastly CDN, Route 53, Gmail, Google Apps, Outlook, Microsoft Office 365, Amazon AWS, Bluekai, Taboola Newsroom, Chartbeat, Zendesk, Slack, Wordpress VIP, Salesforce, Atlassian Cloud, Mapbox, Brightroll, Citrix, Citrix NetScaler, RTB House, greyscale - grey, AppNexus, Lotame, Facebook Widget, Taboola, Dotomi, JW Player, Tealium, Gravity Forms, Google Analytics, Moat, Amazon Associates, Google Font API, SiteScout, Facebook Login (Connect), Google AdSense, Apple Pay, Teads, Rubicon Project, Infolinks, Vimeo, Adform, Google Tag Manager, Varnish, Unruly Media, Mobile Friendly, DoubleClick, YouTube, Flashtalking, New Relic, Right Media (Yahoo Ads), Cloudinary, OpenX - Exchange, 33Across, Facebook Custom Audiences, HasOffers, Criteo, Integral Ad Science, WordPress.org, PubMatic, Media.net, Amadesa, comScore, BounceExchange, TripleLift, Weborama, Shutterstock, The Trade Desk, DoubleClick Floodlight, reCAPTCHA, DoubleVerify, Yahoo Analytics, Nielsen NetRatings, DoubleClick Conversion, Remote, AI</v>
          </cell>
          <cell r="K14">
            <v>6166200000</v>
          </cell>
          <cell r="L14" t="str">
            <v>Debt Financing</v>
          </cell>
          <cell r="M14">
            <v>1000000000</v>
          </cell>
          <cell r="N14">
            <v>45474</v>
          </cell>
          <cell r="O14">
            <v>5100000000</v>
          </cell>
          <cell r="Q14" t="str">
            <v>Univision is the leading Spanish-language media company in the United States, known for its extensive programming tailored to Hispanic audiences. It operates a variety of platforms, including television networks, radio stations, digital services, and music. The company originated from the first full-time Spanish-language TV station in the U.S., KCOR-TV, and has evolved significantly since its founding in 1961 as the Spanish International Network.
Univision's offerings include the flagship Univision Network, GalavisiÃ³n, and Univision Radio, which was formed from the acquisition of Hispanic Broadcasting. The company also has a strong digital presence with Univision.com and the Univision NOW streaming service. Additionally, Univision Studios produces original content, contributing to its reputation as a prominent source of entertainment and news for Spanish-speaking families across the country. With a reach that spans major markets like San Antonio, Los Angeles, New York, and Phoenix, Univision has established itself as a household name in Hispanic media.</v>
          </cell>
          <cell r="R14">
            <v>1966</v>
          </cell>
        </row>
        <row r="15">
          <cell r="A15" t="str">
            <v>SHI International Corp.</v>
          </cell>
          <cell r="B15">
            <v>0</v>
          </cell>
          <cell r="C15">
            <v>7800</v>
          </cell>
          <cell r="D15" t="str">
            <v>information technology &amp; services</v>
          </cell>
          <cell r="E15" t="str">
            <v>http://www.shi.com</v>
          </cell>
          <cell r="F15" t="str">
            <v>http://www.linkedin.com/company/shi-international-corp-</v>
          </cell>
          <cell r="G15" t="str">
            <v>Franklin Township</v>
          </cell>
          <cell r="H15" t="str">
            <v>New Jersey</v>
          </cell>
          <cell r="I15" t="str">
            <v>it services, software, data center, storage, networking, asset management, infrastructure, security, unified communications, volume licensing, configuration, mobility, customization, hardware, cloud, virtualization, procurement, lifecycle services, it services &amp; it consulting, it support services, sustainability, it project management, custom it solutions, managed services, solutions provider, customer retention, public sector digital services, it asset tracking software, cybersecurity, it solution design, cloud migration, it strategy, innovation, cloud management, it deployment, services, cloud computing and cybersecurity, technology vendor, it operations, it asset lifecycle, technology support, information technology and services, computer software and hardware, it infrastructure support, security services, technology partnerships, mwbe certified, hardware procurement, it lifecycle management, consulting, it asset management, diversity and inclusion, it service management, custom data center solutions, enterprise it, professional services, b2b, scalable it solutions, customer engagement, public sector it solutions, managed security services, cybersecurity risk assessment, it asset lifecycle management, technology reseller, technology innovation, cybersecurity services, technology consulting, asset tracking, technology services, cloud migration services, government, enterprise mobility solutions, growth-oriented culture, it procurement solutions, digital workplace solutions, it vendor management, it infrastructure design, it infrastructure, it support for education, it modernization, managed it services, it deployment services, it solutions, cloud security, enterprise cloud services, it cost optimization, public sector it, it support for healthcare, it consulting, cloud solutions, digital transformation, software procurement, cloud computing, it consulting and managed services, computer systems design and related services, it compliance support, global it services, healthcare, finance, education, non-profit, distribution, transportation &amp; logistics, information technology &amp; services, internet service providers, environmental services, renewables &amp; environment, enterprise software, enterprises, computer software, professional training &amp; coaching, management consulting, health care, health, wellness &amp; fitness, hospital &amp; health care, financial services, nonprofit organization management</v>
          </cell>
          <cell r="J15" t="str">
            <v>CloudFlare CDN, Mimecast, Microsoft Office 365, CloudFlare Hosting, Microsoft Azure Monitor, Microsoft Application Insights, WP Engine, React Redux, Marketo, Remote, Microsoft Active Directory Federation Services, Microsoft Windows Server 2012, , Kronos, DocuSign, DocuWare, AWS Trusted Advisor, Salesforce CRM Analytics, Microsoft Teams, Microsoft PowerShell, Python, Bash, Intel, Pipedrive, Siemens SIMATIC S7, Splunk SOAR, Trend Micro XDR, NVIDIA DGX-1, PowerBI Tiles, Tableau, Microsoft Excel, Cisco WebEx Teams, Excel4Apps, Anaplan, Power BI Documenter, Microsoft Dynamics, Google AdWords Conversion, Microsoft PowerPoint, Outlook, Copilot, Azure Service Fabric, Azure Purview, Salesforce Customer Data Platform (CDP), Ecovadis, Micro, Airtable, Dell PowerEdge Servers, HPE Blade Servers, NVIDIA, WebOffice, IBM ILOG CPLEX Optimization Studio, Cisco Secure Firewall Management Center, ChinaCache, Adform DMP, Sizmek (MediaMind), Amazon Associates, Proofpoint CASB, Hornetsecurity Spam and Malware Protection, Rust, LinkedIn Sales Navigator, GovWin IQ, SS&amp;C, ServiceNow, Sprout Social, Cvent, Asana, VMware, Ansible, Terraform, SaltStack, Javascript, VMware vSAN, VMware NSX, VMWare Tanzu, Salesforce, Brainshark, SharePoint, C#, ASP.NET, React, Microsoft SQL Server Reporting Services, Google AlloyDB for PostgreSQL, Amazon Web Services (AWS), Microsoft Azure, Gem, AWS VPN, Wider Planet, Microsoft Office, Webex, Adobe Acrobat, Microsoft Publisher, Snagit, Azure Devops, Jira, Microsoft Project, , Azure Active Directory, Delve, Microsoft Intune Enterprise Application Management, Skype, Rise, Microsoft Windows 10, Office365, Google Cloud, Apple macOS, Apple, Android, Autopilot, Batch, Microsoft VBScript, Microsoft Entra ID, CAT, Zendesk Explore, Microsoft 365, Google Cloud Platform, Chrome, Gemini, Google, Google Workspace, Kubernetes, Infoblox DHCP, Docker, Groovy, , Outsystems, Microsoft Power Platform, SQL, Connect, Okta, Dell Avamar, Palo Alto PA-5000 Series, Fortinet, CrowdStrike, VMware Cloud Foundation, Microsoft Exchange Online, Azure Active Directory B2C, Microsoft OneDrive, TUNE, Tanium, BlackBerry Unified Endpoint Manager, Akamai CDN Solutions, Cisco Unified Intelligence Center, vSphere, VMware Site Recovery Manager, VMware Aria Operations for Logs, VMware Aria Automation, Strato, Azure Analysis Services, GitHub, Tor, Power Query, DAX, Adobe, Qumu, Azure Files, Azure Blob Storage, Azure Monitor, Azure Log Analytics, Azure Backup, Workday, iCIMS, Microsoft Word, Microsoft Outlook, Trello, Azure DevOps Labs, Apptio Cloudability SaaS, VMWare CloudHealth, ThoughtSpot, Flexera, Palo Alto Networks, Microsoft OneNote, OpenProject, Visio, Ghost, Adobe Real-Time CDP, BASE, Conversant, AWS Analytics, Azure Data Factory, Azure Synapse Analytics, Microsoft Fabric, Azure Data Lake Storage, Databricks, Azure SQL Database, Azure OpenAI Service, Git, Zscaler ZTNA, SAS Enterprise Guide, Citrix VDI-in-a-Box, ISO+â„¢, Dell iDRAC (Integrated Dell Remote Access Controller), Cisco Next-Generation Firewalls (NGFWs), Segment, Cisco Meraki SD-WAN, Barracuda Spam Firewall, IBM Security Identity Governance and Intelligence, Check Point CloudGuard CNAPP, Netskope Cloud Access Security Broker (CASB), Cloud Foundry, Google Cloud Key Management Service, AWS CloudHSM, Dell Encryption, Barracuda Email Security Service, McAfee Total Protection for Data Loss (DLP), Unisys DevSecOps, Secured MVC Forum on Windows 2012 R2, Jenkins, GitHub Actions, Azure Linux Virtual Machines, Microsoft Intune Suite, .NET, LENOVO, NeMo, A Small Orange, SES</v>
          </cell>
          <cell r="O15">
            <v>16000000000</v>
          </cell>
          <cell r="Q15" t="str">
            <v>SHI International Corp. is a global IT solutions provider founded in 1989. The company specializes in connecting clients with hardware, software, and services that support organizational growth, security, and employee experience. With over 6,000 employees across more than 30 locations worldwide, SHI achieved over $14 billion in gross sales in 2022 and maintains a 99% annual customer retention rate.
Originally known as "Software House," SHI has evolved into the largest privately held Minority- and Woman-Owned Business Enterprise in the U.S. It is 100% minority-owned and certified by various councils. The company offers a comprehensive range of services, including hardware and software sales, deployment and integration solutions, and managed services through its Stratascale division. SHI is committed to sustainability and aims for net-zero carbon emissions by 2050, reflecting its dedication to responsible business practices.</v>
          </cell>
          <cell r="R15">
            <v>1989</v>
          </cell>
        </row>
        <row r="16">
          <cell r="A16" t="str">
            <v>Steelcase</v>
          </cell>
          <cell r="B16">
            <v>0</v>
          </cell>
          <cell r="C16">
            <v>12000</v>
          </cell>
          <cell r="D16" t="str">
            <v>furniture</v>
          </cell>
          <cell r="E16" t="str">
            <v>http://www.steelcase.com</v>
          </cell>
          <cell r="F16" t="str">
            <v>http://www.linkedin.com/company/steelcase</v>
          </cell>
          <cell r="G16" t="str">
            <v>Grand Rapids</v>
          </cell>
          <cell r="H16" t="str">
            <v>Michigan</v>
          </cell>
          <cell r="I16" t="str">
            <v>communications, engineering, esg, procurement, sales, healthcare furniture, research insights about work workers, industrial design, information technology, finance, research, human resources, sustainability, worker wellbeing, design thinking, office furniture, supply chain, marketing, education, healthcare, social innovation, accounting, research amp insights about work workers, interior design, manufacturing, distribution, workplace design, legal, furniture, helping organizations achieve higher performance, helping businesses &amp; workers be more innovative, product development, commercial interiors, education furniture, home office, consumer durables, furniture &amp; home furnishings manufacturing, financial services, environmental services, renewables &amp; environment, health care, health, wellness &amp; fitness, hospital &amp; health care, mechanical or industrial engineering, home decor</v>
          </cell>
          <cell r="J16" t="str">
            <v>Salesforce, AT&amp;T DNS, MailJet, Outlook, ServiceNow, Microsoft Office 365, Zendesk, Amazon AWS, KISSmetrics, Taboola Newsroom, Backbone JS Library, Drupal, WP Engine, Atlassian Cloud, AWS SDK for JavaScript, OneTrust, Salesforce Service Cloud, Magento, Salesforce Live Agent, Shopify Plus, Hubspot, Adobe Marketing Cloud, Slack, Trustpilot, Facebook Widget, Mobile Friendly, The Trade Desk, Google Dynamic Remarketing, SilkRoad, Dropbox, Yotpo, DoubleClick Conversion, Adobe Media Optimizer, MailChimp, WordPress.org, Google Analytics, AddThis, Cloudinary, Nginx, Linkedin Marketing Solutions, DoubleClick, Shopify, Facebook Custom Audiences, reCAPTCHA, YouTube, Facebook Login (Connect), Google Maps, Google Tag Manager, Google Font API, Hotjar, Bootstrap Framework, Gravity Forms, Google Maps (Non Paid Users), Bing Ads, JQuery 1.11.1, Remote, Autodesk 3ds Max, V-Ray, Adobe Photoshop, CAT, Designer, Microsoft PowerPoint, Miro, Salesforce CRM Analytics, Smartsheet, Microsoft Excel, Ning, LinkedIn Learning, Microsoft Exchange Online, SharePoint, Microsoft Teams, Microsoft PowerShell, Microsoft Power Platform, Copilot, SAP, Windchill+, Creo+, Bazaarvoice, CNC Software, SES, SAP ECC, .NET, ABAP, Google Ads, Laser Scanning, SAP ERP, SAP Basis, Google, Metabase, Adobe After Effects, DaVinci Resolve, Adobe Creative Cloud, Frame, Workfront, Google Analytics 4 (GA4), Micro Focus Universal CMDB, Microsoft 365, Scrum Do, Security, Rust, Onit, Intel, Gem, SS&amp;C, Windows 11, Apple macOS, Office365, Python, Brocade Switches, Windchill PDMLink, Microsoft Windows Server 2012, Adform DMP</v>
          </cell>
          <cell r="K16">
            <v>2540200000</v>
          </cell>
          <cell r="L16" t="str">
            <v>Merger / Acquisition</v>
          </cell>
          <cell r="M16">
            <v>2200000000</v>
          </cell>
          <cell r="N16">
            <v>45870</v>
          </cell>
          <cell r="O16">
            <v>3259000000</v>
          </cell>
          <cell r="Q16" t="str">
            <v>Steelcase is a global leader in designing and manufacturing office furniture, architecture, and technology solutions aimed at enhancing workplace experiences. Founded in 1912 in Grand Rapids, Michigan, the company has a rich history of innovation, starting with its first patent for a fireproof steel wastebasket in 1914. Today, Steelcase operates worldwide with approximately 19,000 employees and over 800 dealer locations across 11 countries.
The company offers a comprehensive portfolio of products, including systems furniture, executive desks, and modular solutions, all inspired by over a century of workplace insights. Steelcase is committed to sustainability, aiming for net-zero emissions and promoting social responsibility. Through its family of brands, including Coalesse and Designtex, Steelcase provides furnishings and services that support diverse environments and foster community and belonging in the workplace.</v>
          </cell>
          <cell r="R16">
            <v>1912</v>
          </cell>
        </row>
        <row r="17">
          <cell r="A17" t="str">
            <v>Corpay</v>
          </cell>
          <cell r="B17">
            <v>0</v>
          </cell>
          <cell r="C17">
            <v>12000</v>
          </cell>
          <cell r="D17" t="str">
            <v>financial services</v>
          </cell>
          <cell r="E17" t="str">
            <v>http://www.corpay.com</v>
          </cell>
          <cell r="F17" t="str">
            <v>http://www.linkedin.com/company/corpay</v>
          </cell>
          <cell r="G17" t="str">
            <v>Atlanta</v>
          </cell>
          <cell r="H17" t="str">
            <v>Georgia</v>
          </cell>
          <cell r="I17" t="str">
            <v>direct invoice processing, crossborder payments, commercial card programs, currency risk management, bill payment, expense management, foreign exchange, invoice automation, global payments, workforce lodging, ap automation, custom payments solutions, automated payables, fleet solutions, fuel rebate programs, virtual card issuance, international invoice processing, automated vendor payments, transportation &amp; logistics, fuel cards, merchant network, operational efficiency, compliance and fraud controls, corporate expense management, enterprise finance tools, payment controls, multi-region payment processing, vendor payment automation, multi-currency accounts management, vehicle expense automation, global treasury solutions, multi-currency reconciliation, lodge booking automation, global invoice automation, payment risk management, corporate travel management, business treasury management, integrated platforms, enterprise solutions, payment technology, cost savings, international vendor onboarding, financial transactions processing, reserve, and clearinghouse activities, automated invoice processing, corporate travel expense control, fx risk mitigation, cash flow management, payment processing platform, automated approvals, automated expense coding, payment analytics, digital payment platform, merchant acceptance, payment automation, business expense control, digital payment reconciliation, expense tracking, digital expense reporting, corporate card controls, cost savings in payments, revenue optimization, lodge and travel payments, payment workflows, vendor onboarding, digital workflows, digital transformation, corporate lodging payments, payment security controls, global supplier payments, customizable rebate programs, digital finance, corporate travel, global payment processing, lodge payments, cross-border currency management, automated currency exchange, merchant acceptance network, api integrations, payment compliance, enterprise payment software, international vendor payments, currency risk mitigation, fraud prevention, corporate travel expenses, vendor payments, automated reconciliation, expense tracking tools, payment gateway, healthcare, payment automation software, corporate payments, government, international finance solutions, integrated erp payments, fuel rebate automation, digital expense management, automated expense reporting, mobile app, fleet management payments, financial data security, digital payments, b2b, global finance, reconciliation automation, spend management, retail, construction &amp; real estate, payment networks, financial insights, manufacturing, corporate card programs, automated spend controls, cost reduction, automated payment approvals, revenue management, payment processing, virtual cards, international payments, business treasury solutions, payment solutions, electric vehicle charging payments, fraud detection, automation, payment data insights, commercial cards, cross-border payments, real-time reporting, payment workflow automation, global currency exchange, cross-border fx management, auto and vehicle expenses, business finance, hospitality, virtual card security, merchant network expansion, payment security, digital invoicing, automated workflows, information technology &amp; services, services, multi-currency payments, education, real-time payment analytics, rebate management, spend control, multi-currency accounts, financial services, fuel and fleet management, enterprise financial technology, payments automation, po automation, integrations, cross-border solutions, currency capabilities, commercial card solutions, multi-card expense management, paperless processing, fraud reduction, customized reporting, erp integrations, expensetrack, efficiency gains, automated reporting, security controls, real-time approval, receipt matching, employee empowerment, travel expense management, fuel payment solutions, lodging payments, workforce travel management, payment protection, expense reimbursement, customizable tools, direct approval processes, manual process elimination, business expense management, reporting insights, transaction monitoring, e-commerce, finance, non-profit, distribution, consumer products &amp; retail, energy &amp; utilities, leisure, travel &amp; tourism, health care, health, wellness &amp; fitness, hospital &amp; health care, mechanical or industrial engineering, computer &amp; network security, mobile apps, consumer internet, consumers, internet, nonprofit organization management</v>
          </cell>
          <cell r="J17" t="str">
            <v>Microsoft Office 365, WP Engine, Vercel, OneTrust, React, Webflow, Workday, Marketo, Hubspot, Adobe Marketing Cloud, Slack, Salesforce, Zendesk, DoubleClick Floodlight, Woo Commerce, Wistia, Google AdWords Conversion, Google AdSense, DoubleClick, DoubleClick Conversion, JQuery 1.11.1, Linkedin Marketing Solutions, WordPress.org, Bing Ads, Shutterstock, Google Dynamic Remarketing, Twitter Advertising, Wix, Trustpilot, Google Tag Manager, Vimeo, reCAPTCHA, Incapsula, Google Font API, Hotjar, The Trade Desk, Bootstrap Framework, LiveRamp, AppNexus, Mobile Friendly, Google Analytics, VISI, Amazon EKS Anywhere, ECS, Apple Pay, Google Pay for Business, Clientconnexion, Apex, Salesforce VisualForce, Ning, REST, Mulesoft, Reltio Connected Data Platform, Copado, Microsoft 365, IBM Data Warehouse, PowerBI Tiles, Tableau, Microsoft Excel, Microsoft Office, SQL, DAX, Power Query, Facebook, Google Plus, Act!, Microsoft Teams, Corpay, ePlan, Microsoft Word, Microsoft Outlook, Google, Connect, NICE, IBM Mainframe, Tampa AS400 Inc, COBOL, AWS SDK for JavaScript, Google Cloud APIs, Microsoft Dynamics, NetSuite, Sage Intacct, Tor, ZoomInfo, D&amp;B Hoovers, Lusha, OneTrust Tech Risk &amp; Compliance, Eaglestats, Lytics, Mixpanel, Customer.IO, CPI, ChatGPT, Lexity, LinkedIn Ads, Tenable Nessus, OpenVAS, Qualys Penetration Testing, Siemens PROFIBUS, ServiceNow Configuration Management Database, Salesforce CRM Analytics, Figma, Digital Guardian, Cross Pixel Media, Cadence Omnis CFD Platform, Oracle Data Cloud, Ruby On Rails, AngularJS, PostgreSQL, Redis, AWS Trusted Advisor, Android, Kiosked, , LinkedIn Sales Navigator, Microsoft PowerPoint, Google Search Console, Semrush, Pega Case Management, C# (C Sharp), .NET, Secured MVC Forum on Windows 2012 R2, Eyefinity OfficeMate, ServiceNow, AWS Database Migration Service, ROOM, LinkedIn Learning, Excel4Apps, SolarWinds, TestRail, Postman, Playwright, Bitbucket, Outlook, Frame, Hibernate, Apache Camel, Git, Javascript, Clari, Anaplan, Experian, Star, ParkingCrew, Microsoft Windows Server 2012, Cisco VPN, Gem, Node.js, Express JS Framework, SES, AWS Secrets Manager, KISSmetrics, Amazon CloudWatch, Xray, Splunk, dynaTrace, MySQL, VisualCron, Workiva, LeaseQuery, Microsoft Dynamics 365, Oracle Payables, Confluence, Jira, Microsoft Teams Rooms, NICE CXone Mpower, Billtrust, XGBoost, Microsoft-IIS, Pingdom, Datadog, Flux, Google Ads, Looker Studio, Meta Ads Manager, Microsoft Advertising, Jenkins, GitLab, Salesforce Lightning Web Components, 6sense, PEX, LinkedIn Recruiter, Dayforce, Pega CRM Suite, Twitter Ads, Power BI Documenter, J2EE, Spring, Standalone Tomcat - Java Servlet and JSP Platform by TurnKey Linux (HVM), Swagger UI, Dynamics 365 Customer Insights, SWIFT, Blackline, SharePoint, ROSS, Salesforce Commerce Cloud, Collective Media, , Salesforce Sales Cloud, Salesforce Service Cloud, Microsoft SQL Server Reporting Services, SSMS Tools Pack, Phoenix, CallMiner Eureka, Zift Solutions, IBM ISPF, Brainshark, Zoomdata, Heroku, Salesforce Marketing Cloud, Salesforce Journey Builder, DatoCMS, Aryson MySQL to MSSQL Converter, Redshift, WebEOC, Twilio, Microsoft Windows Server 2000, Azure Virtual Machines, Azure Active Directory B2C, Microsoft Exchange Server 2003, AWS VPN, Microsoft Active Directory Federation Services, Azure Linux Virtual Machines, IBM AIX, Conversant (ValueClick), Instagram, X, YouTube, Indeed, LexisNexis, BAE NetReveal, Microsoft PowerShell, Articulate Storyline 3, Rise, Camtasia, Articulate 360, Responsive, formerly RFPIO, Adobe Analytics, Cloudingo, Spring Boot, Oracle Analytics Cloud, IBM Db2 for Linux, UNIX, and Microsoft Windows, JPA Health, Kong Insomnia, OpenAPI, Maven, Gradle, C#, SOQL, AWS Analytics, Azure Analysis Services, IBM ILOG CPLEX Optimization Studio</v>
          </cell>
          <cell r="K17">
            <v>307500000</v>
          </cell>
          <cell r="L17" t="str">
            <v>Series E</v>
          </cell>
          <cell r="M17">
            <v>100000000</v>
          </cell>
          <cell r="N17">
            <v>39904</v>
          </cell>
          <cell r="O17">
            <v>4528403000</v>
          </cell>
          <cell r="Q17" t="str">
            <v>Corpay is a global corporate payments company based in Atlanta, Georgia, specializing in automating and simplifying business payments and expense management. Founded in 2000 and formerly known as FLEETCOR, Corpay operates in the United States, Brazil, the United Kingdom, and other international markets. The company manages over $400 billion in payments and processes $235 billion annually across more than 140 currencies in over 200 countries, serving over 800,000 business clients.
Corpay offers a range of fintech solutions, including commercial cards, accounts payable automation, cross-border payments, fuel cards, and workforce travel services. Their platforms focus on enhancing security, reducing errors, and streamlining financial workflows. Corpay's solutions are designed for various industries, including automotive, hospitality, construction, and healthcare, providing businesses with tools for effective spend management and transaction processing. The company is recognized for its achievements, including being ranked among the top workplaces and its membership in the S&amp;P 500.</v>
          </cell>
          <cell r="R17">
            <v>2000</v>
          </cell>
        </row>
        <row r="18">
          <cell r="A18" t="str">
            <v>Chevron Phillips Chemical Company</v>
          </cell>
          <cell r="B18">
            <v>0</v>
          </cell>
          <cell r="C18">
            <v>5500</v>
          </cell>
          <cell r="D18" t="str">
            <v>chemicals</v>
          </cell>
          <cell r="E18" t="str">
            <v>http://www.cpchem.com</v>
          </cell>
          <cell r="F18" t="str">
            <v>http://www.linkedin.com/company/chevron-phillips-chemical-company</v>
          </cell>
          <cell r="G18" t="str">
            <v>Spring</v>
          </cell>
          <cell r="H18" t="str">
            <v>Texas</v>
          </cell>
          <cell r="I18" t="str">
            <v>chemical commodities, chemical manufacturing, international facilities, environmental responsibility, operation clean sweep, market access, strategic partnerships, technology innovation, feedstock, aromax technology, petrochemical solutions, petrochemical industry, specialty chemicals, global chemical supplier, sustainability, safety, feedstock optimization, innovation, customer base, high-density polyethylene, feedstock access, proprietary processes, b2b, industry leader, industrial manufacturing, q-chem joint venture, global manufacturing, joint venture, advanced technology units, sustainable practices, industrial applications, advanced technology, polyethylene production, chemical process innovation, safety standards, ethylene production, polyethylene, plastic waste prevention, ethylene, supply chain, global operations, chemical products, petrochemical complexes, petrochemical, industrial, consumer goods, resin and synthetic rubber manufacturing, performance chemicals, aromatics, alpha olefins, drilling specialties, industrial solutions, product sustainability, climate change initiatives, greenhouse gas reduction, safety data sheets, technical data sheets, regulatory compliance, product stewardship, community engagement, diversity and inclusion, renewable energy solutions, health and safety, supply chain management, chemical regulatory information, sustainability strategy, circular products, carbon footprint reduction, product innovation, licensing and technology, pipe manufacturing, agricultural chemicals, home and garden products, automotive materials, personal care formulations, medical chemical applications, food safety standards, recreational products, hydrocarbon processing, advanced materials, chemical intermediates, semiconductors supply, waste management solutions, petrochemical research, product performance testing, social responsibility initiatives, chemical safety standards, customer service in chemicals, market development in petrochemicals, global partnerships, engineering consulting services, industrial waste reduction, manufacturing, distribution, chemicals, environmental services, renewables &amp; environment, consumers, health &amp; safety, logistics &amp; supply chain, material science, mechanical or industrial engineering</v>
          </cell>
          <cell r="J18" t="str">
            <v>Cloudflare DNS, CloudFlare Hosting, Microsoft Office 365, Atlassian Cloud, SuccessFactors (SAP), Slack, Mobile Friendly, Varnish, Google Tag Manager, Remote, DC Storm, LogIC, AC500 PLC, eMaint CMMS, SAP, WMS, Excel4Apps, Power BI Documenter, Flow, Act!, Microsoft Office, SAP Contract Lifecycle Management (CLM), DeltaV, Honeywell MES, Yokogawa, Blackline, Ipswitch WhatsUp Gold, Basis, Postpresso, IBM SPSS Modeler, TripleLift, Motorola, Citrix NetScaler, Quantcast</v>
          </cell>
          <cell r="K18">
            <v>105338832</v>
          </cell>
          <cell r="L18" t="str">
            <v>Other</v>
          </cell>
          <cell r="M18">
            <v>105338832</v>
          </cell>
          <cell r="N18">
            <v>40330</v>
          </cell>
          <cell r="O18">
            <v>12105000000</v>
          </cell>
          <cell r="Q18" t="str">
            <v>Chevron Phillips Chemical Company (CPChem) is a leading global petrochemical company, established on July 1, 2000, as a joint venture between Chevron Corporation and Phillips 66. Headquartered in The Woodlands, Texas, CPChem has expanded significantly, operating over 30 manufacturing and research facilities across six countries, including 24 sites in the United States. The company employs around 5,000 people and serves nearly 3,000 customers in more than 100 countries.
CPChem is a major producer of essential petrochemicals and polymers, including ethylene, polyethylene, propylene, and various aromatic compounds. Its products are widely used in packaging, fibers, and industrial materials. The company emphasizes safety, operational excellence, and sustainability, with a mission to responsibly manufacture chemicals and polymers while prioritizing people, customers, and communities. Notable projects include large-scale facilities in Qatar and Saudi Arabia, showcasing CPChem's commitment to innovation and global supply chain integration.</v>
          </cell>
          <cell r="R18">
            <v>2000</v>
          </cell>
        </row>
        <row r="19">
          <cell r="A19" t="str">
            <v>CohnReznick</v>
          </cell>
          <cell r="B19">
            <v>0</v>
          </cell>
          <cell r="C19">
            <v>5200</v>
          </cell>
          <cell r="D19" t="str">
            <v>accounting</v>
          </cell>
          <cell r="E19" t="str">
            <v>http://www.cohnreznick.com</v>
          </cell>
          <cell r="F19" t="str">
            <v>http://www.linkedin.com/company/cohnreznick-</v>
          </cell>
          <cell r="G19" t="str">
            <v>New York</v>
          </cell>
          <cell r="H19" t="str">
            <v>New York</v>
          </cell>
          <cell r="I19" t="str">
            <v>accounting &amp; assurance, tax, advisory, industry expertise, specialized services for fortune 1000 companies, middle market firms, international enterprises, government agencies, notforprofit organizations, other key market sectors, data analytics, technology advisory, global network, financial statement audits, sustainability, regulatory reporting, real estate advisory, social responsibility programs, transaction advisory, business transformation, risk assessment, cloud applications, client advisory, internal audit, mergers and acquisitions, financial services, client portal, cybersecurity assessment, renewable energy tax advisory, cybersecurity, tax planning, private client services, healthcare, growth capital management, sec audits, transaction support, regulatory compliance, valuation services, m&amp;a advisory, renewable energy, industry webinars, corporate social responsibility, global tax planning, life sciences, risk management, audit and assurance, growth strategies, cybersecurity technologies, industry-specific solutions, technology, valuation analysis, corporate finance, digital innovation in finance, financial planning, community development, esg consulting, diversity and inclusion, construction, real estate, tax credits and incentives, specialized audit services, financial reporting, social impact initiatives, business consulting, ai and automation, industry-specific advisory, professional services, public-private partnerships, accounting, nexia member network, cyber risk management, wealth management, financial reporting confidence, wealth preservation, digital risk, green energy advisory, financial advisory, compliance, industry insights, renewable energy consulting, lease accounting, financial statement review, sustainability reporting, public sector, internal controls, tax credits, data security, regulatory change management, tax strategy, sustainability initiatives, performance improvement, trusts and estates, public sector consulting, technology and media tax incentives, valuation, asset management, diversity rankings, construction industry ranking, accounting, tax preparation, bookkeeping, and payroll services, social advocacy in finance, public sector risk management, digital strategy, family office services, thought leadership, wealth transfer planning, enterprise risk management, industry awards, offshore offices, private equity support, digital transformation, cyber risk, industry-specific consulting, m&amp;a support, audit, tax incentive programs, corporate responsibility, industry-specific risk protocols, tax compliance, client relationships, real estate tax credits, advisory services, tax services, compliance solutions, financial management, business strategy, capital advisory, business valuation, real estate consulting, consumer services, healthcare advisory, life sciences solutions, cannabis industry services, private equity consulting, investment management, client portfolio management, sustainability consulting, operational efficiency, managed services, outsourcing solutions, international tax, state and local tax, brand strategy, financial modeling, growth capital, financial transactions, cost management, infrastructure development, business process outsourcing, cybersecurity solutions, non-profit advisory, education sector consulting, financial sponsors, real estate funds, broker-dealers advisory, healthcare compliance, b2b, finance, education, non-profit, manufacturing, distribution, energy &amp; utilities, construction &amp; real estate, environmental services, renewables &amp; environment, mergers &amp; acquisitions, health care, health, wellness &amp; fitness, hospital &amp; health care, clean energy &amp; technology, management consulting, professional training &amp; coaching, financial consulting, consulting, computer &amp; network security, information technology &amp; services, trusts &amp; estates, marketing, marketing &amp; advertising, nonprofit organization management, mechanical or industrial engineering</v>
          </cell>
          <cell r="J19" t="str">
            <v>CloudFlare CDN, DNS Made Easy, Outlook, Marketo, Microsoft Office 365, CloudFlare Hosting, Microsoft Azure Hosting, Woopra, Jira, Atlassian Confluence, Atlassian Cloud, OneTrust, React Redux, The Trade Desk, NetSuite, Salesforce, Slack, Adobe Marketing Cloud, Hotjar, DoubleClick, Google Analytics, Mobile Friendly, Google Tag Manager, Bing Ads, DoubleClick Conversion, DoubleClick Floodlight, Google Dynamic Remarketing, Linkedin Marketing Solutions, ASP.NET, Remote, Microsoft Excel, UKG Wallet, Microsoft Windows Server 2012, Apple macOS, Azure Linux Virtual Machines, Microsoft Dynamics, Monday.com, Microsoft Office, Postpresso, ISO+â„¢, Act!, Cornerstone HR, SilkRoad, UKG Pro Benefits Administration, Cisco AppDynamics, Amazon Associates, Varonis GDPR Patterns, Excel4Apps, Power BI Documenter, Azure Blob Storage, Azure Cognitive Services, Azure Container Instances, Azure Cosmos DB, Azure Data Factory, Azure Databricks, Azure Functions, Azure Machine Learning, Azure OpenAI Service, Azure SQL, Azure Web Apps, Docker, DotNetNuke, Kubernetes, Mode, Node.js, Python, CaseWare IDEA, Zucchetti, Workday Adaptive Planning, Microsoft PowerPoint, Knak, PowerBI Tiles, Splash, SAP, SAP Fiori, SAP Cloud Platform Integration, TSYS, FICO Safe Driving Score, Microsoft Azure Monitor, SAM, Concur, Snyk Code (SAST), Ad Astra, Visio, Salesforce CRM Analytics, SalesIntel, LinkedIn Sales Navigator, Bombora, Copilot, AI, 3M 360 Encompass - Health Analytics Suite, Absorb LMS, Azure App Service, Azure Storage Explorer, Azure Key Vault, Azure Service Bus, Tor, Azure Logic Apps, OnApp, Microsoft.NET Core 3.1, Azure API Management, Javascript, Git, Azure Devops, Azure Synapse Analytics, Alteryx, Azure AI Search, Tableau, Microsoft SQL Server Reporting Services, GoFileRoom, Office365, Adobe, Secured MVC Forum on Windows 2012 R2, AWS Analytics, Azure Analysis Services, Sage Intacct, Quickbooks Online, BILL, Azure ExpressRoute, Azure Monitor, Azure Backup, Azure Site Recovery, Azure Virtual Network, Microsoft Entra ID, Azure Active Directory, Azure Policy, Azure Blueprints, Citrix, Azure Virtual Desktop, Cisco Meraki, Cisco Umbrella, Cisco Meraki SD-WAN, Rubrik, Angular, Azure Resource Manager, Bicep, iManage, NUnit, React, Terraform, Xunit, Google AdWords Conversion, Workfront, AWS Trusted Advisor, Bash, Microsoft PowerShell, ANGEL LMS, NLP, , Hive, Yardi, Realpage, GE Healthcare MRI, Dynamics 365 CRM, Microsoft 365, Handshake, Toast, Square, Aloha POS, Revel, GrubHub, DoorDash, ABAP, SAP GUI, GoDataFeed, SAP Integration Suite, CAT, Ning, SAP Business Technology Platform, SAP Activate, Microsoft Active Directory Federation Services, Microsoft Exchange Server 2003, Selenium, Cucumber, Playwright, FICO Blaze Advisor, CSS, DATAVERSE LTD, HTML Pro, Microsoft Dynamics CRM Consulting, Microsoft Power Apps, Microsoft Power Automate, Microsoft Power Platform, Microsoft Power Platform AI Builder, Pages, SharePoint, SQL, Uipath, Dynamics 365 Customer Insights, Intapp, AWS OpsWorks, Screaming Frog, CCH Tagetik, Microsoft Teams, ServiceNow, Zendesk, Microsoft Dynamics 365, Cisco WebEx Teams, Adobe Acrobat, CCH Axcessâ„¢ Tax, Gem, TUNE, Azure Active Directory B2C, AWS VPN, Nevron Vision for SSRS, GoToAssist (FASTchat), Microsoft Word, Microsoft Outlook, Fusion ERP Analytics, Microsoft Dynamics CRM, Replicon, Unanet</v>
          </cell>
          <cell r="L19" t="str">
            <v>Other</v>
          </cell>
          <cell r="N19">
            <v>45689</v>
          </cell>
          <cell r="O19">
            <v>1120000000</v>
          </cell>
          <cell r="Q19" t="str">
            <v>CohnReznick is a prominent national accounting, audit, tax, and advisory firm based in New York, founded in 1919. The firm employs over 2,800 professionals across 25 U.S. offices and has additional locations in the Cayman Islands and Chennai, India. As a member of Nexia International, CohnReznick connects with over 23,000 professionals globally, enhancing its service delivery capabilities. The firm ranks among the top U.S. accounting firms by revenue and has received numerous industry accolades for its services and workplace culture.
CohnReznick offers a wide range of assurance, tax, and advisory services. Its key offerings include financial statement preparation, compliance audits, tax planning, and transaction advisory services. The firm also provides specialized solutions such as Value360 advisory and Global Consulting Solutions, focusing on operational challenges and performance optimization. CohnReznick serves clients across 30 industries, including hospitality, manufacturing, financial services, and healthcare, emphasizing tailored strategies for multi-location and franchise systems.</v>
          </cell>
          <cell r="R19">
            <v>1919</v>
          </cell>
        </row>
        <row r="20">
          <cell r="A20" t="str">
            <v>AEG</v>
          </cell>
          <cell r="B20">
            <v>0</v>
          </cell>
          <cell r="C20">
            <v>30000</v>
          </cell>
          <cell r="D20" t="str">
            <v>entertainment</v>
          </cell>
          <cell r="E20" t="str">
            <v>http://www.aegworldwide.com</v>
          </cell>
          <cell r="F20" t="str">
            <v>http://www.linkedin.com/company/aeg</v>
          </cell>
          <cell r="G20" t="str">
            <v>Los Angeles</v>
          </cell>
          <cell r="H20" t="str">
            <v>California</v>
          </cell>
          <cell r="I20" t="str">
            <v>sports, concert promotion, aeg facilities, axs, consulting, festival production, venues &amp; entertainment district development &amp; operations, aeg digital media, aeg presents, corporate sponsorships, live entertainment, aeg global partnerships, aeg merchandising, aeg live, aeg sports, aeg china, entertainment providers, venue development, music festivals, event management, venue management, venue ownership, event promotion, entertainment districts, amusement arcades, entertainment, arena management, b2b, ticketing services, technology innovation, sports event operator, fan engagement, entertainment experience, sports team ownership, real estate development, sports franchises, sponsorship management, sustainability, global partnerships, services, sports events, music events, artist development, hospitality services, fan experiences, community engagement, diversity and inclusion, precinct development, brand marketing, performance venues, multi-purpose arenas, audience engagement, event production, philanthropic initiatives, marketing strategies, live music, spectacle production, sports entertainment, international touring, event logistics, creative experiences, integrated marketing, venue leasing, hospitality management, cultural events, live performances, audience development, professional sports, brand partnerships, music industry, immersive experiences, high-profile events, entertainment experiences, facility operations, stadium construction, event activation, broadcasting rights, community development, b2c, construction &amp; real estate, events services, environmental services, renewables &amp; environment, marketing &amp; advertising, enterprise software, enterprises, computer software, information technology &amp; services, marketing strategy, live events, events</v>
          </cell>
          <cell r="J20" t="str">
            <v>Outlook, ServiceNow, Amazon AWS, Drupal, Slack, Atlassian Cloud, OneTrust, The Trade Desk, Magento, Adobe Marketing Cloud, Varnish, Facebook Login (Connect), Google Tag Manager, Twitter Advertising, Google Maps, Ensighten, Google Places, Facebook Custom Audiences, Mobile Friendly, Facebook Widget, reCAPTCHA, Shutterstock, WordPress.org, Google Analytics, Google Play, Google translate widget, Google Font API, Wix, Google translate API, Squarespace ECommerce, New Relic, Hubspot, Typekit, Nginx, Vimeo, Apache, YouTube, Google Maps (Non Paid Users), Qualtrics, Bootstrap Framework, Shopify, Linux OS, Android, Docker, Remote, AI, Office365, Microsoft Windows Server 2012, Apple macOS, Adobe, Looker, Salesforce, Salesforce Marketing Cloud, Pages, Microsoft Office, Security, Hubble, Jira, Magento 2 Community, Webtraxs, SQL, Excel4Apps, Power BI Documenter, Python, R, Tableau, NTENT, Ticketmaster, Salesforce CRM Analytics, OneStream, Microsoft Excel, Microsoft Active Directory Federation Services, Microsoft Exchange Server 2003, Kiosked, CallMiner Eureka, Dv360, Google Ads, Meta Ads Manager, Amazon EC2, Amazon EKS Anywhere, Amazon GuardDuty, Amazon S3, Amazon Virtual Private Cloud (Amazon VPC), AWS CloudFormation, AWS CloudTrail, AWS IAM Identity Center, AWS Security Hub, AWS Transit Gateway, AWS Trusted Advisor, Bash, Cisco Secure Firewall Management Center, Google AdWords Conversion, Lambda Cloud, Pipedrive, Semrush, Siemens SIMATIC S7, Terraform, Tor, Adobe Analytics, RudderStack, PowerBI Tiles, JD Edwards, Webflow, Adobe Creative Suite, Adobe Photoshop, Strato, Adobe InDesign, Microsoft PowerPoint, Google, Vanta, OneTrust Tech Risk &amp; Compliance, SAS Enterprise Guide, Microsoft Azure Monitor, Databricks, Nielsen NetRatings, E-planning, CPI, React, Canon Printers, NICE, Reviews, Salesforce Email Studio, Salesforce Journey Builder, QMetry Automation Studio, Act!, Connect, Salesforce Einstein Analytics, SAP, Five9, JD Edwards World, Ansible, AWS Key Management Service (KMS), Microsoft Power Apps, Microsoft Power Automate, Microsoft Power Platform, Dynamics 365 Customer Insights, DATAVERSE LTD, Azure Functions, Azure Logic Apps, Azure Web Apps, Ning, Bing, Postpresso</v>
          </cell>
          <cell r="O20">
            <v>600000000</v>
          </cell>
          <cell r="Q20" t="str">
            <v>AEG (Anschutz Entertainment Group), based in Los Angeles, California, is a leading global company in sports and live entertainment. With operations on five continents, AEG entertains over 100 million guests each year through its extensive network of venues, sports franchises, and music brands. The company employs more than 28,000 people worldwide and generates approximately $1.9 billion in revenue.
AEG operates through several divisions, including AEG Facilities, which manages over 120 venues worldwide, and AEG Presents, the second-largest live music presenter globally. AEG Sports is the largest operator of sports franchises, owning teams like the LA Kings and LA Galaxy. The company also focuses on real estate development for major entertainment districts and manages global sponsorship sales through AEG Global Partnerships. AEG is committed to community support, contributing over $120 million to charitable programs in youth education, arts, health, and wellness over the past decade.</v>
          </cell>
          <cell r="R20">
            <v>1994</v>
          </cell>
        </row>
        <row r="21">
          <cell r="A21" t="str">
            <v>Infogain</v>
          </cell>
          <cell r="B21">
            <v>0</v>
          </cell>
          <cell r="C21">
            <v>6000</v>
          </cell>
          <cell r="D21" t="str">
            <v>information technology &amp; services</v>
          </cell>
          <cell r="E21" t="str">
            <v>http://www.infogain.com</v>
          </cell>
          <cell r="F21" t="str">
            <v>http://www.linkedin.com/company/infogain</v>
          </cell>
          <cell r="G21" t="str">
            <v>Los Gatos</v>
          </cell>
          <cell r="H21" t="str">
            <v>California</v>
          </cell>
          <cell r="I21" t="str">
            <v>business intelligence &amp; mdm, retail pos solutions, ai, digital workplace, software engineering, ml, cloud infrastructure, iot services, cloud services, oracle knowledge management, automation testing, azure cloud app engineering, engineering services, automation, sfdc solutions, azure cloud, software quality engineering, insurance solutions, data analytics, google cloud app engineering, rpa, hyperautomation, application management services, cloud solutions, mobility solutions, it services &amp; it consulting, telecommunications, artificial intelligence, human-centered platforms, technology partnerships, content optimization algorithms, services, content lifecycle, content personalization engines, enterprise software solutions, d2c, digital product engineering, digital marketing campaigns, partnership ecosystem, digital customer experience, microservices architecture, content analytics, experience-led innovation, content strategy frameworks, ai and automation, content automation platforms, scalable digital platforms, human-centered design, content operations, iot solutions, fortune 500 clients, content strategy, content marketing, generative ai, cloud computing, digital platform modernization, content delivery, ai-powered solutions, content marketing campaigns, partnership with microsoft and salesforce, content analytics tools, predictive analytics, content delivery networks, information technology, marketing automation, content personalization, content governance policies, data science, cloud migration and management, content automation, content governance frameworks, telecom digital services, healthcare, digital marketing tools, b2b, industry-specific digital solutions, content integration apis, digital transformation, digital content, content platform development, digital experience engineering, insurance, content transformation, content management systems, customer engagement, content platform, customer experience, global it consulting, industry-specific solutions, b2c, digital business outcomes, content lifecycle management, digital innovation, content collaboration tools, operational efficiency, content integration, e-commerce, content lifecycle automation, insurance technology, iot, digital agility and speed, data science services, content optimization, microservices, digital ecosystem development, financial services, content management automation, healthcare digital solutions, data engineering and analytics, content marketing analytics, retail technology, digital ecosystem integration, experience design, digital customer journey, content security solutions, digital platform deployment, content collaboration platforms, cloud migration, content delivery optimization, content security protocols, retail, customer experience design, consulting, enterprise software, content integration tools, long-term client relationships, technology consulting, content security, scalable platforms, content management, digital strategy consulting, client retention, content governance, data management, digital content and content transformation, computer systems design and related services, content collaboration, content management and dam, quality assurance and testing, ai-driven insights, data engineering, agile development, digital platforms, enterprise ai, supplying solutions, analytics services, customer intelligence, automated testing, revenue growth solutions, user experience design, experience-led transformation, customer lifetime value, digital experience platform, intelligent commerce, high-quality platforms, success stories, performance optimization, platform modernization, data-driven decisions, cross-selling strategies, customer loyalty, software product engineering, ecommerce strategies, digital asset management, business agility, customer-centric solutions, partnership innovation, platform ecosystems, finance, technology, content management system, enterprises, computer software, information technology &amp; services, internet infrastructure, internet, marketing &amp; advertising, saas, health care, health, wellness &amp; fitness, hospital &amp; health care, consumer internet, consumers, management consulting</v>
          </cell>
          <cell r="J21" t="str">
            <v>Amazon CloudFront, Salesforce, Route 53, Gmail, Outlook, Google Apps, Microsoft Office 365, Amazon AWS, Atlassian Cloud, React, Freshdesk, Marketo, Slack, reCAPTCHA, Bootstrap Framework, Google Dynamic Remarketing, Twitter Advertising, Google Tag Manager, Wix, Google Play, DoubleClick, YouTube, Hubspot, Paypal, Ubuntu, WordPress.org, Mobile Friendly, Linkedin Marketing Solutions, Apache, DoubleClick Conversion, Python, PySpark, SQL, Hadoop HDFS, Apache Pig, Spark, Google Cloud Dataproc, Databricks, Delta Lake, Unity Catalog, MLflow, Spark SQL, Hive, ServiceNow, Gem, Javascript, Micro Focus Universal CMDB, REST, Red Hat JBoss Enterprise SOA Platform, Ataccama One, Azure Data Factory, Airflow, Azure Synapse, Snowflake, PowerBI Tiles, Ciena 6500, Infinera Management Suite, Cisco DWDM, Jira Advanced Roadmaps, Mux, AMP, BERT, AWS SDK for JavaScript, ebs, Spring Boot, Google Cloud Platform, Oracle Database, Microsoft.NET Core 3.1, Adobe Experience Manager, CDK, Spring Cloud, Tor, Node.js, HTML Pro, Postman, Cornerstone LMS, Terraform, Ansible, AWS Trusted Advisor, AWS CloudFormation, Google Kubernetes Engine, Grafana, Prometheus, Ciena, Informatica Test Data Management, Collibra, Figma, Sketch, Adobe XD, Miro, TensorFlow, Meta Llama 3, PowerMax, Unity, Dell EMC VNX, Dell EMC Isilon, Pure Storage Flash arrays, Pure Flashblade, VMware NSX Data Center for vSphere, NetApp iSCSI SAN Storage System, IFS, Brocade, Cisco Unified Intelligence Center, , .NET, Veeam ONE, Visio, NEAR, Angular, MySQL, Microsoft SQL Server Reporting Services, Sizmek (MediaMind), Amazon CloudWatch, Amazon EC2, Amazon EKS Anywhere, Microsoft PowerShell, Amazon Virtual Private Cloud (Amazon VPC), Security, AWS Key Management Service (KMS), AWS Transfer for SFTP, Micro, Selenium WebDriver, Cucumber, Jenkins, GitLab, Squiz DXP, Adobe, Adobe Target, Amazon Managed Streaming for Apache Kafka (Amazon MSK), CJ Affiliate, CSS, Silae Paie, Apex, NetSuite, Oracle Analytics Cloud, Salesforce CPQ, Salesforce Lightning Web Components, Salesforce Revenue Cloud, Salesforce VisualForce, SAP, SOQL, Kotlin, Android, Jetpack, Google Cloud Spanner, Azure Cosmos DB, IBM Db2 for Linux, UNIX, and Microsoft Windows, Apigee, WP-Oauth, JWT, Kubernetes, PubSub+, Google Cloud Storage, Google Secret Manager, Google Cloud Armor, AWS EventBridge, Lambda Cloud, Cloudwatch Logs connector for AWS Glue, Amazon Simple Notification Service (SNS), Amazon Simple Queue Service (SQS), Oracle Cloud Infrastructure Identity and Access Management, Amazon Elastic Container Service (Amazon ECS), Amazon Elastic Container Registry (ECR), Amazon Simple Storage Service (S3), Amazon Elastic Load Balancing, AWS Secrets Manager, Azure Analysis Services, SAP Data Quality Management, microservices for location data, Power BI Documenter, Redux, Akamai Connected Cloud (formerly Linode), Express, go+, JUnit, Spring, Java SE, Java EE, Hibernate, JPA Health, Oracle JDBC, Oracle XML DB, Soap Media, Docker, AWS Analytics, IBM ILOG CPLEX Optimization Studio, Argon CI/CD Security, Git, Azure Devops, HELM, Storyboard to SwiftUI Converter, Concur, SWIFT, Xcode, Objective-C, Selenium, Azure Data Lake Analytics, Azure Data Lake Storage, Azure SQL Database, C#, Google, Bazel, Maven, Rally, Process automation package for service request creation in SAP S/4HANA Utilities, FICO Blaze Advisor, HighRadius, Kofax ReadSoft Online, Kofax, Microsoft Office, Microsoft Project, Brandfolder, Svelte, GraphQL, PostgreSQL, MongoDB, Redis, GitHub, Apache ActiveMQ, IBM MQ, Swagger UI, OpenAPI, ELK Stack, API Gateway, SNS, SonarQube Cloud (formerly SonarCloud), Amazon S3, Google AdWords Conversion, Django Language, Google AlloyDB for PostgreSQL, Mongoose, Langchain, Faiss, Pinecone, Weaviate, Frame, Moveworks, Jira, Workday, Office365, Microsoft Teams, NLP, ASP.NET, Secured MVC Forum on Windows 2012 R2, TypeScript, Aryson MySQL to MSSQL Converter, PL/SQL, Amazon DynamoDB, Redshift, C# (C Sharp), Copilot, Amazon Web Services (AWS), J2EE, NetSuite OpenAir, Ironclad, Boomi, Karate Labs, AWS Elemental MediaConvert, CPI, Avid ISIS, Amazon Linux 2, Microsoft Azure Monitor, Datadog, VMware vCenter Server, ServiceNow Discovery, ServiceNow Event Management, ServiceNow Vulnerability Response, Microsoft Always on VPN, Microsoft Transact-SQL, Nevron Vision for SSRS, Apache Airflow, Alation, CAT, Olo, VueJS, AI, Automic Automation, IoT, Salesforce Service Cloud, IBM Cognos Analytics, Tableau, ThoughtSpot, SharePoint, Batch, Django, jQuery, Sajax System, GRPC, GitHub Copilot, IBM Storage Suite for IBM Cloud Paks, Azure OpenAI Service, Pendo., UserTesting, Hotjar, FigJam, UserZoom, ChatGPT, Lexity, Helpscout, Google Workspace, Amazon QuickSight, Dovetail, Maze, Microsoft SQL Server Management Studio, DotNetNuke, Kiosked, React Native, IDC, SAM, Groovy, Contentstack, Magento, Pytest, Robot Framework, CANalyzer, CANoe, Infolinks, Google Cloud BigQuery, Teradata, Vertex AI, Google Cloud Composer, Google Dataplex, Ning, UniFi SDN, Taleo Applicant Tracking Systems (ATS), FlipHTML5, GitHub Actions, TrakSYS, SonarQube, Azure Key Vault, Azure Monitor, Azure Log Analytics, AWS Systems Manager, AWS Config, Mag+, WCF, IBM SPSS Modeler, Apache Tomcat, Mule ESB, PyTorch, A Small Orange, SentenceTransformers, Palo Alto Networks VM-Series Virtual Firewall, SAP S/4HANA, Bash, MySMTP, WeTransfer, Terracotta Ehcache, Eclipse Jersey, Axis, Unix, Gradle, SonarQube Server (formerly SonarQube), Google Publisher Tag (GPT), CrowdStrike Falcon X, Stable Diffusion, LlamaIndex, OpenSearch, Fastapi, Kubeflow, scikit-learn, DATAflow, Cisco ASR 1000, Hybris (SAP), Entity Framework Core, Azure Functions, Microsoft Entity Framework, Azure Logic Apps, Azure Application Gateway, Azure Load Balancer, Azure SQL, Azure Virtual Machines, Azure Virtual Network, Microsoft Application Insights, Microsoft Power Platform, Microsoft Sql Server, Terragrunt, HTML5 Maker, VMware Aria Operations, Winky-AXE, Lighthouse 360, AWS Wavelength, Siteimprove, JAWS Inspect, Mindtickle, Firebase, Azure Pipelines, Amazon Elastic File System (Amazon EFS), Amazon EC2 Auto Scaling, Next.js, DAX, Google Kubernetes Engine (GKE), Google Cloud Monitoring, SAS Analytics Pro, Celonis, Uipath, Nielsen Ad Intel, Appier AIRIS (formerly Woopra), Kantar Marketplace, CallMiner Eureka, SAP Analytics Cloud, dbt, Springboot, Google Cloud Run, Google App Engine, Sabre Scribe, Amadeus, Air, BASE, Workfront, Delta, Photon, Azure Synapse Analytics, Puppet, Progress Chef, SaltStack, ECS, Bitbucket, Astra, Wordpress, PHP, Weibo, QlikView, The Newman Group, OmniGraffle, Make, AWS Step Functions, Jupyter Notebook, PyCharm, Microsoft Excel, Akamai, Google Cloud Pub/Sub, Apache JMeter, Micro Focus LoadRunner, Gatling, Locust, k6, AppDynamics, dynaTrace, AdButler, Charles Proxy, Fiddler AI, Splunk, Oracle Retail Xstore Point-of-Service, AWS VPN, Windows 7, Apache Parquet, Salesforce CRM Analytics, Apache Iceberg, Apache Flink, Apache Hudi, Google VPC Service Controls, Connect, Google Cloud Build, Microsoft Power Apps, Microsoft Fabric, Microsoft Power Automate, Microsoft Power Platform AI Builder, pandas, Minitab Statistical Software, JMP, Blueprism, Automation Anywhere, Aurora, Yokogawa Centum VP Distributed Control System, ROOM, Retrofit, Dagger, Mockito, Espresso, Cisco AppDynamics, Juniper Networks, Graylog, LangGraph, PostGIS, mO Jira OAuth SSO, Jira OpenID Connect SSO, Jira OIDC SSO, VMware, Azure Active Directory B2C, Akamai CDN Solutions, Infoblox DHCP, Kaspersky Anti-Virus, Jest, webpack, Maya, Adobe Substance 3D Assets, V-Ray, Cascade CMS, Dspace, Delphi, Azure Linux Virtual Machines, Perl, GNU Make, Microsoft PowerPoint, Strato, Adobe Photoshop, Adobe Premiere Pro, Apache Kafka, Horizon, VMware ESXi, GoToAssist (FASTchat), SAP Financial Supply Chain Management (FSCM), ACL, LEAP, AWS PrivateLink, Adobe Analytics, Azure Firewall, Cisco Secure Firewall Management Center, Kona Web Application Firewall, Google Cloud Security Command Center, Quest Toad, Act!, Sales Cloud Einstein, Azure Cloud Shell, Moat, ADP Applicant Tracking System, Eclipse, Citrix SD-WAN, Intel, Apache log4j, Saucelabs, Amazon WorkSpaces, AWS IAM Identity Center, Azure Active Directory, Okta, Microsoft ADFS for Genesys Cloud, AWS CloudTrail, AWS Transit Gateway, AWS Systems Manager Parameter Store, SOAPUI, Testng, iOS SDK, Uikit, IXL, Microsoft 365, Microsoft Exchange Online, Microsoft OneDrive, Cisco WebEx Teams, TUNE, Asana, Trello, Confluence, Google Cloud Data Loss Prevention, Azure Information Protection, Microsoft Entra ID, Kibana, AWS Cloud, Zendesk, Bootstrap, Citrix Hypervisor, Azure VMware Solution, Microsoft Windows Server 2000, Google Cloud, Microsoft Azure, iManage, RabbitMQ, Barracuda Email Security Service, Babel, Shopware, Apache Struts, LucidChart, Less, StreamSets, Camunda, AWS Auto Scaling, AWS Cloud Development Kit (AWS CDK), AWS Lambda, Flux, , Nestjs, PEO, Playwright, PRO.FILE, Composer, AWS Glue Data Catalog, Pages, Insightly, SES, IntelliJ IDEA, Oracle RAC One Node, UPS, Dynamics 365 Customer Insights, Zephyr, Smartsheet, ANGEL LMS, Adobe Campaign, Amazon AMS, Adobe Real-Time CDP, Workday Launch, Bootstrapcdn, Juniper Networks SRX-Series Gateways, VisiStat, SAS Enterprise Guide, Tampa AS400 Inc, OpenTelemetry, AWS Bedrock, Lytics, Azure App Service, Azure Kubernetes Service (AKS), Azure API Management, Azure Service Bus, Azure Event Hubs, Azure Container Registry, Azure Application Insights, H2O, Microsoft Advanced Group Policy Management, AWS Multi-Factor Authentication, ESET, .GIS, Salesforce Marketing Cloud, Oracle Exadata Cloud Service, Salesforce Marketing Cloud Intelligence (formerly Datorama), Salesforce Journey Builder, QMetry Automation Studio, Develatio's ExpressJS AMI, Amazon Kinesis Data Streams, Mode, ServiceNow Service Graph Connectors, NumPy, AWS Glue, Flask, Microsoft Dynamics, Cursor, Flow, NeMo, RISA, PEX, Bamboo, LabWare LIMS, IBM IT Services, Adobe Illustrator, Adobe Experience Platform, Blazor, Xunit, NUnit, Microsoft Visio, Oracle SOA Cloud Service, SOA Suite, New Relic, AWS CodePipeline, Snyk, Palo Alto Prisma Cloud, Xray, Boto3, AWS App Mesh, HCL Unica NetInsight, LambdaTest, OpenLDAP, Excel4Apps, SysTools VBA Password Recovery, AWS Application Load Balancer, Barracuda Spam Firewall, E-planning, Wowanalytics</v>
          </cell>
          <cell r="K21">
            <v>63000000</v>
          </cell>
          <cell r="L21" t="str">
            <v>Private Equity</v>
          </cell>
          <cell r="M21">
            <v>63000000</v>
          </cell>
          <cell r="N21">
            <v>42217</v>
          </cell>
          <cell r="O21">
            <v>1000000000</v>
          </cell>
          <cell r="Q21" t="str">
            <v>Infogain is a digital engineering and IT consulting company based in Los Gatos, California, founded in 1990. With around 6,000 employees, it operates global delivery centers across North America, Europe, Asia Pacific, the Middle East, and the UK. Infogain specializes in human-centered digital platform engineering, technology consulting, software engineering, and digital transformation services. The company focuses on empowering businesses to create AI-powered, experience-led digital platforms using technologies such as cloud, microservices, automation, IoT, and artificial intelligence.
Infogain serves a diverse range of industries, including travel and hospitality, healthcare, retail, insurance, telecom, and technology. It has a strong client base, including 24 Fortune 500 companies, and boasts a 95% client retention rate. The company is recognized for its expertise in areas like Data &amp; AI, data science, and engineering services. Infogain's core values emphasize collaboration, client value, innovation, and excellence, driving its commitment to delivering impactful solutions for large enterprises.</v>
          </cell>
          <cell r="R21">
            <v>1990</v>
          </cell>
        </row>
        <row r="22">
          <cell r="A22" t="str">
            <v>ISS | Institutional Shareholder Services</v>
          </cell>
          <cell r="B22">
            <v>0</v>
          </cell>
          <cell r="C22">
            <v>3500</v>
          </cell>
          <cell r="D22" t="str">
            <v>financial services</v>
          </cell>
          <cell r="E22" t="str">
            <v>http://www.issgovernance.com</v>
          </cell>
          <cell r="F22" t="str">
            <v>http://www.linkedin.com/company/iss-institutional-shareholder-services</v>
          </cell>
          <cell r="G22" t="str">
            <v>Rockville</v>
          </cell>
          <cell r="H22" t="str">
            <v>Maryland</v>
          </cell>
          <cell r="I22" t="str">
            <v>securities class action, investment tools data, governance research amp advisory, market intelligence, proxy voting, governance research advisory, responsible investment, investment tools amp data, financial services, esg fund rating, esg raw data, esg data transparency, esg stakeholder engagement, proxy voting workflow, governance research, cyber risk score, proxy advisory services, compliance, climate solutions, esg regulatory compliance, datadesk, vote disclosure services, governance solutions, esg data solutions, information technology, consulting, fund analytics, b2b, liquidmetrix, client support, proxy advisory, proxy voting automation, proxy voting services, fund services, proxy advice, esg index construction, proxy research, risk assessment, esg compliance tools, esg index solutions, collaborative engagement, esg controversies screening, esg data and ratings, esg performance metrics, esg controversies, securities class action services, climate risk, esg risk scoring, esg risk mitigation, esg ratings, shareholder voting, esg disclosures, regulatory solutions, corporate responsibility, climate risk management, governance analytics, sustainability, esg methodology, esg data integration, esg fund analytics, proxy exchange, corporate governance, esg ratings &amp; rankings, data analytics, hedge funds, corporate responsibility reporting, esg data, esg data verification, market research, services, esg impact assessment, investment management, market connectivity, other scientific and technical consulting services, stakeholder engagement, responsible investment analytics, second party opinion, esg risk management, custom policy research, special situations research, risk mitigation, economic value added, securities class actions, financial clarity, biodiversity impact assessment, advisory services, engagement services, vote preference, data verification, research database, portfolio monitoring, sustainable growth, climate risk analytics, global proxy distribution, proxyexchange, impact investing, investment decision making, third party opinion, hedge fund solutions, market engagement, interactive webinars, thought leadership, sustainable investing policies, voting policies, strategic insights, financial compliance, investment stewardship, client connectivity, proxy research reports, corporate issuer data, event solutions, finance, environmental services, renewables &amp; environment</v>
          </cell>
          <cell r="J22" t="str">
            <v>NetSuite, Salesforce, CSC Corporate Domains, Outlook, ServiceNow, Workday, Hubspot, Slack, Figma, WordPress.org, Typekit, Google Font API, reCAPTCHA, Mobile Friendly, Google Analytics, Google Tag Manager, Bing Ads, Wix, Bizible, AI, Postman, Oracle XML DB, GraphQL, Microsoft SQL Server Reporting Services, C#, .NET, Jira, SharePoint, Node.js, React, PostgreSQL, Hasura, InMotion Hosting DNS, Docker, Jest, Mocha, Langchain, Git, SAP, Vertex, AWS SDK for JavaScript, SQL, Angular, Kubernetes, Grafana, Prometheus, Google Cloud, Act!, Python, Fastapi, pandas, IBM ILOG CPLEX Optimization Studio, AWS Trusted Advisor, Microsoft Azure Monitor, Atex, KNIME, PowerBI Tiles, R, Streamlit, QGIS, Dask, Unix, , Cypress, TypeScript, Microsoft Office, Microsoft Sql Server, Salesforce CRM Analytics, Microsoft Excel, CSS, Express JS Framework, Hibernate, HTML5 Maker, Oracle Analytics Cloud, Spring, VueJS, Batch, Google Cloud Platform, Microsoft PowerShell, Microsoft Windows Server 2012, VMware, Lansweeper, VMware Workspace ONE, VMware AirWatch, VMware Horizon, Parallels Mac Management for Microsoft SCCM, Office365, Microsoft Exchange Online, Adform DMP, Microsoft Intune Enterprise Application Management, Microsoft System Center Configuration Manager, Microsoft Teams, Windows 11, Autopilot, Apple macOS, MySQL, Microsoft Project, Cvent, Zoomdata, Wordpress, SES, Amazon Web Services (AWS), Ansible, Azure Linux Virtual Machines, GitHub, Jenkins, Microsoft Azure, SonarQube, Terraform, HeapAnalytics, Selenium, Spring Boot, LinkedIn Ads, Excel4Apps, Power BI Documenter, LucidLink, Cisco Web Security Appliance S600v, 24-7 Media, Bloomberg Professional Services, FactSet, Google AdWords Conversion, Microsoft PowerPoint, Thomson Reuters, Axioma, Mode, Lytics, GitHub Copilot, Subversion, Azure Active Directory B2C, SOQL, Azure AD P2, Microsoft Entra, Microsoft Endpoint Manager, Microsoft Defender for Endpoint, AMP, Cisco UCS Servers, Cisco Unified Intelligence Center, Fortinet, Google Cloud Logging, Google Cloud Monitoring, Google Cloud Storage, Google Compute Engine, Google Kubernetes Engine, HPE Blade Servers, Podman, Pure Storage, Red Hat, Red Hat OpenShift, Sizmek (MediaMind), Ubuntu, Google Cloud BigQuery, Google Cloud Run, PubSub+, Google Cloud Functions, NumPy, LucidChart, SysTools VBA Password Recovery</v>
          </cell>
          <cell r="K22">
            <v>3359000000</v>
          </cell>
          <cell r="L22" t="str">
            <v>Merger / Acquisition</v>
          </cell>
          <cell r="M22">
            <v>2275000000</v>
          </cell>
          <cell r="N22">
            <v>44136</v>
          </cell>
          <cell r="O22">
            <v>805500000</v>
          </cell>
          <cell r="Q22" t="str">
            <v>Institutional Shareholder Services Inc. (ISS) is a global leader in corporate governance and responsible investment solutions, established in 1985. With around 3,200 employees across 25 locations in 15 countries, ISS holds a significant 48% market share in the proxy advisory industry. The company serves approximately 4,200 clients, primarily institutional investors, including asset owners, asset managers, hedge funds, and insurance companies.
ISS offers a range of specialized services through its divisions. ISS Governance provides independent research and voting recommendations for over 50,000 shareholder meetings annually. ISS ESG focuses on responsible investment solutions, including ESG research and screening. ISS Market Intelligence delivers data and insights to help clients assess markets and identify growth opportunities. The company emphasizes objective offerings to support informed investment stewardship and corporate responsibility initiatives.</v>
          </cell>
          <cell r="R22">
            <v>1985</v>
          </cell>
        </row>
        <row r="23">
          <cell r="A23" t="str">
            <v>System One</v>
          </cell>
          <cell r="B23">
            <v>0</v>
          </cell>
          <cell r="C23">
            <v>9000</v>
          </cell>
          <cell r="D23" t="str">
            <v>management consulting</v>
          </cell>
          <cell r="E23" t="str">
            <v>http://www.systemone.com</v>
          </cell>
          <cell r="F23" t="str">
            <v>http://www.linkedin.com/company/system-one</v>
          </cell>
          <cell r="G23" t="str">
            <v>Pittsburgh</v>
          </cell>
          <cell r="H23" t="str">
            <v>Pennsylvania</v>
          </cell>
          <cell r="I23" t="str">
            <v>energy, scientific, clinical, healthcare, professional, qa, qc, nde, commercial, industrial, information technology, legal, telecom, marketing, marine, vendor management systems, engineering, transit, renewable energy, creative &amp; digital, ediscovery, recruitment process outsourcing, managed staffing programs, managed it services, government, critical infrastructure, life sciences, technology, business consulting &amp; services, asset management, it support, data management, project controls support, transportation workforce, oil and gas services, employee benefits, power and utility, transportation solutions, renewable energy training, large-scale operations, digital transformation, engineering solutions, midstream energy, life sciences staffing, it staffing, outage management, legal technology, technical resources, highly skilled talent, downstream refining, naval architecture, environmental compliance, video production, energy sector, project management, construction support, environmental remediation, large-scale operational expertise, staffing solutions, quality assurance, large-scale projects, government program support, biotech staffing, uas services, consulting, energy infrastructure, cybersecurity in critical infrastructure, consulting services, cybersecurity support, inspection services, legal ediscovery, power grid expansion, offshore oil services, risk management, clinical trial support, workforce solutions, rpo, talent acquisition, renewable energy projects, outsourced services, power plant operations, b2b, public and private sector, project controls, construction management, utility infrastructure, hr consulting, mission-critical initiatives, engineering staffing, managed staffing, nde services, specialized services, geotechnical analysis, geotechnical engineering, technology services, certifications, scientific staffing, government support, technical expertise, creative media, services, digital media production, engineering services, mission-critical projects, technical skills, nuclear support services, telecom engineering, staffing, vms platform, data collection, vendor management system, marine transportation, high-demand skills, industrial services, digital media, telecom services, healthcare staffing, field services, operational expertise, specialized engineering, industrial automation, environmental services, training programs, engineering design, supply chain management, legal ediscovery solutions, government contracting, technical training, professional recruiting, vendor management, creative services, job placement, telecommunications talent, process improvement, client partnerships, specialized expertise, labor relations, engineering procurement, nde inspection, smart grid services, agile development, strategic planning, business transformation, contract management, operations management, custom training programs, supply chain optimization, transportation, energy &amp; utilities, health care, health, wellness &amp; fitness, hospital &amp; health care, clean energy &amp; technology, renewables &amp; environment, management consulting, staffing &amp; recruiting, productivity, information technology &amp; services, mechanical or industrial engineering, logistics &amp; supply chain</v>
          </cell>
          <cell r="J23" t="str">
            <v>Constant Contact, Mimecast, Outlook, Amazon AWS, Sage Intacct, Slack, Mobile Friendly, Google Tag Manager, Facebook Custom Audiences, reCAPTCHA, Shutterstock, Gravity Forms, Facebook Widget, Ruby On Rails, WordPress.org, HeapAnalytics, Bootstrap Framework, Facebook Login (Connect), Google Font API, Google Maps, Apache, Typekit, AI, Remote, Node.js, React Native, Android, Xamarin, Scala, .GIS, Brocade Switches, Google, Microsoft Project, Procore, Bluebeam, IBM z/OS Operating System, IBM RACF, IBM CICS Transaction Server, IBM Db2 for Linux, UNIX, and Microsoft Windows, CA 7 Workload Automation Intelligence, CA 1 Tape Management, SolarWinds RMM, SAP, Microsoft Excel, Microsoft Office, Ning, SQL, Elite Software HVAC Solution, SteamVR, Bing, Tekla Structural Designer, Wider Planet, Microsoft Active Directory Federation Services, Azure Active Directory Domain Services, Connect, ACL, Gem, SAM, IDC, Visio, Microsoft Entra ID, Microsoft Intune Enterprise Application Management, Autopilot, Microsoft Defender for Endpoint, Act!, Proofpoint, dmarcian, Oracle SPF, Microsoft Exchange Online, SharePoint, Microsoft OneDrive for Business, Microsoft Teams Rooms, Microsoft PowerShell, Microsoft Graph, Apex, Oracle Forms, SAP Ariba Platform, Google AdWords Conversion, Designer, CSiBridge, Revit, Bentley STAAD, SAP2000, GT STRUDL, AutoCAD, MicroStation, , Micro, Siemens SIMATIC SCADA, Outsystems, Azure AI Search, Dassault SOLIDWORKS, Navisworks, QuickBooks, Tor, Xray, TapClicks, Amazon S3, AWS Trusted Advisor, Jira, Mag+, Microsoft Azure Monitor, Route 53, ServiceNow, HPLC, Thermo Scientific Chromeleon Chromatography Data System (CDS), IBM Security zSecure, Microsoft Advanced Group Policy Management, Microsoft ADFS for Genesys Cloud, Azure Active Directory, Okta, Office365, Salesforce, Google Workspace, WP-Oauth, OpenID, OpenLDAP, REST, Python, Linkedin Marketing Solutions, Trimble Accubid Classic, Amazon EKS Anywhere, Verizon, Nextiva, Pitney Bowes, Figma, Angular, Autodesk BIM Collaborate, Apache Iceberg, API Gateway, AWS Lake Formation, Cognito, Lambda Cloud, Make, Semrush, Sizmek (MediaMind), Veeva Systems, ORCA AVA, SAP Crystal Solutions, Electron, Akamai Connected Cloud (formerly Linode), Epicor, PowerBI Tiles, CPMStar, Microsoft 365, Microsoft Exchange Server 2003, WebOffice, FRAC Pumps, MessageGears, Homestead, Oracle Analytics Cloud, .NET, SAP S/4HANA, OnCore CTMS, eMaint CMMS, VMware SD-WAN, Quickbase, Civil 3D, Microsoft Windows 10, Microsoft Exchange, Parallels Mac Management for Microsoft SCCM, WorkSafeBC, LabWare LIMS, Veritas InfoScale Availability, Cisco Catalyst Switches, Amazon Managed Workflows for Apache Airflow (MWAA), CAT, FiberHome, , ISO+â„¢, React, Oracle Primavera, Wagtail CMS, ANGEL LMS, Workday, Tableau, Qualtrics, Micro Focus UFT, AWS SDK for JavaScript, XPath, EVS, Azure Devops, ICP, Instagram, Facebook, TikTok, YouTube, Pinterest, Adobe Photoshop, Canva, Microsoft Power Automate, Smartsheet, Copilot, DAX, Microsoft Fabric, Microsoft PowerPoint, Veeva Vault eTMF, Articulate, Adobe Express, Camtasia, Adobe Illustrator, Microsoft Windows Server 2012, Adobe Analytics, Clarity, StackAdapt, Microsoft SQL Server Reporting Services, Salesforce Lightning Web Components, Oracle Data Cloud, Copado, HTML Pro, CSS, Javascript, Excel4Apps, GRIN, IfByPhone, Informatica PowerCenter, Control-M, PostgreSQL, AWS Analytics, Red Hat JBoss Enterprise SOA Platform, Apache Tomcat, Secured MVC Forum on Windows 2012 R2, Citrix, Cisco VoIP, Autodesk Civil 3D, Microsoft Power Platform, Agilent SLIMS, Resi, UKG, Dayforce, AT&amp;T, IBM Cognos Analytics, Databricks, Docker, Kubernetes, Azure Analysis Services, ANSYS, Abaqus Unified FEA, Power BI Documenter, Snowflake, Studio 5000, AVEVA InTouch HMI, IBM SPSS Modeler, CNC Software, FedEx, UPS, LabVantage, STARLIMS, C#, ASP.NET, LogIC, AC500 PLC, Ansible, Inventor, RISA, Tekla, ArcGIS Field Maps, Bullhorn, Board, Absorb LMS, OnBase, ADP, FlipHTML5, TypeScript, Autodesk Inventor, HPE Primera, Securonix Security Operations and Analytics Platform, TripleLift, HelpCrunch, Genesis, Flow, Google Analytics, Splunk, IBM Maximo, Microsoft Dynamics CRM, Genetec Synergis, GAS, Bomgar, Azure Active Directory B2C, Eyefinity OfficeMate, Kiosked, Ignition SCADA, Quest KACE Systems Deployment Appliance, Barracuda Email Security Service, Uipath, Mode, Concur, Ntirety, SAP Activate, Infoblox NIOS, Infoblox, Akamai CDN Solutions, Infoblox DHCP, IBM ILOG CPLEX Optimization Studio, Activa, Coupa, CONTROL, monday CRM, Avalara, Benchling, SAP Advanced Data Migration and Management (SAP ADMM) by Syniti, Taleo Applicant Tracking Systems (ATS), Quest Toad, jQuery, JAX, Oracle Database, PL/SQL, Unix, Oracle BI Publisher, Azure Blob Storage, Cisco WebEx Teams, Siemens PROFIBUS, Cascade CMS, Veeva Vault, Boomi, TrackWise, EFI, Mist, Cisco Switches, Brocade Routers, Juniper Networks SRX-Series Firewalls, Less, Faronics Deep Freeze, ANSOS, Quantcast Measure, Commission Junction, Windows 11, Microsoft OneDrive, ArcGIS, ArcGIS Survey123, Windows 10 IoT Core Services, Mdt Marketing, Altitude ARENA, Horoquartz Time Management, Canon Multifunction Copiers, Toshiba POS, Postman, SOAPUI, JUnit, Archer Integrated Risk Management, Trimble, Copper, MySQL, Motigo, SAP Data Migration, Terraform, Azure Log Analytics, IBM Rational Rhapsody Architect for Systems Engineers, Azure Key Vault, IBM HTTP Server, Cisco VPN, CLEAR, Google Cloud, Springer-Miller, Gauges, Later, SES, Bitbucket, Jenkins, BMC Compuware Xpediter, Booz Allen Hamilton, Pendo., Microsoft Defender for Cloud, DatoCMS, Star, Epic Systems, Amber, Salesforce CRM Analytics, Remote Desktop Services, , Microsoft Hyper-V Server, AWS GovCloud, Kiteworks, Rust, Varonis, MongoDB, AWS Glue Data Catalog, Amazon DynamoDB, AWS Step Functions, Azure SQL, NICE inContact, Spark, Apache Flume, Apache Kafka, Apache Solr, OpenSearch, AWS Bedrock, Amazon QuickSight, Azure OpenAI Service, Hugging Face, Langchain, GitHub, Bash, Pega Customer Decision Hub, Telligent, Azure Functions, Azure Storage Explorer, Azure Data Factory, Azure App Service, Azure Compute, Azure Identity Management, Azure Monitor, Azure Security Center, Azure Virtual Machines, GitLab, Prometheus, Verizon WAF, Amazon GuardDuty, Amazon Macie, AWS CloudTrail, Amazon CloudWatch, AWS Control Tower, Siemens SIMATIC S7, Azure Linux Virtual Machines, ForgeRock Identity Platform, SailPoint, Amazon Associates, MicroStrategy, Amazon Web Services (AWS), Amazon Redshift, Aurora, AngularJS, Conversant (ValueClick), Git, Hibernate, Maven, MyEclipse, Oracle XML DB, Spring, Spring Boot, Testng, , Unity, COBOL, Frame, Oracle Fusion Middleware, Oracle WebLogic, Oracle Internet Directory, Crisp, AWS Lambda, CDK, AWS Application Load Balancer, Amazon Connect, Amazon CloudFront, Athena, AWS Key Management Service (KMS), Amazon Virtual Private Cloud (Amazon VPC), Microsoft OneNote, Google Sheets, Google Meet, Shareaholic Content Amplification, R, Delta, Unity Catalog, Delta Lake, PySpark, AAHA Accredited, Axis, Horizon, Box, Quip, NLP Catpcha, empow, BASE, AWS Glue, Google Cloud Dataflow, Google Cloud BigQuery, Redshift, Elasticsearch, Kibana, Logstash, Beats, Groovy, OneTrust Tech Risk &amp; Compliance, Adobe Experience Manager, Creo+, Feathr, Harmony Email &amp; Collaboration, PeopleSoft CRM, Amazon EC2, ebs, Amazon Elastic File System (Amazon EFS), ECS, SNS, Argocd, Flux, AWS CloudFormation, Cisco Nexus 2000, NICE CXone Mpower, Rockwell Automation, SailPoint IdentityIQ, Veeva Vault PromoMats, Qlik Sense, GraphPad Prism, Apple macOS, IXL, Analyzer, edX, Bubble.io, Apple iPhone, Zscaler, Microsoft Teams, Confluence, Microsoft Teams Phone, Five9, ETQ Reliance QMS, WebCenter, Adobe Acrobat Sign, Adobe, AVEVA PDMS, BERT, Saviynt, Azure AD Notifications, Power Query, Spring Cloud Sleuth, InformaCast, Strato, AWS Database Migration Service, Calypso, Alteryx, Altair Radioss, DC Storm, Streamlit, Smartsupp, Dassault ENOVIA, NetScout AirMagnet, New Relic, Cisco Stealthwatch, AlgoSec, SolarWinds, SAP ECC, Process automation package for service request creation in SAP S/4HANA Utilities, RISE with SAP, SAP HANA, Aspen Capital Cost Estimator, AMP, OpenText Documentum, accessiBe, Icertis Contract Management Software, Clover, Bento, OpenVMS, Amazon Linux 2, VMware, Batch, Microsoft VBScript, Dell PowerVault Storage Arrays, Sumo, Aras, Sitetracker, Palantir Foundry, Apache Spark, GitHub Actions, Codefresh, Amazon Kinesis, Amazon Managed Streaming for Apache Kafka (Amazon MSK), Amazon Elastic MapReduce (EMR), Bentley MicroStation, JAWS Inspect, SAP CRM, SAP SuccessFactors Learning, Screaming Frog Services, Hubspot, Pacer, Adobe Acrobat, Software AG Adabas, ArubaOS, Dragon NaturallySpeaking, AlienVault USM (from AT&amp;T Cybersecurity), Needles, SAP Concur, Karate Labs, , Cucumber, ROOM, Canal, QTest, Sqlalchemy, Microsoft Windows Server 2008, Oracle Exadata Cloud Service, Oracle Application Server, Rise, Microsoft-IIS, Basis, Microsoft Application Insights, MasterControl Audit, PeopleSoft Sales, Oracle Cloud, Informatica Test Data Management, Adobe Fireworks, Google Cloud Armor, Malwarebytes for Teams, Webtrends, Azure Cosmos DB, BarTender, Chrome, Globalscape, HELM, Red Hat OpenShift, Seismic, NextGen RCM, John Doe, erwin Data Modeler, Adobe Media Encoder, SmartDraw, Mastercam, Workforce Software, SAP SuccessFactors, SAP SuccessFactors Employee Central Payroll, Tricentis Tosca, IBM Maximo IT, TSYS, Adobe Creative Cloud, Punchh, GoToAssist (FASTchat), Dash, Microsoft Sql Server, ServiceNow HR Service Delivery, CET, Microsoft Power Apps, Carbon, Oracle JDeveloper, Ecovadis, SAP BusinessObjects Business Intelligence (BI), Pipedrive, ABB Robotics, Fortify WebInspect, ServiceNow IT Service Management (ITSM), ServiceNow IT Operations Management (ITOM), DocuSign, Podio, AWS EventBridge, Redis, Memcached, SentryOne SQL Sentry, Extend, Niagara Framework, Grafana, Phoenix, Nevron Vision for SSRS, IBM TRIRIGA Application Suite, comScore, Sysomos, Jamf Pro, AWS VPN, SiteCore, Hex, Microsoft Windows Server 2000, Sentinel, Junip, Rasa, PatientPop, Barracuda Spam Firewall, Oracle Communications Session Border Controller (SBC), React Router, Endpoint Protection, Adition Technologies - Advertisers, ClearSaleing (eBay Enterprise), HubSpot Sales Hub, Amazon API Gateway, ADP Applicant Tracking System, x:akta, Argo CD, Airflow, JWT, Swagger UI, Highcharts, Ag Grid, Plotly.js, Atex, dbt, pandas, Oracle GoldenGate, CPX Interactive, Oracle Active Data Guard, Hi-Media Performance, Olo, Bootstrap, SafeSend, Amazon S3 Glacier, PowerFlex, RabbitMQ, CaseWare IDEA, Chartbeat, InEight, Microsoft Access, SAP Ariba, JD Edwards, EcoSys, Oracle Aconex, Cisco AppDynamics, OpenText, Micro Focus SiteScope, SPS Commerce Analytics, AWS WAF, Google Identity Services APIs, CADWorx, OpenAPI, JPA Health, Teradata, Gradle, IBM UrbanCode Deploy, Glide, ServiceNow Flow Designer, GE Smallworld, NUnit, Meshmixer, Amazon Simple Notification Service (SNS), WMS, Arena PLM, Selenium WebDriver, Medidata Rave, SysTools VBA Password Recovery, NetSuite, HireRight, Modbus, Wonderware InTouch, BriteVerify, WeTransfer, Awin, SAS Enterprise Guide, Epicor Eclipse, Drone, Siemens SIMATIC HMI (Human Machine Interface), Microsoft Endpoint Configuration Manager (MECM), E-planning, Wowanalytics, Photon, AWS Secrets Manager, AWS Systems Manager, AWS PrivateLink, Dell EMC Celerra, Cisco Catalyst 9800 Series Wireless Controllers, Aruba Wireless Access Points, Cisco Identity Services Engine, Aspen, Microsoft Always on VPN, Oracle Enterprise Manager, Oracle RAC One Node, PRO.FILE, SSMS Tools Pack, TARGIT Decision Suite, Veracode Static Analysis (SAST), CyberArk, AWS IAM Identity Center, ActiveBatch, Azure Synapse Analytics, Azure Data Lake Analytics, Azure SQL Managed Instance, AMD Xilinx, Juniper Networks SRX-Series Gateways, GCC, Adconion, SentenceTransformers, Security, Docker Swarm, Mocha, SYNERGY, Paychex, Snapchat, Amazon Elastic Load Balancing, Confluent, JTL-Shop 3, AVRO, Desire2Learn / Brightspace, C/C++, ServiceNow Integration Hub, ServiceNow Orchestration, Tenable.sc, VirusTotal, PEO, Google App Engine, Tint, Cisco Secure Firewall Management Center, Air, IBM Spectrum LSF, Yammer, Webex, Skype, Azure Marketplace, Apple iPad, Datacor Chempax, Cytoscape, Veeva CRM, Sass, Visual Studio, Oracle Essbase, NetApp SnapMirror, Sigma, Posit, Posit Connect, Shiny, Azure Container Registry, Red Hat Enterprise Linux, Citrix Hypervisor, VMware vSphere, Oracle Automatic Storage Management (ASM), Oracle JDBC, Tenable Security Center, Adyen, Visa, Autodesk 3ds Max, Workfront, Adometry (Google), Pega CRM Suite, Microsoft Windows XP, TelmarHelixa, Oracle Linux, Ubuntu, GoSystem Tax RS, Azure Purview, Google Search Central, TUNE, Azure Blockchain Service, Crownpeak Universal Consent Platform (formerly Evidon), Micro Focus Universal CMDB, Azure Synapse, Azure SQL Database, Microsoft Azure, Ansys Mechanical, NEC, Raygun, ZBrush, Aruba Mobility Controllers, Oracle Data Masking and Subsetting, Minteye / AdsCaptcha, Chute, ADP Workforce Now, Red Hat Satellite, Axiom by Syntellis Performance Solutions, Aruba, Kore.AI, Coherence, IBM Storage Area Network (SAN), NetApp Network Attached Storage (NAS), Diligent One Platform, formerly HighBond, Claude, Ciena, Front, Fujitsu, Jira Advanced Roadmaps, Nokia, LogicMonitor, Moogsoft, Azure Pipelines, Palo Alto Networks Panorama, Palo Alto Networks GlobalProtect, Netwrix Threat Prevention, Prisma Access, AdminStudio, Turn, Global Relay, AWS Security Hub, AWS Config, Django, MySQL 8 With RHEL 8, Flexera IT Asset Management (ITAM), ServiceNow Service Mapping, ServiceNow Performance Analytics, Argon CI/CD Security, Axway SecureTransport, AWS Transfer for SFTP, Milestone, Azure Boards, Azure Test Plans, mabl, ARGUS Developer, Eaglestats, Oracle EBS Projects, ServiceNow Security Incident Response, ServiceNow Vulnerability Response, Intel, Craneware, Progress OpenEdge, PriceGrabber, LeaseWeb, Pega Case Management, Splunk SOAR, Informatica, Micro Focus LoadRunner, AppDynamics, IBM Mainframe, Punchtab, Adobe Creative Suite, Adobe InDesign, Adobe Acrobat Pro, Salesforce Sales Cloud, SS&amp;C, Viewable Media (Visable Measures), Azure Migrate, Azure Site Recovery, VMware HCX, vSphere, VMware vCenter Server, VMware ESXi, VMware NSX-T Data Center, VMware vSAN, VMware vRealize Operations, Azure VMware Solution, VMware Cloud Foundation, vSphere vMotion, Azure Virtual Network, Express, Azure Virtual WAN, Azure Policy, Azure Blueprints, Bicep, Progress Chef, Cisco Nexus Switches, System Center Operations Manager, AutoPIPE, Siemens NX, Microsoft Word, Rapid7 InsightVM, GitHub Copilot, Adobe Firefly, Mulesoft, NetDocuments, iManage, Litera pdfDocs, Dynamics 365 Customer Insights, DATAVERSE LTD, Pages, Azure Logic Apps, Azure Service Bus, poly, PI, FANUC FIELD System, Material UI, GraphQL, Jest, Cypress, webpack, Oracle Reports, Akamai App &amp; API Protector, Convertro (AOL), GE Digital ADMS, cert-manager, Sensor Tower, Pega Robotic Process Automation, Harness, Apple Business Manager, Zoomdata, DotNetNuke, Snagit, Epicor ERP, Jira Software, Interact, Apache Pig, Google Checkout, ConEst, TrakSYS, Azure API Management, Azure Front Door, Azure Application Insights, Backblaze Computer Backup, Onit, UserLike, Numerator Insights, Nielsen Ad Intel, Appier AIRIS (formerly Woopra), ServiceNow Configuration Management Database, GEP, CAESAR II, AspDotNetStorefront, Citrix App Layering, Citrix DaaS, Creatio, NetScaler, dynaTrace, IBM MQ, OSIsoft PI, Mendix, 10x Genomics, CompuMarkâ„¢, Workspace ONE Unified Endpoint Management, Dolibarr ERP CRM, Vista, Verint, Azure API Apps, Azure Event Hubs, Azure Stream Analytics, Logz.io, Ab Initio, Cisco Catalyst 9300 Series, Cisco Catalyst 9400, Cadence Omnis CFD Platform, Oracle Data Pump, Expo, SAP Business Technology Platform, ABAP, FIS, Signal, Kona Web Application Firewall, AWS Single Sign-On, ServiceNow Service Portal, Google Cloud APIs, SAP Customer Care and Service (CCS), Soap Media, GoDataFeed, mO Jira OAuth SSO, Jira OpenID Connect SSO, Jira OIDC SSO, SAP Integration Suite, CPI, Revel iPad POS, HireVue, Envoy, Avaya, Genesys SIP, ShareASale, Aruba ESP, Google Cloud Pub/Sub, DDS-CAD, Cloudera CDH, LabVIEW, Twitter Ads, FedEx Ship Manager, Oxid, BeeGFS, CloudBees, NICE CXone Expert, Articulate Storyline 3, Cisco ASR 1000, Motorola, Mixpanel, SAP Material Requirement Planning (MRP), Lytics, IBM DataPower Gateway, DashThis, Spiceworks IP Scanner, Jamf, Keras, Echo, OpenTelemetry, Impact Radius, CATS, Gigamon ThreatINSIGHT, Wireshark, SolarWinds Loggly, 24-7 Media, Zscaler ZTNA, Cisco Unified Intelligence Center, , ELK Stack, Salesforce Service Cloud, VueJS, HPE SimpliVity, Rambler, Otto, Torque, Mint, Resolver, , Apptio Platform, Google Guava, SYSPRO, Google Cloud Platform, Arduino, Apache Parquet, Pytest, Omniture (Adobe), NETSCOUT Cyber Investigator, Oracle GRC, Oracle Argus, Veeva Vault RIM, CSC, Azure Data Explorer, VoiceXML, AvantLink, Pure Chat, AdPilot, Gunicorn, Monday.com, SAP Enterprise Portfolio and Project Management, Catalyst, ServiceNow IntegrationHub, Cisco ACI Orchestration, Dell EMC Disaster Recovery, Ad Astra, AutoCAD LT, Adform DMP, IoT, ArcGIS Online, ArcGIS Enterprise, LinkedIn Ads, Ã‚Â© 2009- Filter, Azure Virtual Machine Scale Sets, Foursquare Studio, BIRT, Weibo, TraceLink, Delivr, Intercom, Microsoft Outlook, Micro Focus Mainframe Solutions, Weborama, Tricentis, Postpresso, Servo-i Ventilator, Veracode AppSec Governance, Qualys Cloud Platform., Broadcom Easytrieve, Varonis GDPR Patterns, MariaDB, Allegro X PCB Designer, ESPRIT, C# (C Sharp), Laravel, Benchmark GensuiteÂ® ESG Reporting, Microsoft SQL Server Management Studio, SAP Contract Lifecycle Management (CLM), Vertica, Radial, SAP Commerce Cloud, SAP ERP, Jobvite, Autodesk, Citrix SD-WAN, Snyk Code (SAST), Nlyte, IBM Cloudability, Data Analytics, Oracle Fusion Project Portfolio Management, Vector, Sales Cloud Einstein, Adobe Premiere Pro, Adobe Audition, Articulate 360, PyTorch, TensorFlow, scikit-learn, AWS Systems Manager Parameter Store, AWS Transit Gateway, FUSION, Premium Web Cart, SAP S/4HANA Cloud, Rails Assets, Azure Data Lake Storage, Apache SpamAssassin, Microsoft Dynamics 365, FOUNDATION, Totango, SAP Fiori, SAP Solution Manager, SAP Plant Maintenance, Amazon Simple Queue Service (SQS), blend, The PI System, AWS Service Catalog, ServiceNow Discovery, Divi, Qualys Penetration Testing, Pivotal tc Server, Informatica Cloud Mass Ingestion, VMware vCenter, Conversant, Commscope Ruckus, Altair Monarch, ScorecardResearch, Attendance on Demand, Acronis, Cisco Meraki SD-WAN</v>
          </cell>
          <cell r="K23">
            <v>301800000</v>
          </cell>
          <cell r="L23" t="str">
            <v>Private Equity</v>
          </cell>
          <cell r="M23">
            <v>290000000</v>
          </cell>
          <cell r="N23">
            <v>44197</v>
          </cell>
          <cell r="O23">
            <v>1500000000</v>
          </cell>
          <cell r="Q23" t="str">
            <v>System One is a prominent provider of specialized outsourced services and workforce solutions, focusing on critical infrastructure, technology, life sciences, and government sectors. With over 40 years of experience, the company operates in more than 50 locations across the United States, Canada, and the United Kingdom, employing over 9,000 people. System One partners with large private and public organizations to support complex, mission-critical initiatives.
The company offers a range of services, including staffing, managed staffing programs, recruitment process outsourcing, and vendor management system integration. Its expertise spans various sectors, such as engineering, procurement, and construction for critical infrastructure, IT team building and media production for technology, talent acquisition for life sciences, and scientific and technical services for government clients. System One emphasizes flexible workforce solutions, including contract, contract-to-hire, and direct-hire staffing, to help organizations access top talent efficiently.</v>
          </cell>
          <cell r="R23">
            <v>1979</v>
          </cell>
        </row>
        <row r="24">
          <cell r="A24" t="str">
            <v>Young &amp; Rubicam</v>
          </cell>
          <cell r="B24">
            <v>0</v>
          </cell>
          <cell r="C24">
            <v>12000</v>
          </cell>
          <cell r="D24" t="str">
            <v>marketing &amp; advertising</v>
          </cell>
          <cell r="E24" t="str">
            <v>http://www.yr.com</v>
          </cell>
          <cell r="F24" t="str">
            <v>http://www.linkedin.com/company/young-&amp;-rubicam</v>
          </cell>
          <cell r="G24" t="str">
            <v>New York</v>
          </cell>
          <cell r="H24" t="str">
            <v>New York</v>
          </cell>
          <cell r="I24" t="str">
            <v>brand strategy &amp; planning, emerging media, mobile marketing, social influence marketing, activation, brand advertising, digital, advertising services, media strategy, brand positioning, public relations, global advertising, cultural adaptation in advertising, services, global client service, social media management, insight-driven advertising, marketing communications, cross-cultural brand messaging, cultural insights in advertising, multinational marketing strategies, cross-cultural insights, public relations services, data analytics, advertising analytics, advertising innovation, market analytics, global media planning, media placement, media strategy execution, multinational client campaigns, advertising, customer engagement strategies, creative campaigns, digital marketing, client-focused, advertising campaigns, digital campaigns, content marketing, customer journey, consumer goods, brand messaging, customer insights, advertising effectiveness, content creation, multinational advertising, global client base, email marketing, campaign management, multinational operations, influencer marketing, digital media, performance marketing, campaign creativity, creative advertising, analytics, cross-cultural communication, b2b, consumer insights, brand strategy, digital transformation, consumer engagement strategies, cross-border marketing, campaign analytics, customer engagement, digital media buying, big ideas, campaign optimization, marketing analytics, customer experience, advertising agency, brand storytelling, cultural insights, cross-border brand strategy, advertising legacy, advertising history, celebrity marketing campaigns, brand development, brand communication, public relations campaigns, pragmatic approach, insight-based advertising, client services, big idea marketing, global brand storytelling, brand identity, advertising and marketing communications, e-commerce, creative campaign development, cross-cultural marketing, international media planning, big idea advertising, digital marketing solutions, global brand campaigns, advertising slogans, insight-driven creativity, omnichannel marketing, crm, advertising research, user experience, multicultural marketing, client service, publicity campaigns, campaign execution, advertising innovation techniques, media strategy development, marketing services, cross-border campaigns, public relations management, multicultural advertising, advertising evolution, food industry, retail, brand awareness, advertising techniques, analytics-driven marketing, consulting, innovative techniques, branding, media buying, big ideas in marketing, marketing solutions, media planning, celebrity endorsement campaigns, international advertising campaigns, creative agency, search engine optimization, campaign measurement and analytics, multicultural brand campaigns, global advertising campaigns, analytics in advertising, market research, advertising agencies, celebrity endorsements, integrated marketing communications, global marketing, direct marketing, measurable growth, digital advertising, brand experience, commerce, healthcare communications, enterprise solutions, social media strategy, web3 solutions, connected brands, innovative strategies, data-driven insights, media management, customer loyalty, digital experiences, inclusion and equity, trend intelligence, retail media, agency of the year, digital tools, ai solutions, programmatic buying, audio marketing, mobile-first strategies, hybrid experiences, creative content, localization services, performance optimization, consumer engagement, customer segmentation, brand loyalty, insights and analytics, experiential marketing, digital content, b2c, consumer products &amp; retail, marketing &amp; advertising, public relations &amp; communications, consumers, information technology &amp; services, consumer internet, internet, sales, enterprise software, enterprises, computer software, ux, seo, search marketing, marketing</v>
          </cell>
          <cell r="J24" t="str">
            <v>Microsoft Office 365, CloudFlare Hosting</v>
          </cell>
          <cell r="O24">
            <v>819999000</v>
          </cell>
          <cell r="Q24" t="str">
            <v>Young &amp; Rubicam (Y&amp;R) is a prominent advertising agency founded in 1923 by Raymond Rubicam and John Orr Young. Initially established in Philadelphia, it later moved to New York City, where it grew to become one of the largest advertising firms globally. Y&amp;R is known for its creative excellence and expertise in integrated marketing communications.
The agency has a rich history, marked by significant milestones such as opening a Chicago branch in 1931 and becoming the world's largest advertising agency by billings in 1985. Y&amp;R has provided a comprehensive range of services, including advertising, digital and social media, brand identity consulting, public relations, and market research. It has also specialized in pharmaceutical communications through its subsidiary, Sudler &amp; Hennessy. Over the years, Y&amp;R has worked with major clients like General Foods, Travelers Insurance, and Viacom's Showtime Networks, contributing to its legacy in the advertising industry.</v>
          </cell>
          <cell r="R24">
            <v>1923</v>
          </cell>
        </row>
        <row r="25">
          <cell r="A25" t="str">
            <v>DriveTime</v>
          </cell>
          <cell r="B25">
            <v>0</v>
          </cell>
          <cell r="C25">
            <v>4500</v>
          </cell>
          <cell r="D25" t="str">
            <v>retail</v>
          </cell>
          <cell r="E25" t="str">
            <v>http://www.drivetime.com</v>
          </cell>
          <cell r="F25" t="str">
            <v>http://www.linkedin.com/company/drivetime</v>
          </cell>
          <cell r="G25" t="str">
            <v>Tempe</v>
          </cell>
          <cell r="H25" t="str">
            <v>Arizona</v>
          </cell>
          <cell r="I25" t="str">
            <v>auto sales, auto financing, marketing, information technology, used cars, finance, analytics, used car financing software, deal structuring software, used car financing patents software, digital automotive retail, used car financing patents, used car financing system, used car financing patents system software, used car financing patents system, car dealership, credit-challenged customers, used car dealers, car financing solutions, deal structuring patents system software, deal structuring system software, deal structuring patents, used car marketplace, used car financing, deal structuring systems, subprime auto loans, deal structuring system patents software, used car dealership, automotive innovation, used car financing solutions, financial services, used vehicle inventory, car marketplace, used car financing platform, used car financing software patents, customer experience, deal structuring system patents, used car sales, used car financing technology, auto dealer network, used car sales and finance, deal structuring system, used car financing system patents, used car retail, services, deal structuring patents system, b2c, used car financing tech, vehicle financing, used car financing services, automotive retail, auto loan provider, e-commerce, d2c, information technology &amp; services, consumer internet, consumers, internet, automotive</v>
          </cell>
          <cell r="J25" t="str">
            <v>Cloudflare DNS, Mailchimp Mandrill, SparkPost, Outlook, Microsoft Office 365, CloudFlare Hosting, Amazon AWS, Facebook Conversion Tracking, Taboola Newsroom, Backbone JS Library, Microsoft Application Insights, OneTrust, The Trade Desk, Genesys Cloud CX Platform, Workday, Slack, FullStory, DoubleClick Conversion, Mobile Friendly, Segment.io, DoubleClick, Google Maps, Google Dynamic Remarketing, Google Analytics, Google Tag Manager, Google AdWords Conversion, DoubleClick Floodlight, Google Play, Google Maps (Non Paid Users), Remote, Pega Case Management, TSYS, Microsoft PowerShell, Okta, Python, SQL, GraphQL, Segment, Braze, Pega CRM Suite, Snowflake, Genesys, Twilio, Salesforce, Microsoft Excel, Tableau, Sigma, Angular, Ionic, .NET, Node.js, Microsoft Azure Monitor, R, Argo, GitHub, Azure Devops, Microsoft SQL Server Reporting Services, Excel4Apps, dbt, Mode, NLP, Speech to text, Microsoft Sql Server, MongoDB, Azure Cosmos DB, Fivetran, Apache Kafka, GoToAssist (FASTchat), Airflow, Terraform, Datadog, Javascript, SysTools VBA Password Recovery, .GIS, Lytics, Gem, Wider Planet, C#, Azure Analysis Services, Pega Infinity, Pega Platform, Inventor, Azure Functions, Azure Service Bus, React, VueJS, BriteVerify, C# (C Sharp), Azure App Service, Azure SQL, IBM Db2 for Linux, UNIX, and Microsoft Windows, FlipHTML5, CSS, TypeScript, Google Ads, Bing Ads, Meta Ads, Facebook, Google, Secured MVC Forum on Windows 2012 R2, Apple macOS, Amazon Linux 2, Citrix, Office365, Azure Active Directory</v>
          </cell>
          <cell r="O25">
            <v>3600000000</v>
          </cell>
          <cell r="P25">
            <v>86</v>
          </cell>
          <cell r="Q25" t="str">
            <v>DriveTime is a nationwide used car dealership and buy-here-pay-here financing provider, established in 2002. The company specializes in selling pre-owned vehicles to customers with poor or no credit histories, offering in-house financing and servicing. DriveTime has approved over 4 million drivers and sold more than 1 million vehicles across the country. It operates dealerships in several states, including New Jersey, Minnesota, and Maryland, with vehicle prices ranging from $8,000 to $30,000.
DriveTime provides a variety of services, including thousands of pre-owned cars, each with an AutoCheckÂ® history report, a 30-day/1,500-mile limited warranty, and a 5-day return guarantee. The company offers in-house auto loans with a unique credit scoring system, allowing quick approvals without traditional credit checks. DriveTime's buy-here-pay-here model simplifies the financing process, providing transparent pricing and payment options. The company also emphasizes community outreach through its "Give for Good" program, focusing on poverty, education, veterans, and child health.</v>
          </cell>
          <cell r="R25">
            <v>2002</v>
          </cell>
        </row>
        <row r="26">
          <cell r="A26" t="str">
            <v>Progressive Insurance</v>
          </cell>
          <cell r="B26">
            <v>0</v>
          </cell>
          <cell r="C26">
            <v>67000</v>
          </cell>
          <cell r="D26" t="str">
            <v>insurance</v>
          </cell>
          <cell r="E26" t="str">
            <v>http://www.progressive.com</v>
          </cell>
          <cell r="F26" t="str">
            <v>http://www.linkedin.com/company/progressive-insurance</v>
          </cell>
          <cell r="G26" t="str">
            <v>Mayfield</v>
          </cell>
          <cell r="H26" t="str">
            <v>Ohio</v>
          </cell>
          <cell r="I26" t="str">
            <v>commercial auto insurance, motorcycle insurance, home insurance, boat insurance, auto insurance, renters insurance, rv insurance, motor cycle insurance, property-casualty insurers, finance, insurance products, insurance company growth, insurance customer base, independent insurance agents, insurance market growth, insurance claims support, installment premium payments, insurance technology, high-risk driver insurance, market leader, insurance company history, insurance customer engagement, insurance company transparency, digital insurance services, services, insurance policy options, pet insurance, insurance history, mobile app, insurance company leadership, insurance claims process, insurance market share, insurance solutions, b2b, mobile app insurance, insurance digital services, insurance coverage flexibility, insurance policy comparison, homeowners insurance, insurance services, insurance company, insurance marketplace, insurance company innovation, life insurance, insurance industry innovation, insurance provider, high-risk driver coverage, financial services, insurance innovation, recreational vehicle insurance, insurance policy discounts, insurance product customization, risk management, insurance industry trends, risk driver coverage, multi-policy discounts, insurance comparison tools, insurance policy management, d2c, independent agents, commercial auto, 24/7 claims reporting, insurance coverage, insurance customer support, insurance coverage options, premium payments, customer experience, insurance claims automation, insurance agencies and brokerages, b2c, drive-in claims, insurance, insurance company profile, insurance premium savings, insurance company ranking, insurance innovation history, customer service, e-commerce, insurance industry, insurance digital transformation, insurance company strategy, insurance digital platform, insurance policy flexibility, insurance policy customization, health insurance, insurance policy bundling, insurance risk assessment, online policy management, insurance premium calculation, bundling, property insurance, commercial insurance, claims processing, discounts, customized coverage, multi-policy discount, customer support, liability coverage, 24/7 assistance, deductible options, claims service, savings calculator, vehicle protection, travel insurance, identity theft coverage, flood insurance, condo insurance, mechanical breakdown coverage, umbrella insurance, financial security, general liability insurance, workers' compensation, specialized coverage, home warranty, homeowner's liability, vehicle loans, claims faq, coverage comparison, online quotes, mobile home insurance, car shopping, credit building, dental insurance, emergency roadside assistance, wedding insurance, vision insurance, motorcycle roadside assistance, automobile theft coverage, insurance evaluations, safety discounts, insurance agencies &amp; brokerages, consumer internet, consumers, internet, information technology &amp; services, workers compensation, home &amp; rental insurance</v>
          </cell>
          <cell r="J26" t="str">
            <v>Akamai, Salesforce, NSOne, Act-On, Microsoft Office 365, CSC Corporate Domains, Salesforce Service Cloud, MongoDB, Square, Inc., Bluekai, Videology, VueJS, Slack, Salesforce Live Agent, YouTube, Mobile Friendly, SOASTA, Google Analytics, DoubleClick, Google Font API, AppDynamics, Monetate, Google Analytics Ecommerce Tracking, Google Tag Manager, Nginx, Typekit, Microsoft-IIS, DoubleClick Floodlight, New Relic, Remote, IoT, Android, GoToAssist (FASTchat), Snowflake, Microsoft Office, Copilot, Microsoft Power Automate, Workday, Microsoft Excel, Power Query, Mode, Workiva, IBM RACF, SailPoint IdentityIQ, Canon Printers, Vanta, Python, IBM Db2 for z/OS Operating System, Electron, API Gateway, AT Internet, Gem, AWS Analytics, Amazon S3, Lambda Cloud, C#, Medium, UPS, Epicor PPM, Catylist SiteLink, Tor, Eaglestats, SentenceTransformers</v>
          </cell>
          <cell r="O26">
            <v>87637000000</v>
          </cell>
          <cell r="P26">
            <v>72</v>
          </cell>
          <cell r="Q26" t="str">
            <v>Progressive Corporation is an American insurance holding company founded in 1937 and headquartered in Mayfield Village, Ohio. It is the second-largest auto insurer in the United States, with written premiums exceeding $20 billion. The company initially focused on providing affordable auto insurance and has since expanded its offerings to include a wide range of personal and commercial insurance products.
Progressive insures passenger vehicles, motorcycles, recreational vehicles, trailers, boats, personal watercraft, and commercial vehicles. It also provides home, life, and pet insurance through select partners. Customers can purchase policies directly, through over 30,000 independent agents, or online and via phone. The company emphasizes innovation and customer service, with features like monthly payment options and mobile photo claims. Progressive aims to be the leading destination for insurance and financial needs while maintaining a focus on underwriting profit and operational efficiency.</v>
          </cell>
          <cell r="R26">
            <v>1937</v>
          </cell>
        </row>
        <row r="27">
          <cell r="A27" t="str">
            <v>NMB Bank Plc</v>
          </cell>
          <cell r="B27">
            <v>0</v>
          </cell>
          <cell r="C27">
            <v>4100</v>
          </cell>
          <cell r="D27" t="str">
            <v>banking</v>
          </cell>
          <cell r="E27" t="str">
            <v>http://www.nmbbank.co.tz</v>
          </cell>
          <cell r="F27" t="str">
            <v>http://www.linkedin.com/company/nmb-plc</v>
          </cell>
          <cell r="H27" t="str">
            <v>Ohio</v>
          </cell>
          <cell r="I27" t="str">
            <v>loan products, foreign exchange services, operational efficiency, savings accounts, bank governance, agent banking, credit risk management, foreign exchange swaps, banking data analytics, shareholder base, banking financial inclusion programs, warehouse receipt financing, savings products, money markets, banking analytics, digital financial services, financial products, supply chain finance, banking security, foreign exchange, financial performance, tanzania banking, trade finance, interest rates, banking digital payments, investment banking, banking technology, retail, investment management, money market investments, loan underwriting, branch network, b2c, foreign exchange trading, bank regulation, digital innovation, treasury services, public company, agricultural loans, commercial banking, banking infrastructure, banking transaction security, banking innovation, atm services, e-commerce, banking mobile apps, banking digital channels, profitability, banking product innovation, customer engagement, digital transformation, banking operations, loans, banking software, banking compliance, agricultural finance, customer relationship management, market capitalization, innovation, internet banking, financial services, loan services, mobile banking, customer experience, digital banking, services, retail banking, government, financial technology, banking customer onboarding, banking customer service, banking network, banking financial technology, digital financial inclusion, market analysis, banking automation, pesafasta, payment processing, trade finance solutions, banking digital transformation, wage payment solutions, banking fraud detection, cash collection, corporate banking, banking transaction processing, interest rate management, customer base, mobile money, banking risk assessment, banking market expansion, asset management, banking, atm network, interest rate hedging, risk management, financial reporting, banking customer experience, financial inclusion, regulatory compliance, banking agent network, cash management, foreign exchange contracts, b2b, banking compliance monitoring, customer service, branch banking, payment solutions, personal account, current account, savings account, executive loan, fixed deposit, bancassurance, loan calculator, sme loans, business account, agribusiness account, overdraft facilities, cash collection point, insurance plan, investment loans, personal loans, cash in transit, children's accounts, salary advance, executive network, joint accounts, financial capability program, merchant services, credit scoring tool, cashback programs, digital banking solutions, market intelligence reports, long term funding, shareholder's notice, annual reports, market digest, financial reports, treasury foreign exchange, liquidity management, export financing facility, institutional banking account, loan guarantee services, digital wallet services, personalized banking service, depository services, community development projects, finance, distribution, transportation &amp; logistics, capital markets, consumer internet, consumers, internet, information technology &amp; services, crm, sales, enterprise software, enterprises, computer software, finance technology</v>
          </cell>
          <cell r="J27" t="str">
            <v>CloudFlare CDN, Route 53, Outlook, Microsoft Office 365, Zendesk, CloudFlare Hosting, Atlassian Cloud, Amazon SES, Postpresso, .NET, BILL, Adobe Commerce (formerly Magento Commerce), TSYS</v>
          </cell>
          <cell r="O27">
            <v>675000000</v>
          </cell>
          <cell r="Q27" t="str">
            <v>NMB Bank Plc is one of Tanzania's largest commercial banks, providing a wide range of retail, wholesale, and digital banking services. Established in 1997 and headquartered in Dar es Salaam, the bank has evolved from its microfinance roots to become a fully-fledged universal bank. It was renamed NMB Bank Plc in 2018 after privatization and a public offering, resulting in a diverse ownership structure that includes Rabobank and the Tanzanian government.
The bank offers various deposit products, including personal and business accounts, as well as specialized accounts for agriculture and youth. Its lending services cater to individuals, small and medium enterprises, and corporates, with a focus on agribusiness financing. NMB also emphasizes digital banking solutions, providing mobile and internet banking services to enhance financial inclusion. With over 6 million customer accounts and a strong network of branches and ATMs, NMB Bank is committed to customer-centric innovation and sustainability in the financial sector.</v>
          </cell>
          <cell r="R27">
            <v>2005</v>
          </cell>
        </row>
        <row r="28">
          <cell r="A28" t="str">
            <v>ICE</v>
          </cell>
          <cell r="B28">
            <v>0</v>
          </cell>
          <cell r="C28">
            <v>13000</v>
          </cell>
          <cell r="D28" t="str">
            <v>financial services</v>
          </cell>
          <cell r="E28" t="str">
            <v>http://www.ice.com</v>
          </cell>
          <cell r="F28" t="str">
            <v>http://www.linkedin.com/company/icemarkets</v>
          </cell>
          <cell r="G28" t="str">
            <v>Atlanta</v>
          </cell>
          <cell r="H28" t="str">
            <v>Georgia</v>
          </cell>
          <cell r="I28" t="str">
            <v>mobile, e-commerce, marketplaces, jewelry, information technology, fashion, consumer internet, internet, finance, digital mortgage, market data, market data technology, market technology, market data validation platforms, financial exchanges and trading services, market participants, market liquidity, market price controls, market data feeds, market connectivity, otc instruments, market data services, market data subscriptions, market data management, market data delivery, market data regulation, market infrastructure, market data validation solutions, sustainability, services, market scalability, market execution, market supervision tools, asset classes, data analytics, market regulation, market risk mitigation, market data validation tools, regulatory compliance, market security, b2b, market infrastructure platforms, market liquidity enhancement, futures and options, market data vendors, market data quality, commodity prices, market manipulation controls, digital transformation, data analytics and market data services, market supervision, securities and commodity contracts intermediation and brokerage, clearing services, mortgage technology and real estate services, government, market data security, consulting, market data software, market compliance, financial services, energy markets, energy markets and commodities trading, market data apis, market performance, market risk tools, market data accuracy, market data standards, market data governance, risk management, exchange trading, market data systems, market data latency, market analytics, market innovation, market data analytics tools, price discovery, market data validation processes, market data solutions, customer acquisition, market position limits, market data validation systems, market stability, market data compliance, market efficiency, market data validation software, market infrastructure innovation, market risk transfer, market opportunities, market data validation, market transparency, market data providers, market data analytics, market transparency initiatives, market manipulation detection, market data integration, market data validation services, market data platforms, data services, financial markets, trading technology, ice brent, nymex wti, energy commodities, market insights, fixed income, automated trading, index solutions, capital raising, mortgage technology, real estate solutions, loan manufacturing, settlement solutions, environmental markets, digital asset trading, api services, multi-asset trading, financial exchanges, automated valuations, benchmark administration, investment opportunities, margin management, credit risk, liquidity management, forex trading, equity trading, sustainable finance, financial education, cloud technology, ai integration, global markets, end-to-end solutions, trading protocols, property data, performance analysis, regulatory solutions, home equity lending, equities trading, transactional support, customer support services, technical training, distribution, transportation &amp; logistics, energy &amp; utilities, information technology &amp; services, consumers, environmental services, renewables &amp; environment</v>
          </cell>
          <cell r="J28" t="str">
            <v>CloudFlare CDN, NSOne, UltraDns, ServiceNow, Microsoft Office 365, CloudFlare Hosting, Taboola Newsroom, TripleLift, VueJS, Drift, OneTrust, React Redux, Salesforce Service Cloud, Eloqua, iCIMS, Salesforce Live Agent, Salesforce, Slack, Varnish, WordPress.org, Nginx, Google Font API, Mobile Friendly, Google Tag Manager, Amadesa, Typekit, AI, Jira, ServiceNow Discovery, ServiceNow Service Mapping, Micro Focus Universal CMDB, Microsoft Windows Server 2012, Azure Linux Virtual Machines, Snowflake, HashiCorp Vault, Python, Microsoft PowerShell, Ansible, AWS SDK for JavaScript, Kotlin, Docker, React, Kubernetes, SQL, Bash, Microsoft Active Directory Federation Services, COBOL, IBM CICS Transaction Server, Akamai Connected Cloud (formerly Linode), Javascript, TypeScript, CSS, HTML Pro, Act!, Board, Intel, LinkedIn Sales Navigator, Rediker (Plus Portals), Remedy Single Sign On, VMware vCloud Director, Wolters Kluwer Passport, Barracuda MSP, Connect, Encompass, Ext JS, HELM, Hibernate, JPA Health, JUnit, Mockito, Oracle Analytics Cloud, Oracle JDBC, PL/SQL, Spring, Spring Boot, Spring Cloud, Olo, Microsoft Exchange Online, Confluence, Visio, Microsoft PowerPoint, SharePoint, Microsoft Project, Appium, Cucumber, Kiosked, Android, Microsoft Excel, Salesforce CRM Analytics, ServiceNow Flow Designer, REST, Red Hat JBoss Enterprise SOA Platform, Lytics, Oracle Hyperion Enterprise, DotNetNuke, Microsoft SQL Server Reporting Services, AWS Trusted Advisor, Thomson Reuters ONESOURCE, Analyzer, Selenium, Excel4Apps, CasperJS, ServiceNow IT Operations Management (ITOM), BMC Helix Discovery, ServiceNow Event Management, Microsoft Azure, Amazon Web Services (AWS), Google Cloud Platform, ServiceNow IntegrationHub, ServiceNow UI Builder, Tor, Glide, Git, Azure Blockchain Service, .NET, Azure Active Directory B2C, Amazon Linux 2, Secured MVC Forum on Windows 2012 R2, Juniper Networks, Arista EOS, Ixia, Keysight Eggplant, Spirent TestCenter, CampBrain, Avid ISIS, SAP Build Process Automation, Azure VPN Gateway, Cisco Meraki SD-WAN, Zopim, Cypress, Electron, jQuery, Apex, Cisco WebEx Teams, Zoomdata, Webex, BlipTV, ScreenCloud Digital Signage, Angular, C#, ASP.NET, Frame, OpenText UFT One, AWS Elemental MediaConvert, SOAPUI, Apache Iceberg, Delta Sharing, Databricks, ANGEL LMS, SES, Terraform, CLEAR, Calabrio Teleopti Workforce Management, SAP Global Trade Services, Simpli.fi, Microsoft Teams Rooms, SWIFT, Jetpack, CPI, Grafana, Tableau, ACL, Apple macOS, Juniper Networks SRX-Series Firewalls, Unica, Microsoft.NET Core 3.1, AWS CloudFormation, Chocolatey, IBM MQ, SAP BusinessObjects Business Intelligence (BI), SWIFT Alliance Gateway, Bloomberg Professional Services, Refinitiv World-Check Risk Intelligence, FactSet, Google AdWords Conversion, Microsoft Windows 10, Citrix VDI-in-a-Box, Cisco VPN, FedEx, USPS, CAT, Oracle Active Data Guard, Oracle Automatic Storage Management (ASM), SysTools VBA Password Recovery, R, CET, Node.js, Express, Tailwind, CloudFlare, Cascade CMS, Claude, Cursor, Rundeck, PagerDuty, BigPanda, n8n, Splunk, GitHub Actions, Jenkins, Red Hat OpenShift, Postman, GraphQL, Amazon EC2, ECS, Amazon EKS Anywhere, Lambda Cloud, Amazon S3, Aurora, Amazon DynamoDB, Amazon CloudWatch, AWS CloudTrail, Sizmek (MediaMind), AWS Step Functions, AWS Secrets Manager, AWS Key Management Service (KMS), Airflow, Amazon Elastic MapReduce (EMR), AWS Glue Data Catalog, Redshift, Cisco AppDynamics, Azure Analysis Services, TUNE, Microsoft Office, Cisco VoIP, AWS Analytics, Google Cloud Monitoring, Datadog, Prometheus, BMC Compuware ISPW, GetSocial, Assemble, IBM VSAM, IBM Db2 for Linux, UNIX, and Microsoft Windows, BMC Compuware Xpediter, BMC Compuware File-AID, IDC, Copilot, Unix, Perl, Argocd, OpenTelemetry, Jaeger, Istio, Kiali, Crossplane, EFI, ServiceNow Configuration Management Database, SS&amp;C, Xray, Rise, Micro Focus SiteScope, AppDynamics, Microsoft SQL Server Management Studio, Mode, Zendesk, Microsoft Azure Monitor, Microsoft Intune Enterprise Application Management, Linkedin Marketing Solutions, X, Instagram, YouTube, Rapid7 InsightVM, Google Cloud Data Loss Prevention, AWS Bedrock, WebOffice, Unity, PowerBI Tiles, NTENT, Elasticsearch, Redis, RabbitMQ, Power BI Documenter, LinkedIn Recruiter, Eclipse, Maven, JFrog Artifactory, Testng, MongoDB, PostgreSQL, ebs, Liquibase, Sencha, Apache ActiveMQ, GitLab, Pytest, Amazon Simple Storage Service (S3), Ptengine, Microsoft Sql Server, Tanium, Microsoft Power Automate, Playwright, Puppeteer, Flow, Microsoft Windows Server 2000, Elekta MOSAIQ, Temporal Cloud, Grafana Loki, Vector, Cortex A53, GitHub, CONTROL, Podman, Red Hat Ansible Automation Platform, Red Hat, Container Network Interface (CNI), Snyk Code (SAST), Ad Astra, Posit, Kona Web Application Firewall, dbt, LeafLink, Apache Kafka, Oracle Exadata Cloud Service, Oracle XML DB, AWS Lambda, Amazon Elastic Container Service (Amazon ECS), Amazon Elastic Load Balancing, Amazon EventBridge, Amazon Kinesis, Amazon Route 53, Amazon Simple Queue Service (SQS), Amazon API Gateway, Amazon CloudFront, Amazon Virtual Private Cloud (Amazon VPC), AWS Transit Gateway, AWS Identity and Access Management (IAM), AWS Security Hub, Google Cloud BigQuery, Google Cloud SQL, Google Compute Engine, Google Cloud Storage, Dext, Gradle, OSIsoft PI, BlueTie Vault, Automation Anywhere, Flux, Tanzu, Postfix, NetApp iSCSI SAN Storage System, C/C++, Redux, Apache Tomcat, Alteryx Machine Learning Cloud, UPS, Fusion ERP Analytics, Bootstrap, Material UI, HTML5 Maker, redvertisement, Apigee, Cassandra, Azure Data Lake Analytics, go+, Rust, Solidity Finance, Ethereum, NVIDIA, Dell EMC PowerScale, Visual Studio Code, Azure Devops, Aptean Industrial Manufacturing ERP Made2Manage Edition, NuGet, Visual Studio, , Robot Framework, requests, Infoblox DHCP, Azure Virtual Machines, Blackline, Google AlloyDB for PostgreSQL, Akamai CDN Solutions, Cisco Secure Firewall Management Center, Gem, McAfee Total Protection for Data Loss (DLP), Thales HSM, Verizon WAF, C# (C Sharp), IBM Sterling File Gateway, GoAnywhere MFT, OpenLDAP, Axway, AMP, IBM i, Django, Microsoft Teams, Karate Labs, OpenAI, Azure OpenAI Service, Langchain, LangGraph, GitHub Copilot, SailPoint, Shop Floor Data Collection (SFDC), Perforce Visualization, Oracle Scripting, Amazon Managed Streaming for Apache Kafka (Amazon MSK), GoToAssist (FASTchat), IBM License Metric Tool (ILMT), Aja Video Systems, Arista Networks, Gorilla Nation, Junip, Junos OS, Microsoft Entity Framework, React Router, webpack, Babel, Xunit, NUnit, Jest, PyTorch, TensorFlow, Micro Focus UFT, Micro Focus LeanFT, Yummly, IBM z/OS Operating System, IBM ISPF, DocStar, Power Query, Microsoft OneDrive for Business, Microsoft Distributed File System (DFS), LinkedIn Ads, Google Ads, Checkmarx, Fortify WebInspect, Burp Suite, JFrog Xray, MySQL, Akamai, Apple, Google Cloud Machine Learning Engine, Cortex M-Series, Wireshark, Amazon Cloud Directory, Azure Portal, AWS Single Sign-On</v>
          </cell>
          <cell r="K28">
            <v>16269669981</v>
          </cell>
          <cell r="L28" t="str">
            <v>Debt Financing</v>
          </cell>
          <cell r="M28">
            <v>8000000000</v>
          </cell>
          <cell r="N28">
            <v>44682</v>
          </cell>
          <cell r="O28">
            <v>12638000000</v>
          </cell>
          <cell r="Q28" t="str">
            <v>Intercontinental Exchange, Inc. (ICE) is a multinational financial services company founded in 2000, headquartered in Atlanta. It operates global financial exchanges and clearing houses, providing a range of services including mortgage technology, data, and listing services. ICE is recognized on the Fortune 500, S&amp;P 500, and Russell 1000, and manages 12 regulated exchanges and marketplaces.
ICE's offerings include exchange-traded futures and options across various sectors such as agriculture, energy, and financials. The company also provides over-the-counter instruments and comprehensive data services, which include market data, analytics, and indices. Additionally, ICE offers mortgage technology solutions that streamline the mortgage process, enhancing efficiency and reducing costs. With a focus on leveraging AI and digital networks, ICE connects a diverse global financial marketplace, serving traders, asset managers, and corporate issuers across multiple asset classes.</v>
          </cell>
          <cell r="R28">
            <v>2001</v>
          </cell>
        </row>
        <row r="29">
          <cell r="A29" t="str">
            <v>Milliman</v>
          </cell>
          <cell r="B29">
            <v>0</v>
          </cell>
          <cell r="C29">
            <v>4800</v>
          </cell>
          <cell r="D29" t="str">
            <v>management consulting</v>
          </cell>
          <cell r="E29" t="str">
            <v>http://www.milliman.com</v>
          </cell>
          <cell r="F29" t="str">
            <v>http://www.linkedin.com/company/milliman</v>
          </cell>
          <cell r="G29" t="str">
            <v>Seattle</v>
          </cell>
          <cell r="H29" t="str">
            <v>Washington</v>
          </cell>
          <cell r="I29" t="str">
            <v>pcgeneral insurance consulting, life insurance &amp; investment consulting, healthcare consulting, pampcgeneral insurance consulting, employee benefits consulting, business consulting &amp; services, firearm injury costs, pension management, firearm injury mitigation, climate change, healthcare analytics tools, global consulting, healthcare costs, actuarial solutions, healthcare cost index, esg investing strategies, climate change adaptation, insurance analytics, risk mitigation, employee benefits, actuarial services, fire risk costs, actuarial innovation, risk assessment tools, financial planning, retirement planning, climate guidance for insurers, pension, smart city infrastructure, market volatility, cost analysis, insurance risk, retirement crisis solutions, risk assessment, flood risk costs, consulting, fire injury healthcare research, insurance solutions, risk management software, financial security, healthcare reform, health index, pension funding, health disparities analysis, healthcare trends, b2b, actuarial, sustainability in insurance, healthcare cost management, insurance, cost management, climate risk coalition, actuarial expertise, cost analysis tools, healthcare cost journey, climate risk, regulatory compliance, multiemployer plans, services, public sector, market-based cash balance, retirement benefit design, management consulting services, insurance consulting, risk management, public sector pension, data-driven decision making, global presence, market-based interest credits, actuarial rigor, multiemployer pension, customer service, healthcare cost trends, benefits administration, healthcare outcome analytics, public sector consulting, market research, predictive analytics, risk modeling, pension risk, retirement benefits, financial services, firearm injury healthcare costs, pension risk transfer, insurance industry insights, sustainability benefits in insurance, market volatility response, healthcare analytics, data analytics, healthcare, financial risk management, public pension funding, insurance industry, health insurance, retirement solutions, life sciences, advanced technology, government, health costs, healthcare outcome improvement, actuarial consulting, disability insurance, managed care solutions, medicare compliance, population health management, employer-sponsored health benefits, worker's compensation, long-term care, medicaid consulting, mental health services, employee benefits outsourcing, life sciences consulting, insurance technology, data-driven solutions, economic capital modeling, retirement benefits planning, risk management solutions, insurance regulatory frameworks, climate change risk assessment, flood insurance solutions, alternative assets risk management, reinsurance strategies, capital management services, enterprise risk management, mortgage credit risk, financial transformation, claims consulting, digital health solutions, employee wellness programs, group benefits administration, intelligent digital tools, healthcare cost projections, insurance-linked securities, insurance product development, compliance with solvency ii, retirement security programs, financial modeling, insurance mergers and acquisitions, cross-industry risk analysis, strategic financial guidance, advanced actuarial methods, sustainable income plans, benefit plan evaluation, administration of retirement plans, finance, management consulting, information technology &amp; services, enterprise software, enterprises, computer software, health care, health, wellness &amp; fitness, hospital &amp; health care, long term care</v>
          </cell>
          <cell r="J29" t="str">
            <v>CloudFlare CDN, CloudFlare Hosting, Bluekai, WP Engine, OneTrust, Oracle Cloud, Amazon SES, Slack, ASP.NET, WordPress.org, Mobile Friendly, Google Tag Manager, reCAPTCHA, Google Maps, UltiPro, Qualys Penetration Testing, Tenable Nessus, .NET, Microsoft SQL Server Reporting Services, Microsoft Excel, accessiBe, Microsoft Windows Server 2012, Apple macOS, Gem, Microsoft PowerPoint, SAS Enterprise Guide, Azure Devops, Azure Data Lake Analytics, Azure Databricks, Azure OpenAI Service, Delta Lake, Docker, Git, Hugging Face, Jupyter, Kubernetes, Langchain, MLflow, OpenAI, PostgreSQL, PowerBI Tiles, PySpark, Python, PyTorch, scikit-learn, SQL, TensorFlow, Vscode, XGBoost, Microsoft Office, , Microsoft Azure Monitor, Cross Pixel Media, AWS Trusted Advisor, Jira, Bitbucket, Vanta, Databricks, AI, Absorb, Wrike, Articulate 360, Canva, Admin, Google Analytics, Hubspot, Semrush, SharePoint, Microsoft Teams, Zoomdata, LinkedIn Learning, Power BI Documenter, Excel4Apps, FlipHTML5, CSS, jQuery, Javascript, WCF, FOUNDATION, Oracle XML DB, Visual Studio, Microsoft.NET Core 3.1, C#, Tableau, Salesforce, Meta Llama 3, Mistral 7B, spaCy, DotNetNuke, Sajax System, HTML5 Maker, React, TypeScript, Django, GitHub Actions, Terraform, GitHub, Akamai CDN Solutions, Cisco VPN, Infoblox DHCP, Lansweeper, Microsoft Active Directory Federation Services, Microsoft Advanced Group Policy Management, Microsoft PowerShell, Parallels Mac Management for Microsoft SCCM, SAP Financial Supply Chain Management (FSCM), Cisco Integrated Services Routers, SysTools VBA Password Recovery, Juniper Networks SRX-Series Firewalls, Microsoft Hyper-V Server, VMware, R, Adobe Creative Cloud, Figma, Microsoft 365, Amazon Web Services (AWS), Concur, AWS Transfer for SFTP, Microsoft Exchange Server 2003, Microsoft Teams Rooms, SGI IRIX, Neogov HRMS, Toolkit, Dell EMC SAN (Storage Area Network), Microsoft-IIS, Nmap, PuTTY, Freshservice, Dell EMC PowerStore, Mode, Delta, Unity Catalog, Fivetran, Scala, Secured MVC Forum on Windows 2012 R2, Angular, Hibernate, Azure App Service, ebs, Azure Functions, HTML Pro, Micro, Microsoft Power Apps, Microsoft Power Automate, Microsoft Power Platform, VueJS, Bicep, Microsoft Dynamics CRM Consulting, Linkedin Marketing Solutions, Datadog, Spark SQL, Barracuda MSP, Google AdWords Conversion, Rise, Intel, Adobe InDesign, Strato, Adobe Photoshop, Azure Data Factory, GoToAssist (FASTchat), Spark, Cisco WebEx Teams, UKG, Yellowfin BI, Handshake, Outlook, LinkedIn Recruiter, LinkedIn Ads, Eyefinity OfficeMate, SAS Analytics Pro, HighRadius, OSIsoft PI, Verint, .GIS, OneTrust Tech Risk &amp; Compliance, OpenSearch, Amazon DocumentDB, Amazon DynamoDB, Salesforce CRM Analytics, Pulumi, Boomi, SnapLogic- Data Integration and Automation, Workato, Azure Analysis Services, AWS Analytics, Azure Test Plans, pandas, NumPy, matplotlib, Seaborn Health Care, Microsoft Azure, Postman, Articulate, HPE ProCurve, JFrog Pipelines, Nec Asia Pacific Pte Ltd, Visual Revenue, SAP Concur, Azure Cloud Services, Azure Cognitive Services, Lytics, Aryson MySQL to MSSQL Converter, Azure Pipelines, MongoDB, Google Cloud Security Command Center, AWS SDK for JavaScript, Selenium WebDriver, REST, Microsoft Graph, SiteCore, Azure Active Directory, Microsoft Entra ID, Cisco Secure Firewall Management Center, Node.js, Blazor, Microsoft Forms, Microsoft OneNote, Zen Planner, Copilot, ChatGPT, Eaglestats</v>
          </cell>
          <cell r="K29">
            <v>850000</v>
          </cell>
          <cell r="L29" t="str">
            <v>Merger / Acquisition</v>
          </cell>
          <cell r="M29">
            <v>0</v>
          </cell>
          <cell r="N29">
            <v>43983</v>
          </cell>
          <cell r="O29">
            <v>1500000000</v>
          </cell>
          <cell r="Q29" t="str">
            <v>Milliman is an independent global actuarial and consulting firm founded in 1947 and headquartered in Seattle, Washington. With over 3,200 employees across 62 offices worldwide, the firm specializes in risk management, healthcare, insurance, employee benefits, financial services, life sciences, and retirement solutions. Milliman serves both public and private sector clients, addressing complex risks such as market volatility, longevity, climate change, and healthcare inequities.
The company offers a range of services, including actuarial consulting, risk management, and technology tools. In healthcare, Milliman provides consulting on cost management and outcomes improvement, along with tools like the Milliman Medical Index. In insurance, it delivers actuarial services and risk modeling. The firm also manages pension administration and financial risk for significant global assets. Milliman is recognized for its strong client relationships and has expanded its reach through strategic acquisitions, maintaining a commitment to quality and integrity in its operations.</v>
          </cell>
          <cell r="R29">
            <v>1947</v>
          </cell>
        </row>
        <row r="30">
          <cell r="A30" t="str">
            <v>Web Developer</v>
          </cell>
          <cell r="B30">
            <v>0</v>
          </cell>
          <cell r="C30">
            <v>5100</v>
          </cell>
          <cell r="D30" t="str">
            <v>online media</v>
          </cell>
          <cell r="F30" t="str">
            <v>http://www.linkedin.com/company/i-web-developer</v>
          </cell>
          <cell r="G30" t="str">
            <v>Los Angeles</v>
          </cell>
          <cell r="H30" t="str">
            <v>California</v>
          </cell>
          <cell r="I30" t="str">
            <v>developer, java, c, go, computer science, html, css, php, web, app, engineering, mobile, node, javascript, developement, ios, android, bestjobever, internet publishing, internet, information technology &amp; services, online media, media</v>
          </cell>
          <cell r="J30" t="str">
            <v>Gmail, Google Apps, Outlook, Mobile Friendly, Inspectlet, Google Font API, Google Tag Manager, DoubleClick, Google Dynamic Remarketing, Bootstrap Framework, DoubleClick Conversion, Webmail</v>
          </cell>
          <cell r="Q30" t="str">
            <v>Welcome to every Web developer ;)</v>
          </cell>
          <cell r="R30">
            <v>1989</v>
          </cell>
        </row>
        <row r="31">
          <cell r="A31" t="str">
            <v>Bank of America Merrill Lynch</v>
          </cell>
          <cell r="B31">
            <v>0</v>
          </cell>
          <cell r="C31">
            <v>213000</v>
          </cell>
          <cell r="D31" t="str">
            <v>financial services</v>
          </cell>
          <cell r="E31" t="str">
            <v>http://www.bofaml.com</v>
          </cell>
          <cell r="F31" t="str">
            <v>http://www.linkedin.com/company/bank-of-america-merrill-lynch</v>
          </cell>
          <cell r="G31" t="str">
            <v>Charlotte</v>
          </cell>
          <cell r="H31" t="str">
            <v>North Carolina</v>
          </cell>
          <cell r="J31" t="str">
            <v>Akamai, Microsoft Azure Hosting, Microsoft Office 365, Genesys, Marketo, Omniture (Adobe), SparkPost, Salesforce, Tealium, Google Maps (Non Paid Users), Google Tag Manager, Multilingual, Mobile Friendly, Google Analytics, Bootstrap Framework, Hotjar, Google Maps, Kaltura, Adobe TestAndTarget, Apache, DoubleClick Floodlight, F5 BIG-IP, Remote, Azure Linux Virtual Machines, Horizon, accessiBe, Alteryx, Microsoft Excel, SQL, SysTools VBA Password Recovery, Tableau, Tableau Desktop, AWS SDK for JavaScript, Spring Boot, Mulesoft, PL/SQL, Pega Case Management, Totango, Apache Kafka, Microsoft Office, ThreatMetrix, Angular, CSS, Angular Material, Node.js, Express, GraphQL, Oracle Analytics Cloud, Kubernetes, Red Hat OpenShift, J2EE, Spring, Springboot, Hibernate, Amazon Web Services (AWS), React, Javascript, FlipHTML5, Apache Tomcat, Unix, LogIC, PuTTY, WinSCP, Intel, Eclipse, Jira, Docker, dynaTrace, Splunk, Skype, Avaya, Loom, FactSet, Rust, Act!, Python, Bloomberg Professional Services, Visual-Basic-.NET, SAS Enterprise Guide, AutoSys Workload Automation, Excel4Apps, Langchain, LlamaIndex, TIBCO Data Virtualization, Olo, Mode, Git, Microsoft PowerPoint, Emarsys, Teradata, IBM Mainframe, IBM Data Warehouse, GitHub Copilot, AI, Ptengine, REST, .NET, Micro, ACL, Postman, TypeScript, Bootstrap, Lytics, Selenium, Playwright, Litmus, Azure Analysis Services, AWS Analytics, IBM ILOG CPLEX Optimization Studio, Jenkins, ServiceNow, Connect, IBM DataStage, webMethods Integration Server, Microsoft SQL Server Reporting Services, IBM Db2 for Linux, UNIX, and Microsoft Windows, SingleStore, Mule runtime engine, Windows 11, Office365, Outlook, Google AdWords Conversion, Microsoft Teams Rooms, Microsoft Active Directory Federation Services, Microsoft Advanced Group Policy Management, Cisco TelePresence, Webex, Zoomdata, Next.js, AWS Trusted Advisor, Microsoft Azure Monitor, MongoDB, Flask, NumPy, SharePoint, Tigergraph, Neo4j, Apache Hadoop HDFS, Hive, Apache Impala, Spark SQL, PySpark, Scala, A Small Orange, ADAPT, C#, OpenText RightFax, Oracle Cloud, Amazon Associates, PriceSpider Prowl, Oracle Exadata Cloud Service, Redis, PingAccess, PingFederate, OpenLDAP, Lotame Spherical Platform, Microsoft Word, Copilot, Jupyter, Prometheus, Grafana, ELK Stack, Argocd, GitHub Actions, Spark, DC Storm, Aryson MySQL to MSSQL Converter, Power Query, Microsoft PowerShell, Shopp, Microsoft 365, Microsoft Intune Enterprise Application Management, Parallels Mac Management for Microsoft SCCM, R, Amazon EC2, ECS, Lambda Cloud, Amazon S3, Amazon DynamoDB, API Gateway, Sizmek (MediaMind), AWS CloudFormation, Terraform, AWS CodePipeline, AWS CodeBuild, AWS CodeDeploy, AWS Backup, Amazon CloudWatch, Xray, PostgreSQL, Aurora, Azure Database for PostgreSQL, Google Cloud SQL, Gem, Oracle BI Publisher, Oracle Integration Cloud, Flutter, Dart</v>
          </cell>
          <cell r="O31">
            <v>113100000000</v>
          </cell>
          <cell r="Q31" t="str">
            <v>BofA Securities is the investment and corporate banking division of Bank of America Corporation, formed through the acquisition of Merrill Lynch &amp; Co., Inc. in 2009. The company serves a wide range of clients, including approximately 95% of U.S. Fortune 1,000 companies and 78% of Global Fortune 500 companies, with operations in 35 countries.
BofA Securities offers a variety of financial solutions. Its Global Corporate &amp; Investment Banking division provides services such as mergers and acquisitions, corporate banking, and risk management for large corporations and government agencies. The Global Markets division focuses on sales and trading across various asset classes, while Commercial Banking serves millions of businesses with credit, treasury, and foreign exchange solutions. Additionally, BofA Global Research delivers economic insights and market analysis to support investment decisions. The company has a strong regional presence in Canada, the UK, the Middle East, and Indonesia.</v>
          </cell>
          <cell r="R31">
            <v>2009</v>
          </cell>
        </row>
        <row r="32">
          <cell r="A32" t="str">
            <v>Private Company</v>
          </cell>
          <cell r="B32">
            <v>0</v>
          </cell>
          <cell r="C32">
            <v>126000</v>
          </cell>
          <cell r="D32" t="str">
            <v>marketing &amp; advertising</v>
          </cell>
          <cell r="F32" t="str">
            <v>http://www.linkedin.com/company/privatecompanyusa</v>
          </cell>
          <cell r="G32" t="str">
            <v>New York</v>
          </cell>
          <cell r="H32" t="str">
            <v>New York</v>
          </cell>
          <cell r="I32" t="str">
            <v>advertising services, marketing &amp; advertising</v>
          </cell>
          <cell r="J32" t="str">
            <v>Outlook, Amazon AWS, Mobile Friendly, Google AdSense, Remote</v>
          </cell>
          <cell r="Q32" t="str">
            <v>Private Company.</v>
          </cell>
          <cell r="R32">
            <v>2004</v>
          </cell>
        </row>
        <row r="33">
          <cell r="A33" t="str">
            <v>PwC Acceleration Centers</v>
          </cell>
          <cell r="B33">
            <v>0</v>
          </cell>
          <cell r="C33">
            <v>14000</v>
          </cell>
          <cell r="D33" t="str">
            <v>professional training &amp; coaching</v>
          </cell>
          <cell r="F33" t="str">
            <v>http://www.linkedin.com/company/pwc-acceleration-centers</v>
          </cell>
          <cell r="G33" t="str">
            <v>De Pere</v>
          </cell>
          <cell r="H33" t="str">
            <v>Wisconsin</v>
          </cell>
          <cell r="I33" t="str">
            <v>trust solutions &amp; consulting solutions, professional services, professional training &amp; coaching</v>
          </cell>
          <cell r="Q33" t="str">
            <v>PwC Acceleration Centers (ACs) are global talent hubs that enhance client value by collaborating with PwC's worldwide engagement teams. They focus on driving digital transformation through innovation, automation, and quality, supporting a wide range of PwC services with virtual client engagement. ACs operate in 11 cities across seven countries, including Buenos Aires, India, Kuala Lumpur, Manila, and Mexico, and are powered by over 65,100 professionals.
The centers provide managed services for application evolution, intelligent automation, and operational scaling in cloud applications. They also offer expertise in tax, assurance, risk management, and office operations, leveraging technology partnerships with companies like SAP, Microsoft, and Google. ACs specialize in areas such as Know Your Customer (KYC), due diligence, and fraud operations, enabling clients to strengthen their operations and adapt to digital demands.</v>
          </cell>
        </row>
        <row r="34">
          <cell r="A34" t="str">
            <v>Advantage Technical</v>
          </cell>
          <cell r="B34">
            <v>0</v>
          </cell>
          <cell r="C34">
            <v>11000</v>
          </cell>
          <cell r="D34" t="str">
            <v>staffing &amp; recruiting</v>
          </cell>
          <cell r="E34" t="str">
            <v>http://www.advantagetechnical.com</v>
          </cell>
          <cell r="F34" t="str">
            <v>http://www.linkedin.com/company/advantage-technical</v>
          </cell>
          <cell r="G34" t="str">
            <v>Cincinnati</v>
          </cell>
          <cell r="H34" t="str">
            <v>Ohio</v>
          </cell>
          <cell r="I34" t="str">
            <v>engineering &amp; it direct hire recruiting, engineering &amp; it contract staffing, projectbased solutions, workforce consulting, onsite contingent workforce management, client satisfaction, energy, medical devices, engineering project management, resource management, government defense projects, services, technology integration, government and defense staffing, information technology services, client partnerships, staffing for energy, workforce outsourcing, global hr services, pharmaceuticals, contract staffing, candidate screening, defense, recruitment, client management, it consulting, engineering disciplines, staffing solutions, permanent hiring, workforce management, chemicals, staff augmentation, onshore staffing solutions, technology leverage, engineering services, workforce solutions, talent testing, client relationships, energy sector staffing, information technology, medical device industry, pharmaceutical staffing, semiconductor staffing, manufacturing, b2b, temporary help services, project resource management, talent testing and verification, staffing, talent acquisition, it project staffing, contractor deployment, project management, staffing services, project resources, insourcing services, client-specific staffing, staffing for government projects, hr services, staffing awards, medical device industry staffing, long-term partnerships, industry services, pharmaceutical staffing solutions, specialized technical staffing, skills testing, insourcing, employee screening, engineering project staffing, off-site management, staffing and recruitment, employee responsiveness, offshore staffing solutions, staffing for manufacturing, consulting, client solutions, outsourcing services, it services, temporary staffing, professional services, on-site management, contractor management systems, long-term staffing relationships, staffing industry awards, technical talent sourcing, government, staffing for chemicals, business analysis, talent sourcing, data management, it staffing, contractor performance management, outsourcing, project staffing, employee engagement, reference checks, application development, semiconductor industry staffing, engineering staffing, healthcare, energy &amp; utilities, hospital &amp; health care, medical, information technology &amp; services, management consulting, mechanical or industrial engineering, staffing &amp; recruiting, productivity, professional training &amp; coaching, app development, apps, software development, health care, health, wellness &amp; fitness</v>
          </cell>
          <cell r="J34" t="str">
            <v>Outlook, Microsoft Office 365, JobDiva, Slack, Snowflake, Remote</v>
          </cell>
          <cell r="Q34" t="str">
            <v>Advantage Technical is an engineering and information technology services company with nearly 50 years of experience. It is a national leader in North America, specializing in technical staffing and workforce solutions. The company deploys over 3,500 specialized contractors from 40 key market locations to more than 500 clients across the continent. Its services include staff augmentation, direct placement, project resourcing, insourcing, and outsourcing.
As part of Staffmark Group, Advantage Technical emphasizes partnerships and high service standards. The company has received accolades such as Inaveroâ€™s Best of Staffing Diamond award for both clients and talent. It focuses on building long-term relationships with clients and offers tailored workforce solutions to meet the needs of industries requiring engineering, IT, software, and laboratory professionals.</v>
          </cell>
          <cell r="R34">
            <v>1969</v>
          </cell>
        </row>
        <row r="35">
          <cell r="A35" t="str">
            <v>DISH TV</v>
          </cell>
          <cell r="B35">
            <v>0</v>
          </cell>
          <cell r="C35">
            <v>14000</v>
          </cell>
          <cell r="D35" t="str">
            <v>telecommunications</v>
          </cell>
          <cell r="E35" t="str">
            <v>http://www.dish.com</v>
          </cell>
          <cell r="F35" t="str">
            <v>http://www.linkedin.com/company/dish-network</v>
          </cell>
          <cell r="G35" t="str">
            <v>Englewood</v>
          </cell>
          <cell r="H35" t="str">
            <v>Colorado</v>
          </cell>
          <cell r="I35" t="str">
            <v>a leading provider of satellite television, technology, satellite communications, satellite broadband service, telecommunications, dvr, iot, connectivity, communication, television, wireless, tv, provides the most hd &amp; international programming in the us, digital media, advertising, analytics, media, information technology, consumer internet, internet, television services, consumer services, ott streaming growth, multi-channel dvr, wireless network, ott streaming technology, ott media, ott content, customer satisfaction, multi-room dvr, ott providers, tv packages, ott streaming trends, ott streaming content, customer service, innovative technology, ott streaming services, ott streaming, ott content delivery, smart home services, voice control remote, blockchain, broad market, prepaid wireless, ott streaming industry, ott services, voice remote, satellite technology, streaming devices, u.s. telecommunications, ott apps, cloud streaming, 5g technology, satellite tv service, multi-view streaming, local content, broadband internet bundle, ott market trends, prepaid mobile, ott streaming channels, ott technology, cloud dvr, ott streaming market, premium content packages, cloud-based streaming, ott streaming providers, digital tv, mobile wireless, ott content providers, entertainment services, technology innovation, wireless communications, ott entertainment, home entertainment, mobile services, ott platform, b2b, ott subscription services, ott media streaming, ott streaming platforms, home entertainment solutions, multi-channel streaming, ott media platform, 5g network, wireless telecommunications, wireless 5g network, b2c, broadband internet, dish wireless, premium content, dvr technology, streaming apps, multi-channel, ott streaming services in us, satellite television, services, voice remote control, premium tv channels, tv channel packages, d2c, dish network, tv recording technology, ott streaming apps, customer experience, local channels, tv recording, ott delivery, wireless services, ott entertainment solutions, streaming apps integration, satellite tv, premium channels, ott channels, ott streaming platform, set-top box, ott subscriptions, ott tv, ott growth in us, channel packages, streaming media, cryptocurrency, smart home integration, local and national channels, retail, ott streaming solutions, set-top boxes, set-top box innovation, streaming tv, dvr service, on demand titles, multi-view capability, sports programming, hopper smart dvr, internet bundle, tailgating tv, mobile streaming, satellite internet, latino packages, netflix integration, pay-per-view, customizable packages, signal reliability guarantee, nationwide availability, remote access, smart technology, live tv streaming, hopper 3, joey receivers, enhanced support, video on demand, tv anywhere, programming guide, free installation, attracta program, auto-hop feature, mobile app support, annual commitment plans, military discounts, educator deals, senior citizen offers, free secure navigation, digital integration, content partnerships, cross-platform access, media sales division, entertainment subscriptions, entertainment value, information technology &amp; services, consumers</v>
          </cell>
          <cell r="J35" t="str">
            <v>Microsoft Office 365, AWS SDK for JavaScript, React Redux, The Trade Desk, MongoDB, Workday, Bluekai, Facebook Conversion Tracking, Taboola Newsroom, Brightroll, Drupal, CloudFlare, Atlassian Cloud, iCIMS, Omniture (Adobe), Salesforce, Slack, Hubspot, Adobe Marketing Cloud, Google Maps, DoubleClick, Bing Ads, Linkedin Marketing Solutions, Multilingual, Piwik, New Relic, Apache, Mobile Friendly, SOASTA, Google Font API, YouTube, Google Tag Manager, Qualtrics, Ruxit, ASP.NET, Indeed, Facebook Login (Connect), Google Play, Google Analytics, Google Maps (Paid Users), Remote, Snowflake, Spring Boot, Python, Node.js, AWS Trusted Advisor, Amazon EKS Anywhere, Lambda Cloud, GitLab, Docker, Kubernetes, Amazon DynamoDB, Amazon DocumentDB, Redis, Amazon Simple Queue Service (SQS), Apigee, Swagger UI, WP-Oauth, SAM, Tableau, Tableau Cloud, Tableau Prep, SendPulse, Salesforce Live Agent, Amazon QuickSight, GitHub Copilot, Control-M, Amazon Web Services (AWS), Varicent, SAP, Microsoft Excel, Micro, R, SQL, OneTrust Tech Risk &amp; Compliance, Red Hat Enterprise Linux, CentOS, Ubuntu, Ansible, Microsoft PowerShell, Progress Chef, Google Search Console, Adobe Analytics, Semrush, Magento, Google Workspace, Star, Microsoft Azure Monitor, IBM ILOG CPLEX Optimization Studio, Cisco Unified Intelligence Center, Terraform, Crossplane, Argo CD, ServiceNow, Parallels Mac Management for Microsoft SCCM, Microsoft Intune Enterprise Application Management, VMware Workspace ONE, Air, Athena, Delivr, NLP, CallMiner Eureka, Adobe Target, Jira, Confluence, AWS CloudFormation, Apache Flink, Puppet, AWS Analytics, Amazon EC2, Amazon Elastic Load Balancing, AWS Transit Gateway, Google AdWords Conversion, Route 53, Amazon S3, IXL, Ruby On Rails, Azure Cloud Shell, Amazon Linux 2, Secured MVC Forum on Windows 2012 R2, Amazon Managed Streaming for Apache Kafka (Amazon MSK), AI, PowerStore, Pure Storage Flash arrays, VMware, go+, Apache Hadoop HDFS, Azure Active Directory B2C, Microsoft Windows Server 2000, Unity, NetApp iSCSI SAN Storage System, Postpresso, Cisco Nexus Switches, Cisco ASR 1000, Kinaxis RapidResponse, Catalyst, VMware vCenter CapacityIQ, IBM API Connect, Cisco ASA 5555, Palo Alto PA-5200 Series, Adition Technologies - Advertisers, Microsoft Windows Server 2012, Azure Linux Virtual Machines, Apple macOS, , Palo Alto Networks Panorama, Palo Alto Wildfire, WebGreeter, ACL, Gorilla Nation, Zscaler, Zscaler ZTNA, VMware SD-WAN, F5 BIG-IP, F5 BIG-IP Local Traffic Manager (LTM), GTmetrix, Akamai CDN Solutions, Oracle Automatic Storage Management (ASM), Amazon Virtual Private Cloud (Amazon VPC), Sizmek (MediaMind), , Okta, Rust, Amazon CloudWatch, Splunk, Microsoft Project, Jenkins, Google Cloud, Microsoft Azure, Imperva Serverless Protection, Thales, Gem, Vormetric Data Security Platform, ZTE, , CheckPoint, Hive, Ning, Redshift, Teradata, Oracle Analytics Cloud, Apache Kafka, Informatica, Databricks, Google, Microsoft PowerPoint, Azure Analysis Services, Dataiku, Git, Adobe Creative Cloud, Articulate 360, Spark, Google Cloud BigQuery, React, Android, LangGraph, AWS Bedrock, Unity Catalog, Excel4Apps, Spring, AWS Direct Connect, Bash, SaltStack, Salesforce CRM Analytics, ECS, Teamcenter, Creo+, Mediaocean, AWS Glue Data Catalog, Amazon Elastic MapReduce (EMR), Airflow, PySpark, Spark SQL, Gemini, MySQL, Google AlloyDB for PostgreSQL, PL/SQL, FlipHTML5, Javascript, CSS, JAX, jQuery, Quantum Metric, webMethods Integration Server, Tanzu GemFire, Rancher Labs, HELM, McAfee Total Protection for Data Loss (DLP), Varonis, Quip, Google Sheets, PowerBI Tiles, MySQL 8 With RHEL 8, Datacore SDS, C#, Visual-Basic-.NET, Microsoft Sql Server, Visual Studio, Bitbucket, NuGet, Blazor, IBM System i Midrange Computing Server, AWS Lambda, Dell EMC PowerStore, dynaTrace, BigPanda, Google Cloud Platform, Microsoft Office, Mode, Articulate Storyline 3, Rise, Adobe InDesign, Akamai Connected Cloud (formerly Linode), Marc, Orum, FortiGate Cloud-Native Firewall (CNF), Wagtail CMS, Frame, Cradlepoint NetCloud, OpenAPI, Adobe Experience Manager, Cisco Meraki MS, Vibrant Media, .NET, Amazon Comprehend, Amazon Connect, AWS Step Functions, SNS, Amazon EventBridge, PostgreSQL, GraphQL, Segment, Azure VPN Gateway, VisiStat, BERT, Amazon EC2 Reserved Instances, Mari, CAT, Optimal Workshop, Azure Virtual Machines, Unix, Olo, Nokia, Maven, Amdocs, Grafana, Elasticsearch, Postman, Adobe Commerce, Composer, PHP, WMS, EFI Fiery, Tor, Azure Data Lake Storage, Gmail, Proofpoint, Amazon Product Advertising API, Figma, Lucky Orange, SAS Enterprise Guide, Cisco VoIP, A2Z Inc, New Relic Application Monitoring, Oracle Retail Xstore Point-of-Service, Splunk SOAR, Specific Media, FOUNDATION, Redux, Saga, OpenStreetMap, Mapbox, Leaflet, Kiosked, Palo Alto PAN-OS, Lytics, Google Firebase Cloud Messaging, Barracuda Spam Firewall, AlienVault USM (from AT&amp;T Cybersecurity), Upfluence, Amazon Elastic File System (Amazon EFS), WinSCP, PCF International, CSC, Amazon Kinesis Data Streams, Adobe Creative Suite, GoSecure Titan Managed Security Platform, Adobe, Smartsheet, Rally, Microsoft Active Directory Federation Services, VMware vRealize Orchestrator, Harness, API Gateway, Kinaxis, Milvus, OneStream</v>
          </cell>
          <cell r="K35">
            <v>2187959276</v>
          </cell>
          <cell r="L35" t="str">
            <v>Debt Financing</v>
          </cell>
          <cell r="M35">
            <v>2000000000</v>
          </cell>
          <cell r="N35">
            <v>44866</v>
          </cell>
          <cell r="O35">
            <v>13755978000</v>
          </cell>
          <cell r="Q35" t="str">
            <v>DISH Network, founded in 1980, is a prominent provider of satellite television services in the U.S. The company began by selling C-band satellite dishes and has since pioneered direct broadcast satellite technology. DISH launched its first satellite, EchoStar I, in 1995 and quickly grew its subscriber base, reaching over 13 million by 2008.
DISH offers a range of services, including direct-to-home satellite TV with a variety of channels, high-definition programming, and local channels across all 50 states. The company has made significant innovations in DVR technology, introducing the first satellite DVR in 2001 and the Hopper DVR in 2012, which features ad-skipping capabilities. Additionally, DISH launched Sling TV in 2015, a live TV streaming platform, and provides high-speed internet through its DishNET subsidiary. Headquartered in Englewood, Colorado, DISH Network focuses on innovation and affordability, particularly for underserved markets.</v>
          </cell>
          <cell r="R35">
            <v>1980</v>
          </cell>
        </row>
        <row r="36">
          <cell r="A36" t="str">
            <v>Kearney</v>
          </cell>
          <cell r="B36">
            <v>0</v>
          </cell>
          <cell r="C36">
            <v>5600</v>
          </cell>
          <cell r="D36" t="str">
            <v>management consulting</v>
          </cell>
          <cell r="E36" t="str">
            <v>http://www.kearney.com</v>
          </cell>
          <cell r="F36" t="str">
            <v>http://www.linkedin.com/company/kearney</v>
          </cell>
          <cell r="G36" t="str">
            <v>Chicago</v>
          </cell>
          <cell r="H36" t="str">
            <v>Illinois</v>
          </cell>
          <cell r="I36" t="str">
            <v>management consulting, consulting, business consulting &amp; services, management consulting services, telecommunications, analytics capabilities, multi-industry services, change management, sustainability, performance improvement, government consulting, supply chain management, ceo retreat, fortune 500, client engagement, corporate social responsibility, global economic insights, practical solutions, business transformation, business services, industry research, procurement, information technology and services, climate action consulting, analytics, sustainability integration, customer experience, logistics, pay-for-performance culture, corporate social responsibility programs, client success, leadership in procurement, b2b, business strategy, market insights, operational excellence, high-performance culture, foresight and strategic analysis, government advisory services, practical implementation, industry-specific solutions, global supply chain, operational improvement, analytics-driven decision making, client-centric approach, thought leadership, social impact, operational efficiency, procurement analytics, sourcing strategies, climate action, corporate governance, procurement consulting, technology consulting, industry expertise, independent consulting, social justice initiatives, digital transformation, chicago headquarters, client trust, global footprint, services, corporate strategy, large multinational clients, consulting research, consulting innovation, climate and social justice, advice-and-action model, strategy advisory, government, strategy execution, global advisory, client implementation, environmental services, renewables &amp; environment, logistics &amp; supply chain, information technology &amp; services</v>
          </cell>
          <cell r="J36" t="str">
            <v>Cloudflare DNS, Outlook, Pardot, CloudFlare Hosting, Microsoft Office 365, VueJS, CloudFlare, OneTrust, Mapbox, Slack, Salesforce, Microsoft Office, Linkedin Marketing Solutions, SAP, Anaplan, PowerBI Tiles, Taleo, Yellowfin BI, Microsoft Excel, Tableau, SQL, DAX, Microsoft Fabric, Kinaxis RapidResponse, Microsoft PowerPoint, AWS Bedrock, Azure AI Search, Faiss, Fastapi, GAS, LangGraph, LlamaIndex, PySpark, Python, Tor, Weaviate, AWS Trusted Advisor, Databricks, Microsoft Application Insights, NVIDIA, Snowflake, Webex, PeopleSoft Sales, Kinaxis, Check Point Maestro, REST, SAP S/4HANA, Oracle Analytics Cloud, Amazon S3, Azure Data Lake Analytics, JDA, Vector, AI, Figma, Google AdWords Conversion, Zoho, Langchain, Kubernetes, Amazon Linux 2, Argon CI/CD Security, Track-It!, Facebook, OneTrust Tech Risk &amp; Compliance, DoubleClick Conversion, IFS, Vuture, Canva, Microsoft Teams, Impact Radius, Salesforce.com Force.com, Amazon Product Advertising API, Apex, Netlify, Azure OpenAI Service, Gemini, Hugging Face, Anthropic Claude, Ning, Microsoft Teams Rooms, Microsoft OneDrive for Business, Alteryx, Salesforce Marketing Cloud, Salesforce Email Studio, Salesforce Journey Builder, QMetry Automation Studio, AMP, OSIsoft PI, Sales Cloud Einstein, Salesforce Service Cloud, Khoros for SAP Customer Experience Cloud, Salesforce Marketing Cloud Intelligence (formerly Datorama), Power BI Documenter</v>
          </cell>
          <cell r="O36">
            <v>2000000000</v>
          </cell>
          <cell r="Q36" t="str">
            <v>Kearney is a global management consulting firm founded in 1926, originally as part of McKinsey &amp; Company. It became independent in 1939 and has since grown to operate in over 60 offices across more than 40 countries, employing approximately 5,700 people. The firm is known for its "advice-and-action" model, which combines strategic advice with on-site implementation.
Kearney specializes in a range of services, including strategy, operations, procurement, digital transformation, sustainability, and information technology. The firm focuses on linking high-level strategy with practical execution, helping clients achieve growth and efficiency through data-driven approaches. Kearney partners with three-quarters of the Fortune Global 500 companies and various governments, providing consulting services that emphasize collaboration and measurable results.</v>
          </cell>
          <cell r="R36">
            <v>1926</v>
          </cell>
        </row>
        <row r="37">
          <cell r="A37" t="str">
            <v>WestRock Company</v>
          </cell>
          <cell r="B37">
            <v>0</v>
          </cell>
          <cell r="C37">
            <v>97000</v>
          </cell>
          <cell r="D37" t="str">
            <v>packaging &amp; containers</v>
          </cell>
          <cell r="E37" t="str">
            <v>http://www.westrock.com</v>
          </cell>
          <cell r="F37" t="str">
            <v>http://www.linkedin.com/company/westrockcompany</v>
          </cell>
          <cell r="G37" t="str">
            <v>Atlanta</v>
          </cell>
          <cell r="H37" t="str">
            <v>Georgia</v>
          </cell>
          <cell r="I37" t="str">
            <v>corrugated boxes, automated packaging systems, baginbox, folding carton boxes, paperboard boxes, packaging, food packaging, healthcare packaging, foodservice packaging, ecommerce packaging, solid board, luxury packaging, packaging machinery, sustainable packaging, beauty packaging, containerboard, packaging &amp; pos displays, beverage packaging, merchandising displays, paperbased packaging, integrated production, graphic board, retail displays, containers/packaging, consumer discretionary, packaging &amp; containers manufacturing, digital printing, advanced printing capabilities, market innovation, d2c, retail packaging, custom packaging, supply chain solutions, circular economy, sustainable packaging initiatives, traceability solutions, packaging manufacturing, packaging solutions provider, packaging technology innovation, packaging distribution, environmentally friendly packaging, packaging design services, paperboard solutions, packaging design, sustainable materials, packaging automation services, retail and e-commerce packaging, automated systems, material science, packaging and containers, packaging innovation, automated packaging lines, digital supply chain solutions, food and beverage packaging, supply chain automation, consultative services, packaging sustainability, packaging awards, medical packaging solutions, paperboard container manufacturing, green packaging technologies, brand differentiation, corrugated packaging, packaging engineering, rfid tagging, flexible packaging, supply chain management, supply chain optimization, packaging sustainability initiatives, plastic replacement, brand packaging, paper solutions, digital supply chain, sustainable materials sourcing, eco-conscious packaging, automated packaging, premium packaging, custom design, packaging for regulated industries, customer experience, b2b, packaging technology, food safety packaging, recycling services, consumer packaging, merchandising display, heavy-duty packaging, services, e-commerce packaging, recyclable packaging, protective packaging for fragile items, innovative packaging solutions, supply chain visibility, e-commerce, hazardous materials packaging, industrial packaging automation, innovation, packaging for e-commerce, product protection, smart packaging, automation services, rfid and tag applications, global packaging solutions, packaging automation, customized merchandising displays, design services, retail, merchandising display solutions, packaging for high-volume products, sustainable forestry, eco-friendly packaging, innovation capabilities, packaging excellence, custom corrugated boxes, supply chain traceability, industrial packaging, printing solutions, biodegradable materials, packaging logistics, consumer insights, packaging solutions, paper-based packaging, fresh food packaging, processed food packaging, personal care packaging, innovative packaging, packaging compliance, consultative packaging services, rfid packaging, lightweight packaging, high-performance packaging, durable packaging, custom graphics packaging, temperature-sensitive packaging, packaging trends, packaging materials, end-to-end packaging solutions, corrugated box solutions, manufacturing efficiency, healthcare, manufacturing, distribution, consumer products &amp; retail, transportation &amp; logistics, shipping, logistics &amp; supply chain, packaging &amp; containers, consumer internet, consumers, internet, information technology &amp; services, health care, health, wellness &amp; fitness, hospital &amp; health care, mechanical or industrial engineering</v>
          </cell>
          <cell r="J37" t="str">
            <v>Amazon CloudFront, AT&amp;T DNS, Amazon Elastic Load Balancer, Microsoft Office 365, Amazon AWS, Drift, OneTrust, React Redux, Eloqua, Slack, Salesforce, VisiStat, SiteCore, Mobile Friendly, Google Maps, Google Maps (Paid Users), ASP.NET, reCAPTCHA, Wufoo, Remote, SAP, AutoCAD, AC500 PLC, DC Storm, Quip, CAT, Deltek ComputerEase, CONTROL, Impact Radius, NetApp SAN, Microsoft Excel, Microsoft PowerPoint, Google AdWords Conversion, Laserfiche, SharePoint, Microsoft Project, Tor, Compressor, Brocade Switches, ICP, Infolinks, Strato, ArtiosCAD, Barracuda MSP, Outlook, eMaint CMMS, Carousel, Gem, PowerBI Tiles, QlikView, Palantir Gotham, Snowflake, Talend, Apache Kafka, ACL, SAP ECC, Python, R, SQL, ServiceNow, Jira, GRIN, Jack Henry Yellow Hammer, Mailchimp Mandrill, Micro, Gauges, Leadfeeder, Blender, LogIC, Tampa AS400 Inc, Siemens PROFIBUS, SentenceTransformers, Aruba CX Switches, Microsoft Office, SES, Amazon Web Services (AWS), Microsoft Azure, Cascade CMS, Harmony Email &amp; Collaboration, Cornerstone HR, Cisco WebEx Teams, Excel4Apps, GenText AI Assistant for MS Word, Neogov HRMS, Sage, JD Edwards, 24-7 Media, Eyefinity OfficeMate, WMS, Learnworlds, Microsoft Hololens, Adobe Photoshop, mabl, Adobe Media Encoder, Sensor Tower, Global Relay, Motorola, FRAC Pumps, Star, UptimeRobot, StatCounter, MessageGears, IBM Cognos Analytics, Act!, CET, JD Edwards World, Rapid7 InsightVM, Citrix Application Delivery Management, Postpresso, AVEVA InTouch HMI, Dell EMC Celerra, Salesforce CRM Analytics, Oracle Transportation Management Cloud, Communicator, .NET, Secured MVC Forum on Windows 2012 R2, Wolters Kluwer Passport, RSLogix, Multilingual, UPS, Alteryx, Qlik Cloud, Power BI Documenter, SailPoint, Saviynt, BeyondTrust, Okta, PingFederate, Azure Active Directory, Cisco AppDynamics, Intelex, Seismic LiveSocial, Benchmark GensuiteÂ® ESG Reporting, Qualcomm Edgewise Suite, NEC, Box, Microsoft Power Apps, Microsoft Power Automate, ISA Web Publishing Load Balancer, Adobe Illustrator, Cloudflare Rocket Loader, NetApp, Inc., Histats, Quantcast Measure, IoT, Wider Planet, Spiceworks IP Scanner, Ideagen Q-Pulse Law, Infinity Tracking, Amazon Kinesis, Amazon S3, AWS Glue Data Catalog, AWS Trusted Advisor, Azure Linux Virtual Machines, Bevywise MQTT Broker, Lambda Cloud, Microsoft Hyper-V Server, Microsoft Windows Server 2012, Modbus, VMware, Zscaler ZTNA, FedEx, HPE SimpliVity, Electron, BASE, Linkedin Marketing Solutions, Shop Floor Data Collection (SFDC), ABB Robotics, Servo-i Ventilator, Azure Synapse, AVEVA PDMS, AI, GAS, PeopleSoft CRM, ArcGIS Workforce, Siemens SIMATIC STEP 7, Studio 5000, Siemens SINAMICS, REACH, Azure Virtual Machines, Front, Truckstop Load Board, Dell Tablet, SS&amp;C, Siemens SIMATIC HMI (Human Machine Interface), NetApp iSCSI SAN Storage System, JumpDemand / ActiveDemand, TSYS, Awin, Carbon, Less, Wiz, Coupa, Air, Ignition SCADA, Amazon Inferentia, Boomtrain, Oracle XML DB, FIS, Microsoft Teams, WhatsApp, SAP Ariba Platform, Siemens SIMATIC SCADA, WebOffice, DatoCMS, YieldBot, Freelance Distributed Control System (DCS), Azure Devops, Mitel Revolution, Trimble, Kali Linux, Amazon Linux 2, Nmap, Tenable Nessus, InsightVM (Nexpose), Metasploit, Burp Suite, AWS Analytics, Azure Analysis Services, Security, JAMS, TapClicks, Pipedrive, Blackline, Chartbeat, Fluke Networks, Motigo, SAP Data Migration, EFI, AT&amp;T, Craneware, Datawrapper, Siemens SIMATIC S7, Visio, Altair Radioss, Switch Concepts, Amber, ServiceNow Configuration Management Database, Minitab Workspace, .GIS, Inventor, AWS Database Migration Service, Sass, Backblaze Computer Backup</v>
          </cell>
          <cell r="L37" t="str">
            <v>Merger / Acquisition</v>
          </cell>
          <cell r="M37">
            <v>0</v>
          </cell>
          <cell r="N37">
            <v>45170</v>
          </cell>
          <cell r="O37">
            <v>19456000000</v>
          </cell>
          <cell r="Q37" t="str">
            <v>WestRock Company is a leading multinational paper and packaging company based in Atlanta, Georgia. Formed in July 2015 from the merger of MeadWestvaco and RockTenn, it has grown to become one of the largest companies in its industry, with operations in the United States, Europe, Canada, Mexico, and several other countries.
The company specializes in sustainable paper and packaging solutions, offering a range of products including corrugated containers, folding cartons, containerboard, kraft paper, and recycling solutions. WestRock is recognized as a top producer of corrugated medium and linerboard in North America. With a strong workforce of over 100,000 employees, WestRock is committed to efficiency and innovation in the materials and packaging sectors. Recent developments indicate a merger or rebranding to Smurfit Westrock, enhancing its position as a global leader in sustainable packaging.</v>
          </cell>
          <cell r="R37">
            <v>2015</v>
          </cell>
        </row>
        <row r="38">
          <cell r="A38" t="str">
            <v>C&amp;W Services</v>
          </cell>
          <cell r="B38">
            <v>0</v>
          </cell>
          <cell r="C38">
            <v>14000</v>
          </cell>
          <cell r="D38" t="str">
            <v>facilities services</v>
          </cell>
          <cell r="E38" t="str">
            <v>http://www.cwservices.com</v>
          </cell>
          <cell r="F38" t="str">
            <v>http://www.linkedin.com/company/c&amp;w-services</v>
          </cell>
          <cell r="G38" t="str">
            <v>Needham</v>
          </cell>
          <cell r="H38" t="str">
            <v>Massachusetts</v>
          </cell>
          <cell r="I38" t="str">
            <v>iot, energy use, badging, cleaning, janitorial, green cleaning, safety, critical environments, energy management, office mailroom, maintenance, grounds landscaping, internet of things, fluid management, automation, grounds amp landscaping, operations amp maintenance, predictive maintenance, operations maintenance, moving, office amp mailroom, preventive maintenance, integrated facility management, customized solutions, maintenance services, janitorial services, groundskeeping, office management, energy procurement, project management, building engineering, safety and compliance, operational efficiency, customer satisfaction, human-centered services, sustainability practices, commercial properties, life sciences, aviation, education, entertainment, manufacturing, retail services, technical expertise, self-performing services, continuous improvement, reliability, innovation, stakeholder value, diverse industries, facility management solutions, client partnerships, service excellence, employee engagement, community impact, facility services, integrated facilities management, reactive maintenance, reits, financial services, tech environments, educational facilities, government facility management, healthcare facility services, biotech maintenance, laboratory operations, logistics and warehousing, retail management, hospitality services, transportation facilities, airline facilities management, airport maintenance, specialized cleaning, interior landscaping, exterior maintenance, security services, emergency services, regulatory compliance, building automation, equipment cleaning, floor care and restoration, pest control, waste management, recycling programs, mailroom operations, reception services, conference room management, audio/visual services, records management, property management, operations efficiency, contract management, client retention, staff training, data analysis, risk management, indoor air quality, b2b, government, services, oil &amp; energy, facilities services, productivity, mechanical or industrial engineering, enterprise software, enterprises, computer software, information technology &amp; services, data analytics</v>
          </cell>
          <cell r="J38" t="str">
            <v>UltraDns, Mimecast, Outlook, Microsoft Office 365, Microsoft Azure Hosting, Bluekai, Atlassian Cloud, Workday, Pardot, Salesforce, Slack, Active Campaign, VueJS, Linkedin Marketing Solutions, WordPress.org, Lotame, Gravity Forms, Facebook Custom Audiences, Google Font API, Google Tag Manager, Mobile Friendly, reCAPTCHA, Apache, Facebook Login (Connect), Facebook Widget, Typekit, Vimeo, Remote, Quip, ABB Robotics, .NET, Star, Delta, Tor, FRAC Pumps, Atex, GRIN, Amazon Web Services (AWS), Act!, ICP, Conviva Operational Data Platform, eMaint CMMS, LogIC, CONTROL, Building Engines, IBM Maximo IT, Microsoft Office, IoT, Dash, Calabrio Teleopti Workforce Management, Cisco Meraki MS, Siemens SIMATIC SCADA, AC500 PLC, Siemens PROFIBUS, Excel4Apps, Google AdWords Conversion, Motorola</v>
          </cell>
          <cell r="O38">
            <v>1000000000</v>
          </cell>
          <cell r="Q38" t="str">
            <v>C&amp;W Services is a prominent integrated facility services company that offers tailored solutions throughout the United States, Canada, and Puerto Rico. Established in September 2015 as a subsidiary of Cushman &amp; Wakefield, the company manages over 6.2 billion square feet of facilities and serves more than 600 clients. C&amp;W Services stands out in the commercial real estate sector for its self-delivery capabilities across its service offerings.
The company provides a wide array of facility services, including janitorial and maintenance services, controlled environments services, production and engineering support, office services, landscaping, facilities management, and energy management services. C&amp;W Services has expanded its expertise through strategic acquisitions, such as the controlled environments practice of Pacific Maintenance Company in 2018. Its diverse client base includes higher education institutions, pharmaceutical and biopharma companies, life sciences firms, transportation companies, insurance providers, real estate firms, and manufacturing businesses.</v>
          </cell>
          <cell r="R38">
            <v>1950</v>
          </cell>
        </row>
        <row r="39">
          <cell r="A39" t="str">
            <v>Square</v>
          </cell>
          <cell r="B39">
            <v>0</v>
          </cell>
          <cell r="C39">
            <v>5600</v>
          </cell>
          <cell r="D39" t="str">
            <v>information technology &amp; services</v>
          </cell>
          <cell r="E39" t="str">
            <v>http://www.squareup.com</v>
          </cell>
          <cell r="F39" t="str">
            <v>http://www.linkedin.com/company/joinsquare</v>
          </cell>
          <cell r="G39" t="str">
            <v>San Francisco</v>
          </cell>
          <cell r="H39" t="str">
            <v>California</v>
          </cell>
          <cell r="I39" t="str">
            <v>software, mobile payments, embedded hardware &amp; software, local commerce, mobile, information technology, software development, merchant ecosystem, inventory management, customer loyalty, b2c, sales analytics, customer retention, sales reporting, financial services, software integration, payment terminals, online store, e-commerce, loyalty programs, operational efficiency, cloud pos, merchant analytics, small business support, payment gateway, services, contactless payments, cloud-based software, payments, transaction security, transaction processing, retail, peer-to-peer payments, multi-location support, pos system, payroll, food delivery integration, api for developers, ecommerce platform, loyalty program management, merchant dashboard, online ordering system, mobile card reader, payment hardware, business growth tools, invoice management, consulting, merchant account, multi-channel sales, payment processing, digital wallet integration, transportation &amp; logistics, api integrations, business management, business software, professional services, b2b, security compliance, customer engagement, merchant services, restaurant pos, d2c, customer management, food &amp; beverage, payment automation, government, retail solutions, integrated payments, payment security, business loans, payment apis, custom software, hardware solutions, business automation, fintech innovation, pos hardware, digital payments, offline payment support, api development, cash flow management, ecommerce tools, cloud computing, computer systems design and related services, merchant financing, point of sale, invoicing, banking solutions, marketing tools, online orders, delivery management, self-service kiosk, buy now pay later, staff management, customer insights, reporting tools, secure payments, payment integrations, pos software, accounting tools, recurring payments, gift cards, gift solutions, square register, square terminal, square stand, square appointments, square for restaurants, square for retail, sales support, saas solutions, fast transfers, online booking, custom pricing plans, device compatibility, warranty options, finance, distribution, consumer products &amp; retail, information technology &amp; services, internet, consumer internet, consumers, professional training &amp; coaching, consumer goods, enterprise software, enterprises, computer software, pos, payroll services</v>
          </cell>
          <cell r="J39" t="str">
            <v>Route 53, Gmail, Google Apps, Microsoft Office 365, CloudFlare Hosting, Ember JS Library, Atlassian Cloud, Drift, OneTrust, Afterpay, The Trade Desk, Sprig, Marketo, Slack, Square, Inc., YouTube, Gravity Forms, Google Plus, CallRail, Squarespace ECommerce, Facebook Login (Connect), Typekit, Quantcast, Shopify, reCAPTCHA, Google Analytics, Woo Commerce, WordPress.org, Mobile Friendly, Ruby On Rails, Facebook Widget, Bootstrap Framework, Drupal, McAfee, MailChimp, Google Font API, Facebook Custom Audiences, Google Maps, AddThis, Google Tag Manager, Remote, Google Meet, Salesforce, Micro, Amazon FreeRTOS, Cross Pixel Media, Quartic, Chorus by ZoomInfo, Square, Cash App, Tidal, PrototypeJS, Gem, AI, Terminus (by DemandScience), Git, Kotlin, SWIFT, AWS SDK for JavaScript, Python, Android, Amazon Managed Workflows for Apache Airflow (MWAA), Espresso, NetApp SnapShot, Buffer, Gradle, Dagger, DoubleClick, Square Online (formerly Weebly), Snowflake, Looker, Google, TikTok, Amazon Advertising, Reddit for business, Coda</v>
          </cell>
          <cell r="K39">
            <v>828666807</v>
          </cell>
          <cell r="L39" t="str">
            <v>Other</v>
          </cell>
          <cell r="M39">
            <v>10666807</v>
          </cell>
          <cell r="N39">
            <v>44287</v>
          </cell>
          <cell r="O39">
            <v>6032000000</v>
          </cell>
          <cell r="Q39" t="str">
            <v>Square is a global technology company specializing in financial services and commerce solutions. Founded in 2009, Square revolutionized payment acceptance with the introduction of the first mobile card reader. The company serves over four million sellers worldwide, from individual entrepreneurs to large businesses.
Square provides an integrated ecosystem of commerce solutions, including payment processing hardware, point of sale systems, and business management tools. Their offerings range from mobile card readers and all-in-one payment devices to specialized software for retail and restaurants. Square also supports service-based businesses with appointment management and e-commerce solutions through Square Online. Additionally, Square Loans helps entrepreneurs access growth capital.
In December 2021, Square, Inc. became Block, Inc. to reflect its broader portfolio while maintaining the Square brand for its core Seller business. Square has expanded its presence internationally, operating in markets such as Canada, Japan, Australia, the UK, and Spain.</v>
          </cell>
          <cell r="R39">
            <v>2009</v>
          </cell>
        </row>
        <row r="40">
          <cell r="A40" t="str">
            <v>Monitor Deloitte</v>
          </cell>
          <cell r="B40">
            <v>0</v>
          </cell>
          <cell r="C40">
            <v>3200</v>
          </cell>
          <cell r="D40" t="str">
            <v>management consulting</v>
          </cell>
          <cell r="E40" t="str">
            <v>http://www.monitordeloitte.com</v>
          </cell>
          <cell r="F40" t="str">
            <v>http://www.linkedin.com/company/monitordeloitte</v>
          </cell>
          <cell r="G40" t="str">
            <v>Cambridge</v>
          </cell>
          <cell r="H40" t="str">
            <v>Massachusetts</v>
          </cell>
          <cell r="I40" t="str">
            <v>business consulting &amp; services, market research, machine learning, advanced data analytics, healthcare, advanced machine learning models, strategy execution, corporate strategy, big data analytics, market insights, real-time market intelligence, digital transformation consulting, data management, innovation strategy, predictive market analytics, business design, market trend forecasting, market intelligence, customer-centric strategy, data-driven market insights, real-time data, strategic consulting, enterprise analytics, digital innovation, ai-powered recommendations, customer-centric business design, industry-specific analytics, customer loyalty strategies, analytics-driven insights, business transformation, financial services strategy, high-growth startups, advanced data science techniques, growth strategies, business process redesign, technology strategy, life sciences strategy, industry-specific consulting, digital transformation, consumer goods strategy, digital business models, business analytics, competitive analysis, strategy advisory, market analysis, business model innovation, business growth, mergers and acquisitions, organizational strategy, digital solutions, real-time market insights, global consulting, digital ecosystem integration, digital ecosystem, analytics platforms, management consulting services, data-driven decision making, business intelligence, market forecasting, data visualization, merger optimization, predictive analytics, digital strategy, ai analytics, public and private sector, management consulting, data science, ai-driven decision support, ai tools for strategy, ai in strategic planning, financial services, digital innovation strategies, operational redesign, business model redesign, ai integration, advanced analytics, post-merger integration, competitive advantage, data-driven insights, strategy consulting, transformational programs, client data analysis, analytics tools, business services, digital strategy implementation, ai-powered strategy, analytics for m&amp;a, b2b, finance, artificial intelligence, information technology &amp; services, health care, health, wellness &amp; fitness, hospital &amp; health care, enterprise software, enterprises, computer software, mergers &amp; acquisitions, analytics, marketing, marketing &amp; advertising</v>
          </cell>
          <cell r="J40" t="str">
            <v>Akamai DNS, Remote</v>
          </cell>
          <cell r="O40">
            <v>1000000000</v>
          </cell>
          <cell r="Q40" t="str">
            <v>Monitor Deloitte is the strategy consulting division of Deloitte, established in 2013 after acquiring the Monitor Group. The firm specializes in providing strategic advice to help organizations achieve sustainable growth and navigate complex challenges. With a strong foundation in strategic thinking from Michael Porter, Monitor Deloitte utilizes data-driven insights, AI, machine learning, and advanced analytics to support its clients.
The firm offers a wide range of services, including corporate and business unit strategy, innovation and venture growth, digital transformation, mergers and acquisitions, pricing optimization, and market intelligence. Monitor Deloitte serves various industries, such as healthcare, technology, financial services, and consumer products, delivering tailored expertise to meet the unique needs of each sector. With a global presence and offices in major cities, Monitor Deloitte is well-positioned to assist organizations in executing their strategies effectively.</v>
          </cell>
        </row>
        <row r="41">
          <cell r="A41" t="str">
            <v>A+E Global Media</v>
          </cell>
          <cell r="B41">
            <v>0</v>
          </cell>
          <cell r="C41">
            <v>3200</v>
          </cell>
          <cell r="D41" t="str">
            <v>entertainment</v>
          </cell>
          <cell r="E41" t="str">
            <v>http://www.aegm.com</v>
          </cell>
          <cell r="F41" t="str">
            <v>http://www.linkedin.com/company/aeglobalmedia</v>
          </cell>
          <cell r="G41" t="str">
            <v>New York</v>
          </cell>
          <cell r="H41" t="str">
            <v>New York</v>
          </cell>
          <cell r="I41" t="str">
            <v>web hosting, entertainment providers, content production, digital content, fast channels, snapchat discover content, digital streaming, digital content library, digital content creation, digital media production, digital agency, tv brands, digital media, digital media company, digital innovation, digital media strategy, broadcasting, digital platforms, digital video, digital distribution, multiplatform distribution, services, digital strategy, digital content marketing, motion picture and video production, content library, digital initiatives, digital media expansion, b2b, digital content monetization, media production, digital streaming services, media and entertainment, digital marketing, social media, b2c, svod products, digital content strategy, d2c, digital advertising, global media, digital transformation, digital media innovation, avod channels, digital entertainment, svod services, digital content partnerships, digital content platforms, distribution, information technology &amp; services, broadcast media, media, marketing, marketing &amp; advertising, consumer internet, consumers, internet</v>
          </cell>
          <cell r="J41" t="str">
            <v>Fastly CDN, UltraDns, Amazon SES, Mailchimp Mandrill, SMTP.com, Outlook, Microsoft Office 365, Zendesk, Workday, Slack, StackAdapt, Atlassian Cloud, Netlify, React Redux, SignalR, Webflow, MongoDB, Adobe Marketing Cloud, Mobile Friendly, Varnish, Workday Recruit, ThePlatform, Tealium, AI, Cross Pixel Media, LeadsPedia, Airtable, ChatGPT, Micro, Conductor, SAP S/4HANA, Jaggaer, WideOrbit, Concur, ADP, CrowdStrike, Microsoft Defender for Office 365, Zscaler, Abnormal Security, Zoomdata, Cisco WebEx Teams, Apple iPhone, SAP, SAP Analytics Cloud, Serrala, Facebook, .NET, Mode, Adobe, Vector, Onit, Box, Adobe Audition, Feedly News Reader, Adobe Premiere Pro, Autopilot, Citrix VDI-in-a-Box, Jamf Pro, Microsoft Entra ID, Microsoft Intune Enterprise Application Management, Microsoft Power Automate, Microsoft PowerShell, Okta, Parallels, Workato, Zapier, Snowflake, AWS Analytics, Amazon S3, AWS Glue Data Catalog, Lambda Cloud, Tableau, NTENT, Stensul, Iterable, Hightouch, Dalet Flex, ANGEL LMS, Azure Data Lake Storage, SharePoint</v>
          </cell>
          <cell r="O41">
            <v>3800000000</v>
          </cell>
          <cell r="Q41" t="str">
            <v>A+E Global Media is a leading American broadcasting company, formed as a joint venture between Hearst Communications and The Walt Disney Company. Headquartered in New York, it produces and distributes a wide range of non-fiction, entertainment, and factual programming to over 414 million households across more than 200 territories in over 40 languages. The company boasts a library of over 70,000 assets and has full-scale production capabilities.
The company operates several well-known television brands, including A&amp;E, the History Channel, Lifetime, and VICE TV, among others. A+E Global Media also offers a variety of media products and services, including television broadcasting, content production through A&amp;E Studios, and digital and streaming platforms. Its digital unit manages popular websites and apps, as well as subscription and ad-supported streaming services. With a strong global presence, A+E Global Media emphasizes multiplatform distribution to reach diverse audiences worldwide.</v>
          </cell>
          <cell r="R41">
            <v>1983</v>
          </cell>
        </row>
        <row r="42">
          <cell r="A42" t="str">
            <v>Rockstar Games</v>
          </cell>
          <cell r="B42">
            <v>0</v>
          </cell>
          <cell r="C42">
            <v>4900</v>
          </cell>
          <cell r="D42" t="str">
            <v>computer games</v>
          </cell>
          <cell r="E42" t="str">
            <v>http://www.rockstargames.com</v>
          </cell>
          <cell r="F42" t="str">
            <v>http://www.linkedin.com/company/rockstar-games</v>
          </cell>
          <cell r="G42" t="str">
            <v>PRINCE</v>
          </cell>
          <cell r="H42" t="str">
            <v>New York</v>
          </cell>
          <cell r="I42" t="str">
            <v>video games, film, film production, film distribution, media, games, consumer internet, internet, information technology, game monetization, player engagement, game design, game sales, game publishing, pop culture crossover, entertainment, sandbox gameplay, game realism, multiplayer modes, game industry, game marketing strategies, cinematic game development, game development, game franchises, game sound design, cultural resonance, interactive entertainment, game design tools, cultural impact of games, game industry leader, mature themes in games, information, game physics, story-driven games, game engine, game world building, global gaming market, video game publishing, player freedom, game innovation, b2c, game franchise management, cinematic gaming, mature content in games, game quality, high production values, motion capture technology, cinematic storytelling, online multiplayer, game audio design, game art, gta series, software development, game expansions, game community, game development process, rockstar engine, immersive storytelling, game narrative, game updates, pop culture influence, ai-driven npcs, game localization, ai in gaming, video game publisher, open-world gameplay, red dead redemption, player experience, multiplayer online modes, video game development, game narrative techniques, multiplatform games, console and pc games, storytelling in games, advanced animation, physics simulation, graphics rendering, mature themes, game studios, game engine optimization, open-world design, game distribution, game marketing, gameplay innovation, open-world games, advanced graphics, game analytics, interactive storytelling, motion capture, game character design, multiplayer online games, high quality games, game content, game industry veterans, game technology, game development studios, computer games, consumers, computer software, information technology &amp; services, motion pictures &amp; film, human computer interaction</v>
          </cell>
          <cell r="J42" t="str">
            <v>Akamai, NSOne, Microsoft Office 365, Zendesk, Atlassian Cloud, Figma, Slack, Amazon SES, Typekit, Hubspot, Bing Ads, WordPress.org, Trustpilot, Squarespace ECommerce, AngularJS, Facebook Custom Audiences, Mobile Friendly, Google translate widget, Apache, Google Maps (Non Paid Users), comScore, Google Maps, OpenSSL, Woo Commerce, AWeber, Google translate API, Wix, McAfee, Google Tag Manager, Google Font API, TrustedShops, Google Analytics, Bootstrap Framework, YouTube, Remote, AI, Circle, React, Next.js, ASP.NET, Lytics, NLP, Nuke, Azure Analysis Services, Databricks, Microsoft Sql Server, Secured MVC Forum on Windows 2012 R2, PowerBI Tiles, SQL, Snowflake, Microsoft SQL Server Reporting Services, Azure Data Lake Storage, C#, Adobe Real-Time CDP, Argon CI/CD Security, Microsoft Azure Monitor, Spark, Airflow, Star, Parallels Mac Management for Microsoft SCCM, Azure Active Directory B2C, Box, DotNetNuke, C/C++, Amazon Linux 2, Nginx, Python, MySQL, PostgreSQL, MongoDB, Postfix, Bootstrapcdn, Apache Hadoop HDFS, Amazon Managed Streaming for Apache Kafka (Amazon MSK), Cassandra, Azure Cloud Shell, Puppet, Apache Flink, Ansible, PySpark, Tableau, AVRO, .GIS, Delta Lake, Unity Catalog, Amazon Managed Workflows for Apache Airflow (MWAA), Docker, Kubernetes, C# (C Sharp), NumPy, pandas, scikit-learn, Gem, Leadsquared Marketing Automation, Microsoft Always on VPN, Burp Suite, Fiddler Everywhere</v>
          </cell>
          <cell r="L42" t="str">
            <v>Merger / Acquisition</v>
          </cell>
          <cell r="N42">
            <v>46113</v>
          </cell>
          <cell r="O42">
            <v>1900000000</v>
          </cell>
          <cell r="Q42" t="str">
            <v>Rockstar Games is an American video game publisher and developer, established in 1998 as a subsidiary of Take-Two Interactive. Headquartered in New York City, the company specializes in creating innovative open-world and action-adventure games. It gained significant recognition with the release of Grand Theft Auto III in 2001, which set a new standard for 3D open-world gameplay.
The company has developed several blockbuster franchises, including Grand Theft Auto and Red Dead, with notable titles such as Grand Theft Auto V and Red Dead Redemption. Rockstar operates a global network of studios, including Rockstar North and Rockstar San Diego, and is involved in both game development and publishing. The studio has contributed to a wide range of games across various genres, emphasizing narrative-driven experiences and mature themes.</v>
          </cell>
          <cell r="R42">
            <v>1998</v>
          </cell>
        </row>
        <row r="43">
          <cell r="A43" t="str">
            <v>Capital One</v>
          </cell>
          <cell r="B43">
            <v>0</v>
          </cell>
          <cell r="C43">
            <v>77000</v>
          </cell>
          <cell r="D43" t="str">
            <v>financial services</v>
          </cell>
          <cell r="E43" t="str">
            <v>http://www.capitalone.com</v>
          </cell>
          <cell r="F43" t="str">
            <v>http://www.linkedin.com/company/capital-one</v>
          </cell>
          <cell r="G43" t="str">
            <v>McLean</v>
          </cell>
          <cell r="H43" t="str">
            <v>Virginia</v>
          </cell>
          <cell r="I43" t="str">
            <v>business banking, banking, credit cards, financial services, finance, major banks, financial products, auto loan refinancing, auto dealer near me, auto financing offers, auto loan pre-approval, financial innovation, auto shopping platform, auto loan for students, personal banking, loan services, auto loan application, auto loan payment options, data analytics, auto loan rates, mastercard, auto payment solutions, auto financing, loan origination, banking technology, auto refinancing, mobile banking, auto loan offers, socioeconomic mobility, financial reporting, auto payment, auto dealer network, auto finance, community development, b2b, auto loan for military, banking apps, auto loan management, auto loan application process, digital tools, credit score tracking, community programs, auto loan calculator, mobile app, auto loan eligibility, visa, auto loan approval, customer rewards, commercial banking, auto research, auto loan management tools, loan refinancing, financial literacy, auto research platform, auto loan for used cars, loan servicing, auto shopping, payment solutions, customer-centric, consumer banking, auto loan for new cars, auto financing for bad credit, investment banking, auto refinance, b2c, loan pre-approval, auto shopping online, checking accounts, treasury management, savings accounts, financial technology, auto loan pre-qualification, online banking, financial planning, personal loans, auto loans, banking solutions, auto financing solutions, digital banking, retail, customer engagement, auto loan terms, services, auto dealer services, auto research tools, auto loan eligibility check, cash back rewards, travel rewards, student rewards, finance solutions, credit monitoring, creditwise, interest rates, no fees, overdraft options, pre-approval offers, account management, escrow accounts, financial resources, zelle payments, secure payments, virtual card numbers, business credit cards, payables management, receivables solutions, liquidity management, financial inclusion, customer support, mobile wallet, cash flow optimization, automated payments, savings calculators, credit building, car buying services, loan calculators, financial wellness, real-time solutions, transaction monitoring, rewards programs, cash management solutions, expense management, e-commerce, consumer products &amp; retail, capital markets, finance technology, information technology &amp; services, mobile apps, consumer internet, consumers, internet, banks &amp; credit unions</v>
          </cell>
          <cell r="J43" t="str">
            <v>Akamai DNS, Microsoft Office 365, Mixpanel, VueJS, Atlassian Cloud, Create React App, Omniture (Adobe), Pardot, Slack, Amazon SES, Salesforce, Adobe Marketing Cloud, New Relic, DoubleClick, Mobile Friendly, Google Tag Manager, Kenshoo, AI, Sigma, AWS SDK for JavaScript, Python, SQL, Node.js, go+, Scala, Docker, Kubernetes, AWS Trusted Advisor, Javascript, CSS, TypeScript, CONDA, H2O, Spark, Redshift, Snowflake, Akamai Connected Cloud (formerly Linode), Ruby On Rails, Ansible, Terraform, SolarWinds RMM, Google Drive, Iron Mountain Services, Amazon Web Services (AWS), Google Cloud Platform, SimCorp Dimension, Harmony Email &amp; Collaboration, CAT, Atex, UPS, Jenkins, PyTorch, ACL, Hugging Face, Langchain, Salesforce Lightning Web Components, Tor, Mode, Unix, Workfront, LoopFuse, Microsoft Azure Monitor, Google Cloud, Puppet, TSheets, Pipedrive, Amazon Elastic Container Service (Amazon ECS), BERT, Google Publisher Tag (GPT), T5, PySpark, SentenceTransformers, Apache Spark, Canva, Amazon EC2, Google AdWords Conversion, AWS Key Management Service (KMS), AWS CloudHSM, Lambda Cloud, AWS Fargate, , Google Identity Services APIs, Proofpoint Targeted Attack Protection For SaaS, CONTROL, BASE, GraphQL, Coupa, Workday, Cisco VPN, NeMo, ServiceNow, Apple macOS, Microsoft Windows Server 2012, Dask, Flickr Slideshow, Tableau, Amazon QuickSight, Groovy, ECS, Jira, Route 53, Security, Sizmek (MediaMind), Spring, IntelliJ IDEA, Splunk, Amazon CloudWatch, Angular, React, REST, Microsoft Excel, Google Sheets, WatchGuard Firebox, Prowly, SKOS, JFrog Artifactory, HTML Pro, Red Hat JBoss Enterprise SOA Platform, Oracle XML DB, Secured MVC Forum on Windows 2012 R2, AWS Analytics, CallMiner Eureka, Delivr, IBM ILOG CPLEX Optimization Studio, Azure Analysis Services, Figma, Ning, Vector, Google Sites, Gem, AWS Cloud Development Kit (AWS CDK), Excel4Apps, Zoomdata, Skype, Kiosked, SWIFT, AWS Glue Data Catalog, CET, TensorFlow, Sage, PyTorch Lightning, LangGraph, Google Analytics, Backstage, Temporal Cloud, Revel iPad POS, Lenel, OneStream, Cisco Prime Infrastructure, DocuSign, SailPoint IdentityIQ, Kubeflow, AngularJS, Perl, Maven, Android, Apple iPad, Apple Laptop, LeafLink, Apache Kafka, Dagster, Cisco Software-Defined Access, AMP, Delivra, Cyberoam, Harness, Databricks, Capita, Red Hat OpenShift, AWS Lambda, PeopleSoft Sales, Trintech, Amazon EC2 Container Service, Azure Devops, Azure Cloud Services, Azure Data Lake Storage, Imperva Serverless Protection, Micro, Rust, Zivver Email Encryption, Adobe Workfront, ArcGIS, Hadoop HDFS, Progress Chef, AWS Bedrock, Infor ION, Claude, Alibaba Cloud, Nestjs, DotNetNuke, AWS Step Functions, Amazon DynamoDB, Amazon EKS Anywhere, Amazon Managed Streaming for Apache Kafka (Amazon MSK), ANGEL LMS, Google AlloyDB for PostgreSQL, MySQL, NEC, FlipHTML5, Apex, Salesforce VisualForce, SOQL, SAP Fieldglass Services Procurement, IXL, Ab Initio, Delta Lake, Unity Catalog, MLflow, Snow, Apple Pay, Google Pay for Business, Amazon S3, Intel, Vscode, PingFederate, Microsoft Entra ID, Ptengine, .NET, C#, Clojure, Datadog, Kotlin, Rapid7 InsightVM, Calabrio Teleopti Workforce Management, Workiva Wdesk, HELM, R, Container Network Interface (CNI), Cisco Firepower 9300, Interclick (Genome by Yahoo), Netskope, Remote, Cisco Anyconnect Secure Mobility Client, Palo Alto Networks GlobalProtect, Prisma Access, Rasa, Salesforce Service Cloud, NTENT, ICP, Weibo, Milvus, Chrome, PagerDuty, matplotlib, Amazon Elastic MapReduce (EMR), Amazon Kinesis, Meta Ads Manager, LinkedIn Ads, YouTube, X, Reddit for business, Pinterest, Buzzsprout, Sprinklr, UberFlip, Adobe Analytics, Apache Hadoop HDFS, Apache Flink, dbt, Aryson MySQL to MSSQL Converter, Google Ads, Gemini, Adobe, Open Policy Agent, UKG Pro Benefits Administration, ISO+â„¢, Impact Radius, Gmail, Spark SQL, Microsoft Azure, Salesforce Marketing Cloud, Salesforce Journey Builder, Salesforce Email Studio, QMetry Automation Studio, Express JS Framework, IBM Sterling File Gateway, Amazon Connect, TikTok, ShortStack, Azure DevOps Labs, Soap Media, Connect, TierPoint DRaaS, Django Language, Odoo CRM, Streamlit, OpenSearch, SNS, Amazon Simple Queue Service (SQS), Netskope Cloud Access Security Broker (CASB), Quantum Metric, Gremlin, TUNE, QRM, IBM RACF, IBM CICS Transaction Server, AWS VPN, Google Cloud Knative, Spring Boot, Google Forms, Logz.io, Azure Linux Virtual Machines, Informatica Axon Data Governance, Google, Confluence, ezFlow for Google Docs for G Suite, Google Docs, Microsoft 365, Google Workspace, IBM Mainframe, Groove, 24-7 Media, AWS Transfer for SFTP, Airflow, Apple MacBook Air, IBM Data Warehouse, Azure Data Lake Analytics, Windows 10 IoT Core Services, API Gateway, Looker, Email Verification in Google Sheets, IBM Tivoli NetCool/OMNIbus, Storyboard to SwiftUI Converter, LlamaIndex, SES, Azure Quantum, VMware SD-WAN, PlanSwift, Google Cloud Machine Learning Engine, Clientconnexion, Advanced Solutions International (ASi), Flashtalking, Oracle Data Cloud, Microsoft PowerShell, GitHub, Microsoft PowerPoint, Spreadsheet Server by insightsoftware, OpCon, C/C++, RabbitMQ, Databricks Lakehouse Platform, SystemVerilog, Autodesk 3ds Max, EFI, Workday Prism Analytics, Oracle General Ledger, Sage Fixed Assets, Heartland Payment Systems, Weborama, Agile GCP Labs, Postpresso, Elasticsearch, Barracuda Email Security Service, BloomReach, Google Apps Script for G Suite, Graylog, Adobe Creative Suite, Make, Copilot, IBM System p Server, Capterra, Git, Dell iDRAC (Integrated Dell Remote Access Controller), Amazon API Gateway, Lua, Trustwave TrustKeeper, HTML5 Maker, Eyefinity OfficeMate, SAP NetWeaver, Microsoft Windows Server 2000, Azure Active Directory B2C, Microsoft Advanced Group Policy Management, Kaspersky Anti-Virus, Barracuda Spam Firewall, Dell EMC Disaster Recovery, Onit, Amazon SageMaker, Visual-Basic-.NET, TSYS, Ad Astra, Cascade CMS, Frame, Bing, Linkedin Marketing Solutions, Eightfold AI, GitHub Copilot, React Native, Gravity, AcquireTM, Mag+, Microsoft Exchange Server 2003, Zabbix, Bash, Veracross, Sabre Hospitality SynXis, Google Groups, Relativity, Alteryx Machine Learning Cloud, Cvent, Less, Red Hat Fuse, Newforma Project Center, Amazon Simple Storage Service (S3), AWS Cloud, AWS IAM Identity Center, Visual Studio Code, JUnit, Jest, Cypress</v>
          </cell>
          <cell r="K43">
            <v>20042740</v>
          </cell>
          <cell r="L43" t="str">
            <v>Other</v>
          </cell>
          <cell r="M43">
            <v>9920000</v>
          </cell>
          <cell r="N43">
            <v>45047</v>
          </cell>
          <cell r="O43">
            <v>69252000000</v>
          </cell>
          <cell r="P43">
            <v>241</v>
          </cell>
          <cell r="Q43" t="str">
            <v>Capital One Financial Corporation is a diversified bank holding company based in Tysons, Virginia. Founded in 1994, it specializes in credit cards, auto loans, retail and commercial banking, and savings accounts. As of June 30, 2025, it ranks as the sixth-largest bank in the U.S. by total assets and is a leading issuer of Visa and Mastercard credit cards. The company operates in the United States, Canada, and the United Kingdom.
Capital One offers a wide range of financial products, including customized credit cards, auto financing through Capital One Auto Finance, and retail banking services via Capital One 360. Its commercial banking division serves over 5,100 clients with a loan portfolio exceeding $90 billion. The company emphasizes innovation and customer advocacy, aiming to provide inclusive access to financial services and support socioeconomic mobility through initiatives like its $200 million Impact Initiative. Richard Fairbank has been at the helm as Chairman and CEO since its inception, driving the company's growth and commitment to transforming banking.</v>
          </cell>
          <cell r="R43">
            <v>1994</v>
          </cell>
        </row>
        <row r="44">
          <cell r="A44" t="str">
            <v>Coupang</v>
          </cell>
          <cell r="B44">
            <v>0</v>
          </cell>
          <cell r="C44">
            <v>108000</v>
          </cell>
          <cell r="D44" t="str">
            <v>information technology &amp; services</v>
          </cell>
          <cell r="E44" t="str">
            <v>http://www.aboutcoupang.com</v>
          </cell>
          <cell r="F44" t="str">
            <v>http://www.linkedin.com/company/coupang</v>
          </cell>
          <cell r="G44" t="str">
            <v>Seattle</v>
          </cell>
          <cell r="H44" t="str">
            <v>Washington</v>
          </cell>
          <cell r="I44" t="str">
            <v>platform, it, operations, customer service, ecommerce, internet, retail, technology, e-commerce, consumer internet, information technology, catalog/specialty distribution, consumer discretionary, software development, global commerce, retail technology, groceries online, customer engagement platforms, e-commerce logistics, consumer goods, ai demand prediction, technology-driven, customer data analytics, ai logistics optimization, fulfillment centers, luxury goods online, consumer services, customer experience, customer-centric, market dominance, online shopping, custom robotics, demand forecasting, digital infrastructure, online retail, market leader, next-day delivery, ai, real-time routing, ai-driven delivery routing, digital fulfillment systems, multi-category retail, food delivery, supply chain management, last-mile logistics technology, global expansion, fintech services, restaurant delivery, digital marketing, fast delivery, delivery speed, order forecasting, international markets, ai logistics, ai customer insights, online grocery delivery, delivery route planning, automated logistics, ai-powered supply chain, supply chain innovation, smart warehousing, marketplace, automated sorting systems, ai inventory management, same-day delivery, last-mile delivery, luxury marketplace, customer satisfaction, digital payment solutions, logistics, supply chain, content streaming, product assortment, automated delivery vehicles, fintech solutions, cross-border trade, warehouse automation, international e-commerce, global logistics network, real-time order tracking, product range, retail innovation, b2b, b2c, finance, distribution, consumer products &amp; retail, transportation &amp; logistics, consumers, information technology &amp; services, enterprise software, enterprises, computer software, logistics &amp; supply chain, marketing &amp; advertising, financial services</v>
          </cell>
          <cell r="J44" t="str">
            <v>Akamai, Route 53, Amazon AWS, Outlook, VueJS, Atlassian Cloud, Amazon SES, Zendesk, Slack, Salesforce, Google Tag Manager, Mobile Friendly, WordPress.org, YouTube, AI, Remote, Metabase, Workiva, SAP, Imgix, AWS SDK for JavaScript, Springboot, Hibernate, go+, Kubernetes, Airflow, Presto, Hive, Python, Langchain, GitHub, Tableau, Confluence, PowerBI Tiles, WMS, comScore, CloudFlare, SAP ERP, , Google, McAfee Total Protection for Data Loss (DLP), Pipedrive, Siemens SIMATIC S7, Azure Data Lake Storage, SQL, pandas, NumPy, Git, Terraform, Ansible, Puppet, Zabbix, SolarWinds, Prometheus, Grafana, Jenkins, GitLab, GitHub Actions, Docker, ServiceNow, Jira, VictorOps, xMatters, Bash, Microsoft PowerShell, SWIFT, Objective-C, Tor, Kiosked, Apple tvOS, Apple macOS, Javascript, TypeScript, Chrome, OMRON SOFTWARE, AC500 PLC, CET, Flutter, Groovy, Spring, SAP Predictive Analytics, Kona Web Application Firewall, Microsoft Azure Monitor, LiveRamp Match Partners, American Express vPayment, Snowflake Data Lake, Apache Kafka, Spark, LeafLink, Jupyter, MLflow, GRPC, Google Cloud BigQuery, Jetpack, Google Firebase Crashlytics, Microsoft Excel, Workday, Sass, Wireshark, Burp Suite, AWS Trusted Advisor, SentenceTransformers, Mode, ANGEL LMS, Watermark, CAT, Cassandra, Elasticsearch, MySQL, Vitess, ClickHouse, Google Cloud Data Loss Prevention, Gem, Wrike, Asana, Smartsheet, Superset, Apache Zeppelin, Spring Boot, Amazon Associates, IDC, Acronis Cyber Backup, Alibaba Cloud, Aurora, Amazon DynamoDB, MongoDB, Akamai CDN Solutions, Dash, Air, Copilot, Gemini, ChatGPT, Amazon Web Services (AWS), Kubeflow, Argo CD</v>
          </cell>
          <cell r="K44">
            <v>3418000000</v>
          </cell>
          <cell r="L44" t="str">
            <v>Private Equity</v>
          </cell>
          <cell r="M44">
            <v>2000000000</v>
          </cell>
          <cell r="N44">
            <v>43405</v>
          </cell>
          <cell r="O44">
            <v>34534000000</v>
          </cell>
          <cell r="Q44" t="str">
            <v>Coupang, Inc. is a prominent South Korean e-commerce and technology company, founded in 2010 by Bom Kim. Initially starting as a daily deals platform, Coupang has evolved into a leading player in the market, often referred to as the "Korean Amazon." The company is known for its proprietary logistics system, which enables ultra-fast delivery services, and has expanded its offerings to include food delivery, streaming, and luxury retail.
Coupang's flagship service, Rocket Delivery, guarantees 99.6% of orders are delivered within 24 hours, supported by a vast logistics network. Other key services include Rocket Fresh for grocery delivery, Coupang Eats for meal delivery, and Coupang Play for streaming video content. The company also recently acquired Farfetch, enhancing its luxury retail presence. With revenues of $20.583 billion in 2022, Coupang serves a significant portion of South Korea's population daily and has begun expanding into international markets like Japan, Singapore, and Taiwan.</v>
          </cell>
          <cell r="R44">
            <v>2010</v>
          </cell>
        </row>
        <row r="45">
          <cell r="A45" t="str">
            <v>Syntel</v>
          </cell>
          <cell r="B45">
            <v>0</v>
          </cell>
          <cell r="C45">
            <v>8900</v>
          </cell>
          <cell r="D45" t="str">
            <v>information technology &amp; services</v>
          </cell>
          <cell r="F45" t="str">
            <v>http://www.linkedin.com/company/syntel</v>
          </cell>
          <cell r="G45" t="str">
            <v>Troy</v>
          </cell>
          <cell r="H45" t="str">
            <v>Michigan</v>
          </cell>
          <cell r="I45" t="str">
            <v>consulting, outsourcing, it services, mobility services, digital transformation, industry specific ito &amp; bpo solutions, it automation, rpa, cloud computing, application testing, information technology &amp; services, enterprise software, enterprises, computer software, b2b</v>
          </cell>
          <cell r="O45">
            <v>924000000</v>
          </cell>
          <cell r="Q45" t="str">
            <v>Atos Syntel, a subsidiary of Atos S.E. since 2018, is a global provider of integrated IT and business services. Founded in 1980 in Troy, Michigan, the company has grown to employ over 23,000 people across more than 24 offices and development centers, primarily in India. Syntel emphasizes a "Customer for Life" approach, achieving high client satisfaction with 90% of its revenue coming from repeat or referred customers.
The company offers a range of services categorized into Core and Digital segments. Core services include platform management, application outsourcing, and knowledge process outsourcing. Digital services encompass product engineering, cybersecurity, big data solutions, and digital transformation initiatives. Syntel focuses on enhancing enterprise agility and data-driven operations, supporting clients in various sectors such as banking, healthcare, retail, and manufacturing.</v>
          </cell>
          <cell r="R45">
            <v>1980</v>
          </cell>
        </row>
        <row r="46">
          <cell r="A46" t="str">
            <v>CVS Pharmacy</v>
          </cell>
          <cell r="B46">
            <v>0</v>
          </cell>
          <cell r="C46">
            <v>300000</v>
          </cell>
          <cell r="E46" t="str">
            <v>http://www.cvs.com</v>
          </cell>
          <cell r="F46" t="str">
            <v>http://www.linkedin.com/company/cvs-pharmacy</v>
          </cell>
          <cell r="G46" t="str">
            <v>Woonsocket</v>
          </cell>
          <cell r="H46" t="str">
            <v>Rhode Island</v>
          </cell>
          <cell r="I46" t="str">
            <v>cvsspecialty, cvsminuteclinic, cvspharmacy, cvscaremark, pharmaceuticals, pharmacy acquisitions, telehealth, d2c, minuteclinic, health and wellness products, pharmacy services, public health leadership, government, pharmacy chain, chronic disease management, virtual care, beauty products, covid-19 testing, senior care, health data management, services, chronic care services, medication dispensing, retail, community health, pharmacy loyalty rewards, vaccination services, loyalty program, retail trade, digital health solutions, immunization programs, tobacco removal, healthcare access, elderly care, pharmaceutical retail, healthcare innovation, primary care, medication management, health promotion, public health campaigns, antiviral prescriptions, prescription drugs, vitamins, health care and social assistance, walk-in clinics, patient care, online pharmacy, healthcare logistics, health insurance, b2b, b2c, healthcare technology, over-the-counter medications, digital health platform, healthcare services, e-commerce, health education, pharmacy benefit management, specialty pharmacy, personal care, pharmacy automation, retail pharmacy, public health initiatives, cvs pharmacy, prescription management, vaccinations, health services, wellness products, photo services, health tracking, chronic condition management, medicare plans, pharmacy delivery, online health resources, appointment scheduling, over-the-counter products, insurance acceptance, medication refills, savings programs, extracare rewards, personal care products, health information, community health programs, chronic illness support, vaccination scheduling, health screenings, mental health support, health check-ups, autism screenings, senior wellness programs, treatment for infections, immunization services, employee health plans, home health care, grocery products, nutrition supplements, patient consultations, wellness consultations, pediatric care, retail health services, urgent care alternatives, weight management, chronic disease education, pediatric vaccinations, healthcare, consumer products &amp; retail, medical, health care, health, wellness &amp; fitness, hospital &amp; health care, consumer internet, consumers, internet, information technology &amp; services</v>
          </cell>
          <cell r="J46" t="str">
            <v>Akamai, Akamai DNS, Mimecast, Microsoft Office 365, Open AdStream (Appnexus), Atlassian Cloud, Oracle Commerce, React Redux, Braze, SparkPost, Slack, Salesforce, Google Maps (Non Paid Users), SOASTA, Braintree, HookLogic, Ruby On Rails, Incapsula, WebCollage, Facebook Login (Connect), Stripe, DoubleClick Conversion, MotionPoint, Google Places, Criteo, Bootstrap Framework, Bing Ads, Tealium, LiveRamp, AngularJS, DoubleClick, Google Analytics Ecommerce Tracking, Google Play, Google Dynamic Remarketing, Omniture (Adobe), Google Maps, LivePerson Monitor, Cedexis Radar, Facebook Widget, Typekit, Google Analytics, DoubleClick Floodlight, TriggerMail, Google AdSense, Cloudinary, Mobile Friendly, Vimeo, AppDynamics, Facebook Custom Audiences, Adobe Media Optimizer, Google AdWords Conversion, Bazaarvoice, Monetate, Google Tag Manager, BloomReach, Google Font API, Apple Pay, Remote</v>
          </cell>
          <cell r="K46">
            <v>3000000</v>
          </cell>
          <cell r="L46" t="str">
            <v>Debt Financing</v>
          </cell>
          <cell r="M46">
            <v>3000000</v>
          </cell>
          <cell r="N46">
            <v>43586</v>
          </cell>
          <cell r="O46">
            <v>372800000000</v>
          </cell>
          <cell r="Q46" t="str">
            <v>CVS Pharmacy is a prominent retail pharmacy chain and part of CVS Health, dedicated to providing prescription services, health products, and community care throughout the United States. The company focuses on building community trust and accessibility, with a team of pharmacists and technicians ready to assist with health needs. CVS Pharmacy accepts most insurance plans and offers convenient services such as online prescription refills, transfers, and detailed prescription history management.
In addition to pharmacy services, CVS Pharmacy features MinuteClinics for walk-in family care, allowing customers to address basic health needs. The company also provides access to health records, customer support, and loyalty programs like ExtraCareÂ® for personalized savings. CVS Pharmacy offers a wide selection of over-the-counter health products, including cold and flu relief, diagnostic tests, and seasonal items. The company emphasizes community engagement and public health initiatives, showcasing employee contributions and customer testimonials that highlight their knowledgeable staff and reliable service.</v>
          </cell>
          <cell r="R46">
            <v>1963</v>
          </cell>
        </row>
        <row r="47">
          <cell r="A47" t="str">
            <v>Globe Life</v>
          </cell>
          <cell r="B47">
            <v>0</v>
          </cell>
          <cell r="C47">
            <v>3800</v>
          </cell>
          <cell r="D47" t="str">
            <v>insurance</v>
          </cell>
          <cell r="E47" t="str">
            <v>http://www.globelifeinsurance.com</v>
          </cell>
          <cell r="F47" t="str">
            <v>http://www.linkedin.com/company/globelife</v>
          </cell>
          <cell r="G47" t="str">
            <v>McKinney</v>
          </cell>
          <cell r="H47" t="str">
            <v>Texas</v>
          </cell>
          <cell r="I47" t="str">
            <v>life insurance, finance, annuity products, policy administration, risk management, d2c, underwriting, insurance coverage, customer support, hospital indemnity insurance, insurance marketplace, online insurance, charitable giving, sports sponsorships, e-commerce, insurance for underserved markets, affordable insurance, affordable term life, retail, quick policy approval, customer engagement, insurance for small budgets, financial services, final expense insurance, services, service, insurance for families, insurance for working families, community involvement, insurance products, insurance, b2c, insurance claims, credit union insurance, medicare supplement, market presence, insurance claims processing, claims payment, group insurance, community programs, fast approval, whole life insurance, lifetime coverage, community service initiatives, accident insurance, insurance for low-income families, policy management, no exam life insurance, corporate social responsibility, customer service, high claim payout, juvenile life insurance, high-volume claims, mobile app, labor union insurance, sports arena sponsorship, insurance distribution, specialty insurance products, data analytics, insurance provider, digital insurance, insurance for children, community outreach programs, instant policy issuance, critical illness coverage, insurance solutions, health insurance, direct sales, insurance for rural areas, brand sponsorships, insurance subsidiaries, critical illness insurance, supplemental health insurance, children's insurance, brand visibility campaigns, financial strength, no medical exam, insurance for seniors, retirement planning, term life insurance, disability coverage, direct life, health, and medical insurance carriers, insurance policies, hospital indemnity, employee benefits, financial stability, insurance underwriting, large policyholder base, disability insurance, accidental death insurance, mortgage protection insurance, cancer insurance, hospital insurance, icu insurance, children's life insurance, medicare supplement insurance, automatic claims filing, financial protection, family protection, insurance policy, cost-effective coverage, policyholder, beneficiary, claims process, policy benefits, burial insurance, coverage options, tax advantages, section 125 cafeteria plan, out-of-pocket expenses, medical expenses, health care provider, lump sum payment, group benefits, accident coverage, coverage flexibility, cash value, instant quote, purchase insurance online, agent consultation, rate comparison, financial aid insurance, issue age limit, coverage limits, application process, insurance resource, consumer insurance education, distribution, consumer internet, consumers, internet, information technology &amp; services</v>
          </cell>
          <cell r="J47" t="str">
            <v>Route 53, Amazon AWS, Microsoft Office 365, Angular JS v1, Slack, reCAPTCHA, WordPress.org, Google AdSense, Google Tag Manager, Apache, Bootstrap Framework, Mobile Friendly, Google Maps (Non Paid Users), Kentico, Woo Commerce, Facebook Login (Connect), Google Maps, Visual Website Optimizer, Google translate API, AngularJS, Google Font API, Microsoft-IIS, Google AdWords Conversion, Yahoo Analytics, Vimeo, Taboola, ASP.NET, Bing Ads, DoubleClick, Remote, Sigma, Azure Devops, AI, Microsoft Excel, Tableau, Microsoft Word, Microsoft Outlook, Microsoft Office, AWS Trusted Advisor, Gem, Inventor, IBM Mainframe, Kronos, BASE, Salesforce CRM Analytics, Salesforce Service Cloud, OnBase, Micro, OpenText RightFax, Outlook, WMS, Ning, SQL, Python, Anaplan, Workday, CONTROL, Mag+, Birdeye, Google My Business, SharePoint, .NET, C#, Secured MVC Forum on Windows 2012 R2, Wider Planet, Fusion ERP Analytics, CAT, Cloudinary, Microsoft PowerPoint, Microsoft Access, Mode, R, Excel4Apps, Power BI Documenter, Admin, Akamai CDN Solutions, CPI, Kona Web Application Firewall, Barracuda Spam Firewall, Splunk SOAR, Weibo, Dell iDRAC (Integrated Dell Remote Access Controller)</v>
          </cell>
          <cell r="O47">
            <v>5998627000</v>
          </cell>
          <cell r="Q47" t="str">
            <v>Globe Life Inc. is a financial services holding company based in McKinney, Texas. Established in 1900, it has become the largest issuer of life insurance policies in the United States, with over 17 million policies in force and more than $229 billion in coverage. The company operates through several subsidiaries, including American Income Life and Liberty National, providing life insurance, supplemental health insurance, annuities, and Medicare Supplement insurance primarily to middle-income Americans.
Globe Life emphasizes quick policy issuance and claims payment, ensuring a smooth experience for its customers. The company is committed to community involvement, contributing over $7 million in 2024 and supporting initiatives through its Make Tomorrow Better program. Globe Life also has notable partnerships in sports, including naming rights for Globe Life Field, home of the Texas Rangers, and affiliations with the Dallas Cowboys and Los Angeles Lakers. With strong financial ratings, Globe Life continues to focus on empowering its customers and communities.</v>
          </cell>
          <cell r="R47">
            <v>1900</v>
          </cell>
        </row>
        <row r="48">
          <cell r="A48" t="str">
            <v>Allstate</v>
          </cell>
          <cell r="B48">
            <v>0</v>
          </cell>
          <cell r="C48">
            <v>55000</v>
          </cell>
          <cell r="D48" t="str">
            <v>insurance</v>
          </cell>
          <cell r="E48" t="str">
            <v>http://www.allstate.com</v>
          </cell>
          <cell r="F48" t="str">
            <v>http://www.linkedin.com/company/allstate</v>
          </cell>
          <cell r="G48" t="str">
            <v>Northbrook</v>
          </cell>
          <cell r="H48" t="str">
            <v>Illinois</v>
          </cell>
          <cell r="I48" t="str">
            <v>retirement planning, homeowners insurance, renters insurance, roadside assistance, general liability, rv insurance, flood insurance, auto insurance, life insurance, boat insurance, annuities, motorcycle insurance, amp more, more, bundled insurance, renter39s insurance,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v>
          </cell>
          <cell r="J48" t="str">
            <v>Akamai, Outlook, Microsoft Office 365, Microsoft Azure Hosting, Bluekai, Taboola Newsroom, Kaltura, TubeMogul, Pantheon, Typeform, React Redux, MongoDB, Omniture (Adobe), Salesforce, Slack, ServiceNow, Amazon SES, Adobe Marketing Cloud, Google Tag Manager, LivePerson Monitor, Adobe Media Optimizer, Nginx, Google Play, Mobile Friendly, Google Font API, F5 BIG-IP, Google Maps, Gigya, ASP.NET, Signal by BrightTag, Google Analytics, SOASTA, Workday Recruit, Multilingual, WordPress.org, Facebook Widget, Microsoft-IIS, Bootstrap Framework, Facebook Comments, Remote, AI, LiveChat, SSMS Tools Pack, Micro, Microsoft Azure Monitor, .NET, Microsoft.NET Core 3.1, C#, Microsoft SQL Server Reporting Services, Microsoft Entity Framework, Angular, Javascript, jQuery, HTML Pro, HTML5 Maker, CSS, Xactimate, SQL, Microsoft Excel, PowerBI Tiles, Mitratech TeamConnect, Office365, AWS CloudTrail, Siemens SIMATIC S7, Prometheus, Grafana, Linq, SailPoint IdentityIQ, OpenLDAP, SAP, GitHub, Jenkins, Azure Active Directory B2C, AT&amp;T, Power BI Documenter, Azure Service Fabric, Cloud Foundry, Google Cloud Platform, Amazon Web Services (AWS), Terraform, Git, Python, IBM Mainframe, Excel4Apps, Salesforce CRM Analytics, AWS SDK for JavaScript, Docker, Oracle Cloud Infrastructure Identity and Access Management, Gem, Google Cloud Security Command Center, Datadog, Spring Boot, Microsoft Fabric, Azure Event Hubs, Azure SQL, Snowflake, Airflow, Oracle Analytics Cloud, CloudMoverâ„¢ for AWS S3, OnApp, WhatsApp, CCC ONE, VueJS, ABAP, SAP HANA, NeoData, Secured MVC Forum on Windows 2012 R2, VMware, Nutanix, Splunk, Wireshark, VMware vCenter, Workday Prism Analytics, CAT, Allied Telesis, Azure Analysis Services, Azure Cloud Services, Azure ExpressRoute, Microsoft Entra ID, New Relic, Azure Monitor, IBM Tivoli Monitoring, Azure Data Explorer, AWS Analytics, Brocade, Hitachi JP1, Pure Chat, Scality Artesca, Rubrik, Red Hat, CallMiner Eureka, Bloomberg Professional Services, AWS Trusted Advisor, Amazon EC2, Sizmek (MediaMind), Amazon Virtual Private Cloud (Amazon VPC), Route 53, , Nutanix Beam, Ansible, IBM Security QRadar SOAR, Confluence, Tor, Kubernetes, OpenAI Whisper, Hugging Face, Langchain, GitHub Copilot, TensorFlow, PyTorch, scikit-learn, Lambda Cloud, API Gateway, Azure Functions, Amazon S3, Amazon Simple Queue Service (SQS), Articulate 360, IBM CICS Transaction Server, IBM z/OS Operating System, Connect, IBM Db2 for Linux, UNIX, and Microsoft Windows, Cisco Meraki MS, IBM RACF, JTL-Shop 3, Red Hat JBoss Enterprise SOA Platform, IBM SMP/E, React, Apache Kafka, Microsoft Office, Act!, Azure Web Apps, Microsoft Teams, Mural, Zoomdata, Microsoft PowerShell, SharePoint, Microsoft OneDrive, Microsoft Exchange Online, Copilot, TUNE, Mint, Microsoft Windows 365 Cloud PC, Eyefinity OfficeMate, Admin, Snow, dbt, Tableau, CLEAR, Clearwater Analytics, Blackrock Aladdin, Google AdWords Conversion, Amazon Associates, Conversant (ValueClick), Olo, Audatex, IBM ILOG CPLEX Optimization Studio, AWS Bedrock, Amazon Connect, Azure AI Search, Amazon Managed Streaming for Apache Kafka (Amazon MSK), Infoblox, Azure Key Vault, Azure Linux Virtual Machines, Unix, VMware ESXi, TypeScript, Google Search Console, Semrush, Ahrefs, Adobe Analytics, Zendesk, Check Point CloudGuard Harmony Connect (CloudGuard Connect), Brocade Switches, Elite Software HVAC Solution, Netcracker Solutions, UPS, Eaglestats, OneTrust, Cursor, SiteCore, ANGEL LMS, Dell EMC PowerScale, Visio, Azure Data Factory, DAX, GoToAssist (FASTchat), Microsoft Windows Server 2012, Azure Service Bus, MITRE ATT&amp;CK, Microsoft Active Directory Federation Services, Celonis, Epic Clarity, Microsoft Dynamics 365, Microsoft 365, MLflow, Kubeflow, Amazon SageMaker, Vertex AI, Avaya, LinkedIn Ads, Argon CI/CD Security, REST, AngularJS, Redux, mO Jira OAuth SSO, Jira OpenID Connect SSO, Jira OIDC SSO, OpenID, SAM, OWASP Dependency-Check, GitHub Actions, Dell iDRAC (Integrated Dell Remote Access Controller), Intel, OpenAI, Workday, Workday Recruiting, Workday Compensation, Security, BASE, Fastapi, Node.js, Beamery, LinkedIn Recruiter, Paradox, Spring, Microsoft Power Apps, Microsoft Power Automate, ICP, , Figma, Hubspot, Taleo Applicant Tracking Systems (ATS), COSTAR, .GIS</v>
          </cell>
          <cell r="K48">
            <v>3500000000</v>
          </cell>
          <cell r="L48" t="str">
            <v>Debt Financing</v>
          </cell>
          <cell r="M48">
            <v>500000000</v>
          </cell>
          <cell r="N48">
            <v>45444</v>
          </cell>
          <cell r="O48">
            <v>66460000000</v>
          </cell>
          <cell r="Q48" t="str">
            <v>Allstate Corporation is a prominent American insurance company, founded in 1931 in Chicago, Illinois. Initially a subsidiary of Sears, Roebuck and Co., Allstate began by offering auto insurance through direct mail and catalogs. It became publicly traded in 1993 and fully independent from Sears in 1995. Headquartered in Glenview, Illinois, Allstate has grown significantly, now employing over 40,000 people and managing nearly $100 billion in assets.
Allstate specializes in personal lines insurance, including auto, homeowners, and life insurance. The company pioneered age- and mileage-based auto rates and is known for its "You're in good hands with Allstate" slogan. It has expanded its offerings through acquisitions, such as Encompass Insurance and Lincoln Benefit Life Company, and provides policies that can be purchased online, by phone, or through agents. Allstate also emphasizes customer protection and safety, advocating for initiatives like mandatory seat belts and disaster preparedness programs.</v>
          </cell>
          <cell r="R48">
            <v>1931</v>
          </cell>
        </row>
        <row r="49">
          <cell r="A49" t="str">
            <v>Avient Corporation</v>
          </cell>
          <cell r="B49">
            <v>0</v>
          </cell>
          <cell r="C49">
            <v>9200</v>
          </cell>
          <cell r="D49" t="str">
            <v>plastics</v>
          </cell>
          <cell r="E49" t="str">
            <v>http://www.avient.com</v>
          </cell>
          <cell r="F49" t="str">
            <v>http://www.linkedin.com/company/avient-corporation</v>
          </cell>
          <cell r="G49" t="str">
            <v>Avon Lake</v>
          </cell>
          <cell r="H49" t="str">
            <v>Ohio</v>
          </cell>
          <cell r="I49" t="str">
            <v>major chemicals, industrials, plastics manufacturing, polymer solutions, fiber reinforced thermoplastics, performance fiber for aerospace, advanced composite springs, sustainability initiatives, specialty formulations, global reach, packaging materials, sustainable materials, distribution, wire and cable materials, sustainable solutions, performance fiber coating, building composites, high-temperature polymers, recycled polyolefins, material engineering, healthcare, advanced polymer solutions, performance fiber water blocking, composite technology, recycled polymers, electrical insulation, performance fiber strength members, specialty additive dispersions, flame retardant formulations, performance polymers, outdoor recreation, manufacturing, industrial solutions, bio-based polymers, custom polymer formulations, building materials, low smoke non-halogen formulations, services, performance fiber tapes, performance fiber yarn reinforcement, healthcare solutions, high-performance polymers, transportation, material science expertise, engineered materials, b2b, composite manufacturing, performance fiber for automotive, performance enhancement additives, performance fiber solutions, electronics and electrical, performance fiber conversion, advanced composites, packaging solutions, pultrusion technology, material innovation, performance fiber composites, consumer goods, textiles, electronic materials, polymer concentrates, performance plastics, composite ballistic protection, custom colorants, consulting, sustainability focus, innovative materials, advanced composite panels, sustainable manufacturing, custom formulations, wire and cable, automotive, performance enhancement, performance additives, material science, performance fiber for marine, sustainability solutions, specialty engineered solutions, d2c, thermoplastics, specialty polymers, performance fiber twisting, electrical applications, polymer materials, composite panels, automotive composites, automotive materials, building and construction, insulation jacketing formulations, thermoplastic compounds, innovative solutions, specialty engineered materials, high-performance materials, flame retardant additives, advanced processing, performance fibers reinforcement, healthcare polymers, resin and synthetic rubber manufacturing, industrial applications, electromagnetic shielding formulations, flame retardant solutions, global distribution, performance fiber reinforcement, colorants and additives, recycled content, energy efficiency, e-commerce, wire and cable compounds, flame retardant composites, dyneema fiber, sustainable polymers, packaging polymers, high-performance plastics, performance fiber yarns, global manufacturing, electrical and electronics, packaging, performance fibers, colorant systems, polymer formulations, reinforced plastics, ballistic protection, conductive materials, flame retardants, functional additives, custom compounding, electrical shielding, anti-counterfeiting technologies, biopolymer additives, static dissipative formulations, low smoke materials, recyclable materials, color management solutions, pultruded profiles, fiber optics, 3d printing solutions, additive manufacturing, polymeric materials, biodegradable solutions, non-halogen formulations, medical polymer solutions, lightweight composites, short fiber formulations, long carbon fiber, uv-blocking additives, chemical resistance, polyolefin formulations, engineered thermoplastics, static control, polymer testing services, thermal management, structural composites, sustainable packaging, moisture-resistant formulations, radio-frequency shielding, environmentally-friendly materials, manufacturing services, printing inks, polymer blends, consumer products &amp; retail, transportation &amp; logistics, energy &amp; utilities, construction &amp; real estate, chemicals, health care, health, wellness &amp; fitness, hospital &amp; health care, mechanical or industrial engineering, consumers, environmental services, renewables &amp; environment, consumer internet, internet, information technology &amp; services, shipping, logistics &amp; supply chain</v>
          </cell>
          <cell r="J49" t="str">
            <v>Salesforce, CSC Corporate Domains, Outlook, ServiceNow, Pardot, Microsoft Office 365, SendInBlue, Pantheon, OneTrust, Salesforce Live Agent, Amplitude, Drupal, SAP, Microsoft Azure, Nginx, Mobile Friendly, Google Font API, Varnish, Google Tag Manager, Google Dynamic Remarketing, New Relic, DoubleClick Conversion, Linkedin Marketing Solutions, CrazyEgg, Google Analytics, Typekit, DoubleClick, Remote, IoT, Wider Planet, Quip, OneTrust Tech Risk &amp; Compliance, Limble, Sage Timeslips, Visual Revenue, Salesforce CRM Analytics, Derwent Innovation, Tableau, Google AdWords Conversion, AWS Transit Gateway, Yahoo Ad Manager, Microsoft Office, AI, Microsoft Excel, ClearSaleing (eBay Enterprise), Supermetrics, Blackline, AC500 PLC, EMaint, Act!, AT&amp;T, Microsoft 365, ETQ Reliance QMS, PowerBI Tiles, SAP Ariba Platform, WebOffice, Minitab Workspace, Visio, Coupa, GRIN, Tor, DC Storm, Homestead, Microsoft Outlook, Microsoft Word, SysTools VBA Password Recovery, Sigma, Microsoft PowerPoint, SAP Business Warehouse</v>
          </cell>
          <cell r="K49">
            <v>1861000000</v>
          </cell>
          <cell r="L49" t="str">
            <v>Debt Financing</v>
          </cell>
          <cell r="N49">
            <v>45139</v>
          </cell>
          <cell r="O49">
            <v>3260200000</v>
          </cell>
          <cell r="Q49" t="str">
            <v>Avient Corporation is a global provider of specialized and sustainable polymer materials solutions, based in Avon Lake, Ohio. The company focuses on addressing customer challenges through innovative products that enhance performance and support environmental goals. Avient has a rich history, evolving from the M.A. Hanna Company and The Geon Company, and was established as PolyOne Corporation in 2000. It has since undergone significant growth through strategic acquisitions, including Clariant's Masterbatches business and DSM Protective Materials.
Avient formulates and distributes a range of polymer solutions, including specialty engineered materials, color and additive systems, and advanced composites. Their offerings cater to various industries such as automotive, healthcare, packaging, and textiles. The company emphasizes sustainability and innovation, providing eco-focused formulations and technologies that enhance product performance and environmental protection. With a global presence, Avient operates 102 manufacturing sites and eight distribution facilities worldwide.</v>
          </cell>
          <cell r="R49">
            <v>2020</v>
          </cell>
        </row>
        <row r="50">
          <cell r="A50" t="str">
            <v>Guidehouse</v>
          </cell>
          <cell r="B50">
            <v>0</v>
          </cell>
          <cell r="C50">
            <v>18000</v>
          </cell>
          <cell r="D50" t="str">
            <v>management consulting</v>
          </cell>
          <cell r="E50" t="str">
            <v>http://www.guidehouse.com</v>
          </cell>
          <cell r="F50" t="str">
            <v>http://www.linkedin.com/company/guidehouse</v>
          </cell>
          <cell r="G50" t="str">
            <v>McLean</v>
          </cell>
          <cell r="H50" t="str">
            <v>Virginia</v>
          </cell>
          <cell r="I50" t="str">
            <v>digital, operational excellence programs, public, private, commercial, state government, strategy, defense, federal, outsourcing, healthcare, security, government, workforce management, trends, managed services, consulting, consultants, financial services, banking, energy, advisory, technology, infrastructure, marketing sales, product management, marketing amp sales, sustainability, national security, business consulting &amp; services, utilities, professional services, technology consulting, regulatory industries, growth, digital innovation, digital health, technology integration, technology modernization, disruptive consulting models, energy solutions, it support, life sciences, it consulting, technology-enabled services, industry-specific digital transformation, defense technology, ai solutions, management consulting, financial technology, public sector advisory, innovation, customer experience, public sector consulting, growth strategy, enterprise technology, industry-specific consulting, diversity in tech, data management, ai-led consulting, strategic risk advisory, regulated industry consulting, compliance, strategy consulting, operational efficiency, program management, technology services, risk management, private sector consulting, federally compliant systems, operational support, b2b, advisory services, industry expertise, services, cybersecurity solutions, complex challenge solving, cloud computing, cybersecurity, digital solutions, management consulting services, regulatory compliance, ai-driven solutions, government services, data analytics, public-private partnership, transportation, infrastructure consulting, regulatory risk, energy management, digital transformation, finance, energy &amp; utilities, health care, health, wellness &amp; fitness, hospital &amp; health care, environmental services, renewables &amp; environment, professional training &amp; coaching, information technology &amp; services, finance technology, strategic consulting, enterprise software, enterprises, computer software, oil &amp; energy</v>
          </cell>
          <cell r="J50" t="str">
            <v>Salesforce, Cloudflare DNS, Outlook, ServiceNow, Microsoft Office 365, Microsoft Azure Hosting, Atlassian Cloud, Citrix, OneTrust, Create React App, The Trade Desk, Workday, Eloqua, Slack, ShareThis, Bootstrap Framework, Mobile Friendly, Google Tag Manager, Workday Recruit, Cerner, Amazon EventBridge, Amazon S3, Amazon Simple Queue Service (SQS), Apache JMeter, AWS Lambda, AWS Step Functions, AWS Trusted Advisor, Django, Docker, Elasticsearch, Google AdWords Conversion, Jira, Kubernetes, Memcached, Python, Redis, SAP, Selenium, SNS, VueJS, Smart AdServer, Security, Gem, AMP, Microsoft Power Apps, PowerBI Tiles, SharePoint, Microsoft Power Automate, Microsoft Teams Rooms, DATAVERSE LTD, , C#, .NET, SQL, Salesforce CRM Analytics, Pentaho Data Integration, Demandware Analytics, Revel, Amazon Associates, Oracle Health Sciences InForm, Javascript, Glide, Visio, Microsoft PowerPoint, Adobe Acrobat Pro, Microsoft Office, Microsoft Excel, ACL, iManage, Mule runtime engine, Mulesoft, Sage, ServiceNow Service Graph Connectors, React, Angular, TypeScript, Redux, ebs, Jest, Cypress, Playwright, Cerner PowerChart, Genesis, Dentrix, Greenway Health Patient Portal, SES, Tableau, Tor, ICP, Prowly, Dynamics 365 Sales, Microsoft Power Platform, Microsoft Application Insights, Celonis, Nec Asia Pacific Pte Ltd, Semrush, Relativity, Everlaw, Confluence, PL/SQL, SQL Developer, Perl, Microsoft PowerShell, Microsoft Windows Server 2000, Amazon Linux 2, NetApp, Dell EMC Celerra, HPE 3PAR, Azure Analysis Services, AWS Analytics, Azure Files, Amazon Elastic File System (Amazon EFS), AWS IAM Identity Center, Express, Cisco Meraki SD-WAN, AWS VPN, Juniper Networks SRX-Series Firewalls, Verizon (ACS), Cisco AppDynamics, Amazon Elastic Load Balancing, REST, Soap Media, Informatica, MuleSoft Anypoint, Fusion ERP Analytics, VMware, AWS CloudTrail, Amazon GuardDuty, Tenable Security Center, Splunk, dynaTrace, Vertica, Epic Clarity, Power BI Documenter, SAP BusinessObjects Business Intelligence (BI), Lytics, Intel, Excel4Apps, Archibus, Azure Active Directory B2C, Jira Service Management, LogMeIn, Palo Alto PA-5000 Series, Microsoft Dynamics 365 Customer Engagement, Microsoft Dynamics CRM, GoToAssist (FASTchat), Apache SpamAssassin, Nevron Vision for SSRS, Amazon Transcribe, Dynamics 365 Customer Insights, Chainalysis KYT, Elliptic, TCP TimeClock Plus, QlikView, Appian, Mode, PegaRULES Process Commander (PRPC), Microsoft Azure Monitor, Oracle Cloud Infrastructure, Databricks, Cornerstone HR, R, Red Hat JBoss Enterprise SOA Platform, Informatica Test Data Management, Rancher Labs, HELM, Veritas Alta, Ansible, Amazon Web Services (AWS), Bash, Cloud Foundry, Optimal Workshop, Slate by Technolutions, Project Contour, PySpark, Pytest, ServiceNow Flow Designer, Blueprism, CAT, Microsoft 365, Cerner CareAware, EpicCare Inpatient, Multiview, SAP ECC, , Azure HDInsight, Oracle Analytics Cloud, Microsoft.NET Core 3.1, go+, Microsoft Entity Framework, IBM ILOG CPLEX Optimization Studio, Microsoft SQL Server Reporting Services, Micro, Mag+, Act!, SAP Crystal Solutions, Ning, Resi, Vero, Harvest, Microsoft Graph, Microsoft InfoPath, Splunk SOAR, Siemens SIMATIC S7, VMware SD-WAN, Cisco VPN, Snowflake, Palantir Foundry, Shiny, Commission Junction, AI, Epic, Epic Prelude, Route, Meditech Expanse, AthenaHealth, CSC, Microsoft Dynamics, Deltek Costpoint, Deltek Replicon, Lambda Cloud, AWS Glue Data Catalog, Apache Spark, Amazon Simple Storage Service (S3), MuleSoft Anypoint Platform, Ptengine, PowerPlan, Extend, FICO Safe Driving Score, VMware View Manager, Oracle Supply Chain Management (SCM) Cloud, Talend Open Studio, Trane TRACE, ANGEL LMS, Cerner Millennium, AWS Transfer for SFTP, Infor Cloverleaf Integration Suite, IBM Rational Rhapsody Architect for Systems Engineers, Corepoint Integration Engine, Connect, Tenable Nessus, Tenable.sc, Tenable.io, Uipath, Microsoft Windows Server 2012, Microsoft System Center, Apex, OpenTable for Restaurants, Salesforce VisualForce, Salesforce Lightning Web Components, HTML5 Maker, CSS, Salesforce Maps, Electron, Terraform, GitHub, Git, Unity Catalog, Posit, Posit Connect, GraphQL, webpack, Babel, Node.js, Gauges, Flow, AWS GovCloud, Azure Data Lake Storage, CallMiner Eureka, Imperva Serverless Protection, GitHub Copilot, Figma, Microsoft Intune Enterprise Application Management, Microsoft Endpoint Manager, Azure Active Directory, Autopilot, Brocade Switches, Autodesk BIM Collaborate, HTML Pro, Oracle XML DB, Azure Data Lake Analytics, Azure App Service, Azure Functions, Azure Kubernetes Service (AKS), Azure API Management, Azure AI Studio, Azure Blockchain Service, AutoCAD LT, Microsoft Teams, Siemens PROFIBUS, Pipedrive, Barracuda Spam Firewall, HCL Unica NetInsight, Control-M, , IBM z/OS Operating System, LifeStreet Media, Micro Focus LoadRunner, Parasoft SOAtest, SOAPUI, TestRail, Microsoft Project, Amazon EKS Anywhere, Amazon Virtual Private Cloud (Amazon VPC), Sizmek (MediaMind), Qualys Penetration Testing, Amazon CloudWatch, ServiceNow Configuration Management Database, AWS CloudFormation, Azure Logic Apps, Azure Service Bus, Ivalua Procurement, Weebly, Zopim, LogIC, SysTools VBA Password Recovery, Power Query, Workday Prism Analytics, CyberArk, Frame, UKG Pro Benefits Administration, Spark, Weibo, Modo, Synopsys Design Compiler, AWS CodeCommit, Definitive Healthcare, Microsoft Dynamics 365 CE, Microsoft Advanced Group Policy Management, Akamai CDN Solutions, Infoblox DHCP, Citrix Hypervisor, NETSCOUT Cyber Investigator, Crownpeak Universal Consent Platform (formerly Evidon), Rust, Workday HCM, Copilot, Microsoft Word, Microsoft Outlook, Cisco WebEx Teams, LinkedIn Ads, Cadence, BILL, Delta Lake, MLflow, Databricks SQL, FreePBX, ECS, GitHub Actions, Microsoft Fabric, Redshift, Azure Data Factory, ThreatMetrix, Pega Case Management, Amazon CloudFront, Amazon EC2, Argocd, AWS CodeBuild, CDK, Route 53, Xray, Linkedin Marketing Solutions, Flame, Analyzer, MEDITECH EHR, ArcGIS Enterprise, ArcGIS, PostGIS, BASE, Aha!, Lansweeper, Parallels Mac Management for Microsoft SCCM, SolarWinds, ezFlow for Google Docs for G Suite, Diligent One Platform, formerly HighBond, Apache Parquet, MicroAd, Zoho CRM, Illumina, Spreadsheet Server by insightsoftware, Azure SQL, Azure Key Vault, Microsoft Entra ID, Azure Devops, Fastapi, Bicep, Oracle Fusion Project Portfolio Management, GitLab, Jenkins, Zeplin, Process automation package for service request creation in SAP S/4HANA Utilities, Invicti (formerly Netsparker), vSphere, VMware ESXi, VMware vCenter, VMware Site Recovery Manager, VMware vSAN, VxRail, AWS Transit Gateway, Red Hat Enterprise Linux, SentinelOne, Wiz, Cohesity, Veeam Backup &amp; Replication, Adobe Coldfusion, F5 BIG-IP, Red Hat, Microsoft AdCenter, Snagit, Office365, Langchain, LangGraph, Vector, ADP, PeopleSoft CRM, Google VPC Service Controls, Kona Web Application Firewall, Azure Virtual Desktop, VMware Horizon, FICO Blaze Advisor, Cloudsuite WMS, CloudSuite SCM, SchoolMessenger Social Media Managment, Telefonica IoT, Adobe Campaign, Sophos Intercept X, Harness, API Gateway, SonarQube, Checkmarx, Palo Alto Prisma Cloud, , , Flexera One, Workday Time Tracking, Workday Absence Management, Front Desk Scheduling, Deluxe Payroll and HR Solutions, Surescripts E-Prescribing, Stormshield, SAM, WP-Oauth, Google Cloud, Palantir Gotham, TSYS, Amazon DynamoDB, Make, MD-Staff, symplr Workforce, athenaOne, AvidXchange, LabWare LIMS, SAP SD, Microsoft Dynamics CRM Consulting, HelpCrunch, Choozle, SAP Sybase InfoMaker, MySQL, PostgreSQL, MongoDB, Microsoft Dynamics 365, Microsoft Exchange, Microsoft Purview eDiscovery, VMware vRealize Orchestrator, InformaCast, CPI, Perfect Market (Taboola), Zivver Email Encryption, Oracle Data Masking and Subsetting, McAfee Total Protection for Data Loss (DLP), Automation Anywhere, Crisp, Dassault SOLIDWORKS, Prometheus, Grafana, Datadog, ELK Stack, Google Cloud Build, Red Hat OpenShift, Google Kubernetes Engine (GKE), Google Cloud Run, Interqual, AWS SDK for JavaScript, AutoCAD, Tricentis Tosca, Smartsheet, Google Cloud Machine Learning Engine, AWS Key Management Service (KMS), SailPoint IdentityIQ, Okta, Azure Linux Virtual Machines, Microsoft Active Directory Federation Services, Secured MVC Forum on Windows 2012 R2, Absorb LMS, Kanbanize, SafeSend, Scrum Do, Swagger UI, Postman, IBM SPSS Modeler, Netlify, NLP, GrubHub for Restaurants, FlipHTML5, ROSS, PeopleSoft Sales, AWS Control Tower, HubSpot Sales Hub, ISO+â„¢, SAP Human Capital Management, Hadoop HDFS, AWS Glue, Airflow, Apache Kafka, Azure AI Search, Olo, Salesforce Service Cloud, CrowdStrike Falcon, Zscaler, Google Cloud Platform, Oracle JDBC, Oxid, GAS, BlueTie Vault, HPE Blade Servers, Canva, Orum, Microsoft Hyper-V Server, Next.js, Sungard Availability Services, Esri, Maven, LinkedIn Recruiter, ADP Applicant Tracking System, Google Cloud BigQuery, Apache, ArcGIS Online, ArcGIS Pro</v>
          </cell>
          <cell r="K50">
            <v>5300750000</v>
          </cell>
          <cell r="L50" t="str">
            <v>Merger / Acquisition</v>
          </cell>
          <cell r="M50">
            <v>5300000000</v>
          </cell>
          <cell r="N50">
            <v>45231</v>
          </cell>
          <cell r="O50">
            <v>1139924000</v>
          </cell>
          <cell r="Q50" t="str">
            <v>Guidehouse is a global professional services firm that specializes in advisory, technology, and managed services for both commercial and government sectors. With a strong focus on highly regulated industries such as healthcare, financial services, energy, infrastructure, and national security, Guidehouse addresses complex challenges through an integrated model of management consulting, technology services, and AI-led solutions.
Founded in 2018, Guidehouse has grown significantly through strategic acquisitions, including Navigant Consulting and Dovel Technologies. Headquartered in Tysons, Virginia, the firm employs over 18,000 professionals across more than 55 offices worldwide. Guidehouse's services emphasize mission-critical optimization, technology modernization, financial management, and cybersecurity, helping clients navigate regulatory compliance and drive innovation. The firm serves a diverse range of clients, including government agencies and commercial entities, leveraging its expertise to foster transformational change.</v>
          </cell>
          <cell r="R50">
            <v>2018</v>
          </cell>
        </row>
        <row r="51">
          <cell r="A51" t="str">
            <v>Farmers Insurance</v>
          </cell>
          <cell r="B51">
            <v>0</v>
          </cell>
          <cell r="C51">
            <v>20000</v>
          </cell>
          <cell r="D51" t="str">
            <v>insurance</v>
          </cell>
          <cell r="E51" t="str">
            <v>http://www.farmers.com</v>
          </cell>
          <cell r="F51" t="str">
            <v>http://www.linkedin.com/company/farmers-insurance</v>
          </cell>
          <cell r="G51" t="str">
            <v>Los Angeles</v>
          </cell>
          <cell r="H51" t="str">
            <v>California</v>
          </cell>
          <cell r="I51" t="str">
            <v>life, business insurance, auto, auto &amp; life, home, insurance discounts, homeowners insurance with equipment breakdown, insurance policy flexibility, homeowners insurance with replacement cost, disaster response, homeowners insurance with earthquake coverage, homeowners insurance with fire protection, insurance agencies and brokerages, drive-in claims services, life insurance, homeowners insurance with theft protection, insurance discounts for safe driving, home insurance for historic homes, retail, auto insurance for urban drivers, insurance for rural communities, insurance premium savings, insurance policy quotes, auto insurance for young drivers, homeowners insurance with personal liability, specialty insurance, auto insurance for rideshare drivers, auto insurance, insurance policy support, claims assistance, insurance agent, homeowners insurance with green upgrades, risk management, casualty insurance, insurance provider, homeowners insurance with water damage coverage, boat insurance, home insurance for second homes, insurance policy documentation, home insurance for high-value homes, insurance policies, home insurance for renters, umbrella insurance, insurance for urban markets, homeowners insurance with hurricane coverage, homeowners insurance with smart home discounts, insurance offerings, motorcycle insurance, insurance technology, auto insurance for seniors, homeowners insurance with mold coverage, insurance innovation, insurance customer care, insurance policy updates, insurance underwriting, insurance for small businesses, small business insurance, mobile catastrophe teams, insurance coverage, auto insurance for electric vehicles, insurance claims, insurance solutions, insurance products, customer service, auto insurance for classic cars, home insurance for seasonal properties, services, innovation, b2c, insurance policy options, insurance policy renewal, auto insurance discounts, insurance protection, financial services, insurance industry, personal insurance, monthly payment plans, insurance digital platforms, home insurance for landlords, insurance services, homeowners insurance with personal property coverage, mobile app, insurance risk management, disaster recovery, homeowners insurance with medical payments, auto insurance for rural drivers, homeowners insurance with debris removal, property and casualty insurance, recreational vehicle insurance, online policy management, local agents, homeowners insurance with loss of use, property insurance, homeowners insurance with identity theft protection, insurance marketplace, home insurance for condos, insurance support, digital insurance tools, insurance, homeowners insurance, non-smoker discounts, insurance coverage limits, personalized service, insurance network, auto insurance for high-risk drivers, commercial insurance, insurance claims processing, insurance company, home insurance for flood protection, insurance policy customization, homeowners insurance with liability coverage, mobile claims, customer experience, home insurance, rental insurance, claim services, roadside assistance, insurance quotes, bundling policies, discounts, coverage options, pet insurance, collectible auto insurance, commercial auto insurance, workers compensation, general liability, combined insurance, mobile app services, claims management, customer care, mobile claims center, vintage car insurance, travel trailer insurance, luxury car coverage, signal discounts, accident forgiveness, diminishing deductible, multi-vehicle discounts, uninsured motorist coverage, condo insurance, vacation home insurance, earthquake insurance, flood insurance, catastrophe response team, financial products, policy handoffs, customer support, insurance education, insurance articles, coverage customization, safe driving discounts, b2b, insurance agencies &amp; brokerages</v>
          </cell>
          <cell r="J51" t="str">
            <v>Akamai, Akamai DNS, Pantheon, Citrix NetScaler, Mapbox, Omniture (Adobe), Salesforce Live Agent, Slack, Salesforce, Amazon Associates, reCAPTCHA, dynaTrace, Facebook Widget, DoubleClick Floodlight, iGoDigital, SOASTA, Bootstrap Framework, YouTube, Visual Website Optimizer, MediaMath, OwnerIQ, Segment.io, Undertone, greyscale - grey, Google Analytics, The Trade Desk, Facebook Login (Connect), DoubleClick, Google Tag Manager, Facebook Custom Audiences, Yahoo Analytics, iTunes, Incapsula, Google Font API, Bing Ads, Google Play, AppNexus, Quantcast, Mobile Friendly, Guidewire PolicyCenter, ANGEL LMS, SQL, SAS Analytics Pro, SysTools VBA Password Recovery, Salesforce CRM Analytics, Microsoft Exchange Online, Azure Functions, Azure Automation, Microsoft Power Automate, Azure Logic Apps, Micro, WP-Oauth, DATAVERSE LTD, Microsoft SQL Server Reporting Services, OnApp, Microsoft Application Insights, .GIS, Express, SAP, Google Cloud Platform, Microsoft Azure Monitor, Amazon Web Services (AWS), AWS Bedrock, Copilot, Terraform, Ansible, CloudBees, Jenkins, Excel4Apps, Salesforce Lightning Web Components, Mulesoft, NeoData, CSS, HTML Pro, Javascript, Cisco Unified Intelligence Center, Verint, Informatica Intelligent Cloud Services (IICS), Salesforce Service Cloud, Google, SolarWinds RMM, Azure Digital Twins, Collective Media, Microsoft Office, dbt, Airflow, Snowflake, Redshift, Google Cloud BigQuery, Python, AWS Analytics, Azure Analysis Services, IBM ILOG CPLEX Optimization Studio, Kubernetes, Argo CD, Apex, Microsoft Power Platform, Azure OpenAI Service, Azure Bot Service, Azure API Management, Microsoft Entra ID, Azure AD P2, Microsoft 365, Microsoft Teams Rooms, SharePoint, Microsoft PowerShell, Microsoft PowerPoint, Guidewire, scikit-learn, XGBoost, TensorFlow, PyTorch, GitHub Copilot, Make, Databricks, MLflow, PowerBI Tiles, ArcGIS Field Maps, 3M 360 Encompass - Health Analytics Suite, AI, Xactimate, Cisco WebEx Teams, Microsoft OneDrive for Business, Outlook, Loop11, Zen Planner, Microsoft Power Apps, Power BI Documenter, Azure Purview, TUNE, McAfee Total Protection for Data Loss (DLP), Ekahau AI Pro, Microsoft Purview eDiscovery, AWS Trusted Advisor, Gem, Microsoft Endpoint Manager, ServiceNow, Microsoft Active Directory Federation Services, Microsoft Advanced Group Policy Management, AWS SDK for JavaScript, Earnix, Google Cloud Console, LexisNexis, REST, SAP Data Migration, ISO+â„¢, Salesforce Marketing Cloud, Salesforce Email Studio, AMP, FlipHTML5, Salesforce Journey Builder, QMetry Automation Studio, Connect, IBM Db2 for Linux, UNIX, and Microsoft Windows, Microsoft Excel, accessiBe, CAT, SWIFT, Tor, BASE, Red Hat JBoss Enterprise SOA Platform, Apache, ebs, Red Hat OpenShift</v>
          </cell>
          <cell r="K51">
            <v>700000000</v>
          </cell>
          <cell r="L51" t="str">
            <v>Debt Financing</v>
          </cell>
          <cell r="M51">
            <v>400000000</v>
          </cell>
          <cell r="N51">
            <v>45992</v>
          </cell>
          <cell r="O51">
            <v>26600000000</v>
          </cell>
          <cell r="Q51" t="str">
            <v>Farmers Insurance Group is a prominent U.S. insurer founded in 1928 in Los Angeles, California. Initially established to provide affordable auto insurance to rural farmers, the company has grown significantly over the decades. It now serves over 10 million households across all 50 states and Washington, D.C., with more than 20 million policies in force. Farmers operates through a network of over 50,000 agents and 24,000 employees.
The company offers a wide range of insurance and financial services, including auto and vehicle insurance, home and property insurance, life insurance, and specialty insurance through its subsidiaries. Farmers is known for its innovative approaches, such as the first major monthly payment plan without interest and various discounts for safe drivers and alternative-fuel vehicles. Additionally, it emphasizes catastrophe response and environmental commitments, supported by training programs through the University of Farmers.</v>
          </cell>
          <cell r="R51">
            <v>1928</v>
          </cell>
        </row>
        <row r="52">
          <cell r="A52" t="str">
            <v>First Citizens Bank</v>
          </cell>
          <cell r="B52">
            <v>0</v>
          </cell>
          <cell r="C52">
            <v>18000</v>
          </cell>
          <cell r="D52" t="str">
            <v>banking</v>
          </cell>
          <cell r="E52" t="str">
            <v>http://www.firstcitizens.com</v>
          </cell>
          <cell r="F52" t="str">
            <v>http://www.linkedin.com/company/first-citizens-bank</v>
          </cell>
          <cell r="G52" t="str">
            <v>Raleigh</v>
          </cell>
          <cell r="H52" t="str">
            <v>North Carolina</v>
          </cell>
          <cell r="I52" t="str">
            <v>wealth management, insurance, brokerage, leasing, mortgage, business banking, commercial banking, brokerage services, private banking, pc insurance, trust, retail banking, treasury services, finance, major banks, b2c, online banking, small business financing, loan origination, energy, services, banking for healthcare providers, community-focused financial services, specialized lending, asset management, client-centric banking, financial stability, relationship banking, international banking services, checking accounts, trade finance for exporters, equipment financing, industry-specific banking, cit acquisition, relationship-based banking, bank branches, healthcare, aerospace, community involvement, industry-specific financial solutions, international banking, small business loans, retirement accounts, commercial financing, personal loans, financial products, atm services, small business banking, cash management, digital banking for small business, mortgage refinancing, atm access, mortgages, community development, client-centered approach, investment advisory, business checking, personal banking, banking for professional services, business loans, community support, bank technology, financial solutions, trade finance services, bank compliance, bank security, banking technology, technology, insurance services, banking for nonprofits, digital banking, business savings, agricultural banking, loans and mortgages, digital payments, community development banking, retirement planning, estate planning, banking for property management, trade finance, international wire transfers, community banking, cash flow management, real estate financing, industry expertise, customer service, commercial real estate, retail, retirement planning solutions, banking for educational institutions, client support, business credit, banking, relationship management, financial planning, asset management services, banking innovation, employee benefits, client relationship, banking for family-owned businesses, banking infrastructure, banking services, online banking platform, risk management, loans, banking for government contractors, client solutions, savings accounts, financial services, merchant payment solutions, merchant services, mobile banking, equipment leasing, credit cards, home equity, investment solutions, fraud prevention, self-directed investing, professional investment advisory, ach services, auto loans, home improvement loans, travel rewards, cash rewards credit cards, fixed-rate mortgages, adjustable-rate mortgages, jumbo loans, traditional ira, roth ira, sep ira, life and disability insurance, business interruption insurance, cyber insurance, succession planning, credit facility, emergency loans, treasury management services, community association banking, healthcare finance, agribusiness solutions, nonprofit banking, custom lending solutions, financial planning tools, financial security tools, b2b, e-commerce, education, non-profit, manufacturing, distribution, construction, real estate, investment management, health care, health, wellness &amp; fitness, hospital &amp; health care, law practice, legal services, consumer internet, consumers, internet, information technology &amp; services, nonprofit organization management, mechanical or industrial engineering, banks &amp; credit unions</v>
          </cell>
          <cell r="J52" t="str">
            <v>Akamai, Microsoft Office 365, NSOne, Taboola Newsroom, TubeMogul, Q2, iCIMS, Marketo, Slack, Amazon SES, Salesforce, dynaTrace, Mobile Friendly, Wistia, Google Tag Manager, Ruxit, reCAPTCHA, SOASTA, Remote, AI, Node.js, React, Snowflake, AWS Trusted Advisor, Google AdWords Conversion, SharePoint, Adobe Acrobat, Wider Planet, Apache Kafka, Connect, .GIS, SQL, Oracle Passlogix, Archer, WebCube, Streams, AWS Analytics, Azure Analysis Services, 24-7 Media, Microsoft Office, Adobe Experience Manager, Adobe LiveCycle, Mulesoft, BizTalk Server, Azure Devops, Jira, Confluence, SAS Enterprise Guide, Stata, Python, Tableau, Microsoft Excel, Rise, GitLab, Xray, PowerBI Tiles, IBM SMP/E, Perl, Batch, OSIsoft PI, .NET, Microsoft PowerShell, Javascript, Microsoft Windows Server 2012, Azure Linux Virtual Machines, IBM AIX, ServiceNow Request Management, IBM Tivoli OMEGAMON, Workday, Soap Media, REST, Amazon Product Advertising API, Flow, Okta, Okta Universal Directory, SAM, ServiceChannel, Envoy, Monday.com, F5 Beacon, Docker, Red Hat OpenShift, Akamai Connected Cloud (formerly Linode), AWS SDK for JavaScript, Springboot, Amazon Managed Streaming for Apache Kafka (Amazon MSK), Oracle Analytics Cloud, Micro Focus LoadRunner, Citrix, Jenkins, Splunk, SolarWinds, Red Hat JBoss Enterprise SOA Platform, IBM Mainframe, ServiceNow, Sigma, SailPoint IdentityIQ, Microsoft Active Directory Federation Services, Microsoft Azure Monitor, SAP, OpenLDAP, Remedy Single Sign On, AWS Multi-Factor Authentication, WP-Oauth, IDC, Spring Boot, Silae Paie, Adobe Analytics, Adobe Target, Adobe Journey Optimizer, Adobe Customer Journey Analytics, Workfront, OpenID, dbt Cloud, Airflow, Terraform, Adobe Experience Cloud, Selenium, Cucumber, Testng, nCino Cloud Banking Platform, Excel4Apps, Adobe Experience Platform, Adobe, Litmus, WellnessLiving, Cisco WebEx Teams, Gem, Cisco SD-WAN, Scoro, Kiosked, Cisco ACI Orchestration, Cisco Catalyst 9800 Series Wireless Controllers, Route, Security, ISO+â„¢, Amazon Redshift, AWS Glue, dbt, Fivetran, Google Cloud BigQuery, IBM DataStage, Microsoft SQL Server Reporting Services, PostgreSQL, SAP Data Services, Telligent, Teradata, Appium, AWS Bedrock, Amazon SageMaker, Lambda Cloud, ECS, Amazon S3, Amazon DynamoDB, Aurora, OpenSearch, Sizmek (MediaMind), AWS Key Management Service (KMS), Amazon Virtual Private Cloud (Amazon VPC), Amazon CloudWatch, OneTrust Tech Risk &amp; Compliance, Power BI Documenter, Kodak Alaris, Kubernetes, Apigee, Ansible, Puppet, JFrog Artifactory, Azure Monitor, Azure Cosmos DB, AWS Lake Formation, AWS Glue Data Catalog, Azure Blob Storage, IBM Db2 for Linux, UNIX, and Microsoft Windows, Amazon Simple Queue Service (SQS), SNS, PySpark, Datadog, GitHub, SAS Analytics Pro, Qlik Replicate, Snow, Coupa, PeopleSoft CRM, Apache Cordova, OneTrust, BigID, Symantec Altiris, Azure Purview, Oracle XML DB, Google Identity Services APIs, SAP Accounts Payable and Receivable, IBM CICS Transaction Server, Heartland Payment Systems, CAT</v>
          </cell>
          <cell r="K52">
            <v>3717300000</v>
          </cell>
          <cell r="L52" t="str">
            <v>Merger / Acquisition</v>
          </cell>
          <cell r="M52">
            <v>317300000</v>
          </cell>
          <cell r="N52">
            <v>45931</v>
          </cell>
          <cell r="O52">
            <v>14497000000</v>
          </cell>
          <cell r="P52">
            <v>26</v>
          </cell>
          <cell r="Q52" t="str">
            <v>First Citizens Bank, part of First Citizens BancShares, Inc., is a family-controlled financial institution founded in 1898 in Johnston County, North Carolina. With over $200 billion in assets as of 2024, it ranks among the top 20 banks in the U.S. and is headquartered in Raleigh. The bank has a rich history of growth, expanding from its roots as a local agricultural bank to a nationwide institution through strategic acquisitions and a focus on long-term client relationships.
The bank offers a wide range of banking solutions, including commercial banking services such as financing, treasury management, and foreign exchange. It also provides specialized services for high-growth companies through its Innovation Banking division. Additionally, First Citizens Bank supports families and businesses with products like small business loans, mortgages, and personal loans. With a commitment to conservative management and technological advancements, the bank serves clients with a personalized approach across its coast-to-coast operations.</v>
          </cell>
          <cell r="R52">
            <v>1898</v>
          </cell>
        </row>
        <row r="53">
          <cell r="A53" t="str">
            <v>Deloitte</v>
          </cell>
          <cell r="B53">
            <v>0</v>
          </cell>
          <cell r="C53">
            <v>465000</v>
          </cell>
          <cell r="D53" t="str">
            <v>management consulting</v>
          </cell>
          <cell r="E53" t="str">
            <v>http://www.deloitte.com</v>
          </cell>
          <cell r="F53" t="str">
            <v>http://www.linkedin.com/company/deloitte</v>
          </cell>
          <cell r="G53" t="str">
            <v>Lenexa</v>
          </cell>
          <cell r="H53" t="str">
            <v>Kansas</v>
          </cell>
          <cell r="I53" t="str">
            <v>tax services, audit, consulting, financial advisory, audit assurance, tax legal, risk management,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legal,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v>
          </cell>
          <cell r="J53" t="str">
            <v>Akamai, AT&amp;T DNS, Microsoft Office 365, Amazon SES, Outlook, Marketo, Slack, Adobe Marketing Cloud, Heroku, ServiceNow, Eloqua, Salesforce, Omniture (Adobe), SparkPost, Salesforce Live Agent, Adobe CQ, SuccessFactors (SAP), Taboola Newsroom, DemandBase, Brightcove, Atlassian Cloud, , Microsoft Power BI, AWS SDK for JavaScript, OneTrust, Visual-Basic-.NET, GitHub Hosting, MongoDB, Workday, DoubleClick Conversion, Highcharts JS Library, AppNexus, The Trade Desk, Adobe TestAndTarget, Gigya Registration, Google AdWords Conversion, BugHerd, F5 BIG-IP, reCAPTCHA, Zencoder, Hotjar, SOASTA, Taboola, Google Maps, Facebook Widget, RocketFuel, Mobile Friendly, Adobe Media Optimizer, Twitter Advertising, Google Tag Manager, Google Remarketing, Typekit, Google Maps (Non Paid Users), Bootstrap Framework, YouTube, Nginx, Yahoo Retargeting, Shutterstock, Workday Recruit, Gigya, Google Font API, Google Dynamic Remarketing, DoubleClick, Qualtrics, LiveRamp, Adform, Optimizely, Bing Ads, Facebook Login (Connect), Google AdSense, Linkedin Marketing Solutions, Facebook Custom Audiences, Google Analytics Ecommerce Tracking, Google Analytics, Sizmek (MediaMind), WordPress.org, Linkedin Widget, Woo Commerce, Wordpress.com, Hubspot, Shopify, Linkedin Login, Remote, SAP S/4HANA, SAP, Salesforce Sales Cloud, Salesforce Service Cloud, AI, Amazon Web Services (AWS), Google Cloud, Oracle Database, Mulesoft, SAS Enterprise Guide, Apptio Platform, , Amazon Inferentia, Guidewire, MX.3, Gem, SharePoint, Hugging Face, VelocityEHS Accelerate | EHS &amp; ESG, Adobe Experience Platform, Adobe Journey Optimizer, Adobe Real-Time CDP, Google Identity Services APIs, AWS SDKs, Siemens SIMATIC S7, SAP ECC, , SAP S/4HANA Cloud, Oracle Cloud, Oracle Manufacturing Cloud, Inventor, Azure Cost Management and Billing, Oracle Supply Chain Planning, Jira, Confluence, AWS Trusted Advisor, Google, Oracle Analytics Cloud, SAP Ariba Platform, SAP Integrated Business Planning, ABAP, Altair PBS Professional, Dart, NTENT, OpenText, SAP IQ, Twilio SendGrid Email Marketing Campaigns, AWS CloudFormation, Azure Traffic Manager, Azure Virtual Machine Scale Sets, Bicep, Google Cloud DNS, IBM ILOG CPLEX Optimization Studio, Kubernetes, Microsoft Azure Monitor, Route 53, Terraform, UPS, Salesforce CRM Analytics, SolarWinds RMM, Ausgezeichnet, Rediker (Plus Portals), .NET, SAP BusinessObjects Business Intelligence (BI), SAP Basis, SAP Accounts Payable and Receivable, Oracle General Ledger, Bottomline Payments and Cash Management, Sage Fixed Assets, dynaTrace, ServiceNow Discovery, PowerBI Tiles, Python, Azure SQL, Splunk, , Databricks, Delta Lake, Apache Spark, PySpark, Unity Catalog, Azure Devops, Git, Scala, SQL, Infor Birst, Azure Purview, Conviva Operational Data Platform, Copilot, McAfee Total Protection for Data Loss (DLP), Micro, Microsoft Entra ID, Microsoft OneDrive for Business, Microsoft Power Platform, Microsoft Purview eDiscovery, Microsoft Teams Rooms, Silicon Graphics International, Anaplan, ACL, Micro Focus ArcSight, Microsoft Excel, Microsoft PowerPoint, Microsoft.NET Core 3.1, C#, Angular, Splunk Observability, NewTek TriCaster, Adobe Creative Cloud, Windows Azure Pack, ANGEL LMS, IBM Maximo IT, Frame, BIRT, Coupa, Ivalua, Epic, Clarity, Epic Caboodle, Microsoft SQL Server Reporting Services, Bash, Microsoft PowerShell, Red Hat Enterprise Linux, Amazon EC2, ebs, AWS Systems Manager, Amazon CloudWatch, Glam Media, redvertisement, Salesforce Marketing Cloud Intelligence (formerly Datorama), NetSuite, Docker, Flask, GitHub, GitLab, Google Cloud BigQuery, Google Cloud Build, GraphQL, Jenkins, Zoomdata, Klaxoon, Miro, Poll Everywhere, Microsoft Teams, Secured MVC Forum on Windows 2012 R2, Microsoft Entity Framework, TypeScript, Microsoft Dynamics CRM, Google Cloud Platform, Google Kubernetes Engine, Google Compute Engine, Google Cloud Storage, Google App Engine, Terragrunt, Microsoft Office, WorkSafeBC, React, VueJS, Spring, Node.js, go+, Microsoft Azure, Wider Planet, Microsoft Project, Wiz, LinkedIn Learning, Udemy, Walkme, PEO, HelpOnClick, SchoolMessenger, Google Publisher Tag (GPT), Gemini, Pega Case Management, Minteye / AdsCaptcha, Lua, NETSCOUT Cyber Investigator, Diligent One Platform, formerly HighBond, UKG, SAP SuccessFactors, ECS, Segment, Adobe Experience Cloud, Concur Expense, Qlik Sense, Act!, Sprinklr Social, Adobe Experience Manager, Spotify App, SAP EHS, Ning, Security, Vormetric Data Security Platform, ChatBot, ICP, Telligent, Connect, Oracle XML DB, Shareaholic Content Amplification, Tor, Weibo, XPath, Apex, Salesforce Lightning Web Components, Salesforce VisualForce, Carbon, CrowdStrike, IBM Security QRadar SIEM, Microsoft Defender for Cloud, MITRE ATT&amp;CK, Sentinel, Epic EHR, CloudPay, LangGraph, SonarQube, Oracle Field Service, OneStream, Microsoft Dynamics, Palantir Gotham, Smart AdServer, Moveworks, CSS, Azure Linux Virtual Machines, Microsoft Windows Server 2012, eCentral, Smartsheet, Kinaxis, Oracle Cloud Infrastructure, NVIDIA, Claude, Meta Llama 3, ChatGPT, GTreasury, Kyriba, Ironclad, Securonix Security Operations and Analytics Platform, Archer Integrated Risk Management, REST, ServiceNow Integration Hub, ServiceNow Flow Designer, Red Hat JBoss Enterprise SOA Platform, ServiceNow Service Portal, ServiceNow UI Builder, ServiceNow Employee Center, Sketch, Adobe XD, InVision, Adobe Photoshop, Strato, Axure RP, HTML Pro, Javascript, D3js, UKG Pro, Jupyter, NumPy, pandas, Mode, ServiceNow Service Mapping, SolarWinds, Workday HCM, SAP Integration Suite, Flow, NeoData, AWS Transfer for SFTP, IBM HTTP Server, Workday Recruiting, SAP SuccessFactors Onboarding, Google Cloud Machine Learning Engine, Workday Compensation, Hi-Media Performance, Groovy, Palantir Foundry, LogIC, SysTools VBA Password Recovery, Alteryx, Tableau, Grafana, Azure Monitor, Datadog, Nagios, Concur, SES, WebOffice, SAP GRC, Finastra, ABB Robotics, Neo4j Graph Data Science, Spring Boot, Azure App Service, Azure Container Apps, IBM Storage Suite for IBM Cloud Paks, GitHub Actions, Microsoft Graph, OpenAI, AWS Analytics, Azure Analysis Services, BirchStreet Procure-to-Pay, Smartsupp, Excel4Apps, Ignition SCADA, DC Storm, AC500 PLC, ServiceNow Virtual Agent, ETQ Reliance QMS, AVEVA PDMS, Absorb LMS, PrimeNG, Selenium, Process automation package for service request creation in SAP S/4HANA Utilities, PriceSpider Prowl, EnergyCAP SmartAnalytics, Amazon S3, Amazon Virtual Private Cloud (Amazon VPC), Amazon EKS Anywhere, Google Kubernetes Engine (GKE), AWS CodePipeline, Opcenter RD&amp;L, Teamcenter, SWIFT, UKG Dimensions Hourly Timekeeping, UKG Pro Advanced Scheduling, Mendix, Oracle Fusion Cloud ERP, Blackrock Aladdin, Oracle Time and Labor, Microsoft Dynamics 365 for Sales, Entrinsik Informer, Microsoft Word, Ansible, Oracle BI Publisher, DotNetNuke, C# (C Sharp), Vscode, Postman, Visio, Azure Cosmos DB, Dbs International, Experian, ADP Applicant Tracking System, Azure Service Fabric, Spark, PeopleSoft CRM, LinkedIn Ads, SailPoint, Saviynt, CyberArk, Okta, ForgeRock Identity Platform, BeyondTrust, Microsoft Entra, SpingMetrics, Facebook, Instagram, TikTok, Oracle Enterprise Manager, Oracle Active Data Guard, Azure Cloud Shell, Oracle RAC One Node, Oracle GoldenGate, Puppet, Red Hat, KVM, Microsoft Outlook, Zabbix, Amazon EC2 Container Service, Amazon Linux 2, Power BI Documenter, SAP Data Services, 3M 360 Encompass - Health Analytics Suite, QlikView, EFI, Langchain, Siemens PROFIBUS, Pipedrive, Cloud Foundry, Microsoft Dynamics 365, SiteCore, Microsoft Dynamics 365 Commerce, Genesys, GitHub Enterprise, GitHub Advanced Security, GitHub Copilot, Istio, Linkerd, Prometheus, OpenTelemetry, ESET, Unqork, Epic Cupid, Vertex AI, Gurobi Optimizer, HELM, Airflow, Maven, Cisco Nexus 2000, NEC, JFrog Artifactory, Ruby On Rails, Microsoft Windows Server 2000, Amazon Managed Streaming for Apache Kafka (Amazon MSK), Cassandra, IBM Spectrum Scale, VMware ESXi, VMware, vSphere, VMware vRealize, Cisco UCS B Series, HPE 3PAR, Barracuda MSP, Appian, Box, DealCloud, Flux, Loom, AWS Bedrock, Cohere AI, Epic Willow, Workfront, FlipHTML5, Dice, Logility Solutions, , Complex Media Network, AT&amp;T, Infor M3, Salesforce Commerce Cloud, SAP Commerce Cloud, commercetools, Oracle SCM Cloud, Oracle Financials Cloud, Microsoft Application Insights, Five9, NICE inContact, Amazon CloudFront, Streams, Amazon Transcribe, Lambda Cloud, Make, Titan, AWS Glue Data Catalog, Aurora, Boomi, Workato, TIBCO Jaspersoft, MuleSoft Anypoint Platform, iManage, Microsoft Exchange Server 2003, Bamboo, SAP Ariba, Workday Grants Management, Lytics, Azure Log Analytics, Admin, Siemens SIMATIC SCADA, Adobe Acrobat Standard DC, Cisco Secure Firewall Management Center, Azure Advanced Threat Protection, Dayforce, data.ai Ascend (formerly App Annie), Adobe Analytics, Adobe Target, Blackline, LeadsPedia, 24-7 Media, ISO+â„¢, Netlify, Junos OS, Amazon Managed Workflows for Apache Airflow (MWAA), Medallia Video, Figma, Oracle Cloud EPM, Trend Micro XDR, Ipswitch WhatsUp Gold, Adobe After Effects, Adobe Premiere Pro, CapCut, Azure Data Factory, Azure Logic Apps, Homestead, Bevywise MQTT Broker, Microsoft Power Automate, Argo CD, IBM UrbanCode Deploy, Swagger UI, Jest, Mocha, Playwright, Snyk, Black Duck, Snowflake, Fusion ERP Analytics, BASE, CAT, CUICK TRAC - DFARS and NIST 800-171 compliance solution, Endpoint Protection, Crestron, AMP, Extend, Webex, LexisNexis, Thomson Reuters, Bloomberg BNA, Zucchetti, accessiBe, Guidewire ClaimCenter, Dynamics 365 Finance, IBM TRIRIGA Application Suite, Amazon Associates, Cisco Aggregation Services Routers, SAP Predictive Analytics, Check Point CloudGuard CNAPP, Verizon WAF, Hornetsecurity Spam and Malware Protection, ADP, Zopim, EfficientIP, Splunk SOAR, , Microsoft Active Directory Federation Services, Microsoft-IIS, Cribl, Cross Pixel Media, Rise, Splunk Enterprise Security, Splunk User Behavior Analytics, SAP Fieldglass Services Procurement, Azure Synapse Analytics, IoT, Microsoft Forms, Windchill+, Windchill PDMLink, IQMS, Azure Digital Twins, AWS Key Management Service (KMS), Amazon GuardDuty, AWS Config, AWS CodeBuild, AWS CodeDeploy, AWS CloudTrail, AWS Cost Explorer, SAP Sales Cloud, SAP Service Cloud, SAP Field Service Management, IBM Db2 for Linux, UNIX, and Microsoft Windows, Oracle Exadata Cloud Service, SAP HANA, Teradata, Pivotal tc Server, Cloudera, Hortonworks Data Platform, Informatica, Talend, TIBCO Spotfire, Amazon QuickSight, DataRobot, TensorFlow, Keras, PyTorch, SAP Spartacus, TestRail, Micro Focus AccuRev, exacqVision, Conversant (ValueClick), Gradle, Hashicorp Packer, Azure Cognitive Services, IBM SPSS Modeler, R, Adobe Firefly, SAP SuccessFactors Learning, Amazon Connect, API Gateway, Amazon DynamoDB, SAP Analytics Cloud, Epicor iScala, GoodFirms, Siemens Opcenter, Siemens Teamcenter Visualization, Red Hat OpenShift, Azure Resource Manager, Apache, Tanzu GemFire, Redis, Apache Flink, Analyzer, Canva, Intel, Parallels Mac Management for Microsoft SCCM, Hibernate, MySQL, PostgreSQL, Oracle Siebel CRM, Logility Demand Planning, Blue Yonder Order Management, CallMiner Eureka, Conversant, Dell PowerVault Storage Arrays, LucidChart, Google Cloud Deployment Manager, monday CRM, Google Data Studio, DELMIA Apriso, SAP Production Planning, Guild Quality, IBM Data Warehouse, MEX Maintenance Software, jQuery, SSMS Tools Pack, Nevron Vision for SSRS, Dash, Azure Data Lake Analytics, ADP GlobalView Payroll, UKG Pro Benefits Administration, PowerSchool Unified Talent, Dynamics 365 Customer Insights, OneTrust Tech Risk &amp; Compliance, Deltek Costpoint, Deltek Vantagepoint CRM, OpenVMS, Software AG, IBM Cognos Analytics, Azure Kubernetes Service (AKS), Azure Functions, Azure Service Bus, Azure API Management, Azure Application Insights, Azure Key Vault, Azure Storage Explorer, Pinecone, Weaviate, Thermo Scientific Chromeleon Chromatography Data System (CDS), Cursor, Repl.it, Airtable, Anthropic Claude, BCD Travel, Electron, Oracle Solaris, IBM AIX, CentOS, Ubuntu, IDC, SentenceTransformers, OpenAI Whisper, LabWare LIMS, Vanta, Salesforce Marketing Cloud, Kinaxis RapidResponse, Informatica Test Data Management, Microsoft Advanced Group Policy Management, , Yardi Voyager, Zuora, Thomson Reuters ONESOURCE, AVEVA Historian, Intel Quartus Prime, Crimson Hexagon, ISA Web Publishing Load Balancer, Chronicle, Salesforce Platform, Oracle Retail Xstore Point-of-Service, ServiceNow IT Service Management (ITSM), Azure Policy, Weborama, OpenProject, Pega BPM, Flowcode, Dell EMC IDPA, FloEFD, Ping Identity, Informatica MDM â€“ Product 360, Oracle Hyperion Enterprise, ADAPT, Uipath, Cypress, Guidewire BillingCenter, Guidewire PolicyCenter, Imperva Serverless Protection, Guidewire InsuranceSuite, Athena, AWS Step Functions, SNS, PeopleSoft Sales, NICE Actimize Xceed, LexisNexis Bridger Insight XG, XGBoost, , EpicCare Ambulatory, MyChart, SAP Global Trade Services, Workday Adaptive Planning, Microsoft Hyper-V Server, NetApp, Cornerstone HR, CourseSites by Blackboard, Apache Kafka, Palo Alto PA-5200 Series, CheckPoint, Tenable.sc, SAP SD, Brocade, Cortex Cloud, Knak, AutoSys Workload Automation, Linkshare, Microsoft 365, Seismic LiveSocial, SAM, Cisco UCS Manager, ServiceNow IntegrationHub, Meta Ads Manager, DocuSign, CPX Interactive, Flashtalking by Mediaocean, Datawrapper, PL/SQL, TARGIT Decision Suite, Unix, Elasticsearch, OpenSearch, MariaDB, ELK Stack, Oracle Fusion Middleware, Later, Articulate Storyline 3, Powtoon, Vyond, Synthesia, Gamma Telecom, SAP Concur, Azure OpenAI Service, AppDynamics, Flash Appointments, Epic Prelude, Agile GCP Labs, SafeSend, Kanbanize, Selenium WebDriver, Testng, JUnit, Cascade CMS, Google Cloud Data Loss Prevention, Records Management, UKG Pro Workforce Management, Kronos Workforce Dimensions Suite, OpenAPI, H2O, JWT, FOUNDATION, Sprinklr, Adobe Customer Journey Analytics, Appium, Domino Data Science Platform, Oracle Integration Cloud, Eyefinity OfficeMate, Databricks SQL, MLflow, Azure Active Directory, X, Affilinet, Jupyter Notebook, Microsoft OneDrive, React Native, Endurance, Allegro, RightAngle, Microsoft Dynamics CRM Consulting, DATAVERSE LTD, Flickr Slideshow, , Ansys Fluids, Altair Hypermesh, Dassault DELMIA, Epic ClinDoc, WMS, MercuryGate TMS, E-planning, Fortinet, FUSION, Huawei, Nokia, Viewable Media (Visable Measures), VMware SD-WAN, WebGreeter, Wowanalytics, SimCorp Gain, GRPC, Microsoft Power Platform AI Builder, Microsoft Power Apps, Tint, S&amp;P Capital IQ Pro, Demandware Analytics, SAP Build Process Automation, Leadsquared Marketing Automation, DatoCMS, Microsoft Intune Enterprise Application Management, Microsoft Defender for Office 365, Azure Information Protection, YourMembership, Akamai CDN Solutions, Flite, Epic Radiant, Descript, Glide, Azure Databricks, Microsoft Fabric, Kiosked, Android, Canal, Tricentis Tosca, NetBox, Yandex Metrica, , Tricentis, SAP Supplier Relationship Management, Imperva, Adobe InDesign, SAS Viya, Fastapi, ASP.NET, NLP, Tenable Nessus, HCL BigFix, Axonius, CloudFlare, Django, Google Cloud Run, Pytest, Blender, SAP Business Planning and Consolidation (BPC), Flexera IT Asset Management (ITAM), Micro Focus Universal CMDB, NetScout AirMagnet, Salesforce Partner Relationship Management (PRM), ServiceNow IT Operations Management (ITOM), Unisys DevSecOps, Power Query, CSC Corptax, Control-M, Harness, Salesforce Flow, Tines, Swimlane, Palo Alto Networks Cortex XSOAR, Exabeam Security Management Platform, Automic Automation, Markdown, WCF, Amazon Lex, Sales Cloud Einstein, Dynamics 365 Field Service, Khoros for SAP Customer Experience Cloud, ServiceNow Knowledge Management, GrubHub for Restaurants, Informatica Intelligent Cloud Services (IICS), Azure Machine Learning, Azure AI Studio, TrakSYS, Amazon S3 Glacier, Angular Material, Microsoft Sql Server, Vector, LogRhythm SIEM, IBM Maximo, Soap Media, Werum PAS-X, Odoo CRM, mO Jira OAuth SSO, Jira OpenID Connect SSO, Jira OIDC SSO, Charmed Kubeflow, Surfcam, GoDataFeed, SAP Fiori, Commission Junction, IBM z/OS Operating System, Google Hybrid Cloud, Palo Alto PA-5000 Series, Palo Alto Networks, IBM System i Midrange Computing Server, WSUS, Blackbaud Raiser's Edge NXT, SAP ERP, Kronos, Drawbridge, Epic Beaker, ServiceNow Security Incident Response, ServiceNow Vulnerability Response, WP-Oauth, OpenLDAP, Forcepoint ONE, Zscaler, Atlas, Azure AD P2, Bootstrap, Razorpay, Progress Kendo UI, Telerik Test Studio, Linq, Microsoft Forefront, GoToAssist (FASTchat), Cadence Omnis CFD Platform, SAP ERP Central Component (ECC), Informatica B2B Data Exchange, Palo Alto Prisma Cloud, Kona Web Application Firewall, Xcode, Android Studio, Assemble, IBM Tivoli OMEGAMON, Azure Blockchain Service, FICO Safe Driving Score, SAP Contract Lifecycle Management (CLM), Dv360, Google Ads Data Hub, Looker, GoSystem Tax RS, Oracle Virtualization, Dell EMC SAN (Storage Area Network), Epic Bridges, IBM Rational Rhapsody Architect for Systems Engineers, Indeed, Glassdoor, Oracle Supply Chain Management (SCM) Cloud, Siemens PLM, ARIS Simulation, Cority Platform, Radiant Logic, Adobe, Snyk Code (SAST), Ad Astra, Cisco Unified Intelligence Center, Microsoft Defender for Identity, Microsoft ADFS for Genesys Cloud, OpenID, Infoblox DHCP, IBM Informix Genero, Marc, MAUI, NICE, Azure Active Directory B2C, RabbitMQ, Mockito, Dell EMC Disaster Recovery, Renaissance Accelerated Reader, Keynote, Amazon Elastic Kubernetes Service (Amazon EKS), Stackdriver Monitoring, Elastic Stack, Cucumber, AWS Lambda, Google Cloud Functions, Wordpress, Workiva, Cisco WebEx Teams, RStudio, Oracle Visual Builder Cloud Service, Micro Focus UFT, Icertis Contract Management Software, Delivr, FIS Quantum, FIS Integrity, InformaCast, SAP Data Quality Management, microservices for location data, IBM Mainframe, Fujitsu IaaS, Tampa AS400 Inc, Apptio Cloudability SaaS, Olo, KISSmetrics, LEAP, Cisco Nexus Switches, Axis, Tegrity, WISE, Epicor Prophet 21, Azure Data Lake Storage, Sigma, ARGUS Developer, Outsystems, HashiCorp Vault, Adobe Campaign, , CONTROL, OnBase, Intel Arria, Snow, Capita, Avature, IBM i, , InterSystems, Infor Cloverleaf Integration Suite, Metadata Hub, Elastic Cloud on Kubernetes, Microsoft Distributed File System (DFS), Microsoft Defender for Endpoint, Capita-SIMS, CrowdStrike Falcon, LeadForensics, JD Edwards, Dell iDRAC (Integrated Dell Remote Access Controller), ServiceNow Incident Management, Nestjs, SAP SuccessFactors Employee Central Payroll, VMware View Manager, SOQL, Salesforce Einstein Analytics, Sajax System, IBM SMP/E, JTL-Shop 3, Gettyimages, Ecovadis, Synopsys Design Compiler, Sqlalchemy, Citrix Hypervisor, Rubrik, Microsoft Endpoint Configuration Manager (MECM), Backblaze Computer Backup, SAP Master Data Governance, Informatica Data Quality, SAP Customer Care and Service (CCS), Air, Quark Docurated, SAS Analytics Pro, Azure SQL Database, Logstash, Kibana, Cyberark Endpoint Privilege Manager, IXL, Winshuttle Foundation, Genesys Cloud CX, Redshift, Semrush, Metabase, Oracle CPQ, Oracle CX Sales, Oracle Linux, Veritas NetBackup, FigJam, Mural, Apache Airflow, Delta, SAP Financial Supply Chain Management (FSCM), AWS Identity and Access Management (IAM), IBM Security Identity Governance and Intelligence, IBM MQ, Mint, IBM API Connect, IBM DataPower Gateway, IBM WebSphere Message Broker, Amazon FreeRTOS, C/C++, Rust, SS&amp;C, Yocto, Azure Automation, Cytoscape, Apple, Azure Synapse, Azure Event Hubs, QuickBooks, Redux, VMware Virtual Desktop Infrastructure, VISI, AutoCAD, Revit, Salesforce Financial Services Cloud, nCino Cloud Banking Platform, IAPPS, Amazon Elastic Load Balancing, Azure Sentinel, JAMIS Prime ERP, Hybris (SAP), Turn, Azure AI Search, ePlan, Altium, Cisco TelePresence Management Suite (TMS), Kronos Workforce Central, Aqua, IBX SmartView, Cronofy, AWS Glue, SAP GRC Access Control (GRC-SAC), Adobe Creative Cloud Express, Microsoft AdCenter, PDQ Inventory, Oracle Purchasing, Pega Robotic Process Automation, BILL, Quality assurance service for SAP Field Service Management, Auth0, Epic Cadence, Epic Resolute, EAB Navigate, CCH Tagetik, Workplace by Facebook, Oracle Data Integrator Enterprise Edition, SAS Visual Analytics, Bitbucket, Zivver Email Encryption, SAP Material Requirement Planning (MRP), ICONICS IoT, ROOM, Celonis, Hadoop HDFS, Hive, SailPoint IdentityIQ, Google VPC Service Controls, Google Cloud Armor, Google Cloud Security Command Center, Scrum Do, Less, Magento, Data Analytics, FIS, Office365, Microsoft Exchange Online, Forcepoint Enterprise Data Loss Prevention (DLP), IBM Enterprise Business Servers, AWS Multi-Factor Authentication, Dassault ENOVIA, 3DEXPERIENCE Platform, ArcGIS Pro, PostGIS, Salesforce CPQ, SAP Cash Management, Neo4j, Milvus, Rocky Linux, Ansys RedHawk-SC, Star, VMware vCenter Server, Podman, Juniper Networks SRX-Series Gateways, Aruba, Veeva Vault PromoMats, VMware Workspace ONE, Reltio Connected Data Platform, Stripe Billing, ContentClick, Tekla Model Sharing, FBWCA-AR, Saba Talentlink, Westlaw, Saga, SAP Order to Cash (OTC), Zoho Projects, SAP Transportation Management, SAP Extended Warehouse Management, TUNE, Microsoft Purview Information Protection, Spinnaker, Aptean Industrial Manufacturing ERP Made2Manage Edition, JFrog, Gatling, Google Sheets, Cisco AppDynamics, Juniper Networks, Adobe Acrobat, Adobe LiveCycle, Amazon Elastic MapReduce (EMR), Cobalt, Elastic APM, SentinelOne, Trellix, OnApp, FICO Blaze Advisor, Cloudsuite WMS, AWS AppSync, Arena PLM, Flutter, Kotlin, Gravity, Chrome Mobile DevTools, Oracle Bare Metal Cloud Services, SAP Inventory Management, SAP Warehouse Management</v>
          </cell>
          <cell r="K53">
            <v>78420961</v>
          </cell>
          <cell r="L53" t="str">
            <v>Other</v>
          </cell>
          <cell r="M53">
            <v>5040289</v>
          </cell>
          <cell r="N53">
            <v>45658</v>
          </cell>
          <cell r="O53">
            <v>70500000000</v>
          </cell>
          <cell r="Q53" t="str">
            <v>Deloitte is a global professional services firm founded in 1845 by William Welch Deloitte in London. Initially focused on independent financial auditing, it has grown into one of the largest professional services networks, employing over 450,000 people across more than 150 countries. Deloitte offers a wide range of services, including audit and assurance, tax, consulting, financial advisory, and risk services, catering to organizations from Global 500 companies to private businesses.
The firm has a rich history, marked by significant milestones such as becoming the first independent auditor for a public company in 1849. Over the years, Deloitte has expanded internationally and evolved through mergers, notably forming Deloitte Touche Tohmatsu. Its consulting division has seen rapid growth, particularly in strategy, operations, and technology. Deloitte emphasizes making a meaningful impact through connection, collaboration, and innovation, reflecting its commitment to adapting to the needs of diverse industries.</v>
          </cell>
          <cell r="R53">
            <v>1845</v>
          </cell>
        </row>
        <row r="54">
          <cell r="A54" t="str">
            <v>H.B. Fuller</v>
          </cell>
          <cell r="B54">
            <v>0</v>
          </cell>
          <cell r="C54">
            <v>7500</v>
          </cell>
          <cell r="D54" t="str">
            <v>chemicals</v>
          </cell>
          <cell r="E54" t="str">
            <v>http://www.hbfuller.com</v>
          </cell>
          <cell r="F54" t="str">
            <v>http://www.linkedin.com/company/hb-fuller</v>
          </cell>
          <cell r="G54" t="str">
            <v>Saint Paul</v>
          </cell>
          <cell r="H54" t="str">
            <v>Minnesota</v>
          </cell>
          <cell r="I54" t="str">
            <v>woodworking, packaging, building &amp; construction, electronic &amp; assembly materials, paper converting, general assembly, consumer products, personal hygiene &amp; nonwovens, polymers, automotive, home furnishings, industrials, chemical manufacturing, sealant technology, construction, b2b, space exploration adhesives, global adhesives manufacturer, building envelope adhesives, specialty chemicals, adhesive technology, flexible sealants, adhesive r&amp;d, construction adhesives, adhesives for marine applications, coating formulations, product portfolio, bonding applications, packaging solutions, high-performance adhesives, industry standards, industrial adhesives, manufacturing, adhesives for electronics, custom adhesive solutions, sustainable industrial adhesives, global adhesive manufacturer, adhesives for building retrofit, adhesives for military applications, adhesives for rail industry, medical adhesives, e-commerce, bonding solutions, industrial bonding, cyanoacrylate, clean energy, urethane adhesives, fast-curing adhesives, r&amp;d investment, electronics, high-temperature adhesives, hot melt adhesives, adhesives for high-stress environments, sustainable packaging, technical expertise, automotive adhesives, transportation, solventless adhesives, sustainability, adhesives for packaging machinery, solvent-based adhesives, product customization, specialty chemical products, customer solutions, packaging adhesives, innovative adhesives, lightweight bonding, product development, services, adhesive manufacturing, chemical resistance adhesives, sealants, medical devices, customer engagement, innovation, energy, cyanoacrylate adhesives, patented adhesive technology, electronics bonding, aerospace, medical, product innovation, performance adhesives, market expansion, medical device adhesives, technology platforms, aerospace sealants, automotive bonding, epoxy adhesives, low voc adhesives, coatings, adhesives for wind energy, market segments, sealant solutions, customer partnerships, sustainable adhesives, water-based adhesives, patents, global operations, adhesives, bonding dissimilar materials, acquisitions, retail, adhesives for renewable energy, manufacturing processes, environmental sustainability, adhesive formulations, automotive structural adhesives, electronics adhesives, shipping, logistics &amp; supply chain, consumer goods, consumers, chemicals, mechanical or industrial engineering, consumer internet, internet, information technology &amp; services, environmental services, renewables &amp; environment, computer hardware, hardware, hospital &amp; health care</v>
          </cell>
          <cell r="J54" t="str">
            <v>Salesforce, Cloudflare DNS, Sendgrid, Constant Contact, Outlook, MailChimp SPF, CloudFlare Hosting, Citrix NetScaler, Workday, Magento, Adobe Marketing Cloud, ASP.NET, Mobile Friendly, Google Tag Manager, SiteCore, reCAPTCHA, Multilingual, Remote, Microsoft Power Platform, Microsoft Power Automate, Microsoft Power Apps, PowerBI Tiles, Azure Logic Apps, Microsoft Entra ID, iManage, DATAVERSE LTD, SQL, SharePoint, Linkedin Marketing Solutions, Microsoft Office, Salesforce CRM Analytics, ZoomInfo, SAP, Microsoft Excel, Google AdWords Conversion, Akamai App &amp; API Protector, Wider Planet, IQMS, Planview LeanKit, Electron, Micro, eMaint CMMS, Siemens SIMATIC HMI (Human Machine Interface), ANGEL LMS, Metasys, Workday Peakon Employee Voice, Alibaba, SAP ERP, Canva, Microsoft PowerPoint, Excel4Apps, Power BI Documenter, TOTVS Educacional, Eyefinity OfficeMate, Blackline, LinkedIn Ads, Concur, Tampa AS400 Inc, Homestead, FlipHTML5, Microsoft Azure Monitor, Azure Machine Learning, Databricks, Azure Cognitive Services, Azure OpenAI Service, Kubernetes, Azure Devops, GitHub Actions, Docker, DeltaV, AC500 PLC, DC Storm, UPS, FedEx, Brocade Switches, GAS, FIS, UberFlip, Weibo, Specific Media, TOTVS ERP, SAP Material Requirement Planning (MRP), Oracle Analytics Cloud, Sigma, Ning, SAP S/4HANA, SAP Controlling (CO), Oracle General Ledger, SAP Accounts Payable and Receivable, Gem, nCino Cloud Banking Platform, Sage Fixed Assets, Python, DAX, Siemens PROFIBUS, Mitsubishi Adroit Process Suite (MAPS), Absorb LMS, Bing, TSYS, Kyriba, FRAC Pumps, Liquid, S&amp;P Capital IQ Pro, ISO+â„¢, CONTROL, Intel Nios, LabWare LIMS, Siemens PLM, Azure Data Lake Analytics, WMS, Google Analytics, Quip, OneStream, Visio, Egencia, Visa, Mag+, Air</v>
          </cell>
          <cell r="K54">
            <v>300000000</v>
          </cell>
          <cell r="L54" t="str">
            <v>Debt Financing</v>
          </cell>
          <cell r="M54">
            <v>300000000</v>
          </cell>
          <cell r="N54">
            <v>44105</v>
          </cell>
          <cell r="O54">
            <v>3473589000</v>
          </cell>
          <cell r="Q54" t="str">
            <v>H.B. Fuller is a global leader in the adhesives industry, with over 130 years of experience. Founded in 1887 by Harvey Benjamin Fuller, Sr. in St. Paul, Minnesota, the company has evolved from producing flour and water paste to specializing in a wide range of adhesives, sealants, and specialty chemical products. Its product portfolio includes premium liquid fish glue, wet paste adhesives for various applications, packing tape, and engineering adhesives.
The company has a rich history of growth and innovation, particularly after its acquisition by Elmer L. Andersen in 1941, which set the stage for aggressive expansion. H.B. Fuller has established a strong international presence, with operations in North America, South America, Europe, Africa, and Asia. The company has consistently achieved financial growth, reaching significant sales milestones over the decades and continuing to expand through strategic acquisitions.</v>
          </cell>
          <cell r="R54">
            <v>1887</v>
          </cell>
        </row>
        <row r="55">
          <cell r="A55" t="str">
            <v>Northwestern Mutual</v>
          </cell>
          <cell r="B55">
            <v>0</v>
          </cell>
          <cell r="C55">
            <v>8000</v>
          </cell>
          <cell r="D55" t="str">
            <v>financial services</v>
          </cell>
          <cell r="E55" t="str">
            <v>http://www.northwesternmutual.com</v>
          </cell>
          <cell r="F55" t="str">
            <v>http://www.linkedin.com/company/northwestern-mutual</v>
          </cell>
          <cell r="G55" t="str">
            <v>Milwaukee</v>
          </cell>
          <cell r="H55" t="str">
            <v>Wisconsin</v>
          </cell>
          <cell r="I55" t="str">
            <v>to learn about our company visit northwestern mutuals website at wwwnorthwesternmutualcom, to learn about our company visit northwestern mutual39s website at wwwnorthwesternmutualcom, small &amp; medium businesses, trust-based financial planning, asset management, retirement planning, wealth management services, long-term care insurance, employee benefits, milwaukee headquarters, financial strength ratings, investment management, financial education resources, market leadership, personalized service, financial stability, financial solutions, financial stability and trust, financial health, policyholder dividends, dividend payout leadership, financial advice, mutual organization, estate planning, dividend-paying insurer, financial resilience, financial security planning, financial planning, trust and estate management, long-term investment strategies, annuities for retirement, risk mitigation, comprehensive wealth management, estate planning services, long-term care planning, mutual insurance company, dividends, investment advisory, insurance solutions, long-term dividend history, wealth preservation, insurance products, comprehensive financial planning, risk and estate planning, consulting, trust and estate services, mutual company dividends, market leader, client loyalty and retention, investment accounts, broad customer base, community investment, insurance, market commentary, client-first philosophy, innovation, direct life, health, and medical insurance carriers, risk management, financial services, wealth transfer planning, trust services, personalized financial plan, financial consulting, industry rankings, personalized financial guidance, milwaukee-based, long-term client relationships, personalized insurance solutions, investment products, personalized wealth solutions, conservative risk management, client relationships, client-centric financial advice, annuities, life insurance, b2c, mutual ownership, disability insurance, insurance planning, services, financial products, client-centric approach, client-focused financial services, mutual ownership model, long-term growth strategies, long-term financial stability, client relationship management, financial advisor, industry leader, financial security, long-term investment growth, comprehensive financial solutions, industry-leading dividend payouts, disability income protection, retirement savings, private client services, mutual company, retirement income, mutual funds, risk assessment, client-focused, long-term growth, financial strength, wealth management, long-term care, college savings plans, personalized financial solutions, insurance protection, brokerage accounts, tax-efficient strategies, whole life insurance, term life insurance, universal life insurance, variable universal life insurance, holistic financial approach, goal-based planning, income strategies, consultation, investment growth, financial literacy, financial tools, client satisfaction, dividend payouts, fee-based planning, financial risk management, budgeting, high-net-worth solutions, succession planning, financial goals, college funding options, 529 plans, coverdell esa, family investment strategies, paid dividends, retirement income planning, financial education, community impact programs, finance, law practice, legal services, management consulting, long term care, financial advising, investing</v>
          </cell>
          <cell r="J55" t="str">
            <v>Amazon CloudFront, Route 53, Microsoft Office 365, Amazon AWS, JQuery 2.1.1, VueJS, Atlassian Cloud, React Redux, The Trade Desk, MongoDB, Workday, iCIMS, Omniture (Adobe), RingCentral, Adobe Marketing Cloud, Slack, Zendesk, reCAPTCHA, Twitter Advertising, Facebook Login (Connect), Facebook Custom Audiences, Tealium, Typekit, Google Tag Manager, DoubleClick, Bing Ads, Mobile Friendly, DoubleClick Conversion, Google Play, Facebook Widget, Linkedin Marketing Solutions, YouTube, Adobe Media Optimizer, HeapAnalytics, Google Dynamic Remarketing, Ning, Microsoft Office, Envestnet, LinkedIn Ads, Indeed, Salesforce CRM Analytics, NTENT, .NET, Frame, Tanium, ServiceNow Discovery, ServiceNow, Workiva, TeamMate+, SailPoint, AWS SDK for JavaScript, OneTrust Tech Risk &amp; Compliance, Facebook, Instagram, TikTok, Siemens Calibre nmLVS, AI, Gem, SS&amp;C, PowerBI Tiles, React, GraphQL, Node.js, LeanIX Enterprise Architecture Management, Git, Flow, VNDLY, Amazon DynamoDB, Amazon S3, Lambda Cloud, Amazon Linux 2, Javascript, webpack, ADP Applicant Tracking System, CAT, Quip, Tor, CONTROL, GitLab, Microsoft Excel, Bloomberg Professional Services, Blackrock Aladdin, Snowflake, Microsoft Entra ID, Azure Active Directory B2C, IDC, Terraform, GitHub, Azure Devops, Microsoft PowerShell, Python, Splunk, CrowdStrike, Security, Elite Software HVAC Solution, Amazon Web Services (AWS), Outlook, ADP GlobalView Payroll, PeopleSoft Absence Management, Workday Time Tracking, Oracle Incentive Compensation, Weibo, Teamtailor, Cisco Adaptive Security Appliance Software, VISI, Tableau, AWS Trusted Advisor, Analyzer, Handshake, ROSS, SolarWinds RMM, Ansys Workbench, Zoomdata</v>
          </cell>
          <cell r="K55">
            <v>693338105</v>
          </cell>
          <cell r="L55" t="str">
            <v>Merger / Acquisition</v>
          </cell>
          <cell r="N55">
            <v>46082</v>
          </cell>
          <cell r="O55">
            <v>38000000000</v>
          </cell>
          <cell r="P55">
            <v>21</v>
          </cell>
          <cell r="Q55" t="str">
            <v>Northwestern Mutual is a prominent mutual life insurance company, founded in 1857 in Janesville, Wisconsin. It relocated to Milwaukee in 1859 and has grown to become one of the largest life insurance providers in the United States. As a mutual company, it is owned by its policyholders, which emphasizes a client-focused approach.
The company offers a range of products, including life insurance, disability insurance, retirement annuities, long-term care insurance, mutual funds, trusts, and financial planning services. Northwestern Mutual Wealth Management Company, established in 2001, enhances its financial advisory offerings. The company has also expanded into investment banking through its acquisition of Robert W. Baird &amp; Company in 1982. In 2024, Northwestern Mutual reported record total revenue of $38 billion, reflecting its strong financial performance and commitment to its clients.</v>
          </cell>
          <cell r="R55">
            <v>1857</v>
          </cell>
        </row>
        <row r="56">
          <cell r="A56" t="str">
            <v>IPS-Integrated Project Services</v>
          </cell>
          <cell r="B56">
            <v>0</v>
          </cell>
          <cell r="C56">
            <v>3800</v>
          </cell>
          <cell r="D56" t="str">
            <v>management consulting</v>
          </cell>
          <cell r="E56" t="str">
            <v>http://www.ipsdb.com</v>
          </cell>
          <cell r="F56" t="str">
            <v>http://www.linkedin.com/company/ips</v>
          </cell>
          <cell r="G56" t="str">
            <v>Blue Bell</v>
          </cell>
          <cell r="H56" t="str">
            <v>Pennsylvania</v>
          </cell>
          <cell r="I56" t="str">
            <v>full cqv life cycle, construction management, strategicbusiness master planning, project controls, operational excellence, architectural design, pharmaceutical design &amp; construction, biotechnology design &amp; construction, project management, engineering, validation, commissioning, sustainabilityenergyconservation management, staffing, technical staffing, technical consulting, cell &amp; gene design &amp; construction, epcmv, qualification, design engineering, program management, business consulting &amp; services, medical devices, digital twin modeling, regulatory standards, modular facility design, utilities engineering, client-focused solutions, bim, cost control, sustainable design, cell and gene therapy facilities, safety management systems, construction &amp; real estate, off-site cleanroom manufacturing, diversity and inclusion, operational efficiency, facility commissioning, regulatory inspection readiness, healthcare, architecture services, bioprocess automation, utilities infrastructure, procurement, technology integration, facility automation, validation services, biotech facilities, collaborative safety culture, biotech manufacturing, utilities design and engineering, bioprocess engineering, project planning, biopharmaceutical facility design, client engagement, regulatory consulting, advanced therapies manufacturing, supply chain management, sustainable biotech facilities, clean utilities, modular cleanrooms, integrated solutions, cell and gene therapy, cell therapy facilities, sustainable facilities, construction oversight, project scheduling, modular cleanroom construction, integrated project delivery, cgmp compliance, cleanroom design, process engineering, pharmaceutical, cell and gene therapy support, biotech r&amp;d facilities, collaborative culture, process validation, quality assurance, design-build services, education, bioprocess design, bim modeling, collaborative project delivery, construction, cqv services, digital project management, safety programs, process architecture, engineering consulting, regulatory standards adherence, risk mitigation, pharmaceuticals, bioprocessing utilities, pharmaceutical industry, risk management, manufacturing, life sciences, architecture, regulatory compliance, life sciences project management, pharmaceutical process validation, services, sustainable building practices, engineering services, biotech process development, gene therapy facilities, global presence, integrated design-build solutions, project delivery, b2b, advanced manufacturing, regulatory standards compliance, utilities design, innovation, design-build, project lifecycle management, diversity initiatives, modular construction, compliance, biotech manufacturing facilities, regulatory compliance consulting, project execution, utilities and infrastructure design, biopharma project delivery, biopharmaceuticals, cqv, global project management, facility design, safety culture, sustainability, advanced manufacturing facilities, pharmaceutical manufacturing, cgmp validation, client partnership, energy &amp; utilities, risk-based project management, innovative construction methods, advanced manufacturing support, biotechnology, consulting, epcm services, healthcare facilities, r&amp;d facilities, modular facilities, industry experts, global reach, client solutions, cost reduction, technical expertise, innovative solutions, multi-disciplinary approach, stakeholder engagement, owner-side operating experience, fast-track delivery, certified facilities, market readiness, advanced technologies, life-impacting products, mission-critical facilities, best practices, employee expertise, international presence, diverse industries, customized solutions, productivity, management consulting, hospital &amp; health care, environmental services, renewables &amp; environment, health care, health, wellness &amp; fitness, logistics &amp; supply chain, medical, mechanical or industrial engineering, information technology &amp; services, design build</v>
          </cell>
          <cell r="J56" t="str">
            <v>Route 53, Constant Contact, Outlook, ServiceNow, Microsoft Office 365, Amazon AWS, Slack, Google Tag Manager, Mobile Friendly, Google Maps, reCAPTCHA, YouTube, Apache, Linkedin Marketing Solutions, Vimeo, Google Analytics, Bootstrap Framework, Ubuntu, Remote, AI, AutoCAD, Google AdWords Conversion, Microsoft Excel, Oracle Primavera, Microsoft Project, Brocade Switches, ServiceNow Request Management, Cascade CMS, Revit, Navisworks, Construct, Power BI Documenter, Autodesk BIM Collaborate, Procore, PowerBI Tiles, Cloudflare Insights, CONTROL, Gem, GAS, Electron, DC Storm, AC500 PLC, Siemens SIMATIC SCADA, Autodesk BIM 360 Docs, Autodesk, Security, DeltaV, SharePoint, Oracle Aconex, BASE, Autodesk BIM 360, Hi-Media Performance, Revizto, Ad Dynamo, Assemble, Cisco Unified Intelligence Center, OpCon, Elite Software HVAC Solution, Tor, ETAP, AWS Database Migration Service, Autodesk CFD, Ansys Fluent, OpenFOAM, Simcenter STAR-CCM+, ServiceNow Configuration Management Database, Clarity, Fuzor, Cadence Omnis CFD Platform, Bluebeam, JD Edwards World, Quadient Inspire Platform, SAP, SAP Ariba Platform, SAP Concur, Fiserv Prologue</v>
          </cell>
          <cell r="L56" t="str">
            <v>Merger / Acquisition</v>
          </cell>
          <cell r="M56">
            <v>0</v>
          </cell>
          <cell r="N56">
            <v>42309</v>
          </cell>
          <cell r="O56">
            <v>190000000</v>
          </cell>
          <cell r="Q56" t="str">
            <v>IPS-Integrated Project Services is a global provider of technical consulting, architecture, engineering, project controls, construction management, and CGMP compliance services tailored for the life sciences industry. Founded in 1989 and operating as a subsidiary of Berkshire Hathaway, IPS has grown into a knowledge-based organization that specializes in complex pharmaceutical and biotech facilities.
With over 3,500 professionals across more than 50 offices in 17 countries, IPS manages projects valued between $1,000 and $1.5 billion. The company offers a wide range of services, including strategic master planning, engineering design, construction management, and sustainability planning. IPS focuses on pharmaceutical development and manufacturing, with expertise in areas such as cell and gene therapies and bioprocess engineering.
IPS is known for its team of internationally recognized subject matter experts and its commitment to safety, holding an "A" safety conformance rating. The company emphasizes a collaborative approach, aligning its services with clients' business needs to ensure efficient project delivery.</v>
          </cell>
          <cell r="R56">
            <v>1989</v>
          </cell>
        </row>
        <row r="57">
          <cell r="A57" t="str">
            <v>Kimley-Horn</v>
          </cell>
          <cell r="B57">
            <v>0</v>
          </cell>
          <cell r="C57">
            <v>9500</v>
          </cell>
          <cell r="D57" t="str">
            <v>information technology &amp; services</v>
          </cell>
          <cell r="E57" t="str">
            <v>http://www.kimley-horn.com</v>
          </cell>
          <cell r="F57" t="str">
            <v>http://www.linkedin.com/company/kimley-horn</v>
          </cell>
          <cell r="G57" t="str">
            <v>Raleigh</v>
          </cell>
          <cell r="H57" t="str">
            <v>North Carolina</v>
          </cell>
          <cell r="I57" t="str">
            <v>land development, water resources, wireless communications, transportation, landscape architectureplanning, parking, its, urban redevelopment, forensic engineering, transit, roads &amp; bridges, land planning, energy, aviation, environmental services, engineering services, client-focused, telecommunications, data analytics, aviation infrastructure, urban design and landscape architecture, industry involvement, structural engineering, sustainability, climate resilience, energy consulting, project management, transportation systems operations, structural analysis, surveying, community planning and development, sustainability consulting, traffic engineering, airport planning, urban design, transportation &amp; infrastructure, services, engineering consulting, project delivery, private sector, water and wastewater solutions, water and wastewater, private development, structural restoration services, airport planning and design, software development, renewable energy, public safety, environmental consulting, project optimization, energy infrastructure, innovative solutions, software tools, engineering, consulting, project spotlight, resilience, water management, asset and pavement management, community planning, transportation engineering, forensic investigation, transportation systems, multidisciplinary engineering, landscape architecture, professional services, sustainability consulting &amp; design, public infrastructure, structural design, b2b, urban infrastructure, planning services, data logging, parking technology, urban resilience, parking solutions, water &amp; wastewater, traffic management, forensic structural analysis, transportation and traffic engineering, intelligent transportation systems, civil engineering, public sector, government, energy efficiency, design solutions, infrastructure planning, water solutions, patent technology, transportation systems management, urban planning, multidisciplinary services, logistics, wireless network planning, water resource management, transportation planning, advanced technology, aviation consulting, asset management, client collaboration, parking technology solutions, surface water management, airport design, water infrastructure, iot integration, roadway and bridge design, consulting firm, software solutions, project snapshots, healthcare, education, transportation &amp; logistics, energy &amp; utilities, construction &amp; real estate, renewables &amp; environment, information technology &amp; services, productivity, clean energy &amp; technology, architecture &amp; planning, professional training &amp; coaching, health care, health, wellness &amp; fitness, hospital &amp; health care</v>
          </cell>
          <cell r="J57" t="str">
            <v>Outlook, MailChimp SPF, Microsoft Office 365, Microsoft Application Insights, WP Engine, Atlassian Cloud, Mapbox, Slack, reCAPTCHA, Mobile Friendly, Google Tag Manager, WordPress.org, Gravity Forms, iCIMS, Remote, Circle, AutoCAD, Microsoft Excel, .GIS, Adobe Photoshop, SketchUp, Adobe InDesign, Strato, Microsoft PowerPoint, Civil 3D, Visio, MicroStation, PTV Vissim, Bentley OpenRoads, SYNCHRO Pro, OpenRoads Designer, .NET, C#, ArcGIS, Taleo Applicant Tracking Systems (ATS), Gem, Revit, Excel4Apps, UKG Pro, ADP Applicant Tracking System, Autodesk BIM 360, Navisworks, Microsoft Power Platform, Microsoft Power Automate, Microsoft Power Apps, Copilot, Microsoft Power Platform AI Builder, Intel, Microsoft Dynamics 365 CE, OneTrust Tech Risk &amp; Compliance, Microsoft Windows Server 2000, Azure Active Directory B2C, Nutanix AHV, Microsoft Hyper-V Server, Nasuni, Micro, Microsoft Office, Mode, GEP, ProjectWise, Cvent, Meta Audience Network, IBM Cognos Analytics, Tor, Commission Junction, , Siemens SIMATIC SCADA, Umbraco, Nevron Vision for SSRS, Dell iDRAC (Integrated Dell Remote Access Controller), Brocade Switches, AudioEye, RISA, Microsoft Fabric, Azure Data Factory, Azure Analysis Services, Spark, SQL, ISNetworld, Avetta, Archer Integrated Risk Management, ETAP, Adobe Creative Suite, Lumion, Barracuda Spam Firewall, AWS VPN, Kona Web Application Firewall, Microsoft Word, AMP, Microsoft 365 Apps &amp; Services, Cascade CMS, Palo Alto Networks, Palo Alto Networks Panorama, CONTROL, Microsoft Windows 10, Autodesk, Ning, Terraform, Microsoft PowerShell, Bicep, SAP BusinessObjects Business Intelligence (BI), SharePoint, Google AdWords Conversion, SAS Enterprise Guide, Adobe Acrobat Pro, Quantcast Measure, Amazon Managed Streaming for Apache Kafka (Amazon MSK), Autodesk BIM Collaborate, Aspen, DotNetNuke, Power Query, Bentley</v>
          </cell>
          <cell r="O57">
            <v>2800000000</v>
          </cell>
          <cell r="Q57" t="str">
            <v>Kimley-Horn and Associates, Inc. is a prominent American engineering, planning, surveying, and design consulting firm established in 1967 in Raleigh, North Carolina. With around 9,000 professionals across more than 140 offices, it ranks among the largest firms in its industry. The company is recognized for its commitment to workplace excellence, appearing on Fortune's "100 Best Companies to Work For" list multiple times.
The firm offers a wide range of services, including transportation engineering, water resources management, aviation planning, land development, structural engineering, and energy consulting. Kimley-Horn also provides specialized services such as forensic engineering and program management. Its technology division develops smart city tools, including the Kimley-Horn Integrated Transportation System (KITS) and other applications for traffic monitoring and signal optimization. The company has successfully completed numerous projects across various sectors, serving a diverse clientele that includes municipalities, universities, and private developers.</v>
          </cell>
          <cell r="R57">
            <v>1967</v>
          </cell>
        </row>
        <row r="58">
          <cell r="A58" t="str">
            <v>Havas Creative Network</v>
          </cell>
          <cell r="B58">
            <v>0</v>
          </cell>
          <cell r="C58">
            <v>11000</v>
          </cell>
          <cell r="D58" t="str">
            <v>marketing &amp; advertising</v>
          </cell>
          <cell r="E58" t="str">
            <v>http://www.havascreative.com</v>
          </cell>
          <cell r="F58" t="str">
            <v>http://www.linkedin.com/company/havas_creative_network</v>
          </cell>
          <cell r="G58" t="str">
            <v>New York</v>
          </cell>
          <cell r="H58" t="str">
            <v>New York</v>
          </cell>
          <cell r="I58" t="str">
            <v>social media, communications, creative, global communications network specializing in advertising, digital, marketing services, full service, pr, advertising, branding, advertising services, customer journey, scalable marketing strategies, sustainability practices in marketing, social impact marketing, purpose-driven branding, advertising &amp; marketing, collaborative teams, meaningful brands, meaningful brand building, integrated advertising, consulting, agile marketing, cultural relevance strategies, consumer engagement, client-centric solutions, diversity and inclusion, cross-disciplinary teams, scalable campaign solutions, media buying, diversity and inclusion initiatives, brand loyalty programs, content marketing innovation, market research, agile teams, sustainability, creative solutions, talent development, public relations, media strategy, services, digital transformation, social media marketing, cultural relevance, cross-channel marketing, advertising agency, scalability, scalable marketing, influencer marketing, purpose-driven marketing, digital marketing, cultural relevance in advertising, digital transformation solutions, crm, digital innovation, customer-centric, community management, global presence, market innovation, social responsibility initiatives, integrated creative teams, data-driven marketing, brand purpose development, social responsibility, brand building, customer insights, global advertising, global advertising network, digital transformation consulting, content marketing, talent and diversity programs, client solutions, brand experience, social impact, long-term growth, integrated marketing teams, performance marketing analytics, purpose-led brand campaigns, social change initiatives, brand purpose, programmatic advertising, campaign automation, campaign management, havas cx network, creative excellence, media and content integration, customer engagement, digital innovation in advertising, scalable campaigns, social responsibility campaigns, innovation, global brand campaigns, brand loyalty, content development, multidisciplinary teams, long-term brand loyalty, social impact storytelling, data analytics, talent development programs, advertising agencies, social impact campaigns, digital marketing innovation, customer experience, performance marketing, customer engagement strategies, media planning, content creation, customer insights analytics, digital advertising, social change, digital content creation, public relations strategies, sustainability in marketing, event marketing, integrated marketing, customer experience design, brand strategy, campaign development, integrated communications, creative services, digital commerce, cultural impact, consumer insights, employee engagement, experiential marketing, research and strategy, meaningful experiences, loyalty programs, creative innovation, mobile marketing, advertising creativity, analytics reporting, partnership marketing, corporate communications, customer journey mapping, consulting services, brand activation, b2b marketing, b2c marketing, multicultural marketing, strategic partnerships, entertainment marketing, in-app marketing, advertising technology, b2b, b2c, e-commerce, healthcare, non-profit, consumer products &amp; retail, consumer internet, consumers, internet, information technology &amp; services, marketing &amp; advertising, environmental services, renewables &amp; environment, sales, enterprise software, enterprises, computer software, events, events services, public relations &amp; communications, management consulting, health care, health, wellness &amp; fitness, hospital &amp; health care, nonprofit organization management</v>
          </cell>
          <cell r="J58" t="str">
            <v>MailChimp SPF, OneTrust, Slack, Brightcove, Backbone JS Library, Drupal, VueJS, Atlassian Cloud, Leadfeeder, Mapbox, Workday, MailJet, SendInBlue, Active Campaign, Salesforce, Zendesk, Bootstrap Framework, Mobile Friendly, Vimeo, Google Tag Manager, WordPress.org, Remote, Excel4Apps, Google Sheets, Adobe Photoshop, Strato, Adobe InDesign, Figma, Adobe After Effects, Adobe Premiere Pro, Wordpress, PHP, HTML Pro, CSS, Javascript, Git, Hubspot, ADP Workforce Now, BriteVerify, BambooHR, Microsoft Excel, Outlook, Microsoft PowerPoint</v>
          </cell>
          <cell r="O58">
            <v>1140000000</v>
          </cell>
          <cell r="Q58" t="str">
            <v>Havas Creative Network is a global advertising and communications agency known for its integrated approach. The company operates through a unique "village model," featuring 73 Havas Villages worldwide. This structure allows professionals from various disciplinesâ€”such as creative, media, content, and dataâ€”to collaborate closely, providing clients with innovative and agile solutions.
Havas Creative offers a range of services, including creative services, media planning and buying, content creation, data analytics, brand experience design, and customer experience optimization. The company has also launched the Havas CX network, focusing on enhancing brand and customer experiences. Havas is committed to understanding and building Meaningful Brandsâ„¢, conducting studies to explore cultural dynamics and consumer priorities.
With offices in major markets like the United States, United Kingdom, France, and Japan, Havas has delivered award-winning campaigns for notable brands such as Fiji Tourism, Hershey's, and KFC France. The company fosters a collaborative workplace culture that emphasizes employee development, diversity, and community engagement.</v>
          </cell>
          <cell r="R58">
            <v>2010</v>
          </cell>
        </row>
        <row r="59">
          <cell r="A59" t="str">
            <v>Call Center Services International</v>
          </cell>
          <cell r="B59">
            <v>0</v>
          </cell>
          <cell r="C59">
            <v>7200</v>
          </cell>
          <cell r="D59" t="str">
            <v>outsourcing/offshoring</v>
          </cell>
          <cell r="E59" t="str">
            <v>http://www.ccsi.com</v>
          </cell>
          <cell r="F59" t="str">
            <v>http://www.linkedin.com/company/call-center-services-international</v>
          </cell>
          <cell r="G59" t="str">
            <v>San Diego</v>
          </cell>
          <cell r="H59" t="str">
            <v>California</v>
          </cell>
          <cell r="I59" t="str">
            <v>aisolutions, loan servicing, customer service sales, software development, qa call monitorning, loanlease servicing, debt collection, customer service, internet phone, wifi broadband, mortgage support, internet amp phone, sales lead generation, healthcare services, tv, order processing, administrative services, it support, auto finance, it software development, bpo services, outsourcing &amp; offshoring consulting, multilingual support, mexico call center, call center for banking, bpo solutions, advanced it infrastructure, client dashboards, call recording, call center reporting, logistics &amp; transportation, agent performance, call center for logistics, call center for hospitality, financial services, call center solutions, performance metrics, b2b, employee engagement, call center for saas companies, performance dashboards, nearshore call center, bilingual agents, call center workflows, strategic location in mexico, cloud infrastructure, healthcare customer support, client support, u.s. land connections, call quality, call center in tijuana, nearshore outsourcing, employee training, outsourcing services, financial services bpo, guadalajara call center, agent management, call center for e-commerce, software development support, cost-effective contact center, call center for healthcare, multichannel support, scalable operations, agent training, customer retention, call center for non-profits, call center for retail, customer experience, client-centric service, cost savings, virtual agents, call center compliance, performance improvement, bpo, call center for telecom, mexico call center outsourcing, services, call center for education, call center for technical support, operational control, digital support tools, call center for auto finance, call center &amp; business process outsourcing, digital transformation, call center, call center for debt recovery, call center for insurance, client satisfaction, voice support, b2c, utilities &amp; energy, call center for government services, healthcare, call center for utilities, call center industry, consulting, multilingual call center, manufacturing, call center for manufacturing, call center for lead generation, outsourcing, telecommunications, real-time monitoring, call center in guadalajara, offshore call center, process optimization, e-commerce, call center outsourcing, agent productivity, call center infrastructure, retail, loan servicing support, cultural alignment, non-profit, lead generation, crm integration, call center management, call center analytics, customer engagement, d2c, u.s.-mexico call center, auto finance call center, debt collection outsourcing, remote agent support, call routing, data security, customer satisfaction, telephone call centers, call center operations, call center technology, mexico city call center, call center software, call center for fintech, business intelligence, customer support, education, call center optimization, call center scalability, business process outsourcing, professional call center team, operational efficiency, client reporting, u.s. client support, call center security, technology infrastructure, tijuana call center, payment processing, call center for travel, quality assurance, call center for financial industry, back-office support, nearshore bpo mexico, call monitoring, performance monitoring, call center automation, ai-driven support, outsource customer service, bilingual workforce, mexico nearshore advantages, call center for energy, call center for mortgage, call center for customer retention, mexico nearshore, call center services, ai solutions, integrated payment solution, qa compliance, intelligent document processing, nearshore staffing, performance management, telesales, complaint resolution, technical support, work-from-home solutions, cost-effective solutions, staff augmentation, strategic locations, proximity to u.s., english spanish services, real-time analytics, kpi achievement, workforce management, service-level agreements, continuous improvement, customer feedback, organizational structure, finance, distribution, consumer products &amp; retail, transportation &amp; logistics, energy &amp; utilities, construction &amp; real estate, information technology &amp; services, health care, health, wellness &amp; fitness, hospital &amp; health care, outsourcing/offshoring, enterprise software, enterprises, computer software, internet infrastructure, internet, mechanical or industrial engineering, consumer internet, consumers, nonprofit organization management, marketing &amp; advertising, sales, computer &amp; network security, facilities services, analytics</v>
          </cell>
          <cell r="J59" t="str">
            <v>Outlook, GoDaddy Hosting, Amazon AWS, Slack, Salesforce, Google Font API, Mobile Friendly, YouTube, DoubleClick, reCAPTCHA, Bootstrap Framework, GoDaddy Verified, DoubleClick Conversion, Google Tag Manager, Vimeo, Linkedin Marketing Solutions, Google Dynamic Remarketing, Android, AI, React, .NET</v>
          </cell>
          <cell r="Q59" t="str">
            <v>Call Center Services International (CCSI) is an outsourcing and offshoring consulting company based in San Diego, California. Founded in 2008, CCSI specializes in establishing cost-effective nearshore contact centers in Mexico for U.S. companies. The company operates call centers in Tijuana, Mexico City, and Guadalajara, utilizing a bilingual workforce and offering significant labor cost savings. CCSI has approximately 6,000 employees and reported annual revenue of $70 million in 2024.
CCSI provides a range of bilingual inbound and outbound contact center solutions, including customer service, debt collection, lead generation, and IT support. The company also offers AI automation solutions such as virtual agents and compliance monitoring to enhance operational efficiency. CCSI emphasizes performance-driven staffing, daily monitoring, and process improvement, catering to industries like Financial Services, Retail, Healthcare, Hospitality, and Telecommunications. With a focus on high customer satisfaction, CCSI supports clients with scalable infrastructure and minimal capital requirements.</v>
          </cell>
          <cell r="R59">
            <v>2008</v>
          </cell>
        </row>
        <row r="60">
          <cell r="A60" t="str">
            <v>Lockton</v>
          </cell>
          <cell r="B60">
            <v>0</v>
          </cell>
          <cell r="C60">
            <v>14000</v>
          </cell>
          <cell r="D60" t="str">
            <v>insurance</v>
          </cell>
          <cell r="E60" t="str">
            <v>http://www.lockton.com</v>
          </cell>
          <cell r="F60" t="str">
            <v>http://www.linkedin.com/company/lockton-companies</v>
          </cell>
          <cell r="G60" t="str">
            <v>Midland</v>
          </cell>
          <cell r="H60" t="str">
            <v>Texas</v>
          </cell>
          <cell r="I60" t="str">
            <v>insurance brokerage, commercial insurance, marine insurance, reinsurance, employee benefits, surety, insurance broker, health risk management, aviation insurance, retirement plans, executive risks, propertycasualty insurance, insurance, benefits broker, data analytics, mergers and acquisitions support, insurance program innovation, risk assessment, client relationship management, insurance market expansion, risk management digital tools, employee training, global insurance coverage, financial services, strategic risk management, insurance advisory, services, insurance risk transfer, insurance analytics platforms, insurance compliance, m&amp;a insurance services, long-term client focus, insurance policy placement, risk finance strategies, insurance data-driven insights, client retention, risk management, risk control, digital risk management, independent insurance brokerage, insurance market expertise, employee development, international insurance, insurance market analysis, risk management for multinational companies, risk assessment tools, risk management technology, insurance portfolio management, insurance claims analytics, industry-specific insurance solutions, client-focused solutions, high client retention, global insurance solutions, global footprint, consulting, insurance premiums, diversity and inclusion, property and casualty insurance, insurance policy consulting, private insurance broker, risk assessment technology, risk mitigation for industries, insurance program design, claims consulting, insurance consulting, insurance client services, insurance data analytics, insurance industry innovation, risk mitigation, analytics, insurance policy risk assessment, insurance claims support, insurance product development, b2b, insurance program management, customized employee benefits, mergers and acquisitions insurance, insurance industry analytics, insurance solutions for industries, global insurance services, insurance industry, bespoke insurance services, insurance policy customization, compliance, specialized property and casualty, community investment, bespoke risk solutions, diversity and inclusion initiatives, insurance industry disruption, customized insurance plans, insurance solutions for businesses, retirement services, insurance program optimization, family-owned business, risk consulting, risk management consulting, insurance markets, strategic risk consulting, insurance market intelligence, retirement planning, insurance agencies and brokerages, private ownership, bespoke insurance programs, independent insurance broker, global expansion, insurance analytics, global insurance brokerage, innovative insurance solutions, insurance claims consulting, client-centric approach, enterprise risk management, insurance portfolio optimization, innovative risk solutions, insurance premiums management, risk mitigation strategies, creative problem solving, international insurance compliance, community outreach, insurance risk assessment, insurance industry expertise, international risk management, risk finance, enterprise risk solutions, global insurance network, retirement solutions, customized solutions, healthcare cost management, market insights, digital asset custody, professional liability insurance, emerging risks, tax expertise, cyber insurance, culture of excellence, community impact, career development, entrepreneurial spirit, client advisory, insurance claims, business growth, cost mitigation, strategic benefits consulting, telecommunications insurance, aerospace insurance, staff training, mentorship programs, global offices, partner network, performance metrics, client-focused culture, organizational growth, financial security, personalized service, regulatory changes, insurance policies, safety assessments, market trends, employee engagement, sustainability in business, insurance technology, resilience planning, trusted partnerships, dedicated support, finance, non-profit, distribution, information technology &amp; services, insurance agencies &amp; brokerages, nonprofit organization management</v>
          </cell>
          <cell r="J60" t="str">
            <v>Cloudflare DNS, Outlook, CloudFlare Hosting, Sendgrid, Act-On, Microsoft Office 365, VueJS, Flywheel, Netlify, OneTrust, Pardot, Taleo, Hubspot, Slack, Salesforce, Microsoft Application Insights, WP Engine, React, reCAPTCHA, GoToWebinar, Microsoft-IIS, Mobile Friendly, Bootstrap Framework, Webex, Google Font API, Google Tag Manager, Vimeo, ASP.NET, Google Maps, WordPress.org, Wix, Formstack, Google Analytics, Amadesa, Azure Purview, Google Cloud Data Loss Prevention, Micro, Gem, Microsoft Purview eDiscovery, Microsoft 365, Microsoft Azure Monitor, Azure Storage Explorer, Azure SQL, Microsoft Teams, Cisco Meraki MR Series, Qualtrics, Rise, Microsoft Excel, Microsoft Word, Microsoft PowerPoint, Data Analytics, Databricks, Power BI Documenter, Loopio, Blackmagic Design, Workfront, Microsoft Office, ResourceLink, Principle, CAT, Ning, Trello, Google, AI, OneTrust Tech Risk &amp; Compliance, SalesLoft, LinkedIn Ads, Concur, Azure Analysis Services, Cisco Meraki SD-WAN, Linkedin Marketing Solutions, Google AdWords Conversion, Git, Azure Devops, Workday Prism Analytics, Microsoft Power Platform, Microsoft Power Automate, SysTools VBA Password Recovery, Fusion ERP Analytics, Microsoft Windows Server 2012, Apple macOS, Loom, Visio, Workday, ADP, UKG, ANGEL LMS, Brainshark, Excel4Apps, SQL, Python, R, Tableau, Google Data Studio, Copilot, Microsoft Power Apps, Cisco WebEx Teams, SharePoint, Alteryx, Azure Table Storage, PowerBI Tiles, Argon CI/CD Security, Azure Data Lake Storage, Azure Pipelines, Blazor, Entity Framework Core, JWT, Microsoft SQL Server Reporting Services, .NET, Specflow, Employee Navigator, Jira, SAP, SOCi, ImageRight, Olo, Workplace by Facebook, Looker Studio, Hotjar, Azure Data Factory, GoToAssist (FASTchat), Nevron Vision for SSRS, Spreadsheet Server by insightsoftware, CET, Act!, ROOM, Microsoft PowerShell, OpenAI, Logitech Video Conferencing, TouchBistro, Canva, Adobe Photoshop, Strato, Instagram, YouTube, FedEx, UPS, Pitney Bowes, Zywave, VelocityEHS Accelerate | EHS &amp; ESG, AT&amp;T, Salesforce Sales Cloud, Salesforce CRM Analytics, Ivanti Velocity, Board</v>
          </cell>
          <cell r="L60" t="str">
            <v>Merger / Acquisition</v>
          </cell>
          <cell r="M60">
            <v>0</v>
          </cell>
          <cell r="N60">
            <v>40148</v>
          </cell>
          <cell r="O60">
            <v>4000000000</v>
          </cell>
          <cell r="Q60" t="str">
            <v>Lockton is the largest privately held, independent insurance brokerage firm, founded in 1966 in Kansas City, Missouri. The company specializes in customized risk management, insurance brokerage, employee benefits consulting, retirement services, and reinsurance solutions. With over 100 offices in 125-140 countries, Lockton employs around 6,000 specialists who serve more than 50,000 clients globally, placing over $20 billion in insurance premiums annually.
Lockton focuses on delivering tailored solutions that enhance client safety and profitability. The firm emphasizes empowering its employees, fostering innovation, and providing "uncommon service" through local expertise and global resources. Its offerings include innovative risk management strategies, employee benefits consulting, and retirement planning support. Additionally, Lockton has developed Mylo, a digital brokerage platform for small businesses and individuals, which provides online insurance comparison and personalized advice. The company is recognized for its commitment to client satisfaction, maintaining a high client retention rate.</v>
          </cell>
          <cell r="R60">
            <v>1966</v>
          </cell>
        </row>
        <row r="61">
          <cell r="A61" t="str">
            <v>AML RightSource</v>
          </cell>
          <cell r="B61">
            <v>0</v>
          </cell>
          <cell r="C61">
            <v>5800</v>
          </cell>
          <cell r="D61" t="str">
            <v>financial services</v>
          </cell>
          <cell r="E61" t="str">
            <v>http://www.amlrightsource.com</v>
          </cell>
          <cell r="F61" t="str">
            <v>http://www.linkedin.com/company/aml-rightsource</v>
          </cell>
          <cell r="G61" t="str">
            <v>Cleveland</v>
          </cell>
          <cell r="H61" t="str">
            <v>Ohio</v>
          </cell>
          <cell r="I61" t="str">
            <v>fraud monitoring, ofac compliance, financial crimes, transaction monitoring &amp; reporting, bsaaml compliance, enhanced due diligence reviews, saas, banking, legal, business intelligence, analytics, enterprise software, financial services, software, finance, information technology, compliance data analytics, compliance workflow automation tools, aml screening tools, aml, aml training and education, regulatory audit support, compliance training, regulatory penalties, financial crime analytics, investigations support, regulatory compliance, automated investigations, financial crime prevention, ai in aml, aml model validation services, compliance process automation, transaction monitoring, compliance technology innovation, regulatory reporting, ai-powered customer due diligence, expert compliance professionals, other scientific and technical consulting services, compliance technology, risk assessment, bsa compliance, risk management, regulatory reporting tools, regulatory technology, regulatory change adaptation, natural language processing, aml investigations, compliance program review, regtech solutions for banks, regulatory compliance software, global compliance solutions, regulatory audit readiness, regtech for aml, ai and nlp technology, regulatory change management, regulatory compliance advisory, ai in fraud detection, ai-driven risk assessments, compliance automation, aml monitoring, regulatory environment, compliance workflow automation, aml software solutions, regulatory compliance solutions, adverse media monitoring ai, financial institutions, bsa/aml compliance, kyc, aml alert rationalization, kyc onboarding, aml software, aml transaction screening automation, ai-powered compliance, aml model validation, regulatory compliance ai tools, financial crime compliance, regulatory change tracking, regulatory risk assessment, aml case management, operational risk mitigation, adverse media monitoring, aml alerts management, regulatory risk mitigation, compliance workflow management, regulatory compliance ai, financial crime investigations automation, third-party risk management, financial crime detection ai, adverse media screening, aml compliance, customer due diligence, regtech solutions, compliance program optimization, edd, compliance process optimization, financial crime detection, risk mitigation strategies, client onboarding, third-party risk assessment, compliance consulting, risk scoring models, aml services, kyc solutions, managed services, ai automated due diligence, know your customer, third-party due diligence, fraud detection, entity enrichment, anti-money laundering, watchlist monitoring, compliance optimization, client advisory services, enhanced due diligence, digital transformation, data-driven insights, financial crimes advisory, risk mitigation, technology integration, operational efficiency, quality assurance, cost reduction, scalable solutions, resource efficiency, compliance strategy, transaction alert screening, training and development, suspicious activity reporting, policy and procedure development, global compliance standards, fraud and risk assessments, compliance monitoring, machine learning integration, data analytics, financial institutions support, cybersecurity in compliance, workflow automation, risk assessment framework, b2b, computer software, information technology &amp; services, enterprises, artificial intelligence, computer &amp; network security, training &amp; development</v>
          </cell>
          <cell r="J61" t="str">
            <v>Amazon SES, Outlook, Microsoft Office 365, Amazon AWS, Atlassian Cloud, Barracuda Networks, Workday, Hubspot, Slack, Vidyard, Google Dynamic Remarketing, Google Tag Manager, DoubleClick, Workday Recruit, Mobile Friendly, DoubleClick Conversion, Facebook Login (Connect), Facebook Widget, Linkedin Marketing Solutions, Facebook Custom Audiences, Linkedin Login, Linkedin Widget, Shutterstock, Remote, AI, NetSuite, Taleo Applicant Tracking Systems (ATS), Amazon Web Services (AWS), GitLab, Terraform, Kubernetes, Argocd, Prometheus, Elasticsearch, Splunk, Python, Microsoft Windows Server 2012, Apple macOS, Adform DMP, Secured MVC Forum on Windows 2012 R2, Gem, OneTrust Tech Risk &amp; Compliance, Microsoft Excel, Google Cloud Data Loss Prevention, Netskope Cloud Access Security Broker (CASB), Microsoft Purview eDiscovery, Microsoft Office, Jira Service Management, Chainalysis KYT, Elliptic, Dun &amp; Bradstreet, Freshdesk, Jira, Salesforce, Vanta, Zendesk, Siemens SIMATIC S7, Google AdWords Conversion, Microsoft PowerPoint, Excel4Apps, Salesforce CRM Analytics, Lytics</v>
          </cell>
          <cell r="K61">
            <v>11350000</v>
          </cell>
          <cell r="L61" t="str">
            <v>Merger / Acquisition</v>
          </cell>
          <cell r="M61">
            <v>0</v>
          </cell>
          <cell r="N61">
            <v>44409</v>
          </cell>
          <cell r="O61">
            <v>52600000</v>
          </cell>
          <cell r="Q61" t="str">
            <v>AML RightSource is a technology-enabled managed services firm that specializes in anti-money laundering (AML), Bank Secrecy Act (BSA), and financial crime compliance solutions. Founded in 2004 and headquartered in Cleveland, Ohio, the company supports a diverse range of clients, including financial institutions, FinTechs, money service businesses, and Fortune 100 companies worldwide.
The firm offers a variety of services, including transaction monitoring, client onboarding, enhanced due diligence, and advisory services for AML/BSA compliance. AML RightSource integrates advanced technology with skilled professionals to enhance efficiency and effectiveness in combating financial crime. Their solutions are designed to overlay or replace existing processes, ensuring quick deployment and improved operational productivity. With a team of over 1,000 analysts and subject matter experts, the company is committed to reducing client costs and disruptions while providing comprehensive compliance support.</v>
          </cell>
          <cell r="R61">
            <v>2004</v>
          </cell>
        </row>
        <row r="62">
          <cell r="A62" t="str">
            <v>iOPEX Technologies</v>
          </cell>
          <cell r="B62">
            <v>0</v>
          </cell>
          <cell r="C62">
            <v>3100</v>
          </cell>
          <cell r="D62" t="str">
            <v>information technology &amp; services</v>
          </cell>
          <cell r="E62" t="str">
            <v>http://www.iopex.com</v>
          </cell>
          <cell r="F62" t="str">
            <v>http://www.linkedin.com/company/iopex-technologies</v>
          </cell>
          <cell r="G62" t="str">
            <v>San Jose</v>
          </cell>
          <cell r="H62" t="str">
            <v>California</v>
          </cell>
          <cell r="I62" t="str">
            <v>business analysis, media spend assurance, scm, product support, lead gen amp sales, consumer technical support, vendor management, cloud infrastructure, ai engineering, data engineering, process automation, devops cloud services, devops, devops amp cloud services, software qa automation, digital media services, intelligence as a service, product engineering, lead gen sales, infrastructure management, consulting, customer support, kpo services, it optimization, cloud services, business process outsourcing, technical recruiting, creator workflow, software qa amp automation, technology automation, agentic ai, technology services, ai in predictive maintenance, ai in revenue operations, predictive analytics, services, ai-powered enterprise apps, digital engineering, security automation, ai model fine-tuning, ai in workforce automation, business intelligence, ai cloud deployment, ai-driven decision making, campaign optimization, ai enterprise platform, b2b, computer systems design and related services, machine learning, ai in crm, digital workflows, ai models, ai in multi-cloud environments, saas, automation services, healthcare, ai-powered applications, ai hybrid solutions, adaptive ai agents, automation, natural language processing, command agents, ai performance, ai, cost reduction, workflow automation, ai customization, cybersecurity, ai for business agility, ai in healthcare, ai in customer support automation, ai in retail, cloud security, ai in compliance monitoring, enterprise ai, ai in customer support, data pipelines, ai in service management, ai in cybersecurity, ai optimization, ai in revenue forecasting, ai scalability, ai data pipelines, ai compliance, data insights, ai in it management, digital advertising, ai testing, ai in real-time data analysis, ai in tenant management, digital innovation, ai in enterprise workflow, digital workflows automation, ai in customer retention, ai in digital experience enhancement, ai in campaign optimization, ai in billing and subscriptions, business process automation, construction &amp; real estate, ai in data privacy, ai in logistics, ai in media, ai in industry-specific solutions, customer experience, enterprise software, ai in product testing, ai-enabled security, workflow automation tools, ai in fleet management, ai feedback loops, ai decision support, software development, ai in telecom, cost savings, ai in high-tech, ai in saas platforms, telecommunications, ai in field operations, ai orchestration, ai training, workflow optimization, ai in logistics optimization, cybersecurity solutions, digital transformation, ai in customer journey, ai in digital marketing, operational efficiency, generative ai orchestration, ai in revenue leakage detection, ai in operations, retail, information technology and services, predictive ai, technology consulting, digital marketing, logistics, it management ai, digital marketing and advertising, ai governance, ai in operational risk management, data-driven insights, industry-agnostic ai, ai solutions, ai in security operations, ai deployment, ai in marketing, ai in digital experience, ai in security threat detection, ai monitoring, ai operations, ai strategy, ai-driven ad platforms, customer engagement, ai continuous learning, cyber security, ai in property management, ai automation, ai integration, generative ai, genai solutions, hyperautomation, data workflows, data &amp; model engineering, digital workflows &amp; automation, intelligent automation, scalability, process mining, business process optimization, customer support solutions, enterprise digital transformation, ai chatbots, cloud-based solutions, data empowerment, revenue operations, servicenow integration, low-code platforms, no-code automation, ai-ml approaches, unified automated solutions, omni-channel support, ai copilot, process optimization services, business operations management, data integration, client experience enhancement, healthcare automation, retail media strategies, supply chain automation, digital health services, enterprise infrastructure, security compliance, technology integration, real-time insights, customer retention solutions, custom ai models, revenue leakage detection, agile transformation, bpo services, finance, transportation &amp; logistics, enterprises, computer software, information technology &amp; services, internet infrastructure, internet, cloud computing, analytics, artificial intelligence, health care, health, wellness &amp; fitness, hospital &amp; health care, marketing &amp; advertising, management consulting, computer &amp; network security, advertising, financial services</v>
          </cell>
          <cell r="J62" t="str">
            <v>Salesforce, Cloudflare DNS, Sendgrid, Gmail, Google Apps, Microsoft Office 365, Amazon AWS, Slack, AdRoll, DoubleClick, Twitter Advertising, reCAPTCHA, Google Dynamic Remarketing, Vimeo, LiveRamp, Mobile Friendly, Google Tag Manager, DoubleClick Conversion, Linkedin Marketing Solutions, Google Analytics, Hubspot, Google Font API, Remote, AI, SQL, ADP Applicant Tracking System, Microsoft Office, Salesforce CRM Analytics, Red Hat JBoss Enterprise SOA Platform, REST, Selenium, OneTrust Tech Risk &amp; Compliance, Amazon Elastic MapReduce (EMR), Facebook, TikTok, LinkedIn Ads, Power BI Documenter, Tableau, ServiceNow, Javascript, React, Glide, Act!, ServiceNow Service Portal, Secured MVC Forum on Windows 2012 R2, Apple macOS, Azure Active Directory B2C, Microsoft 365, Adform DMP, LinkedIn Recruiter, Google App Engine, IBM ILOG CPLEX Optimization Studio, ServiceNow UI Builder, Amazon WorkSpaces, ServiceNow Integration Hub, ServiceNow Flow Designer, Amazon Managed Workflows for Apache Airflow (MWAA), Workday, BambooHR, Apex, Salesforce VisualForce, Salesforce Lightning Web Components, Flow, Salesforce CPQ, Salesforce Sales Cloud, Salesforce Service Cloud, GitHub, Stack Overflow, Eaglestats, ISO+â„¢, AWS Analytics, Azure Analysis Services, Cisco WebEx Teams</v>
          </cell>
          <cell r="O62">
            <v>680000000</v>
          </cell>
          <cell r="Q62" t="str">
            <v>iOPEX Technologies is an enterprise transformation partner founded in 2009 and based in San Jose, California. The company specializes in digital transformation solutions that combine intelligent automation, GenAI technologies, and human expertise. With a workforce of over 3,000 employees across multiple countries, iOPEX focuses on optimizing operations in various sectors, including telecommunications, healthcare, finance, and manufacturing.
The company offers a range of AI-driven services, including agentic AI systems, digital workflow automation, data and model engineering, and cybersecurity solutions. Their approach emphasizes continuous innovation and tailored solutions, enabling clients to achieve significant cost transformations and operational efficiencies. iOPEX is recognized for its ability to turn complex challenges into scalable, AI-led results, serving over 70 global brands and supporting their digital transformation journeys.</v>
          </cell>
          <cell r="R62">
            <v>2009</v>
          </cell>
        </row>
        <row r="63">
          <cell r="A63" t="str">
            <v>Avanade</v>
          </cell>
          <cell r="B63">
            <v>0</v>
          </cell>
          <cell r="C63">
            <v>60000</v>
          </cell>
          <cell r="D63" t="str">
            <v>information technology &amp; services</v>
          </cell>
          <cell r="E63" t="str">
            <v>http://www.avanade.com</v>
          </cell>
          <cell r="F63" t="str">
            <v>http://www.linkedin.com/company/avanade</v>
          </cell>
          <cell r="G63" t="str">
            <v>Seattle</v>
          </cell>
          <cell r="H63" t="str">
            <v>Washington</v>
          </cell>
          <cell r="I63" t="str">
            <v>cloud computing, application development, windows 10, business consulting, managed services, research, microsoft, accenture, dynamics 365, technology infrastructure, microsoft dynamics, customer experience, supply chain management, sustainability, microsoft azure, sharepoint, integration, erp, technology, advisory, enterprise mobility, it services, saas, business intelligence, consulting, crm, digital transformation, innovation, modern workplace, microsoft power platform, microsoft teams, microsoft industry clouds, analytics &amp; ai, agile delivery, digital workplace, office 365, security, global, it services &amp; it consulting, operational efficiency, microsoft ecosystem, microsoft teams optimization, business solutions, scalable cloud architecture, cloud solutions, services, information technology and services, industry digitalization, technology consulting, cloud migration, cloud security, data analytics, business services, enterprise software, ai experimentation, project management, collaboration tools, b2b, design-led experiences, voice and networking solutions, consulting services, computer systems design and related services, machine learning, software development, microsoft 365, managed cloud services, ai solutions, digital innovation, it consulting, microsoft solutions, enterprise networking, microsoft partner ecosystem, user experience design, microsoft dynamics 365, ai and data analytics, remote collaboration, risk management, business applications, cloud-native applications, global enterprise solutions, ai-powered insights, enterprise cloud, custom software development, cloud services, industry-specific solutions, business process optimization, professional services, employee empowerment, generative ai, microsoft expertise, data transformation, digital twins, data governance, sustainability initiatives, ai strategy, microsoft fabric, productivity improvements, automation solutions, cloud modernization, technology partnerships, data-driven decisions, industry insights, cost reduction, enterprise solutions, scalable technology, innovation strategy, copilot integration, decision-making tools, analytics solutions, growth markets, market analysis, client engagement, technology integration, infrastructure optimization, ai-driven insights, revenue generation, global collaboration, workplace transformation, user-centric design, agile methodologies, client success, industry awards, cloud investment, cohesive roadmap, mid-market organizations, tech ecosystem partnerships, healthcare, finance, education, non-profit, manufacturing, distribution, transportation &amp; logistics, energy &amp; utilities, construction &amp; real estate, enterprises, computer software, information technology &amp; services, app development, apps, management consulting, logistics &amp; supply chain, environmental services, renewables &amp; environment, analytics, sales, productivity, artificial intelligence, professional training &amp; coaching, health care, health, wellness &amp; fitness, hospital &amp; health care, financial services, nonprofit organization management, mechanical or industrial engineering</v>
          </cell>
          <cell r="J63" t="str">
            <v>Outlook, Microsoft Office 365, Microsoft Azure Hosting, Brightcove, Microsoft Azure Monitor, Microsoft Application Insights, Atlassian Cloud, OneTrust, The Trade Desk, Marketo, ServiceNow, Slack, Salesforce, Adobe Marketing Cloud, Dropbox, Facebook Widget, Adobe Media Optimizer, Facebook Custom Audiences, Omniture (Adobe), Mobile Friendly, Bizible, Google Tag Manager, Facebook Login (Connect), Microsoft Dynamics 365 CE, Microsoft Power Platform, Microsoft Power Apps, Microsoft Power Automate, PowerBI Tiles, Copilot, Azure Devops, Azure Migrate, Bicep, Check Point CloudGuard Harmony Connect (CloudGuard Connect), Frame, GitHub Actions, Terraform, Micro, One Identity Defender, SailPoint, Omada Identity, SAP, Workday, REST, Microsoft Active Directory Federation Services, Microsoft Entra, OpenLDAP, IDC, SAM, Microsoft PowerShell, SQL, SharePoint, Microsoft Teams Rooms, Toolkit, , Microsoft Defender for Endpoint, Microsoft Defender for Office 365, Azure Security Center, React, Microsoft Intune Enterprise Application Management, Azure Logic Apps, Azure Log Analytics, .NET, C#, Javascript, TypeScript, Git, GitHub, HTML5 Maker, CSS, Bootstrap, Gem, Microsoft Dynamics, Figma, Microsoft 365, Microsoft SQL Server Reporting Services, Microsoft Always on VPN, Google Cloud Platform, Amazon Web Services (AWS), Mode, DATAVERSE LTD, Sentinel, PySpark, Databricks, Azure Data Lake Analytics, Azure Data Factory, Microsoft Dynamics 365, Power BI Documenter, TUNE, Autopilot, Apple Business Manager, Google, Skedge.me, Tor, Google Play, Azure Active Directory B2C, Mdt Marketing, Microsoft BitLocker, Pipedrive, Microsoft Entra ID, UPS, AT&amp;T, Microsoft Graph, Hex, Backblaze Computer Backup, Zopim, Microsoft OneDrive for Business, HPE SimpliVity, Dynamics 365 Finance, Azure Virtual Desktop, SES, Azure Virtual Network, Akamai CDN Solutions, Azure Storage Explorer, Azure Service Fabric, Google AdWords Conversion, Excel4Apps, Microsoft PowerPoint, Cisco WebEx Teams, Azure Analysis Services, Microsoft Teams, Microsoft OneDrive, Connect, Microsoft Purview eDiscovery, Angular, VueJS, ASP.NET, Kubernetes, Python, Siemens PROFIBUS, Trend Micro XDR, ACL, Reviews, AWS Multi-Factor Authentication, GoToAssist (FASTchat), X, Azure Purview, Citrix, Microsoft ADFS for Genesys Cloud, Microsoft Windows Server 2012, Microsoft Distributed File System (DFS), CAT, Docker, EFI, Dynamics 365 CRM, Specflow, Devo, Microsoft Dynamics 365 Supply Chain Management, Microsoft Dynamics 365 Commerce, DotNetNuke, Parallels Mac Management for Microsoft SCCM, Microsoft Project, FOUNDATION, Azure Databricks, AI, Microsoft Azure, Microsoft Defender for Cloud, Azure Key Vault, Azure AD P2, Azure Policy, Azure Monitor, Azure Machine Learning, Azure OpenAI Service, Azure Cognitive Services, CallMiner Eureka, , Microsoft Excel, Microsoft Fabric, Less, Siemens SIMATIC S7, iManage, Azure Functions, AWS SDK for JavaScript, Azure API Apps, Azure Web Apps, Azure Service Bus, Azure SQL, Microsoft Entity Framework, Azure Resource Manager, Node.js, Dynamics 365 Customer Insights, Azure Stack HCI, Microsoft Windows Storage Spaces Direct, Ning, Microsoft Windows Server 2000, Citrix Hypervisor, VMware, Azure Backup, Azure Site Recovery, Veeam, Commvault, Carbon, Azure ExpressRoute, Eyefinity OfficeMate, Microsoft Exchange Online, GitHub Copilot, Power Query, DAX, OpenAI, Cisco AppDynamics, Databricks Lakehouse Platform, Delta Lake, Unity Catalog, Scala, Spark, Microsoft Security, Azure AI Studio, Flow, Microsoft Power Platform AI Builder, Pages, Postman, Jira, AWS Trusted Advisor, Amazon CloudWatch, AWS Security Hub, AWS CloudTrail, Batch, IBM Db2 for Linux, UNIX, and Microsoft Windows, Microsoft Endpoint Manager, Security, Azure Information Protection, Google Cloud Data Loss Prevention, Azure Advanced Threat Protection, Office365, Microsoft Advanced Group Policy Management, Microsoft Defender for Identity, Dynamics 365 Field Service, PL/SQL, Oracle Analytics Cloud, Microsoft AdCenter, ANGEL LMS, SentenceTransformers, Apache HTTP Server, JTL-Shop 3, CPI, Linkconnector, Rust, Microsoft Teams Phone, Microsoft Dynamics 365 Customer Engagement, Microsoft Dynamics 365 Customer Service, IBM Security Identity Governance and Intelligence, Act!, Azure Synapse Analytics, Azure Data Lake Storage, Azure Cosmos DB, Angular Material, AWS Step Functions, TrakSYS, Azure AD Notifications, Microsoft Windows 365 Cloud PC, Spring Boot, Microsoft Windows 10, Windows 11, Azure Automation, Azure Files, Azure Pipelines, Microsoft Endpoint Configuration Manager (MECM), Dynamics 365 Project Operations, Azure Firewall, Azure Sentinel, Azure Application Gateway, Azure API Management, Bash, Microsoft Dynamics 365 for Sales, C# (C Sharp), BlackBerry Unified Endpoint Manager, Lytics, Snowflake, dbt, Snow, Meltano, AWS Analytics, Google Cloud, Cradlepoint NetCloud, Facebook Social Plugins, Allen Interactions Inc, Datadog Dashboards, CrowdStrike Falcon, Splunk, IBM QRadar SIEM, Arcsight, Securonix Security Operations and Analytics Platform, Elastic APM, Kali Linux, MITRE ATT&amp;CK, Palo Alto Networks Cortex XSOAR, Phantom, ISO+â„¢, Salesforce CRM Analytics, Informatica, Talend, Qlik Sense, SysTools VBA Password Recovery, Blazor, Azure Active Directory, Sizmek (MediaMind), Ligatus, Tableau, QlikView, Dynamics 365 Customer Service, Azure App Service, Azure Virtual Machines, Express, Records Management, Insider, Azure SQL Database, Veracode Static Analysis (SAST), Nevron Vision for SSRS, Microsoft.NET Core 3.1, IoT, Azure Event Grid, Azure Kubernetes Services, R, SS&amp;C, Apache Spark, Fusion ERP Analytics, Barracuda Email Security Service, Workspace ONE Unified Endpoint Management, Netskope Cloud Access Security Broker (CASB), HARO, PaperCut, EcoSys, Azure Defender, McAfee Total Protection for Data Loss (DLP), Microsoft Purview Information Protection, TalentLMS, Visual-Basic-.NET, Kona Web Application Firewall, BASE, Amazon EC2, Amazon Virtual Private Cloud (Amazon VPC), Lambda Cloud, Microsoft Sql Server, Oracle Database, IBM Db2, MySQL, PostgreSQL, Uipath, Blueprism, GitLab, Apache JMeter, Cypress, k6, Kong Insomnia, Selenium, Spring, Microsoft Intune, Vonage Conversational Commerce (formerly jumper.ai), Admin, Wordpress.com, Amazon Associates, Tenable.sc, PCF International, MongoDB, Kiosked, Android, Apple macOS, Microsoft Exchange Server 2003, Epic, Bitbucket, Jenkins, Box, OpenTracker, OpenAPI, Redis, Postpresso, Trend Micro TippingPoint, Oracle Cloud Infrastructure, Oracle Autonomous Database, Oracle Cloud Infrastructure Identity and Access Management, Grafana, Zabbix, Azure Kubernetes Service (AKS), Zoho CRM, ChatBot, Microsoft Entra External ID, Zscaler, ServiceNow Request Management, Azure SQL Managed Instance, Tenable Security Center, Fastapi, Flask, Django, Sqlalchemy, Alembico EMR, Spark SQL, AWS Data Lake Storage, Azure Boards, Visual Studio, UKG Pro Benefits Administration</v>
          </cell>
          <cell r="O63">
            <v>3400000000</v>
          </cell>
          <cell r="Q63" t="str">
            <v>Avanade is a global IT consultancy that specializes in digital, cloud, and advisory services, leveraging the Microsoft ecosystem. Founded in 2000 as a joint venture between Accenture and Microsoft, Avanade combines consulting expertise with advanced technology to help enterprises achieve growth, reduce costs, and drive digital transformation.
With a workforce of 58,000 professionals across 26 countries, Avanade serves over 5,000 clients, including many Fortune 500 companies. The company focuses on a people-first approach, offering initiatives like the "School for AI" and a dedicated team for organizational change. Avanade provides cloud-first services that include business solutions for voice and network architecture, sales productivity tools, and industry-specific solutions, all designed to enhance customer and employee experiences.</v>
          </cell>
          <cell r="R63">
            <v>2000</v>
          </cell>
        </row>
        <row r="64">
          <cell r="A64" t="str">
            <v>ProPharma</v>
          </cell>
          <cell r="B64">
            <v>0</v>
          </cell>
          <cell r="C64">
            <v>3000</v>
          </cell>
          <cell r="D64" t="str">
            <v>management consulting</v>
          </cell>
          <cell r="E64" t="str">
            <v>http://www.propharmagroup.com</v>
          </cell>
          <cell r="F64" t="str">
            <v>http://www.linkedin.com/company/propharma-group</v>
          </cell>
          <cell r="G64" t="str">
            <v>Raleigh</v>
          </cell>
          <cell r="H64" t="str">
            <v>North Carolina</v>
          </cell>
          <cell r="I64" t="str">
            <v>compliance, quality assurance, commissioning, qualification, product lifecycle management, medical information, pharmacovigilance, computer systems validation, process validation, cleaning validation, technology transfer, cmo selection, process optimization, clinical safety, regulatory affairs, pai readiness, biopharmaceutical, life sciences, regulatory, regulatory sciences, digital transformation, full service provider, business consulting &amp; services, b2b, regulatory lifecycle support, clinical trial management, regulatory documentation for biologics, regulatory document management, regulatory documentation review, regulatory risk mitigation, regulatory agency support, regulatory agency liaison, regulatory submission management, medical writing, regulatory change management, regulatory strategy for biosimilars, data analytics, regulatory submission planning, clinical trial support, post-market surveillance, regulatory change control, regulatory pathway, regulatory submission for diagnostics, product registration, product registration support, biotech consulting, regulatory documentation for gene therapy, medical affairs, regulatory documentation for biosimilars, content management, regulatory compliance, regulatory support for digital health products, regulatory intelligence, clinical development support, regulatory compliance for medical devices, regulatory submission strategy, quality &amp; compliance, regulatory compliance monitoring, research and development in the physical, engineering, and life sciences, regulatory support for orphan drugs, clinical trial services, regulatory pathway planning, regulatory audit support, regulatory pathway for biologics, pharmacovigilance services, regulatory strategy development, safety management, medical device consulting, regulatory pathway for vaccines, regulatory support for digital therapeutics, clinical development, regulatory documentation, regulatory compliance services, regulatory pathway for regenerative medicine, regulatory compliance consulting, regulatory support for digital health, regulatory strategy for personalized medicine, regulatory document review, medical information services, validation and qualification, pharmaceuticals, gxp validation services, regulatory strategy, regulatory strategy planning, regulatory documentation for medical devices, regulatory strategy execution, medical device quality, biotechnology, regulatory risk assessment, clinical research, regulatory strategy for biotech, signal detection, regulatory audit readiness, regulatory agency interactions, pharmacovigilance signal detection, regulatory submission support, risk management plans, regulatory inspection readiness, regulatory support for diagnostics, regulatory agency communication, medical device regulatory support, compliance consulting, regulatory audit for medical devices, validation services, fsp outsourcing, adverse event management, gxp auditing, regulatory consulting, services, regulatory submissions, fsp solutions, regulatory process optimization, gxp validation for biotech, regulatory support for gene therapies, gxp validation, regulatory process improvement, consulting, gmp consulting, regulatory dossier preparation, medical devices, regulatory pathway for cell and gene therapy, regulatory lifecycle management, regulatory support for advanced therapies, regulatory intelligence for pharma, health authority liaison, regulatory submission, regulatory support for cell therapy, clinical trial regulatory support, gxp validation for biotech products, global regulatory support, regulatory affairs consulting, content review, regulatory inspection support, gxp compliance, regulatory audit for biotech, regulatory compliance for combination products, regulatory audit for pharma, research consulting organization, custom solutions, fda regulatory support, global quality management, medtech consulting, drug discovery, post-market monitoring, preclinical research, biostatistics, patient support services, real world evidence, market access strategy, patient reported outcomes, trial design and management, safety systems, patient safety, scientific advisory services, market development, ind/cta enabling studies, clinical pharmacovigilance, regulatory operations, life cycle management, bespoke consulting services, evidence &amp; informatics, cell and gene therapy, in vitro diagnostics, target selection, lead optimization, digital health solutions, research platforms, global medical writing, compliance program management, embedded solutions, decentralized clinical trials, strategic consulting, therapeutic areas, early phase development, healthcare, legal, management consulting, medical, hospital &amp; health care, health care, health, wellness &amp; fitness</v>
          </cell>
          <cell r="J64" t="str">
            <v>Salesforce, Amazon SES, Outlook, Pardot, MailChimp SPF, Microsoft Office 365, Flywheel, Atlassian Cloud, React, Slack, Hubspot, Google translate API, Multilingual, DoubleClick Conversion, Workday Recruit, Facebook Login (Connect), Google Tag Manager, DoubleClick, Linkedin Login, Google Dynamic Remarketing, Facebook Widget, Google Analytics, Google translate widget, Linkedin Marketing Solutions, Mobile Friendly, Linkedin Widget, Microsoft Office, Gem, Amazon CloudWatch, Amazon EKS Anywhere, Amazon Elastic Container Service (Amazon ECS), Amazon Redshift, Amazon S3, Apache Atlas, Aurora, AWS Glue, AWS Glue Data Catalog, AWS Lambda, Boto3, Docker, Google AdWords Conversion, Microsoft SQL Server Reporting Services, MySQL, pandas, PostgreSQL, PySpark, Python, SQL, Secured MVC Forum on Windows 2012 R2, Azure Active Directory B2C, Microsoft Entra ID, Microsoft 365, Microsoft Exchange Online, Windows 10 IoT Core Services, Windows 11, Microsoft Windows Server 2000, Microsoft Word, Litera pdfDocs, IBM Rational Software Architect Designer, Amazon SageMaker, AWS Bedrock, Amazon Rekognition, Amazon Comprehend, Amazon Textract, MLflow, Frame, .NET, AWS Analytics, Amazon EC2, SharePoint, Workday, LabVantage, NICE CXone Mpower, AWS Elemental MediaConvert, Foursquare Studio, Weibo, ServiceNow Service Graph Connectors, Amazon Web Services (AWS), BIRT, Microsoft Windows Server 2012, Salesforce CRM Analytics, Salesforce CPQ, SAP Contract Lifecycle Management (CLM), Lambda Cloud, Microsoft Sql Server, Redshift, ECS, Adobe Acrobat, R, Amazon RDS for MySQL, Excel4Apps, Smartsheet, Microsoft PowerPoint, Agilent SLIMS, Microsoft Excel, Amazon Aurora, BASE, OneTrust Tech Risk &amp; Compliance, Microsoft Exchange Server 2003, Oracle Analytics Cloud, Microsoft PowerShell, Bash, Sizmek (MediaMind), Markdown, DotNetNuke, IQMS, Microsoft Azure Monitor, AWS Trusted Advisor, Box, ETQ Reliance QMS, LinkedIn Ads, Spark, Node.js, GitHub, Quickbase, Atlas, Veeva Vault, Vormetric Data Security Platform, Yardi Commercial Suite, SysTools VBA Password Recovery, ISO+â„¢, PowerBI Tiles, DAX, Power Query, ARGUS Developer, Benchling, Connect, Dash, SAS Analytics Pro, Tableau, Tor, ROOM, Nitrogen, Air, Oxid, Tegrity, Cisco WebEx Teams</v>
          </cell>
          <cell r="L64" t="str">
            <v>Merger / Acquisition</v>
          </cell>
          <cell r="M64">
            <v>0</v>
          </cell>
          <cell r="N64">
            <v>44317</v>
          </cell>
          <cell r="O64">
            <v>710400000</v>
          </cell>
          <cell r="Q64" t="str">
            <v>ProPharma Group is a global provider of outsourced regulatory, clinical, compliance, pharmacovigilance, and medical information services. Founded in 2001 and headquartered in Raleigh, North Carolina, the company supports pharmaceutical, biotechnology, medical device, and diagnostics companies throughout the entire product lifecycle. This includes early development, clinical phases, regulatory approval, commercialization, and post-market surveillance, all aimed at ensuring compliance and improving patient health.
With over 2,500 professionals across North America, Europe, Australia, and Asia, ProPharma offers a wide range of services. These include regulatory affairs, clinical research, pharmacovigilance, compliance and quality management, and medical information services. The company focuses on delivering consulting solutions and R&amp;D technologies, emphasizing expert services for drugs, biologics, devices, and diagnostics. ProPharma serves many of the largest companies in the biopharmaceutical and medical device sectors, positioning itself as a key player in the industry.</v>
          </cell>
          <cell r="R64">
            <v>2001</v>
          </cell>
        </row>
        <row r="65">
          <cell r="A65" t="str">
            <v>Assurant</v>
          </cell>
          <cell r="B65">
            <v>0</v>
          </cell>
          <cell r="C65">
            <v>15000</v>
          </cell>
          <cell r="D65" t="str">
            <v>insurance</v>
          </cell>
          <cell r="E65" t="str">
            <v>http://www.assurant.com</v>
          </cell>
          <cell r="F65" t="str">
            <v>http://www.linkedin.com/company/assurant</v>
          </cell>
          <cell r="G65" t="str">
            <v>Atlanta</v>
          </cell>
          <cell r="H65" t="str">
            <v>Georgia</v>
          </cell>
          <cell r="I65" t="str">
            <v>fi training, extended service products &amp; related services, lenderplaced homeowners insurance, mobile device logistics &amp; repairs, deposit alternatives, specialty insurance, flood insurance, prefunded funeral insurance, mobile device protection products, renters insurance, finance, b2b, consumer protection, real estate &amp; housing, financial services, supply chain logistics, trade-in programs, claims management, innovation, retail, property &amp; casualty insurance, customer support, supply chain, protection solutions, device repair, b2c, customer experience, protection, commercial equipment insurance, manufactured housing, service contracts, manufacturing, condo protection, warranty services, operational efficiency, vehicle warranty, property insurance, device lifecycle, mobile protection, supply chain management, warranty programs, data analytics, asset recovery, customer loyalty, distribution, risk mitigation, homeowners insurance, digital solutions, trade-in incentives, sustainability, flood solutions, e-commerce, vehicle protection, d2c, property and casualty insurance, commercial equipment, connected living, risk management, mobile device insurance, device lifecycle management, extended device protection, device protection, renters solutions, extended warranties, natural disaster coverage, mobile device protection, consumer electronics, insurance analytics, flood risk solutions, services, insurance, warranty, lender-placed insurance, insurance agencies and brokerages, device repair services, transportation &amp; logistics, claims processing, insurance products, property management solutions, technology integration, extended service contracts, claims administration, fraud recovery, risk management solutions, insurance tracking services, loss drafts, consumer electronics protection, automotive services, customer loyalty programs, disaster support services, real estate insurance, home warranty services, contracted support services, digital customer support, protection programs, asset recovery solutions, environmental sustainability, insuretech innovations, residential property protection, claims processing technology, premium insurance services, multi-service operators, insurance tail coverage, property restoration services, personal liability protection, tenant liability insurance, appliance protection plans, vacant property insurance, mobile warranty solutions, financial risk mitigation, community insurance solutions, brand partnerships, financial institution solutions, enterprise risk management, technology-driven solutions, platform integration services, customer-centric insurance, consumer products &amp; retail, construction &amp; real estate, mechanical or industrial engineering, logistics &amp; supply chain, environmental services, renewables &amp; environment, consumer internet, consumers, internet, information technology &amp; services, hardware, insurance agencies &amp; brokerages</v>
          </cell>
          <cell r="J65" t="str">
            <v>Cloudflare DNS, Microsoft Office 365, CloudFlare Hosting, VueJS, Microsoft Azure Monitor, Microsoft Application Insights, Atlassian Cloud, Microsoft Power BI, MongoDB, Workday, Pardot, Salesforce, Slack, Salesforce Live Agent, Google Font API, Facebook Login (Connect), Vimeo, reCAPTCHA, Shutterstock, Typekit, Google Tag Manager, Facebook Custom Audiences, Bootstrap Framework, YouTube, Mobile Friendly, JQuery 1.11.1, Facebook Widget, PowerBI Tiles, Microsoft SQL Server Management Studio, SQL, Tor, Optimal Workshop, Visio, Oracle Analytics Cloud, plains, Ghost, WMS, Guidewire PolicyCenter, Tableau, Workday Peakon Employee Voice, Udemy, Excel4Apps, Microsoft PowerPoint, SAP Material Requirement Planning (MRP), Micro, ServiceNow, Adobe RoboHelp, Loftware Smartflow, Microsoft Excel, Adobe Creative Suite, Adobe Photoshop, Strato, Adobe InDesign, Adobe After Effects, Microsoft Office, SAS Business Intelligence, Adobe Real-Time CDP, Ecovadis, Power BI Documenter, SAS Analytics Pro, SharePoint, Google AdWords Conversion, Siemens SIMATIC S7, Endpoint Protection, Sizmek (MediaMind), Microsoft SQL Server Reporting Services, Siemens PROFIBUS, Ligatus, Barracuda Spam Firewall, McAfee Total Protection for Data Loss (DLP), Gem, Zscaler ZTNA, Security, Cisco Nexus 2000, Palo Alto PA-5000 Series, Cisco ASA 5505, monday CRM, Azure Analysis Services, Jira, Bamboo, Mulesoft, Azure Data Factory, Databricks, Azure Devops, Jenkins, GitHub Actions, Applitools, Aspen Capital Cost Estimator, Azure API Management, Cucumber, mabl, .NET, Selenium, Specflow, OpenProject, Smart AdServer, AWS Snow Family, SNS, Equifax Prequalification of One, AMP, Carbon, Act!, Monday.com, TOTVS Fluig, Snowflake, Snow, Azure Blob Storage, Azure Synapse, Azure Key Vault, Python, pandas, PySpark, Airflow, Google Analytics, Google Data Studio, Linkedin Marketing Solutions, SAS Enterprise Guide, Azure DevOps Labs, IBM Mainframe, Salesforce Nonprofit Success Pack, Oracle Universal Content Management (UCM), Webex, Cisco Finesse, Dell EMC VPLEX, Genesys SIP, Trend Micro Smart Protection, WebCube, Acme Packet, Ribbon, REST, ebs, Soap Media, Javascript, IBM Informix, CUICK TRAC - DFARS and NIST 800-171 compliance solution, ACL, Grafana, ThousandEyes, Splunk, LogicMonitor, Wireshark, VMware, JTL-Shop 3, Akamai CDN Solutions, Viewable Media (Visable Measures), SES, BeeGFS, Nevron Vision for SSRS, QTest, Bitbucket, Postman, SOAPUI, Git, AWS SDK for JavaScript, UKG Pro Benefits Administration, Cisco Software-Defined Access, C#, Globalscape, Connect, Rise, Symantec PGP, Oracle Passlogix, ServiceNow Demand Management, OSIsoft PI, AWS Transfer for SFTP, IBM HTTP Server, Microsoft Word, HTML Pro, Oracle GRC, eGain, Blackline, Showpad, PL/SQL, MySQL, PHP, CallMiner Eureka, go+, Oracle EBS CRM, Microsoft 365, Adform DMP, Xactimate, TSYS, Datacor Chempax, Dassault SOLIDWORKS, AI, Cisco Unity Connection, SailPoint, Signal, Analyzer, CAT</v>
          </cell>
          <cell r="K65">
            <v>2117939304</v>
          </cell>
          <cell r="L65" t="str">
            <v>Debt Financing</v>
          </cell>
          <cell r="M65">
            <v>175000000</v>
          </cell>
          <cell r="N65">
            <v>44958</v>
          </cell>
          <cell r="O65">
            <v>12814300000</v>
          </cell>
          <cell r="Q65" t="str">
            <v>Assurant, Inc. is a global protection company listed on the Fortune 500, dedicated to safeguarding connected devices, homes, and automobiles. With a presence in 21 countries and a workforce of over 14,000 employees, Assurant protects around 325 million consumers worldwide. The company has a rich history dating back to 1892 and has evolved through various acquisitions and strategic focuses, particularly in high-growth areas like housing and connected devices.
Assurant offers a range of services, including risk management, insurance, warranties, and customer support. Its offerings encompass protective warranties and insurance for vehicles, device protection and trade-in programs for mobile devices, and specialty property/casualty insurance for housing. The company emphasizes data-driven solutions and innovation, aiming to enhance customer experiences in a connected world. Assurant has received numerous accolades for its workplace culture and ethical practices, reflecting its commitment to delivering premium services and fostering loyalty among its clients.</v>
          </cell>
          <cell r="R65">
            <v>1892</v>
          </cell>
        </row>
        <row r="66">
          <cell r="A66" t="str">
            <v>Cantor Fitzgerald</v>
          </cell>
          <cell r="B66">
            <v>0</v>
          </cell>
          <cell r="C66">
            <v>13000</v>
          </cell>
          <cell r="D66" t="str">
            <v>financial services</v>
          </cell>
          <cell r="E66" t="str">
            <v>http://www.cantor.com</v>
          </cell>
          <cell r="F66" t="str">
            <v>http://www.linkedin.com/company/cantor-fitzgerald</v>
          </cell>
          <cell r="G66" t="str">
            <v>New York</v>
          </cell>
          <cell r="H66" t="str">
            <v>New York</v>
          </cell>
          <cell r="I66" t="str">
            <v>investment management, equity capital markets, commercial real estate financing, research, ecommerce, prime brokerage, spacs, etfs, gaming technology, atms, debt capital markets, investment banking service, investment managers, finance, asset management, market making, private equity, global presence, regulatory compliance, institutional clients, capital raising, mergers and acquisitions, financial solutions, market access, market data platforms, blockchain security, market innovation, resilience, cryptocurrency liquidity, client coverage, bitcoin financing, blockchain integration, financial planning, market liquidity, energy markets, financial research, market data, real estate services, high-net-worth clients, investment strategies, broker-dealer, institutional investors, prime services, securities and commodity contracts intermediation and brokerage, financial technology, investment banking, financial technology solutions, government, market making in crypto, client support, high-net-worth, alternative investments, equities, tokenization of assets, real estate advisory, market insights, private ownership, equities trading, technology innovation, foreign exchange trading, electronic government securities, ai in trading, market data feeds, cryptocurrency trading, market risk, fixed income, risk management, market infrastructure technology, financial services, client base, defi support, b2b, digital asset trading, market data analytics, market research, financial consulting, philanthropy, financial advisory, market expertise, global offices, client solutions, financial markets, client relationships, private credit, hedge funds, electronic trading, broker-dealer services, market data services, commercial real estate, capital markets, digital asset custody, services, disaster relief, financial products, trading platforms, blockchain-based settlement, automated trading systems, strategic advisory, blockchain-enabled trading, data analytics, trading technology, market infrastructure, financial analytics, digital assets, brokerage, trading systems, audit, fixed income analytics, global markets, real estate, client services, shipping finance, wealth management, commodities trading, equity research, advisory services, trading execution, multi-asset strategies, cash management, financial services innovation, entrepreneurial mindset, healthcare investment, technology investment, debt markets, market analysis, client service, public offerings, strategic investment, private placement, structured finance, blockchain technology, emerging markets, financial risk assessment, data-driven decision making, global reach, non-profit, distribution, e-commerce, consumer internet, consumers, internet, information technology &amp; services, mergers &amp; acquisitions, finance technology, management consulting, consulting, nonprofit organization management</v>
          </cell>
          <cell r="J66" t="str">
            <v>Outlook, Microsoft Office 365, WP Engine, Hubspot, Slack, Salesforce, Mobile Friendly, WordPress.org, reCAPTCHA, Typekit, Gravity Forms, Akamai CDN Solutions, Apple, Apple macOS, Azure Linux Virtual Machines, CPI, Microsoft Office, Microsoft Windows Server 2012, Oracle Database, PL/SQL, BASE, SQL, Docker, Salesforce CRM Analytics, Cloud9, Python, AWS SDK for JavaScript, Spring, C#, Frame, Spring Boot, GitLab, Git, Maven, PubSub+, Prometheus, InfluxDB, Grafana, Loom, Excel4Apps, Linkedin Marketing Solutions, Oracle Analytics Cloud, Microsoft Excel, Microsoft PowerPoint, Fidessa, LinkedIn Recruiter, Spring Cloud, Angular, Redis, Cleverbridge, Yotpo, Jenkins, Cisco Nexus 2000, Zoomdata, Google AdWords Conversion, TraceMyIP, Ansible, Bash, CentOS, KVM, MySQL 8 With RHEL 8, Red Hat Enterprise Linux, Rocky Linux, VMware, Kdb+, FIS, Oracle General Ledger, Cisco WebEx Teams, Claude, ChatGPT, ExactMetrics, Splunk, OpenText, Micro Focus SiteScope, WP Job Manager, GE iFIX, Yahoo Ad Manager, Postfix, Switch Concepts, ChiroTouch, Perforce Delphix, Red Hat, GCC, Tanzu GemFire, Palo Alto PA-5200 Series, Cisco VPN, .NET, SharePoint, GitHub, CAT</v>
          </cell>
          <cell r="K66">
            <v>1331542880</v>
          </cell>
          <cell r="L66" t="str">
            <v>Other</v>
          </cell>
          <cell r="M66">
            <v>200000000</v>
          </cell>
          <cell r="N66">
            <v>44835</v>
          </cell>
          <cell r="O66">
            <v>3600000000</v>
          </cell>
          <cell r="Q66" t="str">
            <v>Cantor Fitzgerald is a prominent global financial services firm based in New York City, established in 1945. As one of the last private investment banks on Wall Street, it employs over 12,000 professionals across more than 30 countries. The firm is known for its expertise in investment banking, institutional equity, fixed income sales and trading, and real estate services.
Under the leadership of Chairman and CEO Howard Lutnick, Cantor Fitzgerald has shown resilience and innovation, particularly in rebuilding after the September 11 attacks. The firm offers a wide range of financial services, including advisory services for mergers and acquisitions, equity research, trading of fixed income products, and comprehensive asset management. It also operates several specialized subsidiary brands that provide services in areas such as commercial real estate, wealth management, and alternative investment management. Cantor Fitzgerald serves a diverse clientele, including major banks, corporations, and high-net-worth individuals.</v>
          </cell>
          <cell r="R66">
            <v>1945</v>
          </cell>
        </row>
        <row r="67">
          <cell r="A67" t="str">
            <v>Risk Strategies Company</v>
          </cell>
          <cell r="B67">
            <v>0</v>
          </cell>
          <cell r="C67">
            <v>5000</v>
          </cell>
          <cell r="D67" t="str">
            <v>insurance</v>
          </cell>
          <cell r="E67" t="str">
            <v>http://www.risk-strategies.com</v>
          </cell>
          <cell r="F67" t="str">
            <v>http://www.linkedin.com/company/risk-strategies-company</v>
          </cell>
          <cell r="G67" t="str">
            <v>Boston</v>
          </cell>
          <cell r="H67" t="str">
            <v>Massachusetts</v>
          </cell>
          <cell r="I67" t="str">
            <v>pampc, property amp casualty, pc, risk management, brokerage, specialty insurance, high net worth, property casualty, group benefits, surety, employee benefits, insurance, transportation, broker, insurance brokerage, financial &amp; wealth, hr, captives, life insurance, private client, consulting, cyber security, consulting services, business insurance, private client services, financial solutions, customized insurance, specialty practices, comprehensive risk assessment, industry expertise, client-first approach, tailored solutions, property and casualty, high-net-worth individuals, strategic consulting, wealth management, healthcare insurance, technology insurance, real estate insurance, non-profit insurance, education insurance, collaborative culture, transparency, mergers and acquisitions, client satisfaction, employee growth, risk mitigation, specialized coverage, customized risk strategies, client testimonials, industry-specific solutions, employee benefits consulting, commercial insurance, casualty insurance, reinsurance, cyber liability, claims management, safety consulting services, marine insurance, agriculture insurance, dental insurance, financial services, entertainment insurance, art insurance, employee health benefits, risk analytics, international benefits, environmental liability, human capital advisory, transportation insurance, data analytics, health management, loss control, surety bonds, workplace safety, legal liability, health and welfare, claims advocacy, business auto insurance, voluntary benefits, captive insurance, healthcare risk management, joint ventures, asset management, employee wellness programs, pharmacy consulting, catastrophe model, financial technology, actuarial services, workforce consulting, b2b, non-profit, services, human resources, computer &amp; network security, information technology &amp; services, management consulting, investment management, mergers &amp; acquisitions, finance technology, nonprofit organization management</v>
          </cell>
          <cell r="J67" t="str">
            <v>Cloudflare DNS, Mimecast, UPS, Workday, Slack, Salesforce, Hubspot, Workday Recruit, Google Tag Manager, Mobile Friendly, Typekit, Linkedin Marketing Solutions, Wistia, Google Analytics, Microsoft Office, Adobe InDesign, Canva, Microsoft PowerPoint, Google AdWords Conversion, Microsoft Excel, AMS360, Epic, Microsoft.NET Core 3.1, C#, Javascript, Node.js, Angular, Aryson MySQL to MSSQL Converter, AWS Trusted Advisor, Docker, Kubernetes, GitHub, Jira, Confluence, Salesforce CRM Analytics, Barracuda MSP, WebOffice, Harvest, Zendesk, RingCentral, Origami Risk, EFI, Amazon AMS, Adobe, Gem, Mode, Concur</v>
          </cell>
          <cell r="K67">
            <v>2300000000</v>
          </cell>
          <cell r="L67" t="str">
            <v>Debt Financing</v>
          </cell>
          <cell r="M67">
            <v>700000000</v>
          </cell>
          <cell r="N67">
            <v>45139</v>
          </cell>
          <cell r="O67">
            <v>1240000000</v>
          </cell>
          <cell r="Q67" t="str">
            <v>Risk Strategies Company is a national insurance brokerage and risk management firm based in Boston, Massachusetts, founded in 1997. The company specializes in customized risk management, consulting, and insurance solutions for businesses and individuals across more than 30 industries, including construction, aviation, finance, healthcare, and technology.
The firm offers a range of services, including risk management strategies, consulting, and tailored business insurance. Their consulting services encompass actuarial support, employee benefits, and healthcare claim audits. Risk Strategies also provides employee benefits solutions, focusing on data-driven approaches to manage costs and compliance. Additionally, they cater to high-net-worth individuals through private client services, offering specialized coverage for fine art and entertainment.
With a client-first approach, Risk Strategies emphasizes in-house expertise from a diverse team of professionals. The company has expanded through strategic acquisitions and operates as a top national broker, licensed in 48 states, serving upper middle-market commercial clients and private equity sectors.</v>
          </cell>
          <cell r="R67">
            <v>1997</v>
          </cell>
        </row>
        <row r="68">
          <cell r="A68" t="str">
            <v>Graphic Packaging International</v>
          </cell>
          <cell r="B68">
            <v>0</v>
          </cell>
          <cell r="C68">
            <v>23000</v>
          </cell>
          <cell r="D68" t="str">
            <v>packaging &amp; containers</v>
          </cell>
          <cell r="E68" t="str">
            <v>http://www.graphicpkg.com</v>
          </cell>
          <cell r="F68" t="str">
            <v>http://www.linkedin.com/company/graphic-packaging-international</v>
          </cell>
          <cell r="G68" t="str">
            <v>Atlanta</v>
          </cell>
          <cell r="H68" t="str">
            <v>Georgia</v>
          </cell>
          <cell r="I68" t="str">
            <v>packaging machinery, innovation, multipack cartons, microwave ovenable packaging, foodservice, bags, folding cartons, paperboard, hot cups, mailers, bleached paperboard, leaflets inserts, package design, sustainability, paperboard canisters, packaging, beverage packaging systems, cold cups, flexible packaging, microwave, retail food containers, recycled paperboard, cartons, air filter frames, wraps, unbleached paperboard, strength packaging, foodservice packaging, trays, containers/packaging, consumer discretionary, packaging &amp; containers manufacturing, sustainable packaging, consumer packaging solutions, renewable materials, recyclable materials, cups, multipack systems, innovative packaging, operational efficiency, customer support, beverage packaging, food packaging, personal care packaging, healthcare packaging, pet care packaging, beauty packaging, e-commerce packaging, barrier papers, cooking solutions, design and graphics, supply chain solutions, global brands, sustainability focus, eco-friendly materials, market trends, private label, club store segments, competitive landscape, packaging industry, environmental impact, circular economy, customer partnerships, innovative solutions, consumer packaging, packaging solutions, paperboard packaging, plastic reduction, ovenable trays, microwave-safe packaging, bag-in-box packaging, heavyweight folding cartons, gift packaging, fresh produce packaging, cold cups and lids, laser perforation, custom packaging solutions, anti-counterfeit packaging, child-resistant packaging, tamper-evident solutions, augmented reality packaging, brand elevation, packaging designs, enhanced consumer experience, environmentally friendly, pressed trays, susceptor technology, barrier-lined packaging, coatings and laminations, sustainability innovations, digital packaging, multi-compartment designs, thermal insulation cups, enhanced printing finishes, marketing packaging, innovative materials, food safety packaging, custom machinery, consumer convenience solutions, promotional packaging, sustainable materials, supply chain management, packaging compliance, food safety regulations, paperboard alternatives, performance packaging, b2b, b2c, b2b2c, e-commerce, d2c, services, retail, packaging design, environmental services, renewables &amp; environment, shipping, logistics &amp; supply chain, consumer internet, consumers, internet, information technology &amp; services</v>
          </cell>
          <cell r="J68" t="str">
            <v>MailJet, Microsoft Azure Hosting, SAP, Pardot, Slack, WordPress.org, Gravity Forms, New Relic, Google Tag Manager, LeadForensics, Apache, Mobile Friendly, reCAPTCHA, Remote, Epicor, AC500 PLC, Siemens SIMATIC HMI (Human Machine Interface), Tor, Sensor Tower, eMaint CMMS, Crestron, Spark, Webex, Microsoft Teams, SAP SuccessFactors, OneTrust Tech Risk &amp; Compliance, SolarWinds RMM, Inventor, dataPARC, Minitab Workspace, ABAP, CAT, eCentral, Microsoft Excel, GE Proficy, Microsoft PowerPoint, Excel4Apps, Salesforce, Canon Printers, Avid NewsCutter, CrownPeak, Sigma, CONTROL, SAP Material Requirement Planning (MRP), DC Storm, Quip, SentenceTransformers, Google AdWords Conversion, WebOffice, Outlook, Intel Cyclone, Azure Virtual Machine Scale Sets, UptimeRobot, Google Analytics, Bob, Siemens SIMATIC PCS, Git, Visio, LexisNexis Accurint, mabl, Freelance Distributed Control System (DCS), LogIC, Modbus, ManageEngine Desktop Central, .NET, SS&amp;C, AMP, Snow, Board, Maintenance Connection, Motorola, TripleLift, Mag+, Gem, Fiix CMMS, Inductive Automation Ignition, Splash, Wider Planet, MapR-DB, RFgen, BASE, GRIN, Amazon Web Services (AWS), Shopp, Olo, Microsoft Office, Datonics, CET, Micro, IBM Tape Systems, Barracuda Email Security Service, Siemens SIMATIC S7, Model N CPQ, SAP R/3, Cognos TM1, Adobe Marketo Measure (formerly Bizible), Datawrapper, ICP, Adobe Acrobat, Flow, FRAC Pumps, Box, Aruba Mobility Controllers, AWS Database Migration Service, ServiceNow, Micro Focus Universal CMDB, QAD Adaptive ERP, QlikView, ADP, Truckstop Load Board, Cisco TelePresence Management Suite (TMS)</v>
          </cell>
          <cell r="K68">
            <v>750000000</v>
          </cell>
          <cell r="L68" t="str">
            <v>Debt Financing</v>
          </cell>
          <cell r="M68">
            <v>400000000</v>
          </cell>
          <cell r="N68">
            <v>44501</v>
          </cell>
          <cell r="O68">
            <v>8609000000</v>
          </cell>
          <cell r="Q68" t="str">
            <v>Graphic Packaging International (GPI), based in Atlanta, Georgia, is a prominent global provider of sustainable fiber-based consumer packaging solutions. With over 100 years of experience and a workforce of approximately 23,000-24,000 employees across more than 100 locations, GPI holds around 3,000 patents. The company focuses on using renewable, recycled, and recyclable materials to create packaging for major brands in various sectors, including food, beverage, healthcare, and personal care.
GPI's extensive product portfolio features folding cartons, cups, foodservice packaging, multipack carriers, and specialty machinery. The company also provides design and innovation services, a global network of manufacturing facilities, and advanced multipack machinery systems. GPI is committed to sustainability through initiatives like the RENEW global social impact program and Vision 2030, and it has received numerous awards for its innovation and environmental efforts. In 2024, GPI reported net sales of $8,807 million, reflecting its strong market presence and commitment to operational efficiency.</v>
          </cell>
          <cell r="R68">
            <v>1920</v>
          </cell>
        </row>
        <row r="69">
          <cell r="A69" t="str">
            <v>J.S. Held LLC</v>
          </cell>
          <cell r="B69">
            <v>0</v>
          </cell>
          <cell r="C69">
            <v>3400</v>
          </cell>
          <cell r="D69" t="str">
            <v>management consulting</v>
          </cell>
          <cell r="E69" t="str">
            <v>http://www.jsheld.com</v>
          </cell>
          <cell r="F69" t="str">
            <v>http://www.linkedin.com/company/j-s-held</v>
          </cell>
          <cell r="G69" t="str">
            <v>Jericho</v>
          </cell>
          <cell r="H69" t="str">
            <v>New York</v>
          </cell>
          <cell r="I69" t="str">
            <v>program project management, equipment consulting, forensic accounting, restructuring, forensic architecture engineering, international arbitration, corporate finance, accident reconstruction, health safety services, environmental, turnaround receivership, economic damages valuations, intellectual property, cyber security investigations, surety services, construction claims disputes, property damage consulting, sustainability esg, global investigations, dispute resolution, construction consulting, digital investigations, business consulting &amp; services, enterprise risk, services, legal support, forensic investigation services, business performance improvement, digital transformation, esg consulting, strategic consulting, cybersecurity risk, esg (environmental, social, governance), strategic advisory, financial advisory, scientific consulting, financial dispute analysis, high-risk environments, forensic engineering, corporate advisory, risk assessment, technical expertise, resiliency building, insurance, strategic enterprise advisory, large data processing solutions, regulatory compliance advisory, environmental consulting, scientific analysis, property and infrastructure damage, risk management, dispute advisory, asset valuation, digital risk management, damage and loss assessment, damage assessment, digital risk and resiliency, consulting services, laboratory analysis, dispute consulting, corporate governance, catastrophe risk management, infrastructure damage, property damage assessment, operational performance, digital asset valuation, high-risk industry consulting, data processing, regulatory advisory, business intelligence, digital and data services, legal services, forensic investigation, environmental health and safety consulting, investigation services, investor services, strategic risk consulting, other scientific and technical consulting services, asset valuation services, large data processing, cyber incident response, risk and resilience consulting, high-stakes advisory, regulatory compliance, property assessment, laboratory testing, consulting, data analysis, digital risk mitigation, infrastructure analysis, risk analysis, enterprise risk management, large-scale data processing, industrial manufacturing, asset and enterprise valuation, digital asset valuation services, digital investigations in litigation, cybersecurity incident analysis, catastrophic situation management, enterprise dispute resolution, environmental damage assessment, professional, scientific, and technical services, high-stakes consulting, environmental health, complex dispute resolution, aerospace, high-stakes dispute consulting, financial services, insurance claims, b2b, forensic data analysis, esg risk assessment, forensic analysis, insurance industry, litigation support, high-risk environment advisory, turnaround and restructuring, laboratory testing services, investigative services, environmental health and safety, digital transformation consulting, healthcare, cybersecurity, large-scale data analysis, digital services, energy, risk mitigation, financial dispute, service, finance, legal, environment, conflict resolution, management consulting, financial consulting, analytics, information technology &amp; services, data analytics, health care, health, wellness &amp; fitness, hospital &amp; health care</v>
          </cell>
          <cell r="J69" t="str">
            <v>Cloudflare DNS, Rackspace MailGun, CloudFlare Hosting, Microsoft Dynamics 365 Marketing, VueJS, Mapbox, Marketo, Slack, R, Python, SAS Enterprise Guide, Stata, ServiceNow, Azure AD P2, Microsoft Intune Enterprise Application Management, Excel4Apps, Google AdWords Conversion, Concur, Dynamics 365 Finance, Azure Defender, Azure Firewall, Azure Information Protection, Azure Key Vault, Azure Policy, Azure Purview, Azure Sentinel, Box, Micro, Microsoft Defender for Cloud, Microsoft Defender for Endpoint, Microsoft Defender for Office 365, Microsoft Entra ID, Microsoft Exchange Server 2003, Microsoft OneDrive for Business, Microsoft Power Platform, Microsoft PowerShell, Microsoft Teams Rooms, Office365, SharePoint, IBM SPSS Modeler, Cornerstone HR, BILL, AutoCAD, , Odoo CRM, Microsoft Office, Microsoft PowerPoint, Adobe Acrobat Pro, SES, Azure Analysis Services, DotNetNuke, Angular, Azure Functions, Azure Logic Apps, Azure SQL, Microsoft SQL Server Reporting Services, Azure Application Insights, Azure Log Analytics, C#, Microsoft Project, Dynamics 365 Customer Insights, Azure Active Directory, Postman, Fiddler AI, C# (C Sharp), Outlook, Microsoft 365, Power BI Documenter</v>
          </cell>
          <cell r="L69" t="str">
            <v>Seed</v>
          </cell>
          <cell r="M69">
            <v>0</v>
          </cell>
          <cell r="N69">
            <v>42278</v>
          </cell>
          <cell r="O69">
            <v>1700000000</v>
          </cell>
          <cell r="Q69" t="str">
            <v>J.S. Held LLC is a global consulting firm founded in 1974 and based in Jericho, New York. With over 1,500 professionals across six continents, the firm specializes in providing technical, scientific, financial, and strategic consulting services. J.S. Held focuses on helping clients navigate complex challenges, mitigate risks, and realize value through objective analysis and specialized knowledge.
The firm offers a wide range of services, including digital investigations and forensics, risk management and advisory, and broader consulting for various assets at risk. Their expertise encompasses areas such as enterprise risk management, cyber incident response, and data preservation. J.S. Held employs proprietary methodologies and advanced forensic tools to deliver effective solutions tailored to client needs.
J.S. Held serves a diverse clientele, including a significant portion of Global 200 law firms, top insurance companies, and Fortune 100 companies, showcasing its extensive reach in the legal, insurance, and corporate sectors. The firm is committed to fostering a positive corporate culture and prioritizing employee satisfaction to ensure client success.</v>
          </cell>
          <cell r="R69">
            <v>1974</v>
          </cell>
        </row>
        <row r="70">
          <cell r="A70" t="str">
            <v>Solenis</v>
          </cell>
          <cell r="B70">
            <v>0</v>
          </cell>
          <cell r="C70">
            <v>17000</v>
          </cell>
          <cell r="D70" t="str">
            <v>chemicals</v>
          </cell>
          <cell r="E70" t="str">
            <v>http://www.solenis.com</v>
          </cell>
          <cell r="F70" t="str">
            <v>http://www.linkedin.com/company/solenis</v>
          </cell>
          <cell r="G70" t="str">
            <v>Wilmington</v>
          </cell>
          <cell r="H70" t="str">
            <v>Delaware</v>
          </cell>
          <cell r="I70" t="str">
            <v>chemical manufacturing, automated water treatment, mining chemicals, digital water safety systems, water data analytics, institutional cleaning chemicals, all other chemical product and preparation manufacturing, digital water management, sustainable water solutions, mining and mineral processing, chemical support services, cloud-based water management, scale inhibitors, global chemical solutions, sustainable chemical solutions, process aids, real-time water analytics, wastewater treatment chemicals, mining, process aids for biorefining, water treatment chemistries, digital water management systems, facility management, water process automation, power plant chemicals, predictive water analytics, smart water systems, municipal water treatment, water management, water treatment solutions, sustainability, pulp mill additives, biorefining chemicals, innovation, food and beverage processing, pulp and paper, iot water sensors, automated water control, biofilm control, services, regulatory water treatment, process and water treatment, water system monitoring, real-time process monitoring, operational efficiency, cloud water analytics, microbiological control agents, industrial water treatment, water treatment iot, water quality management, automated process control, regulatory compliance, b2b, chemical processing, municipal water chemicals, chemical process optimization, tissue making additives, predictive water maintenance, digital water analytics, water treatment services, digital water safety, predictive analytics, government, institutional facilities, consulting, water treatment iot systems, mining process chemicals, power generation, water treatment chemicals, chemical manufacturing support, process automation, water treatment technologies, water treatment, hygiene solutions, surface treatments, digital water solutions, water treatment innovation, water treatment expertise, institutional cleaning solutions, digital monitoring systems, eco-friendly disinfectants, sustainability solutions, food and beverage chemicals, oil and gas, reverse osmosis membrane treatments, pulp and paper chemicals, water analytics software, biofilm detection, environmental compliance, digital process control, advanced control systems, water reuse chemicals, process optimization, specialty chemicals, digital water quality, water treatment support, industrial process chemicals, chemical monitoring, food and beverage process chemicals, cloud-based water analytics, food processing, smart process control, agriculture, water treatment additives, digital process monitoring, industrial cleaning systems, industrial cleaning chemicals, industrial hygiene products, water quality sensors, e-commerce, water system automation, pool and spa chemicals, digital hygiene solutions, cloud water management, digital water control, food and beverage, commercial cleaning, oil and gas chemicals, advanced water filtration, industrial process aids, digital process optimization, power generation chemicals, iot-enabled water systems, municipal water, corrosion inhibitors, retention and drainage aids, biorefining, industrial processing, sanitation, defoamers, microbiological control, wastewater treatments, industrial hygiene, building care, floor care, consumer cleaning, personal care products, digital analyzers, performance monitoring, scale control, retention aids, sizing agents, strength additives, tissue making, boiler water treatments, cooling water treatments, raw water treatments, reverse osmosis, packaging solutions, environmental sustainability, chemical process improvement, consulting services, process improvement, market differentiation, dilution control systems, fabric care, infection prevention, pool and spa solutions, customer stewardship, social responsibility, safety data sheets, training courses, product stewardship, research and development, sustainability initiatives, global reach, healthcare, education, manufacturing, distribution, chemicals, environmental services, renewables &amp; environment, information technology &amp; services, enterprise software, enterprises, computer software, oil &amp; energy, food &amp; beverages, consumer goods, consumers, consumer internet, internet, management consulting, research &amp; development, health care, health, wellness &amp; fitness, hospital &amp; health care, mechanical or industrial engineering</v>
          </cell>
          <cell r="J70" t="str">
            <v>Cloudflare DNS, Sendgrid, Microsoft Office 365, CloudFlare Hosting, VueJS, Microsoft Application Insights, Atlassian Cloud, React, Workday, Salesforce Live Agent, Amazon SES, Salesforce, Slack, Multilingual, Mobile Friendly, Workday Recruit, Google Tag Manager, Google Analytics, Typekit, Vimeo, Amadesa, reCAPTCHA, Remote, Microsoft Office, WMS, SAP, Manhattan Active Omni, Aruba Mobility Controllers, FRAC Pumps, Motorola, Ning, Quip, Salesforce CRM Analytics, OneStream, Tableau, AWS Multi-Factor Authentication, Delinea, Microsoft Active Directory Federation Services, Microsoft PowerShell, SQL, Gem, Reviews, SAP Process Control, SAP Risk Management, WebOffice, 24-7 Media, MediaLets, Power BI Documenter, Brocade Switches, IBM Content Manager OnDemand, VISI, Google Cloud Document AI, Google Cloud AutoML, Snowflake, Databricks, Intel, Principle, SS&amp;C, Visio, GAS, IDC, Salesforce Service Cloud, Weibo, Board, Posit, Datadog Dashboards, Wider Planet, ABB Robotics, Siemens PROFIBUS, DC Storm, AVEVA InTouch HMI, .NET, LogIC, OneTrust Tech Risk &amp; Compliance, Coupa, SAP EHS, Liquid, GRIN, Excel4Apps, ServiceNow, Logility Solutions, Yahoo Ad Manager Plus, Act!, Oxid, poly, Thermo Scientific Chromeleon Chromatography Data System (CDS), Microsoft Excel, Alteryx, Microsoft PowerPoint, Google AdWords Conversion, MercuryGate TMS, SAP SD, Hubspot, DocuSign, ABAP, SAP Fiori, Flow, GTreasury, SAP BCM, /DB, Experian, Amazon GuardDuty, Rapid7 InsightVM, Spectrum, ISO+â„¢, Python, SAP ERP, Pricefx, SAP Data Maintenance for ERP by Vistex, SysTools VBA Password Recovery, Cursor, Repl.it, R, pandas, Instagram, LinkedIn Ads, YouTube, Absorb LMS, ManageEngine Desktop Central, Android, Kiosked, Google, DeltaV, AC500 PLC, Star, Microsoft Identity Manager, C#, TUNE, Azure Active Directory, Azure Multi-Factor Authentication, Office365, ABB Distributed Control Systems (DCS), Dynamics 365 Field Service, SharePoint, IoT, Scala, KNIME, Microsoft Power Automate, Microsoft Intune Enterprise Application Management, CyberArk, Tor, SAP Cloud Platform Integration, Workday Time Tracking, Compressor, Oracle Analytics Cloud, Vertex, Avalara, Red Hat OpenShift, Kubernetes, Red Hat Enterprise Linux, DAX, Power Query, SAP SuccessFactors, ACL, Agile GCP Labs, Streams, Google Cloud Tasks, Snow, PowerBI Tiles, GT-SUITE, eMaint CMMS, SAP Financial Supply Chain Management (FSCM), , HTC VIVE, Salesforce Sales Cloud, Adobe Experience Cloud, Salesforce CPQ, Freelance Distributed Control System (DCS), WinSCP, Oracle XML DB, Logility Demand Planning, SAP Extended ECM (xECM), Eureka, Materialise Magics, Fusion ERP Analytics, SAP Analytics Cloud, Apex, Argon CI/CD Security, CSS, HTML Pro, Javascript, SOQL, Linkedin Marketing Solutions, Webtrekk, ANGEL LMS, Adobe Captivate, Dash, AWS Lambda, Worksoft Certify, Agilent SLIMS, VMware vCenter CapacityIQ, Cisco DNA Center, Surfcam, Micro, Meshmixer, CET, VelocityEHS Accelerate | EHS &amp; ESG, OneTrust, Salesforce VisualForce, Salesforce WebToCase, Apex Chat, Google Firebase Cloud Messaging, Collective Media, ESET, Git, Flosum, ServiceNow Knowledge Management, Eyefinity OfficeMate, Autodesk BIM Collaborate, CADWorx, , Milestone, Salesforce Lightning Web Components, Verint Messaging, NVIDIA OptiX, SAM, Amazon Product Advertising API, Gingr, ActiveProspect, Amazon EC2 Container Service, Articulate Storyline 360, Later, Camtasia, Adobe Creative Cloud, Snagit, Sage, Concur</v>
          </cell>
          <cell r="K70">
            <v>6830000000</v>
          </cell>
          <cell r="L70" t="str">
            <v>Debt Financing</v>
          </cell>
          <cell r="M70">
            <v>1580000000</v>
          </cell>
          <cell r="N70">
            <v>45901</v>
          </cell>
          <cell r="O70">
            <v>5000000000</v>
          </cell>
          <cell r="Q70" t="str">
            <v>Solenis is a global leader in specialty chemicals and water treatment solutions, catering to water-intensive industries such as pulp and paper, oil and gas, chemical processing, mining, biorefining, power generation, and municipal markets. Headquartered in Wilmington, Delaware, the company employs around 23,000 professionals, including over 6,500 field representatives and 350 scientists, across more than 160 countries.
With a legacy of over 100 years, Solenis has a strong manufacturing and innovation presence, operating 71-78 facilities and 24 laboratories worldwide. The company offers a wide range of products, including scale inhibitors, defoamers, and deinking technologies, with a focus on sustainability and resource conservation. Their Solenis 360 approach combines advanced chemistries and digital technologies to address operational challenges and promote environmental responsibility. Recent initiatives include the acquisition of Diversey Holdings and the introduction of Soap For Hopeâ„¢ for waste reduction.</v>
          </cell>
          <cell r="R70">
            <v>1907</v>
          </cell>
        </row>
        <row r="71">
          <cell r="A71" t="str">
            <v>Xceedance</v>
          </cell>
          <cell r="B71">
            <v>0</v>
          </cell>
          <cell r="C71">
            <v>5500</v>
          </cell>
          <cell r="D71" t="str">
            <v>insurance</v>
          </cell>
          <cell r="E71" t="str">
            <v>http://www.xceedance.com</v>
          </cell>
          <cell r="F71" t="str">
            <v>http://www.linkedin.com/company/xceedance</v>
          </cell>
          <cell r="G71" t="str">
            <v>Boston</v>
          </cell>
          <cell r="H71" t="str">
            <v>Massachusetts</v>
          </cell>
          <cell r="I71" t="str">
            <v>technology implementations, data sciences &amp; analytics, underwriting, core administration, claims, business process outsourcing, finance &amp; accounting, project management, technology &amp; core systems, actuarial services, data analytics, policy service, insurance reinsurance, cat modeling, reporting &amp; business intelligence, insurance operations, insurance, claims tpa, claims automation, claims process automation, insurtech partnerships, claims operations, claims data lake, claims compliance, claims system integration, application development, cloud management, claims management, regulatory compliance, ai/ml, claims quality assurance, claims predictive analytics, insurance process automation, risk management, other scientific and technical consulting services, claims solutions, claims process reengineering, claims platform, claims operational efficiency, ai solutions, claims digital platform, data science, claims vendor management, cloud migration, claims digital transformation, devops, cybersecurity, claims risk management, broker support, insurance industry expertise, enterprise transformation, insurance lifecycle, financial services, insurance data platforms, legacy claims systems, claims cycle time, client engagement, digital transformation, market-leading solutions, claims data management, claims cost reduction, industry partnerships, services, claims digitalization, claims customer service, claims data, microservices, b2b, digital ecosystems, insurance technology, community engagement, reinsurance support, devsecops, system integration, cloud infrastructure, data platforms, system testing, api integration, information technology, insurtech innovation, data modeling, underwriting support, technology innovation, cloud computing, system architecture, cloud security, automation, claims platform upgrade, ai-driven solutions, software engineering, software development, mgas, containerization, operational efficiency, cloud deployment, claims customer experience, claims workflow automation, claims technology, infrastructure services, big data, claims process optimization, digital engineering, consulting, digital workplace, claims reporting, claims ai, system modernization, insurtech, automation tools, quality engineering, enterprise cloud, insurance industry awards, customer engagement, claims data security, it support, legacy modernization, enterprise software, it infrastructure, claims system modernization, automation services, claims fraud detection, data insights, customer experience, claims system, claims processing, cloud-native solutions, data security, claims analytics, claims workflow, claims platform integration, cyber security, insurance analytics, enterprise architecture, digital solutions, application support, cloud services, claims services, underwriting solutions, enterprise risk management, consulting services, policy administration, p&amp;c insurance, risk modeling, insurtech solutions, billing and collection, property inspection, mga solutions, digital contact center, systems integration, automation strategy, client relationship management, insurer services, reinsurer solutions, property insurance, business strategy, smart clearance, digital underwriting, innovative insurance services, finance and accounting, catastrophe management, insurance data platform, insurtech innovations, digital-first insurance, program management, risk data platform, transformational consulting, data-driven services, automation in insurance, modernizing insurance processes, client consulting, reporting and analytics, on-demand support, insurance distribution solutions, finance, non-profit, distribution, productivity, app development, apps, information technology &amp; services, enterprises, computer software, internet infrastructure, internet, computer &amp; network security, management consulting, nonprofit organization management</v>
          </cell>
          <cell r="J71" t="str">
            <v>Salesforce, Cloudflare DNS, SendInBlue, Outlook, Pardot, Microsoft Office 365, Autotask, CloudFlare Hosting, Atlassian Cloud, Barracuda Networks, Slack, Google Tag Manager, Gravity Forms, Shutterstock, Mobile Friendly, reCAPTCHA, Linkedin Marketing Solutions, Hotjar, WordPress.org, Remote, AI, Microsoft Azure Monitor, Kubernetes, Azure Container Apps, Azure Functions, Azure Logic Apps, Azure API Management, Azure SQL Database, Azure Cosmos DB, Azure Active Directory, Azure Active Directory Domain Services, Azure Monitor, Azure Data Factory, Terraform, Azure Firewall, Azure VPN Gateway, GE Healthcare MRI, Excel4Apps, Secured MVC Forum on Windows 2012 R2, Microsoft 365, Azure Active Directory B2C, Microsoft Entra ID, Konica Minolta bizhub, AWS VPN, Microsoft Power Platform, Microsoft Power Apps, Microsoft Power Automate, Power BI Documenter, ISO+â„¢, Azure Maps, Office365, Microsoft Teams Rooms, Duck Creek, Oracle XML DB, EKM, DotNetNuke, AWS Trusted Advisor, Google Cloud, Stormshield, Air, Corel, Guidewire PolicyCenter, Guidewire BillingCenter, Guidewire ClaimCenter, Git, Guidewire, Guidewire InsuranceSuite, AWS SDK for JavaScript, TypeScript, SQL, Amazon Managed Streaming for Apache Kafka (Amazon MSK), Mulesoft, Boomi, REST, Soap Media, Netlify, AWS Analytics, Azure Analysis Services, Azure Devops, GitHub Actions, Jenkins, Amazon CloudWatch, React, Vormetric Data Security Platform, Act!, .GIS, IBM Data Warehouse, Gem, Jira, Monday.com, Wordpress, Barracuda Email Security Service, Adobe InDesign, Adobe Photoshop, Strato, Adobe Premiere Pro, Adobe After Effects, Adobe Creative Suite, Azure Event Hubs, Azure Service Fabric, Databricks, Delta, Azure Synapse, Looker, Azure SQL, PostgreSQL, Azure Purview, Azure Key Vault, Python, Microsoft SQL Server Reporting Services, SysTools VBA Password Recovery, Docker, Azure Kubernetes Service (AKS), HELM, Grafana, Prometheus, Microsoft Defender for Cloud, Apache, Nginx, Ubuntu, Mendix, Amazon Linux 2, Selenium, Katalon Studio, Okta Authorization, Nielsen NetRatings, GenText AI Assistant for MS Word, Google Cloud APIs, Clarity, Snowflake, GoToAssist (FASTchat), Express, Spring Boot, Apache Camel, Hubspot, Marketo, Tableau, PowerBI Tiles, Copilot, Fusion ERP Analytics, iManage, Oracle Fusion Middleware, Angular, J2EE, Gradle, Maven, Spring, Frame, Camunda, Hibernate, JUnit, OpenID, mO Jira OAuth SSO, Jira OpenID Connect SSO, Jira OIDC SSO, SAM</v>
          </cell>
          <cell r="L71" t="str">
            <v>Venture (Round not Specified)</v>
          </cell>
          <cell r="M71">
            <v>0</v>
          </cell>
          <cell r="N71">
            <v>45931</v>
          </cell>
          <cell r="O71">
            <v>1400000000</v>
          </cell>
          <cell r="Q71" t="str">
            <v>Xceedance is a global leader in consulting, technology, operations support, and data solutions for the insurance industry. Founded in 2013 and headquartered in Hamilton, Bermuda, the company focuses on optimizing the insurance lifecycle, including underwriting, policy management, claims handling, and finance. With annual revenues exceeding $670 million, Xceedance empowers insurers, reinsurers, agents, brokers, and program administrators worldwide to enhance operational efficiency and drive profitable growth.
The company offers a wide range of services, including underwriting and policy services, claims management, property inspection, billing and collection, finance and accounting, customer experience, technology solutions, and data analytics. Xceedance's MAPSÂ® software platform supports over 80 insurance carriers by delivering efficient property inspections. The company has received multiple recognitions for its innovative solutions and expertise in the insurance sector, demonstrating its commitment to improving client outcomes and operational performance.</v>
          </cell>
          <cell r="R71">
            <v>2013</v>
          </cell>
        </row>
        <row r="72">
          <cell r="A72" t="str">
            <v>Packaging Corporation of America</v>
          </cell>
          <cell r="B72">
            <v>0</v>
          </cell>
          <cell r="C72">
            <v>16000</v>
          </cell>
          <cell r="D72" t="str">
            <v>packaging &amp; containers</v>
          </cell>
          <cell r="E72" t="str">
            <v>http://www.packagingcorp.com</v>
          </cell>
          <cell r="F72" t="str">
            <v>http://www.linkedin.com/company/pca</v>
          </cell>
          <cell r="G72" t="str">
            <v>Lake Forest</v>
          </cell>
          <cell r="H72" t="str">
            <v>Illinois</v>
          </cell>
          <cell r="I72" t="str">
            <v>containerboard &amp; corrugated packaging product manufacturer, containers/packaging, consumer discretionary, retail display, honeycomb protective packaging, acquisition growth, environmental sustainability, custom corrugated boxes, industrial and consumer product packaging, services, industrial supply, retail merchandising displays, paper and paper products, food packaging, specialty papers, environmental practices, corporate governance, retail display packaging, industrial packaging services, supply chain optimization, product innovation in packaging, industrial manufacturing, e-commerce packaging solutions, e-commerce shipping solutions, retail display boxes, supply chain, manufacturing facilities, containerboard, product innovation, protective packaging solutions for electronics, raw material sourcing, protective packaging innovation, industrial packaging innovation, product design, custom packaging design, recycling, creative design centers, commodity papers, fulfillment centers, industrial protective packaging, product customization, industrial supply chain logistics, customer service, market expansion strategies, supply chain management, product quality control, design and innovation centers, industrial product manufacturing, corporate social responsibility, corrugated packaging products, industrial packaging, packaging supply centers, customer service excellence, manufacturing, b2b, supply chain management centers, product development, industrial products, industrial packaging solutions, project management, logistics and distribution, custom packaging solutions, honeycomb packaging, packaging, containerboard manufacturing, specialty paper products, strategic acquisitions, food and agricultural packaging, protective packaging materials, logistics and supply chain, strategic growth, e-commerce, sustainable manufacturing, custom boxes, customer relationship management, protective packaging, sustainable supply chain practices, supply chain integration, design centers, sustainable packaging practices, paper mills, packaging solutions, sustainable paper manufacturing, market leadership, e-commerce packaging, packaging technology, specialty packaging solutions, industrial and retail packaging, market expansion, sustainable packaging, retail, logistics management, industrial supply chain, environmental responsibility, customer service focus, corrugated display solutions, shipping containers, customized packaging solutions, supply chain logistics, technical centers, retail merchandising, paperboard container manufacturing, corrugated packaging, corporate responsibility, converting facilities, market diversification, commodity and specialty papers, innovation, converting and design facilities, industrial, consumer goods, corrugated, sustainable, logistics, logistics &amp; supply chain, mechanical or industrial engineering, productivity, shipping, consumer internet, consumers, internet, information technology &amp; services, crm, sales, enterprise software, enterprises, computer software</v>
          </cell>
          <cell r="J72" t="str">
            <v>DNS Made Easy, Microsoft Office 365, Drupal, React, Slack, Remote, Microsoft Project, Siemens SIMATIC S7, AMP, Quip, Ansys Mechanical, poly, Minitab Statistical Software, DeltaV, AutoCAD, Google AdWords Conversion, Amazon Mechanical Turk, SharePoint, Nintex, Power BI Documenter, Microsoft SQL Server Reporting Services, Microsoft 365, Microsoft-IIS, Microsoft Windows Server 2000, Azure Active Directory B2C, AC500 PLC, CONTROL, FIS, GAS, Canal, CAT, Microsoft Excel, Outlook, Microsoft PowerPoint, OpenProject, Tor, IBM i, Smartsupp, Microsoft Office, FireEye Helix, SentinelOne Watchtower, Brocade Switches, Wireshark, Fiddler AI, Remedy Single Sign On, PeopleSoft CRM, IBM Mainframe, Tampa AS400 Inc, Gem, EMaint, YieldBot, Bob, Parallels Mac Management for Microsoft SCCM, Batch, Microsoft VBScript, Microsoft PowerShell, LogRhythm SIEM, InstallShield, Internet Explorer, Remote Desktop Services, Microsoft Advanced Group Policy Management, The PI System, Wasp Barcode, Freelance Distributed Control System (DCS), mabl, Excel4Apps, ABB Distributed Control Systems (DCS), Act!, Micro, PriceGrabber, Rockwell Automation Services, FactoryTalk View, RedheadLabs, RabbitMQ, PowerFlex, Secured MVC Forum on Windows 2012 R2, OSIsoft PI, IBM Qiskit Runtime, LogIC, Cision, CNC Software, GRIN, Radial, TripleLift, Microsoft System Center Configuration Manager, Microsoft Active Directory Federation Services, Olo, Neogov HRMS, Alight, Avalara CertCapture, Oracle Analytics Cloud, DC Storm, PRO.FILE, Box, Ning</v>
          </cell>
          <cell r="K72">
            <v>555000000</v>
          </cell>
          <cell r="L72" t="str">
            <v>Other</v>
          </cell>
          <cell r="M72">
            <v>555000000</v>
          </cell>
          <cell r="N72">
            <v>36526</v>
          </cell>
          <cell r="O72">
            <v>8989300000</v>
          </cell>
          <cell r="Q72" t="str">
            <v>Packaging Corporation of America (PCA) is a prominent manufacturing company based in Lake Forest, Illinois. Established in 1959, PCA specializes in containerboard and corrugated packaging products. The company employs approximately 15,500 people and operates a vast network of facilities across the United States and North America, including 6 containerboard mills, 95 converting facilities, and 10 creative design centers.
PCA produces a variety of packaging solutions, including corrugated containers, point-of-purchase displays, and protective packaging tailored for industries such as food and beverage, e-commerce, and industrial manufacturing. The company focuses on innovative and customized packaging, utilizing advanced manufacturing techniques for efficient production and quick delivery. PCA is committed to sustainability, emphasizing responsible sourcing and recycling in its operations. Recognized as a Fortune 500 company, PCA has been acknowledged for its community outreach and sustainability efforts, appearing on Newsweek's "Americaâ€™s Most Responsible Companies" list for five consecutive years through 2024.</v>
          </cell>
          <cell r="R72">
            <v>1959</v>
          </cell>
        </row>
        <row r="73">
          <cell r="A73" t="str">
            <v>CA Technologies</v>
          </cell>
          <cell r="B73">
            <v>0</v>
          </cell>
          <cell r="C73">
            <v>4100</v>
          </cell>
          <cell r="D73" t="str">
            <v>information technology &amp; services</v>
          </cell>
          <cell r="F73" t="str">
            <v>http://www.linkedin.com/company/ca-technologies</v>
          </cell>
          <cell r="G73" t="str">
            <v>San Jose</v>
          </cell>
          <cell r="H73" t="str">
            <v>California</v>
          </cell>
          <cell r="I73" t="str">
            <v>agile development, application performance management, infrastructure management, security as a service, service assurance, virtualization, mainframe, enterprise mobility management, network management, service management, devops, ppm management, api management, computer software: prepackaged software, technology, software development, information technology &amp; services</v>
          </cell>
          <cell r="J73" t="str">
            <v>UltraDns, Gmail, Google Apps, Microsoft Office 365, Amazon AWS, Bluekai, DemandBase, Brightcove, Backbone JS Library, OneTrust, Amazon SES, Remote</v>
          </cell>
          <cell r="K73">
            <v>19072400000</v>
          </cell>
          <cell r="L73" t="str">
            <v>Merger / Acquisition</v>
          </cell>
          <cell r="M73">
            <v>19000000000</v>
          </cell>
          <cell r="N73">
            <v>43678</v>
          </cell>
          <cell r="Q73" t="str">
            <v>CA Technologies, founded in 1976, is a multinational software company headquartered in New York. With over 11,000 employees across more than 40 countries, it serves organizations in over 100 countries, including 99% of Fortune 500 companies. The company specializes in enterprise software solutions that manage and secure IT environments, ranging from mainframes to cloud computing.
CA Technologies has a diverse product portfolio that includes mainframe solutions, enterprise security management, relational database management, systems management, and cloud offerings. The company has grown through numerous acquisitions, enhancing its capabilities and expanding its reach. Notable acquisitions include Legent Corporation, Cheyenne Software, and Platinum Technology, among others. In 2010, CA rebranded to CA Technologies to reflect its comprehensive IT management focus.
In 2018, Broadcom announced its acquisition of CA Technologies for $18.9 billion, marking a new chapter for the company while maintaining its legacy in software, particularly in mainframe revenue.</v>
          </cell>
          <cell r="R73">
            <v>1976</v>
          </cell>
        </row>
        <row r="74">
          <cell r="A74" t="str">
            <v>NCH</v>
          </cell>
          <cell r="B74">
            <v>0</v>
          </cell>
          <cell r="C74">
            <v>5600</v>
          </cell>
          <cell r="D74" t="str">
            <v>chemicals</v>
          </cell>
          <cell r="E74" t="str">
            <v>http://www.nch.com</v>
          </cell>
          <cell r="F74" t="str">
            <v>http://www.linkedin.com/company/nch</v>
          </cell>
          <cell r="G74" t="str">
            <v>Wilmington</v>
          </cell>
          <cell r="H74" t="str">
            <v>Delaware</v>
          </cell>
          <cell r="I74" t="str">
            <v>water treatment amp remediation, commercial products, cleaning &amp; speciality supplies, industrial distribution, industrial maintenance, water treatment remediation, production chemicalsmanufacturing, consumer packaged goods plumbing, consumer packaged goods plumbing &amp; pet care, chemical manufacturing, industrial lubricants, medical equipment and supplies manufacturing, government, manufacturing, energy conservation, water treatment systems, services, b2c, lubricants, eco-friendly products, on-site expertise, custom water treatment, industrial safety products, chemical solutions, water treatment, b2b, product innovation, e-commerce, global supply chain, family-led business, maintenance chemicals, facility management, parts cleaning, d2c, healthcare, parts cleaning machines, customer retention, commercial cleaning, global manufacturing, proprietary sales methodologies, retail, sustainability practices, cleaning solutions, plumbing products, environmentally responsible, maintenance services, lubrication products, parts washing, wastewater management, hvac maintenance, specialty chemicals, degreasing agents, housekeeping supplies, industrial cleaners, maintenance products, technical expertise, customer-centric service, sales force development, repair solutions, biological treatments, manufacturing plants, direct marketing, ehs compliance, global distribution, chemical specialties, parts replacement, performance lubricants, soil remediation, disinfection products, safety products, sanitation solutions, facility upkeep, industrial solvents, technical sales support, water conservation, sustainability initiatives, service efficiency, facility equipment, hazardous waste management, innovative repair solutions, product diversity, global presence, direct sales, market leadership, research and development, brand recognition, industrial, global, family-led, sustainability, innovation, supply chain, on-site support, custom solutions, water systems, industrial chemicals, public sector, retail products, chemicals, mechanical or industrial engineering, consumer internet, consumers, internet, information technology &amp; services, health care, health, wellness &amp; fitness, hospital &amp; health care, marketing &amp; advertising, research &amp; development, environmental services, renewables &amp; environment</v>
          </cell>
          <cell r="J74" t="str">
            <v>Salesforce, SendInBlue, Outlook, Microsoft Office 365, NetSuite, SuccessFactors (SAP), Slack, Facebook Custom Audiences, Weebly, YouTube, Google Font API, Google Analytics, Facebook Widget, Shutterstock, Mobile Friendly, Google Tag Manager, Google translate widget, Facebook Login (Connect), Google translate API, reCAPTCHA, WordPress.org, Nginx, Remote, Cisco WebEx Teams, Excel4Apps, LinkedIn Ads, Tableau, OneStream, edX, Micro, Xray, Strato, Adobe Photoshop, Revel iPad POS, SAP</v>
          </cell>
          <cell r="L74" t="str">
            <v>Merger / Acquisition</v>
          </cell>
          <cell r="M74">
            <v>0</v>
          </cell>
          <cell r="N74">
            <v>45809</v>
          </cell>
          <cell r="O74">
            <v>2000000000</v>
          </cell>
          <cell r="Q74" t="str">
            <v>NCH Corporation is a family-owned global company based in the Dallas, Texas area, founded in 1919. With over 100 years of experience, NCH specializes in industrial maintenance products, water treatment solutions, and related technologies. The company operates in more than 50 countries and employs over 8,500 people, achieving annual sales exceeding $1 billion.
Initially known as the National Disinfectant Company, NCH has evolved significantly, expanding its product offerings and global reach. The company emphasizes a direct marketing model, allowing it to serve a diverse range of small-to-medium industrial, commercial, and institutional customers. NCH's product portfolio includes specialty chemicals, cleaning technologies, industrial maintenance supplies, and safety equipment, all developed through in-house manufacturing and research and development efforts.</v>
          </cell>
          <cell r="R74">
            <v>1919</v>
          </cell>
        </row>
        <row r="75">
          <cell r="A75" t="str">
            <v>Universal Orlando Resort</v>
          </cell>
          <cell r="B75">
            <v>0</v>
          </cell>
          <cell r="C75">
            <v>28000</v>
          </cell>
          <cell r="D75" t="str">
            <v>entertainment</v>
          </cell>
          <cell r="E75" t="str">
            <v>http://www.universalparks.com</v>
          </cell>
          <cell r="F75" t="str">
            <v>http://www.linkedin.com/company/universal-orlando-resort</v>
          </cell>
          <cell r="G75" t="str">
            <v>Orlando</v>
          </cell>
          <cell r="H75" t="str">
            <v>Florida</v>
          </cell>
          <cell r="I75" t="str">
            <v>amusement parks, destination resort, theme parks, entertainment, leisure, entertainment providers, themed attractions, family entertainment, resorts, vacation experiences, roller coasters, live entertainment, dining experiences, hotel accommodations, interactive experiences, water parks, adventure activities, seasonal events, character meet and greets, virtual reality attractions, transportation services, ticketing options, group packages, exclusive experiences, signature dining, merchandising, entertainment shows, themed hotels, guest services, special events, season passes, adventure rides, children's attractions, family-friendly activities, historic theme parks, immersive environments, photo opportunities, iconic landmarks, theme park safety, crowd management, family resorts, outdoor activities, park amenities, customized experiences, event planning, tour packages, vip experiences, cultural attractions, live shows, nighttime entertainment, interactive exhibits, theme park food, sustainable practices, entertainment offerings, b2b, b2c, e-commerce, d2c, services, retail, events services, consumer internet, consumers, internet, information technology &amp; services, active life</v>
          </cell>
          <cell r="J75" t="str">
            <v>Akamai, Akamai DNS, Microsoft Office 365, Amazon AWS, OneTrust, Slack, Omniture (Adobe), Adobe Marketing Cloud, Emma, TubeMogul, WP Engine, Create React App, Salesforce, Google Maps, Sizmek (MediaMind), Google Font API, Mobile Friendly, Google Analytics, Kenexa, Typekit, BugHerd, New Relic, Google Tag Manager, WordPress.org, Apache, Google Maps (Non Paid Users), Nginx, YouTube, Facebook Login (Connect), Facebook Widget, Facebook Custom Audiences, Adobe Media Optimizer, Gravity Forms, Bing Ads, JivoSite, SOASTA, Woo Commerce, reCAPTCHA, Bootstrap Framework, Visual IQ, Google AdWords Conversion, DataLogix, DoubleClick, Yahoo Analytics, iTunes, greyscale - grey, Google Play, AdRoll, The Trade Desk, IBM Websphere, Yahoo Ad Manager Plus, Qualtrics, Google Remarketing, Flashtalking, Google AdSense, Adara, Twitter Advertising, Amazon Associates, Google Dynamic Remarketing, DoubleClick Conversion, DoubleClick Floodlight, Remote, Postpresso, Olo, SS&amp;C, Azure Virtual Machines, Canon Printers, E-planning, Cisco IP Phones, Calabrio Teleopti Workforce Management, Gem, IBM Maximo, Excel4Apps, Security, CAT</v>
          </cell>
          <cell r="O75">
            <v>1800000000</v>
          </cell>
          <cell r="P75">
            <v>62</v>
          </cell>
          <cell r="Q75" t="str">
            <v>Universal Orlando Resort is a major entertainment destination located in Central Florida. It features a variety of attractions, including theme parks, a water park, nightlife, and on-site hotels. The resort includes Universal Studios Florida, Universal's Islands of Adventure, Universal's Volcano Bay, and Universal CityWalk, creating an interconnected experience for guests.
Visitors can enjoy movie-inspired adventures, thrilling rides, and water-based fun. Universal CityWalk offers vibrant nightlife and dining options, while the on-site hotels provide convenient accommodations. The resort is committed to innovation, utilizing advanced technology in its attractions and supporting community initiatives through volunteerism and educational programs.</v>
          </cell>
          <cell r="R75">
            <v>1990</v>
          </cell>
        </row>
        <row r="76">
          <cell r="A76" t="str">
            <v>Amazon Fulfillment Technologies &amp; Robotics</v>
          </cell>
          <cell r="B76">
            <v>0</v>
          </cell>
          <cell r="C76">
            <v>17000</v>
          </cell>
          <cell r="D76" t="str">
            <v>information technology &amp; services</v>
          </cell>
          <cell r="F76" t="str">
            <v>http://www.linkedin.com/company/amazon-fulfillment-technologies-robotics</v>
          </cell>
          <cell r="G76" t="str">
            <v>North Reading</v>
          </cell>
          <cell r="H76" t="str">
            <v>Massachusetts</v>
          </cell>
          <cell r="I76" t="str">
            <v>robotics, cloud, mysql, automation, lean manufacturing, machine learning, hardware engineering, javacc, algorithms, soa, j2ee, rest, software engineering, aws, computer vision, nosql, e-commerce, logistics, hardware, information technology, consumer internet, internet, software development, mechanical or industrial engineering, information technology &amp; services, artificial intelligence, consumers</v>
          </cell>
          <cell r="Q76" t="str">
            <v>Amazon Fulfillment Technologies &amp; Robotics (AFT&amp;R) is a division of Amazon dedicated to enhancing fulfillment networks through advanced technology solutions, including robotics and AI. Headquartered in Massachusetts, AFT&amp;R has deployed over 1 million robots globally since acquiring Kiva Systems in 2012. The division focuses on optimizing order processing efficiency, safety, and speed, while also creating new job opportunities and prioritizing employee safety with innovations like robotic tech vests.
AFT&amp;R's offerings include autonomous mobile robots (AMRs), AI models, and software designed for warehouse automation. Their mobile robots assist in sorting, lifting, and transporting packages, while systems like Sequoia and DeepFleet improve inventory management and robot coordination. AFT&amp;R also provides network optimizations for Amazon's fulfillment sites, enhancing inventory visibility and adaptability to meet dynamic demands. The integration of these technologies with AWS supports automation in modern fulfillment centers, ensuring faster and more cost-effective package delivery.</v>
          </cell>
          <cell r="R76">
            <v>2003</v>
          </cell>
        </row>
        <row r="77">
          <cell r="A77" t="str">
            <v>Gallagher</v>
          </cell>
          <cell r="B77">
            <v>0</v>
          </cell>
          <cell r="C77">
            <v>72000</v>
          </cell>
          <cell r="D77" t="str">
            <v>insurance</v>
          </cell>
          <cell r="E77" t="str">
            <v>http://www.ajg.com</v>
          </cell>
          <cell r="F77" t="str">
            <v>http://www.linkedin.com/company/gallagher-global</v>
          </cell>
          <cell r="G77" t="str">
            <v>Rolling Meadows</v>
          </cell>
          <cell r="H77" t="str">
            <v>Illinois</v>
          </cell>
          <cell r="I77" t="str">
            <v>risk management, insurance, consulting, specialty insurers, finance, insurance compliance, insurance risk analysis, insurance industry growth, construction risk management, services, risk management strategies, energy risk consulting, claims advocacy, insurance policy design, insurance industry digital tools, insurance claims support, transportation, insurance claims, b2b, healthcare risk solutions, manufacturing, insurance claims technology, insurance industry digital transformation, insurance and risk solutions, insurance industry solutions, healthcare, automotive risk solutions, insurance and risk consulting, insurance solutions worldwide, executive search, professional services, global insurance, insurance claims management, construction, insurance brokerage services, claims processing, transportation risk solutions, insurance risk management, aerospace risk management, insurance industry digital solutions, insurance and risk services, real estate risk management, insurance agencies and brokerages, insurance claims automation, insurance market, insurance solutions provider, multinational risk management, enterprise risk management, insurance services, hospitality risk management, global risk management, benefits programs, insurance data analytics, insurance market trends, insurance policy management, insurance industry analytics, insurance client services, insurance solutions, environmental risk consulting, insurance brokerage, risk assessment tools, public sector risk management, risk mitigation, hr consulting, insurance consulting, insurance technology, manufacturing risk management, claims processing systems, insurance brokerage firm, insurance industry expertise, strategic acquisitions, retirement planning, corporate insurance, client-focused, real estate, professional liability insurance, insurance solutions for businesses, insurance risk management tools, nonprofit risk solutions, insurance industry, risk mitigation strategies, risk consulting, insurance claims processing, claims administration, insurance industry leader, claims management, insurance markets, insurance risk assessment, corporate risk solutions, employee benefits, risk control, claims management &amp; advocacy, insurance broker, cyber risk management, insurance products, leadership development, insurance industry innovation, financial services, insurance data management, benefits consulting, consulting services, human resources consulting, healthcare consulting, diversity and inclusion, business continuity planning, cyber liability insurance, executive benefits consulting, financial institutions insurance, real estate insurance, construction insurance, public sector insurance, nonprofit insurance, commercial insurance, small business insurance, data and analytics consulting, crisis resilience, voluntary benefits, financial and retirement services, compensation consulting, compliance consulting, talent assessment, property insurance, environmental risk management, employee communication consulting, diversity equity and inclusion (dei), global insurance services, multinational insurance, personal lines insurance, disability insurance, succession planning, pharmacy benefit consulting, physical wellbeing programs, organizational development, life and annuity brokerage, insurance tiers, nonqualified deferred compensation, coaching and leadership, employee training programs, culture assessment, education, legal, non-profit, distribution, mechanical or industrial engineering, health care, health, wellness &amp; fitness, hospital &amp; health care, staffing &amp; recruiting, professional training &amp; coaching, insurance agencies &amp; brokerages, management consulting, nonprofit organization management</v>
          </cell>
          <cell r="J77" t="str">
            <v>Akamai DNS, MessageGears, Outlook, Microsoft Office 365, Brightcove, Drupal, Microsoft Application Insights, Umbraco, StackAdapt, The Trade Desk, Webflow, Sage Intacct, iCIMS, Hubspot, Slack, Salesforce, Mobile Friendly, Facebook Login (Connect), Multilingual, YouTube, Walkme, Shutterstock, Nginx, Bootstrap Framework, Google Font API, New Relic, Google Tag Manager, WordPress.org, Incapsula, Vimeo, Talkspace, Microsoft Office, AI, Microsoft Teams Rooms, Gem, PowerBI Tiles, Microsoft Excel, accessiBe, Kyriba, Google Analytics, Jetty Server, McAfee Total Protection for Data Loss (DLP), SQL, Salesforce Sales Cloud, Salesforce Service Cloud, Adobe Experience Cloud, PEX, Apex, Salesforce Lightning Web Components, Flow, Adobe Journey Optimizer, Act!, PHP, Symfony, Docker, Kubernetes, Azure Purview, Microsoft 365, Tableau, Visio, Google AdWords Conversion, Microsoft PowerPoint, Genesys Cloud CX Platform, Salesforce Marketing Cloud, Micro Focus LoadRunner, Toolkit, Board, Microsoft SQL Server Reporting Services, GoToAssist (FASTchat), Microsoft Azure Monitor, Snowflake, Terraform, Figma, Salesforce CRM Analytics, Intel, Workfront, C#, .NET, Terragrunt, Zywave, Admin, Fusion ERP Analytics, Azure Data Factory, Constant Contact, Air, Azure Devops, Planview ProjectPlace, LucidChart, Azure Data Lake Analytics, Azure Data Studio, Azure Key Vault, Azure Logic Apps, Azure Portal, Azure Synapse Analytics, SSMS Tools Pack, SharePoint, Microsoft Teams, JD Edwards World, JD Edwards, SAP, Concur</v>
          </cell>
          <cell r="K77">
            <v>11469700000</v>
          </cell>
          <cell r="L77" t="str">
            <v>Merger / Acquisition</v>
          </cell>
          <cell r="M77">
            <v>0</v>
          </cell>
          <cell r="N77">
            <v>45748</v>
          </cell>
          <cell r="O77">
            <v>13941800000</v>
          </cell>
          <cell r="Q77" t="str">
            <v>Arthur J. Gallagher &amp; Co. is a global insurance brokerage, risk management, and HR &amp; benefits consulting company founded in 1927 in Chicago, Illinois. Headquartered in Rolling Meadows, Illinois, Gallagher ranks among the world's largest insurance brokers, employing over 71,000 people across more than 130 countries. The company is publicly traded on the New York Stock Exchange under the ticker symbol AJG and is a component of the S&amp;P 500.
Gallagher operates through two main business segments: insurance brokerage and risk management services. The insurance brokerage segment advises clients on insurance programs and connects them with carriers, while the risk management services segment focuses on claims administration and loss control consulting. The company serves a diverse range of clients, from small businesses to multinational corporations, providing tailored solutions to meet their insurance and risk management needs. With a strong commitment to service and ethical behavior, Gallagher aims to help clients face their future with confidence.</v>
          </cell>
          <cell r="R77">
            <v>1927</v>
          </cell>
        </row>
        <row r="78">
          <cell r="A78" t="str">
            <v>Accenture Federal Services</v>
          </cell>
          <cell r="B78">
            <v>0</v>
          </cell>
          <cell r="C78">
            <v>16000</v>
          </cell>
          <cell r="D78" t="str">
            <v>information technology &amp; services</v>
          </cell>
          <cell r="E78" t="str">
            <v>http://www.accenturefederal.com</v>
          </cell>
          <cell r="F78" t="str">
            <v>http://www.linkedin.com/company/accenturefederalservices</v>
          </cell>
          <cell r="G78" t="str">
            <v>Arlington</v>
          </cell>
          <cell r="H78" t="str">
            <v>Virginia</v>
          </cell>
          <cell r="I78" t="str">
            <v>it services &amp; it consulting, cyberattack mitigation, government it solutions, legacy system decommissioning, federally secure cloud migration, federal cloud services, ai-powered fraud detection, federal government services, data analytics platforms, federally tailored it solutions, quantum computing in cybersecurity, federally tailored ai agents, quantum cybersecurity, federally integrated data systems, federal agency modernization, federal cybersecurity, real-time intelligence platforms, cyber threat detection, federated data sharing, federally compliant ai solutions, ai-driven insights, federal mission support, it modernization, technology modernization, defense, federal government cybersecurity, federal digital infrastructure, federally integrated cybersecurity tools, innovation, legacy system retirement, services, federation of government data, federated data analytics, cloud computing, operational efficiency, cybersecurity tools, data analytics and bi, data analytics, federal digital transformation, ai and machine learning platforms, federally compliant data sharing platforms, federal it consulting, b2b, federally compliant solutions, federally compliant cloud platforms, federally tailored data analytics, information technology and services, federal it services, cloud migration tools, federal digital services, mission support, digital transformation, cyberattack prevention systems, federally tailored solutions, federally integrated cyber defense systems, federally compliant ai-driven insights, government data sharing, government, cyber defense systems, federated threat detection, consulting, federated machine learning, public sector technology, security enhancement, computer systems design and related services, federally integrated analytics, advanced analytics platforms, government administration, federally optimized cybersecurity solutions, government cybersecurity, federally focused consulting, federal it modernization, ai and ml in government, it modernization tools, cost savings, government data analytics, federally optimized cloud infrastructure, federal it ecosystem, federal operations support, mission support tools, federally integrated ai solutions, federally compliant cloud solutions, federally tailored cyber defense, cloud computing for government, cloud migration, ai and machine learning, federal agencies, federally focused cloud services, federally tailored cybersecurity, ai platforms, cybersecurity solutions, federated cloud security, federated ai agents, cybersecurity, federally optimized ai models, federal cybersecurity defense, cyber threat mitigation, information technology &amp; services, enterprise software, enterprises, computer software</v>
          </cell>
          <cell r="J78" t="str">
            <v>Cloudflare DNS, Microsoft Office 365, Uipath, Data Analytics, AI, Sigma</v>
          </cell>
          <cell r="O78">
            <v>5209423000</v>
          </cell>
          <cell r="Q78" t="str">
            <v>Accenture Federal Services (AFS) is a subsidiary of Accenture LLP that focuses on technology-driven consulting and services for U.S. federal government agencies. The company specializes in areas such as national security, defense, public safety, health, and civilian sectors. AFS aims to enhance mission outcomes through innovation, artificial intelligence, cloud solutions, and digital transformation.
Operating from seven U.S. offices, AFS applies its commercial expertise to address government challenges, including fiscal constraints and digital adaptation. The firm offers a range of services, including cloud and digital core reinvention, data and AI acceleration, cybersecurity, and sector-specific support. AFS has been recognized for its strengths in technical expertise and innovation, particularly in cloud professional services and national government cyber services. Its proprietary platforms, such as SynOps, support operations transformation across various functions tailored to federal needs.</v>
          </cell>
        </row>
        <row r="79">
          <cell r="A79" t="str">
            <v>Access Healthcare</v>
          </cell>
          <cell r="B79">
            <v>0</v>
          </cell>
          <cell r="C79">
            <v>20000</v>
          </cell>
          <cell r="D79" t="str">
            <v>hospital &amp; health care</v>
          </cell>
          <cell r="E79" t="str">
            <v>http://www.accesshealthcare.com</v>
          </cell>
          <cell r="F79" t="str">
            <v>http://www.linkedin.com/company/accesshealthcare</v>
          </cell>
          <cell r="G79" t="str">
            <v>Dallas</v>
          </cell>
          <cell r="H79" t="str">
            <v>Texas</v>
          </cell>
          <cell r="I79" t="str">
            <v>rcm transformation, applications support, self pay followup, analytics, accounts receivable, medical coding, offshore bpo, surgery coding, medical billing, applications development, revenue cycle process automation, collections, icd10, healthcare payer bpo, clinical documentation improvement, robotic process automation, emergency department coding, anesthesia coding, healthcare revenue cycle management, revenue cycle management, software services, hospitals &amp; health care, b2b, eligibility verification, information technology and services, financial services, payment processing, healthcare bpo, healthcare automation, virtual bots for healthcare, medical billing services, revenue cycle automation, consulting, healthcare services, healthcare workflow management, healthcare analytics, ai-enabled rcm platforms, financial operations outsourcing, operational efficiency, denial management, rpa in healthcare, payment reconciliation, claims auditing, healthcare cost reduction tools, automation in denial prevention, healthcare process automation, data analytics, compliance, revenue optimization, machine learning in healthcare, revenue cycle digital transformation, healthcare data security, ai-driven revenue cycle, automation, healthcare data privacy, revenue cycle analytics, medical chart coding automation, revenue integrity, provider enrollment, healthcare revenue analytics, business process outsourcing, prior authorization services, accounting, tax preparation, bookkeeping, and payroll services, healthcare compliance, services, patient access services, patient demographics management, claims processing, healthcare it services, patient care, healthcare process optimization, patient scheduling, accounts receivable management, medical coding services, remittance processing, automation solutions, ai in healthcare, process automation, process improvement, health plans, patient registration, patient demographics, claims operations, health systems, dental revenue cycle management, credit balance management, healthcare outsourcing, telehealth services, virtual nursing, utilization management, fraud detection services, health information management, patient experience optimization, value-based care, administrative support services, omni-channel customer support, healthcare business services, technology-enabled solutions, cost reduction, hitrust compliance, iso certifications, ehr integration, healthcare, finance, information technology &amp; services, hospital &amp; health care, health care, health, wellness &amp; fitness</v>
          </cell>
          <cell r="J79" t="str">
            <v>Outlook, Microsoft Office 365, Cloudflare DNS, Gmail, Google Apps, Amazon AWS, MailChimp SPF, React, Hubspot, Slack, Sage Intacct, Atlassian Cloud, Drift, Pardot, Amazon SES, DoubleClick Floodlight, Stripe, Mobile Friendly, Google Analytics, Facebook Custom Audiences, YouTube, DoubleClick Conversion, Typekit, Google Dynamic Remarketing, DoubleClick, WordPress.org, Facebook Widget, Google Tag Manager, AddThis, Linkedin Marketing Solutions, Facebook Login (Connect), reCAPTCHA, Apache, MouseFlow, Remote, Android, Nec Asia Pacific Pte Ltd, TapClicks, Interqual, Microsoft Office, Microsoft PowerPoint, Google AdWords Conversion, Excel4Apps</v>
          </cell>
          <cell r="K79">
            <v>47700000</v>
          </cell>
          <cell r="L79" t="str">
            <v>Other</v>
          </cell>
          <cell r="N79">
            <v>45658</v>
          </cell>
          <cell r="O79">
            <v>131600000</v>
          </cell>
          <cell r="Q79" t="str">
            <v>Access Healthcare is a prominent provider of technology-enabled revenue cycle management (RCM), business process outsourcing (BPO), and IT services tailored for healthcare providers, payers, and medical groups. Founded in 1998 and headquartered in Dallas, Texas, the company employs over 30,000 professionals across 20 global delivery centers, processing more than $120 billion in claims annually.
The company offers comprehensive RCM solutions that cover all aspects of the revenue cycle, from patient registration to claims management. Its proprietary Echo platform utilizes AI and automation to enhance operational efficiency and financial performance. Access Healthcare also provides IT services, including application development and infrastructure management, as well as specialized support for dental service providers and health plans. With a commitment to innovation and customer satisfaction, Access Healthcare enables healthcare organizations to improve their administrative and clinical outcomes.</v>
          </cell>
          <cell r="R79">
            <v>2011</v>
          </cell>
        </row>
        <row r="80">
          <cell r="A80" t="str">
            <v>ZS</v>
          </cell>
          <cell r="B80">
            <v>0</v>
          </cell>
          <cell r="C80">
            <v>13000</v>
          </cell>
          <cell r="D80" t="str">
            <v>management consulting</v>
          </cell>
          <cell r="E80" t="str">
            <v>http://www.zs.com</v>
          </cell>
          <cell r="F80" t="str">
            <v>http://www.linkedin.com/company/zs-associates</v>
          </cell>
          <cell r="G80" t="str">
            <v>Evanston</v>
          </cell>
          <cell r="H80" t="str">
            <v>Illinois</v>
          </cell>
          <cell r="I80" t="str">
            <v>deep industry expertise, software, pharmaceutical companies, analytics, technology, sales &amp; marketing consulting, management consulting, technology &amp; strategy, operations, business consulting, leadingedge analytics, outsourcing, biotech companies, market access &amp; pricing, ux, cpg, medical products, graphic design, consulting, business consulting &amp; services, cloud-native platforms, digital health products, digital health solutions for pharma, data analytics, healthcare, cloud-native analytics, digital health engagement, market strategy, ai &amp; personalized medicine, ai governance, digital evidence generation, ai &amp; health data management, digital medicine, digital health strategies, data management, ai &amp; patient experience, ai automation, customer experience, high-tech, healthcare data, ai in pharma, digital health ecosystems, biotech innovation, pharmaceuticals, digital therapeutics, bioinformatics, health plans, regulatory affairs, medical technology, healthcare solutions, ai &amp; healthcare, digital health innovation platforms, biotech, real-world evidence, ai &amp; healthcare data, business transformation, ai &amp; drug discovery, operational efficiency, industrial solutions, ai-powered solutions, clinical development, strategy, cloud platforms, cloud computing, digital transformation, ai &amp; machine learning, digital health strategy, regulatory compliance, salesforce optimization, cloud-native healthcare analytics, ai-powered clinical development, ai in clinical trials, ai &amp; enterprise software, travel and hospitality, life sciences, ai &amp; regulatory compliance, real-world evidence generation, management consulting services, data-driven decision making, private equity, ai &amp; analytics, ai &amp; medical research, data-driven, high-tech solutions, market expansion, patient engagement, predictive analytics, customer engagement, digital health platforms, social responsibility, digital health horizons, portfolio management, cloud infrastructure, data science, ai &amp; health outcomes, financial services, ai &amp; data science, biotechnology, digital health innovation, data security, ai-powered insights, b2b, digital health, cloud-based analytics, cloud analytics, social impact, digital health transformation, healthcare r&amp;d, ai &amp; medical innovation, generative ai, ai &amp; healthtech, services, clinical trials, ai in medical affairs, healthcare analytics, telecommunications, technology solutions, ai analytics, commercial strategy, patient experience, life sciences innovation, market access strategy, sales effectiveness, medicare advantage analytics, supply chain optimization, value-based care, technology integration, revenue management, business development, marketing strategy, cloud-native platform, connected health solutions, intelligent automation, pharmacovigilance, health equity initiatives, network access strategy, customer insights, patient engagement services, commercial model design, field performance optimization, evidence generation, digital proof of concepts, patient-centered solutions, market analytics, supplier relationship management, value strategy, b2b market strategy, risk assessment solutions, financial services consulting, consumer goods analytics, private equity solutions, high-tech consulting, retail growth strategy, workforce optimization, integrated health solutions, finance, non-profit, information technology &amp; services, health care, health, wellness &amp; fitness, hospital &amp; health care, medical, enterprise software, enterprises, computer software, internet infrastructure, internet, computer &amp; network security, marketing &amp; advertising, nonprofit organization management</v>
          </cell>
          <cell r="J80" t="str">
            <v>Akamai, Route 53, Microsoft Office 365, Amazon AWS, Atlassian Cloud, AWS SDK for JavaScript, OneTrust, iCIMS, Marketo, Omniture (Adobe), Salesforce, Adobe Marketing Cloud, Slack, Apache, ON24, SOASTA, Simpli.fi, Mobile Friendly, Adobe Media Optimizer, Google Font API, Multilingual, Google Analytics, Google Tag Manager, Vimeo, Bing Ads, reCAPTCHA, New Relic, Facebook Login (Connect), Remote, AI, Android, SAP SuccessFactors, Microsoft Excel, accessiBe, Confirmit, SQL, Python, Microsoft Fabric, Amazon Elastic Container Service (Amazon ECS), Amazon Elastic MapReduce (EMR), Amazon Simple Storage Service (S3), Amazon Web Services (AWS), AMP, Aurora, AWS AppSync, AWS Cloud Development Kit (AWS CDK), Databricks, Delta, Docker, Frame, Google Cloud Platform, Kubernetes, Lambda Cloud, Microsoft Azure, Olo, Snowflake, Alation, Amazon Macie, Azure Purview, BigID, Collibra, Gem, Google Cloud Data Loss Prevention, Informatica, Veeva Systems, Salesforce Health Cloud, Salesforce VisualForce, Salesforce Lightning Web Components, Apex, PEX, Amazon Managed Workflows for Apache Airflow (MWAA), R, SAS Enterprise Guide, Tableau, Visual-Basic-.NET, Amazon EC2, Amazon EKS Anywhere, Amazon S3, AngularJS, AWS Trusted Advisor, CDK, ECS, GraphQL, IBM ILOG CPLEX Optimization Studio, Microsoft Azure Monitor, React, Semrush, TypeScript, Microsoft Power Platform, Microsoft Power Apps, PowerBI Tiles, Microsoft Power Automate, Copilot, Azure AI Studio, Spark, PySpark, Cloudera, Homestead, LabWare LIMS, IQMS, SAP, AVEVA Historian, Excel4Apps, AWS Analytics, Azure Analysis Services, Power BI Documenter, Veeva Vault, SAS Analytics Pro, Javascript, Reltio Connected Data Platform, dbt, Modo, Veeva Vault eTMF, OnCore CTMS, Palo Alto PA-5200 Series, Cisco ASA 5555, Cisco Unified Intelligence Center, Aruba, Arista Networks, Ansible, Neo4j Graph Data Science, TUNE, Adobe Experience Cloud, Boomi, Mulesoft, Oracle Data Cloud, Salesforce Sales Cloud, Salesforce Service Cloud, AWS CloudFormation, Jenkins, Microsoft PowerShell, Terraform, Laravel, Informatica Test Data Management, OpenClinica, ACL, HCL Domino, SAS Viya, Act!, Tor, Jira, SAP Solution Manager, Veeva Vault PromoMats, Adobe Workfront, Salesforce Lightning, Flow, SES, AlertSite by Smartbear, Microsoft PowerPoint, Veeva CRM, FlipHTML5, VMWare CloudHealth, AWS Cost Explorer, Azure Cost Management, BILL, Microsoft 365, Unity Catalog, Sizmek (MediaMind), Salesforce CRM Analytics, IBM Storage Suite for IBM Cloud Paks, Nutanix Acropolis, Rise, ISO+â„¢, SharePoint, SonarQube, Checkmarx, Snyk, Aqua Trivy, TeamCity, GitLab, GitHub Actions, Azure Devops, Bitbucket, Burp Suite, , Micro Focus Fortify, Black Duck, Aqua Security, HELM, JFrog Artifactory, Argo CD, AWS CodeBuild, AWS CodeDeploy, AWS CodePipeline, Snowflake Data Lake, CSS, Prometheus, Grafana, Datadog, Micro, Wiz, Delta Lake, Adobe Real-Time CDP, Workfront, Postman, Fiddler Everywhere, IDC, Amazon Associates, OpenTable for Restaurants, Medidata Rave, Azure Key Vault, NTENT, Figma, Adobe Illustrator, Adobe Creative Suite, Cision, PostgreSQL, MongoDB, Cassandra, Microsoft Office, Redshift, Amazon DynamoDB, Amazon WorkSpaces, AWS Systems Manager, Hive, Hadoop HDFS, Apache Kafka, RabbitMQ, Amazon Kinesis, Scala, Azure AI Search, Azure OpenAI Service, , IoT, Automic Automation, Tint, Azure Digital Twins, SAP Predictive Analytics, SAP Build Process Automation, , Cvent, Strato, Pipedrive, CAT, Adform DMP, Trend Micro TippingPoint, AWS Step Functions, Google AdWords Conversion, AWS Config, AWS Systems Manager Parameter Store, AWS Service Catalog, Bash, Eaglestats, ServiceNow, ServiceNow Flow Designer, ServiceNow IntegrationHub, REST, ServiceNow Virtual Agent, Micro Focus Universal CMDB, BMC Helix Discovery, ServiceNow Service Mapping, Google App Engine, Glide, Siemens SIMATIC SCADA, Wider Planet, Netlify, Barracuda Email Security Service, Intel Nios, Ning, Mode, Node.js, Salesforce Marketing Cloud, Stata, NDN, Neo4j, SAP S/4HANA, SAP ECC, FICO Safe Driving Score, WatchGuard Firebox, Prowly, SKOS, Gremlin, CallMiner Eureka, Anthropic Claude, AWS Bedrock, Azure Active Directory, ebs, Fastapi, Google Kubernetes Engine (GKE), GRPC, JWT, Next.js, OpenAI, OpenTelemetry, Tailwind, Vertex AI, Langchain, LangGraph, pandas, PyTorch, scikit-learn, TensorFlow, McAfee Total Protection for Data Loss (DLP), Siemens SIMATIC S7, Okta, Cognito, PingFederate, Microsoft ADFS for Genesys Cloud, AWS IAM Identity Center, SAM, OpenID, Red Hat JBoss Enterprise SOA Platform, Microsoft Distributed File System (DFS), Agilent Technologies, UKG Pro Benefits Administration, SentenceTransformers, Vector, SolarWinds, Splunk, VMware ESXi, VMware vCenter Server, Microsoft Windows Server 2012, Azure Linux Virtual Machines, Dell iDRAC (Integrated Dell Remote Access Controller), Norton Ghost, UltraVNC, Dataiku, Claude, Admin, Tableau Cloud, BASE, IBM Data Warehouse, Azure Data Lake Analytics, BlueTie Vault, Less, GrubHub for Restaurants, Adobe After Effects, Adobe Premiere Pro, Adobe Photoshop, Bevywise MQTT Broker, Amazon Managed Streaming for Apache Kafka (Amazon MSK), ManageEngine Desktop Central, FUSION, Varicent, Google Cloud, Git, AWS Glue Data Catalog, Make, MLflow, Kubeflow, Apple macOS, Office365, Microsoft Teams, Microsoft Active Directory Federation Services, Zoomdata, Zoom Rooms, Oracle Exadata Cloud Service, Amazon SageMaker, Salesforce Customer Data Platform (CDP), Confluence</v>
          </cell>
          <cell r="L80" t="str">
            <v>Merger / Acquisition</v>
          </cell>
          <cell r="N80">
            <v>44682</v>
          </cell>
          <cell r="O80">
            <v>1600000000</v>
          </cell>
          <cell r="Q80" t="str">
            <v>ZS is a global management consulting and technology firm founded in 1983, with a focus on analytics, data science, and technology solutions. Headquartered in Evanston, Illinois, the company employs over 13,000 people across more than 35 offices worldwide. ZS specializes in driving business decisions primarily in life sciences and healthcare, while also serving various other industries.
The firm partners with clients to integrate data, science, and technology for improved outcomes. ZS offers a range of services, including strategy and transformation, sales and marketing optimization, analytics and technology, and customer engagement. One of its notable products is ZAIDYNâ„¢, a cloud-native analytics platform that supports commercial transformations. ZS has a strong presence in pharmaceuticals and biotechnology, as well as sectors like financial services and telecommunications. The company is recognized for its commitment to ethical operations and social impact, having invested significantly in patient health programs and nonprofit support.</v>
          </cell>
          <cell r="R80">
            <v>1983</v>
          </cell>
        </row>
        <row r="81">
          <cell r="A81" t="str">
            <v>valantic</v>
          </cell>
          <cell r="B81">
            <v>0</v>
          </cell>
          <cell r="C81">
            <v>4300</v>
          </cell>
          <cell r="D81" t="str">
            <v>management consulting</v>
          </cell>
          <cell r="E81" t="str">
            <v>http://www.valantic.com</v>
          </cell>
          <cell r="F81" t="str">
            <v>http://www.linkedin.com/company/valantic</v>
          </cell>
          <cell r="H81" t="str">
            <v>Delaware</v>
          </cell>
          <cell r="I81" t="str">
            <v>it consulting, business analytics, predictive analytics, trading software, strategic consulting, sap crm, kuenstliche intelligenz, sap, digital consulting, due diligence consulting, it security, banking solutions, it solutions, cx, esg consulting, process optimization, scm, big data, sap hybris, ecommerce, managed services, logistics, customer experience management, strategy consulting, unternehmensberatung, asset management consulting, data management, anti fraud management, artificial intelligence, ma transaction consulting, sustainability consulting, product lifecycle management, supply chain management, sap erp, digital transformation, software, digital solutions, enterprise software, it services, sap hr core, hcm, strategieberatung, cloud computing, business consulting &amp; services, digital consultancy, customer experience, cloud solutions, sap services, digital business consulting, supply chain optimization, low-code development, agile methodology, performance marketing, e-commerce solutions, data-driven strategies, customer-centricity, operational excellence, partnership, entrepreneurship, fairness, intelligent enterprise, industry 4.0, b2b, b2c, digital commerce, user experience, ai personalization, customer data platform, logistics management, digital strategy, technology integration, market leadership, blue-chip clients, diverse industries, customer engagement, business process improvement, crisis management, measurable outcomes, innovation, strategic advantages, financial services, data analytics, human capital management, process automation, m&amp;a consulting, cloud services, cyber security, user experience design, business intelligence, data governance, financial automation, end-to-end solutions, conversational ai, product lifecycle management (plm), sales and operations planning (s&amp;op), generative ai, integrated business processes, change management, it carve-out, accessibility, smart industries, industry expertise, customer centricity, agile empowerment, technology solutions, hybrid cloud strategy, digital finance, sustainability, continuous improvement, business process management, corporate performance management (cpm), risk management, system integration, digital marketing, content management solutions, ai consulting, customer data platforms (cdp), data-driven decision making, e-commerce, consulting, services, retail, information technology &amp; services, management consulting, enterprises, computer software, computer &amp; network security, consumer internet, consumers, internet, logistics &amp; supply chain, marketing &amp; advertising, ux, marketing, design, analytics, environmental services, renewables &amp; environment</v>
          </cell>
          <cell r="J81" t="str">
            <v>Route 53, MailJet, Outlook, Microsoft Office 365, Amazon AWS, MailChimp SPF, VueJS, Jira, Atlassian Confluence, Figma, Pardot, SuccessFactors (SAP), Hubspot, Slack, Salesforce, Facebook Login (Connect), Hotjar, Taboola, DoubleClick Floodlight, Google Tag Manager, Google Maps (Non Paid Users), Mobile Friendly, DoubleClick, Nginx, Google Maps, Quantcast, WordPress.org, Remote, AI, , Stibo PIM, SuperStats, Drupal, GrabCAD, SAP ERP, Teamcenter, SAP BTP for Spend Management, SAP Integration Suite, LeanIX Enterprise Architecture Management, SAP S/4HANA, SAP GRC, REST, Tableau, Lucidspark, Mint, SAP ERP Central Component (ECC), ABAP, NeoData, Flow, AWS Trusted Advisor, Kubernetes, Google Analytics, Matomo, Adobe Analytics, Contentsquare, SAP, SAP S/4HANA Cloud, AWS SDK for JavaScript, C#, Gem, GitKraken, IBM Tivoli Access Manager, Akeneo PIM, React, Tailwind, CSS, Less, Oracle Procurement Cloud, Salesforce CRM Analytics, SAP Activate, SAP Production Planning, Angular, SAP HANA, SAP Analytics Cloud, SAP BW/4HANA, ACL, Excel4Apps, Microsoft Project, SharePoint, SAP SuccessFactors Learning, Signavio, Google, ChatGPT, AWS Analytics, Azure Analysis Services, Google Cloud, Terraform, Spark, Amazon Managed Streaming for Apache Kafka (Amazon MSK), SAP ECC, QlikView, PowerBI Tiles, Kanbanize, SAP Ariba Platform, TypeScript, Node.js, GraphQL, Docker, Apollo, Microsoft Office, Anaplan, SAP SuccessFactors, eCentral, SAP PY, Apex, Salesforce Service Cloud, Shopware, Ivalua, Linkedin Marketing Solutions, Pimcore, PHP, Storybook, Azure Sentinel, Carbon, , Microsoft 365, Azure Virtual Machines, Microsoft Windows Server 2012, Azure Linux Virtual Machines, Symfony, Fusion ERP Analytics, Azure Synapse Analytics, Databricks, Microsoft Fabric, CrowdStrike, Syndigo, SAP Ariba, SAP Enable Now, Ning, Wordpress, Microsoft PowerPoint, Process automation package for service request creation in SAP S/4HANA Utilities, Google AdWords Conversion, Microsoft Excel, AWS CloudFormation, Apache Spark, Apache Hadoop HDFS, Apache Kafka, Python, Databricks Lakehouse Platform, Amazon CloudWatch, Zendesk, NTENT, ANGEL LMS, FOUNDATION, Git, Jenkins, Bitbucket, SAP Fiori, Mendix, Power BI Documenter, Power Query, Microsoft Power Automate, .NET, SAP Business Network Supply Chain Collaboration, SQL, Calypso, ServiceNow Configuration Management Database, OpenAI, Amazon Simple Storage Service (S3), Vector, GitHub, IBM Watson, Azure Devops, SAP SD, go+, SAP Data Intelligence, Centric PLM, Microsoft Teams, Canva, JAGGAER eProcurement, SAP Basis, DotNetNuke, OpenAPI, SAP Commerce Cloud, SAS Visual Analytics, ICP</v>
          </cell>
          <cell r="L81" t="str">
            <v>Merger / Acquisition</v>
          </cell>
          <cell r="M81">
            <v>0</v>
          </cell>
          <cell r="N81">
            <v>44531</v>
          </cell>
          <cell r="O81">
            <v>596000000</v>
          </cell>
          <cell r="Q81" t="str">
            <v>valantic is a leading digital solutions, consulting, and software company based in Munich, Germany. Established in 2001, it has grown rapidly and now operates in over 20 countries with more than 4,300 consultants. The company employs a "One-Firm" partnership model that blends technological expertise with industry knowledge, allowing for a flexible organizational structure that promotes collaboration and agility.
valantic offers a range of services across five key areas: SAP Services, Customer Experience Management, Digital Strategy Consulting, Financial Services Automation, and Smart Manufacturing Industries &amp; Supply Chain. The company develops software and digital process solutions that help clients gain competitive advantages in various sectors, including financial services, e-commerce, and supply chain management. With a strong client base of over 500 blue-chip companies, including many DAX-listed firms, valantic is committed to becoming Europe's leading digitalization brand.</v>
          </cell>
          <cell r="R81">
            <v>1997</v>
          </cell>
        </row>
        <row r="82">
          <cell r="A82" t="str">
            <v>Poly</v>
          </cell>
          <cell r="B82">
            <v>0</v>
          </cell>
          <cell r="C82">
            <v>6500</v>
          </cell>
          <cell r="D82" t="str">
            <v>telecommunications</v>
          </cell>
          <cell r="E82" t="str">
            <v>http://www.poly.com</v>
          </cell>
          <cell r="F82" t="str">
            <v>http://www.linkedin.com/company/hppoly</v>
          </cell>
          <cell r="G82" t="str">
            <v>Palo Alto</v>
          </cell>
          <cell r="H82" t="str">
            <v>California</v>
          </cell>
          <cell r="I82" t="str">
            <v>videoconferencing, open offices, telephony, soundscaping, headsets, unified communications, enterprise video solutions, collaboration solutions, video collaboration, video-enabled voice products, sustainability, device analytics, machine learning, video conferencing ai enhancements, financial services, professional audio solutions, collaboration platform integration, telecommunications, software and services, cloud platform, software and cloud services, premium support, audio conferencing, device management, it device monitoring, hybrid work solutions, computer hardware &amp; software, ai-powered device insights, b2b, workplace communication, customizable solutions, video and audio device management, custom collaboration solutions, professional headsets, enterprise communication platform, sip compatibility, remote work technology, audio and video hardware, professional services, collaboration hardware integration, customer engagement, consumer electronics, it device management, scalable collaboration, enterprise collaboration tools, cloud-based device monitoring, cloud-based collaboration management, collaboration hardware, enterprise communication, video conferencing systems, remote meeting technology, conference phones, ai noise cancellation, unified communication solutions, government, network security, poly lens platform, supply chain management, remote device troubleshooting, remote work solutions, robotics, video conferencing hardware, team communication tools, poly lens developer portal, video room systems, noise cancellation technology, remote meeting hardware, information technology &amp; services, user interface, video conferencing for hybrid work, innovation, video conferencing, remote collaboration optimization, cloud management for collaboration devices, enterprise software, customer experience, device usage analytics, enterprise device analytics, user experience, poly lens api, cloud services, video room analytics, services, cloud-enabled device control, digital transformation, ai-driven collaboration, cloud device management, open apis, enterprise collaboration, hybrid work technology, open standards sip, hybrid workspace technology, hybrid work, audio solutions, business pcs, document management, smart printing, sustainable printing, 3d printing, security solutions, remote management, ai technology, cloud printing, enterprise solutions, multimedia devices, pc performance, workforce solutions, digital equity, printing technology, work from home, educational technology, personal computers, monitoring systems, gaming solutions, print solutions, home office solutions, instantiation services, technology integration, mobile work solutions, enterprise mobility, graphic arts, innovative printing, digital manufacturing, media broadcasting, augmented reality, smart devices, healthcare solutions, environmental sustainability, employee experience, productivity software, printing services, education, environmental services, renewables &amp; environment, artificial intelligence, professional training &amp; coaching, consumers, hardware, logistics &amp; supply chain, mechanical or industrial engineering, computer software, enterprises, ux, cloud computing</v>
          </cell>
          <cell r="J82" t="str">
            <v>Akamai, Salesforce, Mimecast, Microsoft Office 365, Amazon AWS, Outlook, VueJS, Jira, Atlassian Confluence, Atlassian Cloud, AWS SDK for JavaScript, React Redux, AudioEye, StackAdapt, The Trade Desk, Salesforce Service Cloud, Google Tag Manager, Mobile Friendly, Twitter Advertising, Bootstrap Framework, Facebook Custom Audiences, Facebook Widget, Facebook Login (Connect), Google Font API, Google Analytics</v>
          </cell>
          <cell r="K82">
            <v>3300000000</v>
          </cell>
          <cell r="L82" t="str">
            <v>Merger / Acquisition</v>
          </cell>
          <cell r="M82">
            <v>3300000000</v>
          </cell>
          <cell r="N82">
            <v>44774</v>
          </cell>
          <cell r="O82">
            <v>1665531000</v>
          </cell>
          <cell r="Q82" t="str">
            <v>Poly is a global communications company and an HP brand, specializing in audio, video, and collaboration solutions for hybrid, office, and remote work environments. The company focuses on enhancing communication through high-quality audio and video conferencing technologies, offering features like noise cancellation and AI enhancements. Poly provides end-to-end hybrid work solutions, including devices, software, and services that cater to various workspaces, from personal desks to meeting rooms.
The product portfolio includes professional headsets, business desk phones, and video conferencing systems designed for seamless collaboration. Poly Lens offers cloud-based management for device insights and analytics, while Poly+ provides premium support and ecosystem integration. Their solutions are widely used in education and professional settings, supporting effective communication and content sharing for diverse users. Poly's products integrate with popular unified communications platforms, ensuring high-fidelity experiences across different environments.</v>
          </cell>
          <cell r="R82">
            <v>2019</v>
          </cell>
        </row>
        <row r="83">
          <cell r="A83" t="str">
            <v>Marsh McLennan Agency</v>
          </cell>
          <cell r="B83">
            <v>0</v>
          </cell>
          <cell r="C83">
            <v>90000</v>
          </cell>
          <cell r="D83" t="str">
            <v>insurance</v>
          </cell>
          <cell r="E83" t="str">
            <v>http://www.marshmma.com</v>
          </cell>
          <cell r="F83" t="str">
            <v>http://www.linkedin.com/company/marsh-mclennan-agency</v>
          </cell>
          <cell r="G83" t="str">
            <v>White Plains</v>
          </cell>
          <cell r="H83" t="str">
            <v>New York</v>
          </cell>
          <cell r="I83" t="str">
            <v>executive benefits, private client services, retirement services, risk management, employee health benefits, enterprise business division, business insurance, employee health amp benefits, surety, analytics, risk solutions, insurance products, insurance consulting, insurance partner, digital risk assessment, sector risk assessment, risk mitigation strategies, industry analytics, industry-specific services, middle-market insurance, insurance brokerage, local expertise, specialized risk management, risk assessment, digital insurance solutions, industry-specific risk solutions, risk mitigation, services, insurance strategies, digital tools, digital risk tools, insurance sector, data analytics, industry-focused solutions, transportation &amp; logistics, industry risk trends, retirement solutions, b2b, insurance solutions, real estate services, data-driven insights, insurance industry solutions, insurance services, digital risk analytics, industry risk analytics, digital solutions, digital analytics, insurance risk management, private client insurance, consulting, insurance provider, non-profit, financial services, global resources, wealth management, insurance advisory, employee benefits, digital risk management, industry-specific risk management, risk analysis, risk consulting, risk consulting for middle market, industry risk consulting, digital platform, insurance expertise, customized risk solutions, industry risk insights, insurance offerings, customized insurance programs, insurance consulting services, digital insurance tools, insurance agencies and brokerages, b2c, risk analytics, client-centric approach, insurance market, insurance programs, technology integration, digital risk services, insurance industry, tailored solutions, sector-specific insurance, insurance risk assessment, retail, risk trend analysis, personal insurance, commercial insurance, industry expertise, hurricane preparedness, claims support, community involvement, diversity equity inclusion, client consulting, customized solutions, insurance careers, agriculture insurance, healthcare insurance, manufacturing insurance, transportation insurance, technology solutions, hospitality insurance, non-profit services, staffing solutions, employee training, claims analysis, commercial property insurance, small business insurance, community impact, insurance marketplace trends, local specialists, claims process improvement, virtual events, career opportunities, workforce development, sustainable practices, environmental social governance, insights and reporting, alternative funding solutions, partnering opportunities, sustainability initiatives, educational resources, insurance market reports, insurance compliance, information technology &amp; services, nonprofit organization management, investment management, insurance agencies &amp; brokerages</v>
          </cell>
          <cell r="J83" t="str">
            <v>Route 53, Microsoft Office 365, Amazon AWS, VueJS, OneTrust, Omniture (Adobe), Pardot, Adobe Marketing Cloud, Google Tag Manager, Linkedin Marketing Solutions, DoubleClick Conversion, Google Dynamic Remarketing, Google Maps (Non Paid Users), Multilingual, DoubleClick, Google Maps, YouTube, Apache, Mobile Friendly, WordPress.org, Sagitta, ImageRight, Google AdWords Conversion, Microsoft Excel, Microsoft PowerPoint, Zoomdata, Epic, Microsoft Office, Gem, Mag+, , Connect, EFI, bswift, Brainshark, Excel4Apps, Outlook, Adobe Experience Manager, Bitly, Applied Epic, Salesforce, Silver Plume, Mode, accessiBe, AWS Transfer for SFTP, Armis, Power BI Documenter, Microsoft Dynamics CRM, Electron, Ovation, Enom, LinkedIn Recruiter, Kong Insomnia, PRO.FILE, HireRight, Glassdoor, Handshake, ZoomInfo, Workday, Figma, Adobe Creative Cloud, Spreadsheet Server by insightsoftware, ServiceNow, Salesforce Sales Cloud, Apex, Salesforce Lightning Web Components, Javascript, HTML Pro, PEX, Intel, Emma, PowerBI Tiles, GoAnywhere MFT, CAT, Microsoft Teams Rooms, Apple iPad, Adobe Photoshop, Strato, Adobe InDesign, Adobe Creative Suite, Microsoft Word, Databricks, MIDAS, Pathful, Cvent, Microsoft Power Apps, Python, SQL, Azure Analysis Services, AWS Analytics, IBM POWER7 Systems, DocuSign, QlikView, Flow, Oracle iProcurement, AMS360, Adobe, Dash, Employee Navigator, Cisco WebEx Teams, Canva, Adobe Acrobat Sign, Express, Adobe Firefly, Netstock, Origami Risk, Ning, Salesforce VisualForce, Amazon Managed Workflows for Apache Airflow (MWAA), Flosum, Smartsheet, O-arm Surgical Imaging System, Hubspot, Adobe Acrobat Pro, LinkedIn Ads, Meta Ads, Microsoft Teams</v>
          </cell>
          <cell r="O83">
            <v>5000000000</v>
          </cell>
          <cell r="Q83" t="str">
            <v>Marsh McLennan Agency (MMA) is a prominent middle-market insurance broker and professional services firm in the U.S., established in 2009 as a subsidiary of Marsh McLennan Companies, Inc. (MMC). The company combines local agency expertise with MMC's global resources to provide a range of services, including business insurance, employee health and benefits, retirement services, and private client insurance solutions.
MMA focuses on delivering tailored solutions for both commercial and personal needs. Their offerings include comprehensive business insurance, health and retirement programs, and personalized coverage for individuals and high-net-worth assets. With a strong emphasis on supporting middle-market businesses and private clients, MMA leverages MMC's extensive capabilities to help clients navigate complex environments and address challenges such as natural disasters.</v>
          </cell>
          <cell r="R83">
            <v>2008</v>
          </cell>
        </row>
        <row r="84">
          <cell r="A84" t="str">
            <v>Fox News Media</v>
          </cell>
          <cell r="B84">
            <v>0</v>
          </cell>
          <cell r="C84">
            <v>3200</v>
          </cell>
          <cell r="D84" t="str">
            <v>media production</v>
          </cell>
          <cell r="E84" t="str">
            <v>http://www.foxnews.com</v>
          </cell>
          <cell r="F84" t="str">
            <v>http://www.linkedin.com/company/fox-news-channel</v>
          </cell>
          <cell r="G84" t="str">
            <v>New York</v>
          </cell>
          <cell r="H84" t="str">
            <v>New York</v>
          </cell>
          <cell r="I84" t="str">
            <v>clean technology, health &amp; wellness, fitness, spas, health and wellness, personal health, health care, broadcast media production &amp; distribution, fox news competitors, streaming service, fox news podcasts, media advertising, fox news digital content, fox news digital media, media expansion, news channel, fox news streaming technology, news programming, fox news digital innovation, fox news conservative viewers, fox news content distribution, fox news programs, content delivery, media revenue, media branding, media digitalization, conservative news, media digital strategy, digital advertising, fox news digital marketing, conservative media, b2c, news coverage, media &amp; publishing, media market, fox news political bias, media entertainment, fox news international, news, viewership ratings, media technology, media production, fox news audience, media user experience, fox news global, fox news history, fox news channel, fox news online, digital media, fox news books, customer service, fox news market, breaking news, digital streaming, broadcasting, media company, fox news audience growth, fox news online content, fox news digital revenue, media growth, media strategy, fox news digital, news and entertainment, publishing, global distribution, media monetization, online news, fox news media, media distribution, fox news streaming service development, fox news leadership, media platform development, entertainment, podcasts, media operations, fox news streaming, media online presence, media reach, media influence, digital broadcasting, advertising, video streaming, media personalization, rupert murdoch, media platform, political commentary, fox news digital strategy, fox news streaming growth, digital content, media competition, fox business network, fox news audience engagement, media, streaming technology, d2c, fox news global reach, fox news digital platforms, media content, fox news content, media viewer engagement, media distribution channels, web search portals, libraries, archives, and other information services, fox news streaming platform, media digital platforms, media industry, media engagement, media partnerships, fox news streaming content, media analytics, 24-hour news, media trends, fox news digital expansion, cable news, fox news audio, fox nation, media streaming services, media digital marketing, fox news innovation, media audience, news broadcasting, media apps, fox news streaming audience, fox news audience demographics, media audience targeting, media innovation, media consumption, fox news audience analytics, fox news advertising, services, media security, media content creation, fox news content personalization, media digital transformation, fox news streaming service, latest headlines, u.s. politics, world news, fox business, fox weather, opinion news, live coverage, sports news, entertainment updates, personal finance, economic news, health updates, digital originals, military news, investigative journalism, polling data, major events coverage, technology news, auto industry news, family insights, travel tips, food and drink, crossword puzzles, daily newsletters, celebrity news, lifestyle features, real estate insights, faith and religion, security concerns, environmental issues, international relations, election coverage, justice and crime, community news, wellness tips, cultural commentary, weather updates, game reviews, scripted series, webinars and events, media analysis, social media trends, consumer advice, subscription services, accessibility options, distribution, clean energy &amp; technology, environmental services, renewables &amp; environment, health, wellness &amp; fitness, hospital &amp; health care, information technology &amp; services, marketing &amp; advertising, broadcast media, consumer internet, consumers, internet, financial services</v>
          </cell>
          <cell r="J84" t="str">
            <v>Fastly CDN, Amazon SES, Gmail, Outlook, Google Apps, Microsoft Office 365, Zendesk, Salesforce, Sendgrid, ServiceNow, Amazon AWS, Taboola Newsroom, Chartbeat, Brightcove, Drupal, VueJS, accessiBe, UPS, React Redux, The Trade Desk, Omniture (Adobe), Shopify Plus, Adobe Marketing Cloud, Slack, Etix, Videology, Atlassian Cloud, Salesforce Service Cloud, Shopify Unlimited, MongoDB, Salesforce Live Agent, SparkPost, Vzaar, WordPress.org, YouTube, Mobile Friendly, Apache, Lucky Orange, DoubleClick, Taboola, Gumgum, Bing Ads, Media.net, Tealium, Google Font API, comScore, Google AdSense, iTunes, Tapad, Rubicon Project, HeapAnalytics, Criteo, AppNexus, Facebook Login (Connect), Google Analytics, CrazyEgg, LiveFyre, Shopify, Outbrain, Varnish, Google Tag Manager, PubMatic, Amazon Associates, Moat, Nielsen NetRatings, Teads, Google Play, Vimeo, Janrain, greyscale - grey, reCAPTCHA, OpenX - Exchange, Adobe Media Optimizer, Google Dynamic Remarketing, New Relic, Stripe, Google Plus, UserZoom, DoubleClick Conversion, Google AdWords Conversion, Typekit, Wistia, AI, Remote, Docker, Kubernetes, Arista Networks, Aja Video Systems, , Wireshark, Zopim, Postpresso, AWS Outposts, AWS Trusted Advisor, Brocade, Brocade SANnav Management, Dell EMC Isilon, NetApp, Nutanix, Philips Ingenia, PowerScale, Pure Storage, Quantum StorNext, Qumu, Rubrik, Tor, Veeam, VMware, ScriptPro Telepharmacy, UniFi SDN, Ansible, CloudVision, Security, Mode, GAS, Google Cloud Platform, Databricks, Jira, PagerDuty, Datamine, Datadog, Snowflake, LiveRamp, Postman, Charles Proxy, Xcode, AdBay, TestRail, Zephyr, Browserstack, Saucelabs, Figma, Make, Repl.it, ChatGPT, Claude, AWS Analytics, IBM ILOG CPLEX Optimization Studio, Python, SQL, Meta Llama 3, GitHub Copilot, Cursor, Amazon Web Services (AWS), Terragrunt, Terraform, SWIFT, Uikit, iOS SDK, Secured MVC Forum on Windows 2012 R2, Amazon Linux 2, Apple macOS, Microsoft Office, Box, Google Workspace, Zoomdata, Workday, Coupa, Entrinsik Informer, Blackline, AWS Direct Connect, AWS Transit Gateway, AWS VPC Lattice, GitHub, Palo Alto Networks, VLAN, VMware SD-WAN, go+, Atlan, Monte Carlo, Google Ad Manager, FreeWheel, Firebase, TestFlight, MLflow, ANGEL LMS</v>
          </cell>
          <cell r="O84">
            <v>16300000000</v>
          </cell>
          <cell r="Q84" t="str">
            <v>Fox News Media is a prominent U.S. media company owned by Fox Corporation, known for its flagship FOX News Channel (FNC), which has been the top-rated cable news network for over 22 years. Founded on October 7, 1996, by Rupert Murdoch, the company has established itself as a key player in news reporting, opinion, and analysis, focusing on free markets and diverse perspectives.
The company offers a wide range of content through various platforms, including the FOX Business Network for business news, FOX News Digital for online news, and FOX Nation, a subscription-based streaming service. It also features FOX News Audio, FOX News Books, and FOX Weather, a free ad-supported streaming channel. Under the leadership of CEO Suzanne Scott, Fox News Media has expanded its programming and achieved record ratings, reaching nearly 200 million people monthly across its services.</v>
          </cell>
          <cell r="R84">
            <v>1996</v>
          </cell>
        </row>
        <row r="85">
          <cell r="A85" t="str">
            <v>Beyondsoft</v>
          </cell>
          <cell r="B85">
            <v>0</v>
          </cell>
          <cell r="C85">
            <v>32000</v>
          </cell>
          <cell r="D85" t="str">
            <v>information technology &amp; services</v>
          </cell>
          <cell r="E85" t="str">
            <v>http://www.beyondsoft.com</v>
          </cell>
          <cell r="F85" t="str">
            <v>http://www.linkedin.com/company/beyondsoft</v>
          </cell>
          <cell r="G85" t="str">
            <v>Bellevue</v>
          </cell>
          <cell r="H85" t="str">
            <v>Washington</v>
          </cell>
          <cell r="I85" t="str">
            <v>independent testing services, bi, data amp analytics, digital platforms, predictive analytics, machine learning, sofware development services, product engineering services, tiered support services, it consulting, mobility, cloud, enterprise mobility, modern apps, business process management, qa testing, artificial intelligence, localization, globalization, consulting strategy, security operations, qa amp testing, analytics, data analytics, consulting amp strategy, robotic automation, offshore development center, digital marketing it services, service operations, information technology outsourcing services, big data, it services &amp; it consulting, digital transformation, cloud services, ai modernization, cybersecurity, strategic planning, agile operations, human-centric solutions, enterprise solutions, fortune 100, high-tech industry, banking and financial services, health sciences, global presence, customized engagement models, innovation, risk management, compliance solutions, automated threat detection, devops, low-code/no-code platforms, customer experience, operational efficiency, technology readiness, employee empowerment, collaboration, transparency, accountability, continuous learning, diverse perspectives, strategic partnerships, measurable impact, productivity gains, legacy system modernization, cloud adoption, cloud migration, data modernization, ai capabilities, devops solutions, managed services, data analysis, reporting tools, generative ai, modern applications, end-of-support services, user feedback integration, intelligent automation, workflow management, operations issue resolution, customer insights, scalable cloud solutions, sustainable business practices, multi-layered security, zero trust architecture, business agility, enterprise applications, digital strategy, cloud governance, data architecture, performance optimization, data integration, employee collaboration, real-time insights, incident response, process automation, ai-driven decision making, ux design, user experience, regulatory compliance, it consulting services, continuous improvement, customer relationship management, cloud solutions, technology consulting, global it services, b2b, consulting, services, information technology &amp; services, enterprise software, enterprises, computer software, management consulting, cloud computing, marketing, marketing &amp; advertising, ux, crm, sales</v>
          </cell>
          <cell r="J85" t="str">
            <v>Route 53, Microsoft Office 365, CloudFlare Hosting, React, SendInBlue, Amazon SES, Slack, Google Tag Manager, Mobile Friendly, reCAPTCHA, Google Font API, Hotjar, iCIMS, WordPress.org, Remote, AI, C#, Microsoft Azure Monitor, Azure Virtual Machines, Express, Cisco VPN, Microsoft Entra ID, Microsoft Defender for Cloud, Azure Monitor, Azure Log Analytics, Azure Policy, Acronis Cyber Backup, Azure Backup, Azure Site Recovery, Azure Resource Manager, Bicep, Microsoft PowerShell, Azure Devops, GitHub Actions, SonarQube, Terraform, IBM Storage Suite for IBM Cloud Paks, Docker, Python, HELM, Red Canary, REST, Azure Analysis Services, Azure Virtual Network, AWS Application Load Balancer, AWS VPN, Azure ExpressRoute, Azure Blob Storage, Tor, Azure Disk Storage, Azure Active Directory Domain Services, Akamai CDN Solutions, Infoblox DHCP, Connect, CAT, Remote Desktop Services, SES, Frame, Copilot, Cisco WebEx Teams, Claude, Cursor, Mode, Microsoft Power Platform, Azure Active Directory, Microsoft OneDrive for Business, Microsoft Power Apps, Microsoft Power Automate, Microsoft Teams Rooms, SharePoint, SQL, Microsoft Active Directory Federation Services, Microsoft 365, Salesforce, Alipay, Salesforce CRM Analytics, AWS SDK for JavaScript, Okta, OpenLDAP, Azure Event Grid, Azure Key Vault, Javascript, Azure Stack HCI, ICP, Micro, Microsoft Graph, Google AdWords Conversion, Microsoft Excel, Microsoft PowerPoint, Outlook, Airtable, Adobe Illustrator, Adobe InDesign, Adobe Photoshop, Power BI Documenter, Pages, Veracode AppSec Governance, DATAVERSE LTD, VueJS, TypeScript, PCF International, Azure Service Bus, Azure API Management, Azure Functions, Azure Logic Apps, Google Search Central, Microsoft Power Platform AI Builder, Azure Service Fabric, Azure Synapse Analytics, Admin, Star, ServiceNow, Microsoft Intune Enterprise Application Management, TUNE, Autopilot, AutoStore Unify Analytics, Azure Data Factory, Azure Cosmos DB, Microsoft Windows Server 2000, Amazon Linux 2, Adobe Analytics, PowerBI Tiles, Tableau, .NET, Microsoft OneDrive, Azure Active Directory B2C, Microsoft ADFS for Genesys Cloud, Swapcard, Apache HTTP Server, JTL-Shop 3, CPI, Amazon Web Services (AWS), Jira, Jamf, Azure Virtual Desktop, Microsoft Windows 365 Cloud PC, Lytics, Azure Stack, Microsoft Teams, Microsoft Exchange Server 2003, GitHub Copilot, Markdown, iManage</v>
          </cell>
          <cell r="K85">
            <v>3000000</v>
          </cell>
          <cell r="L85" t="str">
            <v>Merger / Acquisition</v>
          </cell>
          <cell r="M85">
            <v>0</v>
          </cell>
          <cell r="N85">
            <v>45017</v>
          </cell>
          <cell r="O85">
            <v>955769000</v>
          </cell>
          <cell r="Q85" t="str">
            <v>Beyondsoft is a global IT services and consulting company founded in 1995 and headquartered in Beijing, China, with a global office in Singapore. The company is publicly traded on the Shenzhen Stock Exchange and employs over 30,000 professionals across 15 countries, including North America, South America, Asia, and Europe.
Beyondsoft offers a wide range of IT services and consulting solutions, such as software development, business process outsourcing, cloud services, digital transformation, big data analytics, and cybersecurity. The company has evolved from labor-based services to strategic consulting, helping clients navigate digital transformation. With a distributed global delivery model, Beyondsoft provides 24/7 client support through its regional offices. The company has established partnerships with major technology firms like Microsoft and IBM and holds several industry certifications, including CMMI 5 and ISO 27001. Beyondsoft's mission focuses on empowering businesses with comprehensive IT solutions and fostering innovation for a sustainable future.</v>
          </cell>
          <cell r="R85">
            <v>1995</v>
          </cell>
        </row>
        <row r="86">
          <cell r="A86" t="str">
            <v>Santander Bank, N.A.</v>
          </cell>
          <cell r="B86">
            <v>0</v>
          </cell>
          <cell r="C86">
            <v>9200</v>
          </cell>
          <cell r="D86" t="str">
            <v>banking</v>
          </cell>
          <cell r="E86" t="str">
            <v>http://www.santanderbank.com</v>
          </cell>
          <cell r="F86" t="str">
            <v>http://www.linkedin.com/company/santander-bank-na</v>
          </cell>
          <cell r="G86" t="str">
            <v>Boston</v>
          </cell>
          <cell r="H86" t="str">
            <v>Massachusetts</v>
          </cell>
          <cell r="I86" t="str">
            <v>investment services, affordable housing financing, financial planning, sustainable banking, credit cards, banking technology, financial services, retail banking, money market accounts, banking innovation, personal loans, digital transformation in banking, banking and financial services, bank branches, checking accounts, mortgages, customer experience, corporate social responsibility, savings accounts, mobile banking, community development, financial technology, global banking, financial advisor, construction and real estate, digital transformation, banking awards, banking, banking group, banking for underserved communities, financial advisory, financial inclusion, banking services, commercial banking, community development lending, banking in the us, sustainable growth initiatives, customer service, banking awards recognition, digital banking, business loans, savings certificates, b2c, environmental banking practices, financial literacy programs, atm network, banking sustainability, online banking, retail, banking solutions, community investment, banking for small businesses, insurance, services, wealth management, personal banking, mortgage accounts, business banking, money market savings, certificates of deposit, mobile check deposit, fraud protection, relationship banking, merchant services, sba loans, business line of credit, cash management, credit score improvement, community involvement, branches and atms, daily banking needs, secure banking, banking rewards, investment guidance, debt management, banking apps, client support, financial education, community partnerships, sustainable growth, mobile alerts, money management, senior banking options, financial products, personalized banking, strategic partnerships, inclusive banking, environmental responsibility, banking for small business, banking technology solutions, finance, non-profit, finance technology, information technology &amp; services, financial consulting, consulting, management consulting, investment management, nonprofit organization management, banks &amp; credit unions</v>
          </cell>
          <cell r="J86" t="str">
            <v>Akamai, Akamai DNS, Microsoft Office 365, Outlook, Salesforce, Contently, VueJS, The Trade Desk, ThreatMetrix, Slack, Amazon SES, Adobe Marketing Cloud, Optimizely, Mobile Friendly, Ruxit, Liferay, Remote, AI, Sigma, SQL, AMP, ACL, Langchain, LlamaIndex, AWS Bedrock, Lambda Cloud, API Gateway, Amazon S3, Sizmek (MediaMind), Amazon CloudWatch, Microsoft Excel, Python, SAS Enterprise Guide, Concur, AWS SDK for JavaScript, Microsoft Office, IBM Blueworks Live, Dell EMC PowerScale, R, Google AdWords Conversion, Excel4Apps, Workday, Weibo, GitHub Actions, Azure Devops, Jenkins, AWS CloudHSM, AWS Analytics, LogIC, S&amp;P Capital IQ Pro, Microsoft PowerPoint, QRM, Microsoft Teams, Secured MVC Forum on Windows 2012 R2, Taleo Applicant Tracking Systems (ATS), SysTools VBA Password Recovery, Broadridge, Calypso, T24, AWS Single Sign-On, AWS Multi-Factor Authentication, mO Jira OAuth SSO, Jira OpenID Connect SSO, Jira OIDC SSO, Connect, Sentinel, Qualys Penetration Testing, Azure Key Vault, Azure ExpressRoute, AWS PrivateLink, CET, EFI, Terraform, Ansible, Apache Flink, Puppet, Azure Resource Manager, Kustomer, comScore, Azure Security Center, ServiceNow</v>
          </cell>
          <cell r="K86">
            <v>75000000</v>
          </cell>
          <cell r="L86" t="str">
            <v>Debt Financing</v>
          </cell>
          <cell r="M86">
            <v>75000000</v>
          </cell>
          <cell r="N86">
            <v>43855</v>
          </cell>
          <cell r="O86">
            <v>14809000</v>
          </cell>
          <cell r="P86">
            <v>34</v>
          </cell>
          <cell r="Q86" t="str">
            <v>Santander Bank, N.A. (SBNA) is a prominent retail and commercial bank in the United States, with $89.5 billion in assets and $67.1 billion in U.S. deposits. Headquartered in Boston, it operates primarily in the Northeast, serving over 2 million customers across several states, including Massachusetts, New York, and New Jersey. The bank has a rich history dating back to 1902 and is part of the global Santander Group, which has over 160 years of banking experience.
SBNA offers a variety of banking products and services, including deposit accounts, loans, and small business lending. It is committed to community development and sustainable finance, with significant investments in these areas. The bank also provides financial planning and investment advice through Santander Investment Services, along with cash management and risk management solutions for corporate clients. Additionally, SBNA actively supports underserved communities through substantial investments and charitable initiatives.</v>
          </cell>
          <cell r="R86">
            <v>1857</v>
          </cell>
        </row>
        <row r="87">
          <cell r="A87" t="str">
            <v>Everise</v>
          </cell>
          <cell r="B87">
            <v>0</v>
          </cell>
          <cell r="C87">
            <v>9400</v>
          </cell>
          <cell r="D87" t="str">
            <v>outsourcing/offshoring</v>
          </cell>
          <cell r="E87" t="str">
            <v>http://www.weareeverise.com</v>
          </cell>
          <cell r="F87" t="str">
            <v>http://www.linkedin.com/company/everiseglobal</v>
          </cell>
          <cell r="G87" t="str">
            <v>Plantation</v>
          </cell>
          <cell r="H87" t="str">
            <v>Florida</v>
          </cell>
          <cell r="I87" t="str">
            <v>business process outsourcing, healthcare, customer experience, customer service, outsourcing &amp; offshoring consulting, data security, retail, remote patient monitoring, customer support, performance analytics, customer journey mapping, predictive analytics, sustainability, ai-driven insights, workforce management, omnichannel cx, fraud detection, multichannel support, customer loyalty, b2c, content moderation, customer retention, robotic process automation, real-time analytics, all other support services, health insurance, ai and automation, ai-powered quality assurance, healthcare services, automation, logistics, financial services, recruitment process outsourcing, b2b, cloud-based solutions, multilingual cx, customer engagement, operational efficiency, operational scalability, customer satisfaction, cost reduction, machine learning, d2c, sentiment analysis, digital transformation, insurance, innovation, services, consulting, security, scalability, quality assurance, cloud computing, bpo services, agent training, workforce management as a service, healthcare technology, agent attrition reduction, travel, multilingual support, provider management, pharmacy benefits management, member engagement, cybersecurity solutions, emergency medical response, patient experience, telehealth support, administrative services, medical record retrieval, claims processing, operational insights, logistical solutions, financial services support, travel industry solutions, disease management, personalized interactions, healthcare communication, insurance sales support, customer service optimization, member education, medical benefits guidance, premium support services, network management, pharmaceutical coordination, medical billing support, automated customer service, ai-driven quality assurance, customer retention strategies, business process optimization, service level agreements, healthcare compliance, emergency response management, technology investment, healthcare partnerships, finance, transportation &amp; logistics, health care, health, wellness &amp; fitness, hospital &amp; health care, outsourcing/offshoring, computer &amp; network security, information technology &amp; services, enterprise software, enterprises, computer software, environmental services, renewables &amp; environment, artificial intelligence</v>
          </cell>
          <cell r="J87" t="str">
            <v>Salesforce, Outlook, Zendesk, Amazon AWS, Atlassian Cloud, React, Workday, Freshdesk, Slack, Apache, WordPress.org, Linkedin Marketing Solutions, Vimeo, Hubspot, Google Tag Manager, Mobile Friendly, Bootstrap Framework, Workday Recruit, The Trade Desk, Android, Remote, AI, Taleo, Google Analytics, Semrush, LinkedIn Recruiter, ANGEL LMS, Automic Automation, Gem, Postman, REST, Apache JMeter, Five9, Taleo Applicant Tracking Systems (ATS), Eaglestats, ICP, SharePoint, Power BI Documenter, Excel4Apps, Power Query, DAX, SQL, ServiceNow, Spreadsheet Server by insightsoftware, Secured MVC Forum on Windows 2012 R2, Azure Active Directory B2C, Akamai CDN Solutions, Azure Digital Twins, Infoblox DHCP, Microsoft 365, Microsoft Exchange Online, Microsoft Teams Rooms, Microsoft Defender for Cloud, Microsoft Azure Monitor, Genesys Cloud CX Platform, Cisco VPN, Salesforce CPQ, Microsoft Windows Server 2012, Microsoft Exchange Server 2003, Microsoft Active Directory Federation Services, Cisco Unified Intelligence Center, Siemens Syngo Imaging, Microsoft Windows Defender Antivirus, OneTrust Tech Risk &amp; Compliance, Microsoft PowerPoint, Google AdWords Conversion, Microsoft Excel, Apple macOS, Siemens PROFIBUS, Zscaler ZTNA, SAS Enterprise Guide, Microsoft Office, Planful, Office365, Cisco AppDynamics, Micro Focus LoadRunner, Microsoft Exchange, PowerBI Tiles</v>
          </cell>
          <cell r="K87">
            <v>450000000</v>
          </cell>
          <cell r="L87" t="str">
            <v>Private Equity</v>
          </cell>
          <cell r="M87">
            <v>0</v>
          </cell>
          <cell r="N87">
            <v>45200</v>
          </cell>
          <cell r="O87">
            <v>300000000</v>
          </cell>
          <cell r="Q87" t="str">
            <v>Everise is a global business process outsourcing (BPO) and customer experience (CX) management company. It combines human expertise with AI-driven technology to provide omnichannel support and operational services, particularly in regulated industries. With nearly 3,250 clients, including leading global brands, Everise offers scalable solutions in customer care, tech support, and back-office operations across six strategic geographic regions, with key delivery centers in the Philippines and India.
The company focuses on creating meaningful customer connections through technology-enabled solutions. Everise emphasizes a people-first culture and has received multiple awards for its human resources initiatives. Its services include customer experience management, tech support, digital operations, and managed services, all designed to enhance efficiency and compliance. Everise also utilizes its proprietary platforms, such as exage and EverAI, to drive digital transformation and improve customer interactions. With over 15 years of experience, Everise is committed to innovation and excellence in the BPO and CX sectors.</v>
          </cell>
          <cell r="R87">
            <v>2016</v>
          </cell>
        </row>
        <row r="88">
          <cell r="A88" t="str">
            <v>Corteva Agriscience</v>
          </cell>
          <cell r="B88">
            <v>0</v>
          </cell>
          <cell r="C88">
            <v>22000</v>
          </cell>
          <cell r="D88" t="str">
            <v>farming</v>
          </cell>
          <cell r="E88" t="str">
            <v>http://www.corteva.com</v>
          </cell>
          <cell r="F88" t="str">
            <v>http://www.linkedin.com/company/corteva</v>
          </cell>
          <cell r="G88" t="str">
            <v>Indianapolis</v>
          </cell>
          <cell r="H88" t="str">
            <v>Indiana</v>
          </cell>
          <cell r="I88" t="str">
            <v>agriculture, farming/seeds/milling, consumer staples, biological solutions, regulatory compliance, customer engagement, biotech seed development, precision seed treatment, biotech traits, biotech pest resistance, market reach, crop yield improvement, global presence, seed production, seed trait enhancement, data-driven farming, b2b, biotech seed traits, pest resistance biotech, herbicides, precision agriculture tools, pest resistance, digital farming analytics, environmental sustainability, environmental stewardship, sustainable crop protection, climate adaptation in crops, product safety, pest management innovations, r&amp;d investment, fungicides, sustainable farming practices, biotech crop development, herbicide tolerance, seed applied technologies, seeds, genomics in seed development, services, climate resilience, biotech crop innovation, innovation, digital agriculture, climate-smart agriculture, employee benefits, seed genetics, collaborative research, biotech soybean resistance, climate adaptation, seed genetics innovation, biological crop protection, crop yield optimization, crop protection biologicals, digital farming solutions, sustainable chemistry, sustainable seed solutions, biotech seed genetics, biological crop solutions, agricultural technology, biotech seed market, genomic breeding, digital agronomy, crop protection, research and development, biotech crop traits, biotech seed portfolio, genomic breeding programs, sustainability, product portfolio, pest management, regulatory approval, climate-resilient seed varieties, biologicals acquisitions, genomics, biologicals, seed trait development, global agricultural solutions, food security initiatives, industry-leading, climate-smart seeds, insecticides, biotechnology, environmental impact, biotech seed innovation, digital platforms, all other crop farming, collaborations, digital agriculture platforms, digital crop management, biotech crop research, food security, natural crop protection, biotech innovation, sustainable biotech solutions, food supply, precision farming, seed treatment, sustainable farming, innovative solutions, crop yield, pests management, weed control, nutrient management, drought resistance, hybrid seeds, genetic engineering, farm management software, safety standards, product stewardship, supply chain transparency, high-quality food, soil health, sustainability practices, regional agriculture solutions, ecosystem services, customer support, active ingredients, organic pest control, agricultural biotechnology, farm productivity, technology integration, market expansion, financial performance, value creation, global reach, collaboration, industry innovation, safety compliance, agricultural products, farm resilience, legislation compliance, biofuels, advance biotechnology, manufacturing, distribution, research &amp; development, environmental services, renewables &amp; environment, clean energy &amp; technology, mechanical or industrial engineering</v>
          </cell>
          <cell r="J88" t="str">
            <v>UltraDns, Microsoft Office 365, VueJS, Pantheon, Microsoft Azure Monitor, Microsoft Application Insights, Atlassian Cloud, Workday, Adobe CQ, Eloqua, Heroku, ServiceNow, Slack, Salesforce, Adobe Marketing Cloud, YouTube, Google Play, reCAPTCHA, Mobile Friendly, Gem, Eightfold AI, Microsoft Excel, Outlook, ServiceNow Configuration Management Database, AC500 PLC, Apple iPad, NVivo, Olo, Microsoft Office, RSLogix, Tor, .NET, SpingMetrics, Shiny, PowerBI Tiles, WebOffice, Drone, IBM SPSS Modeler, SAP, SAP S/4HANA, Excel4Apps, Google AdWords Conversion, Revel iPad POS, eMaint CMMS, Bridge LMS, Planisware Enterprise, Visio, SAP Ariba Platform, AVImark Rapport, Check Point CloudGuard Harmony Connect (CloudGuard Connect), , SAP ECC, OpenText, Thomson Reuters ONESOURCE, PyCharm, SharePoint, Vertex, SAP Concur, Act!, Sigma, EMaint, Instagram, Crisp, CONTROL, IFS, Electron, AI, Microsoft PowerPoint, Cisco WebEx Teams, Power BI Documenter, Salesforce CRM Analytics, DC Storm, Thermo Scientific Chromeleon Chromatography Data System (CDS), Wagtail CMS, Google Guava, Star, TraceLink, FACTS, Microsoft Teams Rooms, SuperStats, VMware vCenter CapacityIQ, ICP, Analyzer, Walkme, IDC, GAS, AWS Application Load Balancer, Minitab Workspace, Cornerstone LMS, GRIN, .GIS, Eyefinity OfficeMate, AVEVA InTouch HMI, ETQ Reliance QMS, Workiva, SAP Business Planning and Consolidation (BPC), Python, SQL, BASE, SAP R/3, DotNetNuke, Histats, ArcGIS Image Server, CAT, Dell Tablet, Camstar, Quip, R, pandas, NumPy, Universal Robots, IoT, Treasury and Working Capital Management, Harmony Email &amp; Collaboration, AT Internet, YourAmigo, Wider Planet, WMS, MercuryGate TMS, Databricks, Azure Data Factory, E-planning, SWIFT, ISO+â„¢, Stormshield, Terraform, AWS Trusted Advisor, IBM ILOG CPLEX Optimization Studio, ADP GlobalView Payroll, ADP, SES, Alteryx, Microsoft OneDrive, Flux, Mode, Deltek ComputerEase, Microsoft Power Apps, Microsoft Power Automate, SysTools VBA Password Recovery, Azure Synapse, Azure Logic Apps, SAP BusinessObjects Business Intelligence (BI), matplotlib, GenesisMedia, Datadog Dashboards, Mag+, C#, Bevywise MQTT Broker, Modbus, Harvest, HelpCrunch, Agilent SLIMS, React, TIBCO Spotfire, Blackline, Ignition SCADA, Homestead, Enom, HPLC, SAP Integrated Business Planning, Siemens SIMATIC HMI (Human Machine Interface), CET, Elite Software HVAC Solution, Ansys Mechanical, ABB Distributed Control Systems (DCS), OneTrust Tech Risk &amp; Compliance, Azure Devops, Delta Lake, Microsoft OneDrive for Business, ShareGate, Microsoft AdCenter, Backblaze Computer Backup</v>
          </cell>
          <cell r="K88">
            <v>1200060000</v>
          </cell>
          <cell r="L88" t="str">
            <v>Merger / Acquisition</v>
          </cell>
          <cell r="M88">
            <v>1200000000</v>
          </cell>
          <cell r="N88">
            <v>44896</v>
          </cell>
          <cell r="O88">
            <v>17401000000</v>
          </cell>
          <cell r="Q88" t="str">
            <v>Corteva Agriscience is an American agricultural company based in Indianapolis, Indiana. It specializes in seeds and crop protection products, serving customers in 110 countries. The company was established as a subsidiary of DowDuPont in March 2018 and became a standalone public company in June 2019. Corteva's roots trace back to significant agricultural entities, including Dow, DuPont, and Pioneer.
Corteva offers a wide range of agricultural solutions, including high-performance seeds under the Pioneer Hi-Bred International brand and various crop protection products such as herbicides, insecticides, and fungicides. The company is committed to sustainable agriculture, focusing on enhancing biodiversity, restoring natural resources, and reducing greenhouse gas emissions. Corteva also engages with the community through initiatives like the "Harvest for Hunger" garden, which provides fresh produce to food banks in Indiana.</v>
          </cell>
          <cell r="R88">
            <v>2018</v>
          </cell>
        </row>
        <row r="89">
          <cell r="A89" t="str">
            <v>Warner Bros. Entertainment</v>
          </cell>
          <cell r="B89">
            <v>0</v>
          </cell>
          <cell r="C89">
            <v>36000</v>
          </cell>
          <cell r="D89" t="str">
            <v>entertainment</v>
          </cell>
          <cell r="E89" t="str">
            <v>http://www.warnerbros.com</v>
          </cell>
          <cell r="F89" t="str">
            <v>http://www.linkedin.com/company/warner-bros--entertainment</v>
          </cell>
          <cell r="G89" t="str">
            <v>Burbank</v>
          </cell>
          <cell r="H89" t="str">
            <v>California</v>
          </cell>
          <cell r="I89" t="str">
            <v>motion pictures, studio operations, video games, technology, interactive entertainment, consumer products, television, dc comics, digital media, entertainment providers, content licensing, television production, iconic franchises, warner bros. innovation in film, warner bros. world abu dhabi, media services, warner bros. merchandise, entertainment history, media innovation, animation division, warner bros. media services, digital marketing, studio tours, games, global entertainment, merchandise licensing, immersive experiences, virtual reality, animation, warner bros. video games, warner bros. franchise management, film franchises, warner bros. film classics, warner bros. virtual production, media production, warner bros. immersive experiences, media licensing, warner bros. virtual sets, global audience, motion picture and video production, innovation, theme parks, warner bros. streaming services, services, entertainment technology, entertainment brands, warner bros. animation, warner bros. tv hits, b2b, warner bros. home entertainment, entertainment, virtual production, warner bros. licensing, warner bros. theme parks, content marketing, content creation, warner bros. studios tour hollywood, media conglomerate, warner bros. music labels, warner bros. content creation tools, warner bros. games, warner bros. franchises, warner bros. content licensing, warner bros. brand licensing, animation characters, video game development, tv series, tv shows, warner bros. entertainment history, film production, warner bros. global distribution, video game publishing, digital streaming, licensing, warner bros. studio tour london, themed entertainment, streaming platforms, franchise licensing, b2c, warner bros. discovery, music label, media, themed parks, music publishing, media content, media distribution, warner bros. digital distribution, film studios, sound technology, entertainment industry, warner bros. animation characters, home entertainment, brand licensing, content distribution, digital distribution, retail, movies, digital content, streaming, blu-ray, merchandise, apps, animated series, action movies, drama, adventure, horror, comedy, family films, fantasy, cinematic universe, superheroes, popular franchises, classic movies, warner bros. studio tour, harry potter, dc universe, lego, movie trailers, exclusive content, collectibles, fan experiences, movie collections, fan merchandise, immersive attractions, virtual experiences, merchandise shops, international visitors, gaming titles, cartoon network, comics, live-action films, behind the scenes, film festivals, holiday specials, new releases, showcases, character experiences, distribution, computer games, consumers, computer software, information technology &amp; services, consumer goods, tv production, motion pictures &amp; film, marketing &amp; advertising, film</v>
          </cell>
          <cell r="J89" t="str">
            <v>Amazon CloudFront, Route 53, SendInBlue, Outlook, Microsoft Office 365, Amazon AWS, Bluekai, Hubspot, Zendesk, Slack, Google Dynamic Remarketing, Google Font API, Google Analytics, Google Tag Manager, Vimeo, Google AdWords Conversion, Cedexis Radar, DoubleClick Conversion, Twitter Advertising, Adobe Media Optimizer, DoubleClick Floodlight, iTunes, Facebook Custom Audiences, Google Play, New Relic, Mobile Friendly, WordPress.org, DoubleClick, AI</v>
          </cell>
          <cell r="O89">
            <v>10000000000</v>
          </cell>
          <cell r="Q89" t="str">
            <v>Warner Bros. Entertainment is a prominent division of Warner Bros. Discovery, Inc., a global media and entertainment company formed in April 2022. The company focuses on creating and distributing a wide range of content, including film, television, streaming, gaming, sports, and news, reaching audiences in over 220 countries and 50 languages.
Warner Bros. Entertainment produces and distributes films through its Motion Picture Group, featuring a variety of genres and historic collections. It manages television networks and content for HBO and Max, and offers immersive experiences through the Warner Bros. Studio Tour Hollywood, showcasing iconic sets and props. The company also distributes video games and apps, including popular franchises like Harry Potter and DC Comics, while maintaining a global content portfolio that spans sports and news.</v>
          </cell>
          <cell r="R89">
            <v>1923</v>
          </cell>
        </row>
        <row r="90">
          <cell r="A90" t="str">
            <v>Horatio</v>
          </cell>
          <cell r="B90">
            <v>0</v>
          </cell>
          <cell r="C90">
            <v>3000</v>
          </cell>
          <cell r="D90" t="str">
            <v>outsourcing/offshoring</v>
          </cell>
          <cell r="E90" t="str">
            <v>http://www.hirehoratio.com</v>
          </cell>
          <cell r="F90" t="str">
            <v>http://www.linkedin.com/company/hire-horatio</v>
          </cell>
          <cell r="G90" t="str">
            <v>New York</v>
          </cell>
          <cell r="H90" t="str">
            <v>New York</v>
          </cell>
          <cell r="I90" t="str">
            <v>customer support, customer experience, marketing campaigns, sales support, back office support, customer service, administrative support, admin support, call center, venture capital, social media management, marketing, inside sales, outsourcing &amp; offshoring consulting, fraud prevention support, support team stability, support for gaming, automation and ai integration, scalable support services, top-tier talent, lead generation, support operations, support for digital communities, operational efficiency, training and upskilling, edtech, support strategy, e-commerce, support for healthcare portals, b2c, support for learning platforms, support operations optimization, nearshore support, support for travel booking, support for enterprise clients, business process outsourcing, support quality, support team, support services, travel &amp; hospitality, quality assurance, services, support for regulated environments, support for omnichannel support, high-quality customer experience, support for online marketplaces, support for community safety, support compliance, support for saas companies, support for high nps, tech-enabled support, e-commerce support, support for healthcare, support for travel industry, support workflow automation, support for multilingual support, brand-focused support, support scalability, support for remote teams, support for online communities, support for content platforms, data analytics, support for enterprise, support for operational efficiency, support for e-commerce, support for financial services, support for customer retention, support for seasonal surges, support for gaming communities, client-specific customization, support for high-risk industries, support for brand loyalty, customer support outsourcing, support performance dashboards, ai-powered support, support technology, customer satisfaction, outsourcing, support for saas, multichannel support, strategic partnership, support integration, data-driven insights, support for regulated industries, support automation, strategy, saas, support agent training, healthcare &amp; healthtech, all other support services, bpo, d2c, data security, support for community moderation, support quality management, support for startups, kyc and aml support, b2b, employee-centric culture, support optimization, support system integration, support for multi-language support, support for fast deployment, support for continuous improvement, support risk management, support for education, support fraud detection, support for user-generated content, fintech, compliance, support for digital transformation, support management, support for financial transactions, support for saas platforms, community management, support delivery, support for travel, support for high csat, support technology integration, support for gaming industry, support for fintech, digital marketing, content moderation support, support for high-growth startups, retail, support for digital platforms, process optimization, fintech support, support for enterprise-scale support, multilingual support, support for high-growth industries, video games, cost-effective solutions, support process automation, customer engagement, real-time performance monitoring, tech support, trust and safety, fraud prevention, real-time analytics, omnichannel communication, scalability, flexibility, customized solutions, content moderation, ai services, performance metrics, roi improvement, healthcare solutions, financial services support, retail support, education technology services, saas solutions, data annotation, user engagement, technical troubleshooting, enrollment services, claims management, patient outreach, brand loyalty, business growth, data verification, auditing, policy compliance, kpi tracking, resource management, revenue enhancement, employee engagement, strategic partnerships, insights and analytics, market differentiation, healthcare, finance, education, consumer products &amp; retail, transportation &amp; logistics, marketing &amp; advertising, outsourcing/offshoring, sales, e-learning, internet, information technology &amp; services, computer software, education management, consumer internet, consumers, computer &amp; network security, finance technology, financial services, computer games, health care, health, wellness &amp; fitness, hospital &amp; health care</v>
          </cell>
          <cell r="J90" t="str">
            <v>Gmail, Google Apps, Amazon AWS, Slack, Hubspot, DoubleClick, Mobile Friendly, DoubleClick Conversion, YouTube, Facebook Custom Audiences, Facebook Login (Connect), Google Dynamic Remarketing, Facebook Widget, Google Tag Manager, Android, Remote, AI, Aircall, Google Workspace, Gusto, Databricks, Toast, Uipath, Phoenix, Docker, Seismic, Micro, Dialpad, Jamf</v>
          </cell>
          <cell r="O90">
            <v>126000000</v>
          </cell>
          <cell r="Q90" t="str">
            <v>Horatio is a business process outsourcing (BPO) company that specializes in customer support and experience services for innovative brands. Founded in 2018 by three Columbia Business School classmates, the company has grown rapidly and now employs around 3,000 skilled professionals across offices in the Dominican Republic, Colombia, New York, and Miami. Horatio combines technology with personalized service to help businesses scale while maintaining their brand identity.
The company offers omnichannel customer support across various communication platforms, including SMS, calls, email, and social media. Its tailored solutions cater to several industries, such as e-commerce, healthcare, SaaS, tech, hospitality, and gaming. Horatio is known for its commitment to quality, achieving a 98% quality assurance rate, and providing comprehensive support structures that include trainers and customer success managers. With a focus on employee wellbeing and professional development, Horatio maintains a low employee turnover rate, ensuring high levels of satisfaction and service continuity for its clients.</v>
          </cell>
          <cell r="R90">
            <v>2018</v>
          </cell>
        </row>
        <row r="91">
          <cell r="A91" t="str">
            <v>Jacobs</v>
          </cell>
          <cell r="B91">
            <v>0</v>
          </cell>
          <cell r="C91">
            <v>45000</v>
          </cell>
          <cell r="D91" t="str">
            <v>management consulting</v>
          </cell>
          <cell r="E91" t="str">
            <v>http://www.jacobs.com</v>
          </cell>
          <cell r="F91" t="str">
            <v>http://www.linkedin.com/company/jacobs</v>
          </cell>
          <cell r="G91" t="str">
            <v>Dallas</v>
          </cell>
          <cell r="H91" t="str">
            <v>Texas</v>
          </cell>
          <cell r="I91" t="str">
            <v>cyber security, architecture &amp; interiors, operations &amp; maintenance, cyber, power energy, architecture planning, structural engineering, engineering, procurement, electrical engineering, construction, scientific research testing, information technology &amp; services, program &amp; construction management, civil engineering, mechanical or industrial engineering, aviation aerospace, planning &amp; consulting, environmental, information technology, semiconductors, transportationrail, systems engineering, defense space, data solutions, software engineering, renewables environment, scientific research amp testing, consulting advisory, pharmaceuticals, waterwastewater, military/government/technical, industrials, business consulting &amp; services, computer &amp; network security, hardware, medical, management consulting</v>
          </cell>
          <cell r="J91" t="str">
            <v>Akamai, Amazon AWS, Backbone JS Library, Drupal, Atlassian Cloud, OneTrust, Emma, ServiceNow, Salesforce, Slack, Linkedin Marketing Solutions, Google Tag Manager, Google AdSense, Bootstrap Framework, Mobile Friendly, SOASTA, Oracle Analytics Cloud, Microsoft Project, EcoSys, Oracle Primavera Unifier, SYNCHRO Pro, Microsoft Excel, SharePoint, Microsoft Office, Microsoft PowerPoint, SAP Fieldglass Services Procurement, .NET, PowerBI Tiles, Oracle Primavera, ArcGIS, PCSWMM, ETABS, WorkSafeBC, SAP2000, ADP, Revit, EFI, Olo, Tor, eMaint CMMS, Siemens SIMATIC SCADA, Google AdWords Conversion, Microsoft Teams Rooms, Outlook, Navisworks, Brocade Switches, HCSS, Bluebeam Revu, Inductive Automation Ignition, Rockwell Automation Services, Wonderware InTouch, Azure AI Search, .GIS, IBM SPSS Modeler, CPMStar, Adobe Acrobat, AutoCAD, MicroStation, Bluebeam, Smartsheet, Deltek Acumen, BASE, Construct, Civil 3D, Autodesk, SketchUp, SAP, Palantir Foundry, Microsoft Azure Monitor, Microsoft Windows Server 2012, WebOffice, ETAP, Office365, Rockwell Automation, Autodesk 3ds Max, V-Ray, Unreal Engine, WhatsApp, Autodesk BIM Collaborate, MapInfo Pro, Palantir Gotham, AutoPIPE, Revizto, Hex, Playwright, TypeScript, k6, Javascript, Azure Devops, GitHub, Jira, Quickbase, SQL, SysTools VBA Password Recovery, accessiBe, Cadence Omnis CFD Platform, AC500 PLC, Siemens SIMATIC HMI (Human Machine Interface), Oracle Aconex, Autodesk BIM 360 Docs, Hach WIMS, Bentley STAAD, Connect, CAESAR II, NetSuite SuiteBuilder, Microsoft Power Platform, Ignition SCADA, Mode, Power BI Documenter, Cisco DNA Spaces, FACTS, Board, Branch, CONTROL, TCP TimeClock Plus, Databricks, Delta Lake, Apache Spark, MLflow, Microsoft Dynamics 365, AWS Glue, Lambda Cloud, AWS Data Pipeline, Amazon SageMaker, Amazon Comprehend, CADWorx, ArcGIS 3D Analyst, IBM QRadar SIEM, OpenRoads Designer, Secured MVC Forum on Windows 2012 R2, Eyefinity OfficeMate, CAT, Laser Scanning, Spiceworks IP Scanner, Level 3 Communications, Cascade CMS, Azure Analysis Services, Azure App Service, Azure Storage Explorer, Azure Key Vault, Azure Functions, C#, LogIC, IBM Maximo, Flow, Signal, Act!, SentenceTransformers, Aruba CX Switches, Conductor, Wireshark, Citrix Hypervisor, VMware, Docker, Kubernetes, Git, Aqua Trivy, Analyzer, Fortify WebInspect, Microsoft-IIS, Amazon Linux 2, Microsoft PowerShell, Bash, Bitbucket, Jenkins, HEC-RAS, HELM, Ansible, Python, Frame, SES, TIBCO, Adara, Excel4Apps, Gem, Tableau, Microsoft Word, Adobe InDesign, ISO+â„¢, Quantcast Measure, Pipedrive, Atex, Google Search Appliance, IoT, Copilot, Visio, Google Analytics, Semrush, Ahrefs, Google Ads, Archer Integrated Risk Management, HelioScope, NEC, Adobe Photoshop, Strato, Adobe Creative Suite, RIB Software iTWO, Adobe Acrobat Pro, Autodesk BIM 360, ProjectWise, Aryson MySQL to MSSQL Converter, React, Microsoft Power Apps, Microsoft Power Automate, ACL, IBM Rational RequisitePro, Dell iDRAC (Integrated Dell Remote Access Controller), Intercom, Mag+, SAP Ariba Platform, Icertis Contract Management Software, Micro, Maintenance Connection, DATAVERSE LTD, Azure SQL, Microsoft SQL Server Reporting Services, DAX, Power Query, Kiosked, Android, Monte Carlo, Enscape, Lumion, Rhino, Grasshopper, Cityworks, Carbon, UKG Pro Advanced Scheduling, iCIMS SkillSurvey Reference, Remote, NLP Catpcha, Procore, Raken, Microsoft Planner, Microsoft OneNote, ArcGIS Field Maps, Eaglestats, Amazon Kinesis Data Streams, Air, GAS, Aspen, SS&amp;C, Microsoft 365 Apps &amp; Services, OpenTelemetry, UPS, DC Storm, MATLAB, Simulink, Bentley WaterCAD, OpenFlows SewerCAD, Jack Henry Yellow Hammer, IBM License Metric Tool (ILMT), PTV Vissim, Microsoft Windows Defender Antivirus, Cisco Secure Firewall Management Center, Altair Radioss, Tekla, IDEAS, UptimeRobot, RISA, Dell EMC Navisphere, FIS, Snowflake, Deltek Costpoint, , Oracle BI Publisher, Canva, Adobe Illustrator, Microsoft Teams, Benchmark Email, Bentley OpenRoads, Ad Dynamo, Dash, Adobe, Google Drive, Tableau CRM, Google Workspace, Microsoft 365, Maya, Securonix Security Operations and Analytics Platform, Amazon Elastic Load Balancing, Splunk, Splunk SOAR, Intel, Modbus, ManageEngine Desktop Central, MITRE ATT&amp;CK, AT&amp;T, BERT, Affiliate Window, IDC, Blazor, GitHub Actions, Sketch, AVEVA InTouch HMI, Confluence, Azure AI Studio, Awin, Autodesk Build, Microsoft Windows Server 2000, Amazon Web Services (AWS), Google Cloud Platform, Elite Software HVAC Solution, Bentley GEOPAK, InRoads, Apple iPad, TUFLOW, QGIS, Canal, ArcGIS CityEngine, Esri, Figma, Adobe XD, NVIDIA Omniverse, Vantage Media, Twinmotion, Stable Diffusion, Midjourney, Adobe Firefly, 1-Click Ready Windows Tool LDAP on Windows 2016, Manhattan Active Omni, Citrix, Weborama, Amazon Managed Workflows for Apache Airflow (MWAA), Nec Asia Pacific Pte Ltd, Amazon Virtual Private Cloud (Amazon VPC), Wider Planet, Cisco VPN, ADAPT, WMS, redvertisement, CSC, PayScale, ArcGIS Enterprise, AWS Analytics, IBM ILOG CPLEX Optimization Studio, Microsoft Forms, PIPE-FLO, Fathom, Cisco AppDynamics, Azure Digital Twins, Azure Event Hubs, Azure IoT Hub, Azure Service Bus, Azure Kubernetes Service (AKS), GraphQL, Agilent SLIMS, FlexSlider, Axis, Mathcad Prime, Oxid, OpenProject, Designer, PVsyst, Bentley RAM Connection, AWS Trusted Advisor, LeanIX Enterprise Architecture Management, ICP, AVEVA E3D Design, Sprig, DatoCMS, Posit, PMWeb, C# (C Sharp), Terraform, Bicep, iBwave Design, edX, Rapid7 InsightVM, Svelte, Angular, Node.js, Google Cloud Run, Google Cloud Functions, REST, ProfitWell, Workday Prism Analytics, FRAC Pumps, Compressor, Grafana, ABB Distributed Control Systems (DCS), Adobe Acrobat Sign, AWS Database Migration Service, Bentley, Azure Data Factory, Azure Synapse, Azure Data Lake Analytics, Azure Blob Storage, Trimble, AI, Archibus, Adobe Creative Cloud, Microsoft Outlook, mabl, Aspen HYSYS, Cloud Foundry, Google Cloud AI Platform, COMSOL, Convertkit, VLAN, ArcGIS Pro, ArcGIS Survey123, Infor EAM, Blackmagic Design, Fieldwire by Hilti, DotNetNuke, Adobe Premiere Pro, Adobe Creative Cloud Express, Optus Uecomm WDM, AutoTURN, AWS VPN, ATS OnDemand, AWS Application Load Balancer, MAX by AppLovin, Gripp, Aqua Security, Improvely, SonarQube Cloud (formerly SonarCloud), Kahua, PL/SQL, Microsoft Visio, PostgreSQL, Google Cloud BigQuery, pandas, Plotly Dash, Asana, Cisco ASA 5555, Forcepoint, Palo Alto PA-5200 Series, Siemens SIMATIC S7, Box, PTC Mathcad Express, Micro Focus ArcSight, AWS SDK for JavaScript, Spring, Spring Boot, JUnit, WireMock, Mockito, SonarQube, ELK Stack, Maven, R, IBM Maximo IT, ebs, iTWO CostX, IBM Cognos Impromptu, Unity, Wordpress.com, Juniper Networks SRX-Series Firewalls, Drone, CSiBridge, LEAP, Scholarselect, Quip, MIDAS, ICONICS IoT, Docking &amp; MDI for WPF, MAUI, Google Guava, LinkedIn Ads, Azure Purview, Concur, Echo, Spreadsheet Server by insightsoftware, Freelance Distributed Control System (DCS), SafeSend, Microsoft OneDrive, Cisco WebEx Teams, ChatGPT</v>
          </cell>
          <cell r="K91">
            <v>1630000000</v>
          </cell>
          <cell r="L91" t="str">
            <v>Debt Financing</v>
          </cell>
          <cell r="M91">
            <v>600000000</v>
          </cell>
          <cell r="N91">
            <v>45139</v>
          </cell>
          <cell r="O91">
            <v>12029783000</v>
          </cell>
          <cell r="Q91" t="str">
            <v>Jacobs Solutions Inc. is a global technical professional services firm based in Dallas, Texas. As a Fortune 500 company, it specializes in engineering, construction, and consulting services across various sectors, including infrastructure, environment, defense, and technology. With approximately $16 billion in annual revenue and over 60,000 employees in more than 400 offices worldwide, Jacobs focuses on delivering innovative and sustainable solutions for government, industrial, commercial, and private sector clients.
Founded in the post-war era, Jacobs has evolved significantly, particularly after rebranding in 2019 to emphasize its technology-forward approach. The company operates through key business units, including Critical Mission Solutions, People &amp; Places Solutions, and PA Consulting, providing end-to-end solutions for thriving cities, resilient environments, and advanced operations. Its diverse service offerings encompass consulting, global program management, design-build, operations and facility management, technical and scientific services, and digital technologies, all aimed at addressing complex challenges and enhancing client outcomes.</v>
          </cell>
          <cell r="R91">
            <v>1947</v>
          </cell>
        </row>
        <row r="92">
          <cell r="A92" t="str">
            <v>SourceHOV</v>
          </cell>
          <cell r="B92">
            <v>0</v>
          </cell>
          <cell r="C92">
            <v>13000</v>
          </cell>
          <cell r="D92" t="str">
            <v>information technology &amp; services</v>
          </cell>
          <cell r="F92" t="str">
            <v>http://www.linkedin.com/company/sourcehov</v>
          </cell>
          <cell r="G92" t="str">
            <v>Irving</v>
          </cell>
          <cell r="H92" t="str">
            <v>Texas</v>
          </cell>
          <cell r="I92" t="str">
            <v>fintech, digital transformation, manufacturing, workflow management, technology, retail, insuretech, business process automation, financial services, publishing, government, legal, healthcare, it services &amp; it consulting, finance technology, information technology &amp; services, mechanical or industrial engineering, media, health care, health, wellness &amp; fitness, hospital &amp; health care</v>
          </cell>
          <cell r="J92" t="str">
            <v>Salesforce, Amazon SES, Gmail, Google Apps, Microsoft Office 365, Drupal, OneTrust, Pardot, Remote, AI</v>
          </cell>
          <cell r="K92">
            <v>825000000</v>
          </cell>
          <cell r="L92" t="str">
            <v>Debt Financing</v>
          </cell>
          <cell r="M92">
            <v>150000000</v>
          </cell>
          <cell r="N92">
            <v>45870</v>
          </cell>
          <cell r="O92">
            <v>142772000</v>
          </cell>
          <cell r="Q92" t="str">
            <v>SourceHOV was a global business process services (BPS) company based in Irving, Texas. Established in 2011 through the merger of SourceCorp and HOV Services, it specialized in transaction processing, enterprise content management, and document outsourcing. The company focused on high-volume, mission-critical processes to enhance efficiency across various industries, including banking, healthcare, government, and retail.
SourceHOV offered a range of services, including healthcare automation, finance and accounting automation, document lifecycle management, and customer communication management. Their solutions aimed to improve data capture, optimize processes, and reduce costs while enhancing data accuracy. The company operated globally, with a presence in over 20 countries, serving multinational corporations and government agencies.
In 2017, SourceHOV merged with Novitex and Quinpario Acquisition Corp. 2 to form Exela Technologies. The SourceHOV brand and its capabilities are now part of Exela, which continues to provide business process automation services worldwide.</v>
          </cell>
          <cell r="R92">
            <v>2011</v>
          </cell>
        </row>
        <row r="93">
          <cell r="A93" t="str">
            <v>Product School</v>
          </cell>
          <cell r="B93">
            <v>0</v>
          </cell>
          <cell r="C93">
            <v>11000</v>
          </cell>
          <cell r="D93" t="str">
            <v>professional training &amp; coaching</v>
          </cell>
          <cell r="E93" t="str">
            <v>http://www.productschool.com</v>
          </cell>
          <cell r="F93" t="str">
            <v>http://www.linkedin.com/school/product-school</v>
          </cell>
          <cell r="G93" t="str">
            <v>San Francisco</v>
          </cell>
          <cell r="H93" t="str">
            <v>California</v>
          </cell>
          <cell r="I93" t="str">
            <v>product management &amp; online education, product, product manager, digital marketing for managers, online education, product management, growth, certification, coding for managers, data for managers, blockchain &amp; cryptocurrencies, small cohort classes, hands-on learning, b2b, conference events, product management templates, ai product certification, ai-driven product strategies, business and secretarial schools, product marketing, consulting, career coaching, ai integration, professional development, product innovation, product growth, ai-first product training, product leadership, silicon valley instructors, custom corporate programs, product strategy, product community networking, education, product industry reports, product skills workshops, product team upskilling, career acceleration, product leadership development, services, product lifecycle, hands-on projects, ai maturity assessments, information technology, product management education, product case studies, certifications, industry-leading instructors, live online courses, product team training, ai training, product community, product podcast, product resources, enterprise training, product conference, product certifications, e-learning, internet, information technology &amp; services, computer software, education management, professional training &amp; coaching</v>
          </cell>
          <cell r="J93" t="str">
            <v>Cloudflare DNS, Return Path, Gmail, Marketo, Google Apps, Zendesk, CloudFlare Hosting, CloudFlare, SalesLoft, Netlify, React Redux, Webflow, Salesforce, Slack, Bing Ads, Amadesa, CrazyEgg, Google Analytics, Google Play, WordPress.org, Tealium, reCAPTCHA, Facebook Custom Audiences, Eventbrite, Linkedin Marketing Solutions, Cedexis Radar, Google Dynamic Remarketing, Mobile Friendly, Typekit, Segment.io, Mixpanel, Adobe Media Optimizer, Google AdWords Conversion, Facebook Widget, Visual Website Optimizer, Google Tag Manager, Google Places, DoubleClick, Facebook Login (Connect), Google Maps, Greenhouse.io, AB Tasty, Stripe, Yelp, Vimeo, DoubleClick Conversion, YouTube, Hotjar, UserZoom, Google Maps (Non Paid Users), Google Font API, AI</v>
          </cell>
          <cell r="K93">
            <v>25000000</v>
          </cell>
          <cell r="L93" t="str">
            <v>Venture (Round not Specified)</v>
          </cell>
          <cell r="M93">
            <v>25000000</v>
          </cell>
          <cell r="N93">
            <v>44409</v>
          </cell>
          <cell r="O93">
            <v>796000000</v>
          </cell>
          <cell r="Q93" t="str">
            <v>Product School is a leading provider of product management training and education, founded in 2014 and based in San Francisco, California. The company has certified over 20,000 product managers and serves a global community of more than 2 million professionals. With around 100 employees, Product School generates $21.1 million in annual revenue.
The company offers live online certification courses tailored for both aspiring and experienced product managers. Their curriculum includes various certifications, such as the Artificial Intelligence Product Certification and the Product Manager Certificate, covering essential topics like product development, strategy, and leadership. In addition to core certifications, Product School provides career coaching, hosts over 1,000 free events annually, and organizes ProductCon, the largest product management conference in the world. All instructors are experienced product leaders from top tech companies, ensuring high-quality education recognized by employers.</v>
          </cell>
          <cell r="R93">
            <v>2014</v>
          </cell>
        </row>
        <row r="94">
          <cell r="A94" t="str">
            <v>Ogilvy</v>
          </cell>
          <cell r="B94">
            <v>0</v>
          </cell>
          <cell r="C94">
            <v>14000</v>
          </cell>
          <cell r="D94" t="str">
            <v>marketing &amp; advertising</v>
          </cell>
          <cell r="E94" t="str">
            <v>http://www.ogilvy.com</v>
          </cell>
          <cell r="F94" t="str">
            <v>http://www.linkedin.com/company/ogilvy</v>
          </cell>
          <cell r="G94" t="str">
            <v>New York</v>
          </cell>
          <cell r="H94" t="str">
            <v>New York</v>
          </cell>
          <cell r="I94" t="str">
            <v>pr &amp; influence, digital transformation, partnerships, brand strategy, advertising, customer engagement &amp; commerce, advertising services, marketing &amp; advertising</v>
          </cell>
          <cell r="J94" t="str">
            <v>Outlook, Microsoft Office 365, CloudFlare Hosting, Facebook Conversion Tracking, Ember JS Library, SAP, Atlassian Cloud, Citrix, Acquia Cloud, Greenhouse.io, Slack, Salesforce, Vimeo, JQuery 1.11.1, Linkedin Marketing Solutions, New Relic, Wix, WordPress.org, Bootstrap Framework, Varnish, Google Font API, Google Analytics, Google Tag Manager, SoundCloud, Mobile Friendly, reCAPTCHA, YouTube, PostGIS, Planview LeanKit, Microsoft Azure Monitor, Adobe After Effects, TikTok, Instagram, Canva, Microsoft Office, Adobe Creative Suite, Strato, Adobe InDesign, Adobe Photoshop, Figma, Meta Ads Manager, Workfront, Jira, Sprinklr Social, CreatorIQ, Greenhouse, Microsoft OneDrive for Business, Celtra, Adobe Premiere Pro, SQL, Python, R, Tableau, PowerBI Tiles, Traackr, Git, Facebook, Salesforce Marketing Cloud, Wrike, Workday, Excel4Apps, Microsoft PowerPoint, Keynote, Signal, SharePoint, PathWave System Design, , Snapchat, Google AdWords Conversion, Microsoft Excel, Unmind, Xiaohongshu, Deltek Maconomy, Braze, Android, LinkedIn Ads, LinkedIn Learning, OpenAI, Brandwatch, Google Data Studio, Sprinklr, CapCut, Google Ads, Adobe Analytics, Email on Acid, Litmus, Monday.com, FlipHTML5, CSS, AI, web3, Hubspot, OpenX, Culture Amp, Rival IQ, Semrush, SOCi, Gem, Headspace, TELUS, Azure Quantum, Google Trends</v>
          </cell>
          <cell r="L94" t="str">
            <v>Merger / Acquisition</v>
          </cell>
          <cell r="M94">
            <v>0</v>
          </cell>
          <cell r="N94">
            <v>45809</v>
          </cell>
          <cell r="O94">
            <v>6000000000</v>
          </cell>
          <cell r="Q94" t="str">
            <v>Ogilvy is a global creative and marketing communications network founded in 1948 by David Ogilvy in New York City. Operating in 132 locations across 83 countries, it is part of the WPP Group. Originally established as Hewitt, Ogilvy, Benson &amp; Mather, the agency has a rich history of serving prestigious clients and has evolved through various mergers, becoming a leader in the advertising industry.
Ogilvy offers a wide range of integrated marketing and communications services, including advertising, public relations, consulting, experience design, and health expertise. The company emphasizes collaboration across disciplines to create impactful campaigns that drive brand growth and consumer engagement. Recognized for its creativity, Ogilvy has been named the world's most creative agency network by WARC for five consecutive years. It serves major global brands in various sectors, including food, consumer goods, and automotive.</v>
          </cell>
          <cell r="R94">
            <v>1948</v>
          </cell>
        </row>
        <row r="95">
          <cell r="A95" t="str">
            <v>MillerKnoll</v>
          </cell>
          <cell r="B95">
            <v>0</v>
          </cell>
          <cell r="C95">
            <v>11000</v>
          </cell>
          <cell r="D95" t="str">
            <v>design</v>
          </cell>
          <cell r="E95" t="str">
            <v>http://www.millerknoll.com</v>
          </cell>
          <cell r="F95" t="str">
            <v>http://www.linkedin.com/company/millerknoll</v>
          </cell>
          <cell r="G95" t="str">
            <v>Zeeland</v>
          </cell>
          <cell r="H95" t="str">
            <v>Michigan</v>
          </cell>
          <cell r="I95" t="str">
            <v>work tools, innovation, sustainability, ergonomics, industrial design, furniture design, space planning, ecommerce, retail, workplace design, interior design, textiles, office furniture, commercial interiors, engineering, lean manufacturing, home office, office chairs, workplace strategy, contract grade furniture, research, healthcare design, office equipment/supplies/services, consumer discretionary, design services, environmental services, renewables &amp; environment, e-commerce, consumer internet, consumers, internet, information technology &amp; services</v>
          </cell>
          <cell r="J95" t="str">
            <v>Salesforce, Cloudflare DNS, Outlook, Pardot, Microsoft Office 365, CloudFlare Hosting, Atlassian Cloud, Vercel, OneTrust, Workday, Slack, Google translate API, Bootstrap Framework, New Relic, Google Tag Manager, reCAPTCHA, Wix, Mobile Friendly, WordPress.org, Eventbrite, Formstack, Google translate widget, Google Font API, Woo Commerce, Wistia, Piwik, Remote, Wider Planet, SS&amp;C, Google Analytics, Axis, Brocade Switches, CAMWorks, GEP, Google AdWords Conversion, Microsoft Excel, Harmony Email &amp; Collaboration, FedEx, Microsoft Office, Salesforce CRM Analytics, Omniture (Adobe), NDN, Oracle JDeveloper, Playwright, TypeScript, Wrike, SYSPRO ERP, Feathr, Excel4Apps, Jira, CNC Software, MicroMain CMMS, Homestead, AC500 PLC, ABB Robotics, Visio, Microsoft Word, poly, Raygun, Sustainalytics, Adyen, Catalyst, Quip, Air, Render, Designer, Azure App Configuration, DatoCMS, Zopim, Barracuda MSP, OneTrust Tech Risk &amp; Compliance, Dassault SOLIDWORKS, AutoCAD, BASE, IBM Maximo IT, Tor, NetSuite, IBM Maximo, Creo Parametric, Creo+, Windchill+, Microsoft Windows Server 2000, Microsoft Active Directory, VMware Virtual Infrastructure, Amazon Linux 2, Spiceworks IP Scanner, Workday Prism Analytics, Microsoft Teams, JD Edwards World, Windchill PDMLink, Microsoft PowerPoint, eMaint CMMS, Smartsheet, Power BI Documenter, LogIC, CONTROL, ABB Distributed Control Systems (DCS), Microsoft SQL Server Reporting Services, Nevron Vision for SSRS, GoToAssist (FASTchat), SSMS Tools Pack, PRO.FILE, CAT, ASP.NET, C#, CSS, HTML5 Maker, Infor SyteLine / Infor CloudSuite Industrial, .NET, Oracle XML DB, Visual Studio, Vscode, Olo, AMP, Resi, Python, Outsystems, OnBase, Manhattan Active Omni, AT&amp;T, Salesforce Commerce Cloud, Liferay, Revit, Entrinsik Informer, DocuWare, SAP Material Requirement Planning (MRP), ACL, Oracle Database, SQL, WMS, Postpresso, comScore, Xactly, SketchUp, Check Point Maestro, Decibel Insight, Salesforce Service Cloud, Gem, Aja Video Systems, Oracle EBS Projects, Altair Radioss, Dell iDRAC (Integrated Dell Remote Access Controller), Siemens PLM, Amazon Elastic MapReduce (EMR), Git, Apple macOS, Gmail, IBM Mainframe, Micro, Optimizely, Microsoft Power Platform, Milestone, Lenel, Bosch Services, Selenium WebDriver, AWS SDK for JavaScript, UptimeRobot, Mari, Studio 5000, FactoryTalk, RSLogix, Corel PaintShop Pro, Ning, Varnish, UPS, , SAP, Microsoft Dynamics NAV, Zephyr, Confluence, Adobe Photoshop</v>
          </cell>
          <cell r="O95">
            <v>3669900000</v>
          </cell>
          <cell r="Q95" t="str">
            <v>MillerKnoll, Inc. is an American multinational company that specializes in modern furniture, office equipment, home furnishings, and interior design solutions. Formed in 2021 through the acquisition of Knoll by Herman Miller, the company combines two historic design legacies with roots dating back to 1905. MillerKnoll is recognized in over 100 countries and operates a global network of offices, showrooms, and e-commerce platforms.
The company produces a wide range of products, including office furniture, ergonomic equipment, and home furnishings. Iconic items in their portfolio include the Aeron chair, Eames Lounge Chair, and Action Office systems. MillerKnoll also offers comprehensive interior design services, drawing on the heritage of Knoll's Planning Unit to create tailored solutions for offices, residences, and large corporate spaces. The company emphasizes research, sustainability, and human-centric design, honoring its design legacy through initiatives like a new design archive in Michigan.</v>
          </cell>
          <cell r="R95">
            <v>2021</v>
          </cell>
        </row>
        <row r="96">
          <cell r="A96" t="str">
            <v>Cigniti Technologies</v>
          </cell>
          <cell r="B96">
            <v>0</v>
          </cell>
          <cell r="C96">
            <v>3500</v>
          </cell>
          <cell r="D96" t="str">
            <v>information technology &amp; services</v>
          </cell>
          <cell r="E96" t="str">
            <v>http://www.cigniti.com</v>
          </cell>
          <cell r="F96" t="str">
            <v>http://www.linkedin.com/company/cigniti-inc</v>
          </cell>
          <cell r="G96" t="str">
            <v>Irving</v>
          </cell>
          <cell r="H96" t="str">
            <v>Texas</v>
          </cell>
          <cell r="I96" t="str">
            <v>software testing, quality assurance, quality engineering, advisory, transformation, security testing, devops qa, test automation, digital transformation services, erp testing, application testing, rpa, digital assurance, digital engineering, 5g assurance, cloud migration assurance, performance engineering, static application security testing, blockchain, analytics, machine learning, it services &amp; it consulting, ai-driven, agile testing, devops, iot testing, rpa testing, cloud migration, digital transformation, fortune 500, global 2000, bfsi, healthcare, retail, telecommunications, media &amp; entertainment, travel &amp; hospitality, customer satisfaction, outcomes-based solutions, ip-led innovation, blueswan platform, automation, predictive analytics, test data management, continuous integration, continuous delivery, digital-first, quality-first approach, global delivery, industry-specific solutions, intelligent automation, business intelligence, data insights, client-centric, flexibility, custom solutions, blockchain testing, consulting, manufacturing, software and application development, financial services, ai &amp; ml testing, test center of excellence, information technology and services, travel and hospitality, b2b, test automation frameworks, energy and utilities, computer systems design and related services, ai-driven testing, internet of things (iot) testing, services, ai &amp; genai platform, devops transformation, crowdsourced testing, quality engineering services, e-commerce, healthcare and life sciences, zastra data annotation, security assurance, performance testing, blueswan ai platform, retail and e-commerce, finance, distribution, consumer products &amp; retail, transportation &amp; logistics, energy &amp; utilities, information technology &amp; services, artificial intelligence, health care, health, wellness &amp; fitness, hospital &amp; health care, enterprise software, enterprises, computer software, mechanical or industrial engineering, consumer internet, consumers, internet</v>
          </cell>
          <cell r="J96" t="str">
            <v>Outlook, Pardot, Salesforce, Amazon SES, Slack, Active Campaign, Google Font API, Google Analytics, Mobile Friendly, Facebook Custom Audiences, Apache, Hubspot, Google Dynamic Remarketing, Google Tag Manager, Linkedin Marketing Solutions, Bootstrap Framework, AngularJS, Google translate widget, Vimeo, Adobe Media Optimizer, Cedexis Radar, Visual Visitor, Google translate API, Facebook Login (Connect), reCAPTCHA, Facebook Widget, DoubleClick, YouTube, WordPress.org, Woo Commerce, DoubleClick Conversion, Twitter Advertising, Remote, AI</v>
          </cell>
          <cell r="L96" t="str">
            <v>Merger / Acquisition</v>
          </cell>
          <cell r="M96">
            <v>0</v>
          </cell>
          <cell r="N96">
            <v>45627</v>
          </cell>
          <cell r="O96">
            <v>235798000</v>
          </cell>
          <cell r="Q96" t="str">
            <v>Cigniti Technologies is an independent software testing services company founded in 1998 and publicly listed on the BSE since 2004. It specializes in digital assurance, quality engineering, test automation, and digital engineering services. The company has evolved to focus on software testing, offering services such as functional testing, performance testing, mobile application testing, and test advisory consulting. Cigniti serves a diverse range of industries, including travel, insurance, energy, retail, and healthcare.
Cigniti operates subsidiaries in key markets, including Singapore, Canada, and the USA, with North America being its largest market. The company emphasizes digital transformation and AI-driven platforms, and it has been recognized for its growth and innovation in the industry. Cigniti provides end-to-end digital assurance and engineering services, including cloud migration, DevOps, and AI-enabled automation. The company is committed to research and development, investing in tools and training to enhance its service offerings.</v>
          </cell>
          <cell r="R96">
            <v>1998</v>
          </cell>
        </row>
        <row r="97">
          <cell r="A97" t="str">
            <v>Mercer</v>
          </cell>
          <cell r="B97">
            <v>0</v>
          </cell>
          <cell r="C97">
            <v>23000</v>
          </cell>
          <cell r="D97" t="str">
            <v>professional training &amp; coaching</v>
          </cell>
          <cell r="E97" t="str">
            <v>http://www.mercer.com</v>
          </cell>
          <cell r="F97" t="str">
            <v>http://www.linkedin.com/company/mercer</v>
          </cell>
          <cell r="G97" t="str">
            <v>New York</v>
          </cell>
          <cell r="H97" t="str">
            <v>New York</v>
          </cell>
          <cell r="I97" t="str">
            <v>communication, investments, human resources, mergers acquisitions, human capital, pension risk, health benefits, talent, consulting, financial wellness, mergers amp acquisitions, compensation &amp; benefits, employee health, outsourcing, workforce management, health amp benefits, professional services, defined benefit plans, artificial intelligence, transformation, ocio services, employee benefits strategy &amp; consulting, market analysis, global consulting, hr technology platforms, talent &amp; rewards, investment advisory, employee experience, alternative investments, rewards strategy, market trends, research, employee rewards, skills-based talent practices, benefits strategy, pay transparency, health law &amp; policy, market outlook, employee retention, retirement planning, employee health programs, employee benefits, yield point, job architecture, digital transformation, defined contribution plans, healthcare cost &amp; quality, employee communication, asset management, portfolio strategies, risk management, employee benefits optimization, strategic research, healthcare strategy, workforce strategy, digital implementation, financial advisory services, change management, wealth managers &amp; financial intermediaries, retirement plans, services, employee benefits technology platforms, government, talent mobility, hr transformation, pension consulting, portfolio management, healthcare consulting, performance management, m&amp;a advisory, sustainable investment, market outlook &amp; trends, us wealth, b2b, government medicaid, employee health and wellness, private markets, surveys &amp; analytics, career frameworks, us health news, management consulting services, workforce and organization transformation, data analytics, diversity and inclusion, compensation &amp; benefits data, esg &amp; sustainability, ukg deployment &amp; advisory, health innovation, benefits administration, investment management, human resources consulting, employee well-being programs, financial services, employee engagement, specialty solutions, risk mitigation, workplace transformation, executive compensation, healthcare industry, employee well-being, talent assessment, corporate governance, investment strategies, esg investing, digital hr platforms, market research, workday services, hr consulting, compensation strategy, talent management, wealth management, investment consulting, outsourced cio, health benefits strategy, sustainable investing, esg integration, diversity equity inclusion, workforce transformation, portfolio strategy, insurance investment solutions, ä½£é‡‘ç®¡ç†, 401(k) outsourcing, employee experience enhancement, financial intermediaries, wealth management advisory, healthcare cost management, employee communication solutions, m&amp;a advisory services, conditional investment, global pay transparency, job architecture frameworks, compensation data analysis, pension plan administration, market outlook analysis, employee total rewards, healthcare quality improvement, flexible working practices, impact investing, retirement income strategies, post-merger integration, benefits optimization, employee retention strategies, health law compliance, financial health assessments, government benefits programs, employee assessment tools, performance improvement strategies, investment risk assessment, healthcare, finance, non-profit, professional training &amp; coaching, information technology &amp; services, management consulting, health care, health, wellness &amp; fitness, hospital &amp; health care, nonprofit organization management</v>
          </cell>
          <cell r="J97" t="str">
            <v>Amazon CloudFront, Route 53, SendInBlue, Microsoft Office 365, Amazon AWS, DemandBase, Brightcove, Drupal, MongoDB, Magento, Adobe CQ, ExactTarget, Magento 2 Enterprise, Magento Enterprise, Marketo, Omniture (Adobe), Amazon SES, Slack, Salesforce, Adobe Marketing Cloud, Facebook Widget, Mobile Friendly, Google Font API, Apache, Google Play, Tealium, Facebook Login (Connect), Gravity Forms, YouTube, Facebook Custom Audiences, Shopify, Woo Commerce, Bootstrap Framework, WordPress.org, Linkedin Marketing Solutions, Cvent, reCAPTCHA, Google Tag Manager, Google translate widget, Typekit, Google translate API, AI, Microsoft Excel, IBM PowerHA, Microsoft Office, Salesforce CRM Analytics, Commission Junction, Zoho Analytics, Microsoft PowerPoint, Google AdWords Conversion, SharePoint, SAS Enterprise Guide, ServiceNow UI Builder, Excel4Apps, Darwinbox, Jira, Mavenlink, Confluence, SAS Analytics Pro, IBM POWER7 Systems, Zoomdata, Cisco WebEx Teams, Microsoft Dynamics, Litmus, Adobe Analytics, Adobe Experience Manager, Monday.com, HTML Pro, CSS, WebOffice, Enom, Workday, SAP SuccessFactors, Oracle Analytics Cloud, Weibo, Connect, Extend, DocuSign, LinkedIn Ads, Zoho CRM, Amazon GameLift, Rise, Tor, Outlook, Certinia, Degreed, PEO, Mode, Python, BIRT, IBM ILOG CPLEX Optimization Studio, PowerBI Tiles, Planview LeanKit, Hubspot, Microsoft Word, Designer, FACTS, Kantata, Zendesk, Power BI Documenter, SysTools VBA Password Recovery, Impact Radius, Qualtrics, Figma, FigJam, ServiceNow, Microsoft SQL Server Reporting Services, PL/SQL, SQL, Freshdesk, Microsoft 365, Microsoft Teams Rooms, Cisco AppDynamics, Develatio's ExpressJS AMI, Angular, React, Node.js, Fastapi, Docker, Kubernetes, FlipHTML5, Javascript, TypeScript, Omie, ADP, Zucchetti, Affiliate Window, Azure Devops, Trustpilot, Tableau, BASE, Onit, Adobe InDesign, Intel, ebs, Scrum Do, SafeSend, Oracle GRC, Workday Prism Analytics, Winmo, Evolve IP, ThreatMetrix, Foursquare Studio, Workday Payroll, Pendo., Adobe, Microsoft AdCenter, Refinitiv World-Check Risk Intelligence, EFI, SAP SuccessFactors Learning</v>
          </cell>
          <cell r="K97">
            <v>10000000000</v>
          </cell>
          <cell r="L97" t="str">
            <v>Other</v>
          </cell>
          <cell r="M97">
            <v>2500000000</v>
          </cell>
          <cell r="N97">
            <v>45231</v>
          </cell>
          <cell r="O97">
            <v>13000000000</v>
          </cell>
          <cell r="Q97" t="str">
            <v>Mercer is a global professional services firm that specializes in talent consulting, health and benefits, retirement, and investment solutions. Founded in 1945 in Vancouver, Canada, Mercer operates in over 130 countries with a workforce of more than 20,000 colleagues. The firm is headquartered in New York City and is part of Marsh McLennan, focusing on data-driven insights and human-centered approaches to support clients, employees, and communities.
Mercer's services are organized into three main areas: Health, Wealth, and Career. The firm offers talent consulting, including workforce strategy and leadership development, health insurance solutions and employee wellness programs, as well as retirement fund management and investment strategy development. Additionally, Mercer provides human resources consulting, financial advisory services, and technology solutions such as HR administration platforms and survey management software. The firm is committed to sustainability and aims to reduce portfolio emissions by 50% by 2030, while delivering tailored solutions to a diverse client base that includes corporations, governments, and non-profits.</v>
          </cell>
          <cell r="R97">
            <v>1945</v>
          </cell>
        </row>
        <row r="98">
          <cell r="A98" t="str">
            <v>Brightspeed</v>
          </cell>
          <cell r="B98">
            <v>0</v>
          </cell>
          <cell r="C98">
            <v>4000</v>
          </cell>
          <cell r="D98" t="str">
            <v>telecommunications</v>
          </cell>
          <cell r="E98" t="str">
            <v>http://www.brightspeed.com</v>
          </cell>
          <cell r="F98" t="str">
            <v>http://www.linkedin.com/company/brightspeed</v>
          </cell>
          <cell r="G98" t="str">
            <v>Charlotte</v>
          </cell>
          <cell r="H98" t="str">
            <v>North Carolina</v>
          </cell>
          <cell r="I98" t="str">
            <v>highspeed fiber &amp; fiber broadband, telemarketing lists, email marketing lists, database services, direct mail lists, fiber network development, fiber infrastructure upgrade, underserved communities, rural broadband, voip, legacy copper networks, network transformation, broadband equity, fiber network buildout, rural internet, customer service, services, legacy network upgrade, landline services, fiber rollout, community broadband expansion, high-speed internet, broadband access, fiber to 50%, internet services, telecommunications, dsl internet, fiber technology adoption, community support, high-speed broadband, network upgrade, fiber network expansion, fiber deployment, reliable internet, rural broadband expansion, customer experience, government, fiber deployment in underserved regions, fiber rollout strategy, investment in fiber, fiber network strategy, landline phone services, broadband expansion, broadband coverage, internet service providers, broadband in rural areas, suburban internet, digital equity, gaming, fiber internet, broadband infrastructure investment, fiber to 50% of footprint, digital inclusion, broadband infrastructure upgrade, fiber upgrade investment, broadband for underserved areas, b2b, connectivity for rural america, fiber upgrade, fiber optic technology, customer retention, legacy copper to fiber, fiber upgrade plan, network security, community connectivity, broadband investment, b2c, reliable broadband, digital divide, fiber network transformation, broadband technology, customer support, service expansion, connectivity expansion, internet access, fiber optic infrastructure, fiber optic network deployment, fiber internet plans, broadband service quality, connectivity solutions, broadband investment plan, internet for all, digital transformation, broadband services, affordable internet, fiber to the home, fiber investment, broadband infrastructure, fiber internet rollout plan, fiber to 50% coverage, fiber network modernization, broadband plans, reliable connectivity, small business support, enterprise solutions, ultrafast speeds, hd streaming, video calling, no data caps, transparent pricing, 24/7 technical support, free promotion, next-gen wifi, equipment included, secure wifi, monthly billing, internet speed test, support center, quick bill pay, service availability, home networking, cloud storage services, work from home, device compatibility, enhanced reliability, managed firewall, cybersecurity protection, simultaneous video conferencing, bandwidth management, support for multiple devices, internet backup capability, residential internet plans, voice services, business voice solutions, wireless coverage, rural internet access, streaming capabilities, data-driven insights, superfast broadband, technical installation, information technology &amp; services, games</v>
          </cell>
          <cell r="J98" t="str">
            <v>Outlook, WP Engine, OneTrust, React Redux, Citrix NetScaler, The Trade Desk, Salesforce Service Cloud, Azure Active Directory, ExactTarget, Slack, Salesforce, Bootstrap Framework, Optimizely, Trustpilot, reCAPTCHA, Google Tag Manager, Scene7, Ruxit, Vimeo, Mobile Friendly, Google Play, Varnish, Remote, AI, Gem, FiberHome, AutoCAD, Civil 3D, .GIS, Microsoft Excel, Jira, SQL, Confluence, ServiceNow, AWS SDK for JavaScript, TSYS, Red Hat JBoss Enterprise SOA Platform, Salesforce Marketing Cloud, Copper, Microsoft PowerPoint, Salesforce CRM Analytics, .NET, SAP S/4HANA, SAP Ariba Platform, Amcharts JS Library, Cascade CMS, RS2, UniFi SDN, Ad Unit 300 x 250, AWS AppSync, Genesys SIP, Cisco VoIP, Ribbon, Philips Xcelera, IBM WebSphere Hybrid Edition (Application Server &amp; Liberty), Amazon Linux 2, Soap Media, Oracle XML DB, Webtrends, Malwarebytes for Teams, Google Cloud Armor, Microsoft Office, Brocade Switches, Siemens SIMATIC S7, Splunk SOAR, McAfee Total Protection for Data Loss (DLP), Proofpoint CASB, Sitetracker, PowerBI Tiles, Microsoft Power Apps, Olo, ArcGIS, QGIS, Cisco AppDynamics, Nokia, Ciena, Fujitsu, Calix Support Cloud, ADTRAN, HubSpot Sales Hub, Spring Cloud Sleuth, EHS Insight, Smartsheet, Excel4Apps, AT&amp;T, Tor, Oracle Hyperion Enterprise, SAP, Anaplan, SolarWinds Loggly, Axway SecureTransport, Office365, Looker, Amazon Simple Notification Service (SNS), SAP Financial Supply Chain Management (FSCM), Webex, Visio, CSG Forte, WMS, CONTROL, Google Analytics 4 (GA4), Adobe Analytics, Tableau, Zopim, Fusion ERP Analytics, SES, ANGEL LMS, Google Cloud Platform, Terraform, Ansible, GitHub, GitHub Actions, Jenkins, Google Dataplex, Atlan, Siemens PROFIBUS, Avid Sibelius, Workspace ONE Unified Endpoint Management, Adobe</v>
          </cell>
          <cell r="K98">
            <v>5403700000</v>
          </cell>
          <cell r="L98" t="str">
            <v>Other</v>
          </cell>
          <cell r="M98">
            <v>1650000000</v>
          </cell>
          <cell r="N98">
            <v>45870</v>
          </cell>
          <cell r="O98">
            <v>1000000000</v>
          </cell>
          <cell r="Q98" t="str">
            <v>Brightspeed is a telecommunications company based in Charlotte, North Carolina, focused on providing high-speed fiber broadband, internet, and voice services. Operating as Connect Holdings LLC, which is owned by Apollo Global Management, Brightspeed serves rural and suburban communities across 20 U.S. states. The company was established in August 2021 and has quickly become the fifth-largest incumbent local exchange carrier in the nation.
Brightspeed offers a range of fiber and copper-based broadband plans designed for various needs, including ultrafast internet options of up to 2 Gbps. Their services cater to both residential and business customers, emphasizing low latency for activities like streaming, remote work, and gaming. Brightspeed is committed to expanding its network, with plans to connect over 4 million locations and significant investments aimed at bridging the digital divide in underserved areas.</v>
          </cell>
          <cell r="R98">
            <v>2022</v>
          </cell>
        </row>
        <row r="99">
          <cell r="A99" t="str">
            <v>TBWA\Worldwide</v>
          </cell>
          <cell r="B99">
            <v>0</v>
          </cell>
          <cell r="C99">
            <v>11000</v>
          </cell>
          <cell r="D99" t="str">
            <v>marketing &amp; advertising</v>
          </cell>
          <cell r="E99" t="str">
            <v>http://www.tbwa.com</v>
          </cell>
          <cell r="F99" t="str">
            <v>http://www.linkedin.com/company/tbwa</v>
          </cell>
          <cell r="G99" t="str">
            <v>New York</v>
          </cell>
          <cell r="H99" t="str">
            <v>New York</v>
          </cell>
          <cell r="I99" t="str">
            <v>branded content, production, healthcare marketing, marketing, events, pr, media arts, brand, shopper marketing, strategy, advertising, retail marketing, disruption, creative, digital, social media, branded entertainment, advertising services, brand relevance, brand experience innovation, brand strategy &amp; consulting, cultural impact, innovation labs, advertising &amp; marketing, multicultural organization, brand strategy innovation, influencer marketing, creative agency, disruption methodology, data strategy, digital marketing &amp; advertising, creative campaigns, consumer insights, client partnerships, digital transformation, social media marketing, customer experience, brand storytelling, digital strategy, experience design, brand experience, video production, industry awards, cultural trends, global network, advertising agencies, cultural shifts, content creation &amp; media, global agency, ai tools, digital campaigns, cultural trend analysis, future of luxury, data analytics, customer engagement, mobile app development, advertising agency, cultural insight, media planning, market research, innovation practice, product design, experiential marketing, brand platform development, ai-powered creativity, brand positioning, disruption days, ai integration, content strategy, services, brand innovation, content marketing, digital innovation, digital marketing, digital disruption, consumer engagement, technology adoption, content creation, cultural intelligence, collective ai, consumer electronics, media buying, proprietary methodology, b2b marketing, experience marketing, brand experience design, sustainability, brand impact, brand platforms, brand transformation, market insights, innovation, creative process, brand strategy, digital tools, disruption strategy, brand activation, marketing innovation, digital content, employee experience, community building, inclusive marketing, data-driven insights, interface design, production services, traditional advertising, multicultural marketing, ai in advertising, live events, remarkable campaigns, audience connection, cross-platform campaigns, client collaboration, creative workshops, advertising metrics, strategic planning, brand presence, opinion leadership, disruptive creativity, trend forecasting, creative partnerships, brand ambassadors, trend analysis, ethical marketing, consumer behavior, advertisement performance, interactive experiences, consumer products &amp; retail, consumer internet, consumers, internet, information technology &amp; services, marketing &amp; advertising, software development, hardware, environmental services, renewables &amp; environment, b2b, events services</v>
          </cell>
          <cell r="J99" t="str">
            <v>UltraDns, Outlook, MailChimp SPF, VueJS, WP Engine, Atlassian Cloud, React, Amazon SES, Slack, Google Tag Manager, WordPress.org, Mobile Friendly, Cisco WebEx Teams, Jira, Smartsheet</v>
          </cell>
          <cell r="L99" t="str">
            <v>Merger / Acquisition</v>
          </cell>
          <cell r="M99">
            <v>0</v>
          </cell>
          <cell r="N99">
            <v>34090</v>
          </cell>
          <cell r="O99">
            <v>1500000000</v>
          </cell>
          <cell r="Q99" t="str">
            <v>TBWA\Worldwide is a global advertising and brand experience agency, recognized as "The Disruption CompanyÂ®." Founded in 1970, it operates with a collective of over 11,000 creative professionals across more than 40 countries. The agency is part of Omnicom Group and emphasizes a "federation of agencies" model, combining local market expertise with a unified global approach to drive business growth.
TBWA specializes in full-service advertising, brand strategy, and business transformation, utilizing its proprietary DisruptionÂ® methodology. Key services include creative campaign development, digital asset management, and specialized offerings in media arts and health. The agency has received accolades such as Fast Company's World's Most Innovative Companies and Adweek's Global Agency of the Year. TBWA partners with notable global brands like Apple, McDonald's, and Nissan, delivering impactful campaigns that challenge conventions and capture market share.</v>
          </cell>
          <cell r="R99">
            <v>1970</v>
          </cell>
        </row>
        <row r="100">
          <cell r="A100" t="str">
            <v>Palantir Technologies</v>
          </cell>
          <cell r="B100">
            <v>0</v>
          </cell>
          <cell r="C100">
            <v>4100</v>
          </cell>
          <cell r="D100" t="str">
            <v>information technology &amp; services</v>
          </cell>
          <cell r="E100" t="str">
            <v>http://www.palantir.com</v>
          </cell>
          <cell r="F100" t="str">
            <v>http://www.linkedin.com/company/palantir-technologies</v>
          </cell>
          <cell r="G100" t="str">
            <v>Miami</v>
          </cell>
          <cell r="H100" t="str">
            <v>Florida</v>
          </cell>
          <cell r="I100" t="str">
            <v>enterprise software, discovery, data analytics, collaboration, data protection, finance, machine learning, data integration, big data, visualization, business intelligence, knowledge management, intelligence, defense, artificial intelligence, ai platform, data engineering, analytics, information technology, computer software: prepackaged software, technology, software development, enterprise data platform, predictive analytics, decision support systems, large-scale data processing, services, public company, ethical data use, apollo, ethical data handling, b2b, computer systems design and related services, software deployment, decision-making, intelligence data integration, government data solutions, satellite imagery analysis, security systems, software platforms, big data analytics, workflow automation, counter-terrorism, data privacy, complex dataset analysis, commercial clients, software customization, cloud computing, cloud infrastructure management, ai-enabled analytics, custom software, foundry, data-driven solutions, private sector analytics, infrastructure management, defense sector, data security protocols, cloud infrastructure, data visualization tools, public sector analytics, government clients, cloud deployment, client control over data, intelligence community, data analysis, finance analytics, system integration, energy sector, data security, supply chain management, gotham, military operations, digital transformation, commercial data analytics, military intelligence, healthcare analytics, operational efficiency, information technology and services, privacy, intelligence analysis, data operationalization, government, multi-cloud management, ai-ready systems, defense analytics, consulting services, secure data collaboration, risk management, global data services, defense and national security, client collaboration, customer engagement, profitability, data management, analytics platform, data visualization, software solutions, real-time data, collaboration tools, data orchestration, operational intelligence, data-driven decision making, custom applications, api integrations, dashboard reporting, data mining, business insights, automated reporting, data warehousing, data governance, user-friendly interface, configurable workflows, scalable solutions, visual analytics, statistical analysis, agile development, pattern recognition, data quality, data processing, information management, performance insight, data intelligence, advanced analytics, self-service bi, data monitoring, interactive dashboards, trend analysis, healthcare, manufacturing, energy &amp; utilities, enterprises, computer software, information technology &amp; services, financial services, internet infrastructure, internet, computer &amp; network security, logistics &amp; supply chain, management consulting, it management, health care, health, wellness &amp; fitness, hospital &amp; health care, mechanical or industrial engineering</v>
          </cell>
          <cell r="J100" t="str">
            <v>CloudFlare, Atlassian Cloud, Marketo, Slack, Salesforce, Varnish, DoubleClick, Linkedin Marketing Solutions, DoubleClick Conversion, Mobile Friendly, Google Tag Manager, Shutterstock, reCAPTCHA, Vimeo, Google Dynamic Remarketing, Google Analytics, Data Analytics, AI, Remote, Cloud Foundry, Google Cloud AI Platform, Kubernetes, Taleo Applicant Tracking Systems (ATS), AWS SDK for JavaScript, go+, TypeScript, Cassandra, Spark, Elasticsearch, React, Redux, Gradle, GitHub, Cilium, Envoy, Grafana, Apollo, Palantir Gotham, Signal, Azure Linux Virtual Machines, Microsoft Excel, Workday, Deel, Amazon Managed Streaming for Apache Kafka (Amazon MSK), Palantir Foundry, AWS Analytics, Azure Analysis Services, Google Cloud Platform, Microsoft Entra ID, Odoo CRM, Secured MVC Forum on Windows 2012 R2, Azure Active Directory B2C, Pipedrive, Barracuda Spam Firewall, Complex Media Network, webpack, CircleCI, AWS Trusted Advisor, Microsoft Azure Monitor, Tenable Security Center, Burp Suite, C/C++, Rust, Docker, Amazon Associates, Jira, Asana, Python, SQL, Ekahau AI Pro, OpenLDAP, Microsoft WinDbg, Onit, Strato, Gem, Adobe Creative Suite, Figma, Microsoft 365, Apache Kafka, Tor, Electron, Radarstats, Three.js, Minteye / AdsCaptcha, InformaCast, Security, Amazon Linux 2, Akamai CDN Solutions, Microsoft Advanced Group Policy Management, GraphQL, Javascript, C#, ELK Stack, Microsoft PowerShell, Intel, Prometheus, Framer, Principle, Ceph, Rook.io, Terraform, Microsoft Active Directory Federation Services, Infoblox DHCP, Cisco VoIP, Microsoft Windows Server 2012, Micro, Blueprint, Mode, Vscode, OneTrust Tech Risk &amp; Compliance, IBM ILOG CPLEX Optimization Studio, AMP, Container Network Interface (CNI), Siemens PROFIBUS, Splunk SOAR, Amazon Web Services (AWS), Microsoft Azure</v>
          </cell>
          <cell r="K100">
            <v>3093627437</v>
          </cell>
          <cell r="L100" t="str">
            <v>Other</v>
          </cell>
          <cell r="M100">
            <v>0</v>
          </cell>
          <cell r="N100">
            <v>45901</v>
          </cell>
          <cell r="O100">
            <v>4475446000</v>
          </cell>
          <cell r="Q100" t="str">
            <v>Palantir Technologies Inc. is a publicly traded software company based in Denver, Colorado. Founded in 2003, it specializes in big data analytics, AI, and data integration platforms for government, defense, and commercial sectors. The company initially focused on U.S. intelligence and defense, developing tools for detecting terrorist threats and analyzing large datasets. Palantir went public in 2020 and has since expanded its operations globally.
Palantir offers several key platforms, including Palantir Gotham, which supports military and law enforcement operations, and Palantir Foundry, designed for commercial use across various industries. Their software enables the integration, analysis, and visualization of data from different sources, enhancing decision-making in areas such as cybersecurity, fraud detection, and public health. Palantir emphasizes a mission-oriented approach, providing customized implementations while ensuring clients maintain full control over their data.</v>
          </cell>
          <cell r="R100">
            <v>2003</v>
          </cell>
        </row>
        <row r="101">
          <cell r="A101" t="str">
            <v>Care.com</v>
          </cell>
          <cell r="B101">
            <v>0</v>
          </cell>
          <cell r="C101">
            <v>13000</v>
          </cell>
          <cell r="D101" t="str">
            <v>consumer services</v>
          </cell>
          <cell r="E101" t="str">
            <v>http://www.care.com</v>
          </cell>
          <cell r="F101" t="str">
            <v>http://www.linkedin.com/company/caredotcom</v>
          </cell>
          <cell r="G101" t="str">
            <v>Dallas</v>
          </cell>
          <cell r="H101" t="str">
            <v>Texas</v>
          </cell>
          <cell r="I101" t="str">
            <v>housekeeping, mobile, pet care, enterprise benefits, marketplace, child care, senior care, special needs care, senior care planning, business marketing services, technology, internet, family care benefits, matching, health care information technology, analytics, communities, parenting, age groups, information technology, social media, health care, demographies, consumer internet, b2b, caregiver recruitment, consumer services, caregiver safety monitoring, caregiver background screening, pet sitting, safety resources, child and youth services, care resource center, caregiver reviews, household employment payroll, b2c, care services, care@work, enterprise care solutions, care provider directory, caregiver jobs, employee benefits, family care services, care service categories, family care, caregiver recruitment platform, caregiver directory, caregiver verification, caregiver employment, care safety tools, background checks, caregiver screening, caregiver training resources, caregiver background check services, care platform technology, e-commerce, caregiver safety, care platform, ongoing monitoring, care safety certification, home care, housekeeping services, family care management, caregiver screening tools, caregiver profiles, care marketplace, care safety solutions, caregiver employment services, caregiver verification services, household payroll, on-demand booking, caregiver matching, services, caregiver background check, care reviews, care@work program, global care network, caregiver matching algorithms, caregiver connection, tutoring services, care safety monitoring, healthcare, nanny, babysitter, tutoring, background checked, live-in caregivers, emergency care, house cleaning, helping moms, overnight babysitters, errand runners, family daycares, special needs caregivers, home health aides, transportation for seniors, grocery helpers, house manager, preschool, private tutors, part-time jobs, full-time jobs, senior transportation, dog boarding, cat sitting services, personal assistants, laundry services, family activites, tutors for children, live-in nannies, foster care, childcare centers, education services, nanny tax assistance, remote education, caregiver resources, childcare recommendations, educational assistance, individualized attention, family support, parenting help, care directories, online classes for kids, care cost guides, family caregiving advice, community connections, education, consumer products &amp; retail, information technology &amp; services, health, wellness &amp; fitness, hospital &amp; health care, consumers, child care &amp; day care, health &amp; medical, home health care, local services, pet services, pets</v>
          </cell>
          <cell r="J101" t="str">
            <v>Akamai, Akamai DNS, Microsoft Office 365, Stripe, Pagely, WP Engine, Atlassian Cloud, OneTrust, React Redux, The Trade Desk, Salesforce Service Cloud, Salesforce Live Agent, SparkPost, Slack, Salesforce, Hubspot, Remote, Azure Linux Virtual Machines, Microsoft Windows Server 2012, HTCondor 8.9.9 on Amazon Linux 2, AWS Trusted Advisor, Sizmek (MediaMind), AWS Systems Manager, Splunk, Amazon Connect, PagerDuty, React, TypeScript, Javascript, Jest, Node.js, Spring Boot, FlipHTML5, CSS, AWS Analytics, Redux, go+, Kubernetes, Istio, GRPC, GraphQL, AWS Lambda, AWS Step Functions, Express, Amazon EventBridge, Amazon DynamoDB, PostgreSQL, AWS Cloud Development Kit (AWS CDK), Apache Kafka, Elasticsearch, OpenTelemetry, GitHub, SignalFX, Figma, .NET, Selenium, Google Search Console, Ahrefs, Semrush, Screaming Frog, Botify, Google Analytics 4 (GA4), Looker, Tableau, Google, ChatGPT, Lexity, Akamai Connected Cloud (formerly Linode), Google AlloyDB for PostgreSQL, AWS SDK for JavaScript, J2EE, AWS EventBridge, AWS Cloud Development Kit, Amazon Managed Streaming for Apache Kafka (Amazon MSK), Java EE, React Native</v>
          </cell>
          <cell r="K101">
            <v>1094835559</v>
          </cell>
          <cell r="L101" t="str">
            <v>Merger / Acquisition</v>
          </cell>
          <cell r="M101">
            <v>320000000</v>
          </cell>
          <cell r="N101">
            <v>46082</v>
          </cell>
          <cell r="O101">
            <v>240000000</v>
          </cell>
          <cell r="P101">
            <v>13</v>
          </cell>
          <cell r="Q101" t="str">
            <v>Care.com is the largest online marketplace connecting families with caregivers. Founded in 2006 and launched in 2007, it offers services for child care, senior care, pet care, tutoring, housekeeping, and special needs care. The platform serves over 45 million families and caregivers across more than 20 countries, including the US, UK, Canada, and Germany.
The company provides a comprehensive platform for both consumer and enterprise users. Families can search, book, and manage care, with options for premium and basic memberships that enhance access and provide tools like messaging. Care.com also offers employer-sponsored benefits through Care@Work, which includes backup care solutions for employees. The platform supports both part-time and full-time care, making it a versatile resource for families seeking quality support.</v>
          </cell>
          <cell r="R101">
            <v>2007</v>
          </cell>
        </row>
        <row r="102">
          <cell r="A102" t="str">
            <v>R1 RCM</v>
          </cell>
          <cell r="B102">
            <v>0</v>
          </cell>
          <cell r="C102">
            <v>30000</v>
          </cell>
          <cell r="D102" t="str">
            <v>hospital &amp; health care</v>
          </cell>
          <cell r="E102" t="str">
            <v>http://www.r1rcm.com</v>
          </cell>
          <cell r="F102" t="str">
            <v>http://www.linkedin.com/company/r1-rcm</v>
          </cell>
          <cell r="G102" t="str">
            <v>Murray</v>
          </cell>
          <cell r="H102" t="str">
            <v>Utah</v>
          </cell>
          <cell r="I102" t="str">
            <v>digital transformation, practice management, revenue cycle management, patient experience, emergency medical services, physician advisory services, healthcare, project management, billing, other consumer services, consumer discretionary, hospitals &amp; health care, health care, health, wellness &amp; fitness, hospital &amp; health care, productivity</v>
          </cell>
          <cell r="J102" t="str">
            <v>Akamai, Akamai DNS, Outlook, Microsoft Office 365, Oracle Cloud, Genesys, Atlassian Cloud, Microsoft Power BI, Leadfeeder, Angular JS v1, Genesys Cloud CX Platform, MongoDB, Workday, Pardot, Slack, Active Campaign, Salesforce, Google Tag Manager, Wistia, Mobile Friendly, Google AdSense, WordPress.org, Workday Recruit, SOASTA, Facebook Custom Audiences, Facebook Widget, Squarespace ECommerce, Facebook Login (Connect), Webtraxs, Remote, SAP Gateway, SAP Replication Server, Rise, BIRT, Microsoft 365, Micro, AMP, Microsoft Azure Monitor, Microsoft Intune Enterprise Application Management, Azure Virtual Desktop, Autopilot, Microsoft Entra ID, Microsoft PowerShell, CAT, Apple macOS, Microsoft Windows Server 2012, Demandware Analytics, AI, Telligent, Flow, Excel4Apps, 3M 360 Encompass - Health Analytics Suite, Intel, ServiceNow, RapidMiner, Availity, Commission Junction, Epic, MEDITECH EHR, Cerner, SQL, Snowflake, Microsoft Excel, PowerBI Tiles, MEDITECH BBK, Genesys PureCloud, Interact, TUNE, Oracle Analytics Cloud, Power BI Documenter, DotNetNuke, .NET, Microsoft Entity Framework, OpenID, SAM, Aryson MySQL to MSSQL Converter, Azure Cosmos DB, HTML5 Maker, Javascript, React, TypeScript, Node.js, IBM Spectrum LSF, Wider Planet, SAP BusinessObjects Business Intelligence (BI), Python, Electron, LogicMonitor, AppDynamics, Azure Application Insights, Kubernetes, Azure Monitor, Azure Log Analytics, Nec Asia Pacific Pte Ltd, UPS, Elite Software HVAC Solution, IBM SPSS Modeler, Tor, Sectra PACS, .GIS, Netlify, Microsoft SQL Server Reporting Services, Entrinsik Informer, Concur, Akamai CDN Solutions, McAfee Total Protection for Data Loss (DLP), Pipedrive, BILL, Nerdio Manager, Microsoft Windows 365 Cloud PC, Azure Virtual Network, Terraform, Azure Analysis Services, Microsoft PowerPoint, Google AdWords Conversion, Microsoft Teams, Microsoft Office, Azure OpenAI Service, Azure AI Search, Azure Functions, Azure Logic Apps, Azure Data Lake Storage, Social Tables, Azure Key Vault, CSS, Conga CPQ, Definitive Healthcare</v>
          </cell>
          <cell r="K102">
            <v>11200000000</v>
          </cell>
          <cell r="L102" t="str">
            <v>Venture (Round not Specified)</v>
          </cell>
          <cell r="M102">
            <v>0</v>
          </cell>
          <cell r="N102">
            <v>45778</v>
          </cell>
          <cell r="O102">
            <v>2463700000</v>
          </cell>
          <cell r="Q102" t="str">
            <v>R1 RCM is a prominent revenue cycle management (RCM) company based in Murray, Utah. Founded in 2003 and rebranded in 2017, R1 specializes in technology-driven solutions that enhance financial performance, patient experience, and operational efficiency for hospitals, health systems, and physician groups in the United States and India. The company employs between 27,200 and 30,000 people across more than 60 locations and generates approximately $2 to $2.1 billion in annual revenue.
R1 RCM offers comprehensive end-to-end RCM solutions and modular services, utilizing advanced technology and automation. Their offerings include revenue recovery, optimization, clinical integrity, and regulatory navigation. The company emphasizes compliance and governance while integrating environmental, social, and governance (ESG) priorities. R1 serves over 1,000 clients, including 95 of the top 100 US health systems, and has established significant partnerships, such as with Ascension, to enhance patient revenue management.</v>
          </cell>
          <cell r="R102">
            <v>2003</v>
          </cell>
        </row>
        <row r="103">
          <cell r="A103" t="str">
            <v>Riyad Bank</v>
          </cell>
          <cell r="B103">
            <v>0</v>
          </cell>
          <cell r="C103">
            <v>6100</v>
          </cell>
          <cell r="D103" t="str">
            <v>banking</v>
          </cell>
          <cell r="E103" t="str">
            <v>http://www.riyadbank.com</v>
          </cell>
          <cell r="F103" t="str">
            <v>http://www.linkedin.com/company/riyad-bank</v>
          </cell>
          <cell r="G103" t="str">
            <v>Houston</v>
          </cell>
          <cell r="H103" t="str">
            <v>Texas</v>
          </cell>
          <cell r="I103" t="str">
            <v>banking, banking &amp; investment, investment, banking for government projects, bank infrastructure, fintech, giga-project financing, banking for tourism sector, distribution, government, pos terminals, digital security, credit cards, banking infrastructure, bank branches, sustainable finance initiatives, banking compliance, banking for government sectors, commercial banking, b2c, international offices, banking for small businesses, financial sector, syndicated loans in oil sector, banking for expatriates, corporate banking, auto leasing, payment cards, cash flow management, operational efficiency, customer banking, tourism project financing, services, digital transformation in banking, investment advisory, cross-border banking services, construction, banking innovation, local and international banking, financial strength, loan calculators, banking for high-net-worth individuals, specialized corporate finance, contactless payments, local manufacturing support, contactless wristbands, payment solutions, banking for real estate, retail banking, sustainable development, financial stability, asset management, sme services, bank ratings, digital security technology, financial regulations, digital security solutions, banking regulations, customer support, credit rating agencies, innovative payment solutions, financial services, atm network, bank security, investment banking, banking apps, sme banking, international banking, syndicated loans, personal loans, government ownership, government-backed loans, credit ratings, home finance, banking for smes, mobile banking, online banking, investment services, loan services, international banking offices, banking for large corporates, branch network, digital banking, saudi arabia, vision 2030, vision 2030 banking projects, financial inclusion initiatives, personal finance, customer base, b2b, banking technology, sharia-compliant products, real estate, banking for infrastructure, banking partnerships, sharia-compliant finance, digital banking innovation, government-owned bank, retail, personal banking, current accounts, saving accounts, islamic banking, auto loans, mortgage loans, money transfer, scheduled transfers, bill payment, hassad rewards program, foreign exchange, financial tools, budgeting tools, credit counseling, banking services, atm access, e-services, financial products, personal finance management, financial education, consumer protection, self-service, open banking, account opening, loan application, murabaha financing, tawarruq financing, liability unification, home equity, time deposits, student accounts, financing offers, digital account management, financial goals, community development, msme banking, information security, social responsibility, financial initiatives, banking solutions, customer care, e-commerce, finance, manufacturing, finance technology, information technology &amp; services, point of sale, payments, enterprise software, enterprises, computer software, sustainability, environmental services, renewables &amp; environment, capital markets, computer &amp; network security, consumer internet, consumers, internet, mechanical or industrial engineering</v>
          </cell>
          <cell r="J103" t="str">
            <v>Microsoft Office 365, Slack, Google Analytics, Liferay, Mobile Friendly, reCAPTCHA, Ruxit, Google Tag Manager, Google Play, Remote, AI, Neogov HRMS, ABB Robotics, Spiceworks IP Scanner, Amazon Managed Streaming for Apache Kafka (Amazon MSK), Barracuda Spam Firewall, .NET, Segment, Akamai CDN Solutions, AWS Multi-Factor Authentication, AWS VPN, Olo, CAT, Microsoft Access, SQL, Oracle Analytics Cloud, SAP Crystal Reports, Microsoft Office, Microsoft Project, SAS Analytics Pro, CrowdStrike Falcon X, Cortex A53, IBM AIX, IBM Mainframe, Intel, Onit</v>
          </cell>
          <cell r="K103">
            <v>26600000</v>
          </cell>
          <cell r="L103" t="str">
            <v>Other</v>
          </cell>
          <cell r="M103">
            <v>26600000</v>
          </cell>
          <cell r="N103">
            <v>43739</v>
          </cell>
          <cell r="O103">
            <v>4893947000</v>
          </cell>
          <cell r="Q103" t="str">
            <v>Riyad Bank is one of the largest financial institutions in Saudi Arabia and the Middle East, established in 1957. It is a public shareholding company with a paid-up capital of SAR 30 billion, and the Saudi government holds 51% of its shares. The bank employs over 7,500 people and operates 333 branches, more than 254,000 point-of-sale terminals, and over 1,700 ATMs across the Kingdom. It also has international branches in London, Houston, and Singapore.
The bank offers a wide range of products and services that comply with Islamic Sharia law, catering to both retail and corporate customers, including small and medium-sized enterprises. Its offerings include retail banking solutions, corporate and investment banking services, syndicated loan financing, and electronic banking services. Riyad Bank is recognized as a leading financier in key sectors such as oil and petrochemicals, and it has shown strong financial performance, achieving a net income of SAR 9,322 million in 2024.</v>
          </cell>
          <cell r="R103">
            <v>1957</v>
          </cell>
        </row>
        <row r="104">
          <cell r="A104" t="str">
            <v>Bain &amp; Company</v>
          </cell>
          <cell r="B104">
            <v>0</v>
          </cell>
          <cell r="C104">
            <v>19000</v>
          </cell>
          <cell r="D104" t="str">
            <v>management consulting</v>
          </cell>
          <cell r="E104" t="str">
            <v>http://www.bain.com</v>
          </cell>
          <cell r="F104" t="str">
            <v>http://www.linkedin.com/company/bain-and-company</v>
          </cell>
          <cell r="G104" t="str">
            <v>Boston</v>
          </cell>
          <cell r="H104" t="str">
            <v>Massachusetts</v>
          </cell>
          <cell r="I104" t="str">
            <v>customer strategy marketing, corporate renewal, mergers amp acquisitions, strategy, organization, customer strategy amp marketing, mergers acquisitions, private equity, results delivery, performance improvement, information technology, business consulting &amp; services, ai-driven customer insights, consulting methodologies, analytics tools, digital transformation, ai-enabled decision support, strategic advisory, strategy development, business analytics tools, digital transformation consulting, technology integration, energy, business analytics, client-centric approach, client value analytics, digital analytics, client-centric analytics, analytics platforms, performance analytics, sustainability, performance metrics, digital transformation platforms, business transformation, digital strategy, healthcare, client satisfaction metrics, proprietary analytics tools, client advocacy, client success metrics, global presence, customer strategy, digital ecosystem for clients, client outcomes, digital strategy implementation, client impact measurement, talent management, data analytics, collaborative culture, client engagement, b2b marketing, m&amp;a, business strategy, results-oriented, digital ecosystem development, retail, revenue growth, ai solutions, financial services, analytics-driven strategy, leadership development, telecommunications, technology adoption, b2b, client impact, consumer goods, proprietary tools, energy &amp; utilities, leadership, business intelligence, ai-powered business insights, m&amp;a advisory, market leader, growth strategy, services, customer experience, organizational change, operational efficiency, ai, client success, measurable results, net promoter score, client engagement analytics, supply chain management, ai in private equity, ai-powered tools, strategy consulting, ai-driven performance metrics, digital tools for m&amp;a, performance analytics tools, performance improvement tools, industry expertise, innovation, client outcome measurement, global offices, strategy execution, digital analytics platforms, ai in consulting, ai-driven insights, digital solutions, analytics for client outcomes, sustainability consulting, digital consulting, digital innovation in consulting, education, digital marketing, digital strategy tools, cloud computing, brand strategy, analytics, digital ecosystem, management consulting services, organizational change management, management consulting, consulting, results-driven, client satisfaction, digital tools, digital consulting solutions, business innovation, data-driven decision making, corporate strategy, client value creation, risk management, ai in strategy consulting, digital transformation tools, digital innovation, data-driven strategy tools, client relationships, ai-powered performance management, global management consulting, operations improvement, innovation consulting, healthcare consulting, sustainability solutions, telecommunications strategy, real estate consulting, media and entertainment, energy consulting, automotive industry, retail consulting, technology implementation, ai integration, diversity and inclusion, organizational transformation, consumer products, market expansion, social impact initiatives, public sector consulting, economic development, agile transformation, change management, contract optimization, it services consulting, pricing strategy, financial modeling, executive leadership, strategic partnerships, customer insights, omnichannel strategy, finance, non-profit, consumer products &amp; retail, information technology &amp; services, environmental services, renewables &amp; environment, marketing, marketing &amp; advertising, health care, health, wellness &amp; fitness, hospital &amp; health care, mergers &amp; acquisitions, consumers, logistics &amp; supply chain, strategic consulting, enterprise software, enterprises, computer software, nonprofit organization management</v>
          </cell>
          <cell r="J104" t="str">
            <v>Route 53, Outlook, Microsoft Office 365, CloudFlare Hosting, Marketo, DemandBase, Brightcove, VueJS, Microsoft Application Insights, WP Engine, Atlassian Cloud, Slack, Salesforce, Twitter Advertising, Google Font API, Mobile Friendly, Bootstrap Framework, Facebook Custom Audiences, Facebook Login (Connect), Google Analytics, Bing Ads, Facebook Widget, Google Tag Manager, Linkedin Marketing Solutions, Visual Website Optimizer, Amadesa, WordPress.org, Microsoft Excel, Alteryx, Tableau, ServiceNow, Zoomdata, Python, SQL, PySpark, pandas, Apache Spark, Databricks, Delta Lake, TensorFlow, scikit-learn, PyTorch, XGBoost, MLflow, Kubeflow, Azure Machine Learning, Azure Synapse Analytics, IBM Storage Suite for IBM Cloud Paks, Azure Functions, Git, GitHub Actions, Azure Devops, Terraform, Azure Databricks, SAP, SES, Excel4Apps, Microsoft PowerPoint, AI, Vector, Appier AIRIS (formerly Woopra), Avature, Google AdWords Conversion, Ning, R, IBM SPSS Modeler, Snowflake, Azure Analysis Services, AWS Analytics, GitHub, Workday, Microsoft SQL Server Reporting Services, CTSuite, Microsoft Power Apps, SharePoint, Azure Synapse, Docker, React, Fastapi, Microsoft Azure Monitor, AWS Trusted Advisor, Adobe Creative Suite, VMware Socialcast, JetBrains Space, Azure Key Vault, Istio, Cilium, Security, BirchStreet Procure-to-Pay, Aqua Trivy, Tor, Dependabot, SAM, IDC, JWT, Okta, Azure AD Notifications, Falco, Kubernetes, RegOnline, HCL Unica NetInsight, Bash, Power BI Documenter, Figma, PostgreSQL, Azure Cosmos DB, Microsoft Entra ID, Datadog, Azure Application Insights, Azure Linux Virtual Machines, Microsoft PowerShell, Azure Cognitive Search, Azure OpenAI Service, Marchex, Azure Data Lake Storage, PowerBI Tiles, Django, IBM ILOG CPLEX Optimization Studio, Wider Planet, WMS, comScore, Postpresso, Siemens SIMATIC S7, Cisco Secure Firewall Management Center, Endpoint Protection, Microsoft Windows Defender Antivirus, EPiServer, Kapost, American Express, Palo Alto Networks Cortex XSOAR, Cortex XDR, Micro, Chronicle, MITRE ATT&amp;CK, Salesforce Marketing Cloud Intelligence (formerly Datorama), Faiss, Thermo Scientific Chromeleon Chromatography Data System (CDS), Box, statsmodels, Scoro, VISI, Amazon Simple Storage Service (S3), Frame, SAP Data Quality Management, microservices for location data, Argon CI/CD Security, Flow, TSYS, DotNetNuke, .NET, C#, RabbitMQ, Amazon Managed Streaming for Apache Kafka (Amazon MSK), Azure Service Bus, Microsoft Sql Server, AWS Lambda, Eaglestats, Google Cloud Platform, KNIME, Microsoft Office, IoT, ChatGPT, Copilot, Lexity, Tableau Prep, Salesforce Customer Data Platform (CDP), SentenceTransformers, SAP S/4HANA, OpenAI, TrakSYS, Azure Event Hubs, OpenTelemetry, Prometheus, Grafana, Azure Monitor, Argocd, Snowflake Data Lake, Temporal Cloud, GitHub Copilot, Cursor, Flask, REST, Jenkins, Maven, HireVue, Nexthink, Power Query, SAP Ariba Platform, Selenium, Microsoft Teams, GRIN, Ecovadis, Alembico EMR, Redis, .GIS, Sqlalchemy, Pytest, HELM, HashiCorp Vault, Azure Kubernetes Service (AKS), FireEye Helix, LangGraph, Azure AI Search, Rust, Red Hat JBoss Enterprise SOA Platform, Microsoft Windows Server 2012, Candid, Amazon Web Services (AWS), Microsoft Azure, Gem, Lytics, Microsoft Project, LeanIX Enterprise Architecture Management, Amazon EKS Anywhere, Atlan, Grafana Loki, Bitnami AlertManager, Azure Storage Explorer, Secured MVC Forum on Windows 2012 R2, SAS Analytics Pro, Amazon Linux 2, LinkedIn Ads, Google Ads, Meta Ads Manager, Trello, ANGEL LMS, Angular, CSS, Dash, dbt, HTML Pro, Javascript, Next.js, NLP, NumPy, Plotly Dash, Seaborn Health Care, Streamlit, TypeScript, Taleo Applicant Tracking Systems (ATS), AngularJS, AWS SDK for JavaScript, Gorilla Nation, Signal, CallMiner Eureka, Miro, Webflow, Hubspot, Handshake, Cisco WebEx Teams</v>
          </cell>
          <cell r="O104">
            <v>7000000000</v>
          </cell>
          <cell r="Q104" t="str">
            <v>UniversitÃ  Bocconi, located in Milan, is a private Italian university established in 1902. It was the first institution in Italy to offer a degree in economics and has since become one of the top private universities globally, particularly noted for its programs in economics, management, and social sciences. According to the QS World University Ranking 2025, Bocconi ranks seventh in marketing and tenth in business and management studies.
The university offers a wide range of academic programs, including undergraduate and master's degrees, law degrees, and doctoral programs across various disciplines such as finance, legal studies, and data science. The SDA Bocconi School of Management, recognized as the best business school in Italy, is part of the university and holds prestigious accreditations. Bocconi also participates in global educational alliances, enhancing its international reach and collaboration with leading institutions. With a diverse student body of around 15,000 from 124 nationalities, Bocconi promotes equality of opportunity and engages closely with the business community to address emerging challenges.</v>
          </cell>
          <cell r="R104">
            <v>1973</v>
          </cell>
        </row>
        <row r="105">
          <cell r="A105" t="str">
            <v>Ceridian</v>
          </cell>
          <cell r="B105">
            <v>0</v>
          </cell>
          <cell r="C105">
            <v>4300</v>
          </cell>
          <cell r="D105" t="str">
            <v>information technology &amp; services</v>
          </cell>
          <cell r="F105" t="str">
            <v>http://www.linkedin.com/company/ceridian</v>
          </cell>
          <cell r="G105" t="str">
            <v>Minneapolis</v>
          </cell>
          <cell r="H105" t="str">
            <v>Minnesota</v>
          </cell>
          <cell r="I105" t="str">
            <v>employee assistance programs, workforce management, benefits, document management, payroll, ondemand pay, dashboards, worklife, compensation, learning, performance management, human resources, employee benefits administration, staffing, hr administration, time amp attendance, business process outsourcing, recruiting, compliance, onboarding, time attendance, succession planning, productivity, health wellness, tax filing, hro, teamrelate, edp services, technology, software development, information technology &amp; services</v>
          </cell>
          <cell r="J105" t="str">
            <v>CloudFlare CDN, Salesforce, ExactTarget, Pardot, Microsoft Office 365, Microsoft Azure Hosting, OneTrust, MongoDB, NetSuite, Omniture (Adobe), Amazon SES, Slack, Adobe Marketing Cloud</v>
          </cell>
          <cell r="K105">
            <v>612000000</v>
          </cell>
          <cell r="L105" t="str">
            <v>Other</v>
          </cell>
          <cell r="M105">
            <v>462000000</v>
          </cell>
          <cell r="N105">
            <v>43191</v>
          </cell>
          <cell r="Q105" t="str">
            <v>Ceridian, now primarily known as Dayforce, is a global human capital management (HCM) software company founded in 1992. It specializes in cloud-based solutions that manage the entire employee lifecycle and streamline HR processes. The flagship product, the Dayforce cloud HCM platform, integrates functionalities for human resources, payroll, benefits, workforce management, and talent management, catering to organizations of all sizes.
Ceridian has a rich history marked by significant milestones, including its acquisition of Dayforce Corporation in 2012 and its public offering in 2018. The company emphasizes values such as innovation, diversity, and sustainability, with initiatives like 100% renewable electricity and substantial community contributions. Its comprehensive solutions, including Dayforce, Powerpay, Bureau solutions, and LifeWorks, enhance decision-making and organizational insights, making it a leader in the HCM market. Dayforce serves thousands of organizations globally, providing valuable insights and improving workforce management.</v>
          </cell>
          <cell r="R105">
            <v>2012</v>
          </cell>
        </row>
        <row r="106">
          <cell r="A106" t="str">
            <v>Guardian Life</v>
          </cell>
          <cell r="B106">
            <v>0</v>
          </cell>
          <cell r="C106">
            <v>7700</v>
          </cell>
          <cell r="D106" t="str">
            <v>financial services</v>
          </cell>
          <cell r="E106" t="str">
            <v>http://www.guardianlife.com</v>
          </cell>
          <cell r="F106" t="str">
            <v>http://www.linkedin.com/company/the-guardian-life-insurance-company-of-america_164085</v>
          </cell>
          <cell r="G106" t="str">
            <v>New York</v>
          </cell>
          <cell r="H106" t="str">
            <v>New York</v>
          </cell>
          <cell r="I106" t="str">
            <v>wellbeing, life insurance, annuities, investments, 401, group benefits, disability insurance, dental insurance, hospital indemnity insurance, consumer centric, vision insurance, critical illness insurance, accident insurance, insurance for part-time workers, insurance risk management, insurance quote tools, services, mutual structure, d2c, insurance for non-profits, insurance claims, benefits utilization, insurance policy administration, wealth management, insurance for seasonal employees, insurance for startups, asset management, insurance for remote workers, life insurance policies, insurance sales and distribution, annuities and investments, insurance underwriting, retirement planning, digital health and wellness, health insurance, insurance claims processing, insurance technology platforms, insurance data security, benefits enrollment, wellness and mental health integration, employee benefits solutions, insurance industry analytics, insurance policy quotes, customer interests, employee wellness programs, customer-focused insurance, insurance customer service, insurance industry innovation, insurance for vulnerable populations, insurance premium calculation, innovative benefits solutions, insurance for high-net-worth individuals, long-term financial stability, risk management, insurance for family caregivers, health and wellness, insurance customer experience, insurance policy management, absence management software, direct life, health, and medical insurance carriers, specialized disability coverage, health and wellness benefits, insurance for gig economy workers, insurance industry leader, b2b, customized employee benefits, mental health benefits, specialty insurance products, absence management, insurance policies, employee assistance programs, comprehensive benefits packages, insurance, digital insurance solutions, customer-centric, b2c, employee absence tracking, insurance underwriting algorithms, digital innovation, market leader, benefits technology, insurance customer engagement, insurance coverage, employee leave management, insurance policy customization, financial security, insurance claims management, insurance underwriting process, dental coverage, disability income insurance, guardianwell, insurance fraud detection, insurance policy comparison, online insurance purchasing, insurance claims support, insurance product development, e-commerce, employee benefits, corporate benefits, digital health benefits, benefits administration, corporate benefits programs, financial services, insurance compliance, retirement solutions, mutual company, insurance digital transformation, digital health engagement tools, insurance marketing strategies, employee health benefits, well-being, vision coverage, retail, insurance industry trends, insurance provider, insurance product portfolio, insurance for diverse workforce, financial planning tools, health benefits, investment products, mutual life insurance, long-term stability, guardian direct, insurance products, insurance for international employees, digital insurance platform, government, insurance for aging populations, digital benefits platform, digital health monitoring, employee solutions, benefits for small businesses, mutual insurance, insurance for government employees, insurance for expatriates, insurance risk assessment, insurance regulatory compliance, insurance for critical illness, insurance policyholder services, insurance claims processing software, paid family leave, enrollment solutions, financial wellness, mental wellness, insurance quotes, employer solutions, claims management, enrollment assistance, well-being programs, healthcare benefits, workforce solutions, long-term disability, short-term disability, financial professionals, group life insurance, family medical leave, telehealth solutions, customer service, secure channel, claims submission, diverse providers, wellness programs, network dentists, financial literacy, educational resources, diversity and inclusion, corporate social responsibility, accredited insurance, financial confidence, online insurance quotes, insurance portfolio management, healthcare, finance, non-profit, distribution, investment management, health, wellness &amp; fitness, consumer internet, consumers, internet, information technology &amp; services, health care, hospital &amp; health care, nonprofit organization management</v>
          </cell>
          <cell r="J106" t="str">
            <v>UltraDns, Microsoft Office 365, Drupal, Oracle Commerce, React Redux, The Trade Desk, Workday, Slack, Facebook Widget, Facebook Login (Connect), AppNexus, DoubleClick Conversion, Google Tag Manager, AppDynamics, iTunes, Facebook Custom Audiences, Google Dynamic Remarketing, Mobile Friendly, Google Analytics, ON24, Linkedin Marketing Solutions, LiveRamp, DoubleClick, Wistia, Sigma, Remote, Splunk, Microsoft Windows Server 2012, Azure Linux Virtual Machines, Google Cloud Data Loss Prevention, McAfee Total Protection for Data Loss (DLP), McAfee Endpoint Security, .NET, Microsoft PowerPoint, SharePoint, Microsoft Excel, Google AdWords Conversion, AWS SDK for JavaScript, Spring Boot, Spring Cloud, MySQL, PostgreSQL, Jenkins, Git, Maven, JUnit, Mockito, GitHub, Terraform, AWS CloudFormation, Spring, Hibernate, Oracle JDBC, React, ACL, Apache Kafka, Docker, Kubernetes, Apache JMeter, Gatling, JWT, OWASP Zed Attack Proxy (ZAP), AWS Trusted Advisor, Micro, REST, XGBoost, Mural, ARES, C#, Microsoft.NET Core 3.1, Next.js, Node.js, Entity Framework Core, Microsoft SQL Server Reporting Services, MongoDB, Redis, Azure Container Apps, Azure Devops, GitHub Actions, GitLab, Bitbucket, AWS Analytics, Azure Analysis Services, Javascript, CSS, FlipHTML5, jQuery, Axios International, NGRX, Redux, Power BI Documenter, Tableau, Lytics, Python, OpenAI, NLP, Gem, Thomson Reuters, LexisNexis, ASP.NET, Oracle Database, SQL, AWS Transfer for SFTP, Selenium, Postman, TIBCO, Fusion ERP Analytics, Olo, Microsoft 365, Microsoft Intune Enterprise Application Management, Parallels Mac Management for Microsoft SCCM, Windows 11, Apple macOS, Kiosked, Android, Amazon WorkSpaces, Microsoft Windows 365 Cloud PC, Azure Virtual Desktop, Nexthink, Confluence, Jira, ServiceNow, Check Point CloudGuard Harmony Connect (CloudGuard Connect), HTML Pro, Microsoft Azure Monitor, ServiceNow Flow Designer, ServiceNow Integration Hub, Micro Focus Universal CMDB, Archer, Red Hat JBoss Enterprise SOA Platform, Proofpoint, Microsoft Office, Kyriba, UKG Pro Benefits Administration, ISO+â„¢, TypeScript, Playwright, Copilot, Seismic, Soap Media, OpenAPI, SWIFT, Cocoa, Okta, Okta Universal Directory, SAM, IDC, Visio, Microsoft Teams, Salesforce, Databricks, PySpark, OpenSearch, Amazon Simple Queue Service (SQS), SNS, Excel4Apps, Outlook, Oracle Analytics Cloud, GoToAssist (FASTchat), Fetchback, LeanIX Enterprise Architecture Management, GitHub Copilot, Zoomdata, Gradle, JPA Health, Workday Payroll, Workday Time Tracking, PeopleSoft Absence Management, Weibo, Foursquare Studio, Google Cloud APIs, Zenoss, Microsoft Active Directory Federation Services, IBM Tivoli Identity Manager, Microsoft PowerShell, SailPoint, WP-Oauth, ChatGPT, Mode, Ning, AngularJS, Airflow, Prefect, Dagster, Argo, Pulumi, Prometheus, Grafana, Grafana Loki, OpenTelemetry, Office365, Oracle XML DB, Appium, Browserstack, Akamai Connected Cloud (formerly Linode), Verint, NICE, Genesys, Connect, Frame, Capita, Pardot, Salesforce Marketing Cloud, Alipay, SAP Contract Lifecycle Management (CLM), Nestjs, GraphQL, Axis, Swagger UI, ECS, Easymock, Strato, Adobe Photoshop, Adobe InDesign, Adobe After Effects, Figma, Uipath, Microsoft-IIS, Crossfuze TFS Integration, Cisco WebEx Teams, Microsoft Word, Espresso, XCUITest, , Nextcloud, J2EE, Standalone Tomcat - Java Servlet and JSP Platform by TurnKey Linux (HVM), WebSphere Portal Server, IBM Db2, ebs, AI, Electron, Adobe Experience Cloud, Salesforce Customer Data Platform (CDP), Salesforce Journey Builder, QMetry Automation Studio, Salesforce Email Studio, AMP, Pages, Salesforce CRM, Informatica, Spreadsheet Server by insightsoftware, Microsoft Always on VPN, Aptiv, DemandBase, Amazon Web Services (AWS), LinkedIn Learning, IBM Mainframe, MITRE ATT&amp;CK</v>
          </cell>
          <cell r="O106">
            <v>16137000000</v>
          </cell>
          <cell r="Q106" t="str">
            <v>The Guardian Life Insurance Company of America, founded in 1860 and headquartered in Manhattan, is a leading mutual life insurance company in the U.S. With a strong focus on fiscal integrity and policyholder dividends, Guardian serves approximately 29-30 million customers through a diverse range of products, including life insurance, dental and disability insurance, and wealth management services. The company has a robust workforce of around 7,700 employees and over 2,700 financial professionals across more than 70 agencies.
Guardian's financial strength is notable, with assets under management ranging from $79.3 billion to $90.2 billion and life insurance in force between $699 billion and $776 billion. The company emphasizes community impact, inclusivity, and values such as doing the right thing. Its offerings are designed to provide protection and financial confidence, with over $7 billion in annual benefits paid to support individuals, families, and businesses.</v>
          </cell>
          <cell r="R106">
            <v>1860</v>
          </cell>
        </row>
        <row r="107">
          <cell r="A107" t="str">
            <v>Principal Financial Group</v>
          </cell>
          <cell r="B107">
            <v>0</v>
          </cell>
          <cell r="C107">
            <v>20000</v>
          </cell>
          <cell r="D107" t="str">
            <v>financial services</v>
          </cell>
          <cell r="E107" t="str">
            <v>http://www.principal.com</v>
          </cell>
          <cell r="F107" t="str">
            <v>http://www.linkedin.com/company/principalfinancialgroup</v>
          </cell>
          <cell r="G107" t="str">
            <v>Des Moines</v>
          </cell>
          <cell r="H107" t="str">
            <v>Iowa</v>
          </cell>
          <cell r="I107" t="str">
            <v>global investment manager, financial services, retirement solutions leader, finance, services, retirement planning, estate planning, stable value solutions, inclusive workforce, global financial services, employee wellness programs, community involvement, insurance, risk management, asset management, mutual funds, institutional asset management, iras, life insurance, wealth management, disability insurance, international operations, client-focused financial services, education, b2c, customer service, pension risk transfer, b2b, trust services, securities and commodity contracts intermediation and brokerage, financial inclusion, digital financial tools, pension plans, voluntary benefits, diversified financial products, group insurance, sustainable investing, investment management, annuities, employee benefits, retail, corporate retirement solutions, retirement plans, innovation, consulting, financial planning, financial advisory, insurance solutions, retirement, investments, pension, 401(k), 403(b), income protection, tax-advantaged savings, market-based investments, retirement solutions, guaranteed income, personalized financial strategies, employer sponsored plans, financial professionals, retirement readiness, withdrawal penalties, brokerage accounts, group benefits, workplace benefits, wealth building, financial progress, disability income, legacy planning, investment strategies, insurance claims, insurance products, retirement planning tools, market volatility, investment risks, beneficiary plans, tax-deferred growth, financial security, flexible investment options, protection from losses, savings strategies, retirement income, financial guidance, law practice, legal services, financial consulting, management consulting, education management</v>
          </cell>
          <cell r="J107" t="str">
            <v>Microsoft Office 365, Drupal, Stripe, VueJS, Pantheon, Genesys, Atlassian Cloud, OneTrust, Create React App, Genesys Cloud CX Platform, MongoDB, Eloqua, ExactTarget, iCIMS, Amazon SES, Adobe Marketing Cloud, Slack, Salesforce, Zendesk, Facebook Login (Connect), Adform, Mobile Friendly, F5 BIG-IP, Google Tag Manager, Nginx, Multilingual, New Relic, YouTube, Varnish, dynaTrace, The Trade Desk, Linkedin Marketing Solutions, Google Font API, Microsoft Excel, Cisco Integrated Services Routers, Microsoft Office, AWS Trusted Advisor, AWS SDK for JavaScript, Python, TypeScript, .NET, IBM Mainframe, Javascript, SQL, Mulesoft, Salesforce Marketing Cloud, AWS Analytics, AWS Bedrock, FlipHTML5, Oracle Data Cloud, Salesforce Journey Builder, QMetry Automation Studio, Ning, eVestment, Lytics, ServiceNow, R, SAS Enterprise Guide, Bloomberg Professional Services, Thomson Reuters ONESOURCE, Qualtrics, SAP, Secured MVC Forum on Windows 2012 R2, Eyefinity OfficeMate, Azure Analysis Services, TUNE, Kiosked, Android, CAT, Chrome River Connector, SAP Concur, Amazon Web Services (AWS), Jira, 24-7 Media, Oracle Cloud, Oracle Global Human Resources Cloud, Oracle Essbase, Groovy, SharePoint, ShopSite, Articulate, Camtasia, Microsoft PowerPoint, Coupa, React, Next.js, GitHub Copilot, Google AdWords Conversion, Microsoft Teams Rooms, Microsoft OneNote, NTENT, IBM Workload Scheduler, PowerBI Tiles, Affirm, AuditBoard, FactSet, Tableau, RISA, DotNetNuke, Blackrock Aladdin, Snowflake, AWS Glue, Aryson MySQL to MSSQL Converter, Postpresso, Power BI Documenter, ADP Applicant Tracking System, FederatedMedia, ACL, Excel4Apps, NAVEX Global, Chrome, Concur, Adobe Creative Cloud, Seismic</v>
          </cell>
          <cell r="K107">
            <v>1850000000</v>
          </cell>
          <cell r="L107" t="str">
            <v>Other</v>
          </cell>
          <cell r="M107">
            <v>1850000000</v>
          </cell>
          <cell r="N107">
            <v>37165</v>
          </cell>
          <cell r="O107">
            <v>15625500000</v>
          </cell>
          <cell r="Q107" t="str">
            <v>Principal Financial Group, Inc. (PFG) is a global financial investment management and insurance company based in Des Moines, Iowa. Founded in 1879, it originally served the financial needs of bankers and has since evolved into a Fortune 500 company with nearly 20,000 employees across 27 countries. The company operates through four main segments: Retirement and Income Solutions, Principal Global Investors, Principal International, and Benefits &amp; Protection, offering a range of retirement plans, investment management, and insurance products.
PFG emphasizes financial inclusion and community impact, supporting individuals, businesses, and financial professionals with tools for wealth building and asset growth. Its offerings include 401(k) plans, pensions, life insurance, and tailored financial products for various regions. The company is led by Chair, President, and CEO Deanna Strable and is committed to empowering clients to achieve their financial goals through customized strategies.</v>
          </cell>
          <cell r="R107">
            <v>1879</v>
          </cell>
        </row>
        <row r="108">
          <cell r="A108" t="str">
            <v>Cintas</v>
          </cell>
          <cell r="B108">
            <v>0</v>
          </cell>
          <cell r="C108">
            <v>47000</v>
          </cell>
          <cell r="D108" t="str">
            <v>facilities services</v>
          </cell>
          <cell r="E108" t="str">
            <v>http://www.cintas.com</v>
          </cell>
          <cell r="F108" t="str">
            <v>http://www.linkedin.com/company/cintas</v>
          </cell>
          <cell r="G108" t="str">
            <v>Mason</v>
          </cell>
          <cell r="H108" t="str">
            <v>Ohio</v>
          </cell>
          <cell r="I108" t="str">
            <v>tile amp carpet cleaning, restroom cleaning, first aid cabinets, restroom supplies, promotional products, tile carpet cleaning, fire protection services, entrance mats, compliance training, safety supplies, uniform rental, garments &amp; clothing, industrials, safety compliance training, cleanroom clothing, services, restroom hygiene solutions, fire suppression systems, fire safety system maintenance, fire extinguisher services, safety ppe supplies, electrostatic disinfectant service, uniform programs, fire safety audits, training and certification, hazard suppression, industrial cleaning, safety equipment, fire safety equipment maintenance, industrial supplies, fire safety certification, fire safety system testing, fire sprinkler systems, fire safety solutions, fire safety equipment supply, cleaning chemicals, uniform customization, fire alarm monitoring, uniform customization options, safety equipment supply, regulatory compliance, construction &amp; real estate, corporate apparel, safety management suite, fire safety compliance, fire safety inspections, fire safety management, manufacturing, healthcare, fire safety compliance training, b2b, industrial safety products, safety ppe, facility management, safety products, fire protection, facility cleaning, cleanroom apparel, distribution, workwear, workplace safety, operational efficiency, fire safety regulations, fire safety training, safety and ppe supplies, linen and uniform supply, facility services, mats and towels, corporate uniforms, fire safety standards, e-commerce, fire safety planning, safety and health training, clean agent fire suppression, fire safety emergency response, fire extinguisher inspection, safety training, safety training programs, safety and compliance services, employee apparel, corporate uniform design, industrial safety training, corporate safety, fire safety resources, fire safety risk assessment, industrial cleaning supplies, corporate safety programs, special hazard fire suppression, uniform rental services, fire sprinkler repair, fire safety consulting, restroom hygiene, fire alarm systems, hazard suppression systems, government, industry solutions, facility safety solutions, cleaning services, fire safety, fire safety equipment, safety compliance, work apparel, flame resistant clothing, hospitality uniforms, healthcare scrubs, food service uniforms, high visibility uniforms, cleanroom garments, garment inventory management, cintas uniform program, first aid supplies, ppe supplies, auto service cleaning, janitorial supplies, mop services, floor mats, kitchen suppression systems, employee uniform programs, training and compliance, environmental sustainability, employee engagement services, personal protective equipment, chef uniforms, carhartt uniforms, industrial hand soap, emergency eyewash stations, hand sanitizer services, customized uniforms, microfiber cleaning supplies, trash can liners, value inspection program, safety glasses, employee visibility apparel, portioned garment services, office supplies, sustainable workwear, community impact programs, diversity and inclusion initiatives, education, mechanical or industrial engineering, health care, health, wellness &amp; fitness, hospital &amp; health care, government administration, consumer internet, consumers, internet, information technology &amp; services, shopping, uniforms</v>
          </cell>
          <cell r="J108" t="str">
            <v>Cloudflare DNS, Emarsys, CloudFlare Hosting, DemandBase, Microsoft Dynamics 365 Marketing, OneTrust, React Redux, The Trade Desk, SuccessFactors (SAP), Slack, Eloqua, Salesforce, Google Maps, YouTube, Mobile Friendly, Typekit, Scene7, ASP.NET, Google Tag Manager, Google Maps (Non Paid Users), reCAPTCHA, Remote, Salesforce CRM Analytics, Microsoft Office, Dell Tablet, Air, UptimeRobot, SAP, Stitch, Google AdWords Conversion, Microsoft Excel, OpenProject, Outlook, Cint, Cisco AppDynamics, Google Analytics, CONTROL, Infor CloudSuite Customer Relationship Management (CRM), Cascade CMS, AWS Database Migration Service, Motigo, Marchex, FICO Safe Driving Score, , Needles, SAP Customer Care and Service (CCS), Cloudsuite WMS, Hybris (SAP), ADAPT, GoDataFeed, Google Cloud Platform, Looker, Power BI Documenter, SAP Ariba Platform, Oracle Analytics Cloud, Coupa, SAP Data Migration, Gem, SAP CRM, Atlas by Facebook, Miro, Microsoft PowerPoint, WebOffice, AWS SDK for JavaScript, Hibernate, Oracle JDBC, ebs, ACL, Aryson MySQL to MSSQL Converter, Git, OpenJDK, Eclipse, Elite Software HVAC Solution, Adobe, OneTrust Tech Risk &amp; Compliance, FICO Blaze Advisor, Excel4Apps, SharePoint, LinkedIn Ads, Aruba Mobility Controllers, Spring, EFI, Wasp Barcode, CPI, webMethods Integration Server, DatoCMS</v>
          </cell>
          <cell r="L108" t="str">
            <v>Other</v>
          </cell>
          <cell r="N108">
            <v>30529</v>
          </cell>
          <cell r="O108">
            <v>10340181000</v>
          </cell>
          <cell r="P108">
            <v>21</v>
          </cell>
          <cell r="Q108" t="str">
            <v>Cintas Corporation is a prominent provider of uniform rental, facility services, safety products, and related business solutions in North America. Headquartered in Mason, Ohio, the company has a rich history dating back to 1929 when it began as a rag salvage and cleaning business. Cintas has grown significantly over the years, serving more than 1 million customers across the U.S. and Canada, and employing approximately 48,300 people.
The company offers a wide range of services, including uniform rental and facility services, first aid and safety supplies, and fire protection services. Cintas also provides document management, promotional products, and restroom supplies. With a focus on workplace enhancement and safety, Cintas leverages its extensive laundry infrastructure and national scale to meet the needs of various industries, including automotive, healthcare, and manufacturing. The company emphasizes innovation, sustainability, and a strong corporate culture, making it a leader in its field.</v>
          </cell>
          <cell r="R108">
            <v>1968</v>
          </cell>
        </row>
        <row r="109">
          <cell r="A109" t="str">
            <v>Zup Innovation</v>
          </cell>
          <cell r="B109">
            <v>0</v>
          </cell>
          <cell r="C109">
            <v>3000</v>
          </cell>
          <cell r="D109" t="str">
            <v>information technology &amp; services</v>
          </cell>
          <cell r="E109" t="str">
            <v>http://www.zup.com.br</v>
          </cell>
          <cell r="F109" t="str">
            <v>http://www.linkedin.com/company/zupinnovation</v>
          </cell>
          <cell r="G109" t="str">
            <v>De Pere</v>
          </cell>
          <cell r="H109" t="str">
            <v>Wisconsin</v>
          </cell>
          <cell r="I109" t="str">
            <v>ux, open source, inovacao, ti, scrum, consultoria, produtos, it services &amp; it consulting, software quality, technology innovation, services, high-performance teams, ai platform, mit collaboration, b2b, software reliability, secure systems, computer systems design and related services, software deployment, stackspot ai, ai-powered software automation, multi-agent platform, social impact initiatives, ai-driven platforms, ai-based developer tools, scalable systems, it services, distributed architectures, ai automation in development, continuous learning culture, social responsibility, automation, custom software development, security systems, software acceleration, legacy system modernization, software productivity, ai research, brazilian tech company, ai for scalable applications, artificial intelligence, ai in software lifecycle, software lifecycle management, tech ecosystem brazil, legacy modernization, developer experience, cloud computing, ai tools, digital innovation, ai-driven software acceleration, brazil tech ecosystem, stackspot edp, ai research partnership, software engineering, cloud-native applications, ai for software quality assurance, ai for enterprise development, software scalability, cloud infrastructure, employee development, software automation, cloud-native ai solutions, enterprise software, customized solutions, software lifecycle, software development, ai agents, software lifecycle automation, security, employee training, digital transformation, continuous learning, ai collaboration tools, ai for legacy systems, ai for complex environments, ai partnerships, information technology and services, technology consulting, large enterprise solutions, collaborative development, ai in software engineering, ai-powered development, software cycle management, software delivery, high availability systems, brazilian ai platforms, innovation, ai for secure development, ai for high availability systems, ai in digital transformation, tech innovation, custom solutions, security and reliability, ai automation, multi-agent ai platform, ai integration, generative ai, education, computer software, information technology &amp; services, consulting, management consulting, enterprises, internet infrastructure, internet</v>
          </cell>
          <cell r="J109" t="str">
            <v>Route 53, Amazon SES, Sendgrid, Gmail, Google Apps, Microsoft Office 365, Atlassian Cloud, React, AWS SDK for JavaScript, Spring Boot, Docker, Kubernetes, AWS Analytics, Lambda Cloud, API Gateway, Amazon S3, Google AdWords Conversion, Terraform, Amazon Managed Streaming for Apache Kafka (Amazon MSK), Amazon Simple Queue Service (SQS), Datadog, Amazon CloudWatch, Git, LinkedIn Ads, RD Station, Google Docs, Prometheus, Grafana, AWS Trusted Advisor, Amazon QuickSight, Athena, AWS Glue Data Catalog, PySpark, Python, Sizmek (MediaMind), SQL, Microsoft.NET Core 3.1, Amazon DocumentDB, ECS, Redis, GitHub Actions, Langchain, LangGraph, Amazon Simple Storage Service (S3), REST, Cypress, AWS CodePipeline, Salesforce Lightning Web Components, Splunk, Spring, mO Jira OAuth SSO, Jira OpenID Connect SSO, Jira OIDC SSO, Connect, Oracle Cloud Infrastructure, Imperva Serverless Protection, SAP, Databricks, Microsoft Azure Monitor, Azure Analysis Services, AWS Step Functions, go+, .NET, Salesforce, R, PowerBI Tiles, Tableau, Looker, Jenkins, Amazon EKS Anywhere, Jetpack, Flow, Kotlin, Android, AngularJS, Amazon CloudFront, AMP, Cognito, pandas, Apache Parquet, Azure Functions, Azure Blob Storage, Azure Cosmos DB, Azure API Management, Azure Data Lake Analytics, Siemens PROFIBUS, Next.js, TypeScript, Redux, CSS, webpack, Gravitee.io, Jest, GraphQL, PostgreSQL, MySQL, MongoDB, Expo, Hibernate, JWT, JUnit, AWS CloudFormation, ELK Stack, Sales Cloud Einstein, Salesforce Service Cloud, Salesforce Marketing Cloud Intelligence (formerly Datorama), Salesforce Lightning, Ning, Amazon EC2, Melbourne IT, MLflow, Airflow, Kubeflow, Make, AWS CodeBuild, Salesforce CRM Analytics, SailPoint, CyberArk, Amazon Virtual Private Cloud (Amazon VPC), Amazon Web Services (AWS)</v>
          </cell>
          <cell r="K109">
            <v>104620000</v>
          </cell>
          <cell r="L109" t="str">
            <v>Merger / Acquisition</v>
          </cell>
          <cell r="M109">
            <v>102020000</v>
          </cell>
          <cell r="N109">
            <v>43770</v>
          </cell>
          <cell r="O109">
            <v>12000000</v>
          </cell>
          <cell r="Q109" t="str">
            <v>Zup Innovation is a Brazilian technology company based in UberlÃ¢ndia, Minas Gerais. It specializes in digital transformation and AI-driven solutions for large enterprises. The company focuses on helping organizations build secure and effective AI journeys, impacting thousands of users and generating value for major corporations.
Founded about a decade ago, Zup initially operated in the B2C e-commerce space before shifting to B2B services. A significant milestone was its partnership with Natura in 2013, where Zup delivered a comprehensive digitalization strategy. The company has since collaborated with major financial institutions, including ItaÃº, Brazil's largest bank.
Zup offers a range of services, including digital transformation consulting, data science services, and AI journey development. Its proprietary products include Real Wave, a microservices platform for faster digital product development, and Zup Labs, a research laboratory focused on generative AI solutions. The company serves around 1.5 million users annually and has mapped an ecosystem of over 36,000 startups.</v>
          </cell>
          <cell r="R109">
            <v>2011</v>
          </cell>
        </row>
        <row r="110">
          <cell r="A110" t="str">
            <v>Geometry Global</v>
          </cell>
          <cell r="B110">
            <v>0</v>
          </cell>
          <cell r="C110">
            <v>3000</v>
          </cell>
          <cell r="D110" t="str">
            <v>marketing &amp; advertising</v>
          </cell>
          <cell r="E110" t="str">
            <v>http://www.geometry.gr</v>
          </cell>
          <cell r="F110" t="str">
            <v>http://www.linkedin.com/company/geometry-global</v>
          </cell>
          <cell r="G110" t="str">
            <v>New York</v>
          </cell>
          <cell r="H110" t="str">
            <v>New York</v>
          </cell>
          <cell r="I110" t="str">
            <v>sales &amp; marketing, business intelligence, analytics, information technology, advertising services, b2c, e-commerce solutions, consumer data analysis, brand experience innovation, e-commerce, services, market segmentation, retail experience innovation, brand strategy, customer journey optimization, user experience, data analytics, creative campaigns, sales growth, b2b, retail strategy, advertising agencies, digital and physical integration, omnichannel marketing, digital shopper engagement, retail and digital integration, consumer engagement, consumer goods, branding, retail experience design, marketing agency, global marketing agency, experiential marketing, website development, brand engagement tools, d2c, product design, retail marketing technology, digital and physical commerce, consumer journey mapping, retail experience management, client portfolio, advertising and marketing, global presence, conversion optimization, consumer insights platform, digital advertising, brand activation tools, data-driven shopper engagement, brand experience design, search engine optimization, multichannel marketing, consumer behavior, market positioning, brand storytelling, shopper journey optimization, global shopper marketing, digital experience, digital retail solutions, omnichannel shopper experience, retail marketing, consulting, living commerceâ„¢, web design, retail marketing innovation, living commerceâ„¢ platform, retail technology, customer experience, brand storytelling in retail, brand activation, brand experience, digital and physical channels, point-of-sale activations, consumer data platforms, product innovation, immersive retail experiences, retail store design, consumer insights analytics, consumer behavior influence, packaging innovation, consumer insights, digital platforms, brand activation strategy, consumer analytics, retail design, public relations, digital transformation, consumer purchase behavior, shopper marketing, lead generation, immersive brand experiences, digital engagement, consumer behavior analytics, brand activation methodology, digital campaigns, retail, digital marketing, omnichannel retail marketing, consumer journey, point-of-sale activation, consumer goods marketing, brand differentiation, technology integration, digital consumer engagement, consumer journey analytics, localized marketing, consumer purchase influence, retail activation, consumer touchpoints, customer engagement, shopper marketing platform, commerce experiences, social media management, data-driven marketing, seo optimization, corporate websites, brand identity development, training services, growth acceleration, creative strategy, target audience communication, data-driven solutions, customer support, newsletter marketing, personalized services, innovative solutions, team collaboration, secure transactions, ssl technology, cookies utilization, web analytics, business needs assessment, brand management, digital presence, unique business plans, marketing strategy, online visibility, mobile optimization, performance tracking, creative sessions, website redesign, business strategy, content management, social media strategy, online branding, client-centered design, success stories, partnership development, expert consulting, takes action plan, maximize results, consumer products &amp; retail, information technology &amp; services, marketing &amp; advertising, consumer internet, consumers, internet, ux, web development, seo, search marketing, marketing, enterprise software, enterprises, computer software, sales</v>
          </cell>
          <cell r="J110" t="str">
            <v>Nginx, Google Font API, Mobile Friendly, Bootstrap Framework, reCAPTCHA, WordPress.org</v>
          </cell>
          <cell r="Q110" t="str">
            <v>Geometry Global is the largest international brand activation and shopper marketing agency, owned by WPP. Headquartered in New York City, it operates in over 40 countries with more than 2,000 staff members. The agency specializes in creative commerce solutions that enhance commercial growth through omni-channel experiences.
Geometry focuses on shaping consumer behavior at key moments in the purchase journey using its proprietary Living Commerceâ„¢ platform. Its expertise includes brand activation, shopper marketing, retail, eCommerce, experiential marketing, and innovation consulting. The agency delivers award-winning programs that encompass physical retail, eCommerce experiences, branding, creative design, and omni-channel strategies.
Notable clients include Coca-Cola, Danone, Unilever, Emirates, and Nike, among others. Geometry Global also engages in social initiatives, contributing to campaigns that address important issues in various markets.</v>
          </cell>
          <cell r="R110">
            <v>2013</v>
          </cell>
        </row>
        <row r="111">
          <cell r="A111" t="str">
            <v>Behance</v>
          </cell>
          <cell r="B111">
            <v>0</v>
          </cell>
          <cell r="C111">
            <v>4000</v>
          </cell>
          <cell r="D111" t="str">
            <v>internet</v>
          </cell>
          <cell r="E111" t="str">
            <v>http://www.behance.net</v>
          </cell>
          <cell r="F111" t="str">
            <v>http://www.linkedin.com/company/behance-inc-</v>
          </cell>
          <cell r="G111" t="str">
            <v>New York</v>
          </cell>
          <cell r="H111" t="str">
            <v>New York</v>
          </cell>
          <cell r="I111" t="str">
            <v>editorial, development, organization, design, social networking platforms, project management, community moderation, job opportunities, creative community engagement, user portfolios, creative talent showcase, digital product sales for creatives, digital asset marketplace, search and discovery tools, digital asset marketplace for creatives, freelance talent marketplace, digital asset selling platform, content management system, visual project display, creative project marketing, graphic design, content filtering, premium profile features, digital asset sales, freelance project management, client proposals, content tagging, content curation and promotion, photography, user reviews, secure payment processing, digital portfolio, services, visual storytelling, visual storytelling platform, artist and designer showcase, security and safety, community engagement, creative industry platform, user interface design, content discovery algorithms, digital product licensing, content promotion algorithms, user engagement tools, adobe integration, creative portfolio platform, creative collaboration, digital portfolio management, profile customization, content ranking, creative collaboration tools, project descriptions, asset licensing, platform stability, creative project sharing, visual storytelling tools, client connection, freelance project proposals, creative project curation, freelance services marketplace, premium profile, multimedia project presentation, digital marketplace, creative work promotion platform, creative networking, branding tools, image gallery, creative professionals, artist portfolios, user-generated content, creative work promotion, visual content storytelling, content monetization, adobe ecosystem, premium portfolio features, portfolio analytics and insights, content discovery for creatives, portfolio analytics, creative community platform, project curation, payment integration, creative asset sales, d2c, artist and designer networking, creative talent marketplace, creative talent discovery, artist branding tools, freelance marketplace, content discovery, user account management, content moderation, content promotion, portfolio hosting, digital product sales, project showcase, editorial curation, information technology and services, b2c, e-commerce, b2b, content curation, branding, user analytics, visual project presentation, creative and design services, web search portals, libraries, archives, and other information services, content curation for quality, profile badges, video support, creative industry networking, creative community, internet, information technology &amp; services, productivity, consumer internet, consumers</v>
          </cell>
          <cell r="J111" t="str">
            <v>Route 53, Gmail, Google Apps, VueJS, OneTrust, Zendesk, Facebook Login (Connect), iTunes, Vimeo, Mobile Friendly, Google Play, Greenhouse.io, Adobe Media Optimizer, Google translate widget, Facebook Widget, Varnish, New Relic, Typekit, Media.net, Google translate API, Jobvite</v>
          </cell>
          <cell r="K111">
            <v>6500000</v>
          </cell>
          <cell r="L111" t="str">
            <v>Merger / Acquisition</v>
          </cell>
          <cell r="M111">
            <v>0</v>
          </cell>
          <cell r="N111">
            <v>41244</v>
          </cell>
          <cell r="O111">
            <v>729200000</v>
          </cell>
          <cell r="Q111" t="str">
            <v>Behance is an online platform founded in 2006 by Scott Belsky and Matias Corea in New York City. It empowers creative professionals to showcase their portfolios, connect with peers, and discover job opportunities. Acquired by Adobe in 2012, Behance integrates with Adobe's Creative Cloud and serves over 50 million members globally, including designers, illustrators, photographers, and artists.
The platform allows users to create visually appealing profiles, upload projects for exposure, and receive feedback. It offers job and freelance opportunities, enabling users to set availability, list services, and get paid securely. Behance Pro, a premium tier, provides additional features like zero platform fees and advanced project settings. The community aspect encourages global networking and inspiration, making it a valuable resource for creatives looking to advance their careers.</v>
          </cell>
          <cell r="R111">
            <v>2006</v>
          </cell>
        </row>
        <row r="112">
          <cell r="A112" t="str">
            <v>Ameriprise Financial Services, LLC</v>
          </cell>
          <cell r="B112">
            <v>0</v>
          </cell>
          <cell r="C112">
            <v>14000</v>
          </cell>
          <cell r="D112" t="str">
            <v>financial services</v>
          </cell>
          <cell r="E112" t="str">
            <v>http://www.ameriprise.com</v>
          </cell>
          <cell r="F112" t="str">
            <v>http://www.linkedin.com/company/ameriprise-financial-services-llc</v>
          </cell>
          <cell r="G112" t="str">
            <v>Minneapolis</v>
          </cell>
          <cell r="H112" t="str">
            <v>Minnesota</v>
          </cell>
          <cell r="I112" t="str">
            <v>financial planning &amp; investment services, investment managers, finance, b2c, financial advice industry leader, investment products, services, financial planning services, client satisfaction metrics, asset management, financial services industry, tax planning, wealth management excellence, financial stability, personalized advice, financial consulting, market and economic analysis, advisory services, financial security, financial advice customization, financial advice, wealth protection strategies, industry recognition awards, industry awards, investment strategies, financial planning technology, client satisfaction, fiduciary standards, client relationships, client-centric, financial institutions, investment management, client-focused financial planning, digital client portals, asset growth, market insights and analysis, insurance, client trust, secure online access, other financial investment activities, financial goals, investment advisory, financial solutions, long-term investments, fiduciary advice, client satisfaction surveys, financial technology, long-term risk-adjusted returns, market analysis, consulting, investment advisory expertise, digital banking, investment research, client service, customer experience, retirement income planning, financial industry leadership, investment risk management, wealth management, financial expertise, digital financial tools, client relationship management, retirement planning, estate planning, financial security guarantee, client-focused, market insights, regulatory compliance, digital platforms, client account security, industry awards and rankings, client accounts, client-first values, market and economic insights, digital security in finance, retail, comprehensive financial solutions, asset growth strategies, alternative investments, wealth management innovation, personal finance, asset under management, fiduciary financial advice, wealth protection, banking, retirement solutions, personalized wealth advice, financial planning, client trust and integrity, asset management services, financial innovation, client trust and loyalty, investment strategies for growth, financial industry, portfolio management, banking services, wealth management services, personalized financial goals, risk management, client-centric approach, investment risk, fiduciary advisors, insurance products, confident retirement, financial services, client relationship excellence, personalized financial planning, goal-based planning, industry recognition, financial advisors, online security, cost basis reporting, document storage, economic insights, objective research, financial coaching, customer support, goal-based advice, advisor-client relationship, wealth accumulation, financial forecasting, educational resources, financial tools, financial literacy, investment performance, client engagement, access to advisors, savings accounts, family financial planning, insurance advice, investment risks, wealth preservation, financial resources, mobile banking, security measures, compliance standards, market trends, financial notifications, 2-step verification, management consulting, finance technology, information technology &amp; services, law practice, legal services</v>
          </cell>
          <cell r="J112" t="str">
            <v>Akamai, Microsoft Office 365, JQuery 2.1.1, Backbone JS Library, React Redux, The Trade Desk, Omniture (Adobe), Salesforce Live Agent, Salesforce, Slack, Adobe Marketing Cloud, Google Maps, Google Play, Kenexa, Nginx, Bootstrap Framework, Mobile Friendly, Apache, Google Maps (Non Paid Users), React, Remote, Ansible, Angular, VueJS, Node.js, AWS SDK for JavaScript, Python, .NET, MySQL, PostgreSQL, MongoDB, Aryson MySQL to MSSQL Converter, Amazon DynamoDB, Aurora, GraphQL, Archer, Salesforce CRM Analytics, Gem, Blackrock Aladdin, AMP, Security, Microsoft Excel, Outlook, Bloomberg Professional Services, SharePoint, PowerBI Tiles, QlikView, E-planning, Epicor Prophet 21, DatoCMS, Horizon, CLEAR, AWS Analytics, Azure Analysis Services, Excel4Apps, accessiBe, SQL, Power BI Documenter, Amazon Simple Workflow Service (SWF), SiteMinder, Amazon Cloud Directory, CyberArk Application Identity Manager, CAT, API Gateway, Microsoft Fabric, Microsoft Power Apps, Microsoft Power Automate, DATAVERSE LTD, Azure Devops, Git, Microsoft PowerShell, Langchain, LangGraph, Mode, Azure OpenAI Service, AWS Bedrock, Informatica, IBM CICS Transaction Server, Cisco Meraki MS, IBM Db2 for Linux, UNIX, and Microsoft Windows, Unix, Oracle Analytics Cloud, PL/SQL, IBM ILOG CPLEX Optimization Studio, Microsoft Teams Rooms, Pega Case Management, Box, SysTools VBA Password Recovery, ServiceNow, Javascript, Ning, Act!, AWS Trusted Advisor, Amazon EC2, Google AdWords Conversion, Route 53, Lambda Cloud, Amazon CloudWatch, AWS CloudFormation, Terraform, Tidal, Sumologic, dynaTrace, Nevron Vision for SSRS, GoToAssist (FASTchat), erwin Data Modeler, SOCi, ebs, ServiceNow IntegrationHub, REST, Soap Media, ServiceNow Flow Designer, Micro Focus Universal CMDB, ServiceNow IT Service Management (ITSM), ServiceNow IT Operations Management (ITOM), Flexera IT Asset Management (ITAM), Unisys DevSecOps, Cisco UCS Manager, Microsoft Teams, SAP Ariba Platform, Loom, Salesforce Email Studio, Salesforce Journey Builder, NTENT, ANGEL LMS, AI, Concur, Rise, Upland Qvidian, Tor, MSCI, SWIFT, Objective-C, National Instruments, Secured MVC Forum on Windows 2012 R2, Jira, Confluence, Cornerstone HR, Adobe Photoshop, Strato, Microsoft PowerPoint, Cisco DNA Spaces, Azure Data Lake Analytics, Make, Denodo, Semrush, Microsoft 365, Webex, Workiva, Microsoft Office, Cvent, Oracle Cloud Infrastructure Identity and Access Management, Amazon Virtual Private Cloud (Amazon VPC), PINNACLE CART, Flow, AWS Key Management Service (KMS), Amazon S3, Amazon GuardDuty, AWS Security Hub, AWS CloudTrail, Cognito, AWS WAF, AWS Systems Manager Parameter Store, AWS Secrets Manager, Allego, BMC Helix Discovery, ServiceNow Service Mapping, SAM, Microsoft Windows Server 2000, VMware vSphere, Microsoft Windows Server 2012, Apple macOS, Microsoft Intune Enterprise Application Management, Microsoft Azure Monitor, Office365, Skedge.me, Chrome, Okta, Ping Identity, Microsoft Entra ID, IDC, Informatica PowerCenter, Informatica Cloud Mass Ingestion, Perl, Dell EMC PowerStore, Amazon Web Services (AWS), Microsoft Azure, Visio, pandas, NumPy, Tableau, Articulate Storyline 360, Adobe Captivate, Camtasia, Snagit, Qualtrics, Microsoft Power Platform, Pega CRM Suite, Vanta, Glide, AngularJS, FlipHTML5, CSS, OpenLDAP, Cortex M-Series, IBM Tivoli OMEGAMON, Seismic, Neogov HRMS, Preqin Pro, Workday, Weibo, Connect, Hive, BASE, Kubernetes, Docker, CPI, Databricks Lakehouse Platform, Azure Pipelines, IBM Data Warehouse, Intel, Activa, Azure Data Factory, AWS Glue, AWS Lambda, Jenkins, Bitbucket, JFrog Artifactory, Adobe Analytics, MySQL 8 With RHEL 8, Azure Linux Virtual Machines, AWS Directory Service, Microsoft Identity Manager, Red Hat JBoss Enterprise SOA Platform, Snowflake, Apache Parquet, Athena, J2EE, Atlas by Facebook, ISO+â„¢, LinkedIn Ads, R, CCC ONE, Microsoft Exchange Online, Microsoft Exchange Server 2016, Articulate Storyline 3, Articulate, Admin, Microsoft Active Directory Federation Services, CyberArk, Azure Active Directory, ADP, SES, Star, Fusion ERP Analytics, Board, IFS, Frontier Software, Informatica Data Quality, Microsoft OneDrive, Snow, AWS Glue Data Catalog, Amazon Managed Streaming for Apache Kafka (Amazon MSK), Amazon Kinesis, AWS Lake Formation, Sizmek (MediaMind), AWS PrivateLink, ECS, mO Jira OAuth SSO, Jira OpenID Connect SSO, Jira OIDC SSO, Amazon Associates, CDK, Atex, DotNetNuke, Amazon Elastic Container Service (Amazon ECS), Amazon Elastic Kubernetes Service (Amazon EKS), AWS Fargate, GitHub Actions, GitLab, AWS CodePipeline, Azure Service Fabric, Cisco WebEx Teams, Facebook, Instagram, Eyefinity OfficeMate, IBM Blueworks Live, Frame, Copilot, Microsoft SQL Server Reporting Services, BloomReach, Google Cloud Platform, Amazon EKS Anywhere, Microsoft Word, UPS, Cisco UCS Servers, Aruba CX Switches, Brocade Routers, Rackspace Reselling, Olo, WMS, NUnit, Elite Software HVAC Solution, Switch Concepts, React Router, Smart AdServer</v>
          </cell>
          <cell r="O112">
            <v>18912000000</v>
          </cell>
          <cell r="Q112" t="str">
            <v>Ameriprise Financial Services, LLC is a diversified financial services company based in Minneapolis, Minnesota. Founded in 1894, it offers a wide range of financial planning, investment management, insurance, and wealth management solutions. With a client-first philosophy, Ameriprise serves over 3.5 million individual, business, and institutional clients through a network of approximately 10,000 financial advisors across the United States.
The company provides personalized financial planning tailored to various life stages, investment and portfolio management focused on long-term returns, and a variety of insurance products, including auto, home, and life insurance. Ameriprise also offers comprehensive wealth management solutions, banking services through Ameriprise Bank, FSB, and access to global investment capabilities. With a strong emphasis on integrity and goal-based advice, Ameriprise has built a reputation for fostering long-term relationships with its clients.</v>
          </cell>
          <cell r="R112">
            <v>1894</v>
          </cell>
        </row>
        <row r="113">
          <cell r="A113" t="str">
            <v>Solera Holdings, LLC.</v>
          </cell>
          <cell r="B113">
            <v>0</v>
          </cell>
          <cell r="C113">
            <v>7500</v>
          </cell>
          <cell r="D113" t="str">
            <v>information technology &amp; services</v>
          </cell>
          <cell r="E113" t="str">
            <v>http://www.solera.com</v>
          </cell>
          <cell r="F113" t="str">
            <v>http://www.linkedin.com/company/solera</v>
          </cell>
          <cell r="G113" t="str">
            <v>Westlake</v>
          </cell>
          <cell r="H113" t="str">
            <v>Texas</v>
          </cell>
          <cell r="I113" t="str">
            <v>smart car, risk &amp; asset management, insurance reunderwriting, vehicle history, smart home, automotive repair estimation, parts procurement analytics, automotive recycling salvage disposition, software &amp; technology, automotive, big data, big data analytics, data, enterprise software, software, information technology, it services &amp; it consulting, automotive data solutions, fleet operational analytics, vehicle data security solutions, services, digital twin for vehicles, digital vehicle twin, vehicle repair process automation, vehicle lifecycle analytics ai, vehicle lifecycle analytics, data analytics, fleet management analytics, customer relationship management, vehicle repair estimates, driver behavior monitoring, b2b, fleet performance ai, automotive oem data integration, vehicle repair and service, computer systems design and related services, vehicle lifecycle data, fleet management solutions, machine learning, vehicle maintenance scheduling, vehicle repair workflow management, regulatory reporting, telematics solutions, damage detection, repair database, vehicle lifecycle management, vehicle tracking, vehicle repair parts inventory management, oem relationships, fleet tracking devices, predictive maintenance, vehicle claims, fleet safety solutions, vehicle data, vehicle repair and maintenance, fleet safety ai solutions, vehicle repair estimates ai, automotive oem data, saas platform, fleet solutions, automotive industry innovation, automotive software, vehicle repair database, vehicle repair tools, telematics, fleet safety technology, repair order database, vehicle inspection tools, ai algorithms, automotive industry software, vehicle inspection, vehicle repair &amp; maintenance, vehicle data collection, fleet safety ai, vehicle lifecycle optimization, fleet performance, vehicle repair parts database, ai in vehicle claims, fleet safety and risk management, vehicle repair and claims automation, repair workflow, fleet safety compliance, automotive industry saas, fleet safety and compliance, ai-driven claims processing, digital twin, automotive oem data solutions, vehicle maintenance optimization, automated claims processing, automotive data platform, vehicle repair workflow automation, fleet analytics, automotive saas solutions, cloud data platform, real-time insights, fleet safety management, vehicle repair and salvage, vehicle diagnostics ai, vehicle data security, automotive industry data, automotive repair management software, fleet management software, damage assessment, customer experience, customer retention, fleet management, fleet safety monitoring, insurance technology, dealer solutions, vehicle damage assessment ai, vehicle ownership lifecycle management, vehicle repair and salvage ai, digital twin technology, vehicle repair workflow solutions, vehicle diagnostics, fleet safety monitoring ai, dealer management software, vehicle ownership lifecycle, ai-powered workflows, vehicle data collection ai, insurance claims solutions, regulatory compliance, fleet tracking and monitoring, fleet safety platform, vehicle repair, fleet operational efficiency, fleet safety and compliance ai, vehicle data platform ai, digital transformation, automotive repair database, vehicle repair and claims automation ai, driver safety, vehicle data intelligence, operational efficiency, vehicle lifecycle, parts inventory management, vehicle repair parts, vehicle repair and claims, automotive repair management, vehicle data integration, telematics data, vehicle repair parts sourcing ai, inventory management, vehicle data platform, automotive data analytics, claims automation, fleet operational efficiency ai, claims management, innovation, vehicle repair parts sourcing, data-driven insights, vehicle maintenance, parts sourcing, vehicle data analytics, ai solutions, risk management software, vehicle repair parts inventory, risk management, vehicle repair workflow, fleet performance analytics, fleet safety, vehicle ownership, fleet safety technology ai, finance, distribution, transportation &amp; logistics, internet of things, consumers, enterprises, computer software, information technology &amp; services, crm, sales, artificial intelligence, financial services</v>
          </cell>
          <cell r="J113" t="str">
            <v>Microsoft Office 365, Oracle Cloud, WP Engine, Atlassian Cloud, OneTrust, Genesys Cloud CX Platform, ExactTarget, Amazon SES, Slack, Salesforce, Vimeo, Workday Recruit, Gravity Forms, reCAPTCHA, WordPress.org, Google Tag Manager, Mobile Friendly, Typekit, Ruby On Rails, Google AlloyDB for PostgreSQL, Kubernetes, Jira, Zoho CRM, Audatex, Microsoft Excel, e-automate, Microsoft Office, Outlook, Google AdWords Conversion, Microsoft Windows Server 2012, DotNetNuke, Microsoft SQL Server Reporting Services, ASP.NET, NUnit, PySpark, AWS Trusted Advisor, SQL, Scala, LeafLink, Python, Microsoft Azure Monitor, Docker, IBM AIX, Azure Linux Virtual Machines, Ansible, Red Hat Satellite, Gem, Dynamics 365 Finance, Remote, AWS SDK for JavaScript, Spring Boot, J2EE, Microsoft Power Apps, Microsoft Power Automate, PowerBI Tiles, , SharePoint, Microsoft Teams, Amazon EC2, Amazon S3, AWS Glue Data Catalog, AWS Step Functions, Git, Lambda Cloud, Looker, Snowflake, Tableau, Alteryx, Microsoft Word, Microsoft PowerPoint, C#, REST, ANGEL LMS, .NET, AWS Analytics, Azure Analysis Services, MySQL, MongoDB, RabbitMQ, Amazon Managed Streaming for Apache Kafka (Amazon MSK), Elasticsearch, React, FlipHTML5, GitLab, GitHub Copilot, iFix, Salesforce CRM Analytics, Excel4Apps, Notepad++, Apache JMeter, Omnitracs XRS, TOTVS Educacional, Outreach.io, Broadcom IDMS, HTML5 Maker, Javascript, WCF, Oracle XML DB, Docking &amp; MDI for WPF, Apache ActiveMQ, Redis, Jaspersoft, PostgreSQL, SQLite, Red Hat OpenShift, Kotlin, Android, Datadog, ELK Stack, Grafana, PagerDuty, Prometheus, Rancher Labs, TensorFlow, PyTorch, Google Cloud BigQuery, DATAflow, Vertex AI, Google Kubernetes Engine (GKE), Google Cloud Run, Google Cloud Deployment Manager, Fastapi, Streamlit, Spring Cloud, JPA Health, Hibernate, Langchain, LangGraph, Google Publisher Tag (GPT), Meta Llama 3, Copilot, Gradle, Apache Kafka, Azure Data Lake Storage, MapMarker, Adobe Illustrator, Workday, Confluence, DashThis, Bitbucket, Dart, Flutter, GitHub Actions, H2O, Jest, JUnit, Node.js, OpenAPI, Red Hat JBoss Enterprise SOA Platform, Svelte, Terraform, Microsoft Sql Server, Verint, Veracode Static Analysis (SAST), Apache, Aryson MySQL to MSSQL Converter, CAT, IBM Db2 for Linux, UNIX, and Microsoft Windows, IBM WebSphere Message Broker, Jenkins, Mongoose, Nginx, Octopus Deploy, Spring, Micro Focus LoadRunner, HELM, GitHub, Azure Devops, PHP, Tor, jQuery, HTML Pro, CSS, Citrix SD-WAN, AWS Security Hub, IDC, JWT, Postman, Playwright, Redux, React Router, Microsoft Entity Framework, VMware vCenter Server, VMware ESXi, vSphere, VMware vSAN, Delivra, Visio, Flow, Microsoft.NET Core 3.1, Cloudera, Spark, New Relic, Graylog, IBM Data Warehouse, Dash, RIB Software iTWO, Express, Nestjs, Soap Media, Selenium, Office365, IBM Cognos Analytics, Canvas by Instructure, Media Shuttle, Google Kubernetes Engine, Faiss, Hugging Face, Maven, Android Studio, C/C++, Dagger, Espresso, Jetpack, Mockito, Tines, Appium, Kiosked, Oracle EBS Projects, NetSuite, Oracle Demantra, Oracle Payments, Quantcast, Bombora Measurement, Inventor, Oracle Purchasing, SAP Variant Configuration and Pricing, Azure Cost Management and Billing, Onswipe, SAP Material Requirement Planning (MRP), Act!, Oracle General Ledger, Sage Fixed Assets, Linkedin Marketing Solutions, Istio, Mode, Next.js, TypeScript, CallMiner Eureka, Neo4j Graph Data Science, Microsoft-IIS, IBM MQ, Semaphore, VMware, Atlassian, IBM ILOG CPLEX Optimization Studio, HAProxy, Microsoft Active Directory Federation Services, Amazon Simple Queue Service (SQS), Red Hat AMQ, TIBCO, AWS Transfer for SFTP, NTENT, Cursor, BASE, AVEVA PDMS, Microsoft SQL Server Management Studio, Apple macOS, Zoomdata, Cypress, Objective-C, SonarQube, SWIFT, XCTest, XCUITest, Google Cloud, LinkedIn Recruiter, Salesforce Service Cloud, NuGet, Microsoft PowerShell, Batch, Bash, Microsoft Windows Server 2000, Amazon Web Services (AWS), Apache HTTP Server, JTL-Shop 3, IBM Spectrum LSF, Microsoft Intune Enterprise Application Management, Connect, Azure Active Directory, Microsoft Exchange Server 2003, eFront, Oracle Analytics Cloud, BILL, Microsoft Always on VPN, IBM HTTP Server, Hadoop HDFS, Cassandra, Amazon DynamoDB, LinkedIn Ads, Google Cloud Anvato, QuickBooks, ISO+â„¢, TOTVS ERP, FloQast, Reinvigorate, AngularJS, , Icinga Infrastructure Monitoring, Testng, Angular, Material UI, Tailwind, Flask, TeamCity, ECS, Amazon EKS Anywhere, API Gateway, AWS EventBridge, AWS CloudFormation, OpenSearch, Power BI Documenter, Dell EMC PowerScale, Amazon Simple Storage Service (S3), Frame, Power Query, DAX, SES, DealerSocket, ebs, Electron, Secured MVC Forum on Windows 2012 R2, , ZoomInfo, LinkedIn Sales Navigator, OneTrust Tech Risk &amp; Compliance, Eaglestats, AT&amp;T, Entity Framework Core, Bicep, ADP Celergo, SSMS Tools Pack, Nevron Vision for SSRS, Siemens PROFIBUS, Barracuda Spam Firewall, Kona Web Application Firewall, Google Cloud Data Loss Prevention</v>
          </cell>
          <cell r="K113">
            <v>6920000000</v>
          </cell>
          <cell r="L113" t="str">
            <v>Merger / Acquisition</v>
          </cell>
          <cell r="M113">
            <v>6500000000</v>
          </cell>
          <cell r="N113">
            <v>42248</v>
          </cell>
          <cell r="O113">
            <v>2700000000</v>
          </cell>
          <cell r="Q113" t="str">
            <v>Solera Holdings, LLC, also known as Solera Inc., is an American software company founded in January 2005 by Tony Aquila. Based in Westlake, Texas, Solera specializes in data-driven automotive software and AI solutions, focusing on vehicle lifecycle management, risk management, and asset protection. The company serves the automotive and property insurance industries and employs around 4,000 people globally.
Solera processes over 1 million transactions daily and tracks billions of miles each year. Its offerings include vehicle lifecycle and fleet management software-as-a-service (SaaS) platforms. Key products feature AI-driven vehicle claims processing, shop management tools for vehicle repairs, and comprehensive solutions for dealers and fleet management. These solutions leverage extensive vehicle data to enhance efficiency and provide valuable insights for insurers, repairers, dealers, and fleets.</v>
          </cell>
          <cell r="R113">
            <v>2005</v>
          </cell>
        </row>
        <row r="114">
          <cell r="A114" t="str">
            <v>Virgin Voyages</v>
          </cell>
          <cell r="B114">
            <v>0</v>
          </cell>
          <cell r="C114">
            <v>4800</v>
          </cell>
          <cell r="D114" t="str">
            <v>leisure, travel &amp; tourism</v>
          </cell>
          <cell r="E114" t="str">
            <v>http://www.virginvoyages.com</v>
          </cell>
          <cell r="F114" t="str">
            <v>http://www.linkedin.com/company/virgin-voyages</v>
          </cell>
          <cell r="G114" t="str">
            <v>Plantation</v>
          </cell>
          <cell r="H114" t="str">
            <v>Florida</v>
          </cell>
          <cell r="I114" t="str">
            <v>smiles, kid free, bold adventures, happiness, travel, romance, foodies, sailing the seven seas, joy, wellness, exploration, adult, travel arrangements, cruise itineraries, design-forward ships, community engagement, caribbean cruises, luxury, boutique cruise line, virgin group cruise, scenic and sightseeing transportation, water, cruise destinations, fitness classes, youthful travelers, mediterranean itineraries, cruise industry leader, entertainment, b2c, unique ports, cruise line, curated experiences, community-focused travel, transformative travel, cruise community building, adults-only cruise, all-inclusive dining, luxury cruise innovation, cruise awards, stylish cabins, services, boutique-style eateries, richard branson cruise, hip cruise experience, tourism, culinary excellence, lgbtq+ friendly, michelin-star restaurants, innovative hospitality, d2c, luxury cruise, hospitality, inclusive community, bain capital partnership, private beach, thermal spa, cruise service, yacht-inspired design, onboard entertainment, cruise experience, modern cruise amenities, cruise ship, cruise community, private beach club, luxury travel, cruise brand, modern ship design, boutique cruise experience, cruise innovation, industry recognition, luxury amenities, cruise, vacation, caribbean, europe, north america, alaska, adults-only, beaches, beach club, bimini, michelin-starred dining, onboard experiences, shore excursions, port destinations, loyalty programs, private cabanas, cocktail packages, dining options, fitness and spa, group fitness, weddings at sea, cruise deals, celebration cruises, specialty cruises, transatlantic cruises, travel financing, fully equipped cabins, cruise planning, valiant lady, scarlet lady, sailor services, exquisite meals, unique onboard experiences, immersive entertainment, cruise reviews, bar packages, always included, no nickel and diming, free balcony upgrades, environmentally friendly, reservations, port city experiences, cultural heritage tours, island hopping, leisure, travel &amp; tourism, e-commerce, consumer internet, consumers, internet, information technology &amp; services</v>
          </cell>
          <cell r="J114" t="str">
            <v>Salesforce, Route 53, Gmail, Google Apps, Microsoft Office 365, Google Cloud Hosting, Atlassian Cloud, OneTrust, The Trade Desk, Salesforce Service Cloud, Salesforce Live Agent, Slack, Bing Ads, DataXu, LiveRamp, Qualtrics, AppDynamics, Google AdWords Conversion, DoubleClick Conversion, Wistia, Ruxit, Yahoo Ad Manager Plus, Vimeo, Facebook Widget, Facebook Custom Audiences, Yahoo Analytics, Google Dynamic Remarketing, greyscale - grey, Twitter Advertising, Mobile Friendly, Typekit, YouTube, Google Tag Manager, Google Play, Stripe, Google Analytics, Optimizely, Visual Website Optimizer, Hotjar, OpenVMS, Tor, Workday, Yardi Elevate, Apollo, go+, Zip, DocuSign, Linkedin Marketing Solutions, Google Forms, CUICK TRAC - DFARS and NIST 800-171 compliance solution, Delivr, Salesforce CRM Analytics, Infor Workforce Management (WFM), Tableau, Gem, CONTROL, Adform DMP, Kiosked, Android, Airtable, Smartsheet, Google, Secured MVC Forum on Windows 2012 R2, Jira, Microsoft Office, VMware vSphere, HPE SimpliVity, OpenLDAP, Akamai CDN Solutions, Infoblox DHCP, Microsoft Distributed File System (DFS), Trend Micro TippingPoint, Azure Linux Virtual Machines, Microsoft Windows Server 2012, Conversant (ValueClick), NEAR, Milestone, Visio, AMOS, CPMStar, Dell iDRAC (Integrated Dell Remote Access Controller), Google Docs, Email Verification in Google Sheets, GenText AI Assistant for MS Word, Pipedrive, Xray, ANGEL LMS, ADAPT, aPriori Digital Manufacturing Simulation Software, Micro, NTENT</v>
          </cell>
          <cell r="K114">
            <v>1100000000</v>
          </cell>
          <cell r="L114" t="str">
            <v>Other</v>
          </cell>
          <cell r="M114">
            <v>550000000</v>
          </cell>
          <cell r="N114">
            <v>45170</v>
          </cell>
          <cell r="O114">
            <v>44000000</v>
          </cell>
          <cell r="Q114" t="str">
            <v>Virgin Voyages is an adults-only cruise line based in Plantation, Florida. It operates as a subsidiary of the Virgin Group and Bain Capital, focusing on providing innovative and casual luxury experiences for younger travelers new to cruising. Founded in 2014 and rebranded in 2016, the company launched its first ship, Scarlet Lady, in 2021, with a fleet that will expand to four ships by September 2025.
The cruise line offers four- to seven-night itineraries in the Caribbean and Mediterranean, featuring a unique approach to luxury that eliminates traditional cruise elements like buffets and kids. Instead, Virgin Voyages emphasizes high-quality dining, engaging entertainment, and wellness activities. Each ship accommodates approximately 2,700 passengers and boasts a high percentage of ocean-view cabins and balconies, along with a commitment to sustainability. The brand aims to create a vibrant atmosphere that reflects Virgin's adventurous spirit.</v>
          </cell>
          <cell r="R114">
            <v>2014</v>
          </cell>
        </row>
        <row r="115">
          <cell r="A115" t="str">
            <v>Empower</v>
          </cell>
          <cell r="B115">
            <v>0</v>
          </cell>
          <cell r="C115">
            <v>14000</v>
          </cell>
          <cell r="D115" t="str">
            <v>financial services</v>
          </cell>
          <cell r="E115" t="str">
            <v>http://www.empower.com</v>
          </cell>
          <cell r="F115" t="str">
            <v>http://www.linkedin.com/company/empowertoday</v>
          </cell>
          <cell r="G115" t="str">
            <v>Greenwood Village</v>
          </cell>
          <cell r="H115" t="str">
            <v>Colorado</v>
          </cell>
          <cell r="I115" t="str">
            <v>retirement, investment strategy, investments, wealth management, financial wellness, financial literacy education, investment advice, securities and commodity contracts intermediation and brokerage, employee benefits, digital currency research, financial data security, digital banking, participant engagement, financial security, financial guidance, retirement planning, cybersecurity, investment solutions, private market investments, financial planning tools, plan administration, blockchain-enabled solutions, market insights, financial literacy, blockchain patents, investment diversification, risk management, personalized dashboards, carbon finance, digital account aggregation, managed accounts, private label funds, secure account management, asset allocation, investment research, blockchain technology, interest-bearing cash accounts, account consolidation, retirement plan innovation, retirement planning tools, consolidation of retirement savings, alternative currencies, private equity, retirement plan customization, market trend analysis, personalized financial planning, asset management, plan sponsor services, fraud protection, fiduciary advice technology, mutual funds, fiduciary services, patented financial innovations, market volatility strategies, retirement income strategies, private equity investments, employee financial wellness, mobile banking, 401(k) administration, personalized investment strategies, digital assets, wealth planning, investment accounts, account security, data encryption, financial technology patents, multi-factor authentication, retirement plan recordkeeping, financial analytics, tax optimization, financial services, market outlooks, retirement plans, fiduciary duty, etfs, personal finance tools, financial technology, financial advice, regulatory compliance, personal finance, financial freedom, fee-only advisory, high-yield cash accounts, rollover accounts, ira services, fiduciary financial advisors, socially responsible investing, financial wellness programs, budgeting tools, personal finance dashboard, net worth tracker, retirement income strategy, managed investment accounts, investment guidance, financial decision tools, 401(k) plans, 403(b) plans, employer-sponsored retirement plans, portfolio management, investment methodology, financial planning, diverse investment options, aggregate fdic insurance, multi-asset class portfolio, investment tools, retirement savings analysis, direct deposit services, commission-free trading, financial education, custom investment strategies, personalized financial guidance, long-term investment solutions, participant experience enhancement, innovative financial technology, behavioral finance insights, automatic rebalancing, low-fee investment accounts, client-focused financial solutions, market analysis tools, comprehensive financial planning, data security in finance, digital financial strategies, custom retirement solutions, b2b, b2c, finance, non-profit, investment management, capital markets, finance technology, information technology &amp; services, nonprofit organization management</v>
          </cell>
          <cell r="J115" t="str">
            <v>Cloudflare DNS, Microsoft Office 365, CloudFlare Hosting, Akamai, Akamai DNS, Flywheel, Atlassian Cloud, Sophos, Workday, Salesforce, Zendesk, Slack, Omniture (Adobe), Adobe Marketing Cloud, Wistia, Hubspot, Google Play, Quantcast, LeadForensics, Sovrn, Varnish, Optimizely, Webex, Google Analytics, YouTube, Facebook Widget, Typekit, Facebook Login (Connect), WordPress.org, Google Tag Manager, ASP.NET, Google Maps (Non Paid Users), reCAPTCHA, Woo Commerce, Bing Ads, AngularJS, Google Analytics Ecommerce Tracking, Cvent, DoubleClick, Wix, Google Maps, Qualtrics, Bootstrap Framework, Mobile Friendly, Hotjar, Google Font API, Gravity Forms, Nginx, Vidyard, New Relic, SOASTA, Vimeo, Sigma, AI, Remote, Broadcom Easytrieve, SAP, Fortify WebInspect, NTENT, OnBase, Cirrus Tech, Spiceworks IP Scanner, AWS Trusted Advisor, Microsoft Office, DotNetNuke, AWS SDK for JavaScript, React, Javascript, HTML5 Maker, CSS, Jenkins, Amazon EC2, Lambda Cloud, Google AdWords Conversion, AWS CloudFormation, Oracle Database, PostgreSQL, Jira, GitHub, GitHub Copilot, SQL, Kubernetes, Istio, Docker, MySQL, CentOS, Datadog, Splunk, AppDynamics, Karate Labs, , JUnit, Testng, Oracle Analytics Cloud, Spring, Amazon EKS Anywhere, Amazon Simple Queue Service (SQS), Amazon Kinesis, Ad Dynamo, Maven, Mockito, GRPC, OpenAPI, Terraform, ChatGPT, Git, Selenium, Zephyr, Amazon Connect, Salesforce Lightning Web Components, Amazon CloudWatch, Amazon S3, AWS Glue Data Catalog, Python, Semrush, Azure Data Factory, Azure Databricks, Microsoft Azure Monitor, Informatica MDM â€“ Product 360, IBM InfoSphere Platform, SharePoint, Microsoft Teams Rooms, Microsoft OneDrive for Business, DocuSign, Apache Kafka, Striim, J2EE, ServiceNow, AWS Analytics, ACL, Ning, Microsoft Teams, GitLab, go+, HELM, Prometheus, ProclivityMedia, PL/SQL, Oracle Solaris, Azure Cloud Shell, Perl, jQuery, Bootstrap, Spring Boot, webpack, Enzyme, Jest, TensorFlow, PyTorch, scikit-learn, Spark, Amazon Elastic MapReduce (EMR), empow, SAS Analytics Pro, Tableau, Node.js, Laravel, PHP, Microsoft PowerPoint, VueJS, Angular, Apex, Aurora, Amazon DynamoDB, Redis, Redshift, Oracle Rdb, Oracle Exadata Cloud Service, Oracle Enterprise Manager, Collibra, Hadoop HDFS, Snowflake, Snow, Tor, Okta, Microsoft Entra ID, AWS PrivateLink, Sizmek (MediaMind), AWS Key Management Service (KMS), SES, ECS, Mode, Adobe InDesign, Articulate, Camtasia, Google AlloyDB for PostgreSQL, Prisma Access, SAS Enterprise Guide, Databricks, Informatica PowerCenter, Informatica Intelligent Cloud Services (IICS), Argocd, Flux, Grafana, Linkerd, GitHub Actions, Azure Devops, API Gateway, Soap Media, SAP Data Quality Management, microservices for location data, REST, GoDataFeed, Bash, Apache Struts, Standalone Tomcat - Java Servlet and JSP Platform by TurnKey Linux (HVM), Route 53, IBM Db2 for Linux, UNIX, and Microsoft Windows, Amazon QuickSight, PowerBI Tiles, Capita, MongoDB, BIRT, Connect, Salesforce Commerce Cloud, Vlocity, Hibernate, JPA Health, Cisco Web Security Appliance S600v, Telligent, Azure Linux Virtual Machines, Later, Apache Hadoop HDFS, Amazon Managed Streaming for Apache Kafka (Amazon MSK), Selenium WebDriver, Appium, Perfecto, Selenium Grid, Azure Virtual Machines, Microsoft Windows Server 2012, Unix, Red Hat JBoss Enterprise SOA Platform, Oracle XML DB, Microsoft Excel, LinkedIn Recruiter, Oracle JDBC, JFrog Artifactory, PagerDuty, Less, Chainalysis KYT, Mocha, Scrum Do, Frame, WorkSafeBC, AWS CloudTrail, AWS Step Functions, Datapipe, Athena, OneTrust Tech Risk &amp; Compliance, Azure Blockchain Service, NeoData, SNS, Amazon MQ, Confluence, Amazon Web Services (AWS), Java EE, Rust, accessiBe, FlipHTML5, Drupal, SAP S/4HANA, VelocityEHS Accelerate | EHS &amp; ESG, Google Cloud Platform, Star, Airflow, Dagster, Streams, CallMiner Eureka, Kiosked, Salesforce Service Cloud, Azure Analysis Services, Cascade CMS, Barracuda MSP, Ansible, Progress Chef, CircleCI, Hudson, Harness, Conversant (ValueClick), SonarQube, TypeScript, Cucumber, Lighthouse 360, Apache JMeter, k6, CAT, Rise, Adobe Captivate, Microsoft Word, Power BI Documenter, SAP Fiori, Surfcam, Gem, Siemens Syngo Imaging, IBM Spectrum LSF, Microsoft Sql Server, ABAP, Claude, Langchain, Strands Retail, Argon CI/CD Security, Appian, Amazon Virtual Private Cloud (Amazon VPC), AWS CodePipeline, CDK, AVEVA PDMS, Linkedin Marketing Solutions, X, Facebook, Instagram, Amazon GuardDuty, AWS Security Hub, Flow, Amazon EventBridge, Salesforce Sales Cloud, Juniper Networks SRX-Series Firewalls, Apache, AutoSys Workload Automation, C/C++, Groovy, Liquibase, Microsoft PowerShell, Oracle WebLogic, Puppet, Informatica, Microsoft Fabric, Android, PegaRULES Process Commander (PRPC), Smart AdServer, dbt, Xray, SAP Basis, IBM Cognos Analytics, Bicep, Azure Active Directory, Azure Purview, Apache Tomcat, AWS Transfer for SFTP, 3M 360 Encompass - Health Analytics Suite, WellnessLiving, Symantec PGP, OpenTelemetry, JWT, JTL-Shop 3, Apache Flink, Azure Service Fabric, AWS Lambda, Amazon API Gateway, AWS IAM Identity Center, SOQL, Salesforce Flow, Excel4Apps, Pega CRM Suite, SAP Ariba Platform, eGain, Board, Cisco Nexus 2000, Weibo, Airmeet - Virtual Events &amp; Webinar Platform, Workday Prism Analytics, Blackline, SPS Commerce Analytics, Avaya, .NET, IBM Business Automation Workflow (BAW), Trend Micro SafeSync, Red Hat OpenShift, Amazon Managed Workflows for Apache Airflow (MWAA), Pipedrive, Siemens PROFIBUS, MITRE ATT&amp;CK, Foursquare Studio, Salesforce Customer Data Platform (CDP), Oracle RAC One Node, Oracle Active Data Guard, containerd, Dell EMC PowerScale, Adobe Experience Manager, Microsoft SQL Server Reporting Services, Power Query, DAX, NICE CXone Mpower, Salesforce CRM Analytics, Alteryx, Microsoft Power Platform</v>
          </cell>
          <cell r="K115">
            <v>24500000</v>
          </cell>
          <cell r="L115" t="str">
            <v>Series A</v>
          </cell>
          <cell r="M115">
            <v>20000000</v>
          </cell>
          <cell r="N115">
            <v>43896</v>
          </cell>
          <cell r="O115">
            <v>4000000000</v>
          </cell>
          <cell r="Q115" t="str">
            <v>Empower is a leading U.S. financial services company based in Greenwood Village, Colorado, specializing in retirement plan recordkeeping, wealth management, and personalized financial planning. Founded in 1891, Empower has grown to become the second-largest retirement services provider in the nation, managing over $1 trillion in assets for nearly 12 million individuals across more than 61,000 organizations.
The company offers a wide range of services for individuals, employers, and financial professionals. For personal investors, Empower provides financial planning tools, personalized advice, and high-yield cash accounts. Employers benefit from comprehensive recordkeeping and administration for various retirement plans, along with tools to support plan sponsors and advisors. Empower also supports financial professionals with resources for wealth management and retirement plan expansion. With a mission to empower financial freedom for all, Empower combines technology, advice, and expertise to help clients achieve their financial goals.</v>
          </cell>
          <cell r="R115">
            <v>2014</v>
          </cell>
        </row>
        <row r="116">
          <cell r="A116" t="str">
            <v>inDrive</v>
          </cell>
          <cell r="B116">
            <v>0</v>
          </cell>
          <cell r="C116">
            <v>3000</v>
          </cell>
          <cell r="D116" t="str">
            <v>information technology &amp; services</v>
          </cell>
          <cell r="E116" t="str">
            <v>http://www.indrive.com</v>
          </cell>
          <cell r="F116" t="str">
            <v>http://www.linkedin.com/company/indrive</v>
          </cell>
          <cell r="G116" t="str">
            <v>Mountain View</v>
          </cell>
          <cell r="H116" t="str">
            <v>California</v>
          </cell>
          <cell r="I116" t="str">
            <v>it services &amp; it consulting, b2c, app for developing countries, remote area mobility, app ecosystem, app in emerging markets, small town transportation, large city mobility, services, technology platform, social justice in transportation, transportation app, emerging market transportation, company headquarters, social impact cargo, app for inclusive growth, driver flexibility, app for financial services, community-driven transportation, mobile app development, social impact initiatives, social impact urban services, inclusive urban mobility, app for freight delivery, company rebranding, social impact urban platform, social impact delivery app, social impact ride-hailing platform, environmentally sustainable transport, delivery and cargo logistics, app for developed markets, app for delivery services, low-infrastructure connectivity, global expansion, app in remote areas, fair fares, transport technology, social impact cargo app, peer-to-peer ride negotiation, app for urban mobility, market expansion strategies, app for fair services, social impact transportation app, social impact logistics app, social impact delivery, urban logistics platform, app in developing countries, market accessibility, driver empowerment, app-based logistics, global ride-hailing, safety and security, social impact delivery platform, app logistics technology, social impact logistics, sustainability programs, app for social impact, community impact, worldwide operation, social impact cargo network, social impact urban services app, app for public transportation, transport network, app sustainability initiatives, app for small towns, market diversification, app for social change, global mobility, social impact logistics network, fair service platform, app for social justice, social impact transportation, social projects, urban logistics, app in low-infrastructure areas, social impact cargo platform, ride-hailing, app safety features, fleet management, app for remote areas, international markets, negotiable prices, digital mobility, urban services, financial technology services, transparent transactions, social impact mobility platform, app for global markets, app in developed countries, app for city rides, social impact transportation network, cargo transportation, app for urban logistics, company founder, app negotiation system, app in large cities, social impact mobility, app for cargo transport, transport app, social impact logistics platform, fleet and driver management, customer-centric platform, company ceo, app for customer engagement, transportation &amp; logistics, social impact ride-hailing, sustainable urban mobility, app for emerging markets, fair ride pricing, customer empowerment, peer-to-peer fare negotiation, app for safety and security, app downloads, logistics, app-based transportation, social impact ride-hailing network, other transit and ground passenger transportation, business services, mobile app, urban mobility solutions, app for city-to-city rides, app for developed countries, fair pricing model, delivery services, social impact mobility app, social impact, multi-service platform, app for local communities, app in challenging environments, app for courier services, social impact programs, app in small towns, app for driver empowerment, social impact delivery network, safety initiatives, peer-to-peer pricing, app for sustainability, app innovation, financial services, app for remote locations, app for fleet management, app for community impact, app in urban settings, multi-modal urban services, public transportation integration, app for large cities, city rides, freight delivery, courier delivery, offer your fare, transparent pricing, app-based transport, intercity transport, flexible scheduling, driver safety, passenger safety, verified drivers, real-time tracking, competitive fares, customer support, self-service booking, online aggregator, community-focused, delivery tracking, payment flexibility, in-app communication, service diversity, intercity rides, fair business model, ride pricing negotiation, sustainable transportation, transportation network, local rides, cargo transport, door-to-door delivery, express services, freight tracking, user-friendly interface, customer reviews, delivery options, ride quality, driver earnings, service rating system, safety features, task management, indrive.money, community engagement, freight solutions, dispatcher service, on-demand delivery, technological innovation, transport logistics, b2b, finance, non-profit, distribution, information technology &amp; services, software development, mobile apps, productivity, nonprofit organization management</v>
          </cell>
          <cell r="J116" t="str">
            <v>Salesforce, Route 53, Amazon SES, Mailchimp Mandrill, Gmail, Google Apps, Microsoft Office 365, Amazon AWS, Webflow, Slack, React Redux, Mobile Friendly, Google Tag Manager, Sensor Tower, Mag+, Act!, Looker, Tableau, Google Sheets, Infor Risk and Compliance, Box, NetSuite, Google, DocuSign, Salesforce CRM Analytics, go+, Apache Kafka, SQL, SWIFT, Uikit, iOS SDK, Wider Planet, SAP Contract Lifecycle Management (CLM), 24-7 Media, k6, AWS Trusted Advisor, Kubernetes, Amazon EC2, Amazon EKS Anywhere, Google AdWords Conversion, Aurora, Grafana, Prometheus, ELK Stack, OpenSearch, Workday, Python, MySQL, pandas, NumPy, scikit-learn, PyTorch, Tor, Google Play, GitHub Actions, Grafana Loki, Bitnami AlertManager, Ansible, Docker, OpenVPN Access Server, Minteye / AdsCaptcha, Snyk Code (SAST), Ad Astra, Canto, Pytest, Lens, Zip, Apache Spark, Apache Beam, Google Cloud BigQuery, Google Cloud Storage, Amazon S3, PubSub+, Airflow, Terraform, GitHub, Jira, Zapier, ChatGPT, Confluence, Miro, CSS, Vertex, Avalara, Thomson Reuters ONESOURCE, IBM Data Warehouse, Excel4Apps, Microsoft PowerPoint, OneTrust Tech Risk &amp; Compliance, Workday Adaptive Planning, Kotlin, Appium, Azure Linux Virtual Machines, Ubuntu, HTCondor 8.9.9 on Amazon Linux 2, Argon CI/CD Security, Git, IBM ILOG CPLEX Optimization Studio, Bird, WhatsApp, Looker Studio, Dash, AWS Analytics, containerd, Remote, Amazon Managed Streaming for Apache Kafka (Amazon MSK), AWS SDK for JavaScript, Instagram, Telegram, TikTok, YouTube, Google Workspace, Apple macOS, Secured MVC Forum on Windows 2012 R2, CPI, Firebase, Gem, GRPC, Redis, Amazon Pinpoint, Android, Gradle, dbt, SailPoint, ANGEL LMS, Figma, BloomReach, AWS CloudFormation, Microsoft Excel, Google Maps, Snap, Xcode, Nutanix Beam, Spark, Visual IQ, Apache Flink, Google Cloud Platform, Amazon Web Services (AWS), Amazon Linux 2, Azure Key Vault, AWS OpsWorks, Power BI Documenter, SAS Visual Analytics, Zoho People, Zoho Flow, .NET, Kiosked, Jetpack, SAP Work Manager, Tines, Charles River IMS, Absorb LMS, Spreadsheet Server by insightsoftware, Google Firebase Crashlytics, 3M 360 Encompass - Health Analytics Suite, GitLab, Visual Composer, Retrofit, Flow, Zoho CRM, Azure Analysis Services, React, REST, ebs, Dart, Flutter, Apache JMeter, New Relic, dynaTrace, Zabbix, Snowflake Data Lake, Google Cloud Machine Learning Engine, BASE, Cascade CMS, Dell EMC Disaster Recovery, Carta, Charles River, IBM SPSS Modeler, Pipedrive, NetSuite SuiteScript, Javascript, Amazon Virtual Private Cloud (Amazon VPC), UPS, PowerBI Tiles, Google Data Studio, Storyboard to SwiftUI Converter, Microsoft Office, Ironclad, Crystal Ball, CallMiner Eureka, Lytics, Google Cloud Pub/Sub, Apache Airflow, PySpark, Splunk, MITRE ATT&amp;CK</v>
          </cell>
          <cell r="K116">
            <v>782000000</v>
          </cell>
          <cell r="L116" t="str">
            <v>Debt Financing</v>
          </cell>
          <cell r="M116">
            <v>150000000</v>
          </cell>
          <cell r="N116">
            <v>45352</v>
          </cell>
          <cell r="O116">
            <v>2200000000</v>
          </cell>
          <cell r="Q116" t="str">
            <v>inDrive is a mobility and urban services platform founded in 2013 and based in Mountain View, California. The company operates in 888 cities across 48 countries, boasting around 280 million app installs and a workforce of over 3,000 employees. In 2022, inDrive rebranded from its original name "inDriver" to reflect its broader range of services beyond ride-hailing. The company generated $242 million in revenue and was the second most downloaded ride-hailing app globally in 2022 and 2023.
inDrive offers a variety of services through a single app, including city rides with a unique fare negotiation feature, intercity transportation, courier and freight delivery, and financial services tailored for drivers. The platform emphasizes transparency and user empowerment, allowing passengers and drivers to agree on fair prices without surge pricing. Additional services include on-demand task services and community support through its non-profit arm, inVision. The company targets both major cities and small towns, focusing on creating a sustainable transportation ecosystem.</v>
          </cell>
          <cell r="R116">
            <v>2013</v>
          </cell>
        </row>
        <row r="117">
          <cell r="A117" t="str">
            <v>FieldCore</v>
          </cell>
          <cell r="B117">
            <v>0</v>
          </cell>
          <cell r="C117">
            <v>5000</v>
          </cell>
          <cell r="D117" t="str">
            <v>information technology &amp; services</v>
          </cell>
          <cell r="E117" t="str">
            <v>http://www.fieldcore.com</v>
          </cell>
          <cell r="F117" t="str">
            <v>http://www.linkedin.com/company/fieldcorefieldservices</v>
          </cell>
          <cell r="G117" t="str">
            <v>Atlanta</v>
          </cell>
          <cell r="H117" t="str">
            <v>Georgia</v>
          </cell>
          <cell r="I117" t="str">
            <v>static equipment, oil gas, installation amp construction, field engineering, oil amp gas, rotating equipment, renewable energy, installation construction, distributed power, engineering services, power sector support, power plant lifecycle management, energy, services, power plant efficiency improvements, power plant control systems, industrial energy solutions, power plant automation, asset management, data analytics, technical support, performance data, power plant maintenance, b2b, reliability services, power plant asset optimization, power plant safety, power plant engineering, manufacturing, power industry solutions, gas turbine maintenance, safety standards, steam turbine upgrades, lean methodologies, gas turbines, predictive maintenance, digital field services, installation, power plant lifecycle, power plant reliability, performance optimization, remote diagnostics, construction, power plant performance data, power plant technical support, power plant outage management, power plant modernization solutions, power plant data analytics, power plant safety standards, energy infrastructure support, power plant safety protocols, global workforce, power plant performance monitoring, power generation digital solutions, energy management, power generation, energy transition, decarbonization, power plant reliability engineering, maintenance, sustainability, asset reliability, power plant engineering services, power system management, repair, power plant predictive analytics, power plant upgrades, energy infrastructure, maintenance and repair, electrification, power reliability, technical expertise, power plant asset management, power plant installation, power plant safety management, ge vernova, power system upgrades, power plant operational excellence, outage execution, power industry, power plant performance, power plant support, utilities, advanced technologies, power plant asset health, asset performance, industrial field services, field services, power generation services, steam turbines, outage management, decarbonizing energy infrastructure, power plant digitalization, transportation &amp; logistics, operational efficiency, power plant operations, power plant outage planning, system optimization, energy industry, power plant efficiency, plant performance, industrial energy, power plant modernization, power generation technology, innovation, data-driven insights, technological innovation, asset performance management, power plant remote monitoring, power system reliability, safety culture, energy sector, upgrade, maintenance solutions, on-site services, engineering excellence, service capabilities, customer satisfaction, renewable energy solutions, talent development, diversity and inclusion, technical training, career opportunities, global services, lean practices, continuous improvement, stem initiatives, community engagement, workforce collaboration, equipment maintenance, cost optimization, reliability engineering, specialized expertise, cogen solutions, field performance, sustainable energy, customer-centric approach, power plant management, industry best practices, expert problem solving, quality assurance, project execution, standardized processes, education, distribution, energy &amp; utilities, clean energy &amp; technology, environmental services, renewables &amp; environment, information technology &amp; services, mechanical or industrial engineering, oil &amp; energy</v>
          </cell>
          <cell r="J117" t="str">
            <v>Akamai, Outlook, Microsoft Office 365, Slack, Mobile Friendly, Google Tag Manager, Nginx, WordPress.org, Shutterstock, Benchmark GensuiteÂ® ESG Reporting, GAS, Tor, commercetools, Google AdWords Conversion, Microsoft Excel, Microsoft PowerPoint, Quip, Micro, CAT, Torque, Craneware, Truckstop Load Board, Jack Henry &amp; Associates, Square, Informatica RulePoint, Laserfiche, Bob, Ning, AC500 PLC, , Git, LifeStreet Media, Tableau, Act!, Compressor, Air, Motorola, FRAC Pumps, Global Relay, Switch Concepts, SentenceTransformers, Posit, ClickMeter, Gauges, MediaLets, Siemens SIMATIC HMI (Human Machine Interface), SharePoint, ServiceMax, Kahuna, Microsoft Office, Excel4Apps, accessiBe, Amazon Elastic Block Store (EBS), AMP, Frame, UPS Supply Chain Solutions, CET, Jack Henry Yellow Hammer, ISO+â„¢, SAP Concur, Electron, eMaint CMMS, Blackmagic Design, Microsoft Fabric, ETAP, BASE, Flow, mabl, CONTROL, ARES, Squarespace, PegaRULES Process Commander (PRPC), Libsyn, Oracle Primavera, PRO.FILE, ComplyWorks: Compliance Management Software, Grafana, Gem, LogIC, Exabeam Security Management Platform, REST, Less, Lusha, .NET, GRIN, SES, Laser Scanning, Jackson Walker, Foursquare Studio</v>
          </cell>
          <cell r="O117">
            <v>1800000000</v>
          </cell>
          <cell r="Q117" t="str">
            <v>FieldCore is a global industrial field services company based in Atlanta, Georgia, specializing in the maintenance, repair, installation, and upgrading of complex machinery and systems, primarily for the energy sector. Established in 2017, FieldCore is part of GE Vernova's Gas Power One Field Services team and continues a legacy of field service excellence that dates back to 1890. The company employs around 10,000 people and operates across five continents, generating an annual revenue of $8.4 billion.
FieldCore offers a range of services, including the installation and maintenance of power generation equipment, repair and upgrading of industrial machinery, and field engineering support. The company serves various clients, including power generation facilities, utility companies, wind farms, and oil and gas facilities. FieldCore is committed to providing reliable electricity services to nearly one-third of the world's population while focusing on employee development and investing in sustainable practices and green technologies.</v>
          </cell>
          <cell r="R117">
            <v>2017</v>
          </cell>
        </row>
        <row r="118">
          <cell r="A118" t="str">
            <v>Oliver Wyman</v>
          </cell>
          <cell r="B118">
            <v>0</v>
          </cell>
          <cell r="C118">
            <v>9600</v>
          </cell>
          <cell r="D118" t="str">
            <v>management consulting</v>
          </cell>
          <cell r="E118" t="str">
            <v>http://www.oliverwyman.com</v>
          </cell>
          <cell r="F118" t="str">
            <v>http://www.linkedin.com/company/oliver-wyman</v>
          </cell>
          <cell r="G118" t="str">
            <v>New York</v>
          </cell>
          <cell r="H118" t="str">
            <v>New York</v>
          </cell>
          <cell r="I118" t="str">
            <v>strategy consulting, management consulting, financial services consulting, global management consultancy, strategy, operations, risk management, organization transformation, actuarial consulting, healthcare, aviation, automotive, sustainability, corporate finance, digital, retail, transportation, energy, telecommunications, insurtech, consulting, business consulting &amp; services, performance improvement, high-stakes decisions, digital strategy, impact-focused strategy, growth strategies, client advisory, digital innovation, government, consulting services, operational efficiency, generative ai, client-centric approach, high-stakes decision support, business transformation, strategic planning, b2b, organizational redesign, data analytics, regulatory risk advisory, market entry, cybersecurity, global presence, business intelligence, leadership development, digital ecosystem, industry disruption analysis, business growth, services, digital innovation in consulting, supply chain optimization, ai-powered insights, industry research, client solutions, market entry strategy, industry expertise, client engagement, sector-specific solutions, risk modeling, industry sectors, data-driven insights, digital tools, global reach, regulatory compliance, business strategy, advanced analytics, customer engagement, advanced risk modeling, ai integration, data science, management consulting services, industry insights, cost reduction, digital transformation strategy, organizational change, collaborative culture, digital ecosystem development, cost efficiency programs, regulatory consulting, customer experience, digital maturity assessment, client impact measurement, client impact, performance metrics, performance analytics, supply chain resilience, financial services, digital transformation, client collaboration, change management, impact-driven, innovation, market analysis, industry-specific expertise, industry-specific solutions, technology integration, impact-driven consulting, consulting methodology, enterprise software, analytical rigor, business resilience planning, strategy advisors, urban mobility, food services, climate change, health systems, telecom operations, c-suite strategies, commodity trading, nature-positive solutions, economic growth, local expertise, gender equity, ai adoption, collaboration, healthcare cost reduction, market insights, tourism potential, partnership strategies, investment strategies, economic sustainability, digital trends, competitive advantage, environmental conservation, technology solutions, interview preparation, industrial sector consulting, expert insights, mobility index, global expertise, future of work, urban regeneration, retail strategy, fintech integration, banking trends, finance, strategic consulting, health care, health, wellness &amp; fitness, hospital &amp; health care, environmental services, renewables &amp; environment, marketing, marketing &amp; advertising, analytics, information technology &amp; services, enterprises, computer software</v>
          </cell>
          <cell r="J118" t="str">
            <v>Route 53, Microsoft Office 365, Amazon AWS, Atlassian Cloud, Mapbox, MongoDB, Adobe CQ, Amazon SES, Slack, Salesforce, YouTube, DoubleClick Conversion, Google Font API, Vimeo, Google Remarketing, Google Analytics, Gravity Forms, DoubleClick Floodlight, Google translate widget, WordPress.org, Google translate API, Google AdSense, Woo Commerce, Mobile Friendly, reCAPTCHA, LiveChat, Facebook Custom Audiences, Hotjar, Google Dynamic Remarketing, Typekit, Bootstrap Framework, Google AdWords Conversion, Shopify, Facebook Login (Connect), Google Tag Manager, Facebook Widget, DoubleClick, Apache, Python, Certinia, Salesforce CRM Analytics, Workday, Linkedin Marketing Solutions, Zoomdata, ANGEL LMS, Gem, Degreed, SharePoint, Microsoft PowerPoint, Microsoft Office, Epicor Prophet 21, Microsoft Excel, Act!, Figma, Adobe Creative Cloud, Strato, Adobe InDesign, Adobe Photoshop, Adobe After Effects, Adobe Premiere Pro, SQL, Excel4Apps, Eyefinity OfficeMate, Absorb LMS, Outlook, Cisco WebEx Teams, Microsoft Dynamics, AI, Advanced Solutions International (ASi), Tableau, SAP SuccessFactors, Connect, Microsoft 365, Barracuda Email Security Service, Semrush, Microsoft Teams Rooms, ChatGPT, Claude, Endurance, Jira, Confluence, Apache Kafka, Flow, MapMarker, GEP, Amazon CloudFront, Amazon Simple Email Service (Amazon SES), SIMS, AVEVA PDMS, Azure Devops, Adobe Acrobat, Develatio's ExpressJS AMI, React, Node.js, Fastapi, Docker, Kubernetes, FlipHTML5, CSS, Javascript, TypeScript, PowerBI Tiles, Oracle iProcurement, Google Publisher Tag (GPT), Express JS Framework, HTML5 Maker, BASE, Angular, Ning, Stata, Adobe Experience Manager, Frontify, LinkedIn Ads, ebs, NLP, Monday.com, Microsoft Dynamics 365 Marketing, , Oracle XML DB, Google Cloud AI Platform, Wiz, Thomas WebTrax, AMOS, Shopify Collective, Samanage, Air, Micro, Salesforce Service Cloud, Dynamics 365 Customer Insights, Litmus, Adobe Analytics, Taleo Applicant Tracking Systems (ATS), Software AG Alfabet, Axis, SES, CloudEndure Migration, QMetry Automation Studio, Factiva, S&amp;P Capital IQ Pro, Refinitiv World-Check Risk Intelligence, Loom, R, Shiny, ADP Applicant Tracking System, Oracle Analytics Cloud, Apex, EFI, Power BI Documenter, LinkedIn Recruiter, Databricks</v>
          </cell>
          <cell r="L118" t="str">
            <v>Merger / Acquisition</v>
          </cell>
          <cell r="M118">
            <v>0</v>
          </cell>
          <cell r="N118">
            <v>45444</v>
          </cell>
          <cell r="O118">
            <v>3400000000</v>
          </cell>
          <cell r="Q118" t="str">
            <v>Oliver Wyman is a global leader in management consulting, employing around 7,000 professionals across more than 70 cities in 30 countries. Founded in 1984 in New York City by Alex Oliver and Bill Wyman, the firm focuses on deep industry expertise and operates as a wholly-owned subsidiary of Marsh &amp; McLennan Companies.
The firm specializes in four main service areas: strategy consulting, operations, risk management, and organizational transformation. This combination allows Oliver Wyman to provide both visionary and practical solutions. With a strong emphasis on financial services, the firm serves over 80% of the world's largest financial institutions and has expanded its expertise into various industries, including automotive, energy, health and life sciences, and more. Oliver Wyman is recognized for its rapid growth and significant revenue, reported at $3.4 billion.</v>
          </cell>
          <cell r="R118">
            <v>1984</v>
          </cell>
        </row>
        <row r="119">
          <cell r="A119" t="str">
            <v>Sandisk</v>
          </cell>
          <cell r="B119">
            <v>0</v>
          </cell>
          <cell r="C119">
            <v>12000</v>
          </cell>
          <cell r="D119" t="str">
            <v>semiconductors</v>
          </cell>
          <cell r="E119" t="str">
            <v>http://www.sandisk.com</v>
          </cell>
          <cell r="F119" t="str">
            <v>http://www.linkedin.com/company/sandisk</v>
          </cell>
          <cell r="G119" t="str">
            <v>Milpitas</v>
          </cell>
          <cell r="H119" t="str">
            <v>California</v>
          </cell>
          <cell r="I119" t="str">
            <v>enterprise software, memory cards, software &amp; services, flash memory storage, usb storage, embedded storage, solid state drives, curated web, semiconductor manufacturing, automotive flash, video editing storage, temperature resistant memory, sustainability, data protection, enterprise ssds, flash memory innovation, b2c, data center storage, data storage &amp; backup, sustainable manufacturing, manufacturing, nand technology, storage capacity scaling, patented technology, e-commerce, performance optimization, enterprise storage, 3d nand technology, performance, storage industry standards, reliable data storage, innovation, flash memory patents, services, patent portfolio, retail, professional storage, iot memory solutions, next-gen nand, thermal management, multi-layer flash memory, flash controller, power efficiency, wireless storage, storage devices, retail &amp; consumer electronics, retail distribution, storage software, consumer storage, memory card standards, industrial flash solutions, automotive-grade flash, high-performance caching, global manufacturing, ai data storage, high endurance flash, embedded flash, nvme ssds, pcie nvme, industrial iot storage, high-speed storage, flash chips, high-capacity storage, computer and peripheral equipment manufacturing, enterprise-grade nand, mobile storage, wireless flash storage, consumer electronics, long lifespan flash, oem integration, flash memory chips, high-speed data transfer, gaming ssds, industry standards, industrial flash, sd express, accessories, b2b, custom flash solutions, cloud storage, digital storage, digital imaging storage, information technology, storage hardware, storage solutions, technology innovation, portable storage, d2c, sd cards, ssd, gaming, ultra-fast ssds, digital memory, cfast cards, product innovation, microsd cards, energy efficiency, data security, 4k video storage, data management, compact flash innovation, nand flash, automotive memory, data storage, data center, embedded nand, memory technology, storage interface technology, content creation, storage device manufacturing, flash memory, high durability flash, usb flash drives, product development, storage firmware, memory card speed standards, memory chip manufacturing, memory module design, compactflash, global supply chain, sustainable memory manufacturing, gaming storage, high capacity nvme, product lifecycle management, memory modules, distribution, cloud data center ssds, remote data access, enterprise data security, sustainable tech, video recording storage, controller technology, sandisk, flash drives, internal ssd, external ssd, portable ssd, enterprise ssd, microsd, cfexpress, nvme, ssd vs hdd, digital photography, backups, usb-c, thunderbolt, durability, storage capacity, non-volatile memory, program/erase cycles, read speeds, fast caching, low-latency, industrial applications, raid-capable storage, extreme microsd, data center nvme ssd, security cameras storage, video production ssd, high-performance ssd, quick read/write times, customized solutions, digital content, safety features, consumer_products_retail, transportation_logistics, enterprises, computer software, information technology &amp; services, semiconductors, hardware, environmental services, renewables &amp; environment, mechanical or industrial engineering, consumer internet, consumers, internet, games, computer &amp; network security, internet service providers</v>
          </cell>
          <cell r="J119" t="str">
            <v>Akamai, Salesforce, Cloudflare DNS, Amazon SES, Mailchimp Mandrill, Microsoft Office 365, Amazon AWS, VueJS, WP Engine, Jira, Atlassian Confluence, Atlassian Cloud, React Redux, The Trade Desk, Azure Active Directory, Slack, Adobe Marketing Cloud, Google Dynamic Remarketing, SOASTA, Google Font API, Facebook Custom Audiences, DoubleClick, Bazaarvoice, Bing Ads, DoubleClick Conversion, Apache, Omniture (Adobe), Google Tag Manager, Twitter Advertising, Facebook Widget, Mobile Friendly, Vimeo, Facebook Login (Connect), Adobe Media Optimizer, Remote</v>
          </cell>
          <cell r="K119">
            <v>19100000000</v>
          </cell>
          <cell r="L119" t="str">
            <v>Merger / Acquisition</v>
          </cell>
          <cell r="N119">
            <v>42948</v>
          </cell>
          <cell r="O119">
            <v>7950000000</v>
          </cell>
          <cell r="Q119" t="str">
            <v>SanDisk is a leading American technology company based in Milpitas, California, focused on designing and manufacturing flash memory storage products. Founded in 1988, the company has a rich history of innovation, including the development of the first flash-based SSD in 1991 and the co-invention of the SD card. SanDisk operates globally, with manufacturing facilities in China and offices in over a dozen countries.
The company offers a diverse range of products, including memory cards, USB flash drives, and solid-state drives (SSDs). Their memory cards include CompactFlash and SD cards, while their USB drives feature rugged models used in various applications. SanDisk also provides enterprise SSDs and embedded flash solutions for mobile devices and other electronics. Their products are available through multiple channels, including direct sales, OEMs, and retail locations worldwide.</v>
          </cell>
          <cell r="R119">
            <v>1988</v>
          </cell>
        </row>
        <row r="120">
          <cell r="A120" t="str">
            <v>CWT</v>
          </cell>
          <cell r="B120">
            <v>0</v>
          </cell>
          <cell r="C120">
            <v>13000</v>
          </cell>
          <cell r="D120" t="str">
            <v>leisure, travel &amp; tourism</v>
          </cell>
          <cell r="F120" t="str">
            <v>http://www.linkedin.com/company/mycwt</v>
          </cell>
          <cell r="G120" t="str">
            <v>Minnetonka</v>
          </cell>
          <cell r="H120" t="str">
            <v>Minnesota</v>
          </cell>
          <cell r="I120" t="str">
            <v>digital business travel, digital, travel procurement, leisure travel, b2b4e, meetings events, corporate travel management, business travel, meetings amp events, news, hotels, collaboration, real time, media, information technology, internet, travel arrangements, hospitality, leisure, travel &amp; tourism, information technology &amp; services</v>
          </cell>
          <cell r="J120" t="str">
            <v>CloudFlare CDN, Salesforce, CSC Corporate Domains, Zendesk, Drupal, Stripe, CloudFlare, Jira, Atlassian Confluence, Typeform, React Redux, Mapbox, NetSuite, SparkPost</v>
          </cell>
          <cell r="O120">
            <v>1500000000</v>
          </cell>
          <cell r="Q120" t="str">
            <v>CWT is a global travel management company that specializes in business travel, meetings, events, and related services. The company has a rich history dating back to 1872 and was formed through the merger of Carlson Travel Network and Wagonlit Travel in 1994. Headquartered in Minneapolis, Minnesota, CWT operates over 3,000 offices in more than 140 countries and reported a transaction volume of $23 billion in 2018.
CWT offers a range of services, including business travel management, meetings and events management, and online tools such as enQuest and RoomIt by CWT for hotel distribution. The company focuses on customer service by providing both physical agency support and digital solutions, ensuring it meets the diverse needs of its corporate clients. With the acquisition by Amex GBT in 2025, CWT is set to enhance its offerings and expand its customer base significantly.</v>
          </cell>
          <cell r="R120">
            <v>1994</v>
          </cell>
        </row>
        <row r="121">
          <cell r="A121" t="str">
            <v>LyondellBasell</v>
          </cell>
          <cell r="B121">
            <v>0</v>
          </cell>
          <cell r="C121">
            <v>20000</v>
          </cell>
          <cell r="D121" t="str">
            <v>chemicals</v>
          </cell>
          <cell r="E121" t="str">
            <v>http://www.lyondellbasell.com</v>
          </cell>
          <cell r="F121" t="str">
            <v>http://www.linkedin.com/company/lyondell-basell</v>
          </cell>
          <cell r="G121" t="str">
            <v>Houston</v>
          </cell>
          <cell r="H121" t="str">
            <v>Texas</v>
          </cell>
          <cell r="I121" t="str">
            <v>petrochemicals, chemicals, licensed technologies, plastics, refining, olefins &amp; polyolefins, fuels, major chemicals, industrials, chemical manufacturing, advanced recycling technologies, circular plastics innovation, sustainable polymer solutions, catalysts, sustainable materials, electronics, resin and synthetic rubber manufacturing, circular plastics, polypropylene technology, global operations, recycling plants, electronics plastics, acquisitions, catalytic recycling, low-carbon polymer production, supply chain, polymer resins, sustainable living, green chemistry, consumer goods, recycling technologies, recycling, polymer licensing, hostacom grades, polymer production, recycled polymers, sustainable plastics, medical plastics, supply chain management, low emissions, circular economy, high-performance plastics, advanced catalyst development, spheripol process, automotive, circular economy solutions, regulatory compliance, low carbon solutions, manufacturing, healthcare, energy efficiency, construction materials, b2b, technology licensing, product development, innovative solutions, low-carbon solutions, polyolefins, polyolefin technologies, circular polymers, sustainable chemical processes, operational efficiency, packaging, plastics &amp; rubber, environmentally friendly materials, catalytic advanced recycling, performance, catalyst manufacturing, polyethylene technology, plastics industry, advanced catalysts, high-performance compounds, sustainable manufacturing, construction, technology, polymer technology licensing, innovative catalysts, chemical industry, polyethylene, advanced recycling demonstration, material solutions, advanced plastics, automotive plastics, infrastructure, polypropylene, thermoplastics, government, circular economy leadership, sustainability, chemical innovation, circular plastics solutions, packaging materials, agriculture, polymer, innovation, polymers, advanced polymers, plastic waste, digital product passport, product safety, iscc system, community investments, diversity equity inclusion, sports and leisure, collaboration, quality assurance, ethylene production, propylene oxide, styrene monomer, plumbing materials, safety and security, environmental stewardship, consumer products, biopolymers, renewable-based materials, custom polymers, global manufacturing, distribution network, market leadership, ethical sourcing, enhanced comfort, durable materials, air quality improvement, sustainable transportation, plant optimization, cultivation efficiency, finance, distribution, consumer products &amp; retail, transportation &amp; logistics, energy &amp; utilities, construction &amp; real estate, computer hardware, hardware, consumers, logistics &amp; supply chain, mechanical or industrial engineering, health care, health, wellness &amp; fitness, hospital &amp; health care, environmental services, renewables &amp; environment, shipping, financial services</v>
          </cell>
          <cell r="J121" t="str">
            <v>Salesforce, Outlook, CloudFlare Hosting, Microsoft Application Insights, OneTrust, SuccessFactors (SAP), Slack, Facebook Social Plugins, WordPress.org, Linkedin Login, Mobile Friendly, BugHerd, Hotjar, Multilingual, reCAPTCHA, Vidyard, Linkedin Marketing Solutions, Linkedin Widget, Facebook Widget, ON24, Google Font API, Vimeo, Woo Commerce, Facebook Login (Connect), Facebook Custom Audiences, Bootstrap Framework, Google Tag Manager, Remote, SAP, AC500 PLC, Alteryx, Google AdWords Conversion, Microsoft Excel, Microsoft Power Apps, Microsoft Power Automate, Microsoft PowerPoint, OneStream, Power Query, PowerBI Tiles, Visio, SAP Ariba Platform, Microsoft Office, DC Storm, Azure Data Lake Storage, Azure Synapse Analytics, Azure Data Factory, Azure Purview, Azure Event Hubs, Azure Functions, Snowflake, Azure Databricks, Delta Lake, MLflow, Spark, Workiva, Celonis, Power BI Documenter, Excel4Apps, Office365, Intelex, Echo, UptimeRobot, SentenceTransformers, Star, Motorola, Flow, CONTROL, Ektron, Taleo Applicant Tracking Systems (ATS), BabtecQ, Recorded Future, Wider Planet, Azure App Center, Electron, Tor, AI, Fusion ERP Analytics, .NET, Siemens SIMATIC SCADA, GE Meridium, FederatedMedia, Barracuda MSP, Vertex, AWS App Mesh, eMaint CMMS, SAP Plant Maintenance, mabl, Ignition SCADA, OpenText Documentum, Siemens SIMATIC HMI (Human Machine Interface), NEC, TapClicks, Avature, SAP SuccessFactors, Micro, CAT, SAP Master Data Governance (MDG), Admin, Deluxe Payroll and HR Solutions, eCentral, Gem, SAP Business Technology Platform, SAP ERP Central Component (ECC), Workday Compensation, Compressor, Picis Ambulatory EMR, Thermo Scientific Chromeleon Chromatography Data System (CDS), Analyzer, Air, EFI, Formassembly, Sass, Turn, Olo, Ning, Canal, Salesforce Marketing Cloud Intelligence (formerly Datorama), Absorb LMS, Microsoft Office 365, Verio Web Design, Vidible, GenesisMedia, Thomson Reuters, Qualtrics, SharePoint, ServiceNow, OpenText, NAVEX Global, SAP Fiori, Siemens PLM, Esker, WebOffice, Arena PLM, SAP SuccessFactors Learning, OneTrust Tech Risk &amp; Compliance, Quip</v>
          </cell>
          <cell r="O121">
            <v>30153000000</v>
          </cell>
          <cell r="Q121" t="str">
            <v>LyondellBasell Industries N.V. is a leading global producer of polymers and a pioneer in polyolefin technologies. Formed in 2007 through the merger of Basell Polyolefins and Lyondell Chemical Company, the company has a rich history rooted in significant innovations from the 1950s. It is recognized as the world's largest licensor of polyolefin technologies and operates in over 100 countries, employing around 13,400 people.
The company produces a wide range of polymers, including polyethylene (PE), polypropylene (PP), and polybutene-1 (PB-1), along with advanced materials and basic chemicals such as ethylene and methanol. LyondellBasell is committed to sustainable solutions, focusing on circular and low-carbon technologies, including catalytic chemical recycling. It serves various industries, including automotive, packaging, medical devices, and construction, providing essential materials for diverse applications worldwide.</v>
          </cell>
          <cell r="R121">
            <v>2007</v>
          </cell>
        </row>
        <row r="122">
          <cell r="A122" t="str">
            <v>Reprise Digital</v>
          </cell>
          <cell r="B122">
            <v>0</v>
          </cell>
          <cell r="C122">
            <v>4800</v>
          </cell>
          <cell r="D122" t="str">
            <v>marketing &amp; advertising</v>
          </cell>
          <cell r="E122" t="str">
            <v>http://www.reprisedigital.com</v>
          </cell>
          <cell r="F122" t="str">
            <v>http://www.linkedin.com/company/reprise-digital</v>
          </cell>
          <cell r="G122" t="str">
            <v>New York</v>
          </cell>
          <cell r="H122" t="str">
            <v>New York</v>
          </cell>
          <cell r="I122" t="str">
            <v>innovation, mobile, data, consulting, ecommerce, apps, product, organic social, eretail, uxui, search engine optimization, paid social, social media marketing, strategy, creative, search engine marketing, advertising, consumer internet, internet, information technology, advertising services, customer journey, seo, digital marketing analytics tools, digital marketing agency worldwide, digital marketing personalization, customer acquisition, digital marketing culture enhancement, digital marketing roi optimization, marketing technology, digital transformation consulting, digital marketing company, retail, digital marketing collaboration, creative marketing, collaborative culture, lead generation, information technology &amp; services, sem, digital marketing data analytics, digital marketing performance metrics, customer flow, digital marketing campaigns management, digital marketing campaign automation, technology infrastructure, customer journey optimization, digital marketing, integrated digital marketing solutions, digital marketing customer engagement strategies, digital marketing campaign management tools, digital marketing performance measurement, digital strategy, global presence, digital marketing leadership development, digital marketing growth strategies, digital marketing services, online advertising, marketing automation, global agency, b2c, digital marketing analytics, data-driven results, digital marketing innovation, digital marketing tools, digital marketing campaigns, services, digital transformation, digital marketing infrastructure, customer flow optimization, digital marketing customer experience design, digital marketing competitive analysis, digital marketing opportunities, digital marketing trends, integrated solutions, digital marketing specialists, digital marketing strategy, digital marketing performance, digital marketing technology stack, digital advertising, digital marketing brand strategy, digital crafts, customer experience, d2c, digital marketing customer acquisition tactics, e-commerce solutions, brand engagement, e-commerce, integrated digital solutions, digital marketing content strategy, digital infrastructure, digital marketing agency, digital marketing growth, digital marketing platform, digital marketing leadership, digital marketing industry trends, social media strategy, customer journey mapping, digital marketing success, digital marketing culture, advertising agencies, customer engagement, digital solutions, digital marketing customer retention, marketing and advertising, digital marketing experts, growth opportunities, advanced technology infrastructure, brand building, digital marketing growth opportunities, paid search, digital marketing campaign optimization, digital marketing customer insights, content marketing, content creation, online shopping, digital marketing solutions, performance marketing, leadership culture, digital marketing results, digital marketing firm, market innovation, digital campaigns, digital marketing industry, b2b, consumers, search marketing, marketing, marketing &amp; advertising, sales, saas, computer software, enterprise software, enterprises</v>
          </cell>
          <cell r="O122">
            <v>245700000</v>
          </cell>
          <cell r="Q122" t="str">
            <v>Reprise Digital is a global performance marketing agency that focuses on optimizing customer journeys to enhance brand growth and drive purchases. As part of the IPG Mediabrands network, the company operates over 60 offices across 48 markets worldwide, employing approximately 1,202 people. Founded in 2003 and acquired by IPG Mediabrands in 2007, Reprise Digital reported $1 billion in annual revenue as of 2024.
The agency offers a wide range of digital marketing services, including search engine optimization (SEO), paid search (SEM), social media marketing, eCommerce solutions, and conversion rate optimization (CRO). Reprise Digital emphasizes a customer-centric approach, leveraging data and analytics to support global campaigns with local relevance. Recent developments include a rebranding and integration into the IPG Engine division, enhancing its capabilities in performance marketing.</v>
          </cell>
          <cell r="R122">
            <v>2003</v>
          </cell>
        </row>
        <row r="123">
          <cell r="A123" t="str">
            <v>Arch Staffing &amp; Consulting</v>
          </cell>
          <cell r="B123">
            <v>0</v>
          </cell>
          <cell r="C123">
            <v>3500</v>
          </cell>
          <cell r="D123" t="str">
            <v>staffing &amp; recruiting</v>
          </cell>
          <cell r="E123" t="str">
            <v>http://www.archstaffingandconsulting.com</v>
          </cell>
          <cell r="F123" t="str">
            <v>http://www.linkedin.com/company/archstaffing</v>
          </cell>
          <cell r="G123" t="str">
            <v>Miami</v>
          </cell>
          <cell r="H123" t="str">
            <v>Florida</v>
          </cell>
          <cell r="I123" t="str">
            <v>professional recruiting, staffing, technical consulting, consulting, recruiting, technical recruiting, recruitment, staffing innovation, employee placement, staffing industry experience, payrolling services, workforce management, staffing company, staffing solutions, talent acquisition, staffing company worldwide, staffing analytics, staffing software, staffing compliance, consultant management, staffing compliance consulting, staffing industry expertise, staffing agency, global staffing, staffing and recruitment, staffing industry solutions, b2b, staffing agency services, candidate engagement, staffing solutions provider, staffing services, staffing industry, staffing solutions industry, staffing services provider, engineering staffing, staffing compliance industry, staffing provider, staffing compliance solutions, permanent placement, staffing support, administrative staffing, diverse industries, staffing process, payroll services, talent management, human resources services, services, temporary staffing, staffing management, skilled trades staffing, staffing firm, it staffing, candidate support, staffing network, talent sourcing, staffing process automation, staffing compliance services, workforce solutions, staffing compliance software, temporary help services, staffing expertise, staffing agency network, industry diversity, industrial staffing, staffing compliance management, staffing recruitment, information technology staffing, finance staffing, staffing industry leader, information technology, staffing technology, staffing consulting, employee benefits, healthcare staffing, job placements, permanent hire, skilled trades, employment solutions, employee onboarding, job search assistance, contract-to-permanent, skill evaluation, client management, employee evaluation, job seeker services, flexible staffing, industry expertise, technology solutions, remote work, candidate sourcing, hr support, diverse hiring, digital staffing solutions, training and development, career coaching, client relationships, consulting services, task management, performance tracking, talent pipeline, job market trends, service providers, business adaptability, qualified candidates, high-demand skills, staff augmentation, placement guarantees, industry networks, competitive rates, streamlined processes, customer service excellence, healthcare, finance, staffing &amp; recruiting, training &amp; development, professional training &amp; coaching, management consulting, productivity, health care, health, wellness &amp; fitness, hospital &amp; health care, financial services</v>
          </cell>
          <cell r="J123" t="str">
            <v>Outlook, Microsoft Office 365, CloudFlare Hosting, Sendgrid, Google Analytics, Facebook Widget, Gravity Forms, Google Dynamic Remarketing, Mobile Friendly, WordPress.org, Google Font API, Google Tag Manager, DoubleClick Conversion, DoubleClick, Facebook Custom Audiences, reCAPTCHA, Facebook Login (Connect), Remote, Azure Devops, Snowflake, React Native, AI</v>
          </cell>
          <cell r="O123">
            <v>25100000</v>
          </cell>
          <cell r="Q123" t="str">
            <v>Arch Staffing &amp; Consulting is a national staffing firm based in Miami, Florida, established in 1993. As a diverse and global organization, it employs over 20,000 consultants across 72 offices worldwide. The company is recognized as a national minority-owned staffing firm and operates as a division of PAE.
Arch offers a range of professional and commercial services across various industries, including information technology, accounting, healthcare, and skilled trades. Their services include permanent and contract placements, contingent staffing solutions, and on-demand gig worker services through the ArchWorks mobile app. Additionally, Arch provides training services and strategic workforce solutions, ensuring they meet the evolving needs of businesses. The company emphasizes employee benefits, offering vacation pay, holiday pay, and health insurance, while maintaining ongoing support throughout assignment lifecycles. With reported annual revenue of $8.4 billion, Arch Staffing &amp; Consulting is a significant player in the staffing industry.</v>
          </cell>
          <cell r="R123">
            <v>2011</v>
          </cell>
        </row>
        <row r="124">
          <cell r="A124" t="str">
            <v>American Airlines</v>
          </cell>
          <cell r="B124">
            <v>0</v>
          </cell>
          <cell r="C124">
            <v>133000</v>
          </cell>
          <cell r="D124" t="str">
            <v>airlines/aviation</v>
          </cell>
          <cell r="E124" t="str">
            <v>http://www.aa.com</v>
          </cell>
          <cell r="F124" t="str">
            <v>http://www.linkedin.com/company/american-airlines</v>
          </cell>
          <cell r="G124" t="str">
            <v>Dallas</v>
          </cell>
          <cell r="H124" t="str">
            <v>Texas</v>
          </cell>
          <cell r="I124" t="str">
            <v>flight, airline, affinity programs, aviation, aerospace, technology, cargo, travel, transportation, automotive, airlines &amp; aviation, airline partnership networks, airline marketing campaigns, airline service quality, route network optimization, airline industry, airline customer service, airport lounge access, route expansion, airport lounges, airline alliance, airline partnerships, cargo transport, travel rewards, airline industry growth, b2c, airline competitive strategies, airline operational efficiency, global reach, airline digital platforms, airline branding, airline alliances, airline revenue management, route network, airline safety, airline services, customer service, airline lounges, premium cabins, scheduled air transportation, fleet expansion, flight scheduling, airline growth, premium economy, airline mergers, airline safety standards, domestic flights, e-commerce, entertainment, frequent flyer program, business travel, airline operations, air travel, airline sustainability initiatives, airline customer experience enhancement, airline sustainability, fleet management, airline fleet modernization, airline loyalty, global airline, aviation history, international flights, airline service quality improvement, customer loyalty programs, airline innovation, airline industry trends, flight booking, cargo services, airline service innovation, first class, airlines, aircraft development, admirals club, airline route planning, airline fleet management, leisure travel, fleet, customer loyalty, hospitality, airline history, airline digital transformation, airline route expansion, economy class, operational efficiency, airline loyalty program innovation, customer experience, mergers and acquisitions, passenger transportation, aircraft, tourism, airline market positioning, services, aviation technology, airline marketing, airline branding strategies, airline loyalty programs, airline tickets, low fares, flight status, manage trips, online check-in, vacation packages, aadvantage miles, checked baggage fees, carry-on allowance, flight search, travel alerts, first checked bag free, priority boarding, travel credits, multi-city flights, one-way tickets, group travel, in-flight entertainment, loyalty program, american airlines card, trip credit, flight credit, mobile app check-in, adacompliant, lounge access, travel vouchers, safety protocols, refund policies, quick assistance, hassle-free booking, ticket change policies, international travel fees, special assistance, unaccompanied minor services, pet travel, discounted fares, seasonal promotions, frequent flyer benefits, transportation &amp; logistics, airlines/aviation, aviation &amp; aerospace, consumer internet, consumers, internet, information technology &amp; services, leisure, travel &amp; tourism, mergers &amp; acquisitions, bars, hotels &amp; travel, nightlife</v>
          </cell>
          <cell r="J124" t="str">
            <v>Akamai DNS, Outlook, Backbone JS Library, Atlassian Cloud, Affirm, OneTrust, Angular JS v1, The Trade Desk, MongoDB, Omniture (Adobe), SuccessFactors (SAP), Amazon SES, Adobe Marketing Cloud, Tealium, iTunes, Woo Commerce, Google AdSense, YouTube, Linkedin Marketing Solutions, Mobile Friendly, Google Play, DoubleClick, Ad Unit 728 x 90, Facebook Custom Audiences, SOASTA, New Relic, reCAPTCHA, Wix, Ad Unit 300 x 600, Hotjar, Google Font API, Shutterstock, Ruxit, WordPress.org, Google Maps, Vimeo, Google Tag Manager, Google Analytics, Typekit, Facebook Login (Connect), ShareThis, Facebook Widget, Shopify, ePet Health, Bootstrap Framework, Remote, eMaint CMMS, Alteryx, AWS Trusted Advisor, Azure Devops, Docker, Fastapi, Flexera, GitHub, IBM Cloud, Kubernetes, Microsoft Azure Monitor, Oracle Cloud Infrastructure, PostgreSQL, Python, ServiceNow, SQL, Tanium, Cisco ASR 1000, Microsoft Application Insights, Electron, Cisco Prime Infrastructure, Sabre Hospitality SynXis, AT&amp;T, HTML Pro, CSS, Apple iPad, Spiceworks IP Scanner, HubSpot Sales Hub, Sabre Scribe, Intel, Star, CAT, IBM InfoSphere Platform, IBM SPSS Modeler, Secured MVC Forum on Windows 2012 R2, Amazon Linux 2, Siemens PROFIBUS, Genesys, OpenText TeamSite, Mint, Visio, SAP SuccessFactors Employee Central, Adobe Analytics, Databricks, Teradata, Qualtrics, Quantum Metric, PrimeNG, Revel iPad POS, Oracle Siebel, R, Asana, Microsoft Planner, Amazon Connect, Azure Analysis Services, Twilio, AWS SDK for JavaScript, Spring Boot, Amazon Managed Streaming for Apache Kafka (Amazon MSK), Redis, Azure Cosmos DB, AWS Analytics, Angular Material, Bicep, Terraform, GitHub Actions, OpenTelemetry, JUnit, Pytest, Cypress, Playwright, NICE, AWS VPN, eCentral, Microsoft Excel, Oracle Hyperion Enterprise, Microsoft Office, Google AdWords Conversion, Gem, PySpark, Delta Lake, ECS, CNC Software, Tableau, PowerBI Tiles, Anaplan, CUICK TRAC - DFARS and NIST 800-171 compliance solution, SAP, Argo, Security, Azure Data Explorer, Cisco Meraki MS, IBM Cognos Analytics, AI, Azure Cloud Services, Ascentium Commerce Server, .NET, Ning, Oracle Essbase, Microsoft PowerPoint, Power BI Documenter, Microsoft Dynamics 365, Rally, Excel4Apps, Aspect Workforce, Etracker, Delivr, AWS Glue Data Catalog, Adobe Target, CONTROL, Air, accessiBe, SharePoint, ACL, C#, Javascript, Spring, React, Apache Kafka, REST, GraphQL, , Testng, Postman, SonarQube, NUnit, Cucumber, Mockito, Genesys Cloud CX Platform, WebRTC, Cisco VoIP, VMware SD-WAN, Dell PowerEdge Servers, Juniper Networks SRX-Series Gateways, NICE Call Recording, Telligent, TSheets, ANGEL LMS, SolarWinds, OpCon, TypeScript, IBM MQ, Selenium, Wider Planet, Kiosked, BASE, Obiee, Azure Databricks, SAP SuccessFactors Learning, OneTrust Tech Risk &amp; Compliance, Microsoft 365, OpenProject, Admin, Azure Virtual Desktop, Azure Virtual Network, Azure Monitor, Azure Log Analytics, DemandBase, TUNE, Microsoft Advanced Group Policy Management, Microsoft PowerShell, Bash, Git, Vscode, Cisco WebEx Teams, Microsoft OneDrive, Microsoft Exchange Server 2003, Microsoft Graph, Microsoft Power Platform, PRO.FILE, Tor, IDC, VMware NSX-T Data Center, Angular, PHP, Azure Linux Virtual Machines, Azure Data Lake Storage, Coupa, Zedonk, Jira, BirchStreet Procure-to-Pay, Connect, Atlas by Facebook, GrubHub for Restaurants, FUSION, F5 BIG-IP DNS, IFS, Oracle Analytics Cloud, C# (C Sharp), WireMock, Apache JMeter, Locust, Interact, Archer, Dell Data Domain, dynaTrace, Flexera One, Jamf, Microsoft-IIS, Microsoft VBScript, Oracle Passlogix, Parallels Mac Management for Microsoft SCCM, VMware, Infolinks, Automic Automation, Microsoft Dynamics 365 CE, AMP, WorkSafeBC, TapClicks, Honeywell MES, Oracle Taleo Recruiting, SAP SuccessFactors Onboarding, Windows 7, Microsoft Windows XP, Unix, IBM Mainframe, Mag+, Quip, Microsoft Power Apps, ADP Applicant Tracking System, Entity Framework Core, ASP.NET, Azure Service Bus, memoQ, Netgate pfSense, GTreasury, Milestone, Microsoft SQL Server Reporting Services, Azure AI Search, Microsoft Active Directory Federation Services, WebEOC, Google Identity Services APIs, ELMO Software, SysTools VBA Password Recovery, Cisco TelePresence Management Suite (TMS), empow, Google VPC Service Controls, Smartsheet, Splunk SOAR, Pipedrive, Tegrity, Barracuda Spam Firewall, Infor ION, FlipHTML5, Salesforce CRM Analytics, SharpSpring, Mode, SAP SuccessFactors, Adobe, SAS Analytics Pro, Grafana, Prometheus, Argo CD, Apptio Cloudability SaaS, Concur, Dash, Altair PBS Professional, Delivra, Collective Media, go+, Microsoft Power Automate, vSphere, Microsoft Windows Server 2012, Red Hat Enterprise Linux, Ubuntu, Ansible, Hashicorp Packer, Akamai CDN Solutions, ETQ Reliance QMS, Absorb LMS, NLP Catpcha, Azure Active Directory B2C, TSYS</v>
          </cell>
          <cell r="K124">
            <v>3046400000</v>
          </cell>
          <cell r="L124" t="str">
            <v>Debt Financing</v>
          </cell>
          <cell r="M124">
            <v>750000000</v>
          </cell>
          <cell r="N124">
            <v>44958</v>
          </cell>
          <cell r="O124">
            <v>54633000000</v>
          </cell>
          <cell r="P124">
            <v>129</v>
          </cell>
          <cell r="Q124" t="str">
            <v>American Airlines Group Inc. is the parent company of American Airlines, the largest airline in the world by fleet size and passenger numbers. The airline operates thousands of daily flights to over 350 destinations across more than 60 countries, with major hubs in cities like Dallas-Fort Worth, Miami, and New York. Founded in 1926, American Airlines has a rich history of innovation, including the introduction of the first commercial Douglas DC-3 and the launch of the AAdvantage loyalty program.
The airline operates nearly 6,700 flights each day, including passenger and cargo services, supported by regional partners like Envoy Air and PSA Airlines. American Airlines emphasizes a commitment to diversity, operational excellence, and global connectivity, with a workforce dedicated to caring for people on their journeys. The company also engages in various employee resource groups and environmental initiatives, fostering an inclusive culture that reflects its diverse customer base.</v>
          </cell>
          <cell r="R124">
            <v>1926</v>
          </cell>
        </row>
        <row r="125">
          <cell r="A125" t="str">
            <v>Scripps Networks Interactive</v>
          </cell>
          <cell r="B125">
            <v>0</v>
          </cell>
          <cell r="C125">
            <v>3600</v>
          </cell>
          <cell r="D125" t="str">
            <v>media production</v>
          </cell>
          <cell r="E125" t="str">
            <v>http://www.scrippsnetworksinteractive.com</v>
          </cell>
          <cell r="F125" t="str">
            <v>http://www.linkedin.com/company/scripps-networks-interactive-inc-</v>
          </cell>
          <cell r="G125" t="str">
            <v>New York</v>
          </cell>
          <cell r="H125" t="str">
            <v>New York</v>
          </cell>
          <cell r="I125" t="str">
            <v>food, lifestyle, home, travel, home food travel lifestyle, broadcast media production &amp; distribution, television networks, brand portfolio, e-commerce integration, media production, digital content management, mobile video services, food shows, home improvement, interactive media, content monetization, social media content, e-commerce, international expansion, interactive tv, publishing, mobile video, media innovation, digital media, international media, cable networks, brand portfolio management, content distribution, media distribution, cloud storage management, video streaming, digital innovation, mobile streaming, broadband platforms, lifestyle brands, digital innovation in tv, media strategy, tv programming, video hosting, consumer engagement, international media stake, patent portfolio, b2b, lifestyle content, media and entertainment, lifestyle programming, media patents, lifestyle media, social media marketing, postproduction services and other motion picture and video industries, tv and internet integration, home renovation, consumer entertainment, content creation, retail, content licensing, digital advertising, travel documentaries, country lifestyle, media licensing, digital video, lifestyle media strategy, merchandising, cable tv networks, social media, cloud hybrid applications, media technology, online video, broadcasting, media, food and travel, video on demand patents, entertainment, cable and satellite television, patent filings, television broadcasting, media partnerships, content marketing, services, digital content delivery, digital platforms, social media engagement, brand licensing, media technology patents, diy projects, digital content, brand management, audience targeting, video on demand, b2c, entertainment industry, distribution, consumer products &amp; retail, consumer goods, consumers, consumer internet, internet, information technology &amp; services, marketing &amp; advertising, broadcast media</v>
          </cell>
          <cell r="J125" t="str">
            <v>Remote, AI, Microsoft Office, Dell EMC PowerScale, Vector, Final Cut Pro X, Tor, Less, Sequence Monitor SPF, Git, YouTube, ROOM, AWS Direct Connect, Micro, Red Hat Satellite, Quip, NTENT, Apache Spark Streaming, Salesforce CRM Analytics, Apple Final Cut Pro X, Salesforce Heroku, Apple, Android, VMware, KVM, Red Hat Enterprise Linux, CentOS, Ubuntu, Microsoft Windows Server 2000, Azure Active Directory B2C, Microsoft Advanced Group Policy Management, Akamai CDN Solutions, Infoblox DHCP</v>
          </cell>
          <cell r="K125">
            <v>14600000000</v>
          </cell>
          <cell r="L125" t="str">
            <v>Merger / Acquisition</v>
          </cell>
          <cell r="M125">
            <v>14600000000</v>
          </cell>
          <cell r="N125">
            <v>43160</v>
          </cell>
          <cell r="O125">
            <v>2000000000</v>
          </cell>
          <cell r="Q125" t="str">
            <v>Scripps Networks Interactive is a prominent developer of lifestyle-oriented content for various media platforms, including television and digital. The company has its roots in the late 19th century, founded by Edward W. Scripps in 1878. It has evolved into a key player in producing engaging programming that resonates with audiences.
The company focuses on content creation, strategy, and distribution, particularly in lifestyle themes. It operates networks like DIY Network, which has seen significant ratings growth and strong viewership among key demographics. Scripps Networks Interactive emphasizes high-profile programming that enhances audience engagement and drives success across its media outlets.</v>
          </cell>
          <cell r="R125">
            <v>1994</v>
          </cell>
        </row>
        <row r="126">
          <cell r="A126" t="str">
            <v>Federal Reserve Board</v>
          </cell>
          <cell r="B126">
            <v>0</v>
          </cell>
          <cell r="C126">
            <v>3200</v>
          </cell>
          <cell r="D126" t="str">
            <v>banking</v>
          </cell>
          <cell r="E126" t="str">
            <v>http://www.federalreserve.gov</v>
          </cell>
          <cell r="F126" t="str">
            <v>http://www.linkedin.com/company/federal-reserve-board</v>
          </cell>
          <cell r="G126" t="str">
            <v>Washington</v>
          </cell>
          <cell r="H126" t="str">
            <v>District of Columbia</v>
          </cell>
          <cell r="I126" t="str">
            <v>currency management, federal funds rate, community development, government, cybersecurity, systemic risk management, financial market regulation, financial supervision, risk assessment, financial market utilities, financial stability, financial institution supervision, payment system regulation, regulatory compliance, central bank, asset management, bank regulatory compliance, financial system monitoring, monetary policy, currency distribution, fedbalance sheet, financial regulation, economic research reports, banking services, systemic risk assessment, payment infrastructure, services, interest rate policy, interest rate setting, monetary policy strategy, fomc meetings, banking supervision tools, systemic risk stress testing, central banking infrastructure, financial stability assessments, fednow service, economic research, systemic risk monitoring, financial system oversight, economic data analysis, discount rate, banking system safety, risk management, b2b, reserve requirements, payment system risk, financial services, payment processing, financial infrastructure, bank supervision, government &amp; public sector, payment systems, payment clearing, federal reserve banks, banking &amp; finance, banking industry oversight, open market operations, monetary policy tools, federal reserve, payment infrastructure security, monetary policy implementation, consumer protection, monetary authorities-central bank, supervision and regulation, interest rates, inflation control, currency issuance, federal open market committee, financial institutions supervision, consumer compliance, credit monitoring, debt management, automated clearinghouse services, liquidity provision, economic indicators, statistical reports, equity supervision, community reinvestment act, monetary expansion, banking regulations, consumer credit, economic education, financial data analysis, income distribution studies, commercial banking, banking applications, legal developments, crisis management, regulatory frameworks, fintech innovation, governor speeches, federal financial institutions examination council, economic growth, banking systems, finance</v>
          </cell>
          <cell r="J126" t="str">
            <v>Cloudflare DNS, Microsoft Office 365, CloudFlare Hosting, Salesforce, UltraDns, Outlook, MailChimp SPF, Mobile Friendly, AngularJS, Bootstrap Framework, Sigma, AI, Adobe XD, SharePoint, Workday, ServiceNow</v>
          </cell>
          <cell r="O126">
            <v>160166000000</v>
          </cell>
          <cell r="Q126" t="str">
            <v>The Federal Reserve Board, commonly known as the Fed, is the central authority of the Federal Reserve System, which serves as the central banking system of the United States. Established in 1913, the Fed aims to create a stable monetary system and address banking panics. Headquartered in Washington, D.C., it oversees 12 regional Federal Reserve Banks, balancing regional insights with national policy.
The Fed has five main functions: conducting monetary policy to promote maximum employment and stable prices, ensuring financial system stability, supervising and regulating financial institutions, fostering efficient payment and settlement systems, and promoting consumer protection and community development. It also provides essential services such as payment processing and economic data publications, including the Beige Book and the FRED database. The Fed plays a crucial role in supporting the U.S. economy and serves various stakeholders, including depository institutions, the U.S. government, and foreign official institutions.</v>
          </cell>
          <cell r="R126">
            <v>1913</v>
          </cell>
        </row>
        <row r="127">
          <cell r="A127" t="str">
            <v>Humanscale</v>
          </cell>
          <cell r="B127">
            <v>0</v>
          </cell>
          <cell r="C127">
            <v>5000</v>
          </cell>
          <cell r="D127" t="str">
            <v>furniture</v>
          </cell>
          <cell r="E127" t="str">
            <v>http://www.humanscale.com</v>
          </cell>
          <cell r="F127" t="str">
            <v>http://www.linkedin.com/company/humanscale</v>
          </cell>
          <cell r="G127" t="str">
            <v>New York</v>
          </cell>
          <cell r="H127" t="str">
            <v>New York</v>
          </cell>
          <cell r="I127" t="str">
            <v>office products, ergonomic consulting, ergonomic seating, sustainability, sustainable products, furniture &amp; home furnishings manufacturing, movement support, user-centered design, ergonomic product features, ergonomics programs, ergonomics software solutions, zero waste, ergonomic innovation, ergonomic product benefits, ergonomic product manufacturing, ergonomic program management, ergonomic benefits, ergonomic development, sustainable office solutions, eco-conscious manufacturing, ergonomic health, ergonomic manufacturing, office furniture (including fixtures) manufacturing, ergonomics best practices, circular design, sustainable product innovation, construction and real estate, sustainable product development, office ergonomics, retail furniture, ergonomics industry, ergonomics research, ergonomics certification, sit-stand desks, ergonomics initiatives, hybrid workplace, ergonomics design, responsible design, ergonomic product innovation, ergonomic mechanisms, consulting, ergonomic support, sustainable manufacturing, sustainable materials sourcing, education furniture, ergonomics standards, office furniture manufacturing, eco-friendly products, monitor arms, ergonomics management, ergonomic design, ergonomic tools, environmental stewardship, health and wellness, ergonomic product awards, ergonomic research, ergonomics consulting services, ergonomic solutions, ergonomic software, climate positive products, active workspaces, remote work support, healthier work environment, climate positive, ergonomic chairs, environmental consulting, ergonomic industry leader, healthcare furniture, ergonomic product development, ergonomics training programs, b2b, ergonomic furniture, ergonomics technology, ergonomics solutions, sustainable materials, ergonomic product design philosophy, office health, ergonomic product design, ergonomic product range, sustainable design, sustainable product lifecycle, ergonomic workplace, ocean plastic reuse, ergonomics certifications, ergonomics program management, ergonomic technology, environmental impact, circular economy, adjustable desks, ergonomics sustainability, ergonomics tools, ergonomics support, ergonomic industry, ergonomics training, workplace health, ergonomic accessories, green manufacturing, b corp certified, material transparency, sustainable business practices, eco-friendly manufacturing, office solutions, ergonomics software, sustainable innovation, ergonomics strategy, sustainable supply chain, supply chain logistics, ergonomics innovation, ergonomics material transparency, office furniture, ergonomics assessment tools, e-commerce, workspace design, ergonomics workshops, product innovation, services, environmental certification, ergonomics products, industrial design, sustainable product design, ergonomics assessment, ergonomic assessments, circular product lifecycle, sustainable office furniture, ergonomics consulting, ergonomics program development, net positive products, ergonomic features, retail, ergonomic office furniture, height-adjustable desks, computer monitor arms, separation panels, cable management solutions, sit/stand workstations, led task lighting, workspace wellness, remote work solutions, gaming ergonomic chairs, office ergonomics consulting, circular design practices, sustainability initiatives, workstation assessments, task lighting design, impact on health, movement encouragement, smart workspace solutions, professional ergonomists, customizable office tools, natural ergonomics, active sitting solutions, keyboard systems, clutter-free workspace, advanced ergonomic technology, home office ergonomics, health and comfort, workspace productivity, adaptive seating, supportive office furniture, human-centered design, minimalist design, environmentally friendly furniture, reusable office products, performance-driven design, comfort-focused workstations, modern office design, wellness at work, employee well-being, design for sustainability, workspace innovation, productivity tools, remote work ergonomics, education, non-profit, manufacturing, distribution, consumer products &amp; retail, transportation &amp; logistics, energy &amp; utilities, construction &amp; real estate, environmental services, renewables &amp; environment, home decor, health, wellness &amp; fitness, consumer internet, consumers, internet, information technology &amp; services, nonprofit organization management, mechanical or industrial engineering</v>
          </cell>
          <cell r="J127" t="str">
            <v>Route 53, Mimecast, Backbone JS Library, VueJS, Media Temple SSL, The Trade Desk, Freshdesk, Slack, AddThis, Microsoft-IIS, MediaMath, Hubspot, Google Dynamic Remarketing, Google Font API, Google Maps, AddShoppers, iCIMS, DoubleClick Floodlight, Facebook Custom Audiences, Google Tag Manager, Adobe Coldfusion, Visual Website Optimizer, Adform, DoubleClick Conversion, Paypal, Bootstrap Framework, reCAPTCHA, Google Analytics Ecommerce Tracking, AppNexus, Simpli.fi, Mobile Friendly, Criteo, Trustpilot, Hotjar, LiveRamp, Google Maps (Non Paid Users), Facebook Login (Connect), Facebook Widget, Lucky Orange, DoubleClick, Bing Ads, Linkedin Marketing Solutions, Remote, Microsoft Office, Dassault SOLIDWORKS, Salesforce CRM Analytics, Microsoft Excel, Wider Planet, ADP Workforce Now, Google AdWords Conversion, Microsoft PowerPoint, Outlook</v>
          </cell>
          <cell r="O127">
            <v>500000000</v>
          </cell>
          <cell r="Q127" t="str">
            <v>Humanscale is an ergonomic furniture company founded in 1983. The company focuses on creating ergonomic work tools that adapt to users, enhancing comfort and productivity in the workplace.
One of their notable products is the Diffrient World chair, launched in 2011 and designed by industrial designer Niels Diffrient. This chair is recognized as the first all-mesh task chair, featuring a tri-panel mesh backrest that mimics the human spine, providing support without the need for manual adjustments.</v>
          </cell>
          <cell r="R127">
            <v>1983</v>
          </cell>
        </row>
        <row r="128">
          <cell r="A128" t="str">
            <v>BNI Global</v>
          </cell>
          <cell r="B128">
            <v>0</v>
          </cell>
          <cell r="C128">
            <v>4500</v>
          </cell>
          <cell r="D128" t="str">
            <v>management consulting</v>
          </cell>
          <cell r="E128" t="str">
            <v>http://www.bni.com</v>
          </cell>
          <cell r="F128" t="str">
            <v>http://www.linkedin.com/company/bni</v>
          </cell>
          <cell r="G128" t="str">
            <v>Charlotte</v>
          </cell>
          <cell r="H128" t="str">
            <v>North Carolina</v>
          </cell>
          <cell r="I128" t="str">
            <v>business networking, business skill training, referral marketing, word of mouth marketing, business consulting &amp; services, referral marketing strategies, business opportunities, business connections, business seminars, professional growth, referral network, global network, referral system, referral marketing for smbs, business success stories, trusted referral partners, business referrals, management consulting services, member referrals, business expansion through referrals, business expansion, referral generation, business growth strategies, business relationship management, networking events, business growth tools, business education, long-term relationships, business growth network, chapter meetings, networking membership, networking tips, trusted business referrals, business collaboration, referral tracking, networking support, global networking system, international referral network, entrepreneurship, international business, business growth through referrals, training resources, b2b, global chapters, global business growth, global business connections, structured weekly meetings, referral system software, networking training, trust-based networking, business networking events, networking and referral services, business community, referral generation strategies, online business community, global business community, trusted relationships, business referral exchange, lead management, referral marketing system, business development, professional networking, business networking platform, online networking platform, structured networking, professional, scientific, and technical services, online community, business coaching, trusted referral network, lead generation, business growth, business networking tips, referral marketing techniques, services, structured referral program, digital networking, online platform, professional networking organization, networking organization, business mentorship, relationship building, business referrals billions, management consulting, networking platform, professional development, networking for entrepreneurs, business development training, business success, referral tracking platform, global events, networking tools, entrepreneur support, trusted business connections, referral tracking software, referral marketing success, referral marketing platform, business relationship building, business services, referral marketing community, international presence, referral exchange, business networking system, business referral success stories, referral program, business networking and referrals, professional referral system, global networking, local chapters, exponential growth, networking meetings, givers gain philosophy, membership program, master connector, structured agendas, network of professionals, community support, accountability, lifelong learning, vendor referrals, exclusive membership, business resources, peer networking, public speaking skills, networking strategies, strategic alliances, expanding network, professional collaboration, member success program, community connections, network building, business partnerships, franchise opportunities, local networking, member testimonials, customer referrals, personal connections, networking platforms, business relations, education, marketing &amp; advertising, sales</v>
          </cell>
          <cell r="J128" t="str">
            <v>Route 53, Rackspace MailGun, Sendgrid, SendInBlue, Outlook, Marketo, Zendesk, Amazon AWS, Slack, Salesforce, Facebook Custom Audiences, WordPress.org, Facebook Login (Connect), YouTube, Google Font API, Mobile Friendly, Ubuntu, Apache, Vimeo, Facebook Widget, Google Maps, Bootstrap Framework, Cvent, Google Tag Manager, Google Analytics, Linkedin Marketing Solutions</v>
          </cell>
          <cell r="Q128" t="str">
            <v>BNI Global, also known as BNIÂ® (Business Network International), is the largest business networking organization in the world. Founded in 1985 by Dr. Ivan Misner, BNI provides a structured referral marketing platform that helps professionals grow their businesses through referrals and relationship-building. Headquartered in Charlotte, North Carolina, BNI has over 270,000 members across more than 11,600 chapters in 76 countries, hosting nearly 8,000 weekly networking meetings.
The organization focuses on professional networking and referral generation, emphasizing a structured program that fosters long-term connections among business professionals. Typically, only one member per profession is allowed in each chapter to minimize competition. Members actively pass referrals during meetings, and BNI offers online tools like BNI Connect for tracking and submitting referrals. BNI's mission is to help members increase their business revenue through these referrals, showcasing significant impact with billions generated in referral value over the years.</v>
          </cell>
          <cell r="R128">
            <v>1985</v>
          </cell>
        </row>
        <row r="129">
          <cell r="A129" t="str">
            <v>Allen &amp; Overy</v>
          </cell>
          <cell r="B129">
            <v>0</v>
          </cell>
          <cell r="C129">
            <v>3000</v>
          </cell>
          <cell r="D129" t="str">
            <v>law practice</v>
          </cell>
          <cell r="E129" t="str">
            <v>http://www.aoshearman.com</v>
          </cell>
          <cell r="F129" t="str">
            <v>http://www.linkedin.com/company/allen-overy</v>
          </cell>
          <cell r="G129" t="str">
            <v>Orlando</v>
          </cell>
          <cell r="H129" t="str">
            <v>Florida</v>
          </cell>
          <cell r="I129" t="str">
            <v>islamic finance, ma private equity, tax, employment benefits, environment, partnerships, projects, real estate, corporate, restructuring, antitrust, iplitigation, financial services regulation investigations, international capital markets, outsourcing, ma, public law, banking finance, insurance, regulatory, finance, consulting, legal, legal industry awards, high-value transactions, legal industry leadership, digital assets, global legal network, financial services, financial regulation, cross-border legal advice, legal industry collaboration, b2b, legal industry legal tech adoption, legal advisory, legal industry legal data management, banking and finance, legal market insights, high-value deals, cross-border transactions, private equity, legal process automation, law firm, legal compliance programs, legal risk management, legal expertise, law firm merger, legal industry legal compliance solutions, legal industry regulatory expertise, mergers and acquisitions, legal innovation projects, legal consultancy, regulatory advice, risk management, legal practice areas, legal innovation, magic circle law firm, legal practice development, tax advisory, services, legal project management, legal practice evolution, global law firm, capital markets, corporate law, regulatory frameworks, legal research and analysis, syndicated loans, legal industry trends, financial services law, international arbitration, legal industry benchmarking, legal strategy, legal data analytics, offices of lawyers, legal transaction advisory, legal digital transformation, legal transaction support, legal compliance monitoring, legal practice management, legal consulting, legal industry strategic growth, legal client services, legal practice, legal services, debt capital markets, legal industry innovation, legal compliance, legal industry, legal dispute resolution, family office, legal industry client focus, legal industry legal ai tools, legal industry innovation awards, regulatory compliance, ai in legal services, international law firm, cybersecurity, legal innovation in banking, legal ai tools, international law, high-value legal transactions, investment funds, generative ai, dispute resolution, legal ai deployment, legal industry market share, corporate governance, legal technology solutions, legal industry digitalization, legal dispute management, legal industry client advisory, legal services advisory, legal service delivery, asset management, legal technology, legal regulatory updates, artificial intelligence, legal industry thought leadership, legal industry legal process improvement, legal tech for dispute resolution, legal industry cross-border expertise, advisory services, m&amp;a transactions, finance law, data privacy, environmental law, international trade, antitrust law, sustainable finance, public company advisory, white collar defense, emerging markets, energy law, securities law, debt financing, contract drafting, insurance advisory, intellectual property law, complex commercial transactions, administrative law, foreign direct investment, human rights compliance, pro bono services, social impact, diversity and inclusion, global employment, trade finance, litigation support, technology transactions, project finance, market insights, industry analysis, client relationships, expertise development, mergers &amp; acquisitions, conflict resolution, information technology &amp; services, international trade &amp; development, venture capital &amp; private equity</v>
          </cell>
          <cell r="J129" t="str">
            <v>Microsoft Office 365, UltraDns, Constant Contact, Outlook, Microsoft Azure Hosting, Rackspace, Slack, Mobile Friendly, Apache, WordPress.org, Google Tag Manager, , Intapp, Vuture, SharePoint, Micro, Microsoft Dynamics CRM Consulting, PowerBI Tiles, Rust, Microsoft PowerPoint, Google AdWords Conversion, Cisco WebEx Teams, Salesforce CRM Analytics, Microsoft Word, Microsoft Office, Microsoft Dynamics CRM, Power BI Documenter, SQL, FactSet, Ceros, Azure Data Lake Analytics, Linkedin Marketing Solutions, Epic, 3M 360 Encompass - Health Analytics Suite, Google Analytics, LeadForensics, Lytics, Microsoft Teams Rooms, Microsoft Excel, Adobe Photoshop, Adobe Premiere Pro, Azure Resource Manager, IBM Aspera on Cloud, DocuSign, AWS Direct Connect, Canva, BMC Helix ITSM, Akamai CDN Solutions, Ansible, Check Point CloudGuard CNAPP, CPI, Linux OS, Siemens SIMATIC S7, SMTP, Splunk SOAR, ADP, Posit, AdParlor, .NET, Intapp Time, Microsoft Dynamics, iManage, Loom, Refinitiv World-Check Risk Intelligence, Intel, PeopleSoft CRM, LinkedIn Ads, AI, Microsoft Power Platform, Microsoft Active Directory Federation Services, OpenTracker, Microsoft 365, Microsoft Exchange Server 2003, Webex, BMC Helix Discovery, Microsoft Advanced Group Policy Management, Gem, BlackBerry Unified Endpoint Manager, TUNE, Apple Business Manager, Microsoft PowerShell, ISO+â„¢, Endpoint Protection, Juniper Networks SRX-Series Firewalls, Salesforce, Kenexa, Cisco AppDynamics, Excel4Apps, AWS Directory Service, Microsoft Dynamics 365, Amplitude, Microsoft Purview eDiscovery, Bloomberg Professional Services, LexisNexis Accurint, Westlaw, Pacer, Siemens PROFIBUS, ADP Applicant Tracking System, BASE, SiteCore, Olo, Cisco Secure Firewall Management Center, Cision, Bloomberg Law, Copilot, LexisNexis Bridger Insight XG, Vector</v>
          </cell>
          <cell r="L129" t="str">
            <v>Merger / Acquisition</v>
          </cell>
          <cell r="M129">
            <v>0</v>
          </cell>
          <cell r="N129">
            <v>45047</v>
          </cell>
          <cell r="O129">
            <v>3877000000</v>
          </cell>
          <cell r="Q129" t="str">
            <v>A&amp;O Shearman is a prominent global law firm formed in 2024 through the merger of UK firm Allen &amp; Overy and US firm Shearman &amp; Sterling. With over 4,000 lawyers, the firm operates in approximately 39 offices across 27 countries, including key locations in London, New York, and Luxembourg. 
The firm specializes in high-value international legal services, focusing on areas such as corporate law, dispute resolution, capital markets, banking and finance, intellectual property, securities, litigation, and tax. A&amp;O Shearman emphasizes cross-border work under English or US law and supports globalization through local collaborations in over 100 countries.</v>
          </cell>
          <cell r="R129">
            <v>1930</v>
          </cell>
        </row>
        <row r="130">
          <cell r="A130" t="str">
            <v>Brown &amp; Brown</v>
          </cell>
          <cell r="B130">
            <v>0</v>
          </cell>
          <cell r="C130">
            <v>23000</v>
          </cell>
          <cell r="D130" t="str">
            <v>insurance</v>
          </cell>
          <cell r="E130" t="str">
            <v>http://www.bbrown.com</v>
          </cell>
          <cell r="F130" t="str">
            <v>http://www.linkedin.com/company/brown-brown</v>
          </cell>
          <cell r="G130" t="str">
            <v>Daytona Beach</v>
          </cell>
          <cell r="H130" t="str">
            <v>Florida</v>
          </cell>
          <cell r="I130" t="str">
            <v>national programs, personal lines, property casualty insurance, ancillary services retail, employee benefits, wholesale brokerage &amp; specialty thirdparty administrative services, retail &amp; specialty distribution, insurance for small businesses, insurance brokerage, insurance for specific sectors, client-focused, insurance agencies and brokerages, insurance, insurance for aviation, construction, insurance for niche markets, transportation, energy &amp; utilities, healthcare, insurance industry network, insurance for transportation, insurance programs, insurance industry, insurance for emerging markets, international insurance services, industry-focused risk management, consulting, insurance risk transfer, insurance industry growth, financial services, insurance industry solutions, insurance for large corporations, regulatory compliance, insurance for energy sector, brokerage, custom risk transfer, strategic insurance acquisitions, insurance industry partnerships, insurance for real estate, insurance risk management, insurance products, insurance for public entities, insurance for complex risks, hospitality, insurance for high-net-worth individuals, services, insurance services, insurance carriers, b2b, insurance solutions, insurance industry expansion, multi-industry insurance solutions, insurance for healthcare providers, risk management, insurance brokerage firm, personal insurance, insurance for marine risks, property &amp; casualty insurance, insurance consulting services, industry-specific solutions, retail, insurance for tribal nations, transportation &amp; logistics, insurance markets, real estate, acquisition strategy, commercial insurance, insurance for professionals, insurance consulting, risk solutions, customized insurance, analytics, insurance industry expertise, insurance industry innovation, insurance industry leader, insurance for manufacturing, specialized insurance, insurance industry services, multinational operations, insurance for legal professionals, insurance for construction companies, global presence, insurance distribution, insurance for hospitality, manufacturing, property and casualty, workers compensation, cyber risk, executive liability, benefit design, claims advocacy, financial strategy, surety bonds, marine insurance, trade credit insurance, group benefits, strategic non-medical solutions, pharmacy benefits, homeowners insurance, automobile insurance, flood insurance, excess liability, captives, population health, well-being strategy, international benefits, employer stop loss, dedicated service, claims management, risk modeling, mergers and acquisitions, aviation insurance, reputational risk, business security, customized solutions, innovative solutions, multinational coverage, healthcare insurance, gaming insurance, transportation insurance, real estate insurance, public entities insurance, energy insurance, construction insurance, agriculture insurance, hospitality insurance, finance, legal, distribution, construction &amp; real estate, insurance agencies &amp; brokerages, health care, health, wellness &amp; fitness, hospital &amp; health care, leisure, travel &amp; tourism, information technology &amp; services, mechanical or industrial engineering, mergers &amp; acquisitions</v>
          </cell>
          <cell r="J130" t="str">
            <v>Cloudflare DNS, Outlook, Microsoft Office 365, CloudFlare Hosting, WP Engine, AWS SDK for JavaScript, Slack, Hubspot, Adobe Marketing Cloud, Typekit, Kaltura, Google Tag Manager, Mobile Friendly, WordPress.org, Google, Salesforce CRM Analytics, Microsoft Office, Salesforce, Data Analytics, Linkedin Marketing Solutions, Barracuda MSP, Aruba Mobility Controllers, ImageRight, Gubagoo, McAfee Total Protection for Data Loss (DLP), Act!, Secured MVC Forum on Windows 2012 R2, Google AdWords Conversion, Excel4Apps, Microsoft PowerPoint, Oracle BI Publisher, Gem, Azure Analysis Services, AWS Analytics, Power BI Documenter, Tableau, DAX, Origami Risk, Jira, Dynamics 365 Customer Insights, SAP, CONTROL, Microsoft Power Automate, Microsoft Power Platform, C#, Javascript, TypeScript, .NET, Loopio, Microsoft Excel, Google Publisher Tag (GPT), Advertising.com, Office365, Azure Data Factory, Microsoft Azure Monitor, SQL, Adobe, Cisco VPN, Applied Epic, Azure Data Lake Analytics, CyberArk Enterprise Password Vault, Power Query, Copilot, Cisco Nexus 2000, Microsoft Word, Workday, IBM Data Warehouse, Azure Devops, Azure AI Search, Azure App Service, Azure Event Hubs, Azure Functions, Azure Service Bus, Bicep, GitHub Actions, Micro Focus Fortify, Qualys Penetration Testing, ReDoc, Terraform, Zabbix, Azure Logic Apps, Kubernetes, Azure Site Recovery, Azure Backup, Azure Virtual Network, Azure Application Gateway, Azure Load Balancer, FedEx, Apex, Rise, Microsoft Windows Server 2012, Selenium, Visual Studio, Apache JMeter, Oracle Analytics Cloud, Altitude ARENA, Atlas, Crystal Ball, Broadcom Easytrieve, Microsoft AdCenter, Microsoft Teams, Exclaimer, Python, R, AMS360, matplotlib, QlikView, Microsoft Dynamics CRM, 24-7 Media, Microsoft Teams Rooms, Microsoft Outlook, Gmail, Amdocs, Email Verification in Google Sheets, Experian, Selenium WebDriver, REST, Soap Media, Google Cloud Platform, Vertex AI, Google Cloud BigQuery, Google Cloud Run, ChatGPT, Claude, Vector, Docker, ROSS, Wrike, Tor, SharePoint, ClearSaleing (eBay Enterprise), Taleo Applicant Tracking Systems (ATS), GoToAssist (FASTchat), Microsoft SQL Server Reporting Services, ADP, bswift, PlanSource, Eyefinity OfficeMate, Microsoft Dynamics, Cisco AppDynamics, Global Relay, Archer, GoldMine, Remedy Single Sign On, LogIC, Board, Omniture (Adobe), Cisco Adaptive Security Appliance Software, Coupa Strategic Sourcing, EFI, SAP Fieldglass Services Procurement, Amazon AMS, Epic, Google Ads, Meta Ads Manager, Google Analytics 4 (GA4), Contentsquare, Dotdigital, Azure SQL, Azure Databricks, Azure Blob Storage, Google Identity Services APIs, WISE, Medi-Span, Windows 10 IoT Core Services, CPI, AWS VPN, Remote, Citrix VDI-in-a-Box, AWS Transfer for SFTP, Arctera Backup Exec, Kaspersky Anti-Virus, Indeed, Handshake, Facebook, Intel, ISO+â„¢, Adobe Creative Suite, Adobe InDesign, LinkedIn Recruiter, ZoomInfo, Quantum Metric, Azure Active Directory B2C, Kiosked, Android, Microsoft 365, Microsoft Exchange Online, Microsoft OneDrive, Cisco WebEx Teams, Azure Active Directory, AWS Multi-Factor Authentication, AWS Single Sign-On, ServiceNow, Microsoft PowerShell, DocuSign, LinkedIn Ads</v>
          </cell>
          <cell r="O130">
            <v>4805000000</v>
          </cell>
          <cell r="Q130" t="str">
            <v>Brown &amp; Brown, Inc. is a prominent global insurance intermediary based in Daytona Beach, Florida. The company employs over 23,000 people and operates in 18 countries, including the United States, Canada, and the UK. As one of the largest independent insurance brokerages worldwide, Brown &amp; Brown ranks among the top 10 by revenue and is a member of the S&amp;P 500 index.
The company offers a wide range of risk management and insurance solutions through four business segments. Their services cater to businesses of all sizes, governmental institutions, professional organizations, and individuals. These services include property and casualty insurance, employee benefits, risk management advisory, and specialized insurance solutions tailored to various industries.
Founded in 1939, Brown &amp; Brown has grown significantly through strategic acquisitions and a decentralized operational structure that promotes accountability and performance recognition. The company continues to expand its capabilities, recently acquiring Accession Risk Management Group, which added over 5,000 teammates and enhanced its service offerings.</v>
          </cell>
          <cell r="R130">
            <v>1939</v>
          </cell>
        </row>
        <row r="131">
          <cell r="A131" t="str">
            <v>Fidelity Investments</v>
          </cell>
          <cell r="B131">
            <v>0</v>
          </cell>
          <cell r="C131">
            <v>77000</v>
          </cell>
          <cell r="D131" t="str">
            <v>financial services</v>
          </cell>
          <cell r="E131" t="str">
            <v>http://www.fidelity.com</v>
          </cell>
          <cell r="F131" t="str">
            <v>http://www.linkedin.com/company/fidelity-investments</v>
          </cell>
          <cell r="G131" t="str">
            <v>Boston</v>
          </cell>
          <cell r="H131" t="str">
            <v>Massachusetts</v>
          </cell>
          <cell r="I131" t="str">
            <v>asset management, hsa, retirement, investing, stocks, bonds, cash management, mutual funds, life insurance, business news, benefits consulting, stock plan services, etf, investments, 529 plans, wealth management, ira, brokerage, annuities, online trading, 401k, financial services, finance, financial data analytics, blockchain technology in finance, cryptocurrency custody, personalized financial dashboards, innovative financial solutions, innovative retirement solutions, digital assets, life insurance products, socially responsible funds, financial technology, financial planning tools, virtual trading platforms, employee benefits, financial advice, market research, client account management, fixed income securities, investment banking, hourly nav funds, index funds, digital asset services for institutions, managed accounts, asset allocation, b2c, portfolio management, 529 college savings, hsa accounts, other financial investment activities, investment advisory, b2b, digital currency trading, customer service, digital assets custody, client-focused, investment automation, financial literacy programs, e-commerce, etfs, client services, esg investing, zero expense mutual funds, retirement planning, client risk profiling, digital banking, investment research, investment strategies, charitable giving, financial planning, investment products, separately managed accounts, charitable giving programs, student debt management tools, robo-advisors, retirement accounts, investment management, blockchain technology, brokerage services, fixed income, personal finance, alternative investments, financial advisory, long-term investing, automated investment advice, financial innovation, blockchain investments, client engagement platforms, client education, customized wealth strategies, wealth management tools, market trend analysis, services, asset under management, risk management, real-time market data, target date funds, retail, retirement plans, stock investing, exchange-traded funds (etfs), robo investing, savings accounts, tax-deferred accounts, ira accounts, 401(k) plans, college savings plans, financial advisor, sustainable investing, financial education, customer support, market insights, wealth protection, active trading, financial tools, virtual assistant, long-term care planning, investment profiles, investor services, diversified investments, financial literacy, tax-smart investing, cost-effective trading, education, non-profit, finance technology, information technology &amp; services, capital markets, consumer internet, consumers, internet, financial consulting, consulting, management consulting, insurance, nonprofit organization management, financial advising</v>
          </cell>
          <cell r="J131" t="str">
            <v>Akamai, Akamai DNS, CSC Corporate Domains, Outlook, Microsoft Office 365, Drupal, Microsoft Application Insights, FedEx, Microsoft Sharepoint, Salesforce Service Cloud, Figma, ThreatMetrix, Omniture (Adobe), Pardot, Adobe Marketing Cloud, Slack, Salesforce, Zendesk, Salesforce Live Agent, Apache, Nginx, Google Analytics, Google Tag Manager, Varnish, Microsoft-IIS, Adobe TestAndTarget, Mobile Friendly, ASP.NET, IBM Db2 for Linux, UNIX, and Microsoft Windows, PostgreSQL, Snowflake, SQL, YugabyteDB, Aerospike, Apache Kafka, Splunk, Python, pandas, NumPy, scikit-learn, Spring Boot, AWS SDK for JavaScript, AWS Trusted Advisor, Amazon Web Services (AWS), Kubernetes, SysTools VBA Password Recovery, Microsoft Excel, Amazon EKS Anywhere, Spring, IBM CICS Transaction Server, Zift Solutions, Sensor Tower, BMC Compuware File-AID, Control-M, IBM VSAM, Broadcom Easytrieve, AWS Direct Connect, Axway, SAP BusinessObjects Business Intelligence (BI), Gem, Syncsort MFX, IBM ISPF, CA Sysview Performance Management, CA 7 Workload Automation Intelligence, Act!, Docker, Node.js, Envoy, CAT, Oracle Analytics Cloud, Amazon DynamoDB, Aurora, Git, PrestaShop, Jenkins, ECS, PowerBI Tiles, Camunda, Visio, Draw.io, Miro, Gemini, GitHub Copilot, Amazon QuickSight, Postman, SOAPUI, Kong Insomnia, DBeaver, Tableau, InVision, TypeScript, CSS, Visual Studio Code, IntelliJ IDEA, Eclipse, Jupyter Notebook, CONDA, pgAdmin, SQL Developer, IBM UrbanCode Deploy, Datadog, Amazon Elastic Load Balancing, Vena, COBOL, Bitbucket, Axioma, Confluence, Gliffy, Microsoft PowerPoint, Amazon Kinesis, Streams, AutoSys Workload Automation, Ad Dynamo, Angular, Amazon EC2, Amazon S3, Google AdWords Conversion, Maven, Amazon CloudWatch, PRO.FILE, Mag+, Jira, Zoomdata, IBM DataStage, Airflow, Snow, Microsoft Azure Monitor, .NET, PL/SQL, IBM Cognos Analytics, MicroStrategy, Rise, Admin, Javascript, HTML5 Maker, jQuery, Bootstrap, GitHub, Mend, SonarQube, JUnit, JFrog Artifactory, Microsoft SQL Server Reporting Services, Salesforce CRM, Salesforce Journey Builder, Salesforce Marketing Cloud, AMP, Microsoft SQL Server Management Studio, QMetry Automation Studio, Bamboo, Lambda Cloud, API Gateway, AWS Fargate, Terraform, Ansible, AWS CloudFormation, New Relic, dynaTrace, Bash, Alteryx, , Karate Labs, REST, Cucumber, Obiee, Azure Linux Virtual Machines, Microsoft Windows Server 2012, Rust, FIS, Gradle, ELK Stack, SNS, Apache ActiveMQ, RabbitMQ, J2EE, Wiz, Groovy, Azure Blockchain Service, SharePoint, Microsoft Teams, VueJS, HTML Pro, Apache Struts, Apache Camel, GraphQL, webpack, Apigee, WP-Oauth, Oracle XML DB, Java EE, Amazon Textract, Genesys, NICE inContact, Microsoft Teams Rooms, BlueTie Vault, Concur, Apache JMeter, CONTROL, Microsoft PowerShell, Perl, Unix, NetApp iSCSI SAN Storage System, SAS Enterprise Guide, IBM Mainframe, Microsoft Office, Mode, Hibernate, MySQL, Informatica PowerCenter, Batch, Scala, Wavefront, Red Hat JBoss Enterprise SOA Platform, Azure Application Insights, Azure Log Analytics, Prometheus, Grafana, Selenium WebDriver, Cypress, Testng, Swagger UI, EJBCA, IBM MQ, Kibana, Semrush, AWS Lambda, Amazon Simple Queue Service (SQS), Selenium, Serenity, Mockito, ReadyAPI, Pytest, Moxie, Jasmine, Locust, Mocha, Jest, Tor, Puppeteer, Karma, Playwright, WebDriverIO, go+, Strato, Delphi, , Sizmek (MediaMind), SAM, JWT, Progress Chef, Azure Resource Manager, VMware, Avi Networks, ebs, AWS CloudTrail, Amazon Virtual Private Cloud (Amazon VPC), AWS Analytics, Definitive Healthcare, COINS, webMethods Trading Networks, Heartland Payment Systems, AI, Akamai CDN Solutions, Analyzer, Cisco DWDM, Conversant (ValueClick), CPI, E-planning, Emediate, Fluke Networks, Micro Focus Universal CMDB, Wowanalytics, Collibra, AWS Step Functions, Red Hat Satellite, XenServer, Oracle Bare Metal Cloud Services, Citrix, NetScaler, PDS Vista, Salesforce CRM Analytics, OpenSearch, AWS Bedrock, Kiosked, Android, Ethereum, Solidity Finance, Cloud Foundry, Polygon, HashiCorp Vault, Archer, Reltio Connected Data Platform, CockroachDB, Neo4j, Informatica, SnapLogic Anaplan Services, Redux, Ionic, C#, Hadoop HDFS, Apache Spark, Alation, BigID, Elasticsearch, PySpark, dbt, Delta Lake, Databricks, OpenTelemetry, GitHub Actions, Hugging Face, PyTorch, SentenceTransformers, TensorFlow, Kubeflow, AWS Secrets Manager, Google AlloyDB for PostgreSQL, Saucelabs, InfluxDB, SAP Financial Supply Chain Management (FSCM), Micro Focus UFT, Genesys Engage, Genesys Cloud CX, Xand, AT&amp;T, Composer, BASE, Sage, Amazon Elastic Container Service (Amazon ECS), IBM HTTP Server, Spiceworks IP Scanner, OpenLDAP, Wordpress.com, Check Point SDP, Next.js, Django, React, SPIFF, Quadient Inspire Platform, CyberArk, Delinea Secret Server, Microsoft Entra ID, Azure Pipelines, Springboot, JPA Health, Azure AD P2, SAP Materials Management, React Router, Azure Blob Storage, Azure VMware Solution, Viewable Media (Visable Measures), Star, CloudBees, Quest Toad, Mural, Serverless Framework, Rundeck, Catchpoint</v>
          </cell>
          <cell r="K131">
            <v>2432985360</v>
          </cell>
          <cell r="L131" t="str">
            <v>Other</v>
          </cell>
          <cell r="M131">
            <v>729000000</v>
          </cell>
          <cell r="N131">
            <v>45839</v>
          </cell>
          <cell r="O131">
            <v>32700000000</v>
          </cell>
          <cell r="Q131" t="str">
            <v>Fidelity Investments is a leading financial services company based in Boston, Massachusetts, founded in 1946 by Edward C. Johnson II. With approximately $9.9 trillion in customer assets and around 77,000 employees, Fidelity is one of the largest asset managers in the world. The company has a rich history, evolving from a small advisory firm into a global leader in investment solutions.
Fidelity offers a wide range of financial products and services, including mutual funds, retirement solutions, brokerage services, and innovative investment options. Their mutual fund offerings include growth-oriented funds, sector-specific funds, and zero-expense-ratio funds. Fidelity also provides 401(k) plans, pension management, and donor-advised funds. Additionally, they offer discount and online brokerage services, cryptocurrency custody and trading, and wealth management. Fidelity serves over 40 million individual investors and numerous institutional clients, making it a key player in the financial services industry.</v>
          </cell>
          <cell r="R131">
            <v>1946</v>
          </cell>
        </row>
        <row r="132">
          <cell r="A132" t="str">
            <v>xAI</v>
          </cell>
          <cell r="B132">
            <v>0</v>
          </cell>
          <cell r="C132">
            <v>3500</v>
          </cell>
          <cell r="D132" t="str">
            <v>information technology &amp; services</v>
          </cell>
          <cell r="E132" t="str">
            <v>http://www.x.ai</v>
          </cell>
          <cell r="F132" t="str">
            <v>http://www.linkedin.com/company/xai</v>
          </cell>
          <cell r="G132" t="str">
            <v>Palo Alto</v>
          </cell>
          <cell r="H132" t="str">
            <v>California</v>
          </cell>
          <cell r="I132" t="str">
            <v>machine learning, natural language processing, machine learning &amp; natural language processing, b2b, enterprise software, software, information technology, technology, information &amp; internet, artificial intelligence, information technology &amp; services, enterprises, computer software</v>
          </cell>
          <cell r="J132" t="str">
            <v>Cloudflare DNS, Gmail, Google Apps, Microsoft Office 365, CloudFlare Hosting, Taboola Newsroom, Greenhouse.io, Slack, Wix, JQuery 2.1.1, Bootstrap Framework, Eventbrite, Typekit, Vimeo, YouTube, Google Play, reCAPTCHA, Google Maps, Shutterstock, Stripe, WordPress.org, Squarespace ECommerce, Google Tag Manager, JivoSite, Hotjar, Woo Commerce, Gravity Forms, Google translate widget, Facebook Widget, Google translate API, Facebook Login (Connect), Google Font API, Google Maps (Non Paid Users), SOASTA, Mobile Friendly, Facebook Custom Audiences, Google Analytics, Circle, Docker, AI, Data Analytics, Python, JAX, Rust, C#, go+, PyTorch, Google Meet, Terraform, Puppet, Kubernetes, Ansible, Spark, Liferay, Scala, Pulumi, Mode, Prometheus, Grafana, PagerDuty, Buildkite, Argocd, Superset, Espresso, Drip, GRIN, Container Network Interface (CNI), Azure Virtual Machines, LogIC, Modbus, SAP Spartacus, Tor, Cisco Nexus Switches, AVRO, Emma, Star, Sprint, eMaint CMMS, GAS, AutoCAD, SketchUp, Revit, Adobe Creative Suite, Jetpack, Barracuda MSP, Forcepoint TRITON, Crestron, Zoomdata, Microsoft Teams, Cisco WebEx, AdSpeed, Okta, Google Workspace, Atlassian, IBM SPSS Modeler, Ignition SCADA, AC500 PLC, AVEVA InTouch HMI, Azure Active Directory B2C, TSYS, Act!, ModSecurity, NVIDIA A100 Tensor Core GPU, SentenceTransformers, UPS, Medium, CallMiner Eureka, Speech to text, Workday, Rippling, Greenhouse, Google AlloyDB for PostgreSQL, Apache Kafka, SQL, Electron, Jira, AWS SDK for JavaScript, FOUNDATION, Envoy, Amazon S3, Trend Micro Smart Protection, SES, Ning, IGEL Endpoints, Excel4Apps, Tableau, AWS Cloud Development Kit (AWS CDK), Microsoft Excel, C/C++, Cloudflare Insights, TypeScript, React, Tailwind, InfluxDB, CCC ONE, Bash, Javascript, Fastapi, Django, Redis, AWS Trusted Advisor, IBM ILOG CPLEX Optimization Studio, GraphQL, ebs, QuickBooks, Amazon Linux 2, RocksDB, EMC, MySQL, Amazon Managed Streaming for Apache Kafka (Amazon MSK), Hubspot, Gong, Provenir, CyberKnife, Express, PostgreSQL, Cisco Secure Firewall Management Center, Cisco VPN, Switch Concepts, React Router, Microsoft Azure Monitor, Amazon Virtual Private Cloud (Amazon VPC), Security, Azure Linux Virtual Machines, NVIDIA Morpheus, Dell PowerEdge Servers, , DC Storm, Dell EMC Celerra, Rapid7 InsightVM, Siemens SIMATIC SCADA, Siemens SIMATIC HMI (Human Machine Interface), Flux, PowerBI Tiles, Amplitude, Mixpanel, Microsoft Office, Outlook, .NET, Cascade CMS, .GIS, AWS Cloud Development Kit, OpenSCAP, Azure Key Vault, ARES, ROSS, HELM, Amazon Associates, edX, NVIDIA, VictoriaMetrics, Nginx, GRPC, Google Drive, IDC, SIMATIC WinCC, Resi, Inductive Automation Ignition, Apache Hadoop HDFS, Apache Flink, K3s, Calico, Cilium, ICONICS IoT, Criteo for Advertisers, Bitnami AlertManager, Harbor, Open Multi-Processing (OpenMP), Connect, EFI, AMP, Seeq, Power BI Documenter, Looker, WebRTC, Blackbaud Award Management, CPI, Apache, SWIFT, Kotlin, Microsoft Defender for Cloud, Sentinel, Microsoft Defender for Endpoint, Microsoft Entra ID, Gem, Acronis Cyber Backup, Tint, Azure Firewall, Azure DDoS Protection, Kona Web Application Firewall, Azure Purview, Azure Policy, Azure Log Analytics, IBM Storage Suite for IBM Cloud Paks, Microsoft Intune Enterprise Application Management, Azure Virtual Desktop, PowerPlan, Shopper Approved, Photon, Microsoft Project, ANGEL LMS, AWS Analytics, Azure Analysis Services, Netskope Cloud Access Security Broker (CASB), X, Azure DNS Zones, AWS Application Load Balancer, Akamai CDN Solutions, Salesforce Sales Cloud, Salesforce CPQ, Genetec, Autodesk BIM Collaborate, IoT, BASE, Bazel, Argo, Dell iDRAC (Integrated Dell Remote Access Controller), Tekla, ETABS, RISA, Bentley STAAD, accessiBe, Autodesk AEC Collection, Dell EMC PowerStore, Flashtalking by Mediaocean, Front Desk Scheduling, HelpOnClick, Siemens SIMATIC PCS, Amazon CloudWatch</v>
          </cell>
          <cell r="K132">
            <v>42134000000</v>
          </cell>
          <cell r="L132" t="str">
            <v>Debt Financing</v>
          </cell>
          <cell r="M132">
            <v>12500000000</v>
          </cell>
          <cell r="N132">
            <v>45931</v>
          </cell>
          <cell r="O132">
            <v>428000000</v>
          </cell>
          <cell r="Q132" t="str">
            <v>xAI is an artificial intelligence company founded by Elon Musk in 2023, dedicated to enhancing human scientific discovery and understanding the universe through advanced AI models. Headquartered in the San Francisco Bay Area, with additional offices in Palo Alto, San Francisco, London, and Memphis, xAI employs over 1,200 people and operates in the AI, social media, and technology sectors.
The company develops a vertically integrated AI stack that includes the Grok family of large language models, multimodal generation capabilities through Aurora, and a robust infrastructure known as Colossus. Their flagship product, Grok, offers real-time, engaging responses and is integrated into the X platform for Premium+ subscribers. xAI also provides specialized AI products for U.S. Government customers. With significant funding and rapid growth, xAI aims to deliver transparent and efficient AI solutions to businesses, consumers, and government entities.</v>
          </cell>
          <cell r="R132">
            <v>2023</v>
          </cell>
        </row>
        <row r="133">
          <cell r="A133" t="str">
            <v>Brightstar Lottery</v>
          </cell>
          <cell r="B133">
            <v>0</v>
          </cell>
          <cell r="C133">
            <v>11000</v>
          </cell>
          <cell r="D133" t="str">
            <v>information technology &amp; services</v>
          </cell>
          <cell r="E133" t="str">
            <v>http://www.brightstarlottery.com</v>
          </cell>
          <cell r="F133" t="str">
            <v>http://www.linkedin.com/company/brightstar-lottery</v>
          </cell>
          <cell r="G133" t="str">
            <v>Providence</v>
          </cell>
          <cell r="H133" t="str">
            <v>Rhode Island</v>
          </cell>
          <cell r="I133" t="str">
            <v>lottery games, retail lottery solutions, ilottery, selfservice lottery vending, instant ticket services, lottery, digital lottery solutions, ilottery games, lottery draw games, services-misc. amusement &amp; recreation, consumer discretionary, it services &amp; it consulting, lottery data platform, lottery system integration, lottery management, lottery retail and digital convergence, omni-channel lottery, lottery retail modernization, lottery digital solutions, lottery reliability, lottery technology provider, lottery market growth strategies, technology services, lottery solutions, lottery retail terminals, lottery game creator, lottery retail solutions, lottery operations support, lottery industry insights, gaming, lottery system security, lottery industry awards, lottery industry, lottery industry leader, lottery instant game services, lottery system configurability, lottery customer engagement, digital lottery, responsible gaming, lottery case studies, lottery community impact, lottery digital transformation, lottery digital platforms, omnichannel lottery, lottery innovation, software development, government, lottery industry events, lottery customer support, lottery game development, lottery systems, instant lottery, award-winning lottery games, lottery system provider, player engagement, retail lottery, lottery regulatory compliance, retail, lottery software, lottery market expansion, lottery platform, lottery operations, lottery data centralization, lottery business solutions, lottery game portfolio, integrated lottery solutions, digital solutions, lottery web solutions, web search portals, libraries, archives, and other information services, services, lottery technology innovation, lottery product development, lottery management software, lottery systems integration, entertainment, lottery industry news, lottery community programs, e-commerce, lottery market, secure lottery technology, instant lottery systems, lottery operational excellence, lottery mobile solutions, lottery online platform, lottery player loyalty programs, lottery security, lottery data analytics, lottery industry expertise, lottery industry sustainability, b2b, lottery self-service vending, lottery responsible gaming, lottery game creation, lottery digital engagement, lottery operator, retail solutions, lottery community benefits, lottery technology, finance, non-profit, distribution, information technology &amp; services, games, consumer internet, consumers, internet, financial services, nonprofit organization management</v>
          </cell>
          <cell r="J133" t="str">
            <v>Outlook, CloudFlare Hosting, Hubspot, Slack, YouTube, Shutterstock, MailChimp, Google Tag Manager, ASP.NET, Google Analytics, Bootstrap Framework, Facebook Login (Connect), Woo Commerce, Mobile Friendly, Facebook Custom Audiences, BugHerd, Google Play, Facebook Widget, WordPress.org, Google Font API, Google Analytics Ecommerce Tracking, Typekit, Vimeo, reCAPTCHA, Squarespace ECommerce, GitHub Actions, Flux, Docker, Kubernetes, HELM, Git, GitHub, dynaTrace, SAP Ariba Platform, Wider Planet, SAP SuccessFactors, Microsoft Teams, AWS SDK for JavaScript, Spring Boot, Spring, PostgreSQL, Bash, Maven, JUnit, REST, GitHub Copilot, Angular, TypeScript, RXJS, Angular Material, Node.js, C#, Formassembly, Zoho CRM, Zoom Rooms, TensorFlow, PyTorch, OpenCV, Azure Linux Virtual Machines, Apache Subversion (SVN) Server on Ubuntu 18.04 LTS, Jira, Ansible, Terraform, AWS Trusted Advisor, Microsoft Azure Monitor, Google Cloud, Cypress, IDC, React, jQuery, Bootstrap, Clarity PPM, SAP, CAT, Cadence, Hibernate, Gemini, Kaltura, Canon Printers, Cadence Omnis CFD Platform, Selenium, Testng, Microsoft Office, Gem, Snowflake, SQL, Microsoft Excel, Visual Studio, FOUNDATION, Microsoft PowerShell, Aryson MySQL to MSSQL Converter, Workday Prism Analytics, C/C++, Android, Aurora, IBM Db2 for Linux, UNIX, and Microsoft Windows, Bigtincan Readiness (formerly Brainshark), PowerBI Tiles, SAP BusinessObjects Business Intelligence (BI), Tableau, Python, DAX, Power Query, Wrike, Medius, Grafana, VMware vCenter Server, Sardine, TopSpot, Adobe After Effects, Adobe Premiere Pro, Strato, Adobe InDesign, Quip, Tor, SS&amp;C, Microsoft Windows Server 2012, go+, IBM ILOG CPLEX Optimization Studio, Prometheus, OpenTelemetry, ELK Stack, Aqua Trivy, Snyk, HashiCorp Vault, Confluence, React Native, Excel4Apps, Microsoft 365, Microsoft PowerPoint, Amazon Linux 2, Microsoft SQL Server Reporting Services, .NET, Dell iDRAC (Integrated Dell Remote Access Controller), Mode, Seismic, Salesforce CRM Analytics, Javascript, Intel, Azure Active Directory, WebCenter, ISO+â„¢, Eyefinity OfficeMate, AWS Analytics, Azure Analysis Services, Google Cloud Platform, AWS CloudFormation, Frame, Varonis GDPR Patterns, AMP, PL/SQL, Liquibase, Planon Universe, Unix, Dell EMC Disaster Recovery, Ad Astra, Bitbucket, IntelliJ IDEA, Microsoft Active Directory Federation Services, Azure Active Directory Domain Services, Microsoft Advanced Group Policy Management, OpenLDAP, Microsoft Identity Manager, Connect, ArcGIS Image Server, Cisco DNA Spaces, HTML Pro, Oracle XML DB, Adobe Creative Cloud, Adobe Photoshop, Alteryx, CSS, Less, Xamarin, Google AdWords Conversion, Polarion, Docking &amp; MDI for WPF, Microsoft Entity Framework, SharePoint, CONTROL, IFS Cloud, Onit, Azure Devops, AT&amp;T, ICP, , Sequence Monitor SPF, Blackline, SAP Warehouse Management, Wiz, ServiceNow, Cisco UCS Manager, IBM DFSMS, Azure Stream Analytics, ServiceNow Flow Designer, ServiceNow Service Portal, Act!, Linkedin Marketing Solutions, Indeed, ZipRecruiter, Percipio, Sass, HTML5 Maker, SAP SuccessFactors Learning, Secured MVC Forum on Windows 2012 R2, Mag+, OpticStudio, Amazon CloudWatch, mabl, Copilot, Red Hat Enterprise Linux, Red Hat OpenShift, VMware ESXi, VMware vSphere, IBM Db2, Red Hat, Amazon Web Services (AWS), Microsoft Azure, NetApp, LENOVO, Red Hat Satellite, Linkshare, Ruby On Rails, Ning, Terminalfour, Azure Active Directory B2C, Akamai CDN Solutions, Infoblox DHCP, Microsoft Windows Server 2000</v>
          </cell>
          <cell r="O133">
            <v>2511000000</v>
          </cell>
          <cell r="Q133" t="str">
            <v>Brightstar Lottery is a global leader in lottery technology and operations, dedicated exclusively to the lottery industry. Founded in 1976 in Providence, Rhode Island, the company has evolved through significant mergers, becoming a prominent player in the gaming sector. As of 2025, Brightstar Lottery operates under its own brand and is publicly traded on the NYSE.
The company provides a wide range of services and products, including advanced technology systems for lottery operators, instant lottery systems, and iLottery platforms. Brightstar Lottery also develops award-winning games and offers operational services that modernize lottery environments. With a strong commitment to responsible play and community investment, Brightstar Lottery serves governments and lottery operators worldwide, supported by a workforce of approximately 6,000 employees.</v>
          </cell>
        </row>
        <row r="134">
          <cell r="A134" t="str">
            <v>Circana</v>
          </cell>
          <cell r="B134">
            <v>0</v>
          </cell>
          <cell r="C134">
            <v>5700</v>
          </cell>
          <cell r="D134" t="str">
            <v>market research</v>
          </cell>
          <cell r="E134" t="str">
            <v>http://www.circana.com</v>
          </cell>
          <cell r="F134" t="str">
            <v>http://www.linkedin.com/company/wearecircana</v>
          </cell>
          <cell r="G134" t="str">
            <v>Chicago</v>
          </cell>
          <cell r="H134" t="str">
            <v>Illinois</v>
          </cell>
          <cell r="I134" t="str">
            <v>artificial intelligence, consumer packaged goods, services, demand signal analytics, d2c, market data, market measurement, demand planning tools, foodservice insights, demand solutions, demand management platform, retail data, demand growth strategies, foodservice, demand planning, supply chain optimization, data analytics, market intelligence, demand growth models, supply chain, demand management software, liquid data, demand optimization platform, demand analytics tools, demand measurement tools, demand management models, demand analytics software, demand intelligence, data integration, demand forecasting, demand data, retail performance, demand tools, demand planning models, market intelligence tools, predictive analytics, business intelligence, demand response models, demand strategies, demand platform, consumer purchase behavior, demand insights, demand platform software, analytics, demand forecasting software, consumer behavior, consumer data, data science, demand acceleration, demand analysis models, market trends, demand analytics, demand growth analytics, b2b, demand response systems, consumer insights, digital transformation, demand optimization solutions, demand forecasting models, demand measurement models, customer engagement, demand performance metrics, sales analytics, demand growth, demand prediction models, category management, demand optimization models, market share analysis, data visualization, big data, demand analysis tools, ai-driven insights, retail data analytics, sales growth, e-commerce, real-time insights, retail analytics, demand insights platform, demand analysis, media measurement, demand analytics platform, ai platform, retail, consulting, enterprise software, demand analytics models, demand solutions software, consumer panel data, demand forecasting platform, demand optimization, growth opportunities, management consulting services, demand management systems, supply chain data, demand management, market research, demand data platform, consumer behavior analysis, demand sensing technology, demand technology, demand insights tools, demand signal repositories, demand planning software, shopping behavior, omnichannel dynamics, sales performance, inventory optimization, retail measurement, growth consulting, market size analysis, cross-industry data, media planning, audience targeting, marketing analytics, product life cycle management, exact shopper behavior, competitive analysis, roi improvement, retail programs, actionable insights, liquid data platform, consumer demand, brand growth, b2b technology, e-commerce insights, healthcare analytics, cpg insights, advertising effectiveness, category performance, consumer spending, retail efficiency, innovation management, small business solutions, foodservice data, product development, channel effectiveness, market share measurement, sales optimization, data-driven decisions, retail campaign insights, product launch strategies, b2c, distribution, consumer products &amp; retail, transportation &amp; logistics, information technology &amp; services, enterprises, computer software, consumer internet, consumers, internet</v>
          </cell>
          <cell r="J134" t="str">
            <v xml:space="preserve">CSC Corporate Domains, Outlook, Microsoft Office 365, Google Cloud Hosting, Hubspot, Slack, Shutterstock, Mobile Friendly, Facebook Widget, UltiPro, New Relic, Linkedin Marketing Solutions, Facebook Custom Audiences, Google Tag Manager, Bing Ads, Nginx, Wix, Facebook Login (Connect), WordPress.org, Wistia, Varnish, Hadoop HDFS, Spark, Liquid, Microsoft Azure Monitor, Python, SQL, PySpark, Airflow, AWS Trusted Advisor, IBM ILOG CPLEX Optimization Studio, Microsoft Excel, , JUnit, Testng, Cucumber, Apache JMeter, Gatling, AI, Taleo Applicant Tracking Systems (ATS), UKG, AutoStore Unify Analytics, Intel, Google AdWords Conversion, Microsoft PowerPoint, IDC, Tableau, Power BI Documenter, Excel4Apps, Cisco AppDynamics, Genius, Microsoft Office, Microsoft Teams Rooms, SAS Enterprise Guide, Trifacta, Aha!, IBM WebSphere Automation, Oracle WebLogic, Red Hat JBoss Enterprise SOA Platform, ebs, Admin, Azure Active Directory B2C, AWS SDK for JavaScript, Unix, Batch, Microsoft Dynamics CRM, Cisco Adaptive Security Appliance (ASA) Software, NetSuite, Microsoft Teams, SharePoint, C#, Copilot, Microsoft Power Automate, Microsoft Power Platform, Microsoft SQL Server Reporting Services, .NET, Lytics, CloudBees CI, Candid, Syncsort MFX, Less, Ning, Webex, Star, CallMiner Eureka, Media Temple DNS, Scala, PowerBI Tiles, Odoo CRM, Mag+, Articulate 360, Camtasia, Synthesia, Blackline, Expensify, Microsoft Dynamics, Postpresso, SAP Business Network Supply Chain Collaboration, Experian, Google Cloud Platform, Amazon Web Services (AWS), Cisco VPN, Cisco vEdge Cloud Router, AWS Transit Gateway, Amazon Virtual Private Cloud (Amazon VPC), Microsoft Dynamics 365, UKG Wallet, Crestron, Zoomdata, Harmony Email &amp; Collaboration, Coupa, Docker, Kubernetes, </v>
          </cell>
          <cell r="O134">
            <v>881600000</v>
          </cell>
          <cell r="Q134" t="str">
            <v>Circana is a market research, technology, and analytics company based in Chicago, Illinois. Established in 2022 through the merger of The NPD Group and Information Resources, Inc., it specializes in consumer insights and AI-driven data solutions for consumer packaged goods (CPG), durables manufacturers, and retailers. The company operates in 20 countries and tracks market data across over 2,000 categories, covering $5.8 trillion in global consumer spending.
Circana offers a comprehensive suite of services, including consumer and retail tracking, predictive analytics, and technology platforms like its Liquid DataÂ® system. These tools provide actionable insights into consumer behavior, market share, and growth strategies. The company supports nearly 7,000 leading brands and retailers, helping them optimize operations and adapt to market changes. With a strong focus on innovation and data quality, Circana positions itself as a leader in the market research industry.</v>
          </cell>
          <cell r="R134">
            <v>2023</v>
          </cell>
        </row>
        <row r="135">
          <cell r="A135" t="str">
            <v>QBurst</v>
          </cell>
          <cell r="B135">
            <v>0</v>
          </cell>
          <cell r="C135">
            <v>3600</v>
          </cell>
          <cell r="D135" t="str">
            <v>information technology &amp; services</v>
          </cell>
          <cell r="E135" t="str">
            <v>http://www.qburst.com</v>
          </cell>
          <cell r="F135" t="str">
            <v>http://www.linkedin.com/company/qburst</v>
          </cell>
          <cell r="G135" t="str">
            <v>Chantilly</v>
          </cell>
          <cell r="H135" t="str">
            <v>Virginia</v>
          </cell>
          <cell r="I135" t="str">
            <v>javaj2ee, hibernate, lamp, flash, salesforce, rubyonrails leaders in symfony, propel agile, app dev on iphone, cakephp, amazon ec2s3 experts in php, reactjs, spring, python, sharepoint, flex, android, google app engine, iterative development methodologies, net, aws, drupal, rubyonrails, it services &amp; it consulting, ai in logistics, ai in retail, high-end service delivery, cloud security, cybersecurity, cloud-native, software consulting, mobile development, big data analytics, agile development, ux/ui for enterprise apps, e-commerce, cloud computing, custom software, open source software solutions, cloud-native solutions, container orchestration, data-driven strategies, scalable applications, internet of things, software development, fast-growing tech firm, insurance, technology partnerships, ai in insurance, web development, ai in hospitality, enterprise solutions, ux design, ai in real estate, project management, cost-effective services, ai deployment for enterprises, crm, recognition by deloitte, erp, big data, enterprise software, marketing automation, consulting, machine learning, data science, computer systems design and related services, ai-driven decision making, application development, cloud-native application development, ai in finance, web application development, devops services, cloud consulting, cloud infrastructure, data management, blockchain, services, operational efficiency, microservices, ai in automotive, digital transformation, devops automation, quality assurance, customer engagement, computer vision, user experience, ux/ui design, ai in manufacturing, software engineering, ai solutions, open source, end-to-end digital solutions, devops, generative ai, cross-industry solutions, global client base, innovation in software, retail, cloud migration strategies, microservices architecture, ai deployment, ai in healthcare, information technology and services, ai in education, innovation, digital strategy, hospitality, security, client-centric approach, b2b, analytics, user experience design, custom software development, offshore development, consulting services, agile methodology, technology services, global delivery, healthcare, digital marketing, technology partner, mobile app development, ai-powered software engineering, containerization, data analytics, cloud migration, business growth solutions, ai-powered product engineering, big data analytics services, open source technologies, automation, offshore development centers, client-centric, ai and machine learning, cloud enablement, cloud-native apps, cloud monitoring, cloud security posture, aws cloud cost optimization, azure gcp app engine, artificial intelligence, data engineering, generative ai development, data visualization, customer relationship management, enterprise resource planning, digital experience platform, api management, quality assurance automation, microservice architecture, performance monitoring, data warehousing, e-learning portals, e-commerce sites, intelligent document processing, video analytics, cloud migration services, retain strategy, lift and shift migration, serverless computing, hybrid cloud strategy, multi-cloud solutions, automation tools, infrastructure as code, business intelligence, social media management, digital transformation consulting, application modernization, finance, education, manufacturing, transportation &amp; logistics, construction &amp; real estate, mobile, internet, information technology &amp; services, enterprises, computer software, consumer internet, consumers, productivity, sales, marketing &amp; advertising, saas, app development, apps, internet infrastructure, ux, marketing, leisure, travel &amp; tourism, management consulting, health care, health, wellness &amp; fitness, hospital &amp; health care, design, financial services, mechanical or industrial engineering</v>
          </cell>
          <cell r="J135" t="str">
            <v>Amazon CloudFront, Salesforce, Route 53, Amazon SES, Gmail, Mimecast, Google Apps, Microsoft Office 365, Amazon AWS, VueJS, React Redux, React, GitLab, Slack, Django, YouTube, Mobile Friendly, Google Frontend (Webserver), Google Tag Manager, Linkedin Marketing Solutions, Apptio Cloudability SaaS, AMP, Parallels Mac Management for Microsoft SCCM, Flexera, AWS Analytics, Azure Analysis Services, IBM ILOG CPLEX Optimization Studio, Apex, Ning, Google Cloud Platform, Terraform, Kubernetes, Ansible, Stackdriver Monitoring, Prometheus, Grafana, Python, Bash, AWS Trusted Advisor, Microsoft Azure Monitor, Salesforce Flow, DotNetNuke, MongoDB</v>
          </cell>
          <cell r="L135" t="str">
            <v>Merger / Acquisition</v>
          </cell>
          <cell r="M135">
            <v>0</v>
          </cell>
          <cell r="N135">
            <v>45689</v>
          </cell>
          <cell r="O135">
            <v>375000000</v>
          </cell>
          <cell r="Q135" t="str">
            <v>QBurst is a global software development and consulting company founded in 2004 in Trivandrum, India. With a focus on digital transformation and AI-powered solutions, QBurst has grown to employ over 3,200 people and operates in multiple countries, including the US, Japan, and the UK. The company is headquartered in Chantilly, Virginia, and emphasizes the integration of human expertise with AI to enhance digital experiences.
QBurst offers a range of services, including custom software development, cloud solutions, data analytics, and digital marketing. The company has successfully completed over 1,200 projects, catering to startups, small and medium-sized businesses, and large enterprises. QBurst maintains partnerships with major tech companies like Microsoft, Amazon, and Google, and has a strong client base that includes organizations such as the United Nations and National Geographic. The company is committed to innovation and has a history of adopting new technologies to deliver value to its clients.</v>
          </cell>
          <cell r="R135">
            <v>2004</v>
          </cell>
        </row>
        <row r="136">
          <cell r="A136" t="str">
            <v>Cisco Networking Academy</v>
          </cell>
          <cell r="B136">
            <v>0</v>
          </cell>
          <cell r="C136">
            <v>4000</v>
          </cell>
          <cell r="D136" t="str">
            <v>computer networking</v>
          </cell>
          <cell r="E136" t="str">
            <v>http://www.netacad.com</v>
          </cell>
          <cell r="F136" t="str">
            <v>http://www.linkedin.com/school/cisco-networking-academy1</v>
          </cell>
          <cell r="G136" t="str">
            <v>San Jose</v>
          </cell>
          <cell r="H136" t="str">
            <v>California</v>
          </cell>
          <cell r="I136" t="str">
            <v>security, packet tracer, cybersecurity, networking, programming, education, internet of things, os it, computer networking products, tech workforce readiness, industry-aligned curricula, global education initiative, tech skills for employment, technology literacy, scalable tech education, scalable education, skills-to-jobs, education services, structured curricula, digital skills, industry-recognized certifications, tech skills for youth, education technology, digital skills for youth, global impact, virtual classroom, accessibility, education partnerships, certification exam prep, emerging technologies, global tech education, curriculum, python coding courses, python programming, educator training programs, stem education, skills gap, tech skills development, certification, scalability, technology curriculum, tech workforce, services, remote learning, python, employment skills, skills training, online learning platform, information technology, tech skills, it education, digital skills training, software development, career readiness, it skills for developing regions, educational partnerships, cisco certifications, worldwide impact, educational platform, it skills for career transition, educator tools, online training modules, self-paced courses, iot curriculum, digital skills ecosystem, educator support, skills development, global education access, digital transformation training, certification courses, skills for employment, digital skills democratization, iot training, it workforce bridge, tech skills for workforce, digital economy skills, online certification prep, digital skills for students, virtual learning environment, cybersecurity fundamentals, cybersecurity training, tech workforce development, programming education, cybersecurity certifications, digital inclusion, digital literacy programs, network design training, it skills gap, inclusive education, educational outreach, digital skills empowerment, iot device training, network security, career preparation, it skills training, global skills development, cisco networking academy, global tech education platform, it skills for jobs, global digital literacy, industry certifications, it career pathways, digital literacy, technology access in underserved areas, professional development, iot, it training, educator support tools, networking courses, workforce training, programming for beginners, colleges, universities, and professional schools, educator resources, networking fundamentals, access to technology education, technology skills gap, global education, automation, virtual labs, cisco, remote it education, online education, virtual certification labs, certification prep, technology training, e-learning platform, online courses, technical training, cybersecurity foundations, programming languages, hands-on labs, certificates, skill development, career advancement, instructor-led training, self-paced learning, job readiness, networking infrastructure, cloud computing, system administration, technical skills, data analysis, problem solving, team collaboration, web development, software engineering, database management, cyber defense, ethical hacking, mobile development, security protocols, network design, digital transformation, technology education, learning management, virtual classrooms, professional growth, career pathways, it certifications, continuous learning, training resources, b2c, information technology &amp; services, e-learning, internet, computer software, education management, enterprise software, enterprises, b2b, data analytics</v>
          </cell>
          <cell r="J136" t="str">
            <v>Amazon CloudFront, Route 53, Amazon SES, Gmail, Google Apps, Amazon AWS, Drupal, VueJS, AWS SDK for JavaScript, OneTrust, Slack, Salesforce, Cedexis Radar, Google Analytics, Apache, Facebook Custom Audiences, Vimeo, UserVoice, SOASTA, Facebook Widget, Zencoder, Marketo, AppDynamics, Bootstrap Framework, Mobile Friendly, Adobe Media Optimizer, Google Tag Manager, Facebook Login (Connect), Linkedin Marketing Solutions, YouTube, DoubleClick Floodlight</v>
          </cell>
          <cell r="O136">
            <v>56654000000</v>
          </cell>
          <cell r="Q136" t="str">
            <v>Cisco Networking Academy (NetAcad) is a global e-learning program established by Cisco Systems in 1997. It aims to teach Internet technology and IT skills, preparing students for entry-level careers and industry certifications. The program has grown significantly, reaching 17.5 million learners in 190 countries by its 25th anniversary in 2022, with a commitment to train an additional 25 million individuals over the next decade.
NetAcad offers free, high-quality IT courses that include a blended learning model combining web-based content, hands-on labs, and instructor-led teaching. The core curriculum covers essential networking skills and prepares students for Cisco Certified Networking Associate (CCNA) certification. Additional support includes entrepreneurship training and mentoring programs. Courses are delivered at local academies in various educational institutions worldwide, ensuring accessibility and inclusivity for underserved populations.</v>
          </cell>
          <cell r="R136">
            <v>1997</v>
          </cell>
        </row>
        <row r="137">
          <cell r="A137" t="str">
            <v>RedCore</v>
          </cell>
          <cell r="B137">
            <v>0</v>
          </cell>
          <cell r="C137">
            <v>4500</v>
          </cell>
          <cell r="D137" t="str">
            <v>information technology &amp; services</v>
          </cell>
          <cell r="E137" t="str">
            <v>http://www.redcore.group</v>
          </cell>
          <cell r="F137" t="str">
            <v>http://www.linkedin.com/company/redcore-business-group</v>
          </cell>
          <cell r="G137" t="str">
            <v>Payson</v>
          </cell>
          <cell r="H137" t="str">
            <v>Utah</v>
          </cell>
          <cell r="I137" t="str">
            <v>it system custom software development, dtf printing, e-commerce, seo, pad printing, fast production, customer-centric solutions, embroidery machines, uv flatbed printers, market transformation solutions, digital marketing and advertising, technology development, print solutions, digital presence enhancement, market-leading printing technology, screen printing, cnc and laser cutters, transparency, high-quality results, cloud infrastructure, enterprise software, communication tools, printing and packaging, ppc, physical branding materials, digital transformation, market transformation, data protection, copywriting, print technology, sublimation printing, product development, diamond engravers, innovative solutions, high-impact technology, cloud computing, high-impact digital solutions, physical branding, business solutions, digital marketing tools, software development, digital marketing, financial technology, market innovation, cost-effective pricing, sign design, uv flatbed printing, brand consistency, print machinery, scalable technology, solvent printers, web development, digital and physical brand consistency, digital markets, digital economy, industry standards, data security services, e-commerce support, results-oriented approach, brand development, it infrastructure, computer systems design and related services, proactive team culture, e-commerce platforms, business growth, data security, regulatory compliance tools, marketing technology, promotional items, sublimation printers, security solutions, digital process automation, laser cutters, scalability, regulatory compliance, branding services, information technology and services, cloud solutions, team leadership, it security, b2b, b2c, finance, manufacturing, consumer products &amp; retail, information technology &amp; services, consumer internet, consumers, internet, search marketing, marketing, marketing &amp; advertising, enterprises, computer software, internet infrastructure, writing &amp; editing, finance technology, financial services, computer &amp; network security, mechanical or industrial engineering</v>
          </cell>
          <cell r="J137" t="str">
            <v>Cloudflare DNS, Rackspace MailGun, Gmail, Google Apps, CloudFlare Hosting, Terraform, Ansible, HELM, Kubernetes, Amazon EKS Anywhere, Google Firebase Crashlytics, Amazon EC2, Sizmek (MediaMind), Google AdWords Conversion, ebs, Amazon Elastic File System (Amazon EFS), Amazon Virtual Private Cloud (Amazon VPC), Amazon S3, Route 53, GitLab, Argocd, Amazon Linux 2, Bash, Python, Apple macOS, Secured MVC Forum on Windows 2012 R2, Meta Ads, Facebook Pixel, SAP, GRPC, Grafana, Confluence, Jira, go+, IBM HTTP Server, PostgreSQL, Docker, Redis, AWS Trusted Advisor, IBM ILOG CPLEX Optimization Studio, Tableau</v>
          </cell>
          <cell r="Q137" t="str">
            <v>RedCore is an international business group that specializes in developing and implementing technology solutions for digital markets. Founded in 2005 in Mandaluyong, Philippines, the company has evolved from IT automation services into a comprehensive software solutions provider. RedCore focuses on enhancing business processes across various sectors, including iGaming, fintech, marketing technologies, e-commerce, and communications.
The company offers a wide range of services, including platform-based B2C services, fintech and payment solutions, marketing platforms, and digital transformation tools. Its brands, such as Frogo, Communications Hub, and Pay.Partners, provide tech-driven products aimed at process optimization and business enhancement. Key offerings include business intelligence and analytics, technology-enabled solutions, human resources and payroll management, and enterprise optimization. RedCore emphasizes innovation and collaboration, aiming to create scalable solutions that foster growth and transparency across its operations.</v>
          </cell>
        </row>
        <row r="138">
          <cell r="A138" t="str">
            <v>Zebra Technologies</v>
          </cell>
          <cell r="B138">
            <v>0</v>
          </cell>
          <cell r="C138">
            <v>9900</v>
          </cell>
          <cell r="D138" t="str">
            <v>information technology &amp; services</v>
          </cell>
          <cell r="E138" t="str">
            <v>http://www.zebra.com</v>
          </cell>
          <cell r="F138" t="str">
            <v>http://www.linkedin.com/company/zebra-technologies</v>
          </cell>
          <cell r="G138" t="str">
            <v>Lincolnshire</v>
          </cell>
          <cell r="H138" t="str">
            <v>Illinois</v>
          </cell>
          <cell r="I138" t="str">
            <v>data capture, digitization, automation, transportation logistics, printing, mobile computing, software, healthcare, manufacturing, location solutions, government, rfid, transportation amp logistics, banking, robotics, wireless lan, supplies, services, retail, zatar, hospitality, consumer products, printers,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logistics,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information technology &amp; services, health care, health, wellness &amp; fitness, hospital &amp; health care, mechanical or industrial engineering, financial services, leisure, travel &amp; tourism, consumer goods, consumers, enterprises, computer software, professional training &amp; coaching, analytics, logistics &amp; supply chain, consumer internet, internet, computer hardware, hardware, pos, payments, artificial intelligence</v>
          </cell>
          <cell r="J138" t="str">
            <v>Outlook, DemandBase, Drupal, VueJS, Pantheon, UptimeRobot, Atlassian Cloud, Oracle Commerce Cloud, Oracle Commerce, OneTrust, React Redux, GitHub Hosting, Salesforce Service Cloud, SumoMe, Salesforce Live Agent, Amazon SES, Slack, Salesforce, Facebook Login (Connect), Bing Ads, Google Analytics, LiveRamp, reCAPTCHA, Qualtrics, Facebook Widget, Bootstrap Framework, Facebook Custom Audiences, Omniture (Adobe), Wistia, Hotjar, Stripe, Evergage, Typekit, Linkedin Marketing Solutions, Mobile Friendly, DoubleClick Floodlight, Google Tag Manager, Cvent, DoubleClick, Vimeo, YouTube, Adobe Media Optimizer, Google Cloud BigQuery, Hive, Apache Beam, Google, Spark, Databricks, SQL, Wider Planet, Pandora FMS, AI, Salesforce CRM Analytics, Ning, Visio, Gem, Resi, Adobe Experience Manager, Mode, Git, IoT, Less, Sigma, Akamai App &amp; API Protector, HPE MSA, S&amp;P Capital IQ Pro, John Doe, CONTROL, Power BI Documenter, Excel4Apps, Google AdWords Conversion, Microsoft PowerPoint, Jira, Android, ServiceNow, SharePoint, Smartsheet, Canva, Vertex AI, Python, PowerBI Tiles, COSTAR, Microsoft Power Platform, ACL, Azure Application Insights, Progress Chef, Microsoft SQL Server Reporting Services, Standalone Tomcat - Java Servlet and JSP Platform by TurnKey Linux (HVM), Totango, AWS SDK for JavaScript, CAT, IFS, Oracle Database 19c, Oracle WebLogic Server, Oracle RAC One Node, IBM Db2 for Linux, UNIX, and Microsoft Windows, Postpresso, Electron, Microsoft Office, Photon, Zebra Symbol, TSYS, SS&amp;C, PySpark, Delta Lake, Unity Catalog, MLflow, Azure Analysis Services, Google Cloud Platform, GitHub, Spreadsheet Server by insightsoftware, Foxit PDF SDK, Apache Spark, Bash, , LinkedIn Sales Navigator, Olo, SES, go+, Spring Boot, Google AlloyDB for PostgreSQL, Flutter, Observe.AI, Sensor Tower, Oracle Siebel, Oracle Analytics Cloud, Samsung Tablets, Canon Printers</v>
          </cell>
          <cell r="K138">
            <v>5255117002</v>
          </cell>
          <cell r="L138" t="str">
            <v>Debt Financing</v>
          </cell>
          <cell r="M138">
            <v>3250000000</v>
          </cell>
          <cell r="N138">
            <v>44682</v>
          </cell>
          <cell r="O138">
            <v>5396000000</v>
          </cell>
          <cell r="Q138" t="str">
            <v>Zebra Technologies Corporation is a prominent provider of enterprise hardware, software, and services designed to enhance real-time visibility and operational efficiency for frontline workers across various industries, including retail, healthcare, manufacturing, and logistics. Founded in 1969 and headquartered in Lincolnshire, Illinois, Zebra has a rich history of innovation, starting with its first barcode printer in 1982 and evolving into a leader in automatic identification and data capture technologies.
The company offers a wide range of products, including rugged mobile computers, barcode scanners, RFID devices, and thermal printers. Zebra also provides software solutions like the Zebra Savanna data intelligence platform and various tools for workflow optimization. With a commitment to employee development and responsible operations, Zebra continues to expand its global presence and enhance its portfolio through strategic acquisitions, ensuring it meets the needs of diverse sectors and supports intelligent enterprise journeys.</v>
          </cell>
          <cell r="R138">
            <v>1969</v>
          </cell>
        </row>
        <row r="139">
          <cell r="A139" t="str">
            <v>HTC Global Services</v>
          </cell>
          <cell r="B139">
            <v>0</v>
          </cell>
          <cell r="C139">
            <v>12000</v>
          </cell>
          <cell r="D139" t="str">
            <v>information technology &amp; services</v>
          </cell>
          <cell r="E139" t="str">
            <v>http://www.htcinc.com</v>
          </cell>
          <cell r="F139" t="str">
            <v>http://www.linkedin.com/company/htc-global-services</v>
          </cell>
          <cell r="G139" t="str">
            <v>Troy</v>
          </cell>
          <cell r="H139" t="str">
            <v>Michigan</v>
          </cell>
          <cell r="I139" t="str">
            <v>digital services, transformational advisory, cybersecurity, testing, mobility services, data management, digital content management, it security, it services, application management, application modernization, infrastructure &amp; cloud, service desk, financial services, sap services, cognitive services, enterprise content management, artificial intelligence, emr &amp; crm services, collaboration services, it solutions, it infrastructure management, big data, digital transformation, erp, data management services, program management, bpo services, governance risk compliance, it services &amp; it consulting, ai roadmap, idoc data suite, business process outsourcing, predictive analytics, api &amp; microservices, unified communications, security automation, cloud migration, industry cloud solutions, ai &amp; agentic ai for bfsi, retail &amp; cpg digital solutions, agentforce crm, services, htc maige (data &amp; ai platform), dataops &amp; aiops, data analytics, software development, financial &amp; insurance tech, cloud finops, sustainable it, scalability, healthcare analytics, ucdp data platform, ai &amp; data platforms, industry cloud platforms, public sector digital services, smart store &amp; dark store tech, hybrid cloud solutions, digital engineering, saas &amp; paas adoption, public sector, enterprise software, data science &amp; ai, manufacturing, digital workplace solutions, supply chain control towers, data lakes, information technology and services, legacy modernization, computer systems design and related services, customer experience, customer engagement, machine learning, government, business intelligence, enterprise software implementation, champ cloud hyper automation, global delivery, supply chain management, industry-specific solutions, core system modernization, legacy system modernization, ai chatbots, customer engagement solutions, digital platforms, automation services, customer loyalty platforms, nextgen aps cloud, ai for risk &amp; compliance, hdap healthcare data platform, cybersecurity &amp; risk management, customer 360, technology consulting, ai governance, unified cloud data hub (ucdp), supply chain control tower, cloud management, real-time data processing, regulatory compliance automation, business continuity, low code/no code, iot &amp; connected devices, ai-powered customer support, b2b, supply chain &amp; logistics tech, cloud services, client-centric approach, digital front door (dfd), cloud computing, operational efficiency, digital twin for manufacturing, smart automation tools, healthcare it solutions, api integration, itsm platforms, predictive maintenance, healthcare, industry verticals, healthcare it, application development, business process services, digital portals, insurqa test suite, customer journey personalization, devsecops &amp; automation, consulting, digital experience platforms, servicefocus itsm, application development &amp; maintenance, customer data platforms, rpa &amp; ipa, trracs trade reconciliation, innovation, cloud optimization, ai &amp; data governance frameworks, ai-driven solutions, microservices, content management systems, ai &amp; genai, cloud security, yantra rpa tool, retail, genai, customer relationship management, managed it services, devops, ai &amp; ml use cases, insight stories &amp; webinars, digital twin technology, quality engineering, omnidev (genai sdlc), supply chain optimization, cloud &amp; infrastructure, omnichannel engagement, ai solutions, hybrid workplace, intelligent document processing, agile development, low code development, erp solutions, crm systems, contact center solutions, data governance, quality assurance, testing services, industry platforms, automation solutions, insurance technology, private cloud, public sector it solutions, document management, digital customer experiences, business process management, ehr systems, telehealth solutions, healthcare it consulting, data integration, iot solutions, api management, user experience design, digital governance, infrastructure management, digital front door solutions, finance and accounting services, digital analytics platform, cognitive automation, data annotation services, bps, intelligent automation, e-commerce, finance, education, distribution, consumer products &amp; retail, transportation &amp; logistics, computer &amp; network security, information technology &amp; services, enterprises, computer software, mechanical or industrial engineering, analytics, logistics &amp; supply chain, management consulting, health care, health, wellness &amp; fitness, hospital &amp; health care, app development, apps, crm, sales, design, consumer internet, consumers, internet</v>
          </cell>
          <cell r="J139" t="str">
            <v>Outlook, Microsoft Office 365, Salesforce, Sendgrid, Slack, SiteScout, WordPress.org, Mobile Friendly, Facebook Widget, Facebook Login (Connect), YouTube, CrazyEgg, Facebook Custom Audiences, Google Font API, Linkedin Marketing Solutions, reCAPTCHA, Open AdStream (Appnexus), Apache, MailChimp, Bootstrap Framework, Google Tag Manager, Google Analytics, Gravity Forms, Hotjar, Remote, MovingImage24, Duck Creek, SQL, Jira, Python, CrowdStrike Falcon X, Dell EMC PowerStore, SharpSpring, Google Cloud Platform, Jenkins, GitLab, GitHub Actions, Terraform, Google Cloud Deployment Manager, Docker, Kubernetes, SAP, SAP GRC Access Control (GRC-SAC), .NET, Olo, Google Cloud Machine Learning Engine, Apex, Salesforce Lightning Web Components, OpenTable for Restaurants, Salesforce VisualForce, Salesforce Einstein Analytics, REST, Red Hat JBoss Enterprise SOA Platform, Flow, Gearset, Copado, PEX, Adobe Experience Cloud, Azure Linux Virtual Machines, Cohesity, Commvault, Microsoft Windows Server 2012, Rubrik, Unix, Veeam, Act!, Adobe Customer Journey Analytics, MYOB Business AccountRight, Posit, Dell PowerEdge Servers, Kiosked, Zebra Symbol, Canon Printers, Rally, AWS SDK for JavaScript, Spring, Angular, Oracle Analytics Cloud, Micro, Apache JMeter, Gatling, BlazeMeter, ReadyAPI, Microsoft.NET Core 3.1, Microsoft SQL Server Reporting Services, Microsoft Azure Monitor, Confluence, Trello, Microsoft Excel, Microsoft PowerPoint, Epic, Epic ClinDoc, Cision, Epic Willow, Epic Radiant, AMS360, Salesforce Flow, Ning, Dash, Salesforce Sales Cloud, Salesforce Service Cloud, Azure Devops, Cytoscape, Cadence, MyChart, athenahealth Revenue Cycle Services, Hi-Media Performance, Route, Smartsheet, Google Compute Engine, Hashicorp Packer, Google Cloud Load Balancing, Git, Google Kubernetes Engine, Google Cloud Run, HELM, Visio, LucidChart, AWS Analytics, go+, Azure Cloud Shell, Datadog, Splunk, Prometheus, Grafana, Amazon EKS Anywhere, Istio, Envoy, Argocd, Flux, CoreDNS, CSS, CONTROL, Lambda Cloud, Amazon S3, ebs, Amazon EC2, Sizmek (MediaMind), Crystal Ball, Route 53, Google AdWords Conversion, Amazon CloudWatch, ELK Stack, Grafana Loki, FlipHTML5, Javascript, DATAflow, dbt, Google Cloud BigQuery, Scala, SAP PowerDesigner, erwin Data Modeler, Oracle Cloud, IBM DFSMS, Oracle XML DB, Informatica, Salesforce Customer 360 Data Manager, Informatica Data Quality, Informatica PowerCenter, Informatica Cloud Mass Ingestion, Azure Functions, Azure Service Bus, Azure Logic Apps, Azure Cosmos DB, Azure Key Vault, Azure API Management, React, Next.js, Node.js, Express, GraphQL, Wordpress, Contentful, Strapi, Azure Analysis Services, TypeScript, Totango, Spring Boot, PubSub+, Google Cloud Functions, Google Cloud Dataproc, DotNetNuke, Axway, Mobileiron, Onit, SAP S/4HANA, SAP Activate, SAP Analytics Cloud, SAP SuccessFactors Learning, Process automation package for service request creation in SAP S/4HANA Utilities, Informatica Cloud Data Integration, CAT, Aqua, Air, Informatica Intelligent Cloud Services (IICS), IBM Data Warehouse, Red Hat OpenShift, Rancher Labs, Red Hat, OpenTelemetry, IBM Content Manager for iSeries, SimCorp Gain, Tampa AS400 Inc, Guidewire ClaimCenter, IBM Db2 for Linux, UNIX, and Microsoft Windows, IBM Mainframe, C#, Backbone JS Library, PL/SQL, , Oracle Warehouse Management Cloud, PySpark, Airflow, GitHub, AWS Trusted Advisor, IBM ILOG CPLEX Optimization Studio, Amazon GuardDuty, ServiceNow Configuration Management Database, AWS CloudTrail, AWS Security Hub, Google Cloud Security Command Center, Google Cloud Armor, Tor, Ansible, AWS CloudFormation, 1Password, Snyk Code (SAST), Ad Astra, Minteye / AdsCaptcha, Zabbix, Mulesoft, RAML, Limelight Video Platform, Yahoo SiteBuilder, PowerBI Tiles, Microsoft PowerShell, SWIFT, Kotlin, Amazon Web Services (AWS), WP-Oauth, OpenID, JWT, ServiceNow, Dell EMC Disaster Recovery, Sales Cloud Einstein, Google AlloyDB for PostgreSQL, Cucumber, Playwright, Tekton Pipelines, Sift, SharePoint, Microsoft Power Automate, Microsoft Power Apps, Power BI Documenter, Project for the web, Microsoft Teams, DATAVERSE LTD, Excel4Apps, SysTools VBA Password Recovery, Guidewire, Mode, Guidewire PolicyCenter, PCF International, ASP.NET, Bootstrap, Workday, Google Cloud Spanner, Google Cloud Pub/Sub, SonarQube, Checkmarx, Temenos Transact, Cisco BroadWorks, Oracle Retail Xstore Point-of-Service, Soap Media, AWS App Mesh, ABAP, Microsoft Dynamics 365, Microsoft Power Platform, Microsoft 365, Guidewire BillingCenter, Clarity PPM, , CANalyzer, Groovy, Oracle Customer Experience (CX) Cloud Suite, Boomi, Apigee, Genesys, Five9, Twilio, Teamcenter, Workfront, A Small Orange, Google Cloud, Hugging Face, PyTorch, TensorFlow, Security, Citrix, XenServer, Citrix App Layering, NetScaler, ControlUp, VMware, Microsoft Active Directory Federation Services, Akamai CDN Solutions, Infoblox DHCP, WSUS, Microsoft Advanced Group Policy Management, Cisco Unified Intelligence Center, IoT, Android, VHDL, Spring Cloud, QlikView, VLAN, Postpresso, Gorilla Nation, ACL, Wireshark, FortiAnalyzer, Fortinet FortiGate, Less, VMware SD-WAN, Cisco DNA Center, Bash, Oracle Email Server, Microsoft Office, Databricks, Delta Lake, Elasticsearch, Argon CI/CD Security, BirchStreet Procure-to-Pay, RegOnline, Oracle Cloud Infrastructure, Google Secret Manager, IDC, AngularJS, jQuery, Workforce Software, AT&amp;T, Etracker, Lytics, Azure Data Factory, Azure Synapse Analytics, Develatio's ExpressJS AMI, Akamai App &amp; API Protector, Citrix SD-WAN, Cisco AppDynamics, Secured MVC Forum on Windows 2012 R2, Amazon Linux 2, Azure Data Lake Analytics, GoToAssist (FASTchat), Nevron Vision for SSRS, Azure SQL, Amazon Managed Streaming for Apache Kafka (Amazon MSK), RabbitMQ, IBM MQ, dynaTrace, AppDynamics, PegaRULES Process Commander (PRPC), Google Cloud APIs, Adobe Creative Suite, Drupal, HTML Pro, Microsoft-IIS, VMware vSphere, VMware vCenter Server, vSphere vMotion, IBM CICS Transaction Server, IBM VSAM, Zift Solutions, IBM ISPF, LangGraph, Langchain, Vertex AI, Gemini, PostgreSQL, MongoDB, Xcode, Tricentis Tosca, iManage, C/C++, Chili Piper, BILL, Astro by Astronomer, MySQL, IBM SMP/E, OpenLDAP, Open AdStream, Cascade CMS, FederatedMedia, Salesforce CRM Analytics, MEDITECH BBK, Google Ad Manager, Google Cloud Scheduler, Minitab Statistical Software, Barracuda MSP, Angular Material, GE Healthcare MRI, Experian, Microsoft Windows Server 2000, Azure Active Directory B2C, SAP Crystal Reports, Loom, FIS, Informatica Axon Data Governance, Gem, PHP, Laravel, Nestjs, Bitbucket, CANoe, Amazon Managed Workflows for Apache Airflow (MWAA), Selenium, SES, Testng, EMC, Microsoft Intune Enterprise Application Management, Microsoft Windows 10, Windows 11, Salesforce Marketing Cloud Intelligence (formerly Datorama), Taleo Applicant Tracking Systems (ATS), Star, , Semrush, 3DEXPERIENCE Platform, Dassault ENOVIA, CATIA, SNS, Amazon DynamoDB, CDK, Claude, Microsoft Azure, UPS, BASE, Cisco Meraki, Cisco Meraki SD-WAN, Teem by iOFFICE, Wordpress VIP, COBOL, Coraid, Citrix Hypervisor, CPI, Juniper Networks SRX-Series Firewalls, Quadient Inspire Platform, Microsoft Sql Server, Jest, Flask, Chart.Js, D3js, ArcGIS, ArcGIS StoryMaps, ArcGIS Enterprise, Siemens PROFIBUS, Splunk SOAR, Pages, Siemens Calibre nmDRC, FICO Safe Driving Score, CET, , Okta Authorization, Microsoft Transact-SQL, SAP Ariba Cloud Integration Gateway, NTENT, EZ Texting, AWS Multi-Factor Authentication, Connect, ESET, Quest Migration Manager, Monday.com, SAP BW/4HANA, SAP HANA, Thermo Scientific Chromeleon Chromatography Data System (CDS), Cisco WebEx Teams, SAP ECC, UltiPro, SS&amp;C, Google Cloud Tasks, OpenAPI, GRPC, GenText AI Assistant for MS Word, Nielsen NetRatings, Hibernate, Apache Struts, JUnit, TrakSYS, Google Kubernetes Engine (GKE), Harness, Crossplane, API Gateway, Vector, Snowflake, AWS VPN, Avaya, Genesys SIP, Trend Micro Smart Protection, ClearSaleing (eBay Enterprise), UniFi SDN, AudioCodes Meeting Insights, Ribbon, Oracle Communications Session Border Controller (SBC), Dassault MagicDraw, 24-7 Media, Google Cloud Identity &amp; Access Management (IAM), Cisco Spaces, Cerner PowerChart, PowerPlan, FreshChat, PeopleSoft CRM, PeopleSoft PeopleTools, Oracle Integration Cloud, Arcserve, Oracle Essbase, Fusion ERP Analytics, Azure App Service, Amazon Simple Storage Service (S3), Azure AI Search, Azure OpenAI Service, LlamaIndex, scikit-learn, Salesforce Marketing Cloud, Salesforce Email Studio, Salesforce Journey Builder, QMetry Automation Studio, AMP, Pipedrive, Barracuda Spam Firewall, Aptean Industrial Manufacturing ERP Made2Manage Edition, SAP Logistics Execution, Coupa Procurement, Microsoft Defender for Cloud, Azure Sentinel, Azure Policy, Azure Firewall, Azure Cognitive Search, Tint, Office365, IBM DataStage, AutoSys Workload Automation, Spreadsheet Server by insightsoftware, Data Analytics, AWS Managed Services, Zoho CRM, NLP Catpcha, Oracle Project Costing, Oracle Manufacturing Cloud, Oracle Global Order Promising, SAP Variant Configuration and Pricing, E-planning, Oracle Supply Chain Management (SCM) Cloud, Brocade Switches, IBM Rational Rhapsody Architect for Systems Engineers, J2EE, Standalone Tomcat - Java Servlet and JSP Platform by TurnKey Linux (HVM), Oracle JDBC, Apple macOS, Remote Desktop Services, Khoros for SAP Customer Experience Cloud, GrubHub for Restaurants, Ansys Workbench, Salesforce CRM, Maven, Apache Tomcat, IBM WebSphere Automation, Redux, React Router, Microsoft Dynamics CRM, SAP Data Quality Management, microservices for location data, Vena, SAP Basis, SAP GRC, IBM InfoSphere Master Data Management, Microsoft Project, Google Cloud Data Fusion, Google Cloud SQL, Spiceworks IP Scanner, Candid, Cisco VPN, Oracle General Ledger, SAP Accounts Payable and Receivable, Bottomline Payments and Cash Management, Sage Fixed Assets, Microsoft Exchange Online, Cisco Meraki MS, CrowdStrike, Fortinet, Epic Cupid, Epic Beaker, Sectra PACS, Catylist SiteLink, Amazon Virtual Private Cloud (Amazon VPC), AWS Key Management Service (KMS), Automation Anywhere, Google Cloud Storage, Microsoft Teams Rooms, Microsoft OneDrive for Business, Azure AD P2, Rapid7 InsightVM, ECS, TIBCO, SAP Fiori, SAP S/4HANA Cloud, VMware vCenter, VMware App Volumes, Nutanix Prism, McAfee, Strato, BMC TrueSight, VMware Horizon, R, Dash Enterprise, Tableau, Designer, Atlassian, Oracle GoldenGate, Azure Blob Storage, Apptio Cloudability SaaS, OpenAI, Anthropic Claude, Pinecone, Weaviate, AWS Bedrock, Radiant Logic</v>
          </cell>
          <cell r="K139">
            <v>94200000</v>
          </cell>
          <cell r="L139" t="str">
            <v>Other</v>
          </cell>
          <cell r="M139">
            <v>1200000</v>
          </cell>
          <cell r="N139">
            <v>45627</v>
          </cell>
          <cell r="O139">
            <v>863600000</v>
          </cell>
          <cell r="Q139" t="str">
            <v>HTC Global Services Inc. is a global information technology and business process outsourcing company based in Troy, Michigan. Founded in 1990, it employs around 11,000 people and operates in North America, Europe, Asia Pacific, the Middle East, and India, with major development centers in Chennai, Hyderabad, and Bengaluru. The company focuses on digital transformation, utilizing cloud, data, AI, and automation to assist clients in modernizing applications and enhancing processes.
HTC offers a wide range of IT and BPO services across various industries, including healthcare, automotive, manufacturing, and finance. Their services encompass digital solutions, cloud services, and application development and maintenance. Notable products include MAiGE, an AI platform, and EGrAMS, an enterprise grants management system. HTC has established partnerships with major firms and serves Fortune 1000 clients, including JP Morgan and Bank of America, while also achieving recognition for its analytics services.</v>
          </cell>
          <cell r="R139">
            <v>1990</v>
          </cell>
        </row>
        <row r="140">
          <cell r="A140" t="str">
            <v>Initiative</v>
          </cell>
          <cell r="B140">
            <v>0</v>
          </cell>
          <cell r="C140">
            <v>3200</v>
          </cell>
          <cell r="D140" t="str">
            <v>marketing &amp; advertising</v>
          </cell>
          <cell r="E140" t="str">
            <v>http://www.initiative.com</v>
          </cell>
          <cell r="F140" t="str">
            <v>http://www.linkedin.com/company/initiative</v>
          </cell>
          <cell r="G140" t="str">
            <v>New York</v>
          </cell>
          <cell r="H140" t="str">
            <v>New York</v>
          </cell>
          <cell r="I140" t="str">
            <v>interactive, digital, sports entertainment, cultural communications, client advice, social, partnerships, innovation, communications planning, analytics, market research, branding, search, media services, consulting, communications design, sports amp entertainment, mobile, advertising services, brand strategy, video marketing, media &amp; entertainment, brand safety, campaign measurement, media attribution, media insights, event marketing, consumer experience, conversion optimization, data analytics, media strategy, media delivery, global marketing, media roi, social media marketing, media agency, media technology, media engagement, e-commerce, advertising &amp; marketing, cultural velocity, media performance, customer lifecycle, customer engagement, media solutions, media planning, media partnerships, customer experience, audience targeting, influencer marketing, content creation, media optimization, digital marketing, media automation, media trends, media analytics tools, media network, media effectiveness, government, brand engagement, media management, client portfolio, programmatic advertising, media intelligence, brand awareness, services, media reach, social media management, media analytics, media targeting, media platform integration, b2b, media platforms, media measurement, retail, market expansion, media execution, customer flow, media content strategy, media personalization, media data, advertising agencies, performance marketing, digital transformation, sustainability, media buying, cultural insights, media ecosystem, d2c, media campaigns, brand growth, media innovation, consumer journey, integrated marketing, creative solutions, e-commerce solutions, data-driven insights, brand fame, seamless experiences, consumer insights, full-funnel marketing, client partnerships, roi optimization, innovative campaigns, mobile marketing, cross-channel marketing, advertising technology, consumer research, brand storytelling, business growth, target audience analysis, market trends, creative media, engagement metrics, real-time marketing, community engagement, experience design, marketing solutions, b2c, consumer products &amp; retail, information technology &amp; services, internet, marketing &amp; advertising, events, events services, consumer internet, consumers, environmental services, renewables &amp; environment</v>
          </cell>
          <cell r="J140" t="str">
            <v>Atlassian Cloud, Appcues, Figma, Slack, Salesforce, WordPress.org, Google Tag Manager, reCAPTCHA, Mobile Friendly, Asana, Workfront, QuickBooks, MailChimp, Omniture (Adobe), Illumina, RippleMatch, Google Ads, Facebook, Dv360, iBASEt MES Powered by Solumina, GE Healthcare MRI, Kantar Marketplace, Microsoft Word, Microsoft Excel, Microsoft PowerPoint, TikTok Ads, SQL, Python, PowerBI Tiles, Google Sheets, Tableau, Looker, Qlik Sense, SAI Global i2i, Google Analytics, Twitter Ads, LinkedIn Ads, Bread</v>
          </cell>
          <cell r="O140">
            <v>86000000</v>
          </cell>
          <cell r="Q140" t="str">
            <v>Initiative is a global media planning and buying agency that is part of IPG Mediabrands within the Interpublic Group of Companies. Founded in 1970, Initiative has grown to become one of the largest media agencies, managing approximately $38 billion in annual billings. The agency operates over 90 offices across more than 75 markets and employs over 4,000 professionals. It focuses on performance-led communications to drive business growth for brands through its Fame &amp; Flow framework, which emphasizes cultural relevance and personalized customer journeys.
The agency offers a wide range of services, including insight, strategy, and analytics, media planning and buying, and digital communications. Initiative also provides branded content, multicultural marketing, and accountability services. Its innovative tools, such as the Interact platform and the Cultural Velocity metric, help measure brand relevance and optimize media strategies. Initiative serves major global brands across various industries, including pharma, telecom, consumer goods, and tech.</v>
          </cell>
          <cell r="R140">
            <v>1970</v>
          </cell>
        </row>
        <row r="141">
          <cell r="A141" t="str">
            <v>Ball Corporation</v>
          </cell>
          <cell r="B141">
            <v>0</v>
          </cell>
          <cell r="C141">
            <v>16000</v>
          </cell>
          <cell r="D141" t="str">
            <v>packaging &amp; containers</v>
          </cell>
          <cell r="E141" t="str">
            <v>http://www.ball.com</v>
          </cell>
          <cell r="F141" t="str">
            <v>http://www.linkedin.com/company/ballcorporation</v>
          </cell>
          <cell r="G141" t="str">
            <v>Westminster</v>
          </cell>
          <cell r="H141" t="str">
            <v>Colorado</v>
          </cell>
          <cell r="I141" t="str">
            <v>paint general line cans, personal &amp; home care containers, aerospace, beverage cans bottles, aluminum, specialty tins, aerosol cans, containers/packaging, consumer durables, space technology partnerships, steel bottles, space instruments, supply chain management, sustainable materials, spacecraft engineering, spacecraft systems design, aluminum can recycling, space missions, recycling rates, spacecraft testing and validation, product stewardship, space components, renewable electricity, metal containers, recycling initiatives, aluminum remelting, aerospace engineering, sustainable aluminum packaging, space technology innovation, ghg emissions tracking, space systems, material health, sustainable packaging, all other fabricated metal product manufacturing, manufacturing, decarbonization technologies, earth observation, spacecraft propulsion systems, services, ghg scope 1 2 3, spacecraft structural design, ghg emissions reduction, logistics, ghg reduction strategies, environmental sustainability, sustainable supply chain, space technology sustainability, spacecraft design, recycling, space exploration systems, space industry, b2b, aerospace systems, aluminum cans, consumer goods, resource efficiency, space technology leadership, spacecraft power systems, spacecraft avionics, space systems integration, recyclability, circularity, customer engagement, space instruments manufacturing, space exploration technology, recyclable cans and bottles, carbon footprint reduction, spacecraft manufacturing, space industry growth, product lifecycle, circular economy, recycling infrastructure, waste reduction, supply chain sustainability, innovation in packaging, spacecraft design and engineering, ghg emissions, sustainable manufacturing, space systems engineering, climate transition plan, spacecraft thermal control, waste management, space industry innovation, spacecraft communication systems, low-carbon aluminum, space science, space mission components, environmental services, spacecraft manufacturing processes, climate goals, virtual power purchase agreements, spacecraft payloads, defense technology, space science instruments, environmental reporting, metal packaging, personal care bottles, space technology development, ghg reduction targets, spacecraft payload integration, recycled content, environmental impact, energy efficiency, satellite systems, beverage ends &amp; tabs, aluminum slugs, spacecraft components, space technology solutions, space exploration hardware, space technology, climate leadership, global manufacturing, renewable energy, responsible sourcing, retail, aluminum packaging, beverage cans, carbon footprint, sustainability strategy, infinitely recyclable, low-carbon solutions, aluminum beverages, personal care packaging, household product containers, supply chain transparency, environmental responsibility, net zero emissions, ecologically friendly, green innovation, corporate social responsibility, packaging design, global operations, market leadership, employee empowerment, community impact, diversity and inclusion, stakeholder collaboration, business sustainability, long-term value creation, industry standards compliance, health and safety, corporate governance, ethical sourcing, community relations, sustainable business practices, future of packaging, competitive advantage, manufacturing excellence, customer partnership, distribution, consumer products &amp; retail, transportation &amp; logistics, energy &amp; utilities, logistics &amp; supply chain, mechanical or industrial engineering, consumers, renewables &amp; environment, clean energy &amp; technology, health &amp; safety</v>
          </cell>
          <cell r="J141" t="str">
            <v>Pardot, Microsoft Office 365, Microsoft Azure Hosting, Outlook, Cloudflare DNS, CloudFlare Hosting, Oracle Cloud, React Redux, The Trade Desk, SuccessFactors (SAP), Slack, Salesforce, Google Tag Manager, Mobile Friendly, Apache, reCAPTCHA, ASP.NET, Wix, Varnish, Google Font API, WordPress.org, YouTube, Remote, FloQast, GenesisMedia, GrowthZone, Microsoft Excel, Microsoft PowerPoint, Google AdWords Conversion, WebOffice, Cisco ASA 5555, Cisco Secure Firewall Management Center, Google Cloud Data Loss Prevention, Microsoft Windows Defender Antivirus, Siemens SIMATIC S7, Palo Alto Next-Generation Firewall (NGFW), Microsoft Windows Server 2012, Azure Linux Virtual Machines, Jenkins, Bamboo, SAP, GRIN, Gem, SGI IRIX, Hex Notebook, AutoCAD, Microsoft Office, Rockwell Automation Services, Make, Nster, Act!, oracle service bus OSB, ANGEL LMS, Micro, SRS ReportSmith, CONTROL, mabl, Tor, Electron, AMP, Olo, AC500 PLC, Ungerboeck, Power BI Documenter, Excel4Apps, Gauges, Ning, JD Edwards, Microsoft Project, McAfee Total Protection for Data Loss (DLP), Sigma, Cortex A-Series, Infinity Tracking, S&amp;P Capital IQ Pro, ISO+â„¢, AI, WMS, Cisco TelePresence Management Suite (TMS), Wider Planet, SAP SuccessFactors, RSLogix, eCentral, Frame, Clari, Infinity Call Tracking, eMaint CMMS, Harmony Email &amp; Collaboration, Oracle JDeveloper, SS&amp;C, SAP Data Migration, Motigo, CET, Dassault SOLIDWORKS, Siemens NX, Teamcenter, CAT, .NET, Canon Printers, Homestead, SAP SuccessFactors Learning, Minitab Statistical Software, enablon, Qase, Eyefinity OfficeMate, NEC, Adobe Marketo Measure (formerly Bizible), Wordpress.com, JD Edwards World, GAS, Cint, BASE, Later, Quip, Cisco Unified Intelligence Center, comScore, TSYS, Undertone, Compressor, John Doe, Oracle Essbase, Loftware Smartflow, Siemens PROFIBUS, LogIC, Outsystems, Microsoft Power Platform, SharePoint, Hex, CNC Software, Microsoft SQL Server Reporting Services, C#, Nielsen NetRatings, Mint, SAP Customer Activity Repository (CAR), SES, Cisco IP Phones, Wasp Barcode, Python, Flask, SQL, Git, Absorb LMS, Stibo STEP, Microsoft Azure Monitor, SAP Basis, SAP Materials Management, ICONICS IoT, Transporeon, Microsoft Word, ADP, Springer-Miller, IfByPhone, Datacore SDS, Brocade Switches, AWS App Mesh, EMaint, Teem by iOFFICE, Secured MVC Forum on Windows 2012 R2, Conga CPQ, E-planning, QlikView, Siemens SIMATIC HMI (Human Machine Interface), Coupa, Switch Concepts, ADP Applicant Tracking System</v>
          </cell>
          <cell r="K141">
            <v>12584382704</v>
          </cell>
          <cell r="L141" t="str">
            <v>Debt Financing</v>
          </cell>
          <cell r="M141">
            <v>3500000000</v>
          </cell>
          <cell r="N141">
            <v>45962</v>
          </cell>
          <cell r="O141">
            <v>13161000000</v>
          </cell>
          <cell r="Q141" t="str">
            <v>Ball Corporation is a global leader in aluminum packaging solutions, focusing on sustainability and innovation. The company primarily serves the beverage, personal care, and household products markets. With a workforce of around 16,000 employees, Ball Corporation reported net sales of $11.80 billion in 2024, excluding its divested aerospace business.
Operating within the Containers &amp; Packaging industry, Ball Corporation is dedicated to providing tailored aluminum packaging solutions that meet the needs of its diverse customer base. The company is headquartered in Westminster, Colorado.</v>
          </cell>
          <cell r="R141">
            <v>1880</v>
          </cell>
        </row>
        <row r="142">
          <cell r="A142" t="str">
            <v>Boston Consulting Group (BCG)</v>
          </cell>
          <cell r="B142">
            <v>0</v>
          </cell>
          <cell r="C142">
            <v>35000</v>
          </cell>
          <cell r="D142" t="str">
            <v>management consulting</v>
          </cell>
          <cell r="E142" t="str">
            <v>http://www.bcg.com</v>
          </cell>
          <cell r="F142" t="str">
            <v>http://www.linkedin.com/company/boston-consulting-group</v>
          </cell>
          <cell r="G142" t="str">
            <v>Boston</v>
          </cell>
          <cell r="H142" t="str">
            <v>Massachusetts</v>
          </cell>
          <cell r="I142" t="str">
            <v>consumer insight, corporate development, corporate finance, digital economy, globalization, growth, information technology, innovation, marketing, sales, operations, people, organization, postmerger integration, risk management, strategy, sustainability, transformation, climate, artificial intelligence, cost transformation, supply chains, consulting, business consulting &amp; services, public sector, telecommunications, digital maturity, technology consulting, bcg platinion, market analysis, digital innovation labs, cloud solutions, supply chain management, digital transformation roadmaps, management consulting, sustainability strategy, ai and machine learning, supply chain resilience, business model innovation, machine learning, digital transformation, thought leadership, sustainable growth, perspectives series, climate change, growth strategy, digital innovation, organizational design, digital risk strategy, climate change solutions, business consulting, ai in energy, ai in public sector, digital ecosystems, customer experience, cybersecurity, global presence, social impact, leadership development, strategic planning, climate resilience, industrial goods, digital tools, global offices, aerospace, digital enablement, ai-driven initiatives, m&amp;a, digital capabilities, industry expertise, cloud computing, customer engagement, value creation, data-driven decision making, healthcare, automotive, technology integration, industry-specific frameworks, digital strategy, it consulting, talent management, automation, digital culture, ai in healthcare, digital leadership, transportation &amp; logistics, business strategy, digital marketing, business resilience, corporate innovation, ai analytics, operations optimization, supply chain, corporate purpose, ai initiatives, ai in industrials, change management, financial services, technology implementation, retail, cost management, services, it modernization, ai in finance, energy &amp; utilities, private equity, technology enablement, construction &amp; real estate, ai in retail, data management, government, climate change adaptation, data analytics, social impact initiatives, m&amp;a advisory, sustainable finance, consumer goods, ai applications, growth-share matrix, technology, ai in manufacturing, customer insights, management consulting services, ai in transportation, public sector consulting, net-zero pathways, ai-powered insights, generative ai, b2b, ai and data analytics, it architecture, digital platforms, strategic management, ai implementation, energy solutions, esg focus, operational excellence, business transformation, supply chain optimization, mergers and acquisitions, financial strategy, sales and marketing, product innovation, automation strategies, workforce development, sustainability consulting, healthcare optimization, financial institutions, retail strategies, automotive technologies, aerospace and defense, education solutions, innovation strategies, zero-based budgeting, performance management, lean strategies, organizational change, pricing strategies, analytics in business, diversity and inclusion, agile methodologies, cross-functional teams, information technology transformation, e-commerce, finance, education, non-profit, manufacturing, distribution, consumer products &amp; retail, environmental services, renewables &amp; environment, information technology &amp; services, enterprise software, enterprises, computer software, logistics &amp; supply chain, mergers &amp; acquisitions, health care, health, wellness &amp; fitness, hospital &amp; health care, marketing &amp; advertising, consumers, information architecture, sales &amp; marketing, consumer internet, internet, nonprofit organization management, mechanical or industrial engineering</v>
          </cell>
          <cell r="J142" t="str">
            <v>Akamai, Akamai DNS, Mimecast, Microsoft Office 365, Outlook, Amazon AWS, Amazon CloudFront, CSC Corporate Domains, Amazon Elastic Load Balancer, Cloudflare DNS, CloudFlare Hosting, Gmail, Google Apps, VueJS, Atlassian Cloud, Tableau, OneTrust, React Redux, GitHub Hosting, iCIMS, Marketo, Amazon SES, Slack, Salesforce, Adobe Marketing Cloud, Google Analytics Ecommerce Tracking, Mobile Friendly, Facebook Login (Connect), Facebook Widget, AI, dbt, Airflow, Fivetran, AWS Glue, Snowflake, PowerBI Tiles, Azure Blockchain Service, Micro, SAP S/4HANA, Salesforce Sales Cloud, Salesforce Marketing Cloud Intelligence (formerly Datorama), Salesforce Service Cloud, Salesforce Field Service, Apex, Flow, Azure Devops, , SAP, SAP Integration Suite, SAP BW/4HANA, SAP Analytics Cloud, SAP Master Data Governance (MDG), Microsoft Office, Python, Amazon S3, AWS Lambda, AWS Trusted Advisor, IBM ILOG CPLEX Optimization Studio, Langchain, Microsoft Azure Monitor, OpenAI, SQL, Anthropic Claude, GraphQL, LlamaIndex, REST, TypeScript, CallMiner Eureka, Google Publisher Tag (GPT), ANGEL LMS, Microsoft Excel, Microsoft PowerPoint, Neogov HRMS, DemandBase, LinkedIn Sales Navigator, Salesforce CRM Analytics, React, Node.js, .NET, Azure Service Bus, Azure Event Grid, Apache Kafka, Microsoft Teams Rooms, Datadog, .GIS, Microsoft Power Apps, Azure Data Factory, Taleo Applicant Tracking Systems (ATS), SAP Activate, ServiceNow, ServiceNow HR Service Delivery, Figma, Dovetail, Maze, UserTesting, Excel4Apps, LinkedIn Ads, Google AdWords Conversion, Trello, Workday, Argon CI/CD Security, A Small Orange, Azure Data Lake Storage, LangGraph, Meta Llama 3, Mist, ABB Robotics, Data Analytics, IoT, Saba Talentlink, SAM, Amazon EC2, Apache Spark, Board, Dask, Docker, Fastapi, Flask, Git, Google Cloud AI Platform, Google Colab, Jenkins, Jupyter, Keras, Kubernetes, Make, matplotlib, MLflow, NumPy, pandas, Plotly Dash, PyTorch, Scala, scikit-learn, Seaborn Health Care, Streamlit, TensorFlow, Terraform, SAP Transportation Management, SAP Extended Warehouse Management, SAP Integrated Business Planning, SAP Financial Management, SAP Business Technology Platform, DotNetNuke, C# (C Sharp), Angular, Django, Spark, Redshift, Azure Synapse Analytics, Rise, ServiceNow IT Service Management (ITSM), ServiceNow IT Operations Management (ITOM), Micro Focus Universal CMDB, ServiceNow Discovery, ServiceNow Service Mapping, CONTROL, Google Cloud, Origami Risk, ChatGPT, Claude, SharePoint, ebs, LinkedIn Recruiter, Microsoft Dynamics CRM, GitHub Actions, PEX, Sprinklr, Gem, Microsoft Power Automate, Alteryx, Kiosked, Android, Mode, AWS Analytics, Azure Analysis Services, Mulesoft, Informatica, Cursor, Eightfold AI, Repl.it, Process automation package for service request creation in SAP S/4HANA Utilities, Power BI Documenter, ADP Applicant Tracking System, Secured MVC Forum on Windows 2012 R2, Apple macOS, Microsoft 365, Azure AD Notifications, TUNE, Windows 11, Microsoft OneDrive, Zscaler, NTENT, Amazon Web Services (AWS), Microsoft Azure, Google Cloud Platform, Oracle Cloud, ArcGIS, GDAL, R, Resi, Jira, Slido, Wider Planet, Oracle Supply Chain Management (SCM) Cloud, SAP ERP Human Capital Management (HCM), OneTrust Tech Risk &amp; Compliance, Microsoft.NET Core 3.1, Microsoft SQL Server Reporting Services, Oracle Analytics Cloud, AWS Bedrock, Vertex AI, Express, Nestjs, MongoDB, PostgreSQL, Amazon DynamoDB, Redis, Jest, Mocha, Jasmine, Cypress, Microsoft OneDrive for Business, Minteye / AdsCaptcha, Zivver Email Encryption, ISO+â„¢, Microsoft Windows Server 2000, Office365, Azure Active Directory B2C, Amazon Product Advertising API, Salesforce Marketing Cloud, Leadsquared Marketing Automation, 3M 360 Encompass - Health Analytics Suite, Cascade CMS, Coupa, WhatsApp, Confluence, Browserstack, LambdaTest, Saucelabs, AvantLink, Miro, Adobe Firefly, AWS Glue Data Catalog, Lambda Cloud, NLP Catpcha, Siemens SIMATIC S7, Splunk SOAR, MITRE ATT&amp;CK, AWS Secrets Manager, Azure Key Vault, BlueTie Vault, Logitech Video Conferencing, Cornerstone HR, EFI, Zen Planner, Vertex, Javascript, Prometheus, Grafana, OpenTelemetry, n8n, Retool, Microsoft Copilot Studio, TrustArc, Odoo CRM, SAP Fieldglass, Elastic APM, AWS SDK for JavaScript, ABAP, Camunda, SAP S/4HANA Cloud, Adobe, Eclipse, Cisco VoIP, Parallels Mac Management for Microsoft SCCM, Microsoft Dynamics, Amazon Managed Streaming for Apache Kafka (Amazon MSK), Microsoft Teams, JWT, mO Jira OAuth SSO, Jira OpenID Connect SSO, Jira OIDC SSO, Cognito, HireVue, Adobe Creative Cloud, Adobe Acrobat, Microsoft Forms, Microsoft PowerShell, WebOffice, C#, Microsoft Word, Redis Software, Amazon EKS Anywhere, DocuWare, Cvent, Amazon DocumentDB, HTML5 Maker, CSS, GitHub, Octopus Deploy, Ning, SAP SD, SAP Ariba Platform, Ivalua, Oracle Warehouse Management Cloud, SAP Data Quality Management, microservices for location data, SolarWinds RMM, SAP Controlling (CO), TSYS, Strato, Adobe Photoshop, Adobe After Effects, Azure Blob Storage, Google Cloud Storage, Mag+, Loop11, BriteVerify, Endurance, Allegro, RightAngle, Epic Beacon, Azure OpenAI Service, WP-Oauth, WorkSafeBC, VMware View Manager, Dynamics 365 Finance, Microsoft Dynamics 365 Supply Chain Management, SAP BTP for Spend Management, Flexera IT Asset Management (ITAM), ServiceNow Event Management, Inventor, Tor, CAT, Expo, Google Cloud Data Loss Prevention, Spring Boot, Spring, Hibernate, Amazon CloudWatch, Microsoft Outlook, Snow, AWS EventBridge, SNS, Amazon Simple Queue Service (SQS), Kong, REACH, AWS Key Management Service (KMS), Deluxe Payroll and HR Solutions, Workday Recruiting, Mockito, JUnit, Material UI, Ant Design React, Unix, Olo, Aruba Wireless Access Points, Oracle Fusion Middleware, Microsoft Power Platform, Kinaxis, Microsoft Graph, Salesforce Journey Builder, Azure Synapse, Google Cloud BigQuery, Databricks, Amazon Kinesis, PubSub+, Neo4j, Cassandra, Zoomdata, Windows 10 IoT Core Services, Frame, GoDataFeed, requests, SAP Fiori, IDC, Microsoft Entra ID, Unisys DevSecOps, Microsoft Dynamics 365, ACL, Microsoft-IIS, Copilot, Linkedin Marketing Solutions, Instagram, Ad Astra, Dell EMC Disaster Recovery, Salesforce Elevate, Absorb LMS, SAP Fieldglass Services Procurement, Microsoft Planner, Webex, Enom, Posit</v>
          </cell>
          <cell r="O142">
            <v>13500000000</v>
          </cell>
          <cell r="Q142" t="str">
            <v>Boston Consulting Group (BCG) is a leading global management consulting firm based in Boston, Massachusetts. Founded in 1963 by Bruce Henderson, BCG is recognized as one of the "Big Three" consulting firms, alongside McKinsey &amp; Company and Bain &amp; Company. The firm has a rich history of pioneering business strategy consulting and has evolved to include tens of thousands of consultants worldwide.
BCG offers a wide range of strategy consulting services across various industries, including financial services, healthcare, technology, and manufacturing. Their core offerings focus on data-driven strategy, digital transformation, AI solutions, and sustainability. BCG is known for its proprietary frameworks, such as the Growth-Share Matrix and the Experience Curve, which have significantly influenced corporate strategy. The firm partners with clients to drive growth, competitive advantage, and societal impact through innovative approaches and initiatives.</v>
          </cell>
          <cell r="R142">
            <v>1963</v>
          </cell>
        </row>
        <row r="143">
          <cell r="A143" t="str">
            <v>The Depository Trust &amp; Clearing Corporation (DTCC)</v>
          </cell>
          <cell r="B143">
            <v>0</v>
          </cell>
          <cell r="C143">
            <v>5000</v>
          </cell>
          <cell r="D143" t="str">
            <v>financial services</v>
          </cell>
          <cell r="E143" t="str">
            <v>http://www.dtcc.com</v>
          </cell>
          <cell r="F143" t="str">
            <v>http://www.linkedin.com/company/dtcc</v>
          </cell>
          <cell r="G143" t="str">
            <v>Jersey City</v>
          </cell>
          <cell r="H143" t="str">
            <v>New Jersey</v>
          </cell>
          <cell r="I143" t="str">
            <v>settlement asset services, collateral management, settlement amp asset services, wealth management services, data services, matching, derivatives services, clearing services, market infrastructure modernization, cloud computing, market regulation support, custody services, market data reporting, regulatory compliance, settlement services, market data integration, digital collateral, digital transformation, asset servicing, smart contracts in finance, financial stability, automated settlement, asset tokenization, trade lifecycle management, distributed ledger technology, digital asset management, cryptocurrency settlement, regulatory technology, global securities processing, financial market stability, market data exchange, blockchain-based custody, blockchain, regulatory reporting, systemic risk reduction, operational efficiency, market transparency tools, distributed ledger for derivatives, market data, risk mitigation, collateral services, securities and commodity contracts intermediation and brokerage, financial technology, trade matching, client support, tokenized securities, derivatives processing, data security, market regulation, dlt, financial market infrastructure, market transparency, digital ledger services, risk management, central clearing, distributed ledger, compliance automation, financial services, trade automation, netting services, market data analytics, b2b, securities custody, blockchain-enabled settlement, asset custody, compliance solutions, securities transfer, central counterparty, api integration, netting, market analytics, digital launchpad, market data services, capital markets, services, post-trade infrastructure, dlt-based clearing, financial market services, digital asset infrastructure, asset tokenization platforms, global processing, blockchain for post-trade, data analytics, market infrastructure, client support systems, operational risk, digital assets, operational resilience, client portals, market efficiency, trade lifecycle, securities processing, trade repositories, market resilience, compliance, client services, blockchain in securities, clearing and settlement, digital securities processing, finance, enterprise software, enterprises, computer software, information technology &amp; services, finance technology, computer &amp; network security</v>
          </cell>
          <cell r="J143" t="str">
            <v>CloudFlare CDN, Akamai DNS, Outlook, Microsoft Office 365, CloudFlare Hosting, Salesforce, Oracle SPF, Marketo, Oracle Cloud, OneTrust, Slack, Adobe Marketing Cloud, Mobile Friendly, Google Tag Manager, ASP.NET, Remote, AI, Phoenix, Appian, Talend, AutoSys Workload Automation, PagerDuty, Splunk, dynaTrace, Grafana, ServiceNow, IBM Db2 for Linux, UNIX, and Microsoft Windows, SQL, Oracle Analytics Cloud, Aurora, GE iFIX, SWIFT, IBM RACF, IBM z/OS Operating System, IBM Security zSecure, SAS Enterprise Guide, , Pandora FMS, IBM SPSS Modeler, SharePoint, IBM CICS Transaction Server, IBM MQ, Alight, Webex, Jira, Microsoft Office, Copilot, Snowflake, Ansible, PowerBI Tiles, Agilent Technologies, Unisys DevSecOps, Azure Active Directory, HashiCorp Vault, Snowpark, Snow, Terraform, GitLab, Bitbucket, Jenkins, Amazon Web Services (AWS), Rust, Collibra, Ataccama One, IBM Z, IBM JES2, IBM VSAM, WHMCS, Frame, IBM VTAM, .NET, Microsoft Windows Server 2012, Unix, Azure Linux Virtual Machines, BMC MainView Systems Management, Blueprism, Barracuda Sonian, AWS SDK for JavaScript, Python, Selenium, Sigma, Red Hat OpenShift, Progress Chef, CAT, Azure Blockchain Service, Act!, Oracle Fusion Middleware, Verint Messaging, web3, Deqwas, Adobe InDesign, Adobe Photoshop, Strato, Google AdWords Conversion, Microsoft PowerPoint, Adobe Creative Suite, Azure Virtual Machines, Spring Boot, Spring, Spring Cloud, Angular, TypeScript, Kubernetes, Docker, AWS Trusted Advisor, Git, Maven, SonarQube Server (formerly SonarQube), JUnit, Mockito, , Cucumber, Apache Kafka, RabbitMQ, Red Hat JBoss Enterprise SOA Platform, PL/SQL, Microsoft PowerShell, Dash, Pipedrive, Microsoft Azure Monitor, Siemens SIMATIC S7, React, Prometheus, Chef InSpec, Ruby On Rails, HTML Pro, Javascript, BERT, DAX, Power Query, Amazon EC2 Container Service, Airflow, Astro by Astronomer, NetApp MetroCluster, Salesforce CRM Analytics, ACL, Oracle Data Masking and Subsetting, Oracle Database, Oracle GoldenGate, Oracle Real Application Clusters, Selenium WebDriver, REST, Karate Labs, Oracle JDBC, JPA Health, Linkedin Marketing Solutions, X, Instagram, YouTube, Facebook, ISO+â„¢, Rapid7 InsightVM, Salesforce Service Cloud, Mode, Microsoft Word, IBM WebSphere Message Broker, Inspectlet, Testng, Visio, AWS Cost Explorer, Azure Cost Management, VMWare CloudHealth, IBM Cloudability, AWS IAM Identity Center, BlueTie Vault, GitHub Actions, Groovy, OpenLDAP, Thales HSM, Elite Software HVAC Solution, UPS, Tor, Microsoft Sql Server, Amazon Managed Streaming for Apache Kafka (Amazon MSK), Microsoft-IIS, Oracle WebLogic, Apache Tomcat, Microsoft Windows Server 2000, CPI, Akamai CDN Solutions, Barracuda Spam Firewall, Bitnami AlertManager, Amazon Simple Storage Service (S3), ADP, ADP Celergo, Excel4Apps, AWS Analytics, Azure Analysis Services, Apptio Cloudability SaaS, Amazon Linux 2, Microsoft Excel, Connect, Absorb LMS, OneTrust Tech Risk &amp; Compliance, AWS Elemental MediaConvert, Micro Focus Quality Center Enterprise (QC), MadCap Flare, Figma, FigJam, Confluence, Microsoft Application Insights, OpenProject, Confluent, Zscaler, Zscaler ZDX, Google Cloud Platform, Microsoft Azure, Akamai, Asite, ADAPT, Akamai Bot Manager, Security, Argon CI/CD Security, Azure AD Notifications, Siemens PROFIBUS, Azure Key Vault, AWS CloudHSM, Sentinel, IBM ILOG CPLEX Optimization Studio, AWS CloudFormation, Datadog, Next.js, CSS, Redux, GraphQL, Squiz DXP, Jamf, Microsoft App-V, Microsoft Intune Enterprise Application Management, Parallels Mac Management for Microsoft SCCM, SAP, AWS Lambda, Azure Functions, Secured MVC Forum on Windows 2012 R2, Apple macOS, Citrix VDI-in-a-Box, FIS Integrity, Eaglestats</v>
          </cell>
          <cell r="K143">
            <v>400000000</v>
          </cell>
          <cell r="L143" t="str">
            <v>Other</v>
          </cell>
          <cell r="M143">
            <v>400000000</v>
          </cell>
          <cell r="N143">
            <v>42095</v>
          </cell>
          <cell r="O143">
            <v>2490000000</v>
          </cell>
          <cell r="Q143" t="str">
            <v>The Depository Trust &amp; Clearing Corporation (DTCC) is a leading provider of post-trade financial market infrastructure. Established in 1999, DTCC was formed through the merger of The Depository Trust Company and the National Securities Clearing Corporation. It plays a crucial role in reducing risk, enhancing efficiency, and ensuring transparency in global capital markets.
DTCC operates several key subsidiaries, including the Depository Trust Company, which is the largest central securities depository in the world, and the National Securities Clearing Corporation, which clears and settles most U.S. broker-to-broker trades. The Fixed Income Clearing Corporation manages clearing for U.S. government and mortgage-backed securities. DTCC offers a wide range of services, including clearing and settlement, custody and asset servicing, and risk management, processing quadrillions in transactions annually. Its member-owned structure allows it to serve major dealer-brokers, custodian banks, and institutional investors, contributing to the stability and efficiency of financial markets.</v>
          </cell>
          <cell r="R143">
            <v>1973</v>
          </cell>
        </row>
        <row r="144">
          <cell r="A144" t="str">
            <v>Regeneron</v>
          </cell>
          <cell r="B144">
            <v>0</v>
          </cell>
          <cell r="C144">
            <v>16000</v>
          </cell>
          <cell r="D144" t="str">
            <v>biotechnology</v>
          </cell>
          <cell r="E144" t="str">
            <v>http://www.regeneron.com</v>
          </cell>
          <cell r="F144" t="str">
            <v>http://www.linkedin.com/company/regeneron-pharmaceuticals</v>
          </cell>
          <cell r="G144" t="str">
            <v>Tarrytown</v>
          </cell>
          <cell r="H144" t="str">
            <v>New York</v>
          </cell>
          <cell r="I144" t="str">
            <v>biotechnology: pharmaceutical preparations, health care, antibody engineering, monoclonal antibodies, biotechnology, biotech genetic targets, biotech manufacturing, velocisuite, proprietary technologies, biotech genetic research tools, personalized medicine, genetic medicines, clinical development, biotech gene editing, research and development in the physical, engineering, and life sciences, biotech products, biotech genetic insights, mrna, data analytics, genetic databases, machine learning, pharmaceuticals, rnai, molecular genetics, biologics production, drug discovery, biologics manufacturing, velociimmune, therapeutic areas, rare disease research, biopharmaceutical, biotech r&amp;d, biotech innovation platforms, genetic targets, immuno-oncology, biotech gene discovery, gene silencing, genetic research, biotech data analysis, oncology, medical research, ai in drug discovery, manufacturing, antibody platforms, genetic association analysis, b2b, target discovery, molecular biology, genetic sequencing technology, target validation, biotech genomics, drug development, immunotherapy, genomics, biotech technology, biotech pipeline, genomic data analysis, biotech antibody discovery, biotech genetic databases, biotech discovery tools, genetic association studies, vaccines, biotech therapeutics, biopharmaceutical innovation, drug pipeline, biotech genetic screening, medical innovation, research and development, biotech clinical trials, biotech research, clinical trials, clinical research, gene editing, biotech collaborations, crispr applications, biotech innovation strategy, genomic databases, patient care, biotech data science, personalized therapeutics, biotech pipeline management, genetic target validation, biotech innovation, biologics, biotech leadership, biopharma, government, biotech industry, gene therapy, biotech partnerships, bispecific antibodies, genetic mutation discovery, velocigene, genetic sequencing, biopharmaceuticals, antibody therapies, immunology, neuroscience, injury recovery, rare diseases, health equity, environmental sustainability, stem education, median access to medicine, patient advocacy, collaborative research, antibody discovery, platform technologies, crispr, healthcare solutions, science-driven approaches, disease treatment, education funding, scientific collaboration, market access, commercialization, novel therapeutics, drug commercialization, bi-specific antibodies, patient safety, therapeutic innovation, ethical practices, community impact, corporate responsibility, transparency, access to medicines, technology development, pharmaceutical products, pipeline research, healthcare equity, healthcare, education, non-profit, distribution, health, wellness &amp; fitness, artificial intelligence, information technology &amp; services, medical, hospital &amp; health care, mechanical or industrial engineering, research &amp; development, nonprofit organization management</v>
          </cell>
          <cell r="J144" t="str">
            <v>CloudFlare CDN, Microsoft Office 365, CloudFlare Hosting, Amazon AWS, Route 53, Drupal, VueJS, WP Engine, OneTrust, Salesforce Service Cloud, Salesforce Live Agent, Salesforce, Slack, The Trade Desk, Adobe Marketing Cloud, Atlassian Cloud, Zendesk, Gravity Forms, Vimeo, Google Font API, Hubspot, Google Maps, Google Maps (Non Paid Users), Facebook Widget, Google Tag Manager, Facebook Login (Connect), YouTube, ASP.NET, WordPress.org, Bootstrap Framework, Google Analytics, Mobile Friendly, Content.ad, Wix, reCAPTCHA, Stripe, Google translate widget, Typekit, Google translate API, Facebook Custom Audiences, AddThis, Remote, JMP, Workday, Beamery, PowerBI Tiles, Tableau, TypeScript, Python, Amazon Web Services (AWS), SQL, Act!, CAT, Express, Liquid, Microsoft Windows Server 2012, Flow, Booz Allen Hamilton, EZLynx, SAP Crystal Solutions, Ning, Enom, ISO+â„¢, Google AdWords Conversion, Microsoft Excel, Microsoft PowerPoint, AC500 PLC, Tor, OnCore CTMS, MOVEit MFT, Akamai Connected Cloud (formerly Linode), Wagtail CMS, pandas, NumPy, scikit-learn, AWS Analytics, BASE, Agilent SLIMS, AWS Cloud Development Kit, AVEVA Historian, Excel4Apps, Workiva, OpenProject, SharePoint, Cisco WebEx Teams, Blue Coat ProxySG, Veracode AppSec Governance, Azure Resource Manager, Compliance Wire, SysTools VBA Password Recovery, Streamlit, Intel Nios, Oracle Hyperion Enterprise, Veeva Vault, Qlik Sense, Microsoft Office, Adobe Photoshop, Strato, Adobe InDesign, Visio, Modern Hire, LinkedIn Ads, Microsoft Teams, Weibo, Poppulo, MAX by AppLovin, PySpark, R, SAS Analytics Pro, QlikView, IBM TRIRIGA Application Suite, Oracle Analytics Cloud, Outlook, ACL, Veeva Systems, Freespee, Nitrogen, , Jira, Cytoscape, Uipath, Microsoft Power Automate, Motorola, Sievo, NeMo, Icertis Contract Management Software, Reval, Hotmart, GTmetrix, Oracle EBS Projects, Interact, SAS Enterprise Guide, Veeva Vault PromoMats, Keras, .NET, Syncsort MFX, AMP, Medidata Rave, Mend, Veeva CRM, AI, Adobe, Electron, Olo, Aurora, Intel, Mag+, Sony, FUSION, Zycus Source-to-Pay, Linkedin Marketing Solutions, Mist, Oracle Integration Cloud, Rust, LabWare LIMS, OpenText, Oracle BI Publisher, Azure Data Lake Analytics, IBX SmartView, Microsoft Exchange Server 2003, Microsoft Azure Monitor, Microsoft OneDrive for Business, Microsoft OneNote, Microsoft Teams Rooms, Skype, Azure Information Protection, Microsoft PowerShell, Office365, FactoryTalk, ManageEngine Desktop Central, Bevywise MQTT Broker, CPI, IBM HTTP Server, Splunk, Power Query, Microsoft Power Apps, DATAVERSE LTD, HPLC, Later, DeltaV, AVEVA InTouch HMI, Modbus, Siemens PROFIBUS, Homestead, AMD ROCm, Planisware Enterprise, Concur, Ekahau AI Pro, Gem, Analyzer, Gauges, ETAP, Azure Purview, Microsoft 365, Microsoft Power Platform, AvePoint Opus, OpenTracker, Microsoft Exchange Online, Varonis, Microsoft Project, WMS, MercuryGate TMS, Google Cloud Platform, Acquia DAM (Widen), Bitbucket, Git, GitHub, HTML Pro, Javascript, Shiny, ServiceNow, Benchling, TIBCO Spotfire, WorkSafeBC, Oracle Fusion Cloud Financials, Fastapi, OpenAI, Anthropic Claude, Google, Milvus, AWS Trusted Advisor, Amazon EKS Anywhere, Kubernetes, Jenkins, AT&amp;T, Cvent, Infragistics SharePlus Enterprise, BlackLine Intercompany, BILL, Arcserve, Oracle Payroll, Elite Software HVAC Solution, Air, SES, CONTROL, ORCA AVA, Dassault SOLIDWORKS, Oracle General Ledger, SAP Accounts Payable and Receivable, Sage Fixed Assets, Bottomline Payments and Cash Management, DataXu, Salesforce CRM Analytics, CallMiner Eureka, Rosetta Stone, Siemens MRI, WebSpectator, Compete, Webex, Hudl Sportscode, Siemens SIMATIC S7, Siemens SIMATIC HMI (Human Machine Interface), PHP, Turn, REST, GAS, ICP, FRAC Pumps, Atera, ROOM, Eaglestats, Adelphic DSP, ETQ Reliance QMS, Power BI Documenter, NTENT, Quest KACE Systems Deployment Appliance, GraphPad Prism, LinkedIn Talent Hub, Sigma, Inductive Automation Ignition, Rockwell Automation Services, ServiceNow IT Service Management (ITSM), ServiceNow IT Operations Management (ITOM), NetScout AirMagnet, Unisys DevSecOps, ServiceNow Integration Hub, ServiceNow Flow Designer, ServiceNow Orchestration, Red Hat JBoss Enterprise SOA Platform, Oracle JDBC, AWS Transfer for SFTP, ABB Distributed Control Systems (DCS), Compressor, Backbone JS Library, Pipedrive, Kaspersky Anti-Virus, Carrier Hourly Analysis Program (HAP), Weblication, Vector, Kofax, Oracle EBS CRM, CET, Microsoft Dynamics 365 Customer Voice, Doctor On Demand, Soap Media, Oracle XML DB, React, HelpCrunch, MouseFlow, Planview LeanKit, Planview ProjectPlace, Apptio Platform, IQMS, Batch, Siemens SIMATIC SCADA, Vero, Sare, Amazon Virtual Private Cloud (Amazon VPC), Oracle Financials Cloud, ANGEL LMS, eMaint CMMS, H2O Driverless AI, NLP, Oracle Fusion Cloud ERP, Reddit for business, Facebook, HasOffers, Crisp, Halogen Software, ImageJ, Workday Prism Analytics, Micro, Epic, HireRight, Yellowfin BI, Dahua, Fusion ERP Analytics, Oracle ADF Faces, PL/SQL, 3M 360 Encompass - Health Analytics Suite, Oracle Fusion Middleware, Azure Analysis Services, Kinaxis, SAP, Google Firebase Crashlytics, Microsoft System Center, Barracuda Spam Firewall, Salesforce CRM Analytics (formerly Tableau CRM), Amazon RDS for MySQL, Beeline, IBM Maximo, Illumina, NuGenesis SDMS, ServiceNow Virtual Agent, Outsystems, IBM SPSS Modeler, ABB Robotics, FederatedMedia, Connect, Wider Planet</v>
          </cell>
          <cell r="K144">
            <v>1135950000</v>
          </cell>
          <cell r="L144" t="str">
            <v>Merger / Acquisition</v>
          </cell>
          <cell r="M144">
            <v>0</v>
          </cell>
          <cell r="N144">
            <v>45658</v>
          </cell>
          <cell r="O144">
            <v>14342900000</v>
          </cell>
          <cell r="Q144" t="str">
            <v>Regeneron Pharmaceuticals, Inc. is a prominent biotechnology company founded in 1988, dedicated to inventing, developing, and commercializing medicines for serious diseases. The company focuses on a wide range of conditions, including eye diseases, cancer, cardiovascular and metabolic diseases, and rare diseases. Regeneron operates from its campus in Tarrytown, NY, and has a biologics manufacturing facility in Rensselaer, NY.
The company has achieved significant milestones, including the FDA approvals of several key products such as ARCALYSTÂ® for rare inflammatory diseases, EYLEAÂ® for eye diseases, and DupixentÂ® for allergic and inflammatory conditions. Regeneron utilizes proprietary technologies like VelociSuiteÂ® for rapid antibody discovery and the Regeneron Genetics CenterÂ® for genetic insights, driving its research and development efforts. The company also collaborates with partners like Sanofi and Bayer HealthCare to enhance its global reach and product offerings.</v>
          </cell>
          <cell r="R144">
            <v>1988</v>
          </cell>
        </row>
        <row r="145">
          <cell r="A145" t="str">
            <v>Axtria - Ingenious Insights</v>
          </cell>
          <cell r="B145">
            <v>0</v>
          </cell>
          <cell r="C145">
            <v>3600</v>
          </cell>
          <cell r="D145" t="str">
            <v>information technology &amp; services</v>
          </cell>
          <cell r="E145" t="str">
            <v>http://www.axtria.com</v>
          </cell>
          <cell r="F145" t="str">
            <v>http://www.linkedin.com/company/axtria</v>
          </cell>
          <cell r="G145" t="str">
            <v>Berkeley Heights</v>
          </cell>
          <cell r="H145" t="str">
            <v>New Jersey</v>
          </cell>
          <cell r="I145" t="str">
            <v>consulting, data analytics, pharmaceutical, insurance, big data, commercial operations, incentive compensation management, sales operations management, sales planning, commercial analytics, pharma analytics, cloud data management, cloud mdm, cloud bi, self service bi, artificial intelligence, machine learning, health services, predictive analytics, sales analytics, marketing analytics, life sciences, risk analytics, revenue analytics, customer management, pharmaceuticals, sales &amp; marketing, business intelligence, distribution, risk management, analytics, information technology, software development, data security solutions, data management, data quality and trust, predictive health models, sales force optimization, regulatory compliance, data governance and security, ai in biotech r&amp;d, market mix modeling, ai for health outcomes measurement, customer segmentation, master data management, ai for healthcare rwe, healthcare outcomes, ai in medical data analysis, field reporting, cloud saas platform, digital transformation, biotech and pharma analytics, ai-driven insights, market access, ai for healthcare outcomes, cloud saas solutions, clinical rwe &amp; heor, clinical analytics, regulatory compliance tools, data automation, regulatory compliance software, genai for healthcare, ai for brand analytics, data orchestration, ai in healthcare, data automation and orchestration, ai-driven product launch, ai for drug development, biotech, market segmentation tools, data visualization dashboards, enterprise data platform, operational efficiency, sales and marketing analytics, global pharma data support, ai in healthcare supply chain, customer engagement, ai-driven data orchestration, cloud solutions, data ingestion and processing, data-driven marketing, product commercialization, commercial data ecosystem, data-driven decisions, clinical rwe analytics, market access analytics, cloud data security, brand performance analytics, machine learning models, generative ai, patient data privacy, ai-powered customer segmentation, pharma sales optimization, product commercialization support, ai in pharma compliance, omnichannel marketing, ai in patient engagement, data processing, data analytics solutions, patient data management, incentive compensation analytics, data ingestion, brand analytics, biotech r&amp;d analytics, data governance, data security, customer engagement platforms, roi analysis, market access strategies, genai in pharma, ai-enabled clinical decision support, predictive modeling, global pharma support, product launch analytics, ai in regulatory compliance, ai-driven sales planning, consumer health, real-world evidence, clinical data visualization, ai-driven marketing, research and development in the physical, engineering, and life sciences, product launches, targeted messaging, commercial data analytics, ai-driven sales force effectiveness, data integration, b2b, ai-powered forecasting, demand generation, ai-enabled medical data integration, digital marketing analytics, ai-powered health analytics, data governance frameworks, ai-enabled data governance, ai in health tech, ai-enabled data security, roi and forecasting, ai for biotech innovation, ai for patient data privacy, pharma data ecosystem, healthcare data security, ai for personalized medicine, customer 360, ai-powered market research, biotech data management, market research analytics, pharma marketing automation, services, sales analytics automation, sales force effectiveness, cloud data platform, analytics platform, clinical data insights, forecasting analytics, ai in healthcare marketing, ai for medical device data, omnichannel customer engagement, targeted marketing strategies, market access analytics tools, business impact, data science, ai-powered forecasting models, sales enablement tools, ai-powered data analytics, clinical trial data analytics, ai-enabled clinical insights, cloud software, genai for pharma, data compliance solutions, life sciences solutions, global life sciences support, data quality assurance, ai-powered market access, predictive healthcare analytics, territory management, roi optimization, ai in clinical trial management, ai for real-world evidence, pharmaceutical industry, data visualization, risk assessment, pharmaceutical marketing, data-driven decision making, ai-powered data management, agentic ai in pharma, healthcare analytics, patient engagement analytics, healthcare data platforms, digital health solutions, ai in medical affairs, ai-driven healthcare personalization, data integration tools, data science in pharma, medical devices, sales performance, omnichannel engagement, customer insights, field sales optimization, targeting solutions, strategic consulting, marketing mix studies, health economics, real world evidence, next best action, incentive compensation, data quality management, patient engagement, medical affairs, consumer insights, commercial data management, evidence synthesis, performance benchmarking, business strategy, sales optimization, marketing roi, robust data frameworks, cloud-based solutions, field intelligence, integrated analytics, data democratization, segmentation analysis, salesforce effectiveness, data-driven insights, healthcare, medical, enterprise software, enterprises, computer software, information technology &amp; services, cloud computing, computer &amp; network security, marketing, marketing &amp; advertising, hospital &amp; health care, management consulting, health care, health, wellness &amp; fitness</v>
          </cell>
          <cell r="J145" t="str">
            <v>Salesforce, Cloudflare DNS, Outlook, React, Hubspot, Slack, Shutterstock, Linkedin Marketing Solutions, Linkedin Widget, Vimeo, Linkedin Login, Facebook Login (Connect), Mobile Friendly, Google Analytics, Hotjar, YouTube, WordPress.org, Google Tag Manager, ON24, Facebook Widget, Microsoft Excel, SQL, Python, PowerBI Tiles, Dataiku, Databricks, Informatica, R, Excel4Apps, KNIME, AI, Power BI Documenter, Power Query, DAX, Microsoft SQL Server Reporting Services, Oracle Analytics Cloud, AWS Analytics, Azure Analysis Services, Snowflake, OneTrust Tech Risk &amp; Compliance, Zoho SalesIQ, Matillion, Talend, dbt, Airflow, Apache Spark, Redshift, AWS Glue, ANGEL LMS, Azure Data Lake Storage, TSYS, Microsoft 365, Microsoft Active Directory Federation Services, OpenTracker, Microsoft Intune Enterprise Application Management, Gem, Microsoft PowerShell, Microsoft Power Automate, Mode, SAP Predictive Analytics, NLP, SharePoint, Lighthouse 360, GTmetrix, Google PageSpeed Insights, CrazyEgg, Symphony Commerce, Veeva Systems, SAP SuccessFactors, Microsoft PowerPoint, IBM Data Warehouse, Azure Data Lake Analytics, Intel, AWS Trusted Advisor, Microsoft Azure Monitor, Hadoop HDFS, QlikView, MicroStrategy, Tableau, Salesforce.com Force.com, Delta Lake, PySpark, Veeva CRM, Amazon Linux 2, VMware, E-planning, Frame, Ning, Flow, Jira, Confluence, Amazon EC2, Qlik Sense, Strategy (formerly MicroStrategy), TIBCO Spotfire, Tidal, LiveRamp, ISO+â„¢, ACL, Office365, Zoho, empow, Streamlit, Jenkins, Soda, Collibra, Unity, ServiceNow, Git, Visio, Unity Catalog, Spark, Android, Apple macOS, Azure Linux Virtual Machines, Citrix VDI-in-a-Box, Kiosked, Microsoft Windows Server 2012, poly, VMware Workspace ONE, Spark SQL, Instagram, X, Langchain, Salesforce CRM Analytics, Apex, Salesforce VisualForce, SOQL, Oracle XML DB, FlipHTML5, AWS SDK for JavaScript, Javascript, Soap Media, REST, JAX, CSS, ESET, Esri Reports, Datadog Dashboards, PL/SQL, Databricks Lakehouse Platform, Akamai CDN Solutions, Infoblox DHCP, Microsoft Advanced Group Policy Management, AWS Identity and Access Management (IAM), Remedy Single Sign On, Cisco Unified Intelligence Center, Cisco VPN, VMware SD-WAN, Microsoft Exchange Online, Microsoft Teams Rooms, Juniper Networks SRX-Series Firewalls, Zoho Analytics, Adform, Alteryx, AWS Data Pipeline, Google Cloud, Fastapi, Flask, Next.js, GitHub, Bitbucket, GitLab, Docker, Kubernetes, Azure OpenAI Service, Make, AWS Bedrock, Akamai Connected Cloud (formerly Linode), OnCore CTMS, Agilent SLIMS, Crimson Hexagon, LangGraph</v>
          </cell>
          <cell r="K145">
            <v>446240000</v>
          </cell>
          <cell r="L145" t="str">
            <v>Private Equity</v>
          </cell>
          <cell r="M145">
            <v>240000000</v>
          </cell>
          <cell r="N145">
            <v>45901</v>
          </cell>
          <cell r="O145">
            <v>105000000</v>
          </cell>
          <cell r="Q145" t="str">
            <v>Axtria - Ingenious Insights is a global provider of cloud software and AI-powered data analytics solutions, focusing on the life sciences industry, including pharmaceuticals and healthcare. Founded in 2010 and headquartered in Berkeley Heights, New Jersey, the company operates in over 75 countries and employs around 3,865 professionals. In 2025, Axtria reported an annual revenue of $811.9 million, reflecting significant growth from the previous year.
The company emphasizes a "data-to-insights-to-action" approach, utilizing technologies like Agentic AI and advanced analytics to enhance product commercialization. Axtria offers tailored SaaS platforms such as DataMAx for data management, InsightsMAx for analytics, and SalesIQ and CustomerIQ for omnichannel operations. Their services include consulting and implementation focused on AI-led data science, digital engagement, and optimizing commercial operations. Axtria serves over 100 life sciences companies, including 16 of the top 20 pharmaceutical enterprises, and is recognized as a Great Place to Work.</v>
          </cell>
          <cell r="R145">
            <v>2010</v>
          </cell>
        </row>
        <row r="146">
          <cell r="A146" t="str">
            <v>Micron Technology</v>
          </cell>
          <cell r="B146">
            <v>0</v>
          </cell>
          <cell r="C146">
            <v>48000</v>
          </cell>
          <cell r="D146" t="str">
            <v>semiconductors</v>
          </cell>
          <cell r="E146" t="str">
            <v>http://www.micron.com</v>
          </cell>
          <cell r="F146" t="str">
            <v>http://www.linkedin.com/company/micron-technology</v>
          </cell>
          <cell r="G146" t="str">
            <v>Boise</v>
          </cell>
          <cell r="H146" t="str">
            <v>Idaho</v>
          </cell>
          <cell r="I146" t="str">
            <v>ssd, nor flash, memory solutions, nand flash, multichip packages, dram, hybrid memory cube, semiconductor, semiconductors, hardware, information technology, technology, semiconductor manufacturing, analytics, ssds, memory for ai workloads, memory for data centers, memory, supply chain management, memory for aerospace, computer and peripheral equipment manufacturing, advanced memory technology, consumer memory, memory manufacturing, user experience, ai data center memory, u.s. semiconductor industry, autonomous vehicle memory, storage, data storage, memory fabrication, memory for consumer electronics, memory market, artificial intelligence, memory industry leader, semiconductor research and development, memory design, high-bandwidth memory (hbm3e), ai memory, atomic layer deposition, innovation, performance, memory solutions provider, deep learning, pitch double-patterning, ai workloads, generative ai, computer hardware, cloud computing, automotive memory, consumer electronics, memory chip design, memory for mobile devices, memory modules, u.s. memory manufacturing, automotive systems, memory devices, memory for automotive systems, b2b, memory for iot devices, machine learning, industrial memory, high-performance memory, data center storage, memory for cloud computing, large-scale memory fabrication, cxl memory modules, data management, high-capacity memory modules, memory technology, memory development, mobile memory, data center memory, memory for high-performance computing, advanced semiconductor manufacturing, memory products, next-generation memory technology, memory chips, memory chip production, memory innovation, electronics manufacturing, u.s. semiconductor manufacturer, memory supply chain, automotive memory solutions, cloud services, memory product innovation, chip design, enterprise storage, energy efficiency, customer service, semiconductor innovation, memory industry, high bandwidth memory, high-bandwidth memory, memory for industrial applications, u.s. semiconductor, telecommunications, memory applications, power-efficient memory solutions, memory for enterprise storage, hbm, hbm3e, ddr5, ai data centers, storage solutions, data center ssd, nand technology, ai model training, automotive applications, memory capacity, video processing, high-performance computing, power efficiency, data transfer, memory architecture, performance optimization, data lakes, client pc, mobile storage, computing power, performance improvement, intelligent storage, computational efficiency, ssd technology, supercomputing, computer architecture, dram modules, non-disclosure agreement, export compliance, license agreement, confidential information, technical support, technology leadership, memory bandwidth, integrated circuits, manufacturing, information technology &amp; services, logistics &amp; supply chain, ux, enterprise software, enterprises, computer software, consumers, environmental services, renewables &amp; environment, mechanical or industrial engineering</v>
          </cell>
          <cell r="J146" t="str">
            <v>Salesforce, Outlook, Marketo, Microsoft Office 365, Microsoft Azure Hosting, Drupal, OneTrust, MongoDB, Workday, Omniture (Adobe), Slack, Amazon SES, Adobe Marketing Cloud, MediaMath, Google Tag Manager, AppDynamics, Adobe CQ, Typekit, Adobe Media Optimizer, LiveRamp, Linkedin Marketing Solutions, DoubleClick Floodlight, Google Play, Mobile Friendly, Remote, ISO+â„¢, SQL, Microsoft Excel, Google AdWords Conversion, Microsoft PowerPoint, GRIN, AT&amp;T, mO Jira OAuth SSO, Jira OpenID Connect SSO, Jira OIDC SSO, Microsoft Teams Rooms, DNV, Elite Software HVAC Solution, Samcart, AI, Microsoft Office, Oracle Enterprise Manager, ServiceNow Configuration Management Database, Salesforce CRM Implementation and Support Services, Procore, SAP, Snowflake, John Doe, ManageEngine Desktop Central, Olo, aPriori Digital Manufacturing Simulation Software, CAT, CMPRO, Stable Diffusion, Homestead, Act!, Google Cloud Platform, TriggerMail, Fusion ERP Analytics, Cisco DNA Spaces, iCIMS SkillSurvey Reference, Azure Linux Virtual Machines, C#, Python, OpenText GroupWise, Tableau, accessiBe, Visio, CrowdStrike Falcon X, NetApp FAS Series Storage Systems, PowerBI Tiles, Angular, Fastapi, Docker, Ning, Zopim, Siemens SIMATIC S7, McAfee Total Protection for Data Loss (DLP), Analyzer, IBM Spectrum LSF, S&amp;P Capital IQ Pro, Shop Floor Data Collection (SFDC), Stormshield, TapClicks, AMP, Buffer, GEP, Mux, Tor, Micro, Advanced Solutions International (ASi), SS&amp;C, Batch, CONTROL, Conviva Operational Data Platform, Cursor, edX, SIMS, SiteMeter, Emediate, Cadence, Siemens Calibre, Technorati, Jira, CET, Infor ION, JMP, Perl, HTML Pro, Gem, UV layout, ANSYS, AutoCAD, Aspen Plus, MATLAB, Email on Acid, Ticket Spice, Verilog, Amazon Elastic File System (Amazon EFS), Dell iDRAC (Integrated Dell Remote Access Controller), Quip, Google Cloud, Siemens SIMATIC SCADA, Brocade Switches, Mode, EFI, Boomi, Blackline, Concur, SAP Analytics Cloud, SAP ERP, Cisco Routers, Microsoft Active Directory Federation Services, Conversant (ValueClick), Amazon Associates, Oracle Virtualization, Cisco VPN, Aryson MySQL to MSSQL Converter, UPS, SAP Replication Server, Microsoft Azure Monitor, AWS Trusted Advisor, Microsoft PowerShell, Ansible, SharePoint, Vertical Market Software, Copilot, Uipath, Microsoft 365, Canon Multifunction Copiers, Laserfiche, ThreatMetrix, eMaint CMMS, Akamai Connected Cloud (formerly Linode), IQMS, Bluebeam Revu, redvertisement, Hi-Media Performance, IDC, Microsoft SQL Server Reporting Services, Microsoft Windows Server 2012, Oracle Active Data Guard, Oracle Analytics Cloud, Oracle Automatic Storage Management (ASM), Oracle Multitenant, Oracle RAC One Node, SES, IoT, WebOffice, Autodesk, AWS SDK for JavaScript, ABB Robotics, Allegro X PCB Designer, Microsoft Power Automate, Dell EMC PowerStore, NICE inContact, Cisco UCS Manager, Splunk, .NET, ThousandEyes, Dell EMC SAN (Storage Area Network), BASE, R, SAS Enterprise Guide, Apache Hive, Apache Spark, Apache Airflow, Kinaxis RapidResponse, PostgreSQL, MySQL, Autodesk BIM Collaborate, Revit, Navisworks, Pluralsight Skills, Bash, Container Network Interface (CNI), MySQL 8 With RHEL 8, SAP S/4HANA, CMiC, Illumina, Mag+, Cadence Virtuoso, Synopsys HSPICE, Siemens PROFIBUS, SAP Material Requirement Planning (MRP), NLP Catpcha, FICO Safe Driving Score, Intel, BigPanda, ServiceNow, Wasp Barcode, ADVA Optical, Apache Beam, VMware View Manager, Confluence, Security, Azure Databricks, AC500 PLC, Cognos TM1, ADAPT, Posit, COMSOL, SystemVerilog, Pipedrive, Siemens Calibre nmDRC, Backbase DFM, , Streamlit, Atex, Liquid, LifeStreet Media, VMware SD-WAN, Google DeepMind, Mailchimp Transactional Email (formerly Mandrill), Workday Prism Analytics, MapR-DB, NDN, blend, Box, Sigma, ANGEL LMS, OpenProject, SAP HANA, SAP BusinessObjects Business Intelligence (BI), Google Cloud Machine Learning Engine, Jama Connect for Requirements Management, Amazon EC2 Container Service, Ag Grid, AWS Lambda, Bitbucket, Bootstrap, CSS, Elasticsearch, Flask, Git, Google Cloud BigQuery, Highcharts, Javascript, Jenkins, Keras, Kubernetes, Neo4j, NLP, pandas, Plotly Dash, PyTorch, RXJS, TensorFlow, TypeScript, Delve, Microsoft Teams, TSYS, IBM SPSS Modeler, Tint, Red Hat OpenShift, Unix, NetApp MetroCluster, NEC, , Kinaxis, Redshift, Hive, Apache Kafka, Spark, Amazon Web Services (AWS), ECS, ContentClick, Amber, Vertex AI, UKG Pro Benefits Administration, Spiceworks IP Scanner, IBM Aspera on Cloud, Google, Hugging Face, JAX, Langchain, LangGraph, Liferay, MLflow, OpenAI Gym, PySpark, scikit-learn, Thermo Scientific Chromeleon Chromatography Data System (CDS), Flow, Indicative, SAM, SAP Crystal Reports Viewer, SketchUp, Xray, Excel4Apps, FordDirect Chat, FIS, Gauges, Avast Software, Rocket.Chat, Stitch, AWS Analytics, Azure Analysis Services, IBM ILOG CPLEX Optimization Studio, Yahoo! Japan Promotional Ads, Google Cloud AutoML, EMaint, ETAP, Archer Integrated Risk Management, Pandora FMS, Power BI Documenter, Ignition SCADA, Eightfold AI, Microsoft Project, Microsoft Power Apps, ICP, Teamcenter, Impact Radius, AVEVA PDMS, Adition Technologies - Advertisers, Cisco Meraki SD-WAN, Less, GAS, Yokogawa Centum VP Distributed Control System, LinkedIn Ads, .GIS, Azure AI Studio, Harmonic, CPMStar, Siemens Calibre nmLVS, Taboola Newsroom, Make, Air, FRAC Pumps, ABB Distributed Control Systems (DCS), Secured MVC Forum on Windows 2012 R2, Bing Webmaster Tools, NVIDIA Morpheus, FUSION, Celonis, C/C++, Amazon Linux 2, Standalone Tomcat - Java Servlet and JSP Platform by TurnKey Linux (HVM), Atlas by Facebook, Oxid, poly, Lytics, Absorb LMS, IXL, Pega CRM Suite, Process automation package for service request creation in SAP S/4HANA Utilities, ADTRAN, Adconion, UptimeRobot, Electron, Google Cloud Knative, AWS Device Farm, SAP Hybris B2B Commerce, Google Firebase Crashlytics, OpenTelemetry, SysTools VBA Password Recovery, Wider Planet, Dice, Moldflow, Oracle Business Intelligence Discoverer, Bootstrap Framework, Canonical MicroK8s, Signal, Oracle SPF, Microsoft Cognitive Toolkit (Formerly CNTK), Cascade CMS, Google VPC Service Controls, Gemius, Jumpcloud, Amazon EC2, Oracle Supplier Management, Blue Coat ProxySG, Travelport GDS, AWS Config, Claude, Gemini, ModelSim, Deltek Cobra, Glam Media, Kiyoh.nl, TopProducer, Bidtellect, Parallels Mac Management for Microsoft SCCM, Dassault SOLIDWORKS, Graylog, Perforce Delphix, ebs, Heap | by Contentsquare, Xaxis, Carbon, Argo, Oxygen XML Editor, FiberHome, Vertica, ZocDoc, Angular Material, Marchex, Veeam Backup Essentials, McAfee VirusScan Enterprise, ARIS Simulation, NVIDIA Omniverse, EMC, Percipio, AngularJS, ASP.NET, Feathr, Autodesk CFD, Voltus, Cerner Registration Management, Microsoft OneNote, Construct, Carrier Hourly Analysis Program (HAP), Data Analytics, Workfront, Adobe Creative Suite, Adobe Experience Manager, AWS Elastic Beanstalk, Smartlook, E2open</v>
          </cell>
          <cell r="K146">
            <v>14050000000</v>
          </cell>
          <cell r="L146" t="str">
            <v>Debt Financing</v>
          </cell>
          <cell r="M146">
            <v>1000000000</v>
          </cell>
          <cell r="N146">
            <v>45658</v>
          </cell>
          <cell r="O146">
            <v>37378000000</v>
          </cell>
          <cell r="Q146" t="str">
            <v>Micron Technology, Inc. is a prominent global semiconductor company based in Boise, Idaho. Founded in 1978, Micron specializes in designing, manufacturing, and distributing advanced memory and storage solutions, including DRAM, NAND flash, and NOR flash. The company has a rich history, evolving from a small design consultancy to one of the leading producers in the memory technology sector.
Micron's product offerings are essential for various applications, including data centers, mobile devices, automotive, consumer electronics, and industrial systems. The company has made significant advancements in memory technology, focusing on high-performance solutions to meet the growing demand driven by AI and data-centric applications. With facilities around the world, Micron continues to play a vital role in the semiconductor industry, supporting a diverse range of markets and customers.</v>
          </cell>
          <cell r="R146">
            <v>1978</v>
          </cell>
        </row>
        <row r="147">
          <cell r="A147" t="str">
            <v>CoreLogic</v>
          </cell>
          <cell r="B147">
            <v>0</v>
          </cell>
          <cell r="C147">
            <v>5400</v>
          </cell>
          <cell r="D147" t="str">
            <v>information services</v>
          </cell>
          <cell r="E147" t="str">
            <v>http://www.corelogic.com</v>
          </cell>
          <cell r="F147" t="str">
            <v>http://www.linkedin.com/company/corelogic</v>
          </cell>
          <cell r="G147" t="str">
            <v>Irvine</v>
          </cell>
          <cell r="H147" t="str">
            <v>California</v>
          </cell>
          <cell r="I147" t="str">
            <v>loan origination, natural hazards, credit services, fraud, capital markets, loss migitation, appraisals, geospatial analytics, title, flood determination services, valuations, portfolio analysis, real estate, mortgage, bankruptcy, tax databases, document services, technology, insurance, property valuation, consulting, climate risk, machine learning, portfolio management, condosafe document portal, property portfolio analytics, insurance analytics, property management, risk modeling, case-shiller home price index, financial services, data analytics, risk mitigation solutions, property valuation software, property valuations, innovation, mortgage solutions, disaster risk, disaster response, government, property risk management, data integration, satellite roof analysis, flood determination, natural catastrophe modeling, b2b, residential real estate, property market insights, disaster mitigation tools, business intelligence, natural hazard modeling, property insights, real-time insights, natural hazard analytics, environmental risk, environmental hazard analytics, geospatial data, finance, data processing, property data, risk assessment, customer engagement, engineering services, predictive analytics, services, satellite imagery, real estate data, analytics, skymeasure roof assessment, fraud detection, property index, insights, location intelligence, climate risk analysis, mortgage origination, insurance underwriting, appraisal solutions, valuation models, portfolio monitoring, data solutions, direct mail marketing, neighborhood insights, automated workflows, api integration, hyperlocal data, financial risk assessment, natural hazard monitoring, property intelligence, market trends, claims management, digital tax solutions, insurance claims processing, real estate analytics, property tax solutions, construction cost analysis, community data, consumer insights, data visualizations, cloud-based analytics, risk mitigation, data compliance, real estate portfolios, environmental risk data, property appraisal, flood zone determination, data platforms, high-growth areas, customer experiences, real estate professionals, data-driven insights, automated verifications, sector analytics, data aggregation, market intelligence, construction &amp; real estate, artificial intelligence, information technology &amp; services, enterprise software, enterprises, computer software, computer &amp; network security</v>
          </cell>
          <cell r="J147" t="str">
            <v>Cloudflare DNS, Microsoft Office 365, DemandBase, Brightcove, Drupal, Stripe, Angular JS v1, ThreatMetrix, Freshdesk, Pardot, Wordpress VIP, Hubspot, Zendesk, Nginx, Google Dynamic Remarketing, YouTube, Bootstrap Framework, Facebook Custom Audiences, DoubleClick Conversion, Google Analytics, Eloqua, Adobe Media Optimizer, Cedexis Radar, Cvent, Facebook Login (Connect), Gravity Forms, Bing Ads, DoubleClick, Mixpanel, Google Tag Manager, Vimeo, WordPress.org, Mobile Friendly, Google Maps, Google Font API, Facebook Widget, Linkedin Marketing Solutions, Workday Recruit, Vidyard, Salesforce</v>
          </cell>
          <cell r="K147">
            <v>6074700000</v>
          </cell>
          <cell r="L147" t="str">
            <v>Merger / Acquisition</v>
          </cell>
          <cell r="M147">
            <v>6000000000</v>
          </cell>
          <cell r="N147">
            <v>44228</v>
          </cell>
          <cell r="O147">
            <v>2016700000</v>
          </cell>
          <cell r="Q147" t="str">
            <v>Cotality, formerly known as CoreLogic, is a global technology and data company that specializes in property intelligence and analytics. The company serves various industries, including mortgage, real estate, insurance, retail, telecom, public sector, and restoration. Cotality focuses on integrating extensive data into actionable insights, forecasts, and risk assessments to enhance the property ecosystem.
The company offers a range of products and services, including comprehensive property data, analytics, and technology platforms. These solutions support growth opportunities, market trend forecasting, loss estimation, and risk scenario modeling. Cotality's capabilities include a vast property coverage, real-time data, and advanced analytical models powered by AI technologies. The company is committed to addressing key issues such as home ownership, affordable housing, and climate risk, while empowering clients to navigate market complexities effectively.</v>
          </cell>
          <cell r="R147">
            <v>2010</v>
          </cell>
        </row>
        <row r="148">
          <cell r="A148" t="str">
            <v>Propio Language Services</v>
          </cell>
          <cell r="B148">
            <v>0</v>
          </cell>
          <cell r="C148">
            <v>9100</v>
          </cell>
          <cell r="D148" t="str">
            <v>translation &amp; localization</v>
          </cell>
          <cell r="E148" t="str">
            <v>http://www.propio.com</v>
          </cell>
          <cell r="F148" t="str">
            <v>http://www.linkedin.com/company/propiols</v>
          </cell>
          <cell r="G148" t="str">
            <v>Overland Park</v>
          </cell>
          <cell r="H148" t="str">
            <v>Kansas</v>
          </cell>
          <cell r="I148" t="str">
            <v>translation, remote interpretation, scheduling, interpreters, healthcare interpreter, interpreter analytics, healthcare, language access, white label, interpretation, localization, language services, escort interpretation, interpretation for government, simultaneous interpretation, emergency interpretation, interpretation compliance, text-to-speech, interpretation for healthcare, government, interpretation reliability, artistic sign language interpreting, workforce os, real-time interpretation, telehealth, ai translation, interpretation efficiency, multilingual marketing, in-person interpretation, deaf and hard of hearing services, education, interpretation customization, interpretation industry expertise, multilingual localization, legal services, scheduling tools, content localization, whispered interpretation, interpretation workflow, interpretation scalability, customer service, interpretation for courts, interpretation platform, multimedia localization, interpretation security, consecutive interpretation, interpretation software, language technology, b2b, e-commerce, technical translations, educational interpretation, reporting analytics, propio one, tactile interpretation, interpretation for community outreach, interpretation for corporate events, interpretation quality assurance, content moderation, hipaa compliance, translation and interpretation services, multilingual support, glba compliance, interpretation platform integration, interpretation for education, language solutions, interpretation industry standards, services, retail, document translation, interpretation industry, interpretation security features, community interpretation, interpretation network, industry-specific interpreters, project management, multilingual communication, interpretation customer support, consulting, medical interpretation, sign language interpretation, asl interpretation, video remote interpretation, customer engagement, client portal, interpretation services, international sign interpretation, interpretation management, website localization, translation services, multilingual desktop publishing, energy and utilities, legal interpretation, phone interpretation, ferpa compliance, podcast localization, deaf-blind interpretation, interpretation training, interpreting, video-remote interpreting, over-the-phone interpreting, on-site interpretation, limited english proficiency (lep), healthcare interpreting, legal interpreting, educational interpreting, government interpreting, service in 300+ languages, real-time analytics, data transparency, customizable reports, interpreter scheduling, interpreter training, connect an interpreter, workforceos, interpreter network, high-quality interpreters, 24/7 accessibility, cloud-based interpreting, language access solutions, interpretation minutes, interpretation analytics, language codes, corporate partnerships, white label solutions, secure connection, technology integration, client success team, mobile app for interpreters, interpreting appointments, data-driven solutions, efficiency in language services, digital content translation, interactive training, statistical reporting, cost-effective interpreting, communication technology, healthcare translation, business translation, educational translation, finance, legal, energy &amp; utilities, health care, health, wellness &amp; fitness, hospital &amp; health care, consumer internet, consumers, internet, information technology &amp; services, productivity, financial services</v>
          </cell>
          <cell r="J148" t="str">
            <v>DNSimple, Outlook, Microsoft Office 365, Amazon AWS, WP Engine, Barracuda Networks, Marketo, Pardot, Slack, Salesforce, Facebook Login (Connect), YouTube, Linkedin Marketing Solutions, Apache, The Trade Desk, DoubleClick, DoubleClick Conversion, Google Tag Manager, WordPress.org, Google Font API, AdRoll, Facebook Widget, Shutterstock, Multilingual, Google Dynamic Remarketing, Facebook Custom Audiences, Hotjar, reCAPTCHA, Mobile Friendly, Gravity Forms, Remote, TypeScript, Express JS Framework, Node.js, C#, Microsoft.NET Core 3.1, Microsoft Entity Framework, AWS Trusted Advisor, Ning, NetSuite, SharePoint, Google AdWords Conversion, Excel4Apps, Microsoft PowerPoint, Cisco WebEx Teams, Absorb LMS, Freshservice, Ironclad, Icertis Contract Management Software, Docusign CLM, Agiloft Service Desk Suite, vFairs, Monte Carlo, .NET, Mentad, Express, Microsoft Excel, SQL, Python, Tableau, PowerBI Tiles, Taleo Applicant Tracking Systems (ATS), Microsoft Sql Server, MySQL, MariaDB, Microsoft SQL Server Reporting Services, Databricks, Power Query, Jira, Confluence, Nevron Vision for SSRS, Git, Google Analytics, NTENT, OpenAI, OpenAI Whisper, SAM, WP-Oauth, IDC, Oracle Analytics Cloud, Paylocity, Gem, Mode, React, Cisco Secure Firewall Management Center, Blue Coat ProxySG, Tint, McAfee Endpoint Security, C# (C Sharp), Angular, Develatio's ExpressJS AMI, Frame, AWS Analytics, DotNetNuke, Microsoft Azure Monitor, Amazon Virtual Private Cloud (Amazon VPC), AWS Transit Gateway, AWS Direct Connect, Azure VPN Gateway, Prisma Access, Cisco Prime Infrastructure, Cisco DNA Center, IoT, Akamai Connected Cloud (formerly Linode), Figma, Acoustic</v>
          </cell>
          <cell r="K148">
            <v>1810000</v>
          </cell>
          <cell r="L148" t="str">
            <v>Seed</v>
          </cell>
          <cell r="M148">
            <v>120000</v>
          </cell>
          <cell r="N148">
            <v>45200</v>
          </cell>
          <cell r="O148">
            <v>14000000</v>
          </cell>
          <cell r="Q148" t="str">
            <v>Propio Language Services is a leading language solutions provider based in Overland Park, Kansas. Founded in 1998, the company specializes in interpreting, translation, and localization services, utilizing both human expertise and advanced technology. Propio serves a wide range of industries, including healthcare, education, legal, financial, government, life sciences, and manufacturing, among others.
With a strong focus on client needs, Propio offers a comprehensive suite of services, including remote and on-site interpreting, high-accuracy translation, and document localization. The company employs around 148 people and has achieved significant growth, ranking among the top language service providers globally. Propio emphasizes 24/7 availability, fast connection times, and compliance with industry standards, ensuring reliable and efficient language solutions for over 12,000 client partners worldwide.</v>
          </cell>
          <cell r="R148">
            <v>1998</v>
          </cell>
        </row>
        <row r="149">
          <cell r="A149" t="str">
            <v>Millennium</v>
          </cell>
          <cell r="B149">
            <v>0</v>
          </cell>
          <cell r="C149">
            <v>6500</v>
          </cell>
          <cell r="D149" t="str">
            <v>investment management</v>
          </cell>
          <cell r="E149" t="str">
            <v>http://www.mlp.com</v>
          </cell>
          <cell r="F149" t="str">
            <v>http://www.linkedin.com/company/millennium-partners</v>
          </cell>
          <cell r="G149" t="str">
            <v>New York</v>
          </cell>
          <cell r="H149" t="str">
            <v>New York</v>
          </cell>
          <cell r="I149" t="str">
            <v>financial &amp; hedge fund, hedge fund, financial, investment management, multi-asset strategies, financial technology, market opportunities, operational efficiency, risk framework, performance fees, technology infrastructure, services, relative value equity, alternative investments, global offices, global trading, quantitative strategies, artificial intelligence, advanced tools, investment research, fund management, asset management, quantitative modeling, data analytics, financial advisory, technology in finance, investment innovation, other financial investment activities, b2b, global presence, equity arbitrage, cloud computing, global asset management, data-driven investment, risk control, global market access, investment performance, portfolio management, data sets, private funds, alternative investment management, client-focused, multi-strategy hedge fund, risk management, regulatory compliance, investment strategies, alternative assets, quantitative research, institutional investors, collaborative culture, investment portfolios, fixed income strategies, finance and insurance, data infrastructure, alternative investment, high-quality returns, diversified portfolio, investment professionals, capital development, fixed income, equities, commodities, arbitrage strategies, global exchanges, trading management, employee empowerment, employee training, market analysis, team autonomy, core infrastructure, career development, global operations, entrepreneurial investing, performance measurement, investment risk, financial performance, market conditions, advanced technology, data ingestion, liquidity management, market insights, business development, strategic partnerships, trading infrastructure, operational transformation, investment insights, empowering talent, diversity and inclusion, finance, financial services, finance technology, information technology &amp; services, financial consulting, consulting, management consulting, enterprise software, enterprises, computer software</v>
          </cell>
          <cell r="J149" t="str">
            <v>Route 53, ServiceNow, Microsoft Office 365, WP Engine, Atlassian Cloud, Salesforce, Slack, Google Tag Manager, Mobile Friendly, WordPress.org, AI, Workday, Jira, Microsoft Sql Server, PostgreSQL, MongoDB, MySQL, Oracle Analytics Cloud, SAP Sybase InfoMaker, Ansible, Azure Linux Virtual Machines, Bash, Docker, Git, Jenkins, Kubernetes, Microsoft Active Directory Federation Services, OpenLDAP, Podman, Python, Red Hat, Ning, Microsoft Azure, Gem, Microsoft Windows Server 2012, Bloomberg Professional Services, Citrix, Microsoft Intune Enterprise Application Management, Office365, Cisco Unified Intelligence Center, HipChat, Webex, Zoomdata, Microsoft Teams, Amazon Linux 2, Secured MVC Forum on Windows 2012 R2, ServiceNow IT Service Management (ITSM), AWS Trusted Advisor, AWS SDK for JavaScript, Oracle Cloud, Microsoft Excel</v>
          </cell>
          <cell r="K149">
            <v>5000000000</v>
          </cell>
          <cell r="L149" t="str">
            <v>Other</v>
          </cell>
          <cell r="M149">
            <v>5000000000</v>
          </cell>
          <cell r="N149">
            <v>45931</v>
          </cell>
          <cell r="O149">
            <v>2600000000</v>
          </cell>
          <cell r="Q149" t="str">
            <v>Millennium Management is a global, diversified alternative investment firm founded in 1989, managing over $83.5 billion in assets. Headquartered in New York City, the firm operates in more than 140 locations worldwide and employs around 6,500 professionals across over 330 investment teams.
The firm's mission is to deliver high-quality returns for investors through a combination of scale, specialization, and an entrepreneurial culture. Millennium utilizes an entrepreneurial investing model, empowering skilled professionals with the resources and technology needed to pursue a diverse range of investment strategies, including fundamental equity and equity arbitrage. With a focus on capital stability and a rigorous risk framework, Millennium aims to provide consistent long-term returns while actively managing a portfolio valued at approximately $207 billion.</v>
          </cell>
          <cell r="R149">
            <v>1989</v>
          </cell>
        </row>
        <row r="150">
          <cell r="A150" t="str">
            <v>MGM Resorts International</v>
          </cell>
          <cell r="B150">
            <v>0</v>
          </cell>
          <cell r="C150">
            <v>78000</v>
          </cell>
          <cell r="D150" t="str">
            <v>hospitality</v>
          </cell>
          <cell r="E150" t="str">
            <v>http://www.mgmresorts.com</v>
          </cell>
          <cell r="F150" t="str">
            <v>http://www.linkedin.com/company/mgm-resorts-international</v>
          </cell>
          <cell r="G150" t="str">
            <v>Las Vegas</v>
          </cell>
          <cell r="H150" t="str">
            <v>Nevada</v>
          </cell>
          <cell r="I150" t="str">
            <v>meetings events, diversity, omg, philanthropy, sustainability, fine dining, resorts, fb, hospitality, meetings amp events, guest service, food &amp; beverage, fampb, entertainment, hotels, casinos, partnerships, renewable energy, mgm cotai, betmgm, event management, vip services, resort branding, d2c, mgm rewards member experiences, las vegas, hospitality technology, pools, mgm rewards and marriott bonvoy, resort, mgm collection with marriott bonvoy, mgm macau, guest experience, spa, macau resorts, macau, mgm rewards online profile, mgm rewards gift cards, luxury, loyalty program, conventions, hotel amenities, event spaces, luxury branding, hotel booking, digital services, customer experience, sports betting app, hotel, vip gaming, international locations, pools &amp; cabanas, sporting events, casino technology, mobile app, mgm rewards tier benefits, mgm rewards account linking, luxury hotels, casino tournaments, luxury amenities, retail shopping, b2c, concerts, diaoyutai mgm hospitality, entertainment residencies, mgm rewards member events, digital marketing, casino, sports betting, japan, customer service, services, innovation, gaming, mgm rewards tier match, global expansion, personalized services, hospitality services, mgm rewards points transfer, mgm rewards points redemption, luxury accommodations, mgm resorts japan, entertainment shows, mgm rewards partnership, mgm rewards member benefits, poolside cabanas, japan resorts, mgm rewards app, digital check-in, world-class shows, mgm rewards exclusive events, hotel management, luxury day spas, hotels (except casino hotels) and motels, mgm rewards, retail, china, mgm rewards and betmgm, customer loyalty, mgm rewards tier credits, casino promotions, mgm rewards tier status, mgm rewards exclusive offers, luxury resorts, luxury suites, entertainment venues, casino gaming, dining, poolside services, cabanas, shows, cirque du soleil, the cosmopolitan, marriott bonvoy, online booking, room reservations, cruises, in-room dining, gaming tournaments, spa services, specialty dining, events, live entertainment, ultra-luxury suites, gaming experience, tier status, rewards program, reservations management, guest amenities, dining options, family-friendly activities, special promotions, themed experiences, area attractions, exclusive offers, multi-state availability, rewards points, transport services, guest services, interactive entertainment, consumer products &amp; retail, construction &amp; real estate, environmental services, renewables &amp; environment, restaurants, leisure, travel &amp; tourism, consumer goods, consumers, clean energy &amp; technology, events services, marketing &amp; advertising, games</v>
          </cell>
          <cell r="J150" t="str">
            <v>Akamai, Outlook, Microsoft Office 365, Microsoft Azure Hosting, Amazon AWS, VueJS, Microsoft Application Insights, WP Engine, Atlassian Cloud, Netlify, OneTrust, Sardine, Workday, Slack, Amazon SES, Salesforce, MediaMath, Mobile Friendly, Piwik, Formstack, Wistia, Remote, UKG Pro, Zscaler, AT&amp;T, Quip, Conviva Operational Data Platform, Gem, GAS, Dell EMC PowerStore, Tripleseat, Alteryx, Copilot, Microsoft Power Automate, SpaSoft, Salesforce CRM Analytics, Compressor, Tor, Tito, Postpresso, F5 VIPRION Platform, Dell EMC PowerScale, Inventor, Wasp Barcode, Miro, ServiceNow, Oracle Analytics Cloud, comScore, CUICK TRAC - DFARS and NIST 800-171 compliance solution, Coupa, BarTender, Adobe Analytics, SQL, Python, Kiosked, Groundtruth, OpenVMS, Later, Dell iDRAC (Integrated Dell Remote Access Controller), Lua, Micros, Airflow, Kubeflow, MLflow, Databricks, Delta, Unity Catalog, Perceptive Content, Air, LinkedIn Ads, Microsoft Office, ETAP, Microsoft Entra ID, CPI, SAM, IDC, OpenLDAP, TalentLMS, Cisco ACI Orchestration, Route, VMware SD-WAN, CAT, Smartsheet, Yelp, ISO+â„¢, AI, PySpark, Microsoft Excel, ServiceNow Configuration Management Database, Absorb LMS, Genesis, ACL, IBX SmartView, .NET, Act!, Ning, eMaint CMMS, Harmony Email &amp; Collaboration, Wider Planet, WMS, MercuryGate TMS, Lytics, Facebook, Instagram, Commscope Ruckus, IfByPhone, TikTok, YouTube, X, Pinterest, Reddit for business, Git, SS&amp;C, CSS, Elite Software HVAC Solution, CONTROL, ePlan, Delta Lake, Monte Carlo, Soda, Atex, Truckstop Load Board, Box, Adobe, Google Tag Manager, SevenRooms, PowerBI Tiles, Intel, Make, Toast, Blender, Provenir, FederatedMedia, Groovy, Blueprint, Microsoft PowerPoint, Google Cloud Platform, Oracle Cloud Infrastructure, Amazon Web Services (AWS), Microsoft Azure, Oracle Data Mining (ODM), BlipTV, Agilysys InfoGenesis, Oracle E Business Suite, Oracle Cloud, ANGEL LMS, CitrusAd, Palo Alto Networks, Cisco AppDynamics, Citrix NetScaler, Cisco Identity Services Engine, Espresso, Drip, Microsoft Intune Enterprise Application Management, Jamf, Citrix VDI-in-a-Box, Office365, Microsoft Exchange Server 2003, SharePoint, Microsoft Power Platform, LexisNexis Accurint, Vanta, Amadeus, Delphi, Linkedin Marketing Solutions, AWS Analytics, IBM ILOG CPLEX Optimization Studio, Azure Analysis Services, Docker, Kubernetes, Azure Content Delivery Network</v>
          </cell>
          <cell r="K150">
            <v>7750000000</v>
          </cell>
          <cell r="L150" t="str">
            <v>Debt Financing</v>
          </cell>
          <cell r="M150">
            <v>750000000</v>
          </cell>
          <cell r="N150">
            <v>45383</v>
          </cell>
          <cell r="O150">
            <v>17537683000</v>
          </cell>
          <cell r="Q150" t="str">
            <v>MGM Resorts International is a global gaming and entertainment company based in Paradise, Nevada. Founded in 1987, it operates a diverse portfolio of hotels, casinos, and entertainment venues across the U.S. and internationally. The company has a rich history, including significant milestones like the merger with Mirage Resorts in 2000 and the acquisition of Mandalay Resort Group in 2005. Today, MGM Resorts employs over 74,000 people and is recognized as one of the largest public gaming and entertainment companies.
The company owns iconic properties on the Las Vegas Strip, such as Bellagio, Aria Resort &amp; Casino, and The Cosmopolitan of Las Vegas, as well as other U.S. locations like Borgata in Atlantic City and Beau Rivage in Mississippi. MGM Resorts also has international operations, including MGM China in Macau and a Bellagio-branded hotel in Shanghai. Its offerings include luxury accommodations, live entertainment, dining, retail experiences, and a digital sports betting platform through BetMGM.</v>
          </cell>
          <cell r="R150">
            <v>2000</v>
          </cell>
        </row>
        <row r="151">
          <cell r="A151" t="str">
            <v>Bankers Life</v>
          </cell>
          <cell r="B151">
            <v>0</v>
          </cell>
          <cell r="C151">
            <v>12000</v>
          </cell>
          <cell r="D151" t="str">
            <v>insurance</v>
          </cell>
          <cell r="E151" t="str">
            <v>http://www.bankerslife.com</v>
          </cell>
          <cell r="F151" t="str">
            <v>http://www.linkedin.com/company/bankers-life-and-casualty</v>
          </cell>
          <cell r="G151" t="str">
            <v>Chicago</v>
          </cell>
          <cell r="H151" t="str">
            <v>Illinois</v>
          </cell>
          <cell r="I151" t="str">
            <v>annuities, critical illness insurance, medicare supplement insurance, medicare, life insurance, longterm care insurance, retirement, b2c, insurance marketing, retiree insurance, services, insurance company, long-term care coverage, insurance policies, insurance support, insurance company history, insurance provider, financial security, retirement income and security, retirement income and legacy, insurance offerings, retirement healthcare planning, retirement care, health insurance, d2c, insurance marketplace, senior health solutions, insurance distribution, insurance, middle-income americans, retiree health solutions, retirement income streams, final expense insurance, retirement financial security, retirement health insurance, retiree life insurance, retirement healthcare, retirement income planning for seniors, retirement savings strategies, retirement income strategies, insurance services, retirement financial planning, retirement income and healthcare, insurance portfolio, retirement income and family security, retirement insurance, insurance solutions, senior insurance, retirement income planning, retirement income products, retirement income and health, wealth management, retirement income and peace of mind, retirement income portfolio management, direct life, health, and medical insurance carriers, insurance company reputation, retirement planning, estate planning, insurance coverage, medicare supplement, insurance agents, personalized insurance, insurance industry, medicare supplement plans, retirement planning advice, retirement income advice, customer service, retirement income, retirement income options, retail, retirement income security, retirement income planning services, retirement income solutions, disability insurance, retirement savings, retirement income solutions for middle-income, retirement solutions, financial planning, retirement income and stability, retirement care planning, retirement income portfolio, insurance brand, retirement final expenses, retirement products, risk management, insurance products, retirement income support, retirement benefits planning, financial services, long-term care insurance, retirement benefits, retirement income management, annuity products, critical illness coverage, investment options, weigh management, supplemental health insurance, healthcare expenses, insurance claims support, financial advice, peace of mind, budget-friendly insurance, guaranteed payments, income stream, customer relationship, community partnerships, alzheimer's care, legacy planning, flexible insurance, house calls, long-term care planning, individualized service, agents support, simple insurance policies, affordable insurance, medical expenses coverage, claims assistance, dedicated agents, retirement resources, caregiver support, financial products, insurance policy management, healthcare, finance, distribution, investment management, law practice, legal services, health care, health, wellness &amp; fitness, hospital &amp; health care</v>
          </cell>
          <cell r="J151" t="str">
            <v>Salesforce, SparkPost, ExactTarget, Mimecast, Outlook, Microsoft Office 365, Cloudflare DNS, CloudFlare Hosting, Pantheon, Bluekai, OneTrust, Slack, Bootstrap Framework, Mobile Friendly, Google Dynamic Remarketing, Facebook Widget, DoubleClick, ShareThis, reCAPTCHA, DoubleClick Conversion, Google Tag Manager, Facebook Login (Connect), Visual Website Optimizer, ASP.NET, Vimeo, Liferay, Cedexis Radar, WordPress.org, Ruxit, Bing Ads, Google Analytics, YouTube, Qualtrics, Facebook Custom Audiences, Adobe Media Optimizer, Nginx, Varnish, Apache, JQuery 2.1.1, JQuery 1.11.1, Remote</v>
          </cell>
          <cell r="O151">
            <v>1900000000</v>
          </cell>
          <cell r="P151">
            <v>9</v>
          </cell>
          <cell r="Q151" t="str">
            <v>Bankers Life is a retirement-focused insurance company that provides a range of health, life, and long-term care insurance products tailored for middle-income Americans nearing or in retirement. Established in 1932 and headquartered in Chicago, Bankers Life has a rich history dating back to 1879. It became a leader in the insurance industry by innovating mass marketing strategies for affordable health insurance.
The company offers a comprehensive portfolio that includes Medicare supplement policies, Medicare Advantage options, senior life insurance, long-term care coverage, fixed and indexed annuities, and investment services through its subsidiaries. With approximately 1.4 million customers, Bankers Life is recognized as the third largest provider of long-term care products in the United States. The company is committed to consumer education and research, exemplified by the establishment of the Center for a Secure Retirement and its ongoing support for the Alzheimer's Association.</v>
          </cell>
          <cell r="R151">
            <v>1879</v>
          </cell>
        </row>
        <row r="152">
          <cell r="A152" t="str">
            <v>Belcan</v>
          </cell>
          <cell r="B152">
            <v>0</v>
          </cell>
          <cell r="C152">
            <v>10000</v>
          </cell>
          <cell r="D152" t="str">
            <v>information technology &amp; services</v>
          </cell>
          <cell r="E152" t="str">
            <v>http://www.belcan.com</v>
          </cell>
          <cell r="F152" t="str">
            <v>http://www.linkedin.com/company/belcan-engineering</v>
          </cell>
          <cell r="G152" t="str">
            <v>Cincinnati</v>
          </cell>
          <cell r="H152" t="str">
            <v>Ohio</v>
          </cell>
          <cell r="I152" t="str">
            <v>systems software, manufacturing supply chain, life sciences, chemical energy, technical staffing recruiting, chemical amp energy, engineering design, transportation automotive, systems amp software, aerospace, engineering services, government services, consulting, manufacturing amp supply chain, technical recruiting, consumer products, supply chain manufacturing, industrial, cyber security, engineering amp design, transportation amp automotive, it services &amp; it consulting, diversity in engineering, cybersecurity systems, high-quality outcomes, project management, software development, engineering workforce solutions, defense technology solutions, performance-driven, rapid engagement, workforce management, space systems engineering, automotive, employee engagement, product design, technology modernization, design engineering, collaborative solutions, cybersecurity services, defense, stem initiatives, defense systems, product lifecycle management, manufacturing solutions, engineering workforce, automotive engineering, manufacturing engineering, industrial markets, full product lifecycle, automotive solutions, aerospace manufacturing, collaborative engineering, b2b, managed services, customer satisfaction, strategic acquisitions, engineering services support, industrial solutions, customer-centric engineering, systems engineering, agile project management, integrated engineering solutions, community outreach, complex project support, services, global engineering, supply chain management, supply chain optimization, digital engineering, risk management, digital transformation, global presence, engineering innovation, innovative product design, integrated solutions, aerospace engineering, government contracts, engineering project management, innovative solutions, mechanical engineering, space, high-security projects, product development, manufacturing support, aerospace solutions, space systems, stem outreach, model-based engineering, customer solutions, performance-driven solutions, digital transformation in engineering, predictive maintenance, software engineering, performance excellence, agile processes, government engineering services, cybersecurity, defense technology, product development support, client trust, systems integration, supply chain solutions, engineering consulting, space engineering, government, industrial engineering, collaborative approach, consulting services, defense solutions, product engineering, cybersecurity solutions, aviation technology, innovation hub, technical support, high-quality engineering, adaptive services, flexible workforce solutions, agile methodologies, customer-centric solutions, data analysis, stem education initiatives, corporate responsibility, strategic partnerships, resource management, supplier diversity, environmental sustainability, cost-effective solutions, high-performance teams, electrical systems, contract management, technical documentation, quality assurance, process improvement, vendor management, cloud engineering, iot integration, ai technology solutions, emerging technologies, education, non-profit, manufacturing, distribution, transportation &amp; logistics, energy &amp; utilities, construction &amp; real estate, information technology &amp; services, consumer goods, consumers, computer &amp; network security, productivity, logistics &amp; supply chain, mechanical or industrial engineering, management consulting, data analytics, nonprofit organization management</v>
          </cell>
          <cell r="J152" t="str">
            <v>Salesforce, Route 53, ExactTarget, Mimecast, Outlook, Microsoft Office 365, DigitalOcean, Amazon CloudFront, Amazon AWS, Cloudways, StackAdapt, Slack, Amazon SES, LeadForensics, Linkedin Marketing Solutions, Google Analytics, Bing Ads, Google Maps, Nginx, DoubleClick Conversion, Facebook Login (Connect), reCAPTCHA, WordPress.org, Vimeo, Multilingual, Mobile Friendly, Bootstrap Framework, DoubleClick, CallRail, Woo Commerce, Google Tag Manager, Facebook Widget, Google Font API, Google Dynamic Remarketing, Facebook Custom Audiences, Remote, AI, Teamcenter, Siemens SIMATIC S7, Microsoft Active Directory Federation Services, Microsoft Windows Server 2012, SAP, Microsoft Advanced Group Policy Management, Azure Linux Virtual Machines, SolarWinds, Microsoft PowerShell, CAT, Oracle Analytics Cloud, Google AlloyDB for PostgreSQL, Cassandra, Hadoop HDFS, Spark, AWS SDK for JavaScript, Groovy, TypeScript, React, Python, AWS Trusted Advisor, Microsoft Azure Monitor, CentOS, Creo+, CUICK TRAC - DFARS and NIST 800-171 compliance solution, BASE, , Commscope Ruckus, Act!, REST, Oracle Virtualization, Microsoft Excel, SysTools VBA Password Recovery, LabVIEW, ServiceNow, Workday, iCIMS, Git, Canon Printers, .NET, Micro, Workamajig, Abaqus Unified FEA, Altair OptiStruct, ANSYS, Astra, CNC Software, Tor, Asana, GRIN, Zscaler ZTNA, Air, ServiceNow Configuration Management Database, Revit, Mastercam, CATIA, Torque, Microsoft Office, Analyzer, Amber, Posit, aPriori Digital Manufacturing Simulation Software, Microsoft Project, Electron, Quip, eMaint CMMS, Wider Planet, ORCA AVA, Clari, PostgreSQL, Red Hat, Redux, Oracle Global Order Promising, SQL, FANUC FIELD System, Shopp, C#, Visual Studio, CallMiner Eureka, Dassault SOLIDWORKS, Microsoft PowerPoint, Smartsheet, Google AdWords Conversion, Microsoft OneDrive for Business, Rise, ANGEL LMS, 3DEXPERIENCE Platform, AC500 PLC, Siemens SIMATIC SCADA, Elite Software HVAC Solution, Medium, Brocade Switches, SAP Ariba Platform, Inventor, Ning, LabWare LIMS, Oracle EBS Projects, Jira, EcoStruxure, Complex Media Network, Azure Devops, Power BI Documenter, Excel4Apps, TIBCO Spotfire, Provenir, Board, Siemens NX, iBASEt MES Powered by Solumina, ETQ Reliance QMS, S&amp;P Capital IQ Pro, Infor SyteLine / Infor CloudSuite Industrial, GAGEtrak Calibration Management Software, Minitab Statistical Software, Azure Blueprints, LogIC, Visual-Basic-.NET, FRAC Pumps, Atex, TSYS, poly, Gauges, Cisco WebEx Teams, Navisworks, Tealium AudienceStream CDP, Aspen Flare System Analyzer, Oxid, Gem, Toolkit, IBM MaaS360, Citrix, Deltek Costpoint, Agilent SLIMS, Outsystems, SAP Advanced Data Migration and Management (SAP ADMM) by Syniti, HelpCrunch, TraceLink, Salesforce CRM Analytics, IBM CICS Transaction Server, Microsoft Dynamics GP, SlickText, Flow, Microsoft Teams, SharePoint, eNeighborhoods (Homes.com), ICP, Datacore SDS, AutoCAD, CPX Interactive, Homestead, SAP Plant Maintenance, Impact Radius, GEP, SAP Cloud for Customer (C4C), 24-7 Media, C/C++, Yocto, Confluence, Docker, GitLab, Calypso, Kiosked, Factors.AI, PowerBI Tiles, Oracle Solaris, Altium Designer, Teradata Kylo, .GIS, React Redux, SS&amp;C, Vertica, Harness, Epic Beaker, Flask, Email on Acid, ALEX, Olo, Mist, Motorola, ABB Distributed Control Systems (DCS), CONTROL, Harmony Email &amp; Collaboration, Forms on the Fly, Microsoft Power Apps, Microsoft Power Automate, Concur, Deltek Ajera, JD Edwards World, Windchill+, Tampa AS400 Inc, BrandMuscle, Okta Adaptive Multi-Factor Authentication, Unica, Responsys, Amazon S3, API Gateway, Lambda Cloud, NeoData, Node.js, OpenAPI, , SAP ECC, Sizmek (MediaMind), Microsoft Word, Siemens PLM, ACL, Cross Pixel Media, VHDL, Catylist SiteLink, MSC Adams, Wind River VxWorks, Datonics, Siemens SIMATIC HMI (Human Machine Interface), eGain, Symantec Messaging Gateway, Boomerang JS library, EpicCare Ambulatory, TeaLeaf, OneTrust Tech Risk &amp; Compliance, MATLAB, Simulink, Cascade CMS, IBM Engineering Requirements Management DOORS Next, Cameo Systems Modeler, Nortel Meridian, Mode, Cisco DWDM, VeriStand, Secured MVC Forum on Windows 2012 R2, Parallels Mac Management for Microsoft SCCM, TeamViewer, Azure Active Directory B2C, Cisco IP Phones, Veeva CRM, accessiBe, Amazon Linux 2, Cisco Application Policy Infrastructure Controller (APIC), Jama Connect for Requirements Management, Conviva Operational Data Platform, CET, Resi, EMaint, Signal, Workday Prism Analytics, Freelance Distributed Control System (DCS), AWS Analytics, Splunk, ETABS, Google Cloud Pub/Sub, IBM Spectrum LSF, , GitHub, Xray, JangoMail, Allegro X PCB Designer, Snowflake, Collibra, Allegro, EMC, Taleo Applicant Tracking Systems (ATS), Microsoft 365, Microsoft Power Platform, SAP Concur, AVEVA PDMS, AMP, Sigma, Batch, Visio, Rambler, Otto, Blue Triangle, Dell EMC Vblock, Parallels, Spiceworks IP Scanner, Square, Docking &amp; MDI for WPF, GRPC, Entity Framework Core, Benchling, JMP, , JUnit, Robot Framework, Ektron, Dspace, Sensor Tower, PeopleSoft Enterprise Performance Management (EPM), nTop, Postpresso, Verilog, SystemVerilog, React Router, Cority Platform, mabl, SES, UPS, EcoSys, VMware, Cisco AppDynamics, Microsoft Windows Server 2000, Crownpeak Universal Consent Platform (formerly Evidon), NETSCOUT Cyber Investigator, Salesforce.com Jigsaw, RFgen, Azure Key Vault, GAS, Onit, eBay, Workforce Software, Ã‚Â© 2009, Adara, QuickBooks, Nasdaq eVestmentâ„¢, Acoustic Analytics, Microsoft Exchange, Windows 7, Microsoft OneNote, AutoCAD LT, VueJS, Streamlit, Angular, go+, Rust, Kubernetes, GraphQL, Terraform, Pulumi, Databricks, Google Cloud, Prometheus, Grafana, OpenTelemetry, FIS, BigFix Inventory, Feathr, CloudFlare, Okta, Zscaler, Palo Alto PA-5200 Series, VMware vCenter Server, PowerDNS, Bluebeam, HPE ProLiant DL Servers, Cisco Aironet 3700, Carbon, Resin, Braze, AboveNet, Calico, Cilium, K3s, Route, BIOVIA Pipeline Pilot, Google Cloud BigQuery, ESPRIT, Quantcast, Office365, Atlas by Facebook, SAP CRM, Check Point Maestro, Moogsoft, LinkedIn Recruiter, GibbsCAM, Exclaimer, Microsoft Outlook, REACH, ABB Robotics, Canva, Adobe InDesign, Planisware Enterprise, SAP Crystal Solutions, ADP, AWS Bedrock, GitHub Actions, AWS CodePipeline, AWS CloudFormation, GoDataFeed, Process automation package for service request creation in SAP S/4HANA Utilities, NTENT, WireMock, Wagtail CMS, Google Ads, Microsoft Visual Studio, CPI, SAP Material Requirement Planning (MRP), Eyefinity OfficeMate, Macola, Ignition SCADA, GE Digital ADMS, Front, Microsoft SQL Server Reporting Services, SYSPRO ERP, Sass, ABB Electronic Work Instructions, Snipcart, Awin, Hitachi JP1, Apache Hadoop HDFS, Azure Analysis Services, Hitslink, Dassault ENOVIA, CYME Power Engineering Software, Absorb LMS, Bridge LMS, Flite, Cisco VoIP, Apache Spark, BERT, DDS-CAD, Amazon EC2, Google Workspace, FedEx, CascadeHR, IBM Rational DOORS, Selenium, Mentor Graphics, OrCAD PSpice Designer, Altium, Commission Junction, Cornerstone HR, Wolters Kluwer Commerce Clearing House (CCH), Google AppSheet, TSheets, Zoomdata, Microsoft Application Insights, hireEZ, CLEAR, Indeed, Chrome, Amazon CloudWatch, Fortinet FortiGate, Frame, Deltek Open Plan, Make, Mitsubishi Adroit Process Suite (MAPS), MEX Maintenance Software, Ansys LS-DYNA, Slaask, Google Ad Manager, AVEVA Historian, Dynamics 365 Customer Insights, X, Javascript, SAP Customer Care and Service (CCS), Cisco EnergyWise, SAP S/4HANA, Arena PLM, Epicor Eclipse, Miro, Hudl Sportscode, Optitex Creative, Infoblox DHCP, Microsoft-IIS, Tint, Veeam, Azure Backup, VMware vSphere, Ubuntu, Rocky Linux, TelmarHelixa, Bash, Siemens PROFIBUS, PeopleSoft CRM, Dell iDRAC (Integrated Dell Remote Access Controller), Axios International, Motigo, M-Modal, Cachefly, WCF, Totango, CANalyzer, Akamai App &amp; API Protector, ezFlow for Google Docs for G Suite, SketchUp, Umbel, Azure Active Directory, Azure Virtual Desktop, GCC, Box, CrowdStrike Falcon X, SentenceTransformers, Blueprint, SAP ERP, dbt, PeopleSoft Sales, Varonis GDPR Patterns, Tableau, Squiz DXP, WebGreeter, SAM, OpenLDAP, Amazon Associates, ServiceNow Discovery, Micro Focus Universal CMDB, Glide, ServiceNow Flow Designer, ServiceNow Service Portal, Azure Virtual Machines, Inductive Automation Ignition, Microsoft AdCenter, Carbonite Double-Take, Activengage, Red Hat Enterprise Linux, QAD Adaptive ERP, CloudSuite SCM, Microsoft InfoPath, ShareGate, Vscode, npm, FlipHTML5, CSS, Craneware, Avid NewsCutter, AWS Database Migration Service, Epicor, 3M 360 Encompass - Health Analytics Suite, Harri, Trellix, UniFi SDN, Vonage Conversational Commerce (formerly jumper.ai), Webtraxs, Amazon Virtual Private Cloud (Amazon VPC), Cisco VPN, Mailchimp Mandrill, , Dynamics 365 Finance, SAP Sales &amp; Distribution (SD), Drone, VMware Cloud Foundation, VMware Aria Automation, , Weibo, HPLC, Saviynt, CyberArk, Microsoft App-V, WP-Oauth, ABAP, Admin, SAP HANA, Tanium, ModelSim, Synopsys, SAP Process Orchestration, Mint, AWS Transfer for SFTP, HTML Pro, jQuery, PolicyTech, SAP SuccessFactors, EFI, Oracle XML DB, WMS, ArubaOS, Microsoft Windows 365 Cloud PC, Hex, Axis, Quartic, Litera pdfDocs, Allbound PRM, Verizon (ACS), Barracuda Spam Firewall, Rocket.Chat, Dassault DraftSight, JD Edwards, CANoe, Wireshark, Rational ClearQuest, Lua, Pytest, Palantir Gotham, GitHub Enterprise, , Windows 11, Ansys Fluids, Star, Cision, ISA Web Publishing Load Balancer, Security, Schrodinger PyMol, TriZetto Facets, Informatica Test Data Management, Proxmox VE, Ubiquiti, redvertisement, Intel Nios, Adobe Photoshop, Microsoft Teams Rooms, Zuken, Google AdSense, Oracle Data Mining (ODM), Thermo Scientific Chromeleon Chromatography Data System (CDS), Opsgenie, SAP Business Warehouse, QlikView, Photon, Mag+, IFS, Weights &amp; Biases, Azure Virtual Machine Scale Sets, Chili Piper, Silverstripe CMS, ISO+â„¢, Ionic, PDQ Detect, Adobe Acrobat Sign, ADP Applicant Tracking System, Ubiquiti Network Management System, SAP SuccessFactors Employee Central, Dell Avamar, Insider</v>
          </cell>
          <cell r="L152" t="str">
            <v>Merger / Acquisition</v>
          </cell>
          <cell r="M152">
            <v>0</v>
          </cell>
          <cell r="N152">
            <v>45444</v>
          </cell>
          <cell r="O152">
            <v>800000000</v>
          </cell>
          <cell r="Q152" t="str">
            <v>Belcan is a global engineering, consulting, and technical services company based in Cincinnati, Ohio. Founded in 1958, it has grown to employ over 10,000 professionals across more than 60 locations worldwide. The company provides a wide range of services, including engineering solutions, manufacturing and supply chain support, workforce solutions, and specialized services for aerospace and defense.
Belcan serves various industries such as aerospace, defense, automotive, and government services. It has established strong relationships with major aerospace organizations and has been recognized as Supplier of the Year by GE Aerospace. The company focuses on delivering integrated and innovative solutions while adhering to industry standards and certifications, including compliance with FAA, NASA, and DoD requirements.</v>
          </cell>
          <cell r="R152">
            <v>1958</v>
          </cell>
        </row>
        <row r="153">
          <cell r="A153" t="str">
            <v>Tiger Analytics</v>
          </cell>
          <cell r="B153">
            <v>0</v>
          </cell>
          <cell r="C153">
            <v>5300</v>
          </cell>
          <cell r="D153" t="str">
            <v>management consulting</v>
          </cell>
          <cell r="E153" t="str">
            <v>http://www.tigeranalytics.com</v>
          </cell>
          <cell r="F153" t="str">
            <v>http://www.linkedin.com/company/tiger-analytics</v>
          </cell>
          <cell r="G153" t="str">
            <v>Santa Clara</v>
          </cell>
          <cell r="H153" t="str">
            <v>California</v>
          </cell>
          <cell r="I153" t="str">
            <v>forecasting, natural language processing, ml product engineering, cloud data platform engineering, modern bi data warehousing, social media analytics, big data, ai deep learning, aiml ops, predictive analytics, lean data governance, data engineering, generative ai, dataasaservice, customer analytics, data analytics, ai amp deep learning, machine learning, optimization, digital marketing analytics, predictive modeling, retail analytics, data modernization, pricing &amp; revenue optimization, data science, computer vision, business consulting &amp; services, customer-centric analytics, ai for healthcare, ai innovation, open ip platforms, dataops practices, ai for supply chain, model monitoring, ai for insurance, consulting, ai in financial modeling, ai democratization, data management platforms, data-driven decision making, ai for supply chain optimization, data lineage, ai-driven automation, ml model lifecycle, services, ai for predictive maintenance, data quality, ai in customer experience, ai model deployment, data pipelines, ownership mindset, client success, ai ethics in enterprise, data management, ai/ml frameworks, ai in data governance, data analytics tools, global delivery, platform strategy, ai and ml consulting, ai bias mitigation, scalability, manufacturing, industry-specific solutions, healthcare, industry-specific ai solutions, model explainability, insurance, data lakehouse, ai in personalized marketing, ai model explainability, financial services, ai for demand forecasting, information technology and services, data catalog, data orchestration, data observability, data pipelines automation, data integration tools, innovation culture, ai solutions, ai for finance, ai model monitoring, ai workflows, digital transformation, ai in product recommendations, ai in healthcare diagnostics, business intelligence, experimentation, data operations, data architecture design, data architecture, data compliance, data integration, ml products &amp; platforms, data security, healthcare analytics, cloud platforms, b2b, data visualization, growth focus, ai engineering, ai for manufacturing, data foundation, data security protocols, business transformation, collaborative environment, life sciences, ai-powered decision making, data fabric, risk management, ml accelerators, logistics, ml deployment, ai for life sciences, generative ai applications, data strategy, artificial intelligence, ai and analytics, data mesh, cloud data platforms, computer systems design and related services, data quality management, ai for fraud detection, data cataloging, retail, ai for retail, ai for risk management, data governance, mlops, ai for customer segmentation, operational efficiency, insight operationalization, data platforms, cloud data architecture, customized analytics roadmaps, intelligent enterprises, analytics consulting, ml products, automated insights, semantics and data unification, robust data architecture, experience consulting, business impact modeling, data accessibility, ai-driven decisions, advanced analytics, customer experience optimization, supply chain analytics, data quality enhancement, normative ai practices, consumer behavior insights, real-time data processing, data integration solutions, business operation optimization, ai workflow democratization, enterprise data solutions, cloud analytics, data processing frameworks, insights democratization, performance monitoring, data operations management, industry-specific analytics solutions, data strategy consulting, finance, distribution, consumer_products_retail, transportation_logistics, information technology &amp; services, enterprise software, enterprises, computer software, management consulting, mechanical or industrial engineering, health care, health, wellness &amp; fitness, hospital &amp; health care, analytics, computer &amp; network security</v>
          </cell>
          <cell r="J153" t="str">
            <v>Cloudflare DNS, Gmail, Google Apps, Leadfeeder, Slack, Salesforce, Data Analytics, Google Publisher Tag (GPT), Meta Llama 3, Mist, A Small Orange, Python, Google Cloud Platform, Vertex AI, Cognos TM1, Amazon Managed Workflows for Apache Airflow (MWAA), Azure Devops, Azure Cosmos DB, Azure Data Factory, Azure Event Hubs, Azure Log Analytics, Azure Purview, Azure Stream Analytics, BASE, Databricks, Delta, Git, Jenkins, Microsoft Azure Monitor, Microsoft Fabric, PySpark, SQL, Unity Catalog, Apache Spark, Apache Airflow, Informatica, Informatica Data Quality, Informatica MDM â€“ Product 360, Tor, Visio, Dataiku, Redshift, Microsoft Excel, Tableau, Airflow, PowerBI Tiles, Dell EMC PowerStore, LangGraph, 3M 360 Encompass - Health Analytics Suite, ABAP, IAPPS, Lytics, Mode, Posit, SAP Analytics Cloud, SAP BW/4HANA, QlikView, R, Veeva Systems, Snowflake, Workday, Spark, Azure AI Search, Frame, Dell EMC PowerScale, Azure Web Apps, Azure Container Apps, TrakSYS, Acronis, Cursor, GitHub Copilot, OpenAI, Google Workspace, LEAP, Okta, Microsoft PowerShell, VueJS, Node.js, AI, Amazon Managed Streaming for Apache Kafka (Amazon MSK), AWS Analytics, Lambda Cloud, Amazon S3, Google AdWords Conversion, AWS Fargate, Docker, Kubernetes, Google AlloyDB for PostgreSQL, MySQL, Oracle Analytics Cloud, GraphQL, Amazon Web Services (AWS), Google Cloud, Microsoft Azure, Looker, GoToAssist (FASTchat), Azure Analysis Services, Amazon Elastic MapReduce (EMR), Power BI Documenter, Alteryx, Apache Kafka, Fastapi, Flask, Django, Workato, Mulesoft, AWS Trusted Advisor, AWS SDK for JavaScript, Scala, AWS Bedrock, Spark Streaming, Salesforce CRM Analytics, Wider Planet, Camunda, Delta Lake, MLflow, Databricks SQL, Apache Iceberg, ANGEL LMS, Azure Data Lake Storage, IBM ILOG CPLEX Optimization Studio, GitHub Enterprise, Linkedin Marketing Solutions, AWS CodeCommit, Cision, Dell Flash Storage, OSIsoft PI, SAS Enterprise Guide, Jira, NLP, Amazon EKS Anywhere, Terraform, AWS Cloud Development Kit (AWS CDK), Bicep, JFrog Artifactory, Cisco Nexus 2000, JFrog, SonarQube, Fortify WebInspect, Black Duck, Checkmarx, Grafana, Prometheus, MongoDB, Amazon DynamoDB, Azure Cloud Shell, Groovy, Spring Boot, Azure Databricks, Azure HDInsight, Hive, IBM Netezza Performance Server, Azure Storage Explorer, Azure Key Vault, DATAflow, Google Cloud AutoML, Google Cloud BigQuery, Google Cloud Build, Google Cloud Dataproc, Google Cloud Functions, Google Cloud Run, Google Cloud Storage, PubSub+, Vertex, Azure Synapse, Azure Machine Learning, Taleo Applicant Tracking Systems (ATS), Informatica PowerCenter, Informatica Intelligent Cloud Services (IICS), Azure SQL Database, Opsgenie, TensorFlow, PyTorch, OpenTelemetry, GitHub Actions, Azure Pipelines, Angular, Flutter, React Native, Dart, Streamlit, ECS, Splunk, New Relic, Ansible, pandas, NumPy, scikit-learn, statsmodels, ADP Applicant Tracking System, Trinet, OptumRx, Modo, SAP Fiori, Social Tables, Amazon Kinesis Data Streams, AWS Directory Service, mod_page_speed, Workiva Wdesk, CallMiner Eureka, DAX, Gemini, ChatGPT, Meta Code Llama, Langchain, Plotly.js, LlamaIndex, GAS, Act!, Veeva CRM, React, Next.js, Javascript, Automation Anywhere, Uipath, Blueprism, Microsoft Power Platform, Microsoft Power Apps, Microsoft Power Automate, Azure Data Lake Analytics, Microsoft SQL Server Reporting Services, Flow, Confluence, Make, OpenAI Whisper, Google Cloud Document AI, Snowpark, Zoho CRM, Epicor Prophet 21, k6, BlazeMeter, Azure Load Testing, Azure Monitor, Microsoft Application Insights, Datadog, dynaTrace, AWS Cloud, PL/SQL, Copilot, The Feedback Company, Excel4Apps, Azure OpenAI Service, Intel, Liferay, BizTalk Server, Azure Synapse Analytics, AWS Glue, AWS Lambda, Amazon Aurora, Amazon Redshift, Google Kubernetes Engine, Pytest, Playwright, , Seaborn Health Care, Plotly Dash, Appium, Robot Framework, dbt, Matillion, Microsoft Office, Gem, DotNetNuke, C#, Homestead, The PI System, Horizon, Snowflake Data Lake, python celery, Redis, Gunicorn, Azure SQL, Apigee, Elastic Stack, Ab Initio, SES, SentenceTransformers, Collibra, MediaLets, REST, XGBoost, Adform, Aurora, AWS Glue Data Catalog, Claude, Google Kubernetes Engine (GKE), Hadoop HDFS, Selenium, Semrush, Pinecone, Weaviate, Lens, Oracle General Ledger, Coupa Procurement, Workday Financial Reporting and Analytics, PI, DC Storm, Workfront</v>
          </cell>
          <cell r="O153">
            <v>350000000</v>
          </cell>
          <cell r="Q153" t="str">
            <v>Tiger Analytics is a global AI and analytics firm founded in 2011, with a team that has grown from 10 to over 5,000 professionals across multiple countries, including the US, Canada, UK, India, Singapore, and Australia. The company specializes in full-stack AI solutions for Fortune 1000 companies, addressing complex business challenges through innovative machine learning and data analytics.
The firm offers a range of services, including strategy and advisory, data modernization, AI engineering, and operational insights. Tiger Analytics focuses on various industries such as consumer packaged goods, retail, insurance, banking, manufacturing, life sciences, and healthcare. It emphasizes a collaborative culture and has received recognition as a Great Place to Work-Certifiedâ„¢ from 2022 to 2024, along with rankings among the top analytics firms by several industry publications. The company is committed to sustainability and community service, applying AI to areas like pandemic response and healthcare initiatives.</v>
          </cell>
          <cell r="R153">
            <v>2011</v>
          </cell>
        </row>
        <row r="154">
          <cell r="A154" t="str">
            <v>Pomeroy</v>
          </cell>
          <cell r="B154">
            <v>0</v>
          </cell>
          <cell r="C154">
            <v>3000</v>
          </cell>
          <cell r="D154" t="str">
            <v>information technology &amp; services</v>
          </cell>
          <cell r="E154" t="str">
            <v>http://www.pomeroy.com</v>
          </cell>
          <cell r="F154" t="str">
            <v>http://www.linkedin.com/company/pomeroy</v>
          </cell>
          <cell r="G154" t="str">
            <v>Hebron</v>
          </cell>
          <cell r="H154" t="str">
            <v>Kentucky</v>
          </cell>
          <cell r="I154" t="str">
            <v>professional services, procurement, it consulting, workplace, logistics configuration services, managed network services, deployment, staffing services, technical staffing services, retail, technical staffing, configuration, it services, network &amp; data center services, service desk, it monitoring, advise, procurement &amp; logistics, itad, optimized workplace services, field services, managed it solutions, managed services, managed network, it services &amp; it consulting, it strategy, it support, it project management, digital workplace, it support framework, cloud support, it system configuration &amp; support, computer systems design and related services, it support platforms, workplace technology deployment, support &amp; maintenance services, cloud &amp; infrastructure, it deployment &amp; implementation, it infrastructure modernization services, workforce connectivity solutions, it infrastructure, it support solutions, it system deployment, workplace digital enablement, it asset optimization solutions, on-site support, it system support &amp; maintenance, it optimization, network support, it support tools, it infrastructure modernization, it infrastructure optimization, it support management, it strategy &amp; consulting, it asset optimization, workforce connectivity, it operations support, it infrastructure design &amp; support, technology solutions, workplace technology, workforce enablement, healthcare, it deployment, it infrastructure design, it lifecycle management, it service optimization, remote support, it service automation, support &amp; maintenance, custom software, device procurement, it service desk, technology support, financial services, it operations, manufacturing, information technology, workplace technology support, it infrastructure support, it security &amp; support services, it asset procurement, it service automation tools, it infrastructure support services, it asset management, it lifecycle support, workplace digital transformation, it support monitoring, it asset management solutions, it service solutions, device configuration, it support &amp; maintenance, custom it solutions, it asset lifecycle services, it support analytics, it support optimization, system integration, workplace connectivity solutions, it service management, remote workforce support, education, cybersecurity, device configuration &amp; support, it system configuration, it service delivery, support &amp; monitoring, it system support, cybersecurity &amp; risk management, it deployment &amp; support, device lifecycle management, it support automation, it asset lifecycle management, it service support, it security &amp; compliance, it support services, modern lifecycle solutions, cloud service management, asset lifecycle management, configuration and integration, device support, remote support services, it help desk, infrastructure management, customer experience, employee onboarding, zero touch deployment, advanced exchange services, depot repair, customized technology services, operational efficiency, sustainability initiatives, vendor management, asset tracking, inventory management, risk mitigation, business continuity, data insights and analytics, remote work support, network services, cloud solutions, collaboration tools, business technology, client engagement, service level agreements (slas), user experience optimization, it cost management, endpoint management, technical resource management, scalable solutions, innovation in technology, integrated technology solutions, streamlined operations, disaster recovery services, compliance and security solutions, flexible deployment, global service delivery, expert it support, b2b, finance, professional training &amp; coaching, information technology &amp; services, management consulting, health care, health, wellness &amp; fitness, hospital &amp; health care, mechanical or industrial engineering, cloud computing, enterprise software, enterprises, computer software</v>
          </cell>
          <cell r="J154" t="str">
            <v>Route 53, Outlook, Amazon AWS, Microsoft Office 365, Atlassian Cloud, Amazon SES, Hubspot, Slack, Salesforce, Vimeo, Linkedin Marketing Solutions, WordPress.org, Google Tag Manager, Mobile Friendly, Google Font API, Nginx, Remote, Microsoft Azure Monitor, Fortinet FortiGate, Palo Alto PA-5200 Series, Barracuda MSP, Prisma, AT&amp;T, Microsoft Windows Server 2012, Cint, Microsoft Windows XP, WebOffice, LogMeIn - Rescue, .NET, Gem, Arcsight, Nagios, Nielsen DMP, Microsoft Active Directory Federation Services, Citrix, Microsoft Windows 10, Office365, SharePoint, Microsoft Excel, Google AdWords Conversion, Infoblox, IBM z/OS Operating System, BASE, 24-7 Media, Power BI Documenter, CUICK TRAC - DFARS and NIST 800-171 compliance solution, ServiceNow, UPS, React Router, Switch Concepts, Aruba Wireless Access Points, FiberHome, Less, Oracle Cloud Infrastructure (OCI), AWS VPN, Microsoft Teams, Secured MVC Forum on Windows 2012 R2, Apple macOS, Dell Avamar, Windows 11, Microsoft Office, Microsoft Exchange Server 2003, Cisco Unified Communications Manager (CallManager), Adform DMP, Adobe Creative Suite, Adobe InDesign, Strato, Dimension Data, Adobe Photoshop, Adobe Premiere Pro, Google Analytics, SAP, SQL, Telligent, Azure Virtual Machines, Alteryx, Amazon DynamoDB, Amazon EMR, Amazon Managed Workflows for Apache Airflow (MWAA), Amazon Redshift, Amazon S3, AWS Glue, AWS Lake Formation, AWS Trusted Advisor, Databricks, Datadog, DATAflow, Delta Lake, Denodo, Google Cloud BigQuery, Google Cloud Platform, IBM Db2 for Linux, UNIX, and Microsoft Windows, Microsoft SQL Server Reporting Services, Oracle Analytics Cloud, PowerBI Tiles, PubSub+, Sizmek (MediaMind), Snowflake, Tableau, Tegrity, Unity Catalog, Akamai CDN Solutions, Cisco VPN, Dell PowerEdge Servers, IBM Cognos Analytics, NetApp ONTAP Data Management, Dell EMC Isilon, Cisco Unified Intelligence Center, Micro Focus Service Manager, accessiBe, DXC Hogan Systems, SolarWinds, dynaTrace, Azure Sentinel, Cribl, Azure Monitor, Azure Log Analytics, Microsoft PowerShell, Python, Bash, Azure Analysis Services, SIMS, Pega CRM Suite, Microsoft Skype for Business, Microsoft OneDrive, CPI, Microsoft Advanced Group Policy Management, Cisco AppDynamics, Kubernetes, Docker, Amazon Web Services (AWS), Terraform, npm, Datadog Real User Monitoring, Siemens SIMATIC S7, MapMarker, Amazon CloudWatch Logs, AdMetrics, Apache Atlas, Android, Kiosked, Microsoft 365, Microsoft Intune Enterprise Application Management, Microsoft Windows Virtual Desktop, Canon Printers, Unity, Avaya, Genesys SIP, Avaya CS1000, Cisco Jabber, Wireshark, ZoomInfo, Alteryx Machine Learning Cloud, AI, AWS Glue Data Catalog, erwin Data Modeler, Redshift, Semrush, Windows 10 IoT Core Services, Microsoft Word, Microsoft Access, Microsoft Outlook, Microsoft Exchange, Azure Active Directory B2C, Symantec Altiris, Cisco Prime Infrastructure, Aruba AirWave Network Management, PRTG Network Monitor, Salesforce CRM Analytics, Conga CPQ, SAP Basis, Air, HPE 3PAR, Microsoft Windows 365 Cloud PC, TUNE, Azure Virtual Desktop, Excel4Apps, Impact Radius, Informatica Intelligent Cloud Services (IICS), Informatica PowerCenter, IBM SPSS Modeler, Microsoft OneDrive for Business, Olo, Micro, Microsoft Windows Server 2000, Cisco WebEx Teams, Microsoft VBScript, VMware, AWS Multi-Factor Authentication, Microsoft Teams Rooms, comScore, IBM Tivoli NetCool/OMNIbus, IBM Tivoli OMEGAMON, Tor, Viewpoint, ServiceNow IT Service Management (ITSM), Parallels Mac Management for Microsoft SCCM, ACL</v>
          </cell>
          <cell r="K154">
            <v>104000000</v>
          </cell>
          <cell r="L154" t="str">
            <v>Merger / Acquisition</v>
          </cell>
          <cell r="M154">
            <v>0</v>
          </cell>
          <cell r="N154">
            <v>44593</v>
          </cell>
          <cell r="O154">
            <v>599300000</v>
          </cell>
          <cell r="Q154" t="str">
            <v>Pomeroy Technologies, LLC is a North American IT services and managed workplace services provider based in Hebron, Kentucky. Founded in 1981, the company specializes in optimizing digital infrastructures for clients across various sectors, including retail, healthcare, financial services, and manufacturing. Pomeroy has evolved from its origins as a hardware reseller into a comprehensive technology services firm, with significant milestones such as a contract with Procter &amp; Gamble and a rebranding in 2020.
The company offers a wide range of IT solutions, including managed workplace, network, and data center services, as well as technical staffing and professional services. Pomeroy also provides procurement, logistics, and configuration services to support agile IT environments. With a strong focus on client retention, over 70% of its customers have been with the company for more than a decade. Pomeroy operates from its headquarters and around 30 regional offices across 14 states, employing between 1,000 and 4,999 people and generating substantial annual revenue.</v>
          </cell>
          <cell r="R154">
            <v>1982</v>
          </cell>
        </row>
        <row r="155">
          <cell r="A155" t="str">
            <v>Asurion</v>
          </cell>
          <cell r="B155">
            <v>0</v>
          </cell>
          <cell r="C155">
            <v>17000</v>
          </cell>
          <cell r="D155" t="str">
            <v>information technology &amp; services</v>
          </cell>
          <cell r="E155" t="str">
            <v>http://www.asurion.com</v>
          </cell>
          <cell r="F155" t="str">
            <v>http://www.linkedin.com/company/asurion</v>
          </cell>
          <cell r="G155" t="str">
            <v>Nashville</v>
          </cell>
          <cell r="H155" t="str">
            <v>Tennessee</v>
          </cell>
          <cell r="I155" t="str">
            <v>mobile security apps, technology services, mobile protection, extended warranty, tech support, technology protection, mobile, insurance, electronics, customer support tools, information technology, hardware, crm, enterprise software, software, it services &amp; it consulting, e-commerce, device setup support, device support plans, device management solutions, consumer electronics, device insurance coverage, device recycling programs, device insurance plans, iot device support, device firmware support, device compatibility support, insurance services, device performance optimization, device activation services, data security, telecommunications, repair and maintenance, services, device diagnostics, device protection plans, device repair, b2c, device security support, device upgrade plans, repair network, device repair network, device data recovery, device configuration support, device warranty services, device troubleshooting, insurance plans, device warranty plans, device insurance providers, customer support, device repair services, device protection providers, information technology and services, smartphone insurance, carrier partnerships, device warranty, smart home coverage, retail, device repair solutions, device protection services, device lifecycle management, mobile device protection, extended warranties, device remote diagnostics, device lifecycle services, d2c, office machinery and equipment rental and leasing, device protection, in-home repair services, protection plans, device remote support, appliance protection, device support, innovation, device protection solutions, device repair companies, repair services, warranty plans, device insurance, gaming console repair, device loss and theft coverage, white-label device protection, data transfer assistance, device repair shops, device replacement, device maintenance plans, customer experience, tech support services, device upgrade support, device support services, phone insurance, claims management, replacement plan, deductible calculator, personalized estimate, tech help, app downloads, battery optimization, streaming troubleshooting, major appliance protection, smart home device coverage, screen repair, cracked screen services, mobile app access, frustration relief, expert tech support, sim issue resolution, home tech protection, device eligibility coverage, customer satisfaction, stress relief, maintenance plans, live tech support, instant access, same-day service, repair options, neighborhood repair stores, device tracking, online claims, full device coverage, user-friendly process, seamless support, 24/7 assistance, easy claims process, nationwide services, trusted brands, affordable pricing, home warranty, access to experts, tech care solutions, electronic repairs, warranty features, comprehensive protection, anniversary offers, premium features, knowledgeable support team, b2b, finance, distribution, internet, information technology &amp; services, computer hardware, enterprises, computer software, sales, consumer internet, consumers, computer &amp; network security, repair &amp; maintenance, consumer services, financial services</v>
          </cell>
          <cell r="J155" t="str">
            <v>Route 53, Outlook, Microsoft Office 365, Amazon AWS, Chartbeat, VueJS, DreamHost SSL, WP Engine, AWS SDK for JavaScript, OneTrust, React Redux, Mapbox, MongoDB, ExactTarget, Slack, Amazon SES, Salesforce, Adobe Marketing Cloud, Mobile Friendly, reCAPTCHA, Qualtrics, Nginx, dynaTrace, Ruxit, Google Tag Manager, Optimizely, Workday, OneStream, Workday Recruiting, Gem, Azure Purview, Securiti, Alation, Atlan, Collibra, Python, pandas, requests, Boto3, Microsoft Office, Google AdWords Conversion, Microsoft Excel, Microsoft PowerPoint, DAX, Microsoft Windows Server 2012, Android, BlackBerry, Kiosked, Notion, Loom, Figma, Blackline, Sketch, Adobe XD, Excel4Apps, Google Analytics, SQL, Jira, Trello, Asana, Secured MVC Forum on Windows 2012 R2, Apple macOS, Microsoft 365, AWS VPN, TUNE, Autopilot, Jamf, Ning, Magnolia, Langchain, LlamaIndex, LangGraph, Dell EMC PowerScale, OpenAI, Claude, Pinecone, Weaviate, Node.js, TypeScript, React, Next.js, Cursor, GitHub Copilot, AWS Analytics, Google Cloud Run, ECS, Kubernetes, PostgreSQL, Redis, Docker, GitHub Actions, PubSub+, AWS EventBridge, CSS, Kronos, Snyk Code (SAST), Minteye / AdsCaptcha, Ad Astra, ServiceNow, Microsoft Active Directory Federation Services, Flexera IT Asset Management (ITAM), Dynamics 365 Customer Insights, Pega Robotic Process Automation, AI, Indeed, REST, SharePoint, Microsoft Power Automate, PowerBI Tiles, Microsoft Power Apps, Boomi AtomSphere, JMP, Minitab Workspace, AWS Trusted Advisor, Microsoft Azure Monitor, accessiBe, CNC Software, ADP, Dynamics 365 Finance, Splunk, Splunk Enterprise Security, Cribl, Amazon Web Services (AWS), Amazon S3, Amazon Kinesis, AWS Lambda, Amazon CloudWatch, Avaya, Kyriba, Tableau, Google Cloud Machine Learning Engine, ChatBot, Amazon EC2, Azure Virtual Machines, Bash, Jenkins, Microsoft PowerShell, Micro, Microsoft Windows Server 2000, ChatGPT, Copilot, Connect, Amazon EventBridge, Dell EMC PowerStore, Imperva Serverless Protection, Lambda Cloud, Google Workspace, Azure Logic Apps, Azure Functions, Microsoft Graph, Dell EMC Disaster Recovery, Cascade CMS, Azure Analysis Services, AutoCAD, Dassault SOLIDWORKS, Visio, UKG Pro, Google Data Studio, ABB Robotics, ETQ Reliance QMS, Taleo Applicant Tracking Systems (ATS), Adobe InDesign, Hive, Presto, Spark, Nevron Vision for SSRS, Quip, Mode, Oracle Analytics Cloud, Dash, Laserfiche</v>
          </cell>
          <cell r="K155">
            <v>4300000000</v>
          </cell>
          <cell r="L155" t="str">
            <v>Debt Financing</v>
          </cell>
          <cell r="M155">
            <v>3300000000</v>
          </cell>
          <cell r="N155">
            <v>46023</v>
          </cell>
          <cell r="O155">
            <v>8500000000</v>
          </cell>
          <cell r="Q155" t="str">
            <v>Asurion is a global leader in technology protection and support services, headquartered in Nashville, Tennessee. Founded in 1995, the company has grown from a roadside assistance startup to serve over 300 million customers across 21 countries, employing more than 17,000 people. Asurion partners with major wireless carriers like Verizon, AT&amp;T, Sprint, and T-Mobile, providing a range of services that include device protection, insurance, repair, and technical support.
The company offers comprehensive solutions such as roadside assistance, wireless device protection, retail service contracts, and in-house repairs. Asurion's services are designed to meet the needs of consumers, with a focus on rapid claims handling and efficient device replacement and repair. With a strong presence in North America, Asia, Europe, Australia, and Singapore, Asurion continues to expand its reach and enhance its offerings in the tech care industry.</v>
          </cell>
          <cell r="R155">
            <v>1994</v>
          </cell>
        </row>
        <row r="156">
          <cell r="A156" t="str">
            <v>Konica Minolta Business Solutions U.S.A., Inc.</v>
          </cell>
          <cell r="B156">
            <v>0</v>
          </cell>
          <cell r="C156">
            <v>7000</v>
          </cell>
          <cell r="D156" t="str">
            <v>information technology &amp; services</v>
          </cell>
          <cell r="E156" t="str">
            <v>http://kmbs.konicaminolta.us</v>
          </cell>
          <cell r="F156" t="str">
            <v>http://www.linkedin.com/company/konica-minolta-business-solutions-u-s-a--inc-</v>
          </cell>
          <cell r="G156" t="str">
            <v>Ramsey</v>
          </cell>
          <cell r="H156" t="str">
            <v>New Jersey</v>
          </cell>
          <cell r="I156" t="str">
            <v>multifunction printers, digital press, workflow solutions, it services, technology optimization, enterprise content management, security &amp; compliance, cloud services, mobility, optimized print services, printing, print production, industrial printing, packaging, business solutions, industry solutions, intelligent information management, help desk, video surveillance, digital transformation, cloud, e-commerce, consumer internet, internet, information technology, technology, information &amp; internet, information technology &amp; services, b2b, cloud computing, enterprise software, enterprises, computer software, shipping, logistics &amp; supply chain, consumers, appliances, electronics, home &amp; garden, office equipment, shopping</v>
          </cell>
          <cell r="J156" t="str">
            <v>Gmail, Google Apps, accessiBe, SuccessFactors (SAP), Hubspot, Pardot, Bluekai, Kaltura, Backbone JS Library, Pantheon, Google Places, Typekit, Smartsupp, Google Font API, Google AdWords Conversion, Google AdSense, reCAPTCHA, Shutterstock, Vimeo, CrazyEgg, Visual Website Optimizer, Mobile Friendly, WordPress.org, Gravity Forms, Google Analytics, Bootstrap Framework, Facebook Widget, Open AdStream (Appnexus), Linkedin Marketing Solutions, Google Tag Manager, Facebook Login (Connect), Google Maps, Wix, Bing Ads, Facebook Custom Audiences, Google Remarketing, DoubleClick Conversion, Google Dynamic Remarketing, DoubleClick, Trustpilot, Nginx, YouTube, HeapAnalytics, Content.ad, Microsoft-IIS, CallRail, Apache, DoubleClick Floodlight, Simpli.fi, Hotjar, Varnish, Remote, Salesforce CRM Analytics, Copilot, Salesforce, SAP, Gem, ICP, Microsoft Excel, Microsoft Exchange Server 2003, Microsoft Sql Server, VMware vSphere, Arctera Backup Exec, Citrix, Remote Desktop Services, Dell OpenManage, Cisco Unified Intelligence Center, Microsoft Office, Vista, Microsoft 365, ServiceNow, Azure Data Factory, GoToAssist (FASTchat), Python, C# (C Sharp), VMware, Citrix Hypervisor, Azure Active Directory B2C, Meltwater, Cision, Sprout Social, Hootsuite, LinkedIn Ads, Google Ads, Secured MVC Forum on Windows 2012 R2, Apple macOS, Lexmark, Konica Minolta bizhub, SAP SuccessFactors, Apple iPad, Azure Virtual Machines, Dell Tablet, Google Chromebook, SiteMeter, SAP BusinessObjects Business Intelligence (BI), Vonage Conversational Commerce (formerly jumper.ai), Microsoft Windows Server 2012, Tungsten TotalAgility, Oracle Analytics Cloud, C#, Excel4Apps, OpenProject, Jamf Pro, Framer, React, Javascript, Figma, FlipHTML5, TripleLift, Micro, Box</v>
          </cell>
          <cell r="L156" t="str">
            <v>Merger / Acquisition</v>
          </cell>
          <cell r="M156">
            <v>0</v>
          </cell>
          <cell r="N156">
            <v>42278</v>
          </cell>
          <cell r="O156">
            <v>2000000000</v>
          </cell>
          <cell r="P156">
            <v>13</v>
          </cell>
          <cell r="Q156" t="str">
            <v>Konica Minolta Business Solutions U.S.A., Inc. is the U.S. subsidiary of Konica Minolta, Inc., focusing on digital workplace transformation. With a history dating back to 1873, the company provides a range of products and services designed to enhance workplace efficiency and security for enterprises across various industries in the United States. 
The company offers IT services, information management solutions, video security systems, and consulting for digital transformation. Their Intelligent Connected Workplace solutions support businesses in adapting to changing work environments. Konica Minolta serves targeted sectors, including government and legal firms, providing tailored tools for digitalization and workflow management. The company emphasizes cost-effective solutions that align with broader business technologies, ensuring smooth operations and future readiness for its clients.</v>
          </cell>
          <cell r="R156">
            <v>1873</v>
          </cell>
        </row>
        <row r="157">
          <cell r="A157" t="str">
            <v>Nintendo</v>
          </cell>
          <cell r="B157">
            <v>0</v>
          </cell>
          <cell r="C157">
            <v>7700</v>
          </cell>
          <cell r="D157" t="str">
            <v>computer games</v>
          </cell>
          <cell r="E157" t="str">
            <v>http://www.nintendo.com</v>
          </cell>
          <cell r="F157" t="str">
            <v>http://www.linkedin.com/company/nintendo</v>
          </cell>
          <cell r="G157" t="str">
            <v>Redmond</v>
          </cell>
          <cell r="H157" t="str">
            <v>Washington</v>
          </cell>
          <cell r="I157" t="str">
            <v>nintendo switch virtual console, game software licensing, nintendo switch system setup, nintendo store, nintendo switch online membership, nintendo eshop, gaming tournaments, nintendo switch firmware, nintendo character ips, game pre-orders, nintendo switch cloud saves, game sales, consumer electronics, nintendo switch game demos, game industry innovation, nintendo direct, gaming community, game demos, esports, zelda, gaming hardware, nintendo product recycling, game bundles, nintendo character meet-and-greet, game updates, b2c, game chat, video game franchises, family entertainment, toy manufacturing, character franchises, nintendo switch online expansion pack, game streaming platforms, handheld gaming, mario, nintendo licensing, e-commerce, nintendo careers, nintendo switch online, computer and peripheral equipment manufacturing, game character costumes, game licensing, d2c, nintendo switch online multiplayer, nintendo switch system transfer, nintendo switch game downloads, nintendo switch upgrade packs, nintendo consoles, interactive gaming, nintendo switch game key cards, motion controls, console gaming, video game publishing, game content creation, nintendo corporate social responsibility, game development tools, game sales analytics, nintendo switch online services, game localization, game marketing, character merchandise, game console hardware, character ips, nintendo switch game streaming, nintendo switch, retro game emulation, game streaming, content creation, classic game library, game software, entertainment software, nintendo switch accessories, console hybrid, nintendo switch system, game upgrades, game community events, game design, game accessories, nintendo product repair, digital distribution, game digital rights management, game character meet-and-greet, classic games, game sharing, retail, portable gaming, game development, nintendo switch system updates, pokÃ©mon, family-friendly games, nintendo switch parental controls, game merchandise, game controller design, video game development, nintendo, video games, gaming consoles, super mario, the legend of zelda, amiibo, multiplayer, digital downloads, game hardware, switch online, video game merchandise, gaming events, retro gaming, mobile gaming, in-store events, interactive entertainment, tabletop games, family gaming, cross-platform play, augmented reality, virtual reality, online features, digital subscriptions, game trials, cloud gaming, gaming rewards, parental controls, community guidelines, social gaming, indie games, downloadable content, gaming promotions, interactive features, game customization, distribution, consumers, hardware, consumer internet, internet, information technology &amp; services, computer games, games, computer software</v>
          </cell>
          <cell r="J157" t="str">
            <v>Fastly CDN, Route 53, Microsoft Office 365, Amazon AWS, Ooyala, JQuery 2.1.1, VueJS, Salesforce Commerce Cloud, OneTrust, Create React App, Demandware Analytics, Magento, Slack, Salesforce, Zendesk, Amazon SES, ExactTarget, Adobe Marketing Cloud, Magento Enterprise, Magento 2 Enterprise, DoubleClick, YouTube, Intercom, Facebook Custom Audiences, Google Maps, Google Play, Google Tag Manager, Bootstrap Framework, iTunes, Sizmek (MediaMind), Qualtrics, Twitter Advertising, Formstack, Google Font API, Cornerstone On Demand, reCAPTCHA, Bing Ads, Typekit, DoubleClick Conversion, Google Analytics, The Trade Desk, Mobile Friendly, Google AdWords Conversion, Facebook Login (Connect), Facebook Widget, Apache, Adobe Media Optimizer, Vimeo, Varnish, Cloudinary, WordPress.org, DoubleClick Floodlight, Google Dynamic Remarketing, Cedexis Radar, Remote, Jira, Git, TeamCity, KVM, Kubernetes, AWS Analytics, Azure Analysis Services, Azure ExpressRoute, Google Search Central, Microsoft PowerShell, Python, Bash, Ansible, Akamai CDN Solutions, Oracle Agile Product Lifecycle Management, Oracle EBS CRM, Siemens PROFIBUS, Microsoft Endpoint Configuration Manager (MECM), TUNE, Azure Virtual Desktop, Secured MVC Forum on Windows 2012 R2, Apple macOS, Confluence, FlipHTML5, CSS, Amazon Web Services (AWS), Microsoft Azure Monitor, OpenStack, OpenNebula, C#, Microsoft Teams, Adyen, Huawei iMaster NCE, Thomas WebTrax, IGEL Endpoints, Microsoft Office</v>
          </cell>
          <cell r="L157" t="str">
            <v>Other</v>
          </cell>
          <cell r="N157">
            <v>44682</v>
          </cell>
          <cell r="O157">
            <v>7774030000</v>
          </cell>
          <cell r="Q157" t="str">
            <v>Nintendo Co., Ltd. is a leading Japanese video game company based in Kyoto, founded in 1889. Originally a manufacturer of hanafuda playing cards, Nintendo has evolved into a global leader in interactive entertainment, focusing on innovative gaming systems and software.
The company has a rich history, transitioning from traditional card games to toys and eventually to video games. Key milestones include the launch of the Family Computer (Famicom/NES) in 1983 and the introduction of the hybrid Nintendo Switch in 2017. Nintendo's product lineup includes home consoles like the Wii and Nintendo 64, handheld systems such as the Game Boy and Nintendo DS, and a variety of popular software titles, including Super Mario Bros. and The Legend of Zelda. Nintendo emphasizes creating enjoyable experiences for players of all ages through its iconic characters and franchises.</v>
          </cell>
          <cell r="R157">
            <v>1980</v>
          </cell>
        </row>
        <row r="158">
          <cell r="A158" t="str">
            <v>AmTrust Financial Services, Inc.</v>
          </cell>
          <cell r="B158">
            <v>0</v>
          </cell>
          <cell r="C158">
            <v>6500</v>
          </cell>
          <cell r="D158" t="str">
            <v>insurance</v>
          </cell>
          <cell r="E158" t="str">
            <v>http://www.amtrustfinancial.com</v>
          </cell>
          <cell r="F158" t="str">
            <v>http://www.linkedin.com/company/amtrust-financial-services-inc</v>
          </cell>
          <cell r="G158" t="str">
            <v>New York</v>
          </cell>
          <cell r="H158" t="str">
            <v>New York</v>
          </cell>
          <cell r="I158" t="str">
            <v>commercial package insurance, property &amp; casualty insurance, workers compensation insurance, specialty risk &amp; extended warranty insurance, workers39 compensation insurance, property-casualty insurers, finance, agent support, custom risk solutions, industry-focused underwriting, market segmentation, risk profiling, claims analytics, middle-market insurance, claims support, acquisition growth, professional services, claims processing, reinsurance, premium optimization, digital platform, policy customization, underwriting support, niche markets, global operations, extended warranty programs, nonprofit, services, underwriting technology, digital transformation, industry vertical focus, digital insurance solutions, financial services, policy administration, policy management, construction, digital customer experience, insurance distribution, insurance products, digital insurance, small business insurance, epli, industry verticals, risk management, customer satisfaction, specialty risk underwriting, insurance solutions, direct insurance (except life, health, and medical) carriers, healthcare, insurance compliance, specialty insurance markets, automated underwriting, risk mitigation, industry-specific risk assessment, retail, industry-specific insurance, insurance, agent portals, specialty insurance, property casualty insurance, market expansion, niche market growth, claims excellence awards, extended warranty, claims excellence, insurance ratings, global insurance, agent partnerships, industry-specific underwriting support, reinsurance programs, specialty property insurance, commercial property, industry expertise, specialty casualty insurance, insurance product portfolio, loss prevention, reinsurance solutions, customized insurance solutions, claims management, customer engagement, cyber liability, industry vertical expertise, underwriting analytics, global specialty insurer, innovative insurance programs, risk mitigation strategies, specialty property and casualty insurance, customer service, data analytics, industry-specific policies, b2b, financial strength, manufacturing, excess &amp; surplus lines, technology-driven solutions, automation, industry-specific claims handling, insurance innovation, insurance claims, transportation, risk assessment, proprietary systems, specialty insurance products, industry-specific coverage, claims automation, small business risk, risk underwriting, commercial insurance, p&amp;c insurance, workers' compensation, cyber insurance, general liability, executive liability, small commercial insurance, amtrust api, policywire, loss control, premium audit, warranty programs, specialty risk, claims handling, insurance carriers, agent training, customized coverage, businessowners policy, excess &amp; surplus, financial institutions insurance, healthcare insurance, hospitality insurance, retail insurance, transportation insurance, manufacturing insurance, nonprofit insurance, restaurant risk management, marketing resources, virtual customer service, payment solutions, insurance agents, policyholders, agent marketing library, risk management solutions, operational efficiency, insurance underwriting, agent portal, insurance brokers, technology-driven insurance, client testimonials, cybersecurity, insurance expertise, multi-billion dollar insurance, risk solutions, covid-19 impact on insurance, legal, non-profit, distribution, professional training &amp; coaching, health care, health, wellness &amp; fitness, hospital &amp; health care, mechanical or industrial engineering, workers compensation, nonprofit organization management</v>
          </cell>
          <cell r="J158" t="str">
            <v>Microsoft Office 365, SendInBlue, Drupal, iCIMS, Slack, Salesforce, Hubspot, Google Analytics Ecommerce Tracking, Google Analytics, Mobile Friendly, Vidyard, Google Font API, reCAPTCHA, YouTube, Optimizely, Google Tag Manager, ASP.NET, Bootstrap Framework, Remote, AI, Microsoft Excel, Outlook, Microsoft Forms, Google AdWords Conversion, Microsoft PowerPoint, Corel, HP Desktop, ISO+â„¢, Gem, Workday, Microsoft Office, TensorFlow, PyTorch, Python, C#, SharePoint, Copilot, LinkedIn Ads, R, SQL, SAS Analytics Pro, Git, .NET, Visual Studio, Adobe After Effects, Kyriba, Angular, Forms on the Fly, Azure Cosmos DB, Azure Data Factory, Azure Data Lake Analytics, Azure Functions, Azure Synapse Analytics, Databricks, Flow, Microsoft Azure Monitor, Microsoft PowerShell, Microsoft SQL Server Reporting Services, MongoDB, PostgreSQL, Redis, UPS, Amazon Product Advertising API, ServiceNow, Google Ad Manager, Silver Plume, Connect, LexisNexis, Power BI Documenter, 24-7 Media, Microsoft Teams Rooms, Kubernetes, LiveAction, SolarWinds, Splunk, Cisco Nexus Switches, Catalyst, Kiosked, Wireshark, Aha!, TOTVS ERP, Salesforce CRM Analytics, OneTrust Tech Risk &amp; Compliance, Excel4Apps, Intel, Pipedrive, Siemens SIMATIC S7, Splunk SOAR, ADP, Azure Devops, Oracle Exadata Cloud Service, Salesforce Marketing Cloud Intelligence (formerly Datorama), Microsoft Purview eDiscovery, Oracle Analytics Cloud, Google Cloud Machine Learning Engine, SAP Predictive Analytics, ICP, Microsoft Entra ID, Azure Analysis Services, Terraform, Bicep, SAM, IDC, Azure ExpressRoute, Azure Private Link, Azure DNS, BASE, Azure Application Insights, Azure Log Analytics, Bash, Splunk Enterprise Security, jQuery, Microsoft Active Directory Federation Services, Azure Active Directory, Ansible, Hashicorp Packer, accessiBe, Microsoft Teams, Akamai CDN Solutions, Articulate 360, Adobe Creative Suite, ANGEL LMS, Office365, Azure Active Directory B2C, Microsoft Windows Server 2000, Azure Traffic Manager, Azure Load Balancer</v>
          </cell>
          <cell r="K158">
            <v>875339264</v>
          </cell>
          <cell r="L158" t="str">
            <v>Other</v>
          </cell>
          <cell r="M158">
            <v>15954264</v>
          </cell>
          <cell r="N158">
            <v>43405</v>
          </cell>
          <cell r="O158">
            <v>5800000000</v>
          </cell>
          <cell r="Q158" t="str">
            <v>AmTrust Financial Services, Inc. is a multinational property and casualty insurance company based in New York City, founded in 1998. The company specializes in providing insurance coverage for small to mid-sized businesses through three main segments: small commercial business insurance, specialty risk and extended warranty, and specialty middle-market property and casualty program insurance. AmTrust operates globally in 34 countries, supported by a network of 9,500 agents.
The company offers a diverse range of insurance products, including workers' compensation, general liability, business owners policies, cyber liability, and employment practices liability. AmTrust emphasizes niche diversity, strict underwriting, and technology-driven solutions to meet the needs of its clients. With a strong financial performance, AmTrust reported $8.0 billion in gross written premiums for 2023 and holds an â€œAâˆ’â€ (Excellent) rating from A.M. Best. Barry Zyskind serves as Chairman and CEO, leading the company through significant growth and recognition in the industry.</v>
          </cell>
          <cell r="R158">
            <v>1998</v>
          </cell>
        </row>
        <row r="159">
          <cell r="A159" t="str">
            <v>Prudential Financial</v>
          </cell>
          <cell r="B159">
            <v>0</v>
          </cell>
          <cell r="C159">
            <v>38000</v>
          </cell>
          <cell r="D159" t="str">
            <v>financial services</v>
          </cell>
          <cell r="E159" t="str">
            <v>http://www.prudential.com</v>
          </cell>
          <cell r="F159" t="str">
            <v>http://www.linkedin.com/company/prudential-financial</v>
          </cell>
          <cell r="G159" t="str">
            <v>Newark</v>
          </cell>
          <cell r="H159" t="str">
            <v>New Jersey</v>
          </cell>
          <cell r="I159" t="str">
            <v>investment management, retirement benefits, mutual funds, group benefits, inclusive culture, purpose driven organization, life insurance, financial services, technology, annuities, financial wellness, finance, retirement planning, asset management, asset allocation, corporate responsibility, global presence, tax planning, social impact bonds, regulatory compliance, renewable energy financing, employee benefits, corporate social responsibility, community development, financial services industry, global operations, financial stability, investment solutions, social impact, annuity products, social responsibility, customer service, global footprint, financial planning tools, client retention, veterans' life insurance, social responsibility initiatives, market expansion, impact bonds, financial innovation, technology leverage, investment strategies, community development investments, impact-focused funds, client-focused solutions, lead generation, financial advisory services, military community support, insurance solutions, impact-driven financial products, asset management services, international markets, retirement solutions, group insurance, impact investing, insurance, direct life, health, and medical insurance carriers, risk management, digital financial solutions, disability coverage, sustainability, b2b, military and veterans insurance, small business financing, financial advisory, life insurance policies, retirement products, client engagement, impact measurement, b2c, retirement income solutions, digital financial services, disability insurance, affordable housing investments, pension risk transfer, services, health insurance, impact fund management, financial products, community reinvestment, impact investing in emerging markets, wealth building, broad product portfolio, client diversification, international expansion, social impact investing, impact-driven asset management, market diversification, retirement services, military insurance, long-term growth, retail, individual insurance, wealth protection, wealth management, financial advisors, risk transfer solutions, financial education, structured settlements, customer account management, claims processing, market insights, retirement readiness, investment advisory services, financial tools, account access, personalized financial solutions, policy management, expense management, self-guided help center, client segmentation, diversity and inclusion, business development, practice management, team collaboration, financial professional development, retirement plans, direct deposit services, online account login, fraud prevention, client proposals, income protection, long-term financial planning, financial challenges, customer support services, business integrity, marketing &amp; advertising, sales, environmental services, renewables &amp; environment, financial consulting, consulting, management consulting</v>
          </cell>
          <cell r="J159" t="str">
            <v>Outlook, Microsoft Office 365, Bluekai, Drupal, Atlassian Cloud, OneTrust, Angular JS v1, Webflow, Workday, Marketo, Slack, Salesforce, Adobe Marketing Cloud, Omniture (Adobe), The Trade Desk, SparkPost, Incapsula, Facebook Custom Audiences, Linkedin Marketing Solutions, reCAPTCHA, Mobile Friendly, Ruxit, Vimeo, Scene7, Apache, Multilingual, Workday Recruit, MouseFlow, Twitter Advertising, Facebook Widget, YouTube, Facebook Login (Connect), AWS Glue Data Catalog, Oracle General Ledger, .NET, Microsoft SQL Server Reporting Services, AWS SDK for JavaScript, Spring Boot, Spring Cloud, Python, Javascript, Angular, React, Node.js, Microsoft Sql Server, PostgreSQL, Spring, Anaplan, BASE, Micro, Next.js, TypeScript, MongoDB, SQL, Redux, ebs, Microsoft Excel, Micro Focus Universal CMDB, Microsoft 365, Microsoft Power Platform, SharePoint, OriginPro, DeepL, IntraLinks VIA Pro, Springboot, MySQL, Amazon Simple Queue Service (SQS), Amazon Kinesis, REST, Red Hat JBoss Enterprise SOA Platform, Oracle XML DB, Oracle JDBC, JWT, OpenID, SAM, Oracle Passlogix, GitHub, Bitbucket, Subversion, Jenkins, Amazon CloudWatch, AWS CodeDeploy, Maven, IBM RACF, IBM Db2 for Linux, UNIX, and Microsoft Windows, IBM CICS Transaction Server, OpenLDAP, AlienVault USM (from AT&amp;T Cybersecurity), IBM JES2, IBM SMP/E, Ansible, ServiceNow, iSAMS, JTL-Shop 3, AutoSys Workload Automation, MadCap AMS, IBM z/OS Operating System, Salesforce CRM Analytics, R, Scala, Spark, Microsoft PowerShell, SailPoint, SpingMetrics, Microsoft Fabric, CyberArk, HashiCorp, PowerBI Tiles, Lua, Medallia Zingle, Excel4Apps, Pega Robotic Process Automation, Power BI Documenter, AWS CloudFormation, Terraform, Amazon Linux 2, IBM AIX, Splunk, Palo Alto Networks Cortex XSOAR, Azure Active Directory B2C, Microsoft ADFS for Genesys Cloud, Jira, Confluence, EMC, Citrix Hypervisor, Copilot, 3M 360 Encompass - Health Analytics Suite, ForgeRock Identity Platform, Improvely, Imperva, Kong Insomnia, DotNetNuke, C# (C Sharp), ASP.NET, Microsoft Entity Framework, HTML5 Maker, CSS, RXJS, Git, Docker, Adobe Experience Manager, Adobe Analytics, Adobe Target, Adobe Workfront, Figma, Qualtrics, Radial, WorkSafeBC, Scrum Do, Kanbanize, Zoomdata, Microsoft Office, Amazon EKS Anywhere, AWS Trusted Advisor, Backstage, ECS, Kong, Kubernetes, Cvent, Google AdWords Conversion, Microsoft PowerPoint, Parallels Mac Management for Microsoft SCCM, Wordpress.com, Microsoft Windows Server 2012, Microsoft Hyper-V Server, GraphQL, Storybook, npm, Cisco Web Security Appliance S600v, Nginx, Jest, Cypress, MUI, React Flow, Microsoft Azure Monitor, Microsoft System Center, Microsoft Active Directory Federation Services, Miro, Workfront, Zscaler, Zscaler ZDX, GetSocial, IBM ISPF, Oracle Financial Services, Oracle Analytics Cloud, DATAVERSE LTD, Batch, Perl, Amazon EC2, Lambda Cloud, API Gateway, GitLab, Gem, Visio, Rally, Redshift, Hornetsecurity Spam and Malware Protection, Azure Linux Virtual Machines, IBM i, Google Cloud, Amazon Associates, Amazon Product Advertising API, Azure Analysis Services, AWS Analytics, Google Search Central, MITRE ATT&amp;CK, IBM Guardium, Wiz, Qualys Penetration Testing, Nexthink, Seismic, Azure Data Factory, Flow, Tor, ArcGIS, Siemens SIMATIC S7, Unix, Mode, Atlas, Microsoft Teams Rooms, AI, Bloomberg Professional Services, Tableau, Blackrock Aladdin, Material UI, PySpark, Ping Identity, LinkedIn Ads, Adobe Experience Cloud, WebOffice, ARGUS Developer, ARKit, Claude, Vscode, Groovy, Amazon DynamoDB, Amazon S3, Aurora, AWS Key Management Service (KMS), AWS Secrets Manager, Sizmek (MediaMind), SNS, Ptengine, Gradle, NuGet, Amazon Web Services (AWS), Google Cloud Platform, Rise, Axis, Act!, cert-manager, Acme Packet, AWS CloudHSM, EMaint, Fastapi, AWS Bedrock, Conductor, Snowflake, Amazon DocumentDB, Google AlloyDB for PostgreSQL, Akamai Connected Cloud (formerly Linode), Azure Purview, AWS Step Functions, Amazon EventBridge, Azure Active Directory Domain Services, Microsoft Entra ID, dbt, Make, Azure Machine Learning, Playwright, Selenium, Testng, Apache Kafka, Microsoft Teams, AWS Elemental MediaConvert, Azure Service Fabric, DAX, Power Query, PL/SQL, GoToAssist (FASTchat), Airflow, Amazon AppFlow, HELM, Azure SQL Database, Azure Cosmos DB, Azure Monitor, Microsoft Application Insights, Azure Log Analytics, Azure Key Vault, Azure Service Bus, Azure Event Grid, iManage, Azure AD P2, GitHub Actions, Staffbase, Databricks, Dell Encryption, Google Cloud Data Loss Prevention, poly, Cisco WebEx Teams, Adobe Creative Suite, C#, Cisco Unified Intelligence Center, Instagram, Facebook, TikTok, Kyriba, Pages, PingOne Protect, IDC, CAT, Microsoft SQL Server Management Studio</v>
          </cell>
          <cell r="K159">
            <v>411000000</v>
          </cell>
          <cell r="L159" t="str">
            <v>Other</v>
          </cell>
          <cell r="M159">
            <v>108500000</v>
          </cell>
          <cell r="N159">
            <v>42370</v>
          </cell>
          <cell r="O159">
            <v>60774000000</v>
          </cell>
          <cell r="Q159" t="str">
            <v>Prudential Financial is a prominent American insurance and financial services company, established in 1875 in Newark, New Jersey. Originally named The Widows and Orphans Friendly Society, it began by providing burial insurance to industrial workers. Today, Prudential is recognized as the largest insurance provider in the United States, with total assets of $815.1 billion and a presence in over 50 countries.
The company offers a range of products and services, including life insurance, annuities, retirement planning, and brokerage services. Prudential serves a diverse customer base, including industrial workers, active military personnel, veterans, and those seeking financial security for retirement. With a strong commitment to community, Prudential has invested over $1.2 billion in Newark, focusing on neighborhood development and economic opportunity.</v>
          </cell>
          <cell r="R159">
            <v>1875</v>
          </cell>
        </row>
        <row r="160">
          <cell r="A160" t="str">
            <v>Mentor Graphics</v>
          </cell>
          <cell r="B160">
            <v>0</v>
          </cell>
          <cell r="C160">
            <v>3800</v>
          </cell>
          <cell r="D160" t="str">
            <v>information technology &amp; services</v>
          </cell>
          <cell r="F160" t="str">
            <v>http://www.linkedin.com/company/mentor_graphics</v>
          </cell>
          <cell r="G160" t="str">
            <v>Wilsonville</v>
          </cell>
          <cell r="H160" t="str">
            <v>Oregon</v>
          </cell>
          <cell r="I160" t="str">
            <v>silicon test yield analysis, pcb design software, electrical wire harness design, system modeling, functional verification, ic design, fpga systems design, mechanical analysis, ic manufacturing, embedded software, pcb manufacturing, vehicle system design, electrical amp wire harness design, silicon test amp yield analysis, software, information technology, edp services, technology, software development, information technology &amp; services</v>
          </cell>
          <cell r="J160" t="str">
            <v>Akamai DNS, Route 53, Outlook, Microsoft Office 365, Zendesk, Amazon AWS, Atlassian Cloud, Salesforce Live Agent, Amazon SES, Bluekai, Brightcove, Backbone JS Library, Drupal, Microsoft Dynamics 365 Marketing, VueJS, OneTrust, Angular JS v1, Amazon CloudWatch, Salesforce Service Cloud, MongoDB, Figma, Eloqua, iCIMS, ServiceNow, Adobe Marketing Cloud, LiveRamp, Google Dynamic Remarketing, iTunes, Hotjar, Stripe, Taboola, The Trade Desk, Ooyala, Ruby On Rails, Walkme, Linkedin Marketing Solutions, Mobile Friendly, Bootstrap Framework, Vimeo, Google Places, Google AdWords Conversion, Adobe Media Optimizer, Google Maps, Google Font API, JQuery 2.1.1, AppDynamics, Google Play, DoubleClick Conversion, Google Tag Manager, JW Player, Cedexis Radar, LiveChat, Facebook Login (Connect), Google Maps (Non Paid Users), Wistia, Google AdSense, YouTube, Facebook Custom Audiences, Twitter Advertising, WordPress.org, Bing Ads, Shutterstock, OpenSSL, Omniture (Adobe), AppNexus, FullStory, Optimizely, Apache, Google Analytics, Google Remarketing, Akamai RUM, Google Maps (Paid Users), Salesforce, JQuery 1.11.1, ShareThis, SurveyGizmo, Facebook Widget, DemandBase, SnapApp, GoToWebinar, Piwik, Segment.io, BoldChat, ON24, DoubleClick, Amplitude, Hubspot, Kaltura, Flowplayer</v>
          </cell>
          <cell r="Q160" t="str">
            <v>Mentor Graphics Corporation was a multinational electronic design automation (EDA) company based in Wilsonville, Oregon. Founded in 1981, it specialized in software and tools for electrical engineering and electronics design. The company pioneered computer-aided engineering (CAE) solutions, starting with the IDEA 1000 system, and quickly established itself as a leader in the EDA market.
The company offered a range of products, including simulation and design tools for analog mixed-signal simulation, embedded software solutions, and specialized tools for fluid dynamics and PCB design. Mentor Graphics expanded its capabilities through strategic acquisitions, enhancing its portfolio with software development tools and mechanical analysis solutions. By 2016, the company reported annual revenue nearing $1.4 billion.
In 2017, Mentor Graphics was acquired by Siemens for $4.5 billion and continues to operate as a subsidiary, maintaining its headquarters in Wilsonville.</v>
          </cell>
          <cell r="R160">
            <v>1981</v>
          </cell>
        </row>
        <row r="161">
          <cell r="A161" t="str">
            <v>MITRE</v>
          </cell>
          <cell r="B161">
            <v>0</v>
          </cell>
          <cell r="C161">
            <v>9500</v>
          </cell>
          <cell r="D161" t="str">
            <v>research</v>
          </cell>
          <cell r="E161" t="str">
            <v>http://www.mitre.org</v>
          </cell>
          <cell r="F161" t="str">
            <v>http://www.linkedin.com/company/mitre</v>
          </cell>
          <cell r="G161" t="str">
            <v>McLean</v>
          </cell>
          <cell r="H161" t="str">
            <v>Virginia</v>
          </cell>
          <cell r="I161" t="str">
            <v>information technology, cybersecurity, health it, system engineering, enterprise software, software, research services, systems engineering, research and development, defense systems, quantum computing research, semi-automatic ground environment, ffrdc, air traffic systems, technology transfer, federally funded research and development centers, services, policy guidance, national security, public safety, joint stars, aviation safety, microelectronics security, objective insights, disaster response technology, arpanet, awacs systems, independent research, cybersecurity threat analysis, public-private partnerships, consulting, research and development in the physical, engineering, and life sciences, collaborations, health informatics, health systems research, synthetic biology applications, sage air defense, public health and safety, public sector innovation, intellectual property, autonomous systems, data-driven decision making, public interest, air defense systems, advanced sensors, intelligent automation, tcas collision avoidance, defense technology, threat detection, defense acquisition modernization, government, government research and development, quantum sensors, aerospace and aviation, air traffic control, cybersecurity solutions, next-generation air traffic management, space and satellite technology, cyber resilience, cyber threat mitigation, big data analytics, collaborative innovation, mission-critical systems, defense innovation ecosystems, government advisory, innovation, healthcare, non-profit, enterprises, computer software, information technology &amp; services, b2b, research &amp; development, health care, health, wellness &amp; fitness, hospital &amp; health care, nonprofit organization management</v>
          </cell>
          <cell r="J161" t="str">
            <v>Akamai, Microsoft Office 365, Amazon AWS, Outlook, CloudFlare Hosting, Atlassian Bitbucket, AWS SDK for JavaScript, Angular JS v1, Mapbox, Hubspot, reCAPTCHA, SOASTA, Salesforce, Google Tag Manager, Mobile Friendly, Squarespace ECommerce, AI, Remote, ServiceNow, EFI, Visual-Basic-.NET, Splunk, Microsoft Windows Server 2012, Azure Linux Virtual Machines, Cisco Unified Intelligence Center, Python, IBM Spectrum LSF, Azure Blockchain Service, Oracle Supply Chain Management (SCM) Cloud, Cameo Systems Modeler, iGrafx, Visio, Confluence, MITRE ATT&amp;CK, AWS Trusted Advisor, Microsoft Azure Monitor, Google Cloud, Oracle Data Mining (ODM), Workday, LinkedIn Recruiter, SIMS, Micro Focus AccuRev, Metasys, Send Word Now, RSA SecurID Access, Altair Radioss, IBM Rational Rhapsody Architect for Systems Engineers, Frame, C/C++, BorderFree, C#, MATLAB, Secured MVC Forum on Windows 2012 R2, Amazon Linux 2, TelmarHelixa, Ubuntu, Windows 11, VMware ESXi, Citrix Hypervisor, .NET, Commvault, Prometheus, Grafana, GitLab, IBM Rational DOORS, AdParlor, dbt, Airflow, Rust, Security, Altium, Altium Designer, Gem, Microsoft Teams Rooms, VMware, Azure Active Directory B2C, Microsoft Advanced Group Policy Management, Akamai CDN Solutions, Infoblox DHCP, UPS, Mode, Securonix Security Operations and Analytics Platform, Cisco AppDynamics, Photon, Conductor, Mag+, Radarstats, SonarQube Server (formerly SonarQube), ISO+â„¢, Docker, Microsoft Hyper-V Server, MySQL 8 With RHEL 8, Vscode, OneTrust Tech Risk &amp; Compliance, Redis Software, Microsoft 365, Microsoft Power Platform, Microsoft PowerShell, SharePoint, Microsoft OneDrive for Business, Kubernetes, AWS Analytics, AWS Lake Formation, Redshift, Amazon S3, AWS Glue Data Catalog, Amazon Elastic MapReduce (EMR), Lambda Cloud, Sizmek (MediaMind), VMware vCenter, Amazon Web Services (AWS), Atlas, Microsoft Teams, Zoomdata, Microsoft Office, AWS Cloud, AMP, CUICK TRAC - DFARS and NIST 800-171 compliance solution, Azure Data Lake Storage, Google Cloud AI Platform, NVIDIA, Ptengine, Cision, SAP Contract Lifecycle Management (CLM), Adobe Firefly, Omnissa Horizon, Dell iDRAC (Integrated Dell Remote Access Controller), Okta, SailPoint, AlienVault USM (from AT&amp;T Cybersecurity), Google AdWords Conversion, Microsoft Excel, Microsoft PowerPoint, Brocade Switches, Linkedin Marketing Solutions, Glassdoor, MySMTP, Flow, BILL, R, Stata, FlipHTML5, CSS, Javascript, React, Figma, Sketch, Adobe XD, CAT, Quantum Metric, Git, CallMiner Eureka, Act!, React Router, SAP Concur, Cribl, Concur, Informatica Master Data Management Cloud, Salesforce Service Cloud, Amazon Associates, ITRS Geneos, DTScout, Dassault SOLIDWORKS, ANSYS, , Deltek Costpoint, PySpark, Silicon Graphics International, SQL, Scala, Vector, Microsoft Graph, Azure Analysis Services, Copilot, PostgreSQL, MongoDB, Terraform, Ansible, Acoustic, Yext, IoT, Electron, Signal, AWS Glue, Semrush, AWS Step Functions, Analyzer, AT&amp;T, PatientPop, Micro, Horoquartz, Tor</v>
          </cell>
          <cell r="K161">
            <v>2100000</v>
          </cell>
          <cell r="L161" t="str">
            <v>Other</v>
          </cell>
          <cell r="M161">
            <v>2100000</v>
          </cell>
          <cell r="N161">
            <v>45078</v>
          </cell>
          <cell r="O161">
            <v>2475879000</v>
          </cell>
          <cell r="Q161" t="str">
            <v>MITRE Corporation is a not-for-profit research and development organization established in 1958. It operates as a Federally Funded Research and Development Center (FFRDC) and serves as an independent adviser focused on advancing national security and the public interest. With primary facilities in Bedford, Massachusetts, and McLean, Virginia, MITRE has a diverse workforce and a rich history of innovation.
The organization has expertise in various domains, including defense and military systems, air traffic control, and internet and communications technology. MITRE played a key role in developing the Semi-Automatic Ground Environment (SAGE) system and has contributed to numerous projects such as the National Airspace System and military communications systems. Its primary customers include the U.S. military, particularly the Air Force, the Federal Aviation Administration (FAA), and other federal government agencies. As a mission-driven entity, MITRE prioritizes impact and innovation over profit.</v>
          </cell>
          <cell r="R161">
            <v>1958</v>
          </cell>
        </row>
        <row r="162">
          <cell r="A162" t="str">
            <v>Apollo Global Management, Inc.</v>
          </cell>
          <cell r="B162">
            <v>0</v>
          </cell>
          <cell r="C162">
            <v>5200</v>
          </cell>
          <cell r="D162" t="str">
            <v>financial services</v>
          </cell>
          <cell r="E162" t="str">
            <v>http://www.apollo.com</v>
          </cell>
          <cell r="F162" t="str">
            <v>http://www.linkedin.com/company/apollo-global-management-inc</v>
          </cell>
          <cell r="G162" t="str">
            <v>New York</v>
          </cell>
          <cell r="H162" t="str">
            <v>New York</v>
          </cell>
          <cell r="I162" t="str">
            <v>credit, real assets, private equity, real estate, investment management, investment managers, finance, infrastructure, energy transition capital, consulting, private markets access, social impact, leveraged buyouts, private credit funds, portfolio diversification, fund management, private markets, yield strategies, innovative solutions, client solutions, alternative credit, energy &amp; utilities, sustainable real estate, renewable energy projects, asset management, market diversification, global reach, energy infrastructure funds, sector expertise, risk management, clean energy transition, climate change, esg integration, b2b, infrastructure funds, global investment, sustainable infrastructure, energy infrastructure financing, real estate funds, climate-focused investments, social impact investing, decarbonization investments, investment platform, real assets in energy, esg, investment discipline, energy transition investments, talented professionals, investment research, alternative asset management, long-term capital, private credit, market access, asset-backed finance, financial innovation, investment strategies, climate risk management, individual investors, collaborative culture, wealth management, data-driven investing, carbon reduction strategies, long-term growth, digital infrastructure, esg-focused private equity, acquisitions, fundraising, retirement solutions, sustainability, institutional clients, transparency, sustainable investing, energy security projects, private credit for growth, fund performance, energy transition, financial technology, investment advisory, services, alternative investments, asset origination, distressed debt, capital deployment, growth equity, hybrid strategies, financial services, infrastructure projects, client partnership, energy efficiency projects, market opportunities, green bonds, other financial investment activities, capital solutions, venture capital, long-duration capital, green energy infrastructure, client trust, fundraising strategies, real estate development, credit management, financial security, risk-adjusted returns, global financing, institutional investors, investment partnerships, financial market insights, economic outlook, business growth, fixed income, equity investments, retiree empowerment, innovative capital solutions, global infrastructure, corporate financing, market volatility, democratizing finance, business partnerships, long-term investments, financial performance, economic resilience, capital demands, client risk management, digital infrastructure financing, semi-conductor investments, energy security, environmental challenges, investment opportunities, financial literacy, investment excellence, diversified portfolios, strategic finance, construction &amp; real estate, fund-raising, environmental services, renewables &amp; environment, finance technology, information technology &amp; services</v>
          </cell>
          <cell r="J162" t="str">
            <v>UltraDns, EasyDNS, Outlook, Microsoft Office 365, Microsoft Azure Hosting, Amazon AWS, Atlassian Cloud, React Redux, The Trade Desk, Workday, Pardot, Slack, Salesforce, Mobile Friendly, Google Font API, Linkedin Marketing Solutions, Workday Recruit, Apache, Google Tag Manager, Facebook Custom Audiences, Zencoder, Facebook Widget, Facebook Login (Connect), AI, ebs, Snyk Code (SAST), Minteye / AdsCaptcha, Ad Astra, Ning, Python, Tableau, Searchie, Claude, Copilot, Azure OpenAI Service, Kissflow, Microsoft Office, Microsoft PowerPoint, GitHub Actions, Terraform, Microsoft Azure Monitor, VNDLY, DealCloud, Concur, Google AdWords Conversion, Microsoft Excel, Excel4Apps, Power BI Documenter, SQL, ROOM, OneStream, Apollo, Salesforce CRM Analytics, Pyramid, Azure Analysis Services, Micro Focus Universal CMDB, Nintex, IBM Data Warehouse, Azure Functions, Azure SQL Database, Docker, Kubernetes, VueJS, Everest, ARKit, Barracuda Spam Firewall, Snowflake, Marc, Seismic, Investran, SS&amp;C, Cisco Adaptive Security Appliance Software, PeopleSoft Sales, Rapid7 InsightVM, ObservePoint, AMP, Blackrock Aladdin, Cursor, GitHub Copilot, C#, Dell EMC PowerScale, FUSION, Kyriba, ACL, CAT, Oracle BI Publisher, Oracle Cloud Infrastructure, PEO, PL/SQL, Tint, Barracuda Email Security Service, Adobe Experience Cloud, JetBrains, Blackline, Alteryx, Power Query, SysTools VBA Password Recovery, Jira</v>
          </cell>
          <cell r="K162">
            <v>32474376000</v>
          </cell>
          <cell r="L162" t="str">
            <v>Debt Financing</v>
          </cell>
          <cell r="M162">
            <v>1077336000</v>
          </cell>
          <cell r="N162">
            <v>46023</v>
          </cell>
          <cell r="O162">
            <v>30299000000</v>
          </cell>
          <cell r="Q162" t="str">
            <v>Apollo Global Management, Inc. is a prominent global alternative asset manager based in New York City. Founded in 1990 by former executives of Drexel Burnham Lambert, the firm manages over $188 billion in assets and employs more than 2,900 people across North America, Europe, and Asia. Apollo focuses on generating risk-adjusted returns through innovative capital solutions for both institutions and individuals.
The company offers a range of services in alternative asset management, including private equity, credit, real estate, and retirement solutions. Its private equity division engages in leveraged buyouts and distressed investments, while its credit services include middle-market direct lending and high-yield portfolios. Apollo also invests in commercial real estate and provides insurance and retirement solutions through its subsidiary, Athene. The firm serves a diverse clientele, including institutional investors and high-net-worth individuals, and supports over 190 portfolio companies across various sectors.</v>
          </cell>
          <cell r="R162">
            <v>1990</v>
          </cell>
        </row>
        <row r="163">
          <cell r="A163" t="str">
            <v>Cohesity</v>
          </cell>
          <cell r="B163">
            <v>0</v>
          </cell>
          <cell r="C163">
            <v>5000</v>
          </cell>
          <cell r="D163" t="str">
            <v>information technology &amp; services</v>
          </cell>
          <cell r="E163" t="str">
            <v>http://www.cohesity.com</v>
          </cell>
          <cell r="F163" t="str">
            <v>http://www.linkedin.com/company/cohesity</v>
          </cell>
          <cell r="G163" t="str">
            <v>Santa Clara</v>
          </cell>
          <cell r="H163" t="str">
            <v>California</v>
          </cell>
          <cell r="I163" t="str">
            <v>data center, data, data recovery, digital transformation, ai conversational search, data protection, data management, test dev, analytics, security, ransomware recovery, ai, generative ai, longterm retention, it, hybrid cloud, software, recovery, distributed systems, startups, disaster recovery, cyber recovery, backup &amp; recovery, data replication, test amp dev, cloud computing, information technology, data security, data resilience, conversational ai, backup, data mobility, devops, storage, cloud, instant mass restore, threat protection, data migration, responsible ai, data infrastructure, data insights, multicloud, data storage, business continuity, saas, cyber resilience, data classification, software development, state and local government, compliance, technology, cost reduction, data consolidation, cloud-native solutions, multi-cloud management, data security orchestration tools, cloud data management, threat detection ai, ai-powered anomaly detection, data security policies, hybrid cloud solutions, data security monitoring, ransomware protection, conversational search, financial services, data analytics, media and entertainment, data governance, ai and machine learning, data archiving, multi-cloud data security, data security orchestration, federal government, multi-cloud, ai-powered security, data migration tools, enterprise data management, computer systems design and related services, cloud data security, data lifecycle, security automation, ai for threat detection, edge data security, cyber resilience playbook, b2b, data availability, cost savings, regulatory data management, unified data platform, global search, cybersecurity threat detection, data security insights, backup and recovery, cyber attack detection, predictive analytics, data security automation, multi-cloud data management, cloud security solutions, clean room solution, cyber event response, cyber attack recovery, data compliance management, ai-driven data classification, cyber attack response, disaster recovery automation, data security analytics, cybersecurity analytics, data security and compliance, cloud support, cyber recovery orchestration, government, retail and hospitality, reporting &amp; it insights, cyber vaulting, cloud security, healthcare and life sciences, data lifecycle automation, enterprise data platform, energy and utilities, multi-cloud support, cyber attack mitigation tools, data insights ai, regulatory compliance, digital jump bag, threat detection, edge computing, cyber vaulting solutions, cyber attack response automation, scalable platform, anomaly detection, cyber attack response team, data recovery automation, data lifecycle management, operational efficiency, legal, data governance tools, cybersecurity, customer experience, ai-powered data insights, data security features, edge computing support, data management software, cyber recovery automation, data management at edge, services, cloud data security solutions, ai-driven threat detection, data security software, cloud backup solutions, telecom, edge data management, cyber attack mitigation, data security compliance, cyber resilience strategies, data analytics platform, distributed architecture, regulatory compliance tools, self-managed software, threat intelligence, clean room, long-term retention, file and object management, data vulnerability assessment, enterprise cloud services, cyber threats, multicloud protection, data integrity, security orchestration, data recovery solutions, secure data backup, data security alliance, data vaulting, hybrid cloud services, ai conversational assistant, user-friendly data management, data risk management, integrated data protection, data-driven decision making, advanced threat protection, automated disaster recovery, data compliance, cybersecurity innovation, cloud-native data services, certified data protection platforms, global data management, data monitoring solutions, technology partnerships, healthcare, finance, education, manufacturing, energy &amp; utilities, internet service providers, information technology &amp; services, enterprise software, enterprises, computer software, computer &amp; network security, health care, health, wellness &amp; fitness, hospital &amp; health care, mechanical or industrial engineering</v>
          </cell>
          <cell r="J163" t="str">
            <v>Akamai, UltraDns, Bluekai, Backbone JS Library, Drift, Thinkific, GitHub Hosting, Marketo, Pantheon, OneTrust, MongoDB, Adobe CQ, Slack, Salesforce, Google Analytics, Wistia, Greenhouse.io, Nginx, Lucky Orange, Stripe, DoubleClick Floodlight, Linkedin Marketing Solutions, Vimeo, YouTube, Typekit, reCAPTCHA, Bizible, Google AdWords Conversion, WordPress.org, SiteScout, DoubleClick, New Relic, Google Dynamic Remarketing, Mobile Friendly, Amadesa, Twitter Advertising, ShareThis, DoubleClick Conversion, Google Tag Manager, LiveRamp, SOASTA, Visual Website Optimizer, Remote, .NET, Cohesity, Dell EMC Data Protection Suite, ADP Workforce Now, NetSuite, AWS Trusted Advisor, Azure Linux Virtual Machines, Docker, Google Cloud, Kubernetes, Microsoft Azure Monitor, Microsoft Windows Server 2012, VMware, Veritas NetBackup, Amazon S3, AI, 6sense, ZoomInfo, , C#, IBM ILOG CPLEX Optimization Studio, Amazon EC2 Container Service, Angular, FlipHTML5, CSS, Javascript, go+, Python, Amazon Linux 2, Secured MVC Forum on Windows 2012 R2, AWS Analytics, Cohesity DataProtect, Gaia, Jira, Coupa, NetApp, Amazon Associates, SQL, Microsoft Exchange Server 2003, Terraform, Azure Devops, Jenkins, GitLab, Bash, dynaTrace, Splunk, Prometheus, Grafana, Confluence, Figma, Salesforce Service Cloud, Tor, Envoy, Amazon CloudWatch, Ironclad, DocuSign, Outreach.io, LinkedIn Ads, CPI, JTL-Shop 3, Juniper Networks SRX-Series Firewalls, VLAN, OpenLDAP, Azure Active Directory B2C, Akamai CDN Solutions, NetApp Common Internet File System (CIFS), GraalVM, Coraid, DashThis, Conversant, EFI, SAS Analytics Pro, Citrix Hypervisor, Nutanix, Podman, Microsoft Sql Server, MySQL, PostgreSQL, Oracle Database, IBM Db2, Microsoft Exchange, Microsoft 365, Azure Analysis Services, Perl, PHP, Microsoft System Center Data Protection Manager, Red Hat, LinkedIn Sales Navigator, BASE, Avigilon, Ansible, Amazon EKS Anywhere, Robot Framework, KVM, Dell ECS Enterprise Object Storage, Simpplr, ServiceNow, SharePoint, AngelList, Eaglestats, Claude, Copilot, Microsoft Excel, Microsoft Hyper-V Server, VMware vSphere, Microsoft PowerShell, Okta, Microsoft Entra ID, Workday, Langchain, Pinecone, Milvus, GraphQL, AWS Lambda, Azure Functions, Gem, Office365, Microsoft OneDrive for Business, Microsoft Teams Rooms, Pulumi, Django Language, Amazon Web Services (AWS), Microsoft Azure, Google Cloud Platform, OneTrust Tech Risk &amp; Compliance, Tableau, PowerBI Tiles, Smartsheet, Front, SAP Contract Lifecycle Management (CLM), NAVEX Global, Immuta, AtScale, Red Hat Virtualization, Micro, Microsoft Active Directory Federation Services, Balanced, Conversant (ValueClick), SAS Enterprise Guide, X, Instagram, TikTok, Wireshark, Google Firebase Crashlytics, COSTAR, Zoomdata, Microsoft Teams, Snowflake, Cisco Adaptive Security Appliance Software, SES, Splash, Salesforce CRM Analytics, Mode, Adobe, AMP, Google Ads, Looker, Funnel, WebOffice, Cisco ACI Orchestration, Arista Networks, Zscaler, NetSuite SuiteScript, NetSuite SuiteFlow, NetSuite SuiteAnalytics, Veritas InfoScale Availability, Mixpanel, etcd</v>
          </cell>
          <cell r="K163">
            <v>987550000</v>
          </cell>
          <cell r="L163" t="str">
            <v>Series H</v>
          </cell>
          <cell r="N163">
            <v>45627</v>
          </cell>
          <cell r="O163">
            <v>1500000000</v>
          </cell>
          <cell r="Q163" t="str">
            <v>Cohesity is an AI-powered data management and security platform founded in 2013 by Mohit Aron. The company aims to simplify data protection by consolidating secondary data operations such as backup, recovery, archiving, and file management on a single distributed platform. Cohesity emerged from stealth mode in 2015 with the launch of the Cohesity Data Platform, which addresses challenges in traditional backups, including scalability and management complexity.
The core offering, the Cohesity Data Platform, provides industry-leading backup and recovery solutions, disaster recovery as a service, and additional capabilities for archiving and file management. The company has formed strategic partnerships with major tech providers like AWS, Microsoft, and Google to enhance its offerings and security features. With a focus on innovation and customer value, Cohesity continues to evolve its products under the leadership of CEO Sanjay Poonen.</v>
          </cell>
          <cell r="R163">
            <v>2013</v>
          </cell>
        </row>
        <row r="164">
          <cell r="A164" t="str">
            <v>KeyBank</v>
          </cell>
          <cell r="B164">
            <v>0</v>
          </cell>
          <cell r="C164">
            <v>17000</v>
          </cell>
          <cell r="D164" t="str">
            <v>banking</v>
          </cell>
          <cell r="E164" t="str">
            <v>http://www.key.com</v>
          </cell>
          <cell r="F164" t="str">
            <v>http://www.linkedin.com/company/keybank</v>
          </cell>
          <cell r="G164" t="str">
            <v>Cleveland</v>
          </cell>
          <cell r="H164" t="str">
            <v>Ohio</v>
          </cell>
          <cell r="I164" t="str">
            <v>equipment leasing, investments, retail banking, commercial banking, finance, major banks, digital banking platforms, bank mergers, retail, customer service, community development, asset management services, financial technology, mortgages, credit cards, business growth support, b2c, risk management, investment services, personal finance, personal banking, fdic-insured, branch network, treasury solutions, financial history, financial services, b2b, asset management, digital banking, financial innovation, banking, atm network, client services, wealth management, atm services, treasury management, investment banking, market research, financial planning, insurance, business banking, community banking, mortgage loans, branchless banking, lending solutions, services, wealth planning, small business loans, consulting, community engagement, community support, private banking, philanthropy, loans, regional banking, tellerless branches, capital markets, estate planning, checking accounts, savings accounts, personal loans, home equity loans, financial wellness, automatic savings, overdraft protection, direct deposit, atm banking, community lending, mortgage refinancing, vehicle loans, student loans, insurance services, debt consolidation, tax strategies, brokerage accounts, financial education, consolidated view, mobile banking, online banking, mobile payments, e-savings, relationship benefits, interest rate discounts, cashback rewards, fraud protection, secure transactions, personal financial advisor, investment strategy, financial portfolio management, trust services, legacy planning, charitable giving options, iras, health savings accounts, certificates of deposit, billing services, mobile deposit, education savings plans, consumer products &amp; retail, finance technology, information technology &amp; services, investment management, law practice, legal services, internet, banks &amp; credit unions</v>
          </cell>
          <cell r="J164" t="str">
            <v>Akamai, Akamai DNS, Brightcove, Atlassian Cloud, OneTrust, ThreatMetrix, Workday, Omniture (Adobe), SparkPost, Salesforce, Slack, Adobe Marketing Cloud, Mobile Friendly, HeapAnalytics, Google Tag Manager, Adobe Media Optimizer, Apache, Power Query, Calypso, Bloomberg Professional Services, QRM, Blackrock Aladdin, Google Cloud Platform, Microsoft Office, Rust, Gem, Ansible, Azure Linux Virtual Machines, CAT, Jenkins, VMware, Salesforce CRM Analytics, Microsoft Windows Server 2012, Google Cloud BigQuery, Python, Tableau, PowerBI Tiles, Angular, Google Cloud, Hadoop HDFS, R, SAS Enterprise Guide, SQL, AWS SDK for JavaScript, Secured MVC Forum on Windows 2012 R2, Google AdWords Conversion, Excel4Apps, Microsoft PowerPoint, nCino Cloud Banking Platform, SharePoint, DXC Hogan Systems, Rival IQ, Microsoft Word, Confluence, Jira, Loom, S&amp;P Capital IQ Pro, FactSet, accessiBe, ServiceNow, SailPoint IdentityIQ, Crowd, Microsoft Excel, Outlook, IBM HTTP Server, IBM Business Automation Workflow (BAW), Respond, TypeScript, RXJS, NGRX, Express JS Framework, Node.js, Sass, Less, HTML Pro, AI, .NET, Javascript, CSS, Contentful, GitLab, FullStory, Kibana, Figma, Miro, Selenium, Micro Focus UFT, Apache Pig, YieldBot, Git, AlphaSense, Mag+, Samsung VXT, Zoomdata, Microsoft Teams, Vbrick, SAP, Oracle Analytics Cloud, Blackline, Power BI Documenter, Tableau Desktop, Siemens PROFIBUS, Trend Micro XDR, MITRE ATT&amp;CK, Amazon Linux 2, WebOffice, Google Cloud Storage, Looker Studio, Visual Studio Code, Adobe Experience Manager, NICE, Tenable.sc, Microsoft Azure Monitor, Amazon Web Services (AWS), Kali Linux, Apple macOS, Cisco Unified Intelligence Center, Microsoft Application Insights, Tenable Security Center, Azure Analysis Services, AWS Analytics, Amazon CloudWatch, Azure Blockchain Service, Office365, Google Cloud Data Loss Prevention, Oracle GRC, Salesforce Service Cloud, Google Cloud Dialogflow, Aptean Industrial Manufacturing ERP Made2Manage Edition, Quip, Oracle XML DB, REST, Strategy (formerly MicroStrategy), Kofax, Inventor, Salesforce Marketing Cloud Intelligence (formerly Datorama), ACL, Visio, Box, Hogan Assessments, ServiceNow Request Management, Visual IQ, Flow, Ning, COBOL, IBM Mainframe, IBM Db2 for Linux, UNIX, and Microsoft Windows, AWS Transfer for SFTP, IBM VSAM, webMethods Integration Server, Olo, BASE, Deluxe, LiveRamp Match Partners, Alation, Azure DevOps Labs, Visual Studio, Automation Anywhere, Microsoft PowerShell, Kubernetes, Azure Devops, FlipHTML5, C#, Splunk SOAR, Blue Coat ProxySG, Broadcom CA, Juniper Square, Uipath, Microsoft Power Automate, Atlas, Copilot, Later, Adobe, Workfront, DotNetNuke, Apache Hadoop HDFS, SAS Analytics Pro, IBM Cognos Analytics, Google Kubernetes Engine, Gemini, LangGraph, Langchain, Connect, CoreCommerce, Cybersource, Fiserv, GEP, Ping Authorize, Adobe Analytics, Adobe Customer Journey Analytics, Adobe Experience Platform, Designer, Software AG Universal Messaging, Webex, Biscom, Ovation, Harness, Eyefinity OfficeMate, Amazon API Gateway, Microsoft Azure, AWS Trusted Advisor, Nmap, Bash, Adobe Journey Optimizer, Infor CloudSuite Customer Relationship Management (CRM), Terraform, Tor, Batch</v>
          </cell>
          <cell r="K164">
            <v>1300000000</v>
          </cell>
          <cell r="L164" t="str">
            <v>Other</v>
          </cell>
          <cell r="M164">
            <v>800000000</v>
          </cell>
          <cell r="N164">
            <v>45505</v>
          </cell>
          <cell r="O164">
            <v>11188000000</v>
          </cell>
          <cell r="P164">
            <v>164</v>
          </cell>
          <cell r="Q164" t="str">
            <v>KeyBank is a major bank-based financial services company headquartered in Cleveland, Ohio. Established in 1994 through a merger, it has roots dating back to 1825. KeyBank operates approximately 1,000 branches and over 1,200 ATMs, serving clients across 15 states, primarily in the Midwest and Northeast.
The company offers a wide range of services through its Consumer and Commercial Banking segments. Consumer services include deposit and investment products, personal finance, lending options like mortgages and student loans, credit card services, and wealth management. The Commercial Bank provides a full-service platform for middle market clients, including cash management, commercial real estate lending, and capital markets services. KeyBank also has a specialized digital lending business, Laurel Road, aimed at healthcare professionals.</v>
          </cell>
          <cell r="R164">
            <v>1849</v>
          </cell>
        </row>
        <row r="165">
          <cell r="A165" t="str">
            <v>Leo Burnett</v>
          </cell>
          <cell r="B165">
            <v>0</v>
          </cell>
          <cell r="C165">
            <v>9000</v>
          </cell>
          <cell r="D165" t="str">
            <v>marketing &amp; advertising</v>
          </cell>
          <cell r="E165" t="str">
            <v>http://www.leoburnett.com</v>
          </cell>
          <cell r="F165" t="str">
            <v>http://www.linkedin.com/company/leo-burnett</v>
          </cell>
          <cell r="G165" t="str">
            <v>Chicago</v>
          </cell>
          <cell r="H165" t="str">
            <v>Illinois</v>
          </cell>
          <cell r="I165" t="str">
            <v>branding, advertising, marketing, consumer internet, internet, information technology, advertising services, market research, authentic advertising, brand positioning, campaign optimization, iconic brand mascots, influencer marketing, cultural impact of ads, brand identity, consumer goods, advertising creativity, integrated marketing, graphic design, content marketing, digital campaigns, multichannel marketing, creative campaigns, iconic campaign characters, digital media integration, advertising agency, advertising legacy, client portfolio, brand loyalty, digital storytelling, brand strategy, storytelling and branding, iconic characters, cultural icons, brand storytelling, photography, digital advertising, brand communication, client retention, advertising history, campaign management, global advertising, digital media, consumer engagement, advertising campaigns, cultural impact, brand personality, storytelling through characters, consumer insights, media buying, lead generation, advertising technology, storytelling in marketing, client services, cultural relevance in advertising, cultural storytelling, digital marketing, creative development, emotional appeal in ads, brand storytelling strategy, brand personality development, advertising innovation, character branding strategies, copywriting, digital transformation, brand loyalty building, campaign creation, advertising characters, iconic advertising mascots, brand character development, character branding, consumer engagement tools, seo, brand recognition, user experience, authentic marketing, advertising portfolio, video production, content creation, media planning, character-driven campaigns, digital integration, media strategy, advertising &amp; marketing, advertising agencies, project management, customer engagement, analytics, event marketing, iconic ad campaigns, brand image, emotional advertising, creative agency, storytelling in advertising, integrated marketing communications, iconic advertising characters, media &amp; communications, creative advertising, media strategy development, social media strategies, emotional branding, storytelling techniques, public relations, storytelling, brand development, creative excellence, emotional connection, services, campaign analytics, client relationships, marketing services, brand engagement, brand awareness, social media marketing, experiential marketing, integrated campaigns, corporate communications, rebranding, marketing strategy, creative direction, marketing communications, data-driven marketing, consumer behavior, product launch, target audience, creative solutions, social engagement, digital strategy, customer loyalty, mobile marketing, e-commerce strategies, advertorials, engagement strategies, b2c, consumer products &amp; retail, consumers, information technology &amp; services, marketing &amp; advertising, sales, writing &amp; editing, search marketing, ux, productivity, events, events services, public relations &amp; communications</v>
          </cell>
          <cell r="J165" t="str">
            <v>Outlook, WP Engine, OneTrust, Slack, Mobile Friendly, Google Analytics, Google Tag Manager, WordPress.org, Typekit</v>
          </cell>
          <cell r="O165">
            <v>1900000000</v>
          </cell>
          <cell r="Q165" t="str">
            <v>Leo Burnett is a global creative advertising agency based in Chicago and part of Publicis Groupe. The agency focuses on a philosophy called "HumanKind," which prioritizes human needs and aspirations in its creative work. This approach aims to build valuable brands by fostering deep connections between brands and people.
The agency specializes in creative advertising and branding services, offering a range of solutions from strategy to execution. Leo Burnett has a strong reputation for producing award-winning content, with notable achievements in international advertising awards, including Cannes Lions. Its global teams work on human-centered campaigns that address real-life needs, showcasing creativity across various sectors.
Leo Burnett has partnered with major brands like McDonaldâ€™s, Samsung, and Vitalis, delivering innovative campaigns that resonate with audiences. The agency operates offices in cities such as London, Mexico City, Toronto, and Dubai, highlighting its extensive reach and commitment to impactful advertising.</v>
          </cell>
          <cell r="R165">
            <v>1935</v>
          </cell>
        </row>
        <row r="166">
          <cell r="A166" t="str">
            <v>Ciber Global</v>
          </cell>
          <cell r="B166">
            <v>0</v>
          </cell>
          <cell r="C166">
            <v>3200</v>
          </cell>
          <cell r="D166" t="str">
            <v>information technology &amp; services</v>
          </cell>
          <cell r="F166" t="str">
            <v>http://www.linkedin.com/company/ciber</v>
          </cell>
          <cell r="G166" t="str">
            <v>Troy</v>
          </cell>
          <cell r="H166" t="str">
            <v>Michigan</v>
          </cell>
          <cell r="I166" t="str">
            <v>application development &amp; management, artificial intelligence, cybersecurity, data &amp; analytics, digital transformation, digital workplace, erp, experience driven design, infrastructure &amp; cloud, it project management, lean agile service, marketing technology, mobile technology, service desk, talent service, technology solutions, quality assurance &amp; testing, technology, it services &amp; it consulting, information technology &amp; services</v>
          </cell>
          <cell r="L166" t="str">
            <v>Other</v>
          </cell>
          <cell r="N166">
            <v>34394</v>
          </cell>
          <cell r="Q166" t="str">
            <v>Ciber Global is a global information technology consulting and outsourcing company founded in 1974 in Detroit, Michigan. Now headquartered in Greenwood Village, Colorado, Ciber Global became part of HTC Global Services in 2017. The company employs around 6,000 consultants across North America, Europe, and Asia/Pacific, generating approximately $1 billion in annual revenue.
Ciber Global offers a wide range of IT consulting and outsourcing services. These include technology strategy development, business solution integration, and creative IT services aimed at enhancing customer experience and maintaining competitive advantage. The company focuses on leveraging evolving technologies to provide solutions that deliver real business value across various industries.</v>
          </cell>
          <cell r="R166">
            <v>1990</v>
          </cell>
        </row>
        <row r="167">
          <cell r="A167" t="str">
            <v>JoulestoWatts Business Solutions Pvt Ltd</v>
          </cell>
          <cell r="B167">
            <v>0</v>
          </cell>
          <cell r="C167">
            <v>5500</v>
          </cell>
          <cell r="D167" t="str">
            <v>information technology &amp; services</v>
          </cell>
          <cell r="E167" t="str">
            <v>http://www.joulestowatts.com</v>
          </cell>
          <cell r="F167" t="str">
            <v>http://www.linkedin.com/company/joulestowatts</v>
          </cell>
          <cell r="G167" t="str">
            <v>Dallas</v>
          </cell>
          <cell r="H167" t="str">
            <v>Texas</v>
          </cell>
          <cell r="I167" t="str">
            <v>gcc, it services, on demand consulting, captive, it consulting, technology consulting, talent collaboration solutions, gic consulting &amp; solutions, it services &amp; it consulting, project management, ai-driven consulting, fast-growing tech firms, business growth through it, consulting, business impact, global capability center services, global it services, strategic technology deployment, staff augmentation services, tech firm staffing solutions, innovative talent acquisition, business growth strategies, business growth, talent management, sustainability, digital workforce transformation, services, it infrastructure, digital transformation, talent solutions, business strategy, global it talent sourcing, strategic advisory, telecom, computer systems design and related services, fortune 500 clients, technology consulting for fortune 500, enterprise software, strategic technology, gupy, business analytics, staff augmentation, business impact analytics, ai-powered workforce management, advanced analytics in consulting, workforce transformation, healthcare, technology consulting for enterprises, innovation in it, global it market, technology solutions, zingfit, retail, tech transformation consulting, talent acquisition, managed services, strategic consulting, consulting services, workforce agility solutions, fortune 500, staffing, gupy platform, global talent solutions, managed it services, it solutions provider, product design, enterprise workforce augmentation, analytical insights, it consulting services, innovative solutions, energy efficiency, it service innovation, php, global capability center, client-first approach, global business scaling, operational efficiency, tech firms, technology-enabled staffing, workforce solutions, innovation, php development, enterprise digital strategy, zingfit tools, information technology and services, technology deployment, strategic it consulting, project-based hiring, e-commerce, b2b, client satisfaction, technology innovation, client-focused it services, technology stack, client-centric approach, digital strategy, ai technology, ai-driven business transformation, energy management, business transformation, software development, business scaling strategies, global business consulting, electrical engineering, renewable energy, workforce agility, workforce analytics, energy conversion, power calculation, electrical units, wattage, joule, physics formulas, conversion accuracy, calculator, scientific measurement, fundamental concepts, unit analysis, electromagnetic energy, thermodynamics, power usage, device compatibility, real-time calculation, user-friendly interface, customizable, data visualization, educational tools, alternate energy, professional software, student resources, test preparation, interactive tools, engineering applications, r&amp;d, energy audits, system analysis, quantitative analysis, research tools, light energy, mechanical energy, engineer resources, calibration methods, technical specifications, input parameters, international units, user guidance, information technology &amp; services, management consulting, productivity, environmental services, renewables &amp; environment, enterprises, computer software, health care, health, wellness &amp; fitness, hospital &amp; health care, consumer internet, consumers, internet, marketing, marketing &amp; advertising, oil &amp; energy, clean energy &amp; technology, research &amp; development</v>
          </cell>
          <cell r="J167" t="str">
            <v>Amazon CloudFront, Route 53, Outlook, Amazon AWS, Slack, Mobile Friendly, AI</v>
          </cell>
          <cell r="L167" t="str">
            <v>Seed</v>
          </cell>
          <cell r="M167">
            <v>0</v>
          </cell>
          <cell r="N167">
            <v>42401</v>
          </cell>
          <cell r="O167">
            <v>232200000</v>
          </cell>
          <cell r="Q167" t="str">
            <v>JoulestoWatts Business Solutions Pvt Ltd is a talent management and IT services company founded in 2014 or 2015, based in Bengaluru, India, with a presence in multiple countries. The company specializes in flexi-staffing, talent acquisition, and multi-disciplinary business solutions, helping enterprises build agile workforces and achieve sustainable growth. It serves over 200 clients through various business models, focusing on technology, sales, business development, and talent management.
The company offers a range of services, including talent acquisition, staff augmentation, managed services, and IT workforce management. It also provides consulting in areas such as GICs, business information systems, and technology transformation. JoulestoWatts is recognized for its client-first culture and innovation, catering to sectors like IT, BFSI, and fast-growing tech firms. With a strong financial performance and a commitment to workforce transformation, it emphasizes analytical rigor and strategic solutions to meet complex business challenges.</v>
          </cell>
          <cell r="R167">
            <v>2015</v>
          </cell>
        </row>
        <row r="168">
          <cell r="A168" t="str">
            <v>Nu Skin</v>
          </cell>
          <cell r="B168">
            <v>0</v>
          </cell>
          <cell r="C168">
            <v>3100</v>
          </cell>
          <cell r="D168" t="str">
            <v>health, wellness &amp; fitness</v>
          </cell>
          <cell r="E168" t="str">
            <v>http://www.nuskin.com</v>
          </cell>
          <cell r="F168" t="str">
            <v>http://www.linkedin.com/company/nu-skin-enterprises</v>
          </cell>
          <cell r="G168" t="str">
            <v>Provo</v>
          </cell>
          <cell r="H168" t="str">
            <v>Utah</v>
          </cell>
          <cell r="I168" t="str">
            <v>network marketing &amp; direct selling of premier skin care &amp; nutritional products, direct selling of premier skin care &amp; nutritional products, nutritional supplements, network marketing, integrated beauty &amp; wellness, beauty device systems, personal care, other pharmaceuticals, health care, retail health &amp; personal care products, brand recognition, ageloc lumispa io, international markets, sustainability, anti-aging technologies, ageloc platform, market penetration, wellspa io, distributor recruitment strategies, b2c, natural ingredients, connected beauty devices, product customization, market diversification, anti-aging, nutritional supplement technology, philanthropy in beauty industry, regulatory environment, global direct sales, skincare, distributor network, scientific validation, regulatory compliance, digital marketing, premium products, technology integration, europe, nutritional technology, antioxidant status, global reach, global health and beauty, wellness products, multilevel marketing model, product quality assurance, health and personal care products manufacturing, regional product explanations, product personalization, digital engagement, anti-aging technology, retail trade, natural ingredient formulations, entrepreneurship in wellness, digital health innovation, wellness, product testing, high-quality formulations, science-backed anti-aging, mlm, market-specific product info, skin carotenoid measurement, multilevel marketing in beauty, asia-pacific, global distribution, science-based dietary supplements, personalized skincare routines, connected devices, direct selling, customer engagement, consumer health focus, product innovation in personal care, north america, consumer health, beauty products, makeup, anti-aging skincare, premium wellness products, product innovation, customer loyalty programs, scientific research, market expansion, biophotonic scanner, personal care products, global markets, customer service, product portfolio, international growth, online ordering, entrepreneurship, product development, premium personal care, natural and scientific product blend, regional product adaptation, philanthropic initiatives, corporate culture, regulatory scrutiny in mlm, entrepreneurial opportunities, digital transformation, digital customer experience, philanthropy, entrepreneurial business, multilevel marketing, corporate responsibility, beauty and wellness, b2b, e-commerce, distribution, consumer products &amp; retail, health, wellness &amp; fitness, environmental services, renewables &amp; environment, marketing &amp; advertising, consumer internet, consumers, internet, information technology &amp; services</v>
          </cell>
          <cell r="J168" t="str">
            <v>Fastly CDN, Route 53, Amazon SES, Outlook, Microsoft Office 365, Zendesk, VueJS, WP Engine, Atlassian Cloud, Magento, Adobe CQ, Slack, Salesforce, FullStory, Google Analytics, Google Dynamic Remarketing, Google Font API, Visual Website Optimizer, New Relic, Hotjar, DoubleClick, Qualtrics, Google Tag Manager, Facebook Custom Audiences, Facebook Login (Connect), Typekit, DoubleClick Conversion, Braintree, Facebook Widget, Mobile Friendly, Facebook, Instagram, YouTube, Affilinet, CAT, SSMS Tools Pack, HTML Pro, Excel4Apps, SQL, Workday Adaptive Planning, Adobe Premiere Pro, Adobe After Effects, Zoomdata, Planon Universe, Strato, Adobe Photoshop, Microsoft PowerPoint, SAP, Avaya Equinox, VISI, Canva, Google AdWords Conversion, Microsoft Excel, AI, ISO+â„¢, Workday, NTENT, Gem, WMS, Redzone, SWIFT, Microsoft Office, Coupa</v>
          </cell>
          <cell r="K168">
            <v>210000000</v>
          </cell>
          <cell r="L168" t="str">
            <v>Debt Financing</v>
          </cell>
          <cell r="M168">
            <v>210000000</v>
          </cell>
          <cell r="N168">
            <v>42522</v>
          </cell>
          <cell r="O168">
            <v>1485159000</v>
          </cell>
          <cell r="Q168" t="str">
            <v>Nu Skin Enterprises, Inc. is a direct-selling company based in Provo, Utah, founded in 1984. The company specializes in premium anti-aging skincare, personal care products, and nutritional supplements, utilizing a multilevel marketing model to reach customers in over 50 markets worldwide, including the Americas, Europe, and Asia-Pacific.
Nu Skin offers a diverse range of products, including skincare items like cleansing bars, lotions, and ageLOC anti-aging lines, as well as body care and hair care products. Their nutritional supplements, marketed under the Pharmanex brand, include over 38 natural health items. The company also features innovative devices such as the BioPhotonic Scanner and ageLOC LumiSpa iO. With a strong emphasis on natural ingredients and scientific research, Nu Skin collaborates with various institutions to enhance its product offerings. 
As a recognized leader in the direct-selling industry, Nu Skin operates as a billion-dollar enterprise, supported by a network of independent distributors who promote and sell its products through personal interactions and home demonstrations.</v>
          </cell>
          <cell r="R168">
            <v>1984</v>
          </cell>
        </row>
        <row r="169">
          <cell r="A169" t="str">
            <v>TELUS Digital AI Data Solutions</v>
          </cell>
          <cell r="B169">
            <v>0</v>
          </cell>
          <cell r="C169">
            <v>5500</v>
          </cell>
          <cell r="D169" t="str">
            <v>information technology &amp; services</v>
          </cell>
          <cell r="F169" t="str">
            <v>http://www.linkedin.com/company/telusdigitalaidatasolutions</v>
          </cell>
          <cell r="G169" t="str">
            <v>Las Vegas</v>
          </cell>
          <cell r="H169" t="str">
            <v>Nevada</v>
          </cell>
          <cell r="I169" t="str">
            <v>self driving car, crowdsourcing, training data, data annotation, complex scenarios, segmentation experts, autonomous driving, outsourcing, 3d point cloud labeling, computer vision, lidar technology, robotics engineering, machine learning, drone surveillance technology, ai, artificial intelligence, automotive, deep information technology, information technology, it services &amp; it consulting, communities, internet, information technology &amp; services, mechanical or industrial engineering</v>
          </cell>
          <cell r="J169" t="str">
            <v>Gmail, Google Apps, CloudFlare Hosting, Pardot</v>
          </cell>
          <cell r="K169">
            <v>2300000</v>
          </cell>
          <cell r="L169" t="str">
            <v>Seed</v>
          </cell>
          <cell r="M169">
            <v>1600000</v>
          </cell>
          <cell r="N169">
            <v>43060</v>
          </cell>
          <cell r="Q169" t="str">
            <v>TELUS Digital AI Data Solutions is a division of TELUS Digital, specializing in AI-driven data annotation, analytics, and solutions. The company enhances machine learning models and business operations by leveraging a community of over 1 million global annotators and advanced AI training tools. With a focus on improving AI and machine learning models, TELUS Digital AI Data Solutions contributes to technology advancements and digital experiences worldwide.
The division offers a range of services, including end-to-end data annotation for various formats, personalized data analytics, and enterprise AI transformation solutions. It also provides cloud contact center services and supports agentic AI and automation. TELUS Digital serves a diverse array of industries, including technology, financial services, healthcare, and e-commerce, helping brands optimize their operations and enhance customer experiences. The company is headquartered in Las Vegas, NV, and employs over 10,000 people.</v>
          </cell>
          <cell r="R169">
            <v>2005</v>
          </cell>
        </row>
        <row r="170">
          <cell r="A170" t="str">
            <v>HP</v>
          </cell>
          <cell r="B170">
            <v>0</v>
          </cell>
          <cell r="C170">
            <v>58000</v>
          </cell>
          <cell r="D170" t="str">
            <v>information technology &amp; services</v>
          </cell>
          <cell r="E170" t="str">
            <v>http://www.hp.com</v>
          </cell>
          <cell r="F170" t="str">
            <v>http://www.linkedin.com/company/hp</v>
          </cell>
          <cell r="G170" t="str">
            <v>Palo Alto</v>
          </cell>
          <cell r="H170" t="str">
            <v>California</v>
          </cell>
          <cell r="I170" t="str">
            <v>information technology, curated web, technology, it services &amp; it consulting, scientific instruments, storage solutions, product development, space mission hardware, sustainability, business solutions, frequency synthesizers, it solutions, atomic clock innovations, advanced computing, b2c, research and development, it support, space exploration hardware, information technology and services, b2b, scientific instrument development, space science hardware, it infrastructure, space communication devices, hp-35, space communication systems, space exploration technology, space vehicle components, space vehicle electronics, 3d printing, product innovation, consumer electronics, software development, e-commerce, server technology, scientific research tools, scientific research, space technology, it consulting, space research tools, technology pioneer, scientific measurement devices, government, cloud computing, d2c, spacecraft communication systems, space vehicle sensors, atomic clocks, technology history, scientific research and development, space mission technology, technology innovation, global markets, space exploration tools, printers, deep space vehicles, advanced printing solutions, space technology contributions, enterprise solutions, innovative products, scientific research equipment, personal computers, silicon valley, networking equipment, led technology, advanced manufacturing, handheld scientific calculator, consumer market, space exploration electronics, manufacturing, innovation, hp labs, it services, market diversification, space communication technology, hp labs research, 3d printing innovations, user experience, scientific research innovations, cloud services, printing solutions, services, digital transformation, computer and peripheral equipment manufacturing, product design, spacecraft scientific instruments, retail, enterprise hardware, distribution, consumer products &amp; retail, information technology &amp; services, environmental services, renewables &amp; environment, research &amp; development, consumers, hardware, consumer internet, internet, management consulting, enterprise software, enterprises, computer software, mechanical or industrial engineering, ux</v>
          </cell>
          <cell r="J170" t="str">
            <v>Akamai, Salesforce, SMTP.com, Mimecast, Outlook, Microsoft Office 365, Amazon AWS, Bluekai, DemandBase, Brightcove, Adobe CQ, Eloqua, ExactTarget, Marketo, Omniture (Adobe), Amazon SES, Adobe Marketing Cloud, Slack, Google Tag Manager, Nginx, DynamicYield, WordPress.org, Bootstrap Framework, Google Analytics Ecommerce Tracking, Mobile Friendly, Apache, Remote, Ellucian Colleague Finance, SAP, , PowerBI Tiles, Microsoft Excel, Microsoft Power Automate, Power Query, Microsoft Teams, Zoomdata, UPS, AI, Microsoft Active Directory Federation Services, Microsoft Entra ID, Akamai CDN Solutions, Microsoft PowerShell, OpenLDAP, Wider Planet, Ning, poly, Oracle Bare Metal Cloud Services, Electron, Microsoft Copilot Studio, Jira, Microsoft Power Apps, Security, Harmony Email &amp; Collaboration, Microsoft Office, Mode, Ansys Fluids, Brocade Switches, Act!, Gem, Creo+, Dassault SOLIDWORKS, Scrum Do, C#, Mozilla Firefox, TypeScript, Webex, Javascript, Python, Micro, AWS Trusted Advisor, Terraform, Docker, Power BI Documenter, Uipath, Microsoft PowerPoint, TracePro, Check Point CloudGuard Harmony Connect (CloudGuard Connect), 6sense, Angular, React, Microsoft Azure Monitor, Kubernetes, AWS SDK for JavaScript, SQL, Rapid7 InsightVM, Microsoft Teams Rooms, Micro Focus Universal CMDB, Sigma, Cadence Omnis CFD Platform, Azure Linux Virtual Machines, Dash, Gunicorn, Pulsar, SharePoint, AMD SEV, Amazon Web Services (AWS), GitHub, Salesforce CRM Analytics, Workday, EFI, Qualcomm, Gemini, Triple Whale, Frame, Aha!, Red Hat Enterprise Linux, ARM TrustZone, Buuteeq, Android, Argon CI/CD Security, Kernelcare, Shiny, Flask, Microsoft Windows Server 2012, Wireshark, Analyzer, Git, Leadsquared Marketing Automation, Lytics, WMS, Google AdWords Conversion, Microsoft Dynamics, Cisco TelePresence, Databricks, MLflow, pandas, PySpark, scikit-learn, React Native, Microsoft.NET Core 3.1, GitHub Enterprise, SiteScout, Parallels Mac Management for Microsoft SCCM, Microsoft Intune Enterprise Application Management, .NET, CPI, LeadsPedia, , CONTROL, Figma, InVision, CAT, go+, MongoDB, Prometheus, Adobe Analytics, ADP, AMP, 24-7 Media, Glint, Qualtrics, Amazon S3, Azure AD P2, Django, ECS, Jenkins, Kibana, Microsoft-IIS, Microsoft SQL Server Reporting Services, Playwright, PostgreSQL, python celery, Selenium, ANSYS, PTC Creo, Intel, ReliaSoft, JMP, Minitab Workspace, Lognormal, Expo, AlphaSSL, John Doe, Fusion ERP Analytics, Linkedin Marketing Solutions, ServiceNow, Microsoft Application Insights, Chorus by ZoomInfo, Cisco VoIP, Zoom Rooms, Ansys Icepak, FloEFD, FloTHERM, VueJS, AWS Lambda, C/C++, Creo Parametric, R, Tableau, Anaplan, erwin Data Modeler, Excel4Apps, Node.js, GraphQL, Azure Devops, AWS CodePipeline, Splunk, SAP S/4HANA, Zscaler, BigID, Microsoft Azure, Google Cloud Platform, QMetry Automation Studio, Citrix, VMware, SUSE Linux Enterprise Server, SES, IDC, Air, Grafana, Amber, BERT, Jest, webpack, SAP HANA, SAP Basis, Visual-Basic-.NET, AutoCAD, Rockwell Automation, Epson, Airflow, Azure Pipelines, GitHub Actions, Scala, Amazon EKS Anywhere, IBM Storage Suite for IBM Cloud Paks, Make, AWS Bedrock, OpenSearch, Datadog, SAP Material Requirement Planning (MRP), Anaqua, Microsoft Project, Microsoft 365, Oracle Directory Services, Microsoft Exchange Server 2003, FIS, Cross Pixel Media, Quartic, Bash, Retool, IoT, ANGEL LMS, SAS Enterprise Guide, ABB Robotics, Copilot, ADP GlobalView Payroll, Smartsheet, Miro, Olo, Udemy, Amazon FreeRTOS, Cisco WebEx Teams, Adobe, accessiBe, Hi-Media Performance, Varicent, Xactly, Ansible, Palo Alto PAN-OS, Palo Alto Networks Panorama, Aruba, Pytest, Azure Key Vault, Onit, Amazon Linux 2, Conga CPQ, Azure Active Directory B2C, Automic Automation, ServiceNow IT Service Management (ITSM), Microsoft Windows 10, Oracle Scripting, Sensor Tower, Azure Digital Twins, Redis Software, Omnissa Horizon, FUSION, Next.js, Flow, Spark, Oracle Siebel, Spring Boot, MySQL, AWS Analytics, OpenAI, Django CSRF, AdSpeed, Taobao, Duo, Douyin, CallMiner Eureka, Redshift, Amazon CloudWatch, Kong, Mocha, Cypress, Azure Analysis Services, AWS CloudFormation, AWS Config, Sass, Neo4j, Amazon Neptune, Langchain, Claude, TensorFlow, PyTorch, QlikView, Apache Kafka, Azure Event Hubs, Azure Blockchain Service, Siemens PROFIBUS, Splunk SOAR, Tanium, Qualys Penetration Testing, Secured MVC Forum on Windows 2012 R2, Microsoft Dynamics CRM, Outreach.io, ZoomInfo, D&amp;B Hoovers, Bombora, LinkedIn Sales Navigator, Cascade CMS, Google Analytics 4 (GA4), Optimizely, Refinitiv World-Check Risk Intelligence, Genesys, NICE, Confluence, ChatGPT, Canva, Cyren DNS Security, QAD Adaptive ERP, Red Hat Enterprise Linux AI, Chrome, Mist, WatchGuard Firebox, Pinecone, Milvus, Faiss, Azure AI Studio, Streamlit, OneTrust Tech Risk &amp; Compliance, CheckPoint, EAB Navigate, Mdt Marketing, YouTube, TikTok, Instagram, X, Discord, Process automation package for service request creation in SAP S/4HANA Utilities, SAP BW/4HANA, Cisco Web Security Appliance S600v, Gradle, WellSaid Labs, Aptean Respond, Android Studio, AdButler, MUI, TUNE, Autopilot, comScore, Cisco AppDynamics, Springer-Miller, Adobe Experience Manager, CMake, GRIN, Azure Cloud Services, Netlify, SAS Analytics Pro, Apptio Cloudability SaaS, Broadcom Service Virtualization, Azure Data Lake Analytics, MATLAB, Board, Keynote, Microsoft Windows Server 2000, Ubuntu, Aryson MySQL to MSSQL Converter, Citrix Hypervisor, Proxmox VE, Amazon Managed Streaming for Apache Kafka (Amazon MSK), Adobe Commerce, OpenTelemetry, Vulkan, Composer, Render, Workfront, Microsoft WinDbg, Broadcom, Kanbanize, Agile GCP Labs</v>
          </cell>
          <cell r="K170">
            <v>5365700538</v>
          </cell>
          <cell r="L170" t="str">
            <v>Debt Financing</v>
          </cell>
          <cell r="M170">
            <v>1000000000</v>
          </cell>
          <cell r="N170">
            <v>45748</v>
          </cell>
          <cell r="O170">
            <v>55295000000</v>
          </cell>
          <cell r="Q170" t="str">
            <v>HP Inc. is an American multinational information technology company based in Palo Alto, California. Founded in 1939 by William R. Hewlett and David Packard, HP specializes in personal computers, printers, and related hardware, software, and services. The company has a rich history of innovation, starting with electronic test instruments and evolving into a leader in computing and printing technologies.
HP's product offerings include a wide range of personal computers, laptops, desktops, inkjet and laser printers, and scanners. The company is known for its pioneering work in portable designs and desktop publishing, with notable products like the HP LaserJet printer and the first handheld scientific calculator, the HP-35. HP also emphasizes sustainability through hardware recycling initiatives and has formed partnerships with companies like Bang &amp; Olufsen and Intel to enhance its product offerings. With a commitment to creativity and employee welfare, HP continues to serve consumers, small and medium-sized businesses, governments, and large enterprises globally.</v>
          </cell>
          <cell r="R170">
            <v>1964</v>
          </cell>
        </row>
        <row r="171">
          <cell r="A171" t="str">
            <v>Apex Systems</v>
          </cell>
          <cell r="B171">
            <v>0</v>
          </cell>
          <cell r="C171">
            <v>14000</v>
          </cell>
          <cell r="D171" t="str">
            <v>information technology &amp; services</v>
          </cell>
          <cell r="E171" t="str">
            <v>http://www.apexsystems.com</v>
          </cell>
          <cell r="F171" t="str">
            <v>http://www.linkedin.com/company/apex-systems</v>
          </cell>
          <cell r="G171" t="str">
            <v>Glen Allen</v>
          </cell>
          <cell r="H171" t="str">
            <v>Virginia</v>
          </cell>
          <cell r="I171" t="str">
            <v>consulting services, career resources, technology services, it services, workforce solutions, it staffing, information technology, staffing firms, it services &amp; it consulting, strategy, ai team enablement, ai security protocols, ai risk mitigation, ai ethical standards, ai compliance standards, ai industry-specific models, healthcare, ai advisory, finance, ai in telecommunications, ai in supply chain, ai in transportation, ai integration, ai consulting, ai enterprise strategy, ai deployment, genai agents, ai solutions development, cybersecurity, ai business impact, ai operational excellence, ai in public sector, ai simulation tools, ai integration services, ai model explainability, computer systems design and related services, ai-powered solutions, ai in consumer goods, ai governance frameworks, it consulting, ai team training, ai ethical ai, ai solution accelerators, ai scalability frameworks, ai-powered automation, ai automation frameworks, ai innovation, data analytics, ai model training, data analytics tools, business intelligence, ai in healthcare analytics, risk management, customer experience, ai solution deployment, ai in education, b2b, ai compliance, ai performance monitoring, ai deployment pipelines, ai team scaling, ai in manufacturing, ai in oil &amp; gas, ai in government, ai in asset management, education, ai enterprise architecture, technology modernization, automation, ai project management, project management, ai in financial services, ai governance, cloud computing, ai strategy, ai in finance, portfolio management, ai scalability, ai architecture, services, ai platform support, devops, talent acquisition, cloud infrastructure, application development, ai operationalization, market research, managed services, ai bias mitigation, ai in customer service, data management, predictive analytics, energy &amp; utilities, ai data pipelines, consulting, software development, digital transformation, machine learning, ai in healthcare, cloud migration, ai solution design, ai enterprise integration, cloud and infrastructure, natural language processing, ai in fraud detection, ai industry applications, cybersecurity solutions, product development, financial services, ai performance optimization, ai in power utilities, ai in public safety, enterprise platforms, ai in energy, ai-driven insights, industry-specific solutions, operational efficiency, ai training, ai risk management, ai in retail, ai data privacy, ai enterprise readiness, innovation, enterprise software, agile management, product management, digital roadmaps, organizational change management, workforce automation, quality engineering, enterprise solutions, automation solutions, business transformation, technical support, digital enablement, client engagement, industry analysis, performance management, change management, training and coaching, continuous improvement, agile transformation, project execution, resource optimization, data-driven solutions, process improvement, robotic process automation, customer intelligence, conversational ai, sustainable practices, corporate social responsibility, healthcare solutions, management consulting, information technology &amp; services, staffing &amp; recruiting, health care, health, wellness &amp; fitness, hospital &amp; health care, analytics, productivity, enterprises, computer software, internet infrastructure, internet, app development, apps, artificial intelligence</v>
          </cell>
          <cell r="J171" t="str">
            <v>Cloudflare DNS, Sendgrid, Outlook, Microsoft Office 365, CloudFlare Hosting, Amazon AWS, Brightcove, Citrix, OneTrust, Citrix NetScaler, Microsoft Sharepoint, Slack, reCAPTCHA, Google Maps, Mobile Friendly, Linkedin Marketing Solutions, YouTube, Google Font API, CrazyEgg, Google Analytics, Google Tag Manager, Google Places, Varnish, Android, Remote, AI, Viewpoint, AutoCAD, Apptio Platform, Dell OpenManage, AT&amp;T, React, Fuze, CSS, Alteryx, Discord, Reddit for business, LexisNexis Bridger Insight XG, FRAC Pumps, Compressor, Elite Software HVAC Solution, Gauges, Tor, Splunk, Python, Red Hat JBoss Enterprise SOA Platform, Podman, JTL-Shop 3, Ansible, Dell Avamar, Dell EMC IDPA, AdParlor, , Microsoft SQL Server Reporting Services, Oracle Analytics Cloud, Hi-Media Performance, Citrix VDI-in-a-Box, Dell Data Domain, Azure DDoS Protection, ServiceNow, 1Password, Flow, BigCartel, SQL, Microsoft PowerShell, Databricks, Azure Data Factory, Microsoft Azure Monitor, AWS Trusted Advisor, Microsoft Power Platform, Copilot, Microsoft 365, SharePoint, PowerBI Tiles, Salesforce, SAP, Microsoft Teams Rooms, Microsoft Power Automate, React Router, Mode, Switch Concepts, FiberHome, .NET, Microsoft Office, Sketch, Figma, Adobe Photoshop, Strato, Adobe InDesign, Microsoft PowerPoint, Adobe Creative Cloud, Apex, Salesforce Lightning Web Components, Salesforce Flow, Mulesoft, Git, Kubernetes, Azure Event Grid, Azure Active Directory, Azure Key Vault, Azure SQL Database, Azure Devops, IBM Content Manager for iSeries, Delta Lake, Unity Catalog, Delta, Jira, Oracle Primavera Unifier, Microsoft Windows 10, Windows 11, Office365, Google Cloud Run, Tableau, Gem, Microsoft VBScript, WISE, Zen Planner, OpenProject, Google AdWords Conversion, Microsoft Excel, Microsoft 365 Apps &amp; Services, Aspen, Unix, Azure Linux Virtual Machines, AutoSys Workload Automation, dynaTrace, ITRS Geneos, Confluence, Zscaler, Act!, ePlan, Informatica Test Data Management, Snowflake, Microsoft Power Apps, Lambda Cloud, Amazon EC2, AWS Secrets Manager, go+, Jenkins, GitHub Actions, Terraform, HELM, Docker, JWT, IDC, Crestron, AMP, Catalyst, Workday, Board, ANGEL LMS, Teradata, MongoDB, Apache Kafka, IBM ILOG CPLEX Optimization Studio, PL/SQL, Oracle Exadata Cloud Service, API Gateway, Amazon CloudWatch, Xray, OpenSearch, AWS Step Functions, AWS AppSync, Amazon DynamoDB, Amazon S3, Amazon CloudFront, Cognito, JDA, 3DEXPERIENCE Platform, C#, Oracle XML DB, MATLAB, Archer, ASP.NET, WP-Oauth, AWS Analytics, Google Cloud Platform, Azure Analysis Services, LogIC, Apache Tomcat, IBM WebSphere Automation, Microsoft-IIS, AWS SDK for JavaScript, Visual Studio Code, Microsoft Windows Server 2000, Red Hat Enterprise Linux, dbt, Jakarta EE, Visual Studio, GitHub Copilot, Salesforce VisualForce, Ning, Soap Media, REST, Sales Cloud Einstein, Salesforce Service Cloud, Khoros for SAP Customer Experience Cloud, GitHub, Bitbucket, Azure SQL, Aurora, GoToAssist (FASTchat), Tableau Prep, E-planning, Wowanalytics, Google AdSense for Domains, AT Internet, Vector, PostgreSQL, AWS Bedrock, LangGraph, Streamlit, Collibra, Amazon EKS Anywhere, Grafana, COBOL, IBM Db2 for Linux, UNIX, and Microsoft Windows, IBM VSAM, IBM CICS Transaction Server, CA 7 Workload Automation Intelligence, MaxMind minFraudÂ®, IBM RACF, Connect, Google Cloud APIs, SAP S/4HANA, codebeamer, IBM AIX, Azure Cloud Shell, Javascript, AWS CloudFormation, Redshift, Amazon ElastiCache, Apache Iceberg, Athena, ELK Stack, Power BI Documenter, Wiz, CyberArk, Red Hat OpenShift, Aryson MySQL to MSSQL Converter, Node.js, Angular, TypeScript, Express, Excel4Apps, ENTERPRISE ARCHITECT, Palo Alto Networks Panorama, Dash, Google Sheets, Google Workspace, DocuSign, Infoblox, jQuery, JAX, FlipHTML5, Quest Toad, SQL Developer, Azure Blob Storage, Oracle BI Publisher, Oracle Forms, Oracle Reports, Oracle Database, Visio, Control-M, Cameo Systems Modeler, ABAP, Process automation package for service request creation in SAP S/4HANA Utilities, Adelphic DSP, Google Kubernetes Engine, Vertex AI, Sizmek (MediaMind), Google Cloud BigQuery, Airflow, Thermo Scientific Chromeleon Chromatography Data System (CDS), Pinecone, Redis, Claude, Cursor, Spring, Django, 24-7 Media, GitLab, ACL, Groovy, Selenium, SAP Ariba Platform, Microsoft.NET Core 3.1, Apigee, Amazon Managed Streaming for Apache Kafka (Amazon MSK), PySpark, Apache Spark, Google Cloud Dataproc, Google Cloud Storage, YugabyteDB, Amazon Web Services (AWS), Secured MVC Forum on Windows 2012 R2, IXL, Airtable, VueJS, MySQL, Cisco Meraki, DotNetNuke, Siemens PROFIBUS, Micro, Apache Parquet, PowerMax, Star, Dell EMC Vblock, Brocade, Cisco AppDynamics, Cisco UCS B Series, Amazon Linux 2, VMware, Apple macOS, LinkedIn Recruiter, Apple Laptop, Canon Printers, Spiceworks IP Scanner, Nuix Workstation, Vanta, Olo, Cloud Foundry, Maven, Azure Databricks, Azure Synapse, Symantec Messaging Gateway, Boomerang JS library, Microsoft Endpoint Configuration Manager (MECM), Cisco WebEx Teams, Microsoft OneDrive, Intel, Microsoft Exchange Server 2003, TUNE, Apple Business Manager, Salesforce CRM Analytics, monday CRM, Cross Pixel Media, Quartic, Juniper Networks QFX-Series Switches, Vertica, Spring Boot, HTML Pro, IBM Maximo IT, .GIS, Cisco Unified Intelligence Center, Siemens SIMATIC SCADA, Power Query, DAX, ActiveBatch, BASE, Bazaarvoice, IBM i, Microsoft Dynamics CRM Consulting, Microsoft Windows Server 2012, Workiva, , Dynamics 365 Sales, Dynamics 365 Customer Service, Dynamics 365 Field Service, DATAVERSE LTD, Microsoft Fabric, Admin, Salesforce Marketing Cloud Intelligence (formerly Datorama), Salesforce Journey Builder, QMetry Automation Studio, Express JS Framework, vSphere, VMware ESXi, C/C++, SystemVerilog, CAT, Deltek Costpoint, Weibo, ServiceNow Service Graph Connectors, AVEVA PDMS, Siemens PLM, Azure Virtual Machines, ForgeRock Identity Platform, SOAPUI, VMware View Manager, Microsoft WinDbg, Complex Media Network, AWS Glue Data Catalog, Unreal Engine, Azure Blueprints, SAP Materials Management, Microsoft OneDrive for Business, Ruby On Rails, Abnormal Security, Samsung Tablets, Analyzer, Microsoft OneNote, Smartsheet, Palo Alto Networks Cortex XSOAR, Wireshark, Salesforce Sales Cloud, Taleo Applicant Tracking Systems (ATS), Azure Digital Twins, Sophos XG, Kiosked, AWS Network Firewall, AWS WAF, Palo Alto PA-5200 Series, AWS Transit Gateway, Amazon Kinesis, Siemens SIMATIC S7, Microsoft System Center Configuration Manager, Microsoft Active Directory Federation Services, Microsoft Windows 365 Cloud PC, Azure Virtual Desktop, Microsoft Intune Enterprise Application Management, AWS Multi-Factor Authentication, Cisco VPN, Azure Virtual Network, Azure Virtual WAN, Azure Monitor, Azure Log Analytics, BeyondTrust, Pivotal tc Server, Quadient Inspire, Designer, Interact, IBM MQ, Bash, Melbourne IT, Starburst, Apache Hadoop HDFS, Oracle JDBC, Puppet, Google Cloud Functions, Google Cloud SQL, Scala, Amazon FreeRTOS, Zephyr, PeopleSoft CRM, iCIMS, Cornerstone HR, Less, JobDiva, Autopilot, Microsoft Entra ID, Microsoft BitLocker, CheckPoint, Microsoft AdCenter, Symantec Altiris, McAfee, IBM Cognos Analytics, Hive, MicroStrategy, Amazon EC2 Auto Scaling, Uipath, FUSION, Ansys RedHawk-SC, Siemens Calibre, Autodesk Inventor, Autodesk, Airbyte, Apache Airflow, TelmarHelixa, Oracle Linux, Ubuntu, Azure Active Directory B2C, Adobe Customer Journey Analytics, SAP PowerBuilder, System Center Operations Manager, Articulate Storyline 3, Camtasia, Adobe, Wordpress, BriteVerify, Tanium, CrowdStrike, JFrog Artifactory, Micro Focus SiteScope, SOQL, Argon CI/CD Security, Dell iDRAC (Integrated Dell Remote Access Controller), TSYS, Spring Cloud, ADP Applicant Tracking System, Harness, npm, webpack, poly, Crossfuze TFS Integration, ADP, Cisco DWDM, MariaDB, Spreadsheet Server by insightsoftware, AWS Database Migration Service, Cascade CMS, AC500 PLC, ServiceNow Virtual Agent, Ignition SCADA, Canva, Salesforce Marketing Cloud, Autodesk BIM Collaborate, Azure Data Lake Storage, Oracle Cloud, Microsoft Application Insights, Aruba, Aruba ClearPass Access Control and Policy Management, UPS, Miro, LabVantage, GE Digital ADMS, PEX, Splunk Enterprise Security, BIRT, SysTools VBA Password Recovery, Qualys Penetration Testing, Microsoft Teams, HTML5 Maker, Bootstrap, Gradle, Navisworks, FARO SCENE, Microsoft Word, erwin Data Modeler, Azure Synapse Analytics, Azure Policy, Cloud Custodian, Saviynt, IBM DataStage, Microsoft Graph, Cisco Prime Infrastructure, SolarWinds, ThousandEyes, Commvault Metallic, Palo Alto PA-5000 Series, Cisco Firepower 1000, ShareASale, Palo Alto PAN-OS, Cisco DNA Spaces, Ekahau AI Pro, Okta, SpingMetrics, mO Jira OAuth SSO, Jira OpenID Connect SSO, Jira OIDC SSO, SAM, CallMiner Eureka, PolicyTech, Spark, Unity, SafeSend, Scrum Do, Kanbanize, Informatica, C# (C Sharp), JUnit, Mockito, Jasmine, Karma, Microsoft Forms, SWIFT, Azure Cosmos DB, Google VPC Service Controls, Google Cloud Armor, Dynamics 365 Finance, Pytest, OpenText, Odoo CRM, SAS Analytics Pro, Jaeger, SES, Backstage, OpenAPI, NextGen RCM, SailPoint IdentityNow, SailPoint, Microsoft Entra, HashiCorp Vault, Delinea, OpenLDAP, GoDataFeed, Rapid7 InsightVM, Surfcam, Adobe LiveCycle, Fastapi, Gemini, OpenAI, AWS EventBridge, Amazon Simple Queue Service (SQS), SNS, ECS, IBM z/OS Operating System, Emma, Copilot for Sales, Salesforce Health Cloud, nCino Cloud Banking Platform, Sectra PACS, Appier AIRIS (formerly Woopra), Conversant, Amazon Associates, Vero, Mag+, iBwave Design, ServiceChannel, Microsoft Advanced Group Policy Management, Akamai CDN Solutions, WSUS, Rust, ExtremeSwitching, Cisco Switches, Dell PowerEdge Servers, Juniper Networks SRX-Series Gateways, Semrush, VelocityEHS Accelerate | EHS &amp; ESG, Avaya, Aha!, NetScout AirMagnet, Amber, Phantom, Atlas, Posit, Salesforce Platform, IBM InfoSphere Change Data Capture, PubSub+, Anaplan, Coupa, Workfront, NetSuite, NetSuite SuiteTalk, NetSuite SuiteFlow, Obiee, Oracle Virtualization, Citrix Hypervisor, Yardi Commercial Suite, CONTROL, Adobe Experience Cloud, Salesforce Financial Services Cloud, NEC, SS&amp;C, Alibaba Cloud, Microsoft Defender for Cloud, Sentinel, Revit, Articulate, Postman, Octane, Concur, NewTek TriCaster, Yamaha Audio and Visual, CPI, Infoblox DHCP, Apple iPhone, Apple iPad, Facebook, Apple, HipChat, HyperLynx, Xpedition Enterprise, Xilinx Vivado, Aviatrix, Wind River VxWorks, LaunchDarkly, Cypress, Mocha, Jest, Dell EMC Disaster Recovery, Informatica Intelligent Cloud Services (IICS), Palo Alto Prisma Cloud, RegOnline, Mule ESB, MuleSoft Anypoint Platform, Hibernate, Later, Adobe Analytics, Qualtrics, Horoquartz, React Native, Voiceflow, Perl, Amazon Textract, XCUITest, Espresso, Appium, VMware Horizon, Microsoft Outlook, Microsoft Project, Oracle Transportation Management Cloud, Adobe Creative Suite, Prometheus, AppDynamics, Feedly News Reader, CRM transformation assessment service for SAP Customer Experience, Entity Framework Core, HackerEarth Assessments, Amazon Connect, Amazon QuickSight, IBM TRIRIGA Application Suite, Tyler Technologies, BigPanda, Webex, Redzone, Teamcenter, Toolkit, LogRhythm SIEM, Azure Storage Explorer, Azure Files, Google Cloud Pub/Sub, Google Cloud Build, Cisco Nexus 2000, Checkmarx, SonarQube, Amazon Elastic MapReduce (EMR), Visual-Basic-.NET, accessiBe, Portico Virtual Terminal, Epic, Agilent SLIMS, InformaCast, pandas, scikit-learn, TensorFlow, PyTorch, Flyte, Datadog, Qlik Sense, Google Cloud Machine Learning Engine, FOUNDATION, , Siemens NX, Check Point CloudGuard Harmony Connect (CloudGuard Connect), ezFlow for Google Docs for G Suite, Cision, PR Newswire, ReliaSoft, Dahua, Atex, eMaint CMMS, Fujitsu IaaS, Informatica PowerCenter, Palo Alto Networks GlobalProtect, Cradlepoint, Impact Radius, Bomgar, Vizrt, ROSS, Wasp Barcode, Blackmagic Design, Zoomdata, Meetrics, SAP SQL Anywhere, Indicative, Hadoop HDFS, DatoCMS, NetApp, Pure Storage, HPE Primera, NetApp iSCSI SAN Storage System, SAP Financial Supply Chain Management (FSCM), Azure Data Lake Analytics, , Box, Oracle Visual Builder Cloud Service, Oracle General Ledger, AWS Budgets, SAP Accounts Payable and Receivable, Oracle Purchasing, Workday Grants Management, BirchStreet Procure-to-Pay, PeopleSoft Enterprise Performance Management (EPM), IBX SmartView, Pega Case Management, Micro Focus ArcSight, Oracle Integration Cloud, Azure VMware Solution, Azure DNS, Resolver, Azure ExpressRoute, Azure Private Link, Azure Firewall, Azure Web Application Firewall, Azure Site Recovery, Azure Backup, SAP SuccessFactors, Oracle Fusion Financials, Mural, DXC Hogan Systems, DATAflow, Google Dataplex, AWS GovCloud, Air, Intelerad, Cerner, Oracle GoldenGate, Velero, Cohesity DataProtect, Aras, Redux, AWS Lambda, AWS Cloud Development Kit (AWS CDK), Allegro X PCB Designer, Eclipse Jersey, SailPoint IdentityIQ, F5 BIG-IP, NTENT, Azure Power BI Embedded, Microsoft SQL Server Analysis Services, Remedy Single Sign On, IBM Mainframe, ServiceNow Vulnerability Response, LEAP, Oracle Enterprise Manager, LinkedIn Ads, Nexthink, Flask, SmartCOMM, LucidChart, Outsystems, VHDL, AMD Xilinx, Micro Focus Fortify, Flexera, Rise, Oracle WebLogic, IBM WebSphere Message Broker, RAML, Swagger UI, Security, Cisco Nexus Switches, Automation Anywhere, Tealium, Cordial, Loyalty Lab, Akamai, Drawbridge, AWS Elastic Beanstalk, Verint, Datapipe, Extend, Cilium, Azure API Management, Azure Functions, MagnetVideo, Ã‚Â© 2009- Filter, Motorola, Sophos Email, Jack Henry Yellow Hammer, Infor SyteLine / Infor CloudSuite Industrial, Adobe Journey Optimizer, Adobe Dreamweaver, Adobe Experience Manager, PingDirectory, Quest ActiveRoles Server, Blueprint, Conversant (ValueClick), NetApp Common Internet File System (CIFS), SAP Fieldglass, Microsoft Active Directory Certificate Services (AD CS), Microsoft Azure, Google Cloud, Amazon Elastic Load Balancing, ScriptPro Telepharmacy, Adobe Media Encoder, SendBird, Amazon Elastic Transcoder, BlipTV, FFmpeg, Make, SignNow, WebOffice, Cachefly, Quip, Netcracker Solutions, Siemens SIMATIC HMI (Human Machine Interface), Microsoft Edge, Mozilla Firefox, SAP Fiori, SAP Activate, Azure Machine Learning, Azure Kubernetes Service (AKS), Microsoft Dynamics 365 Customer Voice, Amazon Kinesis Data Analytics, Clarity, Cisco TelePresence, GrubHub for Restaurants, Epic Beaker, Nevron Vision for SSRS, Apache SpamAssassin, Docking &amp; MDI for WPF, Envestnet, Testng, Bamboo, ABB Distributed Control Systems (DCS), J2EE, Eyefinity OfficeMate, Microsoft Windows Server 2008, Windows 7, Windows 8, OnBase, Google Cloud Data Loss Prevention, Azure Purview, ebs, Amazon Virtual Private Cloud (Amazon VPC), Red Hat, Oracle EBS CRM, Tripwire, Palantir Foundry, BERT, Sage, Philips IntelliSpace, Gunicorn, Jupyter, Eclipse, Apache Subversion (SVN) Server on Ubuntu 18.04 LTS, Sqlalchemy, Tenable Security Center, Azure Load Balancer, Azure Security Center, Azure Application Insights, Wrike, Planview LeanKit, Shareaholic Content Amplification, Jira Service Desk, MySQL 8 With RHEL 8, ADP SmartComplianceÂ®, CPMStar, , ALEX, Civil 3D, MicroStation, HPLC, Mist, , Kona Web Application Firewall, VMware NSX, SAS Enterprise Guide, ICONICS IoT, Playwright, ISO+â„¢, Elastic Stack, Elasticsearch, Logstash, Kibana, KnowBe4, Cisco Meraki MS, Amazon EventBridge, iManage, IoT, Etracker, Canvas by Instructure, ContentClick, NICE CXone Mpower, Autodesk Fusion Manage, Keysight Eggplant, Chronicle, Tenable.sc, Tenable.io, CPX Interactive, Mastercard Offers, Visa, VMware SD-WAN, AWS Fargate, Amazon EC2 Spot Instances, Snow, AWS DataSync, OpenTelemetry, , Globalscape, FederatedMedia, CSC, Juniper Networks, Forcepoint TRITON, Arista EOS, Java EE, AVEVA InTouch HMI, Wider Planet, Barracuda MSP, CMake, AWS VPN, Looker Studio, Fastly CDN, Adobe Acrobat Sign, Pega CRM Suite, Acquia Drupal Cloud, Google Cloud Deployment Manager, Cisco Anyconnect, RSA SecurID Access, ServiceNow Flow Designer, Google App Engine, ServiceNow IntegrationHub, Glide, LabWare LIMS, STARLIMS, Lenel, Eloqua, Microsoft ADFS for Genesys Cloud, Ping Identity, Cisco VoIP, Cucumber, Basis, DoubleClick, Dremio, PyCharm, TeamCity, IntelliJ IDEA, XCTest, Micro Focus Quality Center Enterprise (QC), Hitachi Virtual Storage Platform (VSP), GetSocial, Cisco ASR 9000, AWS Transfer for SFTP, Apache HTTP Server, R, Route 53, AWS Direct Connect, Nokia, Ciena, Fujitsu, Ribbon, Calix Support Cloud, FIS, Epic Bridges, IBM VTAM, SnapEngage, NetApp Network Attached Storage (NAS), 3M 360 Encompass - Health Analytics Suite, TapClicks, Postscript, AlienVault USM (from AT&amp;T Cybersecurity), Syncsort MFX, Cribl, Elastic APM, Corel, Logitech Sync, Cassandra, Hazelcast, CodeIgniter, Apache Solr, Integral Ad Science, Amazon Simple Storage Service (S3), Salesforce CPQ, SEEBURGER Business Integration Suite, Conviva Operational Data Platform, Argocd, Atlas by Facebook, Postpresso, Cisco Secure Firewall Management Center, Gorilla Nation, IBM HTTP Server, Cisco Wireless LAN Controllers, ChinaCache, Azure OpenAI Service, , Brocade Switches, Feathr, Benchling, Dassault ENOVIA, CATIA, Progress Chef, Google Drive, Amazon Comprehend, Amazon Kendra, Amazon Polly, redvertisement, Advanced Solutions International (ASi), Groundtruth, Adobe Experience Platform, RWS Tridion Sites, Apache Impala, Apache Oozie, Selenium WebDriver, Tricentis qTest, SAP Data Maintenance for ERP by Vistex, Avaya Aura, AudioCodes Meeting Insights, Calabrio Teleopti Workforce Management, Lumen5, Fluentd, Dassault SOLIDWORKS, Creo+, Frame, OrCAD PSpice Designer, PTC Mathcad Express, LucidLink, DC Storm, Ansys HFSS, Smart AdServer, mabl, Altium Designer, Bluebeam Revu, Remix, GraphQL, QTest, Kronos, AWS Key Management Service (KMS), Brocade Routers, PEO, Amazon Managed Workflows for Apache Airflow (MWAA), EpicCare Ambulatory, Cadence, DemandBase, Fortinet, Barracuda Email Security Service, EMC, Palo Alto Networks, n8n, NLP, Aruba AirWave Network Management, VMware vSphere, Workday Financial Reporting and Analytics, Recurly, Meta Code Llama, Anthropic Claude, Meta Llama 2, OpenAI GPT-3, NumPy, NLTK, Palo Alto Networks VM-Series Virtual Firewall, eBay, Hugging Face, Heroku, Faiss, Adobe Illustrator, Vscode, Cisco Next-Generation Firewalls (NGFWs), CLO3D, Palantir Gotham, PHP, AWS Cloud WAN, F5 Global Server Load Balancing (GSLB), Cisco Meraki SD-WAN, Cloudera, Apache Hive, Vtiger for G Suite, Envoy</v>
          </cell>
          <cell r="K171">
            <v>72000000</v>
          </cell>
          <cell r="L171" t="str">
            <v>Merger / Acquisition</v>
          </cell>
          <cell r="M171">
            <v>72000000</v>
          </cell>
          <cell r="N171">
            <v>44075</v>
          </cell>
          <cell r="O171">
            <v>4100000000</v>
          </cell>
          <cell r="Q171" t="str">
            <v>Apex Systems is a global technology services company that specializes in customizable, industry-specific solutions aimed at driving business results. Founded in 1995, it has over 25 years of experience in the field and operates as part of the Commercial Segment of ASGN Incorporated. The company has established itself as a significant player in IT staffing and technology services.
Apex Systems offers a range of IT staffing and technology services designed to meet the unique needs of various industries. The company emphasizes industry insights and experience to deliver client-focused solutions. With a strong track record, Apex Systems has placed over 20,000 professionals and served more than 1,200 clients across diverse sectors.</v>
          </cell>
          <cell r="R171">
            <v>1995</v>
          </cell>
        </row>
        <row r="172">
          <cell r="A172" t="str">
            <v>WSP in the U.S.</v>
          </cell>
          <cell r="B172">
            <v>0</v>
          </cell>
          <cell r="C172">
            <v>11000</v>
          </cell>
          <cell r="D172" t="str">
            <v>professional training &amp; coaching</v>
          </cell>
          <cell r="F172" t="str">
            <v>http://www.linkedin.com/company/wspusa</v>
          </cell>
          <cell r="G172" t="str">
            <v>New York</v>
          </cell>
          <cell r="H172" t="str">
            <v>New York</v>
          </cell>
          <cell r="I172" t="str">
            <v>scientific research testing, property, program management, transportation infrastructure, energy, advisory services, engineering, buildings, water, transportation amp infrastructure, planning &amp; consulting, environment, environmental, professional services, natural resources, professional training &amp; coaching</v>
          </cell>
          <cell r="J172" t="str">
            <v>Route 53, Amazon AWS, Umbraco, Vimeo, Google Analytics, Mobile Friendly</v>
          </cell>
          <cell r="Q172" t="str">
            <v>WSP in the U.S. (WSP USA) is a prominent engineering, environmental, and professional services firm that operates as part of WSP Global Inc. With a workforce of over 70,000 employees across more than 500 offices worldwide, WSP USA combines local expertise with global resources to provide comprehensive solutions in various sectors, including buildings, transportation, energy, water, and the environment.
The company offers a wide range of services, including strategic advisory, engineering consulting, project management, and digital solutions. WSP USA is dedicated to sustainability and innovation, focusing on projects that enhance community resilience and address complex challenges. Their expertise spans areas such as sustainable building design, infrastructure planning, energy transition, environmental rehabilitation, and water resource management. Notable projects include the New York Subway and Denny Substation, showcasing their capabilities in delivering impactful infrastructure solutions.</v>
          </cell>
          <cell r="R172">
            <v>1885</v>
          </cell>
        </row>
        <row r="173">
          <cell r="A173" t="str">
            <v>Arctic Wolf</v>
          </cell>
          <cell r="B173">
            <v>0</v>
          </cell>
          <cell r="C173">
            <v>3100</v>
          </cell>
          <cell r="D173" t="str">
            <v>computer &amp; network security</v>
          </cell>
          <cell r="E173" t="str">
            <v>http://www.arcticwolf.com</v>
          </cell>
          <cell r="F173" t="str">
            <v>http://www.linkedin.com/company/arcticwolf</v>
          </cell>
          <cell r="G173" t="str">
            <v>Eden Prairie</v>
          </cell>
          <cell r="H173" t="str">
            <v>Minnesota</v>
          </cell>
          <cell r="I173" t="str">
            <v>security operations center, hybrid ai, 24x7 monitoring, security information event management, managed security services, managed detection &amp; response, big data security, threat hunting, vulnerability assessment, managed cloud monitoring, cybersecurity, managed risk, managed threat detection &amp; response service, mdr, alerting &amp; reporting, cloud security, managed security operations center, web hosting, network security, security analytics, security partner network, information technology, healthcare, security orchestration automation, security event analysis, security data analysis, cloud-native platform, consulting, computer systems design and related services, security automation tools, government, risk assessment, threat intelligence, security operations, security posture, operational efficiency, utilities, managed detection and response, vulnerability management, security awareness training, cloud security platform, b2b, xdr platform, retail, legal, regulatory compliance, ai security, security compliance, manufacturing, security risk transfer, security monitoring, managed detection response, security ecosystem integrations, services, data protection, cyber risk management, risk management, threat remediation, security integrations, security automation ai, threat detection, security automation, security orchestration, endpoint security, security incident management, security reporting, security data enrichment, ai-driven security, financial services, security threat intelligence, security consulting, incident response, roi, security awareness, cyber resilience, concierge security, automated response, financial coverage, security integration, digital risk management, real-time monitoring, security services, proactive protection, incident recovery, compliance solutions, cyber insurance, managed risk services, tailored security solutions, cloud security posture management, business email compromise, security incident analysis, incident management, risk mitigation, security frameworks, security audits, security investigations, technology partnerships, cyber risk assessment, security operation center, it security management, saas, finance, energy &amp; utilities, information technology &amp; services, health care, health, wellness &amp; fitness, hospital &amp; health care, mechanical or industrial engineering, computer software</v>
          </cell>
          <cell r="J173" t="str">
            <v>Salesforce, Route 53, Amazon SES, Mimecast, Outlook, Marketo, Zendesk, Amazon AWS, Microsoft Office 365, Sage Intacct, WP Engine, Atlassian Cloud, Drift, OneTrust, React Redux, Workday, Slack, Hubspot, Cloudinary, Facebook Custom Audiences, DoubleClick, Facebook Login (Connect), WordPress.org, Workday Recruit, Vimeo, Facebook Widget, Google Analytics, Visual Website Optimizer, Google Dynamic Remarketing, Amadesa, reCAPTCHA, Linkedin Marketing Solutions, Google Font API, Mobile Friendly, DoubleClick Conversion, Google Tag Manager, Nginx, Bing Ads, Remote, AI, Webmail, C#, .NET, go+, Rust, Python, Pytest, AWS Trusted Advisor, Microsoft Azure Monitor, Git, GitHub, Bitbucket, Jenkins, Bazel, Docker, Apple macOS, Playwright, , ChatGPT, Claude, Copilot, MITRE ATT&amp;CK, Tint, Siemens SIMATIC S7, Splunk SOAR, SNS, Security, React, TypeScript, Amazon Associates, Gem, AWS Identity and Access Management (IAM), CAT, Ning, SQL, Sigma, Wazuh - The Open Source Security Platform, Kibana, Google AdWords Conversion, Microsoft OneNote, Microsoft PowerPoint, Microsoft Excel, Django, Kubernetes, Aurora, Clari, Microsoft 365, Jira, PowerBI Tiles, AWS Analytics, PubSub+, Databricks, ServiceNow, Connect, Weibo, AWS Transfer for SFTP, Apache HTTP Server, mO Jira OAuth SSO, Jira OpenID Connect SSO, Jira OIDC SSO, AWS Security Hub, TierPoint DRaaS, Azure Analysis Services, Microsoft WinDbg, Microsoft Active Directory Federation Services, Microsoft Windows Server 2012, Azure Linux Virtual Machines, Amazon Web Services (AWS), Google Cloud Platform, Confluence, Atlassian, vSphere, GitHub Actions, Salesforce CRM Analytics, Microsoft PowerShell, Amazon DynamoDB, Lambda Cloud, Amazon EKS Anywhere, Terraform, Selenium, Tor, IBM HTTP Server, WP-Oauth, REST, Langchain, LangGraph, PyTorch, TensorFlow, scikit-learn, Snort, HELM, GitLab, Prometheus, Grafana, ELK Stack, Splunk, Datadog, Bash, Apache Kafka, PostgreSQL, GraphQL, Ansible, VMware vSphere, Junos OS, AWS SDK for JavaScript, Elasticsearch, Spark, Minteye / AdsCaptcha, Flow, MLflow, API Gateway, Amazon S3, ECS, AWS Bedrock, Amazon Simple Queue Service (SQS), GAS, OpenAPI, Google AlloyDB for PostgreSQL, Amazon Linux 2, Buildkite, OpenTelemetry, JFrog Artifactory, Cisco Nexus Switches, npm, Maven, Make, Gradle, CircleCI, SAP Materials Management, Pipedrive, Kaspersky Sandbox, Intel, CSC, Mode, AWS Lambda, Amazon EventBridge, Google Cloud Spanner, Secured MVC Forum on Windows 2012 R2, C# (C Sharp), DotNetNuke, Tableau, LlamaIndex, OpenAI Whisper, Anthropic Claude, AWS CloudFormation, Backstage, Ubuntu, HTCondor 8.9.9 on Amazon Linux 2, Azure Virtual Machines, Gainsight, Planhat, Unix, Cisco VPN, Cisco Secure Firewall Management Center, Sophos UTM, CATS, Locust, Javascript, IBM ILOG CPLEX Optimization Studio, SonarQube, Wiz, Xray, Google, Aha!, Excel4Apps, Fastapi, ANGEL LMS, Zoomdata, Egnyte, Snyk Code (SAST), Ad Astra, Box, Open AdStream, Amazon Elastic Container Service (Amazon ECS), Khoros for SAP Customer Experience Cloud, Lytics, Athena, Apache Iceberg, Airflow, CallMiner Eureka, Amazon Elastic MapReduce (EMR), AWS Glue Data Catalog, Alteryx, Google Cloud, Spring Boot</v>
          </cell>
          <cell r="K173">
            <v>2596200000</v>
          </cell>
          <cell r="L173" t="str">
            <v>Convertible Note</v>
          </cell>
          <cell r="M173">
            <v>401000000</v>
          </cell>
          <cell r="N173">
            <v>44835</v>
          </cell>
          <cell r="O173">
            <v>541300000</v>
          </cell>
          <cell r="Q173" t="str">
            <v>Arctic Wolf is a global leader in cybersecurity, founded in 2012. The company provides a cloud-native security operations platform designed to manage cyber risk through services like managed detection and response (MDR), threat detection, incident response, and risk management. Their Aurora Platform utilizes AI and machine learning to analyze trillions of security events weekly, offering comprehensive protection across various environments, including endpoints, networks, and cloud services.
The company emphasizes a collaborative approach, partnering with over 1,500 managed service providers and channel partners to enhance security for more than 10,000 organizations worldwide. Arctic Wolf's services include 24/7 monitoring, proactive threat hunting, and employee training to counter social engineering. Their solutions aim to reduce breach frequency and severity significantly, providing organizations with tailored strategies and quick installations to strengthen their security posture.</v>
          </cell>
          <cell r="R173">
            <v>2012</v>
          </cell>
        </row>
        <row r="174">
          <cell r="A174" t="str">
            <v>Rippling</v>
          </cell>
          <cell r="B174">
            <v>0</v>
          </cell>
          <cell r="C174">
            <v>7200</v>
          </cell>
          <cell r="D174" t="str">
            <v>information technology &amp; services</v>
          </cell>
          <cell r="E174" t="str">
            <v>http://www.rippling.com</v>
          </cell>
          <cell r="F174" t="str">
            <v>http://www.linkedin.com/company/rippling</v>
          </cell>
          <cell r="G174" t="str">
            <v>San Francisco</v>
          </cell>
          <cell r="H174" t="str">
            <v>California</v>
          </cell>
          <cell r="I174" t="str">
            <v>software development, compliance, hris automation, employee lifecycle automation, hr automation, identity and access management, hris integration, employee device management, recruiting, global payroll, employee self-service portal, employee data synchronization, automation platform, employee benefits, third-party integrations, employee feedback, financial services, hr platform, hris compliance, employee onboarding software, enterprise saas, employee lifecycle, corporate card management, performance review automation, device management, hr tools, it management, employee data platform, device security, hris system, employee lifecycle management, third-party app integrations, computer systems design and related services, hr software, security automation, hris analytics, hris reporting, zero trust security, b2b, automation, multi-country payroll, talent acquisition, it asset management, payroll, expense policy enforcement, payroll processing, startup saas, mobile app, hr tech, talent management saas, workforce management, small business saas, cloud saas, workforce planning software, employee feedback tools, finance management, cloud-based platform, integrations with saas apps, device provisioning, data security, software as a service (saas), human resources, global workforce management, hris scalability, single source of truth, expense tracking, employee management system, hris customization, performance management, no-code automation, hr solutions, employee offboarding software, employee offboarding workflows, employee verification automation, employee onboarding automation, global hr management, regulatory compliance, it security, benefits administration, employee engagement, information technology, employee productivity, employee self-service, hris cloud, workflow automation, employee scheduling, hr management, employee onboarding, hris security, employee scheduling software, manufacturing, employee onboarding workflows, operational efficiency, healthcare, compliance management, hris user experience, non-profit, headcount planning, payroll tax automation, employee experience, employee data management, services, hris software, digital transformation, remote device management, hris mobile, global hr compliance, analytics, employee benefits platform, retail, employee offboarding, hris platform, hcm software, global payroll solutions, employee benefits administration, expense management, time and attendance tracking, compliance automation, global contractors, peo services, remote workforce solutions, learning management system, automated workflows, payroll integration, document management, custom policies, analytics and reporting, data integration, mobile app for hr, spend management, corporate cards, bill payment solutions, compensation management, recruitment software, talent retention, security compliance, task management, real-time insights, audit trails, approval workflows, flex benefits administration, remote devices management, training and development, business automation, cross-currency reimbursement, continuous feedback loops, goal management, automated reminders, role-based permissions, finance, information technology &amp; services, computer &amp; network security, mechanical or industrial engineering, health care, health, wellness &amp; fitness, hospital &amp; health care, nonprofit organization management, enterprise software, enterprises, computer software, productivity, training &amp; development</v>
          </cell>
          <cell r="J174" t="str">
            <v>Cloudflare DNS, Gmail, Google Apps, Microsoft Office 365, Amazon AWS, CloudFlare Hosting, Route 53, Atlassian Cloud, Vercel, Drift, Leadfeeder, Appcues, React Redux, Salesforce Service Cloud, MongoDB, Salesforce Live Agent, Zendesk, Slack, Salesforce, DoubleClick, Visual Website Optimizer, Linkedin Marketing Solutions, Amadesa, Facebook Login (Connect), Google Tag Manager, Facebook Custom Audiences, WordPress.org, Multilingual, Google Dynamic Remarketing, Wistia, HasOffers, Bing Ads, LiveRamp, Google Maps, Optimizely, Google Places, Google Play, Facebook Widget, Google Analytics, DoubleClick Conversion, Google Maps (Non Paid Users), Mobile Friendly, Twitter Advertising, Typekit, Remote, AI, PEO, Google, Descript, Vyond, Confluence, Microsoft 365, Python, go+, CallMiner Eureka, Google Cloud Machine Learning Engine, QuickBooks, Microsoft Application Insights, Django, Django Language, AWS SDK for JavaScript, , Tableau, Zoomdata, Office365, Anaplan, Okta, Azure AD P2, Google Workspace, OneLogin, SAM, IDC, Rippling, Metabase, Google Sheets, SQL, Apple macOS, Microsoft Windows Server 2012, Kiosked, OneTrust Tech Risk &amp; Compliance, Javascript, AWS Analytics, Amazon Managed Streaming for Apache Kafka (Amazon MSK), Aurora, Presto, Apache Pinot, Apache Iceberg, Apache Flink, NetSuite, Microsoft Dynamics 365, Oracle Analytics Cloud, R, Oracle Exadata Cloud Service, TypeScript, Amazon S3, AWS Trusted Advisor, Connect, LeafLink, MySQL, Snowflake, Spark Streaming, ANGEL LMS, React, React Native, Jira, Looker, Wider Planet, Kubernetes, Bazel, Excel4Apps, ADP Applicant Tracking System, Gong, Outreach.io, Ruby On Rails, C#, SalesLoft, Mixmax, LinkedIn Sales Navigator, ZoomInfo, Lusha, LeadIQ, SalesIntel, Highspot, Mode, Apache Kafka, Claude, Databricks, Fastapi, OpenAI, PostgreSQL, Rust, Spark, Meta Ads Manager, SolarWinds NPM, 24-7 Media, Rapid7 InsightVM, Salesforce CRM Analytics, MITRE ATT&amp;CK, YouTube, Air, LinkedIn Ads, Sage Intacct, Xero, Google Drive, ChatGPT, Gemini, Gem, , Google Ads, Salesforce CPQ, Microsoft Excel, REST, Redis, Temporal Cloud, Buildkite, Datadog, SentryOne SQL Sentry, Terraform, Google AlloyDB for PostgreSQL, GRPC, dbt, Azure Active Directory, Quickbooks Online, Google Cloud BigQuery, Retool, Figma, webpack, Atlassian, Google Docs, Chrome, LEAP, LeanData, HTML Pro, CSS, Brivo, Copilot, Cursor</v>
          </cell>
          <cell r="K174">
            <v>1847130000</v>
          </cell>
          <cell r="L174" t="str">
            <v>Series G</v>
          </cell>
          <cell r="M174">
            <v>450000000</v>
          </cell>
          <cell r="N174">
            <v>45778</v>
          </cell>
          <cell r="O174">
            <v>570000000</v>
          </cell>
          <cell r="Q174" t="str">
            <v>Rippling is a workforce management platform based in San Francisco, founded in 2016 by Parker Conrad and Prasanna Sankar. The platform integrates HR, IT, finance, and payroll into a single cloud-based system, automating administrative tasks for businesses globally. Rippling aims to simplify company operations by providing a comprehensive solution that connects with over 500 applications, including Slack and Microsoft 365.
The company offers a range of cloud-based products that facilitate hiring, payroll, benefits management, and IT operations. Key features include global payroll, onboarding, time tracking, device provisioning, and expense management. Rippling serves businesses of various sizes, from small companies with fewer than 100 employees to larger enterprises with over 1,000 employees. With a strong focus on research and development, Rippling continues to enhance its offerings and support international expansion.</v>
          </cell>
          <cell r="R174">
            <v>2016</v>
          </cell>
        </row>
        <row r="175">
          <cell r="A175" t="str">
            <v>Hogan Lovells</v>
          </cell>
          <cell r="B175">
            <v>0</v>
          </cell>
          <cell r="C175">
            <v>7700</v>
          </cell>
          <cell r="D175" t="str">
            <v>law practice</v>
          </cell>
          <cell r="E175" t="str">
            <v>http://www.hoganlovells.com</v>
          </cell>
          <cell r="F175" t="str">
            <v>http://www.linkedin.com/company/hoganlovells</v>
          </cell>
          <cell r="G175" t="str">
            <v>Washington</v>
          </cell>
          <cell r="H175" t="str">
            <v>District of Columbia</v>
          </cell>
          <cell r="I175" t="str">
            <v>intellectual property, insurance, law banking, competition eu, energy, life sciences, employment, pensions, arbitration, it, project finance, real estate, tax, dispute resolution, financial services, corporate, insolvency, construction, finance, competition amp eu, b2b, food and beverage regulation, legal consulting, sports law, defense industry legal support, comprehensive legal services, automotive, consumer protection law, digital transformation, client-centric legal services, real estate legal services, regulatory compliance in tech, dispute resolution in energy, space law, legal services innovation, community investment, regulatory landscape, e-commerce, legal strategy, risk management, digital assets, regulatory compliance, financial services law, telecommunications regulation, corporate and commercial law, global legal network, environmental law, legal solutions, public interest law, media and entertainment law, cross-border legal support, sector-specific legal challenges, offices of lawyers, corporate law, regulatory environment, intellectual property law, highly regulated industries, compliance in aerospace, legal technology solutions, luxury goods legal advice, consumer retail, legal problem solving, regulated sectors, law firm heritage, social impact law, client partnership, client service excellence, legal sector expertise, industry-specific legal advice, innovation, retail, healthcare regulation, government, client-focused, pro bono services, global law firm, legal strategy development, legal technology, industry regulation, compliance advice, sector-specific legal counsel, cross-border legal services, mobility industry legal support, education, public policy law, corporate finance, client legal needs, law firm history, legal sector innovation, sector-specific legal tech, transportation law, pro bono, client outcomes, legal advisory products, regulatory challenges, services, legal service delivery, legal industry leadership, legal risk management, law firm culture, international law, healthcare, energy sector legal advice, sector-specific legal expertise, education law, automotive regulation, social responsibility, client industry focus, regulatory compliance solutions, client legal support, legal services, manufacturing, climate change legal issues, luxury brand legal support, international trade law, client legal strategy, risk assessment, litigation, technology, legal innovation, diversity and inclusion, law firm global reach, digital health law, cybersecurity regulation, compliance and regulation, pro bono leadership, regulatory advice, legal practice areas, sector-specific expertise, law firm innovation, transportation &amp; logistics, international legal advice, business compliance, government relations, legal representation, regulatory expertise, healthcare law, automotive law, consumer protection, financial institutions, real estate law, energy law, environmental regulations, technological innovation, contract negotiation, mergers and acquisitions, aviation and aerospace, international trade, cybersecurity law, privacy law, insolvency law, alternative energy, sustainable projects, legal tech solutions, data privacy, human trafficking compensation, clean energy laws, media law, telecommunications law, investment law, public procurement, insurance law, tax regulations, freedom of information, natural resources law, strategic planning, social justice initiatives, legal, non-profit, distribution, consumer products &amp; retail, energy &amp; utilities, construction &amp; real estate, conflict resolution, consumer internet, consumers, internet, information technology &amp; services, health care, health, wellness &amp; fitness, hospital &amp; health care, mechanical or industrial engineering, law practice, mergers &amp; acquisitions, aviation &amp; aerospace, nonprofit organization management</v>
          </cell>
          <cell r="J175" t="str">
            <v>CloudFlare CDN, Mimecast, Microsoft Office 365, CloudFlare Hosting, OneTrust, Workday, Salesforce, Slack, Adobe Marketing Cloud, Backbone JS Library, Google Maps, Facebook Widget, Google Maps (Non Paid Users), Google Font API, WordPress.org, Yandex Metrica, Vimeo, Hubspot, Bootstrap Framework, Google Tag Manager, Mobile Friendly, reCAPTCHA, Typekit, Shutterstock, Wordpress.com, Facebook Login (Connect), Facebook Custom Audiences, Woo Commerce, Microsoft Office, InterAction+, Linkedin Marketing Solutions, CLEAR, Hive, FOUNDATION, Twitter Advertising, Excel4Apps, Outlook, Google AdWords Conversion, Microsoft PowerPoint, Microsoft Word, LinkedIn Ads, ABB Robotics, AI, Automic Automation, Git, Olo, Zivver Email Encryption, Salesforce CRM Analytics, WebOffice, Citrix, Intapp Time, Rise, OneStream, Perl, BILL, Azure Analysis Services, AMD Xilinx, DAX, Nevron Vision for SSRS, Square, .NET, SQL, Foleon, SharePoint, Microsoft Teams, Zoomdata, Wolters Kluwer, Thomson Reuters Legal Tracker, ISO+â„¢, Chrome River Connector, Thomson Reuters Elite, Copilot, Oracle BI Publisher, Microsoft SQL Server Reporting Services, DocuSign, Smartsheet, Gem, Intapp, Azure Cloud Services, Amazon Associates, Microsoft Azure Monitor, Canva, Hootsuite, Tor, X, Instagram, PodBean, YouTube, Loom, Microsoft Excel, D&amp;B Hoovers, Micro, Interact, ServiceNow, Microsoft Windows Server 2012, Anaqua, CompuMarkâ„¢, Office365, Veracode Static Analysis (SAST), PowerBI Tiles, Cisco WebEx Teams, Power BI Documenter, Chrome, BigHand, Act!, Azure Disk Storage, Specflow</v>
          </cell>
          <cell r="O175">
            <v>2970000000</v>
          </cell>
          <cell r="Q175" t="str">
            <v>Hogan Lovells is a global law firm established in 2010 through the merger of Hogan &amp; Hartson and Lovells. With dual headquarters in Washington, D.C., and London, it operates as one of the largest international legal practices, employing around 2,800 lawyers, including approximately 800 partners, across more than 40 offices in 26 countries.
The firm offers a wide range of legal services, focusing on areas such as corporate law, litigation, intellectual property, and government regulatory matters. Hogan Lovells emphasizes a sector-driven approach, particularly in life sciences, financial institutions, technology, and energy. The firm is committed to pro bono work, community investment, and social justice, aligning its efforts with the UN Sustainable Development Goals. Its collaborative teams aim to provide innovative solutions for clients navigating complex regulatory environments.</v>
          </cell>
          <cell r="R175">
            <v>1899</v>
          </cell>
        </row>
        <row r="176">
          <cell r="A176" t="str">
            <v>Aspen Technology</v>
          </cell>
          <cell r="B176">
            <v>0</v>
          </cell>
          <cell r="C176">
            <v>4000</v>
          </cell>
          <cell r="D176" t="str">
            <v>information technology &amp; services</v>
          </cell>
          <cell r="E176" t="str">
            <v>http://www.aspentech.com</v>
          </cell>
          <cell r="F176" t="str">
            <v>http://www.linkedin.com/company/aspen-technology</v>
          </cell>
          <cell r="G176" t="str">
            <v>Bedford</v>
          </cell>
          <cell r="H176" t="str">
            <v>Massachusetts</v>
          </cell>
          <cell r="I176" t="str">
            <v>process manufacturing, engineering &amp; construction, process simulation &amp; modeling, oil &amp; gas, pharma life sciences, machine learning, industrial ai, software for sustainability, asset performance management, predictive &amp; prescriptive analytics, chemicals, metals &amp; mining, manufacturing operations, asset optimization, advanced process control, engineering software, sustainability, process optimization, energy, supply chain management, planning &amp; scheduling, digital transformation, industrial data management, internet of things, deep information technology, information technology, edp services, technology, software development, reservoir simulation, connected enterprise analytics, water &amp; wastewater, industrial data fabric, industrial data integration, emissions reduction, asset lifecycle management, digital mining solutions, asset performance analytics, mining &amp; metals, digital twin, industrial data historian, reservoir modeling, chemicals &amp; polymers, industrial iot predictive analytics, industrial data security, digital grid resilience, plant digitalization, predictive analytics, power plant lifecycle management, industrial automation, power grid management, digital grid management, asset-intensive industries, carbon capture management, process simulation, decarbonization solutions, carbon capture and storage, industrial ai for chemicals, manufacturing, reservoir modeling software, power generation &amp; utilities, industrial ai algorithms, asset lifecycle analytics, sustainability pathways software, industrial data historian platforms, industrial process optimization, performance engineering, sustainability software, digital twin for refineries, industrial optimization tools, decarbonization analytics, connected enterprise, industrial data fabric solutions, predictive maintenance, industrial digitalization platforms, asset health monitoring, predictive analytics software, asset monitoring, digital twin technology, predictive maintenance for utilities, microgrid management, microgrid control systems, energy management software, industrial iot solutions, industrial data analytics, digital twin for power plants, hydrogen economy software, industrial ai for pharma, engineering services, industrial software, industrial process control, energy transition solutions, iot predictive maintenance, hydrogen economy, advanced manufacturing software, power plant maintenance, energy management, data analytics, carbon capture, process engineering, subsurface science, utilities management, advanced manufacturing, iot solutions, equipment lifecycle management, downtime reduction, smart manufacturing, advanced control systems, circular economy, decarbonization, plant efficiency, real-time optimization, manufacturing execution systems, data integration, environmental compliance, energy optimization, dynamic optimization, workflow automation, risk management, regulatory reporting, operational excellence, process safety, capacity planning, flexible manufacturing, business intelligence, continuous improvement, b2b, energy &amp; utilities, oil &amp; energy, artificial intelligence, information technology &amp; services, environmental services, renewables &amp; environment, logistics &amp; supply chain, enterprise software, enterprises, computer software, mechanical or industrial engineering, analytics</v>
          </cell>
          <cell r="J176" t="str">
            <v>Akamai, Microsoft Office 365, DNS Made Easy, Outlook, Amazon AWS, Route 53, Amazon SES, Sendgrid, Gmail, Google Apps, Brightcove, Drupal, VueJS, Microsoft Application Insights, Atlassian Cloud, OneTrust, React Redux, Eloqua, Salesforce Live Agent, Salesforce, Slack, Media Temple SSL, GitLab, DoubleClick Conversion, SiteCore, Qualtrics, Hotjar, Mobile Friendly, Google Tag Manager, Google Analytics, reCAPTCHA, Google Dynamic Remarketing, ASP.NET, Bootstrap Framework, Akamai RUM, DoubleClick, Linkedin Marketing Solutions, Google Font API, Apache, WordPress.org, AI, IoT, Google Workspace, Micro, Scala, Avaya, Docker, Android, React Native, Remote, Xamarin, QuickBooks, Aspen, React, TypeScript, Altair Monarch, Siemens SIMATIC SCADA, Outsystems, GE Digital ADMS, Oracle Analytics Cloud, AVEVA PDMS, C/C++, CSS, HTML5 Maker, Javascript, Kubernetes, MongoDB, InstallShield, C#, Microsoft PowerShell, Bash, Git, Perforce Visualization, SQL, Lua, Aspen Plus, Aspen HYSYS, Flow, .GIS, IBM Cognos Impromptu, Selenium, Python, AWS SDK for JavaScript, DC Storm, Rapid7 InsightVM, Microsoft Office, Salesforce CRM Analytics, Angular, Node.js, Workday, Zendesk, AspenTech, Cypress, Power BI Documenter, Weibo, ebs, AC500 PLC, Homestead, LabWare LIMS, Wider Planet, comScore, Atlas by Facebook, Ning, Tor, blend, Acme Packet, Pipedrive, PowerBI Tiles, SS&amp;C, Olo, Workfront, Siemens SIMATIC HMI (Human Machine Interface), Amazon Virtual Private Cloud (Amazon VPC), BASE, Micro Focus UFT, WorkSafeBC, Aspen InfoPlus.21, Microsoft Azure Monitor, Outreach.io, ZoomInfo, LinkedIn Sales Navigator, Seismic, Undertone, Freelance Distributed Control System (DCS), AVEVA Historian, Epicor, Gem, Microsoft Excel, SharePoint, npm, Akamai Connected Cloud (formerly Linode), Azure Linux Virtual Machines, Act!, AutoCAD, Visio, SmartDraw, Microsoft PowerPoint, Stormshield, PostgreSQL, Argon CI/CD Security, Mode, SAP Predictive Analytics, FlipHTML5, Frame, .NET, Tag Commander, Open Graphics Library (OpenGL), WebGL, Cassandra, Specflow, Playwright, C# (C Sharp), Rise, Google Ads, Linq, Express, TapClicks, Oracle Virtualization, Taleo Applicant Tracking Systems (ATS), Yardi Voyager, SAP BusinessObjects Design Studio, Ignition SCADA, Azure Digital Twins, Azure Devops, HTML Pro, , Appium, Copilot, GitHub Actions, Jenkins, SonarQube, k6, Gatling, Apache JMeter, Azure Load Testing, Grafana, Prometheus, AWS Trusted Advisor, Cint, Zuora, Payfactors, Workday HCM, Excel4Apps, Workday Adaptive Planning, Pega CRM Suite, Azure Repos</v>
          </cell>
          <cell r="K176">
            <v>7733310000</v>
          </cell>
          <cell r="L176" t="str">
            <v>Merger / Acquisition</v>
          </cell>
          <cell r="M176">
            <v>6000000000</v>
          </cell>
          <cell r="N176">
            <v>44682</v>
          </cell>
          <cell r="O176">
            <v>1140443000</v>
          </cell>
          <cell r="Q176" t="str">
            <v>Aspen Technology is an industrial software company that specializes in solutions for asset-intensive industries. Founded in 1981 in Cambridge, Massachusetts, AspenTech originated from a research project between MIT and the U.S. Department of Energy. The company went public in 1994 and has since expanded through strategic acquisitions. It is now a subsidiary of Emerson Electric Co. and is headquartered in Bedford, Massachusetts.
AspenTech offers a range of software solutions that cover the entire asset lifecycle, including performance engineering, design and simulation software, supply chain management, and predictive maintenance. The company serves various industries such as oil and gas, chemicals, engineering, power, metals, and pharmaceuticals. AspenTech aims to optimize operations and enhance sustainability for its clients by leveraging industrial AI and digitalization.</v>
          </cell>
          <cell r="R176">
            <v>1981</v>
          </cell>
        </row>
        <row r="177">
          <cell r="A177" t="str">
            <v>Bentley Systems</v>
          </cell>
          <cell r="B177">
            <v>0</v>
          </cell>
          <cell r="C177">
            <v>5500</v>
          </cell>
          <cell r="D177" t="str">
            <v>information technology &amp; services</v>
          </cell>
          <cell r="E177" t="str">
            <v>http://www.bentley.com</v>
          </cell>
          <cell r="F177" t="str">
            <v>http://www.linkedin.com/company/bentley-systems</v>
          </cell>
          <cell r="G177" t="str">
            <v>Exton</v>
          </cell>
          <cell r="H177" t="str">
            <v>Pennsylvania</v>
          </cell>
          <cell r="I177" t="str">
            <v>software development, microstation, cloud, projectwise, cad, bim, software, computer aided design &amp; engineering software development, engineering, architecture, infrastructure, rail, road, itwin platform, modeling design, sales, technical sales, assetwise, net, information technology, computer software: prepackaged software, technology, smart city solutions, asset data integration, construction management, project collaboration, b2b, family business in tech, infrastructure resilience, large-scale civil projects, offshore structural health, family-led company, infrastructure software, digital twin for energy, geotechnical modeling, large project software, project management software, geospatial data analytics, strategic acquisitions in infrastructure, urban development, public sector solutions, cad modeling, government, large-scale projects, transportation engineering, urban development planning, geospatial mapping, water system analysis, structural analysis software, water network modeling, public infrastructure, engineering software, sustainability, urban infrastructure development, software for engineers, sustainable infrastructure solutions, large-scale infrastructure software, cloud infrastructure management, strategic acquisitions, cloud collaboration for civil engineering, digital twins, project lifecycle management, geotechnical engineering, ai integration, urban development software, utilities management, energy grid resilience, strategic growth through acquisitions, urban planning tools, smart infrastructure, resilience planning, bim collaboration, construction &amp; engineering, consulting, digital twin visualization, project management platforms, professional services, family-owned tech company, collaborative design, civil engineering, digital construction, predictive maintenance, asset lifecycle digital twin, digital twin for utilities, urban resilience modeling, public sector digital tools, rail and transit modeling, offshore engineering tools, urban infrastructure, water network digital twin, ai-driven asset management, urban development digital twin, digital twin for transportation, public-private partnership solutions, innovation, project management tools, operational efficiency, cloud-based infrastructure, public infrastructure management, asset performance monitoring, asset management, urban resilience tools, asset lifecycle optimization, public-private infrastructure solutions, cloud computing, large project digital collaboration, collaborative engineering platforms, large infrastructure project software, sustainable urban infrastructure, asset data analytics, geospatial asset management, rail network optimization, digital asset lifecycle, digital project delivery, asset monitoring and analysis, energy grid design, cloud solutions, engineering services, transportation, infrastructure engineering, geospatial data integration, railway infrastructure digital twin, smart infrastructure design, urban infrastructure solutions, global infrastructure software, cloud-based infrastructure monitoring, water and wastewater systems, infrastructure lifecycle, ai in infrastructure, offshore wind farm analysis, integrated infrastructure solutions, railway design tools, smart city infrastructure, asset performance, offshore structural analysis, geotechnical data analysis, urban planning digital tools, urban planning, project collaboration tools, digital twin platform, utilities &amp; energy, collaborative bim environments, geospatial data management, services, public infrastructure software, family business in infrastructure software, cloud-based project collaboration, digital asset tracking, cloud-based design tools, project delivery, machine learning, railway and road design software, sustainable development, large project collaboration tools, digital construction workflows, digital twin for water systems, public sector digital transformation, geospatial &amp; mapping, rail and road design, strategic growth in infrastructure tech, transportation infrastructure design, water systems, geotechnical analysis tools, digital evolution, digital asset management, offshore platform analysis, infrastructure resilience planning, digital infrastructure, asset performance software, structural analysis, large infrastructure projects, structural design software, civil engineering software, asset monitoring, geospatial analysis, ai-driven infrastructure insights, transportation planning, cloud-based project management, family business, public sector infrastructure, engineering design automation, global engineering, urban planning software, software for large projects, software innovation, asset lifecycle management, asset data management, public infrastructure digital twin, urban infrastructure digital twin, energy asset management, digital transformation, geospatial infrastructure mapping, software for civil engineers, collaborative bim tools, smart city infrastructure management, structural health monitoring, software for utilities, offshore engineering software, data analytics, software solutions, asset analytics, bridge design, building design, visualization, digital construction delivery, hydraulics and hydrology, mobility simulation, pipe stress analysis, vessel analysis, plant design, rail design, spatial modeling, road design, detailing, utility networks, communication networks, infrastructure cloud, openflows, water management, staad, synchro, plaxis 2d, plaxis 3d, collaboration software, infrastructure projects, water utilities, electric utilities, energy production, mining solutions, rail and transit, roads and bridges, airport planning, engineering design, performance monitoring, itwin capture, itwin iot, education, transportation_logistics, energy_utilities, construction_real_estate, information technology &amp; services, enterprise software, enterprises, computer software, environmental services, renewables &amp; environment, professional training &amp; coaching, artificial intelligence</v>
          </cell>
          <cell r="J177" t="str">
            <v>Outlook, CloudFlare Hosting, Hubspot, Slack, Magento 2 Enterprise, Magento Enterprise, SuccessFactors (SAP), Adobe Marketing Cloud, Salesforce, ServiceNow, Marketo, Facebook Login (Connect), DemandBase, WordPress.org, Visual Website Optimizer, DoubleClick, Google Font API, Brightcove, Bootstrap Framework, MouseFlow, Mobile Friendly, Bing Ads, Pingdom, Google Tag Manager, Remote, React, TypeScript, Javascript, Node.js, FlipHTML5, CSS, Angular, Workday, Microsoft Teams, Gem, Copilot, Git, Azure Devops, ProjectWise, Google Ads, LinkedIn Ads, Meta Ads, Looker Studio, Tableau, Power BI Documenter, Azure Analysis Services, Kubernetes, Amazon EC2 Container Service, Docker, OpenRoads Designer, Bentley, Frame, Temporal Cloud, AWS Step Functions, GitHub, Secured MVC Forum on Windows 2012 R2, Apple macOS, Kiosked, Crestron, Microsoft Teams Rooms, YouTube, .NET, ISO+â„¢, UKG Pro Benefits Administration, SAP SuccessFactors, Workday Prism Analytics, Microsoft PowerPoint, Impartner PRM, Salesforce CRM Analytics, Mode, Aha!, BASE, Google Cloud Platform, DotNetNuke, OpenTelemetry, Grafana, Microsoft.NET Core 3.1, C#, SQL, SAP, IBM Maximo, SharePoint, Office365, Litera pdfDocs, Microsoft Office, PingFederate, PingAccess, PingDirectory, Ping Authorize, mO Jira OAuth SSO, Jira OpenID Connect SSO, Jira OIDC SSO, IDC, SAM, AWS SDK for JavaScript, AWS Analytics, MicroStation, OpenCities, Descartes Systems, Microsoft PowerShell, Bash, Ansible, Microsoft Sql Server, SYNCHRO Pro, Material UI, Python, go+, Seeq, WISE, Oxygen XML Editor, Wider Planet, Oracle Sourcing, Google Analytics, Wordpress, Semrush, MozPro, Excel4Apps, Google Sheets, Cisco WebEx Teams, AI, Akamai CDN Solutions, CPI, Barracuda Spam Firewall, Amazon Elastic Load Balancing, CAT, C# (C Sharp), Flow</v>
          </cell>
          <cell r="K177">
            <v>836840000</v>
          </cell>
          <cell r="L177" t="str">
            <v>Debt Financing</v>
          </cell>
          <cell r="M177">
            <v>500000000</v>
          </cell>
          <cell r="N177">
            <v>44348</v>
          </cell>
          <cell r="O177">
            <v>1501779000</v>
          </cell>
          <cell r="Q177" t="str">
            <v>Bentley Systems, Incorporated is a global leader in infrastructure engineering software, founded in 1984 in Exton, Pennsylvania. The company specializes in software solutions for the design, construction, and asset management of infrastructure projects. Bentley's flagship product, MicroStation, has been a cornerstone of their offerings since 1986, supporting both 2D and 3D design.
With over 5,000 employees and offices in more than 38 countries, Bentley serves over 41,000 organizations across 194 countries. Their software suite includes tools for structural analysis, civil engineering, building information modeling (BIM), and digital twins, among others. Bentley has made significant strides in expanding its capabilities through approximately 120 acquisitions, enhancing its position in various sectors such as utilities, transportation, and energy. The company emphasizes innovation and collaboration, providing specialized tools that cater to the unique needs of infrastructure professionals worldwide.</v>
          </cell>
          <cell r="R177">
            <v>1984</v>
          </cell>
        </row>
        <row r="178">
          <cell r="A178" t="str">
            <v>NBC News</v>
          </cell>
          <cell r="B178">
            <v>0</v>
          </cell>
          <cell r="C178">
            <v>3400</v>
          </cell>
          <cell r="D178" t="str">
            <v>media production</v>
          </cell>
          <cell r="E178" t="str">
            <v>http://www.nbcnews.com</v>
          </cell>
          <cell r="F178" t="str">
            <v>http://www.linkedin.com/company/nbc-news</v>
          </cell>
          <cell r="G178" t="str">
            <v>New York</v>
          </cell>
          <cell r="H178" t="str">
            <v>New York</v>
          </cell>
          <cell r="I178" t="str">
            <v>media, news, television, social media, consumer internet, internet, information technology, broadcast media production &amp; distribution, media data analytics, news media company, television news, media partnerships, news website, news production, news reporting services, streaming news apps, audience engagement, b2c, services, digital media &amp; streaming, news audience, news content creation, multimedia journalism, live news coverage, digital news, digital news ecosystem, broadcast journalism, media technology, digital journalism, news delivery, digital news innovation, global news distribution, news coverage, digital media strategy, digital media, streaming media, international news, media streaming platforms, streaming services, media audience targeting, news programs, media content syndication, investigative journalism, media conglomerate, media &amp; publishing, media analytics, news syndication, media streaming, international broadcasting, news media platform, information, online news portals, media platform integration, media content delivery, multiplatform news, media innovation, interactive journalism, news reporting, broadcasting, news broadcasting, media syndication, digital content distribution, media industry, news distribution, breaking news, live updates, politics, health news, business news, technology news, world news, u.s. news, local news, sports coverage, cultural insights, science reporting, video features, podcasts, newsletters, interactive stories, real-time alerts, weather coverage, election coverage, policy analysis, opinion pieces, opinion editorials, editorial reviews, social media impact, consumer advice, health science, meet the press, nightly news, msnbc, nbc select, local affiliate news, critics reviews, documentaries, live discussions, streaming content, public safety, community reporting, multimedia stories, diverse perspectives, crisis reporting, military coverage, immigration news, financial reporting, artificial intelligence, consumer technology, consumer protection, data journalism, live event coverage, distribution, consumers, information technology &amp; services, broadcast media, documentary</v>
          </cell>
          <cell r="J178" t="str">
            <v>Akamai, Amazon SES, Microsoft Office 365, Amazon AWS, Route 53, Akamai DNS, UltraDns, Mixpanel, Taboola Newsroom, Chartbeat, Backbone JS Library, WP Engine, OneTrust, React Redux, StackAdapt, The Trade Desk, Zendesk, Adobe Marketing Cloud, Slack, Brightcove, Drupal, CloudFlare, Atlassian Cloud, AWS SDK for JavaScript, MongoDB, Emma, Wordpress VIP, Salesforce, Affiliate Window, ThePlatform, SkimLinks, Commission Junction, JW Player, Marchex, Mobile Friendly, ShareASale, SOASTA, Nginx, Linkshare, Google Tag Manager, Linkedin Marketing Solutions, Omniture (Adobe), Vimeo, DoubleClick, Google Analytics, Facebook Widget, Facebook Custom Audiences, Bootstrap Framework, Zencoder, Bing Ads, Google Dynamic Remarketing, Pardot, Twitter Advertising, Facebook Login (Connect), DoubleClick Floodlight, DoubleClick Conversion, Google Font API, CrazyEgg, WordPress.org, Sigma, Remote</v>
          </cell>
          <cell r="K178">
            <v>1125003</v>
          </cell>
          <cell r="L178" t="str">
            <v>Venture (Round not Specified)</v>
          </cell>
          <cell r="M178">
            <v>1125003</v>
          </cell>
          <cell r="N178">
            <v>43340</v>
          </cell>
          <cell r="O178">
            <v>324782000</v>
          </cell>
          <cell r="Q178" t="str">
            <v>NBC News is the news division of the National Broadcasting Company (NBC), a prominent American media organization founded in 1926. Headquartered at 30 Rockefeller Plaza in New York City, NBC News has a rich history, having launched the first regularly scheduled television newscast in the U.S. in 1940. The division has evolved significantly over the decades, expanding its reach and adapting to new media landscapes.
NBC News produces several flagship television programs, including NBC Nightly News, Today, and Meet the Press. It also maintains major bureaus worldwide and provides digital content through NBCNews.com. The division supports cable extensions like CNBC and MSNBC, focusing on delivering news programming and digital content to a global audience. Under the leadership of President Rebecca Blumenstein, NBC News emphasizes live coverage and affiliate support, continuing its legacy as a trusted source of news.</v>
          </cell>
          <cell r="R178">
            <v>1940</v>
          </cell>
        </row>
        <row r="179">
          <cell r="A179" t="str">
            <v>Ricoh USA, Inc.</v>
          </cell>
          <cell r="B179">
            <v>0</v>
          </cell>
          <cell r="C179">
            <v>18000</v>
          </cell>
          <cell r="D179" t="str">
            <v>information technology &amp; services</v>
          </cell>
          <cell r="E179" t="str">
            <v>http://www.ricoh-usa.com</v>
          </cell>
          <cell r="F179" t="str">
            <v>http://www.linkedin.com/company/ricoh-company-ltd-</v>
          </cell>
          <cell r="G179" t="str">
            <v>Exton</v>
          </cell>
          <cell r="H179" t="str">
            <v>Pennsylvania</v>
          </cell>
          <cell r="I179" t="str">
            <v>big data, cloud &amp; it services, digital workflow, workflow services, managed document solutions, managed print services, information governance, sustainability, business intelligence, enterprise support, commercial &amp; industrial printing, digital services, workplace productivity, it services &amp; it consulting, business consulting, cloud-based device management, cloud computing, cost reduction, cloud infrastructure support, print environment modernization, legal services, document management, print management software, cloud print cost analytics, print cost reduction strategies, print fleet analytics, computer systems design and related services, enterprise print security, device alert system, digital transformation, multi-location print management, secure pull printing, cloud print resource optimization, print data encryption, industry recognition, cloud print security, print device security, secure scan, print security incident management, customer service, print data privacy, enterprise print solutions, print automation tools, cloud print platform support, print security software, device monitoring, cloud print analytics, fleet management, print security best practices, print environment security standards, multi-location device support, print workflow cloud integration, secure print release, remote monitoring, saas, cloud print device monitoring, office productivity, multi-location printing, cloud print solutions, print security audit trail, government, print fleet management analytics, cloud security, remote device management, cloud print platform, consulting, cloud print management, healthcare, print optimization, saas applications, data security, print cost analytics, digital workplace tools, security compliance, print security compliance, workflow integration, cloud printing, innovation, cloud services, cloud print compliance, print fleet automation, financial services, cloud-based solutions, enterprise solutions, print data governance, cloud print scalability, manufacturing, b2b, information technology, secure scan solutions, multi-vendor support, print cost savings, cloud print user authentication, cloud print operational efficiency, print infrastructure as a service, security protocols, print analytics tools, print security risk management, print analytics, print cost control, print workflow optimization, global service support, technology services, device management, cloud print security protocols, saas for document workflows, multi-vendor cloud printing, workflow automation, cloud print policy enforcement, print environment cloud migration, services, secure printing, cloud print service automation, print fleet management, sustainable printing, cloud-based print security, cloud print compliance standards, print automation, cloud print deployment, cloud print device provisioning, customer support, print environment resilience, cloud print automation, secure document handling, print fleet rationalization, print management automation, office equipment &amp; supplies, secure mobile printing, hybrid work solutions, print environment security, sustainability practices, device management platform, education, device configuration management, digital workplaces, print security policies, scalable print solutions, cloud infrastructure, print reporting dashboards, print infrastructure modernization, print cost management, print management, print environment digitalization, cloud print user access control, hybrid work print solutions, cloud print security architecture, cloud print disaster recovery, print security, print reporting, digital business services, printing solutions, business process management, cybersecurity solutions, digital workspace, communication &amp; collaboration, graphic communications, print services, document management software, process automation, content &amp; workflow consulting, device lifecycle management, business process outsourcing, mobile printing, cost control &amp; recovery, user management, document control system, document workflow management, technical support, printing devices, office technology, multifunction printers, commercial printing, advanced finishing, document digitization, customer communications management, employee onboarding automation, remote access document management, sustainable business practices, business continuity planning, disaster recovery solutions, it infrastructure services, lifecycle solutions for printing, competitive business solutions, efficient shipping services, cloud document management, digital transformation services, custom printing solutions, business agility solutions, finance process optimization, healthcare workflow solutions, finance, legal, non-profit, distribution, construction, enterprise software, enterprises, computer software, information technology &amp; services, printing, managed services, environmental services, renewables &amp; environment, analytics, management consulting, health care, health, wellness &amp; fitness, hospital &amp; health care, computer &amp; network security, mechanical or industrial engineering, internet infrastructure, internet, nonprofit organization management, it services &amp; computer repair, local services, office equipment, shopping</v>
          </cell>
          <cell r="J179" t="str">
            <v>Cloudflare DNS, Outlook, Eloqua, Microsoft Office 365, Amazon AWS, Taboola Newsroom, DemandBase, Atlassian Cloud, Mapbox, Five9, Omniture (Adobe), Amazon SES, Slack, Adobe Marketing Cloud, YouTube, Vidyard, Mobile Friendly, Remote, AI, AWS Trusted Advisor, Lambda Cloud, SNS, GitLab, Jenkins, NVIDIA Omniverse, Gem, Snowflake, Oracle Analytics Cloud, QlikView, ServiceNow, Salesforce, Etracker, Oracle Field Service, Azure Linux Virtual Machines, Office365, Microsoft Excel, Google AdWords Conversion, Microsoft Office, Excel4Apps, Microsoft PowerPoint, Adobe Acrobat Pro, Power BI Documenter, Python, Salesforce CRM Analytics, OpenText RightFax, Spiceworks IP Scanner, Canon Printers, Quip, Azure Virtual Machine Scale Sets, Tor, Olo, Flow, Linkedin Marketing Solutions, AutoStore Unify Analytics, Apple iPhone, OSIsoft PI, Avid NewsCutter, React Router, Azure Virtual Machines, Act!, Pega CRM Suite, Imagine Language &amp; Literacy, accessiBe, Microsoft Project, ACL, Logitech Video Conferencing, FourKites, Zoho CRM, Zivver Email Encryption, TouchBistro, Outsystems, Aha!, Lytics, Backblaze Computer Backup, Aruba Mobility Controllers, Electron, Odoo CRM, AWS Transfer for SFTP, Responsive, formerly RFPIO, C#, HTML Pro, Javascript, SAP, Google Sheets, D&amp;B Hoovers, PowerBI Tiles, Adobe Acrobat, Microsoft Word, Roland, NVIDIA Morpheus, Hubble, TradeTracker, Canon Multifunction Copiers, Bluebeam Revu, CET, TSYS, PTC Creo Elements/Direct, Amazon Linux 2, , Microsoft Active Directory Federation Services, VMware ESXi, Microsoft SQL Server Reporting Services, BlackBerry, Power Query, DAX, SharePoint, Wider Planet, Perforce Visualization, BASE, Kofax, Nintex, EFI Fiery, .NET, Dell Tablet, Postpresso, Microsoft Windows Server 2012, VMware, Microsoft Hyper-V Server, Coupa, Mode, Microsoft Windows 365 Cloud PC, LinkedIn Ads, Secured MVC Forum on Windows 2012 R2, SQL, Git, Salsify, Contentful, Microsoft Application Insights, F5 BIG-IP, OneTrust Tech Risk &amp; Compliance, Adobe InDesign, Adobe Photoshop, Strato, eFront, Absorb LMS, PaperCut, AWS SDK for JavaScript, DATAflow, ABB Robotics</v>
          </cell>
          <cell r="K179">
            <v>122090000</v>
          </cell>
          <cell r="L179" t="str">
            <v>Merger / Acquisition</v>
          </cell>
          <cell r="M179">
            <v>0</v>
          </cell>
          <cell r="N179">
            <v>41640</v>
          </cell>
          <cell r="O179">
            <v>4609000000</v>
          </cell>
          <cell r="P179">
            <v>13</v>
          </cell>
          <cell r="Q179" t="str">
            <v>Ricoh USA, Inc. is the North American subsidiary of Ricoh Company, Ltd., a Japanese multinational established in 1936. Headquartered in Exton, Pennsylvania, Ricoh USA has been a key player in the Americas since 1962. The company employs around 18,484 people and generates approximately $3.7 billion in revenue, contributing significantly to its parent company's global earnings.
As an information management and digital services provider, Ricoh USA focuses on enhancing office productivity and supporting digital transformation. It serves over 1.4 million businesses, including 84% of the Fortune 500, by offering a range of products such as digital copiers, multifunction printers, and advanced imaging technologies. The company also provides services like document management, workflow optimization, and IT solutions, aimed at improving organizational efficiency across various sectors, including government, education, and healthcare. Ricoh USA emphasizes sustainability and innovation, marking its 60th anniversary in the U.S. in 2022.</v>
          </cell>
          <cell r="R179">
            <v>1962</v>
          </cell>
        </row>
        <row r="180">
          <cell r="A180" t="str">
            <v>Herman Miller</v>
          </cell>
          <cell r="B180">
            <v>0</v>
          </cell>
          <cell r="C180">
            <v>7600</v>
          </cell>
          <cell r="D180" t="str">
            <v>furniture</v>
          </cell>
          <cell r="E180" t="str">
            <v>http://www.hermanmiller.com</v>
          </cell>
          <cell r="F180" t="str">
            <v>http://www.linkedin.com/company/herman-miller</v>
          </cell>
          <cell r="G180" t="str">
            <v>Zeeland</v>
          </cell>
          <cell r="H180" t="str">
            <v>Michigan</v>
          </cell>
          <cell r="I180" t="str">
            <v>living office, ergonomics, textiles, furniture, healthcare solutions, workplace design, education, design, office furniture, manufacturing, sustainability, small business, performance, wholesale distributors, capital goods, furniture &amp; home furnishings manufacturing, b2b, digital configuration, office environment optimization, online shopping, storage solutions, iconic furniture, b2c, space planning, digital tools, design innovation, digital configuration tools, reconfigurable office furniture, ergonomic seating, museum-quality design pieces, furniture for health and safety, museum-quality design, furniture sustainability, e-commerce, d2c, furniture manufacturing, material innovation, ergonomic office solutions, furniture for collaboration, furniture for productivity, workspace solutions, office desks, ergonomic office environment, furniture for work and home, design heritage, workspace systems, sustainable manufacturing processes, high-performance office furniture, collaborative furniture, reconfigurable furniture, design heritage preservation, furniture engineering, interior design, office chairs, sustainable materials, office customization, sustainable sourcing and manufacturing, furniture for collaboration and innovation, modernist furniture classics, manufacturing excellence, digital space planning tools, household and institutional furniture manufacturing, office systems, ergonomic furniture, sustainable practices, design collaborations, product lifecycle, timeless design pieces, ergonomic and health-focused furniture, interior solutions, digital space planning, reconfigurable and flexible furniture, space optimization, sustainable materials sourcing, residential furniture, health and safety furniture, retail, government, ergonomic research and development, human-centered design, space optimization solutions, modernist furniture, recyclable materials, user experience, ergonomic studies, learning spaces, high-quality craftsmanship, global furniture brand, healthcare furniture, product design, healthcare seating, furniture for productivity and health, brand legacy, interior design solutions for health, industrial design, sustainable sourcing, product lifecycle management, ergonomic standards, office wellness, custom materials, ergonomic standards in furniture, product customization, office ergonomics, design process, flexible workspace furniture, innovative workspace systems, digital visualization, timeless design, public sector furniture, modern design heritage, material science, furniture innovation, product development, modern design, customer service, user experience design, sustainable business practices, product testing, sustainable manufacturing, interior design solutions, ergonomic research, museum-quality furniture, health and wellness furniture, design collaboration, modern classics, environmentally friendly, interior solutions for health and wellness, office environment, modern furniture, home furniture, ergonomic chairs, recliners, sit-to-stand desks, space division, room dividers, patient seating, workstations, conference tables, training tables, dining tables, home office solutions, design consulting, design portfolio, furniture accessories, decor, power access, lighting solutions, small business program, 3d renderings, retail showrooms, product warranty, chair adjustments, product care, customized furniture, workspace consulting, design concierge, best-selling classics, contemporary favorites, outdoor seating, lounge chairs, lighting accessories, gaming desks, modular furniture, multi-purpose furniture, reliable craftsmanship, healthcare, distribution, consumer products &amp; retail, home decor, mechanical or industrial engineering, environmental services, renewables &amp; environment, consumer internet, consumers, internet, information technology &amp; services, household &amp; institutional furniture manufacturing, ux, health care, health, wellness &amp; fitness, hospital &amp; health care</v>
          </cell>
          <cell r="J180" t="str">
            <v>Cloudflare DNS, Amazon AWS, CloudFlare Hosting, Salesforce, Amazon SES, Outlook, Microsoft Office 365, NetSuite, Zendesk, DemandBase, Brightcove, Salesforce Commerce Cloud, Atlassian Cloud, Vercel, Affirm, Drift, OneTrust, Create React App, Demandware Analytics, ThreatMetrix, Workday, Demandware, Emma, Pardot, Shopify Plus, Slack, Freshdesk, CloudFlare, Wistia, The Trade Desk, PowerReviews, Apple Pay, Google Tag Manager, Google Maps, New Relic, JQuery 2.1.1, Google Analytics, Evergage, reCAPTCHA, Visual Website Optimizer, Shopify, Mobile Friendly, Google Maps (Non Paid Users), Workday Recruit, Apache, Facebook Widget, Nginx, Facebook Custom Audiences, Facebook Login (Connect), Baidu Ads, PHP 5.3, Remote, Gusto, Cybersource, AT&amp;T, AWS Trusted Advisor, Playwright, Jira, Zephyr, Salesforce CRM Analytics, Brocade Switches, Wider Planet, Microsoft Office, Mode, Oracle Analytics Cloud, Microsoft SQL Server Reporting Services, IBM Db2 for Linux, UNIX, and Microsoft Windows, Red Hat Enterprise Linux, Unix, Microsoft Windows Server 2012, PL/SQL, Perl, Microsoft PowerShell, SQL, Conversant (ValueClick), SAP Concur, Feathr, AutoCAD, Revit, Adobe Creative Suite, Siemens PLM, Amazon Elastic MapReduce (EMR), , Adobe Acrobat, Office365, Air, .GIS, Microsoft Excel, PowerBI Tiles, Tableau, SAP, DotNetNuke, Angular, Visual Studio, Vscode, Aryson MySQL to MSSQL Converter, Node.js, React, Next.js, Microsoft Teams Rooms, MicroMain CMMS, Creo+, Windchill PDMLink, Google AdWords Conversion, Microsoft PowerPoint, Oracle EBS Projects, JD Edwards World, Gem, Uipath</v>
          </cell>
          <cell r="K180">
            <v>63000000</v>
          </cell>
          <cell r="L180" t="str">
            <v>Merger / Acquisition</v>
          </cell>
          <cell r="M180">
            <v>63000000</v>
          </cell>
          <cell r="N180">
            <v>40544</v>
          </cell>
          <cell r="O180">
            <v>3669900000</v>
          </cell>
          <cell r="Q180" t="str">
            <v>Herman Miller is a prominent American furniture design and manufacturing company, founded in 1905 in Zeeland, Michigan. Known for its innovative modern furniture and office systems, the company emphasizes quality and sustainability. Originally established as the Star Furniture Company, it rebranded in 1923 to honor co-founder Herman Miller and shifted towards modern designs in the 1930s. Over the years, it has grown from a regional producer to a global leader in modern design, incorporating various brands like Design Within Reach and HAY.
The company specializes in iconic furniture for office, residential, healthcare, and consumer markets, focusing on ergonomics and functionality. Notable products include the Eames Lounge Chair, Action Office cubicle system, and Nelson Bubble Lamps. Herman Miller also offers comprehensive design, manufacturing, and research services, including custom textiles and ergonomic solutions. With facilities in Michigan and California, the company serves both domestic and international markets, showcasing its commitment to innovative design and quality craftsmanship.</v>
          </cell>
          <cell r="R180">
            <v>1905</v>
          </cell>
        </row>
        <row r="181">
          <cell r="A181" t="str">
            <v>US Tech Solutions</v>
          </cell>
          <cell r="B181">
            <v>0</v>
          </cell>
          <cell r="C181">
            <v>3900</v>
          </cell>
          <cell r="D181" t="str">
            <v>staffing &amp; recruiting</v>
          </cell>
          <cell r="E181" t="str">
            <v>http://www.ustechsolutions.com</v>
          </cell>
          <cell r="F181" t="str">
            <v>http://www.linkedin.com/company/us-tech-solutions</v>
          </cell>
          <cell r="G181" t="str">
            <v>Jersey City</v>
          </cell>
          <cell r="H181" t="str">
            <v>New Jersey</v>
          </cell>
          <cell r="I181" t="str">
            <v>engineering, total workforce solutions, staffing, accounting &amp; finance, technology, recruitment, application outsourcing, it, professional, it staffing, education, qa, scientific, clinical, msp, innovation, computers, laptops, supply chain analytics, emerging tech in staffing, workforce management solutions, professional services, ai-driven workforce planning, pharma &amp; life sciences, staffing automation, workforce scalability, staffing platform, per diem staffing, staffing technology, candidate engagement, management consulting services, digital transformation, talent pipeline development, contingent staffing, workforce analytics platforms, statement of work (sow), remote workforce management, digital hr solutions, employer of record, cloud analytics, compliance management, seebeyond analytics, temporary staffing, staffing industry, digital talent acquisition, talent pools, ai-powered platforms, project management, contingent workforce, ai in hr, digital talent sourcing, remote staffing, ai talent engagement, talent retention tools, public sector, government, aerospace &amp; defence, diverse talent sourcing, talent sourcing, freelance staffing, staffing solutions, candidate onboarding, north american staffing, consulting, healthcare, retail &amp; commerce, it consulting, ai-driven talent sourcing, genie co-pilot, ai-powered direct sourcing, ai talent matching, workforce optimization, ai talent platforms, client-specific staffing, workforce solutions, financial services, staffing provider, talent acquisition, ai-driven recruitment, manufacturing, staffing services, b2b, information technology, staffing industry awards, scalable staffing solutions, candidate screening, digital staffing platforms, international staffing, industry-specific staffing, it resourcing, ic compliance, talent management, telecom, global talent pool, global staffing compliance, staffing process automation, payroll services, recruitment outsourcing, cloud consulting, global staffing, c2c partnerships, talent diversity, services, contract staffing, on-demand talent, fortune 500 clients, permanent placement, talent analytics, strategic workforce management, curated talent pools, ai-powered sourcing, workforce management, data analytics, workforce analytics, staffing agency, staff augmentation, staffing project management, staffing consultancy, talent services, statement of work, it services resourcing, ai powered platforms, career connector, management strategies, spend analytics, diversity hiring, agency of record, independent contractor compliance, payroll solutions, global reach, colleges workforce programs, on-demand staffing solutions, freelancer support, engineering staffing solutions, it staffing solutions, healthcare staffing, administrative staffing, public sector workforce, manufacturing talent solutions, talent acquisition strategies, remote hiring solutions, workforce technology, diversity and inclusion initiatives, talent development, recruitment analytics, contractor management, hr outsourcing, workforce flexibility, employer branding, business process management, skills assessment tools, job market insights, employee engagement, performance analytics, agile workforce solutions, talent retention strategies, risk management in hiring, compliance solutions, eor services, finance, distribution, transportation &amp; logistics, energy &amp; utilities, staffing &amp; recruiting, professional training &amp; coaching, productivity, health care, health, wellness &amp; fitness, hospital &amp; health care, information technology &amp; services, management consulting, mechanical or industrial engineering</v>
          </cell>
          <cell r="J181" t="str">
            <v>Outlook, JobDiva, GoDaddy Hosting, Microsoft Office 365, Amazon AWS, Slack, Google Tag Manager, WordPress.org, Google Font API, Mobile Friendly, AI, Remote</v>
          </cell>
          <cell r="O181">
            <v>712000000</v>
          </cell>
          <cell r="Q181" t="str">
            <v>US Tech Solutions is a global workforce solutions and staffing provider based in Jersey City, New Jersey. Founded in 2000, the company is a certified Minority-Owned Business Enterprise (MBE) and has grown to employ approximately 3,447 people, generating annual revenues of $1.4 billion. US Tech Solutions is recognized as a top 1% technology and professional staffing supplier in the U.S. and has received multiple awards from Staffing Industry Analysts over the past five years.
The company operates over 26 offices in the U.S. and more than 14 internationally, managing a network of over 10,000 IT professionals. US Tech Solutions offers a range of services, including IT services resourcing, payroll management, and independent contractor compliance solutions. They serve a diverse clientele across various industries, including information technology, healthcare, and financial services. With a focus on diversity and local expertise, US Tech Solutions positions itself as a trusted partner for managed service providers and leading brands.</v>
          </cell>
          <cell r="R181">
            <v>2000</v>
          </cell>
        </row>
        <row r="182">
          <cell r="A182" t="str">
            <v>Crowne PlazaÂ® Hotels &amp; Resorts</v>
          </cell>
          <cell r="B182">
            <v>0</v>
          </cell>
          <cell r="C182">
            <v>8100</v>
          </cell>
          <cell r="D182" t="str">
            <v>hospitality</v>
          </cell>
          <cell r="F182" t="str">
            <v>http://www.linkedin.com/company/crowne-plaza-hotels-&amp;-resorts</v>
          </cell>
          <cell r="G182" t="str">
            <v>Atlanta</v>
          </cell>
          <cell r="H182" t="str">
            <v>Georgia</v>
          </cell>
          <cell r="I182" t="str">
            <v>hospitality, food, beverage, hotels, resorts, corporate meetings, events, blended travel, business travel, leisure travel, d2c, hospitality technology, regional hotel management, luxury brands, hotel customer engagement, budget hotel brands, hotel industry analytics, customer experience, resort destinations, management services, hotel portfolio management, hotel franchising, hotel customer insights, hotel expansion, regional offices, hotel revenue management, hotel industry innovation, employee training, hotel management technology, employee development, b2c, luxury hotels, event planning, loyalty program, hotel mobile app, urban hotels, management contracts, guest data analytics, global presence, hotel expansion strategy, budget hotels, hotel ownership, hotel loyalty program, customer service, services, midscale hotel brands, hotel management platform, digital hotel booking, customer loyalty, hotel leasing, hotel management software, data analytics, airport hotels, luxury hospitality services, hotel management, hospitality industry, brand portfolio, hotel management solutions, hotel brands, hotel brand diversification, midscale brands, hotels (except casino hotels) and motels, hotel digital transformation, budget hospitality, luxury hotel brands, brand diversification, luxury hospitality, hospitality services, hotel revenue management tools, hotel franchise management, heritage hotel brand, hotel brand portfolio, digital booking, hotel revenue optimization, extended stay hotel brands, midscale hospitality, management agreements, brand management, midscale hotels, hotel industry trends, heritage hotel brands, travel industry, hotel marketing, b2b, extended stay hotels, hotel management consulting, hotel digital marketing, extended stay, hotel industry technology, heritage, mobile app, hotel operations, franchising, sustainability, economy brands, travel, hotel loyalty, hotel loyalty rewards, hotel franchise operations, e-commerce, ihg one rewards, book hotels, reward nights, accommodation, family-friendly, beachfront resorts, meeting spaces, conference services, pet-friendly hotels, promotional offers, guest experience, local attractions, fitness amenities, dining options, adventure travel, international destinations, holiday packages, business rewards, room amenities, cultural experiences, travel discounts, safety protocols, exclusive member rates, special offers, summer vacations, winter getaways, all-inclusive resorts, sustainable travel, community engagement, travel partners, last minute deals, holiday inn, merchandising strategies, guest loyalty, online reservations, leisure, travel &amp; tourism, consumer goods, consumers, events services, franchises, environmental services, renewables &amp; environment, consumer internet, internet, information technology &amp; services, event planning &amp; services, hotels &amp; travel, venues &amp; event spaces</v>
          </cell>
          <cell r="J182" t="str">
            <v>Akamai, Akamai DNS, Amazon SES, Gmail, Outlook, Google Apps, Microsoft Office 365, Drupal, WP Engine, Atlassian Cloud, The Trade Desk, Salesforce Service Cloud, Adobe CQ, ExactTarget, Omniture (Adobe), Salesforce Live Agent, Slack, Eloqua, Salesforce, Adobe Marketing Cloud, Mobile Friendly</v>
          </cell>
          <cell r="P182">
            <v>20</v>
          </cell>
          <cell r="Q182" t="str">
            <v>Crowne Plaza Hotels &amp; Resorts is a global chain of upscale hotels operated by IHG Hotels &amp; Resorts, based in the United Kingdom. With over 400 hotels and more than 110,000 rooms in nearly 100 countries, it caters to business, leisure, and blended travel markets. The brand is recognized as the fourth largest upscale full-service hotel brand worldwide, with properties located in city centers, resorts, coastal towns, and near major airports.
Founded in 1983 as Holiday Inn Crowne Plaza, the brand has evolved significantly, doubling its portfolio since 2003 and planning nearly 100 additional hotels. Crowne Plaza hotels focus on enhancing productivity and comfort for guests, featuring amenities like the Sleep AdvantageÂ® program. Many locations offer unique attractions and sustainable features, such as renewable energy sources. Notable properties include the award-winning Crowne Plaza Changi Airport in Singapore and the environmentally friendly Crowne Plaza Copenhagen Towers in Denmark.</v>
          </cell>
          <cell r="R182">
            <v>1983</v>
          </cell>
        </row>
        <row r="183">
          <cell r="A183" t="str">
            <v>Hexagon Asset Lifecycle Intelligence</v>
          </cell>
          <cell r="B183">
            <v>0</v>
          </cell>
          <cell r="C183">
            <v>4700</v>
          </cell>
          <cell r="D183" t="str">
            <v>information technology &amp; services</v>
          </cell>
          <cell r="F183" t="str">
            <v>http://www.linkedin.com/company/hexagonassetlifecycleintelligence</v>
          </cell>
          <cell r="G183" t="str">
            <v>Madison</v>
          </cell>
          <cell r="H183" t="str">
            <v>Alabama</v>
          </cell>
          <cell r="I183" t="str">
            <v>oil &amp; gas, cloud, fabrication, aec, construction, engineering &amp; design, industry 40, enterprise engineering software, chemical, project controls, shipbuilding, information management, power, 3d design software &amp; technology, iot, mining, software development, oil &amp; energy, maritime, manufacturing, mechanical or industrial engineering, it management, information technology &amp; services</v>
          </cell>
          <cell r="J183" t="str">
            <v>CloudFlare CDN, Route 53, Outlook, Microsoft Office 365, CloudFlare Hosting, Microsoft Azure Hosting, WP Engine, Atlassian Cloud, OneTrust, GitHub Hosting, Salesforce Service Cloud, MongoDB, Pardot, ServiceNow, Amazon SES, Slack, Salesforce, Salesforce Live Agent, VueJS, SalesLoft, Drift, Apache, Microsoft-IIS, Google Dynamic Remarketing, ASP.NET, Linkedin Marketing Solutions, WordPress.org, Wistia, Bootstrap Framework, Google Font API, Vidyard, Google Tag Manager, LiveRamp, Ubuntu, DoubleClick, DoubleClick Conversion, Mobile Friendly, Shutterstock, Remote, CONTROL, Posit, Brocade Switches, Laserfiche, SonicWall SRA, CAT, Microsoft Azure Monitor, Microsoft Hyper-V Server, Microsoft PowerShell, Microsoft SQL Server Reporting Services, Visual Studio Code, Python, EDGECAM, WorkNC, C#, Leica Cyclone, Meta Ads Manager, Mag+, Mode, Drone, eMaint CMMS, AWS Trusted Advisor, Wider Planet, Salesforce CRM Analytics, Microsoft Office, EcoSys, Microsoft Word, Siemens NX, CMake, Micro, DNSMax, Microsoft Power Apps, Microsoft Power Automate, PowerBI Tiles, Microsoft Power Platform, Microsoft 365, Cisco Unified Intelligence Center, Apache Kafka, REST, FOUNDATION, Olo, Excel4Apps, Jira, Azure Devops, Windows 11, IBM HTTP Server, Construct, Hex, Microsoft Excel, Amazon CloudWatch, Amazon EC2, Amazon S3, AWS Bedrock, Claude, Docker, Fastapi, Flask, GAS, Hugging Face, Lambda Cloud, Make, MLflow, NumPy, OpenAI, pandas, Pinecone, Pytest, PyTorch, scikit-learn, SQL, Tableau, TensorFlow, Thermo Scientific Chromeleon Chromatography Data System (CDS), Weaviate, Weights &amp; Biases, XGBoost, TypeScript, React, ZoomInfo, Data Analytics, Microsoft Windows Server 2012, WebOffice, Azure Linux Virtual Machines, Siemens PROFIBUS, FANUC FIELD System, SAP SuccessFactors Learning, Cisco WebEx Teams, Angular, Javascript, HTML5 Maker, CSS, Gem, TSYS, .GIS, Lytics, Amazon EKS Anywhere, Argo, Argocd, Crossplane, Datadog, GitLab, Grafana, Grafana Loki, Kubernetes, Prometheus, Terraform, Apache HTTP Server, VISI, Jaspersoft, Marc, Astra, Barracuda MSP, DAX, CABINET VISION, ALPHACAM, Phocas Software, Pandora FMS, Absolute, Ning, MSC Nastran, Bash, Prime Minds Consulting, GCC, Open Multi-Processing (OpenMP), Synopsys Design Compiler, GitHub Actions, Git, .NET, Microsoft PowerPoint, Designer, ESPRIT, AI, Siemens SIMATIC HMI (Human Machine Interface), Autodesk BIM Collaborate, Power BI Documenter, Secured MVC Forum on Windows 2012 R2, Eyefinity OfficeMate, Google AdWords Conversion</v>
          </cell>
          <cell r="K183">
            <v>42200000</v>
          </cell>
          <cell r="L183" t="str">
            <v>Other</v>
          </cell>
          <cell r="M183">
            <v>200000</v>
          </cell>
          <cell r="N183">
            <v>45323</v>
          </cell>
          <cell r="O183">
            <v>5888933000</v>
          </cell>
          <cell r="Q183" t="str">
            <v>Hexagon Asset Lifecycle Intelligence, a division of Hexagon AB, specializes in digital solutions that enhance the design, construction, and operation of industrial facilities. Headquartered in Madison, Alabama, the division employs around 2,400 people and serves customers in over 80 countries. Hexagon AB is a global leader in sensor, software, and autonomous technologies, generating significant annual net sales.
The division focuses on asset lifecycle management, utilizing technologies like digital twins and a Smart Digital Reality platform. These tools enable real-time monitoring, analysis, and decision-making to optimize asset performance and support sustainability. Key offerings include transforming unstructured data into smart digital assets and providing Enterprise Asset Management (EAM) solutions that enhance operational efficiency across various sectors, including energy, manufacturing, and infrastructure. Hexagon Asset Lifecycle Intelligence aims to improve safety, productivity, and resource utilization while addressing challenges in digital transformation and sustainability.</v>
          </cell>
          <cell r="R183">
            <v>1992</v>
          </cell>
        </row>
        <row r="184">
          <cell r="A184" t="str">
            <v>Wing Assistant</v>
          </cell>
          <cell r="B184">
            <v>0</v>
          </cell>
          <cell r="C184">
            <v>5000</v>
          </cell>
          <cell r="D184" t="str">
            <v>internet</v>
          </cell>
          <cell r="E184" t="str">
            <v>http://www.wingassistant.com</v>
          </cell>
          <cell r="F184" t="str">
            <v>http://www.linkedin.com/company/wingassistant</v>
          </cell>
          <cell r="G184" t="str">
            <v>Berkeley</v>
          </cell>
          <cell r="H184" t="str">
            <v>California</v>
          </cell>
          <cell r="I184" t="str">
            <v>outbound communication, data entry, planning, crm, crm management, internet, file management, calendaring, spreadsheet management, scheduling, computer software, employee onboarding, personal assistance, purchases, inbound communication, sales calling, virtual assistance, concierge services, social media management, sdrs, internet marketplace platforms, multilingual assistants, integrated communication, multilingual support, workflow tools, client support system, custom roles, customer success, task management, multilingual virtual assistants, customized va onboarding, virtual assistant productivity tools, enterprise-grade security, business support services, legal services, remote team supervision, task delegation, task sharing, performance monitoring, lead generation, e-commerce, cloud software, assistants vetting, client feedback system, virtual assistant management software, information technology and services, professional va training, enterprise solutions, financial reporting, remote project management, quality control, management consulting services, on-demand staffing, software integration, secure cloud storage, flexible plans, workflow automation, performance analytics, professional services, healthcare, training &amp; development, ai and human hybrid support, industry-specific assistants, b2b remote staffing, real-time updates, industry-specific va, remote collaboration, operational efficiency, enterprise virtual assistants, data security, security protocols, multichannel communication, quality assurance, d2c, training modules, outsourcing, services, virtual team scaling, business services, remote customer support, ai integration, retail, financial services, digital marketing, digital collaboration tools, virtual assistant platform, assistants supervision, secure data handling, client onboarding process, custom workflow automation, multi-industry va services, client-centric va solutions, cost savings, client dashboard, secure remote work, virtual workforce management, software customization, performance supervision, client onboarding, ai-enhanced va services, screen sharing, consulting, custom onboarding, remote executive support, virtual team, task automation, cloud-based platform, software platform, client-specific va roles, customer service, file sharing, project management, virtual assistant, managed services, managed marketplace, business process automation, task tracking, remote talent vetting, b2b, remote team management, automated task workflows, ai-powered platform, assistants training, professional support, business process outsourcing, dedicated assistants, scalable workforce, collaboration platform, cost-effective staffing, remote talent, virtual assistants, executive assistance, business outsourcing, customer success manager, calendar management, email management, travel arrangements, crm tools, team coordination, project tracking, communication support, content moderation, time zone flexibility, training and development, onboarding processes, wink screen recorder, cloud storage, multi-user collaboration, social media scheduling, financial documents preparation, customer onboarding, document preparation, performance metrics, live support, project supervision, remote administrative support, automated reporting, performance insights, flexible staffing, remote communication, workflows, multi-channel support, virtual staff integration, digital marketing assistance, video training content, finance, legal, non-profit, consumer products &amp; retail, construction &amp; real estate, sales, enterprise software, enterprises, information technology &amp; services, productivity, marketing &amp; advertising, consumer internet, consumers, professional training &amp; coaching, health care, health, wellness &amp; fitness, hospital &amp; health care, computer &amp; network security, leisure, travel &amp; tourism, nonprofit organization management</v>
          </cell>
          <cell r="J184" t="str">
            <v>Cloudflare DNS, Gmail, Google Apps, CloudFlare Hosting, Leadfeeder, Webflow, Slack, Salesforce, Google Tag Manager, Bootstrap Framework, WordPress.org, Google Font API, Mobile Friendly, Microsoft Office, Google Workspace, Salesforce CRM Analytics, Gem, Hubspot, Pipedrive, Asana, React Native, Express JS Framework, React, MongoDB, AWS Trusted Advisor, Vercel, Twilio, GraphQL, Canva, Notion, Airtable, SQL, Adobe Photoshop, Strato, Ahrefs, CapCut, Figma, Framer, Google, Google Analytics, Google Search Console, Linkedin Marketing Solutions, Meta Ads Manager, Reddit for business, Semrush, TikTok, YouTube, Wordpress, Shopify, Pinterest, Google Ads, Harmony Email &amp; Collaboration, AI, Facebook, Instagram, LinkedIn Ads, Zoomdata, Cisco WebEx Teams, monday CRM, Calendly, Google Calendar, ClickUp, Google Meet, Apollo, Instantly, Python, Javascript, Mag+, dmarcian, Oracle SPF, Akamai CDN Solutions, Adobe Premiere Pro, Final Cut Pro X, Make, n8n, Zapier, AMP, Adobe, DocuSign, Jira, Microsoft Excel, Taleo Applicant Tracking Systems (ATS), Avaya, Stripe, ProfitWell, RingCentral, Excel4Apps, SAP, OneTrust Tech Risk &amp; Compliance, Adobe Creative Suite, Polygon, Perl, Interactive Brokers, TestFlight, .NET, Absorb LMS, QuickBooks, Grasshopper, LastPass, Loom, WhatsApp, Telegram, LinkedIn Recruiter, Calendar for Jira, Descript, WISE, Microsoft Windows Server 2000, NTENT, Later, Kinsta, Hunter, BASE, Google Sheets, Google Analytics 4 (GA4), ICP, Rippling, Facebook Pixel, SMTP, ServiceM8, Xero, Elementor, Hotjar, Refinitiv World-Check Risk Intelligence, Convert Media, Meta Ads, Hootsuite, Zelle, Cash App, Apache Pig, ZoomInfo, Discord, Microsoft Teams, Indeed, Looker Studio, Tableau, Power BI Documenter, Meetrics, PHP, MySQL, Azure Linux Virtual Machines, Apache, Linear, Keeper Security, Kajabi, Paypal, GoDaddy, Helpscout, Node.js, Microsoft Azure Monitor, IBM ILOG CPLEX Optimization Studio, Docker, Kubernetes, GitHub Actions, Jenkins, GitLab, Google Publisher Tag (GPT), Claude, Star, Adobe After Effects, EFI, Lighthouse 360</v>
          </cell>
          <cell r="K184">
            <v>2200000</v>
          </cell>
          <cell r="L184" t="str">
            <v>Seed</v>
          </cell>
          <cell r="M184">
            <v>2100000</v>
          </cell>
          <cell r="N184">
            <v>44621</v>
          </cell>
          <cell r="O184">
            <v>55500000</v>
          </cell>
          <cell r="Q184" t="str">
            <v>Wing Assistant is a managed virtual assistant service platform that connects businesses with dedicated remote professionals worldwide. Founded in 2018 and headquartered in Berkeley, California, the company operates on a subscription-based model, allowing clients to access trained assistants for a flat monthly fee. Wing serves over 3,000 clients globally and employs around 187 people.
The company offers a wide range of virtual assistant services, including administrative support, executive assistance, financial management, sales and marketing, customer support, healthcare support, and IT helpdesk support. Wing differentiates itself with proprietary technology, such as the Wing Workspace App and AI-powered learning, which enhance productivity and service delivery. The company caters to startups, small and medium-sized businesses, and enterprise-level companies, providing scalable team augmentation and operational support. Wing Assistant emphasizes cost efficiency, with services priced at less than $8 per hour, and offers a 24-hour assistant replacement guarantee.</v>
          </cell>
          <cell r="R184">
            <v>2018</v>
          </cell>
        </row>
        <row r="185">
          <cell r="A185" t="str">
            <v>Morningstar</v>
          </cell>
          <cell r="B185">
            <v>0</v>
          </cell>
          <cell r="C185">
            <v>12000</v>
          </cell>
          <cell r="D185" t="str">
            <v>financial services</v>
          </cell>
          <cell r="E185" t="str">
            <v>http://www.morningstar.com</v>
          </cell>
          <cell r="F185" t="str">
            <v>http://www.linkedin.com/company/morningstar</v>
          </cell>
          <cell r="G185" t="str">
            <v>Chicago</v>
          </cell>
          <cell r="H185" t="str">
            <v>Illinois</v>
          </cell>
          <cell r="I185" t="str">
            <v>credit ratings, investment management, wealth management, indexes, investment research, investment ratings, private markets, public markets, investment data, software, information technology, investment managers, finance, investment research and data feeds, investment ratings and analytics, services, market data, investment strategy analytics, investment decision support, portfolio management, investment decision support systems, investment research platforms, investment risk management, asset management, portfolio management software, data analytics, retirement planning, proprietary ratings, esg ratings and research, investment research services, financial data and analytics, retirement investment solutions, investment management technology, financial analytics, data feeds, investment research and ratings, data integration, client reporting, investment advisory, other financial investment activities, cloud-based platforms, risk management, investment performance tracking, investment analysis, investment strategy tools, portfolio optimization, investment monitoring, asset allocation software, esg ratings, portfolio risk analysis, b2b, portfolio analytics, retirement plan management, cloud-based investment platforms, client engagement platforms, investment performance, performance evaluation, investment insights, investment decision tools, financial data, client portfolio analysis, b2c, investment strategies, financial advisory, asset allocation tools, sustainable investing data, financial planning, asset allocation, performance data, esg and sustainability data, regulatory compliance tools, performance measurement, investment tools, investment data feeds, investment performance metrics, financial services, investment decision-making, risk assessment, retirement solutions, client portfolio, investment analysis tools, risk and performance analytics, performance measurement tools, advisory services, investment data services, retail, asset management analytics, alternative investments, managed portfolios, client solutions, investment screening, investment databases, esg integration tools, investment data solutions, financial software, investment data and insights, client reporting tools, data management, financial data management, financial modeling, investment analytics for advisors, financial technology, financial data feeds, financial planning software, etf analysis, stock ratings, bond ratings, dividend investing, fund performance, capital gains, market analysis, active investing, financial professionals, investment guidance, investment conferences, data aggregation, economic moats, investor education, smart beta, securities analysis, fund ratings, individual investors, institutional investors, equity funds, mutual funds, sustainable investing, rmds, ira resources, financial independence, investment portfolio, wealth creation, trustworthy data, investment resources, market trends, investment advisors, portfolio construction, financial security, research-driven investing, information technology &amp; services, enterprise software, enterprises, computer software, financial consulting, consulting, management consulting, finance technology</v>
          </cell>
          <cell r="J185" t="str">
            <v>NSOne, Route 53, UltraDns, MessageGears, Outlook, Pardot, Zendesk, Amazon AWS, Backbone JS Library, VueJS, WP Engine, Atlassian Cloud, The Trade Desk, Eloqua, Hubspot, Salesforce, Slack, Salesforce Live Agent, Moat, Google Tag Manager, Wistia, Pingdom, reCAPTCHA, Google Analytics, HeapAnalytics, Walkme, Brighttalk, Qualtrics, Google AdWords Conversion, Taboola, BugHerd, Open AdStream (Appnexus), Facebook Custom Audiences, Google Font API, Cedexis Radar, DoubleClick Conversion, Linkedin Marketing Solutions, Typekit, Google Maps, Chartbeat, Cvent, Bing Ads, Optimizely, Stripe, Facebook Widget, DoubleClick, Dropbox, Bizible, DoubleClick Floodlight, Facebook Login (Connect), WordPress.org, Adobe Media Optimizer, Google Dynamic Remarketing, Vimeo, Google Plus, Shutterstock, New Relic, Workday Recruit, Parse.ly, JW Player, MailChimp, AngularJS, SilkRoad, Sizmek (MediaMind), Linkedin Widget, Bootstrap Framework, Mobile Friendly, Desire2Learn / Brightspace, AT Internet, AI</v>
          </cell>
          <cell r="K185">
            <v>150831250</v>
          </cell>
          <cell r="L185" t="str">
            <v>Merger / Acquisition</v>
          </cell>
          <cell r="M185">
            <v>0</v>
          </cell>
          <cell r="N185">
            <v>41730</v>
          </cell>
          <cell r="O185">
            <v>2445500000</v>
          </cell>
          <cell r="P185">
            <v>1</v>
          </cell>
          <cell r="Q185" t="str">
            <v>Morningstar, Inc. is a financial services firm based in Chicago, Illinois, founded in 1984 by Joe Mansueto. The company provides independent investment research, data, ratings, and management services to empower investors globally. Morningstar started with a focus on mutual fund analysis and has grown significantly, launching the well-known Morningstar star rating for funds and expanding its offerings over the years.
The firm offers a range of products and services, including fund and investment ratings, detailed research reports, and ESG analysis through its Sustainalytics division. Morningstar also provides digital platforms like Morningstar.com for individual investors and Advisor Workstation for financial professionals. Its tools support portfolio management and include specialized solutions for private market data and retirement plans. Morningstar serves a diverse clientele, including individual investors, financial advisors, and asset-management firms, helping them make informed investment decisions.</v>
          </cell>
          <cell r="R185">
            <v>1984</v>
          </cell>
        </row>
        <row r="186">
          <cell r="A186" t="str">
            <v>Nationwide</v>
          </cell>
          <cell r="B186">
            <v>0</v>
          </cell>
          <cell r="C186">
            <v>24000</v>
          </cell>
          <cell r="D186" t="str">
            <v>insurance</v>
          </cell>
          <cell r="E186" t="str">
            <v>http://www.nationwide.com</v>
          </cell>
          <cell r="F186" t="str">
            <v>http://www.linkedin.com/company/nationwide</v>
          </cell>
          <cell r="G186" t="str">
            <v>Scottsdale</v>
          </cell>
          <cell r="H186" t="str">
            <v>Arizona</v>
          </cell>
          <cell r="I186" t="str">
            <v>investments, banking, annuities, insurance, life insurance &amp; retirement planning, employee benefits, financial services, insurance innovation, research and education, investment solutions, customer engagement, b2c, product portfolio, policyholder feedback, agricultural community support, insurance research and education, mutual ownership, agricultural sector, risk management, commercial insurance, partnerships, farm and ranch, disaster response, property insurance, member-owned, pet insurance, heritage in farming, retirement products, specialty health services, d2c, insurance research, technology services, farm bureau, mobile app, agri-business, broad market reach, farm insurance, mutual company, mutual funds, retirement and investment, auto insurance, retirement plans, services, direct insurance (except life, health, and medical) carriers, customer service, customer member benefits, retail, life insurance, farm risk management, heritage, financial planning, agricultural insurance, retirement planning, agricultural risk, vehicle insurance, motorcycle insurance, classic car insurance, rv insurance, boat insurance, homeowners insurance, renters insurance, flood insurance, term life insurance, whole life insurance, identity theft protection, umbrella insurance, long-term care insurance, business insurance, general liability, workers compensation, business auto insurance, specialty insurance, investment products, group insurance, medical stop loss, surety bonds, excess and surplus, cyber protection, roadside assistance, discounts, claims service, self-service options, online account management, insurance bundling, loss control, claims process, coverage options, insurance faqs, financial professional resources, small business solutions, usage-based insurance, claims handling, b2b, finance, education</v>
          </cell>
          <cell r="J186" t="str">
            <v>Akamai, Akamai DNS, Outlook, Microsoft Office 365, Pantheon, Microsoft Azure Monitor, Genesys, Tableau, OneTrust, React Redux, The Trade Desk, Workday, RingCentral, Slack, Salesforce, Adobe Marketing Cloud, Bluekai, Facebook Conversion Tracking, Brightroll, Drupal, Sprig, Omniture (Adobe), Pardot, DocuSign, Skype Widget, Lucky Orange, Typekit, Amazon Associates, Qualtrics, Hubspot, DoubleClick Floodlight, Facebook Login (Connect), Ensighten, Google Maps, SOASTA, FullStory, Mobile Friendly, Facebook Custom Audiences, Nginx, Wistia, Adobe Media Optimizer, DoubleClick Conversion, Google Font API, JivoSite, New Relic, ON24, Google Analytics, Facebook Widget, DoubleClick, Google Dynamic Remarketing, Wix, WordPress.org, reCAPTCHA, Squarespace ECommerce, Google Tag Manager, Gravity Forms, Apache, Twitter Advertising, YouTube, Dataiku, PowerBI Tiles, Mode, Python, SQL, SAS Enterprise Guide, Genesys Cloud CX, AWS Trusted Advisor, GitHub, Harness, JFrog Artifactory, IBM UrbanCode Deploy, Jenkins, GitHub Actions, Rocket.Chat, Soda, Planview LeanKit, Ning, OnBase, Databricks, ECircle (Teradata), Google AlloyDB for PostgreSQL, Oracle Analytics Cloud, Microsoft Excel, Google AdWords Conversion, Microsoft PowerPoint, Spring Boot, AI, Javascript, HTML Pro, CSS, jQuery, DotNetNuke, Node.js, SharePoint, DATAVERSE LTD, Microsoft Power Platform, Microsoft Power Apps, Microsoft Power Automate, Seismic, Microsoft SQL Server Reporting Services, Snowflake, AWS Analytics, Amazon Linux 2, Secured MVC Forum on Windows 2012 R2, Perl, Informatica, Jira, Confluence, Gem, Intel, MATLAB, R, , Azure Synapse Analytics, Microsoft Office, Microsoft 365, Rancher Labs, Kubernetes, Salesforce Service Cloud, AWS SDK for JavaScript, Angular, Informatica Test Data Management, Amazon S3, Apache Kafka, OSIsoft PI, Workiva Wdesk, Git, SpiraTest, Ruby On Rails, Cucumber, Spark, Redshift, Amazon EC2, Datapipe, Excel4Apps, SAS Analytics Pro, Informatica PowerCenter, WorkSafeBC, Scrum Do, Kanbanize, Agilent Technologies, Playwright, Xactimate, IBM z/OS Operating System, IBM JES2, IBM CICS Transaction Server, Cisco Meraki MS, IBM Db2 for Linux, UNIX, and Microsoft Windows, Connect, Salesforce Customer Data Platform (CDP), Barracuda MSP, Cascade CMS, Power BI Documenter</v>
          </cell>
          <cell r="K186">
            <v>353738152</v>
          </cell>
          <cell r="L186" t="str">
            <v>Other</v>
          </cell>
          <cell r="M186">
            <v>350000000</v>
          </cell>
          <cell r="N186">
            <v>44228</v>
          </cell>
          <cell r="O186">
            <v>68500000000</v>
          </cell>
          <cell r="P186">
            <v>168</v>
          </cell>
          <cell r="Q186" t="str">
            <v>Nationwide Mutual Insurance Company, commonly known as Nationwide, is a leading insurance and financial services provider based in Columbus, Ohio. Founded in 1926 as the Farm Bureau Mutual Automobile Insurance Company, it was established to offer affordable auto insurance to farmers. The company has grown significantly since its inception, expanding its services across the United States and rebranding to Nationwide in 1955.
Nationwide offers a wide range of products, including property and casualty insurance, life insurance, retirement savings, and asset management. Its core offerings include auto insurance, property and fire insurance, and specialized agribusiness solutions tailored for the agriculture, food, and fuel sectors. With a commitment to protecting people and businesses, Nationwide serves a diverse clientele, including farmers, ranchers, and urban residents, while maintaining strong ties to the agricultural community. The company employs over 26,000 people and reported $56.8 billion in sales and premiums in 2022.</v>
          </cell>
          <cell r="R186">
            <v>1925</v>
          </cell>
        </row>
        <row r="187">
          <cell r="A187" t="str">
            <v>Datamatics</v>
          </cell>
          <cell r="B187">
            <v>0</v>
          </cell>
          <cell r="C187">
            <v>13000</v>
          </cell>
          <cell r="D187" t="str">
            <v>information technology &amp; services</v>
          </cell>
          <cell r="E187" t="str">
            <v>http://www.datamatics.com</v>
          </cell>
          <cell r="F187" t="str">
            <v>http://www.linkedin.com/company/datamatics</v>
          </cell>
          <cell r="G187" t="str">
            <v>Livonia</v>
          </cell>
          <cell r="H187" t="str">
            <v>Michigan</v>
          </cell>
          <cell r="I187" t="str">
            <v>mobility, enterprise solutions, robotic process automation, cloud migration, research analytics, it consulting, finance accounting transformation, digital experiences, customer experience transformation, intelligent automation, enterprise content discovery, cloud, smart document processing, digital transformation, cloud services, customer experience, azure, trucap, generative ai, engineering embedded services, finance accounting services, it services, truai, artificial intelligence, application modernization, finato, automatic fare collection, product engineering, technology trasnformation, trubi, digital, amazon web services, e, intelligent document processing, data artificial intelligence, global outsourcing, salesforce, information management, technology consulting, microsoft, trubot, copilot, outsourcing, genai, finance transformation, agentic ai, legacy system transformation, contact centre outsourcing, rpa, low code no code, it services &amp; it consulting, operational efficiency, business process automation, customer analytics, ai solutions, ai in banking, professional services, ai in market research, ai for business process management, logistics, ai in healthcare, process management, data &amp; analytics, record-to-report (r2r), ai in content management, testing &amp; quality assurance, ai in risk management, procure-to-pay (p2p), ai in manufacturing, big data analytics, financial services, ai for research &amp; analytics, ai platform, business intelligence (bi), ai in product engineering, ai in retail, data visualization, digital proctoring, demand generation, cognitive computing, information technology and services, ai in compliance, ai for data visualization, automation, ai for customer loyalty, ai for compliance monitoring, hyper-automation, digital content, business intelligence, ai in research, data migration, ai for risk assessment, research &amp; analytics, data-driven insights, data management, customer engagement, e-commerce, ai in education, government, ai for supply chain optimization, healthcare, ai for data capture, manufacturing, ai for customer insights, digital content experiences, ai for trust &amp; safety, market research, ai for digital content, education, ai for product development, ai for content experiences, enterprise content management, customer engagement tools, retail, ai in finance, contact center transformation, data analytics, cloud applications, ai for content creation, ai in customer service, workflow automation, managed services, automation platform, consulting, ai for financial automation, cloud platforms, ai for record management, idp solutions, financial automation, trust &amp; safety, ai in insurance, customer loyalty management, ai in logistics, ai-powered finance, ai for contact centers, ml algorithms, rpa (robotic process automation), automation tools, b2b, data warehousing, ai in financial services, cloud computing, ai in supply chain, ai, customer experience management, process automation, industry-specific solutions, services, business process management, order-to-cash (o2c), idp (intelligent document processing), process optimization, computer systems design and related services, crm solutions, cx consulting, digital finance, finance &amp; accounting, procure-to-pay, order-to-cash, record-to-report, financial planning &amp; analysis, cx transformation, automated fare collection, digital assurance, testing services, text analytics, healthcare process management, insurance process management, smart business solutions, trading finance automation, digital-first contact center, ai-powered solutions, trubot (rpa solution), trucap+ (idp solution), datamatics finato, trubi (business intelligence), truai (ai solutions), digital workplace, industry solutions, customer insights, data capture with ai/ml, customer management experience, cx analytics, omnichannel customer support, ai-first strategy, market research solutions, finance, transportation &amp; logistics, information technology &amp; services, management consulting, enterprise software, enterprises, computer software, it management, professional training &amp; coaching, marketing, marketing &amp; advertising, analytics, consumer internet, consumers, internet, health care, health, wellness &amp; fitness, hospital &amp; health care, mechanical or industrial engineering</v>
          </cell>
          <cell r="J187" t="str">
            <v>Outlook, Amazon AWS, Microsoft Office 365, Bluekai, Drupal, Salesforce, Slack, Hubspot, Barracuda Networks, Google Dynamic Remarketing, LiveRamp, Mobile Friendly, YouTube, Facebook Widget, AddThis, Linkedin Login, Linkedin Marketing Solutions, Linkedin Widget, Google Analytics, DoubleClick, Google Tag Manager, Facebook Login (Connect), Bootstrap Framework, DoubleClick Conversion, AI, Remote, Android, Alteryx, Uipath, Automation Anywhere, Microsoft Power Platform, Microsoft Power Automate, Microsoft Power Apps, SharePoint, Microsoft 365, , Microsoft SQL Server Reporting Services, Figma, PeopleSoft Sales, Wider Planet, Salesforce CRM Analytics, Pega Case Management, Parallels Mac Management for Microsoft SCCM, C#, Git, Power BI Documenter, ServiceNow, ServiceNow Employee Center, React, TypeScript, Next.js, Scrum Do, Kanbanize, Salesforce Sales Cloud, Salesforce Service Cloud, Adobe Experience Cloud, Oracle Data Cloud, Apex, Salesforce Lightning Web Components, Salesforce VisualForce, Amazon Managed Workflows for Apache Airflow (MWAA), REST, WP-Oauth, Amazon Associates, SOQL, Flexera, ACL</v>
          </cell>
          <cell r="O187">
            <v>201736000</v>
          </cell>
          <cell r="Q187" t="str">
            <v>Datamatics Global Services Ltd (DATC) is a digital technologies and operations company founded in 1975. It provides a variety of IT services, business process management (BPM), and specialized solutions to global enterprises, including Fortune 1000 clients. Originally known as Datamatics Technologies Limited, the company has evolved from its roots in the Registrar and Share Transfer business to focus on digital transformation and AI-driven technologies.
Datamatics offers a range of services that include digital finance, automation, and digital content management. Its key products include Datamatics.AI, an AI-focused technology platform, and Datamatics FINATO, an automation solution for finance operations. The company serves a diverse clientele, including SMBs and CPA firms, and maintains a strategic presence across three continents to ensure effective global service delivery. With a commitment to empowerment, integrity, and excellence, Datamatics leverages its extensive experience to drive business outcomes for its clients.</v>
          </cell>
          <cell r="R187">
            <v>1975</v>
          </cell>
        </row>
        <row r="188">
          <cell r="A188" t="str">
            <v>æ€ç•¥ç‰¹</v>
          </cell>
          <cell r="B188">
            <v>0</v>
          </cell>
          <cell r="C188">
            <v>5800</v>
          </cell>
          <cell r="D188" t="str">
            <v>management consulting</v>
          </cell>
          <cell r="F188" t="str">
            <v>http://www.linkedin.com/company/strategyand</v>
          </cell>
          <cell r="G188" t="str">
            <v>New York</v>
          </cell>
          <cell r="H188" t="str">
            <v>New York</v>
          </cell>
          <cell r="I188" t="str">
            <v>automotive, aerospace &amp; defense, chemicals, consumer markets, entertainment &amp; media, financial services, metals &amp; mining, oil &amp; gas, public sector, transportation, operations strategy, customer strategy, energy, power &amp; utilities, pharma life sciences, telecommunications, media &amp; technology, deals strategy, industrial products, digital &amp; technology strategy, organization strategy &amp; transformation, sustainability strategy, business consulting &amp; services, oil &amp; energy, management consulting</v>
          </cell>
          <cell r="J188" t="str">
            <v>Akamai, CSC Corporate Domains, Gmail, Google Apps, Microsoft Office 365, DemandBase, Drupal, Adobe CQ, Adobe Marketing Cloud, Amazon SES, Omniture (Adobe), Salesforce, SharpSpring, Eloqua, Stripe, ExactTarget, Turn, Open AdStream (Appnexus), Akamai RUM, AddThis, Cornerstone On Demand, Indeed, JW Player, Workday Recruit, iGoDigital, Mobile Friendly, Bootstrap Framework, Marketo, iTunes, CrazyEgg, reCAPTCHA, Highcharts JS Library, Adobe Media Optimizer, Twitter Advertising, Apache, Facebook Widget, Google Font API, Facebook Custom Audiences, SOASTA, Bing Ads, Multilingual, The Trade Desk, YouTube, Google Analytics, DoubleClick Conversion, Yahoo Analytics, ASP.NET, Facebook Login (Connect), Quantcast, Google Tag Manager, DoubleClick Floodlight, Yahoo Ad Manager Plus, ON24, AdRoll, Google AdWords Conversion, Moat, Google Dynamic Remarketing, Linkedin Marketing Solutions, DoubleClick, DotNetNuke, Adobe TestAndTarget, Webtrends, Incapsula, Google Play, WordPress.org</v>
          </cell>
          <cell r="Q188" t="str">
            <v>Strategy&amp; is the global strategy consulting arm of PwC, formed from Booz &amp; Company, which was established in 1914. The firm combines over a century of strategic expertise with PwC's extensive technology and professional services network. This integration allows Strategy&amp; to deliver practical strategies that lead to effective execution across various industries worldwide.
The company specializes in strategy consulting, focusing on creating executable strategies for complex business challenges. Its services include corporate strategy, governance, organizational restructuring, and industry-specific solutions, leveraging deep industry insights and advanced analytics. Strategy&amp; has a rich history of innovation, having coined key business concepts and supported major corporate transformations. It also publishes the quarterly magazine *strategy + business*, contributing to thought leadership in the field. With a global presence, Strategy&amp; serves a diverse range of clients, including Fortune 500 companies, and competes with other leading consulting firms.</v>
          </cell>
          <cell r="R188">
            <v>2014</v>
          </cell>
        </row>
        <row r="189">
          <cell r="A189" t="str">
            <v>KKR</v>
          </cell>
          <cell r="B189">
            <v>0</v>
          </cell>
          <cell r="C189">
            <v>4900</v>
          </cell>
          <cell r="D189" t="str">
            <v>financial services</v>
          </cell>
          <cell r="E189" t="str">
            <v>http://www.kkr.com</v>
          </cell>
          <cell r="F189" t="str">
            <v>http://www.linkedin.com/company/kkr</v>
          </cell>
          <cell r="G189" t="str">
            <v>New York</v>
          </cell>
          <cell r="H189" t="str">
            <v>New York</v>
          </cell>
          <cell r="I189" t="str">
            <v>asset management, infrastructure, credit, energy real assets, special situations, private equity, capital markets, real estate, startups, finance, venture capital, business services, enterprise software, software, information technology, investment managers, investment strategies, strategic partnerships in private equity, market cycle analysis, investment process, green portfolio program, asset growth, risk management, innovation, fundraising, investment in emerging markets, global markets, client base, sustainable investing, endowments and foundations, real estate investments, strategic partnerships, fund performance, co-investments, market cycles, investment performance, private credit, other financial investment activities, value enhancement, sustainable asset management, private equity innovation, alternative investments, investment management, market cycle adaptation, asset classes, long-term investing, asset diversification, operational excellence, leveraged buyout landmark deals, environmental performance in investments, global macro &amp; asset allocation, investment advisory, market expertise, client solutions, leveraged buyout, financial consulting, sustainability initiatives, rjr nabisco buyout, family offices, global investment firm, value creation in portfolio companies, asset management innovation, investment insights, global investment strategies, sustainability, institutional investors, sovereign wealth funds, public markets, wealth management, private markets, employee ownership programs, value creation, construction &amp; real estate, diversified portfolio, investment funds, portfolio management, financial planning, ownership culture, investment solutions, credit funds, financial services, family capital, firm culture, government, value creation resources, asset class diversification, public-private funds, b2b, fund management, services, private equity history, geopolitical insights, global investment, credit solutions, insurance solutions, macro insights, market trends, financial advisors, endowments, pension funds, wealth solutions, financial education, client relations, investment opportunities, insurance analytics, community investment, shared success, capital markets strategies, corporate pension plans, public pension plans, healthcare investments, trust and transparency, employee engagement, diversity and inclusion, strategic growth, education and training, institutional partnerships, client-centric approach, enterprises, computer software, information technology &amp; services, fund-raising, management consulting, environmental services, renewables &amp; environment</v>
          </cell>
          <cell r="J189" t="str">
            <v>Cloudflare DNS, Microsoft Office 365, CloudFlare Hosting, Drupal, CloudFlare, Atlassian Cloud, Slack, Salesforce, Google Tag Manager, Typekit, Greenhouse.io, Linkedin Marketing Solutions, Mobile Friendly, reCAPTCHA, WordPress.org, Google AdWords Conversion, HeapAnalytics, Piwik, iGoDigital, AI, Nasdaq Boardvantage, Gem, TypeScript, Node.js, AWS Lambda, AWS Step Functions, AWS Fargate, CDK, GitHub Actions, GraphQL, OneStream, Greenhouse, Nintex, FactSet, PowerBI Tiles, Tableau, Python, Investran, Workday, ServiceNow, Amazon DynamoDB, Amazon S3, AWS CloudFormation, AWS Trusted Advisor, ECS, Kubernetes, Lambda Cloud, Terraform, AWS SDK for JavaScript, Google Cloud Platform, Microsoft Azure Monitor, Mode, Microsoft PowerPoint, Microsoft Excel, IBM ILOG CPLEX Optimization Studio, Cisco Nexus Switches, VMware SD-WAN, .NET, Juniper Networks SRX-Series Firewalls, Cisco VPN, Amazon Virtual Private Cloud (Amazon VPC), AWS Transit Gateway, AWS Direct Connect, IDC, Pipedrive, Splunk SOAR, Snowflake, AWS Analytics, Amazon EKS Anywhere, Aurora, Fastapi, React, PostgreSQL, Redis, PySpark, Microsoft Office, Sales Cloud Einstein, Workday Prism Analytics, Tor, Weibo, REST, Red Hat JBoss Enterprise SOA Platform, Box, Sigma, SS&amp;C Geneva, Agiloft Service Desk Suite, Excel4Apps, Oracle Data Cloud, Salesforce Einstein AI, Salesforce Sales Cloud, Salesforce Service Cloud, Microsoft Teams, Apex, Salesforce VisualForce, Ning, Microsoft Intune Enterprise Application Management, Jamf, Autopilot, Microsoft Teams Rooms, SQL, Connect, Concur, Intel, Process automation package for service request creation in SAP S/4HANA Utilities, SAP HANA, Salesforce Einstein Analytics, SAP S/4HANA Cloud, PeopleSoft Sales, Seismic, Asana, FloQast, LinkedIn Ads, X, YouTube, Instagram, Apache Iceberg, WebOffice, ADP, Collibra, Jira, Jira Service Management, Micro Focus Universal CMDB, Mulesoft, Workato, DotNetNuke, C# (C Sharp), Automic Automation, GrubHub for Restaurants, SOQL, GitHub, Soap Media, Apache Spark Streaming, Google Ads, Google, Gemini, ChatGPT, Claude, Lexity, Copilot, Skedge.me, Absorb LMS, SAP S/4HANA, SAP, Coupa, Salesforce CRM Analytics, Salesforce Lightning Web Components, OpenTable for Restaurants, Git, Barracuda Email Security Service, Flow, ACL, Adobe Analytics, Adobe Target, Varonis GDPR Patterns, ISO+â„¢, Security, Cisco Secure Firewall Management Center, ChinaCache, Microsoft Windows Defender Antivirus, McAfee Total Protection for Data Loss (DLP), Google Cloud, Microsoft Azure, Dell EMC PowerStore, Interact, NLP, Mendix, Redshift, DocuSign, SWIFT, Cvent, AWS Cloud Development Kit (AWS CDK), Power BI Documenter, Confluence, Marketo, R, Docker, Amazon Managed Streaming for Apache Kafka (Amazon MSK), AWS EventBridge, API Gateway, Cognito, Amazon CloudWatch, SNS, Amazon Simple Queue Service (SQS), Amazon EC2</v>
          </cell>
          <cell r="K189">
            <v>14439000000</v>
          </cell>
          <cell r="L189" t="str">
            <v>Other</v>
          </cell>
          <cell r="M189">
            <v>550000000</v>
          </cell>
          <cell r="N189">
            <v>46054</v>
          </cell>
          <cell r="O189">
            <v>19261806000</v>
          </cell>
          <cell r="Q189" t="str">
            <v>KKR &amp; Co. Inc. is a prominent global investment firm that specializes in private equity, leveraged buyouts, and alternative asset management across various asset classes. Founded in 1976 in New York City, KKR pioneered the leveraged buyout strategy, allowing it to acquire and improve operations of companies for profit. Over the years, KKR has evolved from a U.S.-focused firm to a multinational alternative asset manager with a significant presence in the industry.
The firm invests across private markets, including private equity, credit, infrastructure, and real estate, serving clients such as insurance firms and public pension funds. KKR employs a core approach that leverages operational expertise and strategic resources to enhance portfolio companies. Notable historical investments include the buyouts of Houdaille Industries, RJR Nabisco, and TXU Energy. KKR is committed to generating attractive returns while fostering shared success for companies and communities.</v>
          </cell>
          <cell r="R189">
            <v>1976</v>
          </cell>
        </row>
        <row r="190">
          <cell r="A190" t="str">
            <v>BB&amp;T</v>
          </cell>
          <cell r="B190">
            <v>0</v>
          </cell>
          <cell r="C190">
            <v>39000</v>
          </cell>
          <cell r="D190" t="str">
            <v>financial services</v>
          </cell>
          <cell r="E190" t="str">
            <v>http://www.bbt.com</v>
          </cell>
          <cell r="F190" t="str">
            <v>http://www.linkedin.com/company/bbtnowtruist</v>
          </cell>
          <cell r="G190" t="str">
            <v>Charlotte</v>
          </cell>
          <cell r="H190" t="str">
            <v>North Carolina</v>
          </cell>
          <cell r="I190" t="str">
            <v>insurance, financial services, investments, manage your personal &amp; business finances with bbt, retirement institutional services, banking, online banking, finance, credit cards, banking for non-profits, debit cards, customer experience, debt consolidation, financial education, financial planning, mobile banking, banking compliance, money market accounts, banking accounts, retail banking, services, banking app, banking innovation, community investment, client portal, capital markets, banking for professionals, payment solutions, e-commerce, loans, mortgages, interest rate products, personal finance education, wealth services, community banking, mortgage pre-approval, personal loans, fund transfer, regional banking services, financial advisory, wealth planning, commercial banking, consulting, banking technology, insurance products, auto loans, regulatory compliance, trust and estate services, government, payment relief, retail, wealth management, mortgage lending, certificates of deposit, digital wallet integration, overdraft protection, digital account management, zelle payments, investment advisory, trust services, investment accounts, b2c, small business cash flow, customized banking solutions, banking security, environmental services, loan calculators, financial risk management, client-focused banking, customer service, estate planning, savings accounts, auto loan refinancing, client relationship management, small business banking, savings growth, mobile app, banking security measures, community development, business loans, high-net-worth banking, atm network, insurance services, home equity lines of credit, b2b, sustainable banking, retirement planning, treasury management, financial literacy programs, banking for startups, digital financial tools, financial literacy, mortgage services, digital banking, customer engagement, trust fund management, mobile check deposit, bank branches, investment management, investment banking, regional bank, trust accounts, mortgage refinancing, small business loans, banking for students, home buying loans, d2c, banking for families, checking accounts, home equity line of credit, zelle, investment services, retirement accounts, cds, prevent overdrafts, vehicle loans, loan consolidation, direct deposit, cash back rewards, financial advisors, client care, automated payments, cost-free banking, financial security, money management tips, debt management, emergency funds, data privacy, atm accessibility, secure banking, identity theft protection, fraud protection, investment strategies, retirement planning tools, business banking solutions, online offerings, mobile deposit, financial wellness, accessible banking options, non-profit, consumer internet, consumers, internet, information technology &amp; services, financial consulting, management consulting, renewables &amp; environment, law practice, legal services, nonprofit organization management, banks &amp; credit unions</v>
          </cell>
          <cell r="J190" t="str">
            <v>Akamai, Akamai DNS, Microsoft Office 365, Mobile Friendly, Facebook Login (Connect), Squarespace ECommerce, Google Font API, YouTube, Wistia, Typekit, Google Tag Manager, Google Play, Multilingual, Facebook Custom Audiences, WordPress.org, Facebook Widget, Remote, PowerBI Tiles</v>
          </cell>
          <cell r="O190">
            <v>13800000000</v>
          </cell>
          <cell r="P190">
            <v>143</v>
          </cell>
          <cell r="Q190" t="str">
            <v>Truist Financial Corporation is a purpose-driven financial services company formed from the merger of BB&amp;T and SunTrust. With over 125 years of combined experience, Truist focuses on comprehensive banking, lending, wealth management, and payment solutions tailored to meet client needs.
The company offers a wide range of financial products and services. This includes commercial and institutional banking, which features corporate investment banking and customized financing options. Truist also provides merchant and payment services, small business solutions, and wealth management services. Their digital banking tools enhance customer experience with features like a mobile app for money transfers and account management.</v>
          </cell>
          <cell r="R190">
            <v>1872</v>
          </cell>
        </row>
        <row r="191">
          <cell r="A191" t="str">
            <v>HSN</v>
          </cell>
          <cell r="B191">
            <v>0</v>
          </cell>
          <cell r="C191">
            <v>3600</v>
          </cell>
          <cell r="D191" t="str">
            <v>retail</v>
          </cell>
          <cell r="E191" t="str">
            <v>http://www.hsn.com</v>
          </cell>
          <cell r="F191" t="str">
            <v>http://www.linkedin.com/company/hsn</v>
          </cell>
          <cell r="G191" t="str">
            <v>West Chester</v>
          </cell>
          <cell r="H191" t="str">
            <v>Pennsylvania</v>
          </cell>
          <cell r="I191" t="str">
            <v>e-commerce, retail, consumer internet, internet, information technology, electronics, innovative retail, market growth, jewelry, order management systems, broadcasting, retail technology, consumer products, interactive media, distribution centers, multichannel retailing, home decor, digital sales, tv and e-commerce synergy, clothing, furniture, consumer goods, television sales, retail history, broadcasting technology, tv sales technology, media strategy, product promotion, interactive shopping, tv shopping innovations, tv broadcast retail, online retail, customer loyalty, footwear, b2c, exclusive products, e-commerce platform, media acquisitions, fashion, consumer electronics, call center operations, digital commerce, consumer engagement tools, personal care, television broadcasting, technology in retail, distribution logistics, media, market expansion, product categories, online shopping, call-in shopping, tv and digital hybrid retail, celebrity endorsements, tv shopping network, market reach, customer engagement, self-care, tv broadcasting, digital transformation, customer relationship management, digital retail expansion, broadcast media, tv shopping technology, home shopping, interactive tv shopping, home shopping digital transition, customer loyalty programs, loyal customer base, celebrity collaborations, digital marketing, home improvement, television shopping network, home shopping industry, multichannel customer engagement, product variety, sporting goods, home shopping loyalty programs, home goods, live tv shopping, market leadership, broadcast retail logistics, tv shopping experience, television retail history, media-driven retail, mobile app, exclusive product launches, television retail marketing, digital sales channels, interactive media shopping, product diversity, customer base, live broadcast shopping, order processing technology, product marketing, technology integration, call centers, tv shopping customer base, live product demonstrations, product exclusives, strategic partnerships, brand partnerships, web search portals, libraries, archives, and other information services, retail innovation, brand collaborations, beauty products, live televised sales, interactive shopping platforms, celebrity product lines, television retail, multichannel marketing, tv and online integration, customer service, interactive tv retail, kitchen appliances, health and wellness, craft supplies, fashion accessories, holiday decorations, fitness equipment, credit card offers, payment plans, live streaming, flexible payment options, gift ideas, seasonal sales, trend collections, exclusive deals, customer picks, beauty tools, community engagement, holiday gifts, kitchen gadgets, outdoor decor, cleaning supplies, gift sets, bedding, return policies, unique gifts, specialty items, kids products, pet care, fan shop, crafting tools, meal preparation, pressure cookers, health monitors, home office supplies, sustainability efforts, promotional offers, distribution, consumer products &amp; retail, consumers, information technology &amp; services, computer hardware, hardware, enterprise software, enterprises, computer software, b2b, shoes, apparel &amp; fashion, crm, sales, marketing &amp; advertising, health, wellness &amp; fitness</v>
          </cell>
          <cell r="J191" t="str">
            <v>Akamai DNS, Microsoft Office 365, Microsoft Azure Monitor, WP Engine, GitHub Hosting, Magento, Magento Enterprise, Omniture (Adobe), Slack, Adobe Marketing Cloud, Remote, Outlook, 24-7 Media, Gem, Spreadsheet Server by insightsoftware, Bluecore, Coremetrics, Postpresso, Capita-SIMS, Pipedrive, Mailchimp Mandrill, Amazon Web Services (AWS)</v>
          </cell>
          <cell r="O191">
            <v>907000000</v>
          </cell>
          <cell r="P191">
            <v>3</v>
          </cell>
          <cell r="Q191" t="str">
            <v>HSN, or Home Shopping Network, is a prominent interactive multichannel retailer established in 1977. Headquartered in St. Petersburg, Florida, HSN is part of Qurate Retail Group, which also owns QVC and other brands. The company reaches around 96 million homes in the U.S. and operates 24/7, engaging customers through broadcast networks, a website, streaming services, mobile apps, and social media.
HSN offers a curated selection of exclusive products and well-known brands across various categories, including health and beauty, jewelry, home and lifestyle, fashion and accessories, and electronics. The company has developed 14 private label brands and features products from recognized names like Canon, GE, and Sony. HSN is also known for its partnerships with celebrities and experts, enhancing its product offerings. Additionally, HSN is involved in charitable initiatives, including the "Together for Good" campaign, which supports various causes.</v>
          </cell>
          <cell r="R191">
            <v>1977</v>
          </cell>
        </row>
        <row r="192">
          <cell r="A192" t="str">
            <v>NiCE</v>
          </cell>
          <cell r="B192">
            <v>0</v>
          </cell>
          <cell r="C192">
            <v>8800</v>
          </cell>
          <cell r="D192" t="str">
            <v>information technology &amp; services</v>
          </cell>
          <cell r="E192" t="str">
            <v>http://www.nice.com</v>
          </cell>
          <cell r="F192" t="str">
            <v>http://www.linkedin.com/company/nice-systems</v>
          </cell>
          <cell r="G192" t="str">
            <v>Hoboken</v>
          </cell>
          <cell r="H192" t="str">
            <v>New Jersey</v>
          </cell>
          <cell r="I192" t="str">
            <v>multichannel interactions, realtime authentication, ccaas, omnichannel recording, customer experience management solutions, digital self service, customer journey solutions, security &amp; public safety solutions, cloud, financial crime solutions, workforce engagement management, cloud cx, multichannel interactions recording, big data capture &amp; analysis, workforce augmentation, workforce optimization, artificial intelligence, customer service automation, proactive customer outreach, customer experience, enterprise software, software, information technology, computer software: prepackaged software, technology, software development, ai-powered knowledge management, dashboard analytics, customer feedback, industry-specific cx tools, customer data security, ai-driven customer journey mapping, innovation, decision support, ai-driven customer feedback, ai for employee productivity, cloud-native cx ai, employee performance tools, predictive analytics, virtual agents, global cx solutions, customer experience innovation, employee productivity, digital customer service, workflow orchestration, enterprise cx solutions, employee engagement, customer loyalty enhancement, customer satisfaction improvement, financial services, ai for operational efficiency, ai in multichannel support, routing optimization, customer retention strategies, customer loyalty tools, ai for customer engagement analytics, operational efficiency, enterprise ai solutions, ai for workforce support, education, ai in omnichannel routing, consulting, self-service platforms, customer feedback analytics, multichannel engagement, customer data management, ai for customer retention, ai-powered knowledge bases, customer service scalability, industry-specific tools, workforce management, ai for customer loyalty programs, cloud-native platform, ai personalization, ai-powered workforce support, retail, data security, cost reduction in cx, ai for customer insights, contact center automation, ai-powered customer support, global customer solutions, industry-specific cx, customer retention, workflow automation, api-driven cx customization, ai for customer feedback analysis, security standards, marketplace apps, ai for self-service platforms, ai knowledge management, multichannel ai support, customer metrics, ai for feedback management, e-commerce, api development, travel, ai-driven personalization, customer experience automation, services, scalability, customer journey, metrics and kpis, ai customer service, cloud architecture, real-time dashboards, ai for customer satisfaction metrics, ai scalability, b2b, cloud deployment, market leader, ai copilots for agents, cost reduction tools, cloud-native cx platform, ai in digital transformation, healthcare, non-profit, security compliance, marketplace for cx apps, multichannel customer engagement, real-time analytics, ai-powered insights, api integrations, voice ai, predictive modeling, customer insights dashboards, customer interaction management, ai-powered virtual agents, predictive customer insights, self-service automation, ai in contact centers, personalization, knowledge base, ai-driven insights, analytics, chatbots, marketplace for ai apps, employee support, digital transformation, voice and chat ai, automated customer support, automation tools, multichannel routing, information technology and services, seamless system integration, ai in knowledge activation, omnichannel routing, customer journey optimization, customer engagement analytics, knowledge activation, customer insights, marketplace for cx, ai automation tools, customer analytics, customer engagement tools, ai for customer loyalty, customer journey automation, proactive customer support, ai in workforce engagement, employee performance support, feedback management, digital cx tools, personalized cx, ai for routing optimization, media, automation, telecommunications, ai decision engines, decision analytics, virtual agent orchestration, ai-powered decision support, api connectivity, cost savings, automated support, customer journey mapping, computer systems design and related services, digital transformation solutions, customer experience metrics, customer satisfaction, government, omnichannel support, ai for contact center automation, digital customer experience, enterprise cx, self-service ai, feedback analytics, knowledge management, ai copilots, scalability solutions, ai-powered analytics dashboards, contact center ai, cloud-based cx platform, cx platform, retention strategies, retention programs, ai for cost savings, cost efficiency, ai-powered decision making, ai in workforce management, cx automation, contact center software, cloud platform, journey orchestration, agent assist, cx analytics, apis and integrations, self-service solutions, customer support services, proactive engagement, multichannel communication, compliance automation, conversational ai, business process outsourcing (bpo), insurance solutions, healthcare cx, telecommunications cx, retail customer service, government services, travel and hospitality cx, financial services solutions, user communities, training and development, market leadership, implementation partners, cx exchange marketplace, remote workforce solutions, customer experience optimization, real-time agent support, data centralization, digital first contact center, reporting and analytics, frictionless experiences, cloud-native solutions, technical support services, customer success programs, integration hubs, performance optimization, finance, information technology &amp; services, enterprises, computer software, computer &amp; network security, consumer internet, consumers, internet, health care, health, wellness &amp; fitness, hospital &amp; health care, nonprofit organization management, training &amp; development</v>
          </cell>
          <cell r="J192" t="str">
            <v>Route 53, Outlook, Microsoft Office 365, DemandBase, Atlassian Cloud, OneTrust, StackAdapt, Marketo, Wordpress VIP, Slack, Salesforce, React Redux, React, Figma, Amazon SES, Bootstrap Framework, RocketFuel, Bing Ads, Google Dynamic Remarketing, Facebook Login (Connect), Visual Website Optimizer, Facebook Widget, DoubleClick, Google Tag Manager, Google Analytics, Mobile Friendly, DoubleClick Floodlight, Google Maps, Facebook Custom Audiences, Google Font API, Twitter Advertising, Google AdWords Conversion, Vidyard, Linkedin Marketing Solutions, DoubleClick Conversion, Nginx, SiteScout, WordPress.org, The Trade Desk, Vimeo, Cvent, Avaya, Remote, AI, Javascript, Python, HTML Pro, CSS, SQL, Oracle XML DB, AWS Trusted Advisor, Amazon CloudWatch, Terraform, Oracle Analytics Cloud, Microsoft SQL Server Reporting Services, Microsoft PowerShell, Azure Log Analytics, Azure Monitor, Bicep, Copilot, Grafana, Micro, Microsoft 365, Microsoft Azure Monitor, Microsoft Defender for Cloud, Microsoft Entra ID, ASP.NET, C#, Jasmine, Microsoft Entity Framework, NUnit, Selenium, Visual Studio, Visual Studio Code, Claude, Cursor, GitHub Copilot, AWS CloudFormation, Docker, Amazon EKS Anywhere, ECS, Jenkins, GitHub Actions, Git, Groovy, Prometheus, ELK Stack, Playvox WFM, GitHub, Angular, Playwright, Kubernetes, Amazon Kinesis, Amazon S3, Amazon Simple Queue Service (SQS), AWS Lambda, MySQL, PHP, CAT, Azure Devops, Jira, Confluence, NICE inContact, Amazon EC2, Amazon Virtual Private Cloud (Amazon VPC), AWS IAM Identity Center, Azure Active Directory, Azure Resource Manager, Bash, Bitbucket, GitLab, IBM Storage Suite for IBM Cloud Paks, .NET, Okta, Sizmek (MediaMind), Tor, ServiceNow Employee Center, Grafana Loki, Temporal Cloud, Verizon WAF, IBM ILOG CPLEX Optimization Studio, Ansible, Puppet, Progress Chef, HELM, Datadog, go+, NICE Actimize Xceed, AWS SDK for JavaScript, Spring Boot, Cisco VoIP, Cisco CX, Oracle Passlogix, Juniper Networks SRX-Series Firewalls, AWS Application Load Balancer, Apple macOS, Microsoft Windows Server 2012, Cisco Mobile Wireless Routers, NICE CXone Mpower, Cisco ASR 1000, Delivra, Power BI Documenter, Act!, Google AlloyDB for PostgreSQL, Aryson MySQL to MSSQL Converter, Unix, C# (C Sharp), WireMock, Specflow, Azure Boards, FlipHTML5, REST, GRPC, GraphQL, Amazon Managed Streaming for Apache Kafka (Amazon MSK), PostgreSQL, Hazelcast, Redis, Amazon DynamoDB, AWS Analytics, AWS Fargate, Gradle, Maven, OpenTelemetry, Aurora, Lytics, Gem, TypeScript, Next.js, ServiceNow, Opsgenie, JFrog Artifactory, Amazon Linux 2, Secured MVC Forum on Windows 2012 R2, Spring, Mode, Autopilot, CUICK TRAC - DFARS and NIST 800-171 compliance solution, Delivr, Salesforce CRM Analytics, Intel, Microsoft Teams, Oracle Communications Session Border Controller (SBC), Genesys SIP, Route, Palo Alto PA-5000 Series, Arista EOS, VMware, Azure Functions, Azure Analysis Services, TrakSYS, Azure Storage Explorer, Azure AD Notifications, Security, Azure Traffic Manager, AWS Direct Connect, Google Cloud Interconnect, Azure ExpressRoute, Impact Radius, RSA SecurID Access, F5 Global Server Load Balancing (GSLB), Visio, Google Cloud Deployment Manager, Apache Flink, Airflow, Snowflake, Aha!, Excel4Apps, PL/SQL, Microsoft Windows Server 2019, Azure Active Directory B2C, Akamai CDN Solutions, Conversant, Cisco AppDynamics, Amazon Connect, DotNetNuke, InContact, Netlify, SAP Financial Supply Chain Management (FSCM), SonarQube, Jest, J2EE, Amazon Web Services (AWS), Microsoft Active Directory Federation Services, Microsoft-IIS, , Conversant (ValueClick), OSIsoft PI, Cisco Unified Intelligence Center, Palo Alto PA-5200 Series, Azure Linux Virtual Machines, Azure AI Search, Cassandra, PagerDuty, WCF, Wix, API Gateway, BASE, Lambda Cloud, SharePoint, VueJS, empow, Amazon CloudFront, TSYS, Apache Iceberg, Apache Kafka, LeafLink, OpenSearch, Webex, Gainsight, Microsoft Project, Asana, Smartsheet, PowerBI Tiles, Agilent Technologies, IDC, SAM, Corsearch Trademark and Brand Clearance, Frame, NICE, Infor Workforce Management (WFM), Teem by iOFFICE, NICE CXone Expert, Red Hat, Microsoft Windows Server 2000, Dell Avamar, IBM Cognos Analytics, VMware ESX 3.0, VMware Storage vMotion, Citrix, Red Hat JBoss Enterprise SOA Platform, Apache Tomcat, Apache, Liferay, Mule ESB, Microsoft Sql Server, Nortel, Microsoft Dynamics, SOTI XSIGHT, JAWS Inspect, Dragon NaturallySpeaking, Lighthouse 360, Wavefront, Toolkit, Analyzer, Microsoft PowerPoint, Microsoft.NET 6.0, Microsoft.NET Core 3.1, Azure App Service, Azure Service Bus, Azure SQL, Azure Cosmos DB, ReSharper, Bamboo, UPS, AWS Transit Gateway, AWS Cloud WAN, Azure Virtual WAN, Cisco vEdge Cloud Router, Avid ISIS, SAS Enterprise Guide, Cisco Meraki SD-WAN, Istio, Robot Framework, Testng, Apache JMeter, Ribbon, AudioCodes Meeting Insights, Splunk, Azure Identity Management, CTSuite, Dell PowerEdge Servers, Mule runtime engine, Oracle Email Server, vSphere vMotion, Calabrio Teleopti Workforce Management, Salesforce CPQ, Microsoft Excel, Postman, GEP, Scala, FlexSlider, IBM WebSphere Automation, Oracle WebLogic, Workday, Make, Hibernate, Philips Xcelera, SES, WebRTC, JTL-Shop 3, IXL, Wireshark, DocuSign, LinkedIn Ads, X, YouTube, Flow, Zuora, Zuora Revenue (formerly RevPro), Greenhouse, Rapid7 InsightVM, Crystal Ball, SolarWinds, Spiceworks IP Scanner, Activengage, VMware ESXi, Genesys, Aspect Workforce, , TCP TimeClock Plus, Google Cloud Pub/Sub, Amazon Comprehend, Amazon Rekognition, AWS Bedrock, AWS Step Functions, Complex Media Network, Zoomdata, HipChat, Kibana, , Snyk, Vanta, Elasticsearch, Azure Web Apps, Adobe Photoshop, Collective Media, Unity, Salesforce VisualForce, ChatBot, Dell EMC PowerScale, Argo CD, n8n, ANGEL LMS, Amazon Simple Storage Service (S3), Google Cloud APIs, BlazeMeter, Gatling, ChatGPT, Meta Code Llama, LucidChart, RSA SecurID Suite, Cisco VPN, New Relic, Air, FreePBX, RS2, UniFi SDN, Microsoft Teams Rooms, CDK, BILL, Amazon Elastic Container Service (Amazon ECS), Springboot, PRO.FILE, RabbitMQ, OneTrust Tech Risk &amp; Compliance, accessiBe, Spark, WebCube, jQuery, SAP, CallMiner Eureka, Cypress, Azure Application Insights, OnApp, Xray, TestLink, IBM Db2 for Linux, UNIX, and Microsoft Windows, AWS Transfer for SFTP, Harmony Email &amp; Collaboration, Interact, AWS Auto Scaling, Amazon Elastic Load Balancing, npm, Yarn, Node.js, webpack, Visual Revenue, ACL, Perl, Highspot, AWS Marketplace, Argon CI/CD Security, Microsoft Transact-SQL, Extend, SAP Replication Server, Microsoft Always on VPN, AppDynamics, dynaTrace, IBM WebSphere Message Broker, Nagios, Rundeck, Ruby On Rails, MongoDB, Amazon RDS for MySQL, Onit, Veritas Alta, Microsoft Azure, Google Cloud Platform, OpenAI, Gearset, Microsoft Copilot Studio, Azure OpenAI Service, Azure Cost Management, SAP Contract Lifecycle Management (CLM), , Act-On, poly, Crestron, Wasp Barcode, HTML5 Maker, Google Identity Services APIs, Amazon Aurora Serverless V2, Laravel, SNS, Symfony, OpenID, OpenLDAP, Azure AD P2, Ping Identity, OneLogin, Centro, Azure Cloud Shell, Microsoft Office, Responsive, formerly RFPIO, DATEV Accounting, Azure VPN Gateway, F5 BIG-IP Local Traffic Manager (LTM), Express, Avaya Session Border Controller, Amazon Route 53, AWS Shield, AWS Systems Manager, AWS WAF, NICE AIR and Engage, Ptengine, SugarCRM Solution Suite, SS&amp;C, AVEVA PDMS, Gremlin, 3M 360 Encompass - Health Analytics Suite, InsightIDR, Absorb LMS, Roku OneView (formerly Dataxu), Cisco WebEx Teams, Kiosked, TUNE, Apple Business Manager, Azure Virtual Desktop, Microsoft Windows 365 Cloud PC, FileVault, Fiddler AI, AWS Glue Data Catalog</v>
          </cell>
          <cell r="K192">
            <v>705060000</v>
          </cell>
          <cell r="L192" t="str">
            <v>Debt Financing</v>
          </cell>
          <cell r="M192">
            <v>400000000</v>
          </cell>
          <cell r="N192">
            <v>44044</v>
          </cell>
          <cell r="O192">
            <v>2945399000</v>
          </cell>
          <cell r="Q192" t="str">
            <v>NICE is an American technology company founded in 1986, specializing in AI-powered software solutions for customer experience, contact center operations, financial crime prevention, compliance, and public safety. Headquartered in the United States, NICE employs over 10,000 people and operates in more than 150 countries, supporting over 25,000 organizations, including 85 of the Fortune 100.
The company offers cloud-native, AI-first platforms, with its flagship product being CXone, a Contact Center as a Service (CCaaS) platform that supports over one million users and integrates with more than 170 applications. NICE's solutions include AI Hyper Platforms for customer engagement and compliance, specialized tools for risk management and fraud detection, and features for workforce optimization and analytics. NICE emphasizes innovation, corporate responsibility, and community involvement, making it a trusted partner for large organizations across various industries.</v>
          </cell>
          <cell r="R192">
            <v>1986</v>
          </cell>
        </row>
        <row r="193">
          <cell r="A193" t="str">
            <v>The Walt Disney Studios</v>
          </cell>
          <cell r="B193">
            <v>0</v>
          </cell>
          <cell r="C193">
            <v>7000</v>
          </cell>
          <cell r="D193" t="str">
            <v>entertainment</v>
          </cell>
          <cell r="E193" t="str">
            <v>http://www.disneystudios.com</v>
          </cell>
          <cell r="F193" t="str">
            <v>http://www.linkedin.com/company/the-walt-disney-studios</v>
          </cell>
          <cell r="G193" t="str">
            <v>Burbank</v>
          </cell>
          <cell r="H193" t="str">
            <v>California</v>
          </cell>
          <cell r="I193" t="str">
            <v>walt disney studios motion pictures, studio production services, studio post production, disney theatrical group, animation, marvel, disneynature, walt disney studios home entertainment, touchstone, disney music group, entertainment providers</v>
          </cell>
          <cell r="J193" t="str">
            <v>Google Cloud Hosting, Zendesk, OneTrust, Marketo, Facebook Custom Audiences, Google Places, Typekit, CampaignMonitor, Zencoder, AppNexus, DoubleClick Conversion, YouTube, ReTargeter, Vimeo, Adobe Media Optimizer, Google Maps, BugHerd, Facebook Login (Connect), Linkedin Marketing Solutions, Google Tag Manager, DoubleClick, Google AdWords Conversion, Hotjar, Cedexis Radar, Mobile Friendly, Google Font API, DoubleClick Floodlight, reCAPTCHA, Google Dynamic Remarketing, Facebook Widget, Workday Recruit, AI, Istio, Kubernetes, Spinnaker, Terraform, Amazon Web Services (AWS), AWS Lambda, Flow, Workfront, Alteryx, PowerBI Tiles, Microsoft Power Apps, SharePoint, Forcepoint TRITON, Tor, Basis, Salesforce, Star, Make, Substance Designer, ZBrush, Adobe Photoshop, Unreal Engine, FreePBX, InterSystems Ensemble, InsightVM (Nexpose), comScore, Microsoft Excel, Outlook, Microsoft PowerPoint, SAP ECC, MercuryGate TMS, 24-7 Media, Microsoft Office, SAP, IBM Maximo IT, GitHub, Postpresso, BASE, Media Composer, Tableau, Looker, FCS Express, SAP BusinessObjects Business Intelligence (BI), Snowflake, SQL, Python, Adobe After Effects, Strato, Cinema 4D, Autodesk BIM Collaborate, Revit, Brocade Switches, BirchStreet Procure-to-Pay, WPML, Airflow, Spark, Databricks, Delta Lake, AWS Trusted Advisor, IBM Spectrum LSF, Smartsheet, Jira, Jira Service Management, Microsoft Teams, SAP S/4HANA, Gem</v>
          </cell>
          <cell r="O193">
            <v>42466000000</v>
          </cell>
          <cell r="Q193" t="str">
            <v>The Walt Disney Studios is a prominent division of The Walt Disney Company, established on October 16, 1923, in Hollywood, California. It is the largest film studio in Hollywood and one of the oldest globally, known for its significant contributions to both animation and live-action films. The studio's history began with the creation of the Disney Brothers Cartoon Studio, which evolved into a major player in the film industry over the decades.
The studio is renowned for producing iconic animated films such as *Snow White and the Seven Dwarfs*, *Fantasia*, and *Cinderella*, as well as live-action features like *Treasure Island*. It has pioneered various formats in film production and has facilities that support a wide range of creative operations, including animation and technical departments. The Burbank lot, which has been the studio's home since 1940, continues to be a hub for film production and innovation.</v>
          </cell>
          <cell r="R193">
            <v>2004</v>
          </cell>
        </row>
        <row r="194">
          <cell r="A194" t="str">
            <v>Ares Management</v>
          </cell>
          <cell r="B194">
            <v>0</v>
          </cell>
          <cell r="C194">
            <v>4300</v>
          </cell>
          <cell r="D194" t="str">
            <v>financial services</v>
          </cell>
          <cell r="E194" t="str">
            <v>http://www.aresmgmt.com</v>
          </cell>
          <cell r="F194" t="str">
            <v>http://www.linkedin.com/company/ares-management</v>
          </cell>
          <cell r="G194" t="str">
            <v>Los Angeles</v>
          </cell>
          <cell r="H194" t="str">
            <v>California</v>
          </cell>
          <cell r="I194" t="str">
            <v>real estate, investment management, direct lending, alternative asset management, financial services, credit, strategic initiatives, private equity, investment managers, finance, investment strategies, high yield bonds, real estate debt investments, active management, private equity buyouts, investment philosophy, distressed investments, digital infrastructure investments, asset growth, risk management, asset management expertise, infrastructure debt, secondary markets, asset management company, middle market direct lending, spacs, asset management platform, credit strategies, asset management, active operational value creation, publicly traded, cross-platform collaboration, infrastructure, global assets, active operational improvements, other financial investment activities, global investor base, asset strategies, alternative investments, infrastructure investments, secondary market transactions, global asset management platform, asset management with active management approach, energy investors funds, asset classes, active value creation, asset diversification, asset management in multiple regions, energy &amp; utilities, institutional clients, operational improvements, asset management strategies, distressed debt, proprietary value creation system, global reach, asset management solutions, asset management in asia-pacific, real estate equity and debt, publicly traded company, asset management industry, spacs management, growth equity, secondary interests, strategic acquisitions, asset allocation, institutional investors, leveraged loans, diversified asset management platform, asset management services, distressed-for-control investments, private equity in asia-pacific, market expansion, operational value creation, value creation, energy investments, real estate and infrastructure expansion, portfolio management, strategic acquisitions in real estate, digital infrastructure, private equity strategies, alternative investment, investment platform, asset management operations, investment products, liquidity solutions, alternative asset classes, b2b, proprietary system, real estate investment, asset management growth, asset management firm, spac management, credit investments, specialized investment groups, risk-adjusted returns, asia-pacific credit, risk-adjusted investment returns, public company, construction &amp; real estate</v>
          </cell>
          <cell r="J194" t="str">
            <v>Cloudflare DNS, Outlook, Pardot, CloudFlare Hosting, CloudFlare, Atlassian Cloud, React, Google Tag Manager, Bootstrap Framework, WordPress.org, Highcharts JS Library, Vimeo, Mobile Friendly, Linkedin Marketing Solutions, AI, SS&amp;C Geneva, Microsoft Excel, Python, Salesforce, , Coupa, Splunk SOAR, Loopio, Microsoft Office, Google AdWords Conversion, Microsoft PowerPoint, AWS Trusted Advisor, Microsoft Azure Monitor, Google Cloud Platform, CallMiner Eureka, Microsoft Defender for Cloud, Excel4Apps, Zoomdata, Concur, Brivo, ARES, Loom, AWS OpsWorks, Cisco 2500, Espresso, Gem, Azure Data Lake Analytics, Databricks, Snowflake, Flask, Django, Microsoft Power Apps, Microsoft Power Automate, SysTools VBA Password Recovery, SQL, DealCloud, SAP Contract Lifecycle Management (CLM), Dell ECS Enterprise Object Storage, redvertisement, Yahoo! Web Analytics, SchoolMessenger Social Media Managment, Cvent, AWS SDK for JavaScript, TypeScript, Javascript, Apache Kafka, GitHub, GitLab, PowerBI Tiles, R, Microsoft Dynamics 365, Power BI Documenter, Sigma, Streamlit, Dash, D3js, Recharts, Plotly.js, Angular, FlipHTML5, CSS, DAX, Figma, Sketch, Adobe XD, ebs, Delta Lake, Spark, Unity Catalog, Flow, Apex, Ning, Oracle Argus, SimpleLegal, An Onit Product, Wolters Kluwer Passport, Icertis Contract Management Software, Ironclad, Zip, LucidChart, Bloomberg Professional Services, eFront, Adara, Cisco ACI Orchestration, Cisco Nexus Switches, Prisma SD-WAN, .NET, Anaplan, ARGUS Developer, PEO, Jira, Confluence, Smartsheet, Pega Case Management, Workday, VISI, Terraform, AWS CloudFormation, Ansible, Progress Chef, Puppet, Docker, Kubernetes, Bash, Microsoft PowerShell, HELM, Git, Splunk, Sentinel, Procore, SharePoint, CLEAR, Dell iDRAC (Integrated Dell Remote Access Controller), Rise, ARKit, Tableau, IntraLinks VIA Pro, Yardi, Realpage, GE Healthcare MRI, Adobe Experience Manager, VueJS, Adobe Analytics, Marketo, Adobe, Workiva, Mode, Tor, ANGEL LMS, Azure Data Lake Storage, LinkedIn Recruiter, PROS, Jenkins, CircleCI, Azure Resource Manager, Allego, Webex, Kyriba, FIS, Construct, Workday HCM, Workday Prism Analytics, MSCI, Sustainalytics, Commission Junction, Adform DMP, Azure Data Factory, TUNE, Parallels Mac Management for Microsoft SCCM, Jamf, Cisco WebEx Teams, Microsoft Teams Rooms, Zoom Phone, FreePBX, Weibo, Salesforce CRM Analytics, Microsoft Word, Microsoft Outlook, DocuSign, WMS, Micro, Nintex Process Manager (formerly Promapp), Toolkit, Act!, Vector, Insightly, Yahoo! Japan Promotional Ads, GitHub Actions, Azure Devops, CloudPay, IBM Data Warehouse, Sage Fixed Assets, Forecast Pro, Scrum Do, Kanbanize</v>
          </cell>
          <cell r="K194">
            <v>61600000000</v>
          </cell>
          <cell r="L194" t="str">
            <v>Other</v>
          </cell>
          <cell r="M194">
            <v>7100000000</v>
          </cell>
          <cell r="N194">
            <v>46023</v>
          </cell>
          <cell r="O194">
            <v>5355558000</v>
          </cell>
          <cell r="Q194" t="str">
            <v>Ares Management Corporation is a prominent global alternative investment manager based in Los Angeles, California. Founded in 1997, the firm has grown to manage approximately $546â€“596 billion in assets across North America, Europe, Asia Pacific, and the Middle East, employing around 4,200 people. Ares focuses on delivering compelling risk-adjusted returns through well-structured investments in high-quality businesses and real estate assets.
The company operates through four main business units: Credit, Private Equity, Real Estate, and Infrastructure/Special Situations. Ares provides flexible capital solutions, including direct lending and private debt, equity investments, and real estate management. It also offers a range of investment vehicles, such as publicly traded entities and private funds, catering to institutional investors and business partners. Ares is recognized for its collaborative approach, enhancing deal flow and market insights across its investment platform.</v>
          </cell>
          <cell r="R194">
            <v>1997</v>
          </cell>
        </row>
        <row r="195">
          <cell r="A195" t="str">
            <v>Weber Shandwick</v>
          </cell>
          <cell r="B195">
            <v>0</v>
          </cell>
          <cell r="C195">
            <v>4400</v>
          </cell>
          <cell r="D195" t="str">
            <v>public relations &amp; communications</v>
          </cell>
          <cell r="E195" t="str">
            <v>http://www.webershandwick.com</v>
          </cell>
          <cell r="F195" t="str">
            <v>http://www.linkedin.com/company/weber-shandwick</v>
          </cell>
          <cell r="G195" t="str">
            <v>New York</v>
          </cell>
          <cell r="H195" t="str">
            <v>New York</v>
          </cell>
          <cell r="I195" t="str">
            <v>public relations &amp; communications services, media strategy, brand positioning, public relations, services, social media management, global network, media influence tools, media influence measurement strategies, media influence measurement platforms, media influence analytics platforms, media influence optimization, reputation management, media campaigns, data analytics, crisis response, media analytics, crisis management tools, client engagement, media influence strategy tools, digital influence analytics, media influence measurement services, stakeholder engagement, brand management, digital influence campaigns, media influence analytics solutions, digital influence measurement, digital marketing, content marketing, media influence strategy, stakeholder engagement tools, thought leadership, global communications, crisis communication, content creation, risk management, public relations and communications, campaign management, media and advertising, media outreach, media network effect, digital media, influencer marketing, reputation protection, influencer campaigns, digital platforms, analytics, public relations agencies, public relations strategy, media influence mapping, influencer engagement, b2b, earned-first marketing, brand strategy, digital transformation, client engagement tools, healthcare communications, healthcare communication tools, reputation analytics, campaign measurement, media influence campaign management, media influence analytics services, stakeholder value, campaign analytics, analytics and insights, social listening, media influence strategy development, content development, media influence analytics, proprietary tools, stakeholder communication, public relations campaigns, communications, media outreach campaigns, client services, digital influence tools, digital strategy, media influence measurement solutions, digital influence, storytelling, media impact measurement, crisis management, media monitoring tools, risk assessment, corporate communications, social media strategy, public relations innovation, media influence strategy platforms, media monitoring, media influence strategy solutions, public affairs strategy, global pr network, strategic communication, brand reputation, brand awareness, stakeholder value creation, media influence optimization tools, consulting, strategic counsel, social media, media buying, cultural choreography, media influence measurement tools, government, media relations, media influence analytics tools, public affairs, digital health, media relations management, marketing, organizational transformation, creative design, strategic consulting, social impact, diversity equity and inclusion, seo, change management, global agency network, cultural insights, environmental sustainability, employee advocacy, client collaboration, integrated campaigns, corporate social responsibility, health communication, customer experience, creative solutions, community engagement, data-driven strategy, consumer insights, ethical marketing, social change, marketing analytics, crisis preparedness, technology integration, non-profit marketing, influencer relations, consumer engagement, brand activation, lead generation, integrated marketing communications, performance measurement, healthcare, finance, non-profit, marketing &amp; advertising, public relations &amp; communications, information technology &amp; services, consumer internet, consumers, internet, health, wellness &amp; fitness, design, management consulting, search marketing, sales, health care, hospital &amp; health care, financial services, nonprofit organization management</v>
          </cell>
          <cell r="J195" t="str">
            <v>Google Cloud Hosting, Typeform, Slack, reCAPTCHA, Greenhouse.io, Google Tag Manager, Google Analytics, Typekit, WordPress.org, Vimeo, Adobe Media Optimizer, Mobile Friendly, Cedexis Radar, Google Font API, Apache</v>
          </cell>
          <cell r="O195">
            <v>950000000</v>
          </cell>
          <cell r="Q195" t="str">
            <v>Weber Shandwick is a prominent global public relations and communications agency, established in January 2001 through the merger of Shandwick International and Weber Public Relations Worldwide. It is part of The Weber Shandwick Collective, which offers a comprehensive range of communications, advisory, marketing, and technology services. The agency is recognized as one of the largest PR firms by revenue, with reported fee income of $865 million in 2019 and overall revenue around $1.4 billion.
Headquartered in New York City, Weber Shandwick employs approximately 4,000 to 5,000 people worldwide. The agency has received numerous industry accolades, including being named the most awarded agency at the 2023/2024 Cannes Lions and recognized as PRovoke's Global Agency of the Decade in 2020. Its services include corporate and public affairs, influencer marketing, and generative AI platforms, all designed to address various client needs in a rapidly changing landscape.</v>
          </cell>
          <cell r="R195">
            <v>2001</v>
          </cell>
        </row>
        <row r="196">
          <cell r="A196" t="str">
            <v>State Farm</v>
          </cell>
          <cell r="B196">
            <v>0</v>
          </cell>
          <cell r="C196">
            <v>65000</v>
          </cell>
          <cell r="D196" t="str">
            <v>insurance</v>
          </cell>
          <cell r="E196" t="str">
            <v>http://www.statefarm.com</v>
          </cell>
          <cell r="F196" t="str">
            <v>http://www.linkedin.com/company/state_farm</v>
          </cell>
          <cell r="G196" t="str">
            <v>Bloomington</v>
          </cell>
          <cell r="H196" t="str">
            <v>Illinois</v>
          </cell>
          <cell r="I196" t="str">
            <v>insurance, financial services, life insurance, health insurance, auto insurance, e-commerce, consumer internet, internet, information technology, claims processing, fraud detection, policyholder owned, online account, mutual company, community safety, digital tools, safety initiatives, digital platforms, auto coverage, insurance discounts, digital insurance, mutual insurance, insurance products, auto safety programs, customer service, community projects, b2c, financial strength, local agents, banking, customer engagement, mobile app, community programs, safety education, insurance agencies and brokerages, services, sustainability efforts, community involvement, sustainability, agent network, data analytics, risk management, life policies, home insurance, retirement planning, financial planning, bundled policies, home protection, digital claims, personalized insurance, insurance innovation, customer support, policy management, homeowners insurance, renters insurance, motorcycle insurance, boat insurance, rv insurance, travel trailer insurance, atv insurance, off-road vehicle insurance, pet insurance, personal articles policy, commercial auto insurance, business insurance, insurance quotes, bundling insurance, dedicated agent, 24/7 roadside assistance, personal price plan, vehicle coverage, property damage, bodily injury, uninsured motorist, identity theft protection, disability insurance, investment services, mutual funds, education savings, deductibles, insurance coverage options, claims filing, fast insurance quotes, customizable insurance, loss prevention, home safety, financial goals, community engagement, personalized service, customer care, policy limits, premium discounts, comprehensive coverage, collision coverage, liability insurance, finance, consumers, information technology &amp; services, computer &amp; network security, insurance agencies &amp; brokerages, environmental services, renewables &amp; environment, b2b</v>
          </cell>
          <cell r="J196" t="str">
            <v>Akamai, Amazon AWS, Bluekai, The Trade Desk, ThreatMetrix, ExactTarget, Slack, Salesforce, Adobe Marketing Cloud, VueJS, Create React App, GitHub Hosting, iCIMS, Bootstrap Framework, Google Maps (Non Paid Users), Mobile Friendly, Google Play, Yelp, Ruxit, Google Maps, YouTube, Microsoft Word, Omniture (Adobe), Python, PowerBI Tiles, Make, .GIS, Cisco Meraki MS, IBM Db2 for Linux, UNIX, and Microsoft Windows, GitLab, Control-M, Flow, Electron, Microsoft Office, Gem, Tor, ServiceNow, ServiceNow Flow Designer, Javascript, Glide, Micro Focus Universal CMDB, React, AWS Trusted Advisor, , JUnit, AWS SDK for JavaScript, Cypress, TypeScript, Spring Boot, OpenAPI, Microsoft Azure Monitor, Docker, Kubernetes, MySQL, PostgreSQL, dynaTrace, Splunk, Git, DotNetNuke, GitHub Copilot, ANGEL LMS, GraphQL, Amazon Connect, Amazon Web Services (AWS), Angular, Aurora, Microsoft Power Platform, Copilot, Mode, Vscode, OpenText Exstream, CAT, Terraform, Appium, Selenium, Playwright, Walkme, FlipHTML5, CSS, Microsoft Excel, SWIFT, Uikit, Siemens PROFIBUS, Tableau, EFI, HashiCorp Vault, LastPass, SPIFF, Microsoft Entra ID, Bash, go+, Spring, Microsoft PowerPoint, Excel4Apps, AI, Scala, Less, Amazon EC2, Dropbox, Maven, Gradle, Lambda Cloud, ECS, Red Hat OpenShift, Relativity, Air, Salesforce CRM Analytics, Qlik Sense, Pega Case Management, Azure Linux Virtual Machines, Hadoop HDFS, IBM Mainframe, Vitess, Node.js, SQL, OpenSearch, Amazon DynamoDB, Redshift, Amazon Kinesis, Amazon Simple Queue Service (SQS), SNS, AWS Step Functions, API Gateway, Jest, AWS Bedrock, Amazon CloudWatch, AWS X-Ray, Nestjs, Microsoft Teams, Google AdWords Conversion, Guidewire PolicyCenter, AWS Analytics, Trend Micro SafeSync, .NET, Amazon S3, Confluent, Apache Flink, Amazon Managed Streaming for Apache Kafka (Amazon MSK), Microsoft Copilot Studio, AWS Lambda, AWS Fargate, Google AlloyDB for PostgreSQL, Ubuntu, Kotlin, Argon CI/CD Security, CallMiner Eureka, Oracle Exadata Cloud Service, ACL, Oracle Database, Complex Media Network, Amazon Polly, SES, Argocd, JFrog, Podman, GitHub, Datadog, Grafana, Amazon EKS Anywhere, Route 53</v>
          </cell>
          <cell r="K196">
            <v>180924500</v>
          </cell>
          <cell r="L196" t="str">
            <v>Other</v>
          </cell>
          <cell r="M196">
            <v>820000</v>
          </cell>
          <cell r="N196">
            <v>45474</v>
          </cell>
          <cell r="O196">
            <v>123000000000</v>
          </cell>
          <cell r="P196">
            <v>2200</v>
          </cell>
          <cell r="Q196" t="str">
            <v>State Farm is a group of mutual insurance companies based in Bloomington, Illinois. Founded in 1922 by George J. Mecherle, the company initially focused on providing affordable auto insurance for farmers. It has since grown to become the largest provider of property, casualty, and auto insurance in the United States, employing around 58,000 people and working with over 19,000 independent agents.
State Farm offers a wide range of insurance and financial products, including auto, homeowners, life, health, and accident insurance, as well as financial services like banking and auto loans. The company is dedicated to helping customers manage risks and recover from unexpected events, processing approximately 35,000 claims daily. With a strong emphasis on community involvement and personalized service, State Farm continues to support consumers and small businesses across the nation.</v>
          </cell>
          <cell r="R196">
            <v>1922</v>
          </cell>
        </row>
        <row r="197">
          <cell r="A197" t="str">
            <v>Maximus</v>
          </cell>
          <cell r="B197">
            <v>0</v>
          </cell>
          <cell r="C197">
            <v>42000</v>
          </cell>
          <cell r="D197" t="str">
            <v>government administration</v>
          </cell>
          <cell r="E197" t="str">
            <v>http://www.maximus.com</v>
          </cell>
          <cell r="F197" t="str">
            <v>http://www.linkedin.com/company/maximus</v>
          </cell>
          <cell r="G197" t="str">
            <v>McLean</v>
          </cell>
          <cell r="H197" t="str">
            <v>Virginia</v>
          </cell>
          <cell r="I197" t="str">
            <v>government program operations, health insurance exchanges, case management, customer contact centers, business process management, eligibility &amp; enrollment services, medicaid &amp; chip administration, health insurance appeals, technology, customer experience, digital solutions, ai, cyber, cloud, program services, program management, government partnerships, public sector ai, public sector digital platforms, public sector technology, public safety cybersecurity, public sector cloud security, it infrastructure modernization, data analytics, public sector data security, eligibility determination, government cloud solutions, cloud security architecture, public sector cloud, government digital identity, citizen experience, government infrastructure, digital government, government cloud migration, cybersecurity management, government contract solutions, public sector ai applications, cloud migration, it consulting, program automation tools, digital transformation, data-driven decision making, healthcare it modernization, data management, digital citizen services, cloud architecture, health services, human-centered design, government technology, public sector digital transformation, government solutions, public sector digital solutions, public sector it, cybersecurity risk management, government infrastructure support, public sector cybersecurity, b2b, public sector solutions, program review and assessment, government digital transformation, government digital services, cybersecurity services, cloud security, program optimization, program review, program automation, digital experience, defense cloud solutions, government, government cybersecurity compliance, cloud services, it infrastructure, services, public health data management, customer journey, citizen engagement, program efficiency, digital modernization, public sector cloud adoption, cybersecurity, it security, public sector innovation, digital service platforms, public service delivery, healthcare eligibility automation, data analytics platforms, defense cybersecurity services, research and development in the physical, engineering, and life sciences, ai and machine learning, cybersecurity solutions, healthcare programs, information technology and services, government services, public health it systems, public sector consulting, data modernization, health program digitalization, healthcare it, security and compliance, cyber threat intelligence, public sector digital innovation, large-scale health programs, healthcare data analytics, government program automation, government digital platforms, operational efficiency, health it modernization, it modernization, cybersecurity compliance, government modernization, health program support, consulting, eligibility services, technology services, healthtech, ai services, it transformation, program support, cloud security services, program analytics, public sector cybersecurity frameworks, security services, case management solutions, multi-language support, cloud-based solutions, program delivery, public service innovation, cloud computing, data security, ai and analytics, contact center solutions, ai technology, advanced analytics, medicaid administration, medicare appeals, service optimization, health technology, program modernization, eligibility and enrollment, consulting services, strategic partnerships, workforce solutions, human-centric design, clinical case management, service delivery innovation, outcomes improvement, community support, social services, infrastructure support, virtual coaching, financial assistance programs, government contracting, employee support, healthcare consulting, technology infrastructure, healthcare provider services, program assessment, coaching and resource coordination, customer service training, emergency preparedness, community engagement, stakeholder collaboration, direct service delivery, blended service models, healthcare, information technology &amp; services, management consulting, enterprise software, enterprises, computer software, computer &amp; network security, health care, health, wellness &amp; fitness, hospital &amp; health care</v>
          </cell>
          <cell r="J197" t="str">
            <v>Route 53, Microsoft Office 365, Drupal, CloudFlare, Jira, Atlassian Confluence, Atlassian Cloud, React Redux, StackAdapt, Workday, Salesforce Live Agent, ServiceNow, Slack, Amazon SES, Salesforce, Adobe Marketing Cloud, Twitter Sharing, Cufon, Google Analytics, YouTube, Linkedin Marketing Solutions, Google Dynamic Remarketing, Mobile Friendly, Google Tag Manager, Adobe Media Optimizer, DoubleClick Conversion, Bootstrap Framework, DoubleClick, Microsoft-IIS, Google Font API, WordPress.org, ASP.NET, Apache, Hubspot, CrazyEgg, AngularJS, Remote, Microsoft Word, Microsoft Excel, Outlook, ABAP, CSS, HTML5 Maker, Javascript, SQL, Visual Visitor, Microsoft Office, Avature, Olo, Palo Alto PA-5200 Series, Google AdWords Conversion, Semrush, Genesys Cloud CX, Amazon Connect, NICE CXone Mpower, Complex Media Network, AWS Bedrock, Amazon QuickSight, Kore.AI, Murf.ai, Copilot, AWS Trusted Advisor, Taleo Applicant Tracking Systems (ATS), Microsoft Fabric, Azure Machine Learning, Azure Purview, Power BI Documenter, Excel4Apps, ADP Applicant Tracking System, Python, AWS SDK for JavaScript, Selenium, Cucumber, GitHub, Jenkins, Azure Devops, Articulate 360, Adobe Captivate, Mag+, Microsoft PowerPoint, LucidLink, Figma, comScore, Splunk, Oracle Cloud, InformaCast, AWS Analytics, Azure Synapse Analytics, Azure Data Factory, Prowly, Oracle Active Data Guard, Microsoft Project, Microsoft SQL Server Reporting Services, Delivr, Microsoft Endpoint Configuration Manager (MECM), TUNE, Autopilot, Azure AD Notifications, Azure Active Directory B2C, Microsoft Advanced Group Policy Management, Microsoft PowerShell, CPI, Jama Connect for Requirements Management, Gem, Microsoft Teams, Zoomdata, Google, Commission Junction, Ericsson PPX, Interqual, Rediker (Plus Portals), SharePoint, NetApp iSCSI SAN Storage System, Quadient, Pitney Bowes, Amazon WorkSpaces, Microsoft Application Insights, Google Cloud, ANGEL LMS, Databricks, Informatica, Oracle Analytics Cloud, AWS Database Migration Service, Amazon Web Services (AWS), Microsoft Azure Monitor, FileTrail Records Management, Axway, 24-7 Media, Genesys, iTrak, Cisco WebEx Teams, AWS VPN, Sigma, Azure Service Fabric, Absorb LMS, Salesforce CRM Analytics, Nevron Vision for SSRS, Google Cloud Platform, Google App Engine, ServiceNow Flow Designer, Cisco VoIP, CAT, DatoCMS, Nutanix Acropolis, ezFlow for Google Docs for G Suite, Emma, Avaya, Dell PowerEdge Servers, Apache Tomcat, Unix, Microsoft Active Directory Federation Services, Akamai CDN Solutions, Infoblox DHCP, OpenLDAP, Spiceworks IP Scanner, Trend Micro Smart Protection, IBM MQ, Microsoft Windows Server 2012, Cisco VPN, Microsoft Teams Rooms, Apple macOS, Azure Linux Virtual Machines, Adobe Creative Suite, WebOffice, Facebook, Twitter Advertising, Instagram, Adobe, Qualys Penetration Testing, Postpresso, VLAN, IBM Cognos Impromptu, Cisco Meraki SD-WAN, Red Hat Enterprise Linux, Tenable Security Center, Fortify WebInspect, Google Ads, Meta Ads Manager, LinkedIn Ads, Talend, MySQL, Apache ActiveMQ, Apigee, Git, Confluence, Wireshark, Infor Workforce Management (WFM), ServiceNow Employee Center, Chrome, Microsoft Edge, Delivra, AWS CloudFormation, Terraform, Adobe InDesign, Strato, Adobe Photoshop, Eaglestats, Azure Analysis Services, Azure App Service, TrakSYS, Azure Container Apps, Azure Functions, Azure Virtual Network, Azure Front Door, Azure Application Gateway, Azure SQL, Azure Cosmos DB, Azure Storage Explorer, Azure Key Vault, Azure Monitor, Azure Application Insights, Azure Log Analytics, GitHub Actions, Red Hat OpenShift, Prometheus, Grafana Loki, Grafana, Red Hat, Red Hat Satellite, Red Hat Enterprise Linux AI, TelmarHelixa, Kubernetes, Frame, 3M 360 Encompass - Health Analytics Suite, Amazon Linux 2, Amazon EC2, Amazon S3, Sizmek (MediaMind), Amazon Virtual Private Cloud (Amazon VPC), Bash, OpenProject, Eyefinity OfficeMate, Microsoft Azure, Appian, Smartsheet, Coupa, OpenText EnCase Forensic, FTK Forensic Toolkit, MITRE ATT&amp;CK, Ning, Deltek Costpoint, Cognos TM1, Connect, Docker, Postman, Siemens SIMATIC S7, Security, Tor, Spectrum, accessiBe, Elite Software HVAC Solution, Microsoft Forms, Crownpeak Universal Consent Platform (formerly Evidon), EMC, Infoblox DDI, SolarWinds, Atlassian, Microsoft 365, Adobe Coldfusion, Palo Alto PA-5000 Series, Remote Desktop Services, Microsoft Power Apps, Flow, DATAVERSE LTD, ServiceNow Service Graph Connectors, Google Cloud APIs, Axway SecureTransport, IBM i, TopSpot, React, SafeSend, Scrum Do, Kanbanize, Agile GCP Labs, Azure Active Directory, Electron, Amazon Associates, FedEx, USPS, IBM Kenexa Talent Acquisition Suite, UptimeRobot, Workday Absence Management, Workday Talent Management, Modbus, Amazon Lex, Amazon Polly, .GIS, Genesys Cloud CX Platform, Azure AI Studio, Visio, C#, Microsoft.NET Core 3.1, Progress Kendo UI, AWS GovCloud, Acquia Drupal Cloud, Office365, Microsoft Project Server, Secured MVC Forum on Windows 2012 R2, Ubuntu, IBM Cognos Analytics, Microsoft Power Automate, Citrix, VMware, HTML Pro, Angular, VueJS, ARES, Oracle XML DB, QlikView, Microsoft OneNote, FlipHTML5, .NET, RSA SecurID Access, Bicep, ECS, Recorded Future, CrowdStrike Falcon X, ELK Stack, IBM QRadar SIEM, Mode, Microsoft Entra ID, Microsoft Defender for Endpoint, Microsoft BitLocker, Microsoft Graph, NETSCOUT Cyber Investigator, PowerBI Tiles, Microsoft Hyper-V Server, VMware ESXi, PHP, Microsoft Dynamics CRM, Tableau, SAS Enterprise Guide, MicroStrategy, GovWin IQ, Five9, Fusion ERP Analytics, Yahoo! Japan Promotional Ads, Dell EMC IDPA, Automation Anywhere, Microsoft Power Platform, Uipath, n8n, Parallels Mac Management for Microsoft SCCM, Microsoft Defender for Cloud, Dun &amp; Bradstreet</v>
          </cell>
          <cell r="K197">
            <v>84000000</v>
          </cell>
          <cell r="L197" t="str">
            <v>Other</v>
          </cell>
          <cell r="M197">
            <v>84000000</v>
          </cell>
          <cell r="N197">
            <v>35582</v>
          </cell>
          <cell r="O197">
            <v>5431276000</v>
          </cell>
          <cell r="Q197" t="str">
            <v>Maximus is a prominent provider of technology solutions, business process management, consulting services, and health services, primarily serving government agencies around the world. The company focuses on enhancing public service delivery, operational efficiency, and citizen experiences through innovative technology and human-centered services. Maximus operates across various sectors, including federal, health, civilian, and defense, utilizing advanced capabilities such as AI, cloud computing, and cybersecurity to modernize systems and improve mission outcomes.
The company offers a wide range of services tailored to government needs. This includes health services that support federal programs like Medicaid and Medicare, technology services that enhance automation and security, and customer experience solutions that facilitate seamless interactions. Maximus also provides business process management and consulting to boost productivity in government-sponsored programs. With a diverse team speaking over 120 languages, Maximus emphasizes collaboration with partners and customers to effectively meet service demands.</v>
          </cell>
          <cell r="R197">
            <v>1975</v>
          </cell>
        </row>
        <row r="198">
          <cell r="A198" t="str">
            <v>Graham Packaging</v>
          </cell>
          <cell r="B198">
            <v>0</v>
          </cell>
          <cell r="C198">
            <v>5500</v>
          </cell>
          <cell r="D198" t="str">
            <v>packaging &amp; containers</v>
          </cell>
          <cell r="E198" t="str">
            <v>http://www.grahampackaging.com</v>
          </cell>
          <cell r="F198" t="str">
            <v>http://www.linkedin.com/company/graham-packaging</v>
          </cell>
          <cell r="G198" t="str">
            <v>Lancaster</v>
          </cell>
          <cell r="H198" t="str">
            <v>Pennsylvania</v>
          </cell>
          <cell r="I198" t="str">
            <v>rigid packaging, plastic packaging, custom blowmolded plastic containers, engineering, packaging design, blow molding, packaging &amp; containers manufacturing, aerosol packaging solutions, recyclable materials, services, d2c, recyclable and reusable containers, active base, advanced blow-molding, epet technology, high barrier technology, eco-friendly packaging, supply chain efficiency, consumer goods &amp; retail, reusable packaging, multi-market packaging solutions, product innovation, recyclable packaging solutions, design and manufacturing, custom plastic containers, recyclable plastic containers, product design, market-specific solutions, on-site production facilities, recycled resin use, product customization, supply chain management, circular economy, food and beverage packaging, sustainability initiatives, sustainable product development, graham rotational wheel, advanced manufacturing technology, global manufacturing, high barrier resins, manufacturing, lightweight containers, bottle-to-bottle recycling, b2b, high-performance containers, blow-molding technology, active base technology, product development, design for sustainability, other plastics product manufacturing, distribution, plastic bottle manufacturing, lightweighting, sustainable plastic packaging, innovative blow-molding, bottle-to-bottle recycler, recycled content, sustainable practices, manufacturing process, innovative packaging, product design services, custom blow-molded containers, e-commerce, automotive packaging, sustainable operations, advanced barrier technologies, sustainable manufacturing, design collaboration, plastic container innovation, innovative packaging solutions, customer collaboration, accustrength, custom rigid plastic containers, recycling technology, packaging solutions, packaging design services, aerosol packaging, recycled resin integration, on-site manufacturing, eco-friendly materials, barrier technology, sustainable packaging, retail, environmental responsibility, household chemical containers, transportation &amp; logistics, eco-conscious packaging, advanced manufacturing processes, design and engineering, innovative design services, product fill types, sustainability, sustainability in manufacturing, innovative engineering, lightweighting technology, custom mold design, recyclability, recyclable packaging, lightweight packaging, custom container design, accustrength technology, automotive packaging solutions, dairy packaging, health food packaging, nutritional beverages, product filling solutions, thermoset technology, co-location manufacturing, packaging innovation, environmental sustainability, post-consumer resin, ocean-bound plastic, custom blow-molding, active barrier technology, fabric care packaging, cleaning products packaging, home care packaging, sports drinks packaging, ready-to-drink beverages, alcoholic beverage packaging, consumer products packaging, market solutions, creative packaging solutions, energy-efficient packaging, equitable packaging, carbon footprint reduction, customer-centric design, industrial packaging, flexible packaging solutions, packaging efficiency, labeling technology, packaging aesthetics, bottle design innovation, packaging performance, consumer products &amp; retail, shipping, logistics &amp; supply chain, mechanical or industrial engineering, consumer internet, consumers, internet, information technology &amp; services, environmental services, renewables &amp; environment</v>
          </cell>
          <cell r="J198" t="str">
            <v>Outlook, Microsoft Office 365, Microsoft Azure Hosting, iCIMS, Slack, Gravity Forms, Linkedin Marketing Solutions, WordPress.org, Nginx, Typekit, reCAPTCHA, Hotjar, Google Analytics, Google Tag Manager, Mobile Friendly, Remote, Tor, GenesisMedia, Invoca, Aha!, Resi, Visio, BASE, SAP, Olo, Microsoft Project, .NET, Process automation package for service request creation in SAP S/4HANA Utilities, SAP Material Requirement Planning (MRP), SolarWinds NPM, WMS, IBM DataPower Gateway, Tableau, Power BI Documenter, Excel4Apps, SQL, Compete, Salesforce CRM Analytics, Wider Planet, AMP, Quip, InfinityQS ProFicient, GRIN, ACL, AT&amp;T, Board, Box, CONTROL, GFI, React, SentenceTransformers, VMware View Manager, Air, Microsoft Excel, OpenProject, /DB, AWS App Mesh, Compressor, mabl, Universal Robots, SS&amp;C, comScore, Schneider Altivar, ABB Electronic Work Instructions, Nevron Vision for SSRS, AutoCAD, S&amp;P Capital IQ Pro, NCR Vision, Microsoft Office, Robots &amp; Pencils, AC500 PLC, UptimeRobot, poly, Cadence Omnis CFD Platform, Feathr, Electron, GoSquared, LexisNexis Accurint, Arena PLM, Act!, John Doe, Wordpress, LinkedIn Ads, Facebook, Instagram, Gem, Wonderware InTouch, Inductive Automation Ignition</v>
          </cell>
          <cell r="K198">
            <v>1925000000</v>
          </cell>
          <cell r="L198" t="str">
            <v>Debt Financing</v>
          </cell>
          <cell r="M198">
            <v>1575000000</v>
          </cell>
          <cell r="N198">
            <v>44044</v>
          </cell>
          <cell r="O198">
            <v>1100000000</v>
          </cell>
          <cell r="Q198" t="str">
            <v>Graham Packaging is a global leader in designing, manufacturing, and selling custom rigid plastic containers for consumer packaged goods. Founded in 1970, the company initially focused on converting metal oil cans into safer and lighter plastic containers. Today, Graham Packaging produces over 16 billion container units annually from nearly 70 plants across North America, Europe, Asia, and South America.
The company specializes in custom, value-added, and sustainable packaging solutions, offering a wide range of products including bottles, jars, tubes, and canisters. Graham Packaging also operates Graham Recycling, the first bottle-to-bottle recycling facility, which transforms used bottles into resin pellets for new products. Serving various industries such as automotive, beverage, food, and home care, Graham Packaging collaborates with both Fortune 500 companies and small businesses. Headquartered in Lancaster, Pennsylvania, the company employs around 3,316 people and generates annual revenue of $1.4 billion.</v>
          </cell>
          <cell r="R198">
            <v>1970</v>
          </cell>
        </row>
        <row r="199">
          <cell r="A199" t="str">
            <v>Alliant Insurance Services</v>
          </cell>
          <cell r="B199">
            <v>0</v>
          </cell>
          <cell r="C199">
            <v>14000</v>
          </cell>
          <cell r="D199" t="str">
            <v>insurance</v>
          </cell>
          <cell r="E199" t="str">
            <v>http://www.alliant.com</v>
          </cell>
          <cell r="F199" t="str">
            <v>http://www.linkedin.com/company/alliant-insurance-services</v>
          </cell>
          <cell r="G199" t="str">
            <v>Irvine</v>
          </cell>
          <cell r="H199" t="str">
            <v>California</v>
          </cell>
          <cell r="I199" t="str">
            <v>agribusiness, aviation, construction, energy &amp; marine, financial institutions, forest products, healthcare, law firms, life sciences, management, professional, mergers, acquisitions, power, private client, public entity, real estate, hospitality, surety, trade credit, tribal nations, property, casualty, employee benefits, insurance agencies &amp; brokerages, corporate risk management, energy project insurance, client-first service, regulatory updates, insurance innovation, industry-specific underwriting, market-leading broker, financial strength, risk assessment, disaster recovery planning, market insights and reports, healthcare risk solutions, financial services, growth and funding, energy and marine insurance, market insights, real estate risk management, insurance industry awards, client engagement tools, disaster recovery, benefits administration platform, specialized underwriting, disaster response, innovation, services, construction insurance, regulatory compliance tools, regulatory compliance, cybersecurity insurance, talent acquisition, claims assistance, energy &amp; marine risk, real estate &amp; hospitality, awards and recognition, real estate insurance, risk management, disaster preparedness planning, client-first approach, risk assessment tools, industry-specific solutions, employee retention, premium volume, insurance brokerage technology, underwriting, healthcare insurance, claims support, consulting, industry verticals, strategic partnerships, underwriting services, property and casualty insurance, top employer, insurance consulting, claims advocacy, collaborative culture, entrepreneurial environment, energy &amp; utilities, b2b, cyber risk management, talent acquisition strategies, employee benefits analytics, insurance, marine cargo insurance, customer-centric service, digital transformation in insurance, insurance brokerage, market expansion, risk management consulting, healthcare risk management, disaster response services, insurance services, financial industry insurance, retirement planning, insurance agencies and brokerages, comprehensive risk solutions, client-centric approach, insurance market trends, top insurance employer, claims handling services, real estate risk solutions, innovative risk solutions, industry expertise, technology-driven solutions, construction risk management, risk mitigation strategies, construction surety bonds, financial institutions insurance, disaster preparedness, client relationships, industry solutions, industry-specific risk solutions, insurance broker, captive insurance, customized solutions, property &amp; casualty, environmental coverage, safety &amp; loss control, structured settlements, mergers &amp; acquisitions, pharmacy benefits, global benefits, consulting services, compliance consulting, health &amp; productivity, voluntary benefits, employee health analytics, insurance marketplace insights, commercial insurance, aviation insurance, cyber insurance, agribusiness insurance, energy insurance, marine insurance, public entity insurance, trade credit insurance, surety insurance, loss adjustment, claims preparation, hr technology solutions, member support services, risk assessment services, analytics services, risk transfer solutions, insurance premium consulting, emergency response planning, safety training programs, legal liability insurance, crisis management services, digital risk management solutions, client relationship management, finance, distribution, construction &amp; real estate, health care, health, wellness &amp; fitness, hospital &amp; health care, leisure, travel &amp; tourism, management consulting</v>
          </cell>
          <cell r="J199" t="str">
            <v>Salesforce, Mimecast, Outlook, ServiceNow, Eloqua, Microsoft Azure Hosting, Slack, Jobvite, Vimeo, Hotjar, ASP.NET, Linkedin Marketing Solutions, Microsoft-IIS, Google Analytics, Google Tag Manager, Mobile Friendly, Microsoft Office, Gem, Microsoft Excel, Google AdWords Conversion, Ning, Confirmit, WebOffice, SES, Excel4Apps, SQL, PEX, Hubspot, SSMS Tools Pack, Act!, Epic, Power BI Documenter, Salesforce CRM Analytics, Vanta, Microsoft PowerPoint, accessiBe, Microsoft OneNote, Salesforce Sales Cloud, Salesforce Service Cloud, Salesforce Marketing Cloud Intelligence (formerly Datorama), EFI, Apex, Salesforce Lightning Web Components, Salesforce VisualForce, ISO+â„¢, Adobe Acrobat, LinkedIn Ads, Facebook, Twitter Ads, Pinterest, FlipHTML5, , AMP, Brainshark, Webex, .NET, Cisco VoIP, Google Search Console, BrightEdge, Microsoft Word, Microsoft Outlook, Eyefinity OfficeMate, GoodFirms</v>
          </cell>
          <cell r="L199" t="str">
            <v>Merger / Acquisition</v>
          </cell>
          <cell r="M199">
            <v>0</v>
          </cell>
          <cell r="N199">
            <v>44348</v>
          </cell>
          <cell r="O199">
            <v>5100000000</v>
          </cell>
          <cell r="Q199" t="str">
            <v>Alliant Insurance Services is a prominent insurance broker and distributor, established in 1925 in San Diego, California. As the fifth largest insurance broker in the U.S., Alliant operates over 110 offices nationwide and employs more than 14,000 people. The company generates over $3 billion in revenue and manages more than $26 billion in premiums.
Alliant offers a wide range of insurance and risk management solutions, including property and casualty insurance, workers' compensation, employee benefits, and specialized consumer solutions. The company also features divisions like Alliant Analytics and Alliant Cyber, which assist clients in navigating complex risk environments. With a diverse client base of over 26,000, Alliant serves global corporations, regional businesses, and high-net-worth individuals across various industries.
The company fosters a flat management structure that encourages employee involvement and innovation. Alliant's culture emphasizes collaboration and entrepreneurial thinking, contributing to its success in attracting top talent in the insurance sector. The company has received multiple accolades for employee satisfaction and industry performance.</v>
          </cell>
          <cell r="R199">
            <v>1925</v>
          </cell>
        </row>
        <row r="200">
          <cell r="A200" t="str">
            <v>THOMPSON</v>
          </cell>
          <cell r="B200">
            <v>0</v>
          </cell>
          <cell r="C200">
            <v>5000</v>
          </cell>
          <cell r="D200" t="str">
            <v>marketing &amp; advertising</v>
          </cell>
          <cell r="E200" t="str">
            <v>http://www.jwt.com</v>
          </cell>
          <cell r="F200" t="str">
            <v>http://www.linkedin.com/company/jwt</v>
          </cell>
          <cell r="G200" t="str">
            <v>New York</v>
          </cell>
          <cell r="H200" t="str">
            <v>New York</v>
          </cell>
          <cell r="I200" t="str">
            <v>consumer insights, full service, strategic communications, trendspotting, market research, interactive, branding solutions, digital, global, marketing, research, specialized communications, planning, creative, shopper marketing, advertising services, advertising, marketing communications, global agency, brand management, digital marketing, integrated campaigns, consumer packaged goods, automotive, financial services, healthcare, luxury goods, creative excellence, brand strategy, experiential marketing, cultural relevance, digital transformation, iconic campaigns, client partnerships, innovation, demographic insights, multimedia advertising, long-term brand equity, strategic thinking, business growth, consumer behavior, cross-border campaigns, advertising history, creative solutions, award-winning campaigns, market differentiation, customer experience, brand experience, customer journey, data analytics, commerce solutions, influencer marketing, media management, performance marketing, content strategy, crm solutions, health marketing, connected brands, omnichannel strategy, marketing automation, enterprise solutions, augmented reality, data-driven marketing, social media strategy, cultural branding, inclusion initiatives, e-commerce optimization, consumer engagement, global marketing, creative strategy, search engine optimization, programmatic advertising, audience segmentation, conversion rate optimization, video marketing, digital advertising, voice marketing, retail media networks, predictive analytics, social commerce, brand loyalty, direct marketing, email marketing, web3 solutions, streaming media strategy, community engagement, customer-centric design, content distribution, brand positioning, b2b, b2c, e-commerce, d2c, government, consulting, services, retail, marketing &amp; advertising, public relations &amp; communications, health care, health, wellness &amp; fitness, hospital &amp; health care, saas, computer software, information technology &amp; services, enterprise software, enterprises, seo, search marketing, analytics, consumer internet, consumers, internet</v>
          </cell>
          <cell r="J200" t="str">
            <v>Cloudflare DNS, Amazon SES, Outlook, MailChimp SPF, Microsoft Office 365, CloudFlare Hosting, Atlassian Cloud</v>
          </cell>
          <cell r="O200">
            <v>116500000</v>
          </cell>
          <cell r="Q200" t="str">
            <v>Thompson-Larson Funeral Home is a privately-held funeral services company located in Minot, North Dakota. Established in 1934 by Theodore Thompson as a wedding gift for his bride, Julia Larson, it has a rich history and is known for being locally owned and operated. The current co-owners, Ben Slind and Kelly Sorensen, have been part of the team since 2004 and became owners in 2017.
The funeral home offers a wide range of services, including funeral and memorial services, cremation services, pre-planning, and aftercare services. They also provide support for veterans and tailor their offerings to meet the unique needs of each family. In addition to their funeral services, Thompson-Larson Funeral Home is actively involved in the Minot community, partnering with local schools, civic groups, and nonprofits, and fostering long-lasting relationships with the families they serve.</v>
          </cell>
          <cell r="R200">
            <v>1864</v>
          </cell>
        </row>
        <row r="201">
          <cell r="A201" t="str">
            <v>Diversey</v>
          </cell>
          <cell r="B201">
            <v>0</v>
          </cell>
          <cell r="C201">
            <v>11000</v>
          </cell>
          <cell r="D201" t="str">
            <v>chemicals</v>
          </cell>
          <cell r="E201" t="str">
            <v>http://www.diverseybrands.com</v>
          </cell>
          <cell r="F201" t="str">
            <v>http://www.linkedin.com/company/diversey-inc</v>
          </cell>
          <cell r="G201" t="str">
            <v>Fort Mill</v>
          </cell>
          <cell r="H201" t="str">
            <v>South Carolina</v>
          </cell>
          <cell r="I201" t="str">
            <v>food safety, infection control, ebusiness, building care, green cleaning, food beverage, food amp beverage, specialty chemicals, consumer discretionary, chemical manufacturing, b2b, services, retail, chemicals</v>
          </cell>
          <cell r="J201" t="str">
            <v>Cloudflare DNS, CloudFlare Hosting, Amazon CloudFront, Amazon Elastic Load Balancer, Amazon AWS, CSC Corporate Domains, Outlook, MailChimp SPF, Microsoft Office 365, DigitalOcean, Salesforce, Gmail, Act-On, Google Apps, Sendgrid, OneTrust, Workday, Salesforce Live Agent, Hubspot, VueJS, Microsoft Application Insights, Atlassian Cloud, React, Amazon SES, Slack, Vimeo, OpenSSL, Apache, Google Font API, Bootstrap Framework, Mobile Friendly, Google Tag Manager, Nginx, WordPress.org, Woo Commerce, Linkedin Marketing Solutions, reCAPTCHA, Shutterstock, Cedexis Radar, Amadesa, SiteScout, DoubleClick Conversion, Workday Recruit, YouTube, Hotjar, Facebook Custom Audiences, DoubleClick, Google Analytics, Facebook Widget, Facebook Login (Connect), Multilingual, Adobe Media Optimizer, Typekit, Google Dynamic Remarketing, AI, Remote</v>
          </cell>
          <cell r="K201">
            <v>7800000000</v>
          </cell>
          <cell r="L201" t="str">
            <v>Merger / Acquisition</v>
          </cell>
          <cell r="M201">
            <v>4600000000</v>
          </cell>
          <cell r="N201">
            <v>44986</v>
          </cell>
          <cell r="Q201" t="str">
            <v>Diversey is a global provider of integrated cleaning solutions, focusing on commercial hygiene, sustainability, and operational efficiency. The company offers innovative chemistries and advanced monitoring systems designed to enhance cleaning processes while reducing costs and resource use. Their approach emphasizes going "beyond clean" to protect what matters to customers, including initiatives for fabric care and reducing plastic waste through recycled packaging.
Following its merger with Solenis, Diversey has expanded its capabilities and reach in hygiene and water treatment. They provide a range of services, including training programs through the Diversey Institute, which helps optimize workforce performance. Their sustainability efforts include developing solutions that promote a circular economy and collaborating with industry leaders to create tailored cleaning efficiencies.</v>
          </cell>
          <cell r="R201">
            <v>1923</v>
          </cell>
        </row>
        <row r="202">
          <cell r="A202" t="str">
            <v>Unit4</v>
          </cell>
          <cell r="B202">
            <v>0</v>
          </cell>
          <cell r="C202">
            <v>3500</v>
          </cell>
          <cell r="D202" t="str">
            <v>information technology &amp; services</v>
          </cell>
          <cell r="E202" t="str">
            <v>http://www.unit4.com</v>
          </cell>
          <cell r="F202" t="str">
            <v>http://www.linkedin.com/company/unit4</v>
          </cell>
          <cell r="G202" t="str">
            <v>Holland</v>
          </cell>
          <cell r="H202" t="str">
            <v>Missouri</v>
          </cell>
          <cell r="I202" t="str">
            <v>shared services, hcm, fpa, erp, nonprofit, ondemand applications, environmental performance management, enterprise software, financial planning &amp; analyses, higher education, enterprise resource planning, financial planning, human capital management, professional services automation, public sector, financial management, student management, consolidation cash, financial audit, consolidation amp cash, professional services, source to contract, financial planning analysis, software development, project-based financial management, employee engagement analytics, nonprofit solutions, fp&amp;a, customer success, intelligent automation, project management, workplace productivity, cloud-based fp&amp;a, digital hr transformation, data governance, hcm solutions, automated procurement, automation, organizational growth tools, business growth, customer success partnerships, performance optimization, data security and privacy, global enterprise software, operational efficiency, cloud migration, employee experience enhancement, real-time insights, industry-specific erp, services, cloud-based software, employee experience tools, adaptive software, real-time reporting, performance management, scalable solutions, global payroll solutions, cost moderation, predictive analytics, multi-language support, public sector digitalization, organizational efficiency, multi-entity management, business process automation, partner ecosystem, security protocols, talent management, cloud erp, cloud security standards, mobile access, security and privacy, integrated financial planning, enterprise solutions, cloud deployment, industry-specific solutions, nonprofit resource management, role-based capabilities, consulting, remote work support, performance dashboards, business intelligence, ai-powered insights, user-friendly interface, workforce planning, digital collaboration, employee engagement, financial planning &amp; analysis, cloud infrastructure, talent development, source-to-contract, talent retention tools, financial management software, people-centric enterprise software, api integrations, cloud platform, real-time analytics, procurement automation, employee self-service, b2b, employee development analytics, cloud software, workforce planning ai, customer success frameworks, customer-centric solutions, compliance with ifrs 16, compliance management, customizable workflows, cloud migration services, government, people-first culture, higher education erp, data security, multi-national support, strategic sourcing, industry cloud platforms, performance analytics, esg reporting, workforce management, compliance reporting, intelligent hr, international organizations, ai automation, analytics dashboards, collaboration tools, asset management, role-focused capabilities, compliance tools, role-specific modules, talent management software, source-to-contract solutions, ai-driven automation, digital transformation, digital workplace, public sector software, automated billing, cloud-native architecture, workforce analytics, ai-driven decision support, automated workflows, computer systems design and related services, adaptive erp, procurement management, education, source-to-contract management, people analytics, learning management system, financial consolidation, billing management, payroll management, expense management, skills management, compensation planning, absence management, agile planning, ai integration, data-driven decisions, employee retention, diversity and inclusion, custom workflows, market adaptability, change management, service-focused organizations, staff development, self-service portals, global solutions, specific industry solutions, revenue recognition, project lifecycle management, resource allocation, healthcare, finance, non-profit, enterprises, computer software, information technology &amp; services, education management, professional training &amp; coaching, productivity, analytics, internet infrastructure, internet, computer &amp; network security, health care, health, wellness &amp; fitness, hospital &amp; health care, financial services, nonprofit organization management</v>
          </cell>
          <cell r="J202" t="str">
            <v>CloudFlare CDN, Amazon SES, Outlook, Marketo, CloudFlare Hosting, Taboola Newsroom, Amplitude, CloudFlare, Microsoft Application Insights, Drift, OneTrust, The Trade Desk, SendInBlue, Slack, QuickBooks, Acumatica, Azure Devops, Oracle Analytics Cloud, Azure Firewall, Azure Purview, CAT, Cisco ASA 5555, Micro, Qualys Penetration Testing, Snort, Tenable Nessus, Microsoft Azure Monitor, Unit4 ERP, Unit4 Financials by Coda, Snowflake, Coda, Azure Active Directory, Microsoft Windows Server 2016, , AI, Selenium, SmartRecruiters, Microsoft Active Directory Federation Services, Cisco ASA 5505, Microsoft Defender for Endpoint, Microsoft 365, Microsoft Entra, Splunk, Barracuda Spam Firewall, Siemens PROFIBUS, SQL, Ruby On Rails, Capybara, Redis, PostgreSQL, Sidekiq Pro, ember.js, Wider Planet, SharePoint, DealHub.io, Microsoft Teams, PROS, Azure Pipelines, Azure Boards, Git, Kubernetes, Google AlloyDB for PostgreSQL, Unit4 Business World, Office365, Microsoft Intune Enterprise Application Management, Microsoft Windows Server 2012, Microsoft PowerPoint, Oracle Talent Management Cloud (formerly Taleo), PowerBI Tiles, Snowpark, EFI, Streams, Google Cloud Tasks, Databricks, Delta Lake, Spark, Apache Kafka, LeafLink, Spark Streaming, AWS Trusted Advisor, IBM ILOG CPLEX Optimization Studio, Excel4Apps, Power BI Documenter, Azure Analysis Services, Azure Kubernetes Service (AKS), Docker, Terraform, Bicep, Canva, LinkedIn Learning, Gem, Microsoft Teams Rooms, VMware, Mode, ANGEL LMS, Canvas LMS, Azure Data Lake Storage, SES, Microsoft Windows Server 2000, Azure Active Directory B2C, Microsoft PowerShell, 6sense, SalesLoft, Sensu, Microsoft Defender for Cloud, Azure Policy, Microsoft Entra ID, Azure Virtual Network, .NET, Kona Web Application Firewall, Azure SQL, Azure Storage Explorer, Copilot, Gong, Responsive, formerly RFPIO, Microsoft OneDrive for Business, Azure Logic Apps, Azure Service Bus, Fusion ERP Analytics, ChatBot, Siemens SIMATIC S7, Cisco Secure Firewall Management Center, McAfee Total Protection for Data Loss (DLP), Microsoft Purview eDiscovery, Microsoft Dynamics 365, Amazon Web Services (AWS), Google Cloud Platform, Olo, DotNetNuke, Cloudflare Insights, Productboard, Airflow, LlamaIndex</v>
          </cell>
          <cell r="K202">
            <v>3322600000</v>
          </cell>
          <cell r="L202" t="str">
            <v>Merger / Acquisition</v>
          </cell>
          <cell r="M202">
            <v>2000000000</v>
          </cell>
          <cell r="N202">
            <v>44256</v>
          </cell>
          <cell r="O202">
            <v>620000000</v>
          </cell>
          <cell r="Q202" t="str">
            <v>Unit4 is a global provider of enterprise software solutions, founded in 1980 and based in Utrecht, Netherlands. The company specializes in cloud-based applications for ERP (Enterprise Resource Planning), HCM (Human Capital Management), and FP&amp;A (Financial Planning &amp; Analysis), focusing on people-centric mid-market organizations. With a workforce of approximately 3,500 to 6,500 professionals, Unit4 generates annual revenue between $620 million and $721 million.
Unit4 offers a flexible suite of applications designed for various industries, including professional services, public sector, nonprofit organizations, and education. Their solutions integrate financial management, procurement, project management, and HR functions, providing real-time insights and enhancing decision-making. The company emphasizes a "People First" philosophy, fostering innovation and collaboration while supporting international operations through a modular SaaS model called Success4U. Unit4 serves over 5,100 customers globally, prioritizing transparency and agility in its software lifecycle.</v>
          </cell>
          <cell r="R202">
            <v>1980</v>
          </cell>
        </row>
        <row r="203">
          <cell r="A203" t="str">
            <v>TD SYNNEX North America</v>
          </cell>
          <cell r="B203">
            <v>0</v>
          </cell>
          <cell r="C203">
            <v>23000</v>
          </cell>
          <cell r="D203" t="str">
            <v>information technology &amp; services</v>
          </cell>
          <cell r="E203" t="str">
            <v>http://www.tdsynnex.com</v>
          </cell>
          <cell r="F203" t="str">
            <v>http://www.linkedin.com/company/tdsynnexnorthamerica</v>
          </cell>
          <cell r="G203" t="str">
            <v>Clearwater</v>
          </cell>
          <cell r="H203" t="str">
            <v>Florida</v>
          </cell>
          <cell r="I203" t="str">
            <v>distribution, hardware, analytics, information technology, cloud, mobile, printers, iot, software, pc systems, peripherals, big data, retail: computer software &amp; peripheral equipment, technology, it services &amp; it consulting, security solutions, market insights, market growth, operational efficiency, cloud computing, iot integration, unified communications, solution deployment, solution consulting, it distribution, solution lifecycle, information technology services, product lifecycle management, internet of things, solution support, technology partnerships, endpoint security, technical support, solution planning, managed services, partner network, global reach, solution implementation, data analytics, partner enablement, iot solutions, retail, data security, generative ai, solution strategy, solution design, business growth, edge computing, it supply chain, technology innovation, solution customization, cybersecurity, solution enablement, market expansion, e-commerce, cloud services, solution optimization, bpo services, digital transformation, channel management, solution integration, product distribution, customer relationship management, technology enablement, other electronic parts and equipment merchant wholesalers, sales enablement, solution development, consulting, cloud enablement, vendor management, value-added distribution, demand generation, digital marketing, vendor collaboration, services, it infrastructure, training and certification, government, vendor ecosystem, it solutions, customer support, solution delivery, cloud solutions, partner programs, market intelligence, data management, security products, hardware and software distribution, enterprise solutions, vendor partnerships, solution execution, it innovation, business process outsourcing, vendor solutions, it services, channel partner support, security management, solution architecture, product lifecycle, technology ecosystem, digital ecosystem, cloud migration, vendor alliances, artificial intelligence, iot platforms, solution management, digital platforms, solution engineering, regional operations, computer vision, b2b, it consulting, solution aggregation, advanced solutions, ai technologies, ai infrastructure, networking technologies, business process automation, process automation, machine learning operations (mlops), high-growth technologies, data center solutions, hybrid cloud services, networking solutions, data migration services, channel enablement, stock management, customer experience enhancement, internet of things (iot), analytics solutions, performance optimization, technology education, software defined networking (sdn), cloud management solutions, sustainability initiatives, infrastructure optimization, data preparation, disaster recovery solutions, storage solutions, customer support services, training and enablement programs, go-to-market strategies, community engagement, financial solutions, technology ecosystem collaboration, digital platforms adoption, education, transportation &amp; logistics, information technology &amp; services, internet, enterprise software, enterprises, computer software, computer &amp; network security, consumer internet, consumers, crm, sales, marketing, marketing &amp; advertising, management consulting</v>
          </cell>
          <cell r="J203" t="str">
            <v>Amazon SES, SendInBlue, Outlook, Marketo, Microsoft Office 365, Zendesk, React Redux, Workday, Hubspot, Salesforce, Slack, Magento 1.9, Stripe, Google Dynamic Remarketing, Ruby On Rails, Dropbox, Scene7, Multilingual, Google Maps, Magento, DoubleClick, Mixpanel, ON24, Media.net, Mobile Friendly, reCAPTCHA, MicroAd, Vidyard, Google AdSense, YouTube, Workday Recruit, WordPress.org, Google Plus, Optimizely, Facebook Login (Connect), Bing Ads, Google Remarketing, Visual Website Optimizer, Webex, Ruxit, Linkedin Login, Google Tag Manager, AddThis, DoubleClick Conversion, Highcharts JS Library, Wix, Google Analytics, Adobe Media Optimizer, Qualtrics, Clicky, JQuery 1.11.1, Google AdWords Conversion, LiveRamp, AngularJS, Linkedin Widget, Apache, Freshdesk, New Relic, Linkedin Marketing Solutions, Facebook Custom Audiences, Facebook Widget, Wistia, React, Hotjar, Bootstrap Framework, Twitter Advertising, Incapsula, Woo Commerce, Google Font API, Avaya, Aruba, Microsoft Excel, AWS Trusted Advisor, Google Cloud, , webMethods Integration Server, SAP, AWS Marketplace, , Tor, Salesforce CRM Analytics, Opt-Intelligence, AMD SEV, NVIDIA Morpheus, , Micro, Seagate Cloud Disaster Recovery Service, Microsoft Azure Monitor, GitHub Copilot, Databricks, Python, R, Snowflake, Cortex XDR, Prisma Access, Palo Alto Next-Generation Firewall (NGFW), Security, Analyzer, Microsoft Office, Amazon Web Services (AWS), Ansible, AWS Bedrock, Azure Devops, Google Cloud Platform, Red Hat Satellite, Terraform, Vertex AI, Sophos MDR, PowerBI Tiles, Cloudera Data Platform, Fortinet FortiGate, HPE Greenlake, NetApp ONTAP Data Management, Google Cloud Storage, ArcGIS Field Maps, Taboola Newsroom, InTouch</v>
          </cell>
          <cell r="O203">
            <v>59008890000</v>
          </cell>
          <cell r="Q203" t="str">
            <v>TD SYNNEX North America is a prominent distributor and solutions aggregator in the IT ecosystem, part of the global TD SYNNEX group. Headquartered in Clearwater, Florida, the company employs approximately 11,517 people and generates around $57 billion in revenue. It operates in over 100 countries, focusing on empowering technology partners through global distribution and collaboration.
The company offers a diverse range of IT products and solutions, including edge solutions like PCs and mobile devices, advanced solutions such as hybrid cloud and data storage, and specialized solutions for various sectors. TD SYNNEX North America also provides value-added services to streamline IT deployment and operations, including systems design, logistics support, and technology education. With a commitment to innovation and corporate social responsibility, the company supports a wide array of partners and customers in both consumer and commercial markets.</v>
          </cell>
          <cell r="R203">
            <v>1980</v>
          </cell>
        </row>
        <row r="204">
          <cell r="A204" t="str">
            <v>Legends Global</v>
          </cell>
          <cell r="B204">
            <v>0</v>
          </cell>
          <cell r="C204">
            <v>7300</v>
          </cell>
          <cell r="D204" t="str">
            <v>entertainment</v>
          </cell>
          <cell r="E204" t="str">
            <v>http://www.legendsglobal.com</v>
          </cell>
          <cell r="F204" t="str">
            <v>http://www.linkedin.com/company/legends-global</v>
          </cell>
          <cell r="G204" t="str">
            <v>New York</v>
          </cell>
          <cell r="H204" t="str">
            <v>New York</v>
          </cell>
          <cell r="I204" t="str">
            <v>hospitality, ticket sales marketing, concessions, tours, merchandising sales, catered events, financial market feasibility, entertainment providers, venue design, monetization strategies, venue construction, venue safety, venue management software, venue development consulting, venue digital solutions, sponsorship activation, venue guest satisfaction, premium experiences, sports and entertainment venues, venue experience enhancement, fan engagement technology, venue leasing strategies, event hosting, venue operational analytics, venue optimization, venue design innovation, fan engagement, venue digital platforms, venue revenue management, venue security, venue management, venue digital transformation, venue event planning, venue revenue, event sponsorship, venue owner representation, venue marketing, guest engagement, venue technology platforms, venue revenue optimization, venue branding partnerships, venue event logistics, venue guest experience, venue partnerships, ticket sales, venue branding, guest experience, data-driven solutions, premium hospitality, venue customer service, venue technology, venue partnership management, data analytics, event marketing, venue operations, venue security technology, venue data analytics, venue development, venue staffing, hospitality services, ticketing, venue branding strategies, event logistics, venue upgrades, venue analytics, venue monetization, event operations, venue experience innovation, venue operations management, venue leasing, venue digital transformation solutions, strategic advice, revenue streams, venue branding rights, sponsorship management, event experience design, event ticket sales, global venues, venue maintenance, venue portfolio, venue customer engagement, venue construction management, event services, brand partnerships, fan experience, sponsorships, amusement and theme parks, partnership development, venue guest services, venue event marketing, venue operational efficiency, venue consulting, b2b, non-profit, distribution, transportation &amp; logistics, construction &amp; real estate, leisure, travel &amp; tourism, marketing &amp; advertising, events, events services, e-commerce, consumer internet, consumers, internet, information technology &amp; services, nonprofit organization management</v>
          </cell>
          <cell r="J204" t="str">
            <v>Rackspace MailGun, Outlook, Microsoft Office 365, CloudFlare Hosting, Amazon AWS, MailChimp SPF, Salesforce, Google Cloud Hosting, Cloudflare DNS, Slack, Atlassian Cloud, Zendesk, Nginx, Google Tag Manager, Workday Recruit, WordPress.org, Linkedin Marketing Solutions, Facebook Login (Connect), Facebook Widget, Mobile Friendly, Facebook Custom Audiences, Google Font API, Bootstrap Framework, Google Maps (Non Paid Users), Cloudinary, JQuery 2.1.1, Google Maps, DoubleClick Conversion, Google AdSense, Vimeo, reCAPTCHA, Amadesa, Google AdWords Conversion, Google Play, Google Remarketing, Shopify, Google Dynamic Remarketing, DealerOn, UltiPro, Apache, Remote, Microsoft Office, Origami Risk, Postpresso, Microsoft Excel, Microsoft Windows Server 2012, Inventor, Workday, Adobe After Effects, Adobe Creative Suite, Blackmagic Design, Canon Multifunction Copiers, DaVinci Resolve, redvertisement, Sony, YouTube, Infor M3, 24-7 Media, Act!, AvantLink, Rapid7 InsightVM, Microsoft Azure Monitor, WMS, PowerBI Tiles, Microsoft PowerPoint, Less, Ning, Unreal Engine, Unity, Houdini, Python, Azure Blueprints, C#, Git, Perforce Visualization, Rise, Alteryx, Tableau, SAP Customer Activity Repository (CAR), Adobe Photoshop, Canva, Tor, Cisco Unified Intelligence Center, ACL, AutoCAD, Salesforce CRM Analytics, CAT, Delphi, Excel4Apps, Cint, Facebook, Twitter Ads, Instagram, Gem, Opentable, Elite Software HVAC Solution, Quip, SharePoint, Wider Planet, Azure Devops, Clover, Visio, ServiceNow Request Management, Adobe Acrobat, Clickability, Dell iDRAC (Integrated Dell Remote Access Controller), Intercom, Bing, Brocade Switches, Humanforce, Xray, .NET, CONTROL, Cascade CMS, Adobe InDesign, .GIS, Sizmek DSP, PDQ Inventory, OneTrust Tech Risk &amp; Compliance, Azure Cost Management and Billing, Ticketmaster, Security, Olo, TSYS, Toast, Board, Yellow Dog Inventory, , Litmos, Paciolan, Synology Office Suite, Javascript, D365 Data Quality, NetSuite, Vizergy Central Reservation System, AWS Transfer for SFTP, SQL, Laserfiche, DocuSign, Adobe, Microsoft Word, Aruba, Fortinet, Verkada, Comcast, Cisco AppDynamics, Red Hat Satellite, SES, Microsoft Teams, Dynamics 365 Finance, Wrike, Meta Ads Manager, Secured MVC Forum on Windows 2012 R2, Sage 200, Micro, eMaint CMMS, Ungerboeck, Oracle iPlanet Web Server, DashThis, Electron, Ovation, Placer.ai, Altair Radioss, Avigilon, Azure Digital Twins, BlipTV, Genetec, Google Hybrid Cloud, IoT, Nutanix, Oracle Virtualization, ROSS, Rust, VMware, VMware SD-WAN, VxRail, AboveNet, Meshmixer, SS&amp;C, Etix, BILL, Eyefinity OfficeMate, Cisco WebEx Teams, Liquid, IBM SPSS Modeler, Turn, Entrust KeyControl, Flow, Apex, Dynamics 365 Customer Insights, Fry, Spiceworks IP Scanner, Bicep, Terraform, Amazon Web Services (AWS), ROOM, Apple iPad, AWS Cloud Development Kit (AWS CDK), Commission Junction, OSIsoft PI, Sage 50, Chatter, CSS, Microsoft 365, Meta Quest 2, Ghost, Cognos TM1, Webtraxs, Palo Alto Networks Panorama, Cvent, Onit, AI, Intel, Tripleseat, Microsoft Dynamics CRM, Power BI Documenter, Eaglestats, CET, Telligent, SAP Predictive Analytics, Datapipe, Lytics, Mode, Office365, Windows 10 IoT Core Services, Kiosked, Microsoft Windows Server 2016, Microsoft Windows Server 2019, Azure Repos, LinkedIn Recruiter</v>
          </cell>
          <cell r="L204" t="str">
            <v>Merger / Acquisition</v>
          </cell>
          <cell r="M204">
            <v>0</v>
          </cell>
          <cell r="N204">
            <v>45231</v>
          </cell>
          <cell r="O204">
            <v>20000000</v>
          </cell>
          <cell r="Q204" t="str">
            <v>Legends Global is a leading venue management and premium experiences company, formed in 2019 through the merger of AEG Facilities, AEG Ogden, and SMG. Headquartered in Los Angeles, California, with significant operations in New York, it operates over 450 venues worldwide, hosting around 20,000 events each year and serving 165 million guests across various sectors, including sports, music, and entertainment.
The company offers a comprehensive range of services through six core divisions: Global Planning, Global Sales, Hospitality, Global Partnerships, Global Merchandise, and Legends IQ, which focuses on technology and data solutions. Key offerings include feasibility consulting, venue management, ticket sales, and premium hospitality services. Legends Global emphasizes a white-label approach, ensuring that partners remain front-and-center while delivering integrated solutions enhanced by emerging technologies. With a strong leadership team and a commitment to innovation, Legends Global is a prominent player in the venue management industry.</v>
          </cell>
          <cell r="R204">
            <v>2008</v>
          </cell>
        </row>
        <row r="205">
          <cell r="A205" t="str">
            <v>Greif</v>
          </cell>
          <cell r="B205">
            <v>0</v>
          </cell>
          <cell r="C205">
            <v>14000</v>
          </cell>
          <cell r="D205" t="str">
            <v>packaging &amp; containers</v>
          </cell>
          <cell r="E205" t="str">
            <v>http://www.greif.com</v>
          </cell>
          <cell r="F205" t="str">
            <v>http://www.linkedin.com/company/greif</v>
          </cell>
          <cell r="G205" t="str">
            <v>Delaware</v>
          </cell>
          <cell r="H205" t="str">
            <v>Ohio</v>
          </cell>
          <cell r="I205" t="str">
            <v>paper packaging, intermediate bulk containers, corrugated, containers, drums, reconditioned, sustainability, global services, flexible, customer service, land management, plastic, filling, ibc, water backpack packh2o, rigid industrial packaging services, steel, fibre, flexible products services, industrial packaging reconditioning, timber, packaging &amp; containers manufacturing, logistics services, environmental sustainability, recycled paperboard, services, sustainable supply chain, tubes &amp; cores, sustainable materials, steel drums, food packaging, metal can, box, and other metal container (light gauge) manufacturing, land management services, recyclability targets by weight, supply chain, containerboard, corrugated sheets, corrugated boxes, coated recycled paperboard, container manufacturing, recycling, recycled materials, sustainable fiber solutions, industrial logistics, chemical packaging, waste reduction, industrial containers, logistics support, global packaging, recycling services, supply chain management, supply chain sustainability, circular economy, recycling services for paper and plastics, recycling facilities, packaging services, food and beverage packaging, specialty chemical packaging, product safety, life cycle assessment, regulatory compliance, industrial packaging, fiber drums, global manufacturing, customer service excellence, hazardous materials containers, logistics, manufacturing, energy efficiency, modcan modular container, chemical containers, b2b, net-positive recycler, packaging for hazardous chemicals, digital transformation, product development, global packaging innovation, distribution, sustainability targets, flexible intermediate bulk containers (fibc), customer engagement, water bottles packaging, packaging accessories, operational efficiency, hazardous material containers, packaging, recycled content, innovative packaging, packaging automation, carbon footprint reduction, material handling, packaging waste regulation, packaging for lifeâ€™s essentials, specialty packaging, land management by soterra, plastic drums, recyclable packaging, bulk containers, industrial automation, life cycle assessment tools, packaging solutions, custom packaging, circularity benchmarks, packaging products, urb specialty converting, warehousing, supply chain solutions, container reconditioning, packaging for food safety, pharmaceutical packaging, sustainable packaging, environmental impact, diversity and inclusion, packaging design, zero waste to landfill, packaging closures, sustainability reporting, packaging innovations, easypour concrete tubes, container solutions, reconditioning &amp; container collection, waste management, pharmaceutical containers, recyclability, innovation, paperboard packaging, jerrycans, sustainability solutions, reconditioning, container collection, adhesives, paper coatings, easy pour forming tubes, angle board protectors, edge protectors, interior packaging, tubes and cores, fibre drums, touchless manufacturing, customer service innovation, packaging for food, packaging for chemicals, logistics and warehousing, recycling technology, sustainable sourcing, tailored solutions, service excellence, market adaptations, performance metrics, manufacturing efficiency, innovation in packaging, safety standards, collaborative partnerships, customizable packaging solutions, healthcare, environmental services, renewables &amp; environment, shipping, logistics &amp; supply chain, mechanical or industrial engineering, health care, health, wellness &amp; fitness, hospital &amp; health care</v>
          </cell>
          <cell r="J205" t="str">
            <v>Outlook, Microsoft Office 365, Bluekai, VueJS, WP Engine, Magento, Slack, Adobe Marketing Cloud, Workday, Remote, AI, Copilot, Microsoft Power Automate, Microsoft Power Platform, Microsoft Teams Rooms, Microsoft Office, Brocade Switches, Microsoft Excel, Google AdWords Conversion, Microsoft PowerPoint, AC500 PLC, CONTROL, Dell EMC Celerra, Tor, Micro, SAP, Siemens SIMATIC HMI (Human Machine Interface), Microsoft Azure Monitor, Snowflake, Azure OpenAI Service, ChatGPT, Wider Planet, Oracle Analytics Cloud, PowerBI Tiles, OneTrust, BigID, Microsoft Fabric, eMaint CMMS, AVEVA InTouch HMI, LogIC, Pipedrive, Secured MVC Forum on Windows 2012 R2, Gem, Excel4Apps, ICP, SentenceTransformers, Gauges, Cisco WebEx Teams, Azure Virtual Machine Scale Sets, mabl, Siemens SIMATIC S7, CAT, Posit, SharePoint, Microsoft 365, Microsoft Teams, Microsoft OneDrive, Microsoft Entra ID, Azure Virtual Desktop, Citrix, NDN, .NET, Siemens PROFIBUS, EMaint, Onit, Oracle Enterprise Manager, Oracle Active Data Guard, Oracle Multitenant, SQL, BluJay, Salesforce CRM Analytics, Resi, GRIN, Craneware, Rapid7 InsightVM, Infor OS, Adconion, Azure Stream Analytics, Siemens PLM, Ivanti Service Manager, Coupa, Uipath, .GIS, Azure Data Factory, Python, Azure Data Lake Analytics, Quip, Amazon Web Services (AWS), Electron, Cision, OneTrust Tech Risk &amp; Compliance, VigLink, WebOffice, Cascade CMS, ACL, Board, ISO+â„¢, Vertex, Vertex O Series, Blackline</v>
          </cell>
          <cell r="K205">
            <v>225000000</v>
          </cell>
          <cell r="L205" t="str">
            <v>Merger / Acquisition</v>
          </cell>
          <cell r="M205">
            <v>0</v>
          </cell>
          <cell r="N205">
            <v>45047</v>
          </cell>
          <cell r="O205">
            <v>4290658000</v>
          </cell>
          <cell r="Q205" t="str">
            <v>Greif, Inc. is a global leader in industrial packaging products and services, founded in 1877 in Cleveland, Ohio. The company operates over 250 facilities in more than 37 countries and employs approximately 14,000 people. Greif has evolved from its origins as a cooperage shop into a provider of sustainable packaging solutions, focusing on circularity and environmental responsibility.
Greif specializes in bulk industrial packaging made from steel, fiber, and plastic. Its core offerings include steel, fiber, and plastic drums, intermediate bulk containers, composite cans, and various paper and containerboard products. The company also provides custom packaging solutions and recycling services, promoting sustainability initiatives. Greif serves a wide range of industries, including chemicals, petroleum, pharmaceuticals, food and beverage, agriculture, construction, and retail, ensuring the safe transport of essential goods.</v>
          </cell>
          <cell r="R205">
            <v>1877</v>
          </cell>
        </row>
        <row r="206">
          <cell r="A206" t="str">
            <v>Navy Federal Credit Union</v>
          </cell>
          <cell r="B206">
            <v>0</v>
          </cell>
          <cell r="C206">
            <v>26000</v>
          </cell>
          <cell r="D206" t="str">
            <v>financial services</v>
          </cell>
          <cell r="E206" t="str">
            <v>http://www.navyfederal.org</v>
          </cell>
          <cell r="F206" t="str">
            <v>http://www.linkedin.com/company/navy-federal-credit-union</v>
          </cell>
          <cell r="G206" t="str">
            <v>Vienna</v>
          </cell>
          <cell r="H206" t="str">
            <v>Virginia</v>
          </cell>
          <cell r="I206" t="str">
            <v>financial education, debt management, security center, mortgages, military-focused banking, credit cards, auto financing, b2c, loan preapproval, investment services, retirement savings, home equity loans, service, online banking, member education resources, financial services, member-owned, retirement planning, digital banking, banking, atm network, no-fee checking, investment management, investment accounts, specialized military loans, dod personnel banking, auto refinancing, student loans, financial planning, auto loans, mortgage loans, certificates of deposit, credit union, services, early pay service, overseas military branches, community support, loans, checking accounts, member benefits, military family banking, military community, savings accounts, veterans banking, credit unions, mobile banking, money market accounts, personal loans, ira accounts, emergency savings, certificates, credit score management, identity theft protection, financial counseling, business banking, zelle transfers, prepaid cards, gift cards, mobile deposits, money transfers, wire transfers, budgeting tools, cash back rewards, purchase protection, account alerts, digital investor, fixed-rate equity loans, member services, military discounts, business insurance, credit card rewards, financial literacy, credit reporting, profit sharing, credit reviews, military financial services, finance, education, b2b, auto loan providers, automotive, banks &amp; credit unions, mortgage lenders</v>
          </cell>
          <cell r="J206" t="str">
            <v>Akamai, Akamai DNS, Outlook, The Trade Desk, Omniture (Adobe), Bluekai, TubeMogul, VueJS, Adobe Marketing Cloud, Facebook Custom Audiences, Facebook Login (Connect), Adobe Media Optimizer, Bing Ads, RocketFuel, Mobile Friendly, Google Tag Manager, Twitter Advertising, DoubleClick Floodlight, LivePerson Monitor, Amazon Associates, Gettyimages, dynaTrace, DoubleClick, Qualtrics, Linkedin Marketing Solutions, Facebook Widget, Google Play, Android, Remote, Oracle Cloud, IBM z/OS Operating System, RAML, OpenAPI, Apache Kafka, RabbitMQ, Oracle Integration Cloud, Oracle Visual Builder Cloud Service, Lua, Oracle Cloud Infrastructure, API Gateway, ACL, Dell ECS Enterprise Object Storage, Tor, Oracle BI Publisher, Apex, Git, GitHub, GitHub Actions, Oracle 10g, Oracle JDeveloper, HTML Pro, Javascript, Unix, PL/SQL, SQL, Python, AI, Microsoft Azure Monitor, Mag+, Iron Mountain Services, Gem, Microsoft Excel, Google AdWords Conversion, SafeSend, Totango, BASE, Box, Bluebeam, ServiceNow, SharePoint, Microsoft 365, Tableau, Power BI Documenter, Asana, AWS SDK for JavaScript, Kubernetes, Azure Analysis Services, Databricks, Azure Synapse, Azure Cosmos DB, Azure Data Factory, Verint, MongoDB, McAfee Total Protection for Data Loss (DLP), Pega Platform, Microsoft PowerPoint, R, Avigilon, CONTROL, Micro Focus UFT, XPath, Google Publisher Tag (GPT), Mode, ANGEL LMS, Azure Event Grid, Azure Service Bus, Azure Event Hubs, Azure Functions, Azure Logic Apps, iManage, Confluent, FM:Systems, Flashtalking, Mulesoft, nCino Cloud Banking Platform, Salesforce, Ning, Oracle Essbase, Intel, IBX SmartView, COBOL, IBM CICS Transaction Server, IBM Db2 for Linux, UNIX, and Microsoft Windows, Microsoft Office, Cisco ACI Orchestration, Cisco Meraki SD-WAN, Azure ExpressRoute, Azure VPN Gateway, Azure Firewall, Cisco Catalyst 2900 Series, Cisco Nexus 2000, VLAN, Postpresso, Amazon Virtual Private Cloud (Amazon VPC), AWS PrivateLink, Akamai CDN Solutions, .NET, Microsoft PowerShell, Ansible, Azure Devops, FIS, IoT, ISO+â„¢, LexisNexis, Microsoft Azure, Oracle Analytics Cloud, Oracle GoldenGate, Verafin, WorkSafeBC, Indeed, Ivalua, Micro, Amazon Web Services (AWS), Google Cloud Platform, Microsoft SQL Server Reporting Services, PowerBI Tiles, TensorFlow, NLP, Cvent, Amazon Product Advertising API, FlipHTML5, Aruba AirWave Network Management, AWS Trusted Advisor, IBM ILOG CPLEX Optimization Studio, Azure Data Lake Analytics, Azure Synapse Analytics, Azure SQL Data Warehouse, Azure Blob Storage, .GIS, , SS&amp;C, Articulate, Vyond, Adobe Experience Cloud, Adobe Experience Manager, Adobe Target, Adobe Analytics, Oracle Autonomous Data Warehouse, Lytics, Oracle Data Integrator, Microsoft Windows Server 2000, Red Hat Enterprise Linux, AWS Transfer for SFTP, Bash, Siemens PROFIBUS, Cucumber, Selenium, CSS, Azure Pipelines, Postman, Azure Test Plans, Azure Boards, Frame, Langchain, Azure Service Fabric, Delta Lake, Pega Customer Decision Hub, Black Knight, ArcGIS Pro, ArcGIS Enterprise, ArcGIS Dashboards, Reddit for business, YouTube, Excel4Apps, Security, EFI Fiery, Adobe Experience Platform, Adobe, Adobe Customer Journey Analytics, Onit, CAT, Cleverbridge, Genesys, Metasys, Jira, CallMiner Eureka, Sigma, Amazon Managed Streaming for Apache Kafka (Amazon MSK)</v>
          </cell>
          <cell r="O206">
            <v>14397600000</v>
          </cell>
          <cell r="P206">
            <v>151</v>
          </cell>
          <cell r="Q206" t="str">
            <v>Navy Federal Credit Union is the world's largest credit union, established in 1933. It serves over 11 million members globally as a member-owned, not-for-profit financial institution. Headquartered in Vienna, Virginia, with major campuses in Pensacola and Winchester, Navy Federal has grown significantly, boasting assets exceeding $177 billion and a workforce of over 25,200 employees.
Membership is open to Department of Defense and Coast Guard personnel, veterans, civilian and contractor employees, and their families. As a cooperative, members have voting rights and are considered owners. Navy Federal offers mobile and online banking, in-person branch services, and various loan products tailored to the military community's needs. The organization has a strong commitment to its employees, having never had a layoff since its founding.</v>
          </cell>
          <cell r="R206">
            <v>1933</v>
          </cell>
        </row>
        <row r="207">
          <cell r="A207" t="str">
            <v>Itransition Group</v>
          </cell>
          <cell r="B207">
            <v>0</v>
          </cell>
          <cell r="C207">
            <v>3000</v>
          </cell>
          <cell r="D207" t="str">
            <v>information technology &amp; services</v>
          </cell>
          <cell r="E207" t="str">
            <v>http://www.itransition.com</v>
          </cell>
          <cell r="F207" t="str">
            <v>http://www.linkedin.com/company/itransition</v>
          </cell>
          <cell r="G207" t="str">
            <v>Decatur</v>
          </cell>
          <cell r="H207" t="str">
            <v>Georgia</v>
          </cell>
          <cell r="I207" t="str">
            <v>dedicated development center, enterprise application integration, maintenance &amp; support, enterprise systems development, software testing, technology consulting, custom software development, software product development, it services &amp; it consulting, cybersecurity, ai-powered customer experience, custom erp solutions, big data analytics, manufacturing, enterprise content management, e-commerce, cloud computing, shoppable video platform, data visualization, investment management ecosystem, ai-driven hr solutions, vr for manufacturing, internet of things, software development, software &amp; hi-tech, insurance, ai in insurance, artificial intelligence, web development, logistics, enterprise software, telecommunications, consulting, machine learning, computer systems design and related services, business intelligence, financial services, finance, d2c, devops services, blockchain solutions, blockchain for supply chain, erp integration, predictive analytics, data management, services, iot in logistics, operational efficiency, education, cloud-native applications, digital document management, it strategy consulting, digital transformation, construction, quality assurance, managed it services, ai chatbots in healthcare, professional services, edge computing solutions, digital workplace, enterprise portals, automated data collection, public sector, software modernization, ml for brand analytics, software engineering, ai solutions, cloud solutions, iot solutions, devops, ar &amp; vr development, retail, healthcare software, microservices architecture, innovation, real estate, it consulting, b2b, enterprise mobility, rpa automation, automation solutions, healthcare, mobile app development, custom order management system, cloud services, crm development, data analytics, cloud migration, mobile app for healthcare, b2c, software product engineering, iot development, enterprise data lakes, automation, government, ai and machine learning, application services, testing services, erp solutions, crm systems, digital commerce, process automation, robotic process automation, mobile applications, web application development, business process management, document management, data governance, data integration, smart automation, employee portals, elearning solutions, ux/ui development, technology advisory, financial services enterprise solutions, retail automation, automotive solutions, telecom software, support and maintenance services, custom dms, sap integration, odoo customization, salesforce support, tools for business, augmented reality, virtual reality, technology partnerships, dedicated development teams, distribution, consumer products &amp; retail, transportation &amp; logistics, construction &amp; real estate, management consulting, information technology &amp; services, enterprises, computer software, mechanical or industrial engineering, consumer internet, consumers, internet, analytics, professional training &amp; coaching, health care, health, wellness &amp; fitness, hospital &amp; health care, mobile apps</v>
          </cell>
          <cell r="J207" t="str">
            <v>Route 53, Amazon SES, Outlook, Microsoft Office 365, Amazon AWS, Gmail, Google Apps, Google Cloud Hosting, Drupal, Jira, Atlassian Confluence, Slack, Drift, React, Salesforce, Google Tag Manager, Mobile Friendly, Bing Ads, Shutterstock, reCAPTCHA, Remote, Docker, Git, , Odoo, Gem, Microsoft Power Platform, Microsoft Power Apps, Dynamics 365 Finance, SQL, PySpark, Adobe After Effects, Adobe Photoshop, Laravel, Javascript, PHP, Microsoft Dynamics 365 Customer Engagement, Microsoft Dynamics CRM Consulting, Dynamics 365 Field Service, Dynamics 365 Customer Service, Dynamics 365 Sales, Microsoft Dynamics 365 Marketing, Microsoft Dynamics 365 Supply Chain Management, SAP, Microsoft Power Automate, DATAVERSE LTD, Uipath, MySQL, MicroStrategy, Appium, XCUITest, Espresso, React Native, Flutter, Inventor, SAP Extended Warehouse Management, Ning, X, Frame, Azure Data Factory, Azure Functions, Azure Logic Apps, Azure API Management, Azure Service Bus, Azure Event Grid, Visual Studio, Azure Devops, Azure Active Directory, Azure Analysis Services, GoDataFeed, REST, Soap Media, Dynamics 365 CRM, C#, ASP.NET, Angular, AWS Trusted Advisor, Databricks, Flow, erwin Data Modeler, Hopex, Node.js, Next.js, Redis, .NET, Microsoft Azure Monitor, Unity, Python, Langchain, LangGraph, Amazon Simple Storage Service (S3), Dell EMC PowerScale, AWS Analytics, 24-7 Media, IBM Spectrum LSF, Microsoft Dynamics 365 Finance, Microsoft Fabric, Amazon Web Services (AWS), Google Cloud Platform</v>
          </cell>
          <cell r="O207">
            <v>2000000</v>
          </cell>
          <cell r="Q207" t="str">
            <v>Itransition Group is a global software development and IT services company founded in 1998. With over 3,000 professionals across more than 10 offices worldwide, the company has successfully completed over 1,530 projects for more than 800 clients, including startups, SMBs, and Fortune 500 enterprises in over 40 countries. Headquartered in Decatur, Georgia, Itransition is recognized as a leader in outsourced software development and has received accolades from various industry analysts.
The company offers a comprehensive range of services throughout the software development lifecycle, including IT consulting, managed IT services, product engineering, application development, and quality engineering. Itransition specializes in cloud solutions, mobile development, cybersecurity, business process management, ERP, HR management, document management, CRM, and digital enterprise ecosystems. They also engineer domain-specific solutions that incorporate automation, machine learning, AR/VR, and IoT technologies, often leveraging partnerships with multiple vendors to deliver tailored software ecosystems.</v>
          </cell>
          <cell r="R207">
            <v>1998</v>
          </cell>
        </row>
        <row r="208">
          <cell r="A208" t="str">
            <v>Verisk</v>
          </cell>
          <cell r="B208">
            <v>0</v>
          </cell>
          <cell r="C208">
            <v>7800</v>
          </cell>
          <cell r="D208" t="str">
            <v>information services</v>
          </cell>
          <cell r="E208" t="str">
            <v>http://www.verisk.com</v>
          </cell>
          <cell r="F208" t="str">
            <v>http://www.linkedin.com/company/verisk-analytics</v>
          </cell>
          <cell r="G208" t="str">
            <v>Jersey City</v>
          </cell>
          <cell r="H208" t="str">
            <v>New Jersey</v>
          </cell>
          <cell r="I208" t="str">
            <v>financial services, natural resources, government, risk management, insurance, energy &amp; specialized markets, energy, healthcare, diversified commercial services, industrials, insurance technology, claims processing, disaster preparedness analytics, automation, construction, climate resilience analytics, insurance analytics, disaster response analytics, risk transfer solutions, disaster recovery analytics, claims automation, data security, catastrophe risk, regulatory compliance, insurance portfolio management, life insurance, hazard response planning, insurance risk transfer, catastrophe modeling software, real estate, b2b, environmental risk mitigation, climate resilience planning, workflow automation, insurance industry, hazard mapping, risk pricing, environmental hazard response, climate risk management, risk assessment, big data, customer experience, property data, risk quantification, climate resilience tools, regulatory reporting, energy &amp; utilities, weather risk analytics, hazard risk prediction, risk assessment tools, operational efficiency, climate risk modeling, ai, claims analytics, extreme event risk, hazard risk management, disaster risk analytics, climate risk analytics, risk evaluation, risk modeling, risk management software, risk analytics platform, weather event prediction, loss estimation, ai and machine learning, risk mitigation, underwriting solutions, reinsurance analytics, underwriting, disaster risk reduction, insurance industry data, fraud detection, weather risk management, natural disaster risk, geospatial data, risk intelligence, risk insights, portfolio analysis, climate change adaptation tools, geospatial risk data, insurance data assets, geospatial hazard mapping, sustainability analytics, machine learning, extreme weather modeling, extreme event modeling, insurance agencies and brokerages, natural hazard risk, insurance decision support, insurance analytics platform, enterprise risk management, insurance data, transportation &amp; logistics, catastrophe risk modeling, hazard response, services, climate change adaptation, risk mitigation strategies, innovation, weather event risk, geospatial analytics, catastrophe loss estimates, environmental hazard data, portfolio management, risk transfer, risk modeling tools, natural disaster modeling, reinsurance, weather hazard analytics, geospatial risk assessment, data-driven insights, hazard analysis, consulting, geospatial hazard data, advanced analytics, claims database, global risk assessment, fraud detection algorithms, catastrophe modeling, climate change risk, environmental hazard modeling, insurance solutions, environmental risk assessment, hazard risk quantification, risk evaluation tools, market intelligence, insurance software, data analytics, predictive analytics, property insurance, casualty insurance, annuity products, pricing solutions, portfolio assessment, customer insights, specialty markets, commercial property, personal auto insurance, claims management, market analysis, automated underwriting, insurance policies, insurance market trends, emerging risks, capital assets, insurance programs, insurance compliance, insurance insights, financial institutions insurance, healthcare insurance, employment practices liability, marine insurance, commercial excess liability, high-value insurance, construction insurance, telematics, digital transformation in insurance, claims resolution, customer experience in insurance, finance, distribution, construction &amp; real estate, health care, health, wellness &amp; fitness, hospital &amp; health care, computer &amp; network security, information technology &amp; services, enterprise software, enterprises, computer software, artificial intelligence, insurance agencies &amp; brokerages</v>
          </cell>
          <cell r="J208" t="str">
            <v>Route 53, Microsoft Office 365, Microsoft Application Insights, Atlassian Cloud, Microsoft Power BI, AWS SDK for JavaScript, OneTrust, Create React App, GitLab, Eloqua, Marketo, Salesforce Live Agent, ServiceNow, Amazon SES, Salesforce, Adobe Marketing Cloud, Slack, Zendesk, Mobile Friendly, Microsoft-IIS, Kaltura, Hotjar, AngularJS, Google Tag Manager, Hubspot, Bootstrap Framework, Yahoo Ad Manager Plus, Google Maps (Non Paid Users), Facebook Widget, Linkedin Marketing Solutions, Multilingual, MouseFlow, New Relic, ASP.NET, Facebook Login (Connect), Incapsula, Adobe Media Optimizer, Yahoo Analytics, reCAPTCHA, Google Analytics, Optimizely, Facebook Custom Audiences, Google Maps, AI, J2EE, DotNetNuke, Datonics, Audatex, Python, Django, Zscaler, AWS Trusted Advisor, Microsoft Azure Monitor, Rust, ACL, Microsoft Office, Microsoft Excel, Amazon Web Services (AWS), Angular, VueJS, React, AWS Analytics, Node.js, Claude, Copilot, Oracle Integration Cloud, Oracle Visual Builder Cloud Service, Microsoft Entra, Azure AD Notifications, Okta, SailPoint, Gem, SQL, AWS CloudFormation, CDK, TypeScript, Jira, GoToAssist (FASTchat), Spring Boot, Microsoft Sql Server, Aurora, Snowflake, Oracle Analytics Cloud, Jest, HTML Pro, Javascript, JUnit, .GIS, ADP Applicant Tracking System, Salesforce CRM Analytics, pandas, GDAL, NTENT, PHP, Laravel, REST, GraphQL, Docker, Excel4Apps, AWS Bedrock, Azure Analysis Services, Athena, Power BI Documenter, C#, Jenkins, Azure Devops, Terraform, Amazon Elastic Container Service (Amazon ECS), dynaTrace, Splunk, Wiz, Selenium, Amazon EC2, Lambda Cloud, Amazon S3, Sizmek (MediaMind), Google AdWords Conversion, ISO+â„¢, Workfront, Microsoft SQL Server Reporting Services, API Gateway, Remote, ChatGPT, Salesforce Service Cloud, Box, Amazon CloudWatch, Amazon Kinesis, Amazon Managed Streaming for Apache Kafka (Amazon MSK), Amazon Simple Queue Service (SQS), Apache Iceberg, Apache Kafka, Apache Parquet, AWS Glue Data Catalog, AWS Key Management Service (KMS), AWS Step Functions, Delta Lake, PySpark, Redshift, Semrush, SNS, Spark, LinkedIn Learning, Coursera, Monte Carlo, Visual Studio, SAP Ariba Platform, Coupa, Microsoft PowerPoint, , Oracle Cloud, Oracle Receivables, Selenium WebDriver, Apache JMeter, .NET, Google AlloyDB for PostgreSQL, Amazon DynamoDB, Redis, Guidewire PolicyCenter, Guidewire ClaimCenter, Guidewire BillingCenter, Oracle XML DB, Soap Media, Guidewire, Argon CI/CD Security, Concur, AWS Cloud Development Kit (AWS CDK), Kubernetes, GitHub Enterprise, GitHub Actions, PeopleSoft CRM, Azure OpenAI Service, Micro, VMware, Admin, HTML5 Maker, CSS, Sass, Less, Bootstrap, Progress Kendo UI, Infragistics SharePlus Enterprise, WCF, Ansible, GitHub, Amazon EKS Anywhere, AWS CodePipeline, AWS Lambda, ECS, MySQL, OpenTelemetry, PostgreSQL, Xray, GoToMeeting, OpenSearch, Analyzer, Confluence, Git, FlipHTML5, Bitbucket, Bamboo, Octopus Deploy, Cypress, Cucumber, Postman, Kong Insomnia, QMetry Automation Studio, go+, Webmail, NUnit, Playwright, Microsoft Teams, 3M 360 Encompass - Health Analytics Suite, DocuSign, Infor CloudSuite Customer Relationship Management (CRM), Culture Amp, Microsoft.NET Core 3.1, Jupyter Notebook, Markdown, PowerBI Tiles, Bicep, Angular Material, TrakSYS, Google Kubernetes Engine (GKE), Datadog, Azure Monitor, Azure Key Vault, AWS Secrets Manager, Cvent, C# (C Sharp)</v>
          </cell>
          <cell r="K208">
            <v>1202550000</v>
          </cell>
          <cell r="L208" t="str">
            <v>Debt Financing</v>
          </cell>
          <cell r="M208">
            <v>500000000</v>
          </cell>
          <cell r="N208">
            <v>44986</v>
          </cell>
          <cell r="O208">
            <v>3072700000</v>
          </cell>
          <cell r="Q208" t="str">
            <v>Verisk Analytics, Inc. is a global leader in data analytics, technology, and risk management solutions, primarily focused on the property and casualty insurance industry. Headquartered in Jersey City, New Jersey, the company employs over 7,500 people across more than 20 countries. Founded in 1971, Verisk transitioned from a non-profit organization to a for-profit entity in 1997 and rebranded in 2008. It has grown significantly through strategic acquisitions, including Wood Mackenzie and AIR Worldwide.
Verisk provides a range of AI-powered solutions that enhance underwriting, claims automation, fraud detection, and catastrophe modeling. The company manages extensive datasets, including over 30 petabytes of data and 34 billion records related to insurance. Its mission is to empower clients to improve efficiency and make informed decisions regarding risks such as climate change and extreme events. Verisk is committed to ethical data stewardship and inclusivity, earning recognition as a Great Place to Work.</v>
          </cell>
          <cell r="R208">
            <v>1971</v>
          </cell>
        </row>
        <row r="209">
          <cell r="A209" t="str">
            <v>F5</v>
          </cell>
          <cell r="B209">
            <v>0</v>
          </cell>
          <cell r="C209">
            <v>6200</v>
          </cell>
          <cell r="D209" t="str">
            <v>information technology &amp; services</v>
          </cell>
          <cell r="E209" t="str">
            <v>http://www.f5.com</v>
          </cell>
          <cell r="F209" t="str">
            <v>http://www.linkedin.com/company/f5</v>
          </cell>
          <cell r="G209" t="str">
            <v>Seattle</v>
          </cell>
          <cell r="H209" t="str">
            <v>Washington</v>
          </cell>
          <cell r="I209" t="str">
            <v>application delivery, web acceleration, identity access management, festivals, high availability, live music, ssl vpn, application security, cybersecurity, entertainment, wan optimization, application availability, loadbalancing, network hardware, cloud computing, security, ddos protection, network traffic management, corporate events, waf,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v>
          </cell>
          <cell r="J209" t="str">
            <v>Salesforce, Outlook, Marketo, Microsoft Office 365, DemandBase, Microsoft Application Insights, Atlassian Cloud, React Redux, The Trade Desk, Salesforce Service Cloud, MongoDB, Workday, Omniture (Adobe), Amazon SES, Adobe Marketing Cloud, Slack, Zendesk, Nginx, LiveRamp, Mobile Friendly, Easyling, reCAPTCHA, Tealium, WordPress.org, AddThis, Apache, Qualtrics, Facebook Widget, Facebook Login (Connect), Google Tag Manager, Facebook Custom Audiences, DoubleClick Floodlight, Adobe Media Optimizer, RocketFuel, YouTube, Bizible, Salesforce Live Agent, Linkedin Marketing Solutions, Remote, Netskope, Palo Alto Networks, Zscaler, Amazon EC2, Amazon S3, Amazon Virtual Private Cloud (Amazon VPC), AWS Trusted Advisor, Buffer, Docker, Git, go+, GRPC, IBM ILOG CPLEX Optimization Studio, Kubernetes, Microsoft Azure Monitor, Oracle ATG Web Commerce, REST, Sizmek (MediaMind), Terraform, Salesforce CRM Analytics, IdeaScale, Skedge.me, Jamf, Parallels Mac Management for Microsoft SCCM, GitHub, Litmos, Tableau, Priority Engine (Informa TechTarget), Concur, SAP, Microsoft Entra ID, Okta, Microsoft Active Directory Federation Services, Azure Linux Virtual Machines, Tor, LeadsPedia, Ellucian Colleague Finance, IBM Cognos Analytics, Dell EMC Unity, Python, SystemVerilog, Ixia, .NET, Xaxis, Outreach.io, LinkedIn Ads, Bash, Amazon Web Services (AWS), Azure Analysis Services, Google Cloud Platform, Prometheus, Grafana, OpenTelemetry, Ansible, Apache Flink, Puppet, SaltStack, AWS CloudFormation, Podman, VEED, Air, Oracle CPQ, Zuora, ACL, SAP Sybase InfoMaker, IBM License Metric Tool (ILMT), IntelliJ IDEA, Akamai CDN Solutions, F5 BIG-IP, SharePoint, Arista EOS, Infoblox, Junip, KVM, MicroMain CMMS, Microsoft Hyper-V Server, Microsoft Windows Server 2012, MySQL, OpenStack, Perl, PostgreSQL, SQL, UniFi SDN, VMware, AWS SDK for JavaScript, Standalone Tomcat - Java Servlet and JSP Platform by TurnKey Linux (HVM), Angular, PHP, HTML Pro, CSS, Oracle Analytics Cloud, Apache Iceberg, Apache Kafka, ClickHouse, Elasticsearch, Coupa, BlueTie Vault, Checkmarx, Confluence, Datadog, GitLab, JFrog Artifactory, Jira, Mend, Microsoft PowerShell, Qualys Penetration Testing, Splunk, ANGEL LMS, Intel Xeon, LabVIEW, Okta Universal Directory, Oracle EBS Projects, Microsoft Excel, React, VueJS, Node.js, ServiceNow, Boomi, Workato, Jenkins, Verizon WAF, Security, Azure DDoS Protection, Nomad, Rancher Labs, Microsoft Dynamics CRM Consulting, vSphere, Proxmox VE, OpenSearch, Redis, Oracle E Business Suite, Oracle Fusion Cloud ERP, Clari, Oracle Integration Cloud, Apigee, Varicent, Power BI Documenter, AWS Analytics, Azure Key Vault, Semgrep, NVIDIA, Aryson MySQL to MSSQL Converter, Azure Functions, Azure Logic Apps, Azure Data Factory, Azure API Management, Oracle Fusion Middleware, Amazon EKS Anywhere, Amazon CloudWatch, Fluentd, SAS Enterprise Guide, Zscaler ZTNA, S&amp;P Capital IQ Pro, Microsoft PowerPoint, C#, Micro, Microsoft Intune Enterprise Application Management, Prosci, Altium, Cadence, Intel, Mentor Graphics, Verilog, Xilinx Machine Learning, Google Publisher Tag (GPT), Amazon DynamoDB, Amazon EventBridge, Amazon Kinesis, Amazon Simple Queue Service (SQS), Apache Airflow, AppDynamics, Argo CD, AWS Step Functions, AWS Systems Manager, Azure Active Directory, Azure Automation, Azure Blob Storage, Azure Cosmos DB, Azure Event Grid, Azure Event Hubs, Azure Monitor, Azure Service Bus, Azure SQL, Azure Virtual Machines, Bicep, BigPanda, Camunda, containerd, cri-o, dynaTrace, ECS, ELK Stack, Flow, Flux, GitHub Actions, Google AdWords Conversion, Google Cloud Deployment Manager, Google Cloud Functions, Google Cloud Monitoring, Google Cloud SQL, Google Cloud Storage, Google Compute Engine, Google Kubernetes Engine, HELM, InfluxDB, Istio, Lambda Cloud, Linkerd, Microsoft Azure, New Relic, PagerDuty, Prefect, Progress Chef, PubSub+, Resolver, Rundeck, SNS, StackStorm, Temporal Cloud, ThousandEyes, Timescale, VictoriaMetrics, Amazon Elastic Load Balancing, CrowdStrike Falcon, Microsoft Defender for Cloud, SentinelOne, JAMIS Prime ERP, OpenCTI, Recorded Future, Anomali, Maltego, Shodan, VirusTotal, Wireshark, Payara Server, Sigma, ServiceNow Service Graph Connectors, TierPoint DRaaS, Weibo, Oracle Cloud, Oracle General Ledger, SAP Accounts Payable and Receivable, Sage Fixed Assets, DataXu, , LinkedIn Sales Navigator, Salesforce CRM, , Zopim, Azure Devops, Highspot, EFI, Junos OS, Aja Video Systems, AWS Direct Connect, Azure ExpressRoute, AWS Transit Gateway, Azure Virtual WAN, AWS VPN, SpingMetrics, AWX, AMP, Google Cloud, CyberArk, BeyondTrust, ChatGPT, Next.js, Aurora, Amazon Managed Streaming for Apache Kafka (Amazon MSK), TrakSYS, Apex, Copado, Gearset, Oracle EBS CRM, Aha!, AI, MapMarker, Zoomdata, Akamai Connected Cloud (formerly Linode), Check Point CloudGuard Harmony Connect (CloudGuard Connect), Coveo, IBM Storage Suite for IBM Cloud Paks, TypeScript, Django CSRF, Snowflake, Salesforce CPQ, Salesforce Marketing Cloud Intelligence (formerly Datorama), Javascript, AdPilot, Gorilla Nation, , Envoy, Palo Alto PA-5200 Series, Cisco Unified Intelligence Center, Proofpoint CASB, McAfee Total Protection for Data Loss (DLP), Salesforce Sales Cloud, Adobe Experience Cloud, Mulesoft, Informatica Test Data Management, OpenLDAP, SAM, Selenium, Pipedrive, Gem, Mode, Webex, VISI, Xilinx Vivado, Intel Quartus Prime, Microsoft Office, CircleCI, Ruby On Rails, Bitbucket, IBM Db2 for Linux, UNIX, and Microsoft Windows, Microsoft Word, Apple macOS, Splunk SOAR, Playwright, API Gateway, Kona Web Application Firewall, Arbor Cloud DDoS Protection Services, Oracle Cloud Infrastructure Identity and Access Management, FUSION, Blue Yonder Order Management, Etsy, ServiceNow HR Service Delivery, Google App Engine, ServiceNow Flow Designer, ServiceNow Virtual Agent, ServiceNow Service Portal, ServiceNow Employee Center, Uipath, Visio, NLP, Cisco vEdge Cloud Router, Ansible AWX (Opensource Ansible Tower alternative), Calypso, Bugzilla, Boomi AtomSphere, Route, PL/SQL, Oracle Forms, Oracle Reports, Frame, Netlify, FinancialForce, Mavenlink, , Xpedition Enterprise, Figma, Argocd, AWS Auto Scaling, Google Cloud Logging, Google Kubernetes Engine (GKE), Descript, AngularJS, ServiceNow Integration Hub, Apache Beam, Swagger UI, PowerBI Tiles, Windows 11, Hive, TUNE, Red Hat OpenShift, Brighttalk, Smartsheet, Amazon Linux 2, Broadcom Service Virtualization, IoT, dbt, Databricks, Fivetran, Snyk Code (SAST), Ad Astra, Minteye / AdsCaptcha, Tenable Nessus, Siemens SIMATIC S7, NVIDIA Morpheus, SailPoint, Saviynt, Lytics, Automic Automation, Acunetix, Burp Suite, C/C++, Coverity, Micro Focus Fortify, SonarQube, Rapid7, F5 BIG-IP Local Traffic Manager (LTM), Oracle Passlogix, OpenAI, Anthropic Claude, Gemini, Langchain, LlamaIndex, Azure Data Lake Storage, ebs, Fusion ERP Analytics, Excel4Apps, Secured MVC Forum on Windows 2012 R2, Oracle Siebel, AWS Transfer for SFTP, JobNimbus, NetBox, HashiCorp Vault, FIS, TelmarHelixa, CentOS, Lenel, GTmetrix, Pandora FMS, Oracle Automatic Storage Management (ASM), ChatBot, Copilot, Icertis Contract Management Software, VMware NSX, Citrix XenClient, Nutanix AHV, Dell EMC Isilon, NetApp, Hitachi JP1, Qumu, Ceph, Django Language, Kibana, Express, Arista Networks, Infoblox DHCP, Azure Cloud Shell, Adconion, Bootstrapcdn, Oracle Financial Services, Thomson Reuters ONESOURCE, OANDA Corporation, CAT, Connect, F5 Silverline, Sanity, Contentful, Vercel, Groove, Oracle Virtualization, ezFlow for Google Docs for G Suite, RSA SecurID Suite, AWS Control Tower, Ipswitch WhatsUp Gold, Asana, AT Internet's Analytics Suite, Hi-Media Performance, Flame, IBM HTTP Server, JTL-Shop 3, Pytest, Robot Framework, Canon Printers, E-planning, Oracle Cloud Infrastructure, Microsoft Project, Wrike, Claude</v>
          </cell>
          <cell r="K209">
            <v>30000000</v>
          </cell>
          <cell r="L209" t="str">
            <v>Other</v>
          </cell>
          <cell r="M209">
            <v>30000000</v>
          </cell>
          <cell r="N209">
            <v>36312</v>
          </cell>
          <cell r="O209">
            <v>3088072000</v>
          </cell>
          <cell r="Q209" t="str">
            <v>F5, Inc. is a technology company based in Seattle, Washington, founded in 1996. It specializes in application security, multi-cloud management, online fraud prevention, and application delivery networking. F5 is known for its foundational product, BIG-IP, which intelligently manages network traffic and has evolved to include a range of solutions for application availability, performance, and security.
The company offers a variety of services, including application delivery controllers, web application firewalls, DDoS protection, and bot management. F5 also provides multi-cloud management and API management services, supporting modern digital experiences across data centers, public clouds, and edge computing. With a strong focus on security, F5 has made significant investments through strategic acquisitions to enhance its offerings.
F5 serves a wide array of clients, including 48 of the Fortune 50 companies, making it a key player in the market for large enterprises that require robust solutions for managing web traffic and security threats. The company continues to adapt to the evolving landscape of technology, emphasizing secure and efficient application delivery.</v>
          </cell>
          <cell r="R209">
            <v>1996</v>
          </cell>
        </row>
        <row r="210">
          <cell r="A210" t="str">
            <v>Udacity</v>
          </cell>
          <cell r="B210">
            <v>0</v>
          </cell>
          <cell r="C210">
            <v>3200</v>
          </cell>
          <cell r="D210" t="str">
            <v>e-learning</v>
          </cell>
          <cell r="E210" t="str">
            <v>http://www.udacity.com</v>
          </cell>
          <cell r="F210" t="str">
            <v>http://www.linkedin.com/school/udacity</v>
          </cell>
          <cell r="G210" t="str">
            <v>Mountain View</v>
          </cell>
          <cell r="H210" t="str">
            <v>California</v>
          </cell>
          <cell r="I210" t="str">
            <v>programming, online learning, data science, artificial intelligence, elearning, digital marketing, robotics, career advancement, careers, technology, education, cloud computing, ai in telecommunications, mentorship from industry experts, practical projects, natural language processing, ai for healthcare, industry collaboration in curriculum, real-world industry projects, tech workforce training, cloud architecture courses, remote industry mentorship, deep learning with pytorch, deep learning, digital economy skills, industry leader collaboration, ai product management, cybersecurity training, ai for energy management, sensor fusion for autonomous vehicles, global learner base, ai ethics and bias mitigation, autonomous vehicle training, digital marketing courses, real-world project-based learning, workforce development, industry collaboration in education, industry-recognized credentials, ai in manufacturing, practical skills development, industry-driven skill development, data engineering with aws, industry partner projects, robotics software engineering, industry collaboration in course design, lifelong learning, machine learning education, industry expert instructors, practical skills for job readiness, practical industry skills, government, remote industry training, generative ai, tech talent pipeline, real-world project experience, career-focused education, industry collaboration, practical skills for employment, digital skills development, ai for trading, professional upskilling, industry-aligned curriculum, job-ready training, technology education, ai for supply chain optimization, tech skills training, web development, industry partnerships, cloud services, collaborative curriculum, b2b, global online platform, market research, nanodegree programs, information technology, autonomous systems training, remote mentorship support, software development, industry certification, tech skills certification, computer vision, collaborative course development, self-driving car engineering, remote education, quantum computing introduction, practical project portfolio, industry-driven curriculum, colleges, universities, and professional schools, career transition support, scalable online platform, services, tech skills certification programs, industry partner collaboration, cloud computing courses, professional development, industry-focused online learning, industry-relevant skills, collaborative industry projects, industry-specific training, global education access, data science training, generative ai courses, ai for enterprise applications, cybersecurity, mentorship support, machine learning, online courses in ai, real-world projects, practical skill building, tech industry partnerships, practical skill acquisition, tech talent training, vocational training, online education, industry-focused skill building, industry-aligned certifications, industry partner certifications, cybersecurity specialization, practical skills for tech careers, tech industry demand, remote learning, ai programming, data engineering, programming for data science, product management, robotic process automation, self-driving cars, user experience design, data analysis, business analytics, sql for data analysis, full stack development, career resources, technical interview preparation, project-based learning, mentorship programs, neural networks, python programming, c++ programming, agile methodologies, customer-centric design, feedback loops, product prototyping, stakeholder management, user interviews, cross-functional collaboration, data visualization, educational technology, online courses, skill development, talent transformation, self-directed learning, freelancing skills, digital profile optimization, b2c, e-learning, internet, information technology &amp; services, computer software, education management, marketing &amp; advertising, mechanical or industrial engineering, enterprise software, enterprises, design, data analytics, analytics, marketing</v>
          </cell>
          <cell r="J210" t="str">
            <v>CloudFlare CDN, Salesforce, Route 53, Sendgrid, Gmail, Marketo, Google Apps, Zendesk, Amazon AWS, CloudFlare Hosting, Segment.io, Taboola Newsroom, Amplitude, TubeMogul, WP Engine, Atlassian Cloud, Affirm, Drift, React Redux, GitHub Hosting, Mobile Friendly, Circle, AI, Git, GitHub, PowerBI Tiles, Python, R, SQL, Unix, Zapier, Retool, Javascript, PostgreSQL, AWS Trusted Advisor, Microsoft Azure Monitor, Docker, Kubernetes, Google Kubernetes Engine (GKE), Jupyter, Vscode, Redshift, Azure Synapse Analytics, Databricks, Apache Kafka, Spark, Azure Linux Virtual Machines, go+, TypeScript, Ruby On Rails, CloudFlare, Adobe Premiere Pro, Flask, ALEX, DALL-E, GAS, Midjourney, Mode, .NET, OnBase, PyTorch, Tor, Langchain, OpenAI Whisper, Hugging Face, IBM ILOG CPLEX Optimization Studio, NetSuite, Google Kubernetes Engine, Google Cloud Platform, Terraform, AWS CloudFormation, Make, Snowflake, Apache Spark, Spark Streaming, Prometheus, Jaeger, Argocd, GRPC, Grafana, Rust, Amazon EC2, Amazon S3, Amazon Virtual Private Cloud (Amazon VPC), Athena, AWS Control Tower, AWS Cost Explorer, AWS Glue Data Catalog, AWS Organizations, Google AdWords Conversion, Sizmek (MediaMind), XGBoost, Zoomdata, Redis, AVRO, Azure Databricks, BASE, NumPy, pandas, AWS CodeBuild, GitHub Actions, HELM, Azure Data Factory, Google AlloyDB for PostgreSQL, Akamai Connected Cloud (formerly Linode), Amazon Web Services (AWS), Argon CI/CD Security, AWS SDK for JavaScript, Cityworks, CocoaPods, Gradle, Kotlin, Microsoft Azure, npm, Pipedrive, SWIFT, Visual Studio Code, Yarn, Azure Monitor, ISO+â„¢, Azure Resource Manager, Azure Policy, Azure Blueprints, Azure SQL Database, Azure Blob Storage, Azure Virtual Machines, Azure App Service, Azure Active Directory, Argo CD, Adobe After Effects, Strato, Adobe Photoshop, Slack, Adobe Creative Cloud, Pinecone, Datadog</v>
          </cell>
          <cell r="K210">
            <v>235000000</v>
          </cell>
          <cell r="L210" t="str">
            <v>Merger / Acquisition</v>
          </cell>
          <cell r="M210">
            <v>0</v>
          </cell>
          <cell r="N210">
            <v>45352</v>
          </cell>
          <cell r="O210">
            <v>100000000</v>
          </cell>
          <cell r="Q210" t="str">
            <v>Udacity, Inc. is a for-profit online course provider based in the United States, founded in 2011 by Sebastian Thrun, David Stavens, and Mike Sokolsky. The company specializes in vocational tech skills training, offering programs known as Nanodegrees in areas such as AI, machine learning, data science, and cloud computing. With a mission to democratize education, Udacity aims to provide accessible and job-relevant skills that align with real-world job requirements. 
Since its inception, Udacity has evolved from offering free university-style courses to becoming a talent transformation platform, serving over 21 million learners across 195 countries. The platform features project-based Nanodegree programs, free individual courses, and customized training for corporations and governments. Udacity collaborates with industry leaders to create exclusive content and has partnered with organizations to support large-scale upskilling initiatives. In May 2024, Udacity was acquired by Accenture, further enhancing its capabilities in tech education and training.</v>
          </cell>
          <cell r="R210">
            <v>2011</v>
          </cell>
        </row>
        <row r="211">
          <cell r="A211" t="str">
            <v>Axalta</v>
          </cell>
          <cell r="B211">
            <v>0</v>
          </cell>
          <cell r="C211">
            <v>13000</v>
          </cell>
          <cell r="D211" t="str">
            <v>chemicals</v>
          </cell>
          <cell r="E211" t="str">
            <v>http://www.axalta.com</v>
          </cell>
          <cell r="F211" t="str">
            <v>http://www.linkedin.com/company/axalta</v>
          </cell>
          <cell r="G211" t="str">
            <v>Philadelphia</v>
          </cell>
          <cell r="H211" t="str">
            <v>Pennsylvania</v>
          </cell>
          <cell r="I211" t="str">
            <v>marine coatings, digital paint, industrial coatings, powder coatings, architectural coatings, mobility coatings, aviation coatings, electric vehicles, innovation, transportation coatings, paint, technology, automobile coatings, oem coatings, refinish coatings, solutions, sustainability, electrification, coatings, energy, chemicals, chemical manufacturing, coatings for carriages, eco-friendly industrial coatings, high-performance coatings, sustainable industrial coatings, biobased powder coatings, advanced coating technologies, automotive oem coatings, coating r&amp;d, automotive color matching, voc reduction, distribution, energy &amp; utilities, advanced surface technologies, waterborne coatings, application systems, eco-friendly coatings, corrosion protection, automotive coatings innovation, industrial surface solutions, coatings for water treatment, automotive refinish products, coating industry heritage, sustainable manufacturing coatings, specialty coatings, digital color matching, corrosion resistant coatings, market expansion, customer-focused solutions, industrial coatings solutions, industrial liquid coatings, industrial coating innovations, manufacturing, automotive refinish, services, performance coatings for industrial use, digital color tools, sustainable surface solutions, herberts heritage, paint and coating manufacturing, r&amp;d innovation, transportation &amp; logistics, global coatings leader, b2b, innovative surface solutions, industrial surface protection, herberts history, surface protection, sustainable coatings, accessories, environmentally friendly coatings, coating innovation, color matching technologies, coatings innovation, biobased feedstock coatings, digital color management, automotive refinish brands, herberts gmbh, powder coating solutions, consulting, innovative coating formulations, sustainability in coatings, coating formulations, protective industrial coatings, coatings for infrastructure, industrial protective coatings, environmental standards compliance, application technology, construction &amp; real estate, protective coatings, automotive oem, coating technology, coatings for electric motors, environmental compliance, global coatings solutions, powder coating, application efficiency, corrosion resistance, automotive coatings, industrial application coatings, industrial applications, biobased coatings, customer service, color science, color matching, performance coatings, coating application systems, global coatings, waterborne coatings development, refinish products, surface preparation, basecoats, clearcoats, color-matching technologies, liquid coatings, electrocoat, vehicle coatings, paint shop productivity, durability enhancement, electric vehicle coatings, mobility solutions, color trends, customization, customer support, paint systems, automotive refinishing, environmental standards, high gloss clearcoats, advanced technology, accessories for refinishing, vehicle interiors, electrical insulation, agriculture equipment, construction coatings, structural steel coatings, custom color services, energy solutions, resilience coatings, client engagement, smart manufacturing, green building solutions, battery coatings, advanced cloud-based platform, customer experience optimization, productivity tools, color management, clean energy &amp; technology, environmental services, renewables &amp; environment, mechanical or industrial engineering</v>
          </cell>
          <cell r="J211" t="str">
            <v>Salesforce, Route 53, Outlook, Microsoft Office 365, Microsoft Azure Hosting, Microsoft Application Insights, Magento, Adobe CQ, Pardot, Slack, Microsoft-IIS, Apache, Google Maps, Mobile Friendly, ASP.NET, reCAPTCHA, Webtrekk, Wistia, Remote, SAP, SharePoint, ETQ Reliance QMS, Microsoft Excel, Microsoft PowerPoint, AC500 PLC, OpenProject, Microsoft Teams Rooms, Flow, Excel4Apps, Workday Prism Analytics, AI, Zendesk, Tor, .NET, Power BI Documenter, SAP Ariba, Microsoft Office, SAP S/4HANA, IDC, Freelance Distributed Control System (DCS), Workday, Linkedin Marketing Solutions, Olo, Concur, VelocityEHS Accelerate | EHS &amp; ESG, Google VPC Service Controls, , SAP HANA, GAS, Agilent SLIMS, Google AdWords Conversion, CLEAR, Blue Coat ProxySG, BASE, HPE Primera, Pivotal tc Server, Oracle Analytics Cloud, Samsung GALAXY SDK, CONTROL, GRIN, Quip, Salesforce CRM Analytics, mabl, Ivanti Velocity, SAP Ariba Platform, JobNimbus, ADP, SOCi, WMS, Siemens SIMATIC HMI (Human Machine Interface), Sensor Tower, SAS Enterprise Guide, Amazon Advertising, Walmart Shopify Integration, TikTok, Shopee, Process automation package for service request creation in SAP S/4HANA Utilities, SAP Master Data Governance (MDG), Firebird, SQL, DotNetNuke, Mobius, Microsoft Dynamics, SAP R/3, Wagtail CMS, SYNERGY, Shop Floor Data Collection (SFDC), Exact, Seismic, Tableau, Act!, Paligo, SAP ERP, , Cincopa, NLP Catpcha, Epic Caboodle, BlackLine Intercompany, VMware View Manager, Trend Micro Smart Protection, Adobe Real-Time CDP, Ecovadis, Microsoft Azure Monitor, Microsoft 365, Microsoft Entra ID, Microsoft Defender for Cloud, Microsoft Intune Enterprise Application Management, VMware vCenter CapacityIQ, HPE MSA, PeopleFluent, Springer-Miller, Sifter</v>
          </cell>
          <cell r="K211">
            <v>6425000000</v>
          </cell>
          <cell r="L211" t="str">
            <v>Merger / Acquisition</v>
          </cell>
          <cell r="M211">
            <v>0</v>
          </cell>
          <cell r="N211">
            <v>45962</v>
          </cell>
          <cell r="O211">
            <v>5117000000</v>
          </cell>
          <cell r="Q211" t="str">
            <v>Axalta Coating Systems is a global leader in the coatings industry, with a history spanning over 150 years. Established as an independent company in 2013 after the acquisition of DuPont's Performance Coatings business, Axalta is headquartered in Philadelphia, Pennsylvania. The company operates on multiple continents and integrates a variety of heritage brands, including StandoxÂ® and Spies Hecker.
Axalta offers a wide range of products, including automotive coatings for both OEM and refinish applications, powder coatings for decorative and functional uses, and industrial coatings for various sectors. The company also provides innovative digital solutions, such as automated mixing machines and advanced paint technologies. Axalta is committed to sustainability and innovation, focusing on developing coatings for electric vehicles and enhancing color management tools. Its diverse customer base includes automotive manufacturers, body shops, and industrial clients across various sectors.</v>
          </cell>
          <cell r="R211">
            <v>2013</v>
          </cell>
        </row>
        <row r="212">
          <cell r="A212" t="str">
            <v>Cleaning Services Group</v>
          </cell>
          <cell r="B212">
            <v>0</v>
          </cell>
          <cell r="C212">
            <v>6400</v>
          </cell>
          <cell r="D212" t="str">
            <v>facilities services</v>
          </cell>
          <cell r="E212" t="str">
            <v>http://www.csginc.com</v>
          </cell>
          <cell r="F212" t="str">
            <v>http://www.linkedin.com/company/cleaning-services-group</v>
          </cell>
          <cell r="G212" t="str">
            <v>Danvers</v>
          </cell>
          <cell r="H212" t="str">
            <v>Massachusetts</v>
          </cell>
          <cell r="I212" t="str">
            <v>commercial cleaning, facilities services, cleaning services, janitorial services, window cleaning, carpet cleaning, hard floor care, construction cleanup, facility management, proprietary software, real-time data, specialty cleaning services, trusted partner, construction, advanced cleaning equipment, cleaning process reengineering, healthcare, compliance standards, health and safety, construction site cleaning, environmental health, training and certification, environmental cleaning, real-time service tracking, dust mitigation, floor stripping and sealing, retail store cleaning, facility support services, outdoor maintenance, client-specific service engineering, janitorial, innovative solutions, client reporting, warehouse cleaning, custom cleaning plans, health-focused cleaning, sustainable practices, floor care, staffing solutions, eco-friendly cleaning products, construction debris removal, high-touch surface sanitization, distribution center cleaning, disinfection, post-construction dust control, healthcare cleaning, specialized floor care, professional team, customer service, distribution warehouse cleaning, services, cleaning audits, sanitization, cleaning technology, nationwide service, certified green cleaning, window washing, mopping and sweeping, facility health monitoring, disinfection technology, warehouse floor maintenance, retail cleaning, distribution, sustainable cleaning products, innovation, performance monitoring, certified cleaning professionals, green cleaning certification, 24/7 support, staff augmentation, quality assurance, customer portal, integrated facility solutions, post-construction cleaning, dust control, proactive maintenance programs, customized cleaning, outdoor space upkeep, b2b, green cleaning, customer satisfaction, operational efficiency, trash removal, deep cleaning, building maintenance, outdoor space sanitation, outdoor space maintenance, retail, disinfecting services, dust suppression systems, industry experience, comprehensive staffing support, facility maintenance, specialty services, facility support, restaurant cleaning, gym cleaning, exterior maintenance, porter services, labor management, quality control, real-time monitoring, cleaning contracts, industry certifications, cleaning processes, accountability, communication strategies, service blueprints, cap software, employee productivity, brand impression, health standards, infection control, professional cleaning, client satisfaction, service delivery, safety compliance, service innovation, customer-centric solutions, workforce flexibility, health care, health, wellness &amp; fitness, hospital &amp; health care, health &amp; safety</v>
          </cell>
          <cell r="J212" t="str">
            <v>React, Slack, Hubspot, Mobile Friendly, Google Analytics, Google Tag Manager, Remote</v>
          </cell>
          <cell r="O212">
            <v>15789000</v>
          </cell>
          <cell r="Q212" t="str">
            <v>Cleaning Services Group, Inc. (CSG) is a commercial building services company based in Danvers, Massachusetts. With around 356 employees, CSG provides cleaning and maintenance solutions to various sectors, including commercial, retail, construction, and industrial clients across the United States. The company has grown significantly since its founding by Dennis O'Brien, generating $25.7 million in annual revenue and operating in over 40 states.
CSG offers a wide range of services, including floor care, janitorial cleaning, sanitization, and facility support. Their expertise extends to specialized services like window cleaning and construction cleanup. The company focuses on delivering tailored solutions that meet the unique needs of each client, ensuring welcoming and well-maintained environments. CSG's commitment to excellence, innovation, and teamwork drives their mission to enhance business spaces while allowing clients to concentrate on their core operations.</v>
          </cell>
          <cell r="R212">
            <v>1992</v>
          </cell>
        </row>
        <row r="213">
          <cell r="A213" t="str">
            <v>Reuters</v>
          </cell>
          <cell r="B213">
            <v>0</v>
          </cell>
          <cell r="C213">
            <v>25000</v>
          </cell>
          <cell r="D213" t="str">
            <v>media production</v>
          </cell>
          <cell r="E213" t="str">
            <v>http://www.reuters.com</v>
          </cell>
          <cell r="F213" t="str">
            <v>http://www.linkedin.com/company/reuters</v>
          </cell>
          <cell r="G213" t="str">
            <v>New York</v>
          </cell>
          <cell r="H213" t="str">
            <v>New York</v>
          </cell>
          <cell r="I213" t="str">
            <v>content licensing, market data, government, journalistic integrity, real-time market data, media services, news and data analytics, real-time news, services, electronic marketplaces, economic indicators, financial services, media and financial data, trading solutions, news transmission, media technology, trading platforms, content licensing services, digital news delivery, digital news, financial analytics, news agency, information technology, media &amp; publishing, media content, analytics platform, news content, financial data, market intelligence, media content licensing, b2b, web search portals, libraries, archives, and other information services, video news, digital media, news and data services, content creation, digital platforms, content distribution, foreign exchange data, content delivery technology, market analytics, media clients, financial institutions, journalistic independence, financial market data, news reporting, news licensing, finance, distribution</v>
          </cell>
          <cell r="J213" t="str">
            <v>Microsoft Office 365, Salesforce Live Agent, ServiceNow, Slack, Salesforce</v>
          </cell>
          <cell r="L213" t="str">
            <v>Merger / Acquisition</v>
          </cell>
          <cell r="M213">
            <v>0</v>
          </cell>
          <cell r="N213">
            <v>39539</v>
          </cell>
          <cell r="O213">
            <v>832000000</v>
          </cell>
          <cell r="Q213" t="str">
            <v>Reuters is a global news agency and financial information provider, founded in 1851 by Paul Julius Reuter in London. Initially established as a newswire service using telegraphs and pigeons, it has grown into a significant player in journalism and financial data. In 2008, Reuters merged with Thomson Corporation to form Thomson Reuters, which is now headquartered in Toronto.
The company specializes in journalism, providing text, images, and breaking news across various sectors, including politics, business, finance, sports, health, and technology. Reuters is known for its real-time market data and financial services, having pioneered innovations such as computerized stock quotations and foreign exchange matching services. It serves a wide range of clients, including leading global newspapers, broadcasters, and financial institutions, ensuring a broad reach in the media and finance sectors.</v>
          </cell>
          <cell r="R213">
            <v>1851</v>
          </cell>
        </row>
        <row r="214">
          <cell r="A214" t="str">
            <v>Palladium: Make It Possible</v>
          </cell>
          <cell r="B214">
            <v>0</v>
          </cell>
          <cell r="C214">
            <v>3500</v>
          </cell>
          <cell r="D214" t="str">
            <v>management consulting</v>
          </cell>
          <cell r="E214" t="str">
            <v>http://www.thepalladiumgroupusa.com</v>
          </cell>
          <cell r="F214" t="str">
            <v>http://www.linkedin.com/company/palladium-positive-impact</v>
          </cell>
          <cell r="G214" t="str">
            <v>Washington</v>
          </cell>
          <cell r="H214" t="str">
            <v>District of Columbia</v>
          </cell>
          <cell r="I214" t="str">
            <v>social impact, consulting, sustainability, health, international development, esg, education, environment, strategy execution, impact investment, governance, global goals, economic growth, inclusive growth, business consulting &amp; services, program implementation, impact solutions, impact reporting, program management, innovative financing, capacity building, private sector development, services, impact finance, policy advisory, public sector consulting, impact programs, impact models, government, program evaluation, supply chain resilience, climate resilience, governance reform, impact research, data analytics, impact development, stakeholder engagement, global development, impact implementation, health programs, b2b, impact assessment, impact partnerships, sustainable development, social innovation, impact design, impact monitoring, community engagement, impact metrics, impact strategies, impact projects, impact project management, impact analysis, impact analytics, public-private partnerships, disaster resilience, sustainable finance, impact services, impact initiatives, impact data, social services, impact scaling, impact measurement, impact evaluation, management consulting, impact investing, impact frameworks, impact bonds, impact consulting, impact strategy, impact fund, impact delivery, impact management, management consulting services, capital mobilization, social enterprise support, impact tools, digital transformation, education initiatives, development programs, healthcare, finance, non-profit, environmental services, renewables &amp; environment, international trade &amp; development, health care, health, wellness &amp; fitness, hospital &amp; health care, financial services, nonprofit organization management</v>
          </cell>
          <cell r="J214" t="str">
            <v>Outlook, Microsoft Office 365, GoDaddy Hosting, Salesforce, Emma, Slack, Google Tag Manager, YouTube, Nginx, Mobile Friendly, Bootstrap Framework, Twitter Advertising, Linkedin Marketing Solutions, Facebook Custom Audiences, Google Analytics, Facebook Widget, Inventor, Python, R, Databricks, GitHub, React, Microsoft Office, Semrush, BASE, Kubernetes, Workday Prism Analytics, Microsoft Excel, SIMS, Walkme, monday CRM, Microsoft Power Automate, Microsoft Power Apps, Bootstrap, Aryson MySQL to MSSQL Converter, Microsoft.NET Core 3.1, GitLab, Jira, Microsoft PowerPoint, PowerBI Tiles, Microsoft Azure Monitor, Atlassian, AI, SharePoint, NVivo, Connect, Glint, Microsoft Teams, Azure Active Directory, Microsoft Intune Enterprise Application Management, Asana, Canva, Google AdWords Conversion, Amazon Elastic MapReduce (EMR), Power BI Documenter, Tableau, Deltek Costpoint, HeapAnalytics, Frame, AWS Analytics, Azure Analysis Services, Google Cloud, SurveyCTO, Alteryx, Micro, Excel4Apps, Figma, Cursor, Miro, Toolkit, SAP Predictive Analytics, ScorecardResearch, Cascade CMS, Wider Planet, QuickBooks, , Amazon EKS Anywhere, Terraform, Argocd, Amazon Linux 2, AVEVA PDMS, Angular, PostgreSQL, SendBird, Gem</v>
          </cell>
          <cell r="K214">
            <v>44542936</v>
          </cell>
          <cell r="L214" t="str">
            <v>Other</v>
          </cell>
          <cell r="M214">
            <v>40000000</v>
          </cell>
          <cell r="N214">
            <v>43678</v>
          </cell>
          <cell r="O214">
            <v>152726000</v>
          </cell>
          <cell r="Q214" t="str">
            <v>Palladium is an international development, consulting, and implementation firm founded in 1965 and headquartered in Washington, D.C. With operations in over 90 countries and a workforce of approximately 2,500 to 3,142 employees, Palladium addresses global challenges such as climate change, conflict, and inequality. The company collaborates with governments, businesses, and communities to design and implement programs that create lasting social, economic, and financial impact.
Palladium focuses on "Positive Impact" by integrating commercial growth with social progress. Its services include program execution, strategic advisory, private sector investment, and supply chain resilience. The firm manages complex initiatives for various sectors, including workforce development, public health, and economic revitalization. Notable initiatives include the Utkrisht Development Impact Bond in India and the SPRING Accelerator program. Led by CEO Joel Padowitz, Palladium is recognized for its expertise in social innovation and sustainable development, with a revenue range of $1-10 billion.</v>
          </cell>
          <cell r="R214">
            <v>1965</v>
          </cell>
        </row>
        <row r="215">
          <cell r="A215" t="str">
            <v>USI Insurance Services</v>
          </cell>
          <cell r="B215">
            <v>0</v>
          </cell>
          <cell r="C215">
            <v>11000</v>
          </cell>
          <cell r="D215" t="str">
            <v>insurance</v>
          </cell>
          <cell r="E215" t="str">
            <v>http://www.usi.com</v>
          </cell>
          <cell r="F215" t="str">
            <v>http://www.linkedin.com/company/usi-insurance-services</v>
          </cell>
          <cell r="G215" t="str">
            <v>Valhalla</v>
          </cell>
          <cell r="H215" t="str">
            <v>New York</v>
          </cell>
          <cell r="I215" t="str">
            <v>employee benefits, personal risk, insurance financial services, affinity programs, insurance brokerage consulting, risk management, retirement consulting, insurance, insurance amp financial services, property casualty, insurance industry, energy &amp; utilities, client solutions, insurance data, insurance agencies and brokerages, retirement planning, risk assessment, omni knowledge engine, data analytics, compliance, insurance analytics, client service, services, gaming insurance, property &amp; casualty overview, industry expertise, habitational/community associations, professional liability, real estate, innovative solutions, client needs, insurance expertise, international insurance, local service, consulting, life sciences insurance, insurance programs, real estate insurance, national coverage, healthcare insurance, industry verticals, insurance services, social service &amp; non-profit insurance, insurance technology, risk management tools, insurance solutions, healthcare, special risk programs, financial planning, analytics-driven, retirement services, risk mitigation strategies, non-profit, natural disaster resources, marine &amp; logistics insurance, aviation insurance, property &amp; casualty insurance, insurance innovation, data-driven insights, construction insurance, strategic risk management, risk management solutions, client focus, client-centric approach, risk assessment tools, technology integration, public entity insurance, risk control process, national network, banking &amp; financial institutions, business services, insurance consulting, analytics platform, analytics, property &amp; casualty, client data, benefits consulting, digital transformation, customized solutions, client engagement, higher education insurance, enterprise risk management, food &amp; agriculture insurance, b2b, sustainability, operational efficiency, mining insurance, consulting services, construction, benefits benchmarking, surety bond, transportation &amp; logistics, auto dealer services, hospitality insurance, retail insurance, finance, retirement solutions, risk analysis, technology-enabled, energy insurance, local expertise, talent acquisition, insurance platform, client-centric, insurance brokerage, risk mitigation, industrial insurance, heavy equipment insurance, brokerage, usi one advantage, financial services, customer service, strategic planning, talent development, customized programs, local service teams, path risk control, client-specific strategies, specialty solutions, usi one platform, community engagement, proprietary platform, local offices, risk exposures, customized insurance solutions, analytics and insights, environmental sustainability, strategic solutions, education, construction &amp; real estate, insurance agencies &amp; brokerages, health care, health, wellness &amp; fitness, hospital &amp; health care, nonprofit organization management, information technology &amp; services, environmental services, renewables &amp; environment, management consulting</v>
          </cell>
          <cell r="J215" t="str">
            <v>Sendgrid, Outlook, Marketo, Microsoft Office 365, CloudFlare Hosting, Microsoft Application Insights, React Redux, Slack, Salesforce, Google Tag Manager, EPiServer, ASP.NET, Mobile Friendly, Wistia, YouTube, Microsoft Office, ImageRight, Microsoft Excel, Microsoft PowerPoint, Microsoft SQL Server Reporting Services, Power Query, Gem, Microsoft Active Directory Federation Services, Microsoft Azure Monitor, Office365, Microsoft Entra ID, CAT, Azure Application Gateway, Azure Front Door, Akamai CDN Solutions, Azure Virtual Network, Express, .NET, Cisco Secure Firewall Management Center, Azure DNS, Microsoft Defender for Cloud, Azure Devops, Concur, SWIFT, Omniture (Adobe), SES, Vanta, ISO+â„¢, CLEAR, SQL, Microsoft Word, ClearSaleing (eBay Enterprise), Complex Media Network, GEP, Brainshark, Haiku Learning, Microsoft Intune Enterprise Application Management, Microsoft OneDrive for Business, Microsoft Teams Rooms, Microsoft 365, Microsoft PowerShell, Microsoft Windows Server 2012, Infoblox DHCP, Microsoft Advanced Group Policy Management, OneTrust Tech Risk &amp; Compliance, Ning, Google AdWords Conversion, Excel4Apps, Secured MVC Forum on Windows 2012 R2, Salesforce CRM Analytics, SharePoint, WebOffice, ServiceNow, Webex, Fusion ERP Analytics, Microsoft Dynamics CRM, Power BI Documenter, Tableau, Comet.ml, ServiceNow Configuration Management Database, Sagitta, PowerBI Tiles, Veracode Static Analysis (SAST), DAX, Snowflake, EFI, BASE, Linkedin Marketing Solutions, X, Facebook, Instagram, AI, Microsoft Power Apps, GitHub Copilot, ChatGPT, Act!, Adobe, SAP, Azure Data Factory, dbt, GoToAssist (FASTchat), Oracle Argus, Azure Active Directory B2C, Citrix, VLAN, CPI, Less</v>
          </cell>
          <cell r="K215">
            <v>1011870000</v>
          </cell>
          <cell r="L215" t="str">
            <v>Other</v>
          </cell>
          <cell r="M215">
            <v>1000000000</v>
          </cell>
          <cell r="N215">
            <v>45170</v>
          </cell>
          <cell r="O215">
            <v>3000000000</v>
          </cell>
          <cell r="Q215" t="str">
            <v>USI Insurance Services is a leading insurance brokerage and consulting firm based in Valhalla, New York. With around 200 offices across the United States and a workforce of over 10,500 professionals, USI has grown significantly since its founding in 1994. The company now serves more than 500,000 clients and generates approximately $3 billion in revenue, making it the second largest privately held broker of U.S. business and the ninth largest globally.
USI offers a wide range of services, including commercial property and casualty insurance, employee benefits, personal risk coverage, and retirement consulting. Their proprietary platforms, USI ONE AdvantageÂ® and PATHâ„¢, enhance client solutions and streamline the risk control process. USI is committed to understanding client needs, providing exceptional service, and delivering innovative solutions tailored to various market segments, from large corporations to individuals.</v>
          </cell>
          <cell r="R215">
            <v>1994</v>
          </cell>
        </row>
        <row r="216">
          <cell r="A216" t="str">
            <v>Endeavor</v>
          </cell>
          <cell r="B216">
            <v>0</v>
          </cell>
          <cell r="C216">
            <v>8000</v>
          </cell>
          <cell r="D216" t="str">
            <v>entertainment</v>
          </cell>
          <cell r="E216" t="str">
            <v>http://www.endeavorco.com</v>
          </cell>
          <cell r="F216" t="str">
            <v>http://www.linkedin.com/company/endeavor-co</v>
          </cell>
          <cell r="G216" t="str">
            <v>Beverly Hills</v>
          </cell>
          <cell r="H216" t="str">
            <v>California</v>
          </cell>
          <cell r="I216" t="str">
            <v>music, media, entertainment, sports, content, events, fashion, licensing, talent representation, services-misc. amusement &amp; recreation, consumer discretionary, entertainment providers, data analytics, content monetization, content licensing, customer journey, sports properties, sports and entertainment content, brand licensing, event management, content partnerships, content streaming, content distribution, b2c, hospitality, content creation, content ownership, content platform, analytics, talent management, digital media, content rights, media franchises, content marketing, b2b, live events, media production, premium sports, customer engagement, content distribution platform, marketing services, motion picture and video production, content ecosystem, content delivery, sports content, content strategy, content production, d2c, content management, content creators, streaming platform, services, consulting, entertainment content, live event experiences, content services, digital marketing, sports data, gaming technology, fan engagement, experiential marketing, ufc, wwe, global events, premium experiences, venue management, ticket sales, sponsorship, audience insights, media rights, merchandising, cultural marketing, trade shows, sports marketing, team management, broadcasting, hospitality packages, engagement strategies, client initiatives, sports operations, consultancy services, strategic investments, event production, live streaming, experiential hospitality, brand partnerships, performance analytics, experiential events, art fairs, consultation services, rights management, cross-platform marketing, distribution, events services, leisure, travel &amp; tourism, information technology &amp; services, marketing &amp; advertising, broadcast media, management consulting</v>
          </cell>
          <cell r="J216" t="str">
            <v>Cloudflare DNS, Mimecast, Outlook, Microsoft Office 365, Python, Sophos, Workday, Slack, WordPress.org, Hotjar, reCAPTCHA, Varnish, Nginx, Vimeo, Typekit, Workday Recruit, Google Analytics, ON24, Google Tag Manager, Mobile Friendly, Microsoft Office, Microsoft Windows Server 2012, Microsoft Teams, Azure Active Directory, Office365, Apple macOS, Kiosked, Cisco VPN, Concur, PowerBI Tiles, Tableau, Amplitude, SQL, DAX, Power Query, Microsoft Word, Salesforce CRM Analytics, Adobe Creative Suite, Oracle GRC, , SAP BTP for Spend Management, SAP Business Planning and Consolidation (BPC), SAP ECC, Microsoft Excel, Cisco UCS Servers, Microsoft 365, Microsoft Azure Monitor, Microsoft Defender for Cloud, Microsoft Entra ID, Microsoft Exchange Online, Microsoft Hyper-V Server, Microsoft Intune Enterprise Application Management, Microsoft PowerShell, Microsoft Teams Rooms, Nutanix, SharePoint, SAP, SS&amp;C, Excel4Apps</v>
          </cell>
          <cell r="K216">
            <v>14556200000</v>
          </cell>
          <cell r="L216" t="str">
            <v>Merger / Acquisition</v>
          </cell>
          <cell r="M216">
            <v>0</v>
          </cell>
          <cell r="N216">
            <v>45931</v>
          </cell>
          <cell r="O216">
            <v>7100000000</v>
          </cell>
          <cell r="Q216" t="str">
            <v>Endeavor is a global sports and entertainment company that owns and manages a diverse portfolio of premium content and talent. Originally a Hollywood talent agency, Endeavor has expanded into various sectors, including sports, live events, and media production. It holds majority ownership in TKO Group Holdings, which includes well-known brands like UFC and WWE.
The company offers a range of services, including talent representation through WME, brand licensing via IMG, and cultural marketing through 160over90. Endeavor also produces and distributes nonscripted and sports content, operates a premium streaming platform, and manages live events such as festivals and art fairs. With a focus on data-driven intelligence and social impact initiatives, Endeavor integrates technology to enhance its offerings across the sports and entertainment landscape.</v>
          </cell>
          <cell r="R216">
            <v>1898</v>
          </cell>
        </row>
        <row r="217">
          <cell r="A217" t="str">
            <v>Episource</v>
          </cell>
          <cell r="B217">
            <v>0</v>
          </cell>
          <cell r="C217">
            <v>6200</v>
          </cell>
          <cell r="D217" t="str">
            <v>information technology &amp; services</v>
          </cell>
          <cell r="E217" t="str">
            <v>http://www.episource.com</v>
          </cell>
          <cell r="F217" t="str">
            <v>http://www.linkedin.com/company/episource</v>
          </cell>
          <cell r="G217" t="str">
            <v>Gardena</v>
          </cell>
          <cell r="H217" t="str">
            <v>California</v>
          </cell>
          <cell r="I217" t="str">
            <v>encounter data submissions, risk adjustment analytics, health risk assessments, retrospective chart reviews, consulting services, quality reporting, it services &amp; it consulting, clinical data management, management consulting services, data-driven decision making, hcc tear sheet, data management, risk management tools, chart review automation, predictive analytics, data retrieval, data interoperability, healthcare compliance, healthcare analytics platform, medical record retrieval automation, medical record retrieval, natural language processing, healthcare data analytics, retrospective chart review, risk adjustment program assessment, risk management, healthcare data integration, healthcare technology innovation, healthcare analytics, concurrent review, cloud-based platforms, health information services, provider engagement, healthcare it solutions, risk adjustment software, b2b, patient care gaps, risk adjustment, ai in healthcare, patient risk assessment, risk score optimization, nlp technology, operational efficiency, risk scoring, social determinants of health analysis, medical chart coding, healthcare operational efficiency, healthcare outcomes improvement, claims data analysis, risk score accuracy, hcc coding, services, medical coding, consulting, program performance, healthcare reimbursement, risk score gap closure, risk program management, cms risk adjustment, provider risk assessment, regulatory compliance, healthcare technology, medical coding services, ai-powered healthcare, healthcare industry solutions, healthcare data security, point-of-care solutions, emr integration, medical record audits, remote automation, compliance review, encounter submissions, program assessment, data submission, chart audits, patient engagement, quality improvement, interoperability solutions, coding accuracy, healthcare outcomes, client retention, healthcare data solutions, actionable insights, cloud-based platform, payvider solutions, provider networks, medicare advantage, cms compliance, healthcare reporting, custom data capture, financial projections, topdown analysis, provider education, data reconciliation, user-friendly interface, patient care coordination, healthcare performance metrics, risk stratification, client support services, health plan optimization, coding tools, multi-disciplinary teams, patient data aggregation, value-based care, saas, healthcare, management consulting, information technology &amp; services, enterprise software, enterprises, computer software, artificial intelligence, analytics, health care, health, wellness &amp; fitness, hospital &amp; health care</v>
          </cell>
          <cell r="J217" t="str">
            <v>UltraDns, Microsoft Office 365, WP Engine, Atlassian Cloud, Vercel, React, Salesforce Service Cloud, Freshdesk, Pardot, Slack, Salesforce, Salesforce Live Agent, Mobile Friendly, LivePerson Monitor, AI</v>
          </cell>
          <cell r="O217">
            <v>2000000000</v>
          </cell>
          <cell r="Q217" t="str">
            <v>Episource LLC is a healthcare technology company founded in 2006 and based in Gardena, California. The company specializes in risk adjustment solutions, analytics, and related services for healthcare payers and providers. It develops software platforms that facilitate medical record review, analytics, and risk management, helping organizations address patient disease profiles, care gaps, and revenue forecasting.
Episource employs between 5,000 and 10,000 people globally and generates approximately $1.1 to $1.9 billion in annual revenue. In 2023, it was acquired by UnitedHealth Group subsidiary Optum, which has allowed it to integrate operations while focusing on innovation in healthcare analytics. The company's notable offerings include the Episource Clarity Platform, which provides an end-to-end solution for risk adjustment and quality initiatives, along with services such as retrospective chart reviews, quality reporting, and clinical services to enhance insights into patient care.</v>
          </cell>
          <cell r="R217">
            <v>2006</v>
          </cell>
        </row>
        <row r="218">
          <cell r="A218" t="str">
            <v>Curaleaf</v>
          </cell>
          <cell r="B218">
            <v>0</v>
          </cell>
          <cell r="C218">
            <v>5600</v>
          </cell>
          <cell r="D218" t="str">
            <v>alternative medicine</v>
          </cell>
          <cell r="E218" t="str">
            <v>http://www.curaleaf.com</v>
          </cell>
          <cell r="F218" t="str">
            <v>http://www.linkedin.com/company/curaleaf</v>
          </cell>
          <cell r="G218" t="str">
            <v>New York</v>
          </cell>
          <cell r="H218" t="str">
            <v>New York</v>
          </cell>
          <cell r="I218" t="str">
            <v>market diversification, product development, european cannabis operations, cannabis product development, wellness products, vapes, brand portfolio, global cannabis market, cannabis industry social responsibility, recreational cannabis, recreational cannabis brands, cannabis research collaborations, cannabis product formulations, distribution, market expansion, cannabis product safety, market leadership, social responsibility, extraction, regulatory compliance, services, distribution network, research collaborations, supply chain management, cannabis market growth strategies, cannabis product innovation, diversity initiatives in industry, european cannabis market, social justice in cannabis, product manufacturing, edibles, advanced cultivation technologies, cannabis regulatory compliance, cannabis supply chain, customer engagement, cannabis research, cultivation, international markets, wholesale, market expansion strategies, sustainability, cannabis extraction technology, quality assurance, education, dispensaries, supply chain, europe, cannabis industry diversification, cannabis product branding, publicly traded cannabis company, product quality, medical cannabis, product innovation, brand development, b2b, cannabis product quality control, sustainable cannabis cultivation, north america, diversity in cannabis industry, international cannabis supply chain, e-commerce, medical cannabis therapies, market regulation, cannabis industry leadership, consumer products, product portfolio, industry leadership, high-growth, cannabis cultivation technology, customer base, regulatory environment, social justice initiatives, diversity initiatives, cannabis consumer health, cannabis product portfolio, plant cultivation, cannabis supply chain management, food crops grown under cover, innovative product formulations, patient care, uk medical cannabis registry, innovation, acquisition strategy, cannabis, retail, sustainable practices, cannabis product safety standards, extraction facilities, international operations, market growth, market penetration, north american cannabis market, health and wellness, real-world evidence, marijuana dispensaries, cannabis products, curaleaf rewards, wellness solutions, cannabis delivery, find dispensary, cannabis education, plant precision, cannabis app, cannabis cultivation, premium cannabis, customer support, cannabis usage, cbd products, thc products, cannabis strains, herbal supplements, online cannabis ordering, local dispensaries, medical card support, customer loyalty program, cannabis retail, signature products, cannabis community, dispensary locator, health benefits of cannabis, cannabis advocacy, patient resources, sustainable cannabis, cannabis safety, personalized cannabis, cannabis events, music cannabis culture, cannabis history, cannabis testing, licensed dispensaries, cannabis innovation, cannabis regulations, cannabis entrepreneurship, cannabis delivery service, cannabis lifestyle, cannabis recipes, online shop cannabis, cannabis product knowledge, b2c, healthcare, legal, manufacturing, logistics &amp; supply chain, environmental services, renewables &amp; environment, consumer internet, consumers, internet, information technology &amp; services, consumer goods, pharmaceuticals, medical, health, wellness &amp; fitness, health care, hospital &amp; health care, mechanical or industrial engineering</v>
          </cell>
          <cell r="J218" t="str">
            <v>Salesforce, Outlook, Greenhouse.io, Microsoft Azure Hosting, Amazon AWS, accessiBe, Atlassian Cloud, Vercel, Hubspot, Slack, Multilingual, WordPress.org, Google Font API, Linkedin Marketing Solutions, Bootstrap Framework, Mobile Friendly, Facebook Login (Connect), DoubleClick, Twitter Advertising, DoubleClick Floodlight, Quantcast, Piwik, Facebook Custom Audiences, DoubleClick Conversion, Google AdWords Conversion, YouTube, Typekit, Google AdSense, Google Maps (Non Paid Users), Google Play, Wix, Squarespace ECommerce, Facebook Widget, Google Dynamic Remarketing, Google Analytics, Google Maps, Gravity Forms, Google Tag Manager, Optimizely, Remote, Wider Planet, Postpresso, ETQ Reliance QMS, HPLC, IoT, Act!, CONTROL, Ning, EFI, AdMetrics, LeafLogix, Microsoft Excel, Zscaler ZTNA, Dutchie, Microsoft PowerPoint, Carbon, Tor, Air, NUnit, TSYS, Azure Virtual Machine Scale Sets, Analyzer, SAP Material Requirement Planning (MRP), Backblaze Computer Backup, BASE, Less, Microsoft Office, Revel iPad POS, Box, AWS Application Load Balancer, Cisco Unified Intelligence Center, VMware SD-WAN, Microsoft 365, Microsoft Exchange Online, Microsoft Teams Rooms, SharePoint, ALEX, Vena, Omniture (Adobe), PowerBI Tiles, SQL, Informatica, Microsoft SQL Server Reporting Services, Onit, Security, Inventor, Excel4Apps, Quip, Dell iDRAC (Integrated Dell Remote Access Controller), Microsoft Azure Monitor, , Azure Devops, Microsoft Power Platform, X, C#, .NET, Javascript, Microsoft Word, Adobe, eMaint CMMS, Microsoft Dynamics, Informatica Intelligent Cloud Services (IICS), Aqua</v>
          </cell>
          <cell r="K218">
            <v>1054889148</v>
          </cell>
          <cell r="L218" t="str">
            <v>Debt Financing</v>
          </cell>
          <cell r="M218">
            <v>500000000</v>
          </cell>
          <cell r="N218">
            <v>46054</v>
          </cell>
          <cell r="O218">
            <v>1290334000</v>
          </cell>
          <cell r="Q218" t="str">
            <v>Curaleaf Holdings, Inc. is a prominent international cannabis company based in Stamford, Connecticut. It focuses on delivering high-quality consumer products in both medical and adult-use markets across the United States and Europe. The company operates as a vertically integrated business, managing the entire supply chain from cultivation to patient delivery. Curaleaf serves a significant addressable population of 192 million across 23 U.S. states, with extensive cultivation and processing capabilities, and a growing retail presence.
Curaleaf offers a diverse range of cannabis products, including dispensary items and innovative formulations like Select Squeeze, a THC-infused beverage enhancer. Its key brands include Curaleaf, Select, Grassroots, and others. Internationally, Curaleaf International stands as Europe's largest vertically integrated cannabis company, with operations in multiple countries and a focus on producing medical cannabis active pharmaceutical ingredients. The company emphasizes research, compliance, and education in the cannabis industry, serving over 350,000 registered patients in the U.S.</v>
          </cell>
          <cell r="R218">
            <v>2010</v>
          </cell>
        </row>
        <row r="219">
          <cell r="A219" t="str">
            <v>Realtor.com</v>
          </cell>
          <cell r="B219">
            <v>0</v>
          </cell>
          <cell r="C219">
            <v>3400</v>
          </cell>
          <cell r="D219" t="str">
            <v>information technology &amp; services</v>
          </cell>
          <cell r="E219" t="str">
            <v>http://www.realtor.com</v>
          </cell>
          <cell r="F219" t="str">
            <v>http://www.linkedin.com/company/realtor-com</v>
          </cell>
          <cell r="G219" t="str">
            <v>Austin</v>
          </cell>
          <cell r="H219" t="str">
            <v>Texas</v>
          </cell>
          <cell r="I219" t="str">
            <v>saas, real estate, consumer, enterprise software, software, information technology, software development, school district data, home sale tools, property history reports, rental management, data aggregation, digital property marketing, mls integration, market trends, property market reports, real estate search, listing updates, real estate app development, market insights, virtual home tours, homeowner tools, professional services, real estate services, property listings, real estate listing syndication, real estate ai tools, property management, property listing accuracy, client engagement, listing accuracy, real estate partnerships, client connections, services, market trend analysis, real estate data partnerships, real estate crm integration, client communication, real estate agents, digital marketing, neighborhood profiles, real estate market, real estate database, real estate search optimization, neighborhood crime data, home valuation algorithms, home values, mls data, market analytics, mls data feeds, search filters, property comparison, mobile apps, neighborhood data, property valuation tools, real estate news, rental listings, neighborhood insights, lead generation, listing management, mortgage calculators, real estate marketing, housing market, real estate marketplace, home selling resources, virtual tours, offices of real estate agents and brokers, real estate analytics, home buying tools, property search, real estate content marketing, real estate platform, market prediction models, real estate data, real estate lead generation, home improvement, b2c, digital real estate, b2b, real estate industry, home search, customer experience, real estate technology, virtual viewings, mobile app, user experience, homes for sale, real estate listings, foreclosures, new construction, home value, buying tips, selling tips, renting apartments, managing rentals, screening tenants, mortgage rates, pre-approval, mortgage calculator, financial advice, real estate agent, compare agents, property records, lease creation, collect rent online, first-time home buyers, housing trends, celebrity real estate, unique homes, community amenities, home customization, energy-efficient homes, home buyer resource center, veterans home buyer guide, usda home loans, home insurance guide, buyer agent, listing agent, real estate tools, success stories, housing resource centers, home journeys, real estate professionals, local real estate listings, real estate trends, computer software, information technology &amp; services, enterprises, professional training &amp; coaching, marketing &amp; advertising, sales, ux</v>
          </cell>
          <cell r="J219" t="str">
            <v>Route 53, Amazon AWS, Mixpanel, Ooyala, WP Engine, Atlassian Cloud, OneTrust, React Redux, Salesforce Service Cloud, MongoDB, Adobe Tag Management, Salesforce Live Agent, Amazon SES, Salesforce, Adobe Marketing Cloud, Bootstrap Framework, Mobile Friendly, Google Font API, Google Tag Manager, Nginx, WordPress.org, Formassembly, YouTube, AI, Acumatica, QuickBooks, Tableau, Amazon Web Services (AWS), Tyk, Apollo, AWS Trusted Advisor, Amazon EKS Anywhere, Amazon CloudFront, Verizon WAF, Kubernetes, JWT, GraphQL, Amplitude, AWS Analytics, React, Node.js, REST, Google Ad Manager, CAT, Javascript, CSS, FlipHTML5, Snowflake, UltiPro, Airflow, Amazon Managed Streaming for Apache Kafka (Amazon MSK), Amazon S3, Apache Kafka, API Gateway, Argocd, AWS CloudFormation, CircleCI, dbt, ECS, GitHub, Hightouch, Lambda Cloud, New Relic, Sizmek (MediaMind), Splunk, Terraform, Amazon Virtual Private Cloud (Amazon VPC), Argo CD, AWS Fargate, AWS SDK for JavaScript, AWS Secrets Manager, Bash, BlueTie Vault, Datadog, Docker, GitHub Actions, go+, Grafana, HELM, Istio, Jenkins, Opsgenie, PagerDuty, Prometheus, Python, ServiceNow, Glam Media, Amazon CloudWatch, Apache JMeter, Gatling, Impact Radius, JUnit, k6, Postman, Pytest, requests, Asana, CallMiner Eureka, Fivetran, Jira, Dv360, SSMS Tools Pack, Lytics, Azure Data Lake Storage, Tor, Google AdWords Conversion, Pantheon, Connect, Toolkit, Salesforce Lightning Web Components, Apex, Amazon Managed Workflows for Apache Airflow (MWAA), Oracle Data Cloud, Stormshield, Salesforce Marketing Cloud Intelligence (formerly Datorama), SQL, Google Sheets, ADAPT, Gemini, Claude, Figma, PRO.FILE, Amazon Simple Queue Service (SQS), Argo, Imperva Serverless Protection, Kotlin, Redis, TypeScript, Cisco Adaptive Security Appliance (ASA) Software, Excel4Apps, AWS WAF, Vertex, Amazon EC2, Expo, React Native, Appium, Playwright, Salesforce CRM Analytics, Next.js, Amazon DynamoDB, Segment, Wordpress, Wordpress VIP, Phoenix, Confluence, Backstage, Google, Adobe Creative Suite, Microsoft Excel, Amazon EventBridge, PostgreSQL, MySQL, Redux, Copilot, DemandBase, Google Analytics, Repl.it, Retool, Zapier, Nestjs, Jobvite, Indeed, LinkedIn Ads, Meta Ads Manager, TikTok, Reddit for business, Apple, SWIFT, AWS EventBridge, Kiosked, Android, ChatGPT, GAS, ANGEL LMS, Braze, Cordial, Facebook, Instagram, Linkedin Marketing Solutions, Pinterest, Snapchat, UKG, Outlook, UKG Wallet, AWS Lambda, HTML Pro, Vertex AI, Fastapi, NumPy, pandas</v>
          </cell>
          <cell r="L219" t="str">
            <v>Merger / Acquisition</v>
          </cell>
          <cell r="M219">
            <v>0</v>
          </cell>
          <cell r="N219">
            <v>45566</v>
          </cell>
          <cell r="O219">
            <v>552000000</v>
          </cell>
          <cell r="P219">
            <v>11</v>
          </cell>
          <cell r="Q219" t="str">
            <v>Realtor.com is a prominent real estate search platform in the U.S., operated by Move, Inc. It provides a comprehensive database of property listings, search tools, and resources, primarily sourced from the National Association of Realtors (NAR) and Multiple Listing Services (MLS). Launched in 1995, the platform has grown significantly, offering over 1.3 million listings by 1999 and becoming publicly accessible in 1996.
The platform features a wide range of for-sale properties, rentals, and new homes, along with tools that assist users in making informed decisions, such as virtual tours and professional connections. Realtor.com emphasizes consumer-friendly features and maintains strong partnerships with NAR and MLSs. It also offers products tailored for real estate professionals, including enhanced listings and lead generation tools. With a focus on supporting real estate agents and brokerages, Realtor.com aims to be a valuable resource in the home search process.</v>
          </cell>
          <cell r="R219">
            <v>1996</v>
          </cell>
        </row>
        <row r="220">
          <cell r="A220" t="str">
            <v>Randstad Digital Americas</v>
          </cell>
          <cell r="B220">
            <v>0</v>
          </cell>
          <cell r="C220">
            <v>3400</v>
          </cell>
          <cell r="D220" t="str">
            <v>information technology &amp; services</v>
          </cell>
          <cell r="F220" t="str">
            <v>http://www.linkedin.com/company/randstad-digital-americas</v>
          </cell>
          <cell r="G220" t="str">
            <v>Atlanta</v>
          </cell>
          <cell r="H220" t="str">
            <v>Georgia</v>
          </cell>
          <cell r="I220" t="str">
            <v>total it solutions provider, recruitment, consulting, projects, outsourcing, permanent it staffing, it staff augmentation, infastructure, it services &amp; it consulting, information technology &amp; services</v>
          </cell>
          <cell r="O220">
            <v>1000000000</v>
          </cell>
          <cell r="Q220" t="str">
            <v>Randstad Digital Americas is a leading provider of technology talent and solutions in North America, focusing on digital transformation through a talent-first approach. With a legacy of over 30 years, the company employs more than 12,000 IT professionals in the region and leverages a global workforce of over 46,000 employees. Their model combines skilled professionals with proven methodologies to meet client needs in talent-scarce environments.
The company offers expertise across four core service lines: customer experience, digital and product engineering, data and analytics, and cloud transformation and infrastructure. Their engagement models include talent services for sourcing professionals, global talent centers for delivery, and managed solutions for comprehensive project ownership. Randstad Digital Americas also supports various sectors, including healthcare, aerospace, and public services, with initiatives powered by their AI-driven Torc platform for talent sourcing and management.</v>
          </cell>
          <cell r="R220">
            <v>1984</v>
          </cell>
        </row>
        <row r="221">
          <cell r="A221" t="str">
            <v>Edward Jones</v>
          </cell>
          <cell r="B221">
            <v>0</v>
          </cell>
          <cell r="C221">
            <v>55000</v>
          </cell>
          <cell r="D221" t="str">
            <v>financial services</v>
          </cell>
          <cell r="E221" t="str">
            <v>http://www.edwardjones.com</v>
          </cell>
          <cell r="F221" t="str">
            <v>http://www.linkedin.com/company/edward-jones</v>
          </cell>
          <cell r="G221" t="str">
            <v>St. Louis</v>
          </cell>
          <cell r="H221" t="str">
            <v>Missouri</v>
          </cell>
          <cell r="I221" t="str">
            <v>portfolio diversification, face-to-face advice, services, long-term financial goals, personalized financial planning, small investor focus, wealth accumulation, local community engagement, client relationship management, digital financial tools, community investment solutions, personalized client care, wealth management, personalized portfolio management, community wealth building, asset allocation, wealth strategies, client retention, face-to-face client service, financial education, long-term investment strategies, stocks and bonds, investment services, financial goals, financial planning, annuities, local financial guidance, retail, long-term investing, face-to-face financial planning, local community banking, investment research, advisory services, financial advice, financial planning software, portfolio management, client engagement, asset management, financial services, diversified investments, investment portfolio, mutual funds, client-first philosophy, market analysis, client-centric approach, local financial planning, investment portfolio management, insurance products, client relationships, investment strategies, retirement accounts, local branch, small town banking, investment advisory, financial technology, risk management, small community banking, personalized wealth management, community-based financial advice, community financial services, community financial advisors, b2c, local investment advice, life insurance, retirement planning, client-focused, individual investors, financial security, financial advisory, financial solutions, personalized investment advice, personalized wealth strategies, brokerage network, personalized service, financial literacy, community banking, other financial investment activities, long-term investment, wealth planning tools, personalized financial solutions, investment advice, retirement income planning, community-focused financial services, client relationship, financial literacy education, personalized financial advice, local branch offices, financial advisors, personal finance, retirement income, investment philosophy, financial consultation, tax-efficient investing, investment guidance, money management, financial independence, retirement strategy, financial wellness, financial planning tools, client resources, informed investing, investment options, comprehensive planning, holistic financial advice, trustworthy advisors, client onboarding, wealth preservation, financial assessments, investment education, retirement resources, income strategies, financial transparency, market insights, financial portfolios, clients first, financial checkpoints, account management, financial documentation, financial growth, investment support, financial compliance, finance, investment management, finance technology, information technology &amp; services, financial consulting, consulting, management consulting, capital markets, financial advising, insurance, investing</v>
          </cell>
          <cell r="J221" t="str">
            <v>CloudFlare CDN, CloudFlare Hosting, Acquia Cloud, StackAdapt, The Trade Desk, MongoDB, Slack, Salesforce, Google Play, Google Tag Manager, Facebook Custom Audiences, Cvent, DoubleClick, Facebook Login (Connect), New Relic, Kenexa, Google AdWords Conversion, DoubleClick Floodlight, Bing Ads, Visual Website Optimizer, Google Analytics, ClickTale, Linkedin Marketing Solutions, Varnish, Facebook Widget, Google Dynamic Remarketing, Nginx, Mobile Friendly, DoubleClick Conversion, Vimeo, AppNexus, Qualtrics, Evergage, WordPress.org, Typekit, Twitter Advertising, Microsoft Office, Webex, Microsoft Azure Monitor, Amazon Associates, AWS Trusted Advisor, IBM ILOG CPLEX Optimization Studio, WebOffice, Microsoft Power Apps, Microsoft Power Automate, Microsoft Power Platform, SharePoint, Avaya UCaaS, Guru, Palo Alto Networks Cortex XSOAR, Azure Purview, Proofpoint, Zscaler, .NET, Zoomdata, Kubernetes, Coupa, Bloomberg Professional Services, CPI, Azure VPN Gateway, Cisco Secure Firewall Management Center, Wowanalytics, Python, Terraform, Microsoft Word, Excel4Apps, Microsoft PowerPoint, Gem, Micro, Oracle Analytics Cloud, Oracle GRC, SES, Amazon EC2 Container Service, Mode, Air, Atlas, Cisco AppDynamics, ISO+â„¢, Oracle Hyperion Enterprise, TIBCO WebFOCUS, Power BI Documenter, Microsoft Excel, Oracle WebLogic, Amazon Linux 2, Databricks, Snowflake, Azure Data Lake Storage, Azure Synapse Analytics, Azure Key Vault, Azure Devops, Markdown, GitHub, erwin Data Modeler, AWS SDK for JavaScript, WorkSafeBC, Kanbanize, dynaTrace, LogicMonitor, NetScout, Zscaler Internet Access, Zscaler Private Access, Microsoft OneNote, Saviynt, ClearSaleing (eBay Enterprise), MySQL, REST, VMware SD-WAN, SAS Enterprise Guide, Rise, Tor, Delta Lake, Photon, GitLab, Bash, Microsoft PowerShell, Unity Catalog, SQL, Automation Anywhere, Tableau, Microsoft 365, Microsoft Exchange Server 2003, Microsoft Teams, Azure Analysis Services, AWS Analytics, Dell EMC Disaster Recovery, Cascade CMS, ArcGIS, Branch, Nexthink, Splunk, Grafana, MITRE ATT&amp;CK, ServiceNow, Cisco VoIP, Copilot, Digital Fulcrum GhostWriter, Dell ECS Enterprise Object Storage, Lytics, Ning, Axios International, PRO.FILE, Azure Service Fabric, ACL, PowerBI Tiles, ExtremeSwitching, AI, HireVue, Avature, Clarity, Microsoft Windows Server 2000, FactSet, Apex, PeopleSoft Sales, Oracle Cloud, PEO, Azure Linux Virtual Machines, Batch, IBM SPSS Modeler, R, Red Hat Ansible Automation Platform, CONTROL, Podman, Red Hat Satellite, OpenLDAP, Secured MVC Forum on Windows 2012 R2, Jira, FOUNDATION, NetSuite SuiteBuilder, Azure Active Directory B2C, Azure Active Directory, Broadcom ACF2, Microsoft Windows Server 2022, Oracle Unified Directory, Cisco Meraki SD-WAN, E-planning, HELM, Apache, CAT, Redis</v>
          </cell>
          <cell r="K221">
            <v>278800000</v>
          </cell>
          <cell r="L221" t="str">
            <v>Venture (Round not Specified)</v>
          </cell>
          <cell r="M221">
            <v>59400000</v>
          </cell>
          <cell r="N221">
            <v>44927</v>
          </cell>
          <cell r="O221">
            <v>16300000000</v>
          </cell>
          <cell r="P221">
            <v>195</v>
          </cell>
          <cell r="Q221" t="str">
            <v>Edward Jones is a prominent U.S. financial services firm founded in 1922 in St. Louis, Missouri. With around 55,000 employees and $16.3 billion in revenue, it manages approximately $2.2 trillion in client assets. The firm is the largest in the U.S. by the number of financial advisors and operates over 15,000 branch locations across North America.
The company specializes in investment advisory services for individual investors and business owners. Its offerings include investment management, portfolio management, securities brokerage, and insurance services. Edward Jones focuses on a solutions-based approach tailored to the unique needs of its nearly 9 million clients. The firm has a strong presence in both urban and rural markets, having expanded significantly since its inception. Edward Jones is known for its commitment to treating associates as partners and maintaining a culture of fairness and quality in client service.</v>
          </cell>
          <cell r="R221">
            <v>1922</v>
          </cell>
        </row>
        <row r="222">
          <cell r="A222" t="str">
            <v>SLB</v>
          </cell>
          <cell r="B222">
            <v>0</v>
          </cell>
          <cell r="C222">
            <v>110000</v>
          </cell>
          <cell r="D222" t="str">
            <v>information technology &amp; services</v>
          </cell>
          <cell r="E222" t="str">
            <v>http://www.slb.com</v>
          </cell>
          <cell r="F222" t="str">
            <v>http://www.linkedin.com/company/slbglobal</v>
          </cell>
          <cell r="G222" t="str">
            <v>Houston</v>
          </cell>
          <cell r="H222" t="str">
            <v>Texas</v>
          </cell>
          <cell r="I222" t="str">
            <v>geophysical services, completions, formation evaluation, lithium, emissions management, coiled tubing, sand control, decarbonization, reservoir characterization, production &amp; cased hole, geoenergy, artificial lift, css, drilling, perforating, software, ccs, mud logging, cementing, digital technologies, hydrogen, subsea, stimulation, well testing, artificial intelligence, geothermal, energy technology, automation, enterprise data, oil &amp; gas, oilfield services/equipment, energy, technology, information &amp; internet, flow assurance modeling, services, fiber-optic well monitoring, catalysts, well intervention, ai in energy, ai-driven reservoir management, digital oilfield, energy storage, powerdrive rotary steerable, flow control, reservoir simulation, r&amp;d in low-carbon energy, lithium resources, asset management, data analytics, machine learning, edge ai, lithium brine resource modeling, seismic services, riserless open-water abandonment, geoenergy for heating and cooling, deep geothermal systems, well integrity evaluation, cloud computing, digital platform, cementing for well decommissioning, risk management, multiphysics seismic analysis, lithium extraction, oilfield services, geothermal energy, integrated energy project management, pipeline monitoring, autonomous well intervention, seismic data processing, hydrogen solutions, energy transition technologies, fiber-optic sensing, sustainable oilfield practices, renewable integration, drilling automation, b2b, digital transformation, geophysical surveys, ccus technology, predictive maintenance, seismic imaging software, managed pressure drilling, reservoir simulation software, hydrogen process modeling, oilfield automation, operational efficiency, enhanced oil recovery, seismic imaging, digital oilfield solutions, casing repair, geothermal drilling, renewable energy, flares reduction, subsurface modeling, sustainable operations, 4d reservoir monitoring, drilling solutions, reservoir monitoring, pipeline integrity, production optimization, oil &amp; gas drilling services, digital twin, digital twin for oilfield, oil &amp; gas equipment manufacturing, artificial lift optimization, oil and gas equipment, hydrogen production, sensor technology, wellbore integrity, wellbore geomechanics, pipeline integrity management, well logging, drilling fluids, emissions reduction, well construction, carbon capture, consulting, cementing technology, support activities for mining, real-time data, sustainability, software solutions, energy transition, software development, data management, drone inspection, flow assurance, production chemicals, methane emissions, oil and gas innovation, emission reduction, sustainability solutions, hydraulic fracturing, water management, digital solutions, performance assurance, carbon monitoring, elasticity control, subsurface technology, petrophysics, seismic analysis, advanced drilling techniques, fluid analysis, energy storage solutions, asset integrity, field development, subsea operations, remote monitoring, hydrocarbon recovery, environmental compliance, e&amp;p technology, chemical optimization, safety systems, drilling efficiency, well integrity, automated systems, data-driven decision-making, machine learning applications, water control systems, manufacturing, distribution, construction, information technology &amp; services, oil &amp; energy, enterprise software, enterprises, computer software, clean energy &amp; technology, environmental services, renewables &amp; environment, mechanical or industrial engineering</v>
          </cell>
          <cell r="J222" t="str">
            <v>UltraDns, Microsoft Office 365, Microsoft Azure Hosting, Brightcove, Atlassian Cloud, Microsoft Power BI, OneTrust, Create React App, SuccessFactors (SAP), Hubspot, Slack, Adobe Marketing Cloud, DoubleClick Conversion, Bootstrap Framework, ASP.NET, Google Tag Manager, Bing Ads, Zencoder, Ruxit, Facebook Login (Connect), Facebook Widget, SoundCloud, LiveRamp, Google Analytics Ecommerce Tracking, Linkedin Marketing Solutions, Microsoft-IIS, Akamai RUM, Google Analytics, Facebook Custom Audiences, DoubleClick, reCAPTCHA, Google Font API, F5 BIG-IP, Google Dynamic Remarketing, Silverpop, SiteCore, Mobile Friendly, Remote, ANSYS, AutoCAD, Bing, InTouch, Eureka, Microsoft Excel, Inductive Automation Ignition, Tor, SQL, CONTROL, FANUC FIELD System, Wider Planet, SAP, SAP Business Planning and Consolidation (BPC), Cisco Secure Firewall Management Center, Microsoft Windows Defender Antivirus, Cisco VPN, E-planning, Wowanalytics, React Router, Switch Concepts, AWS Application Load Balancer, Data Storage, Veeam Backup &amp; Replication, Oracle Virtualization, Oracle Cloud Infrastructure, Agora, AWS Trusted Advisor, Docker, FederatedMedia, Google AlloyDB for PostgreSQL, Google Cloud, Kubernetes, Microsoft Azure Monitor, Creo+, Dassault SOLIDWORKS, ServiceNow Request Management, CPMStar, Compete, Brocade Switches, SAP Cloud for Customer (C4C), Pega Case Management, Allegro, Altium, BASE, eMaint CMMS, Gem, IBM Tivoli OMEGAMON, C#, AWS SDK for JavaScript, Azure Linux Virtual Machines, SES, Micro, Amazon Product Advertising API, LogIC, Turn, Ignition SCADA, OpenTelemetry, Secured MVC Forum on Windows 2012 R2, AWS Database Migration Service, AT Internet, .NET, SAM, Microsoft Office, TrustArc, REACH, Cascade CMS, Power BI Documenter, Microsoft Power Platform, Microsoft Power Apps, Microsoft Power Automate, DAX, WMS, Oracle Analytics Cloud, Funnel, SAP Material Requirement Planning (MRP), CAESAR II, Microsoft SQL Server Reporting Services, Acme Packet, Google AdWords Conversion, Eclipse, Craneware, Carbon, Tint, Cadence Omnis CFD Platform, , SAP Fiori, 3M 360 Encompass - Health Analytics Suite, SAP S/4HANA Cloud, RapidMiner, Saviynt, SAP Master Data Governance (MDG), NeoData, Microsoft PowerPoint, Python, NumPy, Scipy, pandas, Barracuda MSP, PyTorch, Salesforce Lightning Web Components, TensorFlow, Keras, JAX, BERT, ProclivityMedia, Stable Diffusion, Mode, CrowdTwist, Ning, Aspen Plus, Aspen HYSYS, Mdt Marketing, AMP, Gauges, ServiceNow Orchestration, Workday Prism Analytics, Micro Focus ArcSight, Coda, Azure Virtual Machines, Salesforce CRM Analytics, ICP, SAP Ariba Platform, CAT, Electron, AC500 PLC, Excel4Apps, Power Query, SysTools VBA Password Recovery, Ansys Fluids, Simulink, Control-M, TalentLMS, Feathr, Gorilla Nation, Infoblox DHCP, KVM, VLAN, VMware ESXi, Motorola, Huawei iMaster NCE, Compressor, OpenStack, Rackspace, IBM Db2 for Linux, UNIX, and Microsoft Windows, Onit, JMP, ETAP, GAS, Amazon Web Services (AWS), AVEVA PDMS, WhereScape 3D, Tekla, CADWorx, Olo, Siemens PROFIBUS, Mitsubishi Adroit Process Suite (MAPS), RabbitMQ, GRIN, Azure Digital Twins, Open AdStream, DC Storm, AI, Quip, Orum, Less, 24-7 Media, Microsoft Project, CLEAR, Act!, Otto, Box, , VisualCron, Bevywise MQTT Broker, Amazon Virtual Private Cloud (Amazon VPC), Visio, OpenProject, ATS OnDemand, Elite Software HVAC Solution, SAP Cloud for Customer, AngularJS, CSS, Pega BPM, Cross Pixel Media, poly, Workday, Modbus, REST, SAP Master Data Governance, Retail and Fashion Management extension by Utopia, F5 Global Server Load Balancing (GSLB), Remedy Single Sign On, Atex, ISO+â„¢, CEMAR, SAS Analytics Pro, Intel, Canva, Cisco WebEx Teams, Meta Quest 2, Revit, Autodesk BIM 360 Docs, Office365, Visual-Basic-.NET, WCF, NextGen RCM, Microsoft Azure, Google Cloud Platform, Schlumberger, Flow, Echo, Navisworks, Azure Analysis Services, AWS Analytics, Netriplex, Monte Carlo, JumpDemand / ActiveDemand, GitHub Discussions, Arcserve, Azure Application Insights, Rapid7 InsightVM, IoT, Oracle XML DB, Salesforce Service Cloud, Data Analytics, IBM SoftLayer, Javascript, HTML Pro, MySQL, aPriori Digital Manufacturing Simulation Software, UPS, Azure Blockchain Service, Pacer, Groundtruth, WideOrbit, TSYS, Amazon CloudWatch, Shopware, FreeCAD, CHEMCAD</v>
          </cell>
          <cell r="O222">
            <v>35709000000</v>
          </cell>
          <cell r="Q222" t="str">
            <v>SLB, formerly known as Schlumberger, is a global technology company that specializes in energy innovation, particularly in oilfield services and low-carbon solutions. Founded in 1926 in Paris, SLB has grown to become the world's largest offshore drilling contractor by revenue. The company operates in over 120 countries and employs approximately 111,000 people from diverse nationalities, reflecting its strong global presence and local expertise.
SLB offers a wide range of technology solutions across the energy value chain, including seismic data processing, well testing, directional drilling, and artificial lift services. The company is also a leader in drilling equipment manufacturing and has made significant advancements in digital technologies for exploration and production optimization. In recent years, SLB has focused on developing low- and zero-carbon technologies, including carbon capture and sustainability solutions, to support the energy transition and decarbonization efforts in the industry.</v>
          </cell>
          <cell r="R222">
            <v>1926</v>
          </cell>
        </row>
        <row r="223">
          <cell r="A223" t="str">
            <v>TCS</v>
          </cell>
          <cell r="B223">
            <v>0</v>
          </cell>
          <cell r="C223">
            <v>600000</v>
          </cell>
          <cell r="D223" t="str">
            <v>information technology &amp; services</v>
          </cell>
          <cell r="F223" t="str">
            <v>http://www.linkedin.com/company/tcscloud</v>
          </cell>
          <cell r="G223" t="str">
            <v>Brownsburg</v>
          </cell>
          <cell r="H223" t="str">
            <v>Indiana</v>
          </cell>
          <cell r="I223" t="str">
            <v>it services &amp; it consulting, information technology &amp; services</v>
          </cell>
          <cell r="J223" t="str">
            <v>Amazon AWS, Google Tag Manager, Bootstrap Framework, Ruby On Rails, Trustpilot, Optimizely, Mobile Friendly, Google Analytics</v>
          </cell>
          <cell r="Q223" t="str">
            <v>Tata Consultancy Services (TCS) is a leading Indian multinational technology company that specializes in information technology services, consulting, and business solutions. Founded in 1968 and headquartered in Mumbai, TCS has played a pivotal role in shaping India's IT services industry. The company employs over 607,000 associates across 55 countries and operates more than 200 service delivery centers globally.
TCS offers a range of services, including digital transformation, IT services, and cloud migration, helping clients adapt to new technologies like AI. The company has developed several software products and SaaS platforms, generating significant revenue. TCS is also known for its innovation initiatives, maintaining 19 innovation labs and collaborating with prestigious institutions. Additionally, TCS is committed to community initiatives, sponsoring major marathons worldwide to promote health and sustainability.</v>
          </cell>
        </row>
        <row r="224">
          <cell r="A224" t="str">
            <v>GEICO</v>
          </cell>
          <cell r="B224">
            <v>0</v>
          </cell>
          <cell r="C224">
            <v>27000</v>
          </cell>
          <cell r="D224" t="str">
            <v>insurance</v>
          </cell>
          <cell r="E224" t="str">
            <v>http://www.geico.com</v>
          </cell>
          <cell r="F224" t="str">
            <v>http://www.linkedin.com/company/geico</v>
          </cell>
          <cell r="G224" t="str">
            <v>Bethesda</v>
          </cell>
          <cell r="H224" t="str">
            <v>Maryland</v>
          </cell>
          <cell r="I224" t="str">
            <v>auto insurance, rv insurance, atv insurance, boat insurance, motorcycle insurance, commercial auto insurance, renters, condo, homeowners insurance, id theft insurance, umbrella insurance, sales &amp; marketing, insurance, customer service, enterprise software, software, information technology, insurance agencies and brokerages, auto coverage, competitive pricing, d2c, broad market, call center support, insurance marketing, insurance innovation, mobile app, insurance products, retail, auto insurance claims, auto insurance premiums, customer experience, brand marketing, digital marketing, financial services, auto insurance quotes, customer engagement, insurance coverage, liability insurance, auto insurance for individuals, policy management, auto insurance for families, b2c, life insurance, insurance underwriting, brand advertising, auto insurance coverage options, auto insurance policies, automotive, brand visibility, claims processing, online insurance, services, auto insurance discounts, e-commerce, direct sales model, cost efficiency, collision coverage, auto insurance renewal, claims management, auto insurance for good drivers, direct-to-consumer, insurance technology, risk management, market expansion, comprehensive insurance, renters insurance, condo insurance, flood insurance, earthquake insurance, business insurance, general liability insurance, professional liability insurance, workers' compensation, medical malpractice, travel insurance, identity protection, pet insurance, mobile home insurance, collector car insurance, mexico auto insurance, bicycle insurance, event insurance, claims reporting, claims tracking, roadside assistance, geico mobile app, insurance quotes, payment options, online access, insurance discounts, vehicle types insured, property types insured, business types insured, coverage calculator, safety resources, insurance education, financial strength, commercial auto, wellness insurance, personal property insurance, auto repair services, customer satisfaction, insurance savings, insurance comparisons, mobile device protection, finance, enterprises, computer software, information technology &amp; services, b2b, insurance agencies &amp; brokerages, marketing &amp; advertising, consumer internet, consumers, internet, workers compensation, home &amp; rental insurance</v>
          </cell>
          <cell r="J224" t="str">
            <v>Akamai DNS, AT&amp;T DNS, Microsoft Office 365, Amazon AWS, VueJS, Microsoft Azure Monitor, Atlassian Cloud, React Redux, The Trade Desk, Figma, Salesforce Live Agent, Salesforce, Slack, Adobe Marketing Cloud, Qualtrics, Bazaarvoice, Facebook Widget, Facebook Custom Audiences, Google Analytics, Google Tag Manager, Bing Ads, DoubleClick Floodlight, iTunes, Amazon Associates, Mobile Friendly, Facebook Login (Connect), Google Play, Google Ads, Microsoft Advertising, Open Policy Agent, RegOnline, Azure Devops, GitHub Actions, AWS Trusted Advisor, IBM ILOG CPLEX Optimization Studio, AWS SDK for JavaScript, DotNetNuke, Python, SQL, Docker, Kubernetes, BASE, Microsoft Office, Amazon Elastic Container Registry (ECR), Azure Container Instances, Azure Machine Learning, Azure Monitor, DataRobot, ELK Stack, Grafana, HELM, Jenkins, Prometheus, Terraform, Tor, , Microsoft Power Platform, .NET, Azure Linux Virtual Machines, Microsoft Windows Server 2012, C#, Rancher Labs, AI, Workday, Microsoft PowerShell, Bash, IBM MaaS360, Ansible, IBM Cognos Analytics, Android, Kotlin, Snowflake, PowerBI Tiles, Azure Analysis Services, Weibo, Connect, Foursquare Studio, Google Cloud APIs, Cisco ACI Orchestration, Milvus, Vector, Elasticsearch, Power BI Documenter, dbt, Airflow, Cursor, GitHub Copilot, GraphQL, GRPC, Amazon Managed Streaming for Apache Kafka (Amazon MSK), Azure Active Directory B2C, CAT, SAM, mO Jira OAuth SSO, Jira OpenID Connect SSO, Jira OIDC SSO, R, Dell ECS Enterprise Object Storage, OpenStack, Meta Ads Manager, Pinterest, Snapchat, TikTok, Azure Portal, Red Hat JBoss Enterprise SOA Platform, WebOffice, Apache Kafka, Spark, Visio, C# (C Sharp), go+, Microsoft Active Directory Federation Services, WP-Oauth, React, Redux, HTML5 Maker, CSS, Javascript, Oracle XML DB, Azure Virtual Network, ICP, Meta Llama 3, Mist, Emma, Meta Code Llama, Pulumi, AWS CloudFormation, Google AdWords Conversion, Microsoft Excel, Shiny, CallMiner Eureka, VMware SD-WAN, SES, YouTube, LinkedIn Ads, X, Reddit for business, SharePoint, Zscaler, Cisco Identity Services Engine, Kona Web Application Firewall, Apache Superset, Zivver Email Encryption, Superset, PostgreSQL, Cassandra, Spring Boot, Istio, Jaeger, Kiali, AMP, Liquid, VelocityEHS Accelerate | EHS &amp; ESG, TypeScript, Bootstrap, Django, Apache Spark, Buffer, Microsoft SQL Server Reporting Services, ASP.NET, Secured MVC Forum on Windows 2012 R2, Visual Studio, Microsoft PowerPoint, Amazon Web Services (AWS), Amazon Connect, Lambda Cloud, API Gateway, Amazon S3, SNS, AWS EventBridge, Amazon CloudWatch, Sizmek (MediaMind), Amazon Virtual Private Cloud (Amazon VPC), Amazon Kinesis, Complex Media Network, Amazon Polly, Xray, AWS Analytics, Gradle, IBM Storage Suite for IBM Cloud Paks, JFrog Artifactory, Workday Procurement, Azure Service Bus, Citrix SD-WAN, Duck Creek, Splunk, Titan, Vscode, XPath, Instagram, Azure Container Registry, Azure Storage Explorer, Anthropic Claude, Hugging Face, Langchain, LangGraph, LlamaIndex, OpenAI, Spring, Dart, Flutter, Microsoft Application Insights, Angular, OpenTelemetry, J2EE, FlipHTML5, Azure Network Watcher, IDC, Google AlloyDB for PostgreSQL, Neo4j, Node.js, Objective-C, SAS Enterprise Guide, Delta Lake, Apache Iceberg, Redshift, Claude, Pinecone, Weaviate, Mode, MongoDB, Cisco Meraki SD-WAN, Cisco Meraki, AWS VPN, Cisco AppDynamics, Aruba, Palo Alto PA-5000 Series, Azure Data Lake Analytics, PyTorch, TensorFlow, Adition Technologies - Advertisers, Akamai CDN Solutions, Infoblox DHCP, Palo Alto Networks, PatientPop, Argocd, Rapid7 InsightVM, Workday Prism Analytics, BIRT, Dell EMC PowerScale, Looker, Tableau, Metabase, Nutanix Beam, NICE, Alvaria, ACL, Mint, Excel4Apps, Visual Studio Code, Azure Application Insights, Cisco Secure Firewall Management Center, Cisco Unified Intelligence Center, Cisco VPN, CPI, UniFi SDN, Android Studio, dynaTrace, Azure App Service, Azure Boards, Datadog, New Relic, SKOS, Spring Cloud, Azure Data Lake Storage, Dell EMC PowerStore, DAX, Power Query, scikit-learn, Next.js, Copilot, Google Cloud Machine Learning Engine, HTML Pro, React Router, Switch Concepts, Microsoft Azure, Google Cloud Platform, Chronicle, Its Learning LMS, Ceph, SWIFT, Veeam Backup &amp; Replication, Cisco VoIP, Grafana Loki, Puppet, Spinnaker, REST, Google Cloud CDN, Atlas, Microsoft Power Platform AI Builder, Amazon Linux 2, Outlook, Git, Oracle Analytics Cloud</v>
          </cell>
          <cell r="L224" t="str">
            <v>Merger / Acquisition</v>
          </cell>
          <cell r="M224">
            <v>0</v>
          </cell>
          <cell r="N224">
            <v>35065</v>
          </cell>
          <cell r="O224">
            <v>42252000000</v>
          </cell>
          <cell r="P224">
            <v>92</v>
          </cell>
          <cell r="Q224" t="str">
            <v>GEICO, or Government Employees Insurance Company, is a leading auto insurer in the U.S., founded in 1936. Initially targeting federal government employees and military personnel, GEICO has grown to serve the general public across all 50 states and the District of Columbia. The company has a strong history of innovation, being one of the first to adopt computerized systems for sales and claims, and it offers 24/7 customer support.
GEICO primarily provides auto insurance for both private and commercial vehicles. In addition to auto coverage, it also offers homeowners, renters, and boat insurance through its GEICO Insurance Agency. The company emphasizes customer convenience with mobile apps for quoting and purchasing policies, as well as drive-in claims offices and walk-in sales locations. With over 28 million vehicles insured, GEICO is committed to accessibility and customer care.</v>
          </cell>
          <cell r="R224">
            <v>1936</v>
          </cell>
        </row>
        <row r="225">
          <cell r="A225" t="str">
            <v>IFC - International Finance Corporation</v>
          </cell>
          <cell r="B225">
            <v>0</v>
          </cell>
          <cell r="C225">
            <v>11000</v>
          </cell>
          <cell r="D225" t="str">
            <v>financial services</v>
          </cell>
          <cell r="E225" t="str">
            <v>http://www.ifc.org</v>
          </cell>
          <cell r="F225" t="str">
            <v>http://www.linkedin.com/company/ifclinkedin</v>
          </cell>
          <cell r="G225" t="str">
            <v>Washington</v>
          </cell>
          <cell r="H225" t="str">
            <v>District of Columbia</v>
          </cell>
          <cell r="I225" t="str">
            <v>resource mobilization, gender finance, ifc advisory services, development finance, private sector development, private equity, blended finance, agribusiness, ifc asset management company, ifc investment services, private capital mobilization, climate finance, infrastructure, publicprivate partnerships, venture capital, b2b, impact innovation labs, impact project evaluation, impact approaches, loans, impact ecosystems, impact reporting software, renewable energy, impact practices, impact solutions, market reform, impact analysis models, advisory services, social impact, financial inclusion, impact investing platforms, financial markets, project financing, impact funds, impact performance tracking, risk management, impact project advisory, impact fund management, impact evaluation methodologies, impact models, public-private partnerships, impact evaluation, impact assessment frameworks, impact monitoring systems, emerging markets, all other financial investment activities, impact data collection, impact reporting standards, growth capital, impact reporting, impact strategies, investment climate, private enterprise, capital markets, impact project monitoring, impact data analytics, impact investing, impact networks, impact tools, impact partnerships, innovative financing, financial services, economic growth, innovation, project finance, impact data management, government, impact standards development, poverty reduction, impact data visualization, impact fundraising, impact projects, education, capital mobilization, impact policies, impact metrics, impact measurement frameworks, impact collaborations, clean energy, private sector financing, sustainable finance, impact analysis, impact monitoring, impact measurement tools, market development, services, impact measurement software, investment funds, impact assessment tools, impact assessment, poverty alleviation, impact frameworks, job creation, financial advisory, impact strategy consulting, impact data, impact ecosystem building, impact platforms, impact standards, consulting, impact performance metrics, impact project financing, impact measurement, risk assessment, impact performance, private investment, impact development, health, sustainability, impact investment analysis, asset management, innovation in finance, impact partnership development, development impact, sustainable development, impact innovation, green bonds, social bonds, financial institutions, infrastructure investment, investment advisory services, agriculture financing, health sector investment, education funding, trade finance, microcapital, job upliftment, economic resilience, business opportunities, capacity building, inclusive growth, environmental sustainability, circular economy, agri-business, creative industries, tourism investment, supply chain finance, gender equality initiatives, fragile economies, conflict-afflicted regions, technological investment, community development, cross-border investments, investment outcomes, sustainable development goals, community engagement, funding solutions, equity investment, finance, clean energy &amp; technology, environmental services, renewables &amp; environment, financial consulting, management consulting</v>
          </cell>
          <cell r="J225" t="str">
            <v>CloudFlare CDN, Route 53, CloudFlare Hosting, VueJS, Omniture (Adobe), Adobe Marketing Cloud, Scene7, ASP.NET, Mobile Friendly, YouTube, Scholarselect, Microsoft PowerPoint, Webex, viDesktop, Microsoft Office, Cision, Act!, SAP, Excel4Apps, Apex, Travelport+, Copilot, Power BI Documenter, Google AdWords Conversion, Outlook, Skedge.me, AI, Azure OpenAI Service</v>
          </cell>
          <cell r="K225">
            <v>650000000</v>
          </cell>
          <cell r="L225" t="str">
            <v>Other</v>
          </cell>
          <cell r="N225">
            <v>45931</v>
          </cell>
          <cell r="O225">
            <v>4855000000</v>
          </cell>
          <cell r="Q225" t="str">
            <v>The International Finance Corporation (IFC) is a key member of the World Bank Group, dedicated to fostering private sector growth in emerging markets and developing countries. Based in Washington, D.C., and employing over 4,000 staff across more than 80 countries, IFC aims to promote economic development, reduce extreme poverty, and enhance shared prosperity. Since its establishment in 1956, IFC has provided nearly $250 billion in financing to businesses, significantly contributing to private sector development.
IFC operates through three main functions: investing, mobilizing capital, and advising. It makes direct debt and equity investments in private enterprises, facilitates syndication loans, and offers advisory services to improve investment climates and strengthen local capital markets. With a focus on innovation and measurable development impact, IFC has successfully supported projects in various sectors, including manufacturing, mining, and energy, across 100 developing countries. Its efforts have created jobs and raised living standards, mobilizing trillions in total investment over the decades.</v>
          </cell>
          <cell r="R225">
            <v>1944</v>
          </cell>
        </row>
        <row r="226">
          <cell r="A226" t="str">
            <v>Bloomberg</v>
          </cell>
          <cell r="B226">
            <v>0</v>
          </cell>
          <cell r="C226">
            <v>27000</v>
          </cell>
          <cell r="D226" t="str">
            <v>financial services</v>
          </cell>
          <cell r="F226" t="str">
            <v>http://www.linkedin.com/company/bloomberg-lp</v>
          </cell>
          <cell r="G226" t="str">
            <v>New York</v>
          </cell>
          <cell r="H226" t="str">
            <v>New York</v>
          </cell>
          <cell r="I226" t="str">
            <v>market news, financial advice, software engineering, news, social media for business professionals, technology news, analysis, machine learning, media, business news, financial data, software, information technology, artificial intelligence, information technology &amp; services</v>
          </cell>
          <cell r="J226" t="str">
            <v>NSOne, UltraDns, Microsoft Office 365, Taboola Newsroom, Chartbeat, JQuery 2.1.1, Backbone JS Library, Eloqua, SAP, UptimeRobot, Jira, Atlassian Confluence, Atlassian Cloud, React Redux, Datadog, Mobile Friendly, DoubleClick, New Relic, comScore, Bootstrap Framework, iTunes, Nginx, WordPress.org, Taboola, Multilingual, Vimeo, Moat, Optimizely, Twitter Advertising, Google Tag Manager, Google Play</v>
          </cell>
          <cell r="O226">
            <v>15000000000</v>
          </cell>
          <cell r="Q226" t="str">
            <v>Bloomberg L.P. is a leading financial, software, data, and media company based in Midtown Manhattan, New York City. Founded in 1981 by Michael Bloomberg and his co-founders, the company started with a focus on providing real-time financial data and analytics through computer terminals. It quickly gained traction, with Merrill Lynch becoming its first major client, which helped establish its reputation in the industry. Today, Bloomberg operates 176 locations worldwide and employs over 20,000 people across more than 120 countries.
The company's flagship product, the Bloomberg Terminal, offers customized access to real-time market data, financial analytics, and trading tools for investment professionals. In addition to its core financial services, Bloomberg has a robust media division that includes Bloomberg News, Bloomberg Television, and Bloomberg Businessweek, providing comprehensive financial journalism and analysis. With over 320,000 subscribers, Bloomberg continues to be a vital resource for business and financial professionals globally.</v>
          </cell>
          <cell r="R226">
            <v>1981</v>
          </cell>
        </row>
        <row r="227">
          <cell r="A227" t="str">
            <v>Flutter Entertainment</v>
          </cell>
          <cell r="B227">
            <v>0</v>
          </cell>
          <cell r="C227">
            <v>28000</v>
          </cell>
          <cell r="D227" t="str">
            <v>entertainment</v>
          </cell>
          <cell r="E227" t="str">
            <v>http://www.flutter.com</v>
          </cell>
          <cell r="F227" t="str">
            <v>http://www.linkedin.com/company/flutter-entertainment</v>
          </cell>
          <cell r="G227" t="str">
            <v>New York</v>
          </cell>
          <cell r="H227" t="str">
            <v>New York</v>
          </cell>
          <cell r="I227" t="str">
            <v>games, consumer internet, internet, information technology, computer software: programming data processing, technology, entertainment providers, online sports betting, igaming, innovative technology, customer service, responsible gambling, diverse brand portfolio, global market, fanduel, betfair, paddy power, pokerstars, sky betting, sportsbet, b2b solutions, casino games, poker, horse racing, lottery services, gaming machines, market leadership, customer engagement, sustainability, positive impact plan, localized branding, cross-regional technology, regulated markets, digital gaming, fantasy sports, community support, integrity, teamwork, social responsibility, market expansion, customer experience, financial performance, competitive landscape, gaming platforms, sportsbook solutions, data services, exchange betting, parimutuel wagering, average monthly players, customer demographics, geographic distribution, market presence, strategic acquisitions, innovation, customer focus, fan engagement, daily fantasy sports, live dealer games, casino products, slot games, safer gambling, strategic partnerships, community engagement, m&amp;a strategy, global scale, local hero brands, player experience, customer retention, risk management, data analytics, regulatory compliance, uk market, us market, european market, digital transformation, esports betting, mobile gaming, sports betting partnerships, charitable initiatives, sports sponsorships, brand diversification, gaming technology, liquidity, investor relations, customer accessibility, global gaming market, financial growth, long-term strategy, cross-platform betting, sports integrity, new market expansion, brand loyalty, customer support, b2b, b2c, e-commerce, d2c, services, consumers, information technology &amp; services, environmental services, renewables &amp; environment, social games, social media, computer games, computer software</v>
          </cell>
          <cell r="J227" t="str">
            <v>Cloudflare DNS, Mimecast, Outlook, CloudFlare Hosting, Amazon CloudFront, Route 53, Amazon Elastic Load Balancer, Amazon AWS, Microsoft Office 365, Salesforce, Mailchimp Mandrill, ExactTarget, Zendesk, Jobvite, Microsoft Azure Monitor, Microsoft Application Insights, Atlassian Cloud, GitHub Hosting, Slack, Microsoft Azure, YouTube, dotMailer, Google Tag Manager, Vimeo, Mobile Friendly, Google Font API, Google Maps, Google Maps (Non Paid Users), Apache, Remote, Intercom, Micro Focus ArcSight, Oracle Analytics Cloud, Oracle Cloud, OneTrust Tech Risk &amp; Compliance, Excel4Apps, Microsoft 365, Microsoft PowerPoint, Coupa, Alteryx, Infragistics SharePlus Enterprise, Microsoft Excel, SAM, GitLab, Jenkins, Azure Devops, GitHub Actions, Microsoft Office, AWS Trusted Advisor, AWS Network Firewall, CDK, TypeScript, Terraform, AWS CloudFormation, CAT, Workiva, Workday, Ecovadis, Gem, .NET, Poppulo, Powtoon, SharePoint, Rust, LinkedIn Recruiter, HELM, Crossplane, Argocd, Argo, ACL, Oracle Data Integrator, Oracle Integration Cloud, Bloomberg Professional Services, Amazon Web Services (AWS), Jira, Absorb LMS, AI, Scrum Do, SonarQube Cloud (formerly SonarCloud), Checkmarx, GitHub Advanced Security, Snyk, Aqua Security, Palo Alto Prisma Cloud, Semgrep, Node.js, PHP, Laravel, SAP Billing and Revenue Innovation Management, Docker, Kubernetes, Git, ebs, Oracle Cloud EPM, Arcserve, C#, go+, Groovy, Angular, React, AWS SDK for JavaScript, Javascript, Confluence, Bitbucket, SonarQube, Grafana, npm, Wildfly, Jetty Server, Nginx, Apache Kafka, Apache ActiveMQ, Ubuntu, Playwright, REST, SailPoint, Okta, Miro, React Native, Sizmek (MediaMind), Cisco TelePresence Management Suite (TMS), Workday Peakon Employee Voice, Databricks, Toolkit, Thomson Reuters ONESOURCE, Wider Planet, Udemy, Spark, Amazon Managed Streaming for Apache Kafka (Amazon MSK), Pulsar, Cassandra, AWS Analytics, IBM ILOG CPLEX Optimization Studio, Azure Analysis Services, PostgreSQL, MySQL, Amazon S3, Google Cloud, Simon Data</v>
          </cell>
          <cell r="K227">
            <v>6556805000</v>
          </cell>
          <cell r="L227" t="str">
            <v>Debt Financing</v>
          </cell>
          <cell r="M227">
            <v>1272000000</v>
          </cell>
          <cell r="N227">
            <v>45839</v>
          </cell>
          <cell r="O227">
            <v>16383000000</v>
          </cell>
          <cell r="Q227" t="str">
            <v>Flutter Entertainment is the largest online sports betting and iGaming operator globally, with a diverse portfolio of well-known brands. The company was formed in 2016 through the merger of Paddy Power and Betfair and rebranded in 2019 to reflect its global expansion. Key milestones include the acquisition of The Stars Group in 2020 and a significant stake in MaxBet in 2023, further solidifying its market position.
Flutter operates through two main segments: FanDuel, which leads the US market in sports betting and iGaming, and Flutter International, which dominates in the UK, Ireland, Italy, and Australia. The company emphasizes digital innovation and customer focus, leveraging its "Flutter Edge" to enhance its offerings. Its brand portfolio includes FanDuel, Paddy Power, Betfair, PokerStars, and others, providing a range of services such as sports betting, online casinos, and daily fantasy sports across regulated markets worldwide.</v>
          </cell>
          <cell r="R227">
            <v>2019</v>
          </cell>
        </row>
        <row r="228">
          <cell r="A228" t="str">
            <v>Objectways</v>
          </cell>
          <cell r="B228">
            <v>0</v>
          </cell>
          <cell r="C228">
            <v>3000</v>
          </cell>
          <cell r="D228" t="str">
            <v>information technology &amp; services</v>
          </cell>
          <cell r="E228" t="str">
            <v>http://www.objectways.com</v>
          </cell>
          <cell r="F228" t="str">
            <v>http://www.linkedin.com/company/objectways</v>
          </cell>
          <cell r="G228" t="str">
            <v>Scottsdale</v>
          </cell>
          <cell r="H228" t="str">
            <v>Arizona</v>
          </cell>
          <cell r="I228" t="str">
            <v>it system custom software development, natural language processing, artificial intelligence, generative ai, predictive maintenance, data sourcing, customer experience, compliance, services, other scientific and technical consulting services, data annotation, operational efficiency, content moderation services, secure data handling, ai data security, autonomous vehicles, human-in-the-loop, data labeling, impact sourcing, ai content generation, generative ai development, data security, nlp, professional services, ai compliance, data annotation tools, high-quality data, media &amp; entertainment, e-commerce, finance, data collection, machine learning, ai data solutions, content moderation, manufacturing, ai impact sourcing, healthcare, fraud detection, computer vision, b2b, ai model training, digital transformation, financial services, data security certifications, ai solutions, human-ai synergy, data quality, text annotation, audio annotation, video annotation, image annotation, ocr, 3d point cloud annotation, lidar data, custom data sourcing, healthcare data annotation, financial data annotation, education content moderation, media content management, customer support ai, automated defect detection, medical imaging, clinical data labeling, genomic data annotation, hipaa compliance, gdpr compliance, security protocols, access controls, bias detection, image quality assurance, real-time content analysis, data privacy, voice recognition, content categorization, employee training, cloud data solutions, content recommendation, text summarization, data extraction, automated processes, semantic segmentation, safety and compliance, saas, information technology &amp; services, computer &amp; network security, professional training &amp; coaching, consumer internet, consumers, internet, mechanical or industrial engineering, health care, health, wellness &amp; fitness, hospital &amp; health care, computer software</v>
          </cell>
          <cell r="J228" t="str">
            <v>Route 53, Outlook, Amazon AWS, AWS SDK for JavaScript, Leadfeeder, Slack, Salesforce, Ubuntu, WordPress.org, reCAPTCHA, Bootstrap Framework, Mobile Friendly, Google Tag Manager, Apache, Data Analytics, AI, Terraform, GitHub, Genesys, CallMiner Eureka, SentenceTransformers, Spring Boot, Spring Cloud, PostgreSQL, MongoDB, SQL, Maven, Docker, Kubernetes, Liquibase, OpenTelemetry, Git, GitHub Actions, Jenkins, Intel RealSense, Ansible, Google Cloud Platform, Google Cloud, Google Cloud Monitoring, Google, Wordpress, Five9, Google Kubernetes Engine, Google Cloud Run, Google Cloud Functions, Google Cloud Pub/Sub, Apigee, Google Cloud BigQuery, Flow, WebRTC, AWS Trusted Advisor, IBM ILOG CPLEX Optimization Studio, Microsoft Azure Monitor, Azure Devops, AWS CloudFormation, Sizmek (MediaMind), Python, go+, Bash, Micro, Apache Kafka, Jira, JUnit</v>
          </cell>
          <cell r="O228">
            <v>313000000</v>
          </cell>
          <cell r="Q228" t="str">
            <v>Objectways is a global AI data solutions company founded in 2018 in the U.S. It specializes in high-quality data annotation, collection, and end-to-end AI services to support machine learning projects across various domains, including generative AI, computer vision, and natural language processing. With headquarters in the U.S. and six offices in the U.S. and India, Objectways employs over 2,200 trained annotators and AI specialists, with plans to expand its workforce significantly in the coming years.
The company offers a range of scalable AI data services, including expert data annotation and labeling for tasks such as medical segmentation and robotics trajectories. It also provides data collection services for diverse datasets and custom AI development solutions. Objectways emphasizes secure media workflows, human-in-the-loop processes, and multilingual support, serving sectors like healthcare, automotive, finance, and e-commerce. The company is committed to ethical AI compliance and integrates seamlessly with various platforms to enhance AI initiatives.</v>
          </cell>
          <cell r="R228">
            <v>2018</v>
          </cell>
        </row>
        <row r="229">
          <cell r="A229" t="str">
            <v>ViacomCBS</v>
          </cell>
          <cell r="B229">
            <v>0</v>
          </cell>
          <cell r="C229">
            <v>17000</v>
          </cell>
          <cell r="D229" t="str">
            <v>entertainment</v>
          </cell>
          <cell r="E229" t="str">
            <v>http://www.viacomcbs.com</v>
          </cell>
          <cell r="F229" t="str">
            <v>http://www.linkedin.com/company/viacomcbs</v>
          </cell>
          <cell r="G229" t="str">
            <v>New York</v>
          </cell>
          <cell r="H229" t="str">
            <v>New York</v>
          </cell>
          <cell r="I229" t="str">
            <v>b2c, content production, television networks, media platform, media industry leader, entertainment, live sports, d2c, content partnerships, content licensing, media streaming, services, media services, content distribution, media &amp; entertainment, media industry, media content, publishing, media production, media brand, content pipeline, media franchise, media digital, media entertainment, esg, media conglomerate, content library, advertising, film distribution, media audience, b2b, entertainment company, film production, media innovation, global entertainment, content strategy, audience targeting, film studio, film &amp; television, broadcasting, media diversification, motion picture and video production, paramount+, media growth, media market, media company, digital media, streaming services, media technology, media content delivery, cable networks, content creation, media broadcasting, news, media expansion, media business, media assets, sustainability, streaming platform, media brands, content marketing, digital streaming, original series, streaming, video on demand, digital subscription service, children's programming, scripted originals, unscripted originals, global media, consumer products, studio production, linear channels, free streaming, cultural impact, diversity and inclusion, investor relations, audience engagement, premium content, international markets, tv shows, millennial targeting, comedy programming, live events, documentaries, media partnerships, content for change, interactive content, cross-platform, subscription services, event broadcasting, primetime shows, cable television, network programming, audience analytics, distribution, consumer products &amp; retail, media, motion pictures &amp; film, broadcast media, environmental services, renewables &amp; environment, marketing &amp; advertising, consumer goods, consumers, events services, documentary</v>
          </cell>
          <cell r="J229" t="str">
            <v>Salesforce, Cloudflare DNS, NSOne, Gmail, Outlook, Pardot, Google Apps, Amazon AWS</v>
          </cell>
          <cell r="O229">
            <v>29213000000</v>
          </cell>
          <cell r="Q229" t="str">
            <v>Paramount, formerly known as ViacomCBS, is a prominent media and entertainment company that focuses on streaming, advertising, global markets, and consumer products. The company delivers content across various platforms, utilizing a strong portfolio of network, studio, and streaming brands to entertain and inform audiences worldwide.
Paramount excels in streaming services, providing a wide range of entertainment content. It offers specialized advertising solutions that leverage its extensive media portfolio to reach diverse audiences. The company also tailors its content and services for international markets, enhancing global consumer engagement. Additionally, Paramount develops and markets consumer products linked to its entertainment brands. The company is committed to social impact, supporting initiatives like Get Schooled, which helps young people access college and job opportunities.</v>
          </cell>
          <cell r="R229">
            <v>2019</v>
          </cell>
        </row>
        <row r="230">
          <cell r="A230" t="str">
            <v>FICO</v>
          </cell>
          <cell r="B230">
            <v>0</v>
          </cell>
          <cell r="C230">
            <v>3800</v>
          </cell>
          <cell r="D230" t="str">
            <v>information technology &amp; services</v>
          </cell>
          <cell r="E230" t="str">
            <v>http://www.fico.com</v>
          </cell>
          <cell r="F230" t="str">
            <v>http://www.linkedin.com/company/fico</v>
          </cell>
          <cell r="G230" t="str">
            <v>Bozeman</v>
          </cell>
          <cell r="H230" t="str">
            <v>Montana</v>
          </cell>
          <cell r="I230" t="str">
            <v>scores, enterprise fraud, loan origination software, predictive analytics, decision management tools &amp; applications, decision technology, b2b enterprise software, cyber security, consultancy, fraud detection, ai, enterprise software, applied intelligence, real estate, software development, retail, enterprise decisioning, continuous feedback, decisioning platform, insurance, operational efficiency, e-commerce, human-in-the-loop ai, retail &amp; e-commerce, omni-channel engagement, responsible ai, ai-driven business transformation, multi-source data integration, predictive customer analytics, real-time analytics, analytics, ai risk mitigation, multi-tenant decision platform, scoring solutions, high-performance dataflow, financial services, business composability, cloud-native solutions, ai explainability, b2b, energy &amp; utilities, ai ethics, banking, real-time decisioning, credit scoring, ai model monitoring, decision management, digital twins &amp; simulation, outcome augmentation, client success stories, predictive modeling, machine learning, ai transparency tools, data profiling, customer experience, transaction profiling, data transparency, customer retention, customer lifecycle management, consulting, data-driven decisions, industry solutions, decision orchestration, ai-powered decisioning, regulatory compliance, financial inclusion, d2c, telecommunications, decision assets, customer value optimization, applied analytics &amp; ml, cloud deployment, ai governance, scalability, predictive risk scoring, enterprise optimization, behavioral analytics, business rules automation, transportation, customer journey analytics, customer insights, global presence, healthcare, government, risk scores, model interpretability, customer acquisition, ai interpretability, automated decision workflows, multi-channel customer engagement, cloud-based analytics, enterprise decision fabric, data connection &amp; ingestion, risk management, ai-powered solutions, management consulting services, business process automation, ai innovation, model deployment, ai compliance tools, model lifecycle management, automation, data lineage, risk assessment, transportation &amp; logistics, b2c, decision impact analysis, digital transformation, ai bias detection, ai model explainability, operational data transparency, adaptive decisioning, behavioral customer insights, enterprise decision platform, ai models, fraud prevention, enterprise scenario management, business optimization, services, data security, decision asset sharing, decision automation, customer analytics, complex problem solving, customer engagement, data connection, data ingestion, intelligent decisioning, omni-channel communications, customer personalization, offer personalization, digital twins, simulation, automated decisioning, data management, choreographed workflows, hyper-personalized experiences, volume model decisions, scam protection, privacy compliance, cross-sell opportunities, user engagement, market intelligence, operational insights, healthcare analytics, b2b analytics, finance, consumer products &amp; retail, information technology &amp; services, enterprises, computer software, computer &amp; network security, management consulting, consumer internet, consumers, internet, artificial intelligence, health care, health, wellness &amp; fitness, hospital &amp; health care</v>
          </cell>
          <cell r="J230" t="str">
            <v>Outlook, Microsoft Office 365, DemandBase, Backbone JS Library, Drupal, Jira, Atlassian Confluence, Atlassian Cloud, AWS SDK for JavaScript, Drift, Leadfeeder, OneTrust, React Redux, The Trade Desk, Salesforce Service Cloud, Workday, Pardot, Slack, Salesforce, Adobe Marketing Cloud, Salesforce Live Agent, Google Tag Manager, Wistia, Mobile Friendly, Varnish, Linkedin Marketing Solutions, Stripe, YouTube, Nginx, Incapsula, Vimeo, Eloqua, Google Font API, AI, IBM ILOG CPLEX Optimization Studio, Amazon EKS Anywhere, AWS Trusted Advisor, Prometheus, Grafana, Splunk, Oracle CPQ, Terraform, Crossplane, Jenkins, GitHub Actions, Argocd, JFrog Artifactory, Docker, Kubernetes, Cucumber, Mocha, Karma, , Node.js, Javascript, AWS CloudFormation, go+, Backstage, Python, Adobe Premiere Pro, Adobe After Effects, Adobe Creative Cloud, Microsoft PowerPoint, PyTorch, Barracuda MSP, SentenceTransformers, Spring, AWS Analytics, Excel4Apps, C#, Salesforce Revenue Cloud, Amazon Web Services (AWS), Microsoft Azure, Google Cloud Platform, Oracle Cloud, MySQL, Oracle Analytics Cloud, Couchbase, Google AdWords Conversion, Cision, Lytics, Mode, Trafic, IBM DFSMS, Anchor, Git, CMake, Azure Linux Virtual Machines, Microsoft Azure Monitor, Google Cloud, ELK Stack, Cribl, Ansible, GitHub, Bash, Wiz, BirchStreet Procure-to-Pay, Tekton Pipelines, Flux, OneStream, Snowflake, Oracle EBS Projects, Genesis, blend, AWS Key Management Service (KMS), CAT, Gem, Thales HSM, Imperva Serverless Protection, Frame, Signal, Amazon RDS for MySQL, SQL, Amazon EC2, Sizmek (MediaMind), Security, Data Analytics, Google Cloud Machine Learning Engine, Amazon CloudWatch, Amazon Virtual Private Cloud (Amazon VPC), Bitbucket, MOVEit MFT, Connect, AWS Transfer for SFTP, Apache Pinot, Apache Flink, Rust, Maven, Cisco Nexus 2000, Puppet, Aha!, BASE, Okta, Ping Identity, SAM, IDC, JWT, OpenTelemetry, Grafana Loki, Temporal Cloud, Adobe InDesign, Adobe Photoshop, Strato, Google, Keynote, Groovy, Black Duck, Checkmarx, Invicti (formerly Netsparker), Tor, Salesforce Marketing Cloud Account Engagement, , ServiceNow, DemandTools, Xactly, Oracle E Business Suite, ACL, Oracle Database, Red Hat JBoss Enterprise SOA Platform, Athena, Amazon S3, Acme Packet, Route 53, ECS, HELM, Datadog, Splunk SOAR, Anaplan, Microsoft Teams, 3M 360 Encompass - Health Analytics Suite, ISO+â„¢, Air, Star, Varonis GDPR Patterns, Unity, Cisco Nexus Switches, Angular, HTML Pro, CSS, Appier AIRIS (formerly Woopra), Django Language, Spring Boot, PostgreSQL, MongoDB, Cassandra, REST, GRPC, Confluence, Netlify, Datapipe, SAP BusinessObjects Business Intelligence (BI), Microsoft Excel, Amazon Managed Streaming for Apache Kafka (Amazon MSK), Red Hat Enterprise Linux, CONTROL, LinkedIn Ads, NDN, J2EE, Playwright, Cypress, SAP Contract Lifecycle Management (CLM), Salesforce CPQ, Wider Planet, CallMiner Eureka, Lambda Cloud, NVIDIA, DAX, Apache JMeter, k6, Act!, Zscaler, Imperva, .NET, FireMon Asset Manager</v>
          </cell>
          <cell r="K230">
            <v>795000000</v>
          </cell>
          <cell r="L230" t="str">
            <v>Debt Financing</v>
          </cell>
          <cell r="M230">
            <v>550000000</v>
          </cell>
          <cell r="N230">
            <v>44531</v>
          </cell>
          <cell r="O230">
            <v>1990869000</v>
          </cell>
          <cell r="Q230" t="str">
            <v>FICO, or Fair Isaac Corporation, is an American data analytics company founded in 1956. It specializes in predictive analytics, credit scoring, risk management, fraud detection, and decision management software. Headquartered in Bozeman, Montana, FICO operates in over 90-100 countries and serves more than 10,000 clients across various industries, including financial services, healthcare, retail, and telecommunications.
The company is known for pioneering the first credit scoring system and introducing the widely recognized FICO Score, which has become a standard measure of consumer credit risk in the U.S. FICO offers a range of products, including fraud detection solutions, customer communication services, and loan origination automation tools. Its analytics software leverages big data and mathematical algorithms to help businesses improve decision-making, enhance profitability, and strengthen customer relationships.</v>
          </cell>
          <cell r="R230">
            <v>1956</v>
          </cell>
        </row>
        <row r="231">
          <cell r="A231" t="str">
            <v>LHH</v>
          </cell>
          <cell r="B231">
            <v>0</v>
          </cell>
          <cell r="C231">
            <v>12000</v>
          </cell>
          <cell r="D231" t="str">
            <v>human resources</v>
          </cell>
          <cell r="E231" t="str">
            <v>http://www.lhh.com</v>
          </cell>
          <cell r="F231" t="str">
            <v>http://www.linkedin.com/company/lhhworldwide</v>
          </cell>
          <cell r="G231" t="str">
            <v>Jacksonville</v>
          </cell>
          <cell r="H231" t="str">
            <v>Florida</v>
          </cell>
          <cell r="I231" t="str">
            <v>career management mobility, workforce insights, leadership development, workforce advisory, employee engagement, change management, recruitment, human resources services, data analytics, career planning tools, global network, hr analytics, leadership assessment tools, talent insights, outplacement services, upskilling, professional growth, organizational growth, talent solutions, executive coaching, organizational change, employer branding, digital learning, organizational effectiveness, employee experience enhancement, workforce agility, innovation, services, talent retention, digital talent exchange, people analytics, talent matching, performance management, talent acquisition, behavioral science research, personalized career coaching, ai talent matching, talent pipeline, leadership assessment, talent management, employee development, talent engagement, employee transition, recruitment solutions, executive search, market data, learning and development, personalized career advice, talent analytics platform, consulting, workforce transformation, workforce development, talent assessment, employee reskilling, management consulting services, talent development, career mobility, leadership programs, career support, talent acquisition technology, coaching, human-centered approach, data science, digital hr solutions, b2b, reskilling, ai-driven career insights, coaching platform, global talent solutions, workforce planning analytics, human resources and staffing, digital coaching, behavioral science, career transition, employee branding, ai-powered career tools, management consulting, career transition platform, digital onboarding, organizational agility, strategic talent management, ai-powered tools, digital platform, customer service, data-driven insights, global executive network, career coaching, talent mobility solutions, talent analytics from millions of data points, data-driven decisions, workforce resilience, career development workshops, proprietary analytics, employee upskilling, digital career support, talent management software, talent analytics, digital transformation, leadership coaching, talent market insights, workforce analytics, outplacement, executive advisory, job seeker support, personalized career services, workforce mobilization, diversity inclusion, skills training, career transitions, digital solutions, ai insights, job market data, candidates database, employment services, global reach, professional development, networking opportunities, staffing solutions, team building, organizational development, candidate support, business transformation, employee support, customized solutions, human resources strategy, career guidance, strategic workforce planning, career advancement, job tracking, talent strategy, community involvement, corporate training, future of work, experience-based learning, collaborative culture, work-life balance, finance, education, professional training &amp; coaching, staffing &amp; recruiting, financial services</v>
          </cell>
          <cell r="J231" t="str">
            <v>Outlook, Marketo, Pardot, Microsoft Office 365, Microsoft Azure Hosting, Microsoft Application Insights, Netlify, OneTrust, Angular JS v1, Visual-Basic-.NET, Jobvite, Amazon SES, Slack, Salesforce, Shutterstock, RTB House, LiveRamp, Workday Recruit, DoubleClick, Yahoo Analytics, Facebook Widget, AppNexus, Facebook Custom Audiences, Linkedin Widget, Criteo, ASP.NET, Yahoo Tag Manager, Vimeo, Microsoft-IIS, Google Maps (Non Paid Users), Google AdWords Conversion, Bing Ads, reCAPTCHA, Adobe Media Optimizer, Google Places, Ruxit, Cedexis Radar, Tealium, Google Maps, YouTube, Google Tag Manager, Dropbox, Google Analytics, Google Font API, Hotjar, Bootstrap Framework, DoubleClick Conversion, Mobile Friendly, Facebook Login (Connect), WordPress.org, Google Dynamic Remarketing, Google Play, Adform, DoubleClick Floodlight, Twitter Advertising, Linkedin Marketing Solutions, Varnish, ADEBiS, Shopify</v>
          </cell>
          <cell r="O231">
            <v>1771000000</v>
          </cell>
          <cell r="Q231" t="str">
            <v>LHH is a global talent solutions and advisory services company with over 50 years of experience. Founded in 1967, LHH specializes in recruitment, leadership development, outplacement, career mobility, and executive solutions. The company serves a diverse range of clients, including Fortune 500 companies and small to mid-sized organizations, providing tailored solutions that align with their business strategies and cultures.
LHH offers a comprehensive suite of services, including permanent recruitment, Recruitment Process Outsourcing (RPO), executive search, and contract staffing. They are recognized as a leader in outplacement services, assisting over half a million individuals annually with career transition support. Additionally, LHH provides leadership development programs, personal career coaching, and strategic advising for complex talent needs. Their expertise spans various industries, including legal, financial services, healthcare, and technology, ensuring they meet the unique demands of each sector.</v>
          </cell>
          <cell r="R231">
            <v>1967</v>
          </cell>
        </row>
        <row r="232">
          <cell r="A232" t="str">
            <v>Discovery Inc</v>
          </cell>
          <cell r="B232">
            <v>0</v>
          </cell>
          <cell r="C232">
            <v>3100</v>
          </cell>
          <cell r="D232" t="str">
            <v>entertainment</v>
          </cell>
          <cell r="F232" t="str">
            <v>http://www.linkedin.com/company/discoveryinc</v>
          </cell>
          <cell r="G232" t="str">
            <v>New York</v>
          </cell>
          <cell r="H232" t="str">
            <v>New York</v>
          </cell>
          <cell r="I232" t="str">
            <v>television, virtual reality, entertainment, digital media, education, sports, streaming, social media, storytelling, media, multiplatform, golf, curated web, information technology &amp; services, consumer internet, consumers, internet</v>
          </cell>
          <cell r="J232" t="str">
            <v>Akamai, Route 53, Outlook, Microsoft Office 365, Amazon AWS, WP Engine, MongoDB, Workday, Slack, Salesforce, Adobe Marketing Cloud, Google Play, Google Maps, Linkedin Widget, Cedexis Radar, Dropbox, WordPress.org, Vimeo, Adobe Media Optimizer, Google Font API, Google Tag Manager, Akamai RUM, Linkedin Login, Google Analytics, Omniture (Adobe), Typekit, Workday Recruit, Google Plus, Chartbeat, Mobile Friendly, Nginx, reCAPTCHA, Facebook Custom Audiences</v>
          </cell>
          <cell r="K232">
            <v>53970001</v>
          </cell>
          <cell r="L232" t="str">
            <v>Other</v>
          </cell>
          <cell r="M232">
            <v>18000000</v>
          </cell>
          <cell r="N232">
            <v>41699</v>
          </cell>
          <cell r="Q232" t="str">
            <v>Discovery Inc. was originally founded in 1982 as the Cable Educational Network and launched the Discovery Channel in 1985, focusing on nonfiction and educational programming. The company, which was renamed Discovery Communications in 1991, expanded significantly through acquisitions, including The Learning Channel and Scripps Networks Interactive. By 2021, it operated over 220 channels worldwide and generated substantial revenue, reaching audiences in more than 220 countries.
In April 2022, Discovery Inc. merged with WarnerMedia to form Warner Bros. Discovery. The company specialized in factual entertainment across various platforms, including television networks like TLC, Animal Planet, and HGTV, as well as streaming services like Discovery+. It also ventured into consumer products and international channels, enhancing its global presence. Following the merger, its offerings are now part of the Warner Bros. Discovery portfolio.</v>
          </cell>
          <cell r="R232">
            <v>1985</v>
          </cell>
        </row>
        <row r="233">
          <cell r="A233" t="str">
            <v>White &amp; Case LLP</v>
          </cell>
          <cell r="B233">
            <v>0</v>
          </cell>
          <cell r="C233">
            <v>5000</v>
          </cell>
          <cell r="D233" t="str">
            <v>law practice</v>
          </cell>
          <cell r="E233" t="str">
            <v>http://www.whitecase.com</v>
          </cell>
          <cell r="F233" t="str">
            <v>http://www.linkedin.com/company/white-&amp;-case</v>
          </cell>
          <cell r="G233" t="str">
            <v>New York</v>
          </cell>
          <cell r="H233" t="str">
            <v>New York</v>
          </cell>
          <cell r="I233" t="str">
            <v>international trade compliance, global financial regulation, cross-border m&amp;a, energy &amp; utilities, multinational corporate governance, services, cross-border legal advice, multijurisdictional employment law, banking law, compliance advisory, corporate law, multilingual legal team, fortune 100 clients, multinational contract law, multinational offices, corporate governance, international tax planning, international legal counsel, international legal negotiations, multinational transaction support, multilingual legal support, multijurisdictional arbitration, award-winning law firm, international public law, compliance, multijurisdictional data privacy, transnational environmental law, multinational energy law, insolvency law, global legal innovation, contract negotiation, multinational legal solutions, risk management, offices of lawyers, global expansion, client relationships, global legal market leadership, international trade law, global legal services, global regulatory compliance, global legal risk management, multinational dispute management, global law firm, regulatory compliance, construction &amp; real estate, tax advisory, mergers and acquisitions, financial restructuring, international sanctions compliance, healthcare, b2b, cross-border insolvency, legal innovation, real estate law, global legal risk assessment, multinational client service, cross-border securities law, global project finance, multijurisdictional white collar defense, global legal network, international legal advisory, international legal frameworks, white collar investigations, global legal consulting, multijurisdictional regulatory, international public policy, multinational legal strategy, cross-border investment law, client-focused solutions, technology transactions, life sciences, sovereign clients, dispute resolution, international arbitration, international law, cross-border real estate, trade law, cross-border transactions, private equity, international offices, technology, global infrastructure projects, multinational legal practice, client advisory services, complex dispute resolution, global legal compliance, industry expertise, lawyer, project finance, complex legal challenges, international dispute settlement, multijurisdictional expertise, transnational legal strategy, multilingual lawyers, cross-border dispute resolution, multijurisdictional dispute resolution, global intellectual property, government, law firm, legal services, litigation, tax law, multijurisdictional legal, global practice, antitrust law, capital markets, financial institutions, debt financing, foreign direct investment, environmental law, commercial litigation, construction law, intellectual property, data privacy, cybersecurity, energy law, healthcare law, mining law, sustainable business, government contracts, employment law, labor regulations, venture capital, shareholder activism, litigation services, consumer protection, restructuring services, export controls, economic sanctions, critical infrastructure, compliance training, diversity and inclusion, responsible business, climate change law, natural resources, finance, legal, mergers &amp; acquisitions, health care, health, wellness &amp; fitness, hospital &amp; health care, conflict resolution, financial services, law practice, venture capital &amp; private equity</v>
          </cell>
          <cell r="J233" t="str">
            <v>Akamai, Akamai DNS, Mimecast, ServiceNow, Microsoft Office 365, Slack, Drupal, YouTube, Google Tag Manager, Mobile Friendly, reCAPTCHA, Remote, Google AdWords Conversion, Outlook, Microsoft Excel, Salesforce CRM Analytics, Taleo Applicant Tracking Systems (ATS), Webex, Linkedin Marketing Solutions, Chrome, EFI, Electron, Chartbeat, Copilot, Azure OpenAI Service, Azure Cognitive Services, AI, Microsoft Power Platform, Microsoft Power Automate, Microsoft Power Apps, React, Node.js, Javascript, TypeScript, Python, AT&amp;T, Cvent, Marketo, Power BI Documenter, Microsoft 365, FOUNDATION, Tor, DocuSign, Chrome River Connector, iManage, Gem, Adobe InDesign, PowerBI Tiles, Microsoft Graph, SharePoint, WebOffice, Guidewire BillingCenter, .NET, Microsoft PowerPoint, Rise, AlertMedia, ISO+â„¢, Adobe Analytics, Workday, Weibo, Posit, Astra, Pega Robotic Process Automation, InterAction+, Excel4Apps, Microsoft Purview eDiscovery, Intapp, Azure Devops, Jira, Clari, Adobe Photoshop, Strato, Relativity, Air, Nuix Discover, ROOM, Mag+, CLEAR, PeopleSoft Sales, Visio, Sage</v>
          </cell>
          <cell r="O233">
            <v>3320000000</v>
          </cell>
          <cell r="Q233" t="str">
            <v>White &amp; Case LLP is a prominent global law firm headquartered in New York City, with 46 offices across 31 countries. Founded in 1901 by Justin DuPratt White and George B. Case, the firm has grown significantly, employing over 1,000 lawyers and 215 partners. It was among the first U.S. law firms to expand internationally, opening its first non-U.S. office in Paris in 1926.
The firm specializes in various practice areas, including corporate and banking law, securities law, intellectual property, and sovereign practice. White &amp; Case is known for its commitment to pro bono services, focusing on access to justice and supporting non-governmental organizations. Throughout its history, the firm has represented notable clients such as U.S. Steel, Deutsche Bank, and Newmont Mining Corporation, and has been involved in significant financial transactions, contributing to its reputation as a leader in the legal field.</v>
          </cell>
          <cell r="R233">
            <v>1901</v>
          </cell>
        </row>
        <row r="234">
          <cell r="A234" t="str">
            <v>Quaker Houghton</v>
          </cell>
          <cell r="B234">
            <v>0</v>
          </cell>
          <cell r="C234">
            <v>4400</v>
          </cell>
          <cell r="D234" t="str">
            <v>chemicals</v>
          </cell>
          <cell r="E234" t="str">
            <v>http://www.quakerhoughton.com</v>
          </cell>
          <cell r="F234" t="str">
            <v>http://www.linkedin.com/company/quakerhoughton</v>
          </cell>
          <cell r="G234" t="str">
            <v>Conshohocken</v>
          </cell>
          <cell r="H234" t="str">
            <v>Pennsylvania</v>
          </cell>
          <cell r="I234" t="str">
            <v>manufacturing process knowledge, metalworking, formulation, application, chemical management services, diecasting, tube pipe, integrated process fluid solutions for primary metals, tube amp pipe, mining, major chemicals, industrials, chemical manufacturing, industrial lubricants, sustainability, corrosion preventives, mining chemicals, metal rolling oils, manufacturing, metal protection, innovation, specialty chemicals, consulting, coatings, environmentally friendly chemicals, metal forming chemicals, surface treatment, services, metal surface treatment, hydraulic fluids, all other chemical product and preparation manufacturing, metal removal fluids, metal forming fluids, metal protection solutions, metalworking additive solutions, chemical solutions, dust suppressants, offshore energy fluids, coolants and lubricants, rod and wire lubricants, custom formulations, automotive, aerospace coatings, metal finishing chemicals, industrial cleaning chemicals, b2b, metal processing chemicals, e-commerce, lubricants for automotive, die casting lubricants, greases, heat treatment fluids, offshore energy, industrial process fluids, specialty coatings, metalworking fluids, surface treatment chemicals, ground control agents, materials sector, aerospace, corrosion inhibitors, fire resistant fluids, cleaning agents, rust preventatives, metal forming lubricants, surface treatment fluids, cutting oils, fluid intelligence, machining fluids, soluble oil, drawing fluids, welding fluids, formulation chemistry, packaging coatings, fluid maintenance, environmentally friendly lubricants, high performance fluids, water soluble fluids, non-ferrous metalworking, aerospace manufacturing, aluminum processing, automotive lubricants, offshore fluids, can manufacturing, mining lubricants, steel manufacturing, transportation components, tube and pipe production, surface finishing, product stewardship, customer support services, industrial fluid solutions, impurities removal, machine tool oils, bulk fluids management, sustainability initiatives, supply chain solutions, research and development, engineering services, customer intimacy strategy, distribution, chemicals, environmental services, renewables &amp; environment, mechanical or industrial engineering, consumer internet, consumers, internet, information technology &amp; services, research &amp; development</v>
          </cell>
          <cell r="J234" t="str">
            <v>Cloudflare DNS, Outlook, MailChimp SPF, Microsoft Office 365, CloudFlare Hosting, Mimecast, Amazon AWS, CloudFlare, Magento, Hubspot, Slack, Salesforce, ASP.NET, Facebook Custom Audiences, CrazyEgg, Bing Ads, Facebook Login (Connect), New Relic, reCAPTCHA, Multilingual, Sovrn, Google Maps, Bootstrap Framework, Google AdSense, CallRail, Facebook Widget, Mobile Friendly, Google Font API, Google Tag Manager, Linkedin Marketing Solutions, Microsoft-IIS, MouseFlow, Google Analytics, WordPress.org, YouTube, Remote, Circle, Salesforce CRM Analytics, Microsoft Azure Monitor, Microsoft Dynamics CRM Consulting, Microsoft Power Platform, SharePoint, Microsoft Teams Rooms, HTML Pro, CSS, Javascript, AWS SDK for JavaScript, Workday, eMaint CMMS, JD Edwards, Microsoft Word, Microsoft Excel, Wider Planet, Microsoft PowerPoint, Quip, React Native, Next.js, Node.js, Express, Apache Cordova, Kubernetes, Docker, AWS Trusted Advisor, Jira, Confluence, Bevywise MQTT Broker, JWT, Google AdWords Conversion</v>
          </cell>
          <cell r="K234">
            <v>11800000</v>
          </cell>
          <cell r="L234" t="str">
            <v>Merger / Acquisition</v>
          </cell>
          <cell r="M234">
            <v>11800000</v>
          </cell>
          <cell r="N234">
            <v>42675</v>
          </cell>
          <cell r="O234">
            <v>1888634000</v>
          </cell>
          <cell r="Q234" t="str">
            <v>Quaker Houghton is a global leader in industrial process fluids, formed by the merger of Quaker Chemical Corporation and Houghton International in 2019. Headquartered in Conshohocken, Pennsylvania, the company employs approximately 4,400 people and serves over 15,000 customers across more than 25 countries.
The company develops and markets formulated specialty chemical products and chemical management services tailored for heavy industrial and manufacturing processes. Their product offerings include metal removal fluids, cleaning fluids, corrosion inhibitors, and various lubricants for metalworking applications. Quaker Houghton also provides on-site technical expertise to enhance product use and improve operational efficiency, with a strong focus on sustainability and ongoing research and development. They cater to diverse industries such as steel, aluminum, automotive, aerospace, and mining, ensuring consistent quality and support for their global customer base.</v>
          </cell>
          <cell r="R234">
            <v>1918</v>
          </cell>
        </row>
        <row r="235">
          <cell r="A235" t="str">
            <v>VML</v>
          </cell>
          <cell r="B235">
            <v>0</v>
          </cell>
          <cell r="C235">
            <v>28000</v>
          </cell>
          <cell r="D235" t="str">
            <v>marketing &amp; advertising</v>
          </cell>
          <cell r="E235" t="str">
            <v>http://www.vml.com</v>
          </cell>
          <cell r="F235" t="str">
            <v>http://www.linkedin.com/company/vml</v>
          </cell>
          <cell r="G235" t="str">
            <v>New York</v>
          </cell>
          <cell r="H235" t="str">
            <v>New York</v>
          </cell>
          <cell r="I235" t="str">
            <v>strategic planning, data insights, experiential marketing, health practice, brand identity, inclusion experience, vault, commerce, customer experience, onetoone email marketing, technology, research &amp; analytics, social media, creative, advisory, brand experience, innovation, paid media, strategic studios, government practice, user experience, channel activation, public relations, discoverability, mobility, advertising services, digital transformation, social media marketing, content marketing, e-commerce systems, customer journey, retail, marketing and advertising, customer engagement, marketing technology, enterprise solutions, data-driven insights, digital ecosystems, ai-powered marketing, non-profit, consulting, business intelligence, ai in marketing, marketplaces, market expansion, creative platforms, data analytics, market insights, influencer marketing, localization strategies, b2c, digital marketing, b2b, e-commerce, data science, content supply chain, search marketing, digital innovation, digital content, crm, loyalty programs, government, media and communications, marketplace systems, connected brand experiences, performance measurement, advertising agencies, multichannel marketing, transportation &amp; logistics, customer loyalty, marketing automation, technology transformation, performance marketing, human first, media optimization, brand storytelling, advertising, content creation, marketplace growth, omnichannel marketing, media management, growth strategies, consumer behavior, digital content creation, search engine optimization, personalization, brand building, growth hacking, app development, consultancy, d2c, digital platforms, event marketing, services, brand strategy, consulting services, e-commerce solutions, media strategy, web3 marketing, social media engagement, integrated campaigns, customer insights, consumer behavior analysis, healthcare communications, content strategy, customer loyalty programs, digital experience, advertising technology, data-driven marketing, creative design services, social commerce, retail marketing solutions, global marketing, audience segmentation, innovation strategy, customer journey mapping, community engagement, measurement and reporting, technology integration, sustainability marketing, experience design, all-in-one marketing solutions, roi optimization, distribution, consumer products &amp; retail, marketing &amp; advertising, consumer internet, consumers, internet, information technology &amp; services, ux, nonprofit organization management, analytics, sales, enterprise software, enterprises, computer software, saas, seo, marketing, apps, software development, management consulting, events, events services, design</v>
          </cell>
          <cell r="J235" t="str">
            <v>Microsoft Office 365, CloudFlare Hosting, Atlassian Cloud, ExactTarget, Slack, Salesforce, Interact, ON24, Microsoft Teams, SQL, Netlify, Dv360, Google Ads, Meta Ads, The Trade Desk, Microsoft Excel, PowerBI Tiles, Microsoft PowerPoint, React, Next.js, Google, Cision, AI, Instagram, Linkedin Marketing Solutions, X, Omniture (Adobe), SAP, OVHcloud, Shopify, SiteCore, BigCommerce, commercetools, Acquia Cloud, Adobe Campaign, Mag+, Braze, Salesforce Marketing Cloud, Salesforce Commerce Cloud, Magento, Hybris (SAP), Zopim, Barracuda MSP, comScore, HTML Pro, CSS, Javascript, Meta Ads Manager, k6, Playwright, New Relic, Datadog, dynaTrace, AppDynamics, Apache JMeter, Locust, Veeva Systems, Veeva Vault PromoMats, Amazon Web Services (AWS), AMP, jQuery, Shopp, Adobe, Emarsys, Google Analytics, Hubspot, Intercom, Looker, MailChimp, Drupal, Wordpress, Facebook, Node.js, Taleo Applicant Tracking Systems (ATS), Acquia, Greenhouse, Vtex, Contentsquare, Adobe Target, Kinsta, Twitter Advertising, Pinterest, TikTok, Liquid, FlipHTML5, YouTube, Reddit for business, Microsoft Office, Figma, Adobe Photoshop, Strato, Amazon Advertising, CapCut, Canva, Eyefinity OfficeMate, Adobe Firefly, DALL-E, Stable Diffusion, ChatGPT, Gemini, Bitnami JasperReports, Adobe InCopy, Intel, Adobe Creative Cloud, AWS Analytics, Jira, Sales Cloud Einstein, Gem, Oracle Exadata Cloud Service, Adobe After Effects, Adobe Premiere Pro, Cinema 4D, Blender, Trello, IBM WebSphere Commerce, Barracuda Email Security Service, Adobe Experience Manager, Contentful, Radial, Kyndryl, Looker Studio, Connect, Adobe InDesign, Adobe Acrobat Sign, Maxio (formerly SaaSOptics and Chargify), Automic Automation, 3M 360 Encompass - Health Analytics Suite, Adobe Analytics, Power BI Documenter, Python, Amazon Personalize, Amazon Connect, Google AdWords Conversion, Outlook, Microsoft Teams Rooms, WhatsApp, Metabase, Google Analytics 4 (GA4), Sage Intacct, OneTrust Tech Risk &amp; Compliance, Workday, NTENT, Sprinklr Social, Brandwatch Services, Aurora, Google Cloud SQL, Amazon DynamoDB, MongoDB, IBM Db2 for Linux, UNIX, and Microsoft Windows, Oracle Analytics Cloud, ACL, IBM Db2, MySQL, MariaDB, PostgreSQL, Oracle Automatic Storage Management (ASM), GraalVM, CPX Interactive, CAT, Hi-Media Performance, Terraform, AWS CloudFormation, Ansible, Flyway, Liquibase, Git, Bash, Amazon CloudWatch, Google Cloud Monitoring, Prometheus, Grafana, AWS Secrets Manager, HashiCorp Vault, Redis, Memcached, Amazon ElastiCache, Tor, Apache Kafka, Amazon Kinesis, PubSub+, BASE, Confluence, TestLink, Kubernetes, PL/SQL, Zoho Email, Tableau, Google Search Console, Semrush, Ahrefs, Screaming Frog, Lexity, Claude, Bing, AWS Trusted Advisor, Google Tag Manager, Tag Commander, Salesforce CRM Analytics, BloomReach, Google Data Studio, Qlik Sense, Salesforce Marketing Cloud Intelligence (formerly Datorama), Google Cloud BigQuery, Microsoft SQL Server Reporting Services, TypeScript, Cint, EasternGraphics, Acomba, SAP Commerce Cloud, SAP S/4HANA, SAP Customer Care and Service (CCS), REST, GWI, Rakuten Affiliate Network, Square Marketing, Apigee, Google Cloud Platform, Adobe Sensei, Adobe Experience Cloud, 3DEXPERIENCE Platform, Workfront, Adobe Real-Time CDP, Adobe Journey Optimizer, Bing Ads, Sizmek (MediaMind), Keynote, Visio, Excel4Apps, Google Cloud, Microsoft AdCenter, Salesforce Customer Data Platform (CDP), Salesforce Journey Builder, Salesforce Email Studio, QMetry Automation Studio, Develatio's ExpressJS AMI, Salesforce Service Cloud, Google Sheets, Dell ECS Enterprise Object Storage, Lytics, Oracle Responsys, Insider, MoEngage, Google AlloyDB for PostgreSQL, Vertex AI, Sprout Social, COSTAR, Specific Media, Star, Sprinklr, Marketo, Storybook, zeroheight, A2Z Inc, Adobe Experience Platform, Adobe Creative Suite, Adobe XD, Microsoft VBScript, Supermetrics, Cisco Software-Defined Access, Infolinks, Microsoft Sql Server, ANGEL LMS, Tealium, AdSpeed, npm, Yarn, Nestjs, CoinGecko API, GraphQL, Cascade CMS, Microsoft Azure Monitor, Azure Devops, Frame, Secured MVC Forum on Windows 2012 R2, Mindbody, Nexcess Domain Registration, EJBCA, J2EE, Standalone Tomcat - Java Servlet and JSP Platform by TurnKey Linux (HVM), JPA Health, Apache Struts, Spring, AWS SDK for JavaScript, Apache Subversion (SVN) Server on Ubuntu 18.04 LTS, Catalyst, , Cypress, Appium, Postman, WebGL, Kotlin, SWIFT, XCTest, Amazon S3, API Gateway, Docker, ECS, Express, Appier AIRIS (formerly Woopra), Nielsen NetRatings, Hootsuite, Zoho CRM, Uikit, DoubleClick, Apple Pay, MongoDB Realm, Firebase, GitLab, Objective-C, DatoCMS, Mode, Salesforce CRM, Micro, Copy.ai, AWS Bedrock, Amazon SageMaker, athenahealth Revenue Cycle Services, Act!, Apex, Ning, Salesforce VisualForce, Salesforce Flow, Salesforce Order Management, Salesforce Platform, GrubHub for Restaurants, Flow, Neo4j, Gremlin, Scala, Spark, Serverless Framework, Leadsquared Marketing Automation, Google Workspace, Zoomdata, Deltek Maconomy, Shutterstock, Gettyimages, TikTok Ads, Cucumber, SISTRIX, NLP, Make, Eaglestats, Jest, .NET, Salesforce Sales Cloud, Microsoft Azure, Notion, ClickUp, Asana, HCL Unica NetInsight, Pages, eFront, ROOM, Google Marketing Platform, Mint, Readypulse, Smartsheet, Brandwatch, Talkwalker, LinkedIn Ads, Optimizely, Amplitude, Segment, DynamicYield, Discord, Power Query, Adverity, ebs, Snowflake, Selenium, DotNetNuke, C# (C Sharp), ASP.NET, Microsoft Entity Framework, Microsoft-IIS, BERT, T5, Adobe Media Encoder, Miro, Framer, monday CRM, Salesforce Einstein Analytics, iMIS, SharePoint, Higher Logic Thrive, Cursor, dbt, GitHub Copilot, LangGraph, n8n, Zapier, Shopware, Demandware Analytics, Oracle Active Data Guard, Oracle RAC One Node, Unix, Datawrapper, Flashtalking, BlueTie Vault, Azure Analysis Services, IBM ILOG CPLEX Optimization Studio, Dell EMC Disaster Recovery, Ad Astra, Ptengine, Amazon Managed Workflows for Apache Airflow (MWAA), OnApp, Wider Planet, Monte Carlo, Google Trends, inMotionNow, Oracle Data Cloud, Amcharts JS Library, Sage, Salsify, Syndigo, Akeneo PIM, Aprimo, , Collective Media, Spiceworks IP Scanner, Cisco VoIP, Delivra, CUICK TRAC - DFARS and NIST 800-171 compliance solution, Talkdesk, Azure Data Lake Storage, Microsoft Application Insights, SAP Master Data Governance (MDG), AWS Glue Data Catalog, SAP Logistics Execution, Mari, HTML5 Maker, Veeva CRM, Twitter Ads, Synthesia, Walmart Shopify Integration, Proofpoint Targeted Attack Protection For SaaS, Adobe Customer Journey Analytics, DaVinci Resolve</v>
          </cell>
          <cell r="O235">
            <v>3500000000</v>
          </cell>
          <cell r="Q235" t="str">
            <v>VML is a global creative company and a subsidiary of WPP plc, formed in 2023 from the merger of Wunderman Thompson and VMLY&amp;R. The company specializes in brand experience, customer experience, commerce, and technology transformation to foster connected brand growth. With a workforce of approximately 26,000 to 30,000 employees across 50 to 64 markets, VML is headquartered in Kansas City, New York, and London. The company emphasizes a "Human First" philosophy, focusing on empathetic, human-centric creativity driven by data and technology.
VML offers integrated services across three main areas: brand experience, customer experience, and commerce. Their capabilities include marketing automation, CRM, omnichannel journey design, and creative content development. They serve a wide range of industries, including retail, healthcare, automotive, and technology. VML's subsidiary, VML MAP, specializes in marketing transformation, delivering extensive communications globally. The company has worked with notable clients such as Unilever, AstraZeneca, and Microsoft, achieving significant results in marketing effectiveness and customer engagement.</v>
          </cell>
          <cell r="R235">
            <v>2018</v>
          </cell>
        </row>
        <row r="236">
          <cell r="A236" t="str">
            <v>Booz Allen Hamilton</v>
          </cell>
          <cell r="B236">
            <v>0</v>
          </cell>
          <cell r="C236">
            <v>36000</v>
          </cell>
          <cell r="D236" t="str">
            <v>information technology &amp; services</v>
          </cell>
          <cell r="E236" t="str">
            <v>http://www.boozallen.com</v>
          </cell>
          <cell r="F236" t="str">
            <v>http://www.linkedin.com/company/booz-allen-hamilton</v>
          </cell>
          <cell r="G236" t="str">
            <v>McLean</v>
          </cell>
          <cell r="H236" t="str">
            <v>Virginia</v>
          </cell>
          <cell r="I236" t="str">
            <v>defense tech, commercial tech partnerships, venture tech, outcomesbased contracting, quantum computing, zero trust cybersecurity, advanced cyber defense, cloud computing solutions, software development, data management, edge computing, digital twin, 5g, nextg networks, autonomous systems, digital engineering, system engineering, platform integration, advanced technology products, rapid prototyping, artificial intelligence, machine learning, professional services, consumer discretionary, digital transformation, project management, research &amp; development, defense, research, defense systems, management consulting, incident response, space operations, innovation, satellite communications, space systems, satellite technology, security solutions, cloud infrastructure, space exploration, consulting, ai solutions, space missions, cybersecurity, space research, supply chain, space industry, technology consulting, data analytics, intelligence &amp; national security, engineering services, defense &amp; military, cloud computing, b2b, data science, technology innovation, enterprise software, analytics, government, space technology development, space satellites, systems engineering, satellite launch, government &amp; civil agencies, space and satellite, threat mitigation, research and development, space &amp; satellite technology, defense technologies, defense consulting, cyber fusion centers, space innovation, engineering, transportation &amp; logistics, national security, utilities &amp; energy, cyber defense, space technology, government contracts, satellite systems, cloud, ai, space domain awareness, sustainability, space security, operational efficiency, services, government technology, advanced research, consulting services, engineering expertise, cloud solutions, innovation ecosystem, military support, homeland security, intelligence analysis, infrastructure protection, healthcare solutions, energy efficiency, public safety, commercial cybersecurity, analytic solutions, emerging technologies, resilient solutions, digital twin technology, space defense, iot services, identity management, threat intelligence, organizational consulting, strategic problem solving, workforce development, client engagement, cost-effective solutions, it consulting, agile practices, machine learning applications, virtual reality training, data protection, crisis management, digital customer experience, environmental consulting, risk management, product development, client-centric approach, collaboration, healthcare, finance, non-profit, energy &amp; utilities, information technology &amp; services, professional training &amp; coaching, productivity, enterprises, computer software, internet infrastructure, internet, environmental services, renewables &amp; environment, privacy, health care, health, wellness &amp; fitness, hospital &amp; health care, financial services, nonprofit organization management</v>
          </cell>
          <cell r="J236" t="str">
            <v>CloudFlare CDN, Microsoft Office 365, CloudFlare Hosting, Brightcove, JQuery 2.1.1, Drupal, VueJS, OneTrust, Workday, Adobe CQ, Eloqua, Marketo, Omniture (Adobe), Pardot, Slack, Salesforce, Adobe Marketing Cloud, Google Dynamic Remarketing, reCAPTCHA, Linkedin Marketing Solutions, Zencoder, YouTube, Mobile Friendly, Facebook Widget, Workday Recruit, DoubleClick Conversion, Google Maps, Facebook Custom Audiences, Vimeo, Facebook Login (Connect), Adobe Media Optimizer, Google Tag Manager, DoubleClick, CrazyEgg, Remote, Trellix, Trellix ePolicy Orchestrator, ForensIQ, Tor, Siemens SIMATIC S7, Splunk SOAR, Proofpoint CASB, Micro Focus Universal CMDB, Security, AWS Trusted Advisor, Microsoft Azure Monitor, Amazon Associates, IBM ILOG CPLEX Optimization Studio, Kubernetes, CET, Microsoft 365, SharePoint, Microsoft Teams, Microsoft OneDrive for Business, Microsoft Power Platform, Microsoft Power Automate, Microsoft Power Apps, PowerBI Tiles, Visual Studio, Office365, Aruba, Cisco ASA 5555, Cisco Firepower 9300, Fortinet, Junip, .NET, Palo Alto PA-5200 Series, SolarWinds, VLAN, Wireshark, AI, Cloud Foundry, Python, TypeScript, Git, Box.net, Mode, Google Cloud Machine Learning Engine, Microsoft Exchange Server 2003, Microsoft Exchange Online, BASE, Oracle SPF, dmarcian, Microsoft PowerShell, Microsoft Windows Server 2012, React, UltiPro, Microsoft Project, Microsoft Excel, Microsoft PowerPoint, Akamai CDN Solutions, Remedy Single Sign On, HELM, Terraform, ServiceNow, Power Query, Databricks, DATAVERSE LTD, Palantir Foundry, AlienVault USM (from AT&amp;T Cybersecurity), Cisco Unified Intelligence Center, C#, MATLAB, Simulink, Illumio, Google Cloud AI Platform, Strato, Tint, McAfee VirusScan Enterprise, McAfee Endpoint Security, CAT, Microsoft Sql Server, Apache, McAfee ePO, Diligent One Platform, formerly HighBond, SailPoint, SAP, Oracle Analytics Cloud, Infor LN, Cisco VPN, Azure Devops, Ansible, Bash, Cohesity, Commvault, Conversant (ValueClick), Microsoft Hyper-V Server, MySQL 8 With RHEL 8, Ubuntu, Veeam, Veritas NetBackup, VMware vSphere, Broadcom, Gem, Act!, Nmap, Burp Suite, Metasploit, Tenable Nessus, Redis Software, Microsoft Office, Microsoft Active Directory Federation Services, Microsoft Advanced Group Policy Management, Varonis, BigID, Collibra, Palo Alto Networks, Unix, Azure Linux Virtual Machines, Microsoft Teams Rooms, Spark, AWS Glue, Redshift, Atlassian, Microsoft Application Insights, Google Cloud Platform, Amazon Web Services (AWS), Oracle Cloud Infrastructure, Google Kubernetes Engine, EFI, , IBM Cognos Impromptu, Cisco Secure Firewall Management Center, Rust, SAS Enterprise Guide, Argon CI/CD Security, Maven, Tableau, ArcGIS, go+, Node.js, AWS SDK for JavaScript, PostgreSQL, MySQL, MongoDB, Amazon DynamoDB, Vista, Sophos Intercept X, Juniper Networks SRX-Series Gateways, R, SQL, Citrix VDI-in-a-Box, Aruba ClearPass Access Control and Policy Management, VMware SD-WAN, Lua, CPI, Infoblox DHCP, Archer, Splunk, Jira, Confluence, Azure Virtual Machines, Azure Files, Azure Active Directory, Azure Monitor, Red Hat Enterprise Linux, Deltek Cobra, Brocade Switches, CDK, npm, GitHub, GitHub Actions, IDC, Amazon GuardDuty, AWS Security Hub, CONTROL, Wordpress, HTML5 Maker, CSS, Adobe Creative Suite, Micro, Outlook, CNC Software, OpenLDAP, SessionCam, Pega Case Management, Tenable Security Center, Sage, Langchain, Docker, Imperva Serverless Protection, Azure Data Lake Storage, ANGEL LMS, Microsoft Azure, AWS CloudFormation, Amazon Elastic Kubernetes Service (Amazon EKS), Azure Kubernetes Service (AKS), Lambda Cloud, Azure Data Factory, Javascript, MITRE ATT&amp;CK, Microsoft Defender for Endpoint, Dynamics 365 Customer Insights, PCF International, Azure Functions, Azure Logic Apps, Microsoft SQL Server Reporting Services, Azure Analysis Services, GoToAssist (FASTchat), Ning, Reviews, Google AdWords Conversion, Excel4Apps, Cisco WebEx Teams, Crownpeak Universal Consent Platform (formerly Evidon), UKG Pro Benefits Administration, Aspen Flare System Analyzer, TelmarHelixa, Nginx, Redis, Secured MVC Forum on Windows 2012 R2, Cisco AppDynamics, CLEAR, Aruba AirWave Network Management, Aruba Central, Ekahau AI Pro, NetScout AirMagnet, AWS Analytics, NETSCOUT Cyber Investigator, Mist, CRM transformation assessment service for SAP Customer Experience, StackAdapt, Emarsys, CSC, Less, Aruba EdgeConnect, Cisco Meraki SD-WAN, Amazon Managed Streaming for Apache Kafka (Amazon MSK), GitLab, CallMiner Eureka, Amazon Simple Storage Service (S3), Vector, Localist, Cascade CMS, Adobe Campaign, Amazon Linux 2, Apple macOS, InformaCast, QlikView, Power BI Documenter, Microsoft Exchange, Azure Synapse, Neo4j, Hive, NVIDIA A100 Tensor Core GPU, Microsoft Purview eDiscovery, ebs, DTScout, Adobe Coldfusion, Cisco Meraki MS, Frame, Scrum Do, Kanbanize, Quest ActiveRoles Server, Media Shuttle, Vero, FireEye, JAMIS Prime ERP, AT&amp;T, IBM Maximo IT, VMware ESXi, NetApp iSCSI SAN Storage System, SES, Proofpoint, Voltus, Azure Active Directory Domain Services, ServiceNow Flow Designer, Elasticsearch, Red Hat Satellite, Cytoscape, ROSS, Microsoft Word, Visio, .GIS, AutoCAD, Autodesk BIM Collaborate, F5 BIG-IP, F5 BIG-IP Local Traffic Manager (LTM), GTmetrix, JTL-Shop 3, Litmos, MapMarker, Oracle Automatic Storage Management (ASM), Verizon WAF, Amazon Managed Workflows for Apache Airflow (MWAA), Amazon S3, Delta, Delta Lake, Flow, Photon, Unity Catalog, Crystal Ball, Rapid7 InsightVM, Altitude ARENA, Sprinklr Social, Strapi, FloEFD, Smart AdServer, Azure Purview, Cyberduck, Angular, Palo Alto Networks Panorama, Microsoft InfoPath, Mandiant MDR, Deltek Costpoint, Mint, Connect, Cisco Aggregation Services Routers, Cisco Nexus Switches, SMTP, IoT, Google Cloud Security Command Center, AWS Identity and Access Management (IAM), Axios International, Snow, Amazon SageMaker, VMware, LambdaTest, Eyefinity OfficeMate, Amazon Polly, Compete, Jira Service Management, WinSCP, Adconion, Cameo Systems Modeler, Mag+, ENTERPRISE ARCHITECT, IBM Engineering Requirements Management DOORS Next, Amazon Kinesis Data Streams, Salesforce CRM Analytics (formerly Tableau CRM), Teamtailor, Jetpack, Cassandra, Citrix, Citrix Workspace, Citrix Gateway, Citrix ADC, Citrix Director, Lytics, TensorFlow, PyTorch, scikit-learn, Google Cloud, Tableau Desktop, Tableau Prep, IBM SPSS Modeler, Azure Databricks, Azure Pipelines, C/C++, TrustArc, AWS Control Tower, Elastic APM, RStudio, Monte Carlo, VMware Horizon, Citrix Hypervisor, Azure Active Directory B2C, EMC, Cisco ASA 5505, Oracle Solaris, SUSE, Microsoft Windows Server 2016, Azure API Management, Azure Container Apps, Azure OpenAI Service, ChatGPT, Claude, Gemini, Figma, Analyzer, Signal, Barracuda MSP, LangGraph, Open Neural Network Exchange (ONNX), CentOS, AWS VPN, Puppet, Progress Chef, Radarstats, Akamai Connected Cloud (formerly Linode), Ping Identity, Amazon EC2 Container Service, Payara Server, NumPy, pandas, ABB Robotics, ServiceNow IT Service Management (ITSM), Glide, Sajax System, HTML Pro, Cisco UCS Manager, ServiceNow IT Operations Management (ITOM), Unisys DevSecOps, FOUNDATION, Palo Alto Networks GlobalProtect, AWS Direct Connect, SS&amp;C, Salesforce Service Cloud, SSMS Tools Pack, Commvault Simpana, LeadsPedia, Cisco DNA Spaces, Apache Parquet, PySpark, Spark SQL, Palantir Gotham, AWS Bedrock, LabWare LIMS, Amazon DocumentDB, VISI, Apache Kafka, Juniper Networks SRX-Series Firewalls, Google Cloud Migration Center, Axonius, Azure Data Lake Analytics, Selenium, Airflow, Google Cloud Data Loss Prevention, Snort, Corel, Vectra AI Platform, 3M 360 Encompass - Health Analytics Suite, PuTTY, Olo, Apache Iceberg, GetSocial, Azure Security Center, Pipedrive, Minteye / AdsCaptcha, Thunderhead, Meta Ads Manager, Palo Alto PA-5000 Series, Cisco ACI Orchestration, Amazon CloudWatch, Amazon EC2, Amazon Virtual Private Cloud (Amazon VPC), Melbourne IT, OpenProject, Uipath, VMware vRealize Orchestrator, Amazon EKS Anywhere, Aqua Security, Cisco Firepower 1000, Teamcenter, Nutanix AHV, VMware vCenter, VMware vSAN, NetApp, Kibana, Microsoft BitLocker, IBM Storage Area Network (SAN), FlipHTML5, Icertis Contract Management Software, Entrinsik Informer, Broadcom Service Virtualization, Microsoft OneDrive, SAS Viya, Stata, Eaglestats, MediaLets, Saviynt, Salesforce CRM Analytics, OpenStack, AWS Cloud Development Kit (AWS CDK), Optimal Workshop, Android, Unity, Cisco Expressway, Jabber, Webex, Ribbon, Spiceworks IP Scanner, PL/SQL, Azure Synapse Analytics, Microsoft Entra ID, , Maya, ZBrush, Autodesk 3ds Max, ArcGIS Pro, Foxit PDF SDK, Ruby On Rails, Amazon Web Hosting, Cisco VoIP, Dell EMC SAN (Storage Area Network), Fujitsu IaaS, Tampa AS400 Inc, ServiceNow Service Catalog, Channel Intelligence by Google, Conviva Operational Data Platform, Metalogix, ShareGate, , MicroStrategy Mobile, AC500 PLC, Siemens SIMATIC HMI (Human Machine Interface), Amazon Kinesis, AWS Glue Data Catalog, AWS Key Management Service (KMS), AWS Step Functions, Grafana, IBM Cognos Analytics, OpenTelemetry, Prometheus, Semrush, Sizmek (MediaMind), VMware vCenter Server, VMware Distributed Resource Scheduler (DRS), vSphere vMotion, Prudsys, Red Hat OpenShift, Proxmox VE, Quip, Azure Cloud Services, Argo, SonarQube, Athena, Amazon QuickSight, Balsamiq, Dassault SOLIDWORKS, Red Hat, Oracle Linux, Oracle EBS Projects, Cyberoam, Red Hat JBoss Enterprise SOA Platform, ACL, Star, Linkshare, C# (C Sharp), Oracle WebLogic, DoorDash for Merchants, Azure ExpressRoute, Azure Firewall, Ivalua, Oracle OLAP, Juniper Networks, SGI IRIX, Ntirety, Microsoft Windows Server 2000, MIDAS, AWS Multi-Factor Authentication, Oracle Cloud Infrastructure Identity and Access Management, Apache Camel, Kotlin, Electron, Barracuda Spam Firewall, Adobe InDesign, Adobe Photoshop, AMP, Outsystems, DotNetNuke, AWS Lambda, API Gateway, SAM, Microsoft Planner, Red Hat Ansible Automation Platform, Dell EMC Isilon, Maltego, Google Earth Pro, Smartsheet, IBM Maximo, Xray, Sentinel, Copilot, dynaTrace, AWS GovCloud, Formassembly, Amazon FreeRTOS, DC Storm, Layer7 API Gateway, Terragrunt, Jenkins, AWS CodeDeploy, Make, InVision, VMware Cloud Foundation, Oracle GRC, Spring Boot, ADAPT, Horizon, Wordpress.com, Kiosked, BeyondTrust, CyberArk, SpingMetrics, WP-Oauth, Splunk Enterprise Security, BERT, Hugging Face, A Small Orange, Cursor, Netwrix Threat Prevention, Zivver Email Encryption, ALM Octane, Elite Software HVAC Solution, IBM Rational Rhapsody Architect for Systems Engineers, Portico Virtual Terminal, Netgate pfSense, Trustwave TrustKeeper, Cisco Meraki, Siemens PROFIBUS, Netskope Cloud Access Security Broker (CASB), CargoWise, PTC Creo, AVEVA PDMS, Arena PLM, MuleSoft Anypoint Platform, REST, Adobe Creative Cloud, ECS, Google Cloud Key Management Service, Adobe Premiere Pro, Adobe Lightroom, Adobe After Effects, Adobe Audition, Adobe Media Encoder, JFrog Artifactory, CrowdStrike Falcon, Rise, Joomla, PHP, Cisco UCS Servers, NetApp ONTAP Data Management, vSphere, Dell PowerEdge Servers, Workspace ONE Unified Endpoint Management, Forescout OT Security, Microsoft Power Platform AI Builder, Pentaho, Boto3, Amazon Comprehend, Amazon Rekognition, Forecast Pro, Vertex AI, Google Cloud AutoML, Azure Machine Learning, Azure Cognitive Services, LeafLink, Carbon, Tenable.sc, PriceSpider Prowl, Undertone, Azure Sentinel, Milestone, FRAC Pumps, Tungsten TotalAgility, Unreal Engine, NVIDIA Omniverse, Azure Disk Storage, Pearson MyMathLab, Rakuten Affiliate Network, Cisco Nexus Dashboard, Construct, Microsoft Defender for Cloud, Postpresso, LabVIEW, FiberHome, Copper, Dell EMC PowerScale, CATS, Radiant Logic, Microsoft VBScript, NVIDIA Jetson, WMS, Amazon Simple Queue Service (SQS), SAP Data Quality Management, microservices for location data, Vena, , Spectrum, WorkSafeBC, Elastic Stack, Epson Managed Print Services, WebOffice, Google AlloyDB for PostgreSQL, Apache Spark, IBM Business Process Manager, IBM Business Automation Workflow (BAW), Prisma Access, Adform DMP, Cribl, Epom, jQuery, Parallels Mac Management for Microsoft SCCM, McAfee, Microsoft Intune Enterprise Application Management, IBM Tivoli OMEGAMON, Dynamics 365 CRM, Carbonite Double-Take, Logstash, Beats, Fleetio, Apex, Salesforce VisualForce, SOQL, Amazon S3 Glacier, Adition Technologies - Advertisers, Rockwell Automation, ServiceNow Security Operations, Soap Media, E-planning, Oracle Essbase, Gigamon ThreatINSIGHT, Alation, AngularJS, Domino Data Science Platform, Data Analytics, AdSpeed, Elekta MOSAIQ, NLP, ARM TrustZone, Oracle Database, Woo Commerce Memberships, Versa Networks, UniFi SDN, Oracle Unified Directory, OneTrust Tech Risk &amp; Compliance, Armis, XGBoost, OpenSCAP, CSC Corporate Domains, OpenNMS Platform, PVsyst, Riverbed SteelCentral, Tenable.io, WorkFusion AI Digital Agents, Vscode, Amazon Elastic File System (Amazon EFS), ISO+â„¢, Amber, Gemius, Synology Office Suite, SAP Advanced Track and Trace for Pharmaceuticals, Adobe, Segment, Adobe Experience Manager, Mulesoft, Lucky Orange</v>
          </cell>
          <cell r="K236">
            <v>2163478382</v>
          </cell>
          <cell r="L236" t="str">
            <v>Debt Financing</v>
          </cell>
          <cell r="M236">
            <v>650000000</v>
          </cell>
          <cell r="N236">
            <v>45108</v>
          </cell>
          <cell r="O236">
            <v>11980000000</v>
          </cell>
          <cell r="Q236" t="str">
            <v>Booz Allen Hamilton is a global management and technology consulting firm founded in 1914 and headquartered in McLean, Virginia. With around 80 offices worldwide, the company has a rich history of providing expert advice to enhance organizational success. It has evolved through various partnerships and name changes, becoming a key player in the management consulting industry, particularly in government and defense sectors.
The firm offers a range of services, including management and technology consulting, cybersecurity, engineering, and IT services. Booz Allen serves government agencies, the U.S. Armed Forces, federal institutions, and private sector clients. It is known for its expertise in strategy, analytics, and operations, and has made significant contributions to project management and product lifecycle management. The company positions itself as a long-term partner, dedicated to solving complex problems through innovative applications of management and technology.</v>
          </cell>
          <cell r="R236">
            <v>1914</v>
          </cell>
        </row>
        <row r="237">
          <cell r="A237" t="str">
            <v>Stericycle</v>
          </cell>
          <cell r="B237">
            <v>0</v>
          </cell>
          <cell r="C237">
            <v>14000</v>
          </cell>
          <cell r="D237" t="str">
            <v>hospital &amp; health care</v>
          </cell>
          <cell r="E237" t="str">
            <v>http://www.mystericycle.com</v>
          </cell>
          <cell r="F237" t="str">
            <v>http://www.linkedin.com/company/stericycle</v>
          </cell>
          <cell r="G237" t="str">
            <v>Bannockburn</v>
          </cell>
          <cell r="H237" t="str">
            <v>Illinois</v>
          </cell>
          <cell r="I237" t="str">
            <v>communication solutions, patient engagement solutions, sharps &amp; medical waste disposal service, osha compliance programs, pharmaceutical waste services, document destruction, sharps containers &amp; healthcare products, recall, retrieval &amp; returns, retail waste sustainability, hazardous waste disposal, environmental services, basic industries, hospitals &amp; health care, regulatory compliance, hazardous waste, disability accessibility, hazardous waste laws, customer account management, waste compliance solutions, healthcare, b2b, user account security, online portal, waste treatment and disposal, compliance solutions, medical waste regulations, compliance management, customer support, data security, waste disposal, disability access, safety services, medical waste disposal, disposal services, medical waste, environmental law compliance, consulting, secure data destruction, regulation adherence, law adherence, accessibility services, waste stream regulation, privacy policies, ada compliance, secure document shredding, hazardous material handling, logistics, regulatory laws, aoda compliance, waste stream handling, document shredding, safety protocols, environmental laws, hazardous waste management, services, environmental responsibility, waste management, distribution, transportation &amp; logistics, renewables &amp; environment, hospital &amp; health care, health care, health, wellness &amp; fitness, waste treatment &amp; disposal, computer &amp; network security, information technology &amp; services</v>
          </cell>
          <cell r="J237" t="str">
            <v>Cloudflare DNS, CloudFlare Hosting, ServiceNow, Microsoft Office 365, OneTrust, Adobe CQ, Omniture (Adobe), SuccessFactors (SAP), Slack, Salesforce, Adobe Marketing Cloud, Mobile Friendly, Outsystems, ASP.NET, reCAPTCHA, Apache, Bootstrap Framework, Wistia, Google Tag Manager, CrazyEgg, Eloqua, Android, Remote, YieldBot, Geotab, Wasp Barcode, SAP, SAP Plant Maintenance, Microsoft Office, AWS DeepComposer, Salesforce CRM Analytics, Oracle Supply Chain Management (SCM) Cloud, IoT, Ignition SCADA, Microsoft PowerPoint, Google AdWords Conversion, Microsoft Excel, Security, AWS App Mesh, eMaint CMMS, AC500 PLC, Git, Act!, Absorb, Air, Bing, Carbon, Compressor, CONTROL, Google VPC Service Controls, ICP, .NET, Quip, SAP Manager Self-Service (MSS), SES, Tor, Route, Electron, Spreadsheet Server by insightsoftware, Gem, SQL, SHL, Microsoft SQL Server Management Studio, GoToAssist (FASTchat), CSC, CAT, GRIN, Flow, Outlook, Microsoft Word, Ning, FeedBurner, Freelance Distributed Control System (DCS), Microsoft FRx</v>
          </cell>
          <cell r="K237">
            <v>5800000000</v>
          </cell>
          <cell r="L237" t="str">
            <v>Merger / Acquisition</v>
          </cell>
          <cell r="M237">
            <v>5800000000</v>
          </cell>
          <cell r="N237">
            <v>45444</v>
          </cell>
          <cell r="O237">
            <v>2626900000</v>
          </cell>
          <cell r="Q237" t="str">
            <v>Stericycle Inc. is a leading U.S.-based business-to-business services company, founded in 1989. Initially focused on medical waste management, it has expanded its offerings to include comprehensive compliance-based solutions that protect health, well-being, and the environment. Headquartered in Lake Forest, Illinois, Stericycle operates in 13 countries and employs around 18,000 people globally.
The company provides a range of services, including regulated waste management, pharmaceutical waste solutions, secure document destruction, and compliance training. Its medical waste management services cover the collection, treatment, and disposal of regulated medical waste and hazardous materials. Stericycle also offers innovative programs for medication returns and environmental safeguards. With over 375,000 customers, including healthcare providers and commercial businesses, Stericycle emphasizes sustainability and regulatory compliance in its operations.</v>
          </cell>
          <cell r="R237">
            <v>1989</v>
          </cell>
        </row>
        <row r="238">
          <cell r="A238" t="str">
            <v>Infinite Computer Solutions</v>
          </cell>
          <cell r="B238">
            <v>0</v>
          </cell>
          <cell r="C238">
            <v>15000</v>
          </cell>
          <cell r="D238" t="str">
            <v>information technology &amp; services</v>
          </cell>
          <cell r="E238" t="str">
            <v>http://www.infinite.com</v>
          </cell>
          <cell r="F238" t="str">
            <v>http://www.linkedin.com/company/infinite-computer-solutions</v>
          </cell>
          <cell r="G238" t="str">
            <v>Rockville</v>
          </cell>
          <cell r="H238" t="str">
            <v>Maryland</v>
          </cell>
          <cell r="I238" t="str">
            <v>automation, platforms, iot, life sciences, bpo, banking finance, media entertainment, infrastructure, product engineering, ai, energy utilities, healthcare, enterprise analytics, applications, analytics, mobility messaging, media content, application management, media amp content, banking amp finance, telecom, hitech, blockchain, cloud, mobility amp messaging, enterprise messaging service, broadband networking, infrastructure management, energy amp utilities, government, web development, web design, creative strategy, consumer internet, internet, information technology, it services &amp; it consulting, api development, insurance platforms, ai in financial services, application modernization, enterprise software, ai in insurance underwriting, healthcare analytics, financial technology, healthcare data analytics, media &amp; entertainment, ai in telehealth, ai in insurance, ai in cybersecurity threat detection, business intelligence, security frameworks, ai in government data systems, ai in media, expense auditing, cloud security frameworks, ai in risk assessment, ai in customer retention, ai risk management, patents, ai-driven automation, ai in enterprise risk management, ai in healthcare triage, ai in operational efficiency, ai in enterprise, digital engineering, ai in remote patient monitoring, digital health, innovation, ai-powered automation, ai in telecommunication networks, ai in customer engagement, services, regulatory standards, ai in digital asset management, ai in finance, next-generation it, cloud computing, operational efficiency, data analytics, compliance, ai in banking fraud detection, regulatory compliance, b2b, healthcare it, cloud infrastructure, ai in public sector, software development, patent portfolio, ai in clinical research, machine learning, digital transformation, ai in telehealth diagnostics, ai compliance tools, ai in revenue cycle management, ai in digital health platforms, industry-specific solutions, customer relationship management, ai accelerators, predictive analytics, ai in customer experience, ai in claims processing, ai in banking, ai in financial risk modeling, consulting, ai in medical imaging, ai-driven analytics, computer systems design and related services, financial services, ai in fraud detection, ai algorithms, ai in smart city infrastructure, telehealth solutions, healthcare technology, ai in predictive maintenance, it services, microservices, ai in video content analysis, risk management, data management, ai in regulatory compliance, cloud security, banking &amp; financial services, ai in drug discovery, ai in data privacy, ai in content personalization, custom software, cloud security tools, ai in iot security, multi-cloud, ai in claims automation, ai in digital health, data governance, ai in policy management, enterprise cloud, microservices architecture, ai in healthcare, ai patents, cloud-native development, customer experience, cloud migration, multi-cloud strategy, ai in insurance policy management, ai in network security, insurance, payment sdks, ai in telecom, cloud services, software engineering, application development, ai platforms, automated workflows, managed services, ai in government, ai-enabled solutions, cloud-native, ai in media content management, predictive maintenance, digital platforms, ai in personalized medicine, patented healthcare systems, ai in digital advertising, industry solutions, cloud management, security, ai solutions, quality engineering, banking solutions, insurance technology, telecom services, enterprise it, intelligent automation, analytics governance, data integration, robust security, process automation, strategic partnerships, compliance solutions, 5g technology, iot applications, blockchain integration, performance optimization, claims management, patient engagement, user experience design, digital rights management, data modeling, semantic analysis, data lakes, virtual collaboration, multilingual support, renewable energy solutions, telecom network management, next-generation applications, b2c, e-commerce, finance, health care, health, wellness &amp; fitness, hospital &amp; health care, apps, information technology &amp; services, consumers, enterprises, computer software, finance technology, internet infrastructure, artificial intelligence, crm, sales, app development</v>
          </cell>
          <cell r="J238" t="str">
            <v>Amazon CloudFront, Salesforce, Cloudflare DNS, Route 53, Outlook, Pardot, Microsoft Office 365, JobDiva, accessiBe, Slack, Hubspot, Ubuntu, Apache, Postman, SOAPUI, REST, SQL, Sectra PACS, ClearSaleing (eBay Enterprise), ANGEL LMS, Tor, Pega Case Management, Salesforce CRM Analytics, Microsoft Active Directory Federation Services, Azure Active Directory, SAM, OpenID, Amazon Web Services (AWS), Microsoft Azure, Coupa Contract Management, eMaint CMMS, Amazon RDS for MySQL, ASP.NET, C#, Microsoft SQL Server Reporting Services, GoToAssist (FASTchat), Azure Data Factory, .NET, Microsoft Azure Monitor, Databricks, Spark, PySpark, Python, PowerBI Tiles, Argon CI/CD Security, AWS Cloud Development Kit (AWS CDK), Azure Devops, DotNetNuke, SES, Google Cloud Platform, Epic, Zoomdata, Micro, Palo Alto PA-5200 Series, CheckPoint, Cisco ASA 5555, Maven, Unity, WebCube, Microsoft Teams, Zoom Phone, Wireshark, SolarWinds, Cisco Prime Infrastructure, Grafana, Prometheus, Zabbix, AudioCodes Meeting Insights, ACL, Nexthink, Microsoft PowerShell, Barracuda Spam Firewall, Glam Media, AlienVault USM (from AT&amp;T Cybersecurity), Upfluence, Azure Linux Virtual Machines, Nokia, SAP, , ebs, Concur, Kubernetes, Terraform, GitHub, GitLab, HELM, Bash, Node.js, go+, Snowflake, Snow, Ning, Amazon S3, Git, Javascript, Microsoft.NET Core 3.1, Angular, RXJS, Process automation package for service request creation in SAP S/4HANA Utilities, ABAP, Katalon Studio, Selenium, AWS SDK for JavaScript, Spring Boot, Spring, Hibernate, JPA Health, Oracle Analytics Cloud, MySQL, PostgreSQL, Redis, Hazelcast, OpenStack, Amazon Linux 2, Red Hat OpenShift, Istio, React, TypeScript, Redux, Uipath, Microsoft Power Automate, Cerner, MEDITECH BBK, Appier AIRIS (formerly Woopra), Catylist SiteLink, Office365, Secured MVC Forum on Windows 2012 R2, Azure Active Directory B2C, YugabyteDB, AWS Analytics, Azure Analysis Services, IBM ILOG CPLEX Optimization Studio, Microsoft.NET 6.0, Docker, Azure Kubernetes Service (AKS), Azure App Service, Azure Functions, Azure Service Bus, Azure Event Grid, Azure Logic Apps, Azure API Management, Azure SQL Database, Azure Cosmos DB, Azure Blob Storage, Bicep, Angular Material, Blazor, Frame, TriZetto Facets, TrakSYS, Azure Resource Manager, Nevron Vision for SSRS, Apache Kafka, Clarity SDM, mO Jira OAuth SSO, Jira OpenID Connect SSO, Jira OIDC SSO, CloudMoverâ„¢ for AWS S3, McAfee Total Protection for Data Loss (DLP), Mobileiron, Cisco Meraki MS, OpenLDAP, StackAdapt, Red Hat JBoss Enterprise SOA Platform, FortiGate Cloud-Native Firewall (CNF), SAP BW/4HANA, SAP Business Planning and Consolidation (BPC), 3M 360 Encompass - Health Analytics Suite, SAP ERP Central Component (ECC) 6.0, Aruba Wireless Access Points, Avaya UCaaS, Windows 11, Securonix Security Operations and Analytics Platform, Entity Framework Core, OpenAPI, Xunit, NUnit, Bootstrap, WSO2 Identity Server, Azure Data Lake Analytics, Amazon EC2, API Gateway, AWS Bedrock, AWS Lambda, AWS Step Functions, Fastapi, Langchain, LlamaIndex, Meta Llama 3, Mist, OpenAI, Pinecone, PyTorch, SentenceTransformers, Thermo Scientific Chromeleon Chromatography Data System (CDS), Impact Radius, IBM HTTP Server, Perl, AWS Trusted Advisor, HTML5 Maker, CSS, JWT, Azure AD P2, Check Point CloudGuard Harmony Connect (CloudGuard Connect), Apache Struts, Standalone Tomcat - Java Servlet and JSP Platform by TurnKey Linux (HVM), CAT, IBM Db2 for Linux, UNIX, and Microsoft Windows, EJBCA, BIRT, VelocityEHS Accelerate | EHS &amp; ESG, IBM WebSphere Message Broker, Aptean Industrial Manufacturing ERP Made2Manage Edition, ArcGIS Image Server, Coupa, Gem, OneTrust Tech Risk &amp; Compliance, Ansible, Rundeck, Diligent One Platform, formerly HighBond, Avaya, VMware, VMware vCenter Server, vSphere, Drools, Jira, Confluence, Bitbucket, Ivanti, Microsoft Intune Enterprise Application Management, Parallels Mac Management for Microsoft SCCM, Jamf, Autopilot, GitHub Copilot, UKG Pro, Google Identity Services APIs, Deluxe Payroll and HR Solutions, , Spiceworks IP Scanner, Trend Micro Smart Protection, CSC, SAP Ariba Platform, SAP ERP, WebStarts, Check Point SDP, JTL-Shop 3, AvePoint Opus, Litmos, Avaya Aura, Emma, Red Hat Enterprise Linux, Microsoft Windows Server 2012, Oracle Automatic Storage Management (ASM), Alteryx, Amazon Kinesis Data Streams, Azure Application Insights, Azure Monitor, Azure Log Analytics, GraphQL, Apache Hadoop HDFS, MongoDB, Apache JMeter, Genesys SIP, TelmarHelixa, Azure Cloud Shell, Extend, AWS CloudFormation, AWS Config, Lambda Cloud, Open Policy Agent, AWS Security Hub, Amazon GuardDuty, Amazon Macie, Amazon Inspector, AWS WAF, Sizmek (MediaMind), AWS Key Management Service (KMS), AWS CloudTrail, Amazon EKS Anywhere, SonarQube, Checkmarx, Apigee, Harness, Google Cloud, ECS, AWS Fargate, Google AdWords Conversion, Jenkins, Jest, Mocha, Azure Databricks, Metadata Hub, Guidewire InfoCenter, IBM Cognos Analytics, Guidewire PolicyCenter, Guidewire ClaimCenter, Guidewire BillingCenter, Act!, Epic Radiant, React Native, , Verint, Microsoft Exchange, Akamai CDN Solutions, Redshift, AWS Glue Data Catalog, Athena, Semrush, Airflow, Ansys CFX, Oracle Communications Session Border Controller (SBC), Azure SQL, BlazeMeter, Cucumber, Cypress, GitHub Actions, IBM Storage Suite for IBM Cloud Paks, k6, Playwright, Specflow, Swagger UI, Testng, TestRail, Zephyr, Appium, Android, Security, Rust, MEDITECH EHR, Databricks SQL, Nuance PowerScribe, Yardi Commercial Suite, Histats, Siemens MRI, Streams, Apache Spark SQL, MLflow, Mode, Photon, Azure Key Vault, C# (C Sharp), Subversion, BASE, Linkedin Marketing Solutions, PowerMax, Dell EMC VNX, Dell EMC Isilon, Pure Storage Flash arrays, Pure Flashblade, VMware NSX Data Center for vSphere, NetApp iSCSI SAN Storage System, IFS, VMware vSphere, Cytoscape, Aryson MySQL to MSSQL Converter, SAP Cloud Platform Integration, Ipswitch WhatsUp Gold, Aruba, Cisco Unified Intelligence Center, Fortinet, NetScaler, Palo Alto Networks, Tailwind, PrimeNG, Oracle Fusion Cloud ERP, Oracle Identity Management, AT&amp;T, Amcharts JS Library, SAP Convergent Charging (CC), Shareaholic Content Amplification, SAP Basis, Aurora, MySQL 8 With RHEL 8, KVM, Yocto, WebRTC, Google Cloud BigQuery, Google Cloud Composer, DATAflow, Nutanix Beam, Connect, Brocade Switches, PRO.FILE, Xray, CLEAR, ServiceNow, ServiceNow IT Service Management (ITSM), ServiceNow IT Operations Management (ITOM), ServiceNow Discovery, ServiceNow Event Management, ServiceNow Service Mapping, Micro Focus Universal CMDB, ServiceNow Flow Designer, ServiceNow Integration Hub, WP-Oauth, Soap Media, Zuora, Microsoft Excel, Microsoft Hyper-V Server, Dynamics 365 CRM, Copilot, , PL/SQL, Horizon, VMware ESXi, ArcGIS, NeoData, SAP Fiori, SAP HANA, SAP S/4HANA, Microsoft Dynamics 365, Arctic Wolf, Azure Purview, Google Cloud Data Loss Prevention, Microsoft Entra ID, E-planning, OSIsoft PI, Visual Studio, SharePoint, ShareGate, Microsoft Power Apps, Microsoft 365, Azure Storage Explorer, Microsoft OneDrive for Business, Syncsort MFX, n8n, Siemens SIMATIC S7, Endpoint Protection, Google App Engine, PulsePoint, WinSCP, Drawbridge, Altitude ARENA, Faronics Deep Freeze, Unix, IBM Sterling B2B Integrator, Onehub, AWS Transfer for SFTP, Apache HTTP Server, AI, Azure AI Studio, Chrome, Mozilla Firefox, Figma, SWIFT, Storyboard to SwiftUI Converter, Uikit, MongoDB Realm, XCTest, XCUITest, fastlane, IBM Db2, Selenium WebDriver, Oracle XML DB, Saucelabs, , Foxit PDF SDK, CallMiner Eureka, Azure Data Lake Storage, Azure AI Search, Azure Synapse Analytics, Databricks Lakehouse Platform, DAX, Microsoft Fabric, Power Query, Cisco UCS Manager, IBM DFSMS, SailPoint IdentityIQ, CyberArk Enterprise Password Vault, Amazon CloudWatch, VMWare CloudHealth, AWS Cost and Usage Report, jQuery, Fortinet FortiGate, Cisco Meraki SD-WAN, AWS VPN, vSphere High Availability (HA), Amazon Simple Storage Service (S3), Vector, AWS Data Pipeline, ELK Stack, Excel4Apps, BizTalk Server, PHP, Laravel, CodeIgniter, Symfony, Citrix, Control-M, Canon Printers, Cascade CMS, Avaya Aura Experience Portal, HPE Alletra Storage, Tintri, Azure Sentinel, Azure Backup, Azure Site Recovery, Robot Framework, PuTTY, MobaXTerm, Flow, Tufin Orchestration Suite, Azure Machine Learning, Delta Lake, ER/Studio, erwin Data Modeler, Google Analytics 4 (GA4), Google Ads, WebOffice, Microsoft Sharepoint, ChinaCache, UniFi SDN, Juniper NFV, UPS, HTML Pro, AngularJS, Tampa AS400 Inc, Azure VPN Gateway, Juniper Networks SRX-Series Gateways, Prefect, Meta Ads, Microsoft Application Insights, IBM Mainframe, Complex Media Network, Apex, Infoblox DHCP, Remote, Canon Managed Print Services, Amazon Product Advertising API, Amdocs, IBM Data Warehouse, Azure Pipelines, Azure Synapse, Rise, Apache Spark, Scala, Power BI Documenter, SIMATIC WinCC, VueJS, Mulesoft, Google Cloud Build, Atex, dbt, Pytest, Stackdriver Monitoring, Google Cloud Deployment Manager, PubSub+, Google Cloud Functions, Coverity, Jasmine, Progress Chef, Puppet, J2EE, Gerrit, Apache Subversion (SVN) Server on Ubuntu 18.04 LTS, MariaDB, CentOS, Qlik Replicate, DATAVERSE LTD, Django CSRF, Echo, Olo, Oracle EBS Projects, Vertica, Cisco WebEx Teams, Datapipe, Verilog, VHDL, SystemVerilog, Xilinx Vivado, Intel Quartus Prime, AWS Control Tower, Respond, Analyzer, Boomi AtomSphere, Boomi, 24-7 Media, Amazon Managed Streaming for Apache Kafka (Amazon MSK), BD Pyxis, Pages, Akamai Connected Cloud (formerly Linode), Portainer, Azure Cloud Services, Oracle Bare Metal Cloud Services, ChatGPT, Cursor, CPI, Keysight ADS, MATLAB, SystemVue, Red Hat Satellite, Google, JFrog Artifactory, Cisco Nexus Switches, Micro Focus Fortify, OpenSSL, C/C++, Spirent TestCenter, Workday, Perfecto, Workspace ONE Unified Endpoint Management, Automation Anywhere, Informatica, QlikView, SAS Analytics Pro, SiteCore, Microsoft Exchange Online, Microsoft OneDrive, Next.js, TensorFlow, scikit-learn, Java EE, SysTrack Digital Experience Monitoring, VMware Horizon, TUNE, VLAN, Schneider ArcFM, LinkedIn Ads, Leadsquared Marketing Automation, COBOL, IBM z/OS Operating System, IBM CICS Transaction Server, IBM VSAM, Azure AD Notifications, Lawson Software, Specops Authentication for O365, Microsoft Outlook, ManageEngine, Azure Virtual Machines, Cohesity, Azure ExpressRoute, Azure Virtual Network, Azure Application Gateway, Azure Load Balancer, Oracle BI Publisher, Oracle Integration Cloud, Cisco ASA 5505, IBM i, LangGraph, GAS, Google Cloud Run, Google Artifact Registry, Google Cloud SQL, Google Secret Manager, Vertex AI, Dell EMC PowerScale, Gemini, New Relic, Microsoft Power Platform, Astra WordPress Theme, IBM Content Manager for iSeries, WHMCS, Blackbaud eTapestry, UptimeRobot, IBM i on Power Systems, Assure MIMIX, Epic Beaker, Epic Willow, Healthy Planet, Pulse SDP, EnergyCAP SmartAnalytics, CPMStar, Znaptag, CyberArk Conjur, SailPoint IdentityNow, Okta, CyberArk, ArcGIS Enterprise, ArcGIS Pro, Copado, VMware vCenter, VMware ESX 3.0, Citrix Hypervisor, BMC Compuware File-AID, Sensor Tower, Jamf Pro, Apple Business Manager, FlipHTML5, HPE Primera, HaloITSM, Microsoft Windows Server 2000, Oracle Database, Hi-Media Performance, Oracle Active Data Guard, CPX Interactive, Datawrapper, Flashtalking by Mediaocean, Oracle Enterprise Manager, IBM DataStage, SAP Sybase InfoMaker, IXL, CloudBees, IBM UrbanCode Deploy, UKG, Zscaler Internet Access, Zscaler Private Access, Netskope Cloud Access Security Broker (CASB), Kona Web Application Firewall, F5 BIG-IP, Amazon Elastic MapReduce (EMR), Intel, Pega CRM Suite, Microsoft Office, Citrix VDI-in-a-Box, Google Analytics, Azure DevOps Labs, Oracle WebLogic, Oracle Audit Vault and Database Firewall, Microsoft Graph</v>
          </cell>
          <cell r="O238">
            <v>1125000000</v>
          </cell>
          <cell r="Q238" t="str">
            <v>Infinite Computer Solutions is a global technology solutions provider based in Rockville, Maryland, founded in 1999. The company specializes in digital engineering and IT services, employing over 16,000 people worldwide, with a significant presence in India. Infinite serves more than 165 customers through over 50 partnerships, focusing on delivering tailored solutions for Fortune 100 companies.
The company offers a variety of services, including business transformation, application development, quality engineering, product and platform engineering, and infrastructure services. Infinite emphasizes innovation and industry expertise, particularly in areas like Amazon services, to provide high-quality, on-time project execution. With a global footprint that includes offices in the USA, Canada, Europe, India, Southeast Asia, South Asia, and the UAE, Infinite is well-positioned to support diverse client needs across different regions.</v>
          </cell>
          <cell r="R238">
            <v>2001</v>
          </cell>
        </row>
        <row r="239">
          <cell r="A239" t="str">
            <v>Workana</v>
          </cell>
          <cell r="B239">
            <v>0</v>
          </cell>
          <cell r="C239">
            <v>5200</v>
          </cell>
          <cell r="D239" t="str">
            <v>human resources</v>
          </cell>
          <cell r="E239" t="str">
            <v>http://www.workana.com</v>
          </cell>
          <cell r="F239" t="str">
            <v>http://www.linkedin.com/company/workana</v>
          </cell>
          <cell r="H239" t="str">
            <v>Arkansas</v>
          </cell>
          <cell r="I239" t="str">
            <v>marketplaces, freelancers, outsourcing, trabajo remoto, ondemand talent, trabajo, singapore, ecommerce, business transformation, malaysia, trabalho, trabajo agil, freelancer, freelancing, startup, remote work, employment, hong kong, devs, developers, latin america, enterprise software, software, information technology, human resources services, digital workforce, freelancer career development, professional freelancing, content writing, regional talent pools, southeast asia expansion, global remote work, certified freelancers, remote work platform, skill verification, software development, collaboration tools, design &amp; multimedia, industry-specific freelancers, it &amp; programming, web development, lead generation, freelancer certifications, user profile verification, candidate screening, engineering &amp; manufacturing, online job marketplace, freelance marketplace, remote software developers, user experience, legal services, goal-based projects, virtual project collaboration, automated proposals, marketing &amp; sales, remote team building, work tracking, dispute resolution, time management tools, specialized freelance skills, startups, client-freelancer matching, online marketplace, multidisciplinary freelancers, digital marketing, professional services, services, flexible work arrangements, project outsourcing, remote talent sourcing, freelancer hiring, rating &amp; review system, legal &amp; finance, goal-oriented freelancing, project management tools, remote talent, b2b, payment escrow, latin american english-speaking freelancers, freelance platform, protected payments, seo services, hourly projects, mobile app access, digital freelancing, digital transformation support, multilingual support, latin american tech talent, information technology &amp; services, talent marketplace, project management, remote work culture, api integration, work automation, scalable freelance workforce, custom project posting, graphic design, devops services, computer systems design and related services, latin america freelancers, app development, secure payment system, flexible project scope, hire freelancers, it developers, certified talent, technology professionals, post a project, satisfaction guarantee, flexible contracts, project-based hiring, development projects, talent matchers, business growth, end-to-end solution, freelancer profiles, secure online payments, top tech talent, verified freelancers, pay per project, local currency payments, ui/ux design, virtual assistance, data scientists, mobile developers, qa automation, data engineering, community managers, e-commerce solutions, finance and management, engineering support, administrative support, cross-cultural teams, employee onboarding, skill assessment, portfolio review, freelancer marketplace, remote hiring solutions, finance, legal, e-commerce, consumer internet, consumers, internet, enterprises, computer software, writing &amp; editing, marketing &amp; advertising, sales, ux, conflict resolution, professional training &amp; coaching, search marketing, marketing, productivity, apps, seo, financial services</v>
          </cell>
          <cell r="J239" t="str">
            <v>Cloudflare DNS, Gmail, Google Apps, Google Cloud Hosting, CloudFlare Hosting, Facebook Conversion Tracking, Ember JS Library, VueJS, CloudFlare, OneTrust, Zendesk, Slack, Google Analytics, AT Internet, Google Tag Manager, Facebook Widget, Hotjar, Google AdWords Conversion, Linkedin Marketing Solutions, Cedexis Radar, Facebook Custom Audiences, Adobe Media Optimizer, Vimeo, Facebook Login (Connect), React, Ruby On Rails, Mobile Friendly, Google Play, WordPress.org, Bootstrap Framework, YouTube, Gusto, Remote, Seismic, Android, Octane, AI</v>
          </cell>
          <cell r="K239">
            <v>15820000</v>
          </cell>
          <cell r="L239" t="str">
            <v>Series C</v>
          </cell>
          <cell r="M239">
            <v>0</v>
          </cell>
          <cell r="N239">
            <v>45323</v>
          </cell>
          <cell r="O239">
            <v>380400000</v>
          </cell>
          <cell r="Q239" t="str">
            <v>Workana is the largest freelance and remote work platform in Latin America, connecting businesses with professional freelancers and IT developers. Founded in 2012 in Buenos Aires by four Argentine entrepreneurs, the platform has grown significantly and is recognized as a key player in the global freelance marketplace. Workana serves over 600,000 companies and connects them with more than one million freelancers across various professional services, including app development, design, translation, sales, and finance.
The platform operates as a two-sided marketplace where clients can post projects and freelancers can apply for them. Workana distinguishes itself with a reputation-based ranking system that helps clients evaluate freelancers based on their proposal quality and past work ratings. With a strong focus on regional markets, Workana has expanded its presence into Southeast Asia and has established itself as a vital part of Latin America's tech community. The company has received over $12 million in funding and has grown to a team of more than 40 people across multiple countries.</v>
          </cell>
          <cell r="R239">
            <v>2012</v>
          </cell>
        </row>
        <row r="240">
          <cell r="A240" t="str">
            <v>The Hartford</v>
          </cell>
          <cell r="B240">
            <v>0</v>
          </cell>
          <cell r="C240">
            <v>20000</v>
          </cell>
          <cell r="D240" t="str">
            <v>financial services</v>
          </cell>
          <cell r="E240" t="str">
            <v>http://www.thehartford.com</v>
          </cell>
          <cell r="F240" t="str">
            <v>http://www.linkedin.com/company/the-hartford</v>
          </cell>
          <cell r="G240" t="str">
            <v>Hartford</v>
          </cell>
          <cell r="H240" t="str">
            <v>Connecticut</v>
          </cell>
          <cell r="I240" t="str">
            <v>property &amp; casualty insurance, mutual funds, group benefits, enterprise software, insurance, software, information technology, property-casualty insurers, finance, b2b, insurance for historic structures, b2c, insurance for iconic landmarks, client trust and integrity, long-standing client relationships, insurance brokers, leadership team, e-commerce, d2c, risk management, insurance technology, community impact, iconic structures insured, asset protection, property and casualty, insurance history, employee benefits, aarp auto &amp; home program, risk assessment technology, insurance policy management, insurance underwriting, cybersecurity, direct insurance (except life, health, and medical) carriers, insurance risk management, disaster risk management, insurance customer service, disaster recovery services, insurance digital transformation, sustainability strategy, insurance agents, insurance data analytics, insurance innovation, sustainability practices, insurance claims, long history of community service, financial services, retail, insurance policies, client trust, insurance for large infrastructure, customer experience, risk engineering, insurance industry leadership, disaster recovery, underwriting, corporate social responsibility, small business insurance, insurance claims support, insurance claims processing, insurance solutions provider, insurance network, insurance coverage options, insurance services, insurance company history, mutual funds management, hospitality, personal insurance, specialized business insurance, technology innovation, services, hartford headquarters, business insurance, healthcare, insurance coverage, insurance risk, aarp partnership, claims management, community impact initiatives, insurance market, insurance product development, insurance risk analysis, innovative insurance solutions, auto insurance, manufacturing, insurance industry, insurance for high-profile clients, insurance solutions, long history, risk assessment, corporate responsibility, client protection, risk engineering expertise, sustainability, insurance industry trends, customer service, insurance premium, insurance company, community service programs, heritage insurance provider, insurance regulation, home insurance, insurance risk mitigation, insurance products, aarp discounts, commercial auto insurance, workers compensation, general liability insurance, claims assistance, pet insurance, flood insurance, renters insurance, homeowners insurance, insurance quotes, premium discounts, insurance agent, multi-policy discounts, online claims, auto id card, insurance bundle, customized insurance, disability insurance, paid family leave, commercial property insurance, professional liability insurance, employee benefits solutions, hr technology, insurance for seniors, insurance for families, online account management, local insurance agents, insurance for midsize businesses, property and casualty insurance, sustainability in insurance, fraud prevention, catastrophe support, social equity, diversity and inclusion, insurance resources, insurance insights, career opportunities, agent support, enterprises, computer software, information technology &amp; services, consumer internet, consumers, internet, leisure, travel &amp; tourism, health care, health, wellness &amp; fitness, hospital &amp; health care, mechanical or industrial engineering, environmental services, renewables &amp; environment</v>
          </cell>
          <cell r="J240" t="str">
            <v>Akamai, Microsoft Office 365, CSC Corporate Domains, Amazon AWS, Akamai DNS, Drupal, Pagely, Oracle Commerce, The Trade Desk, Salesforce Service Cloud, Jornaya, Workday, Slack, Salesforce, Taleo, Google Play, WordPress.org, YouTube, Ruxit, reCAPTCHA, Apache, Tealium, Mobile Friendly, Workday Recruit, BugHerd, Google Maps (Non Paid Users), Google Font API, Google Maps, IoT, Remote, AI, ACL, Akamai CDN Solutions, AWS Trusted Advisor, Cisco VPN, IBM ILOG CPLEX Optimization Studio, Infoblox DHCP, Kona Web Application Firewall, Microsoft Azure Monitor, PatientPop, Postpresso, VLAN, VMware SD-WAN, Microsoft Excel, Talend, Python, SQL, Azure Pipelines, Guru, Dash, Google Cloud Platform, Snowflake, AWS Glue, Amazon EMR, Amazon Redshift, Google Cloud BigQuery, Google Cloud Dataflow, PowerBI Tiles, Tableau, Amazon Managed Workflows for Apache Airflow (MWAA), AutoSys Workload Automation, Control-M, Amazon Connect, Amazon Lex, AWS Lambda, Amazon S3, Amazon Kinesis, R, REST, Amazon RDS for SQL Server, WorkSafeBC, Scrum Do, Kanbanize, SharePoint, Microsoft Office, Microsoft PowerPoint, ServiceNow, .NET, C#, Visual Studio, Microsoft SQL Server Reporting Services, Microsoft Power Automate, Microsoft Power Apps, Red Hat JBoss Enterprise SOA Platform, Oracle XML DB, Nexthink, Microsoft 365, ADP, Tor, Microsoft Teams, Microsoft OneDrive, AWS SDK for JavaScript, J2EE, Standalone Tomcat - Java Servlet and JSP Platform by TurnKey Linux (HVM), Oracle JDBC, Soap Media, Spring Boot, Apache Camel, AWS Analytics, AWS CloudFormation, Amazon CloudWatch, ECS, Amazon EKS Anywhere, Google AdWords Conversion, AVEVA PDMS, Sizmek (MediaMind), SNS, Amazon Simple Queue Service (SQS), AWS EventBridge, AWS Service Catalog, GitHub, Jenkins, Docker, Kubernetes, Copilot, SonarQube Cloud (formerly SonarCloud), PeopleSoft CRM, Coupa, Amazon Product Advertising API, 24-7 Media, OneTrust Tech Risk &amp; Compliance, Excel4Apps, Google Cloud, Amazon SageMaker, Vertex AI, Looker, Gravity, Gemini, Gem, Cisco WebEx Teams, Outlook, Infoblox, Ivanti, SAP BusinessObjects Business Intelligence (BI), Juniper Networks, Vantiv, F5 BIG-IP, Zscaler, Terraform, Amazon Web Services (AWS), Mode, LangGraph, Langchain, Siemens RUGGEDCOM, Amazon AppStream 2.0, Microsoft Azure, Salesforce CRM Analytics, Apache Parquet, Workday Prism Analytics, FUSION, SAP, ThoughtSpot, Oracle Analytics Cloud, Amazon Linux 2, Secured MVC Forum on Windows 2012 R2, 3M 360 Encompass - Health Analytics Suite, OpenLDAP, Ansible, Splunk, dynaTrace, Orca Security, Azure Analysis Services, AMP, Apple macOS, Microsoft Advanced Group Policy Management, Micro Focus Universal CMDB, BMC Helix Discovery, ServiceNow Service Mapping, Playwright, Karate Labs, Postman, Google Cloud Run, Power BI Documenter, Wireshark, Gigamon ThreatINSIGHT, NetApp, Rubrik, AWS Backup, Unix, Angular, React, Rally, Checkmarx, Neo4j, Amazon Neptune, WatchGuard Firebox, CPI, Amazon Managed Streaming for Apache Kafka (Amazon MSK), Spark Streaming, Lambda Cloud, Amazon EC2, Google Cloud Functions, Google Cloud AI Platform, API Gateway, Google Kubernetes Engine, PL/SQL, Spark, Redshift, TeamCity, Octopus Deploy, VMware, ASP.NET, FlipHTML5, CSS, Microsoft Visual Studio, GoToAssist (FASTchat), AWS CloudTrail, Microsoft.NET Core 3.1, NetApp ONTAP Data Management, Apache Kafka, Amazon EventBridge, CDK, ServiceNow Service Catalog, SonarQube Server (formerly SonarQube), OpenText Analytics, AWS Step Functions, data.ai Ascend (formerly App Annie), ImageRight, Cision, Cognos TM1, OpenTelemetry, Dell EMC PowerStore, GitHub Copilot, Hibernate, JPA Health, PostgreSQL, .GIS, DATAflow, Amazon Elastic MapReduce (EMR), Frame, Hugging Face, OpenAI, AWS Bedrock, GTreasury, Prometheus, Grafana, Datadog, CallMiner Eureka, NLP, Visio, Air, ISO+â„¢, Google AlloyDB for PostgreSQL, Vector, Google, Dell EMC PowerScale, Google Cloud Storage, Google Secret Manager, Claude, mO Jira OAuth SSO, Jira OpenID Connect SSO, Jira OIDC SSO, Amazon Associates, Snow, Cloudflare Insights, Intel Cyclone, SAP Data Quality Management, microservices for location data, SonarQube, Amazon Elastic Container Service (Amazon ECS), Oracle Cloud Infrastructure Identity and Access Management, GitHub Actions, Exact, PySpark, Cisco Nexus 2000, Microsoft Word, TypeScript, Node.js, GraphQL, AWS Batch, AWS Directory Service, Lytics, Duck Creek, BASE, Javascript, OpenText Documentum, pandas, NumPy, scikit-learn, TUNE, Amazon Simple Storage Service (S3), Azure Data Lake Analytics, Google Analytics, Sigma, Agile GCP Labs, Ning, Olo, Pega Case Management, Fusion ERP Analytics, Prosci, Aspose, Apache POI, Crystal Ball, Amazon Virtual Private Cloud (Amazon VPC), Guidewire PolicyCenter, IBM DataPower Gateway, IBM API Connect, HTML Pro, Amazon ElastiCache, Amazon RDS for MySQL, IBM UrbanCode Deploy, AWS CodePipeline, AWS CodeBuild, AWS CodeDeploy, Star, Nevron Vision for SSRS, Azure Data Lake Storage, Aurora, Oracle Exadata Cloud Service, CPX Interactive, Hi-Media Performance, Oracle Active Data Guard, Flashtalking, Datawrapper, PRO.FILE, IBM AIX, Azure Linux Virtual Machines, Guidewire, Jira, Glassbox, SafeSend, Informatica Cloud Mass Ingestion, Aqua, IBM Data Warehouse, Airmeet - Virtual Events &amp; Webinar Platform, Micro Focus LoadRunner, Apache JMeter, Gatling, k6, GitLab, JAX, BMC TrueSight, Apache Hadoop HDFS, Datadog Dashboards, Zoho CRM, NLP Catpcha, Google Cloud Machine Learning Engine, Rapid7 InsightVM, Apigee, Amazon API Gateway, Streamlit, Azure Cost Management and Billing, Apex, Salesforce VisualForce, AT&amp;T, Mag+, Veracode Static Analysis (SAST), Semrush, Git, HELM, Glassdoor, Markdown, Visual Studio Code, Clarity, Archer, Amazon Elastic Kubernetes Service (Amazon EKS), SES, Amazon Simple Notification Service (SNS), Ptengine, Ionic, Red Hat Ansible Automation Platform, Sensor Tower, AWX, Bash, Informatica, Amazon DynamoDB, AWS Key Management Service (KMS), ANGEL LMS, Azure Resource Manager, Act!, Microsoft Teams Rooms, HTML5 Maker, Hadoop HDFS, Make, MongoDB, Site Vibes, Parallels Mac Management for Microsoft SCCM, ServiceNow Discovery, WorkFusion AI Digital Agents, Microsoft OneNote, Nutanix, Armis, Oracle Database, Monte Carlo, Odoo CRM, Argon CI/CD Security, IBM Db2 for Linux, UNIX, and Microsoft Windows, Cisco Meraki MS, Genius, Micro, Anthropic Claude, Google Cloud Logging, Next.js, Blackrock Aladdin, Cortex M-Series, WebOffice, Microsoft PowerShell, ManageEngine ADAudit Plus, DoubleClick, Azure Cost Management, Criteo for Advertisers, InMoment Text Analytics, Hashicorp Packer, AWS Database Migration Service, Swagger UI, ArcGIS, ArcGIS Pro, Jupyter, ArcGIS Enterprise, Guidewire ClaimCenter, Unisys DevSecOps, Apache SpamAssassin, OpenSearch, ICONICS IoT, Batch, Sage, EcoSys, Webex, poly, Admin, Cascade CMS, Highcharts, Pega Infinity, Apptio Cloudability SaaS, Amazon Kinesis Data Analytics, Guidewire InsuranceSuite, Seismic, Liquibase, Oracle Enterprise Manager, Oracle Real Application Clusters, Oracle Autonomous Database, AWS Fargate, AWS Cloud, IBM InfoSphere Change Data Capture, Rise, Azure Devops</v>
          </cell>
          <cell r="K240">
            <v>2749850000</v>
          </cell>
          <cell r="L240" t="str">
            <v>Merger / Acquisition</v>
          </cell>
          <cell r="M240">
            <v>2100000000</v>
          </cell>
          <cell r="N240">
            <v>43313</v>
          </cell>
          <cell r="O240">
            <v>28258000000</v>
          </cell>
          <cell r="Q240" t="str">
            <v>The Hartford Financial Services Group, Inc. is a leading insurance and financial services company based in Hartford, Connecticut. Founded in 1810, it has grown to employ approximately 19,100 people and ranks as a major U.S. insurer. The company reported $13.5 billion in commercial lines written premiums and $3.6 billion in personal lines for 2024, providing coverage for over 1 million small businesses.
The Hartford offers a wide range of products, including property and casualty insurance, group benefits, and various financial services. Its commercial lines cover business insurance such as property, casualty, and auto-liability, while personal lines include home and auto insurance. The company also provides group benefits like disability and life insurance. Throughout its history, The Hartford has been known for its reliability and innovation, having pioneered various insurance policies and covered significant infrastructure projects.</v>
          </cell>
          <cell r="R240">
            <v>1810</v>
          </cell>
        </row>
        <row r="241">
          <cell r="A241" t="str">
            <v>Air Products</v>
          </cell>
          <cell r="B241">
            <v>0</v>
          </cell>
          <cell r="C241">
            <v>22000</v>
          </cell>
          <cell r="D241" t="str">
            <v>chemicals</v>
          </cell>
          <cell r="E241" t="str">
            <v>http://www.airproducts.com</v>
          </cell>
          <cell r="F241" t="str">
            <v>http://www.linkedin.com/company/air-products</v>
          </cell>
          <cell r="G241" t="str">
            <v>Allentown</v>
          </cell>
          <cell r="H241" t="str">
            <v>Pennsylvania</v>
          </cell>
          <cell r="I241" t="str">
            <v>argon, gas equipment, industrial gases amp chemicals, industrial gases, oxygen, industrial gases chemicals, hydrogen, gas services, nitrogen, health &amp; wellness, major chemicals, basic materials, chemical manufacturing, energy, global gas supplier, services, gas project financing, gas distribution, liquefied natural gas (lng), gas industry safety innovations, bulk gas delivery, gas process automation, chemicals, b2b, gas storage, gas industry engineering, healthcare, hydrogen solutions, gas system design, gas project management, membrane separators, gas separation, gas supply chain, gas industry sustainability, gas supply, energy transition, gas supply automation, gas technology innovation, electronics manufacturing, gas industry environmental impact, electronics, high-purity gases, gas separation membranes, manufacturing, specialty gases, industrial decarbonization, gas purification, cryogenic oxygen plant, environmental solutions, cryogenic nitrogen plant, gas process engineering, syngas, green hydrogen projects, cryogenic systems, gas industry market analysis, psa hydrogen purification, gas industry digital solutions, operational efficiency, gas industry process optimization, gas industry r&amp;d, consulting, gas market expansion, on-site gas generation systems, gas industry technology, industrial gas manufacturing, sustainable energy, gas industry innovation, pipeline supply, on-site gas generation, gasification/syngas solutions, lng technology, gasification, food &amp; beverage, gas industry services, gas industry standards, gas industry leader, gas industry regulation, on-site gas production, sustainability, clean energy complex, clean hydrogen, gas industry safety, process optimization, gas project development, helium recovery, gas logistics, gas industry strategic partnerships, industrial gas applications, gas market diversification, gas quality control, gas production equipment, gas safety protocols, microbulk solutions, gas infrastructure, gas industry supply chain, food processing, safety standards, small-scale lng, carbon capture integration, innovation, temporary emergency gas services, helium recovery technology, helium liquefaction, gas industry supply chain resilience, gas industry manufacturing, gas industry regulatory compliance, hydrogen production, bulk gas supply, cryogenic storage, oxygen supply, nitrogen services, argon gas, carbon dioxide, food gases, helium, rare gases, release valves, equipment solutions, smart technology, temporary emergency gas, psa technology, membrane technology, hydrogen fueling, welding applications, fire suppression, cryogenic freezing, gas supply modes, liquid gases, gas management systems, food and beverage processing, medical gases, advanced materials processing, analytical lab gases, wastewater treatment, pulp and paper industry, oil and gas production, pharmaceutical applications, metals processing, clean hydrogen projects, sustainability initiatives, environmental management, safety compliance, customer service excellence, supply chain reliability, global reach, technology partnerships, carbon capture, syngas solutions, finance, distribution, health, wellness &amp; fitness, health care, hospital &amp; health care, computer hardware, hardware, mechanical or industrial engineering, consumer goods, consumers, environmental services, renewables &amp; environment, food &amp; beverages, financial services</v>
          </cell>
          <cell r="J241" t="str">
            <v>Amazon CloudFront, CSC Corporate Domains, Route 53, Outlook, Amazon AWS, Brightcove, VueJS, Grafana, Microsoft Azure Monitor, Microsoft Application Insights, OneTrust, React Redux, Workday, Slack, Salesforce, Adobe Marketing Cloud, Remote, SAP, DC Storm, Acoustic, Drone, Samsara, GAS, NetApp SAN, WorkFusion AI Digital Agents, Impact Radius, Gem, Freelance Distributed Control System (DCS), Microsoft Excel, AC500 PLC, Rapid7 InsightVM, Google AdWords Conversion, Microsoft PowerPoint, OpenProject, Bluebeam, Navisworks, CAT, Act!, WebSpectator, Udemy, Concur, SAM, Genesys SIP, Wider Planet, Cadency by Trintech, MD-Staff, OpenText, Microsoft Sql Server, Oracle Analytics Cloud, Microsoft SQL Server Reporting Services, PL/SQL, Medium, CONTROL, Tor, Communicator, ServiceNow, SharePoint, Agiloft Service Desk Suite, NUnit, Viewable Media (Visable Measures), Swimlane, Develatio's ExpressJS AMI, Siemens SIMOCODE, Cytoscape, Sigma, Compressor, Nitrogen, DELMIA Quintiq, Microsoft Office, Mag+, SAP Plant Maintenance, .NET, Oxygen XML Editor, Shopify Hydrogen, SteamVR, WebOffice, Microsoft Windows Server 2012, Salesforce CRM Analytics, Vormetric Data Security Platform, AVImark Rapport, NTENT, IBM SPSS Modeler, Altitude ARENA, iManage Document and Email Management, AutoCAD, BASE, TierPoint DRaaS, Weibo, XPath, Analyzer, Dell EMC Celerra, CSC Corptax, Google Ads, Air, Microsoft OneNote, ICP, Thycotic Password Reset Server, Helium 10, GoToAssist (FASTchat), WP-Oauth, Ning, SWIFT, Apache Pig, CyberArk Enterprise Password Vault, ISO+â„¢, iPerceptions, Qlik Sense, SAP Manager Self-Service (MSS), ABAP, SAP ERP Central Component (ECC) 6.0, , ServiceMax, ArcGIS Enterprise, Python, R, SQL, Microsoft Word, Microsoft Project, Workday Recruiting, Workday Prism Analytics, SAP Customer Care and Service (CCS), Process automation package for service request creation in SAP S/4HANA Utilities, SAP BW/4HANA, GT STRUDL, Siemens Calibre nmDRC, WebSite Tonight, SAP Business Warehouse, Cisco WebEx Teams, Micro, SAP Project System, Remedy Single Sign On, ServiceNow Event Management, Terraform, AWS CloudFormation, AT&amp;T, ADTRAN, Salesforce Marketing Cloud Intelligence (formerly Datorama), SAP ECC, SAP S/4HANA, Jumpcloud, Sectra PACS, DotNetNuke, Excel4Apps, SAP CRM, Onit, Groundtruth, SES, Databricks, Apache Spark, Delta Lake, Unity Catalog, Delta, Qlik Replicate, AWS Glue, SAP Inventory Management, SAP Materials Management, TSYS, Automic Automation, Siemens MRI, Siemens SIMATIC HMI (Human Machine Interface), ServiceNow Request Management, SAP ERP, BigFix Inventory, Kibana, AWS Analytics, SAP SD, Flow, PEX, NextGen RCM, ClearCare, SAP Business Planning and Consolidation (BPC), Spark, AWS Trusted Advisor, AWS Glue Data Catalog, Redshift, TensorFlow, PyTorch, Langchain, Hugging Face, Mode, Git, LogIC, PriceGrabber, SentenceTransformers, TDC, accessiBe, Aviatrix, Aras MRO, Frame, Dash, Bing, Quip, Star, Meta Quest 2, C#, ASP.NET, Microsoft.NET Core 3.1, React, Visual Studio, Visual Studio Code, FlipHTML5, Javascript, CSS, PostgreSQL, Amazon DynamoDB, AWS App Mesh, Cisco ACI Orchestration, WireMock, Apache Camel, FRAC Pumps, Argo, Vantage Media, Oxid, Olo, OnBase, Mist, Carbon, Atex, Bing Ads, Secured MVC Forum on Windows 2012 R2, Amazon Linux 2, ARES</v>
          </cell>
          <cell r="L241" t="str">
            <v>Other</v>
          </cell>
          <cell r="N241">
            <v>45383</v>
          </cell>
          <cell r="O241">
            <v>12037300000</v>
          </cell>
          <cell r="Q241" t="str">
            <v>Air Products and Chemicals, Inc. is a U.S.-based international corporation headquartered in Trexlertown, Pennsylvania. Founded in 1940, the company specializes in the production and sale of industrial gases, specialty chemicals, and related equipment. It focuses on enhancing customer productivity, energy efficiency, and environmental performance across various industries.
The company offers a range of products, including oxygen, argon, hydrogen, and high-purity electronic gases. It also provides on-site generators and application expertise tailored to sectors such as steel, electronics, and clean energy. Air Products has a rich history of innovation, from pioneering on-site industrial gas production to developing sustainable solutions like hydrogen fueling and clean energy projects. With a global presence and a commitment to sustainability, Air Products continues to serve diverse markets and contribute to advancements in industrial applications.</v>
          </cell>
          <cell r="R241">
            <v>1940</v>
          </cell>
        </row>
        <row r="242">
          <cell r="A242" t="str">
            <v>Los Alamos National Laboratory</v>
          </cell>
          <cell r="B242">
            <v>0</v>
          </cell>
          <cell r="C242">
            <v>17000</v>
          </cell>
          <cell r="D242" t="str">
            <v>research</v>
          </cell>
          <cell r="E242" t="str">
            <v>http://www.lanl.gov</v>
          </cell>
          <cell r="F242" t="str">
            <v>http://www.linkedin.com/company/los-alamos-national-laboratory</v>
          </cell>
          <cell r="G242" t="str">
            <v>Los Alamos</v>
          </cell>
          <cell r="H242" t="str">
            <v>New Mexico</v>
          </cell>
          <cell r="I242" t="str">
            <v>cyber security, research, science, engineering, rd engineering, rampd engineering, security, internet, information technology, research services, bio-detectors, nuclear weapons design, virus databases, nuclear nonproliferation tools, defense, nuclear nonproliferation, research and development in the physical, engineering, and life sciences, virus databases for vaccines, bio-detection systems, nuclear research collaborations, multidisciplinary research, supercomputing in national defense, innovation, materials for nuclear applications, nuclear security technologies, supercomputing centers, nuclear fusion research, advanced scientific tools, computational physics modeling, nuclear physics modeling, government, bio-detection and biosecurity, nuclear threat assessment, nuclear safety systems, nuclear technology, national security, computational codes, artificial intelligence, nuclear physics and engineering, nuclear safety, nuclear weapons stewardship, data analytics, materials science, nuclear signatures analysis, nuclear safety research, nuclear science and technology, supercomputing, research facilities, nuclear weapons research, b2b, scientific tools, renewable energy, advanced scientific instrumentation, defense research, advanced scientific tools for government, supercomputers, supercomputers for scientific research, energy, nuclear security infrastructure, government research, nuclear weapons design codes, materials for future energy, nuclear nonproliferation technologies, supercomputing for defense, services, nuclear deterrence, advanced materials, nuclear threat mitigation, scientific research, nuclear materials development, nuclear threat detection systems, defense technology, nuclear threat detection, nuclear weapons safety systems, research and development, nuclear materials research, nuclear security, computational modeling, nuclear energy research, computer &amp; network security, information technology &amp; services, clean energy &amp; technology, environmental services, renewables &amp; environment, material science, research &amp; development</v>
          </cell>
          <cell r="J242" t="str">
            <v>Amazon CloudFront, Route 53, Outlook, Microsoft Office 365, Amazon AWS, Google Tag Manager, Mobile Friendly, YouTube, WordPress.org, Typekit, Brocade Switches, Electron, Akamai CDN Solutions, Dell iDRAC (Integrated Dell Remote Access Controller), .NET, Cisco Secure Firewall Management Center, ROSS, AI, FreeBSD, Micro, redvertisement, AutoCAD, MATLAB, eMaint CMMS, Gem, Xray, Windchill+, Wider Planet, SAP Material Requirement Planning (MRP), Homestead, SQL, AWS Trusted Advisor, BASE, Kubernetes, Faronics Deep Freeze, Oracle EBS Projects, Oracle Database, Microsoft SQL Server Reporting Services, Azure Linux Virtual Machines, Microsoft Windows Server 2012, Apple macOS, Citrix Provisioning, Microsoft Office, Quip, CAT, EFI, TSYS, Google AdWords Conversion, Excel4Apps, Microsoft PowerPoint, Cisco WebEx Teams, poly, AT&amp;T, Python, Creo+, Mag+, Box, SharePoint, Liquid, OrCAD PSpice Designer, Simulink, Mathcad Prime, Tor, AMP, CONTROL, Microsoft Excel, Git, LinkedIn Learning, AC500 PLC, Board, Mode, GEP, ARGUS Developer, Act!, Automic Automation, Revit, Oracle BI Publisher, LabWare LIMS, ServiceNow, ABB Robotics, FUSION, Dassault SOLIDWORKS, CATIA, LabVIEW, CNC Software, Allegro X PCB Designer, Analyzer, Red Hat Enterprise Linux, Red Hat Satellite, Red Hat Ansible Automation Platform, GitLab, NVIDIA, Barracuda MSP, NetApp, Amazon Associates, Ignition SCADA, IBM Engineering Requirements Management DOORS Next, Autodesk CFD, Microsoft Windows Server 2000, Perl, Microsoft PowerShell, Azure Active Directory B2C, VMware, Olo, Secured MVC Forum on Windows 2012 R2, Amazon Linux 2, SES, Oracle Argus, Oracle Analytics Cloud, Visio, Jira, Microsoft Project, Ning, Shoper, Apache Pinot, Spinnakr, CLEAR, Turn, Oracle Time and Labor, Azure Devops, Microsoft Teams, Adobe Acrobat, Microsoft Access, Windchill PDMLink, BobCAD-CAM, Ubiquiti Network Management System, Absorb LMS, Flow, Photon, SAP, Cross Pixel Media, FANUC FIELD System, Security, AccessData, Amazon Virtual Private Cloud (Amazon VPC), Siemens SIMATIC HMI (Human Machine Interface), Siemens SIMATIC SCADA, AVEVA Historian, Frame, Siteimprove, Intel, CAESAR II, Autodesk BIM Collaborate, Mastercam, Drift, Google Workspace, Concur, Geant4, Smartsheet, Apollo, Lenel, ConvertCart, AWS HPC, Laserfiche, InMobi, Posit, VASP, GAS, Strategy (formerly MicroStrategy), ISA Web Publishing Load Balancer, .GIS, C/C++, Quartic, IBM Rational DOORS, Carbon, VHDL, Libsyn, ISO+â„¢, Microsoft Word, Splunk, Tableau, Thermo Scientific Chromeleon Chromatography Data System (CDS), FederatedMedia, ICP, UltiPro, Google Cloud Machine Learning Engine, Cameo Systems Modeler, Beeline VMS, Snoobi, Autodesk, BlueTie Vault, NEAR, Salesforce Journey Builder, AWS SDK for JavaScript, Docker, React, Spring, Spring Boot, Oracle E Business Suite, Unix, Oracle WebLogic, Bash, PL/SQL, Oracle XML DB, ACL, Inventor, Creo Parametric, Nintex, Progress Kendo UI, Javascript, NVIDIA A100 Tensor Core GPU, Google Drive, BMC FootPrints, MicroStrategy, JobBOSSÂ², Microsoft AdCenter, Adobe, C#, Cascade CMS, Apex, Simcenter STAR-CCM+, Ansys Fluent, Ansys LS-DYNA, Abaqus Unified FEA, VMware Horizon, Microsoft-IIS, Microsoft Windows Server 2022, SQL Server 2019, EMC, Echo, SessionCam, ANSYS, Ansys HFSS, COMSOL, DC Storm, Flux, Ticket Spice, Mentor Graphics, Elite Software HVAC Solution, PRTG Network Monitor, Apache, Nginx, PostgreSQL, MongoDB, Arduino, Microsoft 365, LogIC, RSLogix, Studio 5000, ADAPT, Laser Scanning, Rise, Tencent QQ API, HPE Virtual Connect, ANGEL LMS, Microsoft Power Automate, Microsoft Power Apps, Altium 365, Gauges, PTC ThingWorx, EAB Navigate, Archibus, Apache Impala, OpenAI, Anthropic Claude, Signal, NVIDIA Isaac SDK, AWS Global Accelerator</v>
          </cell>
          <cell r="K242">
            <v>4700000</v>
          </cell>
          <cell r="L242" t="str">
            <v>Other</v>
          </cell>
          <cell r="M242">
            <v>4700000</v>
          </cell>
          <cell r="N242">
            <v>44378</v>
          </cell>
          <cell r="O242">
            <v>5240000000</v>
          </cell>
          <cell r="Q242" t="str">
            <v>Los Alamos National Laboratory (LANL) is a multidisciplinary research and development center operated by the U.S. Department of Energy's National Nuclear Security Administration. Located 35 miles northwest of Santa Fe, New Mexico, LANL was established in 1943 as part of the Manhattan Project and has since become a leading institution in national security and nuclear science.
LANL's mission includes maintaining the safety and reliability of the U.S. nuclear deterrent, nuclear nonproliferation, and addressing various national security challenges. The laboratory conducts extensive research in areas such as energy and environment, space and computing, and health and materials. It employs world-class scientists and operates over 50 cross-disciplinary facilities, focusing on advanced projects like nuclear fusion and supercomputing. With an annual budget exceeding $2 billion, LANL plays a crucial role in supporting federal missions and advancing scientific knowledge.</v>
          </cell>
          <cell r="R242">
            <v>1943</v>
          </cell>
        </row>
        <row r="243">
          <cell r="A243" t="str">
            <v>Chemonics International</v>
          </cell>
          <cell r="B243">
            <v>0</v>
          </cell>
          <cell r="C243">
            <v>4500</v>
          </cell>
          <cell r="D243" t="str">
            <v>professional training &amp; coaching</v>
          </cell>
          <cell r="E243" t="str">
            <v>http://www.chemonics.com</v>
          </cell>
          <cell r="F243" t="str">
            <v>http://www.linkedin.com/company/chemonics-international</v>
          </cell>
          <cell r="G243" t="str">
            <v>Washington</v>
          </cell>
          <cell r="H243" t="str">
            <v>District of Columbia</v>
          </cell>
          <cell r="I243" t="str">
            <v>agriculture &amp; food security, education &amp; youth, agriculture, peace, transition, conflict &amp; disaster management, corporate partnerships, business &amp; trade, education, sustainable cities, water, stability, applied technology, media, human development, conflict &amp; crisis, energy, environmental services, health, economic growth &amp; trade, gender, management solutions for development, environment, supply chain, democracy &amp; governance, gender &amp; social inclusion, supply chain solutions, financial services, private sector development, data, impact assessment, sustainability, project delivery, security &amp; stabilization, professional services, urban resilience, data-driven solutions, supply chain analytics, resilience building, water governance, gender equality programs, technology, supply chain management, urban planning, private sector engagement, remote sensing for agriculture, energy &amp; utilities, mobile health platforms, climate change adaptation, policy advisory, climate-smart agriculture, engineering services, climate adaptation, impact evaluation, local partnerships, disaster risk reduction, public transparency, impact measurement tools, water resource management, health systems, trade facilitation, community engagement, health care, social protection, local expertise, climate resilience, innovation, system strengthening, economic development, monitoring and evaluation, services, inclusive growth, real-time data, public-private partnerships, media campaigns, environmental sustainability, gender equality, cloud computing, climate finance, data analytics, food security policy, public financial systems, gender empowerment, digital banking, b2b, remote sensing, capacity development, public sector, digital transformation, public financial management, local capacity building, policy reform, climate adaptation strategies, disaster resilience, mobile health, youth innovation hubs, mobile technology, agriculture productivity, digital solutions, government, digital analytics, stakeholder engagement, consulting, project management, innovative technology, behavior change communication, finance &amp; investment, training, remote monitoring, youth empowerment, urban sustainability, gis mapping, program implementation, digital media, public accountability, resilient ecosystems, youth innovation, public health, water security governance, disaster response, community-led development, energy access, economic growth, government &amp; public administration, data visualization, health systems strengthening, social inclusion, social media campaigns, sustainable development, media storytelling, e-governance tools, private capital mobilization, financial inclusion, public health surveillance, supply chain resilience, disaster preparedness, public-private collaboration, digital governance, education development, health workforce development, capacity building, governance, advanced analytics, international development, social protection programs, environmental management, governance reform, sustainable impact, food security, democracy and governance, health sector development, water security, climate change, education programs, innovation in development, integrated solutions, natural resource management, digital development, research partnerships, community development, human rights, peace and stability initiatives, livelihood improvement, social enterprise, trade and regulatory reform, civic engagement, water sanitation and hygiene, inclusive markets, conflict resolution, technical assistance, veteran integration, workforce development, monitoring systems, evaluation strategies, health system strengthening, digital finance, microfinance access, agribusiness development, sustainable energy solutions, citizen oversight, local governance, social impact initiatives, innovation ecosystems, healthcare, finance, non-profit, transportation &amp; logistics, natural resources, renewables &amp; environment, professional training &amp; coaching, logistics &amp; supply chain, information technology &amp; services, health, wellness &amp; fitness, enterprise software, enterprises, computer software, internet, productivity, marketing, marketing &amp; advertising, international trade &amp; development, hospital &amp; health care, nonprofit organization management</v>
          </cell>
          <cell r="J243" t="str">
            <v>Outlook, Microsoft Office 365, Brightcove, Pantheon, Slack, Remote, Sigma, Microsoft Dynamics, Microsoft Office, IBM Data Warehouse, .NET, HipChat, SAP, Harmony Email &amp; Collaboration, WhatsApp, SSMS Tools Pack, GoToAssist (FASTchat), Azure Event Hubs, BASE, HeapAnalytics, ArcGIS Online, ArcGIS Dashboards, ArcGIS Pro, Microsoft Word, Google Docs, AI, Smartsheet, React, Next.js, TypeScript, Python, AWS Analytics, Lambda Cloud, API Gateway, ECS, Amazon S3, PostgreSQL, Supabase, Neo4j, Apache, Langchain, LangGraph, AWS Bedrock, Vercel, GitHub, SharePoint, Power BI Documenter, CAT, AWS Trusted Advisor, AWS Fargate, Google AdWords Conversion, Google AlloyDB for PostgreSQL, Wider Planet, R, Stata, Google, Cognos TM1, Microsoft Excel, Remintrex, BriteVerify, Microsoft Power Automate, Azure Logic Apps, Intel, Mode, Jira</v>
          </cell>
          <cell r="O243">
            <v>1521548000</v>
          </cell>
          <cell r="Q243" t="str">
            <v>Chemonics International Inc. is an employee-owned international development and sustainability firm based in Washington, D.C. Founded in 1975, the company specializes in consulting and implementing projects that promote social and economic development in emerging markets across over 150 countries. As the largest for-profit contractor for the U.S. Agency for International Development (USAID), Chemonics has secured more than $17 billion in contracts from 2008 to 2024.
The firm excels in supply chain management, providing essential commodities such as medical supplies and agricultural inputs. Chemonics also focuses on capacity building, advanced analytics, and applied technology innovations to address global challenges. Their work supports various sectors, including health care, education, and economic development. Chemonics engages in media and storytelling initiatives to drive change and enhance community engagement. The company collaborates with major clients, including USAID and the World Bank, to deliver impactful solutions worldwide.</v>
          </cell>
          <cell r="R243">
            <v>1975</v>
          </cell>
        </row>
        <row r="244">
          <cell r="A244" t="str">
            <v>HPE Aruba Networking</v>
          </cell>
          <cell r="B244">
            <v>0</v>
          </cell>
          <cell r="C244">
            <v>5100</v>
          </cell>
          <cell r="D244" t="str">
            <v>information technology &amp; services</v>
          </cell>
          <cell r="F244" t="str">
            <v>http://www.linkedin.com/company/aruba-a-hewlett-packard-enterprise-company</v>
          </cell>
          <cell r="G244" t="str">
            <v>San Jose</v>
          </cell>
          <cell r="H244" t="str">
            <v>California</v>
          </cell>
          <cell r="I244" t="str">
            <v>multivendor network management, remote networking, wifi, networking, 80211ac wifi, enterprise software, wireless, mobility, communications hardware, hardware, software, telecommunications, information technology, it services &amp; it consulting, enterprises, computer software, information technology &amp; services, b2b</v>
          </cell>
          <cell r="J244" t="str">
            <v>Akamai, Salesforce, Microsoft Office 365, Route 53, Amazon AWS, WP Engine, Atlassian Cloud, OneTrust, React Redux, MongoDB, Adobe CQ, Bluekai, Facebook Conversion Tracking, Taboola Newsroom, DemandBase, Brightcove, Drift, The Trade Desk, Marketo, Amazon SES, Slack, Eloqua, Adobe Marketing Cloud, Salesforce Live Agent, New Relic, Apache, SOASTA, Google Play, Ubuntu, Mobile Friendly, F5 BIG-IP, Nginx</v>
          </cell>
          <cell r="K244">
            <v>3189500000</v>
          </cell>
          <cell r="L244" t="str">
            <v>Merger / Acquisition</v>
          </cell>
          <cell r="M244">
            <v>3000000000</v>
          </cell>
          <cell r="N244">
            <v>42064</v>
          </cell>
          <cell r="O244">
            <v>3000000000</v>
          </cell>
          <cell r="Q244" t="str">
            <v>HPE Aruba Networking, a division of Hewlett Packard Enterprise, is a leading provider of next-generation networking solutions. The company focuses on delivering secure, AI-powered infrastructure for enterprise environments, including wired, wireless, SD-WAN, and IoT. HPE Aruba specializes in unified networking platforms that integrate AI, edge computing, and cloud-native architectures, enhancing agility and operational efficiency for global enterprises.
The company offers a range of services, including unified management and orchestration through HPE Aruba Networking Central, which provides cloud-native control for various network types. Their solutions emphasize built-in security with zero-trust principles and AI-driven threat detection. HPE Aruba's product portfolio includes AI-native hardware and software, such as access points, cloud-native switches, and a zero-trust platform for secure access. These offerings support seamless growth and integration of new applications, making them ideal for organizations looking to modernize their networks.</v>
          </cell>
          <cell r="R244">
            <v>2002</v>
          </cell>
        </row>
        <row r="245">
          <cell r="A245" t="str">
            <v>Cerner Corporation</v>
          </cell>
          <cell r="B245">
            <v>0</v>
          </cell>
          <cell r="C245">
            <v>26000</v>
          </cell>
          <cell r="D245" t="str">
            <v>information technology &amp; services</v>
          </cell>
          <cell r="E245" t="str">
            <v>http://www.cerner.com</v>
          </cell>
          <cell r="F245" t="str">
            <v>http://www.linkedin.com/company/cerner-corporation</v>
          </cell>
          <cell r="G245" t="str">
            <v>Kansas City</v>
          </cell>
          <cell r="H245" t="str">
            <v>Missouri</v>
          </cell>
          <cell r="I245" t="str">
            <v>health care, millennium, information technology, revenue cycle, hit, population health, interoperability, ehr, managed health care, it services &amp; it consulting, health, wellness &amp; fitness, information technology &amp; services</v>
          </cell>
          <cell r="J245" t="str">
            <v>Akamai, Outlook, Microsoft Office 365, New Relic, AppDynamics, Mobile Friendly, Google Font API, ACL, Microsoft Excel, Google AdWords Conversion, Microsoft PowerPoint, Sectra PACS, Microsoft Sql Server, 3M 360 Encompass - Health Analytics Suite, Akamai CDN Solutions, CPI, JTL-Shop 3, Litmos, Oracle Cloud Infrastructure, Oracle Passlogix, Python, SMTP, AWS SDK for JavaScript, Spring, Spring Boot, Hibernate, Kubernetes, HELM, Tor, Oracle Analytics Cloud, MySQL, Maven, IntelliJ IDEA, Git, Jenkins, JUnit, Cucumber, Oracle Siebel, BASE, CAT, Amazon Associates, Oracle WebLogic, Facebook Signal, Flite, Cerner Scheduling Management, Q, Excel4Apps, FUSION, SQL</v>
          </cell>
          <cell r="K245">
            <v>28300000000</v>
          </cell>
          <cell r="L245" t="str">
            <v>Merger / Acquisition</v>
          </cell>
          <cell r="M245">
            <v>0</v>
          </cell>
          <cell r="N245">
            <v>45139</v>
          </cell>
          <cell r="O245">
            <v>5764824000</v>
          </cell>
          <cell r="Q245" t="str">
            <v>Cerner Corporation is a healthcare technology company founded in 1980, now operating as Oracle Health following its acquisition by Oracle Corporation. The company specializes in software solutions for healthcare providers, focusing on unified architectures and person-centric solutions, particularly through its Cerner MillenniumÂ® platform. Cerner integrates with Oracle's cloud infrastructure and AI tools to enhance healthcare insights and streamline workflows.
Cerner offers a range of secure and reliable healthcare solutions powered by data expertise and interoperable platforms. Its products include laboratory and radiology systems, tools for organizing care across departments, and solutions for various care settings such as rehabilitation and home health. The company also provides personalized patient tools for health management and cloud-based analytics for population health. Cerner collaborates with partners like Nova Scotia Health System and Labcorp to deliver effective healthcare solutions, contributing to a modern healthcare operating system.</v>
          </cell>
          <cell r="R245">
            <v>1979</v>
          </cell>
        </row>
        <row r="246">
          <cell r="A246" t="str">
            <v>The Associated Press</v>
          </cell>
          <cell r="B246">
            <v>0</v>
          </cell>
          <cell r="C246">
            <v>3300</v>
          </cell>
          <cell r="D246" t="str">
            <v>media production</v>
          </cell>
          <cell r="E246" t="str">
            <v>http://www.ap.org</v>
          </cell>
          <cell r="F246" t="str">
            <v>http://www.linkedin.com/company/associated-press</v>
          </cell>
          <cell r="G246" t="str">
            <v>New York</v>
          </cell>
          <cell r="H246" t="str">
            <v>New York</v>
          </cell>
          <cell r="I246" t="str">
            <v>content licensing, content solutions &amp; news services, archive content, broadcast facilities, political reporting, newsroom production software, science reporting, partnership opportunities, breaking news, media tools, video production, multimedia content, content production &amp; distribution, data journalism, investigative journalism, photojournalism, global news coverage, audio &amp; radio reporting, media solutions, live video, media platform, journalism excellence, ai journalism, media metadata, news content management, media content delivery system, consulting, content management, media workflow, news archive, newswire, news content delivery platform, distribution &amp; logistics, professional services, education, news data, news content syndication, news content tagging, news content metadata, news cooperation, media technology, media content tagging services, news content automation tools, ai-powered news, public relations, news content licensing, services, media security, news data feeds, financial services, content automation, automated multimedia news, news reporting, real-time news, energy &amp; utilities, global journalism, media integration, media &amp; publishing, information technology, news content personalization, automated multimedia content, digital media, news content analytics, news data analytics, journalism standards, fact-based reporting, healthcare, media content syndication services, media cloud services, news content management system, public trust, media content delivery, content marketing, digital news platform, media content api, journalistic standards, news innovation, news content syndication api, journalistic integrity, news publishing tools, media metadata management, automated news writing, government, news coverage, media metadata services, news analytics, media api, news personalization, news agency, news technology, media content tagging system, news data integration, news delivery, media technology solutions, news app development, digital news archive, media content automation, media content tagging, news content api, media content distribution, news industry, video news, wire service, news distribution, b2b, news wire, media content syndication platform, news content delivery, media metadata tagging, news organization, digital storytelling, media distribution, media network, content syndication, content creation, web search portals, libraries, archives, and other information services, independent news, media content distribution platform, legal services, media content management system, media services, live video coverage, real-time reporting, election services, political analysis, global news, audio news, video content, data visualization, news production, content distribution, journalism integrity, metadata services, client solutions, media support, branded content, archive access, digital news, news storytelling, workflow solutions, media planning, interactive graphics, coverage analysis, news photography, consulting services, audience engagement, cultural reporting, local news initiatives, international reporting, press freedom, custom content, global brand partnerships, nonprofit solutions, financial news, sports reporting, lifestyle content, live broadcast services, field reporting, digital publishing, news syndication, audience analytics, content curation, finance, legal, non-profit, distribution, transportation &amp; logistics, professional training &amp; coaching, health care, health, wellness &amp; fitness, hospital &amp; health care, marketing &amp; advertising, media, information technology &amp; services, management consulting, nonprofit organization management</v>
          </cell>
          <cell r="J246" t="str">
            <v>Akamai DNS, Outlook, Microsoft Office 365, Amazon AWS, Mailchimp Mandrill, Rackspace MailGun, Akamai, Gmail, Google Apps, Route 53, CloudFlare Hosting, Cloudflare DNS, Taboola Newsroom, Chartbeat, Backbone JS Library, Drupal, Netlify, OneTrust, GitHub Hosting, Salesforce Service Cloud, ExactTarget, Pardot, SuccessFactors (SAP), Salesforce, Salesforce Live Agent, Tableau, Slack, Amazon SES, CrazyEgg, Apache, Linkedin Marketing Solutions, Mobile Friendly, Google Tag Manager, Stripe, iGoDigital, Wistia, Bootstrap Framework, WordPress.org, DoubleClick, reCAPTCHA, AppNexus, Gravity Forms, Vimeo, Facebook Login (Connect), greyscale - grey, Google Play, PubMatic, Viafoura, OpenX - Exchange, YouTube, Adobe Media Optimizer, Yahoo Analytics, Nativo, 33Across, Amadesa, Quantcast, Sovrn, Google Font API, Facebook Widget, Google AdSense, Parse.ly, Taboola, Integral Ad Science, Cedexis Radar, BounceExchange, Criteo, Adform, JW Player, Amazon Associates, Unruly Media, Optimizely, Media.net, TribalFusion, Lotame, Facebook Custom Audiences, Dianomi, TripleLift, DoubleClick Conversion, comScore, IoT, AI, Remote, Azure AD P2, Copilot, Micro Focus Universal CMDB, Microsoft 365, Microsoft Intune Enterprise Application Management, OpenAI, Zoomdata, Apache Kafka, AWS Trusted Advisor, Beautiful, CentOS, Databricks, Docker, Flask, Hadoop HDFS, Hive, Javascript, MongoDB, MySQL, NumPy, pandas, Playwright, PostgreSQL, Python, Redshift, requests, scikit-learn, Scipy, Selenium, Spark, SQL, SAP, Microsoft Office, Excel4Apps, Microsoft PowerPoint, Snowflake, Amazon Web Services (AWS), Google Cloud Platform, Intel, Azure Active Directory, TUNE, Gem, Google Analytics, Hex, Looker, R, TikTok, Instagram, Facebook, Azure Analysis Services, EMC, DaVinci Resolve, FlipHTML5, CSS, React, Next.js, GraphQL, Google Ad Manager, Star, Zuora, Permutive, Blueconic, Firebase, OneSignal, CloudFlare, Kiosked, Android, Concur, Google Cloud, HTML Pro</v>
          </cell>
          <cell r="K246">
            <v>1150000</v>
          </cell>
          <cell r="L246" t="str">
            <v>Other</v>
          </cell>
          <cell r="M246">
            <v>0</v>
          </cell>
          <cell r="N246">
            <v>45383</v>
          </cell>
          <cell r="O246">
            <v>604000000</v>
          </cell>
          <cell r="Q246" t="str">
            <v>The Associated Press (AP) is a not-for-profit news agency based in New York City, founded in 1846. It began as a cooperative of New York newspapers to share news-gathering costs during the Mexican-American War. Today, AP operates in nearly 250 locations across almost 100 countries, producing a vast array of content, including 400,000 stories, 80,000 videos, and 1.2 million photos annually. Its commitment to factual, unbiased journalism has made it a trusted source for news worldwide.
AP provides a range of services, including wire services for real-time news dispatches, broadcast services for radio and television, and specialized reporting for economic and financial news. It also maintains extensive libraries of visual content. With a reach that includes major U.S. newspapers, radio and TV broadcasters, and thousands of international outlets, AP plays a vital role in delivering news to a global audience. The organization has received numerous accolades, including 59 Pulitzer Prizes, and continues to innovate in the news industry.</v>
          </cell>
          <cell r="R246">
            <v>1846</v>
          </cell>
        </row>
        <row r="247">
          <cell r="A247" t="str">
            <v>Huntsman Corporation</v>
          </cell>
          <cell r="B247">
            <v>0</v>
          </cell>
          <cell r="C247">
            <v>6300</v>
          </cell>
          <cell r="D247" t="str">
            <v>chemicals</v>
          </cell>
          <cell r="E247" t="str">
            <v>http://www.huntsman.com</v>
          </cell>
          <cell r="F247" t="str">
            <v>http://www.linkedin.com/company/huntsman</v>
          </cell>
          <cell r="G247" t="str">
            <v>The Woodlands</v>
          </cell>
          <cell r="H247" t="str">
            <v>Texas</v>
          </cell>
          <cell r="I247" t="str">
            <v>chemicals, plastics, automotive, aviation, footwear, construction, technology, agriculture, health care, detergent, personal care, furniture, appliances &amp; packaging, coatings, basic industries, chemical manufacturing, performance products, impact protection, impact-resistant composites, industrial manufacturing, epoxy systems, circularity in footwear, all other chemical product and preparation manufacturing, supply chain management, energy-saving products, cold chain insulation, sustainable chemistry, furniture and bedding, lightweight insulation, electronics, impact-resistant polyurethane systems, mdi-based polyurethanes, environmental impact reduction, sustainable packaging, aerospace materials, sustainability, global supply network, manufacturing, innovation, industrial solutions, impact-resistant plastics, building materials, green chemistry, energy storage, product development, customer partnerships, impact-resistant coatings, impact-absorbing elastomers, regulatory compliance, b2b, elastomers, high-conductivity battery materials, electronics materials, energy solutions, carbon footprint reduction, chemical process innovation, advanced polymer systems, corporate governance, circular economy, impact protection for ev batteries, advanced materials, liquid tpu for footwear, methane gas to carbon nanotubes, polyurethanes, research and development, impact-absorbing composites, product innovation, battery materials, material science, environmental responsibility, impact-absorbing foams, technology platform, thermal insulation, footwear materials, adhesives, impact-resistant foam, automotive materials, building and construction, customized formulations, impact-absorbing adhesives, specialty chemicals, innovative solutions, aircraft interior materials, sports and leisure products, sustainable development, methane to hydrogen, high-performance materials, safety and compliance, automotive lightweighting, liquid tpu, industrial applications, chemical innovation, energy efficiency, composites, collaborative innovation, product lifecycle management, energy, impact protection in evs, supply chain, global manufacturing, aerospace, weight-saving aerospace materials, market diversification, polyurethane, automotive solutions, smart manufacturing, epoxy resins, thermoplastic polyurethane, industrial adhesives, lightweight materials, building solutions, coatings technology, robotics applications, furniture foam, textile solutions, footwear innovation, alternative energy, chemical processing, low-odor adhesives, automotive adhesives, cold chain solutions, electronics protection, manufacturing innovation, environmental impact, safety coatings, sports equipment materials, heavy-duty adhesives, molded elastomers, flexible manufacturing, customized solutions, closed-loop systems, automotive oems, smart factories, supply chain sustainability, consumer products, construction materials, recycling initiatives, global supply chain, distribution, transportation_logistics, energy_utilities, shoes, consumer goods, consumers, apparel &amp; fashion, health, wellness &amp; fitness, home decor, logistics &amp; supply chain, computer hardware, hardware, environmental services, renewables &amp; environment, mechanical or industrial engineering, oil &amp; energy, research &amp; development</v>
          </cell>
          <cell r="J247" t="str">
            <v>Melbourne IT, Outlook, Microsoft Office 365, Amazon AWS, CSC Corporate Domains, VueJS, OneTrust, Workday, Slack, Salesforce, Nginx, Mobile Friendly, Linkedin Marketing Solutions, YouTube, Multilingual, Varnish, Apache, Google Tag Manager, Workday Recruit, Remote, SAP, Microsoft Excel, SharePoint, Python, Microsoft Power Automate, SysTools VBA Password Recovery, Power BI Documenter, Excel4Apps, Microsoft PowerPoint, DC Storm, PowerBI Tiles, Celonis, SAP Cloud for Customer (C4C), SolarWinds NPM, LabWare LIMS, Microsoft 365, Microsoft Office, Microsoft Power Apps, IBM Planning Analytics, Ning, Lytics, SIMS, AC500 PLC, Salesforce CRM Analytics, Siemens SIMATIC HMI (Human Machine Interface), Siemens SIMATIC SCADA, .NET, ETAP, SAP ERP, SAP HANA, Tor, Power Query, Azure Data Factory, Databricks, SAP BusinessObjects Business Intelligence (BI), Cognos Planning Analytics, scikit-learn, PyTorch, IBM Cloud Pak for Data, Jupyter, SQL, DAX, AI, Ad Dynamo, SAP on AWS, Microsoft Windows Server 2012, Unix, Oracle Analytics Cloud, ISO+â„¢, Visio, Cority Platform, AWS Key Management Service (KMS), poly, Apttus, Intel Nios, Nanoscale Molecular Dynamics, Mode, SS&amp;C, Altair Radioss, Git, ADP Workforce Now, Micro, SAP Ariba Platform, Concur, Agilent SLIMS, Basis, CallMiner Eureka, SAP Master Data Governance (MDG), Dell iDRAC (Integrated Dell Remote Access Controller), TSYS, SAP EHS, HP Thin Client Hardware, React, mabl, Electron, Google AdWords Conversion, Stripe Billing, Cisco WebEx Teams, IBM DataPower Gateway, Microsoft Power Platform, Copilot, Automation Anywhere, FIS, Epom, Microsoft Publisher, ADP, ServiceNow, CAT, Gem, AWS Database Migration Service, Intel, Olo, Yahoo Ad Manager, AWS Transit Gateway, Apple OS X Yosemite, Cisco Aggregation Services Routers, Zoho CRM, Fusion ERP Analytics, Wider Planet, Microsoft Project, AWS App Mesh, Esker</v>
          </cell>
          <cell r="K247">
            <v>1876468000</v>
          </cell>
          <cell r="L247" t="str">
            <v>Merger / Acquisition</v>
          </cell>
          <cell r="M247">
            <v>250000000</v>
          </cell>
          <cell r="N247">
            <v>44197</v>
          </cell>
          <cell r="O247">
            <v>5683000000</v>
          </cell>
          <cell r="Q247" t="str">
            <v>Huntsman Corporation is an American multinational company that specializes in manufacturing and marketing differentiated and specialty chemicals. Founded in 1970, the company has evolved from its initial focus on plastic packaging to a broader range of chemical products. It is headquartered in The Woodlands, Texas, and operates over 60 facilities across approximately 25-30 countries, employing around 7,000 people.
Huntsman operates through three main divisions: Polyurethanes, Performance Products, and Advanced Materials. The Polyurethanes division offers products for foams, coatings, adhesives, and elastomers. The Performance Products division includes amines, maleic anhydride, and epoxy-based polymers for industrial applications. Advanced Materials provides specialty epoxy resins and performance materials for sectors such as aerospace, electronics, and construction. The company serves a diverse range of clients, including major names like BMW, GE, and Procter &amp; Gamble, supporting industries such as automotive, consumer goods, energy, and electronics.</v>
          </cell>
          <cell r="R247">
            <v>1970</v>
          </cell>
        </row>
        <row r="248">
          <cell r="A248" t="str">
            <v>WME | William Morris Endeavor</v>
          </cell>
          <cell r="B248">
            <v>0</v>
          </cell>
          <cell r="C248">
            <v>10000</v>
          </cell>
          <cell r="D248" t="str">
            <v>entertainment</v>
          </cell>
          <cell r="E248" t="str">
            <v>http://www.wmeagency.com</v>
          </cell>
          <cell r="F248" t="str">
            <v>http://www.linkedin.com/company/william-morris-endeavor</v>
          </cell>
          <cell r="G248" t="str">
            <v>Beverly Hills</v>
          </cell>
          <cell r="H248" t="str">
            <v>California</v>
          </cell>
          <cell r="I248" t="str">
            <v>entertainment, podcasting, fashion, sports, original content, touring, film, television, production, brand partnerships, books, nonscripted, documentaries, digital, theater, music, entertainment providers, public relations, media rights, global entertainment, media services, content creation, media marketing, film packaging, media rights licensing, media rights management, celebrity management, event management, artist management, media consulting, entertainment representation, b2b, film and television, media licensing, media production, influencer marketing, media rights consulting, content licensing, client management, talent agency, media rights and licensing, music management, media distribution, entertainment industry, media negotiations, promoters of performing arts, sports, and similar events with facilities, talent management, digital media, media rights sales, digital marketing, entertainment and media, media strategy, brand strategy, entertainment services, film financing, media rights brokerage, project development, media sales, pr agency, services, cultural impact, representation, sports management, music booking, film production, television production, theatre representation, digital talent, creative partnerships, fashion talent, literary representation, comedy bookings, podcast production, global audience, social media strategy, touring artists, creative services, advertising partnerships, performance arts, live entertainment, music festivals, sports events, celebrity endorsements, artistic representation, nonprofit partnerships, entertainment law, executive speaking, content strategy, artistic direction, event production, performing arts, cultural curation, licensing deals, strategic partnerships, multi-platform distribution, reality television, streaming services, distribution, media, documentary, theatre, events services, marketing &amp; advertising, motion pictures &amp; film, tv production</v>
          </cell>
          <cell r="J248" t="str">
            <v>Amazon CloudFront, Cloudflare DNS, Mimecast, Outlook, Amazon Elastic Load Balancer, Microsoft Office 365, Amazon AWS, CloudFlare Hosting, OneTrust, Visual-Basic-.NET, Python, Workday, Slack, Workday Recruit, Mobile Friendly, WordPress.org, Apache, Google Tag Manager, Remote, Microsoft Teams, SAP, SAP Concur, SAP ECC, SAP GRC, Adobe Creative Suite, Azure Analysis Services, Microsoft Entra ID, Adobe Photoshop, Microsoft PowerPoint, PowerBI Tiles, Tableau, Amplitude, SQL, DAX, Power Query, SAP Business Planning and Consolidation (BPC), Microsoft Excel, Keynote, Salesforce CRM Analytics, Excel4Apps, ServiceNow Agent Workspace, Linkedin Marketing Solutions, React, TypeScript, Next.js, Node.js, AWS Analytics, Terraform, Advanced Solutions International (ASi), CRM transformation assessment service for SAP Customer Experience, LogIC, Posit, SAP ERP Central Component (ECC), SS&amp;C, Tor, WebCube, Microsoft Office, Microsoft Windows Server 2012, Akamai CDN Solutions, Cisco UCS Servers, Infoblox DHCP, Microsoft 365, Microsoft Active Directory Federation Services, Microsoft Azure Monitor, Microsoft Defender for Cloud, Microsoft Exchange Online, Microsoft Hyper-V Server, Microsoft Intune Enterprise Application Management, Microsoft PowerShell, Microsoft Teams Rooms, Nutanix, SharePoint, SAP S/4HANA, SAP S/4HANA Cloud, Cisco Adaptive Security Appliance (ASA) Software, Anaplan, NetSuite, Frame</v>
          </cell>
          <cell r="K248">
            <v>1350000000</v>
          </cell>
          <cell r="L248" t="str">
            <v>Venture (Round not Specified)</v>
          </cell>
          <cell r="M248">
            <v>1100000000</v>
          </cell>
          <cell r="N248">
            <v>42948</v>
          </cell>
          <cell r="O248">
            <v>358000000</v>
          </cell>
          <cell r="Q248" t="str">
            <v>WME | William Morris Endeavor is a prominent global entertainment agency and talent management company. It represents a diverse range of artists, content creators, and athletes across various sectors, including film, music, sports, and digital media. Established in 2009 through the merger of the historic William Morris Agency and Endeavor Talent Agency, WME has a rich legacy of over 125 years in talent advocacy and cultural project curation.
The agency offers a wide array of services beyond traditional talent representation. These include content development, brand partnerships, and strategic consulting, aimed at helping clients expand their businesses and influence cultural projects. WME also owns IMG, a leader in sports and media, and manages high-profile ventures such as the Ultimate Fighting Championship (UFC) and Miss Universe. With offices in key locations like Beverly Hills, New York, London, and Sydney, WME fosters a dynamic culture that connects artists with global audiences and enhances their impact on the entertainment landscape.</v>
          </cell>
          <cell r="R248">
            <v>1898</v>
          </cell>
        </row>
        <row r="249">
          <cell r="A249" t="str">
            <v>Supermicro</v>
          </cell>
          <cell r="B249">
            <v>0</v>
          </cell>
          <cell r="C249">
            <v>5700</v>
          </cell>
          <cell r="D249" t="str">
            <v>computer hardware</v>
          </cell>
          <cell r="E249" t="str">
            <v>http://www.supermicro.com</v>
          </cell>
          <cell r="F249" t="str">
            <v>http://www.linkedin.com/company/supermicro</v>
          </cell>
          <cell r="G249" t="str">
            <v>San Jose</v>
          </cell>
          <cell r="H249" t="str">
            <v>California</v>
          </cell>
          <cell r="I249" t="str">
            <v>storage, embedded, networking, management software, gpu systems, software defined, machine learning, liquid cooling, edge, servers, rack solutions, power supply, ai, computer hardware, enterprise solutions, motherboards, embeddediot &amp; software defined solutions, industryleading serverstorage solutions, iot, enclosures, datacenter, hpc, virtualization optimization, switch, cloud, computer hardware manufacturing, liquid-cooled gpu servers, rackmount servers, iot edge systems, storage systems, networking equipment manufacturing, blade servers, 5g telecom hardware, rack-scale solutions, data lake solutions, outdoor edge systems, gpu servers, cloud-native infrastructure, hyperconverged ai infrastructure, edge computing, scalable data center solutions, high-density servers, amd epyc optimized servers, scalable storage, open compute project (ocp) solutions, high-efficiency power supplies, supply chain resilience, data center services, security management tools, information technology and services, multi-node gpu architectures, liquid cooling systems, liquid cooling for ai data centers, large-scale ai training systems, network transceivers, high-performance computing, telecommunications equipment, petascale storage arrays, hyperconverged infrastructure, disaggregated server design, computer and peripheral equipment manufacturing, energy-efficient hpc clusters, enterprise data centers, automated rack assembly, resource-saving architecture, workstations, rack integration, high-performance motherboards, storage solutions, multi-node servers, edge ai hardware, data center hardware, multi-gpu architectures, rack-scale ai solutions, high-performance storage, 5g edge infrastructure, global manufacturing, nvme storage, modular server architecture, automated system management, system management software, green computing, certified hardware, ai systems, ai factory deployment, networking switches, ai and gpu solutions, hpc solutions, network infrastructure, 5g network hardware, edge ai deployment, energy-efficient servers, performance-optimized servers, high-density computing, outdoor rugged servers, embedded motherboards, high-speed networking, ai training platforms, outdoor edge data centers, automated deployment, cloud infrastructure, intel xeon scalable processors, ai inference at the edge, ai and machine learning hardware, open-standards platforms, hpc clusters, system integration services, cloud computing hardware, edge computing hardware, nvidia hgx b200 systems, modular hardware, virtualization support, energy-saving technologies, software-defined storage, nvidia blackwell architecture, cloud-native ai platforms, embedded systems, cloud computing, high-density nvme storage, data center server, data storage solutions, gpu computing, 1u server, 2u server, multi processor servers, hyper-converged infrastructure, hybrid storage solutions, edge computing solutions, networking equipment, liquid cooling solutions, superblade architecture, microblade technology, cloud data solutions, superworkstations, supermicro a+ solutions, ai infrastructure, 5g telecommunication systems, tco optimization, database management solutions, virtualization solutions, managed it services, green computing technology, energy-efficient computing, embedded iot boards, scalable compute solutions, ai training architecture, massive data lakes, direct-to-chip liquid cooling, high-density computing systems, compacting edge systems, networking solutions, remote management solutions, integrated server solutions, real-time data processing, ai ready data centers, intel xeon processors, amd epyc processors, advanced cooling technologies, b2b, e-commerce, finance, manufacturing, distribution, transportation_logistics, energy_utilities, artificial intelligence, information technology &amp; services, computer &amp; network security, enterprise software, enterprises, computer software, internet infrastructure, internet, embedded hardware &amp; software, hardware, consumer internet, consumers, financial services, mechanical or industrial engineering</v>
          </cell>
          <cell r="J249" t="str">
            <v>Akamai, Salesforce, Outlook, Microsoft Office 365, Amazon AWS, Cloudflare DNS, CloudFlare Hosting, Drupal, Magento, Slack, Adobe Marketing Cloud, Hubspot, YouTube, DoubleClick, DemandBase, Bootstrap Framework, Mobile Friendly, Visual Website Optimizer, Multilingual, SOASTA, LiveRamp, Google Tag Manager, Micro, Remote, AI, IoT, IDC, Atex, AT&amp;T, FRAC Pumps, OrCAD PSpice Designer, Allegro, Supermicro, CANalyzer, Azure Linux Virtual Machines, Microsoft Windows Server 2012, Unix, ISO+â„¢, Ellucian Colleague Finance, LabVIEW, pgAdmin, Kubernetes, Red Hat OpenShift, , Pytest, Python, PHP, SQL, Javascript, Act!, Sigma, Siemens SIMATIC SCADA, Siemens SIMATIC HMI (Human Machine Interface), Nutanix AHV, Microsoft Azure Monitor, AWS Trusted Advisor, .NET, Tor, Board, BlackLine Invoice-to-Cash, Salesforce Service Cloud, AWS SDK for JavaScript, C#, CPI, Modbus, RS2, Visa, FIS, Git, Quartic, Google AdWords Conversion, Microsoft Excel, IBM Cognos Analytics, SonicWall SRA, Broadcom, EFI, Equity Edge Online, TSYS, KVM, FlipHTML5, CONTROL, Amazon Linux 2, Secured MVC Forum on Windows 2012 R2, SAP, SAS Analytics Pro, E-planning, NVIDIA A100 Tensor Core GPU, HTML5 Maker, CSS, MySQL, Apache, Nginx, SAP Material Requirement Planning (MRP), GitLab, , AMP, NUnit, Wider Planet, Homestead, Hitachi Vantara LLC, SES, Elasticsearch, Selenium, Beautiful, PostgreSQL, Aryson MySQL to MSSQL Converter, MongoDB, Streamlit, Docker, Arena PLM, Azure VPN Gateway, Ansible, Terraform, Blackbaud Award Management, Rails Assets, BASE, Azure Cloud Shell, AC500 PLC, ABB Robotics, Ignition SCADA, mO Jira OAuth SSO, Jira OpenID Connect SSO, Jira OIDC SSO, Dassault SOLIDWORKS, AutoCAD, AMD SEV, Intel, NVIDIA, Oracle Virtualization, Zuora Revenue (formerly RevPro), DatoCMS, AVEVA PDMS, eMaint CMMS, REST, SAS Enterprise Guide, Azure Active Directory, Microsoft Active Directory Federation Services, Microsoft Teams, Microsoft Hyper-V Server, Microsoft Windows Storage Spaces Direct, Elite Software HVAC Solution, Bing, Flow, Rise, Quip, Air, Compressor, SS&amp;C, Gem, SentenceTransformers, UPS, Cadence Omnis CFD Platform, MySMTP, Yardi PAYscan, Formassembly, John Doe, Concur, Yocto, Copper, Eaglestats, Epicor PPM, Onit, Azure Analysis Services, Angular Material, Intel Xeon, SAP Fiori, Datonics, SAP S/4HANA, SAP SD, Amazon Managed Workflows for Apache Airflow (MWAA), Vertex, Blackline, Workday, Cisco Unified IP Interactive Voice Response, FiberHome, VLAN, Juniper Firewall, SonicWall Network Security appliance (NSa) Series, OpenStack, go+, FreeBSD, VMware ESXi, SAP ECC, , ABAP, NeoData, AWS HPC, Google Cloud Memorystore, Azure Data Lake Storage, Designer, Fortify WebInspect, SAP BusinessObjects Business Intelligence (BI), ServiceNow Discovery, Microsoft PowerPoint, Smartsheet, React, Node.js, Barracuda MSP, Whipple Hill, Azure Application Insights, SAP BusinessObjects Web Intelligence, BMC Helix Discovery, Ubuntu, Red Hat Enterprise Linux, Couchbase, Google Cloud APIs, MYOB Business AccountRight, Argon CI/CD Security, UniFi SDN, Google Cloud Pub/Sub, ADP Workforce Now, Kronos, Microsoft Entra ID, Microsoft 365, Microsoft Intune Enterprise Application Management, Proofpoint, Microsoft Exchange Online, Microsoft Teams Rooms, SharePoint, Microsoft PowerShell, Akamai CDN Solutions, Kernelcare, Mode, LinkedIn Ads, LinkedIn Recruiter, Salesforce Sales Cloud, Ning, Salesforce Lightning, Apex, Azure Devops, Retool, Basis, FICO Safe Driving Score, Salesforce CRM Analytics, SAP Data Services, NVIDIA Morpheus, Check Point CloudGuard Harmony Connect (CloudGuard Connect), Azure AD P2, SAP CRM, Epic Clarity, DriverSide, IFS Applications, FedEx, DHL Global Forwarding, Smart AdServer, Switch Concepts, ARM TrustZone, CSC, Dell EMC Unity, Opt-Intelligence, ServiceNow, ServiceNow IT Service Management (ITSM), SAM, LogMeIn Hamachi, ServiceNow IT Operations Management (ITOM), Soap Media, Oracle JDBC, WMS, WebSpectator, LogIC, TypeScript, Radia Client Automation, VMware, Dell EMC SAN (Storage Area Network), 3M 360 Encompass - Health Analytics Suite, ServiceNow Service Portal, Azure Active Directory B2C, SAP Supply Chain Management, Procore, Microsoft Project, Batch, WebOffice, OneTrust Tech Risk &amp; Compliance, IBM SPSS Modeler, ABB Distributed Control Systems (DCS), Vanilla Forums, Box, ModelSim, Synopsys, CAT, Red Hat JBoss Enterprise SOA Platform, Infoblox DHCP, DNV, Express, HELM, Podman, Ceph, BeeGFS, Prometheus, Grafana, ELK Stack, Grafana Loki, Fluentd, Argocd, JTL-Shop 3, OpenLDAP, CentOS, PyroCMS, Verilog, Coraid, Bunchball, Autodesk CFD</v>
          </cell>
          <cell r="K249">
            <v>2364000000</v>
          </cell>
          <cell r="L249" t="str">
            <v>Debt Financing</v>
          </cell>
          <cell r="M249">
            <v>2300000000</v>
          </cell>
          <cell r="N249">
            <v>45809</v>
          </cell>
          <cell r="O249">
            <v>21972042000</v>
          </cell>
          <cell r="Q249" t="str">
            <v>Super Micro Computer, Inc. (Supermicro) is an American information technology company based in San Jose, California. Founded in 1993, Supermicro specializes in high-performance servers, storage systems, server management software, and related solutions tailored for enterprise data centers, cloud computing, artificial intelligence, 5G, and edge computing markets. The company is known for its modular Server Building Block Solutions, which allow for quick customization to meet various performance and efficiency needs.
Supermicro has established itself as a significant player in the server manufacturing industry, ranking among the top three global manufacturers. The company emphasizes green computing and energy efficiency in its designs. Its product offerings include advanced systems like blade servers, GPU computing, and AI-optimized servers with liquid cooling. Supermicro serves a diverse range of customers, including large enterprises and cloud providers, through direct sales and partnerships with distributors and resellers. Charles Liang continues to lead the company as President, CEO, and Chairman.</v>
          </cell>
          <cell r="R249">
            <v>1993</v>
          </cell>
        </row>
        <row r="250">
          <cell r="A250" t="str">
            <v>Sun Chemical</v>
          </cell>
          <cell r="B250">
            <v>0</v>
          </cell>
          <cell r="C250">
            <v>6400</v>
          </cell>
          <cell r="D250" t="str">
            <v>chemicals</v>
          </cell>
          <cell r="E250" t="str">
            <v>http://www.sunchemical.com</v>
          </cell>
          <cell r="F250" t="str">
            <v>http://www.linkedin.com/company/sun-chemical</v>
          </cell>
          <cell r="G250" t="str">
            <v>Parsippany-Troy Hills</v>
          </cell>
          <cell r="H250" t="str">
            <v>New Jersey</v>
          </cell>
          <cell r="I250" t="str">
            <v>pressroom supplies, coatings, advanced materials, color management, liquid compounds, pigments, inks, polymers, packaging solutions, application materials, solid compounds, color, printing inks, consumables, chemical manufacturing, agriculture, coating solutions, security features, customer service, sustainability, effect pigment effect, sustainable packaging inks, cosmetics, biosensor materials, digital printing, printed circuit materials, e-commerce, product integrity, regulatory compliance, degasification modules, packaging, industrial inks, sustainable solutions, color materials, migration-compliant inks, digital inkjet printing, chemicals and chemical products, printing and publishing, bio-renewable pigments, packaging and containers, brand color management, security printing, printed electronics, uv inks, electronics and electrical equipment, product development, security solutions, b2b, effect pigments production, cmyk printing, services, advanced polymer materials, innovation, pigment innovation, bio-renewable materials, uv offset inks, water-based inks, all other chemical product and preparation manufacturing, effect pigments, recyclable materials, ink technology, flexible film, labels, commercial printing, functional products, pressroom solutions, uv-led inks, biodegradable materials, custom formulations, agriculture products, automotive coatings, food packaging, printing supplies, r&amp;d, masterbatch, digital solutions, adhesives, barrier coatings, specialty coatings, color trends, electronic materials, fine chemicals, bio-renewable, circular economy, packaging design, brand differentiation, pigments for printing, enhanced durability, multi-disciplinary teams, supply chain sustainability, eco-efficiency, manufacturing process, innovative technology, healthcare, manufacturing, distribution, consumer products, material science, chemicals, environmental services, renewables &amp; environment, beauty, apparel &amp; fashion, consumer internet, consumers, internet, information technology &amp; services, shipping, logistics &amp; supply chain, packaging &amp; containers, research &amp; development, health care, health, wellness &amp; fitness, hospital &amp; health care, mechanical or industrial engineering, consumer goods</v>
          </cell>
          <cell r="J250" t="str">
            <v>Outlook, Pardot, Microsoft Office 365, SAP, WP Engine, The Trade Desk, SuccessFactors (SAP), Slack, Salesforce, Mobile Friendly, Bootstrap Framework, Typekit, Google Tag Manager, WordPress.org, Linkedin Marketing Solutions, Apache, Remote, eMaint CMMS, AC500 PLC, Siemens SIMATIC HMI (Human Machine Interface), Kanbanize, PriceGrabber, Honeywell MES, FireEye, GAS, Flow, WebOffice, Wider Planet, MercuryGate TMS, Microsoft Fabric, SAP Analytics Cloud, Azure Data Factory, Azure Synapse, PowerBI Tiles, IBM Cognos Analytics, SQL, Azure Log Analytics, Micro, Azure Devops, Lytics, PL/SQL, Homestead, AVEVA Historian, Dash, Excel4Apps, AVEVA InTouch HMI, Act!, Microsoft Office, ETQ Reliance QMS, Microsoft Excel, Microsoft PowerPoint, Salesforce CRM Analytics, Electron, CONTROL, SAP Fiori, Gem, Ning, Brocade Switches, Connect, Global Relay, Tor, Taleo Applicant Tracking Systems (ATS), Git, SAP Ariba Platform, Concur, McKesson Value Pathways, ServiceNow Virtual Agent, Ignition SCADA, Exact, SAP Plant Maintenance, SAP SuccessFactors, Telligent, Batch, mabl, BASE, Sigma, Quip, Google AdWords Conversion, Adobe Creative Suite, Adobe InDesign, Strato, Adobe Photoshop, Canva, Adobe After Effects, Microsoft 365, SAP S/4HANA, Google Analytics, Webtraxs, Atex, GFI, Varnish, Olo, accessiBe, Jimdo, Power BI Documenter, Power Query, Agilent SLIMS, Analyzer</v>
          </cell>
          <cell r="O250">
            <v>3500000000</v>
          </cell>
          <cell r="Q250" t="str">
            <v>Sun Chemical is a global leader in printing inks, coatings, pigments, and advanced materials, with a history spanning over 200 years. Headquartered in Parsippany, New Jersey, the company is a subsidiary of the DIC Group and employs more than 22,000 people worldwide. Sun Chemical generates annual sales exceeding $8.5 billion, focusing on sustainable solutions for packaging, graphics, and industrial applications.
The company offers a diverse range of products, including UV, water-based, and solvent-based inks, as well as effect pigments and coatings for various industries such as automotive, electronics, and textiles. Sun Chemical is known for its innovations in inks and pigments, having developed the first pigmented flexo inks and various advanced materials. It provides technical assistance and customized support to a wide array of global customers across multiple sectors.</v>
          </cell>
          <cell r="R250">
            <v>1929</v>
          </cell>
        </row>
        <row r="251">
          <cell r="A251" t="str">
            <v>GEP Worldwide</v>
          </cell>
          <cell r="B251">
            <v>0</v>
          </cell>
          <cell r="C251">
            <v>6800</v>
          </cell>
          <cell r="D251" t="str">
            <v>management consulting</v>
          </cell>
          <cell r="E251" t="str">
            <v>http://www.gep.com</v>
          </cell>
          <cell r="F251" t="str">
            <v>http://www.linkedin.com/company/gep-worldwide</v>
          </cell>
          <cell r="G251" t="str">
            <v>Clark</v>
          </cell>
          <cell r="H251" t="str">
            <v>New Jersey</v>
          </cell>
          <cell r="I251" t="str">
            <v>procurement strategy, strategic sourcing, procurement consulting, supply chain management, category management, sourcing support, spend analysis, market intelligence, contract management, supplier management, gep purchase, process optimization, procurement technology, software, procurement software, procurement, business consulting &amp; services, global 2000, cloud-based procurement, supply chain cloud solutions, supply chain consulting, consulting, ai-powered procurement, supply chain automation, automation, cloud platform, enterprise software, fortune 500, ai analytics, microsoft azure, enterprise solutions, manufacturing, enterprise procurement saas, compliance, supply chain solutions, procurement platform, cloud integration, risk management, b2b, disruptive technology, distribution, procurement innovation, procurement transformation services, supply chain disruption management, inventory management, services, procurement outsourcing, business intelligence, operational efficiency, procurement process automation, data-driven insights, cloud source-to-pay, ai-driven sourcing, ai-powered solutions, supply chain analytics platform, data analytics, sustainability, retail, procurement analytics, enterprise sourcing platform, supply chain digitalization, cloud-native, digital transformation, ai solutions, enterprise supply chain saas, source-to-pay, information technology, cost savings, scalability, managed services, industry leader, management consulting services, business transformation, cloud-native supply chain, procurement transformation, managed procurement services, supply chain optimization, ai procurement insights, cloud procurement platform, source-to-pay saas, contract lifecycle management, supplier lifecycle management, digital procurement transformation, cost management, inventory optimization, supplier collaboration, third-party risk management, supply chain visibility, logistics management, ai-driven solutions, tail spend management, sourcing strategy, should-cost modeling, accounts payable, invoice management, collaborative planning, quality management, environmental, social, and governance, s2p operations, opportunity assessment, supplier performance management, cost recovery, invoice auditing, effective procurement strategies, global supply chain, lead procurement, ai and machine learning, enterprise resource planning (erp) integration, multi-enterprise collaboration network, capacity collaboration, quality collaboration, forecast collaboration, healthcare, logistics &amp; supply chain, information technology &amp; services, management consulting, enterprises, computer software, mechanical or industrial engineering, analytics, environmental services, renewables &amp; environment, health care, health, wellness &amp; fitness, hospital &amp; health care</v>
          </cell>
          <cell r="J251" t="str">
            <v>Amazon CloudFront, DNS Made Easy, Route 53, Outlook, Amazon AWS, Drupal, Atlassian Cloud, Salesforce Service Cloud, MongoDB, iCIMS, Salesforce Live Agent, Slack, Salesforce, Hubspot, Litmos, Vimeo, Google Dynamic Remarketing, DoubleClick Conversion, Google Maps (Non Paid Users), Mobile Friendly, AdRoll, AngularJS, Google Font API, Google AdWords Conversion, Apache, YouTube, Google Tag Manager, Google Maps, DoubleClick Floodlight, CrazyEgg, Pusher, Google Analytics, Google Play, Pardot, reCAPTCHA, Facebook Login (Connect), Bing Ads, Wistia, DoubleClick, LiveRamp, Facebook Custom Audiences, Stripe, Walkme, Facebook Widget, Linkedin Marketing Solutions, Bootstrap Framework, New Relic, Wider Planet, Microsoft Office, GEP, Microsoft Azure Monitor, Azure Functions, Azure Data Factory, Azure Blob Storage, Azure Container Instances, Streamlit, Airflow, Webex, Microsoft Excel, Microsoft PowerPoint, Oracle Sourcing, GEP SMART, ChatGPT, Gemini, Lexity, SharePoint, DocuSign, Gem, Micro, ANGEL LMS, Azure Quantum, Google, PowerBI Tiles, Agiloft Service Desk Suite, Office365, Azure Active Directory B2C, Microsoft OneDrive, Microsoft Sharepoint</v>
          </cell>
          <cell r="O251">
            <v>2200000000</v>
          </cell>
          <cell r="Q251" t="str">
            <v>GEP Worldwide is a global provider of AI-powered consulting, technology solutions, and managed services, specializing in procurement and supply chain management. Founded in 1999 and headquartered in Clark, New Jersey, GEP has grown to employ over 2,000 people and operates in multiple countries, managing more than $65 billion in spend and over six million transactions annually.
The company offers an integrated suite of services that includes strategy consulting, software solutions, and managed services for end-to-end source-to-pay processes. Its cloud-based platform, SMART by GEP, along with AI-driven tools, supports procurement and supply chain optimization. GEP serves a diverse range of industries, including pharmaceuticals, energy, consumer packaged goods, finance, and retail, catering to Fortune 500 and Global 2000 companies with a flexible approach to meet their procurement needs.</v>
          </cell>
          <cell r="R251">
            <v>1999</v>
          </cell>
        </row>
        <row r="252">
          <cell r="A252" t="str">
            <v>Mu Sigma Inc.</v>
          </cell>
          <cell r="B252">
            <v>0</v>
          </cell>
          <cell r="C252">
            <v>3600</v>
          </cell>
          <cell r="D252" t="str">
            <v>management consulting</v>
          </cell>
          <cell r="E252" t="str">
            <v>http://www.mu-sigma.com</v>
          </cell>
          <cell r="F252" t="str">
            <v>http://www.linkedin.com/company/mu-sigma</v>
          </cell>
          <cell r="G252" t="str">
            <v>Buffalo Grove</v>
          </cell>
          <cell r="H252" t="str">
            <v>Illinois</v>
          </cell>
          <cell r="I252" t="str">
            <v>retail analytics, big data, internet of things, management consulting, marketing analytics, analytics risk analytics, decision sciences, data analytics, data sciences, ai, agentic ai, supply chain analytics, business consulting &amp; services, musigmas decision science, mu sigma muaops, mu sigma talent development, artificial intelligence, business frameworks, client-centric approach, mu sigma enquiry engine, customer insights, machine learning, financial services, prescriptive analytics, telecommunications, mlops, data science, mu sigma platforms, business transformation, decision models, innovation in analytics, data engineering, complex problem solving, data-driven innovation, mu sigma labs, visual maps, business optimization, out-of-the-box solutions, client engagement, b2b, enterprise analytics, mu sigma mutalos, analytics methodologies, mu sigma continuous service, mu sigma academic partnerships, data infrastructure, decision support ecosystem, data science &amp; analytics, decision optimization, analytics tools, business growth, decision support system, mu sigma muflow, pharmaceuticals, ai integration, predictive analytics, real-time analytics, data visualization, data-driven culture, akashic architecture, mu sigma ai4ia, data-driven decisions, ai for automation, mu sigma alliances, business intelligence, finance, data platforms, data security, ai automation, mu sigma munerva, decision science, mu sigma muiot, cross-industry solutions, cloud computing, mu sigma blogs, systems thinking, mu sigma platform, mu sigma whitepapers, supply chain, problem-solving system, management consulting services, knowledge graphs, mu sigma university, continuous service as a software, mu sigma out-of-the-box, frameworks, data mining, manufacturing, data management, innovation, ai-powered decision making, operational efficiency, healthcare, client solutions, mu sigma case studies, musigma university, services, analytical models, risk management, talent development, consulting, retail, technology, data-driven decision making, big data analytics, analytics consulting, natural language processing, service as a software, data science services, decision scientists, operational optimization, continuous learning, strategic insights, transformational change, data quality management, agile practices, revenue management, customer experience optimization, extreme experimentation, collaborative learning, statistical analysis, structured problem definition, evidence-based insights, intelligent automation, machine learning models, computational intelligence, dynamic decision frameworks, outcome measurement, integrated solutions, high-tech industry applications, pharma &amp; biotech solutions, operations improvement, data engineering processes, intelligent systems, user-centered design, custom analytics platforms, experimental design in business, knowledge management ecosystem, analytical decision frameworks, empirical research in decision science, advanced analytics solutions, education, distribution, consumer products &amp; retail, transportation &amp; logistics, enterprise software, enterprises, computer software, information technology &amp; services, medical, analytics, computer &amp; network security, mechanical or industrial engineering, health care, health, wellness &amp; fitness, hospital &amp; health care</v>
          </cell>
          <cell r="J252" t="str">
            <v>Route 53, Outlook, Amazon AWS, Drupal, React, Slack, Hubspot, Facebook Login (Connect), Linkedin Marketing Solutions, Ubuntu, MouseFlow, Facebook Widget, Mobile Friendly, YouTube, Google Tag Manager, Apache, Facebook Custom Audiences, Wistia, WordPress.org, Sigma, Python, R, SAS Analytics Pro, Microsoft Excel, Microsoft PowerPoint, PowerBI Tiles, Ecovadis</v>
          </cell>
          <cell r="K252">
            <v>237627868</v>
          </cell>
          <cell r="L252" t="str">
            <v>Other</v>
          </cell>
          <cell r="M252">
            <v>2010651</v>
          </cell>
          <cell r="N252">
            <v>45383</v>
          </cell>
          <cell r="O252">
            <v>145000000</v>
          </cell>
          <cell r="Q252" t="str">
            <v>Mu Sigma Inc. is an American company focused on data analytics and decision sciences, founded in 2004. Headquartered in Northbrook, Illinois, it also has a global delivery center in Bangalore, India, and an office in Austin, Texas. The company specializes in big data services, artificial intelligence, machine learning, and analytical models to support data-driven decision-making for enterprises.
The core services of Mu Sigma include consulting in data analytics, AI, machine learning, and decision sciences. They develop analytical models and frameworks for decision-making, automation, and big data solutions across various sectors such as banking, healthcare, retail, and aviation. The company partners with over 140 Fortune 500 companies to enhance their analytical capabilities. Mu Sigma also offers AI-based tools for business intelligence, focusing on applications like fraud detection and decision automation. With approximately 3,289 employees, Mu Sigma has established itself as a key player in the analytics space.</v>
          </cell>
          <cell r="R252">
            <v>2004</v>
          </cell>
        </row>
        <row r="253">
          <cell r="A253" t="str">
            <v>Airgas</v>
          </cell>
          <cell r="B253">
            <v>0</v>
          </cell>
          <cell r="C253">
            <v>18000</v>
          </cell>
          <cell r="D253" t="str">
            <v>chemicals</v>
          </cell>
          <cell r="E253" t="str">
            <v>http://www.airgas.com</v>
          </cell>
          <cell r="F253" t="str">
            <v>http://www.linkedin.com/company/airgas</v>
          </cell>
          <cell r="G253" t="str">
            <v>Wayne</v>
          </cell>
          <cell r="H253" t="str">
            <v>Pennsylvania</v>
          </cell>
          <cell r="I253" t="str">
            <v>refrigerant gases, bulk gases, welding supplies, equipment rentals, specialty gases, medical gases, industrial tools &amp; supplies, safety products, welding shielding &amp; cutting gases, chemical manufacturing, energy, services, industrial supply, electronics, gas blending services, gas delivery, gas management, specialty gas mixtures, gas pressure regulation, industrial gases, industrial gas logistics, gas storage solutions, gas supply chain optimization, refrigerants, gas solutions, gas handling equipment, gas monitoring solutions, gas safety training, cryogenic gases, nanotechnology gases, gas supply chain, gas purification, customer service, gas pipeline systems, gas for aerospace, gas leak prevention, aerospace, gas for construction, gas leak detection, medical gas supply, laboratory gas systems, gas cylinder management, other chemical and allied products merchant wholesalers, bulk gas supply, chemical gases, manufacturing, healthcare, b2b, gas cylinders, gas for energy, gas filtration technology, gas automation systems, welding equipment, operational efficiency, gas analysis instruments, dry ice, gas supply automation, gas products, additive manufacturing gases, gas distribution, gas for healthcare, e-commerce, on-site gas generation, high purity gases, life sciences, gas industry, gas for food processing, gas safety, construction, gas equipment, gas services, gas safety compliance, laboratory gases, gas mixture calibration, retail, gas applications, gas flow control, government, gas supply modes, gas supply, gas purity analysis, gas for manufacturing, gas for laboratories, gas recycling systems, food and beverage, welding products, personal protective equipment, tools and hardware, device rentals, safety solutions, emergency response, construction supplies, healthcare solutions, food-grade gases, additive manufacturing, aerospace applications, carbonation services, custom programs, technical support, order management, gas service, delivery scheduling, sustainability initiatives, safety training, hazard assessments, safety data sheets, environmental compliance, first aid supplies, cutting tools, maintenance equipment, abrasives, respiratory protection, ergonomics, emergency preparedness, welding helmets, flame resistant clothing, supplier partnerships, certificates of analysis, inventory solutions, product guides, safety certifications, training and development, nationwide distribution, bulk gas, chemicals, computer hardware, hardware, mechanical or industrial engineering, health care, health, wellness &amp; fitness, hospital &amp; health care, consumer internet, consumers, internet, information technology &amp; services, food &amp; beverages, consumer goods, training &amp; development, hardware stores, home &amp; garden, local services, shopping</v>
          </cell>
          <cell r="J253" t="str">
            <v>Salesforce, Gmail, Google Apps, Microsoft Office 365, Amazon AWS, Microsoft Power BI, Genesys Cloud CX Platform, Responsys, Workday, Taleo, Adobe Marketing Cloud, Google Analytics Ecommerce Tracking, Bing Ads, Google Analytics, Lucky Orange, Webtraxs, Google Dynamic Remarketing, Criteo, Ruxit, Mobile Friendly, Google Tag Manager, WordPress.org, Monetate, Vimeo, DoubleClick, Decibel Insight, TriggerMail, DoubleClick Conversion, Adobe Media Optimizer, Workday Recruit, Remote, SAP, ABB Robotics, Laserfiche, Board, Olo, , Microsoft Office, Google AdWords Conversion, Microsoft Excel, Outlook, OpenTelemetry, Google Workspace, eMaint CMMS, Nitrogen, Kinsta, Quip, Tor, RedheadLabs, Definitive Healthcare, Power BI Documenter, Lytx, TSYS, CSC, PROS, SAP S/4HANA, SAP HANA, Vertex, GT STRUDL, NUnit, DocuWare, Air, Google Forms, Google Sheets, BobCAD-CAM, SAP Business Warehouse, Google Drive, Compressor, FRAC Pumps, ezFlow for Google Docs for G Suite, TSheets, Flickr Slideshow, Eaglestats, Excel4Apps, Microsoft PowerPoint, AC500 PLC, Google, Kiteworks, 24-7 Media, vSphere Fault Tolerance (FT), AFS Analytics, GAS, AMP, Rally, Gem, Carbon, Microsoft Word, Analyzer, .GIS, Deltek ComputerEase, YieldBot, Intelex, AutoCAD, Atex, dbt, Python, SQL, AWS Database Migration Service, Motigo, Amazon Elastic Kubernetes Service (Amazon EKS), JDA, Blue Yonder Order Management, Hybris (SAP), SES, AI, Lytics, PowerBI Tiles, HighRadius, Salesforce CRM Analytics, Mode, Gemini, Oracle Analytics Cloud, Manhattan Active Omni, GitHub, Backblaze Computer Backup, ACL, Oracle Exadata Cloud Service, Amazon Managed Workflows for Apache Airflow (MWAA), Aptiv, Inventor, ManageEngine Desktop Central, IoT, CONTROL, Wider Planet, Palo Alto PA-5000 Series, Smartsheet, SharePoint, Zendesk, Salesforce Service Cloud, IBM Maximo IT, Zephyr, DC Storm, CAT, IBM Maximo, Azure Analysis Services, Email Verification in Google Sheets, Ning, Palo Alto PA-5200 Series, PeopleNet, Siemens SIMATIC SCADA, Visio, SAP ECC, Groundtruth, Coveo, Contentful, React, CSS, Sales Cloud Einstein, HCL Commerce Cloud, Salesforce Marketing Cloud Intelligence (formerly Datorama), Tableau, SAP Data Maintenance for ERP by Vistex, Adobe Marketo Measure (formerly Bizible), Process automation package for service request creation in SAP S/4HANA Utilities, SAP Customer Care and Service (CCS), SAP General Ledger Accounting (FI-GL), SAP Financial Supply Chain Management (FSCM), Cisco Packaged Contact Center Enterprise, Mailchimp Stores, ABAP, ServiceNow, HireRight, The Work Number, BriteVerify, Flow, Sage, Rapid7 InsightVM, Aruba Mobility Controllers, Shopify, Dash, mabl, SS&amp;C, Bynder, CloudFlare, Okta, Google Sites, RStudio, Eclipse, C#, Formassembly, AVEVA InTouch HMI, Secured MVC Forum on Windows 2012 R2</v>
          </cell>
          <cell r="K253">
            <v>4600000</v>
          </cell>
          <cell r="L253" t="str">
            <v>Other</v>
          </cell>
          <cell r="M253">
            <v>4600000</v>
          </cell>
          <cell r="N253">
            <v>32021</v>
          </cell>
          <cell r="O253">
            <v>6200000000</v>
          </cell>
          <cell r="P253">
            <v>52</v>
          </cell>
          <cell r="Q253" t="str">
            <v>Airgas is a prominent distributor of packaged industrial, medical, and specialty gases, as well as welding and cutting equipment and safety supplies. Founded in 1982, the company has grown significantly through numerous acquisitions and organic development, establishing the largest national distribution network in the U.S. packaged gas industry. In 2016, Airgas became a wholly owned subsidiary of Air Liquide, enhancing its capabilities in serving a diverse range of industries.
The company offers a wide variety of products, including gases such as oxygen, nitrogen, helium, and acetylene, along with related equipment and safety supplies. Airgas also provides bulk and specialty gases for medical and biotechnology applications, as well as welder rentals and machinery leasing for construction, mining, and forestry. With over 230 branches across 31 U.S. states and Canada, Airgas serves a broad customer base, including industrial manufacturing, medical firms, and beverage producers.</v>
          </cell>
          <cell r="R253">
            <v>1982</v>
          </cell>
        </row>
        <row r="254">
          <cell r="A254" t="str">
            <v>Arrow Electronics</v>
          </cell>
          <cell r="B254">
            <v>0</v>
          </cell>
          <cell r="C254">
            <v>22000</v>
          </cell>
          <cell r="D254" t="str">
            <v>information technology &amp; services</v>
          </cell>
          <cell r="E254" t="str">
            <v>http://www.arrow.com</v>
          </cell>
          <cell r="F254" t="str">
            <v>http://www.linkedin.com/company/arrow-electronics</v>
          </cell>
          <cell r="G254" t="str">
            <v>Englewood</v>
          </cell>
          <cell r="H254" t="str">
            <v>Colorado</v>
          </cell>
          <cell r="I254" t="str">
            <v>valueadded distribution, global supply chain management, marketing &amp; business development support services, emerging technology solutions, it asset disposition &amp; value recovery, design engineering, enterprise mobility, data center management, software, supply chain management, storage, data integration, information technology, enterprise software, electronic components, technology, technology, information &amp; internet, distribution network optimization, e-commerce, inventory management solutions, inventory management, global operations, technology supply chain, large-scale distribution, supply chain risk mitigation, enterprise it solutions, healthcare, enterprise computing solutions, electronics, manufacturing support services, distribution network, technology innovation support, technology ecosystem, inventory sourcing, sustainability, electronic components distribution, it solutions, supply chain resilience, product development, engineering services, technology services, product lifecycle services, it infrastructure, it infrastructure management, consulting, technology partnerships, components, component sourcing, technology supply chain integration, information technology and services, electronic industry services, industrial, electronic parts sourcing, value-added services, product lifecycle management, electronic parts logistics, engineering support, technology partner network, global market, electronics industry support, supply chain optimization, customer support, technology supplier network, innovation, services, electronic parts supply, it lifecycle management, global market reach, global distribution network, distribution logistics, manufacturing, operational efficiency, engineering services support, it asset disposition, aerospace, component procurement, technology solutions, defense, global electronics distributor, global sales facilities, it hardware and software, technology product lifecycle, enterprise solutions support, logistics and supply chain, global customer base, design and development support, supply chain resilience strategies, supply chain solutions, sensors, industry diversification, distributor, product development support, electronics distribution, electronic component sourcing, logistics, component inventory management, manufacturing support, supply chain analytics, global logistics solutions, electronic industry expertise, enterprise it, customer support services, supply chain digitalization, global supply chain, manufacturing logistics, supply chain, other electronic parts and equipment merchant wholesalers, aerospace and defense, distribution centers, value-added engineering, distribution center management, b2b, technology ecosystem support, supply chain logistics, customized supply chain services, component inventory control, technology product development, value-added engineering services, cloud solutions, it infrastructure services, distribution, transportation_logistics, information technology &amp; services, logistics &amp; supply chain, enterprises, computer software, consumer internet, consumers, internet, health care, health, wellness &amp; fitness, hospital &amp; health care, computer hardware, hardware, environmental services, renewables &amp; environment, mechanical or industrial engineering, cloud computing</v>
          </cell>
          <cell r="J254" t="str">
            <v>Akamai, Salesforce, NSOne, UltraDns, Outlook, Microsoft Office 365, Microsoft Azure Hosting, Atlassian Cloud, React Redux, Workday, Magento, Eloqua, Pardot, ServiceNow, Hubspot, Adobe Marketing Cloud, Woo Commerce, Microsoft-IIS, Facebook Custom Audiences, Wix, BugHerd, Google Analytics, Typekit, ASP.NET, SOASTA, WordPress.org, Nginx, Tealium, Decibel Insight, reCAPTCHA, Google Font API, Quantcast, Google Plus, BloomReach, YouTube, Hotjar, Shutterstock, Bootstrap Framework, Mobile Friendly, DoubleClick Floodlight, Facebook Widget, Workday Recruit, Facebook Login (Connect), DoubleClick, Stripe, Google Tag Manager, Vidyard, Gravity Forms, Multilingual, Microsoft Excel, Citrix, GraalVM, IBM AIX, Kubernetes, Microsoft Active Directory Federation Services, Microsoft Azure Monitor, Microsoft Windows Server 2012, NetApp Common Internet File System (CIFS), Red Hat, VMware ESXi, Azure IoT Hub, IoT, AWS IoT Core, IBM Storage Suite for IBM Cloud Paks, Amazon EKS Anywhere, Snowflake Data Lake, AWS Fargate, ECS, Jenkins, GitHub, GitLab, Argocd, Azure Devops, Terraform, Ansible, Puppet, Progress Chef, Prometheus, Grafana, ELK Stack, Python, Bash, Groovy, Azure Security Center, AWS Security Hub, ACL, Act!, BILL, Inventor, LEAP, Onswipe, Oracle EBS Projects, Micro Focus LoadRunner, Oracle Procurement Cloud, Ipswitch WhatsUp Gold, Broadcom, Uipath, Tor, Carousel, ADP, Portico Virtual Terminal, Ahrefs, Google Trends, Google Analytics 4 (GA4), Google Search Console, Similarweb, Facebook, Linkedin Marketing Solutions, Instagram, REACH, UPS, Dell Tablet, Amazon Web Services (AWS), BASE, SAS Business Intelligence, Android, Kiosked, Google AdWords Conversion, Microsoft PowerPoint, SharePoint, Microsoft Teams, PointClickCare Senior Living Platform, , IBM Watson, Apple Business Manager, Gem, Press Ganey HX Platform, OrCAD PSpice Designer, Allegro, Altium, PADS Professional, Micro, RS2, Cross Pixel Media, Quartic, Adconion, Lambda Cloud, AMP, Analyzer, WMS, Unity, Corsearch Trademark and Brand Clearance, AVEVA PDMS, .NET, C#, MOVEit MFT, NVIDIA, Qualcomm, Salesforce CPQ, Wider Planet, CheckPoint, Salesforce CRM Analytics, BizTalk Server, Arista Networks, Supermicro, Tintri, Homestead, Siemens PLM, Oracle Supply Chain Management (SCM) Cloud, Microsoft Office, Fortinet, Citrix Virtual Apps, Citrix Virtual Desktops, Citrix ADC, Citrix Workspace, Oracle Analytics Cloud, NetApp, CrowdStrike, React, TypeScript, Node.js, Material UI, GraphQL, webpack, Jest, Cypress, IBM DataStage, Omeda, Angular, Jasmine, Karma, Jira, Evolve IP Services, SIMS, 24-7 Media, Oracle E Business Suite, SQL, PL/SQL, Optimizely Personalization, AWS Database Migration Service, Oracle Data Integrator, Unix, Oracle ADF Faces, Azure Analysis Services, AWS Analytics, IBM ILOG CPLEX Optimization Studio, Google Cloud, Microsoft Dynamics, Amazon Linux 2, AWS SDK for JavaScript, Palo Alto Networks, TensorFlow, OpenCV, Procare Solutions, PulsePoint, Terminalfour, Workfront, Anaplan, Barracuda Email Security Service, Next.js, Apache, Insightly, Lytics, Workday Launch, .GIS, Commvault, Nextcloud, Java EE, vSphere, VMware vSAN, VMware NSX, VMware Cloud Director, Adobe, EMC, PowerBI Tiles, Power Query, Adobe Experience Manager, REST, Sass, Storybook, PEX, CapCut, Adobe Premiere Pro, Shop Floor Data Collection (SFDC), Taleo Applicant Tracking Systems (ATS), AirPods, BERT, Delta, SS&amp;C, Ticket Spice, Verilog, Oracle Demantra, Symantec Altiris, Check Point CloudGuard Harmony Connect (CloudGuard Connect), Amazon FreeRTOS, Citrix Hypervisor, VMware, ISO+â„¢, Backblaze Computer Backup, Apple Laptop, Canon Printers, Cascade CMS, SystemVerilog, Xaxis, Knockout.js, ROSS, Spring Boot, Spring, Ext JS, Adobe Customer Journey Analytics, Azure Databricks, Power BI Documenter, ON24, GoToWebinar, Microsoft Defender for Cloud, Intel, Tenable Nessus, CAT, Red Hat JBoss Enterprise SOA Platform, Azure ExpressRoute, HELM, Flux, Azure API Management, WP-Oauth, Microsoft Entra External ID, Azure OpenAI Service, Databricks, Wiz, Azure Front Door, NetApp ONTAP Data Management, ServiceNow Discovery, ServiceNow Service Mapping, ServiceNow Event Management, ServiceNow Orchestration, Micro Focus Universal CMDB, Amazon Elastic MapReduce (EMR), Azure Data Factory, Azure Data Lake Analytics, Azure Linux Virtual Machines, Azure SQL, Azure Storage Explorer, Delta Lake, Microsoft SQL Server Reporting Services, PySpark, Spark, Spark SQL, Spark Streaming, Scala, Apache Spark, AWS Glue, Amazon CloudWatch, Amazon DynamoDB, Amazon EC2, Amazon S3, AWS Control Tower, AWS Organizations, AWS Trusted Advisor, Docker, go+, Microsoft PowerShell, Security, ServiceNow Configuration Management Database, Spiceworks IP Scanner, Google Ads, Microsoft Advertising, npm, , Hadoop HDFS, ICP, Microsoft Application Insights, Frame, Oracle XML DB, XPath, WCF, DotNetNuke, Aruba Mobility Controllers, Admin, Connect, Adobe Photoshop, Confluence, CSS, Figma, Microsoft Teams Rooms, Strato, Apache Arrow, Office365, Azure Repos, Azure Boards, Azure Pipelines, Micro Focus Fortify, PostgreSQL, Azure Active Directory, Azure Virtual Network, Angular Material, Carbon, BlackBerry QNX, VMWare CloudHealth, Apex, Salesforce VisualForce, Ning, Flow, Cisco WebEx Teams, Oracle EBS CRM, ProclivityMedia, Barracuda Spam Firewall, Kaspersky Anti-Virus, C/C++, Yocto, Dell EMC SAN (Storage Area Network), NetApp Network Attached Storage (NAS), Google Cloud Storage, Salesforce Marketing Cloud, MailChimp, ebs, Oracle General Ledger, Oracle Purchasing, Amazon Associates, AWS CloudFormation, Rust, Aviatrix, Microsoft Power Apps, Microsoft Power Automate, Alteryx, Argon CI/CD Security, Balsamiq, CANalyzer, Infolinks, Rezlynx PMS, Informatica Test Data Management, SIMATIC WinCC, Inductive Automation Ignition, Jama Connect for Requirements Management, IBM Rational DOORS, LogIC, SAM, Twitter Advertising, Pytest, Bevywise MQTT Broker, AI, Expo, Redux, SOQL, GrubHub for Restaurants, Javascript, jQuery, FlipHTML5, Salesforce Flow, Git, Visual Studio Code, Postman, Apache JMeter, Gatling, Jira Software, Jira Service Management, Bitbucket, Salesforce CRM Implementation and Support Services, oracle service bus OSB, Soap Media, Oracle WebLogic, Wodify, ADAPT, AWS Transfer for SFTP, Citrix SD-WAN, Mindray, Quip, Appium, Selenium, SAP Accounts Payable and Receivable, SAP, Pentaho Data Integration, MySQL, Conversant (ValueClick), Infosys, , Micro Focus QuickTest Professional, Salesforce Lightning Web Components, PHP, Tableau, QlikView, Datadog, Grafana Loki, VMware Cloud Foundation, Xray, GTmetrix, AWS CodePipeline, Qualtrics, Medallia Video, Flickr Badge, Azure App Service, Azure Application Gateway, Azure Cosmos DB, Azure Cost Management, Azure Data Lake Storage, Azure Functions, Azure Key Vault, Azure Load Balancer, Azure Logic Apps, Azure Monitor, Azure Resource Manager, Azure SQL Database, Azure VPN Gateway, Bicep, Redis, Apache Kafka, Maven, JUnit, CS Cart, Mode, Copilot, Darktrace/OT, Totango, Veeam, Veeam ONE, OrCAD Capture, Dialpad Sell, Electron, Excel4Apps, Workiva, Microsoft 365, Google Compute Engine, Unisys DevSecOps, OneTrust Tech Risk &amp; Compliance, Azure Cloud Shell, Enom, Indeed, Appcast, Amazon S3 Glacier, Amazon Virtual Private Cloud (Amazon VPC), Azure Blob Storage, Azure Virtual Machines, Route 53, Sizmek (MediaMind), Pacer, Microsoft Windows Defender Antivirus, Melbourne IT, Make, McAfee ePO, Perforce Visualization, GitHub Actions, Google Kubernetes Engine (GKE), Microsoft Project, CircleCI, CET, HTML Pro, ArcGIS Image Server, Standalone Tomcat - Java Servlet and JSP Platform by TurnKey Linux (HVM), Sajax System, accessiBe, Microsoft Security, ABBYY FlexiCapture SDK, Visual-Basic-.NET, ETQ Reliance QMS, Cisco TelePresence VCS, Synopsys Verdi, Perl, ContentClick, Splunk SOAR, Google Cloud Interconnect, Linkconnector, Socket.Io, Pure Storage, Robot Framework, Express, Acronis Cyber Backup, Salesforce B2C Commerce Cloud, Google, Miro, Keras, NVIDIA Jetson, Open Neural Network Exchange (ONNX), PyTorch, Raspberry Pi, Harness, Atlan, MLflow, Wordpress, Elementor, AT&amp;T, Dell EMC Unity, IBM Mainframe, Hi-Media Performance, IDC, Oracle Enterprise Manager, Plotly Dash, MadCap Flare, AdButler, CPI, 3M 360 Encompass - Health Analytics Suite, Eyefinity OfficeMate, Microsoft Azure, SES, Weibo, LinkedIn Ads, Secured MVC Forum on Windows 2012 R2, Apple macOS, Azure Active Directory B2C, Azure AD Notifications, TUNE, AWS VPN, JPA Health, Hibernate, Apache Solr, Elasticsearch, Amazon Managed Streaming for Apache Kafka (Amazon MSK), IBM WebSphere Automation, Oracle GlassFish, ANGEL LMS, Amazon Simple Storage Service (S3), Foxit PDF SDK, Kofax Capture, OpenSearch, AWS Key Management Service (KMS), Cisco VPN, AWS Transit Gateway, Qualcomm Snapdragon, Azure Event Hubs, C# (C Sharp), JTL-Shop 3, Zephyr, ServiceNow Service Graph Connectors, Barracuda MSP, Caffe, Coralogix, DeepStream, Django, Fastapi, Flask, NVIDIA DGX-1, NVIDIA TensorRT, Open Computing Language (OpenCL), Splunk, JAX, DAX, Terminus (by DemandScience), Crowdsignal, ICONICS IoT, Oracle Bare Metal Cloud Services, Litera pdfDocs, Fujitsu IaaS</v>
          </cell>
          <cell r="O254">
            <v>30852935000</v>
          </cell>
          <cell r="Q254" t="str">
            <v>Arrow Electronics, Inc. is a global provider of technology products, services, and solutions, established in 1946 and headquartered in New York. The company reported sales of $29 billion in 2019 and maintains a strong liquidity position. Arrow operates in two main segments: Global Components and Global Enterprise Computing Solutions.
The Global Components segment supplies essential electronic components for production, supporting critical equipment like medical devices. The Global Enterprise Computing Solutions segment focuses on enabling secure work-from-home environments and facilitating large-scale migrations to remote workforces. Arrow offers a wide range of design, engineering, marketing, and supply chain services, helping over 175,000 technology manufacturers and service providers navigate global disruptions. The company emphasizes timely delivery and support during crises, ensuring that customers receive the necessary resources to continue operations effectively.</v>
          </cell>
          <cell r="R254">
            <v>1935</v>
          </cell>
        </row>
        <row r="255">
          <cell r="A255" t="str">
            <v>North Highland</v>
          </cell>
          <cell r="B255">
            <v>0</v>
          </cell>
          <cell r="C255">
            <v>3200</v>
          </cell>
          <cell r="D255" t="str">
            <v>management consulting</v>
          </cell>
          <cell r="E255" t="str">
            <v>http://www.northhighland.com</v>
          </cell>
          <cell r="F255" t="str">
            <v>http://www.linkedin.com/company/northhighland</v>
          </cell>
          <cell r="G255" t="str">
            <v>Atlanta</v>
          </cell>
          <cell r="H255" t="str">
            <v>Georgia</v>
          </cell>
          <cell r="I255" t="str">
            <v>healthcare, entertainment communications, travel amp leisure, media, travel leisure, retail amp consumer products, energy utilities, manufacturing, public sector, transportation, retail consumer products, life sciences, entertainment amp communications, energy amp utilities, financial services, business consulting &amp; services, industry verticals, sustainable business transformation, energy &amp; utilities, client satisfaction, energy, regional staffing, management consulting, services, technology integration, change and transformation consulting, enterprise data modernization, client partnerships, value-driven outcomes, iso certifications, collaborative consulting, project delivery excellence, transformation programs, data analytics, client-centric change management, change leadership, information technology and services, human-centered design, strategic consulting, operational improvement, client engagement, digital strategy execution, certified consulting, regional offices, regional expertise, global consulting, sustainable business practices, client-focused innovation, client-centric approach, people at the heart of every decision, it security, compliance, cloud computing, industry consulting, digital tools, digital transformation roadmap, digital and data expertise, employee-owned, quality management, transforming challenges into opportunities, workforce optimization, digital maturity, enterprise transformation, regulatory compliance, workforce reskilling, analytics, human-centered transformation, program and project management, digital and data-driven culture, b2b, digital capabilities, process and business analytics, digital transformation, technology solutions, business agility enhancement, partnering closely with clients, cybersecurity and data protection, industry-specific solutions, digital transformation success, digital workforce reskilling, global network of experts, client success stories, digital innovation, consulting certifications, operational efficiency, global consulting network, medium to large enterprise focus, program management, client engagement strategies, hospitality, digital strategy, sustainable consulting practices, quality management systems, iso 27001:2022, cyber essentials certification, data-driven solutions, client value creation, cybersecurity, change readiness, business process improvement, business agility, enterprise architecture, broad industry coverage, lasting capabilities, regional staffing model, change management, organizational change, industry expertise, certified quality management, cyber essentials, digital leadership, retail, partnering with cordence worldwide, digital maturity assessment, consulting, medium to large enterprises, iso 9001:2015, project delivery, sustainability practices, transportation &amp; logistics, client solutions, managed services, employee-owned company, technology consulting, business challenges, lasting transformation capabilities, management consulting services, government, sustainability, digital expertise, data management, digital culture, iso 27001 information security, premium consulting services, business analytics, employee ownership model, innovation, business transformation, organizational optimization, data modernization, capability development, strategic portfolio management, demand management, resource management, agile transformation, portfolio insights, roadmapping, what-if analysis, application rationalization, benefits realization, capital planning, client and partner portal, enterprise connect, performance improvement, enterprise agility, operational processes, risk management, time-phased resource planning, integrated roadmaps, governance automation, project portfolio management, talent strategy, diversity and inclusion, cybersecurity awareness, operational excellence, performance metrics, cross-industry services, technology enablement, stakeholder management, agile project management, change enablement, saas integration, business case development, customer experience, insights and reports, continuous improvement, collaborative culture, innovation strategy, high-value ai, finance, energy_utilities, health care, health, wellness &amp; fitness, hospital &amp; health care, mechanical or industrial engineering, information technology &amp; services, computer &amp; network security, enterprise software, enterprises, computer software, leisure, travel &amp; tourism, marketing, marketing &amp; advertising, environmental services, renewables &amp; environment</v>
          </cell>
          <cell r="J255" t="str">
            <v>Salesforce, DNS Made Easy, Outlook, Microsoft Office 365, Atlassian Cloud, The Trade Desk, SparkPost, Hubspot, Slack, Pardot, Nginx, MediaMath, Vidyard, Google Tag Manager, Varnish, Mobile Friendly, Remote, AI, Microsoft Azure Monitor, Databricks, Snowflake, Google Cloud BigQuery, React, Azure VMware Solution, Oracle Analytics Cloud, Citrix, Salesforce Marketing Cloud Intelligence (formerly Datorama), Connect, REST, Soap Media, Salesforce Service Cloud, SafeSend, Azure DevOps Labs, Jira, Miro, Excel4Apps, Tableau, PowerBI Tiles, SQL, Workday, Micro, C#, Angular, PostgreSQL, .NET, VueJS, PHP, Playwright, AWS Analytics, Microsoft Excel, Microsoft Office, Google AdWords Conversion, DotNetNuke, Javascript, Azure Analysis Services, Sales Cloud Einstein, Oracle Exadata Cloud Service, Khoros for SAP Customer Experience Cloud, Flow, Apex, GrubHub for Restaurants, Ning, Salesforce VisualForce, Microsoft PowerPoint, Power BI Documenter, Smartsheet, Manhattan Active Omni, WorkSafeBC, Azure Devops, Agilent Technologies, Weibo, IBM i, Amazon S3, Lambda Cloud, SNS, Redshift, AWS Trusted Advisor, AWS Glue Data Catalog, PySpark, Python, AVEVA PDMS, AWS Glue, Microsoft 365, Azure Active Directory, Microsoft Intune Enterprise Application Management, IBM ILOG CPLEX Optimization Studio, Terraform, Microsoft PowerShell, Git, Salesforce Sales Cloud, VMware, Citrix Hypervisor, Microsoft Windows Server 2000, Azure Active Directory B2C, Akamai CDN Solutions, Infoblox DHCP, Microsoft Advanced Group Policy Management, Amazon Linux 2, Microsoft Exchange Online, SharePoint, Cisco WebEx Teams, TUNE, Angular Material, AWS SDK for JavaScript, QlikView, MicroStrategy, Hadoop HDFS, SAP ECC, SAP S/4HANA, Deluxe Payroll and HR Solutions, Wider Planet, Postpresso, Salesforce CRM Analytics, Adobe Commerce (formerly Magento Commerce), SAP Business Network Supply Chain Collaboration, Visual-Basic-.NET, API Gateway, Copilot, Claude</v>
          </cell>
          <cell r="O255">
            <v>600000000</v>
          </cell>
          <cell r="Q255" t="str">
            <v>North Highland is a global management consulting firm based in Atlanta, Georgia, founded in 1992. The company specializes in change and transformation services, focusing on placing people at the center of business decisions. As an employee-owned firm, it has over 3,000 professionals across more than 50 offices worldwide and generates approximately $400 million in revenue. North Highland is part of the Cordence Worldwide network.
The firm offers a wide range of consulting services, including performance improvement, customer experience, technology and digital solutions, operations streamlining, and strategy development. Its expertise spans various industries such as financial services, healthcare, manufacturing, and retail. North Highland emphasizes data-driven change management to help clients build lasting capabilities. The company is committed to sustainability, aiming for Net Zero emissions by 2050, and is recognized as a great place to work.</v>
          </cell>
          <cell r="R255">
            <v>1992</v>
          </cell>
        </row>
        <row r="256">
          <cell r="A256" t="str">
            <v>IPG Mediabrands</v>
          </cell>
          <cell r="B256">
            <v>0</v>
          </cell>
          <cell r="C256">
            <v>18000</v>
          </cell>
          <cell r="D256" t="str">
            <v>marketing &amp; advertising</v>
          </cell>
          <cell r="E256" t="str">
            <v>http://www.ipgmediabrands.com</v>
          </cell>
          <cell r="F256" t="str">
            <v>http://www.linkedin.com/company/ipgmediabrands</v>
          </cell>
          <cell r="G256" t="str">
            <v>New York</v>
          </cell>
          <cell r="H256" t="str">
            <v>New York</v>
          </cell>
          <cell r="I256" t="str">
            <v>outofhome advertising, media planning buying, roi consumer research, mobile, search, automation programmatic, branded content, media barter, automation amp programmatic, sponsorship &amp; sports marketing, hyperlocal amp multicultural marketing, mobile advertising, online, hyperlocal multicultural marketing, social media marketing, media planning amp buying, roi amp consumer research, hyperlocal &amp; multicultural marketing, digital media, mobile marketing, programmatic, media trading, roi &amp; consumer research, social media, consumer internet, internet, information technology, advertising services, performance marketing, media campaign optimization, e-commerce, services, media transformation, media data-driven decision making, media investment, data analytics, advertising &amp; marketing, b2b, media innovation, media personalization, advertising agencies, media sector, media high-speed experimentation, shoppable media, media campaigns, media marketing innovation, media consumer engagement, media marketing technology, d2c, media strategy consulting, media performance testing, media ecosystem, media technology innovation, media intelligence, artificial intelligence, audience segmentation, media performance, data analytics &amp; management, media technology platforms, media strategy, advertising, digital advertising, audience targeting, community, digital innovation, data management, media digital ecosystems, media brand integration, media sector innovation, media advanced analytics, media experimentation labs, sustainability, media format innovation, media technology partnerships, automotive, media digital formats, media data science labs, content marketing, media client services, media data management, media automation, influencer marketing, media optimization, consulting, commerce media, interactive advertising, media platforms, media real-time data, media partnerships, media digital innovation, marketing, real-time marketing, media digital media, media experimentation, media buying automation, media effectiveness, media solutions, media digital advertising, media buying, media emerging formats, media &amp; digital advertising, media real-time insights, media management, media, retail, digital marketing, programmatic advertising, media cultural trend analysis, media technology integration, emerging media formats, media research, media data science, media agency, media analytics, media interactive experiences, media formats, media digital transformation, media technology, media industry awards, media commerce solutions, media sector leadership, online presence, media creative technology, customer engagement, programmatic media, media experimental platforms, media sector awards, media audience insights, data-driven marketing, client-first, digital strategy, creative solutions, global reach, growth strategies, content development, brand responsibility, analytics tools, diversity initiatives, equity, inclusion, commercial value, marketing technology, strategic partnerships, consumer insights, cross-channel marketing, ooh advertising, insight-driven, industry leadership, talent development, community-driven, invest smarter, brand positioning, collaboration, consumer engagement, values-driven, research and insights, social media strategy, business development, community impact, localization strategies, advertising ethics, reputation management, consumer products &amp; retail, information technology &amp; services, marketing &amp; advertising, consumers, communities, environmental services, renewables &amp; environment</v>
          </cell>
          <cell r="J256" t="str">
            <v>Microsoft Office 365, Appcues, Salesforce, Slack, Acxiom, Akismet, Prisma, Asana, Angular, Jasmine, Karma, Box, ClickDimensions, Google Cloud Platform, Google Cloud BigQuery, Google Cloud Storage, Google Workspace, SS&amp;C, Office365, Microsoft Power Automate, Looker Studio, Tableau, PowerBI Tiles, DoubleClick, Atlas, Microsoft Excel, Microsoft Word, Microsoft PowerPoint, SQL, Python, Spark, dbt, Snowflake, Airflow, PostGIS, Optus Uecomm WDM, YouTube, Facebook, Instagram, TikTok, .NET, AMP, AWS Trusted Advisor, IBM ILOG CPLEX Optimization Studio, Microsoft Azure Monitor, Kubernetes, HELM, AWS SDK for JavaScript, Google Ads, Bing, Snapchat, Pinterest, LinkedIn Ads, Amazon Advertising, Marin, Kenshoo, Google Data Studio, Adverity, Git, accessiBe, Google Display &amp; Video 360, Meta Ads Manager, Google, Oracle XML DB, Amazon Product Advertising API, Omniture (Adobe), Lytics, Jira, Salesforce Marketing Cloud Intelligence (formerly Datorama), GE Healthcare MRI, Kantar Marketplace, X, GWI, Dv360, The Trade Desk, Oracle Global Human Resources Cloud, Improvely, ACL, PEX, ADP GlobalView Payroll, Workday, AdSpeed, Meta Ads, Microsoft Office, TikTok Ads, Docker, Jenkins, Spinnaker, MySQL, Similarweb, Google Analytics, Metabase, React, Streamlit, Twitter Ads, Google Apps Script for G Suite, Power BI Documenter, OneTrust Tech Risk &amp; Compliance, Google AdWords Conversion, Google Tag Manager, Gem, Confluence, ADP, Google Search Console, Salesforce Marketing Cloud, Criteo, CitrusAd, Pacvue, Skai, Interclick (Genome by Yahoo), Amazon Associates, Linkedin Marketing Solutions, Spring Boot, Testng, Lambda Cloud, Amazon Simple Queue Service (SQS), ECS, Amazon EKS Anywhere, AWS Step Functions, Redshift, Athena, Mode, Microsoft Advertising, 1shoppingcart, Excel4Apps, Reddit for business</v>
          </cell>
          <cell r="O256">
            <v>30000000</v>
          </cell>
          <cell r="Q256" t="str">
            <v>IPG Mediabrands is the media and marketing solutions division of Interpublic Group (IPG), a prominent global advertising and marketing company founded in 1930. Headquartered in New York City, IPG Mediabrands manages approximately $40 billion in global marketing investments through a network of agencies and specialty units. The company employs around 18,000 media and marketing specialists across more than 130 countries.
Established in 2007, IPG Mediabrands focuses on delivering comprehensive media and marketing solutions. Its core agencies include UM, Initiative, and BPN, among others, which emphasize service and execution. The company also offers specialty services such as MAGNA GLOBAL for market intelligence and Kinesso, which centralizes data-driven solutions. Additional capabilities include audience development tools and dedicated health marketing services. IPG Mediabrands is committed to values like diversity and inclusion, and it prioritizes responsible media practices and digital innovation to drive business growth for its clients.</v>
          </cell>
          <cell r="R256">
            <v>2007</v>
          </cell>
        </row>
        <row r="257">
          <cell r="A257" t="str">
            <v>Siemens PLM Software (inactive)</v>
          </cell>
          <cell r="B257">
            <v>0</v>
          </cell>
          <cell r="C257">
            <v>24000</v>
          </cell>
          <cell r="D257" t="str">
            <v>information technology &amp; services</v>
          </cell>
          <cell r="E257" t="str">
            <v>http://plm.automation.siemens.com</v>
          </cell>
          <cell r="F257" t="str">
            <v>http://www.linkedin.com/company/siemens-plm-software</v>
          </cell>
          <cell r="G257" t="str">
            <v>Plano</v>
          </cell>
          <cell r="H257" t="str">
            <v>Texas</v>
          </cell>
          <cell r="I257" t="str">
            <v>teamcenter, digital industries, solid edge, digital twin, lms, plm, iot, digitalization, product development, tecnomatix, eda, cad, nx, software development, enterprise software, enterprises, computer software, information technology &amp; services, b2b</v>
          </cell>
          <cell r="J257" t="str">
            <v>Amazon CloudFront, Route 53, Akamai DNS, Outlook, Microsoft Office 365, Zendesk, Amazon AWS, Atlassian Cloud, Amazon SES, Hubspot, Adobe Marketing Cloud, Salesforce, Bluekai, Brightcove, Backbone JS Library, Drupal, Microsoft Dynamics 365 Marketing, VueJS, OneTrust, Angular JS v1, Amazon CloudWatch, Salesforce Service Cloud, MongoDB, Figma, Eloqua, iCIMS, ServiceNow, Slack, Salesforce Live Agent, The Trade Desk, Twitter Advertising, Google Maps, Stripe, Google Maps (Non Paid Users), Google AdSense, Segment.io, FullStory, Amplitude, Hotjar, Cvent, Piwik, Facebook Custom Audiences, Google Dynamic Remarketing, GoToWebinar, Google Remarketing, Mobile Friendly, Bing Ads, AppDynamics, OpenSSL, Nginx, Facebook Widget, JQuery 2.1.1, Amadesa, Linkedin Marketing Solutions, DemandBase, Google Font API, AppNexus, Omniture (Adobe), Akamai RUM, iTunes, Ruby On Rails, WordPress.org, Flowplayer, Apache, Bootstrap Framework, ShareThis, Vimeo, DoubleClick, SurveyGizmo, Ooyala, Facebook Login (Connect), YouTube, Where2getit, ON24, Google Analytics, Optimizely, Wistia, LiveChat, JQuery 1.11.1, Google Maps (Paid Users), Google Tag Manager, Cedexis Radar, Taboola, SnapApp, Adobe Media Optimizer, Google AdWords Conversion, Kaltura, Shutterstock, Google Places, Walkme, LiveRamp, BoldChat, JW Player, DoubleClick Conversion, Google Play, Remote</v>
          </cell>
          <cell r="Q257" t="str">
            <v>Siemens PLM Software was a business unit of Siemens that focused on product lifecycle management (PLM) software from 2007 until its rebranding in 2019 as Siemens Digital Industries Software. Headquartered in Plano, Texas, it originated from Siemens' acquisition of UGS Corporation in 2007, which had a history dating back to 1963 with early products like UNIAPT and Unigraphics.
The company specialized in 3D and 2D PLM software, offering tools for CAD, CAM, and CAE, as well as product data management throughout the product lifecycle. Key offerings included the NX CAD/CAM/CAE suite and the Teamcenter PLM platform, which supported various industries such as automotive, aerospace, electronics, and manufacturing. Siemens PLM Software provided solutions that enhanced collaboration and integration with ERP, MES, and CRM systems, contributing to innovation in engineering and digital transformation.</v>
          </cell>
        </row>
        <row r="258">
          <cell r="A258" t="str">
            <v>Avnet</v>
          </cell>
          <cell r="B258">
            <v>0</v>
          </cell>
          <cell r="C258">
            <v>16000</v>
          </cell>
          <cell r="D258" t="str">
            <v>information technology &amp; services</v>
          </cell>
          <cell r="E258" t="str">
            <v>http://www.avnet.com</v>
          </cell>
          <cell r="F258" t="str">
            <v>http://www.linkedin.com/company/avnet</v>
          </cell>
          <cell r="G258" t="str">
            <v>Phoenix</v>
          </cell>
          <cell r="H258" t="str">
            <v>Arizona</v>
          </cell>
          <cell r="I258" t="str">
            <v>embedded solutions, supply chain services, design chain services, iot, electronic components, services, erecycling, enterprise it solutions, hardware + software, electronics, computers, hardware, information technology, technology, information &amp; internet, technology services, sensors, aerospace, manufacturing, embedded products, microprocessors, trusted partner, oem support, fortune 200, semiconductors, market diversification, automotive electronics, electronic manufacturing support, contract manufacturing, product implementation, sensor technology, electronics distribution, other electronic parts and equipment merchant wholesalers, inventory management, timing devices, it systems, supply chain management, circuit protection, risk management, logistics management, electromechanical devices, e-commerce, strategic acquisitions, supply chain, product development, value-added services, electrical components distribution, aerospace components, microcontrollers, b2b, supply chain solutions, product design support, technology innovation, market verticals, software, industrial automation, design and engineering services, logistics, sustainability, power management, data management, cloud services, logistics solutions, industrial electronics, cloud infrastructure, assembly, distributor, energy management, medical devices, global electronics distributor, passive devices, energy, component distribution, consumer electronics, digital transformation, connectors, engineering design, technology, warehousing, automotive, distribution, interconnects, product integration, cables &amp; wires, cloud computing, healthcare, communication products, data storage, components, iot solutions, embedded systems, rf &amp; wireless, analog components, development kits, software solutions, battery management, manufacturing services, technical support, electronic data interchange, custom integration, wireless solutions, high-speed communication, thermal management, quality assurance, engineering services, design tools, reference designs, consultation services, market analysis, technical training, research and development, environmental compliance, product lifecycle management, risk mitigation, vendor management, order fulfillment, prototyping services, cost reduction, inventory replenishment, data conversion, embedded hardware, telecommunication solutions, 5g technology, automotive solutions, consumer products &amp; retail, transportation &amp; logistics, computer hardware, computer software, information technology &amp; services, mechanical or industrial engineering, logistics &amp; supply chain, consumer internet, consumers, internet, environmental services, renewables &amp; environment, enterprise software, enterprises, internet infrastructure, oil &amp; energy, hospital &amp; health care, health care, health, wellness &amp; fitness, embedded hardware &amp; software, research &amp; development</v>
          </cell>
          <cell r="J258" t="str">
            <v>Salesforce, Akamai DNS, Mailchimp Mandrill, Eloqua, Marketo, Microsoft Office 365, Drupal, WP Engine, Atlassian Bitbucket, GitLab, Braze, Pardot, Slack, Adobe Marketing Cloud, ShareThis, Woo Commerce, DoubleClick, Ruxit, Apache, Multilingual, Bootstrap Framework, YouTube, Mobile Friendly, IBM Websphere, Google Dynamic Remarketing, SOASTA, DoubleClick Conversion, Google Tag Manager, ON24, reCAPTCHA, Cvent, Shutterstock, Adobe Media Optimizer, WordPress.org, Omniture (Adobe), Remote, SAP, ServiceNow, ServiceNow Discovery, Micro Focus Universal CMDB, ServiceNow Service Mapping, Gem, Azure Monitor, .NET, Automic Automation, Wordpress.com, ThousandEyes, Microsoft Excel, Salesforce CRM Analytics, AMD SEV, Wider Planet, ABAP, Azure Analysis Services, SAP HANA, SAP Fiori, SAP Integration Suite, GitHub, Python, SQL, Microsoft Azure Monitor, Azure Functions, Azure App Service, Azure Data Factory, Azure Data Lake Storage, Git, CallMiner Eureka, Blue Yonder Order Management, Excel4Apps, Microsoft PowerPoint, Webex, Google, Google Ads, Bing Ads, React, Apollo, GraphQL, Node.js, Akamai, Storybook, Figma, Adobe Target, ISO+â„¢, CUICK TRAC - DFARS and NIST 800-171 compliance solution, Ad Astra, Azure Key Vault, Azure Policy, Bicep, CAT, Falco, GitHub Actions, Kubernetes, Microsoft Defender for Cloud, Minteye / AdsCaptcha, Snyk Code (SAST), Terraform, Copilot, Azure OpenAI Service, Azure AI Search, Azure Machine Learning, Azure Data Lake Analytics, Azure Synapse Analytics, Databricks, Unix, Microsoft Exchange Server 2003, Microsoft Active Directory Federation Services, Cisco VoIP, ServiceNow Configuration Management Database, Xilinx Machine Learning, mabl, Adobe InDesign, QuarkXPress, Strato, Adobe Photoshop, Autodesk 3ds Max, Adobe Acrobat Pro, VMware vCloud Director, Adobe Dreamweaver, Flashtalking, Microsoft Office, Sovos, Brocade Switches, 24-7 Media, Crownpeak Universal Consent Platform (formerly Evidon), Yocto, C#, SAP R/3, Workday, Hitslink, Microsoft Windows Server 2012, Azure Linux Virtual Machines, Uipath, ABBYY FlexiCapture SDK, Thermo Scientific Chromeleon Chromatography Data System (CDS), SharePoint, Microsoft Teams, Yahoo! Japan Promotional Ads, Amazon Linux 2, Knockout.js, .GIS, Accuris, Siemens SIMATIC S7, Microsoft PowerShell, IBM Cognos Impromptu, OneTrust Tech Risk &amp; Compliance, Microsoft SQL Server Reporting Services, GitHub Enterprise, FlipHTML5, CSS, Javascript, AMD Xilinx, Visual-Basic-.NET</v>
          </cell>
          <cell r="K258">
            <v>550000000</v>
          </cell>
          <cell r="L258" t="str">
            <v>Debt Financing</v>
          </cell>
          <cell r="M258">
            <v>550000000</v>
          </cell>
          <cell r="N258">
            <v>45901</v>
          </cell>
          <cell r="O258">
            <v>22200754000</v>
          </cell>
          <cell r="Q258" t="str">
            <v>Avnet is a global distributor of electronic components, computer products, and technology services. Founded in 1921 in New York City, the company has grown from a small surplus radio parts dealer into one of the largest distributors in North America, serving industrial and military customers.
Avnet's product offerings include a wide range of electronic components such as capacitors, switches, and connectors, as well as semiconductor distribution featuring microprocessors from major manufacturers like Intel and AMD. The company also provides custom computing solutions and technology services, including design, distribution, and logistics support. Avnet serves a diverse customer base, including manufacturers, resellers, and end users across various sectors like automotive, telecommunications, and consumer electronics. With a strong international presence, Avnet continues to play a vital role in the technology supply chain.</v>
          </cell>
          <cell r="R258">
            <v>1921</v>
          </cell>
        </row>
        <row r="259">
          <cell r="A259" t="str">
            <v>J.P. Morgan Asset Management</v>
          </cell>
          <cell r="B259">
            <v>0</v>
          </cell>
          <cell r="C259">
            <v>5700</v>
          </cell>
          <cell r="D259" t="str">
            <v>financial services</v>
          </cell>
          <cell r="F259" t="str">
            <v>http://www.linkedin.com/company/jpmorganassetmanagement</v>
          </cell>
          <cell r="G259" t="str">
            <v>New York</v>
          </cell>
          <cell r="H259" t="str">
            <v>New York</v>
          </cell>
          <cell r="J259" t="str">
            <v>Cloudflare DNS</v>
          </cell>
          <cell r="Q259" t="str">
            <v>J.P. Morgan Asset Management is a leading global asset manager, ranked as the fifth largest in the world, with $3.7 trillion in assets under management as of March 31, 2025. A subsidiary of JPMorgan Chase, the firm has a rich history dating back to 1873 and has been managing institutional client assets since 1916. It has grown significantly over the years, particularly in real estate asset management, where it is recognized as the largest core real estate manager globally.
The firm offers a wide range of services, including institutional asset management, real estate strategies, money market funds, and alternative assets. It is also a prominent provider of exchange-traded funds (ETFs) and target date funds. J.P. Morgan Asset Management is known for its market research and insights, which are widely utilized by financial professionals around the world. The firm serves a diverse client base, focusing on individuals, families, companies, and institutions, with a strong emphasis on institutional clients.</v>
          </cell>
        </row>
        <row r="260">
          <cell r="A260" t="str">
            <v>Jeunesse Global</v>
          </cell>
          <cell r="B260">
            <v>0</v>
          </cell>
          <cell r="C260">
            <v>8700</v>
          </cell>
          <cell r="D260" t="str">
            <v>health, wellness &amp; fitness</v>
          </cell>
          <cell r="E260" t="str">
            <v>http://www.jeunesseglobal.com</v>
          </cell>
          <cell r="F260" t="str">
            <v>http://www.linkedin.com/company/jeunesse-global</v>
          </cell>
          <cell r="G260" t="str">
            <v>Altamonte Springs</v>
          </cell>
          <cell r="H260" t="str">
            <v>Florida</v>
          </cell>
          <cell r="I260" t="str">
            <v>fitness, wellness, health, beauty, healthcare, e-commerce, health &amp; wellness, retail, consumer goods, sales, professional networking, cosmetics, distribution, direct sales, consumer internet, consumers, social media, internet, information technology, wellness &amp; fitness services, personal care, youthful appearance, direct selling, global presence, product development, social impact programs, energy, corporate awards, social responsibility, anti-aging skincare, anti-aging solutions, global sales, b2b, product portfolio, market reach, wellness community, supplement industry, personal development, lifestyle transformation, brand recognition, market expansion, lifestyle enhancement, skincare, skin health, global health products, direct selling awards, international markets, anti-aging, nutritional supplements, nutritional wellness, youth enhancement system, services, skin care, distributor network, wellness solutions, global health movement, multinational company, consumer health, distributor empowerment, rapid growth, award-winning company, community impact, charitable foundation, skin rejuvenation, charity initiatives, international distribution, jeunesse kids, anti-aging products, anti-aging technology, product innovation, health and wellness, skin care innovation, sporting and athletic goods manufacturing, youthful skin, financial opportunity, corporate social responsibility, personal growth, digital marketing, b2c, wellness industry, beauty products, holistic health, anti-aging science, d2c, wellness products, global infrastructure, customer engagement, biohacking, mental performance, weight management, smarter aging, cognitive enhancement, sleep improvement, energy booster, gut health, immune support, metabolism optimization, healthy weight loss, probiotics, anti-oxidants, natural supplements, dietary solutions, youth enhancement, focus enhancement, mood support, fitness enhancement, digital product offerings, global distribution, member rewards, effective formulas, collagen support, wholesome ingredients, bioactive nutrients, daily wellness, supplement solutions, health benefits, vegan products, gluten-free, keto-friendly, natural energy, stress reduction, healthy hydration, fat burning, cravings control, self-optimization, sustainable health, inspiration and education, mlm, distributor, global, awards, personal health, health care, hospital &amp; health care, health, wellness &amp; fitness, information technology &amp; services, apparel &amp; fashion, marketing &amp; advertising</v>
          </cell>
          <cell r="O260">
            <v>8000000000</v>
          </cell>
          <cell r="Q260" t="str">
            <v>Jeunesse Global is a direct selling company founded in 2009 and headquartered in Florida. It operates in over 145 countries and focuses on empowering individuals to look and feel youthful through innovative skin care and nutritional products. The company has achieved significant milestones, including $1 billion in annual sales within its first six years and $8 billion in cumulative sales by early 2021. Jeunesse has received numerous awards for its growth and has been recognized on the Inc. 5000 Fastest Growing Companies list.
The company operates through a multi-level marketing model, providing opportunities for independent distributors to sell products and receive training and support. Jeunesse offers a range of products under its Youth Enhancement System, designed for anti-aging benefits. With a strong emphasis on product development, the company has launched multiple new concepts and localized products for various global markets. Following its acquisition by LaCore Enterprises in 2023, Jeunesse continues to focus on growth, market expansion, and innovation.</v>
          </cell>
          <cell r="R260">
            <v>2009</v>
          </cell>
        </row>
        <row r="261">
          <cell r="A261" t="str">
            <v>Kirkland &amp; Ellis</v>
          </cell>
          <cell r="B261">
            <v>0</v>
          </cell>
          <cell r="C261">
            <v>7000</v>
          </cell>
          <cell r="D261" t="str">
            <v>law practice</v>
          </cell>
          <cell r="E261" t="str">
            <v>http://www.kirkland.com</v>
          </cell>
          <cell r="F261" t="str">
            <v>http://www.linkedin.com/company/kirkland-&amp;-ellis-llp</v>
          </cell>
          <cell r="G261" t="str">
            <v>Chicago</v>
          </cell>
          <cell r="H261" t="str">
            <v>Illinois</v>
          </cell>
          <cell r="I261" t="str">
            <v>law firm culture, international law practice, services, law firm in hong kong, law firm in london, business disputes, international offices, law firm size, legal counsel, law firm in munich, law firm network, litigation, government, law firm in uk, consumer goods, trial-ready litigation, complex litigation, financial institutions, mergers and acquisitions, corporate restructuring, law firm in chicago, cross-border transactions, corporate law, law firm in beijing, legal expertise, law firm in frankfurt, intellectual property strategy, intellectual property, trial-ready approach, private equity fund formation, restructuring and insolvency, client service, mergers and acquisitions counsel, legal innovation, legal industry, b2b, restructuring advisory, trial lawyers, global law firm, corporate governance, m&amp;a advisory, private equity, employee benefits, corporate transactions, law firm history, law firm reputation, intellectual property counseling, private equity investments, global presence, international legal counsel, transactional law, complex corporate transactions, restructuring, law firm in new york, trial advocacy, intellectual property litigation, business dispute resolution, lawyer talent, law firm ranking, complex transactions, legal services, mergers &amp; acquisitions, trial law, offices of lawyers, law firm in asia, business law, litigation strategy, capital markets, regulatory compliance, international law, legal consulting, private equity law, law firm growth, global legal services, law firm, client relationships, law firm revenue, law firm awards, client service excellence, high-stakes litigation, client base, law firm in europe, legal advice, office locations, investment fund formation, alternative asset management, commercial litigation, government disputes, crisis management, bankruptcy, debt finance, financial sponsors, legal advisory, litigation support, diversity and inclusion, pro bono services, alumni engagement, career development, legal talent, collaborative teams, legal compliance, strategic investment, regulatory counsel, equity financing, real estate transactions, joint ventures, antitrust law, legal research, alternative dispute resolution, contract negotiation, tax law, conflict resolution, industry analysis, fund finance, sustainability initiatives, community support, recognition and awards, law firm partnerships, legal ethics, data privacy, personal data protection, commercial contracts, finance, legal, non-profit, law practice, consumers, financial services, nonprofit organization management</v>
          </cell>
          <cell r="J261" t="str">
            <v>Microsoft Office 365, CloudFlare Hosting, Microsoft Azure Hosting, VueJS, OneTrust, Create React App, Slack, Google Analytics, Gravity Forms, YouTube, reCAPTCHA, Bootstrap Framework, Google Tag Manager, Google Font API, Hubspot, WordPress.org, Mobile Friendly, Woo Commerce, BuddyPress, Ruby On Rails, Relativity, Brainspace, Avaya, Emma, Avaya Session Border Controller, Microsoft Teams, Microsoft Windows Server 2012, , Salesforce CRM Analytics, Intapp, Micro, Microsoft 365, Microsoft Entra ID, Microsoft PowerShell, Google AdWords Conversion, Outlook, Microsoft Excel, Microsoft Office, Cisco Unified Intelligence Center, Google Cloud Data Loss Prevention, Microsoft Exchange Online, Microsoft Graph, Microsoft Power Apps, Microsoft Power Automate, Microsoft Power Platform, Mode, SharePoint, Webex, poly, Zoomdata, BlueJeans, Crestron, AMP, AI, Azure Functions, Azure Logic Apps, Cvent, Microsoft PowerPoint, TDC, Gem, Python, OpenAI, Azure OpenAI Service, Hugging Face, Langchain, Flow, Docker, Kubernetes, Azure Analysis Services, Act!, Copilot, Microsoft OneDrive for Business, Microsoft Purview eDiscovery, BILL, Absorb LMS, Windows 11, Citrix, AWS VPN, Microsoft OneDrive, ServiceNow, TUNE, Microsoft Exchange Server 2003, Kiosked, , Microsoft Entra, iManage, WebOffice, Cisco VPN, Cisco VoIP, Azure Purview, Microsoft Teams Rooms, PowerBI Tiles, SQL, DAX, Power Query, CrowdStrike, Secured MVC Forum on Windows 2012 R2, Eyefinity OfficeMate, Excel4Apps, iTrak, VMware, Nutanix Acropolis, Citrix Hypervisor, Azure Active Directory B2C, Akamai CDN Solutions, Infoblox DHCP, CAT, Connect, Azure Backup, Azure Site Recovery, Microsoft Windows Server 2000, TelmarHelixa, Ubuntu, Azure Linux Virtual Machines, System Center Operations Manager, Zabbix, EMC, Ansible AWX (Opensource Ansible Tower alternative), PatientPop, Oracle Cloud Infrastructure, Microsoft Azure, Cisco ACI Orchestration, Cisco ASR 1000, F5 BIG-IP, Illumio, Cisco Catalyst 9800 Series Wireless Controllers, SolarWinds NPM, Cisco Prime Infrastructure, Cisco DNA Center, Cisco Stealthwatch, Wireshark, Genius, .NET, Microsoft System Center Configuration Manager, Microsoft Intune Enterprise Application Management, Jamf, InstallShield, LENOVO, Rust, Mag+, Microsoft App-V, NetScout, Amazon Virtual Private Cloud (Amazon VPC), Less, ServiceNow IT Service Management (ITSM), VMware vSphere, Microsoft Hyper-V Server, Microsoft Active Directory Federation Services, Ansible, Microsoft Azure Monitor, Azure Virtual Machines, Wider Planet, Salesforce, Mulesoft, Visio, PeopleSoft CRM, CPMStar, Power BI Documenter, Tableau, OpenTracker, Azure Devops, C#, GitHub, Javascript, Microsoft SQL Server Reporting Services, Visual Studio, Apple macOS, Pipedrive, Siemens PROFIBUS, Netskope Cloud Access Security Broker (CASB), Lytics, Adobe Acrobat Pro, ISO+â„¢, Coupa, AWS Cloud Development Kit (AWS CDK), Electron, NetApp, NetApp SnapMirror, NetApp SnapVault, Nutanix, Nutanix AHV, Workday Prism Analytics, HPE Nimble Storage, Rubrik, Grafana, InsightVM (Nexpose), Kenna Security, Cisco WebEx Teams, Google, Splunk, Exabeam Fusion SIEM, Cribl, Nuix Discover, Lawmatics, ROOM, iManage Work, Cisco Anyconnect, Microsoft Authenticator, CallMiner Eureka, Vector, Amazon Simple Storage Service (S3)</v>
          </cell>
          <cell r="O261">
            <v>8800000000</v>
          </cell>
          <cell r="Q261" t="str">
            <v>Kirkland &amp; Ellis LLP is a leading American multinational law firm founded in 1909 and headquartered in Chicago, Illinois. With over 3,500 attorneys across 20 offices in six countries, it is recognized as one of the highest-grossing and most profitable law firms globally, reporting $8.8 billion in revenue. The firm has a rich history, initially handling significant legal matters for newspapers and evolving into a powerhouse in trial skills and complex legal work.
The firm provides a wide range of legal services, focusing on transactional practices such as private equity, mergers and acquisitions, and capital markets. It also excels in litigation, government and regulatory investigations, restructuring, and intellectual property. Kirkland &amp; Ellis is committed to ethical operations, long-term client partnerships, and pro bono services, while actively engaging in sustainability efforts. Its diverse client base includes multinational corporations, private equity firms, and various industries, emphasizing its expertise in high-stakes legal matters.</v>
          </cell>
          <cell r="R261">
            <v>1909</v>
          </cell>
        </row>
        <row r="262">
          <cell r="A262" t="str">
            <v>TD SYNNEX US</v>
          </cell>
          <cell r="B262">
            <v>0</v>
          </cell>
          <cell r="C262">
            <v>3400</v>
          </cell>
          <cell r="D262" t="str">
            <v>information technology &amp; services</v>
          </cell>
          <cell r="F262" t="str">
            <v>http://www.linkedin.com/company/tdsynnexus</v>
          </cell>
          <cell r="G262" t="str">
            <v>Fremont</v>
          </cell>
          <cell r="H262" t="str">
            <v>California</v>
          </cell>
          <cell r="I262" t="str">
            <v>it distribution, technology solutions, customer engagement services, business process services, retail, computers, it services &amp; it consulting, information technology &amp; services</v>
          </cell>
          <cell r="Q262" t="str">
            <v>TD SYNNEX is a leading global distributor and solutions aggregator for the IT ecosystem, formed through the merger of Tech Data and SYNNEX. Operating in over 100 countries, it is the world's largest distributor of IT-related technology products, services, and solutions, employing approximately 22,000-23,000 people worldwide. The company connects technology providers with end users, helping partners maximize the value of their IT investments.
TD SYNNEX organizes its offerings into three main categories: Edge Solutions, which include PCs, mobile devices, and endpoint security; Advanced Solutions, covering infrastructure and hybrid cloud; and Specialized Solutions and Services, which feature lifecycle management and consultancy. The company also provides Click to Runâ„¢ Solutions for easy deployment. With a focus on personalized support, TD SYNNEX offers implementation and consultancy services to help partners accelerate their market entry and enhance user satisfaction. Its mission emphasizes innovation, collaboration, and a commitment to making IT personal.</v>
          </cell>
        </row>
        <row r="263">
          <cell r="A263" t="str">
            <v>Dyninno Group</v>
          </cell>
          <cell r="B263">
            <v>0</v>
          </cell>
          <cell r="C263">
            <v>5100</v>
          </cell>
          <cell r="D263" t="str">
            <v>information technology &amp; services</v>
          </cell>
          <cell r="E263" t="str">
            <v>http://www.dyninno.com</v>
          </cell>
          <cell r="F263" t="str">
            <v>http://www.linkedin.com/company/dyninno-group</v>
          </cell>
          <cell r="G263" t="str">
            <v>San Francisco</v>
          </cell>
          <cell r="H263" t="str">
            <v>California</v>
          </cell>
          <cell r="I263" t="str">
            <v>voipbased telephone system, business processes optimization, ecommerce, banking, technology, it, entertainment technologies, front end development, crm, machine learning, digital marketing, lending, finance &amp; insurance, finance, fintech, telesales, travel, it services &amp; it consulting, financial instruments, innovative fintech, payment platform, regulatory compliance, online financial services, travel booking platform, cryptocurrency in travel industry, technology-driven services, computer systems design and related services, customer support automation, regulatory compliance in fintech, fintech solutions, digital platform innovation, digital transformation, multi-currency banking, global financial services, loan buyback guarantee, multi-currency transactions, talent management tools, online lending, international customer service, digital transformation in travel, digital investment platform, digital payment infrastructure, cryptocurrency acceptance, multilingual support services, cloud-based travel solutions, travel booking software, digital lending platform, talent discovery platform, international market reach, operational efficiency, market expansion, talent casting automation, regulatory licenses in finance, talent search technology, global payment solutions, digital travel super app, client-centric digital services, financial technology, financial instruments online, market-leading digital solutions, airline ticket aggregator, automated talent search tools, talent management software, automated booking system, digital banking solutions, online loan products, digital payment security, travel and entertainment innovation, digital travel services, automated talent matching, customer experience enhancement, global financial licenses, cryptocurrency payments in travel, digital payment solutions, regulatory licenses, passenger ticketing system, digital platform development, market expansion in finance, ai-powered travel booking, travel agency software, talent casting tools, secure online transactions, cryptocurrency payments, innovative travel solutions, payment automation, multi-national team, innovation, market expansion strategies, online payment gateway, cross-border fintech solutions, ai travel technology, cross-border payments, airline ticket distribution, b2b, e-commerce, global travel network, information technology, multilingual customer support, ai-powered booking, cloud-based financial services, passive investment platform, secure financial transactions, automated talent search, customer experience innovation, cryptocurrency flight payments, global offices, comprehensive digital services, award-winning travel tech, secure online financial transactions, multilingual support, passive income instruments, entertainment, cross-border financial solutions, global fintech licenses, financial technology innovation, airline ticket sales, customer support ai, b2c, digital transformation in finance, talent search automation, cross-border financial services, client-focused services, travel and entertainment tech, travel and entertainment sectors, ai travel booking, services, multilingual customer service, cloud travel booking, talent management system, fintech platform, talent matching platform, d2c, online loan services, international customer base, customer-centric approach, regtech compliance, online investment management, travel and tourism, digital lending, award-winning fintech, investment brokerage license, multi-currency accounts, talent casting platforms, multi-currency business accounts, market-leading fintech, passenger ticketing, online loan approval, customer support technology, multinational operations, travel agency technology, cloud travel solutions, payment processing, retail, cryptocurrency integration, cryptocurrency payment gateway, award-winning travel platform, distribution, consumer products &amp; retail, transportation &amp; logistics, consumer internet, consumers, internet, information technology &amp; services, financial services, sales, enterprise software, enterprises, computer software, artificial intelligence, marketing &amp; advertising, finance technology, leisure, travel &amp; tourism</v>
          </cell>
          <cell r="J263" t="str">
            <v>Salesforce, Route 53, Amazon SES, Gmail, Outlook, Google Apps, Microsoft Office 365, DigitalOcean, DynECT, MailJet, Atlassian Cloud, Slack, Facebook Login (Connect), Google Tag Manager, Mobile Friendly, Nginx, YouTube, Facebook Custom Audiences, WordPress.org, Bootstrap Framework, AI, React Native, Android, Phoenix, Gem, Jira, Jira Service Management, Microsoft 365, Microsoft Intune Enterprise Application Management, Raspberry Pi, Ubuntu, Excel4Apps, SAP SuccessFactors, Meta Ads Manager, LinkedIn Ads, Google Ads, Meta Ads, GitLab, Facebook, Instagram, WhatsApp, Google Analytics, go+, Node.js, PHP, Docker, Kubernetes, Argon CI/CD Security, Cisco VoIP, Symfony, Google AdWords Conversion, Wider Planet, Microsoft Teams, Sage, Jenkins, Sage Intacct, Azure Linux Virtual Machines, Microsoft Office, Vitally, Looker, Webflow, Kiosked, Salesforce CRM Analytics, PEO, Lytics, ANGEL LMS, TikTok, Kotlin, Jetpack, Flow, Tines, Broadcom View, Android Studio, HTML Pro, CSS, Javascript, Postman, Swagger UI, TestRail, Confluence, Git, SQL, Chrome</v>
          </cell>
          <cell r="O263">
            <v>1000000000</v>
          </cell>
          <cell r="Q263" t="str">
            <v>Dyninno Group is a global technology company founded in 2004 and headquartered in San Francisco, California. With a workforce of over 5,100 employees, it operates in more than 50 countries, focusing on innovative solutions in travel, fintech, entertainment, and technology. The company has achieved significant growth, surpassing $1 billion in global revenue by 2024, with its travel division, Trevolution Group, also exceeding $1 billion in gross bookings.
Dyninno's diverse portfolio includes platforms that enhance user experiences across various sectors. In travel, it offers air-ticketing services, customizable itineraries, and AI-powered hotel solutions. The fintech division provides financial services such as cross-border payments and online investment platforms. In entertainment, Dyninno connects casting professionals with talent, while its technology innovations support these sectors with tools for independent travel managers and global payment handling. Recent expansions include initiatives in the Philippines and Latin America.</v>
          </cell>
          <cell r="R263">
            <v>2004</v>
          </cell>
        </row>
        <row r="264">
          <cell r="A264" t="str">
            <v>FCB Global</v>
          </cell>
          <cell r="B264">
            <v>0</v>
          </cell>
          <cell r="C264">
            <v>8000</v>
          </cell>
          <cell r="D264" t="str">
            <v>marketing &amp; advertising</v>
          </cell>
          <cell r="E264" t="str">
            <v>http://www.fcb.com</v>
          </cell>
          <cell r="F264" t="str">
            <v>http://www.linkedin.com/company/fcbglobal</v>
          </cell>
          <cell r="G264" t="str">
            <v>New York</v>
          </cell>
          <cell r="H264" t="str">
            <v>New York</v>
          </cell>
          <cell r="I264" t="str">
            <v>integrated marketing communications agency, advertising services, advertising agency, marketing communications, brand building, creativity, data-driven marketing, digital integration, consumer packaged goods, healthcare marketing, global reach, purpose-driven marketing, cultural relevance, strategic partnerships, innovative campaigns, consumer insights, integrated marketing services, diversity and inclusion, technology solutions, performance marketing, storytelling, multinational corporations, consumer brands, healthcare, technology, retail, e-commerce, customer satisfaction, brand purpose, creative solutions, market research, advertising solutions, global network, impactful marketing, timeless brands, timely brands, advertising, marketing, digital media, branding, social media management, content creation, seo optimization, data analytics, target audience, campaign management, creative strategies, online presence, customer engagement, lead generation, email marketing, performance metrics, influencer partnerships, cross-platform advertising, e-commerce solutions, website design, digital strategy, user experience, mobile marketing, video production, search engine ranking, pay-per-click, media buying, strategic planning, brand development, marketing automation, content strategy, event promotion, public relations, marketing analytics, customer segmentation, promotional campaigns, user acquisition, conversion rate optimization, digital content, visual storytelling, customer retention, mobile optimization, community management, affiliate marketing, search engine advertising, user insights, keyword strategy, website optimization, services, marketing &amp; advertising, public relations &amp; communications, health care, health, wellness &amp; fitness, hospital &amp; health care, consumer internet, consumers, internet, information technology &amp; services, sales, web design, ux, saas, computer software, enterprise software, enterprises, b2b</v>
          </cell>
          <cell r="J264" t="str">
            <v>Microsoft Azure Hosting, Backbone JS Library, Atlassian Cloud, OneTrust, React, Slack, Salesforce</v>
          </cell>
          <cell r="O264">
            <v>2000000000</v>
          </cell>
          <cell r="Q264" t="str">
            <v>FCB Global is the oldest creative agency brand in the world, founded in 1873 in Chicago. With over 150 years of experience, it operates as a global network, excelling in modern marketing and sales through its connected capabilities in media, commerce, and creative services. The agency emphasizes data-driven creativity and has integrated AI across its network to enhance service delivery.
FCB Global's services include performance marketing and production at scale, as well as creatively integrated advertising campaigns aimed at shaping culture and driving business growth. The agency's philosophy focuses on applying universal truths about brands to build businesses and connect with customers. FCB Kinnect, its division in India, is recognized as a leading creatively integrated agency, partnering with major global brands. In 2024, FCB achieved significant growth, winning over 100 new business accounts and receiving multiple industry accolades, including recognition as a top agency at the Cannes Lions and The One Club for Creativity.</v>
          </cell>
          <cell r="R264">
            <v>1873</v>
          </cell>
        </row>
        <row r="265">
          <cell r="A265" t="str">
            <v>Open English</v>
          </cell>
          <cell r="B265">
            <v>0</v>
          </cell>
          <cell r="C265">
            <v>3500</v>
          </cell>
          <cell r="D265" t="str">
            <v>e-learning</v>
          </cell>
          <cell r="E265" t="str">
            <v>http://www.openenglish.com</v>
          </cell>
          <cell r="F265" t="str">
            <v>http://www.linkedin.com/company/open-english</v>
          </cell>
          <cell r="G265" t="str">
            <v>Coral Gables</v>
          </cell>
          <cell r="H265" t="str">
            <v>Florida</v>
          </cell>
          <cell r="I265" t="str">
            <v>elearning, esl, english instruction, education, e-learning providers, language fluency, e-learning for professionals, multilingual education, global online education, digital language skills, multilingual courses, online education, corporate language training, educational innovation, flexible scheduling, corporate e-learning, b2c, digital language practice, personalized learning, digital language learning, corporate training solutions, adaptive learning algorithms, certification upon completion, digital immersion, language learning community, student success tracking, multicultural online education, learning community, adaptive learning, remote language coaching, venture capital education, student engagement tools, online language proficiency, ai-powered language learning, interactive multimedia platform, personalized learning experience, market growth strategies, educational technology for language, virtual classroom, certified language courses, english for adults, progress monitoring platform, certification programs, services, virtual classroom technology, multilingual support system, language fluency acceleration, language proficiency tests, remote education, educational technology innovation, self-paced courses, multilingual education platform, student progress monitoring, digital education solutions, language fluency programs, live classes 24/7, multicultural learning, certification courses, progress tracking, online language assessment, learning management system, educational awards, market expansion strategies, virtual language practice, self-paced learning modules, interactive lessons and videos, ai tutoring, adaptive learning technology, multilingual course offerings, language assessment, global online education leader, global education technology, video content, corporate training, interactive video lessons, learning analytics, educational services, digital learning tools, adaptive learning system, exam preparation, language immersion, interactive digital platform, digital immersion experience, learning analytics for language, student engagement, latin america education leader, latin america language education, remote exam preparation, exam prep tools, student progress analytics, market expansion, remote education platform, remote language assessment, learning community for language learners, multilingual course platform, live online classes, language proficiency certification, online language community, remote learning, learning management system for languages, market expansion in latin america, student success, educational technology, mobile app, d2c, exam prep platform, corporate e-learning solutions, educational innovation in language learning, b2b, venture-backed education companies, corporate language development, multimedia learning tools, professional language development, professional language training, english for children, educational accessibility initiatives, digital content, global digital language school, ai tutor integration, native english teachers, affordable language courses, ai tutor, comprehensive language skills, interactive multimedia, immersive learning, student success analytics, global education, virtual classroom environment, online language certification, student analytics, online practice exercises, affordable online courses, language learning, student success metrics, online english courses, personalized language coaching, interactive practice exercises, professional language courses, interactive language platform, learning analytics tools, digital language immersion, remote language practice, colleges, universities, and professional schools, virtual classrooms, language skills development, global language education, corporate language training solutions, remote language learning, latin america education, global online language school, digital language assessment tools, educational accessibility, multilingual support, e-learning platform, e-learning, multimedia learning, global online learning, global language learning, professional language courses online, interactive lessons, interactive multimedia content, multicultural learning environment, ai-powered tutoring, live classes, native-speaking teachers, interactive learning, business english, children's english, accent reduction, grammar exercises, vocabulary building, interactive platform, real-life practice, toefl preparation, ielts prep, toeic training, cambridge linguaskill, personalized support, community learning, online tutoring, improving fluency, speech recognition technology, learning at your own pace, certificate upon completion, group classes, individual classes, fun learning environment, learning games, study resources, customer support, bilingual education, learning methodology, global access, technology-driven education, language skills certification, continuous assessment, learning flexibility, educational resources, peer interaction, business communication skills, self-paced learning, early language education, professional development, e-commerce, internet, information technology &amp; services, computer software, education management, professional training &amp; coaching, consumer internet, consumers</v>
          </cell>
          <cell r="J265" t="str">
            <v>Salesforce, Route 53, Amazon SES, Mailchimp Mandrill, Gmail, Google Apps, WP Engine, Atlassian Cloud, React Redux, Slack, Active Campaign, Trustpilot, iTunes, Nginx, Apache Coyote, Bootstrap Framework, Mobile Friendly, Google Font API, Ubuntu, Hotjar, Visual Website Optimizer, Google Play, Google Tag Manager, Apache Coyote v1.1, Apache, WordPress.org, Android, Gusto, Circle, Remote, AI, Canal</v>
          </cell>
          <cell r="K265">
            <v>139044756</v>
          </cell>
          <cell r="L265" t="str">
            <v>Other</v>
          </cell>
          <cell r="M265">
            <v>1994766</v>
          </cell>
          <cell r="N265">
            <v>45748</v>
          </cell>
          <cell r="O265">
            <v>400000000</v>
          </cell>
          <cell r="Q265" t="str">
            <v>Open English is an online English language school founded in 2006, focusing on Spanish-speaking professionals in Latin America. The company offers 24/7 customized instruction from native English-speaking teachers, aiming to help students achieve fluency efficiently. It transitioned from a traditional classroom model to a fully online platform, allowing for greater scalability and accessibility.
Headquartered in Miami, Florida, Open English has expanded its reach to 15 Spanish-speaking countries and operates additional offices in Istanbul and Bangalore. The company provides live online classes, interactive content, and exam preparation for tests like IELTS, TOEFL, and TOEIC. With a strong emphasis on a fun learning experience, Open English has served over 100,000 students and continues to grow its innovative approach to language education.</v>
          </cell>
          <cell r="R265">
            <v>2007</v>
          </cell>
        </row>
        <row r="266">
          <cell r="A266" t="str">
            <v>Universal Music Group</v>
          </cell>
          <cell r="B266">
            <v>0</v>
          </cell>
          <cell r="C266">
            <v>9700</v>
          </cell>
          <cell r="D266" t="str">
            <v>entertainment</v>
          </cell>
          <cell r="E266" t="str">
            <v>http://www.universalmusic.com</v>
          </cell>
          <cell r="F266" t="str">
            <v>http://www.linkedin.com/company/universalmusicgroup</v>
          </cell>
          <cell r="G266" t="str">
            <v>Santa Monica</v>
          </cell>
          <cell r="H266" t="str">
            <v>California</v>
          </cell>
          <cell r="I266" t="str">
            <v>music &amp; entertainment, entertainment, music, entertainment providers, e-commerce, music industry awards, b2c, music industry growth, music industry community engagement, music rights licensing technology, music industry influence, ai music platform, record labels, ai music rights, ai music copyright, music industry, music streaming, music rights licensing tools, music rights licensing solutions, ai music detection, ai-generated music, music industry technology, ai music app, services, music industry sustainability, music industry digital platforms, ai music service, music industry social impact, music licensing deals, music industry collaboration, music technology, music entertainment, music rights management systems, music rights licensing systems, music rights licensing, sound recording industries, music rights management, innovation, ai music licensing, ai in music, digital innovation, artist development, ai music distribution, global artist roster, ai music verification, audiovisual content, d2c, ai music solution, ai music content, ai music authentication, music industry innovation, music publishing, music business models, ai music rights management, digital music services, music rights, neural fingerprinting, music industry leadership, music content, ai music software, ai music security, copyright infringement detection, music collaborations, music industry partnerships, ai music tool, ai music system, music industry legal, music rights licensing platforms, copyright management, b2b, music copyright infringement, social media marketing, music industry investments, music distribution, music ai technology, music catalog, music streaming platforms, music rights licensing software, music licensing, music merchandise, music company, recorded music, artist management, digital music, brand partnerships, live events, royalty management, fan engagement, synchronization rights, merchandising, subscription services, global operations, creative collaborations, streaming services, social responsibility, entertainment solutions, artistry, music production, brand activation, cultural impact, music analytics, data insights, promotional campaigns, ai-driven music, audience engagement, community outreach, diversity and inclusion, music marketing, artist representation, music distribution platforms, fan experience, music education, infrastructure development, entrepreneurship in music, music events, music royalty statements, multimedia content, interactive experiences, finance, education, legal, non-profit, distribution, consumer products &amp; retail, consumer internet, consumers, internet, information technology &amp; services, media, marketing &amp; advertising, events services, financial services, nonprofit organization management</v>
          </cell>
          <cell r="J266" t="str">
            <v>Route 53, Amazon SES, Outlook, Zendesk, The Trade Desk, Slack, Salesforce, Atlassian Cloud, Appcues, React Redux, Workday, Jobvite, LiveChat, Incapsula, Google Font API, Typekit, Google Analytics, Google Play, DoubleClick, Vimeo, WordPress.org, Bootstrap Framework, YouTube, Quantcast, Wordpress.com, Yelp, Mobile Friendly, McAfee, Google Plus, ShareThis, Wix, Google Tag Manager, reCAPTCHA, Squarespace ECommerce, ASP.NET, Microsoft-IIS, Workday Recruit, AI, Remote, Spotify App, Apple Business Manager, Metabase, TikTok, Visio, Sony, DocuSign, Prometheus, Grafana, ELK Stack, dynaTrace, Datadog, Meta Ads Manager, Snap, X, Gem, SAP, ServiceNow, Secured MVC Forum on Windows 2012 R2, Eyefinity OfficeMate, Parallels Mac Management for Microsoft SCCM, TUNE, Jamf, Apple MacBook Air, Revel iPad POS, Apple iPhone, Apple macOS, Kiosked, Arena PLM, Wider Planet, Siemens PROFIBUS, AWS Analytics, Google Cloud, Azure Analysis Services, Microsoft Office, Excel4Apps, Microsoft PowerPoint, Google AdWords Conversion, Blackline, Adobe, AMP, Microsoft Application Insights, Oracle Analytics Cloud, Amazon CloudWatch, Shopify, Linkedin Marketing Solutions, FUSION, Siemens SIMATIC S7, McAfee Total Protection for Data Loss (DLP), Security, Google Cloud BigQuery, SQL, Tableau, Alteryx Designer, Looker, Domo, Google Data Studio, Python, Instagram, Facebook, Twitter Ads, Snapchat, monday CRM, Citrix, CyberArk, Microsoft Entra ID, HashiCorp Vault, , Saviynt, SAM, IDC, Microsoft PowerShell, Terraform, Azure Active Directory, Box, CONTROL, Duo Security, Microsoft 365, Microsoft Active Directory Federation Services, Microsoft Exchange, Microsoft Identity Manager, Microsoft Teams, Quest ActiveRoles Server, Splunk, YubiKey, Zoomdata, Duo, Microsoft Exchange Server 2003, Microsoft Excel, Cisco Unified IP Interactive Voice Response, Spotify, Apple Music, Google, LeadsPedia, Salesforce CRM Analytics, Adobe Creative Suite, Adobe Photoshop, Adobe InDesign, Adobe Premiere Pro, Final Cut Pro X, Google Sheets, Constant Contact, Muck Rack, Microsoft Word, Monday.com, Amazon Web Services (AWS), Google Cloud Platform, Microsoft Azure, Power BI Documenter, Microsoft SQL Server Reporting Services, HTML Pro, CSS, Adobe Creative Cloud, Adobe After Effects, Strato, ChatGPT, , Palo Alto Networks GlobalProtect, Lawson Software, Microsoft ADFS for Genesys Cloud, AWS Trusted Advisor, Microsoft Azure Monitor, IBM ILOG CPLEX Optimization Studio, SUSE Linux Enterprise Server, Amazon EC2, Amazon S3, Amazon Elastic File System (Amazon EFS), AWS Storage Gateway, ebs, Amazon Virtual Private Cloud (Amazon VPC), Sizmek (MediaMind), AWS CloudTrail, Ubuntu, Microsoft Windows Server 2012, Nginx, Apache, MySQL, PHP, Aryson MySQL to MSSQL Converter, DotNetNuke, Kubernetes, Amazon EKS Anywhere, Google Kubernetes Engine (GKE), HELM, Cortex M-Series, Istio, Progress Chef, Jira, Confluence, Git, GitHub, Apache Subversion (SVN) Server on Ubuntu 18.04 LTS, Bitbucket, Django Language, Bash, Microsoft Intune Enterprise Application Management, CyberArk Enterprise Password Vault, Palo Alto Prisma Cloud, GoAnywhere MFT, Google Compute Engine, Google Cloud BigTable, Google Cloud Functions, API Gateway, Amazon CloudFront, Redshift, Android, Alteryx Machine Learning Cloud, Microsoft Teams Rooms, Zoom Rooms, SharePoint, Microsoft OneNote, SailPoint, Tenable Security Center, Cortex A53, Azure Key Vault, Lambda Cloud, AWS CloudFormation, AWS Transit Gateway, Flow, AWS Lambda@Edge, Amazon Linux 2, TelmarHelixa, PulsePoint, Jenkins, TeamCity, Tekton Pipelines, Spinnaker, Octopus Deploy, AWS CodeDeploy, Google Dataplex, Treasure Data, Automation Anywhere, Azure AI Search, Langchain, Microsoft Power Platform, OpenAI, PyTorch, scikit-learn, TensorFlow, Uipath, Keynote, Innovid, Flashtalking, DoubleVerify, Integral Ad Science, Apple Keynote, Office365, Apple, Reddit for business, Discord, Azure Repos, Board, Luminate, Chartmetric, Canva, Admin, Oracle Directory Services, WebOffice, Google Workspace, Ansible, BlueTie Vault, CAT, go+, .NET, Aurora, AWS Glue, AWS SDK for JavaScript, AWS Step Functions, Azure Devops, Docker, GitHub Actions, GitLab, Micro, Azure OpenAI Service, Gemini, Microsoft Power Automate, Microsoft Power Apps, DATAVERSE LTD, H2O, Bicep, Google Secret Manager, AT&amp;T, Microsoft Purview eDiscovery, Google Docs, Siemens PLM, WMS, comScore, Veritas, Cortex XDR, Chili Piper, HP Thin Client Hardware, Power Query, Visual-Basic-.NET</v>
          </cell>
          <cell r="K266">
            <v>11768500000</v>
          </cell>
          <cell r="L266" t="str">
            <v>Other</v>
          </cell>
          <cell r="M266">
            <v>1290000000</v>
          </cell>
          <cell r="N266">
            <v>46054</v>
          </cell>
          <cell r="O266">
            <v>14656584000</v>
          </cell>
          <cell r="Q266" t="str">
            <v>Universal Music Group (UMG) is the leading music company globally, operating in recorded music, music publishing, merchandising, and audiovisual content across over 60 countries. The company identifies, develops, and promotes recording artists and songwriters, producing and distributing a wide range of music that appeals to fans worldwide. UMG boasts the largest and most diverse catalog of recordings and songs, with a history that dates back to 1934.
UMG manages several prominent record labels, including Capitol, Def Jam, and Interscope, and oversees Universal Music Publishing Group, the largest music publisher in the world. The company is known for its innovative approaches to music delivery, adapting to digital trends and providing merchandising and audiovisual content services. UMG is home to renowned artists such as Taylor Swift, U2, and The Beatles catalog, showcasing a rich legacy of musical talent and success.</v>
          </cell>
          <cell r="R266">
            <v>1934</v>
          </cell>
        </row>
        <row r="267">
          <cell r="A267" t="str">
            <v>Checkpoint Systems</v>
          </cell>
          <cell r="B267">
            <v>0</v>
          </cell>
          <cell r="C267">
            <v>5400</v>
          </cell>
          <cell r="D267" t="str">
            <v>retail</v>
          </cell>
          <cell r="E267" t="str">
            <v>http://www.checkpointsystems.com</v>
          </cell>
          <cell r="F267" t="str">
            <v>http://www.linkedin.com/company/checkpoint-systems</v>
          </cell>
          <cell r="G267" t="str">
            <v>West Deptford</v>
          </cell>
          <cell r="H267" t="str">
            <v>New Jersey</v>
          </cell>
          <cell r="I267" t="str">
            <v>vertically integrated rfrfid solutions, rfid software, source tagging program, asset protection, electronic article surveillance, source solutions, inventory management, high theft solutions, self checkout, on shelf availability, loss prevention, rfrfid source tagging solutions, acousto magnetic, am labels, rfid source tagging, omnichannel retail solutions, eas, merchandise availability solutions, retail, shopper experience, rf labels, apparel labeling solutions, merchandise visibility, rfid hardware, radio frequency, rfid solutions, merchandise visibility solutions, services, rfid for loss prevention, rfid for apparel, innovation, rfid for food &amp; beverage, b2b, food &amp; beverage, retail security, rf, rfid label printing, rfid inventory software, logistics, rfid antennas, customer experience, rfid technology, retail loss prevention, rfid inlay, customer engagement, rfid labels, rfid security tags, merchandise security, apparel &amp; footwear, rfid technology innovation, rfid for logistics, source tagging, rfid cloud analytics, rfid label design, rfid platform, medical equipment and supplies manufacturing, rfid tags, rfid, supply chain tracking, rfid in-store solutions, rfid application, supply chain visibility, eas systems, digital transformation, operational efficiency, rfid labels manufacturing, rfid cloud platform, inventory accuracy, product tracking, product traceability, logistics &amp; supply chain, rfid label manufacturing, rfid for supply chain, anti-theft, intelligent labeling, item level tracking, high-theft solutions, rfid inlays, visibility solutions, real-time data, modular rfid, digital identity, apparel labeling, bottle digitalization, food waste solutions, logistics solutions, security labels, apparel industry, customized solutions, checkout efficiency, spotting mechanisms, smart retail technology, retail analytics, data-driven insights, consumer behavior, efficiency optimization, rfid technology for aviation, high-performance tags, environmental sustainability, partnership network, global presence, track and trace, retail technology advancements, supply chain integrity, rfid encoding, inventory transparency, e-commerce, distribution, consumer products &amp; retail, transportation &amp; logistics, consumer goods, consumers, consumer internet, internet, information technology &amp; services</v>
          </cell>
          <cell r="J267" t="str">
            <v>Cloudflare DNS, Mailchimp Mandrill, Outlook, Microsoft Office 365, CloudFlare Hosting, Gmail, Google Apps, MailChimp SPF, WP Engine, Salesforce, Slack, Gravity Forms, YouTube, WordPress.org, Google Tag Manager, Linkedin Marketing Solutions, Google Font API, Mobile Friendly, reCAPTCHA, Smartsupp, Google Analytics, Google Maps (Non Paid Users), Facebook Login (Connect), Facebook Widget, Google Maps, Typekit, Paypal, Facebook Custom Audiences, Gusto, Remote, VMware, Azure Active Directory B2C, Office365, Windows 11, Microsoft Windows Server 2022, Apache Hadoop HDFS, Microsoft Advanced Group Policy Management, Veeam, Google Search Central, TUNE, CPI, Infoblox DHCP, Akamai CDN Solutions, VLAN, Less, Brocade Routers, Aruba CX Switches, Git, Micro, Air, Flow, Viewable Media (Visable Measures), Proofpoint Targeted Attack Protection For SaaS, Smart AdServer, OneTrust Tech Risk &amp; Compliance, Praxedo, SAP, Python, Bash, Microsoft Azure Monitor, React, Azure Linux Virtual Machines, Microsoft Distributed File System (DFS), Bevywise MQTT Broker, Dialpad Sell, DC Storm, HyperLynx, Open AdStream, Analyzer, Signal, Microsoft Office, ADP Applicant Tracking System, REST, Postman, Recurly, Wireshark, Juniper Networks SRX-Series Firewalls, Microsoft Teams, Electron, Gauges, Tor, CONTROL</v>
          </cell>
          <cell r="K267">
            <v>510000000</v>
          </cell>
          <cell r="L267" t="str">
            <v>Merger / Acquisition</v>
          </cell>
          <cell r="M267">
            <v>0</v>
          </cell>
          <cell r="N267">
            <v>43862</v>
          </cell>
          <cell r="O267">
            <v>800000000</v>
          </cell>
          <cell r="Q267" t="str">
            <v>Checkpoint Systems is a global leader in RFID-based technology solutions and electronic article surveillance (EAS) systems. Founded in 1969, the company has evolved from an anti-theft specialist into a comprehensive provider of inventory management and asset protection solutions. It operates as a division of CCL Industries and has a strong presence in various industries, including retail, fashion, food and beverage, logistics, health and beauty, and DIY sectors.
The company offers a range of products, including RFID systems for inventory management, EAS systems, source tagging programs, handheld labeling systems, and high-theft item security solutions. Checkpoint serves a diverse clientele, including drug store chains, supermarkets, mass merchandisers, and electronics retailers. Headquartered in Thorofare, New Jersey, Checkpoint Systems has annual revenue of $700 million and employs approximately 1,644 to 1,803 people across 31 countries.</v>
          </cell>
          <cell r="R267">
            <v>1969</v>
          </cell>
        </row>
        <row r="268">
          <cell r="A268" t="str">
            <v>Microchip Technology Inc.</v>
          </cell>
          <cell r="B268">
            <v>0</v>
          </cell>
          <cell r="C268">
            <v>23000</v>
          </cell>
          <cell r="D268" t="str">
            <v>semiconductors</v>
          </cell>
          <cell r="E268" t="str">
            <v>http://www.microchip.com</v>
          </cell>
          <cell r="F268" t="str">
            <v>http://www.linkedin.com/company/microchip-technology</v>
          </cell>
          <cell r="G268" t="str">
            <v>Chandler</v>
          </cell>
          <cell r="H268" t="str">
            <v>Arizona</v>
          </cell>
          <cell r="I268" t="str">
            <v>pic microcontrollers, wireless audio, touch gesture sensing, automotive, computing, embedded wireless, usb ethernet, development systems, analog interface, embedded security, dspic digital signal controllers, realtime clocks, analog amp interface, memory, usb amp ethernet, touch amp gesture sensing, rf front end, fpgas, semiconductors, hardware, information technology, technology, semiconductor manufacturing, automotive electronics, high-temperature electronics, gunn diodes for radar, secure connectivity, connectivity protocols, b2b, consumer electronics, mixed-signal ics, distribution, automotive-grade components, semiconductor and other electronic component manufacturing, rf and microwave, fpga development, design migration, aerospace components, medical technology, radiation-hardened ics, automotive functional safety, sensor integration, aerospace standards, microcontroller, global supply chain, industrial automation, manufacturing, digital power management, timing modules, industrial iot platforms, power management ic, technology leadership, fpga, power management, high-reliability component, automotive control systems, analog ic, microcontrollers, iot ecosystem, automotive connectivity, automotive-grade ics, reference designs, edge computing, timing and synchronization, system integration, sensor interface, security ics, capacitive touch controllers, development tools, security ic, sustainable manufacturing, edge ai modules, code reuse, smart energy metering, automotive certification, iot edge gateways, system validation, automotive safety standards, aerospace communication modules, digital signal controllers, system on chip, industrial protocol stacks, embedded control, embedded system, strategic acquisitions, automotive networking, industrial iot, quantum-resistant security, quantum cryptography hardware, fpga development tools, sustainability, digital power controllers, energy &amp; utilities, digital signal controller, silicon carbide, iot device, product development tools, transportation &amp; logistics, automotive control, industrial control, automotive ethernet, cloud connectivity, high-temperature power modules, silicon carbide solutions, iot solutions, services, time-sensitive networking (tsn), innovation, rf transceiver, low power ics, space-grade fpgas, industrial protocols, space-grade components, high-performance mcus, connectivity protocol, customer support, reliability standards, rf power transistors, power supply solutions, high-speed networking, secure element chips, industrial sensor interfaces, software support, sensor interfaces, memory devices, high-reliability semiconductors, automotive reliability, product lifecycle management, rf design, industrial solutions, timing solutions, high-reliability space components, power conversion, automotive safety, automotive infotainment, power modules, power over ethernet (poe), automotive security, aerospace and defense, network interface, high-speed data transceivers, iot, fpga ip cores, analog ics, analog signal processing, wireless connectivity, memory ic, aerospace certification, automotive safety microcontrollers, automotive autosar, silicon carbide (sic) power devices, wireless protocols, microprocessors, analog solutions, clock and timing, data converters, discrete components, electrical power conversion, embedded systems, led drivers, security products, sensor technology, industrial applications, smart energy solutions, capacitive touch technology, power over ethernet, data communication solutions, ethernet interfaces, analog-to-digital converters, digital-to-analog converters, evaluation platforms, battery management, transient voltage suppressors, smart storage solutions, high-speed data networking, application specific integrated circuits, programmable gain amplifiers, voltage regulators, embedded design tools, touch technology, smart meters, networking solutions, risc-v ecosystem, secure authentication solutions, automotive applications, telemetry solutions, data processing solutions, smart farming solutions, automation equipment, transportation_logistics, energy_utilities, consumers, mechanical or industrial engineering, environmental services, renewables &amp; environment, embedded hardware &amp; software</v>
          </cell>
          <cell r="J268" t="str">
            <v>Akamai, Akamai DNS, Outlook, ServiceNow, Microsoft Office 365, CSC Corporate Domains, Amazon AWS, DemandBase, Ooyala, Jira, Atlassian Confluence, UPS, React Redux, GitHub Hosting, Salesforce Service Cloud, Eloqua, Marketo, Omniture (Adobe), Pardot, Amazon SES, Slack, Salesforce, Adobe Marketing Cloud, Salesforce Live Agent, SOASTA, Bootstrap Framework, Google Tag Manager, reCAPTCHA, Mobile Friendly, Apache, Shutterstock, ON24, YouTube, Remote, Webmail, Circle, IoT, Micro, Android, Node.js, KNIME, Domo, Sisense, AI, Allegro, AVEVA PDMS, Mentor Graphics, Ansys Icepak, Ansys HFSS, COMSOL</v>
          </cell>
          <cell r="K268">
            <v>173130000</v>
          </cell>
          <cell r="L268" t="str">
            <v>Other</v>
          </cell>
          <cell r="M268">
            <v>162000000</v>
          </cell>
          <cell r="N268">
            <v>45292</v>
          </cell>
          <cell r="O268">
            <v>4401600000</v>
          </cell>
          <cell r="Q268" t="str">
            <v>Microchip Technology Inc. is a prominent American manufacturer specializing in microcontrollers, memory, and analog semiconductors. Founded in 1987, the company has grown to offer around 100,000 products, including various families of microcontrollers, memory devices, and analog solutions. Its product range also includes wireless connectivity options and specialized solutions for diverse applications.
Headquartered in Chandler, Arizona, Microchip operates wafer fabrication facilities in Tempe, Arizona, and Gresham, Oregon, along with offices and R&amp;D centers worldwide. The company serves over 125,000 customers across multiple industries, including industrial, automotive, data center, and aerospace. With a strong focus on innovation and total system solutions, Microchip continues to drive growth and expand its market presence.</v>
          </cell>
          <cell r="R268">
            <v>1989</v>
          </cell>
        </row>
        <row r="269">
          <cell r="A269" t="str">
            <v>GTT</v>
          </cell>
          <cell r="B269">
            <v>0</v>
          </cell>
          <cell r="C269">
            <v>3100</v>
          </cell>
          <cell r="D269" t="str">
            <v>telecommunications</v>
          </cell>
          <cell r="E269" t="str">
            <v>http://www.gtt.net</v>
          </cell>
          <cell r="F269" t="str">
            <v>http://www.linkedin.com/company/gtt</v>
          </cell>
          <cell r="G269" t="str">
            <v>Arlington</v>
          </cell>
          <cell r="H269" t="str">
            <v>Virginia</v>
          </cell>
          <cell r="I269" t="str">
            <v>ethernet, ip transit, wideareanetwork solutions, managed security services, cloud networking solutions, internet services, mpls ipvpn, managed secure access, managed pci compliance services, voice &amp; unified communications services, sdwan, sase, ddos, mdr, managed network services, managed security service provider, managed service provider, professional services, platform, mobile, information technology, cloud ecosystem partner network, network performance, enterprise cloud security architecture, ddos mitigation services, enterprise cloud connectivity, network simplification services, network orchestration, network orchestration platform, cloud platform management, cloud security platform, scalable enterprise networks, distributed enterprises, network visibility and analytics, enterprise security, secure remote access solutions, virtualized network functions, cloud security orchestration, network monitoring, network orchestration platforms, network protection services, virtualized security services, network performance assurance, ai-powered network monitoring, ai-driven security analytics, network scalability, virtual data center deployment, network performance optimization tools, network simplification solutions, ddos protection, network resiliency solutions, cloud security as a service, managed security and cloud services, cloud services, security platform, ai-enabled network control, enterprise connectivity solutions, cloud ecosystem integration, financial services, network resilience, managed sd-wan services, enterprise voice, distributed enterprise solutions, cloud security and management, enterprise network control, global network orchestration, cloud connectivity platforms, virtual data centers, network orchestration and control tools, geographically dispersed network nodes, security platform integration, virtual network functions, network automation, cloud integration solutions, network security, global network control and visibility, global network infrastructure, managed firewall services, global enterprise network management, enterprise security solutions, cloud security and orchestration platforms, tier 1 backbone network, network visibility, network optimization, enterprise security management, cloud-native network management, cloud ecosystem integration for enterprises, managed network security, enterprise-grade cloud connectivity, ai-enabled network orchestration, network management, virtual data center management platform, managed firewall, cloud ecosystem, cloud-based networking, network security as a service, media &amp; broadcast, virtual network functions management, geographically dispersed ddos scrubbing centers, cloud security platforms, network simplification, manufacturing, managed networking, secure network access, network infrastructure, cloud and connectivity partners, distributed network infrastructure management, network monitoring and analytics platforms, network control and visibility tools, ai-enabled network management, network automation tools, network resilience strategies, security and cloud integration, cloud security automation, enterprise network resilience solutions, network control platform, network protection, enterprise network management, security as a service, global ip backbone, ai-driven analytics, virtualized network deployment, enterprise network automation tools, virtual network orchestration, network security management, distributed enterprise security solutions, network monitoring and analytics, ai-driven network management, global networking, telecommunications, network monitoring tools, scalable network solutions, enterprise voice solutions, ai-driven network analytics, network management platforms, network control and automation tools, virtual data center security, cloud security, enterprise network security management, cloud connectivity, security analytics platforms, network security management tools, network security solutions, secure remote access, network control and visibility, cloud-native security solutions, network resiliency, managed sd-wan, network performance analytics, global network resiliency, retail &amp; e-commerce, security as a service solutions, information technology and services, cloud security solutions, network orchestration tools, distributed network security architecture, cloud-based network services, distributed enterprise connectivity, network control, wholesale, cloud-based networking services, cloud security automation tools, tier 1 backbone, geographically dispersed infrastructure, enterprise connectivity, cloud ecosystem connectivity, enterprise cloud and security integration, network orchestration and control, ddos mitigation solutions, virtualized security infrastructure, network services, virtual data center management, resilient network infrastructure, network performance optimization, cloud security and performance optimization, managed firewall and security services, global connectivity, enterprise network security, cloud security management, network resilience solutions, managed ddos mitigation, managed firewall solutions, enterprise connectivity services, cloud ecosystem security, network control and automation, network performance monitoring, cloud integration, network automation solutions, cloud integration services, cloud security and connectivity, computing infrastructure providers, data processing, web hosting, and related services, cloud security and connectivity solutions, cloud platform, secure networking, firewall as a service, managed detection and response, zero trust network access, cloud access security broker, data transport, sip trunking, cloud solutions, hybrid cloud, application management, technical support, project management, customer incident management, program management, network security operations, internet connectivity, dedicated internet, broadband services, 5g connectivity, ethernet services, voice over ip, video transport services, low latency, high resolution video, signal formatting, compliance management, resilience, redundancy, global backbone, wifi services, api management, automated networking, omnichannel communications, it advisory, customer service management, advanced networking solutions, real-time traffic management, digital transformation, b2b, e-commerce, finance, distribution, consumer_products_retail, transportation_logistics, energy_utilities, professional training &amp; coaching, internet, information technology &amp; services, cloud computing, enterprise software, enterprises, computer software, mechanical or industrial engineering, computer &amp; network security, productivity, consumer internet, consumers</v>
          </cell>
          <cell r="J269" t="str">
            <v>Cloudflare DNS, Amazon SES, Outlook, Marketo, Microsoft Office 365, CloudFlare Hosting, Atlassian Cloud, React Redux, Workday, Wordpress VIP, Adobe Marketing Cloud, Zendesk, Ubuntu, DoubleClick Conversion, Google Maps, Parse.ly, Workday Recruit, Apache, WordPress.org, CallRail, Mobile Friendly, Google Analytics, Google Maps (Non Paid Users), Facebook Login (Connect), MotionPoint, Shutterstock, Nginx, Ruby On Rails, Bing Ads, Amadesa, reCAPTCHA, Google Dynamic Remarketing, Facebook Widget, Google Tag Manager, DoubleClick, Vimeo, Google Font API, Linkedin Marketing Solutions, Wistia, Facebook Custom Audiences, Visual Website Optimizer, Remote, Oracle Integration Cloud, Oracle BI Publisher, Oracle Analytics Cloud, CAT, Composer, REST, Red Hat JBoss Enterprise SOA Platform, SQL, PL/SQL, Oracle XML DB, , VMware SD-WAN, Fortinet, Palo Alto PA-5200 Series, Silver Peak, Apache CloudStack, Azure Linux Virtual Machines, Commvault, EMC, GitLab, Kubernetes, KVM, Microsoft Windows Server 2012, .NET, NetApp, OpenStack, Puppet, Rancher Labs, SaltStack, Veeam, VMware, Visio, Jira, Microsoft Office, Microsoft Project, SAS Enterprise Guide, 24-7 Media, Cisco Meraki SD-WAN, Fusion ERP Analytics, AI, SAP BusinessObjects Business Intelligence (BI), Infor CloudSuite Customer Relationship Management (CRM), Cisco VoIP, , Cisco Unified Intelligence Center, , VisiStat, Python, Ansible, Terraform, RTB House, Security, Akamai CDN Solutions, Infoblox DHCP, Sophos Intercept X, Juniper Networks QFX-Series Switches, Aruba CX Switches, Juniper Networks EX-Series Switches, Cisco DWDM, Yahoo Ad Manager, Siemens SIMATIC S7, F5 BIG-IP Access Policy Manager (APM), AWS Trusted Advisor, Microsoft Azure Monitor, IBM ILOG CPLEX Optimization Studio, Docker, Mural, IBX SmartView, GRPC, PostgreSQL, Milvus, IoT, Less, Oracle Fusion Cloud Financials, Oracle Fusion Cloud ERP, Palo Alto Networks, Micro Focus Universal CMDB, Cisco VPN, Figma, Aruba, Juniper Networks SRX-Series Gateways, Palo Alto PA-5000 Series, Oracle Siebel, Olo, SAP Concur, NVIDIA, AT Internet, Power BI Documenter, Splunk, Salesforce CRM Analytics</v>
          </cell>
          <cell r="K269">
            <v>747567702</v>
          </cell>
          <cell r="L269" t="str">
            <v>Debt Financing</v>
          </cell>
          <cell r="M269">
            <v>30000000</v>
          </cell>
          <cell r="N269">
            <v>45047</v>
          </cell>
          <cell r="O269">
            <v>1727800000</v>
          </cell>
          <cell r="Q269" t="str">
            <v>GTT Communications, Inc. is a Network as a Service (NaaS) and Security as a Service (SECaaS) provider based in Arlington, Virginia. The company operates one of the largest global Tier 1 IP backbones, offering extensive networking and security solutions to distributed enterprises worldwide. GTT has a robust infrastructure with over 450 points of presence across six continents and services available in more than 170 countries.
GTT provides a wide range of services, including internet access, wide area networking (WAN), network security, voice and video transport, and cloud solutions. The company recently launched the GTT Envision platform, which integrates various technologies for managing and automating enterprise networks. GTT focuses on delivering AI-driven outcomes, resilience, and operational simplification, positioning itself as a single partner for comprehensive networking and security needs. Its mission is to connect, secure, and simplify the evolution of networking infrastructure for its clients.</v>
          </cell>
          <cell r="R269">
            <v>1998</v>
          </cell>
        </row>
        <row r="270">
          <cell r="A270" t="str">
            <v>Equitable Advisors</v>
          </cell>
          <cell r="B270">
            <v>0</v>
          </cell>
          <cell r="C270">
            <v>8000</v>
          </cell>
          <cell r="D270" t="str">
            <v>financial services</v>
          </cell>
          <cell r="E270" t="str">
            <v>http://www.equitable.com</v>
          </cell>
          <cell r="F270" t="str">
            <v>http://www.linkedin.com/company/equitable-advisors</v>
          </cell>
          <cell r="G270" t="str">
            <v>New York</v>
          </cell>
          <cell r="H270" t="str">
            <v>New York</v>
          </cell>
          <cell r="I270" t="str">
            <v>employee benefit solutions, retirement planning, tax planning, long-term care insurance, regulatory compliance, structured annuities, employee benefits, retirement readiness, digital insurance, financial education, investment management, diversified financials, investment analytics, digital transformation, financial stability, life insurance riders, customer service, financial advice, client retention, market innovation, market trends, legacy brand, financial risk management, insurance industry, client wealth transfer, financial resilience, wealth transfer, financial planning, sustainable finance, digital tools, investment strategies, customer-centric, financial technology, digital engagement, retirement income calculator, product innovation, finance, client management, client support, insurance solutions, insurance products, retirement solutions, market insights, wealth management for small businesses, great wealth transfer, insurance, client data security, direct life, health, and medical insurance carriers, risk management, financial services, client education programs, wealth transfer planning, financial literacy resources, tax-deferred investments, long-term savings, market research, automated financial planning, long-term care, financial advisory, tax-efficient investing, digital distribution, investment products, client engagement, client portal, market analysis, annuities, life insurance, retirement planning tools, group insurance plans, financial products, market volatility management, esg investing, client portfolio, digital client portal, client communication, financial literacy, brokerage services, financial security, financial analytics, brokerage platforms, retirement income strategies, digital onboarding, financial literacy for women, retirement income, risk assessment, client experience, financial strength, client services, insurance claims processing, broker network, women and investing, wealth management, indexed universal life insurance, variable life insurance, term life insurance, 401(k) plans, 403(b) plans, 457(b) plans, dental insurance, vision insurance, long-term disability insurance, short-term disability insurance, critical illness insurance, accident insurance, hospital indemnity insurance, retirement strategies, structured capital strategies, tax support, market volatility, financial professionals, personalized financial plans, tax calculators, client strategies, market history, investment options, tax-efficient distributions, employee benefits brokers, registered investment advisers, investment opportunities, insurance claims, retirement security, legacy planning, systematic withdrawals, financial freedom, socially responsible investing, diversity and inclusion, client relationships, b2b, b2c, distribution, finance technology, information technology &amp; services, long term care, financial consulting, consulting, management consulting</v>
          </cell>
          <cell r="J270" t="str">
            <v>Rackspace MailGun, Outlook, Microsoft Office 365, Genesys, OneTrust, The Trade Desk, Genesys Cloud CX Platform, MongoDB, Slack, Salesforce, Adobe Marketing Cloud, Remote, Jedox, Microsoft PowerPoint, Microsoft Excel, Git, Lenel, Honeywell MES, Salesforce CRM Analytics, Broadridge, Ning, Amazon Pinpoint, Power BI Documenter, Salesforce Marketing Cloud, Excel4Apps, SQL, E-planning, SAP Ariba Platform, Microsoft Project, Concur, Proofpoint, Smartsheet, Givex Loyalty, Google AdWords Conversion, SharePoint, Eyefinity OfficeMate, CSC Corptax, Linkedin Marketing Solutions, Indeed, Handshake, Lexmark, BriteVerify, Tableau, SAP HANA, SAP, SAP BusinessObjects Business Intelligence (BI), SAP Analytics Cloud, ABAP, Adelphic DSP, IBM Mainframe, 24-7 Media, Rapid7 InsightVM, AWS Transfer for SFTP, Gem, Wider Planet, Microsoft Office, Hue, Hive, Apache Impala, Hadoop HDFS, PowerBI Tiles, Visio, Azure Devops, Microsoft Power Platform, Azure Analysis Services, Workiva Wdesk, GraphQL, Archer, ServiceNow, Coinbase, Zoho CRM, IBM DataStage, GitHub, Vantage Media, HandySends SendGrid Email API, COBOL, IBM CICS Transaction Server, Broadcom Easytrieve, Amazon Linux 2, IBM Db2 for Linux, UNIX, and Microsoft Windows, IBM VSAM, GetSocial, IBM ISPF, CA 7 Workload Automation Intelligence, CA Endevor, BMC Compuware File-AID, Tor, Sardine, VMware View Manager, Dstillery, Microsoft Windows Server 2012, Spark, Amazon Elastic MapReduce (EMR), Hbase, Apache Flume, Apache Kafka, Syncsort MFX, Python, Scala, Databricks, Azure Linux Virtual Machines, Apache Sqoop, Microsoft Azure Monitor, DC Storm, ZooKeeper, AWS SDK for JavaScript, PL/SQL, Oracle Analytics Cloud, Teradata, MySQL, Eclipse, Vertica, DocuSign, BASE, Apache Hadoop HDFS, Amazon Managed Streaming for Apache Kafka (Amazon MSK)</v>
          </cell>
          <cell r="O270">
            <v>11665000000</v>
          </cell>
          <cell r="Q270" t="str">
            <v>Equitable Advisors, LLC is a fee-based broker/dealer and registered investment adviser based in New York City. The company specializes in financial planning, investment management, wealth management, retirement planning, and insurance solutions. As a wholly owned subsidiary of Equitable Holdings, Inc., it has a rich history dating back to 1859, when it was founded as the Equitable Life Assurance Society of the United States.
The firm employs over 3,700 registered financial professionals and manages approximately $27.9 billion in assets. Equitable Advisors offers a range of services, including customized financial planning, variable annuities, indexed universal life insurance, and employee benefits. It serves a diverse clientele, including individuals, families, small businesses, and educational organizations, with a strong presence in the K-12 education market. The company is committed to providing clients with access to research, tools, and educational resources to support their financial goals.</v>
          </cell>
          <cell r="R270">
            <v>1859</v>
          </cell>
        </row>
        <row r="271">
          <cell r="A271" t="str">
            <v>Procore Technologies</v>
          </cell>
          <cell r="B271">
            <v>0</v>
          </cell>
          <cell r="C271">
            <v>4300</v>
          </cell>
          <cell r="D271" t="str">
            <v>information technology &amp; services</v>
          </cell>
          <cell r="E271" t="str">
            <v>http://www.procore.com</v>
          </cell>
          <cell r="F271" t="str">
            <v>http://www.linkedin.com/company/procore-technologies</v>
          </cell>
          <cell r="G271" t="str">
            <v>Carpinteria</v>
          </cell>
          <cell r="H271" t="str">
            <v>California</v>
          </cell>
          <cell r="I271" t="str">
            <v>construction software, iphone for construction, online project management software, construction project software, construction project management software, webbased construction management tools, construction submittals, ipad for construction, computer software: prepackaged software, technology, software development, construction project lifecycle, construction safety real-time monitoring, construction safety automation tools, construction efficiency, construction project optimization, bim for construction, ai insights, construction safety automation, construction project efficiency, mobile app, document control, data protection, financial services, construction project analytics tools, education, construction project monitoring, construction safety reporting, stakeholder connectivity, b2b, construction project safety management, transportation &amp; logistics, cloud platform, construction safety tools, resource management, construction workflow automation, safety management, project safety, construction project management tools, construction safety monitoring, construction project management system, construction safety ai solutions, construction productivity tools, construction safety insights, real-time data, construction analytics, construction safety data, general contractors, information technology, construction safety alerts, construction industry innovation, construction project tracking, construction project collaboration platform, construction safety analytics, resource planning, bim, construction safety ai, construction safety compliance tools, construction safety management, project tracking, construction safety risk assessment, construction project integration, construction project data management, mobile construction app, construction project scheduling, invoice automation, construction, construction project insights, construction project automation, construction safety compliance, construction project reporting tools, construction safety dashboard, bim coordination, construction project collaboration, construction industry, data analytics, construction project safety tools, ai for construction safety, construction project control, construction management, government, construction safety risk prediction, integrations, project lifecycle, mobile construction software, financial management, construction safety software, construction safety incident tracking, construction project control software, digital construction, construction safety management system, analytics, services, construction workflow tools, construction safety risk management, construction project data visualization, construction project visibility, construction project data, construction workflow, construction industry solutions, construction stakeholder connectivity, construction industry software, construction project efficiency tools, construction safety hazard detection, construction productivity, workflow automation, construction safety, digital transformation, cloud construction platform, project scheduling, industry innovation, cloud-based construction, construction project collaboration tools, construction safety predictive analytics, construction safety digital platform, collaboration platform, energy &amp; utilities, risk management, engineering services, project collaboration, construction digital platform, construction project safety, construction technology, construction digitalization, construction project reporting, ai-powered construction, construction safety management software, project management, invoice management, construction safety tools ai, construction safety data analytics, cloud computing, construction safety platform, construction safety incident management, construction management platform, construction data analytics, construction project communication, real estate, construction safety app, construction safety ai tools, preconstruction, bid management, estimating software, project execution, construction intelligence, real-time productivity, cloud construction, collaboration tools, construction software integrations, project financials, subcontractor management, quality and safety standards, resource tracking, labor management, equipment management, project visibility, ai construction software, mobile project management, cost control, construction workflows, real-time communications, partner integrations, client visibility, contract management, construction budgeting, customizable workflows, prequalification software, education resources, training resources, customer support, construction data analysis, performance reporting, contractor collaboration, resource forecasting, 360 reporting, advanced analytics, project insights, contractor performance, healthcare, finance, distribution, construction &amp; real estate, information technology &amp; services, productivity, enterprise software, enterprises, computer software, health care, health, wellness &amp; fitness, hospital &amp; health care</v>
          </cell>
          <cell r="J271" t="str">
            <v>Cloudflare DNS, Gmail, Google Apps, Microsoft Office 365, CloudFlare Hosting, Segment.io, Taboola Newsroom, DemandBase, WP Engine, Atlassian Cloud, Drift, OneTrust, React Redux, GitHub Hosting, Salesforce Service Cloud, Webflow, Marketo, Omniture (Adobe), Salesforce Live Agent, Slack, Salesforce, Adobe Marketing Cloud, greyscale - grey, Mobile Friendly, Facebook Custom Audiences, Google AdSense, Quantcast, Varnish, JivoSite, Bootstrap Framework, Disqus, Shopify, Yelp, Adobe Media Optimizer, Gravity Forms, New Relic, Bing Ads, Visual Website Optimizer, AddThis, Amadesa, Google Play, The Trade Desk, Simpli.fi, LiveRamp, Parse.ly, Facebook Login (Connect), Wistia, DoubleClick Conversion, ShareThis, reCAPTCHA, Amazon Associates, CallRail, DoubleClick Floodlight, Google Maps, WordPress.org, DoubleClick, Wix, Linkedin Marketing Solutions, Facebook Widget, Google Tag Manager, Google Analytics, Piwik, Google Dynamic Remarketing, Bizible, Linkedin Widget, Woo Commerce, Stripe, Yandex Metrica, Google Font API, Procore, AI, Certinia, Zuora, SAP Concur, Coupa, NetSuite, AWS Trusted Advisor, IBM ILOG CPLEX Optimization Studio, Microsoft Azure Monitor, Okta, Kubernetes, Amazon EKS Anywhere, Terraform, Sizmek (MediaMind), AWS Key Management Service (KMS), AWS Security Hub, Amazon GuardDuty, Hornetsecurity Spam and Malware Protection, Xactly Incent, Apex, Salesforce Lightning Web Components, OpenTable for Restaurants, Salesforce Flow, REST, Jira, Qualtrics, Amazon Connect, Genesys, Five9, Copado, Git, Adobe Experience Cloud, LiveAgent, BASE, ACCELQ, AWS SDK for JavaScript, Azure Devops, GitHub Actions, Ironclad, Javascript, Jenkins, Ning, Postman, Salesforce CPQ, Selenium, GitHub, Workday, Apache Kafka, Gong, , Salesforce Sales Cloud, Salesforce Marketing Cloud Intelligence (formerly Datorama), Amazon Web Services (AWS), Figma, SQL, Ansible, Python, Datadog, Splunk, Amazon Virtual Private Cloud (Amazon VPC), .NET, AWS Application Load Balancer, Cisco Secure Firewall Management Center, Cisco VPN, VMware SD-WAN, Flow, Xray, SWIFT, SimpleLegal, An Onit Product, Snowflake, Databricks, Tableau, Gemini, Horovod, Ruby On Rails, Spark, Delta Lake, Apache Iceberg, Airflow, Microsoft Office, TypeScript, AWS Analytics, OpenTelemetry, Honeycomb, Azure Analysis Services, React, CircleCI, Argocd, Sage, QuickBooks, Zendesk, Secured MVC Forum on Windows 2012 R2, Rails Assets, Next.js, Node.js, Progress Sitefinity, ServiceNow, Jira Service Management, Adobe, Adobe Analytics, FlipHTML5, CSS, Cypress, Playwright, Jest, PostgreSQL, AWS CloudFormation, Sage Intacct, Microsoft Windows Server 2012, Burp Suite, Salesforce Commerce Cloud, Salesforce Revenue Cloud, SOQL, Dash, Esri Reports, Google Cloud, Microsoft Azure, LinkedIn Sales Navigator, Taleo Applicant Tracking Systems (ATS), 3M 360 Encompass - Health Analytics Suite, BlueTie Vault, IDC, Kotlin, ANGEL LMS, Azure Cost Management, NTENT, Google AlloyDB for PostgreSQL, Workato, Zip, CallMiner Eureka, Salesforce VisualForce, Excel4Apps, SharePoint, Amazon Managed Streaming for Apache Kafka (Amazon MSK), .GIS, ServiceNow Service Graph Connectors, Langchain, Appium, Espresso, XCTest, Android, Kiosked, Zoomdata, LeanData, C#, Gem, LinkedIn Recruiter, Google Cloud Platform, GitHub Advanced Security, Mode, Power BI Documenter, Scala, Azure Key Vault, LangGraph, Connect, ISO+â„¢, Azure Security Center, Tor, Docker, Prometheus, Grafana, ELK Stack, Microsoft PowerShell, Bash, PagerDuty, Opsgenie, Nestjs, MongoDB, CloudFlare, Microsoft Excel, Salesforce Platform, Red Hat JBoss Enterprise SOA Platform, Copilot, Autodesk BIM Collaborate, ADP Applicant Tracking System, HELM, Wider Planet, Salesforce CRM Analytics, Oracle Cloud Infrastructure, Boomi, Zuora Billing, Xactly, Prisma, Elasticsearch, Redis, Express JS Framework, Drone, Google Analytics 4 (GA4), Construct, Allen Interactions Inc, Atlassian, go+, SAP Enterprise Portfolio and Project Management, CAT, Demandware Analytics, dbt, Stitch, Redshift, Metabase, Matillion, Spring Boot, Interact, Nmap, Google Sheets, Argo CD, Amazon Simple Storage Service (S3), Oracle Cloud Infrastructure Identity and Access Management, Bugsnag, SAP Contract Lifecycle Management (CLM), Clari, FinancialForce, Argon CI/CD Security, Certinia Accounting, Avigilon, AlertMedia, LinkedIn Ads, Sales Cloud Einstein, Outreach.io, Concur, Pinecone, Weaviate, Apache Flink, Pages, PowerBI Tiles, CodeQL, INAP, LeafLink, Conga CPQ, Avalara, Barracuda Spam Firewall, Kona Web Application Firewall</v>
          </cell>
          <cell r="K271">
            <v>1182326454</v>
          </cell>
          <cell r="L271" t="str">
            <v>Other</v>
          </cell>
          <cell r="N271">
            <v>44652</v>
          </cell>
          <cell r="O271">
            <v>1322509000</v>
          </cell>
          <cell r="Q271" t="str">
            <v>Procore Technologies, Inc. is a cloud-based construction management software platform founded in 2002 and headquartered in Carpinteria, California. The platform connects various stakeholders in the construction industry, including owners, contractors, architects, and engineers, to facilitate real-time collaboration and streamline workflows throughout the project lifecycle. Procore has evolved significantly since its inception, expanding its offerings to include 13 distinct products that address project management, finance, quality and safety, and design coordination, among other areas.
With a presence in over 150 countries, Procore has supported more than 3 million projects, helping construction firms modernize their operations and improve efficiency. The platform integrates with over 180 third-party applications, enhancing its capabilities and allowing users to manage resources and productivity effectively. Procore aims to address industry challenges such as labor shortages and mental health, ultimately promoting better business practices and profitability in the construction sector.</v>
          </cell>
          <cell r="R271">
            <v>2002</v>
          </cell>
        </row>
        <row r="272">
          <cell r="A272" t="str">
            <v>CNBC</v>
          </cell>
          <cell r="B272">
            <v>0</v>
          </cell>
          <cell r="C272">
            <v>3300</v>
          </cell>
          <cell r="D272" t="str">
            <v>media production</v>
          </cell>
          <cell r="E272" t="str">
            <v>http://www.cnbc.com</v>
          </cell>
          <cell r="F272" t="str">
            <v>http://www.linkedin.com/company/cnbc</v>
          </cell>
          <cell r="G272" t="str">
            <v>Englewood Cliffs</v>
          </cell>
          <cell r="H272" t="str">
            <v>New Jersey</v>
          </cell>
          <cell r="I272" t="str">
            <v>financial news, journalism, market updates, merger &amp; acquisitions, business news, finance, markets, stocks, career, business, earnings, news, world market news, investing tools, entrepreneurship, financial services, broadcast media production &amp; distribution, digital media, information, financial event hosting, content creation, media &amp; publishing, media partnerships, global financial coverage, market news digital subscription, market data visualization, stock market updates, financial news apps, streaming video, content marketing, market analysis, digital advertising, business news conferences, investor audience, financial news video content, services, market data feeds, business news audience engagement, investor insights, business events, business news digital platforms, digital content distribution, financial news podcasts, business news podcasts, financial news live streams, real-time data feeds, stock market coverage, economic reporting, financial reporting, interactive charts, business news social media, wealth management, business journalism, b2b, financial news analytics, live broadcasting, broadcasting, real-time data, international news bureaus, international bureaus, economic news, global bureaus, live broadcasting technology, market analysis reports, digital platforms, market commentary videos, b2c, global media, financial analysis tools, market commentary, live coverage, media partnership, financial data feeds, business leader interviews, market forecast analysis, live tv, market research, digital streaming, global reach, financial market coverage, live tv programming, financial data, global business news coverage, financial news analysis, real-time market updates, market data, market insights, financial analysis, stock markets, real-time trading, investment insights, personal finance, financial planning, credit monitoring, earnings reports, investment strategies, banking services, loan comparisons, savings accounts, investment portfolio, credit cards, debt relief, robo-advisors, ira accounts, market forecasts, stock screener, market trends, cryptocurrency trading, small business loans, budgeting tools, expense tracking apps, financial education, tax software, identity theft protection, investment apps, best credit cards, financial advisors, trading alerts, equity investments, insurance options, wealth building, market volatility, investment risk management, commodities trading, exchange-traded funds, global markets analysis, investing club, dividend investing, retirement planning, alternative investments, crowdfunding, social media marketing, fintech solutions, economic indicators, media, marketing &amp; advertising, investment management, broadcast media, social fundraising, social media, consumer internet, consumers, internet, information technology &amp; services, fund-raising, marketing</v>
          </cell>
          <cell r="J272" t="str">
            <v>Akamai, NSOne, Amazon SES, Microsoft Office 365, Amazon AWS, Parse.ly, Mobile Friendly, Omniture (Adobe)</v>
          </cell>
          <cell r="K272">
            <v>186887</v>
          </cell>
          <cell r="L272" t="str">
            <v>Other</v>
          </cell>
          <cell r="M272">
            <v>186887</v>
          </cell>
          <cell r="N272">
            <v>43892</v>
          </cell>
          <cell r="O272">
            <v>510000000</v>
          </cell>
          <cell r="P272">
            <v>79</v>
          </cell>
          <cell r="Q272" t="str">
            <v>CNBC is a global business news media company owned by NBCUniversal, specializing in live television programming, digital content, and events focused on financial markets and economic news. Launched in 1989, CNBC has grown to reach over 450 million consumers worldwide each month, establishing itself as a leader in business news.
The company offers 23 hours of live TV programming daily across the U.S., Europe, and Asia, featuring popular shows like *Squawk Box* and *American Greed*. CNBC operates international channels, including CNBC Europe and CNBC Asia, and provides 24/7 digital streaming services. It also hosts various business events and has partnerships for content exchange with organizations like Dow Jones. With a strong emphasis on delivering award-winning journalism, CNBC continues to impact viewers' lives and finances through its comprehensive coverage and insights.</v>
          </cell>
          <cell r="R272">
            <v>1989</v>
          </cell>
        </row>
        <row r="273">
          <cell r="A273" t="str">
            <v>Teladoc Health</v>
          </cell>
          <cell r="B273">
            <v>0</v>
          </cell>
          <cell r="C273">
            <v>4700</v>
          </cell>
          <cell r="D273" t="str">
            <v>hospital &amp; health care</v>
          </cell>
          <cell r="E273" t="str">
            <v>http://www.teladochealth.com</v>
          </cell>
          <cell r="F273" t="str">
            <v>http://www.linkedin.com/company/teladoc-health</v>
          </cell>
          <cell r="G273" t="str">
            <v>New York</v>
          </cell>
          <cell r="H273" t="str">
            <v>New York</v>
          </cell>
          <cell r="I273" t="str">
            <v>telemedicine, 247 access to a board certified doctor, physician crosscoverage, healthcare benefits, online doctor consultation, electronic medical records, telehealth, healthcare, interactive health tools, employee benefits, mental health, hr benefits, virtual care, primary care, chronic care, health &amp; wellness, medical/nursing services, health care, hospitals &amp; health care, chronic care management, ai diagnostics, healthtech, healthcare analytics, ai-driven clinical oversight, ai-enabled clinical workflows, global healthcare, healthcare cloud, healthcare providers, mental health support, healthcare network, healthcare software, solo platform, healthcare industry, video conferencing, healthcare services, best doctors, healthcare system integration, virtual hospital solutions, patient safety, healthcare provider tools, healthcare management, healthcare infrastructure, virtual healthcare, digital health, global health services, innovation, urgent care, healthcare automation, services, patient experience, ai patient safety, healthcare technology platform, healthcare scale, ai-enabled patient safety, ai patient safety organization, healthcare partnerships, healthcare solutions, mobile app, ai clinical decision support, b2b, ai in healthcare delivery, telemedicine app, hospital-to-home care, healthcare delivery, expert medical opinions, healthcare platform, ai-enabled patient management, acquisitions, healthcare technology, virtual sitter, remote diagnostics, healthcare monitoring, healthcare scalability, hospital safety technology, digital health tools, virtual health platform, healthcare data, virtual health monitoring, remote patient safety, ai in hospital care, d2c, virtual hospital, telemedicine platform, healthcare access, personalized healthcare, hospital-to-home telehealth, remote hospital care, ai-powered patient safety tools, virtual consultations, healthcare provider network, offices of physicians, specialty care, patient engagement, healthcare worldwide, b2c, remote patient monitoring, livongo, intouch health, ai-enabled healthcare, mobile health app, scalable healthcare, remote healthcare, virtual care for hospitals, ai patient monitoring, healthcare transformation, healthcare innovation, clinical support tools, ai solutions, hospital virtual care, health care information technology, health, wellness &amp; fitness, hospital &amp; health care, computer software, information technology &amp; services</v>
          </cell>
          <cell r="J273" t="str">
            <v>Cloudflare DNS, Outlook, CloudFlare Hosting, Amazon AWS, Microsoft Office 365, Gmail, Google Apps, Zendesk, Route 53, Amazon SES, Mimecast, Marketo, Pardot, Influitive, Google Cloud Hosting, accessiBe, WP Engine, Atlassian Cloud, Drift, OneTrust, MongoDB, Workday, Slack, Salesforce, JQuery 2.1.1, CloudFlare, React Redux, React, Salesforce Live Agent, Taboola Newsroom, Active Campaign, DemandBase, Oracle Cloud, Google Font API, Bizible, Mobile Friendly, Visual Website Optimizer, Workday Recruit, Qualtrics, Google Play, Typekit, iTunes, Vimeo, Ruby On Rails, New Relic, Bootstrap Framework, Piwik, Google Maps, Google Analytics, ASP.NET, reCAPTCHA, Quantcast, LiveChat, Remote, AI, Android, Google Cloud BigQuery, Looker, Apptio Cloudability SaaS, Power BI Documenter, Excel4Apps, Microsoft Power Apps, Pages, Lime CRM, Apex, Flow, Git, Ning, OpenTable for Restaurants, Remedy Single Sign On, REST, Salesforce Lightning Web Components, SOQL, WP-Oauth, Oracle Analytics Cloud, Tableau, Jira, Confluence, SharePoint, Forms on the Fly, Microsoft Power Automate, Visio, Microsoft PowerPoint, Semrush, IBX SmartView, Alteryx, Micro Focus ArcSight, Canva, Adobe Creative Suite, Maropost, Microsoft Teams Rooms, ICP, Salesforce CRM Analytics, AWS Transfer for SFTP</v>
          </cell>
          <cell r="K273">
            <v>810200000</v>
          </cell>
          <cell r="L273" t="str">
            <v>Merger / Acquisition</v>
          </cell>
          <cell r="M273">
            <v>0</v>
          </cell>
          <cell r="N273">
            <v>43831</v>
          </cell>
          <cell r="O273">
            <v>2529977000</v>
          </cell>
          <cell r="Q273" t="str">
            <v>Teladoc Health is a leading telemedicine and virtual healthcare company founded in 2002 and based in Purchase, NY, with operations in Dallas. The company provides whole-person virtual care to over 90 million people across 130 countries through a network of licensed healthcare professionals. Teladoc connects patients with clinicians via phone, video, and mobile app, making healthcare more accessible and convenient.
The company offers a wide range of virtual care solutions, including primary and acute care, mental health services, chronic condition management, and specialty care. Its innovative approach integrates data and clinical expertise to deliver personalized health outcomes. Teladoc has facilitated over 70 million virtual visits and continues to expand its services, including AI-enabled features for enhanced patient safety. With a workforce of over 5,000 employees, Teladoc is recognized for its commitment to quality care and has received accolades for being a trusted and desirable workplace.</v>
          </cell>
          <cell r="R273">
            <v>2002</v>
          </cell>
        </row>
        <row r="274">
          <cell r="A274" t="str">
            <v>HGS</v>
          </cell>
          <cell r="B274">
            <v>0</v>
          </cell>
          <cell r="C274">
            <v>19000</v>
          </cell>
          <cell r="D274" t="str">
            <v>information technology &amp; services</v>
          </cell>
          <cell r="E274" t="str">
            <v>http://www.hgs.cx</v>
          </cell>
          <cell r="F274" t="str">
            <v>http://www.linkedin.com/company/hinduja-global-solutions-inc--</v>
          </cell>
          <cell r="G274" t="str">
            <v>Carol Stream</v>
          </cell>
          <cell r="H274" t="str">
            <v>Illinois</v>
          </cell>
          <cell r="I274" t="str">
            <v>business process management, technology, cx, marketing, automation, cloud, analytics, work at home, work cloud, digital experience, social media, it services &amp; it consulting, long-term relationships, b2c, long-term client relationships, ai for reputation management, ai for customer engagement, ai for online reputation, consumer packaged goods, e-commerce, services, outsourcing, data engineering, ai security measures, back-office outsourcing, generative ai for cx, data analytics, ai for compliance, ai for customer support, ai in social media monitoring, ai-powered chatbots, b2b, computer systems design and related services, enterprise ai models, ai applications, ai models, customer satisfaction, ai for content moderation, ai for process automation, public sector &amp; utilities, online reputation management, cybersecurity staffing, ai prototyping, client relationships, ai in analytics, robotic process automation, content moderation, ai for document processing, ai risk mitigation, ai, telecom, media &amp; tech, partnerships, d2c, cybersecurity, multichannel support, ai in healthcare, banking &amp; finance, global delivery, artificial intelligence, cloud migration, ai in retail, ai in data governance, enterprise ai, ai in cybersecurity, back-office processing, ai compliance, contact center, ai in content moderation, social media monitoring, outsourcing solutions, global delivery centers, data governance, digital innovation, data warehouse, real-time support, ai in hr, generative ai solutions, client engagement, ai for social media, consulting, ai risk management, ai-driven insights, rpa, partnership &amp; collaboration, ai in banking, ai-powered automation, cloud strategy, customer experience, ai security, technology partnerships, ai security consulting, data lake, cx solutions, ai in telecom, ai security assessments, technology solutions, contact center outsourcing, social media team, ai training, bpm, industry-specific solutions, digital transformation, operational excellence, ai in public sector, offshore staffing, social media response, operational efficiency, retail, technology consulting, digital marketing, ai-powered contact center, conversational commerce, generative ai, ai governance, intelligent document processing, human resource outsourcing, innovation, social media engagement, ai for social media engagement, ai deployment, risk management, industry verticals, reputation management, customer insights, ai for marketing automation, customer engagement, cloud services, ai for customer insights, hro, business process outsourcing, contact center solutions, back office outsourcing, it staffing, customer experience management, omnichannel engagement, business transformation, staff augmentation, customer lifetime value, financial services solutions, telecom solutions, retail solutions, consumer packaged goods solutions, public sector solutions, partnership and collaboration, data-driven insights, employee engagement solutions, process reengineering, lean consulting, omnichannel customer service, virtual employee models, customer interaction analytics, end-to-end project execution, strategic marketing, saas solutions, cx optimization, digital infrastructure services, healthcare, finance, consumer products &amp; retail, information technology &amp; services, consumer internet, consumers, internet, management consulting, marketing &amp; advertising, cloud computing, enterprise software, enterprises, computer software, staffing, staffing &amp; recruiting, health care, health, wellness &amp; fitness, hospital &amp; health care, financial services</v>
          </cell>
          <cell r="J274" t="str">
            <v>Google Cloud Hosting, Outlook, Microsoft Office 365, Amazon AWS, OneTrust, React, Hubspot, Pardot, Bluekai, Drupal, Azure Active Directory, WordPress.org, Nginx, Zencoder, Google Tag Manager, Google Font API, Vimeo, Facebook Custom Audiences, Mobile Friendly, Remote, ABAP, Act!, Adform DMP, Composer, Evolve IP, IBM ILOG CPLEX Optimization Studio, Rapid7 InsightVM, Red Hat JBoss Enterprise SOA Platform, SAP, SAP ECC, SAP S/4HANA, Winshuttle Foundation, Linkedin Marketing Solutions, Salesforce CRM Analytics, Microsoft Azure Monitor, Spark, Brandwatch, Google, Sprout Social, SAP Analytics Cloud</v>
          </cell>
          <cell r="K274">
            <v>5000000</v>
          </cell>
          <cell r="L274" t="str">
            <v>Merger / Acquisition</v>
          </cell>
          <cell r="M274">
            <v>5000000</v>
          </cell>
          <cell r="N274">
            <v>43191</v>
          </cell>
          <cell r="O274">
            <v>506121000</v>
          </cell>
          <cell r="Q274" t="str">
            <v>HGS (Hinduja Global Solutions) is a global business process outsourcing (BPO) and technology services company. It specializes in AI-powered customer experience (CX), digital transformation, automation, and analytics across various industries. HGS integrates advanced technologies to enhance operations, improve scalability, and drive business growth.
The company offers a wide range of services, including omnichannel customer journeys, intelligent automation, cloud services, and cybersecurity. HGS provides solutions like the AI-powered Agent X for contact center productivity and the HGS PULSE analytics platform for customer insights. With expertise in sectors such as consumer packaged goods, retail, healthcare, and financial services, HGS tailors its offerings to meet the unique needs of its clients. The company emphasizes flexible pricing models and partnerships with leaders in technology to support secure and scalable transformations.</v>
          </cell>
          <cell r="R274">
            <v>2000</v>
          </cell>
        </row>
        <row r="275">
          <cell r="A275" t="str">
            <v>Quad</v>
          </cell>
          <cell r="B275">
            <v>0</v>
          </cell>
          <cell r="C275">
            <v>11000</v>
          </cell>
          <cell r="D275" t="str">
            <v>marketing &amp; advertising</v>
          </cell>
          <cell r="E275" t="str">
            <v>http://www.quad.com</v>
          </cell>
          <cell r="F275" t="str">
            <v>http://www.linkedin.com/company/quadgraphics</v>
          </cell>
          <cell r="G275" t="str">
            <v>Sussex</v>
          </cell>
          <cell r="H275" t="str">
            <v>Wisconsin</v>
          </cell>
          <cell r="I275" t="str">
            <v>mailing &amp; distribution, packaging, media deployment, print, media services, retail inserts, workflow solutions, creative operations, special interest publications, magazines, campaign performance, print management, multichannel marketing, strategy, imaging, catalogs, commercial specialty, digital marketing, technology solutions, data &amp; analytics, direct mail, data &amp; strategy, instore marketing, marketing strategy, creative services, creative, books, consulting, managed services, directories, print production, content services, commercial &amp; specialty, direct marketing, instore, publishing, consumer discretionary, advertising services, global footprint, media activation at scale, consumer engagement strategies, media insights, customer journey mapping, integrated media solutions, media platforms, campaign optimization, content marketing, advertising agencies, media buying strategies, social responsibility, marketplace integration, media performance improvement, media effectiveness, content creation, multi-channel activation, media engagement, in-store marketing, media automation tools, media data, media performance analytics, customer engagement, media optimization platforms, customer targeting, data intelligence, marketing automation, media and communications, media placement, in-store experiences, media solutions, media data integration, digital media, media activation, media transparency and accountability, media channels, media campaign management, campaign management, media transparency, media buying, media measurement, creative scalability, business growth, media management, market leadership, media delivery, health and medical, market research, marketing and advertising, media automation, multi-channel campaigns, media planning tools, media analytics platforms, financial services, digital content creation, digital transformation, media analytics, brand storytelling, digital transformation in marketing, media technology, media analytics tools, brand strategy, media execution, media targeting technology, long-term client relationships, retail media networks, media delivery optimization, data-driven marketing, digital media innovation, printing and publishing, media reach, scalable solutions, trust and empowerment, integrated marketing solutions, operational efficiency, client-centric approach, media roi, media campaigns, scalable creative production, media performance measurement, client partnerships, brand experience design, consumer insights, omnichannel marketing, media performance, media planning, digital and physical packaging, brand experience, media optimization, operational excellence, scalable creative, client success, media strategy, consumer packaged goods, innovative marketing, sustainable business, physical and digital integration, global marketing, print and digital integration, customized marketing, retail in-store marketing, marketing solutions, consumer connections, branding, data-driven intelligence, creative production, media strategies, retail marketing, direct-to-consumer, packaging solutions, marketing effectiveness, speed to market, client technology, integrated marketing, cost efficiencies, personalized marketing, customer experience, creative strategy, programmatic media, data integration, cross-channel campaigns, marketing analytics, advertising strategies, ai-driven solutions, ecommerce marketing, brand awareness, audience targeting, interactive marketing, digital assets, research and tools, webinars, marketing guides, data transparency, integrated media, creative quality, production efficiency, marketing ecosystem, business value, b2b, b2c, e-commerce, healthcare, finance, distribution, consumer products &amp; retail, shipping, logistics &amp; supply chain, media, marketing &amp; advertising, marketing, saas, computer software, information technology &amp; services, enterprise software, enterprises, consumer internet, consumers, internet, health care, health, wellness &amp; fitness, hospital &amp; health care</v>
          </cell>
          <cell r="J275" t="str">
            <v>Salesforce, Sendgrid, ExactTarget, SendInBlue, Outlook, Pardot, Microsoft Office 365, VueJS, Microsoft Application Insights, WP Engine, Leadfeeder, The Trade Desk, Eloqua, Slack, Citrix NetScaler, SharpSpring, Remote, Epic, Electron, Microsoft PowerPoint, Adobe Creative Suite, Figma, Strato, Adobe InDesign, Adobe Photoshop, Tor, Deltek ComputerEase, AC500 PLC, LogIC, Global Relay, Quip, Stitch, GatherContent, poly, Snowflake, Microsoft SQL Server Reporting Services, Python, PySpark, Alteryx, Postpresso, Board, CONTROL, FRAC Pumps, Compressor, Air, ICP, AMP, Cornerstone HR, .NET, Microsoft Power Platform, Azure Devops, Visual Studio, DATAVERSE LTD, Creo+, Fusion ERP Analytics, AI, EMaint, Olo, Ning, DatoCMS, Mediaocean, SpectraLink, Microsoft Office, Semrush, Highspot, SES, Git, Automic Automation, ABB Robotics, Wordpress, Micro, Connect, Go1, Absorb, Analyzer, Grafana, Siemens PROFIBUS, Gem, Amazon Elastic MapReduce (EMR), Webo, Microsoft Windows Server 2012, Azure Linux Virtual Machines, Oracle Virtualization, Microsoft Active Directory Federation Services, Security, Cisco VPN, Siemens SIMATIC S7, Cisco Secure Firewall Management Center, Blue Coat ProxySG, CAT, Splunk, Tenable Nessus, Salesforce CRM Analytics, Microsoft OneNote, Wasp Barcode, SentenceTransformers, Backblaze Computer Backup, Flutter, Dart, CNC Software, Brandfolder, Box, Pipedrive, Motorola, Bob, ABB Distributed Control Systems (DCS), CSC, Nec Asia Pacific Pte Ltd, Make, ISO+â„¢, eMaint CMMS, Act!</v>
          </cell>
          <cell r="O275">
            <v>2419900000</v>
          </cell>
          <cell r="Q275" t="str">
            <v>Quad is a global marketing company based in Sussex, Wisconsin, with a rich history dating back to 1971. Originally founded as a commercial printer, Quad has transformed into a comprehensive marketing solutions provider, generating over $3 billion in annual revenue and employing more than 13,000 people across North America, Europe, and Latin America. The company is known for its innovative approach and problem-solving capabilities, which have been key to its growth and success.
Quad offers a wide range of services, including commercial printing for catalogs, magazines, and personalized packaging, as well as advanced marketing solutions that incorporate branding, analytics, and content production. The company also specializes in ink manufacturing and transportation services, ensuring competitive pricing and high-quality output. Quad serves thousands of major brands, producing high-profile publications and delivering multichannel marketing strategies that connect brands with consumers effectively. Its commitment to empowerment, trust, and innovation has earned it recognition as a great workplace and a leader in the printing and marketing industry.</v>
          </cell>
          <cell r="R275">
            <v>1971</v>
          </cell>
        </row>
        <row r="276">
          <cell r="A276" t="str">
            <v>RevGenius</v>
          </cell>
          <cell r="B276">
            <v>0</v>
          </cell>
          <cell r="C276">
            <v>3900</v>
          </cell>
          <cell r="D276" t="str">
            <v>think tanks</v>
          </cell>
          <cell r="E276" t="str">
            <v>http://www.revgenius.com</v>
          </cell>
          <cell r="F276" t="str">
            <v>http://www.linkedin.com/company/revgenius</v>
          </cell>
          <cell r="G276" t="str">
            <v>New York</v>
          </cell>
          <cell r="H276" t="str">
            <v>New York</v>
          </cell>
          <cell r="I276" t="str">
            <v>community for tech professionals, fast-growing tech companies, community for innovative entrepreneurs, community for revops professionals, community for sales and marketing leaders, customer retention, partner programs, business consulting, community for revenue leaders, revenue leadership, revops, community for system re-designers, pipeline development, demand generation, gtm strategies, community for bold innovators, community for business transformation, sales and marketing community, go-to-market, community for digital pioneers, sales and revops education, gtm strategy, tech industry focus, community collaboration, industry events, ai in sales and marketing, marketing strategies, industry leadership, tech community, community influence, b2b revenue professionals, management consulting services, growth strategies, business transformation, innovative revenue strategies, operational efficiency, community resources, community content delivery, community for system architects, community and social organizations, community networking events, community for revenue innovators, community-based marketing, lead generation and pipeline growth, process optimization, community for revenue creators, lead generation, community for growth strategists, b2b sales, revops community, revenue growth, community for bold ideas, digital community platform, community platform infrastructure, community collaboration tools, community for future-focused professionals, services, ai in gtm, b2b saas focus, community partnerships, revenue creation disruption, sales enablement, community engagement channels, community marketing, community for revenue builders, b2b, sales strategies, disruption in revenue models, revenue innovation, community for revenue operations leaders, community for strategic thinkers, community for digital transformation, community event hosting, community-led innovation, b2b marketing, community for growth hackers, community engagement, community for change makers, community for business transformation experts, b2b saas, community for marketing professionals, membership community, events, community for industry disruptors, community innovation, digital community, community for growth strategies, community security, customer experience, community for saas companies, community for industry pioneers, marketing and advertising, community for disruption advocates, community for system builders, community for sales and marketing, community for revenue operations, digital marketing, community for future of revenue, industry events and webinars, content creation, community for tech startups, event management, community for innovation leaders, community for industry leaders, community platform, community for sales professionals, community for revenue disruptors, customer relationship management, community content and resources, community-driven platform, content marketing, information technology and services, b2b growth, community networking, saas sales, revenue operations, customer success, sales development representatives, professional development, ai in sales, sales training, networking events, user engagement, community-led growth, continuous learning, voluntary membership, peer support, webinars, revenue intelligence, networking opportunities, sales productivity, gamification, content strategy, personalization, sales coaching, market insights, collaboration opportunities, inclusion diversity, member resources, job board, market trends, industry insights, sales analytics, customer insights, customer advocacy, content curation, interactive learning, sales automation, performance metrics, business development, training programs, thought leadership, distribution, management consulting, marketing, marketing &amp; advertising, marketing strategy, sales, events services, crm, enterprise software, enterprises, computer software, information technology &amp; services, saas</v>
          </cell>
          <cell r="J276" t="str">
            <v>Cloudflare DNS, Gmail, Google Apps, MailChimp SPF, ADP Workforce Now, VueJS, Vercel, Typeform, Slack, Hubspot, Google Analytics, Google Font API, YouTube, Mobile Friendly, Linkedin Marketing Solutions, Shopify, WordPress.org, Facebook Custom Audiences, Facebook Login (Connect), Facebook Widget, Google Tag Manager, Remote</v>
          </cell>
          <cell r="O276">
            <v>4700000</v>
          </cell>
          <cell r="Q276" t="str">
            <v>RevGenius is a community-focused platform for B2B sales, marketing, and revenue operations professionals, founded in 2020 by DhungJoo (DJ) Kim and Jared Robin. Headquartered in New York, the company operates as a membership-based service with a growing community of 50,000 members from leading tech companies.
The platform offers various engagement channels and services, including Slack cohorts for real-time collaboration, educational content and training for professional development, and networking opportunities through industry events. RevGenius also hosts a monthly Demo Day for members to showcase innovations and has partnership programs designed to connect partners with their ideal customer profiles. The company employs 5-9 people and generates approximately $5.2 million in revenue.</v>
          </cell>
          <cell r="R276">
            <v>2020</v>
          </cell>
        </row>
        <row r="277">
          <cell r="A277" t="str">
            <v>TeacherGoals</v>
          </cell>
          <cell r="B277">
            <v>0</v>
          </cell>
          <cell r="C277">
            <v>6500</v>
          </cell>
          <cell r="D277" t="str">
            <v>primary/secondary education</v>
          </cell>
          <cell r="E277" t="str">
            <v>http://www.teachergoals.com</v>
          </cell>
          <cell r="F277" t="str">
            <v>http://www.linkedin.com/company/teachergoals</v>
          </cell>
          <cell r="G277" t="str">
            <v>Indianapolis</v>
          </cell>
          <cell r="H277" t="str">
            <v>Indiana</v>
          </cell>
          <cell r="I277" t="str">
            <v>primary &amp; secondary education, online learning, teacher merchandise, retail, iep support, classroom tech tools, event management, classroom management, self-paced courses, education technology, technology integration in schools, educator courses, teacher resources, teacher podcasts, teacher training, educator webinars, inclusive classroom strategies, teacher leadership development, b2c, educator community, educator collaboration, e-commerce, b2b, teacher community engagement, teacher empowerment, education, digital classroom tools, educational content, teacher support, classroom strategies, printables for teachers, professional development, education webinars, professional learning, e-learning, teacher community events, publishing, technology in education, educator resources, digital downloads, services, practical teaching tools, school community, online courses, d2c, inclusive education, childrenâ€™s books for education, educational support services, inclusion strategies, leadership development, education content creation, teacher development, educational resources, project-based learning, behavior management, social-emotional learning, education conferences, children's books, teacher swag, keynote speakers, edtech, interactive courses, teacher goals, teaching strategies, community building, book publishing, collaborative learning, best practices, student engagement, creative learning, instructional design, educational blogging, podcasts for educators, teaching tools, curriculum development, steam education, mindfulness in education, educational workshops, teacher networking, co-teaching strategies, rural education resources, empowered educators, equitable learning, parental engagement, lifelong learning, educational partnerships, innovative teaching, resource development, evidence-based practices, online learning community, ambassador program, creative pedagogy, consumer products &amp; retail, primary/secondary education, education management, internet, information technology &amp; services, computer software, events services, consumer internet, consumers, media</v>
          </cell>
          <cell r="J277" t="str">
            <v>Gmail, Google Apps, LearnDash, Oracle Cloud, Slack, Paypal, Woo Commerce, Facebook Comments, Eventbrite, WordPress.org, YouTube, Google Font API, Google Analytics, Facebook Custom Audiences, DoubleClick, Mobile Friendly, Facebook Widget, Facebook Login (Connect), Google Tag Manager, Vimeo, Google AdSense, Canva, Google Workspace, Android, Render, Circle, Remote, Reviews, AI, IoT, Node.js</v>
          </cell>
          <cell r="O277">
            <v>1200000000</v>
          </cell>
          <cell r="Q277" t="str">
            <v>TeacherGoals is an education-focused company founded in 2014 by Brad Weinstein, based in Indianapolis, IN. The company is dedicated to supporting educators worldwide by providing innovative resources such as professional development, online courses, conferences, podcasts, and blogs. TeacherGoals emphasizes practical, research-backed strategies to enhance teaching and leadership, helping educators, parents, and students thrive in their learning environments.
The company offers a variety of products through its online shop, including children's books, digital downloads, and teacher swag. TeacherGoals also publishes educational books that focus on topics like inclusion and school discipline. With a commitment to fostering connected communities, TeacherGoals serves thousands of educators and community members through its newsletters and events, making a positive impact in the education sector.</v>
          </cell>
          <cell r="R277">
            <v>2014</v>
          </cell>
        </row>
        <row r="278">
          <cell r="A278" t="str">
            <v>CitiusTech</v>
          </cell>
          <cell r="B278">
            <v>0</v>
          </cell>
          <cell r="C278">
            <v>6600</v>
          </cell>
          <cell r="D278" t="str">
            <v>information technology &amp; services</v>
          </cell>
          <cell r="E278" t="str">
            <v>http://www.citiustech.com</v>
          </cell>
          <cell r="F278" t="str">
            <v>http://www.linkedin.com/company/citiustech</v>
          </cell>
          <cell r="G278" t="str">
            <v>Princeton</v>
          </cell>
          <cell r="H278" t="str">
            <v>New Jersey</v>
          </cell>
          <cell r="I278" t="str">
            <v>healthcare software development, healthcare performance, clinical quality, data management, data &amp; analytics, healthcare it, clinical quality eg mu, stars, meaningful use, mobile health, hedis, enterprise healthcare applications, clinical data integration, medical devices, fhir, mips, business intelligence, connected health, digital engineering, clinical data, healthcare interoperability, hl7, medical imaging, healthcare big data, digital transformation, samd, healthvault, healthcare technology, health cloud, ihe, dicom, cchit, healthcare, health care information technology, consulting, new product development, health care, consumer goods, consumers, it services &amp; it consulting, ai for healthcare automation, healthcare patient engagement, ai for healthcare risk management, healthcare platform development, cloud computing for healthcare, ai for healthcare operational efficiency, medical imaging ai, healthcare analytics, healthcare quality improvement, ai for healthcare virtual assistants, revenue cycle management, health data analytics, healthcare cloud computing, ai for healthcare fraud detection, healthcare digital transformation strategy, life sciences, healthcare data governance, healthcare digital strategy, healthcare cloud solutions, healthcare analytics platforms, healthcare data management, ai-powered clinical decision support, ai in medical imaging, healthcare compliance, ai for healthcare revenue optimization, healthcare iot solutions, services, healthcare innovation, ai for healthcare quality, ai for revenue cycle management, healthcare performance management, ai for patient engagement, health it consulting, healthcare automation tools, healthcare connected systems, ai for healthcare compliance monitoring, healthcare data analytics, healthcare ai models, ai for healthcare patient safety, ai for healthcare supply chain, healthcare industry solutions, healthcare population health, healthcare data platform architecture, health data interoperability, ai for healthcare predictive modeling, computer systems design and related services, cloud computing, payer solutions, healthcare data analytics tools, healthcare payer solutions, ai for healthcare cybersecurity, healthcare digital engagement, healthcare predictive analytics, healthcare interoperability standards, ai for medical device management, healthcare regulatory standards, healthcare data interoperability tools, healthcare system integration, healthcare risk management, healthcare cybersecurity solutions, healthcare data security, healthcare operational efficiency, healthcare provider solutions, ai for healthcare engagement platforms, healthcare patient experience, cloud solutions, ai for healthcare data security, healthcare industry convergence, health data platforms, healthcare ai ethics, patient portal solutions, healthcare regulatory compliance tools, healthcare enterprise solutions, healthcare performance analytics, healthcare digital platforms, healthcare digital solutions, ai for healthcare patient monitoring, healthcare data lifecycle management, ai in healthcare, healthcare digital health apps, ai for healthcare imaging diagnostics, managed services, fhir-based interoperability, healthcare ai, ai for healthcare data integration, clinical decision support, healthcare digital transformation, patient engagement, healthcare data privacy, healthcare operational analytics, ai for healthcare decision automation, ai for healthcare clinical documentation, healthcare data lakes, ai for healthcare data privacy, regulatory compliance, healthcare revenue cycle, healthcare patient experience platforms, healthcare software platforms, analytics, healthcare cybersecurity, ai for population health, ai for healthcare risk prediction, healthcare enterprise data management, healthcare cloud migration, healthcare compliance standards, medtech, quality management, healthcare clinical decision support, healthcare clinical workflows, healthcare ai solutions, ai for healthcare personalization, ai for healthcare clinical trials, healthcare data integration, healthcare digital innovation, clinical workflows, healthtech, ai for healthcare compliance, ai for healthcare regulatory compliance, ai in healthcare workflows, medical device solutions, genai for healthcare, ai for healthcare data governance, healthcare real-world data, interoperability, healthcare enterprise software, healthcare digital front door, ai for healthcare workflow automation, healthcare system modernization, provider solutions, healthcare data warehouses, healthcare data compliance, healthcare modernization, b2b, ai for healthcare diagnostics, healthcare data pipelines, healthcare data visualization, population health, automation, healthcare automation, healthcare quality management, data security in healthcare, ai for healthcare quality measurement, healthcare digital health, ai-driven healthcare analytics, ai for healthcare cost reduction, value-based care, ehr solutions, payer analytics, interoperability solutions, cloud migration, provider analytics, consumer engagement, genai solutions, artificial intelligence in healthcare, data integration, telehealth solutions, cybersecurity services, patient services, life sciences analytics, real-world data, healthcare consulting, quality assurance, api integration, healthcare platforms, ai-driven analytics, payment models, performance improvement, healthcare it services, next-gen healthcare solutions, data privacy, data governance, cloud solutions for healthcare, patient care optimization, integration of medical devices, technology modernization, healthcare ecosystems, operational intelligence, partner solutions, medtech services, digital health tools, health, wellness &amp; fitness, internet, information technology &amp; services, hospital &amp; health care, enterprise software, enterprises, computer software</v>
          </cell>
          <cell r="J278" t="str">
            <v>Salesforce, Sendgrid, Outlook, Pardot, Microsoft Office 365, Jira, Atlassian Confluence, React, Hubspot, Slack, Linkedin Marketing Solutions, Google Remarketing, Vimeo, reCAPTCHA, Facebook Custom Audiences, Google Analytics, DoubleClick Conversion, Lucky Orange, Facebook Login (Connect), Twitter Advertising, LiveRamp, Ecwid, Bootstrap Framework, Google Font API, Google Tag Manager, Mobile Friendly, Google AdSense, Wix, Braintree, WordPress.org, Google AdWords Conversion, YouTube, Multilingual, Facebook Widget, Google Dynamic Remarketing, Insightera, AI, Remote, Google, Langchain, Sage, SQL, Python, Jupyter, Microsoft Azure Monitor, AWS Trusted Advisor, IBM ILOG CPLEX Optimization Studio, Azure Devops, GitHub Actions, Snowflake, Azure Data Factory, Azure Data Lake Storage, Azure Functions, erwin Data Modeler, Mode, ER/Studio, PowerBI Tiles, IoT, Amazon CloudWatch, Soap Media, AWS SDK for JavaScript, DotNetNuke, Oracle Analytics Cloud, IBM Db2 for Linux, UNIX, and Microsoft Windows, Azure Cosmos DB, Azure Analysis Services, AWS Analytics, Azure Container Apps, Kubernetes, Databricks, Delta, Delta Lake, Spark SQL, PySpark, Unity Catalog, Amazon S3, Amazon EC2, Sizmek (MediaMind), Apache Hadoop HDFS, Spark, Scala, Hive, Apache Impala, Git, Airflow, Jenkins, Unix, Azure Data Lake Analytics, GitHub, Apache Iceberg, go+, Node.js, Less, Terraform, API Gateway, MessageGears, TriZetto Facets, Angular, Lambda Cloud, Make, Amazon DynamoDB, Redshift, AWS CloudFormation, Snow, Power BI Documenter, PL/SQL, SQL Developer, Quest Toad, Oracle Data Pump, Catylist SiteLink, Docker, SAP PowerDesigner, Apache Spark, Check Point CloudGuard Harmony Connect (CloudGuard Connect), Bicep, Microsoft Fabric, Azure Synapse Analytics, dbt, Liquid, IBM Storage Suite for IBM Cloud Paks, Azure Key Vault, Azure Monitor, Azure Log Analytics, Microsoft Application Insights, CallMiner Eureka, FIS, Amazon EKS Anywhere, Istio, Camunda, CDK, OpenTelemetry, Aurora, PostgreSQL, MySQL, Redis, Amazon ElastiCache, AVEVA PDMS, AWS Key Management Service (KMS), AWS CloudTrail, Amazon GuardDuty, AWS WAF, OpenSearch, Amazon Managed Streaming for Apache Kafka (Amazon MSK), Amazon Kinesis, AWS PrivateLink, Amazon Virtual Private Cloud (Amazon VPC), Prometheus, Grafana, ELK Stack, AspenTech, CHEMCAD, ServiceNow, IBM Sterling B2B Integrator, Rust, Spring Boot, Spring, Spring Cloud, Apache Kafka, IntelliJ IDEA, Gradle, Google Cloud Platform, Karma, Jasmine, Azure Databricks, Aryson MySQL to MSSQL Converter, PHP, AWS Transit Gateway, Cision, Act!, Flow, Hibernate, Matillion, Fivetran, Informatica, IBM DataStage, Ab Initio, GoToAssist (FASTchat), SAP, Microsoft SQL Server Reporting Services, Spectrum, Segura 360Â° Privilege Platform, AWS Schema Conversion Tool, AWS Database Migration Service, Alteryx, Tableau, Amazon SageMaker, HELM, AWS Glue, Bash, Opsgenie, NLP, MEDENT, REST, WISE, AWS Greengrass, AWS Bedrock, Amazon Rekognition, Amazon Comprehend, Amazon Textract, KNIME, Frame, DeepStream, Dell Avamar, NeMo, Emma, Hadoop HDFS, Linkshare, VHDL, Cisco IP Interoperability and Collaboration System (IPICS), Cross Pixel Media, Quartic, Xaxis, Xilinx Vivado, Intel Quartus Prime, Tor, Signal, IBM Engineering Requirements Management DOORS Next, Uipath, Epic, UiPath Document Understanding, CSS, Cypress, Fastapi, Jest, MongoDB, Okta, Playwright, RXJS, TypeScript, 24-7 Media, Informatica B2B Data Exchange, Informatica PowerCenter, Oracle XML DB, R, Shiny, LeafLink, Google Cloud BigQuery, Rise, Oracle Data Mining (ODM), Micro, Elasticsearch</v>
          </cell>
          <cell r="K278">
            <v>1100000000</v>
          </cell>
          <cell r="L278" t="str">
            <v>Private Equity</v>
          </cell>
          <cell r="M278">
            <v>0</v>
          </cell>
          <cell r="N278">
            <v>44835</v>
          </cell>
          <cell r="O278">
            <v>413496000</v>
          </cell>
          <cell r="Q278" t="str">
            <v>CitiusTech is a global healthcare technology company founded in 2005 and headquartered in Princeton, New Jersey. With significant operations in Mumbai, India, and additional offices in the USA and Canada, the company employs over 2,700 professionals. CitiusTech specializes in digital innovation, business transformation, and technology solutions tailored for MedTech, health plans, providers, and life sciences organizations.
The company offers a range of services, including consulting, next-gen technologies, and domain-specific platforms for healthcare digital transformation. Notable products include the BI-Clinical analytics platform and AI-driven clinical decision support tools. CitiusTech focuses on enhancing clinical workflows, interoperability, and regulatory compliance, aiming to improve patient outcomes and operational efficiency. It serves over 140 healthcare enterprises, including Fortune 500 companies, and has established a strong reputation for client satisfaction and impactful solutions in the healthcare sector.</v>
          </cell>
          <cell r="R278">
            <v>2005</v>
          </cell>
        </row>
        <row r="279">
          <cell r="A279" t="str">
            <v>Ria Money Transfer</v>
          </cell>
          <cell r="B279">
            <v>0</v>
          </cell>
          <cell r="C279">
            <v>4300</v>
          </cell>
          <cell r="D279" t="str">
            <v>financial services</v>
          </cell>
          <cell r="E279" t="str">
            <v>http://www.riamoneytransfer.com</v>
          </cell>
          <cell r="F279" t="str">
            <v>http://www.linkedin.com/company/ria-financial</v>
          </cell>
          <cell r="G279" t="str">
            <v>Buena Park</v>
          </cell>
          <cell r="H279" t="str">
            <v>California</v>
          </cell>
          <cell r="I279" t="str">
            <v>prepaid cards, compliance, fintech, currency exchange, bill payments, online money transfer, check cashing, mobile phone topups, prepaid card, money transfer, remittances, bill payment, data security, promotional codes, retail, payment processing, remittance to africa, global network, digital platform, cash pickup, customer support, financial technology, mobile financial services, b2c, low-cost transfers, home delivery service, agent network, secure transactions, online transfer, partner network, secure payments, financial services, remittance to asia, cross-border payments, remittance to europe, low fees, mobile top-up, multi-channel transfers, e-commerce, real-time tracking, cloud security, money transfer app, other activities related to credit intermediation, customer satisfaction, fast remittance, user experience, international money transfer, remittance and money transfer, unbanked populations, services, mobile app, mobile wallet, agent locations, digital wallets, cash in store, financial inclusion, multi-currency support, regulatory compliance, transaction processing, visa direct transfers, remittance services, send money, international transfer, fast transfers, currency converter, iban calculator, track transfer, competitive exchange rates, payment methods, credit card transfers, debit card transactions, bank deposits, money delivery, receipt tracking, mobile wallet payout, money management, 24/7 availability, user-friendly interface, fast transaction speed, cost-effective transfers, satisfaction guarantee, international network, transfer limits, recipient details, money transfer services, home delivery, atm access, banking integration, transfer alerts, transfer sharing, transfer history tracking, money order services, prepaid debit cards, bill payment services, recurring transfers, customer feedback, payment security, financial solutions, global reach, saas, b2b, finance, distribution, transportation &amp; logistics, finance technology, information technology &amp; services, computer &amp; network security, consumer internet, consumers, internet, ux, computer software</v>
          </cell>
          <cell r="J279" t="str">
            <v>Microsoft Office 365, Amazon AWS, Zendesk, Bluekai, VueJS, Freshdesk, Atlassian Cloud, Netlify, Mapbox, Slack, Drupal, ADP, Taleo, Google Analytics, Simpli.fi, Facebook Login (Connect), Bootstrap Framework, Google Tag Manager, reCAPTCHA, Bing Ads, Facebook Custom Audiences, Google Maps, Facebook Widget, Squarespace ECommerce, Woo Commerce, Gravity Forms, Google Play, MailChimp, Google Maps (Non Paid Users), Typekit, YouTube, Linkedin Marketing Solutions, CrazyEgg, WordPress.org, Wordpress.com, Active Campaign, Mobile Friendly, Google Font API, Vimeo, AI, YubiKey, NTENT, Microsoft Office, Python, scikit-learn, Docker, Kubernetes, AWS Trusted Advisor, Terraform, AWS CloudFormation, Grafana, Amazon CloudWatch, Opsgenie, Datadog, Spark, PySpark, Amazon Kinesis, Azure Devops, Selenium, SQL, Microsoft Word, Microsoft Excel, Microsoft.NET Core 3.1, Microsoft SQL Server Reporting Services, Amplitude, Microsoft 365, Microsoft Entra, Microsoft Windows Server 2000, Jira, Facebook, Board, TypeScript, React, Next.js, AWS Analytics, Lambda Cloud, Amazon S3, Google AdWords Conversion, Excel4Apps, FlipHTML5, CSS, Javascript, JAX, PowerBI Tiles, DAX, Figma, Adobe Creative Suite, Adobe Photoshop, Strato, Adobe After Effects, .NET, Microsoft Teams Rooms, Act!, AngularJS, Angular, ASP.NET, Zendesk Explore, Progress Kendo UI, Microsoft Sql Server, Adobe Illustrator, Meta Ads Manager, Google, Olo, C#, Experian, Zendesk Chat, Postman, Microsoft Entity Framework, Linq, HTML5 Maker, Microsoft Azure Monitor, Git, SAP Financial Supply Chain Management (FSCM), Subversion, Vitess, webpack, GraphQL, Genesys SIP, Delivr, DotNetNuke, REST, Tor, WhatsApp, Microsoft Project, Microsoft PowerPoint, Taobao, Altitude ARENA, ECS, AWS Glue Data Catalog, Amazon Kinesis Data Streams, Amazon Kinesis Data Firehose, Athena, Aurora, Amazon DynamoDB, Frame, Webex, Outlook, Midjourney, Canva, CapCut, Freepik, Instagram, TikTok, Spiceworks IP Scanner, Delivra, Cisco VPN, Microsoft Teams, Claude, Cursor, Repl.it, Tailwind, Vercel, TUNE, Microsoft PowerShell, VMware, Microsoft Windows Server 2016, Microsoft Windows Server 2019, Microsoft Windows Server 2022, Windows 10 IoT Core Services, Windows 11, Power BI Documenter, Secured MVC Forum on Windows 2012 R2, Amazon Linux 2, Azure Active Directory B2C, Salesforce CRM Analytics, MySQL, MariaDB, CAT, Red Hat JBoss Enterprise SOA Platform, Oracle Cloud, Obiee, Ning, LexisNexis Accurint, GitHub Actions, GitLab, Jenkins, CircleCI, Pulumi, Bash, C# (C Sharp), SSMS Tools Pack, Visa, Kibana, Cisco WebEx, Dash, AWS SDK for JavaScript, IntelliJ IDEA, Amazon Elastic Container Service (Amazon ECS), Docker Compose, WebOffice, LEAP, Microsoft Active Directory Federation Services, Office365, Microsoft Exchange Server 2003, ManageEngine, CPI, GoToAssist (FASTchat), Nevron Vision for SSRS, accessiBe, SWIFT, Google Sheets, Power Query, Microsoft Power Automate, Meta Ads, Google Ads, TikTok Ads, Apple, PostgreSQL, , OSIsoft PI, Symantec PGP, Remote Desktop Services, LinkedIn Recruiter, GitHub, Stack Overflow, Brocade Routers, Aruba CX Switches, Barracuda Spam Firewall, SOAPUI</v>
          </cell>
          <cell r="O279">
            <v>135000000</v>
          </cell>
          <cell r="Q279" t="str">
            <v>Ria Money Transfer is a global financial services company that specializes in cross-border money transfers. Founded in 1987 in New York City, Ria has grown to become the world's second-largest money transfer provider, operating as a subsidiary of Euronet Worldwide since 2007. The company has a vast network of over 507,000 locations across more than 160 countries, offering services through agent locations, online platforms, and mobile apps.
Ria focuses on providing fast and secure international money transfers, with cash pickup available in minutes. In addition to money transfers, Ria offers services such as bill payments, mobile top-ups, prepaid debit cards, check cashing, and money orders. The company supports remittances to key markets including Nigeria, India, and various countries in Latin America. Ria partners with major retailers and institutions, including Walmart and PayPal's Xoom, to enhance accessibility for its customers. The company is headquartered in Buena Park, California, and emphasizes empathy and support for migrant communities.</v>
          </cell>
          <cell r="R279">
            <v>1987</v>
          </cell>
        </row>
        <row r="280">
          <cell r="A280" t="str">
            <v>Pinnacle Infotech</v>
          </cell>
          <cell r="B280">
            <v>0</v>
          </cell>
          <cell r="C280">
            <v>5200</v>
          </cell>
          <cell r="D280" t="str">
            <v>information technology &amp; services</v>
          </cell>
          <cell r="E280" t="str">
            <v>http://www.pinnacleinfotech.com</v>
          </cell>
          <cell r="F280" t="str">
            <v>http://www.linkedin.com/company/pinnacle-infotech</v>
          </cell>
          <cell r="G280" t="str">
            <v>Sugar Land</v>
          </cell>
          <cell r="H280" t="str">
            <v>Texas</v>
          </cell>
          <cell r="I280" t="str">
            <v>4d construction simulation, cad drafting &amp; document management, hvac, bim engineering services, structural engineer, bim modeling, mechanical contractor, cad drafting services, 3d visualization, concrete contractor, revit navisworks mep detailing, bim vr 360 construction, redline markups, 3d mep coordination, home builders, digital prefabrication, revit family, shop fabrication drawings, architect, general contractor, marketing bim presentation, 3d bim engineering, it services &amp; it consulting, project management, bim for complex projects, bim for modular construction, architectural design, consulting, bim content creation, cloud bim solutions, bim for disaster management, engineering services, vr/ar construction, 4d/5d simulation, education, project visualization, 3d modeling, construction automation, project lifecycle, automation plugins, bim for smart cities, global bim provider, bim for high-rise, facilities management, bim strategy, bim process automation, services, bim for airports, bim for safety management, bim implementation, energy &amp; utilities, construction, bim solutions, navisworks, project delivery, international projects, project coordination, clash detection, bim for energy optimization, bim for sustainable construction, construction projects, architecture, structural engineering, pre-construction planning, automation in construction, bim project management, healthcare, risk mitigation, bim for hospital design, bim for international standards, construction planning, bim for stadiums, design optimization, bim for manufacturing, asset management, bim plugins for revit, bim for data centers, bim for digital twins in manufacturing, construction industry, government, 4d/5d construction, bim for infrastructure, digital twin, bim it infrastructure, bim for retrofit, cost optimization, quality assurance, bim for infrastructure projects, transportation &amp; logistics, bentley software, bim certifications, construction management, bim standards, virtual construction, collaboration tools, bim for schedule management, bim execution plan, bim for cost estimation, mep design, construction technology, autocad, real estate, bim for hospitals, pre-construction services, data management, customer service, cost reduction, revit, b2b, scan to bim, bim services, manufacturing, bim training, construction simulation, digital twin technology, bim consulting, construction logistics, engineering, bim for facilities management, project lifecycle management, bim for prefabrication, bim tools, bim data integration, bim software, 5d construction simulation, vr construction, ar construction, structural analysis, mep design services, quantity takeoff, construction documentation, clash coordination, facility management, pre-bid estimation, cad drafting, bulk drawing conversions, scanned drawing conversion, indexing and renaming, landscape design, constructability review, value engineering, building energy optimization, autodesk training, bim it infrastructure planning, bim strategy plan, architects, structural engineers, mechanical engineers, plumbing contractors, general contractors, facility managers, construction optimization, building owners, bim software integration, client relationships, iso 9001 certification, quality control, non-profit, distribution, construction &amp; real estate, information technology &amp; services, productivity, health care, health, wellness &amp; fitness, hospital &amp; health care, mechanical or industrial engineering, design, nonprofit organization management</v>
          </cell>
          <cell r="J280" t="str">
            <v>Salesforce, Route 53, Amazon SES, Gmail, Outlook, Google Apps, Microsoft Office 365, GoDaddy Hosting, Amazon AWS, Slack, Bootstrap Framework, Facebook Login (Connect), Google Tag Manager, reCAPTCHA, Apache, Linkedin Marketing Solutions, DoubleClick, Google Analytics, Mobile Friendly, DoubleClick Conversion, Google Dynamic Remarketing, WordPress.org, Linkedin Widget, Disqus, Bluebeam, Autodesk BIM 360 Docs, Dropbox, ProjectWise, Revit, AutoCAD, SketchUp, Lumion, Navisworks, Autodesk BIM Collaborate, Autodesk Inventor, NTENT, LogIC, LinkedIn Ads, ADP Applicant Tracking System, Microsoft Active Directory Federation Services, Python, Pytest, Kubernetes, GitHub Actions, ArcGIS, ArcGIS Pro, ArcGIS Online, ArcGIS Enterprise, SAP, Civil 3D, QGIS, Microsoft Office, ArcGIS Field Maps, .NET, Tekla, Egnyte, ADP, PowerBI Tiles, Microsoft Excel, Google Search Appliance, Bentley Hevacomp, JWT, Siemens PROFIBUS, Barracuda Spam Firewall, AWS VPN, Endpoint Protection, AWS Analytics, Azure Analysis Services, IBM ILOG CPLEX Optimization Studio, A Small Orange, Bevywise MQTT Broker, Modbus, REST, Construct, Blender, Adobe After Effects, Adobe Premiere Pro, Adobe Photoshop, Strato, OneTrust Tech Risk &amp; Compliance, ANGEL LMS, Excel4Apps</v>
          </cell>
          <cell r="O280">
            <v>610000000</v>
          </cell>
          <cell r="Q280" t="str">
            <v>Pinnacle Infotech, founded in 1991, is a global provider of Building Information Modeling (BIM) solutions and services, focusing on the Architecture, Engineering, and Construction (AEC) industry. Headquartered in Sugar Land, Texas, the company has expanded its presence with offices in Houston, Atlanta, and San Jose, along with multiple global delivery centers across India, the UK, Canada, the UAE, Singapore, Switzerland, and Japan. Pinnacle employs over 3,400 engineers and architects and has completed more than 15,000 projects for over 2,000 clients in 43 countries.
The company offers a wide range of BIM solutions, including 3D modeling, project management, digital transformation, and facilities management. Pinnacle also provides proprietary tools like PiVDC, a suite of add-ins for Revit and Navisworks, and Client Desk, a real-time project workflow platform. Their technology focus includes GIS/Spatial Analytics, Earth Observation, and Infrastructure Analytics. Pinnacle Infotech is committed to leading the AEC industry toward efficiency and sustainability through innovative technology and collaborative planning.</v>
          </cell>
          <cell r="R280">
            <v>1991</v>
          </cell>
        </row>
        <row r="281">
          <cell r="A281" t="str">
            <v>Compass UOL</v>
          </cell>
          <cell r="B281">
            <v>0</v>
          </cell>
          <cell r="C281">
            <v>5000</v>
          </cell>
          <cell r="D281" t="str">
            <v>information technology &amp; services</v>
          </cell>
          <cell r="E281" t="str">
            <v>http://www.compass.uol</v>
          </cell>
          <cell r="F281" t="str">
            <v>http://www.linkedin.com/company/compass-uol</v>
          </cell>
          <cell r="G281" t="str">
            <v>San Francisco</v>
          </cell>
          <cell r="H281" t="str">
            <v>California</v>
          </cell>
          <cell r="I281" t="str">
            <v>desenvolvimento, artificial intelligence, outsourcing, gestao de ambientes, desenvolvimento agil, cloud, integracao, testes automatizados, ecommerce, implementacao, consultoria, devops, it services &amp; it consulting, paid search, ai and analytics, industry-driven accelerators, management consulting, technology partnerships, services, digital talent, social media management, lead generation, it outsourcing, industry vertical solutions, digital transformation specialists, ai solutions, data analytics, digital transformation consulting, information technology and services, cloud services brazil, machine learning, disruptive technologies, large enterprise solutions, digital innovation accelerators, cybersecurity solutions, it consulting brazil, iot solutions, oracle middleware services, digital-native platforms, ml, digital marketing, content marketing, it consulting, payment solutions, cloud computing, cloud services, ai-powered solutions, brazil tech ecosystem, conversion rate optimization, content creation, brazilian technology services, brazil enterprise solutions, email marketing, influencer marketing, digital platforms, marketing automation, analytics, enterprise reinvention, b2b, industry-specific digital solutions, digital transformation, brand strategy, cloud infrastructure management, technology innovation brazil, software ag partner, digital talent investment, business integration solutions, ai/r (ai revolution company), customer engagement, digital banking, brazilian tech industry, digital innovation, ai, operational efficiency, payment processing, digital society impact, technology services provider, enterprise reinvention tools, managed security services, industry-specific accelerators, ai and iot integration, e-commerce, brazil market, iot, growth hacking, brazilian digital talent development, digital talent nurturing, graphic design, oracle middleware consulting, custom software, user experience, cybersecurity, disruptive tech, cloud computing services, financial services, conversion optimization, video marketing, ai-driven business solutions, digital transformation services, enterprise application development, website development, custom software development, brazil digital services, it outsourcing brazil, brand awareness, digital talent development, industry-specific digital platforms, disruptive technology adoption, consulting, enterprise software, global enterprise solutions, disruptive tech adoption, it services, security services, visionary talent, technology consulting, it infrastructure management, industry accelerators, software development, search engine optimization, industry solutions, brazil tech market, cloud infrastructure, computer systems design and related services, application development, software publishing, digital advertising, seo services, ppc advertising, market analysis, online branding, website analytics, e-commerce solutions, mobile marketing, reputation management, performance tracking, user experience design, analytics tools, local seo, data-driven marketing, retargeting campaigns, social listening, cross-channel marketing, data visualization, marketing consultancy, customer insights, a/b testing, search marketing, roi analysis, audience targeting, website traffic, digital strategy, user acquisition, marketing research, business growth, finance, manufacturing, energy &amp; utilities, information technology &amp; services, consumer internet, consumers, internet, marketing &amp; advertising, sales, outsourcing/offshoring, enterprises, computer software, saas, ux, web development, seo, marketing, internet infrastructure, app development, apps, marketing consulting, mechanical or industrial engineering</v>
          </cell>
          <cell r="J281" t="str">
            <v>Route 53, Amazon SES, Sendgrid, Gmail, Outlook, Google Apps, Microsoft Office 365, Amazon AWS, Salesforce, Atlassian Cloud, Amadesa, Google Play, Wordpress.com, Google Font API, Facebook Widget, Mobile Friendly, reCAPTCHA, Wix, Google Tag Manager, McAfee, Facebook Custom Audiences, Intercom, Woo Commerce, Squarespace ECommerce, YouTube, Google Analytics, WordPress.org, Typekit, Yandex Metrica, Facebook Login (Connect), Bootstrap Framework, AI, Browserstack, ANGEL LMS, AWS Bedrock, AWS Trusted Advisor, ebs, Git, NLP, Python, WebRTC, Oracle Analytics Cloud, IBM ILOG CPLEX Optimization Studio, Langchain, Google Cloud BigQuery, Looker, Microsoft Azure Monitor, Google Cloud Platform, Databricks, Tor, SAP, Amazon CloudWatch, dynaTrace, React Native, React, Spring, Redux, Amazon Web Services (AWS), AWS SDK for JavaScript, Google Maps, LangGraph, OpenAI, OpenSearch, IBM Watson, Node.js, DotNetNuke, C# (C Sharp), .NET, AWS Analytics, AWS Lambda, Amazon Simple Queue Service (SQS), SNS, RabbitMQ, Amazon Managed Streaming for Apache Kafka (Amazon MSK), REST, SQL, Frame, Delta Lake, Unity Catalog, MongoDB, Tableau, PySpark, Jira, Lambda Cloud, API Gateway, Google Dialogflow, Amazon RDS for MySQL, Amazon Aurora, Amazon DynamoDB, MySQL, PostgreSQL, Microsoft SQL Server Reporting Services, Azure Analysis Services, Ruby On Rails, Cucumber, Capybara, Jenkins, Docker, Microsoft Sql Server, COBOL, Control-M, Prometheus, Grafana, Datadog, Zabbix, Redgate SQL, Flyway, Google, Amazon S3, Apache Iceberg, ClickHouse, Scala, Semrush, Mode, Olo, Unisys DevSecOps, Angular, CSS, HTML5 Maker, Sass, PubSub+, Dell EMC PowerStore, Airflow, AWS Glue Data Catalog, AWS Lake Formation, Spark, PowerBI Tiles, DAX, Azure Data Lake Analytics, Spring Boot, Jest, WP-Oauth, Redis, Memcached, Confluence, AVEVA PDMS, Google AdWords Conversion, Aurora, Amazon Connect, Genesys Cloud CX Platform, NICE CXone Expert, Five9, Twilio Flex, GitHub, Lua, Visio, Draw.io, LucidChart, Amazon SageMaker, Amazon Simple Storage Service (S3), Amazon Elastic MapReduce (EMR), Microsoft Power Automate, Microsoft Power Apps, Microsoft Power Platform, DATAVERSE LTD, Oracle XML DB, Figma, FigJam, Oracle Cloud, Dell EMC PowerScale, Nestjs, Kubernetes, Javascript, TypeScript, webpack, FlipHTML5, Oracle GoldenGate, Anthropic Claude, Hugging Face, Hibernate, JPA Health, GitLab, Terraform, C#, Apache Kafka, XGBoost, CAT, Adobe, Postman, Swagger UI, Salesforce Marketing Cloud, SharePoint, Microsoft Dynamics, OpenTelemetry, WhatsApp, Azure Service Fabric, AWS Data Lake Storage, ChatBot, Flutter, Salesforce CRM Analytics, Oracle WebLogic Server, Amazon Linux 2, Elasticsearch, Kibana, Amazon Associates, Secured MVC Forum on Windows 2012 R2, GraphQL, AMP, Camunda, Cyberoam, OpenAPI, GRPC, Broadcom View, Jetpack, Kotlin, SAS Enterprise Guide, Redshift, Spring Cloud, dbt, Snowflake, Grafana Loki, Argo CD, IBM Storage Suite for IBM Cloud Paks, Azure Devops, Azure Key Vault, Adobe Experience Cloud, Adobe Commerce, Adobe Analytics, Microsoft Excel, Foxit PDF SDK, n8n, Rancher Labs, Sizmek (MediaMind), Amazon EC2, Zendesk, Cisco AppDynamics, Fusion ERP Analytics, Genesys SIP, Trend Micro Smart Protection, ECS, Appium, Check Point Maestro, Azure Data Factory, Azure Synapse, Akamai Connected Cloud (formerly Linode), Ning, Google Wallet, Apple, Samsung Wallet, Teradata, Wodify, ACL, Flow, CallMiner Eureka, Java EE, IBM Websphere, Wildfly, Red Hat OpenShift, Scrum Do, Kanbanize, Apache Beam, DATAflow, Google Cloud BigTable, Google Cloud Dataproc, Google Cloud Functions, Google Cloud Run, Google Cloud Storage, Microsoft 365, MLflow, Spark SQL, Google Cloud APIs, Android, Kiosked, Azure Synapse Analytics, AWS Glue, Apache Airflow, Amazon CloudFront, Microsoft.NET Core 3.1, HeapAnalytics, Phoenix, Red Hat JBoss Enterprise SOA Platform, Apache Hudi, Azure Data Lake Storage, MongoDB Atlas, Amazon DocumentDB, Amazon ElastiCache, AWS CloudFormation, Azure Databricks, Apache Spark, Amazon EKS Anywhere, HELM, Argocd, ServiceNow, Micro, Microsoft Dynamics CRM, Microsoft Azure, Oracle Cloud Infrastructure, LinkedIn Recruiter, Eaglestats, Capacitor, Google Cloud SQL, GitHub Actions, AWS EventBridge, Jira Software, Bitbucket, Apigee, JWT, Connect, Amazon Virtual Private Cloud (Amazon VPC), Cisco VPN, SonarQube Server (formerly SonarQube), go+, AWS Key Management Service (KMS), Amazon EC2 Spot Instances, Express, SonarQube, PeopleSoft CRM, IBM Mainframe, Azure Linux Virtual Machines, Vtex, Ansible, Power BI Documenter, Google Compute Engine, AWS Control Tower, AWS Transit Gateway, Visual Studio Code, GitHub Copilot, Apache Parquet, Athena</v>
          </cell>
          <cell r="O281">
            <v>200000000</v>
          </cell>
          <cell r="Q281" t="str">
            <v>Compass UOL is a technology services company that specializes in IT outsourcing, digital transformation, and AI-powered solutions. Owned by the UOL Group, it operates primarily in Brazil and has a global presence. The company was formed from the rebranding of UOL DIVEO and employs around 1,300 staff. It focuses on enterprise reinvention through AI accelerators and industry-driven technologies.
The services offered by Compass UOL include IT outsourcing, cloud computing, managed security services, and customized Oracle solutions. They also provide business integration solutions, payment processes, and quality assurance services. The company partners with platforms like AWS to enhance organizational transformation through AI. With a strong emphasis on supporting enterprises in their digital transformation journeys, Compass UOL serves various industries, including capital markets and telecommunications.</v>
          </cell>
          <cell r="R281">
            <v>1995</v>
          </cell>
        </row>
        <row r="282">
          <cell r="A282" t="str">
            <v>Xilinx</v>
          </cell>
          <cell r="B282">
            <v>0</v>
          </cell>
          <cell r="C282">
            <v>4900</v>
          </cell>
          <cell r="D282" t="str">
            <v>semiconductors</v>
          </cell>
          <cell r="E282" t="str">
            <v>http://www.xilinx.com</v>
          </cell>
          <cell r="F282" t="str">
            <v>http://www.linkedin.com/company/xilinx</v>
          </cell>
          <cell r="G282" t="str">
            <v>San Jose</v>
          </cell>
          <cell r="H282" t="str">
            <v>California</v>
          </cell>
          <cell r="I282" t="str">
            <v>5g, ml, data center, rfsoc, soc, acap, ai, fpgas, fpga, socs, technology, semiconductor manufacturing, cloud computing, kria soms, fpga for medical imaging, robotics, collaborative development tools, fpga for aerospace, vitis ai, consumer electronics, adaptive computing, market-specific solutions, fpga for video processing, programmable logic, versal portfolio, reconfigurable computing in data centers, vitis ai development platform, market leadership, digital design, hardware ip, fpga for cybersecurity, fabless semiconductor, digital signal processing, product ecosystem, fabless model, customizable chips, semiconductors, fpga for virtual reality, data center acceleration, fpga for automotive, fpga for 5g infrastructure, edge ai solutions, market innovation, software ecosystem, security in fpga design, semiconductor and other electronic component manufacturing, fpga for defense applications, alveo package files, adaptive platforms, collaborative development, hardware ip cores, networking solutions, vitis model composer, product lifecycle management, fpga for smart manufacturing, ai inference libraries, fpga for consumer electronics, security in fpga, fpga for networking, government, system-on-modules (soms), edge ai, fpga for ai inference, industrial manufacturing, industry innovation, consulting, software development tools, power design manager, telecommunications, fpga-based accelerators, fpga for scientific computing, intellectual property, fpga for deep learning, machine learning acceleration, performance optimization, design verification tools, fpga for signal processing, technology innovation, product lifecycle support, vivado design suite, fpga for industrial automation, technology ecosystem, edge computing, ai inference, industrial iot, security features, kria evaluation kits, industry standards compliance, innovation, fpga for autonomous vehicles, industry partnerships, hardware design verification, system-on-chip, ip cores, hardware acceleration, cloud ai, fpga design automation, b2b, custom hardware, scalability, product design, vitis, product customization, vivado, alveo accelerator cards, 3d stacking, performance scaling, industry firsts, design verification, offload graphics, power management tools, design optimization, reference designs, aerospace &amp; defense, reconfigurable logic, high-speed serial memory solutions, 3d ics, alveo nics, rapid prototyping, fpga for telecommunications, design tools, services, rocm software, embedded fpga applications, product support, performance benchmarking, fpga for cloud services, hardware design tools, ai inference hardware, system-on-modules, high-speed serial memory, 3d stacked silicon, low latency processing, power efficiency, system integration, fpga for satellite systems, product testing and validation, reconfigurable computing, data analytics, fpga for high-frequency trading, kria app store, video processing, high-density logic, high-performance computing, fpga for machine learning, automotive driver-assistance, software tools for fpga, automotive, gaming, software development kits, aerospace applications, adaptive socs, industrial automation, rocm developer hub, high performance computing, embedded systems, cloud fpga solutions, software and hardware integration, fpga for iot edge devices, vitis software, telecommunications infrastructure, amd, processors, graphics, accelerators, ai solutions, embedded computing, epyc, ryzen, high performance, software tools, ai for business, workstations, accelerated computing, security solutions, functional safety, memory solutions, overclocking utility, gaming laptops, gaming desktops, graphics cards, ai infrastructure, developer tools, evaluation boards, ai hardware, performance tuning, virtualization, networking, adaptive algorithms, ai development, training solutions, server technologies, radeon graphics, developer ecosystem, gaming systems, performance engineering, partner ecosystem, ongoing innovation, manufacturing, transportation &amp; logistics, internet service providers, information technology &amp; services, hardware, enterprise software, enterprises, computer software, mechanical or industrial engineering, consumers, games, embedded hardware &amp; software, venture capital, venture capital &amp; private equity</v>
          </cell>
          <cell r="J282" t="str">
            <v>Akamai, Salesforce, AT&amp;T DNS, Amazon SES, Outlook, Microsoft Office 365, Brightcove, Drupal, Atlassian Cloud, OneTrust, Salesforce Service Cloud, Marketo, Square, Inc., Remote, AI</v>
          </cell>
          <cell r="K282">
            <v>750000000</v>
          </cell>
          <cell r="L282" t="str">
            <v>Debt Financing</v>
          </cell>
          <cell r="M282">
            <v>750000000</v>
          </cell>
          <cell r="N282">
            <v>43952</v>
          </cell>
          <cell r="O282">
            <v>3147599000</v>
          </cell>
          <cell r="Q282" t="str">
            <v>Xilinx, Inc. is a semiconductor company founded in 1984, known for inventing Field-Programmable Gate Arrays (FPGAs) and leading the industry in adaptive and programmable computing platforms. The company, headquartered in California and reincorporated in Delaware, has pioneered the fabless semiconductor model and collaborates with foundries like TSMC for advanced manufacturing. With around 5,000 employees and a customer base of approximately 60,000, Xilinx holds over 4,800 patents and has achieved numerous industry firsts.
Xilinx's product offerings include FPGAs, All Programmable SoCs, and 3D ICs, designed for mass customization and heterogeneous computing. Their Zynq All Programmable SoCs combine ARM processors with programmable logic, while their Virtex-7 and Kintex-7 devices are notable for their high transistor counts and advanced production capabilities. The company also provides design tools and development environments to support engineers in creating innovative solutions across various sectors, including aerospace, defense, and embedded vision.</v>
          </cell>
          <cell r="R282">
            <v>1984</v>
          </cell>
        </row>
        <row r="283">
          <cell r="A283" t="str">
            <v>eInfochips (An Arrow Company)</v>
          </cell>
          <cell r="B283">
            <v>0</v>
          </cell>
          <cell r="C283">
            <v>3900</v>
          </cell>
          <cell r="D283" t="str">
            <v>information technology &amp; services</v>
          </cell>
          <cell r="E283" t="str">
            <v>http://www.einfochips.com</v>
          </cell>
          <cell r="F283" t="str">
            <v>http://www.linkedin.com/company/einfochips</v>
          </cell>
          <cell r="G283" t="str">
            <v>San Jose</v>
          </cell>
          <cell r="H283" t="str">
            <v>California</v>
          </cell>
          <cell r="I283" t="str">
            <v>dft, software engineering, product engineering solutions, cloud enablement, semiconductors, business intelligence, video management, device lifecycle mangement, product engineering, asic designs, silicon engineering, qa tesing, iot framework, sustenance, application software, intelligenent automation, system software, qa, software rd, hardware design, iot solutions, fpga prototyping, embedded systems, semiconductor solutions, software architecture design, product design, devops, medical devices, system validation &amp; verification, software rampd, application development integration, software product engineering services, test automation, firmware, physical design, it services &amp; it consulting, ai/ml solutions, corporate social responsibility, nvidia jetson ai solutions, ai deployment, electronics manufacturing, automotive, global engineering services, sensor integration, power-efficient embedded systems, product lifecycle services, edge ai for healthcare, product validation, medical device engineering, automotive ai systems, edge ai platforms, custom engineering, product lifecycle management, services, sensor data processing, automotive electronics, sensor fusion technology, video analytics for security, autonomous vehicle electronics, data analytics, connected devices, global r&amp;d, system integration, cloud solutions, edge computing, wireless communication, embedded firmware, digital transformation, consulting, iot security, power solutions, customer engagement, sensor fusion, power management, product deployment, security in iot, reusable ip, video analytics, nvidia jetson, silicon design, custom hardware design, connected product development, edge intelligence, quality assurance, smart city sensor networks, industrial iot, autonomous systems, healthcare, smart infrastructure, ai/ml development, product certification, silicon to system, smart city infrastructure, edge ai hardware, semiconductor and other electronic component manufacturing, edge ai, wireless solutions, security solutions, aerospace, cloud frameworks, cloud computing, b2b, verification and validation, product testing, industrial iot solutions, application development, consumer electronics, sensor technology, semiconductor design, nvidia jetson platforms, hardware and software development, medical device ai, ai model deployment, industrial automation, innovation, r&amp;d services, industrial automation systems, product prototyping, ai/ml deployment, cloud connectivity, sensor-based automation, education, non-profit, manufacturing, distribution, hardware, analytics, information technology &amp; services, embedded hardware &amp; software, hospital &amp; health care, enterprise software, enterprises, computer software, health care, health, wellness &amp; fitness, app development, apps, software development, consumers, mechanical or industrial engineering, nonprofit organization management</v>
          </cell>
          <cell r="J283" t="str">
            <v>Akamai, Salesforce, UltraDns, Mailchimp Mandrill, Outlook, Pardot, Microsoft Office 365, Backbone JS Library, Atlassian Cloud, Hubspot, Slack, Google Analytics, Woo Commerce, AngularJS, Bootstrap Framework, WordPress.org, Wix, DotNetNuke, Facebook Custom Audiences, Google Tag Manager, Google Font API, Wistia, SOASTA, Mobile Friendly, AI, Cadence Virtuoso, Designer, Analyzer, C/C++, Git, Jira, Subversion, Tor, Microsoft Azure Monitor, Jenkins, GitHub, GitLab, Argocd, Azure Devops, Terraform, Ansible, Puppet, Progress Chef, Kubernetes, IBM Storage Suite for IBM Cloud Paks, Amazon EKS Anywhere, AWS Fargate, ECS, Prometheus, Grafana, ELK Stack, Python, Bash, Groovy, Azure Security Center, AWS Security Hub, Azure IoT Hub, IoT, AWS IoT Core, AWS Trusted Advisor, CPMStar, Siemens Calibre nmDRC, Siemens Calibre nmLVS, Amazon Web Services (AWS), SystemVerilog, Linkedin Marketing Solutions, SSMS Tools Pack, CET, AWS Analytics, Amazon Associates, IBM ILOG CPLEX Optimization Studio, AWS CloudFormation, Docker, Perl, ContentClick, Tawk.to, Uipath, ABBYY FlexiCapture SDK, Excel4Apps, Visual-Basic-.NET, C#, TouchBistro, Olo, HELM, OpenSearch, Datadog, Google AdWords Conversion, Amazon DynamoDB, Logstash, Apache Kafka, PySpark, AWS Glue, Lambda Cloud, Oracle XML DB, Microsoft Excel, PowerBI Tiles, Apache Subversion (SVN) Server on Ubuntu 18.04 LTS, SQL, Android, Kiosked, Amazon Virtual Private Cloud (Amazon VPC), Oracle ATG Web Commerce, Sizmek (MediaMind), AWS Key Management Service (KMS), Amazon Managed Streaming for Apache Kafka (Amazon MSK), AT&amp;T, Mode, Smartlook, .NET, NVIDIA Omniverse, ANGEL LMS, Canvas LMS, LangGraph, TalentLMS, Azure App Service, Azure Application Gateway, Azure Application Insights, Azure Container Instances, Azure Functions, Azure Linux Virtual Machines, Azure Load Balancer, Azure Monitor, Azure Policy, Azure SQL Database, Azure Storage Explorer, Azure Virtual Machines, Azure Virtual Network, Ansys RedHawk-SC, Siemens Calibre, Ticket Spice, Qualcomm, Rezlynx PMS, Cross Pixel Media, Quartic, Terminus (by DemandScience), Crowdsignal, ICONICS IoT, Flow, ISO+â„¢, UKG Pro Benefits Administration, Cisco TelePresence VCS, Synopsys Verdi, Azure Cloud Shell, CPI, VLAN, Postpresso, ACL, Aruba, Remote, Elasticsearch, AWS SDK for JavaScript, GitHub Actions, Grafana Loki, Act!, SS&amp;C, Delta, BERT, Verilog, Bevywise MQTT Broker, DoubleClick, Microsoft Azure, Gem, Frame, CAT, Upfluence, Make, Impact Radius, Synopsys VCS, Quest ActiveRoles Server, Azure Data Factory, Delta Lake, Power BI Documenter, Databricks, Snowflake, Azure Synapse, Microsoft SQL Server Reporting Services, Azure Key Vault, Azure Purview, Unity Catalog, Atex, pandas, MLflow, Azure Machine Learning, Azure Event Hubs, Azure Analysis Services, Barracuda Email Security Service, Apache, EMC, Lytics, Adobe, Workday Launch, React, Next.js, Node.js, Javascript, TypeScript, HTML Pro, CSS, ebs, Confluence, Unisys DevSecOps</v>
          </cell>
          <cell r="L283" t="str">
            <v>Merger / Acquisition</v>
          </cell>
          <cell r="M283">
            <v>0</v>
          </cell>
          <cell r="N283">
            <v>43101</v>
          </cell>
          <cell r="O283">
            <v>200000000</v>
          </cell>
          <cell r="Q283" t="str">
            <v>eInfochips, a subsidiary of Arrow Electronics, is a global leader in product engineering and semiconductor design services. Founded in 1994 and headquartered in San Jose, California, the company has key offices in India and employs between 1,000 and 9,999 people. With a strong focus on digital transformation and connected IoT solutions, eInfochips has developed over 750 products and contributed to more than 100 million product deployments worldwide.
The company offers a wide range of services, including end-to-end product design, custom chip design, and integrated solutions that leverage IoT, AI/ML, and cloud technologies. Their expertise spans various industries such as automotive, healthcare, and energy, with a commitment to engineering excellence and social responsibility. eInfochips emphasizes collaboration and has received recognition from industry analysts for its contributions to Engineering R&amp;D services.</v>
          </cell>
          <cell r="R283">
            <v>1995</v>
          </cell>
        </row>
        <row r="284">
          <cell r="A284" t="str">
            <v>Sonoco</v>
          </cell>
          <cell r="B284">
            <v>0</v>
          </cell>
          <cell r="C284">
            <v>24000</v>
          </cell>
          <cell r="D284" t="str">
            <v>packaging &amp; containers</v>
          </cell>
          <cell r="E284" t="str">
            <v>http://www.sonoco.com</v>
          </cell>
          <cell r="F284" t="str">
            <v>http://www.linkedin.com/company/sonoco</v>
          </cell>
          <cell r="G284" t="str">
            <v>Hartsville</v>
          </cell>
          <cell r="H284" t="str">
            <v>South Carolina</v>
          </cell>
          <cell r="I284" t="str">
            <v>paper, sustainability, tubes amp cores, tubes cores, packaging services, recycling, industrial products, temperature assurance packaging, protective packaging, healthcare, consumer products, displays, packaging, consumer durables, packaging &amp; containers manufacturing, sustainable design, renewable energy use, rigid paper containers, climate initiatives, industrial manufacturing, customer brands, environmental certifications, supply chain management, healthcare packaging, sustainable materials, composite cans, eco-friendly materials, food lifecycle optimization, industry partnerships, supply chain services, packaging engineering, product safety packaging, electronics, custom protective packaging, sustainable packaging certifications, market expansion, sustainable product lifecycle, sustainable packaging, packaging environmental impact, innovation, flexible packaging, services, recyclable composite containers, consumer packaging, sustainable supply chain, paper bag and coated and treated paper manufacturing, operational efficiency, recyclability in food packaging, eco-friendly packaging materials, b2b, cradle-to-cradle lifecycle, product end-of-life management, patent portfolio, flexible packaging sale, packaging solutions, carbon emissions, consumer goods, strategic acquisitions, recyclability, sustainable growth, customer engagement, corporate culture, carbon footprint reduction, recyclable industrial containers, sustainable material sourcing, environmental targets, industrial protective solutions, product lifecycle, environmental policies, circular economy packaging, waste reduction, eco-design packaging, industrial packaging, food and beverage packaging, packaging innovation, packaging manufacturing, innovative packaging technology, eco-friendly design, recyclable flexible packaging, recyclable paperboard, product innovation, environmental stewardship, temperature-controlled packaging, construction, fiber and plastic drums, eco-conscious packaging design, recyclable fiber containers, climate goals, sustainable practices, sustainable development, recycling programs, product protection, packaging waste reduction, metal packaging, temperature-assurance packaging, packaging supply chain services, environmental impact, e-commerce, greenhouse gas reduction, global operations, food and beverage, global manufacturing, sustainable systems, product performance, sustainable packaging innovation, retail, market diversification, recyclable materials, barrier films, enviroflex, reusable packaging, temperature assurance, medical packaging solutions, custom packaging, adhesives and coatings, eco-friendly packaging, retort packaging, in-mold labeling, blister packaging, food-safe packaging, plastic containers, cargo packaging, environmentally responsible, food service packaging, personal care products, canned food packaging, aerosol cans, biodegradable packaging, sourcing sustainable materials, packaging lifecycle, supply chain sustainability, temperature-sensitive packaging, packaging design, sustainable packaging systems, global packaging provider, private label packaging, packaging formats, recyclable pouches, packaging performance, production process optimization, paperboard solutions, corrugated packaging solutions, packaging machinery, online order fulfillment packaging, greenhouse gas emissions reduction, collaborative packaging solutions, packaging technology advancements, waste management solutions, manufacturing, distribution, consumer products &amp; retail, transportation &amp; logistics, energy &amp; utilities, construction &amp; real estate, environmental services, renewables &amp; environment, health care, health, wellness &amp; fitness, hospital &amp; health care, consumers, shipping, logistics &amp; supply chain, computer hardware, hardware, consumer internet, internet, information technology &amp; services, food &amp; beverages, mechanical or industrial engineering</v>
          </cell>
          <cell r="J284" t="str">
            <v>AT&amp;T DNS, Outlook, Microsoft Office 365, Microsoft Azure Hosting, Drupal, Workday, SuccessFactors (SAP), Hubspot, Slack, Google translate API, StatCounter, Mobile Friendly, Google Tag Manager, Facebook Widget, Apache, Facebook Login (Connect), Google Font API, Wix, Google Analytics Ecommerce Tracking, Squarespace ECommerce, Bootstrap Framework, Google Plus, Google Analytics, Typekit, Woo Commerce, Multilingual, AngularJS, Ubuntu, YouTube, Vimeo, AddThis, Workday Recruit, Facebook Custom Audiences, WordPress.org, TrustedShops, Shutterstock, Remote, CrowdStrike, Siemens SIMATIC S7, Simon Data, Oracle Analytics Cloud, Gem, eMaint CMMS, Logicworks, ePlan, OPanel, Studio 5000, ICP, Amazon Web Services (AWS), React Router, Spiceworks IP Scanner, AC500 PLC, Microsoft Office, Excel4Apps, Microsoft PowerPoint, Cisco Aggregation Services Routers, Quip, AMP, OneStream, IBM SPSS Modeler, CONTROL, PriceGrabber, Brocade Switches, Inductive Automation Ignition, Act!, Micro, RSLogix, mabl, GAS, FeedBurner, Compressor, Air, Board, CAT, Kona Web Application Firewall, Lytics, Microsoft Azure Monitor, Netskope Cloud Access Security Broker (CASB), Office365, Splunk SOAR, , JD Edwards, ISA Web Publishing Load Balancer, Agile GCP Labs, Oracle Fusion Middleware, Logility Demand Planning, SAP, Visio, AWS Database Migration Service, Uipath, Avid NewsCutter, Canon Printers, Infolinks, Olo, AVEVA InTouch HMI, Motorola, Wider Planet, Turn, ROOM, Tyk, , Logility Solutions, AutoCAD, Sigma, FIS, S&amp;P Capital IQ Pro, OneTrust Tech Risk &amp; Compliance, ABB Robotics, SS&amp;C, Git, .NET, Siemens PROFIBUS, Star, InfinityQS ProFicient, QAD Adaptive ERP, Dozuki, Siemens SIMATIC HMI (Human Machine Interface), DC Storm, UPS, ServiceNow, LogIC, Tor, JD Edwards World, Microsoft Excel, Power Query, Microsoft Power Automate, PowerBI Tiles, Google AdWords Conversion, Ning, IDC, Microsoft Windows Server 2012, IBM Mainframe, Oracle EBS Projects, Moveworks, Appspace, Activa, poly, Rasa, Servo-i Ventilator, SES, Oracle Financial Services, IQMS, Autodesk Inventor</v>
          </cell>
          <cell r="K284">
            <v>750000000</v>
          </cell>
          <cell r="L284" t="str">
            <v>Merger / Acquisition</v>
          </cell>
          <cell r="M284">
            <v>0</v>
          </cell>
          <cell r="N284">
            <v>44958</v>
          </cell>
          <cell r="O284">
            <v>7518753000</v>
          </cell>
          <cell r="Q284" t="str">
            <v>Sonoco Products Company is a global leader in diversified consumer and industrial packaging, protective solutions, and supply chain services. Headquartered in Hartsville, South Carolina, the company employs approximately 19,900 to 23,000 people across over 300 operations in 33 countries, serving more than 85 nations with annual net sales of about $7.3 billion.
Founded in 1899, Sonoco began by producing innovative paper cones for the textile industry. The company has since expanded its offerings and operations, becoming the world's largest producer of composite cans, tubes, and cores. Its product portfolio includes paperboard and fiber-based packaging, metal packaging, protective packaging solutions, and consumer packaging items like plastic grocery bags and trash bags. Sonoco emphasizes sustainability, focusing on recyclable materials and innovative packaging solutions tailored to customer needs. The company continues to grow and evolve, celebrating its 125th anniversary in 2024.</v>
          </cell>
          <cell r="R284">
            <v>1899</v>
          </cell>
        </row>
        <row r="285">
          <cell r="A285" t="str">
            <v>eTeam</v>
          </cell>
          <cell r="B285">
            <v>0</v>
          </cell>
          <cell r="C285">
            <v>3400</v>
          </cell>
          <cell r="D285" t="str">
            <v>staffing &amp; recruiting</v>
          </cell>
          <cell r="E285" t="str">
            <v>http://www.eteam.com</v>
          </cell>
          <cell r="F285" t="str">
            <v>http://www.linkedin.com/company/eteam</v>
          </cell>
          <cell r="H285" t="str">
            <v>New Jersey</v>
          </cell>
          <cell r="I285" t="str">
            <v>strategic project staffing &amp; sow services, global contingent workforce management &amp; strategic project staffing &amp; sow services, global contingent workforce management, e-commerce, digital media, consulting, telecommunications, information technology, consumer internet, internet, direct hire, staff augmentation, aws consulting, diversity and inclusion hiring, business strategy, it staffing, cost-effective software solutions, it staffing solutions, professional staffing, software solutions, cloud consulting, enterprise cloud hosting, business growth, statement of work (sow), cloud hosting, business growth strategies, product strategy, startups and entrepreneurs, diversity hiring, talent pools, agile teams, software engineering, agile development teams, remote work culture, remote work, engineering staffing services, remote work flexibility, strategic consulting, talent sourcing and vetting, staffing and recruitment, high-quality agile development, global talent, clinical staffing, enterprise solutions, global staffing, statement of work, high-growth staffing, remote staffing solutions, talent sourcing platforms, technology services, software development agility, enterprise client support, talent sourcing, clinical staffing services, product launch support, talent delivery, startups support, customer acquisition, aws expertise, b2b, contract staffing, payrolling services, cost-effective solutions, high-quality software, cost-efficient product development, product launch support for startups, product development support, diversity initiatives in staffing, cost efficiency, software project management, payrolling, services, aws certified consulting, growth opportunities, talent acquisition, cloud infrastructure, agile development, software development best practices, cloud-based software solutions, talent management, direct placement, enterprise clients, information technology and services, structured contingent workforce programs, cloud security and governance, software development, staffing solutions, regulatory compliance, staffing services, remote staffing, security and governance, customer acquisition channels, talent management platform, government, client solutions, temporary help services, contingent workforce, global talent delivery, high-volume staffing, diversity initiatives, strategic support, client partnership, strategic support for entrepreneurs, business strategy and introductions, product development, aws partner, product launch, software product launch, scientific staffing, technology consulting, software development services, scientific staffing solutions, high-quality development, talent management platforms, operational efficiency, engineering staffing, enterprise software, healthcare, consumers, information technology &amp; services, staffing &amp; recruiting, cloud computing, enterprises, computer software, management consulting, internet infrastructure, health care, health, wellness &amp; fitness, hospital &amp; health care</v>
          </cell>
          <cell r="J285" t="str">
            <v>NSOne, Outlook, Microsoft Office 365, JobDiva, Hubspot, Slack, Google Font API, Linkedin Marketing Solutions, Bootstrap Framework, reCAPTCHA, Google Maps, Google Analytics, Mobile Friendly, Indeed, Apache, Google Tag Manager, WordPress.org, Google Maps (Non Paid Users), Remote, Render, AI, Reviews</v>
          </cell>
          <cell r="O285">
            <v>250000000</v>
          </cell>
          <cell r="Q285" t="str">
            <v>eTeam is a global staffing and talent solutions provider founded in 1999, headquartered in Somerset, New Jersey. The company specializes in high-volume staffing, contract-to-hire placements, direct hiring, and payroll services, primarily serving Fortune 1000 companies, large system integrators, and government agencies. With a workforce of approximately 897-1,000 employees and annual revenue of $229.3 million, eTeam has established a strong presence in the United States, Canada, and India.
eTeam is recognized as one of the fastest-growing companies in New Jersey and ranks among the Top 100 Staffing Firms in North America. The company operates under the motto "Agility. Transformation. Partnerships." and focuses on connecting world-class talent with leading global companies. Its services include workforce management solutions, talent acquisition, and customized insights reporting through its Workforce Intelligence Team. eTeam has received several industry awards, highlighting its commitment to diversity and employee satisfaction.</v>
          </cell>
          <cell r="R285">
            <v>1999</v>
          </cell>
        </row>
        <row r="286">
          <cell r="A286" t="str">
            <v>Fever</v>
          </cell>
          <cell r="B286">
            <v>0</v>
          </cell>
          <cell r="C286">
            <v>3700</v>
          </cell>
          <cell r="D286" t="str">
            <v>information technology &amp; services</v>
          </cell>
          <cell r="E286" t="str">
            <v>http://www.feverup.com</v>
          </cell>
          <cell r="F286" t="str">
            <v>http://www.linkedin.com/company/fever-up</v>
          </cell>
          <cell r="G286" t="str">
            <v>New York</v>
          </cell>
          <cell r="H286" t="str">
            <v>New York</v>
          </cell>
          <cell r="I286" t="str">
            <v>tickets, internet, concerts, mobile, nightlife, music, startup, events, mobile commerce, entertainment industry, e-commerce, consumer internet, information technology, software development, personalized event suggestions, sensory experiences, immersive festival experiences, exclusive live experiences, experience curation, sensory art installations, experience catalog management, experience platform technology, immersive art, experience creation, virtual reality events, experience recommendation system, experience recommendations, global entertainment, immersive art installations, entertainment discovery, themed immersive exhibitions, event management, immersive experiences, event discovery services, themed virtual experiences, ticketing and discovery, curated experiences, experience catalog, event promotion tools, event partnerships, customer support, interactive art experiences, experience booking app, cultural festival experiences, interactive music experiences, ticketing solutions, experience discovery, themed immersive journeys, experience marketing solutions, services, marketing tools, immersive storytelling events, experience curation tools, event marketing automation, experience management software, experience platform features, live entertainment, app-based booking, immersive cultural experiences, experience platform, personalized marketing, data analytics, live event booking, mobile app, multisensory experiences, global expansion, event discovery platform, immersive light shows, b2b, global community, web search portals, libraries, archives, and other information services, dark immersive journeys, exclusive events, data-driven insights, augmented reality experiences, personalized experiences, information technology and services, multilingual support, interactive cultural events, digital experience platform, candlelight concerts, immersive dance performances, collaborations with brands, ticket sales optimization, event organizer tools, experience solutions, event organizer support, experiential event design, experience booking system, themed immersive events, experience recommendation algorithms, experience discovery app, experience management, themed live shows, proprietary algorithms, interactive museum experiences, event discovery, event discovery app, experience personalization, live event ticketing, ticketing technology, immersive performance art, event marketing, experience marketing automation, mobile application development, live entertainment solutions, event promotion, event planning, experience personalization algorithms, interactive theater events, themed adventure experiences, digital ticketing, experience technology, ticketing platform, immersive sports experiences, themed nightlife events, experience recommendation engine, van gogh immersive experience, immersive exhibitions, live event experiences, themed pop-up experiences, immersive entertainment experiences, live event marketing, city experiences, experience booking, event promotion strategies, cultural event booking, event discovery technology, experience platform integrations, immersive event design, b2c, experience platform development, themed concert series, immersive gaming events, entertainment and leisure, themed experiential marketing, immersive event experiences, themed pop-up events, experience marketing strategies, cultural experiences, themed experiential pop-ups, ticket sales, ticket booking, music festivals, van gogh experience, tourism attractions, x games, 24/7 customer support, app support, multi-sensory experiences, top-rated app, cultural events, exclusive promotions, fever club, corporate events, social events, urban experiences, private events, affiliate program, influencer partnerships, city-specific events, popular cities guide, user engagement, family-friendly events, nightlife activities, art exhibitions, food festivals, concert series, local attractions, international events, virtual events, community experiences, fan events, immersive theater, digital experiences, collaborative events, art &amp; culture, performance arts, exclusive ticket offers, global experiences, user-friendly interface, community highlights, social media integration, consumer products &amp; retail, information technology &amp; services, leisure, travel &amp; tourism, consumers, events services, marketing &amp; advertising, mobile app development</v>
          </cell>
          <cell r="J286" t="str">
            <v>Route 53, Gmail, Google Apps, Microsoft Office 365, Zendesk, Amazon AWS, VueJS, Typeform, GitHub Hosting, Slack, Salesforce, Hotjar, Google Analytics, Bing Ads, DoubleClick Conversion, DoubleClick, Adform, Google Tag Manager, Zemanta, Formstack, Facebook Widget, Twitter Advertising, Mobile Friendly, Facebook Login (Connect), Google AdSense, Multilingual, Mixpanel, Google Play, Facebook Custom Audiences, Taboola, RTB House, Nginx, iGoDigital, Google Dynamic Remarketing, Cloudinary, Flow, Apex, Salesforce Lightning Web Components, Google Search Console, Semrush, Ahrefs, Screaming Frog Services, Python, Facebook, Instagram, CallMiner Eureka, Visio, SAP, Jira, Airtable, Angular, HTML5 Maker, CSS, Sass, TypeScript, Javascript, OpenAPI, AWS Trusted Advisor, .NET, Salesforce Marketing Cloud, Microsoft Excel, Microsoft PowerPoint, Cascade CMS, Google Ad Manager, Ning, Azure DevOps Labs, dbt, Airflow, Snowflake, Django, PostgreSQL, Redis, Amazon Managed Streaming for Apache Kafka (Amazon MSK), RabbitMQ, AWS Analytics, Docker, Kubernetes, SQL, Dell iDRAC (Integrated Dell Remote Access Controller), Secured MVC Forum on Windows 2012 R2, Apple macOS, Meta Ads Manager, TikTok, YouTube, LinkedIn Ads, Anthropic Claude, Google, Hugging Face, OpenAI, python celery, AMP, Express JS Framework, Google Identity Services APIs, Git, Confluence, Segment, Amplitude, GTmetrix, HTML Pro, React, Drone, Salesforce CRM Analytics, Lua, Fastapi, Zip, Figma, LucidLink, Google Workspace, AWS SDK for JavaScript, fastlane, Gradle, Jetpack, Kotlin, Gem, SAP Data Migration, , Google Forms, WhatsApp, Google Cloud APIs, Midjourney, Manhattan Active Omni, Adobe, Google Calendar, Google Cloud Platform, Google Drive, JetBrains, Microsoft Office, SWIFT, GitHub Actions, Firebase, Bitrise, Cisco Unified Intelligence Center, Aruba, eXTReMe Tracker, Cisco Meraki MS, Sophos, , Amazon Elastic Load Balancing, SolarWinds, checkmk, Cisco VPN, ChatGPT, Gemini, Google Cloud, Make, n8n, Adobe After Effects, Adobe Premiere Pro, Adobe Photoshop, Adobe Media Encoder, Adobe Audition, Phaser, GoPro, Apple iPhone, Gong, Kiosked, Android, AI, ChatBot, Telligent, Box, XiTi, Mode, SS&amp;C, Kandji, OpenVPN Access Server, Amazon Linux 2, Brocade Switches, SketchUp, PHP, Amazon Simple Queue Service (SQS), Amazon CloudWatch, Lambda Cloud, Bitbucket, SonarQube Cloud (formerly SonarCloud), Excel4Apps, Micro, NTENT, Postpresso, GitHub, Google Ads, TSYS, , Storybook, Claude, CONTROL, IT.net, Google Sheets, Apache Kafka, Elasticsearch, Google Marketing Platform, Meta Ads, ISO+â„¢, ForensIQ, Linkedin Marketing Solutions, McAfee Total Protection for Data Loss (DLP), Adform DMP, Pipedrive, Adobe Lightroom, Capture One Pro, Drawbridge, NetApp ONTAP Data Management, ETAP</v>
          </cell>
          <cell r="K286">
            <v>547930000</v>
          </cell>
          <cell r="L286" t="str">
            <v>Venture (Round not Specified)</v>
          </cell>
          <cell r="M286">
            <v>100000000</v>
          </cell>
          <cell r="N286">
            <v>45809</v>
          </cell>
          <cell r="O286">
            <v>275500000</v>
          </cell>
          <cell r="Q286" t="str">
            <v>Fever is a prominent live-entertainment discovery and ticketing platform that connects users with cultural, entertainment, and leisure experiences in over 200 cities across more than 30 countries. Founded in 2012 and headquartered in Madrid, London, and New York, Fever serves a global community of over 125 million users through its iOS and Android apps, as well as a responsive web platform.
The platform offers personalized event recommendations using proprietary technology, allowing users to discover and book tickets for a wide range of activities, including concerts, art exhibitions, and sporting events. Fever also supports event organizers by providing ticketing, marketing, and technology tools to enhance their reach. With a focus on democratizing access to culture, Fever curates exclusive events like Candlelight Concerts and collaborates with partners such as Cirque du Soleil and Netflix to create unique experiences.</v>
          </cell>
          <cell r="R286">
            <v>2014</v>
          </cell>
        </row>
        <row r="287">
          <cell r="A287" t="str">
            <v>Accion Labs</v>
          </cell>
          <cell r="B287">
            <v>0</v>
          </cell>
          <cell r="C287">
            <v>4200</v>
          </cell>
          <cell r="D287" t="str">
            <v>information technology &amp; services</v>
          </cell>
          <cell r="E287" t="str">
            <v>http://www.accionlabs.com</v>
          </cell>
          <cell r="F287" t="str">
            <v>http://www.linkedin.com/company/accionlabs</v>
          </cell>
          <cell r="G287" t="str">
            <v>Bridgeville</v>
          </cell>
          <cell r="H287" t="str">
            <v>Pennsylvania</v>
          </cell>
          <cell r="I287" t="str">
            <v>digital strategy innovation, business intelligence, saas, analytics, mobile development, uiux design, operations management, agentic ai solutions, cloud, social media &amp; social commerce, generative ai solutions, business consulting advisory, web 20 enablement, data warehousing, software development engineering, performance optimization analytics, e-commerce, consumer internet, internet, information technology, operational efficiency, cybersecurity compliance, digital twin technology, predictive modeling, devops, technology consulting, regulatory tech compliance, ar/vr enterprise solutions, digital health platforms, generative ai, b2b, ai in patient care, ai/ml, automation, salesforce, cloud infrastructure, microservices for fintech, cloud strategy, consulting, big data analytics, services, fintech innovation, emerging technologies, ai for fraud detection, healthcare technology, enterprise security, software re-engineering, predictive analytics for finance, data governance, iot solutions, cybersecurity solutions, ai for predictive maintenance, retail, multi-cloud strategy, ai for risk management, low-code/no-code, technology services, devops automation, low-code platforms, ai accelerators, api development, ai, aws, predictive analytics, digital experience design, fintech solutions, product engineering, ai-driven customer insights, big data, software modernization, agentic workflow management, microservices re-architecture, iot, legacy modernization, enterprise security protocols, software development, enterprise ai solutions, ai/ml in healthcare, blockchain, digital product development, information technology and services, multi-cloud security, iot platform development, cloud security frameworks, enterprise software, system integration, api management, iot device management, agile delivery, cybersecurity, data analytics, cloud-native development, energy, education, legacy system refactoring, cloud migration, ai-powered automation, agentic ai services, financial services, risk management, regulatory compliance, cloud services, automation frameworks, microservices, ai-powered analytics, automated compliance monitoring, cloud cost optimization, iot analytics platforms, healthcare digital solutions, digital transformation, fintech, cloud-native saas, iot for industrial automation, automated data pipelines, d2c, system integration services, enterprise data lakes, microservices architecture, ai/ml integration, scalable architectures, cloud optimization, ai in supply chain, healthcare it, multi-cloud management, business automation, computer systems design and related services, digital experience, machine learning, saas development, workflow automation, cloud orchestration tools, healthcare, private equity, ai for operational efficiency, enterprise cloud, agentic ai systems, innovation, agentic ai, cloud native applications, open source, microsoft cloud, full stack development, product portfolio rationalization, re-engineering, modernization, experience design, internet of things (iot), decentralized applications, data insights, data architecture, dataops, rpa, servicenow, microsoft azure, amazon web services, google cloud platform, devsecops, knowledge assistant, cognitive process automation, intelligent data analytics, augmented systems engineering, governance risk compliance, retail and e-commerce, media and entertainment, social impact organizations, portfolio companies, energy and utility, agile methodology, innovation summit, finance, energy &amp; utilities, information technology &amp; services, computer software, consumers, management consulting, enterprises, internet infrastructure, cloud computing, finance technology, artificial intelligence, health care, health, wellness &amp; fitness, hospital &amp; health care, design, venture capital &amp; private equity, education management</v>
          </cell>
          <cell r="J287" t="str">
            <v>Amazon SES, Outlook, Microsoft Office 365, Hubspot, Slack, Salesforce, Mobile Friendly, Bootstrap Framework, Google Tag Manager, AI, SAP HANA, AWS Trusted Advisor, Python, Fastapi, Apache Kafka, Microsoft Azure Monitor, Azure Functions, Azure App Service, ANGEL LMS, Azure Data Lake Storage, Ptengine, Microsoft Dynamics 365 CE, SAP SuccessFactors, Gem, SAP SuccessFactors Onboarding, Oracle XML DB, Canva, PEO, NetApp MetroCluster, , Oracle BI Publisher, Oracle Cloud, CAT, Oracle Fusion Financials, ServiceNow Project Portfolio Management, Azure Devops, Bitbucket, GitHub, GitHub Actions, SonarQube, Veracode, Prisma, ServiceNow, Jira, Microsoft PowerShell, Microsoft Azure, Azure Resource Manager, Git, Azure Key Vault, Azure Monitor, Azure Log Analytics, NuGet, Docker, IDC, Google Analytics, React, DotNetNuke, Azure Analysis Services, Azure OpenAI Service, Redis, Pinecone, Azure AI Search, SAP, SAP Integration Suite, Elastic APM, Rapid7 InsightVM, SAP HANA Cloud, Adelphic DSP, Azure HDInsight, Cisco TelePresence Management Suite (TMS), Process automation package for service request creation in SAP S/4HANA Utilities, Azure Virtual Network, Azure API Management, Azure Traffic Manager, Terraform, Azure Repos, SonarQube Cloud (formerly SonarCloud), Azure Automation, dbt, Snowflake, Oracle General Ledger, Rise, Sage Fixed Assets, SAP Accounts Payable and Receivable, Tor, Workday, Microsoft Dynamics, DATAVERSE LTD, Microsoft Power Apps, Microsoft Power Automate, SQL, Box, ADP, ADP GlobalView Payroll, Micro Focus LoadRunner, SAP Production Planning, .NET, Cisco Meraki SD-WAN, Elasticsearch, Logstash, Kibana, Fleetio, Red Hat OpenShift, Amazon CloudWatch, Amazon Kinesis, Amazon S3, Amazon Simple Queue Service (SQS), SNS, Elastic Stack, AWS SDK for JavaScript, Spring Boot, AWS Analytics, Google Cloud Platform, Microsoft Purview eDiscovery, Facebook Social Plugins, SWIFT, ISO+â„¢, Bottomline Payments and Cash Management, Cypress, Jenkins, GitLab, Javascript, TypeScript, C# (C Sharp), Adobe Experience Cloud, Salesforce Marketing Cloud Intelligence (formerly Datorama), Salesforce Service Cloud, SOQL, Jira Software, Jira Service Management, Confluence, Power BI Documenter, DAX, Security, PL/SQL, Avaloq, ACL, SharePoint, JD Edwards, VMware vRealize Orchestrator, Amazon Connect, Pytest, REST, CallMiner Eureka, Ansible, Blackline, Oracle Analytics Cloud, Microsoft SQL Server Reporting Services, PHP, Java SE, Java EE, Spring, Microsoft.NET Core 3.1, C#, Frame, Azure Logic Apps, Azure Service Bus, Azure Front Door, Amazon QuickSight, Zoho Analytics, Microsoft Power Platform, UptimeRobot, , Kubernetes, Splunk, Harness, Azure Linux Virtual Machines, GoToAssist (FASTchat), Azure Data Factory, Nevron Vision for SSRS, Amazon Managed Workflows for Apache Airflow (MWAA), Apex, Salesforce CPQ, Smartsheet, Miro, Angular, Node.js, PostgreSQL, CSS, HTML5 Maker, RXJS, SAP S/4HANA, Chargebee, DealHub.io, , NetSuite, Zoho, Amazon Managed Streaming for Apache Kafka (Amazon MSK), OpenSearch, Airflow, Workday Time Tracking, Workday Compensation, ABAP, SAP ERP Central Component (ECC), ServiceNow Discovery, ServiceNow Service Mapping, ServiceNow Event Management, Micro Focus Universal CMDB, Glide, ServiceNow Flow Designer, IBM ILOG CPLEX Optimization Studio, ServiceNow IT Operations Management (ITOM), PowerBI Tiles, AWS Glue, PySpark, Amazon DynamoDB, Coupa, Oracle JDeveloper, ServiceNow Service Portal, AWS Service Catalog, Atlas by Facebook, LogicMonitor, ThousandEyes, Grafana, Snow, Azure Cosmos DB, Bicep, Microsoft Application Insights, New Relic, Hive, OpenText, AutoCAD, Elite Software HVAC Solution, NetSuite SuiteScript, HELM, IBM MQ, Azure Cloud Shell, Azure Purview, OpenLDAP, JTL-Shop 3, Argocd, Acme Packet, Akamai CDN Solutions, Prometheus, ELK Stack, Visual Studio, AngularJS, Datadog, Microsoft Windows Server 2012, Microsoft-IIS, Bash, Amazon Virtual Private Cloud (Amazon VPC), AWS Transit Gateway, AWS Direct Connect, AWS PrivateLink, Route 53, Crystal Ball, Melbourne IT, Amazon CloudFront, Nginx, AWS WAF, AWS CloudFormation, Flow, AWS CloudTrail, Amazon EC2, Azure Databricks</v>
          </cell>
          <cell r="K287">
            <v>93000000</v>
          </cell>
          <cell r="L287" t="str">
            <v>Other</v>
          </cell>
          <cell r="M287">
            <v>93000000</v>
          </cell>
          <cell r="N287">
            <v>44805</v>
          </cell>
          <cell r="O287">
            <v>452700000</v>
          </cell>
          <cell r="Q287" t="str">
            <v>Accion Labs is a global technology consulting and services firm founded in 2011 and headquartered in Bridgeville, Pennsylvania. With over 5,500 professionals across 23 locations worldwide, the company specializes in helping businesses leverage emerging technologies to enhance digital transformation and operational efficiency.
The firm offers a wide range of services, including product engineering and development, data analytics and AI solutions, cloud services, digital engineering and transformation, automation, and cybersecurity. Accion Labs serves various industries, such as healthcare, financial services, technology, manufacturing, and e-commerce, providing tailored solutions to meet specific needs. The company is known for its agile methodologies and rapid prototyping, which help organizations reduce development cycles and improve release predictability. Accion Labs reported annual revenue of $70.1 million.</v>
          </cell>
          <cell r="R287">
            <v>2011</v>
          </cell>
        </row>
        <row r="288">
          <cell r="A288" t="str">
            <v>FMC Corporation</v>
          </cell>
          <cell r="B288">
            <v>0</v>
          </cell>
          <cell r="C288">
            <v>5700</v>
          </cell>
          <cell r="D288" t="str">
            <v>chemicals</v>
          </cell>
          <cell r="E288" t="str">
            <v>http://www.fmc.com</v>
          </cell>
          <cell r="F288" t="str">
            <v>http://www.linkedin.com/company/fmc-corporation</v>
          </cell>
          <cell r="G288" t="str">
            <v>Philadelphia</v>
          </cell>
          <cell r="H288" t="str">
            <v>Pennsylvania</v>
          </cell>
          <cell r="I288" t="str">
            <v>agricultural sciences, precision agriculture, lithium, plant health, agricultural solution, health &amp; nutrition, agriculture chemicals, biologicals, crop protection, basic industries, agricultural chemical manufacturing, safety culture, biological research, biotech in agriculture, precision agriculture tools, biologicals platform, specialty chemicals, sustainable practices, food production, product development, chemical manufacturing, sustainable solutions, lithium products, biologicals research, safety protocols, precision technologies, biologicals for crop health, sustainability, chemical innovation, biologicals development, biologicals formulations, crop yield enhancement, sustainable agriculture, biologicals market, biologicals for agriculture, biological solutions, pest control, agriculture technology, high-strength plastics, biologicals for crops, research and development, pharmaceutical chemicals, biologicals partnerships, biological pest control, fungicides, global presence, b2b, partnerships, chemical industry, crop protection innovation, biologicals collaborations, bio-based crop protection, safety management, environmental sustainability, regulatory affairs, collaborations, product innovation, biologicals products, biologicals industry, agricultural innovation, market growth, e-commerce, product registration, product pipeline, market leader, herbicides, biologicals technology, agriculture, chemical process innovation, research collaborations, safety standards, agricultural solutions, biologicals for pest management, biotech investments, biologicals innovation, industrial chemicals, biologicals registration, supply chain management, biotechnology, chemical formulations, regulatory compliance, supply chain, biologicals pipeline, pesticides, sustainable crop protection, sustainable growth, environmental impact, biologicals for farming, chemical safety, innovation, biologicals research &amp; development, biologicals for yield improvement, biologicals for pests, pesticide and other agricultural chemical manufacturing, market expansion, biologicals solutions, services, biologicals for land resilience, chemical research, biotech, acquisitions, biologicals manufacturing, chemical solutions, technology pipeline, environmental policies, biologicals for sustainable farming, biological platform, innovative solutions, active ingredients, technology portfolio, sustainability assessment, agricultural products, environmental health, safety, customer-centricity, farm productivity, new modes of action, crop solutions, market-driven technologies, pest management, insecticides, integrated pest management, industry advancements, ethical sourcing, business sustainability, stakeholder engagement, collaborative research, scientific discovery, biological crop solutions, environmental stewardship, agricultural technology, competitive products, intellectual property, brand protection, continuous improvement, field trials, global supplier network, agricultural sustainability, ehs performance, corporate governance, community engagement, manufacturing, distribution, chemicals, environmental services, renewables &amp; environment, research &amp; development, consumer internet, consumers, internet, information technology &amp; services, logistics &amp; supply chain, mechanical or industrial engineering</v>
          </cell>
          <cell r="J288" t="str">
            <v>Fastly CDN, Outlook, Microsoft Office 365, Zendesk, Pantheon, WP Engine, Workday, Slack, Shutterstock, YouTube, Mobile Friendly, Nginx, Highcharts JS Library, Varnish, Workday Recruit, Google Tag Manager, ASP.NET, Google Font API, Microsoft-IIS, Remote, SAP, Cisco AppDynamics, Power BI Documenter, Microsoft Power Apps, ISO+â„¢, Analyzer, GAS, CONTROL, CAT, blend, Tor, FRAC Pumps, Springer-Miller, Quip, Ning, Ã‚Â© 2009- Filter, Azure Virtual Machine Scale Sets, Solver, SAP Concur, ServiceNow, Microsoft Excel, .NET, SharePoint, Dell EMC Celerra, AMP, Salesforce CRM Analytics, X, LinkedIn Ads, Instagram, iMIS, Freelance Distributed Control System (DCS), SAP Ariba Platform, Eyefinity OfficeMate, DC Storm, SAP S/4HANA, Mag+, Marchex, AC500 PLC, Microsoft Windows Server 2012, Google AdWords Conversion, SAP Business Planning and Consolidation (BPC), Microsoft PowerPoint</v>
          </cell>
          <cell r="O288">
            <v>3467400000</v>
          </cell>
          <cell r="Q288" t="str">
            <v>FMC Corporation is an American chemical manufacturing company based in Philadelphia, Pennsylvania. Founded in 1883, it specializes in agricultural crop protection solutions, evolving from its origins as an insecticide producer. The company has a rich history, including significant expansions into food processing and military contracts during World War II. Over the years, FMC has diversified its offerings, focusing on chemicals, agricultural products, and oil and gas services.
Today, FMC develops and markets a wide range of crop protection solutions, including insecticides, herbicides, and fungicides, aimed at enhancing agricultural yields and quality. The company invests heavily in research and development, with nearly $2 billion allocated through 2023, and emphasizes precision agriculture and strategic partnerships to support growers worldwide. FMC is recognized as a leading exporter of agricultural chemicals, serving global markets with innovative solutions.</v>
          </cell>
          <cell r="R288">
            <v>1883</v>
          </cell>
        </row>
        <row r="289">
          <cell r="A289" t="str">
            <v>MOURI Tech</v>
          </cell>
          <cell r="B289">
            <v>0</v>
          </cell>
          <cell r="C289">
            <v>3000</v>
          </cell>
          <cell r="D289" t="str">
            <v>information technology &amp; services</v>
          </cell>
          <cell r="E289" t="str">
            <v>http://www.mouritech.com</v>
          </cell>
          <cell r="F289" t="str">
            <v>http://www.linkedin.com/company/mouritech</v>
          </cell>
          <cell r="G289" t="str">
            <v>Irving</v>
          </cell>
          <cell r="H289" t="str">
            <v>Texas</v>
          </cell>
          <cell r="I289" t="str">
            <v>servicenow, quality engineering, business intelligence, virtual reality, infrastructure cloud solutions, hcm, peoplesoft, sap, business process services, salesforce, google, dell boomi, sap netweaver enterprise portal, advanced analytics, srm, xipi, enterprise applications, mulesoft, generative ai, emerging technologies, alternate delivery model, html5, digital transformation, siebel, managed services, net, azure, system integration, sap abap, sap bibo hana, brf, data analytics, sap dsm, webtechnologies java, microsoft, blockchain, mobility, cloud strategy, aws, big data, sap ecc, augmented reality, iot, rpa, program management, oracle, artificial intelligence, mdm, crm, opentext, ierp, enterprise digital trasnformation, enterprise software, consulting, it management, consulting services, software, information technology, it services &amp; it consulting, analytics, information technology &amp; services, enterprises, computer software, b2b, sales, management consulting</v>
          </cell>
          <cell r="J289" t="str">
            <v>Rackspace MailGun, Mimecast, Outlook, MailChimp SPF, Microsoft Office 365, DigitalOcean, Microsoft Azure Hosting, Amazon AWS, Atlassian Cloud, InMotion Hosting DNS, Salesforce, Slack, Linkedin Marketing Solutions, Google Tag Manager, reCAPTCHA, Mobile Friendly, YouTube, WordPress.org, Remote, AI, IoT, Data Analytics, Automation Anywhere, Uipath, Android, React Native, Docker, Sigma, Ansible, SAP, SAP SuccessFactors, Angular, HTML5 Maker, CSS, Javascript, TypeScript, Microsoft Excel, Microsoft PowerPoint, Workforce Software, Microsoft Azure Monitor, Azure Devops, GitHub Actions, Kubernetes, Azure Monitor, Prometheus, Grafana, Python, SQL, Excel4Apps, SysTools VBA Password Recovery, Teamcenter, GitKraken, PowerBI Tiles, Oracle GoldenGate, ACL, Oracle Exadata Cloud Service, PostgreSQL, MySQL, Microsoft SQL Server Reporting Services, Oracle Database, PL/SQL, AWS Analytics, Azure Analysis Services, AWS Direct Connect, Route 53, Amazon Virtual Private Cloud (Amazon VPC), AWS DataSync, Azure Active Directory B2C, Amazon CloudWatch, Amazon GuardDuty, AWS Security Hub, Datadog, Sizmek (MediaMind), VMWare CloudHealth, AWS Cost Explorer, AWS CodePipeline, AWS CodeDeploy, Terraform, AWS CloudFormation, Amazon Web Services (AWS), CAT, Cohesity, Microsoft PowerShell, Nutanix, UPS, Microsoft Sql Server, GoToAssist (FASTchat), Databricks, IBM InfoSphere Change Data Capture, Jira, ABAP, Process automation package for service request creation in SAP S/4HANA Utilities, 3M 360 Encompass - Health Analytics Suite, Workday, SAP ERP</v>
          </cell>
          <cell r="O289">
            <v>137000000</v>
          </cell>
          <cell r="Q289" t="str">
            <v>MOURI Tech is a global enterprise IT solutions and services company founded in 2005 and headquartered in Irving, Texas. With a Delivery Center of Excellence in India and offices across five continents, the company employs approximately 3,775 people. MOURI Tech specializes in intelligent Enterprise Resource Planning (iERP) and digital transformation, offering a comprehensive range of IT services tailored to meet the digital needs of modern businesses.
The company provides end-to-end capabilities, including advisory, consulting, implementation, integration, management, and support services. MOURI Tech is also a strategic partner for the Salesforce platform, with certified developers and architects delivering solutions that enhance productivity and efficiency. Recognized for its commitment to quality and cost-effective delivery, MOURI Tech has achieved CMMI-DEV/5 certification and is a Great Place to Work-Certifiedâ„¢ organization, reflecting its strong workplace culture.</v>
          </cell>
          <cell r="R289">
            <v>2005</v>
          </cell>
        </row>
        <row r="290">
          <cell r="A290" t="str">
            <v>Teachers Pay Teachers</v>
          </cell>
          <cell r="B290">
            <v>0</v>
          </cell>
          <cell r="C290">
            <v>4400</v>
          </cell>
          <cell r="D290" t="str">
            <v>information technology &amp; services</v>
          </cell>
          <cell r="E290" t="str">
            <v>http://www.teacherspayteachers.com</v>
          </cell>
          <cell r="F290" t="str">
            <v>http://www.linkedin.com/company/teacherspayteachers-com</v>
          </cell>
          <cell r="G290" t="str">
            <v>New York</v>
          </cell>
          <cell r="H290" t="str">
            <v>New York</v>
          </cell>
          <cell r="I290" t="str">
            <v>technology, education, entrepreneurship, edtech, marketplace, e-commerce, marketplaces, information technology, consumer internet, internet, technology, information &amp; internet, interactive projects, online learning, assessment tools, educator resource marketplace, teacher-created resources, homeschool resources, education community, lesson plan marketplace, lesson plans, teacher content platform, education technology, content marketplace, teacher content creation, online teaching tools, teacher collaboration, education innovation, curriculum resources, educational technology, teacher resource sharing platform, teacher monetization, content sharing platform, assessment and quizzes, teacher resource sharing, online teaching resources, educational services, full-year curricula, teacher empowerment, teacher resource platform, subject-specific resources, educator resource sharing, digital teaching resources, education resource platform, online education resources, interactive activities, teacher marketplace, teacher content marketplace, teacher resource sales, teacher support, digital lesson plans, educator content marketplace, teacher community, education content marketplace, k-12 education, teacher collaboration platform, e-learning, teacher resource marketplace, online marketplace, web search portals, libraries, archives, and other information services, teacher support tools, education technology tools, educator resources, teacher content creators, educational resources, curriculum development, teacher income, classroom resources, teacher-created content, digital education tools, teacher income opportunities, teacher content sharing, digital activities, teaching resources, worksheets, assessments, graphic organizers, task cards, flash cards, classroom management, teacher manuals, unit plans, student activities, educational games, special education, phonics instruction, reading comprehension, mathematics worksheets, science activities, social studies resources, digital resources, printable resources, learning assessments, creative writing, vocabulary development, grammar practice, stem activities, interactive learning, back to school, holiday resources, character education, reading fluency, sight words, prek resources, elementary education, middle school activities, high school lesson plans, unit studies, project-based learning, homeschool materials, teacher planning, curriculum design, professional development, student engagement, inclusive education, differentiated instruction, visual learning aids, early childhood education, community resources, learning outcomes, b2b, teacher_resources, lesson_plans, assessment_tools, digital_content, teacher_created, online_platform, curriculum, teacher_income, content_sharing, community, education_technology, teacher_support, classroom_resources, teacher_collaboration, content_marketplace, teacher_content, digital_learning, teacher_sales, education_resources, teacher_platform, teacher_network, teacher_resources_market, teacher_content_sharing, teacher_market, information technology &amp; services, computer software, education management, consumers, primary/secondary education, computer games, communities</v>
          </cell>
          <cell r="J290" t="str">
            <v>CloudFlare CDN, Route 53, Microsoft Office 365, Amazon AWS, CloudFlare Hosting, Pagely, Atlassian Cloud, AWS SDK for JavaScript, Appcues, GitHub Hosting, Amazon SES, Slack, Salesforce, Zendesk, Mobile Friendly, reCAPTCHA, Facebook Custom Audiences, Sift Science, Bing Ads, Facebook Login (Connect), Kaltura, Adobe Media Optimizer, Apple Pay, The Trade Desk, Cedexis Radar, Google Tag Manager, Vimeo, MailChimp, Google Plus, Amadesa, Google AdWords Conversion, YouTube, Wufoo, Google Analytics, Paypal, Facebook Widget, Braintree, HeapAnalytics, Remote</v>
          </cell>
          <cell r="K290">
            <v>64000000</v>
          </cell>
          <cell r="L290" t="str">
            <v>Merger / Acquisition</v>
          </cell>
          <cell r="M290">
            <v>0</v>
          </cell>
          <cell r="N290">
            <v>44986</v>
          </cell>
          <cell r="O290">
            <v>60000000</v>
          </cell>
          <cell r="Q290" t="str">
            <v>Teachers Pay Teachers (TPT) is an online marketplace founded in 2006 by Paul Edelman, a former public school teacher. The platform allows educators to buy, sell, and share PreK-12 teaching resources, addressing the need for quality educational materials. TPT has grown significantly, serving 7 million educators worldwide with over 7 million teacher-created lessons and 1 billion resources downloaded.
TPT offers a wide range of resources, including lesson plans, worksheets, and activities, available for free or purchase. It covers various subjects such as social emotional learning, health, and professional development. A key feature is Easel by TPT, an interactive lesson creator and Learning Management System that helps educators enhance their teaching. The platform supports a community-driven model where teachers share best practices, making it a valuable tool for educators looking to supplement their curricula. TPT is now part of the IXL Learning family and continues to empower teachers with accessible and affordable resources.</v>
          </cell>
          <cell r="R290">
            <v>2006</v>
          </cell>
        </row>
        <row r="291">
          <cell r="A291" t="str">
            <v>Sutherland</v>
          </cell>
          <cell r="B291">
            <v>0</v>
          </cell>
          <cell r="C291">
            <v>55000</v>
          </cell>
          <cell r="D291" t="str">
            <v>information technology &amp; services</v>
          </cell>
          <cell r="E291" t="str">
            <v>http://www.sutherlandglobal.com</v>
          </cell>
          <cell r="F291" t="str">
            <v>http://www.linkedin.com/company/sutherland-global</v>
          </cell>
          <cell r="G291" t="str">
            <v>Pittsford</v>
          </cell>
          <cell r="H291" t="str">
            <v>New York</v>
          </cell>
          <cell r="I291" t="str">
            <v>customer experience, insurance, experience labs, healthcare, software as a service, process consulting, design thinking, knowledge services, conversational ai, government, telecom, google cloud, digital transformation, data analytics, retail &amp; electronic commerce industries, travel amp entertainment, retail &amp; cpg, it services, travel entertainment, technology, process management &amp; transformation, banking &amp; financial services, it services &amp; it consulting, customer lifecycle management, cognitive analytics, ai-driven insights, ai governance, ai in energy, enterprise support, ai in media, automation, financial services, ai-enabled processes, ethical ai, operational efficiency, ai for customer service, cloud migration, ai in telecom, cloud management, digital outcomes, services, digital consulting, ai patents, scalable solutions, predictive modeling, global delivery, retail, predictive analytics, artificial intelligence, ai-powered automation, digital solutions, remote workforce management, ai-powered platforms, cloud modernization, enterprise technology, ai in retail, industry-specific solutions, digital innovation, ai in manufacturing, consulting, multi-lingual translation ai, business intelligence, cloud infrastructure, ai on demand, data science, ai and ml, energy &amp; utilities, digital transformation services, b2b, customer engagement, ai as a service, travel, transportation &amp; logistics, cloud engineering, ai ethics, digital engineering, technology services, business process outsourcing, ai security, ai in government, customer lifecycle, ai, digital foundation, ai in travel, cloud optimization, business optimization, ai in gaming, supply chain management, ai in logistics, cost savings, ai for supply chain, ai for compliance, ai-powered chatbots, robotic process automation, digital enterprise, ai infrastructure, ai solution development, advanced analytics, digital engineering services, ai engineering, ai in insurance, operational analytics, ai in healthcare, digital strategy, cloud security, customer satisfaction, digital customer experience, cloud services, digital support, computer systems design and related services, digital operations, ai in finance, business process services, business process as a service, connected intelligence, data and analytics, data engineering, data management office, customer experience optimization, hyperautomation, omni-channel engagement, intelligent automation, ai-powered tools, document digitization, healthcare bpaas, finance bpaas, insurance bpaas, hr bpaas, iot integration services, supply chain visibility, intelligent knowledge management, data and ai security, guerilla marketing, digital acceleration center, experience-led transformation, market intelligence, cloud transformation services, ad sales and operations, digital strategy development, finance, transportation_logistics, energy_utilities, health care, health, wellness &amp; fitness, hospital &amp; health care, saas, computer software, information technology &amp; services, cloud computing, enterprise software, enterprises, analytics, internet infrastructure, internet, logistics &amp; supply chain, marketing, marketing &amp; advertising</v>
          </cell>
          <cell r="J291" t="str">
            <v>Salesforce, Akamai DNS, Amazon SES, Gmail, Outlook, Google Apps, MailChimp SPF, Microsoft Office 365, Zendesk, Amazon CloudFront, Route 53, Amazon AWS, VueJS, Atlassian Cloud, The Trade Desk, Marketo, Wordpress VIP, Slack, Facebook Login (Connect), Vimeo, Google Maps (Non Paid Users), CallRail, Bootstrap Framework, Facebook Widget, Yelp, Typekit, reCAPTCHA, Google Maps, Google Font API, Google Analytics, Facebook Custom Audiences, Ruby On Rails, Mobile Friendly, Google Tag Manager, Nginx, Shutterstock, New Relic, Hubspot, YouTube, WordPress.org, Woo Commerce, ShareASale, MailChimp, Gravity Forms, Shopify, Wix, SOASTA, Remote, Netskope, AI, Nec Asia Pacific Pte Ltd, Electron, SmartRecruiters, AWS Trusted Advisor, Ansible, Python, Perl, FreePBX, CUICK TRAC - DFARS and NIST 800-171 compliance solution, Google, Trend Vision One, Varonis, Ning, PostgreSQL, React, Node.js, C#, SysTools VBA Password Recovery, LiveVox, Snowflake, SQL, Airflow, Dagster, Angular, NGRX, , Pytest, Azure Linux Virtual Machines, Microsoft PowerShell, Android, Kiosked, PowerBI Tiles, Microsoft Excel, Power Query, Workday, Oxygen XML Editor, ABAP, CSS, HTML5 Maker, Javascript, Mode, NeoData, Rapid7 InsightVM, , SAP, SAP Business Technology Platform, SAP Fiori, Thermo Scientific Chromeleon Chromatography Data System (CDS), SAP Analytics Cloud, SAP BW/4HANA, SAP ECC, SAP HANA, SAP S/4HANA, Looker, Google Cloud BigQuery, Google Cloud Functions, API Gateway, Vertex AI, Ping Identity, PingFederate, PingDirectory, PingID, OpenID, WP-Oauth, SAM, Remedy Single Sign On, Hornetsecurity Spam and Malware Protection, Admin, OpenLDAP, AWS SDK for JavaScript, SAP Extension Suite, SAP Integration Suite, Micro, Postman, Swagger UI, Microsoft.NET Core 3.1, SignalR, Git, Workday Adaptive Planning, ADAPT, Informatica Test Data Management, IBX SmartView, Connect, Oracle Essbase, ICP, Salesforce CRM Analytics, Microsoft Azure Monitor, Django, Flask, Playwright, Uipath, MuleSoft Anypoint Platform, Apache ActiveMQ, Spring Boot, PubSub+, Streams, Google Cloud Storage, DATAflow, Google Cloud Dataproc, Google Cloud Composer, Apache Beam, SAP Ariba Platform, Smartsheet, SharePoint, Webex, Genesys, ASP.NET, .NET, Frame, Creo+, Arena PLM, AutoCAD, Adobe, Apache Subversion (SVN) Server on Ubuntu 18.04 LTS, Google AdWords Conversion, Excel4Apps, OpenProject, Visio, Docking &amp; MDI for WPF, WCF, jQuery, Bootstrap, FlipHTML5, Microsoft SQL Server Reporting Services, Crossfuze TFS Integration, Azure Machine Learning, Jira, Confluence, NetApp, NetApp Cloud Volumes ONTAP, NetApp Common Internet File System (CIFS), NetApp iSCSI SAN Storage System, NetApp SnapMirror, Docker, Amazon Linux 2, PeopleSoft CRM, CPI, Process automation package for service request creation in SAP S/4HANA Utilities, Azure API Management, Azure Devops, Power BI Documenter, DAX, GoToAssist (FASTchat), Act!, Langchain, LangGraph, AWS Analytics, Azure Analysis Services, IBM ILOG CPLEX Optimization Studio, NICE CXone Expert, Qt, CyberArk, Google Cloud, Kubernetes, Tenable.sc, AMP, PHP, HTML Pro, Box, MicroStation, Amazon Managed Workflows for Apache Airflow (MWAA), CAPTCHA, Gem, Shareaholic Content Amplification, Azure Cloud Services, C# (C Sharp), AngularJS, Next.js, Microsoft ADFS for Genesys Cloud, Amazon EC2 Container Service, Azure Functions, Cursor, DotNetNuke, Kronos, Groovy, SAP Sales Cloud, SAP Cloud Platform Integration, SAP Data Intelligence, SAP HANA Cloud, SAP S/4HANA Cloud, SAP SuccessFactors, Azure AI Studio, Azure App Service, Azure Web Apps, Oracle Database, Oracle WebLogic Server, Jenkins, Unleashed, dynaTrace, ELK Stack, Oracle Solaris, Everest, Palo Alto PA-5200 Series, Palo Alto Networks Panorama, Fortinet, Cisco ASA 5555, Cisco Firepower 9300, Cisco SD-WAN, Gorilla Nation, ACL, Akamai CDN Solutions, Infoblox DHCP, Cisco VPN, TensorFlow, Keras, PyTorch, Cision, Harness, Pages, EFI, Respond, REST, Tableau, Nevron Vision for SSRS, Secured MVC Forum on Windows 2012 R2, Amazon Web Services (AWS), Apple, Microsoft AdCenter, TCP TimeClock Plus, MySQL, Splunk, NetApp StorageGRID, NetApp E-Series, VMware, IFS, Coraid, Conversant, Amazon Associates, Databricks, Apache Spark, Google Cloud Platform, Amazon Managed Streaming for Apache Kafka (Amazon MSK), Sizmek (MediaMind), Amazon Virtual Private Cloud (Amazon VPC), Delta Lake, Unity Catalog, Terraform, Citrix, Azure Active Directory, Azure Active Directory B2C, Microsoft 365, Microsoft Exchange Server 2003, Microsoft OneDrive, Cisco WebEx Teams, Azure Virtual Desktop, R, SAS Enterprise Guide, SAP SD, SAP Variant Configuration and Pricing, Azure Cost Management and Billing, SAP Transportation Management, FICO Safe Driving Score, IBM CICS Transaction Server, Foxit PDF Editor, Tor, Siemens SIMATIC S7, Microsoft Azure, Oracle Cloud Infrastructure, , Microsoft Hyper-V Server, Red Hat OpenShift, Dell ECS Enterprise Object Storage, Microsoft Active Directory Federation Services, AWS Identity and Access Management (IAM), Azure Resource Manager, Rise, Microsoft Office, AdParlor, J2EE, SAP BusinessObjects Business Intelligence (BI), Internap CDN, Surfcam, Oracle XML DB, PI, , SAP ERP Central Component (ECC), AppFolio Property Manager, IoT, , Oracle EBS Projects, Oracle General Ledger, Oracle Payables, Oracle Receivables, Red Hat JBoss Enterprise SOA Platform, Sage Fixed Assets, SAP Ariba Contracts, AT&amp;T, Fastapi, Azure Data Factory, Azure Databricks, Azure Data Lake Analytics, Azure SQL Database, Azure Blob Storage, Azure Cosmos DB, Azure Logic Apps, NICE, Oracle E Business Suite, PL/SQL, Oracle Forms, Oracle Reports, Oracle BI Publisher, Unix, Salesforce Nonprofit Success Pack, Microsoft PowerPoint, ServiceNow, Genesys SIP, WebCube, Cisco Finesse, Oracle Communications Session Border Controller (SBC), Spring, Spring Cloud, Vaadin, TypeScript, IBM Informix, GitHub Copilot, Claude, Interact, Azure Synapse, BASE, Spark SQL, Spark Streaming, PySpark, Scala, SAP Accounts Payable and Receivable, Google Kubernetes Engine (GKE), Proofpoint, Informatica, Salesforce Connect, Mdt Marketing, Hach WIMS, Microsoft VBScript, Batch, NETSCOUT Cyber Investigator, Tenable Nessus, Ellucian Colleague Finance, Microsoft Windows XP, Windows 7, McKesson, Waystar, Amadeus, Sabre Hospitality SynXis, Blueprism, Microsoft Power Automate, Zoho CRM, Apache Kafka, GitLab, AWS CloudFormation, Prometheus, Grafana, Datadog, Istio, Linkerd, OpenSCAP, Jaeger, OpenTelemetry, MongoDB, New Relic APM, Apple Business Manager, Microsoft Application Insights, Delivra, Olo, Cornerstone HR, Basis, AVRO, Apache Parquet, Fluentd, Logstash, AWS Glue Data Catalog, ZooKeeper, Bash, SonarQube, WebGreeter, Cisco ASR 1001, Cisco Catalyst 3750-X, Cisco Catalyst 3850 Series, Cisco Catalyst 2960 Series, Cisco Nexus 9300, Cisco ASA 5585-X, Cisco ASA 5505, Wireshark, CAT, Netwrix Threat Prevention, SolarWinds, Security, Route, AWS Direct Connect, FortiNAC, NetApp ONTAP Data Management, Verint, PeopleSoft Sales, Chrome River Connector, Odoo CRM, Amazon EC2, Crystal Ball, RabbitMQ, Soap Media, Wider Planet, Composer, Ag Grid, Trend Micro Smart Protection, Avaya, Cisco Unified Intelligence Center, LogMeIn, Microsoft Teams Rooms, Microsoft Windows Server 2012, Office365, JFrog Artifactory, Xray, ECS, Lawson Software, NICE Actimize Xceed, Calabrio Teleopti Workforce Management, Dash, NTENT, Microsoft Advanced Group Policy Management, Microsoft-IIS, Remote Desktop Services, PRTG Network Monitor, Veeam, Commvault, Wordpress.com, WebRTC, Spiceworks IP Scanner, Azure Digital Twins, Oracle Passlogix, ebs, Sage, Sass, Amazon CloudWatch, Equifax Prequalification of One, SAP Activate, RISE with SAP, Signavio, Lytics, IAPPS, Micro Focus Universal CMDB, ServiceNow Service Mapping, ServiceNow Flow Designer, ANGEL LMS, Amazon Simple Storage Service (S3), Palo Alto PA-5000 Series, Cisco Routers, Cisco Switches, AWS VPN, Cisco Meraki SD-WAN, Whipple Hill, Delphi, SQLite, AWS GovCloud, Fusion ERP Analytics, Oracle EBS CRM, NICE inContact, scikit-learn, Salesforce Service Cloud, Azure Service Bus, Azure Event Hubs, Microsoft Windows Server 2016, Microsoft Windows Server 2019, Netlify, ExactOnline, iManage, SAP Ariba Cloud Integration Gateway, Alteryx, Oracle Analytics Cloud, AWS Transfer for SFTP, WatchGuard Firebox, Convertro (AOL), IBM WebSphere Commerce, HCL Commerce Cloud, Apache Solr, IBM Db2 for Linux, UNIX, and Microsoft Windows, Standalone Tomcat - Java Servlet and JSP Platform by TurnKey Linux (HVM), EJBCA, JPA Health, Apache Struts, Apache, Mindbody, Nexcess Domain Registration, Asana, Google Drive, Meta Code Llama, Mist, Arista Networks, SAP Predictive Analytics, ADP, BriteVerify, Clipchamp, Microsoft OneDrive for Business, Zen Planner, Microsoft Power Apps, Apache JMeter, UPS, SAP Replication Server, Azure SQL, Oracle Integration Cloud, AWS Systems Manager, Microsoft Entity Framework, Splunk SOAR, SAP Service Cloud, SAP Field Service Management, Cytoscape, SAP GUI, Copilot, HELM, Jama Connect for Requirements Management, Check Point CloudGuard CNAPP, Apple macOS, Cisco Firepower 1000, Apex, Microsoft Sql Server, TSYS, Baidu Ads, CCH Tagetik, GitHub Actions, GitHub, GoDaddy, Strato, Adobe Photoshop, Adobe InDesign, Adobe Premiere Pro, Adobe After Effects, Cyara, Hibernate, Maven, Conversant (ValueClick), Espresso, Cloud Foundry, ServiceNow Discovery, AWS Key Management Service (KMS), BILL, CONTROL, Oracle Cloud, Oracle Project Costing, Oracle Time and Labor, Intel, NLP, Mari, Vena, Hex, GraphQL, Delivr, Gamma Telecom, Firebase</v>
          </cell>
          <cell r="K291">
            <v>362250000</v>
          </cell>
          <cell r="L291" t="str">
            <v>Other</v>
          </cell>
          <cell r="M291">
            <v>300000000</v>
          </cell>
          <cell r="N291">
            <v>41894</v>
          </cell>
          <cell r="O291">
            <v>5000000000</v>
          </cell>
          <cell r="Q291" t="str">
            <v>Sutherland is a global leader in business process outsourcing (BPO), digital transformation, and technology management services. Founded in 1986 and headquartered in Rochester, New York, the company employs over 40,000 people across more than 60 delivery centers in over 140 countries. Sutherland specializes in analytics-driven solutions that support the entire customer lifecycle, utilizing advanced technologies such as AI, automation, and cloud engineering.
The company offers a range of integrated services, including artificial intelligence and machine learning, robotic process automation, cloud engineering, advanced analytics, and customer experience management. Sutherland's solutions help clients streamline operations, enhance customer experiences, and achieve agility. With a commitment to corporate responsibility and sustainability, Sutherland operates innovation labs in major cities and holds over 200 patents, including many related to AI. The company serves a diverse clientele across various industries, including financial services and healthcare, providing multi-language support and tailored solutions.</v>
          </cell>
          <cell r="R291">
            <v>1986</v>
          </cell>
        </row>
        <row r="292">
          <cell r="A292" t="str">
            <v>Esri</v>
          </cell>
          <cell r="B292">
            <v>0</v>
          </cell>
          <cell r="C292">
            <v>6000</v>
          </cell>
          <cell r="D292" t="str">
            <v>information technology &amp; services</v>
          </cell>
          <cell r="E292" t="str">
            <v>http://www.esri.com</v>
          </cell>
          <cell r="F292" t="str">
            <v>http://www.linkedin.com/company/esri</v>
          </cell>
          <cell r="G292" t="str">
            <v>Redlands</v>
          </cell>
          <cell r="H292" t="str">
            <v>California</v>
          </cell>
          <cell r="I292" t="str">
            <v>software, geography, site selection, mapping, location analytics, smart cities, training, government, place, geospatial analysis, iot, gis, geographic information systems, demographics, geodesign, location, 3d, location intelligence, web mapping, software development, arcgis, geospatial forestry management, disaster response, environmental monitoring, geospatial deep learning, real-time gis, geospatial data visualization, gis for environmental monitoring, telecommunications, real-time data, geospatial services, cloud gis, gis for infrastructure, geospatial platform, gis for site selection, geospatial urban planning, natural resources, geospatial data pipelines, geospatial ecosystem monitoring, geospatial disaster response, gis analysis tools, geospatial data science, geospatial cloud services, geospatial analytics, sustainability, information technology and services, data integration, digital twins, gis for transportation, gis workflows, gis for natural resources, geospatial digital twins, mobile gis, geospatial applications, geospatial ai, geospatial ecosystem, urban digital twins, gis for urban planning, gis for public safety, gis data collection, satellite imagery, gis data sharing, geospatial interoperability, renewable energy, natural resource management, geospatial data sharing, sustainable development, geospatial infrastructure, environmental services, mapping software, geospatial intelligence, geospatial tools, spatial data, gis software, digital mapping, gis for sustainability, 3d gis, geospatial machine learning, geospatial research, education, geospatial solutions, geospatial enterprise, geospatial conservation planning, geospatial open data, geospatial wildlife tracking, gis for risk assessment, gis for market analysis, surveying and mapping (except geophysical) services, geospatial cloud, geospatial decision-making, geospatial visualization, geospatial resource management, spatial analysis, geographic information system, gis for disaster management, geospatial remote sensing analysis, urban planning, geospatial data analysis, consulting, geospatial marine monitoring, geospatial environmental modeling, geospatial mapping, gis infrastructure, gis collaboration, geospatial decision support, geospatial innovation, mapping and visualization, geospatial technology, geospatial infrastructure management, geospatial analytics platform, b2b, public safety, geospatial remote sensing, gis visualization tools, arcgis platform, risk assessment, asset management, geospatial climate change, geospatial industry, services, 3d visualization, geospatial collaboration, remote sensing, geospatial data management, geographic data, data visualization, spatial analytics, real-time insight, 3d mapping, data sharing, climate risk assessment, supply chain optimization, urban development, data-driven decisions, route optimization, digital twin, ai integration, community planning, collaboration tools, infrastructure planning, network analysis, real-time mapping, market analysis, traffic analysis, biodiversity mapping, sustainability solutions, climate change modelling, equity in data, training and support, open data initiatives, community engagement, emergency management, performance metrics, transportation logistics, health and safety monitoring, cloud gis services, non-profit, information technology &amp; services, renewables &amp; environment, enterprise software, enterprises, computer software, clean energy &amp; technology, nonprofit organization management</v>
          </cell>
          <cell r="J292" t="str">
            <v>Akamai, Akamai DNS, Route 53, DemandBase, JQuery 2.1.1, Drupal, Atlassian Cloud, OneTrust, React Redux, The Trade Desk, Salesforce Service Cloud, MongoDB, Adobe CQ, Marketo, Omniture (Adobe), Pardot, Amazon SES, Slack, Salesforce, Adobe Marketing Cloud, Salesforce Live Agent, Scene7, Google Play, Apache, Bing Ads, Walkme, Akamai RUM, DoubleClick, WordPress.org, Facebook Login (Connect), New Relic, Kaltura, dynaTrace, Facebook Custom Audiences, DoubleClick Floodlight, Adobe Media Optimizer, YouTube, Facebook Widget, Linkedin Marketing Solutions, Fonts.com, Ruxit, Bizible, Nginx, MouseFlow, Multilingual, Mobile Friendly, Esri, .GIS, ArcGIS, ArcGIS Online, ArcGIS Hub, SAP, HTML Pro, CSS, Python, Javascript, Microsoft Excel, Google AdWords Conversion, Microsoft PowerPoint, Outlook, Salesforce CRM Analytics, Wider Planet, Dayforce, ServiceNow, C#, SAP S/4HANA, SharePoint, Microsoft Office, ArcGIS Field Maps, LinkedIn Sales Navigator, Kubernetes, ArcGIS Pro, Rust, AWS Trusted Advisor, .NET, SQL, ArcGIS Enterprise, GitHub Actions, Azure Devops, Jenkins, Docker, CONDA, AWS Analytics, GitHub, VMware ESXi, Citrix Hypervisor, ArcGIS StoryMaps, FlipHTML5, ArcGIS Utility Network, REST, Eze Castle Integration, XGBoost, Node.js, AWS SDK for JavaScript, Microsoft Azure Monitor, IBM ILOG CPLEX Optimization Studio, Apache Spark, Elasticsearch, Appium, Selenium, Microsoft Windows Server 2012, Azure Linux Virtual Machines, IDC, Tor, Conversant (ValueClick), Amazon Associates, ANGEL LMS, Docking &amp; MDI for WPF, Maven, Groovy, InstallShield, SIMS, Git, PowerBI Tiles, Kiosked, Android, Productboard, AWS Cloud Development Kit (AWS CDK), Terraform, Ansible, Amazon S3, Azure Blob Storage, InformaCast, Act!, Amazon Linux 2, Secured MVC Forum on Windows 2012 R2, SailPoint IdentityIQ, Microsoft Entra ID, OpenLDAP, Azure Active Directory B2C, SAM, mO Jira OAuth SSO, Jira OpenID Connect SSO, Jira OIDC SSO, Microsoft Exchange Online, Microsoft Exchange Server 2003, Microsoft PowerShell, Wolters Kluwer Passport, Azure Analysis Services, OpenAPI, Visio, LucidChart, Kotlin, Eyefinity OfficeMate, Power BI Documenter, Gem, Jupyter Notebook, DotNetNuke, Ning, Mode, ebs, ArcGIS Desktop, Simulink, BASE, Amazon Web Services (AWS), Qt, SWIFT, Flutter, Vagrant, Workfront, ArcGIS Spatial Analyst, React, Spark, ArcGIS Image Server, Lytics, ArcGIS Network Analyst, Security, ClassDojo, Autodesk, TypeScript, Fastly CDN, ASP.NET, Microsoft Entity Framework, UPS, Eaglestats, Electron, Air, ArcGIS Aviation Charting, PyTorch, ArcGIS Survey123, MAUI, Open Graphics Library (OpenGL), Taleo Applicant Tracking Systems (ATS), SAP ERP, Unity, Unreal Engine, JTL-Shop 3, Akamai CDN Solutions, CPI, Conversant, Scala, Google Cloud, Langchain, TensorFlow, OneTrust Tech Risk &amp; Compliance, Olo, Drone, ArcGIS Platform, Google Tag Manager, ArcGIS CityEngine, LogicGate Risk Cloud, Red Hat, CentOS, Salesforce Lightning, C/C++, Espresso, XCUITest, WebOffice, Salesforce Lightning Web Components, OpenStreetMap, Crownpeak Universal Consent Platform (formerly Evidon), Frosmo, Designer, SES, Java EE, Fastapi</v>
          </cell>
          <cell r="O292">
            <v>1300000000</v>
          </cell>
          <cell r="Q292" t="str">
            <v>Esri (Environmental Systems Research Institute, Inc.) is a leading American company founded in 1969, based in Redlands, California. It specializes in geographic information system (GIS) software, location intelligence, mapping, and geodatabase management applications. With a significant market share of approximately 45%, Esri serves over a million active users across 350,000 organizations worldwide.
The company began as a land-use consulting firm and transitioned to software development, launching its first commercial GIS product, ARC/INFO, in 1981. Esri's core offering is the ArcGIS platform, which provides a comprehensive suite of digital mapping and analytics tools. This platform supports various sectors with solutions for mapping, spatial analysis, and cloud-based data integration. Esri is committed to advancing geospatial analytics, investing 30% of its annual revenue into research and development. The company operates numerous offices and research centers globally and hosts an annual user conference that attracts around 18,000 attendees.</v>
          </cell>
          <cell r="R292">
            <v>1969</v>
          </cell>
        </row>
        <row r="293">
          <cell r="A293" t="str">
            <v>Computerworld</v>
          </cell>
          <cell r="B293">
            <v>0</v>
          </cell>
          <cell r="C293">
            <v>3900</v>
          </cell>
          <cell r="D293" t="str">
            <v>information technology &amp; services</v>
          </cell>
          <cell r="E293" t="str">
            <v>http://www.computerworld.com</v>
          </cell>
          <cell r="F293" t="str">
            <v>http://www.linkedin.com/company/computerworld</v>
          </cell>
          <cell r="G293" t="str">
            <v>New York</v>
          </cell>
          <cell r="H293" t="str">
            <v>New York</v>
          </cell>
          <cell r="I293" t="str">
            <v>technology, information &amp; media, it knowledge, artificial intelligence, project management, security, it skill development, technology updates, it decision-makers, information technology and services, it knowledge sharing, it professionals, content marketing, it certification, it best practices, it analysis, it conferences, it training services, it learning platforms, mobile, technology analysis, it management, technology news, digital transformation, it learning, it news, it skills, cloud computing, it skills development, it education services, it infrastructure, it workforce training, managed learning services, it partnerships, it training programs, it workforce, it skills upgrade, services, it solutions, it skills enhancement, it skills assessment, it skills improvement, web search portals, libraries, archives, and other information services, it certification programs, it education, it support, it training, data center, it professional resources, b2b, customer experience, it skills certification, it skills certification programs, education, enterprise it, it skills training, it resources, it skills training services, it services, it community, it consulting, demand generation, it strategy, windows, it innovation, technology training, it support services, it workforce development, it events, it industry, online training, e-learning, technology education, it development, it skills courses, generative ai, it professional development, technology insights, it trends, it knowledge base, digital magazine, office suites, collaboration software, productivity software, remote work, enterprise applications, it operations, android, apple, emerging technology, networking, computers and peripherals, it leadership, careers, mobile device management, unified endpoint management, regulation, data privacy, employee experience, tech support, change management, chatbots, augmented reality, virtual reality, microsoft microsoft 365, microsoft azure, apple in the enterprise, collaboration tools, business continuity, artificial intelligence ethics, ai implementation, service providers, enterprise buyers guides, industry analysis, video conferencing, digital workplace, workplace optimization, automation software, remote access, byod policies, information technology &amp; services, productivity, marketing &amp; advertising, internet, enterprise software, enterprises, computer software, internet service providers, management consulting, marketing, education management, data centers</v>
          </cell>
          <cell r="J293" t="str">
            <v>Salesforce, Cloudflare DNS, Rackspace MailGun, Adestra, Mimecast, Outlook, Microsoft Office 365, Bluekai, Chartbeat, Brightcove, The Trade Desk, Webflow, Slack, Wordpress VIP, Unruly Media, greyscale - grey, Moat, MediaMath, Datonics, SiteScout, Zemanta, LiveRamp, Disqus, Bootstrap Framework, Bidtellect, SoundCloud, Facebook Custom Audiences, AppNexus, Webex, Cedexis Radar, AdBlade Advertisement, Google Play, PubMatic, Linkedin Marketing Solutions, YouTube, Nativo, Facebook Widget, Facebook Login (Connect), OpenX - Exchange, Google AdSense, New Relic, Criteo, Multilingual, DoubleClick, Smart AdServer, Typekit, Vimeo, SkimLinks, Amazon Associates, Google Analytics, WordPress.org, Taboola, JW Player, Vibrant Media, Twitter Advertising, Adobe Media Optimizer, DoubleClick Conversion, Google Tag Manager, Google Dynamic Remarketing, UberFlip, Shutterstock, Mobile Friendly, reCAPTCHA, Nginx, Google translate API, Google translate widget, 33Across, iTunes</v>
          </cell>
          <cell r="O293">
            <v>40909000</v>
          </cell>
          <cell r="Q293" t="str">
            <v>Computerworld is a global technology media and publishing company that has been covering enterprise technology since its founding in 1967. It serves as the flagship publication of International Data Group (IDG), a prominent publishing and research conglomerate. Founded by Patrick J. McGovern, Computerworld was the first newspaper dedicated to the computer community, and it has evolved into a key online platform for IT decision-makers and professionals.
The publication provides enterprise technology news, industry analysis, and educational content tailored for IT specialists in large organizations. It offers insights into IT trends, guidance on technology adoption, and support for purchasing decisions. Computerworld transitioned to a fully online format in 2014, continuing to be a leading source of information for the IT community.</v>
          </cell>
          <cell r="R293">
            <v>1967</v>
          </cell>
        </row>
        <row r="294">
          <cell r="A294" t="str">
            <v>Norton Rose Fulbright</v>
          </cell>
          <cell r="B294">
            <v>0</v>
          </cell>
          <cell r="C294">
            <v>9000</v>
          </cell>
          <cell r="D294" t="str">
            <v>law practice</v>
          </cell>
          <cell r="E294" t="str">
            <v>http://www.nortonrosefulbright.com</v>
          </cell>
          <cell r="F294" t="str">
            <v>http://www.linkedin.com/company/nortonrosefulbright</v>
          </cell>
          <cell r="G294" t="str">
            <v>Orlando</v>
          </cell>
          <cell r="H294" t="str">
            <v>Florida</v>
          </cell>
          <cell r="I294" t="str">
            <v>mining &amp; commodities technology &amp; innovation transport life sciences &amp; healthcare, legal experience in the following key industry sectors financial institutions energy infrastructure, global law firm, business law services, corporate clients, financial institutions, renewable energy, project finance, banking and finance, financial services, esg, internal investigations, crypto disputes, legal expertise, multinational corporations, diversity and inclusion, thought leadership, digital marketing, client-centric approach, industry expertise, teamwork, integrity, energy sector, infrastructure, healthcare, technology, intellectual property, government relations, competitive compensation, work-life balance, legal representation, global reach, sophisticated clients, legal insights, corporate governance, risk management, compliance, legal services, client success, sustainable practices, corporate law, m&amp;a, employment law, litigation, regulatory compliance, antitrust, energy law, healthcare law, data privacy, environmental law, risk advisory, private equity, banking law, real estate law, pro bono services, community leadership, sustainability, civil rights, cybersecurity, climate change, transport law, life sciences, legal technology, partnerships, investments, government contracts, white-collar crime, litigation trends, emerging markets, legal counsel, dispute resolution, tax law, investment fund law, international law, global coverage, market recognitions, legal education, non-profit law, social responsibility, community development, b2b, government, services, clean energy &amp; technology, environmental services, renewables &amp; environment, marketing &amp; advertising, health care, health, wellness &amp; fitness, hospital &amp; health care, mergers &amp; acquisitions, law practice, conflict resolution</v>
          </cell>
          <cell r="J294" t="str">
            <v>UltraDns, Mimecast, Microsoft Office 365, Microsoft Azure Hosting, Cloudflare DNS, CloudFlare Hosting, Outlook, Amazon AWS, Leadfeeder, React Redux, Workday, Eloqua, Slack, Salesforce, ShareThis, Mobile Friendly, DoubleClick, Google Dynamic Remarketing, Shutterstock, Linkedin Marketing Solutions, Workday Recruit, Google Font API, SiteCore, DoubleClick Conversion, ASP.NET, AddThis, Google Analytics, Google Maps, Google Tag Manager, Google Maps (Non Paid Users), Typekit, Remote, Webex, iManage, BriteVerify, Salesforce CRM Analytics, Microsoft Office, Google AdWords Conversion, Microsoft Excel, Microsoft PowerPoint, Adobe Acrobat Pro, InterAction+, ON24, Zoomdata, Microsoft Teams Rooms, Quip, Canon Multifunction Copiers, Excel4Apps, Power BI Documenter, Microsoft Teams, SharePoint, Autonomy WorkSite, Emburse, SAP, CAT, Gem, Olo, Workiva, ActiveDisclosure, BigHand, Windows 11, Office365, Microsoft Authenticator, Microsoft Intune Enterprise Application Management, Kiosked, Microsoft Active Directory Federation Services, TeamViewer, ServiceNow, AI, Microsoft Customer Experience Management, Coupa, Microsoft Azure Monitor, Microsoft Fabric, Databricks, Azure Data Factory, Snowflake, Microsoft SQL Server Reporting Services, Oracle Analytics Cloud, MongoDB, Python, R, SAS Enterprise Guide, Intapp, Cisco Nexus 9000, Ning, VLAN, ACL, ICP, Transifex, AWS VPN, OpenLDAP, Akamai CDN Solutions, CPI, SMTP, Apache HTTP Server, AWS Transfer for SFTP, Mode, Aruba, Azure Analysis Services, Azure ExpressRoute, CheckPoint, SolarWinds, Selenium, Microsoft Power Automate, Apache JMeter, Appium, Postman, Chrome River Connector, Microsoft Purview eDiscovery, Analyzer, Instagram, Stripe Billing, Microsoft Power Platform, Microsoft Power Apps, DATAVERSE LTD, PowerBI Tiles, Microsoft Entra ID, Azure Logic Apps, Azure Functions, Security, Azure Devops, Copilot, Microsoft 365, AWS Database Migration Service</v>
          </cell>
          <cell r="O294">
            <v>2436000000</v>
          </cell>
          <cell r="Q294" t="str">
            <v>Norton Rose Fulbright (NRF) is a British-American multinational business law firm, recognized as one of the largest in the world by headcount and revenue. With over 3,000 lawyers in more than 50 locations, the firm serves clients across Europe, the United States, Canada, Latin America, Asia, Australia, Africa, and the Middle East. NRF generates revenues exceeding $2 billion and has a strong presence in major cities like London, Houston, New York, and Sydney.
The firm offers a comprehensive range of legal services, specializing in dispute resolution, banking and finance, and project finance. It also has expertise in various industry-specific areas, including commercial disputes, construction, insurance, intellectual property, and international trade. NRF serves key sectors such as financial institutions, energy, technology, life sciences, and consumer markets. The firm operates under a Swiss verein structure, promoting values of quality, unity, and integrity while actively engaging in corporate social responsibility initiatives.</v>
          </cell>
        </row>
        <row r="295">
          <cell r="A295" t="str">
            <v>O-I</v>
          </cell>
          <cell r="B295">
            <v>0</v>
          </cell>
          <cell r="C295">
            <v>21000</v>
          </cell>
          <cell r="D295" t="str">
            <v>glass, ceramics &amp; concrete</v>
          </cell>
          <cell r="E295" t="str">
            <v>http://www.o-i.com</v>
          </cell>
          <cell r="F295" t="str">
            <v>http://www.linkedin.com/company/o-i</v>
          </cell>
          <cell r="G295" t="str">
            <v>Perrysburg</v>
          </cell>
          <cell r="H295" t="str">
            <v>Ohio</v>
          </cell>
          <cell r="I295" t="str">
            <v>beer, sustainability, glass packaging, packaging solutions thru glass, innovation &amp; design services, glass manufacturing, branding, glass, manufacturing, packaging solutions thru glass &amp; sustainability, packaging, water, glass bottles, design, food &amp; beverage, wine, food, containers/packaging, consumer discretionary, glass, ceramics &amp; concrete manufacturing, innovative glass shapes, production efficiency, global manufacturing, glass packaging for premium brands, corporate social responsibility, glass design, sustainable practices, global operations, market leadership, digital transformation, research and development, glass innovation, low-carbon bottles, sustainable technology, sustainable development, product lifecycle, glass recycling milestones, glass manufacturing technology, environmental standards, global footprint, manufacturing processes, environmental responsibility, market trends, brand building, glass as a health-conscious material, operational efficiency, brand recognition, market expansion, supply chain, customer engagement, product innovation, consumer goods &amp; retail, glass hallmark, recycling technology, sustainable material certification, neuroscience of packaging, eco-conscious materials, health and wellness, sustainable materials, glass packaging trends, sustainable packaging awards, glass design collection, market insights, glass packaging for health, brand differentiation, iconic glass design, consumer engagement, innovation, glass design innovation, environmental impact, b2b, premium packaging, product design, product customization, sustainable supply chain, sustainability initiatives, food and beverage packaging, brand storytelling in glass, sustainable resource use, circular economy glass, glass and glass product manufacturing, manufacturing technology, environmental certifications, manufacturing automation, sustainable wine packaging, sustainable product lifecycle, eco-friendly materials, circular economy support, sustainable packaging solutions, design solutions, services, glass containers, transportation &amp; logistics, energy &amp; utilities, innovative solutions, environmental impact reduction, distribution, sustainable manufacturing, product development, glass packaging for luxury brands, microplastics research, recycling initiatives, carbon footprint reduction, recycling, sustainable innovation, sustainable material sourcing, circular economy, eco-conscious packaging, recyclability, sustainable packaging, food and beverage containers, biodegradable glass solutions, glass recycling partnerships, sustainable beverage packaging, innovative manufacturing, sustainable growth strategies, glass manufacturing efficiency, sustainable growth, customer partnerships, biofuel trial, supply chain management, brand identity, consumer behavior, packaging design, glass bottle design, heathier packaging, custom glass packaging, design services, brand-building, premium glass containers, emotional connection, market intelligence, lightweight glass, glass container manufacturing, social impact, diversity equity inclusion, glass craftsmanship, packaging solutions, bottle design trends, food safety, tasteless packaging, global sourcing, turnkey solutions, glass as a material, packaging innovation, high-quality packaging, social sustainability, reduced carbon footprint, innovative technology, consumer trends, packaging efficiency, production techniques, emotional branding, glass aesthetics, brand storytelling, design creativity, consumer products &amp; retail, wine &amp; spirits, food &amp; beverages, consumer goods, consumers, environmental services, renewables &amp; environment, mechanical or industrial engineering, shipping, logistics &amp; supply chain, natural resources, building materials, research &amp; development, health, wellness &amp; fitness</v>
          </cell>
          <cell r="J295" t="str">
            <v>AT&amp;T DNS, Amazon SES, Outlook, Microsoft Office 365, Magento, Slack, Adobe Marketing Cloud, Remote, Adobe Premiere Pro, Canva, CapCut, Microsoft Excel, .NET, mabl</v>
          </cell>
          <cell r="K295">
            <v>130150000</v>
          </cell>
          <cell r="L295" t="str">
            <v>Other</v>
          </cell>
          <cell r="M295">
            <v>125000000</v>
          </cell>
          <cell r="N295">
            <v>45352</v>
          </cell>
          <cell r="O295">
            <v>6426000000</v>
          </cell>
          <cell r="Q295" t="str">
            <v>O-I Glass, Inc. is the world's largest producer of glass packaging for food and beverage applications. Founded in 1903, the company has a rich history, beginning with the invention of the automatic bottle-making machine. This innovation transformed glass manufacturing and set the stage for O-I's growth. The company was formed through a merger in 1929 and has since established itself as a leader in the glass container industry.
O-I specializes in sustainable glass packaging, producing a wide range of products including glass containers for food and beverages, alcoholic beverage bottles, and food jars. The company operates globally, manufacturing approximately 100 million glass containers daily across various facilities, including locations in Pennsylvania and other regions worldwide. O-I collaborates with leading food and beverage companies to create customized glass packaging solutions.</v>
          </cell>
          <cell r="R295">
            <v>1903</v>
          </cell>
        </row>
        <row r="296">
          <cell r="A296" t="str">
            <v>WD</v>
          </cell>
          <cell r="B296">
            <v>0</v>
          </cell>
          <cell r="C296">
            <v>40000</v>
          </cell>
          <cell r="D296" t="str">
            <v>computer hardware</v>
          </cell>
          <cell r="E296" t="str">
            <v>http://www.wd40.com</v>
          </cell>
          <cell r="F296" t="str">
            <v>http://www.linkedin.com/company/western-digital</v>
          </cell>
          <cell r="G296" t="str">
            <v>San Jose</v>
          </cell>
          <cell r="H296" t="str">
            <v>California</v>
          </cell>
          <cell r="I296" t="str">
            <v>personal storage, backup recovery, usb storage, software, big data, data federation, embedded storage, data center storage, data technology, network attached storage, external storage, flash memory storage, networking, sql data storage, ssd, sql on ssd, cloud storage, object storage, hdd, virtualization, nvme, small business storage, storage solutions, cloud computing, memory card, internal storage, helium hdd, home entertainment, vdi, enterprise software, clean technology, technology, hardware, information technology, electronic components, computer hardware manufacturing, information technology &amp; services, enterprises, computer software, b2b, clean energy &amp; technology, environmental services, renewables &amp; environment</v>
          </cell>
          <cell r="J296" t="str">
            <v>Akamai, Cloudflare DNS, Marketo, Route 53, Sendgrid, Gmail, Google Apps, Microsoft Office 365, Amazon AWS, Salesforce, Amazon SES, Outlook, Drupal, VueJS, Atlassian Cloud, AWS SDK for JavaScript, Pardot, Adobe Marketing Cloud, Mobile Friendly, Google Play, Omniture (Adobe), Google Tag Manager, Facebook Custom Audiences, Vimeo, Ruby On Rails, Adobe Media Optimizer, Cedexis Radar, YouTube, Facebook Login (Connect), Tealium, reCAPTCHA, iTunes, RightNow, Facebook Widget, Google Analytics, Google Font API, Remote, Microsoft Dynamics 365, Microsoft Office, , HTML Pro, CSS, Javascript, Angular, React, ASP.NET, C#, Microsoft.NET Core 3.1, Microsoft SQL Server Reporting Services, MySQL, Olo, Xray, .NET, ANGEL LMS, SharePoint, SAP Contract Lifecycle Management (CLM), SnapLogic Anaplan Services, 24-7 Media, Microsoft Windows Server 2012, Azure Linux Virtual Machines, Akamai CDN Solutions, Infoblox DHCP, CAT, Tint, Dassault SOLIDWORKS, Appier AIRIS (formerly Woopra), vFairs, Agile GCP Labs, PowerBI Tiles</v>
          </cell>
          <cell r="K296">
            <v>507000000</v>
          </cell>
          <cell r="L296" t="str">
            <v>Debt Financing</v>
          </cell>
          <cell r="M296">
            <v>500000000</v>
          </cell>
          <cell r="N296">
            <v>44531</v>
          </cell>
          <cell r="O296">
            <v>10734000000</v>
          </cell>
          <cell r="Q296" t="str">
            <v>Western Digital Corporation (WDC) is a leading American data storage company based in San Jose, California. Established in 1970, WDC has evolved into one of the largest manufacturers of hard disk drives (HDDs), focusing on mass-capacity solutions. The company transitioned to HDDs in the 1980s and has since developed advanced technologies like UltraSMR (Shingled Magnetic Recording) to meet the growing demands of AI-driven data cycles.
WDC serves a diverse range of customers, including hyperscalers, enterprises, cloud providers, and startups. The company emphasizes scalable and sustainable technology to support data capture, storage, access, and transformation. With a commitment to innovation and customer success, Western Digital continues to lead in the storage industry, providing essential solutions for modern data needs.</v>
          </cell>
          <cell r="R296">
            <v>1970</v>
          </cell>
        </row>
        <row r="297">
          <cell r="A297" t="str">
            <v>SoftServe</v>
          </cell>
          <cell r="B297">
            <v>0</v>
          </cell>
          <cell r="C297">
            <v>11000</v>
          </cell>
          <cell r="D297" t="str">
            <v>information technology &amp; services</v>
          </cell>
          <cell r="E297" t="str">
            <v>http://www.softserveinc.com</v>
          </cell>
          <cell r="F297" t="str">
            <v>http://www.linkedin.com/company/softserve</v>
          </cell>
          <cell r="G297" t="str">
            <v>Austin</v>
          </cell>
          <cell r="H297" t="str">
            <v>Texas</v>
          </cell>
          <cell r="I297" t="str">
            <v>transformation platforms, software development, big data amp analytics, machine learning, cloud, enterprise platforms, experience design, data science, solution architecture, internet of things, quality engineering, devops, financial services, intelligent automation, cybersecurity, healthcare, rampd, vr, digital enterprise consulting, ar, artificial intelligence, mr, commerce, digital health, fintech, quality assurance, rd, xr, retail, ux design, big dataanalytics, big data &amp; analytics, operational efficiency, big data analytics, security, innovation, media, big data, isvs, core engineering, digital media, enterprise digital, software, health &amp; wellness, outsourcing, tech field support, information technology, enterprise software, it services &amp; it consulting, cloud and edge computing, digital commerce, quantum computing applications, technology consulting, software testing and qa, generative ai, b2b, cloud infrastructure, consulting, fortune 500, services, iot device integration, software testing services, healthcare technology, enterprise ai applications, digital innovation, softserve university, cybersecurity strategy, social responsibility, iot solutions, cybersecurity solutions, software engineering, agile methodology, e-commerce, edge containers, devops automation, digital experience design, professional training, digital product engineering, enterprise solutions, custom software, cloud solutions, ai-driven digital transformation, iot, information technology and services, enterprise software development, corporate social responsibility, customer engagement, continuous learning culture, data analytics, cloud-native development, sustainability, it strategy consulting, professional services, cloud migration, devops for large enterprises, technology innovation, isv clients, digital transformation consulting, digital solutions, custom application development, ai and machine learning, quantum computing adoption, ai and quantum hybrid solutions, digital transformation, cloud computing, edge container deployment, consulting services, quantum computing, quantum computing solutions, fortune 500 digital projects, it advisory services, technology training programs, edge container technology, professional training and upskilling, digital experience platforms, it consulting, robotics, sustainable it practices, isv digital solutions, quantum computing in business, computer systems design and related services, generative ai for enterprise, sustainable it initiatives, digital experience, advanced data analytics, ai-powered solutions, generative ai integration, agile software development, finance, education, information technology &amp; services, health care, health, wellness &amp; fitness, hospital &amp; health care, finance technology, enterprises, computer software, management consulting, internet infrastructure, internet, consumer internet, consumers, environmental services, renewables &amp; environment, professional training &amp; coaching, mechanical or industrial engineering</v>
          </cell>
          <cell r="J297" t="str">
            <v>Amazon SES, Outlook, MailChimp SPF, Microsoft Office 365, Stripe, VueJS, Atlassian Cloud, React Router, Hubspot, Slack, Salesforce, Facebook Widget, Mobile Friendly, JQuery 1.11.1, WordPress.org, Google Play, Google Font API, Facebook Login (Connect), Google Tag Manager, reCAPTCHA, YouTube, Bootstrap Framework, Wix, Workday, Snowflake, Apache Kafka, CloudFlare, Incapsula, Google Analytics, Linkedin Marketing Solutions, Facebook, .NET, CookieYes, Board, Terraform, Ansible, Docker, Kubernetes, Argocd, Cloudflare WAF, Cloudflare Bot Management, DotNetNuke, , SAP, Javascript, TeamCity, ServiceNow, Micro Focus Universal CMDB, Cisco UCS Manager, ServiceNow IT Service Management (ITSM), ServiceNow Event Management, ServiceNow Vulnerability Response, Oracle Analytics Cloud, Databricks, SQL, Python, dbt, PySpark, Contentful, React, Next.js, Node.js, Vercel, Rust, TypeScript, AWS SDK for JavaScript, Spring, AWS Trusted Advisor, Maven, Flyway, ACL, JUnit, Mockito, SonarQube, Jira, SWIFT, IXL, CPI, Azure Devops, Azure Analysis Services, LinkedIn Ads, AI, NVIDIA Omniverse, ABB Robotics, IoT, Azure Digital Twins, Yocto, Amazon Linux 2, VMware, CAPTCHA, Microsoft ADFS for Genesys Cloud, Connect, AWS Analytics, IBM ILOG CPLEX Optimization Studio, Microsoft Fabric, Azure Synapse, Azure Data Factory, Azure Cosmos DB, Azure SQL, Azure Stream Analytics, Amazon Managed Streaming for Apache Kafka (Amazon MSK), Azure Event Hubs, Spark, Angular, Mode, Google Cloud Platform, Microsoft Azure, Okta, Pega Case Management, Salesforce CRM Analytics, Zephyr, Spring Boot, Microsoft Windows Server 2012, Microsoft PowerShell, AWS Systems Manager, TiDB, SES, Remote, IDC, Temenos Transact, Finastra, Avaloq, Cypress, DATAflow, Google Cloud BigQuery, Google Cloud Composer, Google Cloud SQL, Confluence, Bitbucket, Jira Service Management, SAP S/4HANA, Google Cloud, Microsoft Azure Monitor, NetSuite, Amazon Elastic MapReduce (EMR), NetSuite SuiteTalk, NetSuite SuiteAnalytics, Frame, REST, Red Hat JBoss Enterprise SOA Platform, Appium, WebDriverIO, Kotlin, Jenkins, GitHub Actions, GoToAssist (FASTchat), Nevron Vision for SSRS, Pega CRM Suite, Microsoft Power Platform, Soap Media, C#, Secured MVC Forum on Windows 2012 R2, R, CONDA, NVIDIA, C/C++, MATLAB, Cisco Nexus Dashboard, MDLIVE, Intel SGX (Software Guard Extensions), ServiceNow Service Graph Connectors, Argon CI/CD Security, Amazon Web Services (AWS), Elasticsearch, Logstash, Kibana, Grafana, Prometheus, JWT, SAM, OpenLDAP, Azure Linux Virtual Machines, Datadog, Splunk, Amazon CloudWatch, AWS CloudFormation, go+, Bash, GitLab, YourMembership, PostgreSQL, NetSuite SuiteFlow, NetSuite SuiteBuilder, LumApps, SharePoint, Ruby On Rails, GitHub, Salesforce Service Cloud, HELM, Lens, Apex, Azure Data Lake Storage, Unity Catalog, Microsoft AdCenter, Dell EMC Disaster Recovery, Ad Astra, Cascade CMS, Ning, Security, Pega Platform, EVS, Backblaze Computer Backup, Alibaba Cloud, Airflow, Apache Spark, Scala, Google Firebase A/B Testing, HTML Pro, CSS, MongoDB, Microsoft Excel, Power Query, Apple macOS, Tableau, Salesforce Einstein Analytics, Lytics, ABAP, SAP HANA, Excel4Apps, Optimizely, CMake, Make, GCC, Git, Boomi AtomSphere, Barracuda MSP, NVIDIA TensorRT, NVIDIA Jetson, NVIDIA DGX-1, Composer, Google Dataplex, Google Kubernetes Engine, Salesforce Lightning Web Components, OpenTable for Restaurants, Salesforce VisualForce, Cross Pixel Media, vBulletin, npm, Playwright, Cucumber, Langchain, Copado, Unix, Storyboard to SwiftUI Converter, XCTest, fastlane, CircleCI, Kiosked, Amazon EKS Anywhere, Delta Lake, Redshift, ZoomInfo, Influ2, Objective-C, Jamf, Mosyle, Tor, OpenSSL, Xcode, Salesforce Revenue Cloud, Salesforce CPQ, SAP ERP, SAP ECC, Flow, Mulesoft, Salesforce Sales Cloud, Dynamics 365 CRM, PHP, Drupal, Fastapi, Lambda Cloud, ECS, Amazon Timestream, Google AdWords Conversion, AWS IoT Core, Power BI Documenter, Microsoft Bot Framework, Cisco WebEx Teams, Looker Studio, Android, Chrome, Terminus (by DemandScience), Amazon FreeRTOS, Google Cloud Storage, MySQL, PEO, Nestjs, Procore, Autodesk BIM 360, Oracle Primavera, Micro, MuleSoft Anypoint Platform, Tigergraph, Gerrit, Esri Reports, Azure Cloud Shell, Groovy, Coupa, AWS Marketplace, Compete, ServiceNow Integration Hub, ServiceNow Flow Designer, Glide, Oracle JDBC, Amazon EC2, Amazon S3, AWS Certificate Manager, Redis, Route 53, SolidCAM, GraphQL, Boomi, Looker, ASP.NET, C# (C Sharp), CockroachDB, OpenAPI, Xunit</v>
          </cell>
          <cell r="O297">
            <v>2500000000</v>
          </cell>
          <cell r="Q297" t="str">
            <v>SoftServe is a global IT consulting and digital services company founded in 1993 by six entrepreneurs in Lviv, Ukraine. Headquartered in Austin, Texas, and Lviv, it has grown to become one of Eastern Europe's largest IT firms, employing over 11,000 people across 38 offices in 15 countries. The company has a strong focus on values such as trust, teamwork, and innovation, and it reports annual revenue of approximately $2.5â€“2.7 billion.
SoftServe specializes in IT consulting, digital engineering, and software development, addressing complex business challenges for enterprise clients. Its expertise includes data and analytics, cloud services, artificial intelligence, and the Internet of Things. The company develops custom software solutions and has notable projects like the RE3W application and BioLock, a biometric authentication system. SoftServe also partners with major tech providers, including Google Cloud, AWS, and Microsoft Azure, to enhance its service offerings.</v>
          </cell>
          <cell r="R297">
            <v>1993</v>
          </cell>
        </row>
        <row r="298">
          <cell r="A298" t="str">
            <v>Slalom</v>
          </cell>
          <cell r="B298">
            <v>0</v>
          </cell>
          <cell r="C298">
            <v>12000</v>
          </cell>
          <cell r="D298" t="str">
            <v>management consulting</v>
          </cell>
          <cell r="E298" t="str">
            <v>http://www.slalom.com</v>
          </cell>
          <cell r="F298" t="str">
            <v>http://www.linkedin.com/company/slalom-consulting</v>
          </cell>
          <cell r="G298" t="str">
            <v>Seattle</v>
          </cell>
          <cell r="H298" t="str">
            <v>Washington</v>
          </cell>
          <cell r="I298" t="str">
            <v>business intelligence, portals &amp; collaboration, business process optimization, salesforce, tableau, microsoft azure, financial services &amp; consultation, technology consulting, project management &amp; pmos, customer experience, mobility, agile methodology, strategy consulting, organizational effectiveness, analytics, management consulting, google cloud, cloud, aws, washington, dc, business consulting &amp; services, system implementation, project management, customer journey, ai in manufacturing, client impact, digital experience, software engineering, business innovation, security, system architecture, ai for esg, consulting, data engineering, security compliance, cloud platforms, machine learning, organizational change, operations improvement, professional services, life sciences, privacy management, digital product development, ai in media, devops, digital ecosystem, ai for supply chain, construction &amp; engineering, talent development, services, digital transformation, data privacy, ai automation, financial services, energy &amp; utilities, measurable results, agile development, ai-powered customer support, product engineering, ai ethics and governance, artificial intelligence, human-centered, experience design, it modernization, ai for decarbonization, enterprise software, digital innovation, product management, industry verticals, public sector, ai-powered insights, risk management, partner ecosystem, ai and ml, ai for culture transformation, collaborative culture, sustainability strategy, healthcare, media &amp; entertainment, data platforms, custom software, client success, automation tools, business consulting, ai research &amp; insights, technology solutions, ai for public sector, system integration, change management, retail, ai for marketing, ai in healthcare, ai hold the hype, cloud infrastructure, ai in retail, ai in public safety, data visualization, ai in energy, digital workplace, ai in education, government, retail &amp; consumer goods, ai for operational efficiency, ai in life sciences, industry expertise, esg strategy, ai-driven product innovation, digital product building, ai in gaming, operational efficiency, management consulting services, experience strategy, technology partnerships, cloud services, security solutions, ai in clinical trials, digital experience design, ai solutions, cloud migration, information technology and services, data management, data analytics, b2b, manufacturing, m&amp;a operations, automation, ai transformation, generative ai, digital strategy, ai in government, security and privacy, cloud optimization, ai in finance, data governance, big data, data strategy, product strategy, systems implementation, agile methodologies, process improvement, optimization solutions, sustainability practices, employee empowerment, strategy development, enterprise architecture, marketing transformation, innovation strategy, customer insights, platform engineering, esg digital transformation, data literacy, software solutions, integration services, application management, lean portfolio management, impact tracking, customer satisfaction, insights and analytics, strategic roadmap, human-centered design, business applications, finance, education, non-profit, distribution, consumer_products_retail, transportation_logistics, energy_utilities, construction_real_estate, information technology &amp; services, strategic consulting, productivity, professional training &amp; coaching, enterprises, computer software, health care, health, wellness &amp; fitness, hospital &amp; health care, internet infrastructure, internet, cloud computing, mechanical or industrial engineering, marketing, marketing &amp; advertising, nonprofit organization management</v>
          </cell>
          <cell r="J298" t="str">
            <v>Route 53, Gmail, Google Apps, Google Cloud Hosting, Amazon CloudFront, Salesforce, Outlook, Pardot, Microsoft Office 365, Amazon AWS, Drupal, VueJS, CloudFlare, Atlassian Cloud, OneTrust, GitHub Hosting, Workday, ServiceNow, Slack, Adobe Marketing Cloud, reCAPTCHA, LiveRamp, Hotjar, Facebook Widget, Facebook Login (Connect), DoubleClick, DoubleClick Conversion, Mobile Friendly, Google Tag Manager, Scene7, Linkedin Marketing Solutions, Wistia, Google Dynamic Remarketing, Facebook Custom Audiences, Sigma, Deel, Remote, Spark, Presto, Semrush, Redshift, Snowflake, Google Cloud BigQuery, AWS SDK for JavaScript, Python, Amazon DynamoDB, Azure Cosmos DB, MongoDB, Kubernetes, ECS, Make, Amazon Kinesis, Apache Kafka, Tableau, PowerBI Tiles, Airflow, dbt, Dagster, Salesforce Financial Services Cloud, Google Cloud, Google Cloud Security Command Center, Google Cloud Armor, Apache Spark, Amazon EMR, Amazon Elastic Container Service (Amazon ECS), Amazon SageMaker, Apache Airflow, Zuora, Google Cloud Platform, Vertex AI, Terraform, Amazon CloudWatch, Amazon EC2, Amazon S3, API Gateway, Aurora, AVEVA PDMS, AWS Auto Scaling, AWS CloudFormation, AWS CloudTrail, AWS Glue Data Catalog, AWS Lake Formation, Cisco Unified Intelligence Center, CSG, Docker, Google AdWords Conversion, TUNE, Salesforce Einstein Analytics, Apex, Salesforce Lightning Web Components, Flow, Amazon Redshift, Google, Amazon Web Services (AWS), Microsoft Azure, AWS Trusted Advisor, Angular, Jira, React, Akamai Connected Cloud (formerly Linode), TypeScript, .NET, Microsoft Azure Monitor, IBM ILOG CPLEX Optimization Studio, DATAflow, Google Cloud Storage, PubSub+, Celonis, AI, Adobe, Adobe Analytics, Adobe Customer Journey Analytics, Adobe Experience Cloud, Adobe Experience Manager, Adobe Experience Platform, Adobe Real-Time CDP, Adobe Target, CSS, HTML Pro, Javascript, Salesforce Customer Data Platform (CDP), Salesforce Service Cloud, Anaplan, Amazon Virtual Private Cloud (Amazon VPC), Connect, FortiGate Cloud-Native Firewall (CNF), Google Cloud Build, Google Cloud Deployment Manager, Google Cloud DNS, Google Cloud Functions, Google Cloud Load Balancing, Google Cloud Run, Google Compute Engine, Google Kubernetes Engine, Oracle Analytics Cloud, SharePoint, NVIDIA, GitHub Copilot, Claude, SailPoint IdentityIQ, SailPoint IdentityNow, Saviynt IGA, Microsoft Active Directory Federation Services, Azure AD P2, Workfront, FUSION, Dell EMC PowerStore, Ansible, AWS Cloud Development Kit (AWS CDK), GitHub Actions, Prometheus, Grafana, Sizmek (MediaMind), Azure Devops, PEX, Salesforce Marketing Cloud Intelligence (formerly Datorama), Salesforce Sales Cloud, Unity, Amazon EKS Anywhere, Amazon GuardDuty, AWS CodePipeline, AWS Control Tower, AWS Key Management Service (KMS), AWS Security Hub, CDK, Jenkins, Lambda Cloud, ServiceNow Configuration Management Database, IBM z/OS Operating System, ANGEL LMS, AWS Bedrock, Veeva Systems, Stitch, Azure Data Factory, SQL, SnapLogic Anaplan Services, SAP, Signavio, Kodak Alaris, Alteryx, Uipath, Microsoft Power Automate, Copilot, Microsoft AdCenter, AWS Analytics, Azure Analysis Services, OpenAI, Mulesoft, Anypoint API Manager, Microsoft Exchange Server 2003, ServiceNow Service Graph Connectors, Power BI Documenter, Looker, Wavefront, Microsoft Graph, Microsoft Power Platform, Cisco WebEx Teams, Microsoft OneDrive, Conviva Operational Data Platform, Microsoft 365, Microsoft Power Apps, DATAVERSE LTD, Microsoft Power Platform AI Builder, Microsoft Dynamics 365 Customer Engagement, Mode, Ecovadis, GRIN, Microsoft Dynamics 365 for Sales, Frame, X, Microsoft Application Insights, AWS Step Functions, AWS App Runner, Amazon ElastiCache, DotNetNuke, Barracuda Email Security Service, Workday Launch, ebs, Oracle Data Cloud, Databricks, Gemini, Microsoft SQL Server Reporting Services, IBM Db2 for Linux, UNIX, and Microsoft Windows, Oracle RAC One Node, Siemens CT, GoToAssist (FASTchat), Tor, SAP Replication Server, Cisco UCS Manager, SAP Predictive Analytics, Salesforce Platform, Gem, AWS Glue, Amazon Connect, Complex Media Network, Security, REST, Pulumi, IBM Storage Suite for IBM Cloud Paks, Google Kubernetes Engine (GKE), HELM, Datadog, Stackdriver Monitoring, Bash, , Salesforce VisualForce, Adobe Workfront, Pages, CallMiner Eureka, Azure Machine Learning, Microsoft Excel, Dynamics 365 Finance, Figma, Cursor, Qualtrics, LinkedIn Talent Insights, Salesforce Field Service, BMC Helix Discovery, ServiceNow Service Mapping, ServiceNow Event Management, Lytics, SolarWinds Observability, ServiceNow Flow Designer, ServiceNow IntegrationHub, Veeva CRM, Amazon Macie, Anthropic Claude, OpenAI Whisper, Fivetran, Matillion, Dataiku, Athena, Amazon RDS for MySQL, AWS Database Migration Service, AWS Schema Conversion Tool, Homestead, SAP Data Migration, Excel4Apps, Okta, Auth0, ForgeRock Identity Platform, Ping Identity, Microsoft Entra ID, Streamlit, Azure Logic Apps, OnApp, Marketo, Appian, Automation Anywhere, Blueprism, Smartsheet, Outsystems, Pega CRM Suite, Ning, Android, FlipHTML5, Agile GCP Labs, Amazon Elastic MapReduce (EMR), Amazon Managed Streaming for Apache Kafka (Amazon MSK), C#, Stripe, Adobe Journey Optimizer, 3DEXPERIENCE Platform, Salesforce Marketing Cloud, QMetry Automation Studio, ISO+â„¢, Act!, Onit, Azure Active Directory, Salesforce CRM Analytics, Google Cloud SQL, AWS Identity and Access Management (IAM), Google Cloud Monitoring, Google Cloud Logging, Delta Lake, Apache Iceberg, Delta, Unity Catalog, ADP, Amazon Simple Queue Service (SQS), SES, Azure Resource Manager, Azure Storage Explorer, BASE, Bicep, C# (C Sharp), Denodo, GitHub, go+, Less, Microsoft Entra, Olo, , Azure Functions, Microsoft Dynamics 365 CE, Dynamics 365 Customer Service, Dynamics 365 Project Operations, Azure Data Lake Storage, PHP, MySQL, Git, Box, Google Analytics, Microsoft PowerPoint, CJ Affiliate, Argon CI/CD Security, Insightly, Standalone Tomcat - Java Servlet and JSP Platform by TurnKey Linux (HVM), Google Identity Services APIs, Google Cloud Composer, Confluence, GitLab, Sales Cloud Einstein, Dynamics 365 Field Service, ExactTarget, Oracle Exadata Cloud Service, Khoros for SAP Customer Experience Cloud, Amazon Managed Workflows for Apache Airflow (MWAA), Amazon Polly, Visual Studio, Superset, Amazon Comprehend, Google Translate, Google VPC Service Controls, Vormetric Data Security Platform, Extend, Amazon Transcribe, Amazon Rekognition, Google Cloud AutoML, SAP Plant Maintenance, Arista EOS, Contentful, Sanity, commercetools, Contentstack, Next.js, Netlify, Vercel, NetSuite, BILL, Boomi, Workato, Rally, R, LucidChart, Miro, ACL, Google App Engine, Azure Migrate, Azure Site Recovery, Azure VMware Solution, Azure Virtual Machine Scale Sets, Microsoft Defender for Cloud, Micro, Azure Key Vault, Azure Monitor, Azure Log Analytics, Azure Virtual Network, Azure Virtual WAN, Azure ExpressRoute, Azure Private Link, Azure Firewall, Azure Front Door, Azure DDoS Protection, NetApp Cloud Volumes ONTAP, Microsoft.NET Core 3.1, Verint, pandas, Salesforce Health Cloud, OpenTable for Restaurants, GraphQL, Node.js, PostgreSQL, Jira Software, Jira Service Management, Gainsight Product Experience, Salesforce Flow, AWS Cloud, Genesys, IBM SPSS Modeler, Pega Case Management, Red Hat JBoss Enterprise SOA Platform, iManage, Saviynt, Salesforce Revenue Cloud, Informatica, SnapLogic- Data Integration and Automation, NTENT, Snow, Azure Service Fabric, Azure Synapse, Angular Material</v>
          </cell>
          <cell r="K298">
            <v>5963357</v>
          </cell>
          <cell r="L298" t="str">
            <v>Other</v>
          </cell>
          <cell r="M298">
            <v>270000</v>
          </cell>
          <cell r="N298">
            <v>45413</v>
          </cell>
          <cell r="O298">
            <v>3000000000</v>
          </cell>
          <cell r="Q298" t="str">
            <v>Slalom is a professional services and business consulting firm based in Seattle, Washington. The company specializes in technology, strategy, and human-centered solutions, focusing on the intersection of business, technology, and humanity. With around 12,000 employees across 49 offices in 8 countries, Slalom generates approximately $3 billion in revenue and is led by CEO Brad Jackson.
Slalom offers a wide range of services tailored to client needs, including strategy development, data and AI solutions, cloud adoption, systems implementation, and experience strategy and design. The firm partners with over 700 technology providers, such as Amazon Web Services and Microsoft, to deliver practical solutions from strategy to implementation. Slalom serves various industries, including financial services, life sciences, retail, technology, and healthcare, leveraging its expertise to drive innovation and improve client outcomes.</v>
          </cell>
          <cell r="R298">
            <v>2001</v>
          </cell>
        </row>
        <row r="299">
          <cell r="A299" t="str">
            <v>LanceSoft, Inc.</v>
          </cell>
          <cell r="B299">
            <v>0</v>
          </cell>
          <cell r="C299">
            <v>5000</v>
          </cell>
          <cell r="D299" t="str">
            <v>information technology &amp; services</v>
          </cell>
          <cell r="E299" t="str">
            <v>http://www.lancesoft.com</v>
          </cell>
          <cell r="F299" t="str">
            <v>http://www.linkedin.com/company/lancesoft</v>
          </cell>
          <cell r="G299" t="str">
            <v>Herndon</v>
          </cell>
          <cell r="H299" t="str">
            <v>Virginia</v>
          </cell>
          <cell r="I299" t="str">
            <v>creative solutions, temporary, permanent staffing, recruitment process outsourcing, payrolling, application design &amp; development, program, project management, engineering services, information security, workforce solutions, cybersecurity, healthcare, information technology, recruiting, it management, staffing firms, enterprise software, software, it services &amp; it consulting, cross-culture connections, staffing, energy sector solutions, energy &amp; utilities, data engineering, talent development programs, banking &amp; finance, financial services, cloud services, oil &amp; gas services, low code no code, diversity &amp; inclusion, global network, client solutions, artificial intelligence, telecommunications, aerospace &amp; defense, diversity initiatives, big data &amp; ai, talent sourcing, semiconductor services, human resources, automotive staffing, project ownership, retail &amp; distribution, technology consulting, program management, digital transformation, creative staffing, application design, management consulting services, staffing and recruiting, human touch, staffing solutions, workforce augmentation, statement of work (sow), temporary staffing, telecom solutions, technology services, semiconductors, professional services, talent management, sow design, statement of work (sow) management, retail staffing, services, customer service, consulting, microsoft power platform, healthcare &amp; biomedical, business analytics, big data, partnerships &amp; alliances, client engagement, talent acquisition, engineering solutions, client-centric solutions, technology integration in staffing, client relationship management, global talent pool, recruitment automation, pharmaceuticals, automotive, b2b, industry-specific staffing, healthcare staffing, workforce optimization, government staffing, it services, global workforce solutions, information technology and services, workforce gap bridging, application development, automotive &amp; transportation, government, bias-free recruitment, project ownership models, pharma &amp; life sciences, aerospace, ai/ml solutions, cybersecurity solutions, recruiting services, workforce management, employment services, project based staffing, contingent staffing, consulting services, industry verticals, it staffing, pharmaceutical staffing, big data recruitment, aerospace staffing, banking and finance staffing, telecommunications staffing, energy sector recruitment, creative industries staffing, client partnerships, cross-cultural connections, human touch recruiting, diversity recruitment, staffing strategy, sourcing solutions, job placement services, skills development, vendor management, labor compliance, modern slavery policy, performance management, project specific activities, talent development, design and implementation, flexible staffing, employee engagement, custom solutions, client-centered approach, finance, distribution, transportation &amp; logistics, productivity, information technology &amp; services, computer &amp; network security, health care, health, wellness &amp; fitness, hospital &amp; health care, staffing &amp; recruiting, enterprises, computer software, cloud computing, management consulting, hardware, professional training &amp; coaching, medical, app development, apps, software development</v>
          </cell>
          <cell r="J299" t="str">
            <v>Salesforce, Mailchimp Mandrill, MessageGears, Outlook, JobDiva, GoDaddy Hosting, Amazon AWS, Amazon SES, Slack, Mobile Friendly, Bootstrap Framework, Google Font API, LiveChat, Apache, Remote, HPLC, Wagtail CMS, Microsoft Office, ServiceNow, SAP Solution Manager, Microsoft Excel, Microsoft Teams, SAP GUI, SAP Fiori, ServiceNow UI Builder, Javascript, Descript, AngularJS, HTML Pro, REST, Red Hat JBoss Enterprise SOA Platform, Glide, Demandforce Reviews Widget, Gainsight, Clari, Microsoft Power Platform, Microsoft Power Apps, Microsoft Power Automate, Microsoft Power Platform AI Builder, Tor, Cisco WebEx, Windows 11, Microsoft Active Directory Federation Services, Office365, Android, CAT, Firebase, Git, Gradle, IDC, WellSaid Labs, Cisco Secure Firewall Management Center, AWS Application Load Balancer, React Router, Switch Concepts, PowerBI Tiles, Microsoft Azure Monitor, Python, DotNetNuke, SAP, Azure Linux Virtual Machines, C#, DTScout, GE Digital ADMS, Microsoft SQL Server Reporting Services, Microsoft Windows Server 2012, Modbus, Oracle Analytics Cloud, Outsystems, Perl, Power ON, RedPrairie Commerce Suite, Siemens SIMATIC SCADA, SQL, ChatGPT, Adjust, Workday, Email Verification in Google Sheets, Gem, BASE, , Cerner, Epic, Symantec Mobile Threat Defense, Flow, ADP Celergo, ADP GlobalView Payroll, McKesson, Creo+, LabVIEW, AC500 PLC, PeopleSoft Sales, PEO, CompuMarkâ„¢, Fluid Ads, Epages, Nevron Vision for SSRS, Oracle BI Publisher, Amazon Web Services (AWS), inspHire, Eaglestats, OBIX Perinatal Data System, BD Pyxis, ABB Robotics, Virence Health Centricity, MEDITECH EHR, Homecare Homebase, Kodak Alaris, OpenTelemetry, Act!, HeartWare HVAD System, Mag+, Excel4Apps, Google AdWords Conversion, Microsoft PowerPoint, Servo-i Ventilator, Air, Flex IT, EpicCare Ambulatory, NICE, Radmin, SES, Onit, Canto, Appier AIRIS (formerly Woopra), Sectra PACS, Xray, Delta, Sigma, Carma Mail (Compost Marketing), O-arm Surgical Imaging System, Click, MEDITECH BBK, GoECart, Oasis-7, Echo, CNC Software, Laserfiche, FederatedMedia, SAP Emergency Access Management (EAM), Doxim CCM, Philips Xcelera, Oxid, poly, Asana, Veracode AppSec Governance, Electron, Eclipse, Olo, SharePoint, CPSI, AWS Analytics, PyroCMS, Azure Analysis Services, IBM ILOG CPLEX Optimization Studio, AWS Transit Gateway, AWS Cloud WAN, AWS Direct Connect, PINNACLE CART, Gorilla Nation, Palo Alto PAN-OS, Kubernetes, Terraform, .NET, Express, Connect, Palo Alto Networks Panorama, CloudVision, Ixia, GAS, Wireshark, Zenoss, Splunk, Visio, Akamai CDN Solutions, Azure SQL Managed Instance, Azure Virtual Machines, da Vinci Surgical System, GE Healthcare MRI, Hologic, Adobe Campaign, BeeGFS, NS1, Dell Force10, Doctor On Demand, Siemens PROFIBUS, Mode, Cisco ASR 1000, Amazon Transcribe, Speech to text, Twilio, Genesys, Azure OpenAI Service, OpenAI, Salesforce CRM Analytics, Agilent SLIMS, Ecovadis, Epic Optime, Allscripts, PySpark, Snowflake, Airflow, Informatica, dbt, GitLab, Newforma Konekt, GE Centricity, SAP Cloud Platform Rapid Application Development by Mendix, Amazon Elastic MapReduce (EMR), MYOB Exo, Cornerstone HR, Securonix Security Operations and Analytics Platform, Microsoft PowerShell, Ansible, ACL, SAP SuccessFactors Learning, Teem by iOFFICE, Baxter Healthcare, Compete, Athena, ADP ezLaborManager, Philips Brilliance, Interqual, ECS, Spectrum, WebSpectator, HPE Greenlake, NVIDIA Morpheus, Apple Business Manager, Doppler, B2W Estimate, Nintex Process Manager (formerly Promapp), EFI, ABAP, SAP ECC, Process automation package for service request creation in SAP S/4HANA Utilities, 3M 360 Encompass - Health Analytics Suite, GoDataFeed, AT&amp;T, Cision, Eclipse IDE, Fastapi, ANGEL LMS, WorkFusion AI Digital Agents, ICP, Microsoft 365, Cisco WebEx Teams, Microsoft OneDrive, Eyefinity OfficeMate, Secured MVC Forum on Windows 2012 R2, Rise, Laser Scanning, Quip, Cisco Stealthwatch, CLEAR, Red Hat, SolidWorks Flow Simulation, AWS SDK for JavaScript, J2EE, Spring, , Semgrep, Semrush, IBM Maximo IT, WebPT, ADVA Optical, Cisco Nexus Switches, Kiosked, Route, UniFi SDN, VisiStat, ServiceNow Integration Hub, REDCap, SAS Enterprise Guide, Jira, Atlassian, SAP ERP, AutoCAD, AuditBoard, Security, Siemens MRI, AWS Trusted Advisor, Aurora, Redshift, Designer, Harness, EMC, Zabbix, Datadog, Jenkins, GitHub, PostgreSQL, MongoDB, MongoDB Atlas, Google Cloud Platform, ServiceNow Configuration Management Database, Postman, PL/SQL, Claris FileMaker, Medtronic, AWS CloudFormation, Meditech Expanse, TigerText, Skedge.me, VMware Aria Operations for Logs, Atlas, Star, Apache Cassandra, Apex, Ning, GrubHub for Restaurants, Salesforce VisualForce, Mulesoft, Talend, Amazon Connect, Azure Active Directory, Gearset, Azure Devops, Conversant, MatrixCare MealTracker, TCP TimeClock Plus, Compressor, FRAC Pumps, .GIS, WAVE API, Twitter Ads, IBM Tivoli OMEGAMON, DashThis, SOQL, Sales Cloud Einstein, Salesforce Service Cloud, Microsoft Sql Server, Siemens SOMATOM, Flask, React, Thermo Scientific Chromeleon Chromatography Data System (CDS), CyberArk, Delinea, BeyondTrust, Azure Active Directory B2C, IXL, Wider Planet, Microsoft.NET Core 3.1, HCSS, AMP, ISO+â„¢, UiPath Studio, Uipath, Resi, CONTROL, Oracle Cloud, Oracle Primavera, Oracle General Ledger, Sage Fixed Assets, Infragistics SharePlus Enterprise, Proofpoint, Microsoft Defender for Cloud, Varonis, Synopsys VCS, Xilinx Vivado, Zopim, Kinaxis RapidResponse, Cisco Unified Intelligence Center, Arista Networks, Informatica PowerCenter, Telligent, accessiBe, NVIDIA A100 Tensor Core GPU, Analyzer, Microsoft Dynamics 365, CallMiner Eureka, Azure Data Lake Storage, Microsoft Exchange Online, Microsoft Teams Rooms, Microsoft OneDrive for Business, dmarcian, Oracle SPF, Nec Asia Pacific Pte Ltd, Google Cloud, VMware vSphere, VMware Cloud Foundation, VMware HCX, VxRail, PowerFlex, Nutanix Beam, VMware vRealize, GRPC, Docker, MySQL, OpenSSL, Palo Alto Networks, Progress Chef, Puppet, Oracle Passlogix, CPI, IdeaScale, Diligent One Platform, formerly HighBond, VMware, NetApp, Rapid7 InsightVM, , Micro, QTest, Tableau, Prisma, Omnicell One, Kronos Workforce Central, Kronos Workforce Timekeeper, Kronos, Concur, Brocade Switches, Modo, Microsoft Entra, Rust, ROOM, Ruby On Rails, Microsoft SQL Server Integration Services, Zendesk, Gladly, Commvault, Red Hat Enterprise Linux, Microsoft Windows Server 2000, Salesforce Financial Services Cloud, Microsoft Word, Harmony Email &amp; Collaboration, MIDAS, Epic Cupid, Cisco AppDynamics, Arista EOS, Palo Alto PA-5000 Series, WellnessLiving, Less, Riverbed SteelCentral, Apache Flink, Azure Cloud Shell, CyberKnife, Siemens CT, Elekta MOSAIQ, Anaplan, IBM Data Warehouse, Micro Focus Universal CMDB, IBM Rational Rhapsody Architect for Systems Engineers, 24-7 Media, Soap Media, Oracle XML DB, Dutchie, Aryson MySQL to MSSQL Converter, Apache HTTP Server, Dell PowerEdge Servers, mO Jira OAuth SSO, Jira OpenID Connect SSO, Jira OIDC SSO, JTL-Shop 3, Epic Resolute, TUNE, Parallels Mac Management for Microsoft SCCM, Autopilot, Microsoft Entra ID, Microsoft Defender for Endpoint, LogRhythm SIEM, Arctera Backup Exec, Amazon Virtual Private Cloud (Amazon VPC), TripleLift, NEAR, Change Healthcare, ebs, AppDynamics, dynaTrace, Nagios, AthenaHealth, SAM, ASP.NET, TypeScript, Angular, Frame, Adobe Photoshop CC, Fiberlink, Canon Printers, Capacitor, SWIFT, Google Identity Services APIs, Weibo, Emerson Syncade, Quickbase, SAP Ariba Platform, CDK, OpenSearch, Selenium, Oracle Integration Cloud, VHDL, LogIC, Figma, Adobe Creative Suite, Adobe After Effects, Microsoft Azure, Composer, DATAflow, MobaXTerm, DaVinci Resolve, Globalscape, BlueTie Vault, ReDoc, Alteryx, Siemens SIMATIC S7, DX Application Performance Management, CareFusion, COINS, Sizmek (MediaMind), AWS Key Management Service (KMS), AWS Secrets Manager, Amazon EKS Anywhere, AWS Fargate, Lambda Cloud, AWS CodePipeline, AWS CloudTrail, Amazon GuardDuty, AWS Security Hub, AWS Config, Bash, Make, ANSYS, Amazon Kinesis, Gainsight Product Experience, Apache Ranger, Pacer, Avid ISIS, SAP Build Process Automation, Juniper Networks, Ciena, Criteo for Advertisers, Node.js, go+, GraphQL, Bevywise MQTT Broker, Amazon DynamoDB, Moogsoft, Cross Pixel Media, Quartic, Groovy, Amazon Linux 2, Splunk SOAR, Pipedrive, CPMStar, OpenLDAP, Astra WordPress Theme, Azure SQL, Azure Automation, Bicep, TrakSYS, GitHub Actions, iMatrix, Confluence, CET, Lens, Sysmex, Spring Boot, VueJS, FlipHTML5, CSS, Maven, SAP S/4HANA, Apache Hadoop HDFS, Spark, Hive, Hbase, AWS Data Lake Storage, OneTrust Tech Risk &amp; Compliance, Radiant Logic, DoubleClick, Samsung, Upfluence, Velaro, SYNERGY, Cradlepoint, KVM, Swagger UI, jQuery, Bootstrap, SAP Crystal Reports, Visual Studio, GoToAssist (FASTchat), SOAPUI, NUnit, Xunit, Amazon Managed Streaming for Apache Kafka (Amazon MSK), Scala, Acoustic Analytics, Intel, Histats, Jetpack, ADP, Salesforce Flow, AI, Vector, Elasticsearch, LangGraph, AWS Bedrock, Check Point Next Generation Firewall, Azure DevOps Labs, Microsoft Project, Cadence, Ticket Spice, E-planning, Framer, ThreatMetrix, Wowanalytics, Citrix VDI-in-a-Box, Playwright, Admin, Microsoft Advanced Group Policy Management, Tricentis Tosca, Selenium WebDriver, Cucumber, Testng, JUnit, Zoomdata, Crestron, Logitech Sync, Google Workspace, Apple Mac Mini, Quest ActiveRoles Server, Signal, Gamma Telecom, Phoenix, Adobe Media Encoder, Perforce Delphix, Bitbucket, JFrog Artifactory, SonarQube, Grafana, Google AlloyDB for PostgreSQL, Cisco Nexus 2000, Acuity Scheduling, Act-On, Azure AI Studio, NextGen RCM, F5 BIG-IP Access Policy Manager (APM), Epic Radiant, Microsoft Outlook, GWI, SAP Data Quality Management, microservices for location data, Cisco Meraki SD-WAN, Flux, Nmap, Databricks, Azure Service Fabric, SAP SD, AWS AppSync, eMaint CMMS, Homestead, PRO.FILE, Highspot, Wasp Barcode, NetApp ONTAP Data Management, Backblaze Computer Backup, Photon, LDRA TestBed, GEP, Steris, AgentBot, Guidewire PolicyCenter, Guidewire, OpenVino, Mist, Kinnser, Oracle Fusion Middleware, AWS Elemental MediaConvert, MEDHOST, Blazor, Pega Case Management, Infor M3, Esri Reports, Gripp, IBM Cognos Impromptu, PriceGrabber, Schneider Altivar, Tag Commander, , LabWare LIMS, Veeva Systems, Splunk Enterprise Security, Splunk Enterprise, Google Tag Manager, TrustArc, GitHub Copilot, Avature, ADP Workforce Now, Fidelity HSA, Stryker, IBM Spectrum LSF, Oracle JDeveloper, TrackWise, Smartsheet, Adobe Acrobat, Azure Data Factory, Azure Synapse, Power BI Documenter, Viewpoint, ForgeRock Identity Platform, SpingMetrics, Cloud IDS, Eclipse Vert.x, Kotlin, Algolia, COBOL, Cisco Meraki MS, IBM Db2 for Linux, UNIX, and Microsoft Windows, SAS Analytics Pro, Ab Initio, nCino Cloud Banking Platform, Global Relay, Ellucian Ethos, DocuSign, ServiceNow Flow Designer, ServiceNow Service Portal, ServiceNow Employee Center, Needle, Aspen Flare System Analyzer, C# (C Sharp), PHP, JAX, Microsoft-IIS, CMiC, TelmarHelixa, Unix, ITRS Geneos, Control-M, SAP Ariba Spend Analysis, WorkConnect by SAP, PrimeNG, Respond, FUSION, Azure App Service, Basis, Azure AD Notifications, SAP R/3, SAP HANA, MATLAB, Jupyter, CrowdStrike, Miro, SAP Activate, Lytics, Salesforce Sales Cloud, Salesforce Lightning Web Components, , Superset, Plotly Dash, Looker, Linkedin Marketing Solutions, Taleo Applicant Tracking Systems (ATS), Google Cloud Machine Learning Engine, Adobe Experience Manager, Siteimprove, aPriori Digital Manufacturing Simulation Software, TSYS, AVEVA PDMS, AWS Cloud Development Kit (AWS CDK), SAP BW/4HANA, Posit, SAP Data Services, mod_page_speed, Google Cloud Data Fusion, PubSub+, Google Cloud BigQuery, Turn, Prisma Access, NLP Catpcha, PeopleSoft CRM, Nitrogen, Oracle Database, Informatica Cloud Mass Ingestion, PEX, FeatureCAM, SAP Fieldglass Services Procurement, OriginPro, ARES, SAP CRM, SAP Customer Identity and Access Management for B2B, IBM TRIRIGA Application Suite, BIRT, Hi-Media Performance, Oracle Automatic Storage Management (ASM), Oracle Enterprise Manager, Amazon RDS for MySQL, Amazon CloudWatch, Adelphic DSP, Optimal Workshop, R//Evolution, SAP Project System, AdButler, SSMS Tools Pack, Catylist SiteLink, Cerner Soarian EHR, SystemVerilog, Chitika, Formassembly, Aptiv, Webex, Zen Planner, Alfresco, Box, Axis Communications, MYOB Business AccountRight, A Small Orange, IBM Rational DOORS, Foxit PDF SDK, Shareaholic Content Amplification, Emma, SS&amp;C, Google Sheets, Google Docs, Copilot, DATAVERSE LTD, , Pages, WP-Oauth, Inventor, BILL, Apple macOS, Dell EMC Celerra, Siemens SIMATIC HMI (Human Machine Interface), Konica Minolta bizhub, Cherwell Software, SolarWinds Web Help Desk, WCF, RXJS, Prometheus, Siemens Avanto, Netsmart OrderConnect, Crisp, Cloudera, ArcGIS GeoEvent Server, Genesys SIP, Pulse SDP, Cisco VoIP, GRIN, CMake, GCC, Apache Subversion (SVN) Server on Ubuntu 18.04 LTS, Avaya, Chronicle, Jaeger, ServiceNow IT Service Management (ITSM), ServiceNow IT Operations Management (ITOM), Oracle E Business Suite, SAP Accounts Payable and Receivable, Oracle Inventory Management Cloud, Recurly, Allure, IoT, Calypso, SAP Sybase InfoMaker, Greenplum Database, Kdb+, AutoSys Workload Automation, Postfix, Cepheid GeneXpert, Affiliate Window, Beckman Coulter MicroScan, Cursor, NextGen Connect Integration Engine, Dell EMC Disaster Recovery, Ad Astra, AWS WAF, Basware</v>
          </cell>
          <cell r="O299">
            <v>320000000</v>
          </cell>
          <cell r="Q299" t="str">
            <v>LanceSoft, Inc. is a global provider of workforce solutions and IT services, established in 2000. Headquartered in Herndon, Virginia, it is a certified Minority Business Enterprise (MBE) and woman-owned organization. The company employs over 5,000 professionals and serves more than 110 enterprise clients across various industries, including banking, healthcare, technology, and energy.
LanceSoft focuses on creating connections between businesses and talent, emphasizing a human touch in its services. It operates over 32 regional offices worldwide and has nine delivery centers in India. The company offers a wide range of services, including staffing, payrolling, recruitment process outsourcing, application design, and business analytics. Its mission is to address workforce challenges and enhance efficiency through innovative solutions. LanceSoft is committed to integrity, performance, and strong partnerships, guided by its core values.</v>
          </cell>
          <cell r="R299">
            <v>2000</v>
          </cell>
        </row>
        <row r="300">
          <cell r="A300" t="str">
            <v>UL Solutions</v>
          </cell>
          <cell r="B300">
            <v>0</v>
          </cell>
          <cell r="C300">
            <v>15000</v>
          </cell>
          <cell r="D300" t="str">
            <v>professional training &amp; coaching</v>
          </cell>
          <cell r="E300" t="str">
            <v>http://www.ul.com</v>
          </cell>
          <cell r="F300" t="str">
            <v>http://www.linkedin.com/company/ulsolutions</v>
          </cell>
          <cell r="G300" t="str">
            <v>Northbrook</v>
          </cell>
          <cell r="H300" t="str">
            <v>Illinois</v>
          </cell>
          <cell r="I300" t="str">
            <v>cybersecurity, risk management, testing, certification, anticounterfeiting, sustainability, building performance, data intelligence, human factors engineering, auditing, advisory &amp; education, inspection, connected technologies, functional safety, circular economy, supply chain transparency, validation, analytics, supply network intelligence, precision instruments, health care, professional services, data analytics, electrical safety, process optimization, product safety digital validation, supply chain analytics, safety risk prediction models, digital safety audit tools, safety and security software, product safety digital tools, manufacturing, supply chain risk mitigation, safety compliance automation, environmental impact testing, safety and quality management software, building safety, certification services, safety certification marks, healthcare, automated safety testing, services, ai safety standards compliance, regulatory compliance, market access, product performance testing, digital safety solutions, product quality, ai in testing, industrial safety, ai-powered testing, environmental services, renewable energy, market entry support, regulatory compliance software, product safety consulting, supply chain safety analytics, construction &amp; real estate, medical device certification, regulatory data management, digital safety management, environmental sustainability, environmental testing tools, risk assessment tools, product safety digital reporting, product lifecycle software, certification mark management, safety and sustainability analytics, consulting, digital safety process optimization, testing services, consumer electronics, product safety digital platform, testing laboratories and services, safety science, safety data integration tools, product safety digital transformation, ai-powered safety risk assessment, product safety lifecycle, safety data analytics, consumer electronics testing, safety performance metrics, regulatory consulting, safety lifecycle management software, energy &amp; utilities, b2b, customer engagement, supply chain transparency tools, safety marks, product compliance, safety testing software, compliance, global market access tools, safety and security, product testing automation, product innovation, government, ai-driven safety insights, energy efficiency, product safety digital assessment, data management, fire safety, product safety standards, product safety innovation, supply chain management, ai in safety testing, product safety digital dashboard, advisory services, safety certification process, certification process automation, product safety digital compliance, product safety verification, safety data security solutions, safety and sustainability reporting, product development, digital safety certification process, food safety certification, safety data visualization, industrial automation, certification marks, product lifecycle management, distribution, brand trust, digital transformation, product safety digital certification, safety data management, internet of things, environmental testing, safety and compliance software, product safety digital monitoring, software solutions, global standards, product safety, education, safety standards, safety, independent verification, emergency response, chemical safety, industrial products, life safety and security, performance testing, quality assurance, performance metrics, e-mobility, automotive safety, healthcare compliance, connected devices, hazardous locations, training and development, energy storage solutions, financial compliance, material compliance, equipment safety, environmental impact, manufacturing safety, esg reporting, technical assessments, telecommunications certification, biomedical testing, industrial machinery assessment, smart building evaluation, hvac systems compliance, chemical data management, energy&amp;utilities, construction&amp;real estate, renewables &amp; environment, information technology &amp; services, health, wellness &amp; fitness, professional training &amp; coaching, mechanical or industrial engineering, hospital &amp; health care, clean energy &amp; technology, consumers, hardware, logistics &amp; supply chain, training &amp; development</v>
          </cell>
          <cell r="J300" t="str">
            <v>Cloudflare DNS, Outlook, Drupal, Pantheon, Microsoft Application Insights, Jira, Atlassian Confluence, OneTrust, Oracle Cloud, Azure Active Directory, Freshdesk, Marketo, Slack, Amazon SES, Zendesk, iCIMS, Salesforce, Google Play, LiveRamp, DoubleClick Conversion, Optimizely, Google Tag Manager, Google Font API, WordPress.org, Bing Ads, Bootstrap Framework, Linkedin Marketing Solutions, Mobile Friendly, DoubleClick, Nginx, BugHerd, Google Analytics, Google AdSense, YouTube, Google Dynamic Remarketing, DoubleClick Floodlight, reCAPTCHA, Wistia, Qualtrics, Varnish, Hotjar, AWS Trusted Advisor, Checkmarx, CONTROL, Google Cloud Platform, Microsoft Azure Monitor, Microsoft Defender for Cloud, OpenID, Snyk, Terraform, Veracode, Wiz, AI, PowerBI Tiles, Python, SQL, Ironclad, Acronis True Image, Salesforce CRM Analytics, Micro, Wider Planet, Microsoft Excel, Azure Data Lake Storage, Tor, CallMiner Eureka, SharePoint, Siemens SIMATIC SCADA, BILL, Gem, Microsoft Teams, ISO+â„¢, Power BI Documenter, Excel4Apps, RedPrairie Commerce Suite, AT&amp;T, eMaint CMMS, Microsoft Office, Agilent SLIMS, Infinity Call Tracking, IBM SPSS Modeler, LabWare LIMS, Intel Nios, Frame, ServiceNow, SentenceTransformers, Taleo Applicant Tracking Systems (ATS), WeChat Work, ACL, Analyzer, LinkedIn Ads, Microsoft 365, Cisco WebEx Teams, Microsoft Exchange Server 2003, Microsoft OneDrive, Microsoft Power Platform, Copilot, Langchain, LangGraph, Fastapi, Pinecone, Weaviate, Docker, Kubernetes, AWS Analytics, IBM ILOG CPLEX Optimization Studio, Azure Analysis Services, GraphQL, Oracle Analytics Cloud, OneTrust Tech Risk &amp; Compliance, Box, Amber, Google Cloud, Workfront, Azure SQL, PostgreSQL, Azure Cosmos DB, Azure Data Factory, Azure Synapse Analytics, Azure Blob Storage, GAS, IDC, Eclipse IDE, Microsoft Sql Server, AWS SDK for JavaScript, Javascript, MySQL, Apache Tomcat, Jenkins, SAP Crystal Reports, Microsoft Windows Server 2012, Oracle XML DB, Oracle EBS Projects, TikTok, Instagram, LinkedIn Talent Insights, TSYS, Front, Electron, CSS, Mag+, Google AdWords Conversion, Ning, Rackspace Reselling, NEC, RStudio, VISI, Tanzu Kubernetes Grid, Microsoft PowerPoint, Wagtail CMS, Forsta, Microsoft Word, Connect, Compliance Wire, Dell EMC Isilon, Whipple Hill, Infinity Tracking, Microsoft Lync Enterprise Voice, , ebs, ANSYS, Microsoft Intune Enterprise Application Management, LogRhythm SIEM, Microsoft PowerShell, Bash, Microsoft Exchange Online, Microsoft Teams Rooms, Microsoft OneDrive for Business, Microsoft Advanced Group Policy Management, Microsoft Purview eDiscovery, ROOM, NTENT, Azul Systems, InVision, Zeplin, Azure Devops, Confluence, Aha!, Cisco Adaptive Security Appliance Software, Adobe Creative Suite, NLP, PVsyst, BASE, Rust, IoT, Zigbee, Mattermost, Quip, HPLC, ICP, AMP, Arena PLM, Scipy, InsightExpress Flex, Cascade CMS, Ansys Workbench, Bootstrapcdn, Epic Willow, redvertisement, Marchex, NetApp SAN, C#, NVIDIA TensorRT, OpenVino, Advanced Solutions International (ASi), Stackshare, Microsoft Power Automate, Microsoft Power Apps, SAP Financial Supply Chain Management (FSCM), Hudl Sportscode, A Small Orange, Tableau, R, Quantcast Measure, MDaemon Email Server, LinkedIn Learning, Skillsoft, AWS Database Migration Service</v>
          </cell>
          <cell r="K300">
            <v>300150000</v>
          </cell>
          <cell r="L300" t="str">
            <v>Merger / Acquisition</v>
          </cell>
          <cell r="M300">
            <v>0</v>
          </cell>
          <cell r="N300">
            <v>45413</v>
          </cell>
          <cell r="O300">
            <v>3053000000</v>
          </cell>
          <cell r="Q300" t="str">
            <v>UL Solutions is a global leader in applied safety science, specializing in testing, inspection, and certification (TIC) services. Founded in 1894, the company has grown from a small laboratory in Chicago to a multinational enterprise operating in over 110 countries, employing more than 14,000 people. In 2022, UL Solutions reported revenues of approximately $1.6 billion and restructured to become part of a broader UL enterprise, which includes nonprofit research and standards organizations.
The company offers a wide range of services, including product safety and compliance verification, software products, advisory solutions, and specialized testing in areas such as food safety and environmental sustainability. UL Solutions serves various industries, including consumer electronics, medical devices, automotive, and construction, helping clients address safety, security, and sustainability challenges.</v>
          </cell>
          <cell r="R300">
            <v>1894</v>
          </cell>
        </row>
        <row r="301">
          <cell r="A301" t="str">
            <v>Zurich North America</v>
          </cell>
          <cell r="B301">
            <v>0</v>
          </cell>
          <cell r="C301">
            <v>9000</v>
          </cell>
          <cell r="D301" t="str">
            <v>insurance</v>
          </cell>
          <cell r="E301" t="str">
            <v>http://www.zurichna.com</v>
          </cell>
          <cell r="F301" t="str">
            <v>http://www.linkedin.com/company/zurich-north-america</v>
          </cell>
          <cell r="G301" t="str">
            <v>Schaumburg</v>
          </cell>
          <cell r="H301" t="str">
            <v>Illinois</v>
          </cell>
          <cell r="I301" t="str">
            <v>property casualty insurance, business insurance, specialty products, insurance services, corporate insurance, programs, property amp casualty insurance, customer advocacy, insurance for tech companies, environmental sustainability, services, claims handling, insurance claims, cyber risk solutions, biodiversity restoration, industry coverage, risk solutions, insurance sustainability, broker support, biodiversity initiatives, insurance for construction, fortune 500 coverage, direct insurance (except life, health, and medical) carriers, insurance for industries, cyber risk, sustainable business practices, net-zero emissions, insurance industry, insurance ratings, specialized coverage, risk mitigation strategies, insurance market, insurance customer service, insurance brokers, customer service, insurance sector, sustainable insurer, risk management, industry-specific risk solutions, predictive analytics, sustainability initiatives, corporate social responsibility, specialized risk coverage, industry-leading claims handling, net-zero emissions goal, insurance industry leader, manufacturing, risk advice, b2b, climate risk management, insurance solutions, risk management solutions, reforestation projects, industry-specific insurance, insurance, insurance company profile, commercial property insurance, risk mitigation, mid-sized business insurance, financial stability, insurance coverage, insurance claims management, sustainable insurance practices, insurance innovation, employee benefits, insurance company, insurance for automotive, insurance for agriculture, claims excellence, financial strength, construction, financial services, large business insurance, technology, insurance for technology, insurance portfolio, industry-specific coverage, insurance for complex risks, insurance provider, consulting, customer support, claims services, risk resilience, insurance agents, business resilience, large corporate clients, insurance products, sustainability, corporate responsibility, insurance for manufacturing, agent network, broad market reach, global insurer, innovation, finance, construction &amp; real estate, information technology &amp; services, enterprise software, enterprises, computer software, mechanical or industrial engineering, environmental services, renewables &amp; environment</v>
          </cell>
          <cell r="J301" t="str">
            <v>Microsoft Office 365, Brightcove, JQuery 2.1.1, Microsoft Power BI, Salesforce Live Agent, Amazon SES, Slack, Salesforce, AI, Copilot, Microsoft Power Platform, Microsoft Teams, SAP, SAP BusinessObjects Business Intelligence (BI), Microsoft Excel, Microsoft Office, Microsoft Azure Monitor, AWS Trusted Advisor, CCC ONE, ISO+â„¢, Guidewire PolicyCenter, SharePoint, Google AdWords Conversion, Alteryx, Langchain, LangGraph, Mode, LexisNexis, Mulesoft, iManage, Anypoint MQ, Outreach.io, ZoomInfo, LinkedIn Sales Navigator, Secured MVC Forum on Windows 2012 R2, Apple macOS, Azure Virtual Desktop, Citrix, Microsoft 365, Rust, AWS Multi-Factor Authentication, Pipedrive, Microsoft Advanced Group Policy Management, , Linkedin Marketing Solutions, Harmony Email &amp; Collaboration, .NET, Get-a-newsletter, Drone, Salesforce CRM Analytics, Python, Power BI Documenter, Microsoft Power Automate, IBM Db2 for Linux, UNIX, and Microsoft Windows, Azure Analysis Services, Ansible, Azure Devops, SQL, Microsoft PowerShell, Bash, Oracle JDBC, Siemens SIMATIC S7, Logitech Video Conferencing, Blackline, Guidewire, Guidewire BillingCenter, SAP Business Planning and Consolidation (BPC)</v>
          </cell>
          <cell r="Q301" t="str">
            <v>Zurich North America is a prominent provider of commercial property-casualty insurance solutions and services in the U.S. and Canada. As the North American branch of the Zurich Insurance Group, which has a rich history dating back to 1872, the company is headquartered in the Chicago area. It aims to be a responsible business with a commitment to achieving net-zero emissions by 2050.
The company offers tailored risk management solutions across various industries, including automotive, agriculture, construction, and technology. Zurich North America is known for its specialized commercial insurance, exceptional claims service, and resources that promote wellbeing and climate resilience. It serves a diverse clientele, including 90% of the Fortune 500 companies and a wide range of middle-market businesses, while also supporting small businesses with specialized coverage options. The company fosters a culture of diversity and inclusion, emphasizing community support and employee development.</v>
          </cell>
          <cell r="R301">
            <v>1912</v>
          </cell>
        </row>
        <row r="302">
          <cell r="A302" t="str">
            <v>ValueMomentum</v>
          </cell>
          <cell r="B302">
            <v>0</v>
          </cell>
          <cell r="C302">
            <v>4500</v>
          </cell>
          <cell r="D302" t="str">
            <v>information technology &amp; services</v>
          </cell>
          <cell r="E302" t="str">
            <v>http://www.valuemomentum.com</v>
          </cell>
          <cell r="F302" t="str">
            <v>http://www.linkedin.com/company/valuemomentum</v>
          </cell>
          <cell r="G302" t="str">
            <v>Piscataway Township</v>
          </cell>
          <cell r="H302" t="str">
            <v>New Jersey</v>
          </cell>
          <cell r="I302" t="str">
            <v>application services, quality assurance testing, data management, digital testing services, content collaboration, customer communications, rating, app development, core upgrade, content amp collaboration, product design, cloud infrastructure services, data platform modernization, bi, core advisory, product lifecycle management, pricing, payer data enablement, integration services, digital engagement platform, open banking open api services, core systems testing service, core application management services, quality assurance amp testing, insights analytics, core implementation, quality engineering, agent portal, information insights, itsm automation, enterprise data advisory, data analytics, digital engagement, information amp insights, customer communication management, core platforms testing services, data patronage, it services &amp; it consulting, p&amp;c insurance solutions, insurance process automation, insurance claims automation, partner collaboration, insurance compliance frameworks, customer experience enhancement, cloud migration strategies for insurers, distribution channel management, insurance workflow optimization, insurance operational analytics, insurance risk modeling tools, digital insurance platforms, natural language processing, insurance compliance solutions, insurance enterprise architecture, insurance business intelligence, core insurance systems, insurance product innovation, insurance operational efficiency, system integration, insurance regulatory compliance, insurance process improvement, policy management, insurance data security, insurance platform integration, portfolio management, insurance data management, insurance customer engagement, product innovation, insurance data analytics tools, insurance policy lifecycle management, ai-driven underwriting, digital transformation, predictive analytics, insurance, insurance operational risk management, risk management, insurance portfolio management, insurance product customization, insurance risk modeling, policy administration systems, fraud detection, claims management, workflow automation, insurance quality assurance, b2b, insurance claims fraud detection, information technology, operational efficiency, cloud services, application development, insurance partner ecosystem, insurance partner management, insurance technology consulting, underwriting automation, platform integration, insurance system integration, distribution management, underwriting systems, insurance customer retention, ai in insurance, cloud computing, quality assurance, agent portals, multi-channel distribution, insurance system modernization, innovation, customer retention, insurance industry digitalization, insurance technology innovation, insurance digital engagement platforms, reinsurance risk analytics, rating engines, customer experience, insurance industry expertise, financial services, business intelligence, predictive analytics in insurance, claims automation, machine learning, regulatory compliance, insurance line of business solutions, multi-line insurance solutions, ai services, risk assessment, insurance software, enterprise architecture, system modernization, services, agent and broker portals, cloud migration for insurers, insurance software development, insurance system testing, computer systems design and related services, insurance ecosystem integration, insurance analytics, software development, cloud services for insurance, risk management analytics, claims processing, insurance agent portals, consulting, insurance digital transformation, product strategy, underwriting transformation, core value transformation, claims optimization, claims experience, claims modernization, claims operational excellence, claims advisory, enterprise it, application and integration, cloud engineering, data quality engineering, advisory consulting, engagement strategies, distribution strategy, channel management, partner management, performance management, process engineering, document processing, customer journey optimization, personalization in insurance, integration with legacy systems, subrogation analysis, multi-state expansion, business growth strategies, data governance in insurance, analytics for insurers, cloud solutions for p&amp;c, customer retention strategies, customer lifetime value, data-driven decision making, agile technology infrastructures, business process optimization, finance, distribution, apps, information technology &amp; services, artificial intelligence, enterprise software, enterprises, computer software, computer &amp; network security, analytics</v>
          </cell>
          <cell r="J302" t="str">
            <v>Cloudflare DNS, Outlook, ServiceNow, Microsoft Office 365, Microsoft Azure Hosting, Pantheon, Leadfeeder, Microsoft Azure, Slack, Hubspot, Nginx, Adobe Media Optimizer, Facebook Widget, Typekit, Google AdWords Conversion, Vimeo, Mobile Friendly, DoubleClick, Bootstrap Framework, Google Tag Manager, New Relic, Shutterstock, Linkedin Marketing Solutions, DoubleClick Conversion, WordPress.org, LiveRamp, Google Analytics, Cedexis Radar, Google Font API, Google Dynamic Remarketing, AI, Microsoft.NET Core 3.1, Angular, CA 7 Workload Automation Intelligence, Unix, Azure Devops, GitHub Actions, Amazon EKS Anywhere, Terraform, Kubernetes, Docker, HELM, Guidewire PolicyCenter, Guidewire ClaimCenter, Guidewire BillingCenter, Amazon Aurora, Microsoft SQL Server Reporting Services, PostgreSQL, MySQL, SQL, PowerBI Tiles, Microsoft Excel, AWS Trusted Advisor, Snowflake, AWS Glue Data Catalog, Lambda Cloud, Amazon Kinesis, Guidewire InsuranceSuite, Guidewire, Microsoft Intune Enterprise Application Management, Azure AD P2, Autopilot, LogRhythm SIEM, Tor, Kiosked, Android, Apple macOS, Databricks, PySpark, Delta, Delta Lake, Spark SQL, Apache Spark, Unity Catalog, Starburst, Azure Data Factory, Olo, Ghost, Litera pdfDocs, FlipHTML5, LiveInternet, NICE CXone Mpower, DotNetNuke, Microsoft Power Platform, Microsoft Power Apps, Microsoft Power Automate, Netcore Customer Engagement and Experience Platform, Samsung Pay, AMP, , AWS SDK for JavaScript, Liferay, Jira, Bugzilla, Apache JMeter, Zoho, Red Hat JBoss Enterprise SOA Platform, REST, Oracle XML DB, GitHub Copilot, Insurity, Mode, Confluence, Scrum Do, WorkSafeBC, Duck Creek, Attendance on Demand, Azure Synapse Analytics, Azure Data Lake Storage, Azure SQL Data Warehouse, Neo4j, Azure Databricks, Azure SQL Database, Python, Dynamics 365 CRM, ACCELQ, Jenkins, GitLab, PCF International, Oracle FLEXCUBE, Selenium, Oracle Analytics Cloud, Oracle Data Integrator, AWS Analytics, Amazon CloudWatch, Amazon DynamoDB, Amazon EC2, Amazon Elastic Load Balancing, Amazon S3, Amazon Virtual Private Cloud (Amazon VPC), Ansible, AWS CloudFormation, AWS CloudTrail, AWS Config, AWS Control Tower, Google Cloud Platform, Microsoft Azure Monitor, Route 53, Sizmek (MediaMind), SNS, SAP Data Migration, Salesforce, Apex, Microsoft Fabric, ICP, dbt, Azure Monitor, Micro, FIS, OpenText Exstream, OpenText, empow, ER/Studio, Hive, Akamai Connected Cloud (formerly Linode), Oracle Database, Redshift, Athena, Semrush, AWS Step Functions, Apache Iceberg, TIBCO WebFOCUS, SAS Enterprise Guide, QlikView, IBM Db2 for Linux, UNIX, and Microsoft Windows, IBM DataStage, Power BI Documenter, Azure Analysis Services, LinkedIn Ads, Microsoft Office, Secured MVC Forum on Windows 2012 R2, Microsoft 365, Azure Active Directory, Microsoft Teams Rooms, Remedy Single Sign On, Gem, AWS Cloud Development Kit (AWS CDK), AWS Lake Formation, ECS, Micro Focus LoadRunner, Datadog, dynaTrace, Microsoft Exchange Online, Microsoft Teams, SharePoint, Microsoft OneDrive for Business, Azure Virtual Desktop, Microsoft Windows 10, Windows 11, Microsoft Advanced Group Policy Management, Microsoft Defender for Cloud, Snow, ARES, IBM Data Warehouse, Tableau, Vormetric Data Security Platform, AWS Secrets Manager, AWS Security Hub, Amazon Inspector, Amazon GuardDuty, Wiz, Amazon Web Services (AWS), AWS IAM Identity Center, Act!, WSO2 API Manager, WSO2 Identity Server, OpenAPI, Playwright</v>
          </cell>
          <cell r="O302">
            <v>500000000</v>
          </cell>
          <cell r="Q302" t="str">
            <v>ValueMomentum is an IT services and software solutions provider based in Piscataway, New Jersey, established in 2000. The company specializes in property and casualty (P&amp;C) insurance, with a strong presence in the financial and healthcare sectors. With over 4,000 associates focused on P&amp;C, ValueMomentum serves more than 100 insurers, emphasizing its expertise in modernizing infrastructure and applying AI and emerging technologies throughout the insurance value chain.
The company offers comprehensive digital solutions tailored for P&amp;C insurers, covering the entire insurance lifecycle. Their services include innovative product development, intelligent underwriting, enhanced distribution and marketing strategies, efficient claims processes, and enterprise IT solutions. ValueMomentum also focuses on strategic AI applications and advanced analytics to optimize decision-making and workflow. Recognized for its leadership in the industry, the company has received accolades for its performance in Guidewire services and P&amp;C insurance IT services.</v>
          </cell>
          <cell r="R302">
            <v>2000</v>
          </cell>
        </row>
        <row r="303">
          <cell r="A303" t="str">
            <v>IntraEdge</v>
          </cell>
          <cell r="B303">
            <v>0</v>
          </cell>
          <cell r="C303">
            <v>4000</v>
          </cell>
          <cell r="D303" t="str">
            <v>information technology &amp; services</v>
          </cell>
          <cell r="E303" t="str">
            <v>http://www.intraedge.com</v>
          </cell>
          <cell r="F303" t="str">
            <v>http://www.linkedin.com/company/intraedge</v>
          </cell>
          <cell r="G303" t="str">
            <v>Chandler</v>
          </cell>
          <cell r="H303" t="str">
            <v>Arizona</v>
          </cell>
          <cell r="I303" t="str">
            <v>integration &amp; middleware soa, application development net, staff augmentation, strategy, ecm, blockchain, mobile &amp; connected computing, enterprise, big data amp analytics, big data analytics, lamp, sap, idm, product development, peoplesoft, global delivery, ai, application development, integration &amp; middleware, erp oracle, j2ee, cloud, ai governance, it services &amp; it consulting, devops, services, talent management, talent solutions, business intelligence, user experience, data analytics, ai governance software, cloud native development, security solutions, b2b, computer systems design and related services, machine learning, mobile app development, saas, multi-cloud orchestration, cloud native applications, sre support, application modernization, higher education solutions, automation, ai governance tools, cloud platform engineering, executive search, professional services, nearshore outsourcing, privacy compliance, cybersecurity, data privacy, cloud migration, cloud security, cloud compliance management, enterprise data modernization, contract staffing, cloud performance monitoring, cloud computing, privacy rights management, talent acquisition, digital experience strategy, ai-powered privacy compliance, it consulting, cloud architecture design, cloud center of excellence, application migration, privacy compliance automation, cloud architecture, user experience design, regulatory compliance automation, cloud security automation, training and development, enterprise cloud, cloud transformation, ui design, consulting, cloud infrastructure, cloud strategy, cloud native architecture, enterprise software, ai-driven data insights, software development, ai governance platform, offshore outsourcing, cloud support, multi-cloud support, regulatory compliance, higher education crm solutions, cloud security best practices, digital transformation, data strategy, embedded devops, analytics, operational efficiency, information technology and services, cloud cost optimization, center of excellence, platform engineering, healthcare technology, innovation, ai solutions, cloud assessment, cloud development, cloud infrastructure assessment, cloud security architecture, cloud services, ai automation, data management, higher education, governance, data engineering, corporate learning, global outsourcing, ux research, prototyping, agile methodologies, performance optimization, devops integration, visualization, security compliance, training solutions, cost reduction, onboarding programs, user journey mapping, integration services, visual design, feedback mechanisms, learning pathways, continuous learning, user satisfaction, emerging technologies, employee retention, digital skills training, quality assurance, multi-device applications, education, legal, enterprises, computer software, information technology &amp; services, app development, apps, ux, artificial intelligence, staffing &amp; recruiting, professional training &amp; coaching, management consulting, training &amp; development, internet infrastructure, internet, education management, design</v>
          </cell>
          <cell r="J303" t="str">
            <v>Salesforce, Mailchimp Mandrill, SendInBlue, Outlook, Microsoft Office 365, Backbone JS Library, Kubernetes, Atlassian Cloud, Create React App, Slack, Mobile Friendly, Google Tag Manager, WordPress.org, Shutterstock, Google Font API, Quantcast, Remote, Phoenix</v>
          </cell>
          <cell r="O303">
            <v>126900000</v>
          </cell>
          <cell r="Q303" t="str">
            <v>IntraEdge is a global technology talent, services, and training organization founded in 2002 and headquartered in Chandler, Arizona. With a presence in the US, India, UK, Canada, Singapore, and Costa Rica, IntraEdge combines the agility of a smaller firm with extensive national and international reach. The company emphasizes the importance of human expertise in driving client success, focusing on streamlined processes and long-term relationships. As a certified minority-owned business, IntraEdge employs between 700 and 1,800 full-time staff and has an estimated annual revenue ranging from $126.9 million to $689.3 million.
IntraEdge offers a variety of technology products and tailored solutions, including privacy compliance platforms like Truyo AI Governance and Truyo Data Privacy, and the QuikSense thermal temperature sensor for health screenings. Their services include technology talent and staffing, professional services for technology innovation, and training programs for workforce development. The company has a strong focus on higher education, serving over 150 institutions across North America, and positions itself as a partner in achieving technology goals through flexible professional services and skills-based training.</v>
          </cell>
          <cell r="R303">
            <v>2002</v>
          </cell>
        </row>
        <row r="304">
          <cell r="A304" t="str">
            <v>Jane Street</v>
          </cell>
          <cell r="B304">
            <v>0</v>
          </cell>
          <cell r="C304">
            <v>3000</v>
          </cell>
          <cell r="D304" t="str">
            <v>financial services</v>
          </cell>
          <cell r="E304" t="str">
            <v>http://www.janestreet.com</v>
          </cell>
          <cell r="F304" t="str">
            <v>http://www.linkedin.com/company/jane-street-global</v>
          </cell>
          <cell r="G304" t="str">
            <v>New York</v>
          </cell>
          <cell r="H304" t="str">
            <v>New York</v>
          </cell>
          <cell r="I304" t="str">
            <v>b2b, asset trading, financial services, global markets, distributed systems, quantitative research, market making, cross-asset trading, machine learning models, trading systems, market stability, etf liquidity, market data analysis, trading algorithms, machine learning, trading &amp; market making, financial reporting, software engineering, asset classes, financial technology, market structure innovation, financial markets, edge case analysis, financial innovation, tail risk management, market microstructure, trading strategies, risk management, quantitative trading, algorithmic trading, securities and commodity contracts intermediation and brokerage, hardware acceleration, functional programming, electronic trading, financial instruments, liquidity provider, large-scale data analysis, services, market infrastructure, trading venues, cryptocurrency, etf authorized participant, high-frequency trading, proprietary trading, liquidity provision, market volatility management, quantitative analysis, etfs, equities, bonds, options, commodities, real-time analytics, global capital markets, portfolio trading, asset pricing, transaction cost analysis, market impact minimization, client solutions, institutional trading, data-driven trading, trade execution, programmatic trading, security and compliance, strategic collaboration, human-machine interaction, company culture, diversity initiatives, proprietary technology, critical trading systems, collaborative environment, cross-border trading, competitive pricing, customized solutions, market structure expertise, client partnerships, thought leadership, emerging market trends, sophisticated models, systematic internalization, performance analytics, neural networks, dark pools, finance, artificial intelligence, information technology &amp; services, finance technology</v>
          </cell>
          <cell r="J304" t="str">
            <v>Route 53, Gmail, Pardot, Google Apps, Microsoft Office 365, Amazon AWS, KISSmetrics, Atlassian Cloud, Figma, Slack, Salesforce, Mobile Friendly, Greenhouse.io, Google Tag Manager, Wistia, Nginx, Remote, Jira, Google Sheets, Unix, IHS Markit, Azure Linux Virtual Machines, Microsoft PowerShell, Secured MVC Forum on Windows 2012 R2, Amazon Linux 2, Apple macOS, Workday</v>
          </cell>
          <cell r="O304">
            <v>20500000000</v>
          </cell>
          <cell r="Q304" t="str">
            <v>Jane Street Capital is a private quantitative trading firm founded in 2000, specializing in proprietary trading and liquidity provision across global markets. Headquartered in New York City, the firm employs approximately 2,600 to 3,000 people across multiple global offices, including locations in London, Hong Kong, Singapore, Amsterdam, and Chicago. Jane Street operates without a traditional CEO, instead being led by a group of senior executives, and its employees are compensated based on collective profits.
The firm manages $140.2 billion in assets and is known for its expertise in quantitative analysis, machine learning, and market mechanics. Jane Street trades on over 200 venues in 45 countries, averaging $2 trillion in monthly equity volumes. It provides liquidity across various asset classes, including ETFs, bonds, equities, options, and futures, and has built its trading and risk systems in-house. The company emphasizes collaborative problem-solving and ethical practices, aiming to deliver consistent pricing and handle market volatility effectively.</v>
          </cell>
          <cell r="R304">
            <v>2000</v>
          </cell>
        </row>
        <row r="305">
          <cell r="A305" t="str">
            <v>VIPKid</v>
          </cell>
          <cell r="B305">
            <v>0</v>
          </cell>
          <cell r="C305">
            <v>12000</v>
          </cell>
          <cell r="D305" t="str">
            <v>e-learning</v>
          </cell>
          <cell r="E305" t="str">
            <v>http://www.vipkid.com</v>
          </cell>
          <cell r="F305" t="str">
            <v>http://www.linkedin.com/company/vipkid</v>
          </cell>
          <cell r="G305" t="str">
            <v>San Francisco</v>
          </cell>
          <cell r="H305" t="str">
            <v>California</v>
          </cell>
          <cell r="I305" t="str">
            <v>esl, english beginner, remote work, phonics, elementary, 5 to12 yearold, elearning, e-commerce, education, marketplaces, k-12 education, information technology, consumer internet, internet, e-learning providers, e-learning, information technology &amp; services, computer software, education management, consumers, primary/secondary education</v>
          </cell>
          <cell r="J305" t="str">
            <v>Akamai, Gmail, Google Apps, VueJS, WP Engine, Webflow, Slack, SOASTA, Nginx, Mobile Friendly, Microsoft PowerPoint, Microsoft Office, Google, Meta Ads Manager, TikTok, YouTube, Adjust, Facebook, Google Ads, Instagram, .NET, Snapchat, Twitter Advertising, WhatsApp, X, Xiaohongshu, Meta Ads, LinkedIn Ads, Pinterest</v>
          </cell>
          <cell r="K305">
            <v>975070000</v>
          </cell>
          <cell r="L305" t="str">
            <v>Series E</v>
          </cell>
          <cell r="M305">
            <v>150000000</v>
          </cell>
          <cell r="N305">
            <v>43678</v>
          </cell>
          <cell r="Q305" t="str">
            <v>VIPKid is an online education platform based in Beijing, founded in 2013 by Cindy Mi. The company connects North American English teachers with primarily Chinese children for real-time, one-on-one immersive English lessons. VIPKid aims to inspire and empower children by creating a global classroom that promotes cultural exchange and lifelong learning. Since its formal launch in 2014, it has achieved significant growth, capturing approximately 70% of China's one-to-one online English learning market.
The platform offers live, interactive English immersion classes featuring native-speaking teachers from the U.S. and Canada. Key features include AI-driven personalization for tailored lessons, flexible scheduling, and a curriculum designed to foster curiosity and growth. VIPKid supports a large community of over 500,000 paying students and 70,000-100,000 teachers, with plans to expand into the U.S. market and initiatives like the Rural Education Project, which provides free classes to underserved students in China.</v>
          </cell>
          <cell r="R305">
            <v>2013</v>
          </cell>
        </row>
        <row r="306">
          <cell r="A306" t="str">
            <v>HackerOne</v>
          </cell>
          <cell r="B306">
            <v>0</v>
          </cell>
          <cell r="C306">
            <v>6600</v>
          </cell>
          <cell r="D306" t="str">
            <v>computer &amp; network security</v>
          </cell>
          <cell r="F306" t="str">
            <v>http://www.linkedin.com/company/hackerone</v>
          </cell>
          <cell r="G306" t="str">
            <v>San Francisco</v>
          </cell>
          <cell r="H306" t="str">
            <v>California</v>
          </cell>
          <cell r="I306" t="str">
            <v>enterprise software, security, data security, mobile security, software, internet, mobile, big data, information technology, cybersecurity trends, security automation tools, public sector security, government cybersecurity, security community, financial services, vulnerability reports analysis, computer systems design and related services, b2b, ethical hackers, public-private cybersecurity collaboration, security program management, penetration testing, crowdsourced security testing, real-time vulnerability reporting, cybersecurity industry, hack the pentagon, threat detection, security testing, incident response, remediation automation, vulnerability management automation, crowdsourced vulnerability discovery, security testing platform, cybersecurity solutions, enterprise security, vulnerability reports, consulting, security incident management, security testing tools, bug bounty, high-profile security programs, cyber risk management, ai-powered vulnerability detection, healthcare, ethical hacking, penetration testing as a service, security monitoring solutions, real-time vulnerability analytics, security monitoring, security automation, government, cybersecurity threat intelligence, security analytics platform, security innovation, security program, continuous security testing, security compliance automation, cybersecurity growth, enterprise bug bounty, services, cyber risk mitigation, private sector security, cybersecurity trend analysis, threat intelligence, public sector vulnerability management, vulnerability management, ai vulnerability detection, bug bounty programs, security growth, information technology and services, security vulnerability detection, security platform, ethical hacker community, real-time reporting, ai security, continuous security assessments, crowdsourced security, enterprise cybersecurity, global security community, security assessment, cybersecurity industry trends, security compliance, vulnerability disclosure programs, cybersecurity, cybersecurity innovation, security analytics, vulnerability disclosure, security risk mitigation, ai-driven security workflows, ai in security testing, security assessment tools, threat detection systems, security incident response, pentest as a service, vulnerability disclosure program, ai red teaming, application security, cloud security, security audits, code security review, security assessments, threat modeling, risk management, cybersecurity education, exploit mitigation, human-powered security, community-based security testing, open source security, vulnerability discovery, vulnerability reporting, digital risk protection, human intelligence threat detection, integrated security solutions, automated security testings, security research community, ciso insights, security policies, devsecops integration, real-time vulnerability tracking, custom security workflows, performance benchmarking, crowdsource security, continuous threat management, automated vulnerability scanning, security data analytics, compliance solutions, security advisory services, cloud risk management, vulnerability tracking, proactive security initiatives, remote security testing, behavioral security assessment, third-party risk management, cyber threat intelligence, finance, enterprises, computer software, information technology &amp; services, computer &amp; network security, health care, health, wellness &amp; fitness, hospital &amp; health care</v>
          </cell>
          <cell r="J306" t="str">
            <v>Amazon SES, Gmail, Marketo, Google Apps, Microsoft Office 365, Zendesk, CloudFlare Hosting, Pantheon, Atlassian Cloud, Citrix, Zapier, Drift, GitHub Hosting, Freshdesk, Slack, Salesforce, iTunes, Google AdWords Conversion, Vimeo, Lucky Orange, LiveRamp, Bootstrap Framework, Bizible, Google Font API, Wistia, Optimizely, Cedexis Radar, UberFlip, Cloudinary, YouTube, Google Play, Google Analytics, Adobe Media Optimizer, Bing Ads, Linkedin Marketing Solutions, Ruby On Rails, Braintree, Visa Checkout, Mobile Friendly, Google Tag Manager, Varnish, Twitter Advertising, Intercom, WordPress.org, Unreal Engine, Multilingual, Remote, AI, CallMiner Eureka, Discord, Langchain, Workday, Zip, , SAM, Datadog, Looker, Snowflake, Salesforce Sales Cloud, Sage, Mode, Air, Security</v>
          </cell>
          <cell r="K306">
            <v>159400000</v>
          </cell>
          <cell r="L306" t="str">
            <v>Series E</v>
          </cell>
          <cell r="M306">
            <v>49000000</v>
          </cell>
          <cell r="N306">
            <v>44562</v>
          </cell>
          <cell r="O306">
            <v>44000000</v>
          </cell>
          <cell r="Q306" t="str">
            <v>HackerOne is a prominent cybersecurity platform based in San Francisco, California, founded in 2012. The company connects organizations with a global community of ethical hackers to identify and address vulnerabilities through bug bounty programs, vulnerability disclosure, and penetration testing. HackerOne aims to enhance internet safety by combining human ingenuity with AI to detect critical security flaws across digital assets and software development lifecycles.
The company offers an integrated platform that includes bug bounty programs, where organizations reward hackers for finding vulnerabilities, and tools for managing the lifecycle of security issues. HackerOne also provides penetration testing services and continuous security assessments to help businesses reduce threat exposure. With a focus on creativity, transparency, and community involvement, HackerOne supports over 1,000 customers monthly, including major organizations, and has resolved over 294,000 vulnerabilities, paying out significant rewards to ethical hackers.</v>
          </cell>
          <cell r="R306">
            <v>2012</v>
          </cell>
        </row>
        <row r="307">
          <cell r="A307" t="str">
            <v>Cox Automotive Inc.</v>
          </cell>
          <cell r="B307">
            <v>0</v>
          </cell>
          <cell r="C307">
            <v>31000</v>
          </cell>
          <cell r="D307" t="str">
            <v>information technology &amp; services</v>
          </cell>
          <cell r="E307" t="str">
            <v>http://www.coxautoinc.com</v>
          </cell>
          <cell r="F307" t="str">
            <v>http://www.linkedin.com/company/cox-automotive-inc-</v>
          </cell>
          <cell r="G307" t="str">
            <v>Atlanta</v>
          </cell>
          <cell r="H307" t="str">
            <v>Georgia</v>
          </cell>
          <cell r="I307" t="str">
            <v>software development, auto industry customer engagement, b2c, auto industry digital customer engagement, auto industry data-driven decision making, automotive saas, automotive industry insights, auto industry inventory optimization, e-commerce, services, auto remarketing ai, auto financing solutions, auto industry insights, lifecycle management, vehicle auctions, data analytics, vehicle lifecycle analytics, auto industry ev battery solutions, customer relationship management, auto industry growth strategies, digital marketing for dealers, b2b, auto industry trends analysis, computer systems design and related services, auto dealer crm, auto industry trends, dealer software, vehicle remarketing solutions, auto industry digital marketing, auto dealer tools, automotive digital transformation, vehicle lifecycle management, auto industry used car analytics, auto industry digital tools, auto industry wholesale digital marketplace, automotive industry innovation, auto industry remarketing, d2c, auto industry digital inventory, digital retailing, automotive industry software, automotive data, auto industry sustainability, digital marketplaces, automotive ai solutions, auto industry fleet tech, auto industry vehicle remarketing platforms, auto industry automation, auto industry data management, fleet maintenance technology, auto industry data-driven marketing, auto industry digital transformation tools, vehicle remarketing, auto industry ai in sales, sustainability, auto industry global, automotive, auto industry vehicle lifecycle solutions, auto industry online marketplaces, automotive saas solutions, ai in automotive, auto industry global digital platforms, auto dealer digital tools, vehicle valuation, automotive industry data, consulting, auto industry digital dealer tools, auto industry digital sales tools, ev battery solutions, online car shopping, automotive services, automotive data platforms, fleet management, auto industry vehicle valuation tech, dealer solutions, auto industry sustainability initiatives, auto industry ai applications, vehicle lifecycle solutions, auto industry sustainability tech, automotive programmatic advertising, auto industry digital fleet management, digital advertising in automotive, auto industry ai-powered insights, auto industry logistics, auto industry advanced analytics, auto industry ev battery tech, automotive industry growth, wholesale vehicle marketplace, digital transformation, auto industry logistics solutions, auto industry analytics tools, auto industry software solutions, retail, used vehicle sales, programmatic advertising, auto industry technology, auto industry digital advertising tech, auto industry digital remarketing, auto industry inventory solutions, inventory management, auto industry global expansion, ev battery lifecycle management, auto industry online sales platforms, auto industry digital platforms, used vehicle roi optimization, auto industry ev solutions, auto industry data analytics, used car marketplace, customer engagement, auto dealer digital transformation, auto industry digital solutions, automotive industry analytics, social media management, vehicle inventory management, wholesale solutions, consumer insights, marketing solutions, vehicle finance solutions, dealer management systems, omnichannel experience, fleet maintenance, electric vehicle solutions, transportation logistics, automotive software solutions, market intelligence, seo for dealerships, sales tools, advertising solutions, reconditioning services, credit processing, dms solutions, fixed operations, service experience enhancements, trade-in management, automotive e-commerce, online platform for car buyers, inventory acquisition, automotive safety solutions, vehicle inspections, automotive technology, digital marketing optimization, automotive events, inventory turnover, retail performance, customer engagement strategies, local market insights, data-driven marketing, automotive brand partnerships, automotive ecosystem, aftermarket services, brand reputation management, performance analytics, finance, distribution, transportation &amp; logistics, information technology &amp; services, consumer internet, consumers, internet, crm, sales, enterprise software, enterprises, computer software, environmental services, renewables &amp; environment, financial services</v>
          </cell>
          <cell r="J307" t="str">
            <v>UltraDns, Outlook, Microsoft Office 365, Route 53, Amazon AWS, Akamai, MailChimp SPF, Atlassian Cloud, React Redux, GitHub Hosting, MongoDB, Salesforce Live Agent, Wordpress VIP, Amazon SES, Slack, Salesforce, Adobe Marketing Cloud, Mapbox, WP Engine, React, Freshdesk, Dealertrack, AWS SDK for JavaScript, The Trade Desk, Salesforce Service Cloud, Magento, JQuery 1.11.1, Typekit, Vidyard, Stripe, Wistia, New Relic, reCAPTCHA, Apache, Mobile Friendly, Vimeo, Optimizely, Google Tag Manager, Google Font API, Nginx, WordPress.org, Linkedin Marketing Solutions, YouTube, Gravity Forms, Facebook Login (Connect), Squarespace ECommerce, Google Maps, Facebook Widget, Google Analytics Ecommerce Tracking, StatCounter, Bootstrap Framework, Hubspot, Google Maps (Non Paid Users), Hotjar, Remote, IoT, Android, AI, Kiosked, Git, Workday, ServiceNow, Microsoft Teams, Karma, Tampa AS400 Inc, Carrier Hourly Analysis Program (HAP), Salesforce CPQ, Whatfix, Snowflake, SQL, Visio, Gem, Quip, Flow, Etracker, Veritone Hire Job Distribution (formerly Broadbean), CONTROL, Salesforce CRM Analytics, PDQ Inventory, OneStream, AWS Analytics, Power BI Documenter, PostgreSQL, MySQL, Microsoft SQL Server Reporting Services, Tor, Board, Buffer, Secured MVC Forum on Windows 2012 R2, Mag+, Electron, Microsoft Office, Wasp Barcode, Smartsheet, Microsoft PowerPoint, Google Hybrid Cloud, Crimson Hexagon, Ansys Workbench, Frame, Javascript, Bootstrap, Hibernate, Improvely, RentPayment from MRI Software, Jabra Headsets And Speakerphones, Jest, Semrush, Google Search Console, Google Trends, Moz Pro, Google Business Profile, Lytics, Oracle Analytics Cloud, Rally, CSC, Dart, Flutter, Pega Case Management, Lambda Cloud, Amazon Simple Queue Service (SQS), SNS, API Gateway, AWS CloudFormation, Docker, CDK, Terraform, Amazon DynamoDB, Aurora, Amazon CloudFront, Amazon Virtual Private Cloud (Amazon VPC), Amazon EventBridge, Amazon Kinesis, Amazon CloudWatch, Xray, AWS CloudTrail, ServiceNow Configuration Management Database, Amazon S3, Copilot, Visual Studio, AT&amp;T, Air, Pipedrive, SAS Enterprise Guide, Zscaler ZTNA, Barracuda Email Security Service, AWS Network Firewall, Arbor Cloud DDoS Protection Services, Siemens PROFIBUS, Splunk SOAR, AWS Key Management Service (KMS), Argon CI/CD Security, Azure Analysis Services, IBM ILOG CPLEX Optimization Studio, Kubernetes, GEP, Excel4Apps, Claude, Pendo., Google AdWords Conversion, TypeScript, Salesforce Lightning Web Components, Figma, Dell EMC PowerScale, SentenceTransformers, Python, AWS Trusted Advisor, Amazon Cognito, AWS WAF, Amazon ElastiCache, Elasticsearch, AWS Systems Manager, GitHub Actions, Databricks, Portico Virtual Terminal, ArcGIS Image Server, Vitally, Microsoft Excel, Microsoft Teams Rooms, Kinsta, Tableau, PowerBI Tiles, Domo, Azure Databricks, Terminalfour, Google Firebase Crashlytics, VinSolutions, dbt, Cortex A53, GitHub, SharePoint, Hashicorp Packer, MicroStrategy, Gauges, Epicor PPM, Cisco WebEx Teams, Azure Key Vault, Armis, Wider Planet, WMS, MercuryGate TMS, Olo, TSYS, CyberArk, Security, SES, SailPoint, Microsoft Entra, OpenLDAP, Vena, Microsoft Active Directory Federation Services, Samsung, CAT, ChatGPT, 3M 360 Encompass - Health Analytics Suite, Dash, SAM, CallMiner Eureka, Kona Web Application Firewall, .NET, C# (C Sharp), ASP.NET, Node.js, Redux, Ext JS, Google AlloyDB for PostgreSQL, AWS Cloud, ECS, Amazon EC2, Bomgar, Informatica, GitHub Copilot, Snow, vAuto Provision, Genesys, Connect, Express, Microsoft 365, Kronos, Kong, Nomad, Microsoft Dynamics CRM Consulting, BlueTie Vault, Redis, Splunk, GitHub Enterprise, Airflow, AWS Glue Data Catalog, Athena, Wirewax, AMP, McAfee Endpoint Protection, Cloud Foundry, Azure Data Lake Analytics, McAfee Total Protection for Data Loss (DLP), Intel, Microsoft Outlook, Siemens SIMATIC S7, Verizon WAF, Azure DDoS Protection, McAfee Endpoint Security, Tint, Snyk Code (SAST), Ad Astra, Minteye / AdsCaptcha, Check Point CloudGuard CNAPP, Microsoft Azure Monitor, Azure Devops, GitLab, Microsoft PowerShell, Bash, Altair Radioss, Aryson MySQL to MSSQL Converter, IBM Db2 for Linux, UNIX, and Microsoft Windows, Microsoft Power Automate, PL/SQL, Ning, UKG</v>
          </cell>
          <cell r="O307">
            <v>20000000000</v>
          </cell>
          <cell r="Q307" t="str">
            <v>Cox Automotive Inc. is a global leader in automotive services and technology solutions, dedicated to simplifying vehicle exchanges and maximizing value throughout the automotive lifecycle. Headquartered in Atlanta, Georgia, the company operates as a subsidiary of Cox Enterprises Inc. and was established in 2014 through the integration of key automotive assets. With a workforce of over 32,000 employees across more than 200 offices worldwide, Cox Automotive serves around 40,000 auto dealer clients in over 90 countries.
The company offers a wide range of solutions that cover wholesale auctions, retail marketplaces, digital retailing, financing, and ownership. Its notable brands include Manheim, which operates numerous auction sites, Autotrader for online vehicle transactions, and Kelley Blue Book for vehicle valuations. Cox Automotive also provides dealer software, digital marketing tools, and financing options through NextGear Capital. With a strong focus on data-driven innovation, the company aims to transform how vehicles are bought, sold, owned, and used, facilitating significant transaction volumes in the automotive industry.</v>
          </cell>
          <cell r="R307">
            <v>1898</v>
          </cell>
        </row>
        <row r="308">
          <cell r="A308" t="str">
            <v>Sun Microsystems</v>
          </cell>
          <cell r="B308">
            <v>0</v>
          </cell>
          <cell r="C308">
            <v>5400</v>
          </cell>
          <cell r="D308" t="str">
            <v>information technology &amp; services</v>
          </cell>
          <cell r="F308" t="str">
            <v>http://www.linkedin.com/company/sun-microsystems_1062</v>
          </cell>
          <cell r="G308" t="str">
            <v>Palo Alto</v>
          </cell>
          <cell r="H308" t="str">
            <v>California</v>
          </cell>
          <cell r="I308" t="str">
            <v>cloud computing, end user computing, virtualization, it services &amp; it consulting, enterprise software, enterprises, computer software, information technology &amp; services, b2b</v>
          </cell>
          <cell r="J308" t="str">
            <v>Akamai, Dyn Managed DNS, UltraDns, Oracle SPF, Microsoft Office 365, Google Play, Linkedin Marketing Solutions, Kaltura, Google Tag Manager, Google Font API, New Relic, 33Across, Google Analytics, ON24, Mobile Friendly, YouTube, Facebook Login (Connect), Apache, SOASTA, Bootstrap Framework, InstantService, Akamai RUM, Facebook Widget, Taleo, Nginx, Eloqua</v>
          </cell>
          <cell r="Q308" t="str">
            <v>Sun Microsystems, Inc. was an American computer technology company founded in 1982 by Andreas Bechtolsheim, Vinod Khosla, Scott McNealy, and William Joy. Headquartered in Santa Clara, California, the company specialized in network computing, focusing on open systems and high-performance UNIX-based workstations and servers. Sun achieved significant growth, reaching $1 billion in annual sales by 1988 and peaking at over $10 billion in the late 1990s before being acquired by Oracle Corporation in 2010.
Sun was known for its innovations, including the Network File System (NFS), SPARC RISC microprocessors, the Solaris operating system, and the Java programming language. The company designed and sold integrated hardware, software, and services for various sectors, including telecommunications, manufacturing, education, and government. Its product offerings included UNIX workstations, servers, and a range of networking technologies, along with IT services and electronic-commerce solutions. Sun's partnerships with major clients and OEMs contributed to its strong market presence and revenue growth.</v>
          </cell>
          <cell r="R308">
            <v>1982</v>
          </cell>
        </row>
        <row r="309">
          <cell r="A309" t="str">
            <v>Celebrity Cruises</v>
          </cell>
          <cell r="B309">
            <v>0</v>
          </cell>
          <cell r="C309">
            <v>9700</v>
          </cell>
          <cell r="D309" t="str">
            <v>leisure, travel &amp; tourism</v>
          </cell>
          <cell r="E309" t="str">
            <v>http://www.celebritycruises.com</v>
          </cell>
          <cell r="F309" t="str">
            <v>http://www.linkedin.com/company/celebrity-cruises</v>
          </cell>
          <cell r="G309" t="str">
            <v>Miami</v>
          </cell>
          <cell r="H309" t="str">
            <v>Florida</v>
          </cell>
          <cell r="I309" t="str">
            <v>cruises, hospitality, travel, travel arrangements, innovative cruise architecture, premium cruise experience, attentive service, entertainment, global itineraries, cruise fleet, cruise entertainment, wellness onboard, cruise market, sustainable cruise ships, expedition cruises, cruise company, eco-friendly ships, cruise fleet modernization, luxury cruise line, luxury cruise branding, cruise industry trends, cruise market growth, cruise service, themed cruises, cruise industry leader, cruise customer service, wellness facilities, senior cruises, cruise travel, cruise customer satisfaction, luxury cruise suites, global cruise itineraries, scenic and sightseeing transportation, water, alaska cruises, cruise entertainment onboard, luxury accommodations, customer service, sustainable ships, cruise innovation, cruise group, expedition vessels, luxury suites, cruise wellness programs, tourism, luxury travel brand, cruise line, european cruises, cruise excursions and activities, cruise design innovation, gourmet dining, fine dining, luxury cruise market, cruise customer experience, expedition ships, cruise destinations worldwide, cruise innovations, cruise sustainability, luxury travel, cruise wellness, eco-friendly cruise ships, cruise destinations, luxury travel experiences, cruise destination exploration, cruise excursions, cruise market segmentation, edge class ships, cruise ship technology, cruise entertainment options, services, modern luxury ships, cruise ships, south american cruises, cruise industry, personalized guest service, cruise excursions and tours, cruise design, cruise wellness onboard, personalized service, innovative cruise design, luxury cruise dining, panama canal transit, innovative ship features, sustainable cruise technology, luxury cruise experience, cruise brand, premium cruise, guest-to-staff ratio, gourmet cuisine, cruise destination tours, b2c, cruise technology, cruise market segment, celebrity ships, cruise service quality, family cruises, sustainable luxury ships, innovative ship design, galÃ¡pagos cruises, cruise experience, luxurious accommodations, luxury cruise, cruise sustainability initiatives, modern design, cruise ship design, onboard wellness, cruise industry innovation, caribbean cruises, cruise comfort, world-class dining, personalized cruise service, cruise environmental initiatives, luxury amenities, cruise luxury, cruise dining experiences, luxury cruise amenities, cruise amenities, luxury ships, luxury travel experience, cruise dining, luxury cruises, worldwide destinations, shore excursions, dining packages, drink packages, captain's club, all-inclusive vacations, family-friendly activities, spa and wellness, group bookings, specialty dining, drink options, airfare included, itinerary planning, hotels by celebrity, travel insurance, sustainability efforts, accessible travel, cruise deals, virtual tours, cruise tips, loyalty rewards, flights by celebrity, breathtaking views, exclusive offers, experience onboard, modern amenities, private gardens, fine dining options, elevated service, cruise insurance options, cultural experiences, relaxation spaces, guest services, special offers, summer cruises, vacation packages, city stays, adventure cruises, itinerary updates, vacation planning support, leisure, travel &amp; tourism, restaurants</v>
          </cell>
          <cell r="J309" t="str">
            <v>Akamai, Akamai DNS, Mimecast, Microsoft Office 365, OneTrust, Omniture (Adobe), Slack, Salesforce, Adobe Marketing Cloud, DoubleClick, YouTube, LivePerson Monitor, Google Dynamic Remarketing, Adobe Media Optimizer, Twitter Advertising, ResponseTap, Facebook Login (Connect), Yahoo Analytics, Google AdWords Conversion, SOASTA, AppDynamics, The Trade Desk, Bing Ads, Google Tag Manager, Mobile Friendly, Cedexis Radar, Quantcast, Adobe TestAndTarget, Bazaarvoice, Typekit, WordPress.org, Monetate, DoubleClick Floodlight, Tealium, Shutterstock, DoubleClick Conversion, Vimeo, AppNexus, Google AdSense, Facebook Widget, Yahoo Ad Manager Plus, Optimizely, Google Analytics, Flashtalking, Facebook Custom Audiences, Gravity Forms, Remote</v>
          </cell>
          <cell r="O309">
            <v>3000000000</v>
          </cell>
          <cell r="P309">
            <v>9</v>
          </cell>
          <cell r="Q309" t="str">
            <v>Celebrity Cruises is a premium cruise line based in Miami, Florida, and a subsidiary of the Royal Caribbean Group. Founded in 1988 by the Chandris Group, it initially focused on upscale cruises to Bermuda. The company launched its first ship, the *S.S. Meridian*, in 1990, followed by several other notable vessels across various classes, including the Century, Millennium, and Solstice classes, which are known for their sophisticated designs and modern amenities.
Celebrity Cruises offers premium big-ship cruising with a focus on elevated dining, stylish interiors, and innovative onboard activities. Its fleet includes large ocean liners and the *Celebrity Xpedition*, which provides luxurious small-ship expeditions to the GalÃ¡pagos Islands. The company emphasizes high-quality experiences, featuring spacious accommodations, exceptional cuisine, and personalized service with a guest-to-staff ratio near 2:1. Celebrity Cruises operates itineraries that span global destinations, appealing to upscale vacationers seeking superior quality.</v>
          </cell>
          <cell r="R309">
            <v>1997</v>
          </cell>
        </row>
        <row r="310">
          <cell r="A310" t="str">
            <v>Silversea</v>
          </cell>
          <cell r="B310">
            <v>0</v>
          </cell>
          <cell r="C310">
            <v>3400</v>
          </cell>
          <cell r="D310" t="str">
            <v>leisure, travel &amp; tourism</v>
          </cell>
          <cell r="E310" t="str">
            <v>http://www.silversea.com</v>
          </cell>
          <cell r="F310" t="str">
            <v>http://www.linkedin.com/company/silversea</v>
          </cell>
          <cell r="G310" t="str">
            <v>Miami</v>
          </cell>
          <cell r="H310" t="str">
            <v>Florida</v>
          </cell>
          <cell r="I310" t="str">
            <v>global itineraries, allsuite vessels, regal expeditions, first class service &amp; amenities, luxury &amp; elegance, intimate, travel arrangements, luxury cultural journeys, ice-class ships, expedition travel, innovative ship design, services, antarctica fly cruises, luxury travel experiences, luxury cruise loyalty, luxury polar travel, luxury cruise customer, luxury cruise upgrades, environmentally advanced ships, luxury cruise comfort, luxury adventure travel, luxury cruise awards, scenic and sightseeing transportation, land, luxury ocean vessels, premium beverages, remote destinations, authentic travel experiences, luxury cruise partnerships, curated travel experiences, galÃ¡pagos expedition cruises, butler service, luxury cruise design, environmental technologies, luxury suites, luxury travel brand, luxury travel services, luxury cruise safety, luxury cruise wellness, polar expedition, luxury cruise destinations, worldwide destinations, luxury cruise services, luxury eco-tourism, luxury cruise technology, luxury travel market, extended voyages, luxury cruise entertainment, all-inclusive cruise, sustainable expedition cruising, luxury wildlife viewing, cultural enrichment, personal butler service, travel and tourism, luxury eco-cruising, luxury cruise line, luxury cruise fleet, luxury cruise experience, expedition cruise, expedition ships, immersive experiences, luxury adventure cruises, luxury cruise excursions, luxury cruise innovation, environmental responsibility, wellness center, luxury cruise personalization, luxury cruise dining, environmentally friendly ships, luxury expedition vessels, luxury cruise itineraries, small ship expedition, small luxury ships, luxury cruise industry, curated itineraries, luxury expedition cruises, all-inclusive cruising, luxury marine environment, fly-cruise options, exclusive travel, polar exploration, luxury cruise sustainability, luxury travel, cruise line, luxury cruise marketing, remote region exploration, luxury cruise branding, luxury cruise customer service, d2c, personalized service, small ships, environmental stewardship, luxury cruise amenities, cultural immersion, polar expedition ships, b2c, sustainable cruising, luxury cruises, all-inclusive voyages, expedition cruises, signature cruises, world cruises, grand voyages, special combination cruises, enriched voyages, pre-cruise hotels, post-cruise transfers, onboard amenities, fine dining restaurants, s.a.l.t. culinary program, spa services, fitness activities, private executive transfers, immersive travel experiences, local excursions, exclusive offers, venetian society, cruise destinations, luxury ships, intimate ships, high crew-to-guest ratio, tailored itineraries, door-to-door service, port-to-port travel, last-minute cruises, essential voyages, travel requirements, cruise regulations, faqs, what to pack, ocean ships, adventure travel, scenic journeys, cultural experiences, outdoor activities, baggage valet service, wellness programs, cruise itineraries, exclusive access, onboard entertainment, global destinations, transportation &amp; logistics, leisure, travel &amp; tourism</v>
          </cell>
          <cell r="J310" t="str">
            <v>Akamai DNS, DynECT, Mimecast, Outlook, Microsoft Office 365, Amazon AWS, Taboola Newsroom, Netlify, OneTrust, The Trade Desk, Slack, Google Dynamic Remarketing, AppDynamics, Facebook Widget, Zemanta, Vimeo, Bing Ads, Google Tag Manager, WordPress.org, YouTube, DataXu, Facebook Custom Audiences, Bootstrap Framework, Linkedin Marketing Solutions, ASP.NET, Google AdWords Conversion, Mobile Friendly, Apache, Yahoo Analytics, DoubleClick, Google Font API, AppNexus, AngularJS, DoubleClick Conversion, AddThis, Shutterstock, Yahoo Ad Manager Plus, DoubleClick Floodlight, Facebook Login (Connect), LivePerson Monitor, SOASTA, RecTrac, Salesforce CRM Analytics, CAT, Commscope Ruckus, Adobe InDesign, Adobe Acrobat Pro, Strato, Adobe Photoshop, Figma, Adobe After Effects, Adobe Premiere Pro, Microsoft Excel, Microsoft PowerPoint, AT&amp;T</v>
          </cell>
          <cell r="O310">
            <v>800000000</v>
          </cell>
          <cell r="Q310" t="str">
            <v>Silversea Cruises is a luxury and expedition cruise line based in Monaco, known for its all-inclusive, ultra-luxury travel experiences. Founded in 1994, Silversea pioneered the all-inclusive cruise model and has established itself as a leader in the luxury cruise industry. The company became a fully-owned subsidiary of Royal Caribbean Group in July 2020.
Silversea operates a fleet of 12 intimate cruise ships, designed to provide personalized service and exclusive experiences. The vessels accommodate between 400 and 1,280 passengers, with a focus on exceptional passenger-to-space ratios. Silversea offers all-inclusive fares that cover gourmet meals, fine wines, gratuities, and shore excursions. The cruise line specializes in voyages to all seven continents, including unique expedition experiences in remote destinations like the Arctic and the GalÃ¡pagos Islands. Silversea caters to affluent travelers who appreciate luxury and personalized service.</v>
          </cell>
          <cell r="R310">
            <v>1994</v>
          </cell>
        </row>
        <row r="311">
          <cell r="A311" t="str">
            <v>GlobalFoundries</v>
          </cell>
          <cell r="B311">
            <v>0</v>
          </cell>
          <cell r="C311">
            <v>13000</v>
          </cell>
          <cell r="D311" t="str">
            <v>semiconductors</v>
          </cell>
          <cell r="E311" t="str">
            <v>http://www.gf.com</v>
          </cell>
          <cell r="F311" t="str">
            <v>http://www.linkedin.com/company/globalfoundries</v>
          </cell>
          <cell r="G311" t="str">
            <v>Malta</v>
          </cell>
          <cell r="H311" t="str">
            <v>New York</v>
          </cell>
          <cell r="I311" t="str">
            <v>pdk, lithography, high voltage, manufacturing, fab, electronic design automation tools, semiconductor, advanced node, asics, embedded memories, design enablement, foundry services, analog rf, semiconductors, hardware, information technology, technology, semiconductor manufacturing, mechanical or industrial engineering</v>
          </cell>
          <cell r="J311" t="str">
            <v>Salesforce, Gmail, Outlook, Google Apps, Microsoft Office 365, Pantheon, WP Engine, Workday, Slack, Remote, Cisco DNA Spaces, CAT, Star, Klaviyo, JMP, Expo, Photon, , OpenVMS, Sumologic, Amazon S3, Amazon Simple Queue Service (SQS), AVRO, AWS SDK for JavaScript, AWS Trusted Advisor, Spring Boot, Articulate, Microsoft PowerPoint, Azure Stream Analytics, Microsoft Teams Rooms, Semrush, Redshift, Google AlloyDB for PostgreSQL, PySpark, Python, SQL, Allegro X PCB Designer, Aruba Mobility Controllers, Tor, Microsoft Azure Monitor, SmartDraw, C/C++, ContentClick, Formassembly, Microsoft PowerShell, Perl, SystemVerilog, Verilog, ABB Robotics, AI, Data Analytics, Kinaxis, Gem, Microsoft 365, SharePoint, Spring, REST, MySQL, PostgreSQL, HTML5 Maker, CSS, Javascript, React, VueJS, Git, JUnit, Mockito, Docker, Kubernetes, Google Cloud Platform, Gulp, PowerBI Tiles, SS&amp;C, IoT, Atlas, CallMiner Eureka, NLP, VMware Cloud Foundation, Cisco Catalyst 2900 Series, Cisco Nexus Switches, Cisco ACI Orchestration, ServiceNow, ANGEL LMS, John Doe, redvertisement, AWS Organizations, AT&amp;T, Adconion, Lambda Cloud, AMP, Worldox GX4, Microsoft Office, Harmonic, EFI, Analyzer, Homestead, Quip, Anaplan, Flashtalking by Mediaocean, Lytics, PyTorch, TensorFlow, Vector, Batch, SAP Crystal Reports Viewer, Groove, Lens, BERT, Dice, GRIN, Signal, eMaint CMMS, Pega CRM Suite, S&amp;P Capital IQ Pro, Shop Floor Data Collection (SFDC), SAP Ariba, Oracle Analytics Cloud, BCD Travel, Ning, Xray, CONTROL, DPDK (Data Plane Development Kit), Bootstrap Framework, Act!, AutoCAD, Microsoft Excel, Stormshield, Micro, SIMS, Canto, SAP, TestRail, Jira, Selenium, Micro Focus UFT, Azure Linux Virtual Machines, Microsoft Visio, CyberArk, Saviynt, Microsoft Entra ID, Microsoft Project, Clarity, .GIS, IBM Cognos Impromptu, Microsoft Active Directory Federation Services, Microsoft Active Directory Certificate Services (AD CS), Connect, Microsoft Entra, Saviynt IGA, Microsoft Defender for Identity, TalentLMS, Microsoft Advanced Group Policy Management, BeyondTrust, Microsoft Fabric, CMPRO, SAP SD, Board, UptimeRobot, Wider Planet, Yahoo! Japan Promotional Ads, Cisco WebEx Teams, Concur, Microsoft OneDrive, Azure Cloud Shell, C#, Oracle Global Order Promising, Buffer, Secured MVC Forum on Windows 2012 R2, SmartDeploy, Posit, Ticket Spice, Designer, Cadence Virtuoso, Siemens Calibre, Automic Automation, WorkFusion AI Digital Agents, Google Firebase Test Lab, Power BI Documenter, Angular, Microsoft Dynamics 365, ECS, Amazon EC2, Terraform, AWS CloudFormation, Bash, CANalyzer, Infolinks, Amazon FreeRTOS, Laserfiche, Cisco DWDM, iCIMS SkillSurvey Reference, HTML Pro, Copilot, Microsoft Power Automate, Starfield Technologies, TapClicks, Google AdSense for Domains, Agilent Technologies, SAP Contract Lifecycle Management (CLM), .NET, Quartic, Cross Pixel Media, Alation, Azure Data Lake Analytics, OpenText GroupWise, Siemens SIMATIC SCADA, , Dynamics 365 Customer Service, Dynamics 365 Project Operations, Microsoft Power Platform, Mode, Frame, Pages, Backbase DFM, ADP Applicant Tracking System, LinkedIn Ads, ManageEngine Desktop Central, Salesforce CRM Analytics, Marchex, Olo, Amazon Associates, LangGraph, AWS Bedrock, AWS App Mesh, Open AdStream, Process automation package for service request creation in SAP S/4HANA Utilities, Microsoft OneDrive for Business, Azure Purview, Silicon Graphics International, DAX, Power Query, Micro Focus LoadRunner, Elite Software HVAC Solution, Pandora FMS, scikit-learn, pandas, NumPy, Dataiku, Make, MLflow, LabVIEW, Salesforce Service Cloud, EMR Components, Route, Google Tools for Power, Siemens Calibre nmLVS, OneTrust Tech Risk &amp; Compliance, QTest, Amazon EC2 Auto Scaling, Azure Devops, Rust, AWS CloudHSM, ISO+â„¢, SAP Customer Care and Service (CCS), SAP S/4HANA, GeoGebra, Azure Synapse, ETQ Reliance QMS, Arena PLM, Google Cloud APIs, Verint, MATLAB, Microsoft Dynamics 365 CE, Alteryx, , Google Cloud Machine Learning Engine, Cadence Omnis CFD Platform, E-planning, Amazon Elastic Container Service (Amazon ECS), Teamcenter, Microsoft Dynamics, Gainsight Product Experience, Synopsys Design Compiler, Elementor, Amazon Web Services (AWS), Quantcast, Microsoft Teams, Siemens Calibre nmDRC, ABAP, SAP Fiori, SAP Gateway, Amazon Linux 2, AWS Analytics, Azure Analysis Services, PEX, Microsoft Power Apps, Smart AdServer, Virgin Pulse, Siemens PROFIBUS, Emediate, Tableau, R, Exact, Synopsys, Microsoft Windows Server 2012, Oxid, AC500 PLC, Adobe TestAndTarget, Linkedin Marketing Solutions, PHP, Eclipse, IntelliJ IDEA, , Linkshare, SketchUp, NetApp, Air, Cascade CMS, Gravitec.net, Container Network Interface (CNI), edX, BASE, RFgen, Siemens SIMATIC S7, ICP, SES, Spiceworks IP Scanner, NVIDIA A100 Tensor Core GPU, Cadence, Mentor, Oracle Fusion Middleware, ServiceNow Demand Management, Simulink, Rapid7 InsightVM, Shiny, ADP, Intel, McAfee Total Protection for Data Loss (DLP), Excel4Apps, Apex, Soap Media, Workday Prism Analytics, Azure Log Analytics, TopSpot, Office365, Barracuda MSP, OrCAD PSpice Designer, Copper, Arduino, VMware Aria Automation, AdSpeed, Sysomos, FiberHome, SAM, OneStream, Azure Stack HCI, Siemens Syngo Imaging, Aspen Flare System Analyzer, Rocket.Chat, TSYS, Rise, Mag+, Unix, Ignition SCADA, UPS, Stable Diffusion, Onit, Atex</v>
          </cell>
          <cell r="K311">
            <v>6906021550</v>
          </cell>
          <cell r="L311" t="str">
            <v>Debt Financing</v>
          </cell>
          <cell r="M311">
            <v>576521550</v>
          </cell>
          <cell r="N311">
            <v>45992</v>
          </cell>
          <cell r="O311">
            <v>6791000000</v>
          </cell>
          <cell r="Q311" t="str">
            <v>GlobalFoundries (GF) is a prominent semiconductor foundry established in 2009, specializing in the manufacturing of essential chips for various high-growth markets such as automotive, data centers, IoT, smart mobile devices, aerospace and defense, and communications infrastructure. The company is headquartered in Malta, New York, and operates fabrication facilities in the U.S., Germany, and Singapore, covering nearly 3 million square feet.
GF emerged from AMD's transition to a fabless model and has since expanded through strategic mergers and acquisitions, including Chartered Semiconductor Manufacturing and IBM Microelectronics. The company produces chips on 300mm and 200mm wafers, focusing on reliability and performance. With a workforce of around 9,000 employees from 90 nationalities, GF serves over 200 customers globally, including notable partnerships with AMD, ARM, and Qualcomm. The company also offers design centers, R&amp;D support, and customer services across multiple regions.</v>
          </cell>
          <cell r="R311">
            <v>2009</v>
          </cell>
        </row>
        <row r="312">
          <cell r="A312" t="str">
            <v>CBIZ</v>
          </cell>
          <cell r="B312">
            <v>0</v>
          </cell>
          <cell r="C312">
            <v>10000</v>
          </cell>
          <cell r="D312" t="str">
            <v>management consulting</v>
          </cell>
          <cell r="E312" t="str">
            <v>http://www.cbiz.com</v>
          </cell>
          <cell r="F312" t="str">
            <v>http://www.linkedin.com/company/cbiz</v>
          </cell>
          <cell r="G312" t="str">
            <v>Independence</v>
          </cell>
          <cell r="H312" t="str">
            <v>Ohio</v>
          </cell>
          <cell r="I312" t="str">
            <v>technology management services, retirement, executive recruiting, insurance, property casualty insurance, employee management services, accounting, property amp casualty insurance, technology, financial management services, benefits, tax, advisory, real estate, business consulting &amp; services, data analytics, global network, regulatory updates, private equity advisory, cybersecurity strategy, strategic acquisitions, internal audit, retirement plan services, mergers and acquisitions, financial services, accounting and tax, cybersecurity, operational efficiency, tax planning, forensic consulting, private client services, business valuation, services, transfer pricing, forensic accounting, international tax, regulatory compliance, real estate valuation, valuation services, retail, corporate social responsibility, asc 740 accounting, risk management, property tax consulting, tax services, tax outsourcing, cost recovery audit, financial planning, employee benefits, consulting, business transition, hr solutions, accounting services, cost recovery, global tax network, technology solutions, benefits compliance, mergers &amp; acquisitions advisory, business consulting, cybersecurity program &amp; strategy, professional services, section 382 tax planning, human resources, b2b, valuation advisory, forensic &amp; financial services, cfo services, cyber risk management, non-profit, financial advisory, cybersecurity services, technology services, complex valuation, cost recovery services, tax credits, insurance brokerage, estate and trust planning, tangible asset valuation, data security, growth strategy, customer service, property tax, soc reports, salt consulting, supply chain management, advisory services, cost segregation studies, digital transformation in finance, insurance services, retirement planning, accounting, tax preparation, bookkeeping, and payroll services, international transfer pricing, it solutions, benefits administration, enterprise risk management, digital transformation, cash flow management, qualified opportunity zones, cost segregation, risk advisory, audit services, public company readiness, estate planning, outsourced accounting, human resources services, employee wellbeing, cybersecurity consulting, corporate recovery, tax incentives, succession planning, debt capital consulting, salt controversy, government contract consulting, healthcare consulting, controller services, pillar two planning, r&amp;d tax credits, family office services, economic damages consulting, employee retention strategies, technical accounting, cost containment strategies, data security compliance, employee communication solutions, engagement consulting, pharmacy consulting, actuarial services, career transition services, philanthropic strategies, finance, construction &amp; real estate, management consulting, mergers &amp; acquisitions, professional training &amp; coaching, nonprofit organization management, financial consulting, computer &amp; network security, information technology &amp; services, logistics &amp; supply chain, law practice, legal services</v>
          </cell>
          <cell r="J312" t="str">
            <v>DNS Made Easy, Microsoft Office 365, Bluekai, Slack, Salesforce, SalesLoft, Microsoft Application Insights, Sophos, Pardot, Taleo, Adobe Marketing Cloud, Salesforce Live Agent, WordPress.org, Typekit, Google Tag Manager, Mobile Friendly, reCAPTCHA, PC Recruiter, Gravity Forms, Formstack, LeadForensics, , Google AdWords Conversion, Excel4Apps, Microsoft PowerPoint, BILL, DemandBase, LinkedIn Sales Navigator, Asana, OneTrust Tech Risk &amp; Compliance, Azure Cost Management and Billing, UKG Ready, Microsoft Excel, Outlook, GoFileRoom, Microsoft Azure Monitor, Azure Virtual Desktop, Office365, Microsoft Active Directory Federation Services, Microsoft Windows Server 2012, DotNetNuke, C#, React, Angular, SAP Convergent Charging (CC), Power BI Documenter, Alteryx, Microsoft Fabric, SQL, DAX, Ning, eVestment, Microsoft Office, Citrix ShareFile, Act!, Turn, SAP, ZoomInfo, Microsoft Teams, Rally, UKG, DocuWare, C# (C Sharp), AWS Trusted Advisor, Microsoft 365, Microsoft PowerShell, Python, Bash, Splunk SOAR, Siemens SIMATIC S7, Trend Micro XDR, Cloud Foundry, Proofpoint CASB, McAfee Total Protection for Data Loss (DLP), AWS Identity and Access Management (IAM), Barracuda Email Security Service, AI, Azure Devops, Sage, ExactTarget, Power Query, Microsoft Power Automate, PitchBook, LinkedIn Ads, Verint, DocuSign, ADP Applicant Tracking System, UKG Wallet, Salesforce CRM Analytics, IBM ILOG CPLEX Optimization Studio, Envestnet, .NET, Linkedin Marketing Solutions, Micro, Sage Intacct, Microsoft AdCenter, Monte Carlo, WebOffice, Freshservice, Azure Data Factory, Databricks, Azure Synapse, PowerBI Tiles, Microsoft Power Platform, ServiceNow, Azure Purview, Hive, Microsoft Exchange Server 2003, SharePoint, Microsoft OneDrive, Cisco WebEx Teams, Copilot, Smartsheet, Sage 100cloud, Microsoft SQL Server Reporting Services, GoToAssist (FASTchat), ACL, Cisco VoIP, Oktopost, Sagitta, ImageRight, FireEye Helix, Gem, Dash, .GIS, CAT, Intel, Device42, A Freshworks Company, PROS</v>
          </cell>
          <cell r="O312">
            <v>2757991000</v>
          </cell>
          <cell r="Q312" t="str">
            <v>CBIZ is a prominent provider of professional advisory services in the U.S., focusing on accounting, tax, benefits, insurance, HR, payroll, and technology solutions for middle-market companies. The company combines national resources with local expertise to help businesses tackle challenges, drive growth, and ensure compliance across various sectors.
CBIZ offers a wide range of services, including independent audits, tax planning, risk management, employee benefits consulting, and managed IT services. Their approach emphasizes agility and strategic planning, supported by experienced advisors. The firm is dedicated to corporate social responsibility and community support, reflecting its commitment to equity and integrity. With a focus on middle-market clients, CBIZ delivers integrated solutions tailored to meet the unique needs of diverse industries, including consumer products, financial services, and general middle-market businesses.</v>
          </cell>
          <cell r="R312">
            <v>1996</v>
          </cell>
        </row>
        <row r="313">
          <cell r="A313" t="str">
            <v>Merrill Lynch</v>
          </cell>
          <cell r="B313">
            <v>0</v>
          </cell>
          <cell r="C313">
            <v>35000</v>
          </cell>
          <cell r="D313" t="str">
            <v>financial services</v>
          </cell>
          <cell r="E313" t="str">
            <v>http://www.ml.com</v>
          </cell>
          <cell r="F313" t="str">
            <v>http://www.linkedin.com/company/merrilllynch</v>
          </cell>
          <cell r="G313" t="str">
            <v>New York</v>
          </cell>
          <cell r="H313" t="str">
            <v>New York</v>
          </cell>
          <cell r="I313" t="str">
            <v>advice &amp; planning, banking, estate planning services, investments, credit &amp; lending, solutions for business, retirement, financial services industry, digital banking infrastructure, public education in finance, digital platforms, financial literacy, retail, retirement planning, financial technology pioneers, digital client portals, other financial investment activities, digital banking, banking services, financial innovation history, financial history, financial literacy campaigns, client support, stock market participation, financial data security, global financial services, client trust, investment advisory, asset allocation, estate planning, financial solutions, b2b, client-focused financial advice, client communication, b2c, private banking, client services, asset management, services, digital transformation, investment products, wealth management, investment strategies, innovative client services, global markets, retail brokerage, market influence, investment insights, client engagement, private client services, investment democratization, retail brokerage evolution, market research, public access to investment tools, alternative investments, client base, financial planning, client-centric approach, portfolio management, financial data, innovative services, investment accessibility, trading tools, technology-enabled trading, research and analysis, technology in finance, technology-driven brokerage, client-centric, financial services, banking products, digital integration, early adoption of ibm systems, client education, financial technology, wealth advisory, public education, financial consulting, financial advisory, digital solutions, investment banking, online trading, corporate finance, wealth planning, investment accounts, technology adoption, financial insights, client education guides, democratization of investing, retirement plans, financial analysis, client education programs, public investment education, consulting, technology innovation, online account access, brokerage, financial literacy initiatives, investment solutions, personal banking, retirement accounts, lending services, insurance products, wealth preservation, tax strategies, financial advisor, client satisfaction, market insights, risk management, real-time analysis, client relationship, trust services, investment performance, comprehensive advice, financial tools, wealth impact planning, education savings, equity management, advisor match, financial reporting, market volatility, customized financial strategies, investment consolidation, banking solutions, personalized financial plan, global market insights, wealth generation, client connectedness, investment tracking, trusted advisors, professional insights, holistic financial solutions, sustainable investing, scalable investment options, behavioral finance, legacy planning, financial goals achievement, financial security, market trends analysis, finance, education, law practice, legal services, investment management, finance technology, information technology &amp; services, management consulting, capital markets, financial advising, investing</v>
          </cell>
          <cell r="J313" t="str">
            <v>Microsoft Office 365, Amazon AWS, CSC Corporate Domains, Cloudflare DNS, MailChimp SPF, CloudFlare Hosting, Taboola Newsroom, Genesys, OneTrust, Citrix NetScaler, Omniture (Adobe), SparkPost, Slack, Bootstrap Framework, Mobile Friendly, Liferay, Ruxit, DoubleClick, ASP.NET, Tealium, Google Play, Adobe TestAndTarget, DoubleClick Floodlight, Coremetrics, Kaltura, React, AI</v>
          </cell>
          <cell r="O313">
            <v>20700000000</v>
          </cell>
          <cell r="P313">
            <v>35</v>
          </cell>
          <cell r="Q313" t="str">
            <v>Merrill Lynch, founded in 1914 by Charles E. Merrill and Edmund C. Lynch, is a prominent wealth management division of Bank of America. The firm began as Charles E. Merrill &amp; Co. in New York City and became known for making brokerage services accessible to middle-class investors. Over the years, it grew through mergers and became the world's largest securities firm, known for its innovative approach to retail brokerage.
Today, Merrill Lynch provides comprehensive wealth management services for high- and ultra-high-net-worth individuals, families, and businesses. Their offerings include investment advisory, financial planning, and portfolio management. The company emphasizes the use of digital tools to provide market insights and empower advisors. Merrill Lynch is recognized for its commitment to client experience and community support, engaging in partnerships that promote economic and social progress.</v>
          </cell>
          <cell r="R313">
            <v>1914</v>
          </cell>
        </row>
        <row r="314">
          <cell r="A314" t="str">
            <v>IGATE</v>
          </cell>
          <cell r="B314">
            <v>0</v>
          </cell>
          <cell r="C314">
            <v>6000</v>
          </cell>
          <cell r="D314" t="str">
            <v>information technology &amp; services</v>
          </cell>
          <cell r="E314" t="str">
            <v>http://www.igate.com</v>
          </cell>
          <cell r="F314" t="str">
            <v>http://www.linkedin.com/company/igate-technologies</v>
          </cell>
          <cell r="G314" t="str">
            <v>Bridgewater</v>
          </cell>
          <cell r="H314" t="str">
            <v>New Jersey</v>
          </cell>
          <cell r="I314" t="str">
            <v>product engineering services, media entertainment, itops, infrastructure management services, it &amp; process, retail, cis amp bpo, industry solutions bfsi, healthcare, manufacturing, consulting, cis bpo, integrated technology &amp; operations solutions, mortgage, digital business transformation, it operational excellence, digital experience platforms, client engagement, data protection, integrated technology and operations, digital services, global delivery, data-driven decision making, seo services, data-driven solutions, software engineering, it support, cloud management, data analytics, it security, ai and machine learning, business process automation, it services, technology innovation, it outsourcing, it infrastructure management, software engineering services, it support services, cloud migration, digital innovation, technology solutions, ai solutions, business process outsourcing, financial technology, risk management, network security, cloud services, automation, finance, b2b, application development, cloud security solutions, client support, it modernization, it modernization strategies, cybersecurity, computer systems design and related services, payment solutions, global delivery centers, cloud computing, customer engagement, digital transformation, digital advertising, technology consulting, automation in it, user experience, industry solutions, digital marketing, social media, customer retention, business growth, distribution, digital innovation labs, managed cloud services, technology integration, digital enterprise solutions, user interface, content marketing, infrastructure management, business growth strategies, services, managed services, big data, operational excellence, client-specific solutions, cybersecurity solutions, software development, cloud migration services, it infrastructure, enterprise cloud solutions, itops model, data analytics solutions, enterprise solutions, system integration, software as a service, seo, enterprise software, information technology and services, client engagement platforms, data management, enterprise application development, it consulting, business outcomes, business intelligence, white label solutions, casino platforms, sports betting, user engagement, game design, gamification mechanics, adaptive bonus system, scalable solutions, payment integration, global expansion, custom branding, igaming technology, live sports events, esports integration, comprehensive support, 24/7 customer service, vip management, real-time risk assessment, kyc compliance, marketing strategies, social media engagement, user personalization, payment methods, fast payments, integrated payments, multilingual support, game portfolio, seamless integration, brand differentiation, gaming technology, business development, software provider, boutique gaming solutions, retention strategies, customer success, event participation, trade expos, casual gaming, high-performing casinos, player acquisition, tailored solutions, seo strategies, compliance solutions, analytics tools, health care, health, wellness &amp; fitness, hospital &amp; health care, mechanical or industrial engineering, information technology &amp; services, search marketing, marketing, marketing &amp; advertising, enterprises, computer software, computer &amp; network security, outsourcing/offshoring, finance technology, financial services, app development, apps, management consulting, ux, consumer internet, consumers, internet, saas, analytics, game development, computer games, games, marketing strategy</v>
          </cell>
          <cell r="J314" t="str">
            <v>Cloudflare DNS, Gmail, Google Apps, Microsoft Office 365, Zendesk, Atlassian Cloud, Webflow, Slack, Mobile Friendly, Vimeo, Google Tag Manager</v>
          </cell>
          <cell r="L314" t="str">
            <v>Other</v>
          </cell>
          <cell r="N314">
            <v>35400</v>
          </cell>
          <cell r="O314">
            <v>1300000000</v>
          </cell>
          <cell r="Q314" t="str">
            <v>iGATE specializes in providing white-label solutions for online casinos and sportsbooks. The company focuses on creating conversion-driven platforms that enhance player engagement and retention. Their offerings include advanced technology, tailored designs, and features that support global localization.
iGATE's casino platforms are designed with innovative gamification mechanics and an adaptive real-time bonus engine. They provide visually appealing interfaces and intuitive user experiences across all devices, along with access to a wide range of games from leading providers. The sportsbook integration covers major sports events and offers extensive pre-match betting options, including a large portfolio of eSports events. iGATE emphasizes secure payment solutions, multilingual support, and seamless API integrations to facilitate international growth.</v>
          </cell>
          <cell r="R314">
            <v>1996</v>
          </cell>
        </row>
        <row r="315">
          <cell r="A315" t="str">
            <v>CGS (Computer Generated Solutions)</v>
          </cell>
          <cell r="B315">
            <v>0</v>
          </cell>
          <cell r="C315">
            <v>5500</v>
          </cell>
          <cell r="D315" t="str">
            <v>information technology &amp; services</v>
          </cell>
          <cell r="E315" t="str">
            <v>http://www.cgsinc.com</v>
          </cell>
          <cell r="F315" t="str">
            <v>http://www.linkedin.com/company/computer-generated-solutions</v>
          </cell>
          <cell r="G315" t="str">
            <v>New York</v>
          </cell>
          <cell r="H315" t="str">
            <v>New York</v>
          </cell>
          <cell r="I315" t="str">
            <v>manufacturing software, business applications, managed services, mobile wholesale, learning training, lifestyle brands software, channel enablement, systems integration, technology infrastructure, cloud amp hosting, outsourcing off shore, cloud hosting, bpo, erp, augmented reality, supply chain solutions, contact center, learning amp training, sales &amp; marketing, fashion, sales automation, wholesale, saas, enterprise software, software, information technology, it services &amp; it consulting, end-user support, soft skills training, supply chain management, media, xr, wms, channel partner enablement, multilingual support, b2b ecommerce, workforce training, business process outsourcing, retail, qcm, digital transformation, healthcare technology, innovation, product lifecycle management, customer engagement, fashion supply chain, cybersecurity services, supply chain, instructor led training, ar, healthcare, digital manufacturing, consulting, inventory management, digital learning, retail &amp; hospitality, data analytics, gen ai + xr, xr for training, technical support, blended learning programs, technology consulting, shop floor control, sustainability, bi, services, managed cloud services, fashion supply chain disruption, business application software, elearning platforms, digital product passports, custom software development, application support, cloud software, b2b, telecommunications, business intelligence, immersive learning, microsoft dynamics 365, customer engagement solutions, supply chain trends, financial services, blended learning, immersive learning as a service, fashion retail erp, help desk, logistics software, outsourcing, application development, real-time visibility, learning solutions, customer experience services, edi, plm, elearning, computer systems design and related services, remote learning, customer experience, business analytics, enterprise resource planning, it infrastructure, ecommerce integration, it consulting, sustainability in fashion, warehouse management system, customer support, supply chain optimization, manufacturing, supply chain resilience, extended reality, employee development, merchandise planning, quality control management, e-commerce, order management, entertainment, ar for learning, crm, erp solutions, plm software, edi services, learning management solutions, learning consulting services, talent solutions, augmented reality training, bpo services, help desk support, technical support services, customer support solutions, telemarketing, back office services, finance and accounting outsourcing, ar for field services, ar for customer service, it managed services, it infrastructure support, application support services, virtual team empowerment, customer loyalty enhancement, omnichannel solutions, employee onboarding, fashion industry solutions, retail management solutions, telecommunications services, financial services outsourcing, finance, education, distribution, consumer products &amp; retail, transportation &amp; logistics, cloud computing, enterprises, computer software, information technology &amp; services, logistics &amp; supply chain, health care, health, wellness &amp; fitness, hospital &amp; health care, management consulting, environmental services, renewables &amp; environment, analytics, app development, apps, software development, e-learning, internet, education management, mechanical or industrial engineering, consumer internet, consumers, sales</v>
          </cell>
          <cell r="J315" t="str">
            <v>Cloudflare DNS, Outlook, CloudFlare Hosting, Salesforce, KISSmetrics, Drupal, Drift, Marketo, Slack, AI, Microsoft Excel, Microsoft Azure Monitor, Azure Cost Management, LucidChart, Microsoft PowerPoint, Google AdWords Conversion, go+, AWS SDK for JavaScript, SQL, SAM, NetSuite, Microsoft OneNote, SharePoint, Backbase, Javascript, TypeScript, React, Redux, Next.js, CSS, Material UI, GraphQL, mO Jira OAuth SSO, Jira OpenID Connect SSO, Jira OIDC SSO, Amazon Associates, JWT, GitLab, Docker, Red Hat OpenShift, Shopify, NuORDER, Amazon Advertising, ChannelAdvisor, JOOR, AWS Analytics, Redis, PostgreSQL, Splunk, SignalFX, WhatsApp, Adobe Photoshop, Strato, Adobe InDesign, Figma, AWS Trusted Advisor, IBM ILOG CPLEX Optimization Studio, Logitech Video Conferencing, Extend, 24-7 Media, Office365, Microsoft Active Directory Federation Services, Cisco VPN, Wordpress.com, Microsoft Intune Enterprise Application Management, Microsoft Windows Server 2012, Kiosked, Dynamics 365 Finance, ServiceNow, Salesforce CPQ, Hubspot, Secured MVC Forum on Windows 2012 R2, Amazon Linux 2, VMware</v>
          </cell>
          <cell r="O315">
            <v>1000000000</v>
          </cell>
          <cell r="Q315" t="str">
            <v>CGS (Computer Generated Solutions), founded in 1984 and based in New York City, is a global provider of business applications, enterprise learning, outsourcing services, and technology solutions. The company serves enterprises, mid-market companies, and government agencies across various industries, including fashion, healthcare, retail, and telecommunications. With over 40 years of experience, CGS operates in more than 20 locations worldwide and employs between 5,000 and 8,000 professionals.
CGS offers a range of solutions designed to optimize business processes and support growth. Their key products include the BlueCherryÂ® Enterprise Suite, which provides tools for consumer lifestyle industries, and Microsoft Dynamics 365 for retail and professional services. They also provide augmented reality applications, IT managed services, and comprehensive enterprise learning solutions. CGS supports over 3,500 customers, including Fortune 1000 companies, and has a strong presence in 40â€“45 countries, helping organizations enhance their performance and address their strategic needs.</v>
          </cell>
          <cell r="R315">
            <v>1984</v>
          </cell>
        </row>
        <row r="316">
          <cell r="A316" t="str">
            <v>Green Thumb Industries (GTI)</v>
          </cell>
          <cell r="B316">
            <v>0</v>
          </cell>
          <cell r="C316">
            <v>4900</v>
          </cell>
          <cell r="D316" t="str">
            <v>alternative medicine</v>
          </cell>
          <cell r="E316" t="str">
            <v>http://www.gtigrows.com</v>
          </cell>
          <cell r="F316" t="str">
            <v>http://www.linkedin.com/company/gtigrows</v>
          </cell>
          <cell r="G316" t="str">
            <v>Chicago</v>
          </cell>
          <cell r="H316" t="str">
            <v>Illinois</v>
          </cell>
          <cell r="I316" t="str">
            <v>cannabis retail experience, cannabis product consistency, industry standards, cannabis, customer service, cannabis social impact, public company, inclusion, recreational cannabis, cannabis brand development, cannabis brands, social impact, industry leadership, cannabis industry standards, cannabis retail, sustainable cannabis cultivation, product development, brand recognition, high-quality cannabis, sustainable agriculture, social equity in cannabis, product consistency, market presence, product variety, retail expansion, cannabis for health, medical cannabis, cannabis product innovation, dispensaries, services, pharmaceuticals &amp; biotechnology, product innovation, consumer goods, retail operations, well-being, product quality, cannabis community programs, market diversification, operational efficiency, cannabis education, market expansion, cannabis cultivation, restorative justice, cannabis quality control, brand portfolio, community programs, publicly traded, regulatory compliance, community-focused cannabis, brand management, consumer packaged goods, product safety, cannabis community engagement, sustainable practices, customer experience, community engagement, sustainable cultivation, market strategy, customer loyalty, health &amp; wellness, cannabis products, inclusive cannabis culture, consumer experience, cannabis market expansion, cbd, retail, quality assurance, environmental stewardship, inclusive cannabis industry, quality standards, social responsibility, community outreach, community impact, b2c, cannabis product safety, market growth, cultivation, cannabis industry leadership, cannabis sustainability, u.s. cannabis industry, consumer products &amp; retail, pharmaceuticals, medical, consumers, health, wellness &amp; fitness</v>
          </cell>
          <cell r="J316" t="str">
            <v>Cloudflare DNS, Outlook, Microsoft Office 365, CloudFlare Hosting, Flywheel, Atlassian Cloud, Greenhouse.io, Slack, Adobe Marketing Cloud, Cleverbridge, SS&amp;C, Microsoft Windows Server 2012, Postpresso, ServiceNow Configuration Management Database, Spreadsheet Server by insightsoftware, Harmony Email &amp; Collaboration, Microsoft Excel, Gem, Instagram, Facebook, TikTok, Reddit for business, YouTube, Excel4Apps, IoT, Salesforce CRM Analytics, CAT, Inventor, AWS Trusted Advisor, Microsoft Azure Monitor, Microsoft PowerPoint, Google Analytics, Meta Ads Manager, Google Ads, Siemens SIMATIC SCADA, Elite Software HVAC Solution, Bing, PowerBI Tiles, Wider Planet, Dell iDRAC (Integrated Dell Remote Access Controller), SYSPRO, Microsoft Dynamics, HPLC, Cisco IP Interoperability and Collaboration System (IPICS), Procore, PlanGrid Build, Microsoft Project, Microsoft Office, Klaviyo, Recharge Payments, AFS Analytics, eMaint CMMS, OneTrust Tech Risk &amp; Compliance, IQMS, SAP Material Requirement Planning (MRP)</v>
          </cell>
          <cell r="K316">
            <v>657100000</v>
          </cell>
          <cell r="L316" t="str">
            <v>Debt Financing</v>
          </cell>
          <cell r="M316">
            <v>50000000</v>
          </cell>
          <cell r="N316">
            <v>46054</v>
          </cell>
          <cell r="O316">
            <v>1195869000</v>
          </cell>
          <cell r="Q316" t="str">
            <v>Green Thumb Industries (GTI) is a national cannabis consumer packaged goods company and retailer based in Chicago, Illinois. Founded in 2014 by Ben Kovler, GTI has expanded from a single dispensary in Mundelein, Illinois, to over 100 RISE dispensaries across 14 states as of November 2024. The company is committed to providing dignified access to safe and effective cannabis products nationwide.
GTI operates as a vertically integrated business, managing various stages of the cannabis supply chain, including manufacturing, processing, and retail distribution. The company offers a wide range of branded cannabis products, such as flower, concentrates, edibles, and topicals. Notable brands include RYTHM, Dogwalkers, Incredibles, Beboe, Good Green, Doctor Solomon's, Shine, and The Feel Collection. Beboe, recognized for its luxury cannabis offerings, has partnered with Barneys New York to create an exclusive shop-in-shop experience in Beverly Hills.</v>
          </cell>
          <cell r="R316">
            <v>2014</v>
          </cell>
        </row>
        <row r="317">
          <cell r="A317" t="str">
            <v>Spring Health</v>
          </cell>
          <cell r="B317">
            <v>0</v>
          </cell>
          <cell r="C317">
            <v>3300</v>
          </cell>
          <cell r="D317" t="str">
            <v>mental health care</v>
          </cell>
          <cell r="E317" t="str">
            <v>http://www.springhealth.com</v>
          </cell>
          <cell r="F317" t="str">
            <v>http://www.linkedin.com/company/spring-health</v>
          </cell>
          <cell r="G317" t="str">
            <v>New York</v>
          </cell>
          <cell r="H317" t="str">
            <v>New York</v>
          </cell>
          <cell r="I317" t="str">
            <v>mental health, benefits, eap, healthcare, telemedicine, treatment selection, wellness, psychiatry, mental illness, employee benefits, psychology, health &amp; wellness, wellbeing, artificial intelligence, therapy, mental health support apps, mental health solutions, mental health support platform, self-guided support, predictive analytics, mental health service scalability, mental health analytics, data-driven care, consulting, healthcare analytics, virtual therapy, machine learning, digital health personalization, mental health innovation, mental health support for employees, seamless care ecosystem, mental health treatment personalization, digital health compliance, personalized care, behavioral health solutions, candela mental health network, mental health care integration, mental health data security, mental health care delivery, services, digital health scalability, pay-for-performance mental health, mental health access improvement, mental health for organizations, mental health industry leader, healthcare data analytics, data-driven mental health, ai in mental health, behavioral health, precision mental healthcare, information technology, clinical outcomes, mental health platform, mental health resources, provider matching, roi guarantee, healthcare software, employee mental health, mental health research and insights, mental health support, mental health outcome measurement, digital cbt, digital health, mental health program effectiveness, continuous care model, personalized mental healthcare, mental health resource hub, behavioral health data, ai in healthcare, ai-powered mental health, mental health provider network, digital health platform, mental health outcome tracking, complex mental health conditions, offices of mental health practitioners (except physicians), roi in mental health, ai-powered matching, virtual mental health, digital mental health tools, digital health integration, mental health technology, mental health cost savings, mental health support services, compass ehr for mental health, workplace wellbeing, digital health solutions, healthtech, global mental health support, digital cbt exercises, therapy and coaching, behavioral health analytics, outcome-based mental health, mental health access, digital therapeutics, digital health insights, healthcare technology, mental health engagement, b2b, digital therapeutics for mental health, digital health engagement, digital health management, mental health support network, mental health support tools, mental health care efficiency, digital health innovation, personalized mental health journeys, digital health ecosystem, employee assistance program, digital therapy, integrated healthcare, coaching services, therapy access, mental health for employers, subscription-based mental health, global mental health solutions, diverse care network, on-demand mental health, emergency mental health support, integration with health plans, customized mental health solutions, wellness programs, teletherapy, mental health professionals, member-first approach, empowering organizations, evidence-based mental health, stigma reduction, organizational support, team training on mental health, measurement-based care, family mental health solutions, connected care, therapeutic alliance, workplace culture, mental healthcare accessibility, holistic care, member experience, multilingual support, cognitive behavioral therapy, substance use disorder support, b2c, hospital &amp; health care, health care, health, wellness &amp; fitness, health care information technology, information technology &amp; services, enterprise software, enterprises, computer software</v>
          </cell>
          <cell r="J317" t="str">
            <v>Salesforce, Cloudflare DNS, Route 53, Gmail, Outlook, Google Apps, Microsoft Office 365, Zendesk, Flywheel, Atlassian Cloud, AWS SDK for JavaScript, React Redux, Webflow, Lever, Slack, Active Campaign, Google Tag Manager, DoubleClick, Facebook Login (Connect), Google Play, WordPress.org, Hotjar, Linkedin Marketing Solutions, Google Dynamic Remarketing, Bing Ads, Greenhouse.io, Mixpanel, Wistia, Hubspot, DoubleClick Conversion, Facebook Custom Audiences, Mobile Friendly, Facebook Widget, Remote, AI, Ning, Cornerstone HR, Electron, AMP, Google Ads, Google Analytics 4 (GA4), Meta Ads Manager, Iterable, Ruby On Rails, React, Genius, Flutter, dbt, Google AlloyDB for PostgreSQL, Snowflake, SQL, Twilio, Gainsight, Google Cloud AI Platform, Greenhouse, LinkedIn Recruiter, Gem, Mode, AWS Transfer for SFTP, Amazon Associates, Python, GraphQL, Oracle GRC, LinkedIn Ads, Asana, Looker, Spring, Gong, ChatGPT, Klue, Zapier, Hex, Cision, Horizon, Rust, Varonis GDPR Patterns, ISO+â„¢, Zoomdata, Google Workspace, OneTrust Tech Risk &amp; Compliance, NetSuite, Make, GitHub, Jira, Airbase, CallMiner Eureka, Harmony Email &amp; Collaboration, 3M 360 Encompass - Health Analytics Suite, Instagram, Facebook, TikTok, YouTube, Figma, Google, Next.js, TypeScript, LangGraph, Absorb, Guru, Terraform, Excel4Apps, Paylocity, Carta, CAQH ProView, Javascript, Confluence, Okta, Google Analytics, AWS Management Console, Clari, LeanData</v>
          </cell>
          <cell r="K317">
            <v>465030000</v>
          </cell>
          <cell r="L317" t="str">
            <v>Series E</v>
          </cell>
          <cell r="M317">
            <v>100000000</v>
          </cell>
          <cell r="N317">
            <v>45474</v>
          </cell>
          <cell r="O317">
            <v>281300000</v>
          </cell>
          <cell r="Q317" t="str">
            <v>Spring Health is a digital mental health company based in New York City, founded in 2016. It offers precision mental healthcare solutions through employee assistance programs (EAPs), therapy, coaching, and related services for employers and health plans worldwide. The company supports over 20 million covered lives across more than 200 countries and 20+ languages, utilizing clinically validated technology and machine-learning algorithms for personalized care matching.
The platform provides a range of services, including fast provider matching, therapy for individuals, couples, and children, psychiatry, coaching, and self-guided exercises. Spring Health also offers specialized care for neurodiversity, substance use, PTSD, and more. With features like care navigation and real-time insights for employers, it achieves significantly higher engagement rates compared to traditional EAPs. The company is recognized for its strong clinical outcomes and cost savings, with a valuation of $3.3 billion projected by 2024.</v>
          </cell>
          <cell r="R317">
            <v>2016</v>
          </cell>
        </row>
        <row r="318">
          <cell r="A318" t="str">
            <v>Legato Health Technologies</v>
          </cell>
          <cell r="B318">
            <v>0</v>
          </cell>
          <cell r="C318">
            <v>25000</v>
          </cell>
          <cell r="D318" t="str">
            <v>information technology &amp; services</v>
          </cell>
          <cell r="E318" t="str">
            <v>http://www.legatohealth.com</v>
          </cell>
          <cell r="F318" t="str">
            <v>http://www.linkedin.com/company/carelonglobalsolutions</v>
          </cell>
          <cell r="G318" t="str">
            <v>Indianapolis</v>
          </cell>
          <cell r="H318" t="str">
            <v>Indiana</v>
          </cell>
          <cell r="I318" t="str">
            <v>healthcare, claims, backend office support, technology, health insurance, enrollment billing, health technology, it services &amp; it consulting, health care, health, wellness &amp; fitness, hospital &amp; health care, information technology &amp; services</v>
          </cell>
          <cell r="J318" t="str">
            <v>Akamai DNS, Microsoft Office 365, AI</v>
          </cell>
          <cell r="O318">
            <v>53900000000</v>
          </cell>
          <cell r="Q318" t="str">
            <v>Legato Health Technologies is a subsidiary of Anthem Inc., a prominent U.S. healthcare insurance company. The company specializes in providing tailored, scalable health plan operations solutions that enhance efficiencies in healthcare technology. With key locations in India, the Philippines, Ireland, and other regions, Legato focuses on transforming healthcare through technology innovation, process improvement, and advanced analytics.
Legato offers a range of healthcare operations and technology services, including end-to-end health plan operations, customer acquisition, onboarding, and relationship management. The company also has expertise in contact center operations and health administration. By leveraging advanced analytics and artificial intelligence, Legato aims to simplify the healthcare journey and improve health outcomes for its clients. 
The leadership team at Legato brings extensive experience from various sectors, emphasizing operational excellence and strong customer relationships. The company also supports career development and offers competitive benefits, positioning itself as a place for impactful work in healthcare transformation.</v>
          </cell>
          <cell r="R318">
            <v>2017</v>
          </cell>
        </row>
        <row r="319">
          <cell r="A319" t="str">
            <v>Pavilion</v>
          </cell>
          <cell r="B319">
            <v>0</v>
          </cell>
          <cell r="C319">
            <v>5600</v>
          </cell>
          <cell r="D319" t="str">
            <v>think tanks</v>
          </cell>
          <cell r="E319" t="str">
            <v>http://www.joinpavilion.com</v>
          </cell>
          <cell r="F319" t="str">
            <v>http://www.linkedin.com/company/join-pavilion</v>
          </cell>
          <cell r="G319" t="str">
            <v>New York</v>
          </cell>
          <cell r="H319" t="str">
            <v>New York</v>
          </cell>
          <cell r="I319" t="str">
            <v>knowledge sharing, community support, digital community, peer-to-peer networking, professional networking, impactful leadership, virtual roundtables, white papers, certification badges, gtm community, gtm leaders, local chapters, career growth, high-impact gtm training, revenue operations, gtm skills certification, community platform, knowledge templates, remote-first organization, information technology and services, business resources, b2b tech, marketing education, peer groups, business education, sales enablement tools, online courses, virtual events, summit participation, impactful executive dinners, ceo peer groups, career coaching, community events, impactful networking, b2b, career acceleration, impactful leadership development, market expansion strategies, certifications, community engagement, computer training, market insights, leadership coaching, local chapter events, professional connections, learning platform, community-powered learning, leadership courses, customer success best practices, knowledge hub, sales training, business transformation, organizational growth, education, community impact measurement, impactful community engagement, professional community, community-driven learning, b2b sales frameworks, community membership, revenue growth tactics, live instructor-led courses, virtual conferences, growth strategies, peer mentorship, career development, professional services, mentorship programs, business strategy, learning management system, revenue operations automation, impact measurement, summits and conferences, peer learning, b2b saas community, gtm automation workflows, growth hacking, marketing, learning resources, professional development, on-demand courses, collaborative culture, executive education, sales and marketing training, collaboration tools, digital transformation in gtm, learning programs, leadership development, private slack channels, executive peer groups, events, industry insights, growth hacking for saas, mentorship, high-growth companies, referral networks, impactful relationships, templates and tools, job board access, sales, gtm leadership, growth mindset, b2b saas, leadership frameworks, local meetups, impact-driven culture, training and certification, revenue leadership, saas growth strategies, ceo experiences, leadership skills, market trends, cohort-based learning, b2b saas leadership, services, professional growth, private community, executive networking, industry best practices, executive dinners, training programs, market strategy, sales enablement, community, professional, scientific, and technical services, peer-to-peer learning, learning, market pulse reports, frameworks, b2b tech leaders, executive community, learning pathways, cohorts, customer success, career advancement, revenue growth, templates, industry benchmarks, professional and management development training, peer networking, educational services, courses, information technology &amp; services, professional training &amp; coaching, mentoring, communities</v>
          </cell>
          <cell r="J319" t="str">
            <v>Gmail, Google Apps, Amazon AWS, VueJS, Vercel, React, Salesforce Live Agent, Hubspot, Slack, Salesforce, Google Tag Manager, Vagaro, Linkedin Marketing Solutions, iTunes, Google Maps, Linkedin Widget, Cloudinary, Cedexis Radar, YouTube, Google Places, Linkedin Login, Zendesk, WordPress.org, Adobe Media Optimizer, Pingdom, Mobile Friendly, Facebook Widget, Mixpanel, Bootstrap Framework, Wistia, Ruby On Rails, Google Play, Vimeo, Google Font API, Facebook Login (Connect), Hotjar, Stripe, Remote, AI, Hivebrite, Make, Zoomdata</v>
          </cell>
          <cell r="K319">
            <v>25000000</v>
          </cell>
          <cell r="L319" t="str">
            <v>Venture (Round not Specified)</v>
          </cell>
          <cell r="M319">
            <v>25000000</v>
          </cell>
          <cell r="N319">
            <v>44348</v>
          </cell>
          <cell r="O319">
            <v>2500000</v>
          </cell>
          <cell r="Q319" t="str">
            <v>Pavilion is a premier private membership community designed for go-to-market (GTM) leaders in B2B tech. Established in 2016 and rebranded in 2021, Pavilion offers a platform for professionals in sales, marketing, customer success, and other areas to connect, learn, and advance their careers. With over 10,000 members across 100 cities and 56 local chapters, Pavilion hosts more than 200 curated events each year, including private dinners and summits.
The community emphasizes "Members First" values and provides a range of resources, including over 60 courses through Pavilion University, career coaching, and a job board featuring 250+ listings. Members benefit from networking opportunities, actionable playbooks, and the Pathfinder AI tool, which offers real-time GTM advice. Pavilion's leadership team includes CEO Sam Jacobs and President Rich Gardner, with a strong network of professionals from notable companies.</v>
          </cell>
          <cell r="R319">
            <v>2016</v>
          </cell>
        </row>
        <row r="320">
          <cell r="A320" t="str">
            <v>Hitachi Data Systems</v>
          </cell>
          <cell r="B320">
            <v>0</v>
          </cell>
          <cell r="C320">
            <v>3600</v>
          </cell>
          <cell r="D320" t="str">
            <v>information technology &amp; services</v>
          </cell>
          <cell r="F320" t="str">
            <v>http://www.linkedin.com/company/hitachi-data-systems</v>
          </cell>
          <cell r="G320" t="str">
            <v>Santa Clara</v>
          </cell>
          <cell r="H320" t="str">
            <v>California</v>
          </cell>
          <cell r="I320" t="str">
            <v>storage software, big data iot, flash storage, cloud infrastructure, enterprise storage solutions, digital transformation, hyper converged, iot internet of things, converged, storage management services, hus vsp hnas ucp hcp, content mobility, enterprise software, enterprises, computer software, information technology &amp; services, b2b, internet infrastructure, internet</v>
          </cell>
          <cell r="O320">
            <v>5000000000</v>
          </cell>
          <cell r="Q320" t="str">
            <v>Hitachi Data Systems (HDS) was a data storage company founded in 1989 as a joint venture between Hitachi Ltd. and Electronic Data Systems. It became a wholly owned subsidiary of Hitachi in 1999 and rebranded to Hitachi Vantara in 2017. Headquartered in Santa Clara, California, HDS operated in 30 countries and employed around 2,300 people.
HDS specialized in high-performance enterprise storage subsystems and modular mid-range and high-end data storage systems. Their offerings included the Freedom Storage Lightning 9900, the Thunder 9200 midrange system, and the Hitachi Content Archive Platform. The company focused on managing, storing, and analyzing data for enterprises and midsize organizations, providing consulting services and strategic alliances to enhance IT agility.</v>
          </cell>
          <cell r="R320">
            <v>1989</v>
          </cell>
        </row>
        <row r="321">
          <cell r="A321" t="str">
            <v>Caesars Entertainment</v>
          </cell>
          <cell r="B321">
            <v>0</v>
          </cell>
          <cell r="C321">
            <v>50000</v>
          </cell>
          <cell r="D321" t="str">
            <v>hospitality</v>
          </cell>
          <cell r="E321" t="str">
            <v>http://www.caesars.com</v>
          </cell>
          <cell r="F321" t="str">
            <v>http://www.linkedin.com/company/caesars-entertainment-inc</v>
          </cell>
          <cell r="G321" t="str">
            <v>Las Vegas</v>
          </cell>
          <cell r="H321" t="str">
            <v>Nevada</v>
          </cell>
          <cell r="I321" t="str">
            <v>marketing, hospitality, meetings, gaming, dining, entertainment, hotels/resorts, consumer discretionary, digital customer solutions, sports betting customer acquisition, digital casino innovation, online sportsbook platform, loyalty programs, event management, high-profile shows, digital casino platform, casino digital transformation, luxury accommodations, casino loyalty, customer retention, conventions, gambling, digital casino solutions, data analytics, gaming destinations, digital customer loyalty, gaming industry, digital casino loyalty, sports betting technology, resort, luxury casino hotel, loyalty program, customer loyalty, digital customer rewards, digital customer engagement, luxury hotel, b2c, online sports wagering, online sportsbook, digital infrastructure, player rewards, sports betting, sports betting expansion, resorts, themed resort experience, casino digital marketing, luxury resorts, customer engagement, hotels, digital transformation, digital expansion, sports betting industry, player engagement, casino marketing automation, casino, sports betting industry growth, casino loyalty program, casino digital ecosystem, sports betting app development, casino customer retention strategies, digital gambling platform, casino operations, digital customer experience, business services, casino loyalty rewards, gaming technology, brand legacy, digital gaming, customer experience, digital marketing, casino management software, casino technology, hospitality services, sports wagering, services, sports betting software, digital gambling, igaming, sports betting app, online gaming, casino customer data, sports betting digital platform, resort amenities, event hosting, online casino, mobile app, sports betting data analytics, casino digitalization, construction &amp; real estate, casino digital services, themed resorts, event spaces, customer personalization, digital casino management, online casino marketing, hotel, entertainment venues, casino customer analytics, convention center, luxury hotels, casino gaming, digital platform, casino marketing, customer rewards, tourism, entertainment events, casino digital platform, sports betting platform, casino hotels, mobile sports betting, casino customer engagement tools, themed resort, customer service, sports betting apps, market research, casinos, vacation packages, conference venues, fine dining, nightlife, spa services, pool areas, gaming tables, slot machines, live entertainment, shows, promotions, family activities, gambling experiences, wedding services, golf courses, tour packages, travel deals, local attractions, casino rewards, membership programs, guest experience, corporate events, themed events, restaurant reservations, exclusive access, safety measures, online booking, mobile apps, promotional offers, discounts, slot tournaments, vip services, party planning, entertainment options, relaxation areas, consumer products &amp; retail, leisure, travel &amp; tourism, games, e-commerce, consumer internet, consumers, internet, information technology &amp; services, events services, b2b, marketing &amp; advertising, restaurants, arts &amp; entertainment, hotels &amp; travel, steakhouses</v>
          </cell>
          <cell r="J321" t="str">
            <v>Microsoft Office 365, Bluekai, Backbone JS Library, Drupal, Stripe, Oracle Cloud, OneTrust, React Redux, Omniture (Adobe), Slack, Amazon SES, Adobe Marketing Cloud, ASP.NET, Yahoo Analytics, Facebook Custom Audiences, Microsoft-IIS, Adobe Media Optimizer, Adloox, Quantcast, Bootstrap Framework, Google Tag Manager, BugHerd, Eventbrite, DoubleClick, SiteScout, AppNexus, Ruxit, Google Analytics, Facebook Login (Connect), Google Font API, iTunes, Impact Radius, Sojern, Formstack, Tapad, Cvent, Mobile Friendly, reCAPTCHA, Google Play, Remote, Postpresso, Kiosked, SES, Sabre Hospitality SynXis, TSYS, go+, Asana, GraphQL, GRPC, Kubernetes, Scylla, Cassandra, MongoDB, Python, AWS Trusted Advisor, Google Cloud Platform, Oracle Cloud Infrastructure, DatoCMS, Google VPC Service Controls, ANGEL LMS, Outsystems, Okta, CyberArk, SailPoint, Beats, CSC, Gem, Deltek ComputerEase, Tor, Microsoft Excel, Google Cloud BigQuery, R, SQL, Tableau, Facebook, Instagram, X, YouTube, Elite Software HVAC Solution, Bing, Ansys Mechanical, AWS OpsWorks, FreePBX, Google AdWords Conversion, accessiBe, Outlook, AutoCAD LT, Opentable, Azure Synapse Analytics, SevenRooms, Google Sheets, WMS, Air, CONTROL, Quip, AMP, IBM i, Microsoft Office, Backblaze Computer Backup, Aja Video Systems, Fry, .GIS, Salesforce, FRAC Pumps, Freelance Distributed Control System (DCS), Excel4Apps, Microsoft PowerPoint, Dropbox, CyberKnife, AboveNet, Yola, Meshmixer, UltraEdit, Oxygen XML Editor, IfByPhone, Datacore SDS, Scala, GitLab, Apache Kafka, Redis, PostgreSQL, Splunk, New Relic, Microsoft Azure Monitor, Aruba Mobility Controllers, IBM Maximo IT, SharePoint, eMaint CMMS, AWS Lambda, Terraform, AWS CloudFormation, Bash, BASE, Secured MVC Forum on Windows 2012 R2, Delphi, Microsoft 365, Microsoft Exchange Online, Microsoft Teams, Microsoft OneDrive, Copilot, Microsoft Power Apps, Microsoft Power Automate, DATAVERSE LTD, Power BI Documenter, Microsoft PowerShell, Google Search Central, Azure Purview, Genesis, Kronos, IBM Maximo, ACL, UKG, Make, Aruba EdgeConnect, ServiceNow, Armis, WebOffice, GEP, AT&amp;T, Ning, ROOM, Adobe Premiere Pro, Strato, Adobe InDesign, Adobe Photoshop, Adobe After Effects, Micros, SAP, Visa, Agilysys InfoGenesis, 7shifts, GRIN, Micro, IBM Cognos Analytics, Tampa AS400 Inc, Adobe, Microsoft Entra, Microsoft Purview eDiscovery, SentenceTransformers, Oracle Analytics Cloud, Taleo, Barracuda Spam Firewall, Samsung Tablets, Sprout Social, Frame, Verizon WAF, Sizmek (MediaMind), Google Cloud, Cisco VPN, Jabra Headsets And Speakerphones, Security, Datawrapper, Box, BILL, Canon Printers, Connect, AWS Bedrock, Oracle Guided Learning, Snow, Veeva Vault, NUnit, Motorola, Absorb LMS, Red Hat OpenShift, Microsoft Windows Server 2000, Microsoft Word, ADP SmartComplianceÂ®, COINS, Microsoft Access, Aqua Trivy, Deluxe, Linkedin Marketing Solutions, Twitter Advertising, AutoCAD, Amazon Managed Workflows for Apache Airflow (MWAA), Harmony Email &amp; Collaboration, Thermo Scientific Chromeleon Chromatography Data System (CDS), Cascade CMS, Git, Altair Radioss, Less, Jira, Confluence, PowerBI Tiles, RedheadLabs, UKG Wallet, , Canon Multifunction Copiers, Electron, Figma, .NET, HPE Networking Switches, HCL Unica NetInsight, Google Cloud Scheduler, Etsy, SAP Ariba Platform, Kofax Capture, Travelport GDS, Olo, Ticketmaster, Visio, CapCut, Canva, Compressor, CallMiner Eureka, Splunk SOAR, Book4Time, xMatters, Board, Soda, CET, Analyzer, Azure Active Directory B2C</v>
          </cell>
          <cell r="K321">
            <v>20316301817</v>
          </cell>
          <cell r="L321" t="str">
            <v>Debt Financing</v>
          </cell>
          <cell r="M321">
            <v>3000000000</v>
          </cell>
          <cell r="N321">
            <v>44835</v>
          </cell>
          <cell r="O321">
            <v>11486000000</v>
          </cell>
          <cell r="P321">
            <v>74</v>
          </cell>
          <cell r="Q321" t="str">
            <v>Caesars Entertainment is the largest casino-entertainment company in the U.S. and a leading provider globally. Formed in 2020 from the merger of Caesars Entertainment Corporation and Eldorado Resorts, Inc., the company has a rich history dating back to 1937 when it opened its first venue in Reno, Nevada. Over the years, it has expanded significantly, becoming a prominent player in the casino industry.
The company operates resorts under four main brands: CaesarsÂ®, Harrah'sÂ®, HorseshoeÂ®, and EldoradoÂ®. Caesars Entertainment focuses on delivering exceptional service and value to its guests while leveraging technology to enhance the customer experience. In 2019, the company reported total net revenues of $8.74 billion, with a significant portion of its economic wealth shared with team members and communities. The company is dedicated to responsible operations and community engagement through its Code of Commitment and the PEOPLE PLANET PLAY framework.</v>
          </cell>
          <cell r="R321">
            <v>1937</v>
          </cell>
        </row>
        <row r="322">
          <cell r="A322" t="str">
            <v>Xebia</v>
          </cell>
          <cell r="B322">
            <v>0</v>
          </cell>
          <cell r="C322">
            <v>5500</v>
          </cell>
          <cell r="D322" t="str">
            <v>information technology &amp; services</v>
          </cell>
          <cell r="E322" t="str">
            <v>http://www.xebia.com</v>
          </cell>
          <cell r="F322" t="str">
            <v>http://www.linkedin.com/company/xebia</v>
          </cell>
          <cell r="G322" t="str">
            <v>Atlanta</v>
          </cell>
          <cell r="H322" t="str">
            <v>Georgia</v>
          </cell>
          <cell r="I322" t="str">
            <v>sre, deployment automation, machine learning, microsoft solutions, testing, devops, agile transformations, quality test automation, continuous delivery, incompany training, classroom training, quality amp test automation, agile product management, low code, blockchain, cloud, big data amp data science, craftsmanship, agile software development, full stack development, big data data science, digital transformation, artificial intelligence, offshore services, bigdata, audits, it consultancy, digital strategy, enterprise mobile services, enterprise java technology, cloud infrastructures, agile, it services &amp; it consulting, cloud computing, private equity, ai cost optimization, software engineering, computer systems design and related services, customer relationship management, ai for demand forecasting, ai-native engineering, ai consulting, ai for operational efficiency, agentic ai systems, ai operational excellence, ai maturity assessment, ai performance monitoring, ai implementation, enterprise architecture, ai strategy, ai innovation, ai continuous learning, ai in healthcare, ai in media, low-code/no-code platforms, ai-powered solutions, data platforms, operational efficiency, ai industry solutions, consultancy, ai in manufacturing, devops automation, ai for fraud detection, cloud solutions, ai for customer experience, digital products and platforms, generative ai, cloud security, ai compliance, logistics, consulting, ai ecosystem partners, healthcare, ai platform development, data governance, ai platform design, ai in retail, ai for customer support, ai continuous improvement, ai business impact, data engineering, process automation, ai performance metrics, innovation, ai use case prioritization, financial services, ai security protocols, manufacturing, b2b, e-commerce, ai in insurance, ai scalability, predictive analytics, ai operationalization, software development, banking, process mining, cloud and data modernization, ai orchestration, information technology and services, ai for compliance monitoring, ai in public sector, services, ai in finance, ai training, ai talent upskilling, mlops, cloud modernization, ai ecosystem, customer experience, ai in banking, ai governance, intelligent automation, data analytics, generative ai os, ai for document processing, mobile app development, llmops, ai use case discovery, managed services, ai security, ai model monitoring, ai in logistics, retail, ai risk management, ai and data analytics, ai governance frameworks, agile transformation, ai integration, sre services, cloud native architecture, microsoft services, training and upskilling, financial services solutions, healthcare it services, retail technology, business process automation, application modernization, data-driven solutions, managed cloud services, customer experience improvement, innovation strategy, continuous integration, machine learning engineering, it security solutions, non-profit technology, public sector solutions, data management services, industry 4.0 solutions, oil and gas technology, sustainable it solutions, transport and logistics tech, remote work solutions, cost optimization strategies, data quality assurance, erp modernization, business intelligence solutions, risk management technology, financial analytics solutions, workforce management, low code development, cloud training, smart data applications, finance, education, transportation &amp; logistics, information technology &amp; services, auditing, it consulting, management consulting, marketing, marketing &amp; advertising, enterprise software, enterprises, computer software, crm, sales, health care, health, wellness &amp; fitness, hospital &amp; health care, mechanical or industrial engineering, consumer internet, consumers, internet, analytics</v>
          </cell>
          <cell r="J322" t="str">
            <v>Cloudflare DNS, Outlook, Microsoft Office 365, CloudFlare Hosting, VueJS, WP Engine, Atlassian Cloud, Netlify, UPS, React, Greenhouse.io, Hubspot, Slack, Salesforce, Linkedin Login, Facebook Login (Connect), YouTube, Vimeo, WordPress.org, Linkedin Widget, Shutterstock, Google Tag Manager, Facebook Widget, Mobile Friendly, Horde, Linkedin Marketing Solutions, AI, Amazon Web Services (AWS), Appian, Google Cloud Platform, Microsoft Azure Monitor, GitHub Actions, GitHub, IBM Storage Suite for IBM Cloud Paks, .NET, Terraform, Docker, Kubernetes, AWS Trusted Advisor, Google Cloud, Salesforce CRM Analytics, AWS SDK for JavaScript, Scala, Azure Devops, Jira, Ning, Salesforce Service Cloud, Salesforce Flow, Apex, Connect, Salesforce Sales Cloud, Kronos Workforce Central, UKG Dimensions, UKG Pro, InTouch, SAP, SQL, go+, GRPC, Google AlloyDB for PostgreSQL, DotNetNuke, WCF, Red Hat JBoss Enterprise SOA Platform, C#, Microsoft.NET Core 3.1, GitHub Copilot, OpenAI, Azure OpenAI Service, Frame, Databricks, dbt, Snowflake, Spring Boot, IBM ILOG CPLEX Optimization Studio, Argocd, GitLab, Node.js, TypeScript, GraphQL, HELM, Tor, Apple macOS, Google Workspace, Zoomdata, Microsoft Teams Rooms, Cisco VPN, Canon Printers, REST, LinkedIn Ads, Microsoft PowerPoint, Forecast Pro, Azure Analysis Services, Agilent SLIMS, Intel Nios, Smartsheet, Microsoft Project, Xray, Microsoft SQL Server Reporting Services, AWS Analytics, AVEVA PDMS, Google AdWords Conversion, Amazon EC2, Flyway, Quest Foglight, Google Cloud BigQuery, Amazon Managed Workflows for Apache Airflow (MWAA), Vertex AI, Google Cloud Run, Gem, Atlassian, Confluence, Jira Product Discovery, Amazon Associates, OpenLDAP, Microsoft Azure, OpenAPI, CAT, ebs, n8n, Snow, Android, Magento, Javascript, FlipHTML5, CSS, Python, NumPy, pandas, statsmodels, Scipy, scikit-learn, Fastapi, PostgreSQL, Sqlalchemy, OVH, Spark, Amazon DynamoDB, Amazon S3, CDK, Lambda Cloud, React Native, Guidewire PolicyCenter, Guidewire ClaimCenter, Guidewire BillingCenter, Google Cloud Storage, DATAflow, Google Cloud Dataproc, PubSub+, AWS Glue Data Catalog, Google Dataplex, Google Cloud Composer, Google Cloud AI Platform, TensorFlow, Google Cloud AutoML, TFX, Apache Beam, Google Cloud Functions, API Gateway, Google Kubernetes Engine, Google Cloud Deployment Manager, Google Cloud Build, Sizmek (MediaMind), Google VPC Service Controls, Google Cloud Security Command Center, BASE, Copilot, DATAVERSE LTD, Microsoft Power Apps, Microsoft Power Automate, Microsoft Power Platform, Node-RED, Outsystems, PowerBI Tiles, Records Management, Retool, Akamai Connected Cloud (formerly Linode), Apache Kafka, Camunda, Flow, Keycloak, NextGen Connect Integration Engine, SailPoint IdentityIQ, webMethods Integration Server, Bash, Perl, Harness, ECS, AWS CloudFormation, Check Point CloudGuard Harmony Connect (CloudGuard Connect), Bicep, Argo CD, Flux, Azure Repos, Bitbucket, Prometheus, Grafana, OpenTelemetry, Datadog, New Relic, Kotlin, Apache Airflow, Flutter, CallMiner Eureka, Next.js, Azure AD Notifications, Airflow, HTML Pro, Tailwind, Blazor, Investran, Act!, AWS Lambda, SysTools VBA Password Recovery, Figma, Nosto, Apple, Microsoft Windows Server 2012, ROOM, Oracle Analytics Cloud, ChatGPT, Claude, Jira Software, Jira Service Management, Git, Miro, Jenkins, CircleCI, ELK Stack, Mode, MLflow, Kubeflow, Make, Azure Databricks, Microsoft Fabric, Xamarin, OpenAI Whisper, Workday, Cypress, Cucumber, Postman, AWS Cloud WAN, AWS Network Firewall, Swagger UI, Apache Spark, Amazon Managed Streaming for Apache Kafka (Amazon MSK), Langchain, PyTorch, SAM, Azure Data Factory, Azure Data Lake Storage, Azure Event Hubs, Azure SQL Database, Azure Purview, Docker Swarm, Amazon Elastic Container Service (Amazon ECS), Microsoft-IIS, Microsoft PowerShell, Akeneo PIM, Bynder, AWS Bedrock, WP-Oauth, LangGraph, Sage, Amazon Virtual Private Cloud (Amazon VPC), Amazon CloudWatch, Catalyst, ANGEL LMS, Playwright, Azure Functions, Azure App Service, Azure Cosmos DB, Azure Cognitive Services, SLURM Workload Manager, Amazon Linux 2, Ansible, Google Compute Engine, LlamaIndex, SES, Secured MVC Forum on Windows 2012 R2, Office365, Power BI Documenter, Cursor, Hibernate, Azure Cost Management and Billing, Azure Policy, Redis, ASP.NET, Azure Service Bus, iManage, Jest, AWS Control Tower, Open Policy Agent, TestFlight, Google, Selenium, Gradle, Maven, VMware, Red Hat Enterprise Linux, Rocky Linux, SUSE, Ubuntu, GraalVM, Tanium, Oracle Fusion Middleware, Jetpack, Tines, Dagster, LeafLink, Apache Iceberg, Azure AI Search, Azure Synapse Analytics, Informatica, Talend, BirchStreet Procure-to-Pay, RegOnline, Microsoft Office, Wider Planet, Oracle Data Cloud, Imperva Serverless Protection, Databricks Lakehouse Platform, Lytics, Azure Pipelines, Delta Lake, Azure SQL, Azure Synapse, Microsoft Entra ID, Gatling, Apache JMeter, Splunk, AppDynamics, PRO.FILE, comScore, Vector, Amazon Simple Storage Service (S3), Apache Flink, ACL, AVRO, Apache Parquet, Streamlit, JupyterHub, Superset, Apache Hadoop HDFS, Snap, Canonical LXD, Salesforce Lightning Web Components, Azure AI Studio, Azure Blob Storage, SharePoint, Cisco ASA 5555, , LogicMonitor, PRTG Network Monitor, dynaTrace, Azure Monitor, Apple MacBook Air, Microsoft Teams, AWS VPN, Automic Automation, Objective-C, Adobe Experience Manager, Drupal</v>
          </cell>
          <cell r="O322">
            <v>226500000</v>
          </cell>
          <cell r="Q322" t="str">
            <v>Xebia is a global IT consultancy and software engineering firm based in the Netherlands, founded in 2001. With over 5,500 professionals across 24 offices worldwide, Xebia serves more than 500 enterprise customers. The company started as a niche IT consulting organization focused on Java and has since expanded its expertise to include digital transformation, cloud services, and AI solutions.
Xebia offers a range of services, including end-to-end digital transformation, software development, DevOps, and training through Xebia Academy. The firm emphasizes high-quality craftsmanship and agile methodologies, collaborating with industry pioneers to deliver mission-critical solutions. Recognized for its contributions to technology and workplace culture, Xebia has received several awards, including the PwC High Growth Award and Great Place to Work accolades. The company aims to help enterprises adopt innovative technologies for sustainable growth.</v>
          </cell>
          <cell r="R322">
            <v>2001</v>
          </cell>
        </row>
        <row r="323">
          <cell r="A323" t="str">
            <v>McCann</v>
          </cell>
          <cell r="B323">
            <v>0</v>
          </cell>
          <cell r="C323">
            <v>20000</v>
          </cell>
          <cell r="D323" t="str">
            <v>marketing &amp; advertising</v>
          </cell>
          <cell r="E323" t="str">
            <v>http://www.mccann.com</v>
          </cell>
          <cell r="F323" t="str">
            <v>http://www.linkedin.com/company/mccann</v>
          </cell>
          <cell r="G323" t="str">
            <v>New York</v>
          </cell>
          <cell r="H323" t="str">
            <v>New York</v>
          </cell>
          <cell r="I323" t="str">
            <v>media planning buying, relationship marketing, promotion, marketing, communications, event marketing, digital marketing, crm, public relations, advertising, brand development, healthcare communications, global, advertising services, marketing &amp; advertising, events, events services, sales, enterprise software, enterprises, computer software, information technology &amp; services, b2b</v>
          </cell>
          <cell r="J323" t="str">
            <v>Cloudflare DNS, Backbone JS Library, OneTrust, React, Slack, Salesforce, Mobile Friendly, Dropbox, Google Tag Manager, Vimeo, Instagram, Facebook, YouTube, TikTok, Adobe Premiere Pro</v>
          </cell>
          <cell r="O323">
            <v>2800000000</v>
          </cell>
          <cell r="Q323" t="str">
            <v>McCann is a global advertising agency network and part of McCann Worldgroup, a prominent marketing services company. Established in 1902, McCann has evolved significantly, with its modern entity formed in 1912 through a merger. The agency is guided by the principle of "Truth Well Told," focusing on building brands by uncovering human truths and crafting strategic narratives.
McCann offers a range of services, including brand building and creative strategy, intelligence and research through McCann Truth Central, integrated marketing communications, public relations via its subsidiary Communications Counselors, Inc., and market research through Marketing Planning Corp. The agency operates in over 120 countries, serving various industries such as consumer goods, healthcare, automotive, and technology. With its headquarters in New York, McCann emphasizes collaboration across its specialized practice areas while maintaining distinct identities within the organization.</v>
          </cell>
          <cell r="R323">
            <v>1912</v>
          </cell>
        </row>
        <row r="324">
          <cell r="A324" t="str">
            <v>Baker Hughes</v>
          </cell>
          <cell r="B324">
            <v>0</v>
          </cell>
          <cell r="C324">
            <v>57000</v>
          </cell>
          <cell r="E324" t="str">
            <v>http://www.bakerhughes.com</v>
          </cell>
          <cell r="F324" t="str">
            <v>http://www.linkedin.com/company/bakerhughes</v>
          </cell>
          <cell r="G324" t="str">
            <v>Houston</v>
          </cell>
          <cell r="H324" t="str">
            <v>Texas</v>
          </cell>
          <cell r="I324" t="str">
            <v>completions, measurement &amp; sensing, oilfield services &amp; equipment, emissions management, nonmetallic solutions, specialty chemicals, process &amp; pipeline services, energy technology, subsea production, decarbonization solutions, clean, evaluation, reservoir services, integrated operations, tubular services, plug &amp; abandonment, liquified natural gas, turbomachinery &amp; process solutions, production, asset performance management, ai, remote operations, drilling, geothermal energy, carbon capture, utilization, storage, downstream chemicals, additive manufacturing, integrated power, subsea production alliance, sustainable energy technology, hydrogen energy, energy transition, pressure pumping, industrial asset management, digital, oil &amp; gas field machinery, consumer discretionary, pumps, ultrasonic flow meters, gas turbines for power generation, carbon capture and storage, industrial pumps, asset optimization, turbomachinery, predictive analytics, remote well monitoring, sustainability, valves, oilfield automation, oil &amp; gas equipment &amp; services, digital twin, digital platform, consulting, asset health management, digital twin for oilfield, performance analytics, geothermal power generation, drilling services, condition monitoring systems, integrated well services, subsea intervention, artificial lift, predictive maintenance, mature asset revival, asset lifecycle management, well integrity monitoring, asset integrity management, enterprise ai for energy, high-pressure control valves, digital well construction, energy industry innovation, industrial automation, oilfield services, digital transformation, data management, flow assurance, support activities for mining, condition monitoring, industrial chemicals, industrial solutions, vibration monitoring, pressure control, renewable energy, geothermal solutions, compressors, flow meters, carbon utilization, power generation equipment, flare gas flow measurement, asset management, safety automation, condition sensors, subsea systems, performance monitoring, subsea production systems, digital solutions, energy efficiency, digital asset management, flare gas management, well construction, safety and control, oil &amp; gas drilling &amp; exploration, ccus, services, flare reduction, predictive maintenance software, drilling solutions, industrial iot sensors, safety valves, predictive emissions monitoring, well intervention, flare management, flare gas abatement, carbon reduction, digital oilfield, flow measurement, intervention services, asset integrity, industrial automation solutions, digital safety systems, b2b, artificial lift systems, safety systems, performance optimization, artificial intelligence, digital oilfield services, ccus technologies, artificial lift optimization, gas turbines, remote diagnostics, ultrasonic sensors, advanced flow control, hydrogen technologies, emissions abatement, liquefied natural gas, industrial technology, flexible solutions, mature assets solutions, channel partners, direct sales, coring services, energy advisory, completion systems, production optimization, smart intervention, subsurface safety systems, pipeline management, subsea solutions, turbomachinery solutions, steam turbines, reciprocating compressors, centrifugal pumps, maintenance services, advanced analytics, remote monitoring, measurement solutions, testing controls, downhole sensors, pressure sensors, process analyzers, automation solutions, process control, sustainability initiatives, manufacturing, distribution, transportation &amp; logistics, energy &amp; utilities, construction &amp; real estate, information technology &amp; services, enterprise software, enterprises, computer software, environmental services, renewables &amp; environment, mechanical or industrial engineering, clean energy &amp; technology</v>
          </cell>
          <cell r="J324" t="str">
            <v>Akamai DNS, Outlook, Microsoft Office 365, Fastly CDN, VueJS, Atlassian Cloud, OneTrust, Workday, Marketo, SendInBlue, Slack, Salesforce, Adobe Marketing Cloud, Salesforce Live Agent, DoubleClick Floodlight, Linkedin Marketing Solutions, Google Places, Google Dynamic Remarketing, Workday Recruit, Google Tag Manager, Bootstrap Framework, DoubleClick Conversion, iTunes, Mobile Friendly, Varnish, Google Analytics, Apache, Facebook Custom Audiences, Nginx, Facebook Login (Connect), Google Font API, Google Maps, Shutterstock, Bing Ads, Facebook Widget, DoubleClick, Bizible, Incapsula, Twitter Advertising, Sisense, Domo, KNIME, CNC Software, eMaint CMMS, Wider Planet, Oracle Cloud Infrastructure, Oracle E Business Suite, Microsoft Defender External Attack Surface Management, IBM SPSS Modeler, Siemens SIMATIC S7, ArcGIS Field Maps, SAP, Prismic, GAS, Compressor, Micro, Ansys Fluids, CompuMarkâ„¢, Oracle Analytics Cloud, Compete, Microsoft Excel, Power Query, SysTools VBA Password Recovery, Microsoft Power Automate, PowerBI Tiles, Brocade Switches, ePlan, MicroStation, Corda, Teamcenter, Mendix, ANSYS, Abaqus Unified FEA, Microsoft Azure Monitor, Python, CAT, GRIN, Mailchimp Mandrill, Microsoft Word, Microsoft PowerPoint, ServiceMax, Intel, Gauges, Adobe After Effects, Adobe Premiere Pro, Act!, Power BI Documenter, Excel4Apps, Oracle Payables, Oracle Database, SQL, SAP Ariba Platform, CET, FICO Blaze Advisor, Gem, Amazon CloudWatch, Bing, FIS, Microsoft Project, SAP Manager Self-Service (MSS), Optus Uecomm WDM, Mode, Ning, ABB Robotics, Automic Automation, Dassault SOLIDWORKS, SharePoint, Bob, EFI, Mag+, Ignition SCADA, Azure Digital Twins, 3M 360 Encompass - Health Analytics Suite, Electron, Olo, Microsoft Office, , Motigo, SAP Data Migration, Microsoft Teams Rooms, Google Analytics 360, Apollo, CONTROL, .NET, ACL, Hashicorp Packer, Flow, Tor, AC500 PLC, Atlas by Facebook, Stibo PIM, Nitrogen, SessionCam, Quip, CPI, Cision, PyTorch, TensorFlow, CallMiner Eureka, AWS Organizations, SentenceTransformers, WebOffice, Simcenter STAR-CCM+, ISO+â„¢, Salesforce CRM Analytics, AVEVA PDMS, Apache HTTP Server, Responsive, formerly RFPIO, Springer-Miller, AngularJS, TypeScript, AWS SDK for JavaScript, Spring Boot, Postman, Rally, Git, GitHub, AWS Analytics, Azure Analysis Services, IBM Maximo, BASE, BIRT, Ticket Spice, ECS, MATLAB, Altium, Java SE, C#, C/C++, Modbus, Acoustic Analytics, TCP TimeClock Plus, LDRA TestBed, Eslint, LogIC, Board, AMP, Torque, Energy Toolbase, Box, UptimeRobot, TextExpander, FederatedMedia, ForgeRock Identity Platform, Connect, Creo+, Microsoft Power Apps, Skedge.me, DAX, SES, SmartDraw, BlackBerry QNX, Cisco Secure Firewall Management Center, Juniper Networks SRX-Series Gateways, Microsoft Windows Server 2012, Ad Dynamo, Oracle Supply Chain Management (SCM) Cloud, redvertisement, HP-UX, , Apache SpamAssassin, Azure Pipelines, Docker, Kubernetes, Terraform, Ansible, Micro Focus Fortify, Black Duck, SonarQube, Prometheus, Grafana, Bash, Azure Linux Virtual Machines, Apple macOS, AWS Trusted Advisor, Azure Devops, Drupal, Minitab Workspace, Nevron Vision for SSRS, Retool, Docking &amp; MDI for WPF, Progress Chef, Amazon Web Services (AWS), Onit, Thomson Reuters ONESOURCE, Google AdWords Conversion, Autodesk CFD, ABAP, Oracle GRC, Clarity, TSYS, Groundtruth, Playwright, Appium, Copilot, Amazon Simple Storage Service (S3), C# (C Sharp), Angular, DotNetNuke, Phoenix, Xray, Remote, Oracle XML DB, Secured MVC Forum on Windows 2012 R2, ETAP, Microsoft 365 Apps &amp; Services, ANGEL LMS, ICP, Control-M, Freelance Distributed Control System (DCS), Workday Adaptive Planning, Google Cloud, Ceph, SLURM Workload Manager, Altair PBS Professional, Synopsys Design Compiler, Open Multi-Processing (OpenMP), Barracuda MSP, IQMS, SAP Ariba, GEP, SAP ECC, SAP SD, Tanzu Application Service, Batch, Dell EMC Isilon, ITRS Geneos, Less, Siemens PROFIBUS, InTouch, zenon, AutoCAD, Mathcad Prime, WMS, Canvas LMS, Oracle Integration Cloud, Apex, GitHub Actions, Laserfiche, Motorola, IBM Data Warehouse, Dell EMC Celerra, Acoustic, Arlo, Azure App Center, Allegro X PCB Designer, Sensor Tower, IBM i on Power Systems, Harness, Amber, SAP Data Warehousing, BBB Dynamic Seal, Linkconnector, SAP Fieldglass Services Procurement, UKG, Pipedrive, Aha!, ServiceNow Configuration Management Database, SAP Central Finance, Feathr, ADVA Optical, Vertica, SAP Material Requirement Planning (MRP), IoT, ALEX, Lua, Tegrity, FRAC Pumps, DatoCMS, Siemens PLM, Intelex, Microsoft Azure, Google Cloud Platform, Adobe Acrobat, Airtable, ServiceNow, Sage Timeslips, IBM Cloud, Oracle Product Data Hub Cloud, TapClicks, Honeycomb, Rust, Kanbanize, Microsoft Outlook, BobCAD-CAM, Oracle Primavera Unifier, HVR, PySpark, Oracle EBS CRM, Oracle Fusion Cloud ERP, Oracle Warehouse Management Cloud, Altium Designer, Check Point CloudGuard Harmony Connect (CloudGuard Connect), Anaplan, DocFinance, Alfresco, Respond, Red Hat Satellite, OpenTelemetry, SAP Predictive Analytics, Dash, BlueTie Vault, Rise, Workday Recruiting, Telligent, Vitess, NetIQ, PHP, Adobe Acrobat Sign, Pandora FMS, Absorb LMS, Lytics, AI, PL/SQL, VHDL, Oracle BI Publisher, J2EE, Oracle ADF Faces, Soap Media, Dell iDRAC (Integrated Dell Remote Access Controller), Intercom, ClickShare, LabVIEW, Autodesk Inventor, NEC, Google VPC Service Controls, MicroMain CMMS, IBM Maximo IT, Otto, SS&amp;C, Office365, DocuSign, Icertis Contract Management Software, Conga Suite, Citrix VDI-in-a-Box, Thomson Reuters Legal Tracker, Azure Key Vault, Analyzer, Spring, Binero, AWS Database Migration Service, Salesforce Service Cloud, commercetools, Cisco DNA Center, DNV, Quantcast Measure, Rapid7 InsightVM, Vero, GLPI, SYSPRO ERP, DX Unified Infrastructure Management, Tint, Solvemedia, Node.js, React, Javascript, SailPoint, Saviynt, Oracle Virtual Directory (OVD), Microsoft Active Directory Federation Services, Firebase, Remedy Single Sign On, Acronis Cyber Backup, Red Hat JBoss Enterprise SOA Platform, Oracle Field Service, CAESAR II, Inventor, Amazon Mechanical Turk, FlipHTML5, CSS, REST, API Gateway, Google AdSense for Domains, Cascade CMS, Sigma, ETQ Reliance QMS, AGFA ORBIS, Dun &amp; Bradstreet</v>
          </cell>
          <cell r="L324" t="str">
            <v>Merger / Acquisition</v>
          </cell>
          <cell r="M324">
            <v>0</v>
          </cell>
          <cell r="N324">
            <v>42917</v>
          </cell>
          <cell r="O324">
            <v>27733000000</v>
          </cell>
          <cell r="Q324" t="str">
            <v>Baker Hughes is a prominent global energy technology company based in Houston, Texas. Established in 1987 through the merger of Baker International and Hughes Tool Company, it specializes in oilfield services, equipment, and innovative solutions for the energy sector. The company has roots dating back to the early 20th century, with significant contributions to oilfield technology, including the development of the rotary drill bit.
Baker Hughes operates in over 120 countries, focusing on providing safer, cleaner, and more efficient energy solutions. Its offerings span the entire energy value chain, including drilling and evaluation services, completion and production systems, and various industrial services. The company is committed to sustainability, with a net-zero carbon goal, and serves a diverse range of energy and industrial clients worldwide.</v>
          </cell>
        </row>
        <row r="325">
          <cell r="A325" t="str">
            <v>Applied Materials</v>
          </cell>
          <cell r="B325">
            <v>0</v>
          </cell>
          <cell r="C325">
            <v>36000</v>
          </cell>
          <cell r="D325" t="str">
            <v>semiconductors</v>
          </cell>
          <cell r="E325" t="str">
            <v>http://www.appliedmaterials.com</v>
          </cell>
          <cell r="F325" t="str">
            <v>http://www.linkedin.com/company/applied-materials</v>
          </cell>
          <cell r="G325" t="str">
            <v>Santa Clara</v>
          </cell>
          <cell r="H325" t="str">
            <v>California</v>
          </cell>
          <cell r="I325" t="str">
            <v>materials engineering, solar panel manufacturing equipment, flat panel display manufacturing equipment, global services for the industries served, semiconductor manufacturing equipment, technology, semiconductor manufacturing, cost reduction, factory automation systems, advanced metrology sensors, display manufacturing, chip fabrication tools, supply chain management, display technology, yield enhancement, ai-driven process control, supply chain transparency solutions, cost and area scaling, metrology and inspection integration, r&amp;d leadership, data science, semiconductor process equipment, semiconductors, advanced process nodes, high-performance materials engineering, digital transformation in manufacturing, advanced display fabrication, sustainability, sustainable energy in manufacturing, energy-efficient manufacturing, manufacturing, innovation, display system manufacturing, power and performance optimization, sustainable growth initiatives, semiconductor equipment, manufacturing software, services, cutting-edge technology, supply chain transparency, innovative materials engineering, technology innovation, real-time monitoring, multi-chamber cvd systems, data analytics, ion implantation, metrology solutions, sensor technology, b2b, venture investments in innovation, yield optimization, high-performance chip tools, advanced display systems, manufacturing analytics, process control, supply chain solutions, machine learning, digital infrastructure, metrology sensors, materials modification, software for chip fabrication, materials shaping for scaling, digital infrastructure for manufacturing, power efficiency, yield management, automation &amp; control, advanced materials, fab automation software, digital twin technology, process automation, sustainable manufacturing, performance enhancement, sensor integration, factory data management, research &amp; development, display technology innovation, fab equipment, factory yield management, atomic level modification, customized process control solutions, process optimization, semiconductor industry, process control systems, etch systems, process control software, high-precision materials shaping, smart manufacturing infrastructure, atomic level materials, cutting-edge chip production tools, display production equipment, chip manufacturing, industrial machinery manufacturing, ai integration, industry leader, factory automation, smaller process nodes, ai-enabled manufacturing, predictive maintenance, sustainable semiconductor manufacturing, next-generation process nodes, integrated materials solutions, atomic level materials modification, automation software, metrology and inspection, global manufacturing, joint research and development programs, materials engineering solutions, deposition systems, semiconductor, display technologies, roll-to-roll processing, web coating, solar technology, service solutions, advanced packaging, oled displays, ai technology, chip performance, customized metrology, simulation, manufacturing operations, process nodes, electronics industry, innovation network, venture investments, research and development, cost optimization, transistor scaling, material modification, industrial scale, smart manufacturing, customer collaboration, technical glossary, sustainable technology, corporate responsibility, catalyst for innovation, technical advisory, global operations, volume manufacturing, semiconductor devices, electronic components, engineering solutions, research partnerships, advanced electronics manufacturing, biosensors, smart sensors, distribution, transportation &amp; logistics, energy &amp; utilities, hardware, logistics &amp; supply chain, environmental services, renewables &amp; environment, mechanical or industrial engineering, artificial intelligence, information technology &amp; services, material science</v>
          </cell>
          <cell r="J325" t="str">
            <v>Akamai, CSC Corporate Domains, Gmail, Outlook, Google Apps, Microsoft Office 365, Microsoft Azure Hosting, Slack, Adobe Marketing Cloud, Drupal, Salesforce, Squarespace ECommerce, Google Maps, Constant Contact, Mobile Friendly, Google Tag Manager, SkimLinks, Facebook Widget, Shopify, Gravity Forms, WordPress.org, Facebook Custom Audiences, Google Font API, Shutterstock, ShareASale, reCAPTCHA, Formstack, Hotjar, Google Analytics, Wix, Facebook Login (Connect), SOASTA, Bootstrap Framework, Woo Commerce, Typekit, Remote, Circle, IoT, AI, Conviva Operational Data Platform, Posit, React, Palo Alto PA-5200 Series, Apigee, SAP, Wireshark, redvertisement, Siemens PROFIBUS, SiteMeter, Microsoft Outlook, Microsoft Office, Ansible, AWS Trusted Advisor, Bitbucket, Docker, Jenkins, Kubernetes, Microsoft Azure Monitor, Python, SQL, Terraform, Mode, Kanbanize, Tint, Azure Face API, Workday, IBM Kenexa Talent Acquisition Suite, Workday Compensation, .GIS, AWS SDK for JavaScript, iCIMS SkillSurvey Reference, ServiceNow Configuration Management Database, Microsoft Excel, Tableau, PowerBI Tiles, Microsoft PowerPoint, Visio, SketchUp, Olo, Google Cloud Machine Learning Engine, Motigo, SAP Data Migration, CET, HELM, REST, GRPC, OpenTelemetry, Azure Resource Manager, OWASP Zed Attack Proxy (ZAP), Gurobi Optimizer, Hex, IBM ILOG CPLEX Optimization Studio, GAS, Ansys Mechanical, Git, Maya, LogicGate Risk Cloud, Wider Planet, Advanced Solutions International (ASi), Connect, Rust, Tor, Unity, Nreal, Brocade Switches, Ning, SAP Material Requirement Planning (MRP), Moxie, Micro, SharePoint, TyMetrix 360, Ironclad, eMaint CMMS, FUSION, SAP Crystal Reports Viewer, SAP Fieldglass Services Procurement, Angular, VueJS, HTML Pro, CSS, Javascript, TensorFlow, PyTorch, scikit-learn, Oracle Analytics Cloud, Cisco Secure Firewall Management Center, Cisco VPN, React Router, Smart AdServer, Atlas by Facebook, Sentaurus Device, COMSOL, MATLAB, Azure Digital Twins, .NET, Axiom Software, LabVIEW, Articulate, Ellucian Colleague Finance, McKesson Value Pathways, Gem, Electron, Android, Azure Linux Virtual Machines, SAP for Apparel &amp; Footwear (AFS), C/C++, C#, CMake, Make, GCC, Dash, CallMiner Eureka, Blackline, Excel4Apps, Cision, Barracuda MSP, Amazon Linux 2, Databricks, Spark, TypeScript, Google AdWords Conversion, Calypso, Dassault SOLIDWORKS, ANSYS, Rocket.Chat, Front, CONTROL, Altair PBS Professional, SLURM Workload Manager, NetApp, Perl, Bash, Eaglestats, SAP Ariba Platform, Inspectlet, Cross Pixel Media, Cascade CMS, Anaplan, Allbound PRM, DoubleClick, WMS, Power BI Documenter, Broadcom Easytrieve, Smartsheet, Esri Reports, Microsoft Power Apps, FIS, Flexera IT Asset Management (ITAM), Glide, Intel, JWT, Micro Focus Universal CMDB, Microsoft Active Directory Federation Services, OpenLDAP, Red Hat JBoss Enterprise SOA Platform, ServiceNow, ServiceNow Flow Designer, ServiceNow IT Operations Management (ITOM), ServiceNow IT Service Management (ITSM), ServiceNow Virtual Agent, Siemens PLM, EnergyCAP SmartAnalytics, Langchain, LangGraph, R, SAS Enterprise Guide, Blackboard LMS, Submittable, Canon Printers, Renaissance Accelerated Reader, Spiceworks IP Scanner, Salesforce Service Cloud, E-planning, Wowanalytics, Kinaxis RapidResponse, Go Framework, Flow, Ã‚Â© 2009- Filter, Siemens SIMATIC S7, Splunk SOAR, Pipedrive, Cloud Foundry, Redis, Amber, CAT, Dell EMC XtremIO, Endurance, ICP, SAP ERP Central Component (ECC), SharpSpring, TapClicks, Tesseract, Adconion, AMP, Lambda Cloud, SAP Advanced Data Migration and Management (SAP ADMM) by Syniti, Redux, Jira, Playwright, Selenium, Xray, Elite Software HVAC Solution, Pro-face, ROOM, Act!, Homestead, Affilinet, SAP ERP, BASE, Informatica, Autodesk BIM Collaborate, JMP, IBM AIX, Lytics, Shop Floor Data Collection (SFDC), CPI, RS2, ECS, CCC ONE, Microsoft Windows Server 2012, mabl, ABAP, IQMS, PHP, Zuken, Apache Pig, CMPRO, Impact Radius, Formassembly, OpticStudio, ANGEL LMS, Amazon Simple Storage Service (S3), A Small Orange, Photon, Board, Spring, MySQL, SAP CRM, Benchmark GensuiteÂ® ESG Reporting, SAP S/4HANA, Resi, MicroMain CMMS, FiberHome, Aspen Flare System Analyzer, Copilot, Kaspersky Anti-Virus, JTL-Shop 3, SAM, mO Jira OAuth SSO, Jira OpenID Connect SSO, Jira OIDC SSO, OneTrust, Azure Virtual Machine Scale Sets, OnBase, Aruba ESP, LinkedIn Ads, S&amp;P Capital IQ Pro, Teamcenter, Feathr, Process automation package for service request creation in SAP S/4HANA Utilities, Vanta, Check Point CloudGuard Harmony Connect (CloudGuard Connect), Amazon Associates, AuditBoard, AT&amp;T, AWS IAM Identity Center, Azure AD P2, DigiCert, Keycloak, Microsoft Active Directory Certificate Services (AD CS), Microsoft ADFS for Genesys Cloud, Microsoft PowerShell, OpenID, PingFederate, Thales HSM, Vena, WP-Oauth, FANUC FIELD System, PriceGrabber, Siemens SIMATIC SCADA, AC500 PLC, Acme Packet, GitHub Copilot, SAP Business Planning and Consolidation (BPC), Microsoft Teams, Anaqua, Air, Adobe Acrobat Pro, DocuSign, Autodesk Inventor Tolerance Analysis, Bluebeam Revu, Laser Scanning, Tableau Prep, GT-SUITE, Salesforce CRM Analytics, , Argo, 24-7 Media, Creo+, AVEVA PDMS, OrCAD PSpice Designer, Salesforce Partner Relationship Management (PRM), SS&amp;C, comScore, Microsoft 365, Cisco WebEx Teams, Microsoft Entra ID, Microsoft Power Automate, Microsoft Graph, Azure Analysis Services, Rise, Microsoft Purview eDiscovery, UKG Pro Advanced Scheduling, Fastapi, GraphQL, Red Hat OpenShift, Azure SQL, PostgreSQL, Claude, SAP ECC, GT STRUDL, Cloudsuite WMS, Laserfiche, MediaAlpha, RFgen, GEP, Unreal Engine, Meta Quest 2, Microsoft Endpoint Manager, EMC, Azure Active Directory B2C, Microsoft Advanced Group Policy Management, Adform DMP, Saba Talentlink, Visual Studio, VMware, Citrix Hypervisor, Proxmox VE, Secured MVC Forum on Windows 2012 R2, Akamai CDN Solutions, SAS Analytics Pro, UptimeRobot, Vero, Telligent, IBM Rational Functional Tester, ABB Robotics, Inventor, Gauges, GRIN, AutoCAD, Windchill+, Avigilon, Micro Focus AccuRev, Bing, Google VPC Service Controls, Google DeepMind, Amazon FreeRTOS, Servo-i Ventilator, Sensor Tower, Stormshield, Mag+, Verizon WAF, Oxygen XML Editor, Snagit, Adobe Photoshop, Microsoft Word, Arena PLM, Blender, Autodesk 3ds Max, ZBrush, FBX, Agile GCP Labs, SafeSend, ETQ Reliance QMS, Minitab Statistical Software, MediaMath, Nevron Vision for SSRS, AWS Analytics, Confluence, ADP Applicant Tracking System, Automic Automation, Grafana, Kibana, WebOffice, Xilinx Vivado, Axis Communications, Veritas InfoScale Availability, Quartic, Kinaxis, Groovy, JFrog Artifactory, SonarQube, Aruba Mobility Controllers, Ansys HFSS, Open Computing Language (OpenCL), Open Multi-Processing (OpenMP), Synopsys Design Compiler, Linkedin Marketing Solutions, Dell iDRAC (Integrated Dell Remote Access Controller), Analyzer, ACL, pandas, NumPy, Scipy, Apache Spark, PySpark, OrCAD Capture, OpenProject, Blackboard Learn, Airflow, Spark SQL, Google Cloud Platform, Microsoft SQL Server Reporting Services, DAX, ROSS, edX, Concur, Vista, EMaint, poly, MOVEit MFT, Commvault Simpana, Ananke CDN, Testng, ISO+â„¢, Sigma, Synopsys LightTools, Fortinet FortiGate, Juniper Firewall, Trend Micro TippingPoint, Ubuntu, Taleo Applicant Tracking Systems (ATS), Signal, Celonis, Tableau Desktop, Windows 11, Microsoft Intune Enterprise Application Management, Microsoft Teams Rooms, Infoblox DHCP, Apple iPhone, Sqlalchemy, Pricefx, Spring Boot, Epic, CyberArk, HashiCorp Vault, GitLab, GitHub Actions, Azure Devops, go+, IDC, Azure Key Vault, AWS Secrets Manager, MongoDB, Aryson MySQL to MSSQL Converter, Amazon Mechanical Turk, Nanoscale Molecular Dynamics, DotNetNuke, Docking &amp; MDI for WPF, Modbus, Visa, Flask, Pytest, Office365, Fred Optical Engineering Software, Azure Event Hubs, Basis, Eclipse IDE, GitHub, NeoData, Rapid7 InsightVM, Specflow, Thermo Scientific Chromeleon Chromatography Data System (CDS), Orca Security, Zanox, AWS Organizations, Pandora FMS, Minitab Workspace, FRAC Pumps, Xunit, ClickHouse, Apache Kafka, Ceipal ATS, Apache Parquet, Cloudera, Echo, Jupyter, SES, IBM Db2 for Linux, UNIX, and Microsoft Windows, McAfee Total Protection for Data Loss (DLP), Arista EOS, Less, Ignition SCADA, SAP HANA, QlikView, MediaLets, IBM Maximo, Niagara Framework, BERT, REDCap, Dialpad Sell, ArcGIS Image Server, Micro Focus Mainframe Solutions, Microsoft Teams Phone, Crestron, Zoomdata, Webex, Google Meet, Securonix Security Operations and Analytics Platform, Switch Concepts, Amazon Simple Workflow Service (SWF), Solid Edge, Azure Virtual Machines, Crystal Ball, CentOS, MySQL 8 With RHEL 8, Dell EMC Disaster Recovery, Ad Astra, TrackWise, Quip, BBB Dynamic Seal, Percipio, GFI, Datadog Infrastructure Monitoring, Microsoft Purview Insider Risk Management, Activa, requests, Microsoft Windows Server 2000, ePlan, Frame, Data Analytics, SUSE, TelmarHelixa</v>
          </cell>
          <cell r="K325">
            <v>7768000</v>
          </cell>
          <cell r="L325" t="str">
            <v>Debt Financing</v>
          </cell>
          <cell r="M325">
            <v>0</v>
          </cell>
          <cell r="N325">
            <v>43952</v>
          </cell>
          <cell r="O325">
            <v>28368000000</v>
          </cell>
          <cell r="Q325" t="str">
            <v>Applied Materials, Inc. is a leading American corporation based in Santa Clara, California, founded in 1967. The company specializes in providing equipment, services, and software for the manufacturing of semiconductor chips, flat panel displays, solar products, and flexible electronics. It is recognized as the world's second-largest supplier of semiconductor equipment by revenue, operating over 46,000 systems in more than 1,000 fabrication facilities globally.
The company is organized into three main sectors: Semiconductor Products, Applied Global Services, and Display and Adjacent Markets. It designs and manufactures equipment for integrated circuit chip fabrication, offers solutions to enhance equipment performance and productivity, and provides equipment for various display technologies and solar cells. Applied Materials also engages in investments through Applied Ventures and collaborates with universities and industry partners to drive innovation. With a strong global presence, the company plays a crucial role in supporting the semiconductor supply chain.</v>
          </cell>
          <cell r="R325">
            <v>1967</v>
          </cell>
        </row>
        <row r="326">
          <cell r="A326" t="str">
            <v>Insights</v>
          </cell>
          <cell r="B326">
            <v>0</v>
          </cell>
          <cell r="C326">
            <v>6800</v>
          </cell>
          <cell r="D326" t="str">
            <v>marketing &amp; advertising</v>
          </cell>
          <cell r="E326" t="str">
            <v>http://www.nospace.com</v>
          </cell>
          <cell r="F326" t="str">
            <v>http://www.linkedin.com/company/insightssed</v>
          </cell>
          <cell r="G326" t="str">
            <v>Colchester</v>
          </cell>
          <cell r="H326" t="str">
            <v>Connecticut</v>
          </cell>
          <cell r="I326" t="str">
            <v>innovation product development, brand communication, shopper, agile market research, qualitative market research, market research, media effectiveness research, customer strategies, innovation amp product development, digital market research, ad testing development, customer experience, brand amp communication, advertising services, marketing &amp; advertising</v>
          </cell>
          <cell r="Q326" t="str">
            <v>deactivated page</v>
          </cell>
        </row>
        <row r="327">
          <cell r="A327" t="str">
            <v>Persona</v>
          </cell>
          <cell r="B327">
            <v>0</v>
          </cell>
          <cell r="C327">
            <v>3600</v>
          </cell>
          <cell r="D327" t="str">
            <v>staffing &amp; recruiting</v>
          </cell>
          <cell r="E327" t="str">
            <v>http://www.personatalent.com</v>
          </cell>
          <cell r="F327" t="str">
            <v>http://www.linkedin.com/company/personatalent</v>
          </cell>
          <cell r="G327" t="str">
            <v>Van Buren</v>
          </cell>
          <cell r="H327" t="str">
            <v>Arkansas</v>
          </cell>
          <cell r="I327" t="str">
            <v>customer support manager, virtual assistants, bookkeeping assistants, sales assistants, executive assistant, remote, assistant staffing agencies, remote staffing, remote recruiting, administrative assistants, customer success manager, customer support, customer success, virtual executive assistants, remote hiring, assistant staffing, marketing assistants, business operations assistants, startup generalists, outsourcing, cryptocurrency, distributed team support, remote talent pipeline, remote data analysts, remote compliance officers, distributed teams management, remote talent onboarding systems, talent sourcing, remote talent matching algorithms, remote talent vetting tools, operational efficiency, remote onboarding, remote executive assistants, higher education, remote talent pool expansion, remote project managers, remote hiring platforms, payroll services, staffing and recruitment, elite remote talent, remote scalability solutions, remote workforce diversity, remote work infrastructure, remote talent network, hiring platform, remote onboarding process, remote product managers, remote recruitment process, diverse talent pool, candidate screening, remote finance professionals, remote staffing solutions, compliance support, digital health, remote talent vetting, remote talent retention programs, remote recruitment specialists, talent as a service, remote talent platform, remote sales support, fintech, global recruitment, remote performance management, remote team building, remote research analysts, remote marketing specialists, remote talent performance, remote staffing agencies, remote vetting process, remote talent sourcing platforms, remote retention strategies, employment placement agencies and executive search services, remote talent support systems, remote support systems, remote talent productivity tools, remote administrative support, remote customer success, remote software developers, remote talent retention, distributed team management, global recruitment platforms, remote collaboration platforms, remote talent quality, remote team building tools, hr and payroll management, remote team scaling, international recruitment, information technology and services, digital recruiting platforms, remote talent scalability solutions, vetted remote workers, remote talent onboarding process, remote talent evaluation, remote talent management, remote talent onboarding, remote team management, fast fill times, remote hr support, remote talent management software, remote talent diversity, remote talent acquisition, remote talent screening, customer service, project management, services, global talent sourcing, remote onboarding experts, remote work technology, remote talent evaluation tools, remote staffing platforms, remote productivity tools, remote it support, social media management, remote talent pool, remote talent engagement tools, candidate vetting, remote talent engagement, remote sourcing technology, remote workforce, b2b, remote operations managers, remote talent matching, fast hiring, remote job roles, remote talent vetting process, talent onboarding, remote talent sourcing technology, elite remote professionals, compliance, remote onboarding systems, hr management, remote designers, digital recruiting, remote content creators, fast hiring process, global talent pool, remote hiring technology, remote work culture, startups, remote talent productivity, remote talent scalability, remote talent performance management, remote talent retention strategies, remote legal assistants, remote talent sourcing, human resources services, remote workforce management, remote engagement tools, remote work solutions, elite talent, remote talent support, candidate assessment, distributed teams, remote talent, flexible contracts, dedicated assistants, top talent, global sourcing, hr support, compliance management, team scaling, no commitment, quick onboarding, talent retention, administrative roles, marketing specialists, financial analysts, operations management, elite recruitment, skill evaluation, employee training, flexible staffing, business support, generalist roles, executive support, client satisfaction, talent optimization, time-to-hire reduction, outsourcing solutions, top 0.1% talent, startup support, long-term partnerships, international sourcing, dedicated teams, performance guarantee, personalized service, service scalability, business growth, strategic hiring, role-specific recruitment, industry expertise, employee engagement, organizing workflows, task management, data-driven hiring, finance, legal, education management, health, wellness &amp; fitness, information technology &amp; services, finance technology, financial services, productivity</v>
          </cell>
          <cell r="J327" t="str">
            <v>Cloudflare DNS, ElasticEmail, Gmail, Google Apps, CloudFlare Hosting, Typeform, React, Slack, Facebook Custom Audiences, Amadesa, Typekit, WordPress.org, Nginx, Google Tag Manager, Shutterstock, Gravity Forms, Mobile Friendly, Facebook Widget, Facebook Login (Connect), Linkedin Marketing Solutions, Remote, Data Analytics, Snowflake, AI, Circle</v>
          </cell>
          <cell r="O327">
            <v>144600000</v>
          </cell>
          <cell r="Q327" t="str">
            <v>Persona Talent is a talent agency that connects businesses with top remote professionals, focusing on roles such as executive assistants, virtual assistants, and specialists in various fields including operations, marketing, customer success, and project management. The company manages the entire recruitment process, from vetting and hiring to payroll and compliance, ensuring a smooth integration of talent into client teams.
Utilizing behavioral science developed by Stanford graduates, Persona matches candidates based on their potential workplace performance and cultural fit. This innovative approach targets founders and leaders across various sectors, including technology, finance, healthcare, and non-profits. Persona emphasizes quality by selecting the top 0.1% of applicants, ensuring that clients receive reliable and skilled professionals for their operational needs.</v>
          </cell>
          <cell r="R327">
            <v>2019</v>
          </cell>
        </row>
        <row r="328">
          <cell r="A328" t="str">
            <v>State Farm Agent</v>
          </cell>
          <cell r="B328">
            <v>0</v>
          </cell>
          <cell r="C328">
            <v>12000</v>
          </cell>
          <cell r="D328" t="str">
            <v>insurance</v>
          </cell>
          <cell r="F328" t="str">
            <v>http://www.linkedin.com/company/state-farm-agent</v>
          </cell>
          <cell r="G328" t="str">
            <v>Bloomington</v>
          </cell>
          <cell r="H328" t="str">
            <v>Illinois</v>
          </cell>
          <cell r="I328" t="str">
            <v>disability insurance, savings account, renters insurance, life insurance, property insurance, casualty insurance, cd, financial services, insurance, motorcycle insurance, auto loans, auto insurance, banking, health insurance, mutual funds, e-commerce, consumer internet, internet, information technology, consumers, information technology &amp; services</v>
          </cell>
          <cell r="J328" t="str">
            <v>Akamai, Amazon AWS, Bluekai, The Trade Desk, ThreatMetrix, ExactTarget, Slack, Salesforce, Adobe Marketing Cloud, VueJS, Create React App, GitHub Hosting, iCIMS, Bootstrap Framework, Google Maps (Non Paid Users), YouTube, Ruxit, Mobile Friendly, Google Maps, Yelp</v>
          </cell>
          <cell r="K328">
            <v>100000000</v>
          </cell>
          <cell r="L328" t="str">
            <v>Other</v>
          </cell>
          <cell r="M328">
            <v>100000000</v>
          </cell>
          <cell r="N328">
            <v>43344</v>
          </cell>
          <cell r="Q328" t="str">
            <v>State Farm is a leading group of mutual insurance companies based in Bloomington, Illinois, founded in 1922 by George J. Mecherle. It is the largest provider of property, casualty, and auto insurance in the United States, serving over 94 million policies and accounts through a network of more than 65,000 employees and 19,000 agent offices.
The company offers a wide range of insurance products, including auto, homeowners, life, health, and small business insurance, as well as banking and financial services. State Farm operates through exclusive agents who provide personalized guidance to customers, ensuring they find the right insurance solutions for their needs. With a strong financial foundation, State Farm has a net worth of $134.8 billion and is committed to community support, contributing to over 8,000 charitable organizations and encouraging employee volunteerism.</v>
          </cell>
          <cell r="R328">
            <v>1922</v>
          </cell>
        </row>
        <row r="329">
          <cell r="A329" t="str">
            <v>Black &amp; Veatch</v>
          </cell>
          <cell r="B329">
            <v>0</v>
          </cell>
          <cell r="C329">
            <v>12000</v>
          </cell>
          <cell r="D329" t="str">
            <v>information technology &amp; services</v>
          </cell>
          <cell r="E329" t="str">
            <v>http://www.bv.com</v>
          </cell>
          <cell r="F329" t="str">
            <v>http://www.linkedin.com/company/black-and-veatch</v>
          </cell>
          <cell r="G329" t="str">
            <v>Leawood</v>
          </cell>
          <cell r="H329" t="str">
            <v>Kansas</v>
          </cell>
          <cell r="I329" t="str">
            <v>engineering design, energy, water, power, construction management, security, procurement, environmental services, smart grid smart utility, asset management, epc design build, management consulting, consulting planning, government federal, engineering amp design, telecommunications, sustainability, consulting amp planning, mining, consulting, engineering services, employee-owned, water conservation, floating lng, liquefied natural gas, consulting services, microgrid design, power delivery, infrastructure, innovation, project lifecycle, system integration, government, water resource management, renewable energy, energy transition, predictive maintenance, data-driven technologies, ammonia infrastructure, construction, digital twin infrastructure, power generation &amp; transmission, advanced nuclear, smart grid, energy storage, technology, project execution, hydrogen solutions, grid modernization, critical infrastructure resilience, water systems, data analytics, infrastructure development, waste management, global engineering, sustainable engineering, municipal water, water infrastructure, energy transition consulting, services, carbon reduction, water treatment plants, project management, resilient power systems, offshore wind integration, energy efficiency, climate change adaptation, climate resilience, resilience, engineering, digital infrastructure, water reuse, telecommunications infrastructure, renewable integration, flood control, smart infrastructure, decarbonization, energy infrastructure, water utilities, cybersecurity, climate adaptation strategies, regulatory compliance, risk management, clean energy, infrastructure projects, wastewater facilities, government infrastructure, cloud computing, desalination technology, natural gas infrastructure, water treatment, biogas energy, energy storage systems, smart water networks, utilities, power solutions, water reuse systems, commercial, renewables, hybrid energy systems, stormwater management, digital transformation, sustainable solutions, public-private partnerships, industrial, power generation, b2b, microgrid solutions, urban infrastructure, renewable fuels, carbon capture technology, telecom network design, environmental engineering, industrial infrastructure, power grid, energy policy, strategic advisory, water process, fuels, industrial cybersecurity, lifecycle services, sustainable infrastructure, operational efficiency, data-driven decision making, compliance, risk mitigation, liquefied natural gas (lng), wastewater treatment, cyber asset lifecycle management (calm), industrial control systems (ics), supervisory control and data acquisition (scada), regulatory advisory, technology solutions, cost optimization, feasibility studies, environmental impact assessments, carbon capture, integrated water resources management, distributed generation, energy storage solutions, energy resource planning, community planning, water supply systems, diversity and inclusion, employee ownership, safety standards, holistic infrastructure solutions, innovation initiatives, utility services, process solutions, distribution, transportation &amp; logistics, energy &amp; utilities, construction &amp; real estate, natural resources, renewables &amp; environment, information technology &amp; services, clean energy &amp; technology, oil &amp; energy, productivity, enterprise software, enterprises, computer software</v>
          </cell>
          <cell r="J329" t="str">
            <v>Amazon CloudFront, Salesforce, Route 53, Outlook, Microsoft Office 365, Amazon AWS, Microsoft Azure Hosting, Backbone JS Library, Drupal, Oracle Cloud, VueJS, React Redux, Eloqua, SuccessFactors (SAP), Zendesk, Slack, Google Font API, Typekit, Squarespace ECommerce, Google Tag Manager, Mobile Friendly, Google Plus, YouTube, Simpli.fi, reCAPTCHA, WordPress.org, SOASTA, Remote, IBM Maximo IT, Oracle Analytics Cloud, IFS, Autodesk BIM Collaborate, Brocade Switches, Zopim, Azure Digital Twins, Activa, Olo, React, FACTS, Salesforce CRM Analytics, Mode, Mailchimp Mandrill, AT&amp;T, AutoCAD, MicroStation, Revit, BASE, AVEVA E3D Design, Forms on the Fly, Anchor, Jack Henry Yellow Hammer, Tor, GRIN, ETAP, Archer Integrated Risk Management, ProjectWise, Microsoft Office, Aspen, Cytoscape, CYME Power Engineering Software, Kiosked, Android, ROOM, Quip, Act!, Google Analytics, Frame, Cascade CMS, Gem, Azure Virtual Desktop, McAfee Total Protection for Data Loss (DLP), WildApricot, DC Storm, AC500 PLC, IBM Maximo, Commscope Ruckus, Mongoose, VLAN, Segment, ScriptPro Telepharmacy, AVEVA InTouch HMI, Ignition SCADA, Cisco Unified Intelligence Center, CET, Amazon Elastic Block Store (EBS), AMP, Signal, Craneware, FRAC Pumps, AWS SDK for JavaScript, SAP SuccessFactors, SES, ArcGIS, Autodesk, ACL, Oracle Supply Chain Management (SCM) Cloud, SAP ERP Human Capital Management (HCM), CAT, Ning, EFI, Carbon, VMware NSX-T Data Center, Microsoft Dynamics CRM, FOUNDATION, Excel4Apps, GenText AI Assistant for MS Word, Flow, Civil 3D, ServiceNow Virtual Agent, Groove, Less, poly, Copper, InfoVista, Nokia, Aviatrix, CSS, Micro, Microsoft Azure Monitor, AWS Trusted Advisor, Bluebeam Revu, Google Search Appliance, Thomson Reuters Elite, Cadence Omnis CFD Platform, GAS, Palo Alto Next-Generation Firewall (NGFW), Shopify Hydrogen, Aspen HYSYS, Cisco VPN, Proofpoint CASB, PVsyst, Microsoft Word, Microsoft Excel, Microsoft PowerPoint, Adobe, PowerBI Tiles, SharePoint, Taleo Applicant Tracking Systems (ATS), .NET, SQL, Python, AI, CLEAR, SketchUp, .GIS, Autodesk Civil 3D, Bluebeam, Akamai CDN Solutions, Dell EMC IDPA, AWS Cloud Development Kit (AWS CDK), OpenBuildings Designer, Navisworks, Extend, Compressor, GE Digital ADMS, Analyzer, Rapid7 InsightVM, Fiddler AI, Box, CONTROL, Outsystems, Tint, Sizmek (MediaMind), PeopleSoft CRM, PegaRULES Process Commander (PRPC), Inventor, Trimble Connect, Cityworks, Unity, Square, InEight, Procore, Undertone, Affiliate Window, Air, Drift, Turn, Jackson Walker, Level 3 Communications, Bob, Connect, Google AdWords Conversion, RabbitMQ, Trane TRACE 3D, Make, Netskope Cloud Access Security Broker (CASB), SAS Enterprise Guide, Barracuda Spam Firewall, FUSION, AWS Transfer for SFTP, AWS Transit Gateway, Encompass, Electric Cloud, HPE Blade Servers, Siemens SIMATIC SCADA, ISA Web Publishing Load Balancer, Spreadsheet Server by insightsoftware, Amazon Kinesis Data Streams, Divvy, Optimal Workshop, Copilot, IFS Cloud, Hex, Bentley MicroStation, VMware, Cisco SD-WAN, Azure Analysis Services, AWS Analytics, Amazon Associates, Avid ISIS, Complex Media Network, Clari, ServiceNow, Microsoft Teams, ABB Robotics, Cisco VoIP, CPI, Cisco Secure Firewall Management Center, LinkedIn Recruiter, Power BI Documenter, ADP Applicant Tracking System, Basis, AVEVA Historian, Nasdaq eVestmentâ„¢, UKG Pro Benefits Administration, Umbraco, DialogTech, Designer, Atex, WPML, Wrike, Looker Studio, LinkedIn Ads, Google Ads, Switch Concepts, Global Relay, Yardi PAYscan, Snyk, Bitbucket, Jira, Gauges, Microsoft Power Apps, Microsoft Power Automate, Mathcad Prime, Evolve IP Services, AWS WAF, Endpoint Protection, Apptio Cloudability SaaS, Bentley</v>
          </cell>
          <cell r="O329">
            <v>4735000000</v>
          </cell>
          <cell r="Q329" t="str">
            <v>Black &amp; Veatch is a global employee-owned engineering, procurement, and construction (EPC) firm founded in 1915, with a focus on sustainable infrastructure solutions in energy, water, telecommunications, and related sectors. Headquartered in Overland Park, Kansas, the company operates over 100 offices worldwide and employs more than 11,000 professionals. It has successfully delivered projects in over 100 countries, generating revenues exceeding $3.2 billion.
The company offers a wide range of services, including engineering, consulting, procurement, and construction for critical infrastructure. Its core areas of expertise encompass energy solutions such as power generation and grid modernization, water solutions including treatment plants and clean drinking water systems, and telecommunications network design. Black &amp; Veatch is committed to innovation and sustainability, emphasizing energy transition initiatives like hydrogen, ammonia, and renewable energy. The firm aims to minimize client risks and support capital planning through its EPC projects, contributing to a more sustainable future.</v>
          </cell>
          <cell r="R329">
            <v>1915</v>
          </cell>
        </row>
        <row r="330">
          <cell r="A330" t="str">
            <v>CNA Insurance</v>
          </cell>
          <cell r="B330">
            <v>0</v>
          </cell>
          <cell r="C330">
            <v>7400</v>
          </cell>
          <cell r="D330" t="str">
            <v>insurance</v>
          </cell>
          <cell r="F330" t="str">
            <v>http://www.linkedin.com/company/cna-insurance</v>
          </cell>
          <cell r="G330" t="str">
            <v>Chicago</v>
          </cell>
          <cell r="H330" t="str">
            <v>Illinois</v>
          </cell>
          <cell r="I330" t="str">
            <v>small business, technology, wholesale distribution, marine, real estate, construction, healthcare, manufacturing, specialty insurance, management professional liability, financial institutions, property, commercial insurance, retail, network liability, international, professional services, casualty, health care, health, wellness &amp; fitness, hospital &amp; health care, mechanical or industrial engineering, professional training &amp; coaching</v>
          </cell>
          <cell r="J330" t="str">
            <v>Flow, Outlook, ServiceNow Configuration Management Database</v>
          </cell>
          <cell r="Q330" t="str">
            <v>CNA Financial Corporation is a leading U.S. commercial property and casualty insurance company with over 125 years of experience. Founded in 1897 in Hammond, Indiana, it is headquartered in Chicago, Illinois, and employs more than 6,000 people worldwide. As a subsidiary of Loews Corporation, CNA generated $10.6 billion in net written premiums in 2024.
CNA offers a wide range of insurance solutions tailored for professionals and businesses. Its core services include commercial insurance, specialty insurance, workers' compensation, business interruption coverage, and international insurance options. The company serves various industries, such as healthcare, construction, real estate, manufacturing, retail, financial institutions, professional services, small businesses, technology, and wholesale distribution. CNA operates in multiple countries, including the U.S., Canada, and several European nations.</v>
          </cell>
          <cell r="R330">
            <v>1897</v>
          </cell>
        </row>
        <row r="331">
          <cell r="A331" t="str">
            <v>GeBBS Healthcare Solutions</v>
          </cell>
          <cell r="B331">
            <v>0</v>
          </cell>
          <cell r="C331">
            <v>14000</v>
          </cell>
          <cell r="D331" t="str">
            <v>hospital &amp; health care</v>
          </cell>
          <cell r="E331" t="str">
            <v>http://www.gebbs.com</v>
          </cell>
          <cell r="F331" t="str">
            <v>http://www.linkedin.com/company/gebbs-healthcare-solutions</v>
          </cell>
          <cell r="G331" t="str">
            <v>East Haven</v>
          </cell>
          <cell r="H331" t="str">
            <v>Connecticut</v>
          </cell>
          <cell r="I331" t="str">
            <v>eligibility benefit verification, coding &amp; auditing services, call center, collections, patient access, cdi &amp; interim services, credit balance resolution, eligibility amp benefit verification, enterprise software, software, information technology, hospitals &amp; health care, data analytics, healthcare bpo, autonomous coding, provider solutions, coding validation, healthcare analytics, healthcare services, healthcare data accuracy, workflow automation, proprietary saas platform, revenue cycle analytics, healthcare data validation, operational efficiency, ai-driven denial management, healthcare operational efficiency, healthcare industry recognition, healthcare, real-time dashboards, innovation, services, risk adjustment coding, healthcare workforce scalability, denial management, global delivery centers, healthcare software, regulatory compliance, denial prevention, proprietary healthcare saas, healthcare data visualization, healthcare data management, healthcare certifications, information technology and services, patient contact solutions, autonomous medical coding, ai-powered claims validation, ai-enabled technology, ai-powered risk stratification, hcc coding, medical coding, consulting, healthcare performance metrics, healthcare data visualization dashboards, ai in healthcare revenue cycle, healthcare it, healthcare data governance, healthcare technology, healthcare data security frameworks, healthcare data security certifications, healthcare cost reduction, claims processing automation, healthcare digital transformation, healthcare technology innovation, healthcare outsourcing, accounts receivable, healthcare data mining, revenue cycle management, healthcare it solutions, b2b, payer solutions, healthcare industry standards, hcc risk adjustment analytics, compliance &amp; security, healthcare business intelligence, offshore healthcare services, him solutions, compliance, healthcare process optimization, healthcare security, finance, cost containment strategies, healthcare data security, hospitals, healthcare data analytics tools, clinical documentation improvement, global healthcare workforce, claims management, data-driven insights, security certifications, extended business office, robotic process automation, healthcare workforce management, healthcare data enrichment, healthcare data quality assurance, ai/nlp, real-time revenue analytics, healthcare quality improvement, risk adjustment, accounting, tax preparation, bookkeeping, and payroll services, revenue optimization, healthcare workflow optimization, healthcare data integration platforms, healthcare data compliance solutions, healthcare outsourcing benefits, healthcare data privacy, patient engagement tools, healthcare data management platforms, ai-nlp, health information management, hcc coding solutions, claim management, accounts receivable management, audit compliance, patient scheduling, eligibility verification, self-pay collections, call center operations, patient experience enhancement, billing solutions, coding quality assurance, financial performance optimization, technology-enabled solutions, cost reduction strategies, patient engagement, data visualization, interoperability solutions, telehealth solutions, managed care support, provider collaboration, patient access management, revenue integrity, robust security protocols, quality assurance processes, performance metrics, scalability, industry standards compliance, patient retention strategies, healthcare cost analysis, outsourcing solutions, vulnerability management, business process modeling, enterprises, computer software, information technology &amp; services, hospital &amp; health care, health care, health, wellness &amp; fitness, financial services</v>
          </cell>
          <cell r="J331" t="str">
            <v>Salesforce, Cloudflare DNS, Amazon SES, Sendgrid, Outlook, Microsoft Office 365, CloudFlare Hosting, Amazon AWS, React, Sophos, Hubspot, Zendesk, Slack, Facebook Widget, Google Tag Manager, WordPress.org, Vimeo, Facebook Custom Audiences, Google Analytics, Linkedin Marketing Solutions, Facebook Login (Connect), Mobile Friendly, Remote, AI, ZoomInfo, LinkedIn Sales Navigator, Higher Logic Thrive, Nec Asia Pacific Pte Ltd, Oasis-7, Google AdWords Conversion, Excel4Apps, Microsoft PowerPoint, Visio, Pega Robotic Process Automation, Epic, Microsoft Office, Cerner, Abstract, Python, NLP, CAT, Amazon Elastic MapReduce (EMR), Taleo Applicant Tracking Systems (ATS), Microsoft Azure Monitor, AWS Trusted Advisor, CallMiner Eureka, Semrush, PowerBI Tiles, SQL, SAM, Microsoft Advanced Group Policy Management, Sigma, Gem</v>
          </cell>
          <cell r="L331" t="str">
            <v>Merger / Acquisition</v>
          </cell>
          <cell r="M331">
            <v>0</v>
          </cell>
          <cell r="N331">
            <v>45536</v>
          </cell>
          <cell r="O331">
            <v>200000000</v>
          </cell>
          <cell r="Q331" t="str">
            <v>GeBBS Healthcare Solutions is a global leader in technology-enabled Revenue Cycle Management (RCM) services and Risk Adjustment solutions. Founded in 2005 and headquartered in Los Angeles, California, the company operates additional offices in Englewood Cliffs, NJ, and Baltimore, with outsourcing teams in India. With a workforce of over 9,500 employees, GeBBS combines innovative technology and expert staffing to enhance financial performance, compliance, and patient experience for healthcare providers.
The company offers a wide range of services, including eligibility verification, coding and auditing, denial management, and revenue management. GeBBS utilizes proprietary tools like AI-enabled solutions and workflow engines to deliver scalable and efficient processes. Their focus on improving cash flow and reducing costs has earned them recognition in the industry, including high rankings from KLAS and Black Book. GeBBS is committed to providing results-driven solutions that optimize revenue and operational excellence for healthcare organizations.</v>
          </cell>
          <cell r="R331">
            <v>2005</v>
          </cell>
        </row>
        <row r="332">
          <cell r="A332" t="str">
            <v>GE Capital</v>
          </cell>
          <cell r="B332">
            <v>0</v>
          </cell>
          <cell r="C332">
            <v>10000</v>
          </cell>
          <cell r="D332" t="str">
            <v>financial services</v>
          </cell>
          <cell r="E332" t="str">
            <v>http://www.gecapital.com</v>
          </cell>
          <cell r="F332" t="str">
            <v>http://www.linkedin.com/company/gecapital</v>
          </cell>
          <cell r="G332" t="str">
            <v>Norwalk</v>
          </cell>
          <cell r="H332" t="str">
            <v>Connecticut</v>
          </cell>
          <cell r="I332" t="str">
            <v>healthcare financing, corporate financing, aviation financing, energy financing amp investing, equipment financing, commercial real estate financing, energy financing investing, industrial financing, energy, retail finance solutions, retail outlet finance, liquidity management, private-label credit, mortgage financing, loan origination, leasing, energy infrastructure finance, lending, retail credit cards, financial technology, credit card programs, corporate finance, financial services, financial consulting, collateral management, credit risk assessment, lease management, energy asset leasing, energy finance, b2c, portfolio management, mortgage finance, other nondepository credit intermediation, leasing solutions, global financial services, banking software, b2b, leasing and leasing management, energy sector finance, energy sector investments, lease origination, customer engagement, commercial loans, global banking, asset management, industrial finance, digital banking, renewable energy, fleet management, asset-based lending, energy project financing, corporate asset finance, insurance, consumer credit, credit scoring, financial planning, government, global operations, loan servicing, risk analytics, retail finance, retail banking, financial acquisitions, banking, leasing and lending, energy project leasing, financial data analysis, financial reporting, customer relationship management, market risk management, credit portfolio management, credit services, financial analytics, payment processing, life insurance, underwriting, energy project finance, real estate finance, asset securitization, retail partnerships, services, risk management, banking and loans, retail credit programs, compliance systems, retail, cash flow management, ge capital, credit card services, commercial finance, mortgage services, customer care, business finance, operational support, equipment finance, consumer finance, commercial distribution finance, interest plus program, credit products, debt recovery, customer inquiries, credit reporting, mortgage release, personal loans, insurance products, franchise finance, legacy lien management, leasing consultations, retiree services, alternative financing, investment solutions, financial restructuring, service agreements, market insights, equity financing, debt instruments, financial metrics, business solutions, capital advisory, term loans, commercial mortgages, restructuring services, transaction services, finance, finance technology, information technology &amp; services, management consulting, clean energy &amp; technology, environmental services, renewables &amp; environment, crm, sales, enterprise software, enterprises, computer software</v>
          </cell>
          <cell r="J332" t="str">
            <v>CloudFlare CDN, Microsoft Office 365, CloudFlare Hosting, CloudFlare, Slack, Twitter Advertising, Taboola, Bootstrap Framework, Facebook Custom Audiences, Facebook Login (Connect), AddThis, reCAPTCHA, Mobile Friendly, Google AdWords Conversion, Google Dynamic Remarketing, DoubleClick, DoubleClick Conversion, Linkedin Marketing Solutions, Google Tag Manager, Google Analytics, Facebook Widget</v>
          </cell>
          <cell r="O332">
            <v>7245000000</v>
          </cell>
          <cell r="Q332" t="str">
            <v>GE Capital was a financial services subsidiary of General Electric, established in 1932 to provide consumer credit for GE appliances. Over the years, it evolved into a diversified global conglomerate, offering a wide range of financial services including consumer financing, leasing, and banking. At its peak in 2008, GE Capital had assets of $637 billion and operated numerous business units that contributed significantly to GE's overall profits.
The company provided various financial products such as private-label credit cards, retail financing, home loans, and commercial leasing for aircraft and real estate. It also engaged in global banking and vehicle finance, serving a broad market that included retail partners and corporate clients. GE Capital was known for its extensive reach, operating in multiple countries and employing over 50,000 people worldwide. The company ceased operations as an independent entity on March 31, 2024.</v>
          </cell>
          <cell r="R332">
            <v>1932</v>
          </cell>
        </row>
        <row r="333">
          <cell r="A333" t="str">
            <v>Transamerica</v>
          </cell>
          <cell r="B333">
            <v>0</v>
          </cell>
          <cell r="C333">
            <v>6800</v>
          </cell>
          <cell r="D333" t="str">
            <v>financial services</v>
          </cell>
          <cell r="E333" t="str">
            <v>http://www.transamerica.com</v>
          </cell>
          <cell r="F333" t="str">
            <v>http://www.linkedin.com/company/transamerica</v>
          </cell>
          <cell r="G333" t="str">
            <v>Baltimore</v>
          </cell>
          <cell r="H333" t="str">
            <v>Maryland</v>
          </cell>
          <cell r="I333" t="str">
            <v>investments, insurance, retirement, financial services, finance, life insurance for foreign nationals, employee engagement, retail, life insurance policies, customer service, financial wellness platforms, final expense insurance, 401(k) plans, advanced markets resources, retirement education, b2c, pension plans, risk management, universal life, investment services, responsible investing, investment research, client support services, life insurance, social responsibility, foreign nationals insurance, index universal life, term life, retirement planning, b2b, whole life, asset management, retirement plan administration, market insights, mutual funds, direct life, health, and medical insurance carriers, investment management, wealth management, legacy planning, insurance policies, community outreach programs, financial advisory, insurance for underserved communities, insurance for small businesses, financial planning, retirement risk management, employee benefits, iras, services, structured index annuities, consulting, retirement solutions, community impact, annuities, market commentary, employee benefits solutions, diversity and inclusion, financial literacy education, insurance solutions, digital financial tools, investment products, group insurance, brokerage services, financial guidance, long-term care planning, retirement plans, financial literacy, employer sponsored retirement plans, participant experience, group plans, pooled plans, retirement guidance, ira solutions, financial professional resources, supplemental health insurance, group life insurance, whole life insurance, term life insurance, index universal life insurance, stable value solutions, defined contribution plans, defined benefit plans, employer paid insurance, tax solutions, investment strategies, health savings accounts, student loan repayment, insurance products, pooled employer plans, total retirement outsourcing, retirement readiness, insurance underwriting, market analysis, investment advisors, financial wellness, insurance claims, digital tools for retirement, automated retirement solutions, employee assistance programs, long-term care insurance, pension plan services, trust services, financial consulting, management consulting</v>
          </cell>
          <cell r="J333" t="str">
            <v>Microsoft Office 365, Contently, Citrix NetScaler, MongoDB, Workday, Slack, Salesforce, Google Maps, Multilingual, Bootstrap Framework, JQuery 2.1.1, Google Analytics, WordPress.org, Amadesa, ProvideSupport, CrazyEgg, Google Font API, Typekit, Facebook Login (Connect), JW Player, Mobile Friendly, Facebook Widget, Facebook Like Button, Google Tag Manager, Facebook Custom Audiences, Qualtrics, Google AdWords Conversion, Outlook, Microsoft Excel, AWS Trusted Advisor, Lambda Cloud, ECS, API Gateway, Amazon EventBridge, Amazon DynamoDB, PostgreSQL, Docker, Kubernetes, OpenAPI, DotNetNuke, C#, Python, Office365, Microsoft Teams Rooms, SharePoint, Activengage, Forms on the Fly, Microsoft PowerPoint, Azure Stream Analytics, Amazon Web Services (AWS), SQL, DocuSign, Axis, Software AG Alfabet, SES, Aryson MySQL to MSSQL Converter, ServiceNow, Fidelity HSA, ISO+â„¢, Broadridge, Atlassian, Jira, Confluence, Adobe Creative Suite, HTML Pro, DatoCMS, Oracle Cloud EPM, Oracle Cloud, React, TypeScript, Node.js, ebs, Microsoft Office, IBM MQ, Act!, eVestment, Ning, Synopsys Design Compiler, Jenkins, Alteryx, PowerBI Tiles, Microsoft Power Automate, Appian, ANGEL LMS, Copilot, Microsoft 365, Selenium, Cypress, Playwright, Postman, REST, NUnit, JUnit, Cucumber, Specflow, dynaTrace, AppDynamics, Splunk, Apache JMeter, Git, Azure Devops, Red Hat OpenShift, Microsoft Azure Monitor, Amazon EC2, Amazon S3, Amazon Kinesis, Azure Blob Storage, Azure Cosmos DB, Azure Event Hubs, Azure Data Factory, Azure SQL Data Warehouse, Excel4Apps, Oracle Analytics Cloud, Imperva, ACL, Hi-Media Performance, CAT, Amazon Linux 2, IBM AIX, Etracker, Webex, AI, ICP, Articulate, Vyond, Brainshark, Adobe Creative Cloud, Adobe Photoshop, Adobe InDesign, Adobe Audition, Adobe After Effects, Adobe Premiere Pro, Camtasia, Articulate 360, Microsoft OneNote, Absorb LMS, Microsoft SQL Server Reporting Services, IBM Db2 for Linux, UNIX, and Microsoft Windows, Salesforce Marketing Cloud, AMP, Instagram, Facebook, Linkedin Marketing Solutions, YouTube, Salesforce CRM Analytics, Amazon Elastic Load Balancing, BigPanda, Micro Focus Universal CMDB, Spreadsheet Server by insightsoftware, SMTP, Apache HTTP Server, Akamai CDN Solutions, CPI, AWS Bedrock, OpenSearch, Pinecone, Faiss, Microsoft Word, Drupal, Acquia Cloud, PHP, Tor, Angular, CSS, Javascript, Bitbucket, Amazon RDS for MySQL, IBM Informix Genero, CAESAR II, Remedy Single Sign On, Elastic APM, AWS Analytics, Azure Analysis Services, Okta, Auth0, Ping Identity, IBM i, Microsoft Active Directory Federation Services, IBM Security Access Manager, Elastic Stack, Amazon CloudWatch, Site24x7, Spring Boot, Spring, Jasmine, NGRX, Angular Material, GitHub Copilot, ChatGPT, Cursor</v>
          </cell>
          <cell r="O333">
            <v>24709000000</v>
          </cell>
          <cell r="Q333" t="str">
            <v>Transamerica is a prominent financial services company based in the U.S. and a subsidiary of Aegon NV. Established in 1928, it specializes in insurance, investments, and retirement planning, serving over 10 million customers with approximately $416 billion in assets under management as of December 31, 2024. The company has a rich history, originally founded as a holding company and later expanding into various sectors before refocusing on financial services.
Transamerica offers a variety of financial protection and wealth-building solutions. Its life insurance products cater to high-net-worth individuals and families, while its retirement planning services include annuities and retirement accounts. The company also provides investment products designed to help clients achieve their financial goals. With a commitment to accessibility, Transamerica aims to serve a diverse clientele, including middle-market customers and small businesses, ensuring that financial services are available to a broad audience.</v>
          </cell>
          <cell r="R333">
            <v>1904</v>
          </cell>
        </row>
        <row r="334">
          <cell r="A334" t="str">
            <v>LearningMate</v>
          </cell>
          <cell r="B334">
            <v>0</v>
          </cell>
          <cell r="C334">
            <v>3500</v>
          </cell>
          <cell r="D334" t="str">
            <v>e-learning</v>
          </cell>
          <cell r="E334" t="str">
            <v>http://www.learningmate.com</v>
          </cell>
          <cell r="F334" t="str">
            <v>http://www.linkedin.com/company/learningmate</v>
          </cell>
          <cell r="G334" t="str">
            <v>Princeton</v>
          </cell>
          <cell r="H334" t="str">
            <v>New Jersey</v>
          </cell>
          <cell r="I334" t="str">
            <v>engineering, corporate training, instructional design, editorial services, enterprise architecture, authoring tools, big education data, learning content management system, artificial intelligence, elearning, workforce training, curriculum development, curriculum media development, enterprise education solutions, learning object repository, data solutions, curriculum amp media development, standards management, education, technology, content management, mobile learning, accessibility compliance, ai, assessments, workforce development, e-learning providers, learning management system, education analytics, education platform user engagement, machine learning in education, education data solutions, ai for content personalization, education platform security, education platform monitoring, education platform migration, education platform deployment, educational content automation, ai for stem education, education sector technology, education technology solutions, educational content development, education consulting, education platform integration, government, natural language processing, managed services, adaptive learning, ai-powered education, education platform lifecycle management, education data integration, edtech, ai for educational research, education platform maintenance, ai for blended learning, b2b, learning content curation, ai for learning analytics, immersive learning experiences, virtual labs in education, data analytics in education, education platform scalability support, e-learning, learning analytics tools, cloud hosting for education, services, ai in education, education platform scalability, digital transformation, ai in educational publishing, learning design, ai for student engagement, ai for skills certification, higher education, educational content personalization, speech recognition in learning, educational content reuse, learning experience design, educational data lakes, educational automation, ai-enabled content translation, ai for corporate training, ai for education policy analysis, ai for digital textbooks, ai for competency mapping, education platform cloud migration, education technology consulting, education platform accessibility, ai for remote learning, cloud-native applications, ai for early childhood education, predictive analytics, education platform development, ai for special needs education, digital infrastructure, ai for higher education, education platform upgrade, education platform support, education platform customization, education platform optimization, education platform support services, education digital transformation, ai for workforce training, cloud education solutions, ai for lifelong learning, education innovation, education data management, education platform integration services, education content repository, colleges, universities, and professional schools, ai for online course creation, education platform performance, education platform compliance, education technology, ai in assessment creation, ai-powered language learning, ai for student retention, ai-driven assessments, ai for k-12, interactive digital content, personalized learning, digital learning platforms, data analytics, ai platform for education, consulting, ai-driven curriculum design, ai for professional development, education platform interoperability, adaptive assessments, education platform analytics, accessibility, dei services, ai services, product engineering, k-12 education, corporate learning, curriculum alignment, assessment design, engagement tools, investment in technology, online learning solutions, educational technology, lms integration, content transformation, interactive learning, gamification, micro-credentialing, e-learning development, user experience design, content delivery, virtual reality in education, diversity and inclusion, continuous improvement, student success metrics, enhanced learning outcomes, quality assurance processes, learning analytics, digital content management, personalized learning experiences, strategic consulting, automated accessibility solutions, professional development, digital media production, robust course design, innovative learning strategies, collaborative learning experiences, non-profit, professional training &amp; coaching, information technology &amp; services, internet, computer software, education management, enterprise software, enterprises, primary/secondary education, design, management consulting, nonprofit organization management</v>
          </cell>
          <cell r="J334" t="str">
            <v>Salesforce, Route 53, Gmail, Google Apps, Microsoft Office 365, CloudFlare Hosting, Jira, Atlassian Confluence, Atlassian Cloud, React, Pardot, Hubspot, Slack, Vimeo, Mobile Friendly, Wistia, Hotjar, Typekit, Linkedin Marketing Solutions, Google Tag Manager, WordPress.org, AI, Playwright, Jenkins, Docker, Node.js, HTML Pro, CSS, Javascript, Google AdSense for Domains, Apex, Bitbucket, Copado, Git, Ning, OpenTable for Restaurants, Oracle XML DB, REST, Salesforce Lightning Web Components, Vscode, Microsoft Word, Microsoft PowerPoint, Midjourney, Synthesia, Adobe After Effects, Adobe Premiere Pro, Adobe Photoshop, Strato, Activengage, AWS SDK for JavaScript, Excel4Apps, Microsoft Office, Canvas by Instructure, AWS Glue Data Catalog, Altitude ARENA, Salesforce CPQ, Salesforce VisualForce, ezFlow for Google Docs for G Suite, Flickr Slideshow, Google, TSheets, Articulate, Adobe Captivate, Lectora, ANGEL LMS, Selenium, AutoCAD, Secured MVC Forum on Windows 2012 R2, Apple macOS, Amazon Linux 2, Chrome, Kiosked, Android, Adform DMP, CPI, Adobe Acrobat, Google Workspace, Tesseract, Later, Loom, Python, Fastapi, Django, Flask, OpenAI, Claude, Meta Code Llama, GitHub Copilot, PostgreSQL, Redis, Pinecone, Weaviate, Microsoft Excel, Microsoft Teams Rooms, Apache JMeter, k6, .NET, Kronos, edX, Rise, SQL, Cortex M-Series, Snowflake, Snowpark, Coursera, Adobe InDesign, DatoCMS, CAT, FiberHome, VLAN, ServiceNow IT Service Management (ITSM), Google AdWords Conversion, Microsoft Power Platform AI Builder, Canvas LMS, Automic Automation, ABB Robotics, BASE, C#, ASP.NET, Microsoft.NET Core 3.1, Angular, Microsoft Azure Monitor, Azure Functions, Azure Service Bus, Azure Key Vault, Kubernetes, Microsoft Entity Framework, Azure Analysis Services, Azure Linux Virtual Machines, Azure VPN Gateway, Azure Blob Storage, Amazon Elastic File System (Amazon EFS), Microsoft Entra ID, Azure Policy, Azure Portal, Dash, Airtable, AWS Trusted Advisor, Bubble.io, Glide, Google Sheets, IBM ILOG CPLEX Optimization Studio, Langchain, Make, Webflow, Zapier, Appium, Darwinbox, Smartsheet, Outlook, NetSuite, Agiloft Service Desk Suite, Micro, Microsoft Exchange Online, SharePoint, Microsoft OneDrive for Business, Copilot, Microsoft Power Platform, ChatGPT, Figma, Frame, AWS Analytics, HELM, Terraform, AWS CloudFormation, Gemini</v>
          </cell>
          <cell r="K334">
            <v>10000000</v>
          </cell>
          <cell r="L334" t="str">
            <v>Merger / Acquisition</v>
          </cell>
          <cell r="M334">
            <v>0</v>
          </cell>
          <cell r="N334">
            <v>44866</v>
          </cell>
          <cell r="O334">
            <v>588400000</v>
          </cell>
          <cell r="Q334" t="str">
            <v>LearningMate is a global education technology consulting and services company based in Princeton, New Jersey. Founded in 2003, it has grown to become the largest education consulting firm in the world, employing over 5,000 people across offices in India, South Africa, the United Kingdom, the United States, and Canada. The company focuses on building digital infrastructure, learning platforms, and data solutions for educational institutions and corporate training organizations.
LearningMate's mission is to create innovative tools that enhance learning experiences and make education accessible and engaging. The company specializes in developing large-scale enterprise systems, digital content, and curriculum solutions, as well as providing data interoperability and custom AI platforms. Its product offerings include Frost, a content management suite; Double Line, a data management platform; and Kadal, an AI platform designed to improve educational outcomes. LearningMate serves a diverse customer base, including universities, K-12 schools, government agencies, and Fortune 500 companies, impacting over 10 million learners worldwide.</v>
          </cell>
          <cell r="R334">
            <v>2001</v>
          </cell>
        </row>
        <row r="335">
          <cell r="A335" t="str">
            <v>Vistage Worldwide, Inc.</v>
          </cell>
          <cell r="B335">
            <v>0</v>
          </cell>
          <cell r="C335">
            <v>3600</v>
          </cell>
          <cell r="D335" t="str">
            <v>professional training &amp; coaching</v>
          </cell>
          <cell r="E335" t="str">
            <v>http://www.vistage.com</v>
          </cell>
          <cell r="F335" t="str">
            <v>http://www.linkedin.com/company/vistage</v>
          </cell>
          <cell r="G335" t="str">
            <v>San Diego</v>
          </cell>
          <cell r="H335" t="str">
            <v>California</v>
          </cell>
          <cell r="I335" t="str">
            <v>business coaching, executive peer support, ceo membership, ceo networking, employee development peer support, proprietary research, emerging leaders training, ceo mentoring, speaker workshops, executive coaching, leadership training, peer groups, executive coaches, global speakers, ceo peer groups, peer advisory groups, business growth facilitation, business challenges, leadership community, leadership development, executive community building, midmarket leadership, business advisory, organizational growth, business longevity, leadership strategy workshops, executive insights, confidential peer groups, strategic decision-making, former ceos, leadership coaching programs, professional guidance, performance coaching, business insights, ceo growth programs, executive mentorship, organizational development, industry-specific peer groups, peer advisory, growth, industry expertise, peer-to-peer leadership, business transformation, leadership decision support, executive development, small and medium business support, leadership coaching, ceo success stories, leadership workshops, business decision, leadership forums, leadership excellence, company performance, b2b, industry diversity, coaching methodology, growth acceleration, business strategy sessions, ceo coaching, executive guidance, leadership insights, strategic planning, leadership decision-making, ceo network, leadership influence, ceo support, growth consulting, talent management, leadership mentoring, leadership resources, ceo success, confidential ceo groups, services, mentoring programs, management consulting services, business resilience, professional development, peer support, member success, business networking, coaching network, ceo leadership, networking events, performance management, coaching platform, business performance, executive support systems, business strategy, leadership performance metrics, business performance metrics, business innovation, ceo support networks, former ceo chairs, business growth, global reach, performance improvement, executive support, leadership skills, community engagement, executive training, executive development programs, management consulting, leadership skills enhancement, business longevity strategies, growth outcomes, business consulting, executive peer networks, ceo peer advisory, small business coaching, community network, growth strategies, business resilience coaching, leadership empowerment, professional services, global community, performance analytics, ceo mentorship programs, peer learning, business success, business growth acceleration, consulting, small business support, member success stories, decision making, networking opportunities, group coaching, problem solving, personal development, accountability, emotional intelligence, confidential discussions, member transformations, accountability partners, business results, best practices, community building, virtual coaching, cross-industry collaboration, executive leadership, ceo groups, business owners, high-caliber executives, trusted advisors, leadership challenges, business resources, success metrics, collaborative problem solving, work-life balance, effective leadership, executive education, insight sharing, business innovations, membership benefits, organizational culture, professional training &amp; coaching</v>
          </cell>
          <cell r="J335" t="str">
            <v>DNS Made Easy, Mimecast, Outlook, Microsoft Office 365, Google Cloud Hosting, Amplitude, TripleLift, VueJS, WP Engine, Drift, The Trade Desk, Salesforce Service Cloud, Eloqua, Hubspot, Slack, Salesforce, ShareThis, Yahoo Analytics, Google Maps (Non Paid Users), DoubleClick Floodlight, Google Font API, LiveChat, Wistia, Yahoo Ad Manager Plus, Mixpanel, DoubleClick Conversion, Google Tag Manager, Cedexis Radar, Adobe Media Optimizer, Google AdSense, Typekit, Bootstrap Framework, WordPress.org, Mobile Friendly, Facebook Custom Audiences, Google Remarketing, Visual Website Optimizer, Facebook Login (Connect), Gravity Forms, Linkedin Marketing Solutions, Google Dynamic Remarketing, Amadesa, Google Maps, reCAPTCHA, ValueClick Mediaplex, Hotjar, DoubleClick, Nginx, Google Analytics, YouTube, Google AdWords Conversion, Facebook Widget, Vimeo, Bing Ads, TimeTrade, Remote, eGain Mail, Wordpress, Jira, Xray, Chrome, Mozilla Firefox, SQL, Chrome Mobile DevTools, LinkedIn Ads, AWS SDK for JavaScript, Spring Boot, React, Node.js, Javascript, Mulesoft, GoToAssist (FASTchat), Docker, Sales Cloud Einstein, Salesforce Marketing Cloud Intelligence (formerly Datorama), GrubHub for Restaurants, Ning, Jenkins, GitHub Actions, Git, PHP, FlipHTML5, CSS, Concur, plains, OpenAI, Langchain, Apache Solr, AWS Analytics, Cloudways, Bitbucket, Excel4Apps, Microsoft PowerPoint</v>
          </cell>
          <cell r="K335">
            <v>10083596</v>
          </cell>
          <cell r="L335" t="str">
            <v>Private Equity</v>
          </cell>
          <cell r="M335">
            <v>5083596</v>
          </cell>
          <cell r="N335">
            <v>44866</v>
          </cell>
          <cell r="O335">
            <v>127500000</v>
          </cell>
          <cell r="Q335" t="str">
            <v>Vistage Worldwide, Inc. is the largest executive coaching and peer advisory organization globally, founded in 1957 and based in San Diego, California. The company focuses on helping CEOs, business owners, key executives, and emerging leaders of small and midsize businesses, typically with revenues between $1 million and $1 billion, to tackle complex challenges and foster growth. Vistage serves over 45,000 members across 40 countries, facilitating confidential peer groups and coaching sessions tailored to various industries, including healthcare, manufacturing, finance, and retail.
Vistage offers a range of services, including peer advisory groups, one-on-one executive coaching, and access to expert speakers and a global network. Members participate in monthly meetings with non-competing peers, led by experienced Chairs, to discuss issues and share insights. The organization has a strong track record, with member companies consistently outperforming industry averages in revenue growth. Vistage has supported over 250,000 leaders in its 65+ years of operation, emphasizing the importance of collaboration and shared learning in leadership development.</v>
          </cell>
          <cell r="R335">
            <v>1957</v>
          </cell>
        </row>
        <row r="336">
          <cell r="A336" t="str">
            <v>Omni Hotels &amp; Resorts</v>
          </cell>
          <cell r="B336">
            <v>0</v>
          </cell>
          <cell r="C336">
            <v>23000</v>
          </cell>
          <cell r="D336" t="str">
            <v>hospitality</v>
          </cell>
          <cell r="E336" t="str">
            <v>http://www.omnihotels.com</v>
          </cell>
          <cell r="F336" t="str">
            <v>http://www.linkedin.com/company/omni-hotels</v>
          </cell>
          <cell r="G336" t="str">
            <v>Dallas</v>
          </cell>
          <cell r="H336" t="str">
            <v>Texas</v>
          </cell>
          <cell r="I336" t="str">
            <v>food &amp; beverage, awardwinning service, vacations, four diamond, weddings, empowered associates, retreats, hotel, restaurants, events, meetings, spa, resorts, conferences, tennis, special occasions, luxury, business travel, golf, beach, luxury accommodations, authentic local experiences, four-diamond service, signature restaurants, wellness options, golf resorts, spa services, business amenities, personalized service, loyalty program, community engagement, sustainable practices, culinary events, family-friendly, high-end travelers, leisure and business travelers, unique experiences, customer satisfaction, corporate social responsibility, diverse portfolio, premium hospitality, immersive experiences, upscale market, guest recognition, memorable stays, local culture, event services, dynamic business settings, customer loyalty, innovative offerings, travel rewards, guest empowerment, heartfelt service, community support, regional destinations, meeting spaces, consulting, hospitality services, hotels (except casino hotels) and motels, upscale resorts, golf courses, event planning, corporate events, luxury hotels, luxury hotels &amp; resorts, signature dining, spas, boutique hotels, hotel management, exclusive packages, event planning &amp; management, luxury event spaces, golf courses &amp; recreation, guest experience, environmental stewardship, d2c, luxury hospitality, signature experiences, luxury travel, family-friendly resorts, services, wedding venues, hospitality, eco-friendly initiatives, local flavor integration, destination marketing, golf collection, spa &amp; wellness, award-winning spas, wellness programs, b2c, cultural immersion, food and beverage, culinary experiences, spa retreats, luxury amenities, destination resorts, luxury golf packages, construction &amp; real estate, consumer goods, consumers, leisure, travel &amp; tourism, events services, health, wellness &amp; fitness, food &amp; beverages, american (new), american (traditional), bars, breakfast &amp; brunch, nightlife</v>
          </cell>
          <cell r="J336" t="str">
            <v>CloudFlare Hosting, Bluekai, GitHub Hosting, ExactTarget, Emma, Remote, Mag+, Trend Micro Smart Protection, Kronos, Micros, Outlook, Microsoft Office, SchoolMessenger Social Media Managment, Opentable, Conviva Operational Data Platform, Delphi, SYNERGY, BirchStreet Procure-to-Pay, Microsoft Windows Server 2012, Quip, HubSpot Sales Hub, Meditech Expanse, Blender, AT&amp;T, FreePBX, Vertica, AboveNet, CyberKnife, Genius, Salesforce, PowerBI Tiles, SQL, Google AdWords Conversion, Microsoft Excel, Microsoft PowerPoint, Maestro PMS, OneTrust Tech Risk &amp; Compliance, Tor, IfByPhone, Medallia Video, Nevron Vision for SSRS, Dayforce, UKG, Salesforce CRM Analytics, Visio, Bing, FRAC Pumps, Freelance Distributed Control System (DCS), SALTO Systems, Canon Printers, Altair Radioss, Litmos, CONTROL, SharePoint, TopSpot, HeapAnalytics, , Deltek ComputerEase, Adobe Photoshop, Adobe InDesign, Microsoft Access, Oracle Analytics Cloud, Shop Floor Data Collection (SFDC), SAP Concur, Make, Toast, Micro, Gem, Silverware, Canon Multifunction Copiers, Spiceworks IP Scanner, Air, Aruba Mobility Controllers, ConvertCart, Postpresso, Elite Software HVAC Solution, ROOM, Google Publisher Tag (GPT), WebOffice, Board, IBM SPSS Modeler, Instagram, Linkedin Marketing Solutions, Microsoft Outlook, Mindbody, Adobe Acrobat, Inventor, Vizergy Central Reservation System, Security, Gauges, SES, GRIN, Apache, MySQL, MongoDB, Azure Linux Virtual Machines, Harmony Email &amp; Collaboration, ANGEL LMS, Cvent, Yellow Dog Inventory, Concur, Nortel Meridian, Fry, SOCi, CPMStar, Facebook Conversion Tracking, Microsoft Teams Rooms, Microsoft Teams, Zoomdata, UltiPro, Track-It!, Amazon Linux 2, Office365, SpaSoft, Medallia Zingle, Corpay, ManageEngine, FedEx, Excel4Apps, Cisco WebEx Teams, NICE, Microsoft Word, Sysomos, ACL, Secured MVC Forum on Windows 2012 R2, Canva, Zoho, Omniture (Adobe), AWS Database Migration Service, Onit, CartStack, Amazon Kinesis Data Firehose, ThoughtSpot, Yahoo! Japan Promotional Ads, Provenir, Microsoft Windows Defender Antivirus, McAfee, AVG, Okta, Webtrends Analytics for Sharepoint, OPERA Cloud PMS, .NET, Microsoft SQL Server Reporting Services, Backblaze Computer Backup, IBM Operational Decision Manager (ODM), China Net Center, FastBooking, Expedia, Microsoft Authenticator, Windows 11, Dell Tablet, Espresso, impact.com, Tripleseat, blend, Oracle BI Publisher, UKG Wallet, FordDirect Chat, Sage, Red Canary, Less, Epic, Google Cloud Data Loss Prevention, Git, NCR Vision, CAT, Star, Genesys SIP, Cisco VoIP, Cisco Meraki SD-WAN, AWS VPN, Oracle GRC, Electron, Pega CRM Suite, Microsoft AdCenter, ISO+â„¢, Google, Capacitor, GFI, Global Relay, NUnit, Switch Concepts, Ã‚Â© 2009- Filter, CPI, iCIMS, First Advantage, Box, Agilysys Visual One, Eventbrite, Ning, PulsePoint, Etracker, Respond, Symphony Commerce, Factors.AI, Open AdStream</v>
          </cell>
          <cell r="O336">
            <v>2800000000</v>
          </cell>
          <cell r="P336">
            <v>64</v>
          </cell>
          <cell r="Q336" t="str">
            <v>Omni Hotels &amp; Resorts is a luxury hotel company based in Dallas, Texas, operating around 50 upscale properties mainly in the United States, Canada, and Mexico. Founded in 1958 as Dunfey Hotels, the company rebranded to Omni Hotels in 1983. Today, it boasts over 21,000 rooms and employs approximately 17,000 to 19,000 people.
Omni Hotels offers a variety of hospitality services, including upscale accommodations with four-diamond service, business travel services with meeting spaces and event hosting, and leisure experiences featuring golf, spa, and dining options. The company targets upscale travelers and corporate clients, providing distinctive stays in major cities and resort destinations. Omni emphasizes authentic local experiences and personalized service, supported by its Select GuestÂ® loyalty program. Notable properties include The Omni Homestead Resort, Omni Parker House, and Omni Berkshire Place in New York City.</v>
          </cell>
          <cell r="R336">
            <v>1996</v>
          </cell>
        </row>
        <row r="337">
          <cell r="A337" t="str">
            <v>Marsh</v>
          </cell>
          <cell r="B337">
            <v>0</v>
          </cell>
          <cell r="C337">
            <v>90000</v>
          </cell>
          <cell r="D337" t="str">
            <v>professional training &amp; coaching</v>
          </cell>
          <cell r="E337" t="str">
            <v>http://www.marsh.com</v>
          </cell>
          <cell r="F337" t="str">
            <v>http://www.linkedin.com/company/marshglobal</v>
          </cell>
          <cell r="G337" t="str">
            <v>New York</v>
          </cell>
          <cell r="H337" t="str">
            <v>New York</v>
          </cell>
          <cell r="I337" t="str">
            <v>professional services, risk mitigation planning, climate change risk, insurance agencies and brokerages, specialized risk consulting, industry-specific expertise, multinational risk solutions, risk management solutions, risk management analytics, risk assessment, insurance negotiation, risk management strategies, financial services, data analytics, risk analytics tools, emerging risks, risk management industry, aviation, geopolitical risks, construction &amp; real estate, sector-specific risk, risk management innovation, risk management tools, sector-specific risk analysis, transportation, risk consulting, risk management consulting, b2b, risk mitigation strategies, business risk analysis, risk advisory, risk transfer solutions, professional liability, high-net-worth risk management, global risk advisor, risk assessment platforms, industry-specific risk solutions, multinational clients, high-net-worth clients, small business insurance, digital risk management, risk transfer programs, industry risk advisory, big data analytics, insurance broking, insurance solutions, risk solutions provider, insurance, insurance programs, risk management technology, risk management consulting services, cybersecurity insurance, risk management services, business interruption, government, natural disaster risk, risk data analytics, construction, tailored risk management, risk intelligence, industry risk analytics, risk transfer strategies, cyber risk, risk mitigation, risk modeling, digital risk tools, energy, risk analytics, regulatory compliance, risk management practices, risk consulting services, client risk management, financial liability, risk management platform, risk assessment tools, industry risk solutions, energy &amp; utilities, risk modeling technology, manufacturing, insurance brokerage, enterprise risk management, healthcare, risk advisory services, business continuity, tailored risk strategies, risk management frameworks, risk analysis, services, risk management, risk solutions, captives, consulting, transportation &amp; logistics, risk transfer, claims advocacy, consulting services, global insurance, supply chain insurance, employee health benefits, property risk, cyber risk solutions, political risk advice, environmental risk management, multinational insurance, client advisory services, specialty insurance, claims management, captives insurance, aerospace insurance, marine insurance, energy risk management, financial institutions insurance, healthcare insurance, automotive insurance, construction insurance, media liability insurance, manufacturing risk solutions, real estate insurance, retail insurance, takaful insurance, transactional risk solutions, trade credit insurance, workers compensation, share economy insurance, alternative risk transfer, strategic risk consulting, fine art insurance, gaming insurance, transportation insurance, utilities risk, agriculture insurance, education insurance, hospitality risk, entertainment insurance, life sciences insurance, global placement services, risk analytics consulting, claims processing services, finance, legal, professional training &amp; coaching, insurance agencies &amp; brokerages, enterprise software, enterprises, computer software, information technology &amp; services, mechanical or industrial engineering, health care, health, wellness &amp; fitness, hospital &amp; health care, management consulting</v>
          </cell>
          <cell r="J337" t="str">
            <v>Route 53, Microsoft Office 365, Amazon AWS, Kaltura, VueJS, Atlassian Cloud, Mapbox, MongoDB, Adobe CQ, Omniture (Adobe), Pardot, MailJet, Amazon SES, Slack, Active Campaign, Adobe Marketing Cloud, reCAPTCHA, Vimeo, Mobile Friendly, Visual Website Optimizer, Google Tag Manager, DoubleClick, Google Maps, Bootstrap Framework, DoubleClick Conversion, Multilingual, Qualtrics, Google Plus, DoubleClick Floodlight, Google Dynamic Remarketing, Apache, Darwinbox, Adobe Creative Cloud, Advanced Solutions International (ASi), Tableau, Microsoft Excel, PostgreSQL, Oracle Analytics Cloud, Amazon Web Services (AWS), Microsoft Azure, Azure Linux Virtual Machines, PostGIS, Hi-Media Performance, SailPoint IdentityNow, SailPoint IdentityIQ, Relativity, SAP SuccessFactors, Workday, Cornerstone HR, Talentia Software, bswift, EFI, ImageRight, Microsoft Office, Microsoft PowerPoint, Infoblox, WebOffice, Adobe Experience Manager, Frontify, Certinia, Salesforce, Outlook, BILL, Google AdWords Conversion, ServiceNow, Salesforce CRM Analytics, IBM PowerHA, Spreadsheet Server by insightsoftware, Gem, Lytics, Python, Node.js, .NET, Microsoft SQL Server Reporting Services, FACTS, Kubernetes, AWS Trusted Advisor, Microsoft Azure Monitor, HELM, Linkedin Marketing Solutions, AI, R, SQL, Databricks, Excel4Apps, Power BI Documenter, Zoho CRM, Cisco WebEx Teams, MEDITECH BBK, AWS Analytics, Azure Analysis Services, CloudCheckr, Flexera, Microsoft Sql Server, Sagitta, SAS Analytics Pro, Absorb LMS, Zoomdata, Adobe Photoshop, Adobe InDesign, Microsoft OneDrive, SharePoint, Microsoft Power Platform, Office365, Microsoft Power Apps, Microsoft Power Automate, Eyefinity OfficeMate, DocuSign, IBM POWER7 Systems, Connect, Planview LeanKit, Azure Devops, Commscope Ruckus, Ameyo by Exotel Cloud Contact Center, MAX by AppLovin, Revel iPad POS, Intel, React, TypeScript, Google AlloyDB for PostgreSQL, Neogov HRMS, Microsoft Dynamics CRM, Microsoft Windows Server 2000, C#, ASP.NET, BASE, Onit, Mode, Domo, Zendesk, LinkedIn Ads, PowerBI Tiles, Microsoft PowerShell, OpenLDAP, Javascript, Express JS Framework, Flask, pandas, IBM Storage Suite for IBM Cloud Paks, Argocd, Argo, WildApricot, comScore, ANGEL LMS, .GIS, SAS Enterprise Guide, Nestjs, Fastapi, Dell EMC Isilon, NetApp, Alteryx, AWS SDK for JavaScript, Spring, SAP SuccessFactors Learning, Act!, QlikView, Qlik Sense, FlipHTML5, CSS, Blueprism, SysTools VBA Password Recovery, Microsoft Access, Microsoft Word, BrightEdge, Ceros, YouTube, Meta Ads Manager, Google, Origami Risk, Epic, Smartsheet, Asana, Cisco VoIP, Wrike, Microsoft Dynamics, Applied Epic, IBM Data Warehouse, Fusion ERP Analytics, Pandora FMS, ISO+â„¢, Dell EMC PowerStore, Dash, Red Hat, Microsoft Windows Server 2012, Strato, Adobe Premiere Pro, Adobe After Effects, Spring Boot, DotNetNuke, Microsoft Teams Rooms, J2EE, Apache Struts, Hibernate, jQuery, Apigee, OpenAPI, Docker, Git, Datadog, JPA Health, Spring Cloud, C# (C Sharp), Unix, Divi, Endurance, Tor, GE iFIX, Loom, Clientconnexion, Apache Kafka, REST, Jira, Confluence, Enom, Impact Radius, Microsoft AdCenter, Mag+, Oracle E Business Suite, Armis, Dell iDRAC (Integrated Dell Remote Access Controller), Bitly, KNIME Analytics Platform, Adobe, Interact, Oracle Essbase, Oracle iProcurement, VMware vRealize Orchestrator, Diligent Entities, Ansible, HP-UX, IBM AIX, Oracle Linux, Oracle Solaris, Oracle ZFS, Perl, Terraform, Microsoft Teams, PowerMax, Micro Focus Operations Manager, Oracle Cloud, Azure Files, Figma, ChatGPT, Claude, GraphQL, Hive, Angular, BeyondTrust, CyberArk, Delinea, Microsoft Active Directory Federation Services, OpenID, SailPoint, SAM, Akamai Connected Cloud (formerly Linode), Camunda, SAP Financial Supply Chain Management (FSCM), Groovy, SonarQube, CompuMarkâ„¢, Black Duck, Express, Cisco Unified Intelligence Center, MapMarker, GEP, Bloomberg Professional Services, Refinitiv World-Check Risk Intelligence, Mavenlink, Tableau Prep, Rise, Extend, CAT, Google Ads, Emma, Workday Payroll, Weibo, Foursquare Studio, AT&amp;T, ASG Software, eVestment, HTML Pro, Barracuda MSP, ServiceNow UI Builder, PROS, Cisco AppDynamics, Pega CRM Suite, Air, Oracle EBS CRM, Ning, Visio, Sage, Flashtalking by Mediaocean, Silver Plume, ebs, Pendo., Cvent, Arcserve, Arctera Backup Exec, Commvault, Ipswitch WhatsUp Gold, Oracle EBS Projects, Salesforce Service Cloud, Oracle Payments, Skedge.me, Amazon Associates, Amazon S3, Sizmek (MediaMind), Nutanix, VMware Horizon, Amazon CloudWatch, Amazon Virtual Private Cloud (Amazon VPC), Akamai CDN Solutions, LinkedIn Recruiter, Kong Insomnia, PRO.FILE, HireRight, Glassdoor, Handshake, ZoomInfo, Cinema 4D, Evolve IP, Lua, Litmus, Adobe Analytics, Microsoft Dynamics 365, PySpark, Snowflake, ADP, Taleo Applicant Tracking Systems (ATS), Oracle Cloud Infrastructure, Degreed, Affiliate Window, SAP Advanced Data Migration and Management (SAP ADMM) by Syniti, LogicMonitor, HCL BigFix, AlertSite by Smartbear, xMatters, Kiteworks, Zscaler, Globalscape, Palo Alto PA-5200 Series, BigPanda, Tampa AS400 Inc, QMetry Automation Studio, Microsoft.NET Core 3.1, Power Query, DAX, PayScale, Descartes MacroPoint, Omie, Amazon GameLift, Oracle General Ledger, Workday Financial Reporting and Analytics, SAP Enterprise Portfolio and Project Management, Azure Cost Management and Billing, Spark, Boomi, AWS Transfer for SFTP, iManage, Corel, Next.js, Copilot, Oracle XML DB, Zucchetti, Adobe Animate, Later, Adobe Captivate, Confluent, AWS CloudFormation, Sysdig Secure, Snyk, Ruby On Rails, GitHub Actions, NetSuite CRM, e-automate, Brainshark, OpenTelemetry, Bash, go+, Vector, Amazon Elastic Load Balancing, JTL-Shop 3</v>
          </cell>
          <cell r="K337">
            <v>600110000</v>
          </cell>
          <cell r="L337" t="str">
            <v>Debt Financing</v>
          </cell>
          <cell r="M337">
            <v>600000000</v>
          </cell>
          <cell r="N337">
            <v>46054</v>
          </cell>
          <cell r="O337">
            <v>26981000000</v>
          </cell>
          <cell r="Q337" t="str">
            <v>Marsh LLC is a global professional services firm based in New York City, specializing in insurance broking and risk management. Founded in 1871, the company employs around 45,400 people across more than 130 countries and generated $10.208 billion in revenue in 2021. As a subsidiary of Marsh McLennan, Marsh helps clients navigate risks and build resilience through data-driven insights and industry expertise.
The firm offers a wide range of services, including insurance broking, risk management consulting, and insurance program management. Marsh also provides specialized services such as crisis consulting, cybersecurity solutions, and employee health and benefits programs. Its clients include large multinationals, middle-market businesses, small enterprises, and government entities across various sectors, including healthcare, technology, and finance. Marsh is dedicated to helping organizations turn uncertainty into opportunity through innovative risk management strategies.</v>
          </cell>
          <cell r="R337">
            <v>1871</v>
          </cell>
        </row>
        <row r="338">
          <cell r="A338" t="str">
            <v>Protiviti</v>
          </cell>
          <cell r="B338">
            <v>0</v>
          </cell>
          <cell r="C338">
            <v>9500</v>
          </cell>
          <cell r="D338" t="str">
            <v>management consulting</v>
          </cell>
          <cell r="E338" t="str">
            <v>http://www.protiviti.com</v>
          </cell>
          <cell r="F338" t="str">
            <v>http://www.linkedin.com/company/protiviti</v>
          </cell>
          <cell r="G338" t="str">
            <v>Menlo Park</v>
          </cell>
          <cell r="H338" t="str">
            <v>California</v>
          </cell>
          <cell r="I338" t="str">
            <v>fsi regulatory compliance, enterprise performance management, governance risk &amp; compliance services, data management advanced analytics, restructuring &amp; bankruptcy, business consulting, risk management, risk &amp; compliance, digital, internal audit &amp; financial advisory, business performance improvement, creditoperational risk, internal audit, it security &amp; privacy, legal, ifrs, data management amp advanced analytics, technology consulting, business consulting &amp; services, supply chain management, digital risk solutions, b2b, acquisitions, risk assessment, forensic investigations, management consulting services, cybersecurity firm acquisition, staffing support, client solutions, digital resilience, fortune 1000, government, digital tools, ai-driven insights, client industries, regulatory risk, objectivity, transaction services, bankruptcy advisory, cybersecurity, market expansion, strategic acquisitions, automated risk controls, service lines, cloud-based solutions, data forensics, operational resilience, information technology, robotic process automation, cyber risk management, ai and automation, finance, strategic growth, service offerings, consulting projects, objectives insights, legal consulting, consulting, regulatory compliance, compliance, financial risk, digital audit, professional services, business intelligence, data governance, management consulting, automated compliance, ai in risk management, risk mitigation strategies, industry expertise, industry sectors, enterprise risk management, professional workforce, financial reporting, digital audit tools, global consulting, technology risk, innovation, financial advisory, operational efficiency, enterprise data, managed services, digital innovation, regulatory environment, forensic analysis, global presence, multinational, cloud solutions, enterprise risk, leadership development, staffing resources, governance, staffing capabilities, legal services, risk consulting, risk analytics, managed solutions, fortune global 500, enterprise automation, automation, digital ecosystem, services, artificial intelligence, business continuity, client success, consulting innovation, digital risk assessment, cyber forensics, financial services, client base, digital risk management, digital audit frameworks, project support, business strategy, corporate culture, customer experience, digital governance, risk transformation, consulting services, digital transformation, deep expertise, consumer goods, global offices, enterprise forensics, client engagement, data analytics, finance transformation, data privacy, employee experience, operations consulting, technology integration, sustainability consulting, quantum computing, audit services, executive advisory, compliance solutions, digital strategy, ecosystem partnerships, finance operations, change management, third-party risk management, technology risk management, process improvement, market insights, agile operations, client management, innovation consulting, cross-functional teams, governance risk compliance, transformation services, industry insights, business process optimization, organizational change management, growth strategies, logistics &amp; supply chain, professional training &amp; coaching, analytics, information technology &amp; services, financial consulting, cloud computing, enterprise software, enterprises, computer software, consumers, marketing, marketing &amp; advertising</v>
          </cell>
          <cell r="J338" t="str">
            <v>CloudFlare CDN, Route 53, Outlook, Microsoft Office 365, Amazon AWS, CloudFlare Hosting, Drupal, VueJS, Pantheon, Microsoft Azure Monitor, Microsoft Application Insights, Jira, Atlassian Confluence, OneTrust, React Redux, GitLab, Microsoft Sharepoint, The Trade Desk, Workday, Freshdesk, Omniture (Adobe), Salesforce, Slack, iCIMS, Adobe Marketing Cloud, Varnish, ON24, Vimeo, Eloqua, Mobile Friendly, Google Tag Manager, reCAPTCHA, Workday Recruit, Remote, AI, Alteryx, Microsoft Power Platform, Microsoft SQL Server Reporting Services, Python, R, Tableau, IoT, PowerBI Tiles, , Okta, Ping Identity, Microsoft Entra, ServiceNow, Oracle Cloud EPM, Aryson MySQL to MSSQL Converter, X, C#, Javascript, Azure Logic Apps, Azure Functions, Oracle Cloud, Fusion ERP Analytics, SAP ERP Human Capital Management (HCM), Oracle Supply Chain Management (SCM) Cloud, PeopleSoft Enterprise Performance Management (EPM), Amazon Associates, Gem, Security, Prisma Access, Microsoft Dynamics CRM Consulting, Oracle GRC, SAP Contract Lifecycle Management (CLM), Zycus Source-to-Pay, Oracle Analytics Cloud, Oracle BI Publisher, Oracle Data Integrator, Azure Service Fabric, Azure Analysis Services, FUSION, Copilot, Microsoft Office, Dynamics 365 Finance, Dynamics 365 Project Operations, Microsoft Dynamics 365, Google AdWords Conversion, Microsoft Excel, Microsoft PowerPoint, Visio, accessiBe, Postman, OpenAPI, Mulesoft, IBM WebSphere Automation, Oracle Fusion Middleware, Tealium, AWS Analytics, IBM ILOG CPLEX Optimization Studio, Terraform, Angular Material, AWS CloudFormation, .NET, SAP S/4HANA, Microsoft Sql Server, SQL, Power BI Documenter, Gearset, Azure Devops, Mural, Miro, Figma, Adobe XD, Sketch, DATAVERSE LTD, Microsoft Power Apps, Microsoft Power Automate, SharePoint, Microsoft Teams, Microsoft Dynamics 365 CE, Google Cloud APIs, REST, Dynamics 365 Customer Insights, Azure AI Studio, Micro, NetSuite, NetSuite SuiteFlow, Azure Purview, Microsoft OneDrive, Cisco WebEx Teams, Microsoft Exchange Server 2003, Oracle Integration Cloud, webMethods Integration Server, ADAPT, Oracle Visual Builder Cloud Service, Salesforce Commerce for B2B, SS&amp;C, API Gateway, , Upshot Commerce, Oracle Planning Cloud, Microsoft Teams Rooms, Adobe Experience Platform, Adobe Experience Cloud, Salesforce Marketing Cloud</v>
          </cell>
          <cell r="O338">
            <v>2000000000</v>
          </cell>
          <cell r="Q338" t="str">
            <v>Protiviti is a global consulting firm that specializes in governance, risk, internal audit, finance, technology, operations, data, digital, and legal services. Founded in May 2002, the firm emerged from the acquisition of former Arthur Andersen employees and has since established a strong presence in the consulting industry. Protiviti is a wholly owned subsidiary of Robert Half, a Fortune 500 staffing company.
With over 9,500 professionals across more than 85 offices in over 25 countries, Protiviti serves a diverse client base, including over 80 percent of Fortune 100 and Fortune 500 companies, as well as smaller businesses and government agencies. The firm offers a wide range of services, including internal audit and financial advisory, risk and compliance consulting, technology consulting, and data analytics. Protiviti is recognized for its people-first culture and has been listed among Fortune's "100 Best Companies to Work For" since 2015.</v>
          </cell>
          <cell r="R338">
            <v>2002</v>
          </cell>
        </row>
        <row r="339">
          <cell r="A339" t="str">
            <v>WhatsApp</v>
          </cell>
          <cell r="B339">
            <v>0</v>
          </cell>
          <cell r="C339">
            <v>4600</v>
          </cell>
          <cell r="D339" t="str">
            <v>information technology &amp; services</v>
          </cell>
          <cell r="E339" t="str">
            <v>http://www.whatsapp.com</v>
          </cell>
          <cell r="F339" t="str">
            <v>http://www.linkedin.com/company/whatsapp.</v>
          </cell>
          <cell r="G339" t="str">
            <v>Menlo Park</v>
          </cell>
          <cell r="H339" t="str">
            <v>California</v>
          </cell>
          <cell r="I339" t="str">
            <v>business, instant messaging, mobile applications, erlang, messaging, secure, end to end encryption, reliable, web, private, software development, business messaging solutions, media sharing media, operational efficiency, communication services, messaging platform, user experience, mobile messaging app, global messaging platform, file sharing, user privacy protection, global communication, regional market penetration, international user base, cross-platform communication, media sharing, cloud messaging, user security, end-to-end encryption, privacy-focused messaging, user privacy, enterprise messaging platform, media sharing capabilities, reliable communication, regional expansion, group chats, business communication, b2c, messaging service, enterprise communication, global communication network, instant messaging security, user data security, cloud-based messaging, end-to-end encryption technology, enterprise communication tools, multiplatform support, customer engagement, ad-free messaging, instant messaging app, business messaging, cross-platform messaging, group call functionality, reliable cross-platform messaging, user data privacy, secure communication, media sharing features, multiplatform app support, secure messaging, instant messaging technology, cloud messaging infrastructure, voice calling, services, privacy, privacy technology, mobile messaging security, d2c, voice and video calls, global user base, cross-platform, push notifications, whatsapp business, mobile app, reliable messaging, enterprise solutions, privacy-focused technology, video calling, business customer engagement, ad-free communication, file sharing technology, push notification technology, business solutions, ad-free, international markets, information technology and services, enterprise messaging, secure messaging technology, push notification system, media sharing innovations, user engagement, global expansion, text messaging, mobile messaging, mobile security features, regional market growth strategies, web search portals, libraries, archives, and other information services, cross-platform compatibility, digital payments, b2b, encryption, mobile security, regional expansion strategy, regional market growth, mobile apps, information technology &amp; services, ux, internet</v>
          </cell>
          <cell r="J339" t="str">
            <v>Microsoft Office 365, Slack, Salesforce, AI, Mode, CallMiner Eureka</v>
          </cell>
          <cell r="K339">
            <v>21858250000</v>
          </cell>
          <cell r="L339" t="str">
            <v>Merger / Acquisition</v>
          </cell>
          <cell r="M339">
            <v>21800000000</v>
          </cell>
          <cell r="N339">
            <v>41913</v>
          </cell>
          <cell r="O339">
            <v>13000000000</v>
          </cell>
          <cell r="Q339" t="str">
            <v>WhatsApp is a messaging application owned by Meta that emphasizes secure, end-to-end encrypted communication for both individuals and businesses. It uses the Signal encryption protocol to ensure that messages are protected before they leave the user's device, allowing only the intended recipient to access them. The platform distinguishes between personal and business accounts, with features like verified badges to confirm authenticity for business users.
For businesses, WhatsApp offers a dedicated app that allows them to create accounts, interact with customers, and manage their profiles. Business accounts can utilize features such as profile labels and tools for customer engagement. Additionally, businesses can opt for the Meta Verified subscription, which provides enhanced verification and protection. WhatsApp also maintains a blog to share news, updates, and tips related to the app.</v>
          </cell>
          <cell r="R339">
            <v>2009</v>
          </cell>
        </row>
        <row r="340">
          <cell r="A340" t="str">
            <v>Ashley Furniture Industries</v>
          </cell>
          <cell r="B340">
            <v>0</v>
          </cell>
          <cell r="C340">
            <v>35000</v>
          </cell>
          <cell r="D340" t="str">
            <v>furniture</v>
          </cell>
          <cell r="E340" t="str">
            <v>http://www.ashleyfurnitureindustriesllc.com</v>
          </cell>
          <cell r="F340" t="str">
            <v>http://www.linkedin.com/company/ashley-furniture-industries</v>
          </cell>
          <cell r="G340" t="str">
            <v>Arcadia</v>
          </cell>
          <cell r="H340" t="str">
            <v>Wisconsin</v>
          </cell>
          <cell r="I340" t="str">
            <v>distribution, manufacturing, retail, furniture &amp; home furnishings manufacturing, family-owned business, furniture industry supply chain, customer service, custom furniture, international markets, furniture innovation, affordable furniture, retail network, wholesale supply, retail franchise, sustainable furniture, furniture assembly, furniture repair, furniture branding, supply chain management, furniture quality control, brand development, b2c, manufacturing efficiency, consumer furniture, retail franchise model, mass-market retail, furniture industry, furniture sourcing, retail stores, global distribution, furniture logistics, product development, mass-market design, customer experience, furniture sales, furniture distribution, home furnishings, furniture export, furniture manufacturing, home furniture, e-commerce, home improvement, furniture supply chain, cost control, mass-market furniture, furniture customization, retail furniture, home living, furniture trends, furniture technology, innovation, furniture design, vertical integration, furniture brands, e-commerce furniture, household and institutional furniture manufacturing, wholesale furniture, furniture marketing, home decor, quality assurance, interior design, supply chain optimization, quality furniture, furniture production, community involvement, b2b, mechanical or industrial engineering, logistics &amp; supply chain, consumer internet, consumers, internet, information technology &amp; services, household &amp; institutional furniture manufacturing</v>
          </cell>
          <cell r="J340" t="str">
            <v>CSC Corporate Domains, Fastly CDN, Postmark, Constant Contact, Outlook, Microsoft Office 365, Microsoft Application Insights, Salesforce Commerce Cloud, FedEx, React Redux, Mapbox, Demandware Analytics, Demandware, Wordpress VIP, Google Tag Manager, Nginx, WordPress.org, YouTube, Mobile Friendly, Optimizely, Varnish, Google Analytics Ecommerce Tracking, Pixlee, Cloudinary, Google Play, Typekit, Bootstrap Framework, Candid, Parse.ly, Google Font API, Remote, Remedy Single Sign On, Microsoft Azure Monitor, Google Cloud, Kubernetes, Docker, Terraform, AWS CloudFormation, Python, AWS SDK for JavaScript, .NET, Tampa AS400 Inc, Microsoft Excel, OneTrust Tech Risk &amp; Compliance, SAP Data Migration, Motigo, Azure Synapse Analytics, Thomson Reuters Legal Tracker, Micro, Microsoft PowerShell, Microsoft Intune Enterprise Application Management, SOTI Mobicontrol, Samsung Knox, Apple Business Manager, Microsoft Exchange, Microsoft Windows Server 2012, Microsoft Active Directory Federation Services, Apple macOS, Azure Linux Virtual Machines, Android, Kiosked, Inventor, Automic Automation, Data Analytics, Secured MVC Forum on Windows 2012 R2, Amazon Linux 2, InterSystems, UPS, IoT, Gem, BASE, SQL, Excel4Apps, Power BI Documenter, Dell iDRAC (Integrated Dell Remote Access Controller), Tor, Salesforce, Intel, Quip, CONTROL, GEP, Mode, aPriori Digital Manufacturing Simulation Software, Git, Microsoft Office, UKG Pro, HighJump, Analyzer, eMaint CMMS, LogIC, Siemens SIMATIC HMI (Human Machine Interface), Siemens SIMATIC S7, Wider Planet, Dassault SOLIDWORKS, AutoCAD, Mastercam, Moldflow, Render, Amazon Web Services (AWS), Microsoft Azure, Google Cloud Platform, ABB Robotics, Box, Azure Blockchain Service, Amazon Elastic Block Store (EBS), Dynamics 365 Customer Insights, Microsoft SQL Server Reporting Services, Mag+, Spiceworks IP Scanner, Taleo Applicant Tracking Systems (ATS), Brocade Switches, OnBase, IBM Maximo IT, Canon Printers, Azure AI Search, Less, PowerBI Tiles, AC500 PLC, AVEVA InTouch HMI, CNC Software, Bevywise MQTT Broker, Wasp Barcode, Visio, Microsoft Endpoint Configuration Manager (MECM), TUNE, Microsoft Windows Server 2000, Azure Active Directory B2C, Pivotal tc Server, Dell Tablet, Azure Analysis Services, AT&amp;T, 24-7 Media, Rapid7 InsightVM, Salesforce CRM Analytics, Apple, Netlify, AI, VMware vCenter CapacityIQ, Optitex Creative, Mari, Cisco WebEx Teams, Adobe Illustrator, Siemens PROFIBUS, FANUC FIELD System, Act!, Adform DMP, SOTI, MEX Maintenance Software, Smart AdServer, Azure Devops, Infor XA, Jira, Sardine, ServiceNow, SimCorp Gain, Vscode, SHL, R, Tableau, Onit, SAP Emergency Access Management (EAM), ISO+â„¢, Axis, Turn, Microsoft Project, mabl, SS&amp;C, Infor Birst, Lytics, Cascade CMS, REACH, Ning, SentinelOne, Abnormal Security, Deltek ComputerEase, Workamajig, Feathr, FlexSim, MATLAB, Demandforce Reviews Widget, Elite Software HVAC Solution, Canon Multifunction Copiers, Kofax Capture, WebOffice, Microsoft Teams Rooms, Strato, Air, NUnit, Microsoft Purview eDiscovery, Olo, ChatGPT, Copilot, Homestead, Frame, REST, Spiideo Perform, Electron, LinkedIn Ads, UKG, Figma, Adobe Creative Suite, CAT, Bluebeam Revu, Vero, Ignition SCADA, WMS, OpenProject, SAP Integrated Business Planning, Maropost, EFI, SAP S/4HANA, , Dynamics 365 Finance, Planful, Anaplan, OneStream, ACL, IBM Db2 for Linux, UNIX, and Microsoft Windows, Mulesoft, Boomi, Kofax, Tungsten RPA</v>
          </cell>
          <cell r="O340">
            <v>6850000000</v>
          </cell>
          <cell r="Q340" t="str">
            <v>Ashley Furniture Industries, LLC (AFI) is a family-owned American furniture company founded in 1945. It is recognized as the world's largest furniture manufacturer and the leading furniture retailer in the United States since 2006. AFI has full vertical integration, managing design, manufacturing, distribution, and retail operations.
Originally starting as a sales organization in Chicago, AFI has grown significantly under the leadership of the Wanek family. The company shifted its focus to manufacturing bedroom furniture in the 1970s and expanded its product range to include various home furnishings, such as dining room sets and upholstered items. AFI operates an extensive international supply chain with manufacturing facilities in the U.S., China, and Vietnam, and it retails through over 1,125 Ashley HomeStores worldwide. The company emphasizes quality, innovation, and customer satisfaction while also investing in employee development and community support initiatives.</v>
          </cell>
          <cell r="R340">
            <v>1945</v>
          </cell>
        </row>
        <row r="341">
          <cell r="A341" t="str">
            <v>Crown Holdings, Inc.</v>
          </cell>
          <cell r="B341">
            <v>0</v>
          </cell>
          <cell r="C341">
            <v>23000</v>
          </cell>
          <cell r="D341" t="str">
            <v>packaging &amp; containers</v>
          </cell>
          <cell r="E341" t="str">
            <v>http://www.crowncork.com</v>
          </cell>
          <cell r="F341" t="str">
            <v>http://www.linkedin.com/company/crown-holdings-inc-</v>
          </cell>
          <cell r="G341" t="str">
            <v>Morrisville</v>
          </cell>
          <cell r="H341" t="str">
            <v>Pennsylvania</v>
          </cell>
          <cell r="I341" t="str">
            <v>metal closures, aerosol cans, food cans, metal packaging, beverage cans, manufacturing, safety, transit packaging, promotional packaging, food &amp; beverage packaging, sustainability, speciality cans, very sensitive product packaging, corporate social responsibility, fortune500, governance, sustainable packaging, engineering, aluminum, quality, environment, education, containers/packaging, industrials, global packaging solutions, aerosol containers, rigid packaging products, consumer goods, technical support, beverage industry, food industry, personal care packaging, luxury goods, environmental responsibility, customer satisfaction, innovation, market leadership, developing markets, aluminum cans, packaging sustainability, customer demographics, major manufacturers, packaging solutions, industrial applications, competitive landscape, packaging technology, customer training, market expansion, strategic acquisitions, environmental governance, packaging design, recyclability, food safety, product innovation, customer service, graphic design, decorations, promotional tins, circular economy, waste prevention, resource efficiency, employee safety, diversity and inclusion, supply chain management, sustainability reporting, climate action, renewable energy, biodiversity, product lifecycle, packaging materials, consumer marketing, product recovery, pilot facilities, consultative services, seaming techniques, can manufacturing, global supplier, packaging enhancements, sustainable sourcing, craft beverages, wellness drinks, energy drinks, global growth, nutrition, artwork templates, consultation services, supply chain sustainability, b2b, b2b2c, d2c, services, mechanical or industrial engineering, environmental services, renewables &amp; environment, consumers, logistics &amp; supply chain, clean energy &amp; technology, health, wellness &amp; fitness</v>
          </cell>
          <cell r="J341" t="str">
            <v>AT&amp;T DNS, Microsoft Office 365, Drupal, Slack, SuccessFactors (SAP), Shopify, Typekit, Yotpo, Google Analytics, Lucky Orange, Workday Recruit, Nginx, Facebook Login (Connect), Facebook Widget, Vimeo, reCAPTCHA, Multilingual, Bootstrap Framework, JW Player, Stripe, Bing Ads, Hubspot, Varnish, Gravity Forms, Facebook Custom Audiences, Mobile Friendly, Simpli.fi, Google Tag Manager, Google Maps, Google Font API, Google Play, WordPress.org, Squarespace ECommerce, Remote, BluJay, mabl, SentenceTransformers, Tor, Git, EMaint, Gem, Kanbanize, Katalon Studio, AC500 PLC, Honeywell MES, AutoCAD, Abaqus Unified FEA, Dassault SOLIDWORKS, Microsoft Office, SAP S/4HANA, OneStream, SAP Data Migration, Motigo, Marchex, GRIN, Micro, Gauges, Make, Adobe Marketo Measure (formerly Bizible), WebCenter, Microsoft Excel, Outlook, CNC Software, eMaint CMMS, Sensor Tower, Motorola, SAP, MPulse Maintenance Software, Visio, CONTROL, AMP, Azure Analysis Services, Azure Data Lake Storage, Databricks, Power BI Documenter, Aras, JD Edwards, RIB Software iTWO, SS&amp;C, InterSystems, Wordpress.com, Wider Planet, AboveNet, FRAC Pumps, .NET, Oncord, BASE, IBM i, ISO+â„¢, Glia, Excel4Apps, SafeStart, Inventor, Mastercam, JMP, ARES, IoT, Barracuda Spam Firewall, Arena PLM, Tampa AS400 Inc, Cornerstone HR, Olo, Protheus, Compressor, Air, Ning, Loom, Brocade Switches, Siemens PLM, Homestead, Autodesk Inventor, Analyzer, WMS, CAT, Siemens SIMATIC HMI (Human Machine Interface), 3M 360 Encompass - Health Analytics Suite, Akamai CDN Solutions, Carpathia Hosting, ChinaCache, Cisco VPN, Cloud Foundry, Google Cloud Pub/Sub, Infoblox DHCP, Palo Alto Next-Generation Firewall (NGFW), Proofpoint CASB, SAM, SAS Enterprise Guide, TCP TimeClock Plus, Verizon WAF, VLAN, VMware SD-WAN, WP-Oauth, Zscaler ZTNA, Canon Printers, Meta Audience Network, Blue Coat PacketShaper, AudienceScience, Meshmixer, Quip, Salesforce CRM Analytics, NEC, TSYS, Aruba Mobility Controllers, Square, Bob, OneTrust Tech Risk &amp; Compliance, PowerFlex, LogIC, Google AdWords Conversion, accessiBe, Microsoft PowerPoint, AI, AVEVA InTouch HMI, Rapid7 InsightVM, Act!</v>
          </cell>
          <cell r="L341" t="str">
            <v>Other</v>
          </cell>
          <cell r="N341">
            <v>37561</v>
          </cell>
          <cell r="O341">
            <v>12365000000</v>
          </cell>
          <cell r="Q341" t="str">
            <v>Crown Holdings, Inc. is a prominent global supplier of rigid packaging products, focusing primarily on metal packaging such as beverage cans. Founded in 1892 by William Painter, the company has grown into a multinational operation with 189 manufacturing plants and sales facilities across 39 countries. Headquartered in Tampa, Florida, Crown Holdings employs 23,000 people and reported $11.8 billion in net sales for 2024.
The company specializes in a variety of packaging solutions, including aluminum beverage cans, food cans, and transit packaging. It serves diverse markets such as beverage, food, health and beauty, and luxury goods. Crown Holdings emphasizes sustainability in its operations, aiming to extend product shelf life and reduce waste. The company has received several accolades, including recognition as one of the World's Most Trustworthy Companies and Americaâ€™s Most Responsible Companies. With a commitment to innovation and expansion, Crown Holdings continues to invest in new facilities and capacity enhancements to meet growing demand globally.</v>
          </cell>
          <cell r="R341">
            <v>1892</v>
          </cell>
        </row>
        <row r="342">
          <cell r="A342" t="str">
            <v>Vee Technologies</v>
          </cell>
          <cell r="B342">
            <v>0</v>
          </cell>
          <cell r="C342">
            <v>3300</v>
          </cell>
          <cell r="D342" t="str">
            <v>outsourcing/offshoring</v>
          </cell>
          <cell r="E342" t="str">
            <v>http://www.veetechnologies.com</v>
          </cell>
          <cell r="F342" t="str">
            <v>http://www.linkedin.com/company/vee-technologies</v>
          </cell>
          <cell r="G342" t="str">
            <v>Decatur</v>
          </cell>
          <cell r="H342" t="str">
            <v>Georgia</v>
          </cell>
          <cell r="I342" t="str">
            <v>media monitoring &amp; analytics, engineering services, legal process outsourcing services, information technology, finance accounting services, engineering services outsourcing, legal process outsourcing, product engineering solutions, logistics outsourcing services, bpmbpo, animation services, finance &amp; accounting services, logistics, finance amp accounting services, logistics process services, egovernance, bpo, healthcare analytics, healthcare process services, legal process services, medical billing &amp; coding outsourcing services, media, revenue cycle management, aec services, outsourcing &amp; offshoring consulting, business process outsourcing, deep learning, artificial intelligence, cmmi level 3, media campaign measurement, market and competitive intelligence, product design and analysis, logistics services, pharmaceutical support services, engineering, services, product lifecycle management, iso 9001, healthcare bpo, electrical engineering, product engineering, coordination of benefits (cob), iso certifications, data security, ar/vr/mr development, freight bill processing, media measurement and roi analysis, data analytics, customer support services, media analytics, machine learning, market intelligence, strategy consulting, accounts receivable, eob/cob processes, media transcription and tagging, healthcare services, digital marketing, natural language processing, product design, healthcare it, it consulting, freight audit and payment, cloud computing, cloud services, data enrichment, freight and cargo management, customs documentation, automation and rpa, logistics support, ai and machine learning solutions, audit services, supply chain management, risk management, freight and cargo tracking, quality management, healthcare outsourcing, ai and machine learning, data security and compliance, healthcare claims processing, media campaign tracking, big data services, market trend analysis, ui/ux design services, business intelligence, customs discharge list, structural services, business process automation, security and compliance standards, enterprise data management, invoice and bill of lading processing, structural engineering services, low code/no code development, data science, media roi measurement, engineering solutions, healthcare, medical billing services, b2b, claims adjudication, digital transformation, security and quality certifications, animation and vfx services, project management, media monitoring and analytics, media market intelligence, application support and maintenance, automation services, media analytics dashboards, operational efficiency, media sentiment analysis, big data, media tagging and analysis, claims adjudication automation, ui/ux design, media analytics and reporting, media engagement metrics, revenue cycle solutions, security process maturity, big data analytics, robotic process automation, media measurement, provider data management, financial services, claims and revenue cycle management, supply chain edi implementation, virtual design and construction (vdc), workers' compensation audits, media engagement tracking, digital transformation services, media measurement and engagement, healthcare solutions, custom software development, product engineering services, data analytics services, media monitoring, explanation of benefits (eob), security certifications, virtual design and construction, consulting, customer support, enterprise software, media content tagging, it services, supply chain logistics, customs documentation services, animation for technical publications, finance, application development in low/no code, software development, legal services, workers' compensation processing, data management, ar/vr game development, finance and accounting outsourcing, structural and architectural services, market research, computer systems design and related services, media campaign analytics, bs8899 security standard, application development, hipaa compliance, claims processing, innovation, media transcription services, e-governance solutions, logistics solutions, finance and accounting, e-governance, bim implementation, accounts payable, payroll processing, tax preparation, e-learning solutions, 2d animation, 3d animation, video editing services, competitive analysis, workflow optimization, process engineering, embedded systems, technical publications, mechanical testing, quality assurance, sustaining engineering, research and development, customs management, document verification, education, manufacturing, distribution, construction, information technology &amp; services, outsourcing/offshoring, computer &amp; network security, strategic consulting, management consulting, health care, health, wellness &amp; fitness, hospital &amp; health care, marketing &amp; advertising, enterprises, computer software, logistics &amp; supply chain, analytics, productivity, app development, apps, embedded hardware &amp; software, hardware, research &amp; development, mechanical or industrial engineering</v>
          </cell>
          <cell r="J342" t="str">
            <v>Outlook, Microsoft Office 365, Amazon AWS, Slack, YouTube, Google Tag Manager, reCAPTCHA, Bootstrap Framework, Mobile Friendly, Facebook Custom Audiences, ProvideSupport, Facebook Login (Connect), Nginx, Facebook Widget, AI, Blazor, .NET, Microsoft SQL Server Reporting Services, QuickBooks, MercuryGate TMS, Dassault SOLIDWORKS, Siemens SIMATIC S7, OMRON SOFTWARE, Trane TRACE, Autodesk Inventor, AutoCAD, AVEVA PDMS, Teamcenter, Dassault ENOVIA, Windchill+, Revit, Navisworks, Salesforce CRM Analytics, Autodesk BIM 360 Docs, AVEVA E3D Design, CAESAR II, ADP, ETABS, Tekla, Google Search Appliance, Bluebeam, Microsoft.NET Core 3.1, C#, ASP.NET, Aryson MySQL to MSSQL Converter, PowerBI Tiles, Microsoft Power Automate, Workato, Power Query, DAX, Autodesk, Azure Devops, Azure Functions, Azure Data Lake Storage, Atlas by Facebook, VMware vCenter CapacityIQ, Parse.ly, Samsara, YieldBot, Microsoft Excel, DotNetNuke, GoToAssist (FASTchat), Veracode Static Analysis (SAST), Azure App Service, Azure SQL Database, Azure Cosmos DB, PubSub+, CAT, Azure Key Vault, Secured MVC Forum on Windows 2012 R2, SQL, Claude, Fastapi, Google Publisher Tag (GPT), Langchain, LangGraph, LlamaIndex, Meta Llama 3, Mist, Python, PyTorch, TensorFlow</v>
          </cell>
          <cell r="O342">
            <v>360400000</v>
          </cell>
          <cell r="Q342" t="str">
            <v>Vee Technologies is a global consulting and professional services organization founded in 2000, part of the Sona Valliappa Group. Headquartered in New York City, with key operations in Bangalore, India, the company specializes in technology-enabled solutions across various sectors, including healthcare, engineering, finance, logistics, and geospatial services. Vee Technologies aims to enhance business efficiency, reduce costs, and drive growth for its clients.
The company offers a range of services, including outsourcing, consulting, and business process services. In healthcare, it provides claims processing, revenue cycle management, and coding automation. Its engineering division focuses on automotive and consumer electronics, while finance and accounting services cater to financial institutions. Vee Technologies also delivers supply chain solutions and geospatial services, including GIS and spatial analytics. With a commitment to innovation and teamwork, Vee Technologies employs over 5,000 people and partners with numerous Fortune 500 companies to achieve its mission of making lives better through global success.</v>
          </cell>
          <cell r="R342">
            <v>2000</v>
          </cell>
        </row>
        <row r="343">
          <cell r="A343" t="str">
            <v>JPMorganChase</v>
          </cell>
          <cell r="B343">
            <v>0</v>
          </cell>
          <cell r="C343">
            <v>318000</v>
          </cell>
          <cell r="D343" t="str">
            <v>financial services</v>
          </cell>
          <cell r="E343" t="str">
            <v>http://www.jpmorganchase.com</v>
          </cell>
          <cell r="F343" t="str">
            <v>http://www.linkedin.com/company/jpmorganchase</v>
          </cell>
          <cell r="G343" t="str">
            <v>New York</v>
          </cell>
          <cell r="H343" t="str">
            <v>New York</v>
          </cell>
          <cell r="I343" t="str">
            <v>corporate &amp; investment bank, consumer community banking, private banking, consumer amp community banking, commercial banking, asset management, sustainability, human resources, financial research, retail, ai research, big data analytics, corporate governance, sustainable finance, banking technology, digital banking, cloud-based banking solutions, responsible banking, ai-powered trading, government, ai-driven risk assessment, treasury services, sustainable investing, risk management, investment advisory, cybersecurity, market access, quantum computing, market-making, financial resilience, b2b, b2c, fintech innovation labs, employee growth, data security, financial ecosystem development, innovation, services, digital transformation, wealth management, financial data platforms, banking, applied research in finance, transaction processing, risk analytics, global markets, mobile banking, client engagement, digital payments, fintech collaborations, financial crime prevention, market research, digital currency, customer experience, market infrastructure, credit cards, smart contracts, payment solutions, payments, client service, financial innovation, lending solutions, impact investing, blockchain solutions, cloud computing, small business banking, blockchain, financial security, digital asset management, financial regulation, financial services, fintech partnerships, financial technology, digital transformation in banking, market intelligence, retail banking, regulatory compliance, automated compliance, community investment, quantitative research, economic development, machine learning, cybersecurity in banking, financial analytics, investment banking, operational excellence, advisory services, digital identity verification, financial data science, mortgages, data analytics, ai in finance, finance, technology innovation, frontier technologies, financial market infrastructure, regtech, financial inclusion, corporate banking, capital raising, consumer banking, economic growth, community development, financial empowerment, diversity and inclusion, corporate responsibility, talent development, skills training, workforce initiatives, philanthropic initiatives, strategic partnerships, technology solutions, financial health, economic impact, financial literacy, client relations, investment solutions, credit services, business growth, long-term investments, community engagement, competitive advantage, global presence, job creation, employee training, community outreach, ethical standards, annual reports, e-commerce, non-profit, distribution, transportation &amp; logistics, environmental services, renewables &amp; environment, enterprise software, enterprises, computer software, information technology &amp; services, computer &amp; network security, investment management, finance technology, artificial intelligence, capital markets, consumer internet, consumers, internet, nonprofit organization management</v>
          </cell>
          <cell r="J343" t="str">
            <v>Akamai, Cloudflare DNS, Microsoft Office 365, Brightcove, accessiBe, OneTrust, React Redux, MongoDB, Adobe Marketing Cloud, Slack, Salesforce, Zendesk, Mixpanel, DemandBase, Create React App, Demandware Analytics, Adobe CQ, Demandware, ExactTarget, Marketo, Omniture (Adobe), SOASTA, Mobile Friendly, Ruby On Rails, Adobe Media Optimizer, Bing Ads, Google Tag Manager, reCAPTCHA, UserZoom, Zencoder, Segment.io, Google Play, Remote, AI, Data Analytics, Azure Data Lake Storage, CallMiner Eureka, NLP, Optimizely Personalization, OwnerIQ, Ptengine, AWS Trusted Advisor, Microsoft Office, CasperJS, HireVue, Tableau, Alteryx, Linkedin Marketing Solutions, ACL, Pega Case Management, Concur Expense, Concur, SAP, Python, Addepar, React, Angular, Mode, Zoomdata, Taleo Applicant Tracking Systems (ATS), Lytics, Adobe Photoshop Lightroom, Adobe Photoshop, Adobe Creative Suite, Jira, Salesforce CRM Analytics, Gem, Confluence, Microsoft OneNote, Microsoft Teams Rooms, SharePoint, Datadog, AWS SDK for JavaScript, Spring, Snowflake, SQL, Databricks, PySpark, XGBoost, Axioma, R, Bloomberg Professional Services, FactSet, IntraLinks VIA Pro, Asite, AlphaSense, Microsoft Excel, SysTools VBA Password Recovery, CheckPoint, Fortinet, Palo Alto PA-5200 Series, Outlook, Google AdWords Conversion, Microsoft PowerPoint, ARGUS Developer, IDC, Sage, Axway SecureTransport, QuerySurge, Pipedrive, Google Cloud, Microsoft Azure Monitor, ANGEL LMS, Visio, AWS Glue Data Catalog, Lambda Cloud, Semrush, Redshift, SNS, Amazon Simple Queue Service (SQS), Amazon Managed Streaming for Apache Kafka (Amazon MSK), Spark, Airflow, Git, Jenkins, AWS CodePipeline, Amazon CloudWatch, Loom, Adobe Acrobat Pro, ThoughtSpot, Wireshark, Apache Pig, Tor, Amazon Web Services (AWS), Microsoft Azure, Google Cloud Platform, Oracle Essbase, Microsoft Windows Server 2012, HTML Pro, Javascript, jQuery, Spring Boot, Hibernate, JPA Health, CAT, Swagger UI, OpenAPI, PCF International, dynaTrace, AppDynamics, Oracle Analytics Cloud, Mockito, LinkedIn Sales Navigator, .NET, SMTP, ZoomInfo, Selenium, Cucumber, Maven, AWS Analytics, API Gateway, mO Jira OAuth SSO, Jira OpenID Connect SSO, Jira OIDC SSO, Splunk, Sabre Scribe, BASE, Excel4Apps, Genesys SIP, Selenium WebDriver, Jumpcloud, Ethereum, Polygon, AWS Key Management Service (KMS), Amazon EKS Anywhere, ECS, Amazon S3, Sizmek (MediaMind), Amazon DynamoDB, Redis, PostgreSQL, Grafana, Prometheus, Docker, Kubernetes, Terraform, AWS CloudFormation, GitHub Actions, Spinnaker, Looker, ServiceNow, ITRS Geneos, Amazon Linux 2, Intel, OpenTelemetry, ELK Stack, Aryson MySQL to MSSQL Converter, Onit, CONTROL, Security, Securonix Security Operations and Analytics Platform, Strato, Adobe InDesign, Flow, Burp Suite, Nmap, Metasploit, IBM ILOG CPLEX Optimization Studio, Android, WebOffice, Adobe Premiere Pro, Adobe After Effects, Adobe Audition, AngularJS, GraphQL, HTML5 Maker, CSS, Oracle Database, PL/SQL, Spring Cloud, ChatGPT, SAP Ariba Platform, Beeline, Electron, Yardi, OpenAI, Gaia, Bash, Microsoft PowerShell, Signavio, IBM Blueworks Live, AWS Glue, AWS Lambda, Flash Appointments, Limelight Video Platform, AWS CloudHSM, Riverbed SteelCentral, IBM SevOne, ThousandEyes, Palo Alto PA-5000 Series, Ansible, Azure Analysis Services, AWS Network Firewall, Azure Firewall, Cisco Meraki SD-WAN, Siemens PROFIBUS, Splunk SOAR, Eclipse, Bitbucket, Control-M, AutoSys Workload Automation, Sass, SAP BusinessObjects Business Intelligence (BI), Oracle Planning Cloud, SQL Developer, PeopleSoft Sales, Apache Spark, Amazon EMR, Amazon Athena, Amazon Redshift, Athena, AWS Bedrock, Langchain, LlamaIndex, OpenSearch, Meta Code Llama, ArcGIS Network Analyst, SWIFT, LinkedIn Ads, Apache JMeter, Testng, QlikView, Barracuda MSP, Forcepoint TRITON, TypeScript, Node.js, Atlassian, Barracuda Email Security Service, Figma, Apache Iceberg, DuckDB, Rapid7 InsightVM, ISO+â„¢, Trend Micro Smart Protection, Adobe Creative Cloud, Adobe Animate, Camtasia, Synthesia, Siemens SIMATIC S7, Oracle JDBC, CPI, VLAN, Barracuda Spam Firewall, Amazon Elastic Load Balancing, Kissflow, Microsoft Teams, Amazon EC2, Amazon CloudFront, Amazon Elastic MapReduce (EMR), Gremlin, Cisco AppDynamics, Cisco Nexus 2000, Cisco ASR 1000, Arista EOS, Unity, C#, WebGL, Rise, .GIS, YouTube, Instagram, Apache HTTP Server, Apache Tomcat, Microsoft-IIS, IBM HTTP Server, Nginx, Microsoft Entra ID, Azure Active Directory, Jamf Pro, Jamf, Netskope, Monday.com, SYNERGY, Auto Vitals, Microsoft Power Apps, Teradata, SUSE, Oracle Automatic Storage Management (ASM), DotNetNuke, Micro, Enom, Mist, Ning, HARO, Candid, Travelport GDS, Atlassian Cloud, Google Workspace, CrowdStrike, go+, Google Identity Services APIs, Microsoft 365, Box, Adobe Analytics, Adobe Target, Adobe Experience Cloud, Citrix Virtual Desktops, J2EE, REST, Red Hat JBoss Enterprise SOA Platform, JUnit, Amazon Virtual Private Cloud (Amazon VPC), Aurora, Route 53, Amazon Elastic File System (Amazon EFS), Apache Kafka, AMP, Spark SQL, ArcGIS, InstaMed, LangGraph, Google, CloudFlare, AWS WAF, SS&amp;C, Google Cloud Data Loss Prevention, LEAP, ThreatMetrix, Avid Sibelius, IBM Mainframe, SAP NetWeaver, Avaya UCaaS, Outsystems, Design review service for SAP Customer Data Cloud solutions, Uipath, Articulate 360, Objective-C, Kotlin, Xcode, Samsung Wallet, 3M 360 Encompass - Health Analytics Suite, IBM Cognos Analytics, Cisco Catalyst 9800 Series Wireless Controllers, Elastic Stack, Red Hat, Azure Cloud Shell, SaltStack, Unix, Gainsight PX, SES, Connect, AWS Transfer for SFTP, Extend, SnapEngage, IBM VTAM, NetApp Network Attached Storage (NAS), IBM Tivoli OMEGAMON, BMC MainView Systems Management, AT&amp;T, JTL-Shop 3, Playwright, IBM Db2 for Linux, UNIX, and Microsoft Windows, Perl</v>
          </cell>
          <cell r="K343">
            <v>1701817931</v>
          </cell>
          <cell r="L343" t="str">
            <v>Other</v>
          </cell>
          <cell r="M343">
            <v>20000000</v>
          </cell>
          <cell r="N343">
            <v>44409</v>
          </cell>
          <cell r="O343">
            <v>280333000000</v>
          </cell>
          <cell r="Q343" t="str">
            <v>JPMorgan Chase &amp; Co. is one of the largest financial institutions globally, formed in 2000 from the merger of J.P. Morgan &amp; Co. and Chase Manhattan Bank. The company has a rich history that dates back to 1799, with numerous mergers and acquisitions, including significant entities like Bank One and Bear Stearns. It has evolved into a leader in financial services, with a strong emphasis on innovation in commercial, investment, and private banking.
The firm offers a wide range of financial services, including commercial and investment banking, retail and consumer banking, and asset management. JPMorgan Chase has played a pivotal role in financing major U.S. projects and supporting economic growth throughout its history. With its headquarters at iconic locations like 23 Wall Street, the company continues to be a key player in the global financial landscape.</v>
          </cell>
        </row>
        <row r="344">
          <cell r="A344" t="str">
            <v>KLA</v>
          </cell>
          <cell r="B344">
            <v>0</v>
          </cell>
          <cell r="C344">
            <v>15000</v>
          </cell>
          <cell r="D344" t="str">
            <v>semiconductors</v>
          </cell>
          <cell r="E344" t="str">
            <v>http://www.kla.com</v>
          </cell>
          <cell r="F344" t="str">
            <v>http://www.linkedin.com/company/klacorp</v>
          </cell>
          <cell r="G344" t="str">
            <v>Milpitas</v>
          </cell>
          <cell r="H344" t="str">
            <v>California</v>
          </cell>
          <cell r="I344" t="str">
            <v>semiconductor process control, ai, led, nanotechnology, inspection &amp; metrology, packaging, software, information technology, electronic components, technology, semiconductor manufacturing, shipping, logistics &amp; supply chain, information technology &amp; services, semiconductors, hardware</v>
          </cell>
          <cell r="J344" t="str">
            <v>Route 53, Outlook, Microsoft Office 365, Amazon AWS, Amazon CloudFront, WP Engine, OneTrust, Workday, Pardot, Hubspot, Salesforce, Slack, Woo Commerce, Gravity Forms, Bootstrap Framework, Apache, Workday Recruit, Google Font API, Mobile Friendly, Google Maps (Non Paid Users), Google Play, Google Tag Manager, WordPress.org, reCAPTCHA, Media.net, ON24, Google AdSense, Google Maps, AngularJS, Remote, ABAP, AWS Trusted Advisor, LeanIX Enterprise Architecture Management, Office365, Principle, SAP, SAP BTP for Spend Management, SAP S/4HANA, C#, Laserfiche, Barracuda MSP, C/C++, PRO.FILE, Python, TSYS, Epic ClinDoc, Jamf Connect, Microsoft WinDbg, .NET, Visual Studio, Azure Devops, Azure App Service, Azure Cognitive Services, Azure Cosmos DB, Azure Data Factory, Azure Functions, Azure Key Vault, Azure Machine Learning, Azure Monitor, Azure SQL, Azure Storage Explorer, Azure Synapse Analytics, Bicep, Docker, GitHub Actions, Javascript, Kubernetes, Microsoft Application Insights, Microsoft Azure Monitor, OpenAI, Terraform, Gauges, Micro, Microsoft Power Apps, Microsoft Power Automate, PowerBI Tiles, Microsoft Power Platform, IBM InfoSphere QualityStage, SWIFT, Laser Scanning, MATLAB, Simulink, Git, SAP Material Requirement Planning (MRP), Salesforce CRM Analytics, Electron, Copilot, Microsoft 365, DotNetNuke, Visio, Google, Splunk SOAR, Pipedrive, OneStream, Tor, F5 BIG-IP, Commvault Metallic, Soap Media, Amazon Linux 2, JTL-Shop 3, OpenLDAP, Azure Active Directory B2C, Impact Radius, SAM, Apache HTTP Server, CPI, Singular, SLURM Workload Manager, TUNE, Azure Application Insights, Hi-Media Performance, Synopsys Design Compiler, Open Multi-Processing (OpenMP), Apache Beam, ShadowProtect SPX, Act!, Frame, AWS SDK for JavaScript, Excel4Apps, AI, Mode, Power BI Documenter, IBM DataStage, Sage, Rocket.Chat, Posit, C# (C Sharp), Docking &amp; MDI for WPF, CET, ServiceNow, ServiceNow IT Service Management (ITSM), Micro Focus Universal CMDB, ServiceNow Performance Analytics, Cisco UCS Manager, Desire2Learn / Brightspace, ServiceNow App Engine, ServiceNow Flow Designer, Amazon Managed Workflows for Apache Airflow (MWAA), REST, Glide, HTML Pro, CSS, JobBOSSÂ², Azure Virtual Machines, Azure Web Apps, AWS Identity and Access Management (IAM), HPLC, D365 Data Quality, Bluebeam Revu, AutoCAD, AC500 PLC, Microsoft Windows Server 2012, Azure Linux Virtual Machines, Microsoft Excel, Google Sheets, R, SQL, Tableau, GoToAssist (FASTchat), LabVIEW, redvertisement, Solid Edge, Dassault SOLIDWORKS, Dassault ENOVIA, EcoSys, Uipath, Make, CMake, GCC, Google Cloud Platform, AWS CloudFormation, Check Point CloudGuard Harmony Connect (CloudGuard Connect), Cisco VPN, AWS Direct Connect, Express, Connect, Zoomdata, Secured MVC Forum on Windows 2012 R2, Cisco WebEx Teams, Snowflake, AWS Analytics, Azure Analysis Services, Anaplan, Cascade CMS, SAP CRM, Angular, RXJS, Apache ActiveMQ, ELK Stack, Kubeflow, MLflow, Flyte, Ceph, MinIO, Wind River VxWorks, AT&amp;T, Olo, Homestead, Brocade Switches, Autodesk Inventor, Microsoft Word, Unity, Unreal Engine, Gem, AWS Transit Gateway, Resi, Open Computing Language (OpenCL), Weights &amp; Biases, Airflow, Argo, SentenceTransformers, A Small Orange, AVEVA PDMS, Creo+, Amber, Cision, GAS, EMC, Ericsson PPX, OpenCV, AMP, GitLab, Microsoft Windows Defender Antivirus, Siemens SIMATIC S7, McAfee Total Protection for Data Loss (DLP), Microsoft Defender for Cloud, Azure Purview, Microsoft Exchange Online, Microsoft OneDrive, IBM Spectrum LSF, Blackbaud Award Management, Cisco Nexus 2000, LexisNexis, ACL, Windchill+, SharePoint, Snap, UKG Pro Benefits Administration, ISO+â„¢, Playwright, Autodesk CFD, Feathr, Google Tools for Power, Altair PBS Professional, OpticStudio, Mag+, CONTROL, TensorFlow, PyTorch, JAX, Open Neural Network Exchange (ONNX), Claude, Langchain, LlamaIndex, MongoDB, Pinecone, PostgreSQL, Weaviate, Adition Technologies - Advertisers, E-planning, NLP Catpcha, PL/SQL, Flow, Prometheus, Grafana, Siemens PLM, Wider Planet, Verilog, Xilinx Machine Learning, Ning, Microsoft Entra ID, Microsoft Active Directory Federation Services, Microsoft Advanced Group Policy Management, WP-Oauth, IDC, OneTrust Tech Risk &amp; Compliance, SAP ERP, JMP, Microsoft Project, Microsoft PowerPoint, Google AdWords Conversion, Altair Grid Engine, ImageRight, Magnetic, Air, Cadence, OrCAD PSpice Designer, Microsoft Teams Rooms, Microsoft Intune Enterprise Application Management, CNC Software, Rhinoceros, ANSYS, Palo Alto Networks, Zscaler, Amazon Web Services (AWS), Microsoft Azure, Google Cloud Data Loss Prevention, CallMiner Eureka, Google Cloud, Front, Microsoft.NET Core 3.1, Vector, ICP, Azure Synapse, Oracle Primavera, Procore, Azure AI Search, Siemens PROFIBUS, Apple macOS, Oracle Cloud EPM, Adform DMP, MITRE ATT&amp;CK, FRAC Pumps, Synopsys CODE V, Microsoft PowerShell, Hashicorp Packer, GRPC, ASP.NET, Entity Framework Core, Microsoft SQL Server Reporting Services, Microsoft Office, SAP Fiori, NeoData, SketchUp, CATIA, OrCAD Capture, SysTools VBA Password Recovery, COMSOL, AVEVA InTouch HMI, Arena PLM, Lytics, SKOS, Milvus, Faiss, Elasticsearch, Oracle Purchasing, Inventor, SAP Production Planning, Kong, Creo Parametric, Amazon EC2 Container Service, Argon CI/CD Security, Acunetix, Ticket Spice, VHDL, IBM ILOG CPLEX Optimization Studio, mO Jira OAuth SSO, Jira OpenID Connect SSO, Jira OIDC SSO, Process automation package for service request creation in SAP S/4HANA Utilities, SAP Customer Care and Service (CCS), mod_page_speed, PySpark, Cloud Foundry, VisualCron, Microsoft Sql Server, Ansible, SUSE, Veritas Alta, ConvertCart, INAP, NUnit, Postman, requests, SAP Financial Supply Chain Management (FSCM), Selenium, Testng, WCF, WhiteHat Security, Telligent, Atlas, Archer, Atlas by Facebook, Chorus by ZoomInfo, RS2, MobaXTerm, GEP, data.ai Ascend (formerly App Annie), SYSPRO ERP, Endpoint Protection</v>
          </cell>
          <cell r="K344">
            <v>16548250</v>
          </cell>
          <cell r="L344" t="str">
            <v>Other</v>
          </cell>
          <cell r="M344">
            <v>8250000</v>
          </cell>
          <cell r="N344">
            <v>45870</v>
          </cell>
          <cell r="O344">
            <v>12156162000</v>
          </cell>
          <cell r="Q344" t="str">
            <v>KLA Corporation is a global leader in process control, yield management, and process-enabling solutions for the semiconductor and nanoelectronics industries. Headquartered in Milpitas, California, KLA was founded in 1975 and has evolved through significant mergers, including its 1997 merger with Tencor Instruments. The company specializes in advanced inspection, metrology, and data analytics tools that are essential for optimizing manufacturing processes in semiconductor wafer fabrication.
KLA operates across three main segments: Semiconductor Process Control, Specialty Semiconductor Process, and PCB, Display, and Component Inspection. Its extensive product portfolio includes optical and e-beam inspection systems, precise metrology tools, data analytics platforms, and various process-enabling solutions. KLA's innovations support a wide range of industries, including automotive, AI, IoT, and telecommunications, helping manufacturers improve yield, quality, and profitability in their production processes.</v>
          </cell>
          <cell r="R344">
            <v>1976</v>
          </cell>
        </row>
        <row r="345">
          <cell r="A345" t="str">
            <v>Chef Works</v>
          </cell>
          <cell r="B345">
            <v>0</v>
          </cell>
          <cell r="C345">
            <v>3800</v>
          </cell>
          <cell r="D345" t="str">
            <v>hospitality</v>
          </cell>
          <cell r="E345" t="str">
            <v>http://www.chefworks.com</v>
          </cell>
          <cell r="F345" t="str">
            <v>http://www.linkedin.com/company/chef-works</v>
          </cell>
          <cell r="G345" t="str">
            <v>Poway</v>
          </cell>
          <cell r="H345" t="str">
            <v>California</v>
          </cell>
          <cell r="I345" t="str">
            <v>we connect the chef, innovative design, chef aprons, culinary apparel, timely order fulfillment, product quality, fantastic customer service, front of house uniforms, chef coats, uniform compliance software, services, e-commerce, global apparel provider, hotel uniforms, food industry branding, uniform supply chain, d2c, chef headwear, knives for foodservice, web development, kitchen shoes, market expansion, uniform customization, food industry clothing, brand standards, product innovation, hospitality clothing, foodservice industry, food industry workwear, professional chef wear, sustainability, international distribution, corporate uniforms, foodservice workwear, uniforms, family-owned business, product development, supply chain, restaurant uniforms, restaurant staff apparel, hospitality industry standards, brand compliance, food industry apparel innovation, uniform manufacturing, hospitality clothing solutions, service, cloud services, retail distribution, hospitality staff apparel, global uniform supplier, b2b, client solutions, custom corporate clothing, food industry uniforms, custom uniform design, global presence, customization tools, professional foodservice clothing, culinary apparel innovation, hotel staff uniforms, hospitality industry, culinary branding, hospitality branding solutions, global market, restaurant uniform programs, user interface, ux design, culinary uniforms, user experience, custom culinary clothing, retail, uniforms and accessories, software development, cut and sew apparel manufacturing, apparel manufacturing, specialized chef wear, responsive design, foodservice uniforms, apparel, professional clothing, hospitality uniforms, custom corporate apparel, uniform quality, foodservice uniform solutions, hospitality uniform logistics, culinary workwear customization, uniform innovation, kitchen uniform design, premium culinary apparel, international apparel, acquisition strategy, uniform logistics, brand compliance tools, custom design, uniform distribution, comfort and functionality, design services, professional kitchen wear, product distribution, foodservice equipment and supplies, hotel staff clothing, culinary clothing, foodservice apparel, hospitality industry tools, uniform program management, foodservice branding, javascript, front-end development, web applications, programming languages, coding standards, debugging tools, css, html, web hosting, cross-browser compatibility, performance optimization, api integration, back-end integration, content management systems, seo optimization, mobile applications, agile methodology, version control, application frameworks, database management, dev tools, interactive media, web accessibility, web security, data visualization, e-commerce solutions, content delivery network, frontend frameworks, async programming, software architecture, web frameworks, web testing, collaboration tools, project management software, version management, real-time applications, custom web solutions, client-side scripting, site performance analysis, data-driven development, manufacturing, distribution, consumer internet, consumers, internet, information technology &amp; services, environmental services, renewables &amp; environment, cloud computing, enterprise software, enterprises, computer software, ux, apparel &amp; fashion, mobile apps, mechanical or industrial engineering</v>
          </cell>
          <cell r="J345" t="str">
            <v>Fastly CDN, Salesforce, Amazon SES, Sendgrid, Mimecast, Outlook, React, Magento, Slack, Adobe Marketing Cloud, Google Tag Manager, Bing Ads, Google Analytics, DoubleClick, DoubleClick Conversion, dotMailer, Facebook Widget, Google Dynamic Remarketing, Facebook Login (Connect), SLI Systems, New Relic, Facebook Custom Audiences, Visual Website Optimizer, Mobile Friendly, reCAPTCHA, Linkedin Marketing Solutions, Hotjar, Remote, Facebook, Google Ads, Wider Planet, Salesforce CRM Analytics, Zopim, PEX, Gem</v>
          </cell>
          <cell r="K345">
            <v>150000</v>
          </cell>
          <cell r="L345" t="str">
            <v>Seed</v>
          </cell>
          <cell r="M345">
            <v>150000</v>
          </cell>
          <cell r="N345">
            <v>43525</v>
          </cell>
          <cell r="O345">
            <v>200000000</v>
          </cell>
          <cell r="Q345" t="str">
            <v>Chef Works is a family-owned company that has been a leader in culinary and hospitality apparel since the 1960s. Originally founded as a uniform manufacturer in South Africa, it has grown into a prominent player in the U.S. culinary apparel market, with a presence in over 65 countries across six continents. Headquartered in Poway, California, Chef Works emphasizes innovation and quality in its products, which include chef coats, pants, aprons, shirts, headwear, knives, and shoes.
The company offers custom design and development services for corporate uniform programs, focusing on stylish and durable garments. Chef Works serves a wide range of clients, including Fortune 500 companies, restaurant chains, international hotels, culinary schools, and more. With a commitment to customer service and collaboration with industry professionals, Chef Works continues to transform traditional uniforms into premium, branded apparel for chefs and hospitality workers.</v>
          </cell>
          <cell r="R345">
            <v>1994</v>
          </cell>
        </row>
        <row r="346">
          <cell r="A346" t="str">
            <v>The Lubrizol Corporation</v>
          </cell>
          <cell r="B346">
            <v>0</v>
          </cell>
          <cell r="C346">
            <v>8500</v>
          </cell>
          <cell r="D346" t="str">
            <v>chemicals</v>
          </cell>
          <cell r="E346" t="str">
            <v>http://www.lubrizol.com</v>
          </cell>
          <cell r="F346" t="str">
            <v>http://www.linkedin.com/company/the-lubrizol-corporation</v>
          </cell>
          <cell r="G346" t="str">
            <v>Wickliffe</v>
          </cell>
          <cell r="H346" t="str">
            <v>Ohio</v>
          </cell>
          <cell r="I346" t="str">
            <v>driveline additives, lifescience polymers, performance coatings, personal &amp; home care, engineered polymers, engine additives, viscosity modifiers, cpvc piping systems, energy exploration &amp; production, industrial additives, fuel additives, science, chemical manufacturing, industrial fluids, b2b, emissions reduction, pharmaceutical chemicals, coating additives, marine lubricant additives, eco-friendly additives, global chemical company, chemical formulation, engine oils, engine deposit control, paints and coatings, pharmaceutical formulation chemicals, environmental impact, engine oil formulation, textile chemicals, fuel economy improvement, sustainability initiatives, medical device materials, performance enhancement, engine oil technology, fuel additive technology, sustainable solutions, biological processes, lubricant performance, lubricant additives, industrial fluid technology, lubricant stability, medical grade chemicals, consumer product chemicals, industrial equipment &amp; components, pharmaceutical excipients, chemical engineering, industrial chemicals, automotive industry chemicals, medical device chemicals, textile treatment chemicals, performance additives, energy efficiency, advanced polymer chemicals, consumer goods, product innovation, industrial process enhancement, personal care chemicals, packaging chemicals, green chemistry, personal care products, personal care formulation, life sciences, pharmaceuticals, fuel system chemicals, engine protection, personal care ingredient chemicals, healthcare chemicals, water treatment, fuel economy chemicals, mechanical engineering, engine cleanliness, engine wear reduction, coating performance chemicals, personal care product enhancement, specialty chemicals, biotechnology, cosmetic additive chemicals, chemical r&amp;d, global manufacturing, biological technology, coating formulation, engine oil additives, biocompatible chemicals, industrial lubricant solutions, fuel efficiency, automotive lubricants, chemicals, services, additive systems, performance-driven chemicals, engine performance, industrial process chemicals, lubrizol innovation, chemical technology, medical devices, manufacturing, biotech applications, mechanical technology, engine efficiency, market-driven chemistry, engine cleanliness technology, product development, sustainable chemical solutions, sustainability, industrial applications, medical device manufacturing chemicals, sustainable manufacturing, industrial innovation, all other chemical product and preparation manufacturing, performance optimization, engine maintenance, emission control additives, engine durability chemicals, beauty care, electronics materials, engineered materials, health solutions, home care products, oilfield solutions, thermal management, 3d printing technology, sustainability solutions, chemical formulations, advanced materials, energy solutions, additives manufacturing, household cleaning, durable inks, polyurethane dispersion, battery management, high-performance lubricants, active wear materials, food-safe materials, emission reduction, engine reliability, refinery chemistry, liquid cooling, packaging coatings, biomass balance products, thermoplastic elastomers, medical tubing, automotive solutions, smart polymers, high temperature stability, adhesives and bonding, environmentally friendly solutions, design for additive manufacturing, innovative packaging, data center cooling, healthcare, distribution, consumer products &amp; retail, environmental services, renewables &amp; environment, consumers, medical, mechanical or industrial engineering, hospital &amp; health care, material science, health care, health, wellness &amp; fitness</v>
          </cell>
          <cell r="J346" t="str">
            <v>CloudFlare CDN, Salesforce, Outlook, ExactOnline, CloudFlare Hosting, Microsoft Azure Hosting, Kaltura, Microsoft Dynamics 365 Marketing, The Trade Desk, SuccessFactors (SAP), Slack, Bootstrap Framework, DoubleClick, DoubleClick Conversion, WordPress.org, Google Tag Manager, Mobile Friendly, Vimeo, Linkedin Marketing Solutions, Google Dynamic Remarketing, RocketFuel, Google Font API, YouTube, Shutterstock, Remote, SAP, Salesforce CRM Analytics, SAP EHS, Gem, Microsoft Office, ADP, Kinaxis RapidResponse, Microsoft Excel, SES, DC Storm, Minitab Workspace, Shiny, AWS Trusted Advisor, Microsoft Azure Monitor, IBM ILOG CPLEX Optimization Studio, eMaint CMMS, Olo, LabWare LIMS, Milestone, Ignition SCADA, AC500 PLC, Basis, Minitab Statistical Software, Python, scikit-learn, XGBoost, Jupyter, Azure Machine Learning, AVEVA InTouch HMI, Homestead, Agilent SLIMS, Wider Planet, TapClicks, AVEVA Historian, CONTROL, Power BI Documenter, Vendavo, Sysomos, Google AdWords Conversion, Excel4Apps, Microsoft PowerPoint, Cascade CMS, NCR Vision, SharePoint, Microsoft Forms, SAP BusinessObjects Business Intelligence (BI), Brocade Switches, GAS, DeltaV, Microsoft Windows Server 2012, QAD Adaptive ERP, Act!, Azure Data Lake Storage, Bootstrap, C# (C Sharp), CallMiner Eureka, JMP, .NET, R, SAS Enterprise Guide, SS&amp;C, SuperStats, Carbon, SAP Transportation Management, Workday, Microsoft Purview eDiscovery, Nanoscale Molecular Dynamics, IQMS, Siemens PLM, Siemens SIMATIC SCADA, IoT, Planview LeanKit, AT&amp;T, EMaint, WeChat Work, Siemens SIMATIC PCS 7, Thermo Scientific Chromeleon Chromatography Data System (CDS), AWS Transit Gateway, Wagtail CMS, Siemens SIMATIC HMI (Human Machine Interface), SAP S/4HANA, Arista EOS, Palo Alto PA-5000 Series, Cisco Meraki, Cisco DNA Center, CAT, Aruba, Wireshark, Akamai CDN Solutions, Infoblox DHCP, CPI, AWS VPN, Impact Radius, Verizon (ACS), Ansible, Git, Amazon Linux 2, Google Cloud Data Loss Prevention, Secured MVC Forum on Windows 2012 R2, Office365, Azure Active Directory B2C, Azure Information Protection, Azure Purview, ADP Applicant Tracking System, Microsoft Project, Cisco Prime Infrastructure, BASE, , SAP Data Migration, Motigo, Visio, Lytics, Azure Virtual Machine Scale Sets, Quip, Schneider Altivar, Siemens SIMATIC S7, Telligent, Flow, poly, Litera pdfDocs, Assure MIMIX, Smartsheet, Tor, TSYS, Compressor, Elite Software HVAC Solution, Rapid7 InsightVM, Red Hat Enterprise Linux, SUSE Linux Enterprise Server, SAP HANA, HPE ProLiant DL Servers, SYNERGY, Make, Bash, Amazon Web Services (AWS), Google Cloud Platform, SAP Global Trade Services, Electron, Etracker, Phaser, Siemens SIMOCODE, ShopSite, Microsoft Intune Enterprise Application Management, Autopilot, Microsoft Active Directory Federation Services, Microsoft Advanced Group Policy Management, Microsoft System Center Configuration Manager, Azure Active Directory, Microsoft Entra ID, Rise, SAP ERP, Microsoft Word, C#, Ning, Microsoft PowerShell, Splunk SOAR, MITRE ATT&amp;CK, JAMIS Prime ERP, Recorded Future, SAP SD, ICP, SAP ECC, Dynamics 365 Customer Insights, AutoCAD, Revit, Autodesk BIM Collaborate, Snap, Derwent Innovation, MercuryGate TMS, WMS, Microsoft Dynamics CRM Consulting, Okta Lifecycle Management, nTop, Oracle Taleo Recruiting, SAP SuccessFactors Onboarding, Oracle Incentive Compensation, PeopleSoft Absence Management, Workday Time Tracking, ADP GlobalView Payroll, UKG Pro Benefits Administration, E-planning, HelpCrunch, Connect, Concur, Microsoft Power Apps, SAP Ariba Platform, Azure Data Lake Analytics, Microsoft Power Automate, HELM, EFI</v>
          </cell>
          <cell r="K346">
            <v>1000000</v>
          </cell>
          <cell r="L346" t="str">
            <v>Other</v>
          </cell>
          <cell r="M346">
            <v>1000000</v>
          </cell>
          <cell r="N346">
            <v>44317</v>
          </cell>
          <cell r="O346">
            <v>6400000000</v>
          </cell>
          <cell r="Q346" t="str">
            <v>The Lubrizol Corporation is a global specialty chemicals company based in Wickliffe, Ohio. Founded in 1928, it has evolved from producing graphited lubricants for automobiles to offering innovative chemical solutions across various markets, including transportation, personal care, industrial, and health. The company operates in over 100 countries and employs more than 5,000 people.
Lubrizol specializes in specialty chemicals, with key segments including petroleum additives for lubricants, personal care ingredients, performance coatings, and engineered polymers. Its products enhance lubrication, stability, and performance in automotive, industrial, and consumer applications. The company is recognized for its commitment to sustainability and innovation, guided by its brand promise, "Imagined for Life. Enabled by Science.â„¢" Lubrizol collaborates closely with major oil refineries and manufacturers to meet industry needs and drive growth in diverse chemical markets.</v>
          </cell>
          <cell r="R346">
            <v>1928</v>
          </cell>
        </row>
        <row r="347">
          <cell r="A347" t="str">
            <v>ReSource Pro</v>
          </cell>
          <cell r="B347">
            <v>0</v>
          </cell>
          <cell r="C347">
            <v>11000</v>
          </cell>
          <cell r="D347" t="str">
            <v>insurance</v>
          </cell>
          <cell r="E347" t="str">
            <v>http://www.resourcepro.com</v>
          </cell>
          <cell r="F347" t="str">
            <v>http://www.linkedin.com/company/resourcepro</v>
          </cell>
          <cell r="G347" t="str">
            <v>New York</v>
          </cell>
          <cell r="H347" t="str">
            <v>New York</v>
          </cell>
          <cell r="I347" t="str">
            <v>staffing, business advisory services, efficiency, process improvement, distribution strategies, compliance &amp; licensing, trained specialists, techenabled solutions, processing, operations optimialization, insurance, advisory services, insurtech, business process management, management consulting, knowledge process management, offshore teams, cost reduction, ai solutions, quality assurance, digital readiness, insurance regulatory compliance automation, insurance software, employee reskilling, scalability, insurance process automation, insurance process reengineering, financial services, data analytics, insurance policy checking, rpa, digital workflows, industry recognition, offshore bpo, insurance analytics, digital tools, insurance operations, quality management, insurance technology roadmap, insurance premium audit, insurance process optimization, insurance technology, insurance compliance automation, ai adoption, insurance licensing, automation, technology integration, customer service, insurance claims processing automation, insurance operational excellence, underwriting support, operational excellence, offshore outsourcing, offshore staffing, insurance operational efficiency, process automation, ai governance, insurance offshoring, insurance customer experience, insurance process standardization, insurance industry, insurance digital strategy, workflow optimization, insurance claims automation, insurance licensing management, claims processing, ai in insurance, policy administration, business process outsourcing, insurance data security, cost efficiency, mgas and wholesalers, client retention, insurance data extraction, insurance offshoring benefits, regulatory compliance, insurance carriers, regulatory services, management consulting services, information technology, insurance automation tools, offshore insurance support, lean six sigma, employee training, insurance consulting, data management, technology consulting, operational efficiency, enterprise software, compliance management, cybersecurity, customer experience, insurance digital transformation, insurance data analytics platform, insurance innovation, insurance workflow management, regulatory compliance services, digital transformation, growth strategy, insurance data management, insurance data quality, offshore support, broker support, insurance claims ai, strategic consulting, managed services, team extension, ai for insurance, system integrations, risk management, compliance services, insurance brokering, back office support, submission processing, policy management, employee retention, automated workflows, data extraction, robotic process automation, insurtech solutions, claims management, strategic growth, staff augmentation, capacity management, wholesale insurance, mga support, financial performance, customer service optimization, technology roadmap, policy lifecycle management, automation solutions, performance metrics, insurance market analysis, data-driven decision making, digital customer experience, cloud technology for insurance, process optimization, integrated technology solutions, b2b, distribution, transportation &amp; logistics, enterprises, computer software, information technology &amp; services</v>
          </cell>
          <cell r="J347" t="str">
            <v>DNS Made Easy, Rackspace MailGun, Outlook, Marketo, Microsoft Office 365, Microsoft Azure Hosting, Pardot, Microsoft Power BI, React Redux, Microsoft Azure, Workday, Salesforce, Slack, DoubleClick, Bing Ads, F5 BIG-IP, DoubleClick Conversion, Mobile Friendly, Nginx, Linkedin Marketing Solutions, Gravity Forms, Typekit, Google Dynamic Remarketing, WordPress.org, YouTube, Google Tag Manager, ShareThis, Remote, Android, Circle, IoT, Node.js, AI, Microsoft Excel, Gem, Zoomdata, Guidewire, Duck Creek, Vertafore, Applied Epic, Fusion ERP Analytics, Corel, CONTROL, Microsoft Teams, Cisco Adaptive Security Appliance Software, PowerBI Tiles, Python, SES, Majesco, Insurity, Vertex, Cisco Nexus 2000, Absorb LMS, Specops Authentication for O365, Microsoft Azure Monitor, Microsoft Hyper-V Server, Microsoft Active Directory Federation Services, Microsoft Office, SysTools VBA Password Recovery, Ning, ANGEL LMS, Data Analytics, Secured MVC Forum on Windows 2012 R2, Skype, Salesforce CRM Analytics</v>
          </cell>
          <cell r="L347" t="str">
            <v>Venture (Round not Specified)</v>
          </cell>
          <cell r="N347">
            <v>43191</v>
          </cell>
          <cell r="O347">
            <v>243100000</v>
          </cell>
          <cell r="Q347" t="str">
            <v>ReSource Pro is an insurance operations optimization and outsourcing partner based in New York City. Founded in 2003, the company specializes in business process outsourcing (BPO) and technology services tailored for the insurance industry. With over 12,000 team members across 16 global offices, ReSource Pro serves more than 2,000 clients, including insurance carriers, managing general agents, wholesalers, and retail insurance agencies.
The company offers a wide range of services to enhance insurance operations, including claims processing, underwriting, policy servicing, and financial operations. ReSource Pro also provides technology solutions such as AI-driven automation, robotic process automation, and managed technology services. Additionally, the company focuses on strategic services like insurance operations consulting and compliance support. Recognized for its growth, ReSource Pro has been listed on the Inc. 5000 list of fastest-growing private U.S. companies multiple times and has received accolades for its cybersecurity leadership.</v>
          </cell>
          <cell r="R347">
            <v>2004</v>
          </cell>
        </row>
        <row r="348">
          <cell r="A348" t="str">
            <v>RH</v>
          </cell>
          <cell r="B348">
            <v>0</v>
          </cell>
          <cell r="C348">
            <v>5700</v>
          </cell>
          <cell r="D348" t="str">
            <v>design</v>
          </cell>
          <cell r="E348" t="str">
            <v>http://www.rh.com</v>
          </cell>
          <cell r="F348" t="str">
            <v>http://www.linkedin.com/company/rh1</v>
          </cell>
          <cell r="G348" t="str">
            <v>Corte Madera</v>
          </cell>
          <cell r="H348" t="str">
            <v>California</v>
          </cell>
          <cell r="I348" t="str">
            <v>residential design, contract, retail, interior design, hospitality, interior design &amp; residential design, trade, consumer services, design services, home decor, luxury retail experience, b2c, luxury lifestyle brand, product sourcing, luxury bathroom fixtures, luxury retail design, luxury home dÃ©cor, d2c, luxury lifestyle, e-commerce, services, luxury retail, luxury bathware, luxury product sourcing, membership program, luxury product range, luxury living spaces, luxury experiential retail, luxury retail channels, luxury customer experience, luxury product customization, immersive design galleries, luxury brand strategy, luxury experiential shopping, high-net-worth customer focus, luxury customer targeting, luxury product quality, luxury product exclusivity, luxury brand heritage, luxury brand expansion, luxury home furnishings, luxury dÃ©cor and lighting, luxury bath fixtures, immersive retail galleries, luxury customer loyalty, design galleries, luxury retail innovation, luxury interior design, luxury international markets, luxury design excellence, home dÃ©cor, high-net-worth customers, luxury outdoor furnishings, outdoor furnishings, luxury brand growth, luxury home renovation, luxury hospitality, luxury outdoor furniture, luxury furniture, luxury customer focus, high-end home products, luxury lifestyle services, construction &amp; real estate, membership loyalty program, luxury hospitality ventures, consumer goods &amp; retail, luxury brand rebranding, luxury home accessories, consumer products &amp; retail, leisure, travel &amp; tourism, consumer internet, consumers, internet, information technology &amp; services, furniture stores, hardware stores, home &amp; garden, kitchen &amp; bath, shopping</v>
          </cell>
          <cell r="J348" t="str">
            <v>Akamai, Salesforce, Akamai DNS, Gmail, Google Apps, Microsoft Office 365, CSC Corporate Domains, CloudFlare, Atlassian Cloud, MongoDB, ExactTarget, Slack, Remote, Aloha POS, Revit, AutoCAD, SketchUp, Bluebeam, Google, Adobe Creative Suite, GRIN, Rust, Needle, Jamf Pro, Apple macOS, Kiosked, Apple tvOS, Azure Active Directory B2C, IBM Mainframe, Google AdWords Conversion, Excel4Apps, Microsoft Excel, Microsoft Active Directory Federation Services, Gild, Qubole, AWS Glue Data Catalog, Bing, Spring, Trimble Connect, monday CRM, Odoo, Brocade Switches, Sustainalytics, BBB Dynamic Seal, Aruba AirWave Network Management, Wirewax, ServiceChannel, ACL, Mailchimp Mandrill, Workamajig, Adobe Photoshop, Mode, Elite Software HVAC Solution, Dext, REST, Cascade CMS, Postpresso, Salesforce.com Jigsaw, Vizergy Central Reservation System, Ning, Verint Messaging, ZBrush, Power Query, PowerBI Tiles, IBX SmartView, Oracle Essbase, Vertex, Microsoft Office, BASE, CET, Oracle Analytics Cloud, Brex</v>
          </cell>
          <cell r="K348">
            <v>2623943968</v>
          </cell>
          <cell r="L348" t="str">
            <v>Debt Financing</v>
          </cell>
          <cell r="M348">
            <v>500000000</v>
          </cell>
          <cell r="N348">
            <v>44682</v>
          </cell>
          <cell r="O348">
            <v>3439536000</v>
          </cell>
          <cell r="P348">
            <v>66</v>
          </cell>
          <cell r="Q348" t="str">
            <v>RH, formerly known as Restoration Hardware, is a luxury home furnishings retailer and lifestyle brand based in Corte Madera, California. Founded in 1979, the company has evolved into a leader in premium furnishings under CEO Gary Friedman. RH operates through three main segments: core retail, luxury bath and kitchen products via Waterworks, and real estate ventures.
The company offers a wide range of elevated collections, including furniture, lighting, textiles, bathware, and outdoor items. RH emphasizes design through partnerships with artisans and features architecturally inspiring Galleries that integrate interior design services. With over 70 RH Galleries and 36 outlet stores across the U.S. and Canada, RH also serves international markets including the UK, Germany, Belgium, and Spain.
In addition to retail, RH has expanded into hospitality with restaurants in select Galleries, luxury guesthouses, and private jet and yacht charters. These ventures aim to create immersive experiences in design and architecture, further enhancing the brand's presence in the luxury lifestyle market.</v>
          </cell>
          <cell r="R348">
            <v>1979</v>
          </cell>
        </row>
        <row r="349">
          <cell r="A349" t="str">
            <v>Seagate Technology</v>
          </cell>
          <cell r="B349">
            <v>0</v>
          </cell>
          <cell r="C349">
            <v>30000</v>
          </cell>
          <cell r="D349" t="str">
            <v>computer hardware</v>
          </cell>
          <cell r="E349" t="str">
            <v>http://www.seagate.com</v>
          </cell>
          <cell r="F349" t="str">
            <v>http://www.linkedin.com/company/seagate-technology</v>
          </cell>
          <cell r="G349" t="str">
            <v>Fremont</v>
          </cell>
          <cell r="H349" t="str">
            <v>California</v>
          </cell>
          <cell r="I349" t="str">
            <v>home entertainment, data recovery, data management, storage solutions, big data, small business storage, internal storage, external storage, networking, data storage, cloud storage, portable storage, enterprise software, storage, software, information technology, electronic components, technology, computer hardware manufacturing, storage for ai and data centers, enterprise storage solutions, decarbonizing data report, lyve cloud platform, lyve cloud, storage for ai era, mozaic platform, high-capacity enterprise drives, storage innovation platform, services, surveillance storage solutions, smart manufacturing storage, consumer electronics, storage for media &amp; entertainment, d2c, mass capacity storage for ai, storage for gaming consoles, storage industry leader, sustainable data storage, automated vision systems, data security, sustainable storage solutions, storage product development, hdds, storage product portfolio, information technology and services, storage for edge computing, hamr multi-actuator drives, open-source developer community, storage density, data center sustainability, advanced magnetic media, energy-efficient storage, seagate secure data management, multi-actuator drives, solid-state drives, storage hardware, heat-assisted magnetic recording innovation, nas storage solutions, storage for ai, cloud computing, storage for media, cloud services, storage hardware control, data recovery services, storage technology development, factory ai innovations, storage supply chain, storage for ai and machine learning, storage for hpc, storage for data migration, storage for gaming and media, storage for healthcare, storage density increase, ai-enhanced storage systems, storage for big data, storage for gaming, cloud data management, storage milestones, augmented code development, high-capacity drives, mach.2 multi-actuator drives, high-density hard drives, data protection, manufacturing, energy efficiency, next-gen storage technology, b2b, storage innovation, storage for security, sustainable technology, digital transformation, nas, storage for security applications, circularity program, high areal density drives, cloud storage integration, storage capacity expansion, singapore dream factory, multi-platfrom storage solutions, storage for media production, capacity expansion, storage innovation report, mass-capacity storage, hard disk drives, storage for autonomous vehicles, perpendicular magnetic recording, data storage and cloud computing, storage products, data management services, e-commerce, storage for geosciences and energy, storage solutions for enterprise, storage capacity growth, storage industry, storage services, sustainable manufacturing, hamr drives, surveillance storage, storage solutions for consumer, pmr technology, storage for surveillance systems, high-performance drives, storage for surveillance, mass capacity storage, energy-efficient data centers, enterprise storage, cloud storage services, storage for security systems, storage for data centers, computer and peripheral equipment manufacturing, autonomous monitoring systems, hamr technology, storage for cloud computing, storage density innovation, storage for healthcare applications, storage technology, sustainability, enterprise ssds, vertical integration, cloud infrastructure, mozaic 3+ platform, storage hardware manufacturing, ssds, drive health monitoring, heat-assisted magnetic recording, innovation, external hard drives, internal hard drives, ssd, backup solutions, multicloud, network attached storage, personal storage, gaming storage, high capacity drives, data transfer solutions, big data analytics, data migration, high performance computing, storage as a service, video analytics, secure data management, data center solutions, lyve mobile, composable infrastructure, autonomous vehicle storage, healthcare data storage, media and entertainment storage, telecommunications storage, geosciences data solutions, open source data solutions, software downloads, data center efficiency, cloud backup solutions, jbod expansion, hybrid storage arrays, integrated storage servers, exos drives, high-speed data access, reliable data protection, scalable architecture, sustainable data management, healthcare, finance, distribution, consumer products &amp; retail, transportation &amp; logistics, energy &amp; utilities, enterprises, computer software, information technology &amp; services, consumers, hardware, computer &amp; network security, mechanical or industrial engineering, environmental services, renewables &amp; environment, consumer internet, internet, internet infrastructure, health care, health, wellness &amp; fitness, hospital &amp; health care, financial services</v>
          </cell>
          <cell r="J349" t="str">
            <v>Cloudflare DNS, Microsoft Office 365, CloudFlare Hosting, Amazon AWS, Salesforce, Outlook, VueJS, Microsoft Application Insights, Jira, Atlassian Confluence, Atlassian Cloud, Platform.sh, OneTrust, React Redux, Campaign Monitor, GitHub Hosting, Adobe CQ, Pardot, Slack, Adobe Marketing Cloud, Customer.IO, DoubleClick, reCAPTCHA, Linkedin Marketing Solutions, Adobe Media Optimizer, Google Tag Manager, Google Font API, DoubleClick Conversion, Twitter Advertising, Quantcast, Apache, Facebook Widget, Mobile Friendly, Bing Ads, DoubleClick Floodlight, Facebook Custom Audiences, Google Analytics, Facebook Login (Connect), LiveRamp, PowerReviews, Google Dynamic Remarketing, Remote, SAP, Microsoft 365, , SAP BusinessObjects Business Intelligence (BI), Microsoft Power Apps, Google AlloyDB for PostgreSQL, Langchain, LangGraph, Mari, Oracle Analytics Cloud, Python, SQL, OpenAI, ANGEL LMS, Azure Data Lake Storage, Dell EMC PowerStore, n8n, Streamlit, Tor, AI, ANSYS, AutoCAD, Cadence Omnis CFD Platform, Container Network Interface (CNI), Dassault SOLIDWORKS, Lua, Windchill+, C#, .NET, Olo, NumPy, pandas, matplotlib, MySQL, Microsoft Excel, PowerBI Tiles, IoT, GEP, Data Analytics, Ning, Visio, VTScada, JMP, Microsoft Power Automate, Microsoft Teams, SharePoint, Azure OpenAI Service, Meta Llama 3, CallMiner Eureka, Excel4Apps, Laserfiche, NEAR, Posit, R, FiberHome, Freshservice, Device42, A Freshworks Company, Power BI Documenter, Homestead, TSYS, Resi, Expo, AWS Cloud Development Kit, poly, Kubernetes, Docker, GitHub Actions, Prometheus, Grafana, Zabbix, Terraform, Ansible, Bash, , COMSOL, Microsoft Active Directory Federation Services, OpenLDAP, Office365, Smokeball, Oracle Data Mining (ODM), SAP Contract Lifecycle Management (CLM), Microsoft Word, Conviva Operational Data Platform, CMPRO, SS&amp;C, CAT, Mode, PADS Professional, Microsoft Teams Rooms, Azure Linux Virtual Machines, Microsoft Office, Air, Compressor, CONTROL, eMaint CMMS, FRAC Pumps, Make, Motorola, NUnit, Airflow, Amazon S3, Databricks, H2O, Hortonworks Data Platform, KNIME, REST, Semrush, Spark, AC500 PLC, Microsoft PowerShell, Gemini, JobNimbus, SAP Strategic Enterprise Management (SEM), Star, IBM Db2 Database, Scribd, Micro, Cision, Secured MVC Forum on Windows 2012 R2, CNC Software, Amber, SAP Fiori, Process automation package for service request creation in SAP S/4HANA Utilities, Gem, Visual-Basic-.NET, SAP SuccessFactors, Quip, Analyzer, FIS, Tableau, MATLAB, Minitab Workspace, Elite Software HVAC Solution, Vormetric Data Security Platform, ROOM, SketchUp, Vero, Apache Kafka, AWS SDK for JavaScript, AWS Trusted Advisor, Qt, Pandora FMS, Comet.ml, CSS, Act!, Spectrum, Power Query, SysTools VBA Password Recovery, Ignition SCADA, Sprinklr, Sprout Social, Reddit for business, Discord, Microsoft PowerPoint, Electron, ABB Robotics, Presto, Flask, Django, HTML Pro, Javascript, Git, SAP Master Data Governance (MDG), GAS, Altair HyperWorks, React, Microsoft SQL Server Reporting Services, Azure Machine Learning, Microsoft OneDrive for Business, Hex Notebook, Xray, Dynamics 365 Customer Insights, GT STRUDL, Rocket.Chat, LucidChart, Siemens SIMATIC HMI (Human Machine Interface), Board, Flow, Siemens SIMATIC S7, Siemens PROFIBUS, mabl, BASE, Jupyter Notebook, SAP Predictive Analytics, DotNetNuke, ADP, Coraid, SAS Analytics Pro, LabVIEW, AWS Organizations, FlexSim, Altitude ARENA, ePlan, Activa, Carbon, Clari, CPI, Delta, Meshmixer, Nitrogen, Siemens SIMATIC SCADA, Copilot, ChatGPT, Mastercam, ADP Applicant Tracking System, Torque, Basis, ICP, HPLC, GitHub, Red Hat Enterprise Linux, Fedora, CentOS, Azure Virtual Machines, Rocky Linux, Oracle Linux, CANalyzer, Modbus, Nasdaq eVestmentâ„¢, Visual Studio, Microsoft Windows Server 2012, Google Cloud Machine Learning Engine, Simulink, Cascade CMS, accessiBe, InfluxDB, Amazon Managed Workflows for Apache Airflow (MWAA), VMware HCI, Fastapi, FlipHTML5, Angular, Node.js, Ruby On Rails, Pega CRM Suite, S&amp;P Capital IQ Pro, Lytics, Workfront, ClubExpress</v>
          </cell>
          <cell r="K349">
            <v>2060000000</v>
          </cell>
          <cell r="L349" t="str">
            <v>Seed</v>
          </cell>
          <cell r="M349">
            <v>0</v>
          </cell>
          <cell r="N349">
            <v>42552</v>
          </cell>
          <cell r="O349">
            <v>9097000000</v>
          </cell>
          <cell r="Q349" t="str">
            <v>Seagate Technology is a global leader in data storage solutions, specializing in the design, manufacture, and sale of hard disk drives (HDDs), solid-state drives, and related technologies. Founded in 1978, the company has a rich history of innovation, including the introduction of the 5.25-inch HDD, which made disk storage accessible for personal computers. Seagate has shipped over 1 billion HDDs and has developed advanced technologies such as HAMR and SMR.
The company's product lineup includes enterprise drives, surveillance-specific solutions like SkyHawk, and high-capacity models for various applications. Seagate focuses on providing high-reliability and high-capacity storage solutions for computers, data centers, and security systems. With a global presence and facilities in multiple countries, Seagate serves a wide range of industries, supporting the growing demand for data storage across personal computing, enterprise systems, and cloud services.</v>
          </cell>
          <cell r="R349">
            <v>1979</v>
          </cell>
        </row>
        <row r="350">
          <cell r="A350" t="str">
            <v>iMerit Technology</v>
          </cell>
          <cell r="B350">
            <v>0</v>
          </cell>
          <cell r="C350">
            <v>7400</v>
          </cell>
          <cell r="D350" t="str">
            <v>information technology &amp; services</v>
          </cell>
          <cell r="E350" t="str">
            <v>http://www.imerit.net</v>
          </cell>
          <cell r="F350" t="str">
            <v>http://www.linkedin.com/company/imerit</v>
          </cell>
          <cell r="G350" t="str">
            <v>San Jose</v>
          </cell>
          <cell r="H350" t="str">
            <v>California</v>
          </cell>
          <cell r="I350" t="str">
            <v>data labeling, content moderation, annotation, microtasking, red teaming, content aggregation, data wrangling, crowdsourcing, model evaluation, data cleaning, image categorization, image curation, image tagging, image segmentation, rlhf, 3d point cloud, sentiment analysis, service desk support, dataset creation, data annotation, application testing, data enhancement, data verification, ai data, lidar, big data, ecommerce, machine learning, computer vision, enterprise software, deep information technology, information technology, software, it services &amp; it consulting, medical data de-identification, ai data labeling, secure data management, 3d point cloud annotation, operational efficiency, natural language processing, regulatory compliance, computer vision annotation, medical image annotation, chain of thought reasoning, b2b, e-commerce, artificial intelligence and machine learning, generative ai services, sensor data labeling, corpus augmentation, content enrichment, autonomous vehicles and robotics, financial services and fintech, domain expertise, automation tools, automated annotation, autonomous vehicle data, ai model alignment, cloud-based annotation, bias detection in ai, regulatory compliance in healthcare, sensor fusion, geospatial and mapping, other scientific and technical consulting services, human-in-the-loop workflows, ai training data, generative ai, quality assurance, edge case handling, healthcare and medical imaging, consulting, adversarial testing, multimodal data labeling, data security, expert annotation, error analysis, workflow automation, model fine-tuning, geospatial data annotation, prompt response generation, content services, multi-language annotation, information technology and services, services, ai solutions, video annotation, image annotation, text annotation, audio transcription, human-in-the-loop, predictive ai, defect detection, crop detection, weed detection, automated labeling, custom workflow automation, data quality control, reinforcement learning, data de-identification, medical imaging, radiology annotation, healthcare data services, autonomous vehicles, driver monitoring systems, geospatial technology, digital pathology, surgical data intelligence, customer success management, data workflow management, annotation efficiency, analytics and insights, edge case management, data enrichment, annotation tool integration, real-time data monitoring, api and webhook integration, project performance analysis, multi-sensor fusion, data pipeline automation, scalable data solutions, quality assurance processes, training data preparation, data responsiveness, healthcare, finance, non-profit, transportation &amp; logistics, communities, internet, information technology &amp; services, enterprises, computer software, consumer internet, consumers, artificial intelligence, computer &amp; network security, health care, health, wellness &amp; fitness, hospital &amp; health care, financial services, nonprofit organization management</v>
          </cell>
          <cell r="J350" t="str">
            <v>Cloudflare DNS, Sendgrid, Gmail, Google Apps, MailChimp SPF, Microsoft Office 365, CloudFlare Hosting, Amazon AWS, CloudFlare, Media Temple SSL, Atlassian Cloud, OneTrust, React, Amazon SES, Hubspot, Vimeo, WordPress.org, YouTube, Google Tag Manager, Mobile Friendly, reCAPTCHA, Typekit, Shutterstock, AI, Python, AWS Glue, PySpark, Airflow, Athena, Amazon QuickSight, Dash, Microsoft Windows Server 2000, Azure Active Directory B2C, Infoblox DHCP, Akamai CDN Solutions, WSUS, Crowdsignal, Dropbox, BrandMuscle, Amazon Associates, go+, Apache Kafka, Amazon Kinesis, WebGL, REST, GRPC, Adobe Photoshop, Micro, Mode, OneTrust Tech Risk &amp; Compliance, Google Workspace, Amazon Kinesis Data Firehose, Amazon S3, AWS Trusted Advisor, Delta Lake, Git, Google AdWords Conversion, Grafana, Hadoop HDFS, Jira, Lambda Cloud, OpenTelemetry, Prometheus, Redshift, Slack, Snowflake, Spark, SQL, Sectra PACS, AWS Transfer for SFTP, Lua, LinkedIn Recruiter, AWS Analytics, IBM ILOG CPLEX Optimization Studio, Azure Analysis Services, Microsoft Office, Excel4Apps, Neogov HRMS, Microsoft PowerPoint, Microsoft Excel, Google Sheets, Android, Windows Server Update Services, Salesforce</v>
          </cell>
          <cell r="K350">
            <v>36300000</v>
          </cell>
          <cell r="L350" t="str">
            <v>Venture (Round not Specified)</v>
          </cell>
          <cell r="M350">
            <v>12800000</v>
          </cell>
          <cell r="N350">
            <v>44501</v>
          </cell>
          <cell r="O350">
            <v>100000000</v>
          </cell>
          <cell r="Q350" t="str">
            <v>iMerit Technology is a prominent AI data solutions company founded in 2012, focusing on high-quality data annotation, model fine-tuning, and related services for machine learning applications in computer vision, natural language processing, and content services. The company is headquartered in California, with additional offices in New Orleans, Kolkata, and Bengaluru, employing over 5,000 people.
iMerit offers several proprietary platforms to enhance AI data workflows. iMerit DataStudio provides an end-to-end solution for human-in-the-loop annotation, while iMerit GroundControl serves as a gateway for scalable infrastructure and annotation expertise. The iMerit PeoplePlatform supports continuous integration and deployment, optimizing task workflows and managing project lifecycles. The company delivers comprehensive services, including data labeling, expert-led fine-tuning, and humans-in-the-loop solutions, ensuring quality and scalability for high-volume projects across various data types and languages.</v>
          </cell>
          <cell r="R350">
            <v>2012</v>
          </cell>
        </row>
        <row r="351">
          <cell r="A351" t="str">
            <v>Baker McKenzie</v>
          </cell>
          <cell r="B351">
            <v>0</v>
          </cell>
          <cell r="C351">
            <v>13000</v>
          </cell>
          <cell r="D351" t="str">
            <v>law practice</v>
          </cell>
          <cell r="E351" t="str">
            <v>http://www.bakermckenzie.com</v>
          </cell>
          <cell r="F351" t="str">
            <v>http://www.linkedin.com/company/baker-&amp;-mckenzie</v>
          </cell>
          <cell r="G351" t="str">
            <v>Chicago</v>
          </cell>
          <cell r="H351" t="str">
            <v>Illinois</v>
          </cell>
          <cell r="I351" t="str">
            <v>financial restructuring, ip, trade amp commerce, dispute resolution, antitrust competition, trade commerce, securities, banking amp finance, energy, insurance, environment, pharma healthcare, private equity, tax, mampa, real estate, pharma amp healthcare, banking finance, mining infrastructure, ma, employment, itcomms, mining amp infrastructure, antitrust amp competition, legal structuring, international transactions, esg, international legal standards, corporate legal counsel, diversity in law, legal services, global law firm, litigation, diversity and inclusion, corporate social responsibility, antitrust law, mergers and acquisitions, real estate transactions, regulatory compliance, law firm network, sustainability, mergers and acquisitions advisory, private equity investments, services, law firm structure, intellectual property rights, employment law advisory, litigation support, business consulting, international legal advice, legal industry evolution, intellectual property, professional development, legal advisory services, construction &amp; real estate, energy transition legal services, multinational corporations, digital transformation in law, cross-border deals, healthcare, tax advisory, real estate law, cross-border legal advice, litigation and arbitration, banking and finance, sustainable business practices, compliance programs, competition law, energy &amp; utilities, law firm innovation, international arbitration, ip licensing, client legal solutions, consumer goods, banking and finance transactions, digital transformation, cross-border legal services, tax law, corporate law, global legal compliance, offices of lawyers, legal risk mitigation, client-focused solutions, b2b, multicultural legal team, multinational clients, technology, dispute resolution services, finance, swiss verein structure, technology law, law firm leadership, compliance, employment law, risk management, cybersecurity, innovation, legal innovation, tax planning and disputes, multijurisdictional legal expertise, law firm branding, law firm innovation programs, government, energy law, client relationship management, esg compliance, infrastructure, corporate governance, antitrust and competition, multijurisdictional deals, banking law, compliance and ethics, legal tech adoption, finance law, corporate restructuring, retail, complex legal issues, regulatory law, energy and infrastructure, cross-border transactions, technology sector legal services, regulatory updates, global legal network, multijurisdictional, commercial law, financial institutions, environmental law, data privacy, antitrust, healthcare law, technology solutions, supply chains, investment funds, pro bono, community service, inclusion and diversity, ai governance, business strategy, international trade, law firm brand, legal technology, legal alerts, global network, commercial litigation, legal compliance, contract management, legal, conflict resolution, financial services, law practice, mergers &amp; acquisitions, environmental services, renewables &amp; environment, management consulting, health care, health, wellness &amp; fitness, hospital &amp; health care, consumers</v>
          </cell>
          <cell r="J351" t="str">
            <v>Cloudflare DNS, Microsoft Office 365, CloudFlare Hosting, Microsoft Azure Hosting, Rackspace MailGun, Segment.io, Brightcove, VueJS, WP Engine, OneTrust, Marketo, Slack, Microsoft Azure, Google Tag Manager, ASP.NET, Mobile Friendly, AI, QuickBooks, Google AdWords Conversion, Microsoft Excel, Microsoft Office, Outlook, Intapp Conflicts, Refinitiv World-Check Risk Intelligence, /DB, D&amp;B Hoovers, LexisNexis Accurint, SAP, Oracle APEX (Application Express), Microsoft Azure Monitor, Cytoscape, Tricentis Neoload, Micro Focus UFT, Azure Virtual Machines, Micro Focus Performance Center, IoT, EventsAir, Ceros, Adobe Creative Suite, Chrome, SharePoint, Microsoft PowerPoint, Excel4Apps, Avature, Check Point CloudGuard CNAPP, Proofpoint CASB, ServiceNow, iManage, SAP Fiori, NeoData, Siemens Calibre nmDRC, Oracle XML DB, AT&amp;T, Adobe, SAP HANA, Microsoft Exchange, Rubrik, Veritas Enterprise Vault, Proofpoint, Microsoft Defender for Cloud, Abnormal Security, Azure Purview, Microsoft PowerShell, SMTP, Akamai CDN Solutions, JTL-Shop 3, dmarcian, Oracle SPF, Salesforce CRM Analytics, LEAP, SAP SuccessFactors, accessiBe, Microsoft Teams Rooms, GAS, Azure Devops, Microsoft Teams, Microsoft Project, SAP S/4HANA, Gem, Siemens SIMATIC S7, Datadog Log Management, REACH, Citrix, Remote Desktop Services, Azure Virtual Desktop, Microsoft Windows 365 Cloud PC, Microsoft Endpoint Manager, Microsoft System Center Configuration Manager, Microsoft Active Directory Federation Services, Azure Active Directory, Microsoft Advanced Group Policy Management, Microsoft Windows Server 2012, Microsoft Hyper-V Server, PowerBI Tiles, SiteCore, Optimizely, Wordpress, Intapp, Cisco WebEx Teams, Admin, Stripe Billing, Microsoft Application Insights, .NET, Proofpoint Targeted Attack Protection For SaaS, Security, Emburse, Process automation package for service request creation in SAP S/4HANA Utilities, LexisNexis Bridger Insight XG, Dun &amp; Bradstreet, LexisNexis, Microsoft 365, Nuix Discover, Relativity, VMware, Cisco VoIP, AWS Application Load Balancer, .GIS, Dayforce, Ceridian, Azure Active Directory B2C, TUNE, LinkedIn Ads, LinkedIn Sales Navigator, LinkedIn Learning, Intapp Time, Microsoft Intune Enterprise Application Management, React, Micro, Microsoft Word, Foxit PDF SDK, Logitech Video Conferencing, Quip</v>
          </cell>
          <cell r="O351">
            <v>3300000000</v>
          </cell>
          <cell r="Q351" t="str">
            <v>Baker McKenzie is a multinational law firm based in Chicago, founded in 1949. It operates 68-69 offices worldwide and employs around 4,595 attorneys, making it one of the largest international law firms. The firm generated over $3.39 billion in gross revenue in 2024 and is recognized as a pioneer in the global law firm model, having expanded internationally since the 1950s.
The firm offers a wide range of legal services, including international mergers and acquisitions, tax and trade law, antitrust matters, corporate work, and intellectual property management. Baker McKenzie is particularly noted for its expertise in international law and cross-border transactions. The firm has also been recognized for its innovative approach to legal services, establishing service centers and adopting advanced legal technology to enhance its offerings. Notable clients include major corporations like Abbott Laboratories and Unilever.</v>
          </cell>
          <cell r="R351">
            <v>1949</v>
          </cell>
        </row>
        <row r="352">
          <cell r="A352" t="str">
            <v>Egen</v>
          </cell>
          <cell r="B352">
            <v>0</v>
          </cell>
          <cell r="C352">
            <v>3000</v>
          </cell>
          <cell r="D352" t="str">
            <v>information technology &amp; services</v>
          </cell>
          <cell r="E352" t="str">
            <v>http://www.egen.ai</v>
          </cell>
          <cell r="F352" t="str">
            <v>http://www.linkedin.com/company/egenai</v>
          </cell>
          <cell r="G352" t="str">
            <v>Naperville</v>
          </cell>
          <cell r="H352" t="str">
            <v>Illinois</v>
          </cell>
          <cell r="I352" t="str">
            <v>data, platforms, cloud, ml, data cloud, ai, generative ai, machine learning, genai, mobile, information technology, it services &amp; it consulting, ethical ai frameworks, cloud computing, data management, cloud architecture, ai for social impact, ai transparency, platform development, computer systems design and related services, digital transformation, media, data pipelines, enterprise data, ai for public safety, cloud deployment, ai in healthcare, human-centered ai, data platforms, data lakes, operational efficiency, ai in manufacturing, customer engagement, cloud solutions, ai for impact, public sector, business intelligence, health, government, cloud security, consulting, data security, data governance, ai bias minimization, cloud platforms, ai in retail, artificial intelligence, data engineering, predictive maintenance, innovation, cloud services, ai ethics, cloud automation, cloud-based solutions, cloud migration, manufacturing, b2b, predictive analytics, fraud detection, ai for public health, technology services, ai for environmental impact, data privacy, ai for citizen engagement, ai for social good, services, platform solutions, cloud-native applications, data-driven decision-making, platform engineering, automation, real-time data, cloud modernization, platform engineering for impact, platform integration, data science, ai governance, ai in public safety, data analytics, cloud infrastructure, platform engineering services, responsible ai, cloud for public sector, data insights, data visualization, big data, ai solutions, customer retention, retail, ai and machine learning, ai for government, supply chain management, analytics, customer analytics, document intelligence, ai-powered insights, healthcare data, public sector solutions, e-commerce optimization, omni-channel experience, data migration, revenue intelligence, customer 360, data consolidation, ai-driven solutions, data mining, integrated solutions, actionable insights, health outcomes, ai automation, data architecture, data integration, urban planning solutions, virtual agents, behavioral analytics, personalized experiences, cloud migrations, healthcare transformation, customer experience optimization, insight generation, community engagement, environmental sustainability, data interoperability, healthcare, non-profit, distribution, consumer products &amp; retail, transportation &amp; logistics, energy &amp; utilities, construction &amp; real estate, information technology &amp; services, internet, enterprise software, enterprises, computer software, computer &amp; network security, mechanical or industrial engineering, internet infrastructure, logistics &amp; supply chain, health care, health, wellness &amp; fitness, hospital &amp; health care, nonprofit organization management</v>
          </cell>
          <cell r="J352" t="str">
            <v>Salesforce, Cloudflare DNS, Sendgrid, Gmail, Google Apps, Microsoft Office 365, CloudFlare Hosting, Outlook, Pardot, Slack, Mobile Friendly, WordPress.org, Google Tag Manager, Linkedin Marketing Solutions, Bootstrap Framework, Google Font API, YouTube, AI, Remote, Google Cloud Platform, Google Cloud BigQuery, Google Cloud Storage, Google Dataplex, Google Cloud, Salesforce CRM Analytics, Salesforce Einstein Analytics, Amazon Web Services (AWS), Terraform, Kubernetes, HELM, Argocd, AWS SDK for JavaScript, Spring Boot, Angular, Docker, Apache Kafka, AngularJS, React, TypeScript, Node.js, Express, Nestjs, PostgreSQL, Playwright, Selenium, Git, Python, Azure Analysis Services, VueJS, MySQL, MongoDB, Microsoft SQL Server Reporting Services, Certinia, Fastapi, Microsoft Azure Monitor, Argo CD, GitHub Actions, Azure Devops, GitLab, Harness, Microsoft Defender for Cloud, Azure Key Vault, Microsoft Advanced Group Policy Management, Datadog, Elasticsearch, Grafana, Prometheus, PyTorch, R, scikit-learn, TensorFlow, Amazon EC2, Amazon S3, Amazon Virtual Private Cloud (Amazon VPC), API Gateway, AWS Trusted Advisor, ECS, Google AdWords Conversion, Lambda Cloud, Sizmek (MediaMind), Azure Data Factory, Azure Databricks, Azure Synapse Analytics, Azure Data Lake Storage, Azure Functions, Azure Logic Apps, Azure Event Hubs, Azure Stream Analytics, Delta Lake, PySpark, Azure Purview, Azure Active Directory, Google Kubernetes Engine, Google Cloud Dataflow, Google Cloud Run, Vertex AI, Google Cloud Spanner, AWS Lambda, Amazon EKS Anywhere, Snowflake, Looker, Amazon QuickSight, Tableau, SQL, Google Kubernetes Engine (GKE), IBM ILOG CPLEX Optimization Studio, Google Cloud Build, Act!, Google Cloud Monitoring, Google Cloud Logging, Google Cloud SQL, npm, Yarn, Langchain, LlamaIndex, Pinecone, Adobe After Effects, Adobe Premiere Pro, Strato, Adobe Photoshop, Figma, PubSub+, REST, Bicep, Micro, NumPy, pandas, XGBoost, DATAflow, Google Cloud Functions, Google Cloud Composer, Airflow, Oracle Analytics Cloud, GitHub, Spring, Amazon Managed Streaming for Apache Kafka (Amazon MSK), Google Artifact Registry, Tanzu, Cloud Foundry, Jenkins, Google Compute Engine, Tor</v>
          </cell>
          <cell r="O352">
            <v>50000000</v>
          </cell>
          <cell r="Q352" t="str">
            <v>Egen is a technology services company based in Naperville, Illinois, specializing in cloud, data, AI, and platform engineering. Founded in 2000, Egen has over 700 technology specialists across Canada, Europe, India, and the United States, operating with a hybrid work model that offers both remote and on-site flexibility.
The company focuses on the entire data value chain, providing services in data engineering, analytics, and platform engineering. Egen emphasizes delivering actionable insights through its agile and pragmatic approach, integrating advanced technologies like generative AI. Recognized as a Leader in Google Cloud services, Egen supports innovative solutions such as CityVision for public safety analytics, Fraud Intelligence for transaction monitoring, and Customer Retention Journey for enhancing customer insights. Egen partners with major platforms like Google Cloud, Salesforce, and Snowflake, serving leading organizations in various industries. The company is also certified as a Great Place to Work, reflecting its commitment to employee experience and leadership.</v>
          </cell>
          <cell r="R352">
            <v>2000</v>
          </cell>
        </row>
        <row r="353">
          <cell r="A353" t="str">
            <v>BetterHelp</v>
          </cell>
          <cell r="B353">
            <v>0</v>
          </cell>
          <cell r="C353">
            <v>4100</v>
          </cell>
          <cell r="D353" t="str">
            <v>mental health care</v>
          </cell>
          <cell r="E353" t="str">
            <v>http://www.betterhelp.com</v>
          </cell>
          <cell r="F353" t="str">
            <v>http://www.linkedin.com/company/betterhelp</v>
          </cell>
          <cell r="G353" t="str">
            <v>Mountain View</v>
          </cell>
          <cell r="H353" t="str">
            <v>California</v>
          </cell>
          <cell r="I353" t="str">
            <v>rekruttering af handicaphjaelpere, administration af bpa ordninger, radgivning om bpa ordninger, internet, therapy, internet &amp; professional counseling, professional counseling, health &amp; wellness, personal health, behavioral therapy, aba therapy, autism, psychology, health care, virtual counseling, mental health solutions, mental health support platform, mental health for underserved populations, mental health, digital mental health, licensed mental health professionals, mental health for rural areas, mental health services, mental health telemedicine, mental health awareness, global mental health access, mental health platform features, mental health innovation, mental health platform technology, mental health online support, mental health digital counseling, mental health for minorities, remote mental health, asynchronous therapy, mental health network, mental health provider, services, mental health support technology, mental health service innovation, behavioral health, information technology, mental health platform, video therapy, mental health resources, mental health outreach, mental health accessibility, mental health support, digital mental health equity, healthcare, mental health teletherapy, mental health initiatives, mental health digital platform, telecommunications, affordable online therapy, mental health subscriptions, mental health online treatment, online couples therapy, mental health advocacy, online therapy, mental health telecounseling, nonprofit mental health support, mental health community, subscription therapy, offices of mental health practitioners (except physicians), remote therapy, affordable therapy, mental health technology, asynchronous communication, mental health apps, mental health virtual platform, d2c, digital health solutions, teletherapy, mental health treatment, mental health service delivery, mental health care, online therapy for teens, mental health access, mental health outreach programs, b2c, phone counseling, online mental health services, b2b, text therapy, mental health crisis support, mental health online platform, therapy matching algorithms, licensed therapists, online counseling services, mental health digital therapy, mental health telehealth, mental health support network, mental health counseling online, mental health education, therapy matching, mental health digital tools, global mental health, licensed therapist, therapy service, anxiety support, depression help, counseling, professional therapy, hsa/fsa accepted, chat therapy, video sessions, therapist matching, individual therapy, couples therapy, mental wellness, psychological support, self-care strategies, group therapy, financial aid for therapy, stress management, trauma counseling, grief support, substanced abuse therapy, lgbtq counseling, cognitive behavioral therapy, relationship counseling, family therapy, mental health stigma, well-being, mindfulness practices, therapy sessions, personalized therapy, community support, digital worksheets, effective communication, therapeutic techniques, goal setting in therapy, emotional support, psychosocial support, personal growth, resilience building, self-esteem improvement, life coaching, saas, non-profit, information technology &amp; services, health, wellness &amp; fitness, hospital &amp; health care, counselling, professional training &amp; coaching, computer software, nonprofit organization management</v>
          </cell>
          <cell r="J353" t="str">
            <v>Salesforce, Route 53, Gmail, Google Apps, MailChimp SPF, Microsoft Office 365, Helpscout, Mixpanel, Atlassian Cloud, Slack, Mobile Friendly, Vimeo, YouTube, Bootstrap Framework, iTunes, WordPress.org, Adobe Media Optimizer, Stripe, Cedexis Radar, Greenhouse.io, Remote, AI, Airflow, Fivetran, Snowflake, dbt, Looker, SQL</v>
          </cell>
          <cell r="K353">
            <v>4500000</v>
          </cell>
          <cell r="L353" t="str">
            <v>Merger / Acquisition</v>
          </cell>
          <cell r="M353">
            <v>4500000</v>
          </cell>
          <cell r="N353">
            <v>42005</v>
          </cell>
          <cell r="O353">
            <v>1040700000</v>
          </cell>
          <cell r="Q353" t="str">
            <v>BetterHelp is the largest online therapy platform, founded in 2013 by Alon Matas and Danny Bragonier. The company aims to make mental health care more accessible by removing traditional barriers. Acquired by Teladoc in 2015, BetterHelp connects users with over 32,000 licensed therapists, helping more than 5 million people access mental health services.
The platform offers professional and personalized online therapy through a website and mobile app. Users can engage in individual therapy sessions with licensed professionals, including psychologists, marriage and family therapists, clinical social workers, and professional counselors. BetterHelp features an algorithmic matching system to connect users with therapists based on their needs and preferences, allowing for multiple therapist switches if necessary.
BetterHelp primarily serves individuals seeking mental health treatment, particularly those facing barriers to traditional therapy. The company also partners with over 100 nonprofit organizations to provide free therapy to under-resourced communities and offers financial assistance for low-income individuals.</v>
          </cell>
          <cell r="R353">
            <v>2013</v>
          </cell>
        </row>
        <row r="354">
          <cell r="A354" t="str">
            <v>OMD</v>
          </cell>
          <cell r="B354">
            <v>0</v>
          </cell>
          <cell r="C354">
            <v>14000</v>
          </cell>
          <cell r="D354" t="str">
            <v>marketing &amp; advertising</v>
          </cell>
          <cell r="E354" t="str">
            <v>http://www.omd.com</v>
          </cell>
          <cell r="F354" t="str">
            <v>http://www.linkedin.com/company/omd</v>
          </cell>
          <cell r="G354" t="str">
            <v>New York</v>
          </cell>
          <cell r="H354" t="str">
            <v>New York</v>
          </cell>
          <cell r="I354" t="str">
            <v>communications, strategy, adtech, social media, partnerships, insights, ecommerce, roi, seo, data analytics, media buying, sem, sponsorship, marketing, content, digital, digital media, media planning, programmatic, advertising services, brand strategy, media attribution, media content, emerging trends, media reporting, media campaign analytics, media content optimization, market trend prediction, audience behavior analysis, financial services, media strategy, campaign optimization, global media network, media delivery, advertising &amp; marketing services, audience engagement strategies, media targeting technology, media measurement tools, media roi, market analysis, social media marketing, media technology integration, media platform, media partnership development, media agency, media technology, media engagement, e-commerce, automation, media performance, performance tracking, cultural relevance, market insights, media solutions, media effectiveness measurement, technology, media data analysis, media partnerships, customer experience, media integration, media data platforms, audience targeting, performance measurement, audience intelligence, content creation, media orchestration, consumer goods, performance attribution, cultural relevance strategy, media optimization, digital marketing, media performance tracking, media optimization tools, media activation, media automation, media &amp; content production, media performance metrics, media analytics tools, customer journey, media effectiveness, media roi optimization, market opportunities, media resources, media insights tools, audience data, media analytics platforms, media management, programmatic advertising, media tools, media buying automation, performance analytics, services, media channels, media planning software, media performance tools, media analytics, future signals, entertainment, omni platform, creative media solutions, media content personalization, first-party data strategies, audience insights, media measurement, privacy-safe analytics, advertising agency, retail, innovation, media execution, media content strategy, data-driven insights, media data, proprietary technology, media innovation tools, advertising agencies, performance marketing, digital transformation, market trends, cultural insights, market signals, media ecosystem, client partnership, integrated marketing, d2c, media orchestration system, media inventory, media campaigns, media innovation, business transformation, digital excellence, marketing orchestration, e-commerce solutions, client partnerships, consumer insights, advertising strategies, global operations, retail media, sustainability initiatives, esg commitments, cross-functional teams, empowerment culture, market share growth, audience engagement, creative campaigns, international markets, talent development, industry rankings, cannes lions, recma, comvergence, content strategy, technology solutions, collaboration, business growth, measurement and attribution, privacy compliance, leadership, organizational culture, community engagement, network optimization, integrated media strategy, actionable insights, case studies, social commerce, b2b, consumer internet, consumers, internet, information technology &amp; services, search marketing, marketing &amp; advertising</v>
          </cell>
          <cell r="J354" t="str">
            <v>UltraDns, Outlook, MailChimp SPF, VueJS, WP Engine, Atlassian Cloud, Figma, Amazon SES, Slack, Salesforce, Mixpanel, Twitter Advertising, YouTube, BigCommerce, Google Font API, Google Analytics, reCAPTCHA, Segment.io, Facebook Custom Audiences, Wistia, Facebook Widget, Ruby On Rails, Mobile Friendly, Bootstrap Framework, Google Tag Manager, Wix, WordPress.org, Facebook Login (Connect), Constant Contact, AI, Remote, Mediaocean, DDS-CAD, Prisma, SharePoint, Omniture (Adobe), AdSpeed, Adform DMP, Microsoft Excel, Smart AdServer, Salesforce Marketing Cloud Intelligence (formerly Datorama), Tableau, Amcharts JS Library, Microsoft Teams, Excel4Apps, Power Query, RStudio, Power BI Documenter, Looker, Domo, Microsoft PowerPoint, Adverity, Alteryx, SQL, Python, AWS Analytics, Redshift, Amazon S3, Snowflake, Dv360, Google Ads, DoubleVerify, data.ai Ascend (formerly App Annie), The Trade Desk, Facebook, Instagram, Snapchat, Twitter Ads, TikTok, Hudson, iBASEt MES Powered by Solumina, Hive, Asana, Smartsheet, Google AdWords Conversion, Google Display &amp; Video 360, Wowanalytics, Meta Ads Manager, ALEX</v>
          </cell>
          <cell r="O354">
            <v>3850000000</v>
          </cell>
          <cell r="Q354" t="str">
            <v>OMD is a global media agency network and part of Omnicom Media Group, specializing in integrated media solutions that combine creativity, cultural relevance, and commercial strategy to foster brand growth. Founded in 1996 and headquartered in London, OMD is the largest media network in the world, employing over 14,000 people across more than 100 countries and 140+ offices, with an annual revenue of $4.8 billion.
The agency focuses on creating innovative media solutions that drive business transformation. OMD offers a wide range of services, including media strategy and planning, media buying and activation, digital and performance marketing, social media and influencer marketing, creative media solutions, and analytics. It utilizes proprietary tools like OMD Vision and the Omni platform to enhance marketing operations and decision-making. OMD serves prestigious global brands across various industries, including consumer goods, technology, automotive, and entertainment, influencing $42.3 billion in media spend.</v>
          </cell>
          <cell r="R354">
            <v>1998</v>
          </cell>
        </row>
        <row r="355">
          <cell r="A355" t="str">
            <v>Nil</v>
          </cell>
          <cell r="B355">
            <v>0</v>
          </cell>
          <cell r="C355">
            <v>33000</v>
          </cell>
          <cell r="D355" t="str">
            <v>marketing &amp; advertising</v>
          </cell>
          <cell r="E355" t="str">
            <v>http://www.nil.store</v>
          </cell>
          <cell r="F355" t="str">
            <v>http://www.linkedin.com/company/nilnil</v>
          </cell>
          <cell r="G355" t="str">
            <v>Fremont</v>
          </cell>
          <cell r="H355" t="str">
            <v>California</v>
          </cell>
          <cell r="I355" t="str">
            <v>advertising services, limited-edition athlete drops, mobile app, sports merchandise, marketing and sales services, fan merchandise ecommerce, b2c, services, athlete monetization platform, fan merchandise platform, fan gear for college sports, fan merchandise sales, d2c, custom athlete apparel, direct athlete payouts, retail, apparel manufacturing, official university gear, nil merchandise, officially licensed nil, athlete merchandise sales, athlete merchandise education, campus ink partnership, nil merchandise platform, sports licensing, merchandising services, merchandise production, fan engagement, athlete brand growth, athlete brand amplification, fan support merchandise, fan merchandise logistics, product design support, personalized apparel, e-commerce, merchandise fulfillment, custom athlete products, merchandising solution for athletes, nil rights monetization, online store, student-athlete merchandise, nil licensing compliance, athlete brand management, custom jersey printing, athlete branding, fan engagement tools, athlete-fan connection, sports apparel, university licensed products, licensed college gear, licensed nil products, student-athlete monetization, fulfillment services, digital marketing, merchandise drops, b2b, education, manufacturing, distribution, consumer products &amp; retail, transportation &amp; logistics, marketing &amp; advertising, apparel &amp; fashion, consumer internet, consumers, internet, information technology &amp; services, mechanical or industrial engineering</v>
          </cell>
          <cell r="J355" t="str">
            <v>Gmail, Google Apps, React Redux, Shopify Plus, Facebook Login (Connect), Mobile Friendly, Facebook Widget, Gettyimages, Facebook Custom Audiences, Google Tag Manager</v>
          </cell>
          <cell r="O355">
            <v>15000000</v>
          </cell>
          <cell r="Q355" t="str">
            <v>The NIL Store is a merchandising platform that specializes in officially licensed apparel and products for college student-athletes under Name, Image, and Likeness (NIL) rights. Launched in 2021 by Campus Ink, the platform allows fans to purchase items that directly benefit opted-in athletes, offering industry-leading payouts. The NIL Store operates from Chicago and Urbana, Illinois, serving over 20,000 athletes and more than 100 schools across the country.
The platform features a range of products, including jerseys and custom designs, available through individual digital "locker rooms" for each athlete. Fans can shop via school-specific stores, with proceeds going directly to the athletes. The NIL Store also provides various services, including graphic design, marketing, and brand development, ensuring that athletes receive comprehensive support in managing their NIL opportunities. With a focus on high payouts and athlete-first resources, the NIL Store is dedicated to empowering student-athletes in their merchandising efforts.</v>
          </cell>
        </row>
        <row r="356">
          <cell r="A356" t="str">
            <v>SAS Retail Services</v>
          </cell>
          <cell r="B356">
            <v>0</v>
          </cell>
          <cell r="C356">
            <v>5500</v>
          </cell>
          <cell r="D356" t="str">
            <v>retail</v>
          </cell>
          <cell r="E356" t="str">
            <v>http://www.sasretail.com</v>
          </cell>
          <cell r="F356" t="str">
            <v>http://www.linkedin.com/company/sasretailservices</v>
          </cell>
          <cell r="G356" t="str">
            <v>Orange</v>
          </cell>
          <cell r="H356" t="str">
            <v>California</v>
          </cell>
          <cell r="I356" t="str">
            <v>retail merchandising, project work at retail, expert resets, syndicated merchandising, ai enabled image recognition, retail remodels, events &amp; demos, auditing at retail, planogram development, space management, ai-powered solutions, store performance analytics, store inventory accuracy, ai technology, store compliance ai, store audit technology, store shelf compliance ai, management consulting services, store layout ai, retail data visualization ai, store compliance, data analytics, operational efficiency, retail execution, store-level delivery, retail store management, store execution technology, store layout planning, store shelf optimization ai, supply chain optimization, store execution ai, store shelf optimization, store mapping software, store audit ai, inventory tracking, store operations automation, store signage, store layout optimization, retail store tracking ai, planogram services, store compliance monitoring, display setup, customer engagement, retail analytics ai, retail store automation, store data analytics, customer experience, retail consulting, retail store reporting, store layout optimization software, store fixtures, store shelf management ai, retail store data analytics, merchandising automation ai, store mapping and layout, store layout software, out-of-stock solutions, promotional setup, store audit automation, store layout, sas rebotics, retail inventory management ai, category management, store data visualization, analytics, retail analytics platforms, store layout planning ai, retail supply chain, retail analytics platform ai, merchandising automation, retail inventory ai, project management, services, store compliance monitoring ai, retail store automation tools, merchandise movement, store mapping, store execution, merchandise placement, merchandising data, retail services, store mapping ai, out-of-stock management, b2b, supply chain logistics, retail, store data collection, inventory accuracy, store inventory ai, ai for out-of-stock reduction, retail store performance ai, store performance metrics, merchandising ai solutions, product placement, store management software, store performance ai, planogram compliance, store audits, store compliance audits, store shelf management, planogram compliance ai, retail technology, retail support services, image recognition, store renovation, inventory management, merchandising, retail analytics, retail store data, retail solutions, retail store insights, merchandising data analytics, retail store optimization, retail store support, store surveys, retail support, retail store tracking, merchandising solutions, store remodeling, store compliance tools, category resets, field force, new item placement, shelf management, promotional campaigns, data collection, warehousing services, installation services, consumer insights, brand activation, flexible labor, retail optimization, remodel support, transparency in retail, logistics management, seasonal display, store layout design, product rotation, consumer products, retail marketing, trust and integrity, walmart partner, competitive analysis, store conversion, merchandise execution, promotional displays, shopper-centric strategy, employee training, sales growth, backroom coordination, visual merchandising, feedback systems, labor support, seasonal transitions, cross-functional teams, customer experience enhancement, retail technology solutions, client partnerships, e-commerce, distribution, information technology &amp; services, productivity, enterprise software, enterprises, computer software, computer vision, artificial intelligence, consumer goods, consumers, consumer internet, internet</v>
          </cell>
          <cell r="J356" t="str">
            <v>Route 53, Amazon SES, Outlook, WP Engine, React, Python, Hubspot, Slack, AI, GovWin IQ</v>
          </cell>
          <cell r="O356">
            <v>2100000000</v>
          </cell>
          <cell r="Q356" t="str">
            <v>SAS Retail Services is a prominent North American provider of retail merchandising, execution, and technology solutions. Founded in 1991 and based in Orange, California, the company employs over 10,000 people and operates in more than 55,000 stores across the U.S. and Canada. As part of Advantage Solutions, SAS focuses on optimizing in-store operations, driving sales, and enhancing shopper experiences through expert merchandising and advanced technology.
The company specializes in a range of services, including product placement, category resets, promotional campaigns, and store support for new setups and remodels. SAS utilizes its proprietary technology, such as SAS Store Intelligenceâ„¢, to provide real-time insights and analytics for inventory management and out-of-stock issues. Their data-driven approach enables retailers and suppliers to make informed decisions based on sales data and customer behavior, ensuring effective execution and compliance across various retail environments.</v>
          </cell>
          <cell r="R356">
            <v>1991</v>
          </cell>
        </row>
        <row r="357">
          <cell r="A357" t="str">
            <v>Avery Dennison</v>
          </cell>
          <cell r="B357">
            <v>0</v>
          </cell>
          <cell r="C357">
            <v>35000</v>
          </cell>
          <cell r="D357" t="str">
            <v>packaging &amp; containers</v>
          </cell>
          <cell r="E357" t="str">
            <v>http://www.averydennison.com</v>
          </cell>
          <cell r="F357" t="str">
            <v>http://www.linkedin.com/company/avery-dennison</v>
          </cell>
          <cell r="G357" t="str">
            <v>Mentor</v>
          </cell>
          <cell r="H357" t="str">
            <v>Ohio</v>
          </cell>
          <cell r="I357" t="str">
            <v>vancive medical technologies, automotive, retail branding &amp; information solutions, electronic &amp; electrical, transportation, performance tapes, retail, adhesive materials, label &amp; packaging solutions, apparel &amp; footwear branding, supply chain &amp; logistics, rfid, advertising &amp; promotions, architecture &amp; buildings, government, medical &amp; healthcare, consumer pacakged goods, food, fastener solutions, reflective solutions, durable goods &amp; equipment, graphics solutions, consumer packaged goods, containers/packaging, consumer discretionary, packaging &amp; containers manufacturing, digital transformation, packaging, supply chain solutions, pressure-sensitive label industry, customer engagement, branding labels, pressure-sensitive label technology, adhesive technologies, pressure-sensitive films, custom labels, automotive labels, consumer goods, label manufacturing, labeling solutions, custom printed labels, label design software, automotive films, pressure-sensitive adhesives, product branding, industrial labels, digital identification, pressure-sensitive die-cut labels, pressure-sensitive adhesive chemicals, supply chain, e-commerce, b2b, rfid tags, manufacturing, paper bag and coated and treated paper manufacturing, environmentally friendly adhesives, pressure-sensitive label products, pressure-sensitive label market, pressure-sensitive label applications, pressure-sensitive materials, labels and tagging, consumer packaging labels, battery-testing labels, sustainable packaging, sustainability, industrial tapes, pressure-sensitive label innovation, self-adhesive labels, d2c, industrial equipment, operational efficiency, services, pressure-sensitive label manufacturing, supply chain efficiency, branding solutions, performance polymers, printable materials, medical labels, apparel solutions, reflective technology, advertising materials, functional materials, personal care products, automotive solutions, packaging materials, emerging technologies, circular economy, transparency solutions, digital ink solutions, diversity and inclusion, environmental governance, corporate responsibility, logistics optimization, e-commerce solutions, healthcare packaging, smart labels, inlay tags, durable goods packaging, industrial solutions, food safety labels, retail solutions, home goods packaging, global operations, innovative materials, material science, sustainability challenges, customer experience enhancement, real-time tracking, waste reduction, self-adhesive technology, information solutions, emerging markets, technical expertise, community impact, customer-centric products, healthcare, distribution, consumer products &amp; retail, transportation &amp; logistics, consumers, shipping, logistics &amp; supply chain, consumer internet, internet, information technology &amp; services, mechanical or industrial engineering, environmental services, renewables &amp; environment, health care, health, wellness &amp; fitness, hospital &amp; health care</v>
          </cell>
          <cell r="J357" t="str">
            <v>Akamai, UltraDns, Sendgrid, Gmail, Act-On, Google Apps, Microsoft Office 365, Atlassian Cloud, Drift, Angular JS v1, The Trade Desk, Eloqua, Zendesk, Slack, Hubspot, Bluekai, Drupal, Oracle Cloud, Oracle Commerce Cloud, OneTrust, Magento, Adobe Marketing Cloud, Facebook Custom Audiences, Facebook Widget, Hotjar, New Relic, Google Tag Manager, AppNexus, Google Font API, Google Analytics, Linkedin Marketing Solutions, Amadesa, DoubleClick, iPerceptions, Bootstrap Framework, Pingdom, DoubleClick Conversion, Twitter Advertising, Squarespace ECommerce, Qualtrics, Facebook Login (Connect), Backbone JS Library, Apache, YouTube, SOASTA, ShareThis, reCAPTCHA, Mobile Friendly, Google Dynamic Remarketing, Remote, , Craft CMS, FedEx, AutoCAD, Salesforce CRM Analytics, CONTROL, Homestead, Git, ICP, Wider Planet, Oracle Analytics Cloud, BASE, ServiceNow, Adara, Absorb LMS, AC500 PLC, Shopify</v>
          </cell>
          <cell r="K357">
            <v>1750030000</v>
          </cell>
          <cell r="L357" t="str">
            <v>Debt Financing</v>
          </cell>
          <cell r="M357">
            <v>400000000</v>
          </cell>
          <cell r="N357">
            <v>44986</v>
          </cell>
          <cell r="O357">
            <v>8855500000</v>
          </cell>
          <cell r="Q357" t="str">
            <v>Avery Dennison Corporation is a global leader in materials science and digital identification solutions, based in Glendale, California. Founded in 1935, the company specializes in pressure-sensitive adhesive materials, labeling, and RFID technologies. It has a rich history of innovation, including the invention of the first self-adhesive, die-cut label, which established the pressure-sensitive label industry.
The company offers a wide range of products, including self-adhesive labels, RFID inlays and tags, and advanced materials for high-performance applications. Avery Dennison also provides end-to-end solutions for branding and supply chain optimization, including custom label design and RFID integration. It serves various sectors such as retail, apparel, industrial, and consumer goods, supporting businesses with materials that enhance branding and improve operational efficiency. With operations in over 50 locations and a workforce of approximately 35,000 employees, Avery Dennison continues to evolve and expand its offerings in the materials science field.</v>
          </cell>
          <cell r="R357">
            <v>1935</v>
          </cell>
        </row>
        <row r="358">
          <cell r="A358" t="str">
            <v>Brookfield</v>
          </cell>
          <cell r="B358">
            <v>0</v>
          </cell>
          <cell r="C358">
            <v>250000</v>
          </cell>
          <cell r="D358" t="str">
            <v>financial services</v>
          </cell>
          <cell r="E358" t="str">
            <v>http://www.brookfield.com</v>
          </cell>
          <cell r="F358" t="str">
            <v>http://www.linkedin.com/company/brookfield</v>
          </cell>
          <cell r="G358" t="str">
            <v>New York</v>
          </cell>
          <cell r="H358" t="str">
            <v>New York</v>
          </cell>
          <cell r="I358" t="str">
            <v>private equity, real estate, credit, asset management, renewable power, insurance, infrastructure, alternative assets, building operators, financial services</v>
          </cell>
          <cell r="J358" t="str">
            <v>Route 53, Amazon SES, Outlook, Microsoft Office 365, Drupal, Pantheon, WP Engine, OneTrust, React Redux, Workday, Pardot, Slack, Salesforce, Kaltura, Optimizely, Vimeo, Mobile Friendly, Varnish, reCAPTCHA, Bootstrap Framework, Google Font API, Shopify, Nginx, WordPress.org, Typekit, ShareThis, Google Tag Manager, Linkedin Marketing Solutions, Microsoft Excel, Bloomberg Professional Services, Blackrock Aladdin, Clearwater Analytics, Salesforce Sales Cloud, SOQL, SAP Concur, Microsoft Dynamics, OneStream, Snowflake, Capita, OneTrust Tech Risk &amp; Compliance, Vena, Concur, Google AdWords Conversion, Microsoft PowerPoint, Loopio, ServiceNow, Apple macOS, Office365, Azure Active Directory B2C, TUNE, Azure AD Notifications, Cisco VPN, CPI, Wowanalytics, Revel iPad POS, Apple iPhone, Citrix Virtual Desktops, Samsung Laptops, Canon Printers, Microsoft Office, Less, Tableau, Apex, Ning, Anaplan, PowerBI Tiles, Seismic, Google Analytics, Hootsuite, Sprout Social, DotNetNuke, C# (C Sharp), SQL, Databricks, Excel4Apps, Visio, Workday Recruiting, SS&amp;C Geneva, Faronics Deep Freeze, Shareworks by Morgan Stanley, Azure AD P2, Salesforce CRM Analytics, FACTS, Workato, Weibo, Tor, IBM ILOG CPLEX Optimization Studio, Amazon Web Services (AWS), Crestron Fusion, Webex, Zoomdata, Amazon Chime, Microsoft Teams, Rooster, Microsoft Windows Server 2012, Microsoft Active Directory Federation Services, Microsoft Intune, Azure Active Directory, Apple iPad, Rise, Azure Devops, WebOffice, FedEx, Zscaler, Rust, Cvent, Blueprint, Cisco AppDynamics, Quantum Metric, Diligent Entities, SharePoint, Informatica, SWIFT, ISO+â„¢, Python, Langchain</v>
          </cell>
          <cell r="K358">
            <v>51470000000</v>
          </cell>
          <cell r="L358" t="str">
            <v>Other</v>
          </cell>
          <cell r="M358">
            <v>70000000</v>
          </cell>
          <cell r="N358">
            <v>45992</v>
          </cell>
          <cell r="O358">
            <v>76128000000</v>
          </cell>
          <cell r="Q358" t="str">
            <v>Brookfield Corporation is a prominent global alternative asset manager based in Toronto, Canada. Established in 1899, the company has evolved from its origins in Brazilian utilities to managing over US$1 trillion in assets by Q1 2025. It operates in more than 30 countries, focusing on real estate, infrastructure, renewable power, private equity, and credit, with an owner-operator approach to investing in high-quality, long-life assets.
The company offers tailored investment management solutions for institutions and individuals, emphasizing real assets for risk-adjusted returns and long-term value. Its core areas include global real estate developments and acquisitions, infrastructure projects in energy and transport, renewable power investments, private equity through Brookfield Business Partners, and credit market investments. Brookfield Corporation leverages its global expertise and insights to manage diversified portfolios effectively.</v>
          </cell>
          <cell r="R358">
            <v>1899</v>
          </cell>
        </row>
        <row r="359">
          <cell r="A359" t="str">
            <v>Sony Pictures Entertainment</v>
          </cell>
          <cell r="B359">
            <v>0</v>
          </cell>
          <cell r="C359">
            <v>8500</v>
          </cell>
          <cell r="D359" t="str">
            <v>entertainment</v>
          </cell>
          <cell r="E359" t="str">
            <v>http://www.sonypictures.com</v>
          </cell>
          <cell r="F359" t="str">
            <v>http://www.linkedin.com/company/sony-pictures-entertainment</v>
          </cell>
          <cell r="G359" t="str">
            <v>Culver City</v>
          </cell>
          <cell r="H359" t="str">
            <v>California</v>
          </cell>
          <cell r="I359" t="str">
            <v>games, entertainment, television, media, consumer internet, internet, information technology, entertainment providers, media library, entertainment content, content distribution, sony pictures classics, blockbuster franchise production, visual effects rendering, digital media formats, library of titles, media content licensing, media rights negotiations, television production, b2c, media content distribution, media rights, film library, media content monetization, sony pictures animation, visual effects compositing, media technology, media production, streaming platforms, media content management, b2b, distribution, film and tv production, digital media, studio facilities, animation software, media library management, studio operations, visual effects, media licensing, animation, animation pipeline, home entertainment, content creation, streaming content, animation techniques, blockbuster franchises, content licensing, digital content, visual effects software, digital content monetization, digital distribution channels, animation character animation, sony pictures studios, global audience, d2c, motion picture and video production, media content, visual effects techniques, animation character design, digital content creation, media rights licensing, animation production, digital content distribution, animation studio, digital distribution, visual effects technology, film and television distribution, media rights management, international markets, media formats, digital media strategy, production facilities, visual effects studio, media innovation, sony pictures television, services, sony group, international distribution, film production, media rights acquisition, visual effects pipeline, television content, media production workflows, entertainment industry, motion picture production, film acquisition, movie distribution, television networks, franchise development, global content business, studio facilities operation, television shows, children's programming, streaming services, video on demand, multi-platform strategy, game show production, production companies, worldwide acquisitions, local-language content, family entertainment, animated series, upcoming movies, social media engagement, licensing rights, content libraries, film festivals, remake projects, movie merchandise, action movies, drama series, comedy films, sci-fi thrillers, documentaries, reality tv, superhero films, user engagement, television formats, original series, themed entertainment, content partnerships, marketing strategy, audience reach, viewership growth, global distribution, production schedules, film festivals coverage, interactive media, media inquiries, press releases, consumers, information technology &amp; services, tv production, motion pictures &amp; film, documentary, marketing &amp; advertising, public relations &amp; communications</v>
          </cell>
          <cell r="J359" t="str">
            <v>Akamai, UltraDns, MailJet, ExactTarget, Outlook, Microsoft Office 365, Salesforce, VueJS, Pagely, OneTrust, The Trade Desk, Emma, Slack, Google Analytics Ecommerce Tracking, WordPress.org, Linkedin Widget, Vimeo, Apache, Bootstrap Framework, Typekit, Linkedin Login, Mobile Friendly, Nginx, Google Tag Manager, Google Font API, YouTube, Remote, Wasp Barcode, Microsoft Excel, Amazon EC2 Container Service, Siemens Syngo Imaging, ChatGPT, Claude, Gemini, Python, Tableau, Microsoft PowerPoint, Visio, Ipswitch WhatsUp Gold, Nielsen NetRatings, AMP, Microsoft Office, ServiceNow, SAP, YayPay, Workday, Keynote, Adobe Premiere Pro, Gem, Palo Alto Networks Cortex XSOAR, Google AdWords Conversion, SAP Concur, TikTok, Instagram, Aptean Industrial Manufacturing ERP Made2Manage Edition, SiteScout, NEC, Excel4Apps, Jira, Amazon Elastic File System (Amazon EFS), Omniture (Adobe), DocuSign, Connect, Micro Focus LoadRunner, Veritone Hire Job Distribution (formerly Broadbean), ADP, SAP Ariba Platform, Canva, Seamless.AI, Akamai CDN Solutions, dbt, Airflow, SQL, Adobe Creative Cloud, Thomson Reuters, Cisco WebEx Teams, Concur, VISI, Cascade CMS, Onit, Dell iDRAC (Integrated Dell Remote Access Controller), Alertus Unified Mass Notification System, Microsoft 365, Okta, SAP Ariba, Thomson Reuters Legal Tracker, Google Docs, Cross Pixel Media, LeadsPedia, ACL, SharePoint, Microsoft Teams, BILL, AT Internet, Cornerstone LMS, UKG, Landmark Software, Facebook, WhatsApp, X, Snapchat, Pinterest, Kakao, NAVER, Blackmagic Design, Micro, PowerBI Tiles, Looker, SAM, Salesforce Heroku, Adobe Photoshop, Adobe InDesign, Adobe Creative Suite, Brocade Switches, Tor, CAT, Adobe, GoToAssist (FASTchat), Nielsen Ad Intel</v>
          </cell>
          <cell r="K359">
            <v>3000000</v>
          </cell>
          <cell r="L359" t="str">
            <v>Seed</v>
          </cell>
          <cell r="M359">
            <v>2000000</v>
          </cell>
          <cell r="N359">
            <v>42005</v>
          </cell>
          <cell r="O359">
            <v>10103000000</v>
          </cell>
          <cell r="Q359" t="str">
            <v>Sony Pictures Entertainment (SPE) is a global entertainment company and a subsidiary of Sony Group Corporation, based in Tokyo. It specializes in motion picture and television production, acquisition, distribution, and digital content creation. SPE operates in over 130 countries and manages a film library of more than 3,500 titles, including 12 Academy Award winners.
The Motion Picture Group at SPE includes notable production labels such as Columbia Pictures, Screen Gems, and Sony Pictures Animation. It produces major franchises like Spider-Man, Jumanji, and James Bond. Sony Pictures Television leads in content provision across various genres and platforms, managing a vast library of films and shows. SPE also operates state-of-the-art studio facilities and engages in corporate initiatives to support the arts. In 2024, the company acquired Alamo Drafthouse Cinema, enhancing its theatrical exhibition capabilities.</v>
          </cell>
          <cell r="R359">
            <v>1987</v>
          </cell>
        </row>
        <row r="360">
          <cell r="A360" t="str">
            <v>HUB International</v>
          </cell>
          <cell r="B360">
            <v>0</v>
          </cell>
          <cell r="C360">
            <v>20000</v>
          </cell>
          <cell r="D360" t="str">
            <v>insurance</v>
          </cell>
          <cell r="E360" t="str">
            <v>http://www.hubinternational.com</v>
          </cell>
          <cell r="F360" t="str">
            <v>http://www.linkedin.com/company/hub-international</v>
          </cell>
          <cell r="G360" t="str">
            <v>Chicago</v>
          </cell>
          <cell r="H360" t="str">
            <v>Illinois</v>
          </cell>
          <cell r="I360" t="str">
            <v>insurance &amp; risk management solutions for businesses &amp; consumers, services, industry-specific insurance, reinsurance, technology automation, north american insurance, generative ai, risk consulting, b2b, insurance technology, insurance solutions, ai-driven risk analysis, insurance products, insurance, insurance consulting, large enterprise solutions, insurance services, digital insurance solutions, insurance policy management, insurance brokerage, multi-system management, insurance operations, retail, acquisition integration, insurance digital transformation, insurance scalability solutions, b2c, commercial real estate, small business insurance, insurance systems, insurance client management, growth strategy, diverse industry coverage, retirement solutions, data processing, insurance industry, risk management, insurance automation tools, retirement services, insurance agencies and brokerages, d2c, client-centric services, insurance programs, insurance markets, mergers and acquisitions, insurance clients, insurance claims automation, insurance data platforms, insurance compliance technology, insurance claims management, consulting, employee benefits, insurance brokerage network, insurance industry innovation, data analytics, property and casualty insurance, financial planning, insurance market expansion, market research, wealth management, insurance brokers, business insurance, personal insurance, risk services, claims management, crisis management, cyber insurance, workers' compensation, high net worth insurance, fiduciary liability, general liability, commercial property insurance, employee financial wellness, hr audits, workplace safety, voluntary benefits, strategic benefits planning, business continuity planning, commercial auto insurance, professional liability insurance, employee training and development, hris implementation, group health insurance, executive benefits, healthcare cost management, pharmacy benefits management, risk management information system, claims resolution, aviation insurance, environmental liability insurance, directors and officers insurance, property risk management, cyber risk management, business interruption insurance, personal umbrella insurance, family office services, private wealth management, mergers and acquisitions consulting, organizational change management, employee engagement strategies, global benefits solutions, legal and compliance services, custom insurance solutions, healthcare, finance, distribution, insurance agencies &amp; brokerages, mergers &amp; acquisitions, investment management, financial services, workers compensation, health care, health, wellness &amp; fitness, hospital &amp; health care</v>
          </cell>
          <cell r="J360" t="str">
            <v>CloudFlare CDN, CSC Corporate Domains, MailJet, Rackspace MailGun, Mimecast, CloudFlare Hosting, Microsoft Azure Hosting, Hubspot, Slack, Adobe Marketing Cloud, Linkedin Marketing Solutions, ClickDimensions, Google Font API, Facebook Login (Connect), reCAPTCHA, Mobile Friendly, Vimeo, Google Analytics, Facebook Widget, WordPress.org, Google Maps, Google Tag Manager, Greenhouse.io, Hotjar, Google Plus, Google Maps (Non Paid Users), Remote, AI, Microsoft Office, Outlook, Gem, Epic, isolved, EFI, Microsoft PowerPoint, Microsoft Windows Server 2012, Workiva, Microsoft Excel, Workday, Microsoft OneNote, Salesforce CRM Analytics, Google AdWords Conversion, Seismic, SharePoint, Microsoft Dynamics, Microsoft OneDrive for Business, PowerBI Tiles, Microsoft Teams Rooms, Zoomdata, Zelle, Venmo, Salesforce, Exclaimer, AWS Trusted Advisor, Docker, Docker Swarm, Ruby On Rails, Wordpress, Monday.com, Zywave, comScore, Excel4Apps, Adobe Acrobat, LinkedIn Ads, Facebook, Instagram, Connect, Infor ION, TeamDynamix IT Service Management, Brainshark, SAP SuccessFactors, ServiceNow, Secured MVC Forum on Windows 2012 R2, Formstack, SAP Sybase InfoMaker, Lotame Spherical Platform, Oracle BI Publisher, AMP, caterease, Employee Navigator, Uipath, Microsoft Power Platform, Microsoft Power Automate, Microsoft Power Apps, Python, Claude, Copilot, Ausgezeichnet, ChatGPT, Copy.ai, Gemini, Google Ads, Google Analytics 4 (GA4), Jaspersoft, Lexity, Looker Studio, Meta Ads Manager, Semrush, Surfer, CAT, Figma, Confluence, Enom, LinkedIn Recruiter, Indeed Resume, Handshake, Schwab Compliance Technologies, Fidelity HSA, ezFlow for Google Docs for G Suite, Dayforce, Microsoft 365, Google Publisher Tag (GPT), Snowflake, SQL, dbt, Dynamics 365 Customer Insights, PEX, Pitney Bowes, AWS Transfer for SFTP, Mag+, Workfront, Twitter Ads, Gmail, Weibo, ADP, Admin, Smartsheet, Google Workspace, ServiceNow Flow Designer, ServiceNow Service Portal, ServiceNow Service Catalog, ServiceNow IT Service Management (ITSM), SAP BusinessObjects Business Intelligence (BI), , Microsoft Azure Monitor, Nutanix, ANGEL LMS, Avast Software, Nexthink, Microsoft Intune Enterprise Application Management, ScorecardResearch, OneTrust Tech Risk &amp; Compliance, Applied Epic, Tor, Microsoft Word, Microsoft Outlook, Clearscope, Google Search Console, Visio, Microsoft OneDrive, Power BI Documenter, Cisco WebEx Teams, Bentley AutoPLANT, Microsoft Dynamics CRM, SolarWinds RMM, WebCube, 24-7 Media, Lytics, Fusion ERP Analytics, Concur, Oracle Analytics Cloud, Google Cloud Platform, Google Cloud BigQuery, Google Cloud Composer, Google Cloud Run, Google Cloud Functions, Google Cloud Storage, Terraform, Vertex AI, Rancher Longhorn, AMS360, Git, Django, React, Javascript, Pytest, Selenium, UptimeRobot, CasperJS, Jira, Asana, Azure Linux Virtual Machines, Kubernetes, Redis, Memcached, Azure Analysis Services, AWS Analytics, ImageRight, whos.amung.us, Ning, AWS Database Migration Service, Profisee, Azure Data Factory, Azure SQL, Azure Purview, Google Dataplex, Experian, IBM Cloudability, Amazon Web Services (AWS), Microsoft Azure, Adobe Creative Suite, Microsoft Teams, Tableau, Microsoft Active Directory Federation Services, Oracle General Ledger, IBM i, GEP, Visual-Basic-.NET, Amazon Linux 2, Visual Studio Code, GitHub, Argon CI/CD Security, Hexagon Patran, Amazon AMS, ePlan, Delivr, Zywave Sales Cloud Solutions, Next.js, SiteCore, React/node.js Storefront, GraphQL, , Adobe, Dash, Impact Radius, YouTube, TikTok, Reddit for business, Air, Reviews, Trustpilot, BBB Dynamic Seal, IBM SPSS Modeler, monday CRM, Hootsuite, Canva, Amazon DynamoDB, Amazon EC2, Amazon EKS Anywhere, Amazon S3, MySQL, PostgreSQL, Sizmek (MediaMind), CET, Deluxe Payroll and HR Solutions, Workday Benefits, SAP ERP Human Capital Management (HCM), Microsoft SQL Server Reporting Services, VMware vRealize Orchestrator, WebOffice, Guidewire PolicyCenter, Databricks, Matillion, Oracle Hyperion Enterprise, Blackline, Board, Oracle Fusion Middleware, Trustwave TrustKeeper, COSTAR, Vidyard, Flow, Adobe InDesign, DHL Global Forwarding</v>
          </cell>
          <cell r="K360">
            <v>15400000000</v>
          </cell>
          <cell r="L360" t="str">
            <v>Other</v>
          </cell>
          <cell r="M360">
            <v>1600000000</v>
          </cell>
          <cell r="N360">
            <v>45778</v>
          </cell>
          <cell r="O360">
            <v>4800000000</v>
          </cell>
          <cell r="P360">
            <v>11</v>
          </cell>
          <cell r="Q360" t="str">
            <v>HUB International Limited is a prominent global insurance broker and financial services firm based in Chicago, Illinois. Established in 1998 through the merger of 11 Canadian brokerages, HUB has grown to be one of the top five insurance brokers worldwide, with over 530 offices across North America and a workforce of more than 17,000 employees. The company serves over two million clients, including individuals, small businesses, and middle-market enterprises.
HUB International offers a wide range of insurance and financial services, including property and casualty insurance, life and health insurance, employee benefits, retirement services, and investment management. The company also provides risk management services and specialty insurance programs, along with digital insurance solutions through its personal insurance marketplace, VIU by HUB. With a strong focus on middle-market experience, HUB delivers tailored industry expertise and risk management solutions to its diverse clientele.</v>
          </cell>
          <cell r="R360">
            <v>1998</v>
          </cell>
        </row>
        <row r="361">
          <cell r="A361" t="str">
            <v>Indium</v>
          </cell>
          <cell r="B361">
            <v>0</v>
          </cell>
          <cell r="C361">
            <v>5000</v>
          </cell>
          <cell r="D361" t="str">
            <v>information technology &amp; services</v>
          </cell>
          <cell r="E361" t="str">
            <v>http://www.indium.tech</v>
          </cell>
          <cell r="F361" t="str">
            <v>http://www.linkedin.com/company/indiumsoftware</v>
          </cell>
          <cell r="G361" t="str">
            <v>Cupertino</v>
          </cell>
          <cell r="H361" t="str">
            <v>California</v>
          </cell>
          <cell r="I361" t="str">
            <v>quality assurance, text analytics, alpha software development, gaming, cloud testing, big data consulting, blockchain, low code development, performance testing, security testing, descriptive analytics, deep learning, image amp video analytics, api testing, predictive analytics, software testing services, regression testing, devops testing, product development, machine learning, data analytics solutions, product development company, big data engineering, blockchain development, compatibility testing, big data testing, data warehousing, image video analytics, striim, mendix, test automation, big data analytics, mendix development, manual testing, it services &amp; it consulting, automation solutions, computer systems design and related services, data annotation, enterprise software, ai for financial compliance, edge computing, ai model testing, ai for supply chain, generative ai, liftr.ai, ai for clinical diagnostics, data integration, ai accelerators, enterprise ai services, ai content generation, finance and insurance, mobile development, low-code development, ai consulting, industry-specific solutions, ai research, ai for social determinants of health, manufacturing, real-time analytics, ai/ml services, financial services, ai in healthcare, ai for drug discovery, data analytics, cloud-native development, nlp solutions, iot analytics, ai model monitoring, data pipelines, workflow automation, b2b, cybersecurity testing, cloud migration, data science and ai, digital transformation, ai for customer engagement, software development, ai-powered decision-making, data warehouses, data engineering, ai-driven engineering, ai/ml models, data modernization, data visualization, healthcare, ai-powered automation, ai for fraud detection, data science, information technology, generative ai platforms, data streaming, ai for retail personalization, customer-centric solutions, edge analytics, services, retail, iot integration, ai model deployment, application modernization, ai in bfsi, ai-powered analytics, computer vision, mlops, product engineering, synthetic data generation, ai chatbots, ai for manufacturing optimization, business intelligence, data governance, ai-driven digital engineering, data security, devops services, mlops automation, customer engagement, healthcare technology, quality engineering, ai for risk management, data compliance, intelligent automation, agentic ai, custom software development, ai-powered gaming, custom software solutions, cloud-native applications, data lakes, digital engineering, cloud engineering, robotic process automation, smart workflows, data assurance, enterprise application development, cloud native development, business analytics, consulting services, advisory services, gaming solutions, legacy application modernization, performance monitoring, cloud assurance, iot solutions, secure development, ci/cd pipeline, agile development, cross-platform application development, api integration, user experience design, continuous testing, compliance auditing, containerization, cloud optimization, disaster recovery solutions, customer experience enhancement, mobile app testing, enterprise solutions, process improvement, finance, games, artificial intelligence, information technology &amp; services, enterprises, computer software, mechanical or industrial engineering, health care, health, wellness &amp; fitness, hospital &amp; health care, analytics, computer &amp; network security, consulting, management consulting, design</v>
          </cell>
          <cell r="J361" t="str">
            <v>Outlook, Microsoft Office 365, ElasticEmail, Google Cloud Hosting, Oracle Cloud, Atlassian Cloud, Create React App, Slack, Salesforce, Google Tag Manager, reCAPTCHA, Mobile Friendly, WordPress.org, YouTube, AI, Postman, Jira, Bugzilla, Javascript, TensorFlow, PyTorch, scikit-learn, AWS SDK for JavaScript, Spring Boot, Python, Django, Flask, pandas, Pytest, GRPC, React, Redux, webpack, TypeScript, Microsoft Power Apps, DATAVERSE LTD, Office365, SharePoint, Microsoft Power Automate, Tor, Snowflake, Docker, Appium, Internet Explorer, Chrome, Mozilla Firefox, Skedge.me, Blackrock Aladdin, Apache JMeter, Groovy, Unity, ANGEL LMS, REST, Datadog, PySpark, Git, Jupyter, Amazon SageMaker, RStudio, GitHub, Confluence, Microsoft Teams, JupyterLab, Gatling, Micro Focus LoadRunner, LinkedIn Ads, Hibernate, J2EE, Angular, FlipHTML5, CSS, SQL, NumPy, Google Sheets, Amazon EC2, Amazon S3, AWS Trusted Advisor, Google AdWords Conversion, Lambda Cloud, Sqlalchemy, Tableau, PowerBI Tiles, C#, Power BI Documenter, Act!, Playwright, WebDriverIO, Google Cloud Platform, LEAP, DAX, 3M Codefinder, Microsoft Fabric, Azure Databricks, Mendix, , Microsoft Power Platform, Microsoft Excel, Microsoft Azure Monitor, Azure Functions, Azure Logic Apps, DotNetNuke, ASP.NET, Allure, Amazon CloudWatch, CircleCI, Cypress, ELK Stack, GitHub Actions, GitLab, IBM ILOG CPLEX Optimization Studio, Jenkins, Karate Labs, Kubernetes, Selenium, Splunk, Testng, .NET, Microsoft SQL Server Reporting Services, Microsoft Entity Framework, HTML Pro, Azure Synapse, Argon CI/CD Security, Azure Devops, SES, Ansible, ebs, Spring, Swagger UI, Unreal Engine, Entity Framework Core, Linq, Salesforce Sales Cloud, Salesforce Service Cloud, Apex, Amazon Managed Workflows for Apache Airflow (MWAA), Zephyr, AWS Analytics, Secured MVC Forum on Windows 2012 R2, Amazon Linux 2, Azure Active Directory B2C, Cisco WebEx Teams, Microsoft OneDrive, SAP, AWS VPN, Canon Printers, Lens, MongoDB, PostgreSQL, requests, Microsoft.NET Core 3.1, Microsoft.NET 6.0, PL/SQL, Databricks, Azure Data Factory, Spark, Hadoop HDFS, Hive, SimCorp Dimension, Calypso, FactSet, Apache Hadoop HDFS, Gem, Dynamics 365 Finance, Microsoft Teams Rooms, Airflow, Maven, Gradle, Xcode, AdBay, Grafana, Salesforce CPQ, Cross Pixel Media, Scala, Frame, CAT, Amazon Managed Streaming for Apache Kafka (Amazon MSK), Okta, Argocd, Google Data Studio, Excel4Apps, Charles Proxy, SafeSend, Scrum Do, Kanbanize, Google Analytics, Azure DevOps Labs, Taleo Applicant Tracking Systems (ATS), AWS CloudFormation, Bash, BlueTie Vault, Express JS Framework, go+, HTML5 Maker, JWT, Microsoft PowerShell, MySQL, Next.js, Node.js, Prometheus, Redis, Tailwind, Terraform, VueJS, WP-Oauth, Red Hat JBoss Enterprise SOA Platform, AWS Transfer for SFTP, Yocto, Amazon Web Services (AWS), XPath, IntelliJ IDEA, Vscode, ACL, Milestone, Azure Analysis Services, Selenium WebDriver, Cucumber, C/C++, Salesforce VisualForce, Mode, SentenceTransformers, MLflow, Linux OS, Kernelcare, Micro, Fastapi, Looker, Oracle Integration Cloud, Cisco Meraki MS, WCF, AngularJS, Oracle XML DB, TestRail, BlazeMeter, Aspen Capital Cost Estimator, OpenAI, Claude, SQLite, Supabase</v>
          </cell>
          <cell r="K361">
            <v>1000000</v>
          </cell>
          <cell r="L361" t="str">
            <v>Seed</v>
          </cell>
          <cell r="M361">
            <v>1000000</v>
          </cell>
          <cell r="N361">
            <v>38808</v>
          </cell>
          <cell r="O361">
            <v>30000000</v>
          </cell>
          <cell r="Q361" t="str">
            <v>Indium is an AI-driven digital engineering services company based in Cupertino, California, with a global presence that includes seven delivery centers across six countries. Founded over 25 years ago, Indium employs more than 5,000 associates and has experienced significant growth, specializing in tailored solutions for enterprises to build, scale, and innovate using advanced technologies.
The company offers a range of services, including data and generative AI, product engineering, intelligent automation, quality engineering, and gaming technology services. Indium serves various industries, focusing on Fortune 500 and Global 2000 companies in sectors such as banking, healthcare, technology, retail, and manufacturing. Their solutions emphasize customer experience, operational efficiency, and innovative approaches to meet the evolving needs of their clients.</v>
          </cell>
          <cell r="R361">
            <v>1999</v>
          </cell>
        </row>
        <row r="362">
          <cell r="A362" t="str">
            <v>X, The Moonshot Factory</v>
          </cell>
          <cell r="B362">
            <v>0</v>
          </cell>
          <cell r="C362">
            <v>3100</v>
          </cell>
          <cell r="D362" t="str">
            <v>research</v>
          </cell>
          <cell r="E362" t="str">
            <v>http://www.x.company</v>
          </cell>
          <cell r="F362" t="str">
            <v>http://www.linkedin.com/company/x</v>
          </cell>
          <cell r="G362" t="str">
            <v>Mountain View</v>
          </cell>
          <cell r="H362" t="str">
            <v>California</v>
          </cell>
          <cell r="I362" t="str">
            <v>innovation, deep tech explorations, automated aircraft, moonshots, balloon powered internet, ocean health, robotics, rapid evaluation, marine science, self driving cars, technology, wind energy, robots, solving some of the worlds biggest problems, cloud computing, high-risk projects, internet access solutions, environmental impact tech, self-training robots, connectivity hardware, autonomous vehicle tech, predictive environmental engine, digital transformation, research and development, energy grid innovation, wearable robotics, autonomous systems, self-writing code, environmental prediction, robotic automation, innovative technology, wearable devices, stratospheric internet balloons, connectivity solutions, sustainable agriculture tools, ai and robotics, ai-powered solutions, interdisciplinary teams, light-based connectivity, light-based internet, marine ecosystem ai, light-based communication, advanced energy storage, environmental sustainability, advanced manufacturing, atmospheric water harvester, breakthrough technology, environmental prediction engines, moonshot innovation, digital immune system, research incubator, government, sustainable farming, digital agriculture tools, silicon photonic chip, sensors, carbon capture technology, energy efficiency tech, carbon capture, water harvesting technology, renewable energy, climate change solutions, light-beamed internet, energy storage devices, public-private partnerships, environmental technology, technology innovation, climate modeling, artificial intelligence, carbon capture innovations, microoptics fabrication, disruptive innovation, carbon removal, molten salt energy storage, environmental monitoring, research and development in the physical, engineering, and life sciences, marine ai, powered pants for mobility, remote community connectivity, water harvesting systems, sustainability, environmental impact, b2b, robotics and ai, water from air, digital health devices, energy grid mapping, agriculture, remote sensing technology, innovative water extraction, sustainable agriculture, interdisciplinary collaboration, underwater ai for ocean health, marine ai applications, advanced manufacturing processes, molecular recycling, remote internet delivery, biotech innovations, rapid prototyping, environmental forecasting models, autonomous delivery drones, services, disruptive tech, moonshot projects, materials innovation, biotechnology, health tech, technology incubation, global challenges, ai-driven automation, cybersecurity systems, environmental monitoring tools, robotics engineering, environmental impact reduction, energy grid resilience, disruptive climate tech, ai research, wearable tech, environmental sensors, energy systems, internet of things, wearable health sensors, ai for climate modeling, cybersecurity innovations, sustainable energy, environmental data analytics, sustainable energy storage, cybersecurity, internet infrastructure, cyber defense systems, cybersecurity tools, marine ecosystem monitoring, energy storage solutions, environmental forecasting, machine learning, prototyping and testing, energy storage, sustainable solutions, wearable technology, glucose-sensing contact lenses, health monitoring devices, advanced materials science, climate tech, environmental tech, autonomous vehicles, clean energy, carbon dioxide removal sorbent, ai for ocean ecosystems, global problems, moonshot, connectivity, data analysis, internet access, health technology, robotic systems, smart grids, water harvesting, data storage, remote sensing, drones, optical communication, user-centric design, collaboration, agricultural technology, self-driving cars, delivery drones, low emissions, urban mobility, rural internet, food security, data-driven decisions, sustainable design, smart cities, greener technologies, empowered communities, digital equity, advanced materials, b2c, healthcare, education, non-profit, manufacturing, distribution, mechanical or industrial engineering, information technology &amp; services, enterprise software, enterprises, computer software, research &amp; development, hardware, clean energy &amp; technology, environmental services, renewables &amp; environment, wearables, consumer goods, consumers, consumer electronics, computer hardware, oil &amp; energy, wearable technologies, data analytics, aviation &amp; aerospace, material science, health care, health, wellness &amp; fitness, hospital &amp; health care, nonprofit organization management</v>
          </cell>
          <cell r="J362" t="str">
            <v>Gmail, Google Apps, OneTrust, Greenhouse.io, Google Tag Manager, Braintree, Google Frontend (Webserver), Mobile Friendly, Google Font API, YouTube, Remote, AI, SQL, Netnames Cedel, PyTorch, Hugging Face, Vertex AI, Google Cloud Platform, Mode, Micro, Google Cloud Run, Google Kubernetes Engine, Google Cloud SQL, Python, Jupyter, Google, GitHub, Greenhouse, Google Cloud BigQuery, C#, Workday, .NET, SentenceTransformers, BASE, Ning, Terraform, JAX, Gravity, WebGL, Canvas by Instructure</v>
          </cell>
          <cell r="K362">
            <v>125000000</v>
          </cell>
          <cell r="L362" t="str">
            <v>Other</v>
          </cell>
          <cell r="M362">
            <v>125000000</v>
          </cell>
          <cell r="N362">
            <v>43556</v>
          </cell>
          <cell r="O362">
            <v>286900000</v>
          </cell>
          <cell r="Q362" t="str">
            <v>X, The Moonshot Factory (X Development LLC), is Alphabet's research and development lab based in Mountain View, California. Founded in January 2010, its mission is to create innovative technologies that address significant global challenges. Under the leadership of CEO Astro Teller, X focuses on transforming ambitious ideas into practical solutions in areas such as mobility, connectivity, climate, and sustainability.
X operates as a "moonshot factory," rapidly prototyping concepts in its design kitchen, where initial sketches can become functional prototypes in just days. The lab emphasizes a unique approach to innovation, prioritizing the most challenging problems and learning from early project failures. Notable projects include Wing, which develops autonomous delivery drones, and Dandelion, which offers affordable geothermal heating systems. X collaborates with partners for real-world testing and aims to spin out successful projects as independent companies. With a team of around 250-499 employees, X generates significant revenue while pursuing its goal of making the world a better place through technology.</v>
          </cell>
          <cell r="R362">
            <v>2010</v>
          </cell>
        </row>
        <row r="363">
          <cell r="A363" t="str">
            <v>Kelly</v>
          </cell>
          <cell r="B363">
            <v>0</v>
          </cell>
          <cell r="C363">
            <v>5600</v>
          </cell>
          <cell r="D363" t="str">
            <v>staffing &amp; recruiting</v>
          </cell>
          <cell r="E363" t="str">
            <v>http://www.kellyservices.com</v>
          </cell>
          <cell r="F363" t="str">
            <v>http://www.linkedin.com/company/kellyservices</v>
          </cell>
          <cell r="G363" t="str">
            <v>Troy</v>
          </cell>
          <cell r="H363" t="str">
            <v>Michigan</v>
          </cell>
          <cell r="I363" t="str">
            <v>jobs, outsourcing consulting, contingent workforce outsourcing, contact centercustomer support, hr, staffingrecruiting, workforce solutions, itsoftware development, life sciences, payroll outsourcing, accountingfinance, administrativeclerical, cwo, engineering, healthcare, bpo, manufacturing, temporary hiring, business process outsourcing, pharma, rpo, temp agency, work, outsourcing amp consulting, staffing agency, temp jobs, recruiting, recruitment process outsourcing, temporary jobs, professional services, consumer discretionary, global staffing, diverse industries, global operations, talent management, workforce analytics, strategic acquisitions, workforce optimization, industry innovation, candidate sourcing, managed services, global talent mobility, specialty staffing, human resources, talent pipeline development, healthcare staffing, workforce agility, temporary help services, outsourcing, employment opportunities, digital staffing tools, specialized staffing, staffing industry, industry expertise, workforce management, workforce digitalization, global talent sourcing, workforce resilience, market expansion, talent diversity initiatives, digital transformation, managed service provider, employee engagement, staffing, innovation, remote staffing solutions, employee experience solutions, industry-specific talent pools, staffing technology, consulting, vendor management, staffing industry innovation, workforce scalability, strategic workforce planning, recruitment, talent solutions, outsourcing and consulting, digital recruitment, staffing and employment services, employment services, services, education services, contingent workforce management, government, industry sectors, specialized staffing sectors, remote work, it staffing, client solutions, human resource consulting, permanent placement, talent acquisition, engineering staffing, industry-specific staffing, digital staffing platforms, education staffing, career transition, talent sourcing, remote workforce solutions, manufacturing staffing, specialty talent sourcing, digital platforms, global network, msp programs, b2b, digital hr solutions, temporary staffing, labor market, staffing solutions, workforce outsourcing, specialized talent solutions, job placement, employee recruitment, career development, diversity and inclusion, workforce strategy, temporary work, professional staffing, job seekers, temporary employment, outsourcing services, consulting services, career opportunities, local market expertise, global workforce solutions, flexible work, consulting solutions, business growth, job barriers, labor market solutions, corporate partnerships, market analysis, temporary roles, supply chain staffing, contract staffing, client relations, innovation in staffing, skills development, recruitment services, specialist staffing, skills matching, job training, finance, education, legal, distribution, construction, health care, health, wellness &amp; fitness, hospital &amp; health care, mechanical or industrial engineering, professional training &amp; coaching, staffing &amp; recruiting, management consulting, financial services, employment agencies</v>
          </cell>
          <cell r="J363" t="str">
            <v>Cloudflare DNS, MailJet, Outlook, Microsoft Office 365, Bluekai, DemandBase, Drupal, Hubspot, Slack, Adobe Marketing Cloud, Brightcove, Microsoft Application Insights, Krux, Linkedin Marketing Solutions, Twitter Advertising, Google Tag Manager, Mobile Friendly, DoubleClick Conversion, DoubleClick, Facebook Custom Audiences, Linkedin Widget, CrazyEgg, Bing Ads, Google Dynamic Remarketing, Facebook Widget, Linkedin Login, Facebook Login (Connect), Multilingual, Quantcast, AppNexus, Vimeo, AdRoll, YouTube, Cedexis Radar, Google AdWords Conversion, Adobe Media Optimizer, WordPress.org, Google AdSense, Remote</v>
          </cell>
          <cell r="K363">
            <v>10000000</v>
          </cell>
          <cell r="L363" t="str">
            <v>Other</v>
          </cell>
          <cell r="M363">
            <v>10000000</v>
          </cell>
          <cell r="N363">
            <v>42583</v>
          </cell>
          <cell r="O363">
            <v>4250900000</v>
          </cell>
          <cell r="P363">
            <v>25</v>
          </cell>
          <cell r="Q363" t="str">
            <v>Kelly Services, Inc. is a leading staffing and workforce solutions company based in Troy, Michigan. Founded in 1946, it pioneered the temporary staffing industry by providing office workers to meet post-World War II labor shortages. Over the years, Kelly has evolved to serve a wide range of sectors, including financial services, information technology, healthcare, and engineering, among others.
The company offers a variety of services, including temporary staffing, permanent placement, outsourcing, and consulting. Its specialized business units focus on areas such as education, professional and industrial roles, and technical talent. Kelly also provides human resource consulting and managed staffing programs. With a global presence, Kelly matches skilled workers with client needs, emphasizing high-margin specialized markets. The company has a strong commitment to innovation and has been recognized for its efforts in promoting diversity in the workplace.</v>
          </cell>
          <cell r="R363">
            <v>1946</v>
          </cell>
        </row>
        <row r="364">
          <cell r="A364" t="str">
            <v>New York Life Insurance Company</v>
          </cell>
          <cell r="B364">
            <v>0</v>
          </cell>
          <cell r="C364">
            <v>35000</v>
          </cell>
          <cell r="D364" t="str">
            <v>financial services</v>
          </cell>
          <cell r="E364" t="str">
            <v>http://www.newyorklife.com</v>
          </cell>
          <cell r="F364" t="str">
            <v>http://www.linkedin.com/company/newyorklife</v>
          </cell>
          <cell r="G364" t="str">
            <v>New York</v>
          </cell>
          <cell r="H364" t="str">
            <v>New York</v>
          </cell>
          <cell r="I364" t="str">
            <v>investments, life insurance, retirement, finance, insurance, community development grants, annuities for retirement, community-based financial services, long-term care, life insurance policies, diversity and inclusion, financial stability, mutual funds, community grants, whole life insurance, responsible investing, community support, diversity and inclusion initiatives, corporate responsibility, direct life, health, and medical insurance carriers, volunteer programs, community development, services, policyholder focus, 529 college savings plans, insurance for families and businesses, estate protection, financial services, charitable giving, community engagement, annuities, innovative insurance products, community-focused philanthropy, long-term care insurance, community outreach programs, insurance products, community outreach, customer-centric, financial strength ratings, financial ratings, mutual insurer, agent network, risk management, insurance solutions, client education, long-term financial planning, mutual company benefits, estate planning, universal life insurance, investment management, retail, investment options, long-term asset growth, philanthropy programs, policyholder dividends, exchange traded funds, retirement planning, wealth advisory, asset management, retirement solutions, market leadership, client-focused, mutual life insurance, retirement income, insurance underwriting, personalized guidance, financial planning, legacy planning, financial education, wealth management, financial strength ratings aaa, long-term investment strategies, employee engagement, legacy protection, sustainable community programs, responsible corporate governance, personalized financial solutions, disability insurance, long-term security, disability income insurance, mutuality, b2c, diversity initiatives, financial strength, diversity in workforce, insurance innovation, non-forfeiture clauses, market stability, long-term care planning, sustainable investing, legacy wealth transfer, equal premium rates for women, variable universal life, investment products, employee benefits, financial literacy tools, term life insurance, variable universal life insurance, individual disability insurance, premium protection, death benefit, cash value, financial protection, advisory services, 529 college savings plan, annuity, etfs, dividend payouts, custom insurance solutions, insurance agents, financial security, business insurance solutions, income protection, financial legacy, long-term investments, customizable insurance, guaranteed cash value, economic sustainability, flexible insurance plans, corporate social responsibility, holistic investing, financial guidance, home care coverage, critical illness coverage, impact investment, financial assessments, insurance portability, policy owners benefits, non-profit, long term care, law practice, legal services, nonprofit organization management</v>
          </cell>
          <cell r="J364" t="str">
            <v>Akamai, AT&amp;T DNS, Mailchimp Mandrill, Eloqua, Microsoft Office 365, Brightcove, Backbone JS Library, VueJS, Atlassian Cloud, The Trade Desk, Omniture (Adobe), SuccessFactors (SAP), Slack, Salesforce, Adobe Marketing Cloud, Facebook Custom Audiences, New Relic, Facebook Widget, Highcharts JS Library, DoubleClick Floodlight, Bing Ads, Google AdWords Conversion, LiveRamp, Google Tag Manager, Google Maps, Linkedin Marketing Solutions, Adobe Media Optimizer, Vimeo, Salesforce Live Agent, Mobile Friendly, Facebook Login (Connect), Google Dynamic Remarketing, Typekit, DoubleClick, SOASTA, Twitter Advertising, Qualtrics, Stripe, Dotomi, Google Maps (Non Paid Users), Wistia, Bootstrap Framework, Shutterstock, ClickTale, DoubleClick Conversion, AWS Trusted Advisor, AWS Bedrock, OpenAI, Lambda Cloud, AWS Step Functions, Amazon EventBridge, Amazon S3, Amazon CloudWatch, Amazon EC2, Microsoft Office, Microsoft Teams, Copilot, ChatGPT, SharePoint, Microsoft OneDrive for Business, Microsoft 365, Python, AI, AWS Analytics, Amazon SageMaker, Snowflake, Databricks, Streamlit, Gem, Adobe Campaign, TSYS, Excel4Apps, Microsoft PowerPoint, Outlook, Cisco WebEx Teams, Zoomdata, Concur, Amazon Web Services (AWS), Microsoft Azure, Apache JMeter, AWS SDK for JavaScript, Azure Devops, Cypress, Docker, Gatling, GitHub Actions, GitLab, IBM ILOG CPLEX Optimization Studio, Javascript, Jenkins, Kubernetes, Locust, mabl, Microsoft Azure Monitor, MySQL, Playwright, PostgreSQL, Postman, REST, Selenium, SOAPUI, SQL, Atlan, Unity Catalog, Jira, Confluence, Azure Analysis Services, ECS, Azure Monitor, Azure Application Insights, Stackdriver Monitoring, Google Kubernetes Engine, dynaTrace, Datadog, Splunk, ELK Stack, Prometheus, Grafana, ServiceNow, PagerDuty, Opsgenie, Jira Service Management, Terraform, Ansible, Apache Flink, Puppet, Argocd, Moogsoft, BigPanda, BMC Helix Discovery, Qualys Penetration Testing, Tenable Security Center, Palo Alto Prisma Cloud, Envestnet, CallMiner Eureka, AWS Organizations, AWS CloudFormation, Amazon GuardDuty, Security, AWS Lambda, Amazon Simple Storage Service (S3), Amazon Elastic Kubernetes Service (Amazon EKS), SES, AWS CloudTrail, AWS Config, Wiz, Google Cloud Platform, SailPoint IdentityIQ, CyberArk, Ping Identity, Microsoft Excel, Apptio Cloudability SaaS, AlienVault USM (from AT&amp;T Cybersecurity), Git, Vertex AI, Amazon Virtual Private Cloud (Amazon VPC), Google Cloud Data Loss Prevention, Oracle Cloud Infrastructure Identity and Access Management, Mint, ADP Applicant Tracking System</v>
          </cell>
          <cell r="K364">
            <v>2639139885</v>
          </cell>
          <cell r="L364" t="str">
            <v>Other</v>
          </cell>
          <cell r="M364">
            <v>863560</v>
          </cell>
          <cell r="N364">
            <v>45658</v>
          </cell>
          <cell r="O364">
            <v>27193000000</v>
          </cell>
          <cell r="P364">
            <v>20</v>
          </cell>
          <cell r="Q364" t="str">
            <v>New York Life Insurance Company is the largest mutual life insurance company in the United States, founded in 1845. Headquartered in New York City, it operates without outside shareholders, focusing on the long-term interests of its policyholders. The company has a strong financial foundation, consistently receiving high ratings from major credit agencies.
New York Life specializes in whole life insurance and offers a diverse range of products, including annuities and investment management services through its subsidiary, New York Life Investment Management LLC. The company has a rich history of innovation, such as introducing the first U.S. policy with a non-forfeiture clause and providing equal-rate life insurance for women in 1894. With over 12,000 financial professionals, New York Life is dedicated to helping individuals secure their financial futures.</v>
          </cell>
          <cell r="R364">
            <v>1845</v>
          </cell>
        </row>
        <row r="365">
          <cell r="A365" t="str">
            <v>Starcom</v>
          </cell>
          <cell r="B365">
            <v>0</v>
          </cell>
          <cell r="C365">
            <v>8000</v>
          </cell>
          <cell r="D365" t="str">
            <v>marketing &amp; advertising</v>
          </cell>
          <cell r="E365" t="str">
            <v>http://www.starcomww.com</v>
          </cell>
          <cell r="F365" t="str">
            <v>http://www.linkedin.com/company/starcom1</v>
          </cell>
          <cell r="G365" t="str">
            <v>Chicago</v>
          </cell>
          <cell r="H365" t="str">
            <v>Illinois</v>
          </cell>
          <cell r="I365" t="str">
            <v>advanced analytics, activation, strategy, human experience strategists, experience design, integrated insights, advertising services, programmatic platforms, media platforms, media innovation solutions, social media management, advertising &amp; marketing, media investment, media analytics platforms, media technology consulting, consulting, digital advertising solutions, media partnership networks, media &amp; communications, media optimization platforms, media buying, media technology, e-commerce marketing, market research, digital transformation strategies, media strategy, services, digital transformation, media campaign management, financial services, consumer insights, media measurement tools, media automation, cross-channel campaigns, influencer marketing, digital marketing, media personalization, crm, media data analytics, campaign optimization, growth marketing, audience targeting, data-driven marketing, advertising, healthcare, media execution, content partnerships, media data management, marketplace products, retail, media innovation, media buying automation, cross-device targeting, media marketplace insights, media marketplace, media measurement, marketplace intelligence, media investment strategies, content &amp; entertainment, media planning tools, media optimization, brand activation, media personalization platforms, media automation software, media automation tools, programmatic advertising, d2c, media buying platforms, sports marketing, customer engagement, consumer goods, media performance measurement, b2c, data analytics, media partnerships, audience segmentation, media strategy consulting, e-commerce, b2b, media scale leverage, media analytics, advertising agencies, media buying scale, media technology platforms, media targeting, digital media campaigns, performance marketing, media planning, media scale, personalization, media execution platforms, technology, media performance analytics, connections planning, e-commerce solutions, shopper marketing, content activation, local strategy, brand partnerships, human experience strategy, mobile marketing, sports partnerships, voice assistant integration, interactive experiences, targeted advertising, cross-media strategy, audience engagement, consumer behavior analysis, strategic communication, real-time analytics, creative strategy, cultural insights, omnichannel strategy, digital innovation, client relationship management, customer journey mapping, mass media strategy, programmatic media buying, engagement metrics, brand media strategy, community involvement, diversity and inclusion, marketing technology, sustainability campaigns, crowdsourced initiatives, finance, non-profit, consumer products &amp; retail, marketing &amp; advertising, sales, enterprise software, enterprises, computer software, information technology &amp; services, health care, health, wellness &amp; fitness, hospital &amp; health care, consumers, consumer internet, internet, marketing, nonprofit organization management</v>
          </cell>
          <cell r="J365" t="str">
            <v>Mailchimp Mandrill, Outlook, Pardot, MailChimp SPF, Microsoft Azure Hosting, OneTrust, Slack, Google Font API, YouTube, Mobile Friendly, reCAPTCHA, Google Tag Manager, AI, Microsoft Excel, Marc, Instagram, Snapchat, TikTok, Ning, Connect, SQL, PowerBI Tiles, Tableau, Looker, Facebook, X, Microsoft PowerPoint, Keynote, Google, Amazon Advertising, Profitero, Hootsuite, Sprout Social, Brandwatch, Jira, Trello, Monday.com, Google Workspace, Eyefinity OfficeMate, Salesforce, LeadsPedia, Adform DMP, Micro, Prisma, Google Trends, R, Meta Ads Manager, Google Ads, Dv360, Meta Ads, LogIC, DDS-CAD, Criteo, CitrusAd, Mediaocean, CAT, SOCi, IBM TRIRIGA Application Suite, Twitter Advertising, Pinterest, Linkedin Marketing Solutions, Udemy, LinkedIn Learning, Carta, DoorDash, Excel4Apps, Smartsheet, E-planning, Box, Microsoft Office 365, Bing, Spotify, SS&amp;C, Microsoft Office, Snap, Coupa, SAP, Hugging Face, PyTorch, TensorFlow, Spark, Airflow, Apache Kafka, Pinecone, Milvus, Thermo Scientific Chromeleon Chromatography Data System (CDS), AWS Trusted Advisor, Microsoft Azure Monitor, IBM ILOG CPLEX Optimization Studio, Python, Vanta, Power BI Documenter, Looker Studio, Salesforce Marketing Cloud Intelligence (formerly Datorama), AMP, Google Data Studio, comScore, Nielsen NetRatings, WISE, Apex, Epsilon Data, Google Analytics, Kantar Marketplace, Cisco Meraki MS, Twitter Ads, Office365, Shopee, Reddit for business, Asana, Sprinklr Social, Star, Cision, , GWI, Similarweb, Pulsar, Shopp, .NET, redvertisement, TikTok Ads, AdSpeed</v>
          </cell>
          <cell r="O365">
            <v>3000000000</v>
          </cell>
          <cell r="Q365" t="str">
            <v>Starcom is a global leader in communications planning and media, with over 80 years of experience. Headquartered in Chicago, Illinois, the company is part of Publicis Media within Publicis Groupe and employs more than 7,000 people across over 100 offices worldwide. Starcom ranks as the third-largest communications group globally and operates in various regions, including North America, South America, Europe, Asia, and Australia.
The company specializes in connecting consumers with brands through a range of services. These include human and cultural insights, business analytics, connections planning, digital marketing solutions, and e-commerce strategies. Starcom also focuses on marketplace intelligence and has established exclusive partnerships in entertainment and sports marketing. With a significant presence in the U.S. media marketplace, Starcom partners with leading brands such as Procter &amp; Gamble, General Motors, and Walt Disney Company, leveraging its expertise across multiple industries.</v>
          </cell>
          <cell r="R365">
            <v>2000</v>
          </cell>
        </row>
        <row r="366">
          <cell r="A366" t="str">
            <v>Trulieve</v>
          </cell>
          <cell r="B366">
            <v>0</v>
          </cell>
          <cell r="C366">
            <v>6000</v>
          </cell>
          <cell r="D366" t="str">
            <v>alternative medicine</v>
          </cell>
          <cell r="E366" t="str">
            <v>http://www.trulieve.com</v>
          </cell>
          <cell r="F366" t="str">
            <v>http://www.linkedin.com/company/trulieve</v>
          </cell>
          <cell r="G366" t="str">
            <v>Tallahassee</v>
          </cell>
          <cell r="H366" t="str">
            <v>Florida</v>
          </cell>
          <cell r="I366" t="str">
            <v>quality control, b2b, cbd, health and wellness, cannabis, wellness, retail, cultivation facilities, regulatory environment, retail dispensaries, customer experience, cannabis cultivation and processing, product safety standards, market expansion, brand portfolio, healthcare, market positions, cannabis cultivation, sustainable agriculture, profit growth, vertical integration, regulatory advocacy, product innovation, adult-use cannabis, recreational cannabis, product quality, customer loyalty programs, community support initiatives, alternative medicine, cannabis products, industry leader, manufacturing, product diversity, sustainable cultivation, customer education, online shopping, medical cannabis, sustainable growing, supply chain management, community engagement, cultivation technology, product portfolio, b2c, innovation, dispensary network, profitability, public company, market expansion strategy, multi-state operator, services, market growth, consumer goods, regulatory compliance, medical marijuana, thc, dispensary, cannabis edibles, cannabis flower, vape products, concentrates, pre-rolls, live resin, hybrid strains, indica strains, sativa strains, tinctures, dosing, cannabis education, medical card, retail locations, daily deals, customer rewards, flower categories, premium products, cannabis accessories, vaporizing, patient support, growers, lab tested, delivery options, functional products, exclusive promotions, natural remedies, quality assurance, sustainable practices, cannabis-based products, personalized wellness, discounts, patient education, medical uses, cannabis research, local promotions, brand partnerships, hemp products, cannabis strains, distribution, consumer products &amp; retail, health, wellness &amp; fitness, pharmaceuticals, medical, health care, hospital &amp; health care, mechanical or industrial engineering, e-commerce, consumer internet, consumers, internet, information technology &amp; services, logistics &amp; supply chain</v>
          </cell>
          <cell r="J366" t="str">
            <v>Cloudflare DNS, Amazon SES, Sendgrid, Outlook, Zendesk, DigitalOcean, Microsoft Office 365, CloudFlare Hosting, Amazon AWS, Atlassian Cloud, SuccessFactors (SAP), Slack, Varnish, Facebook Custom Audiences, Mobile Friendly, Multilingual, Google Tag Manager, Piwik, Nginx, Bootstrap Framework, Google Font API, WordPress.org, YouTube, Circle, Sigma, Android, IoT, Node.js, AI, Remote, Postpresso, Dutchie, SAP, Security, Process automation package for service request creation in SAP S/4HANA Utilities, SAP Basis, ABAP, SAP Fiori, SAP Build, Javascript, CPI, GoDataFeed, Magento, SAP SuccessFactors, SAP Concur, SAP S/4HANA, Cloud Foundry, Gem, AWS Trusted Advisor, Microsoft Azure Monitor, Thermo Scientific Chromeleon Chromatography Data System (CDS), New Relic APM, , Surfcam, Power BI Documenter, AWS Transfer for SFTP, Microsoft Distributed File System (DFS), IAPPS, BASE, Adobe Photoshop, Strato, Adobe InDesign, Adobe XD, Figma, WebOffice, Microsoft PowerPoint, Microsoft Excel, SharePoint, Smartsheet, Apple iPad, SS&amp;C, Tor, Adobe Real-Time CDP, Salesforce CRM Analytics, NTENT, Canon Printers, Infolinks, Loftware NiceLabel, Siemens PROFIBUS, Thomson Reuters Legal Tracker, Docusign CLM, Deltek ComputerEase, Apple Laptop, CAT, Microsoft Teams, Azure Analysis Services, Office365, TUNE, Microsoft Windows Server 2000, Apple macOS, Amazon Linux 2, Azure Active Directory B2C, TeamViewer, Remote Desktop Services, ServiceNow, Azure Devops, Adform DMP, Akamai CDN Solutions, Infoblox DHCP, AWS VPN, VLAN, eCentral, Oracle Taleo Recruiting, SAP SuccessFactors Onboarding, UKG Pro Benefits Administration, Hi-Media Performance, AWS Cloud Development Kit, IBM DFSMS, Backblaze Computer Backup, Dell iDRAC (Integrated Dell Remote Access Controller), Firebase, Adobe Commerce, Microsoft Intune Enterprise Application Management, Microsoft Active Directory Federation Services, Cisco VPN, Onit, CONTROL, Microsoft Office, OneTrust Tech Risk &amp; Compliance, Instagram, TikTok, X, Facebook, SAP SuccessFactors Learning, Excel4Apps, Flow, Board, Workforce Software, Wider Planet, Elite Software HVAC Solution, Google AdWords Conversion, Adobe Experience Manager, Rise, Articulate Storyline 3, Adobe, Vyond, Litmos, Adobe Experience Cloud</v>
          </cell>
          <cell r="K366">
            <v>2660000000</v>
          </cell>
          <cell r="L366" t="str">
            <v>Debt Financing</v>
          </cell>
          <cell r="M366">
            <v>13500000</v>
          </cell>
          <cell r="N366">
            <v>46023</v>
          </cell>
          <cell r="O366">
            <v>1201857000</v>
          </cell>
          <cell r="Q366" t="str">
            <v>Trulieve Cannabis Corp. is a vertically integrated, multi-state cannabis operator based in Quincy, Florida. Founded in 2015, it is recognized as the first licensed medical marijuana operator in Florida, opening its first dispensary in 2016. The company has grown to become the largest multi-state cannabis operator in the U.S., with over 200 dispensaries and around 6,000 employees. Trulieve focuses on high-quality cultivation, processing, and retail distribution of both medical and adult-use cannabis products across several states.
Trulieve offers a diverse range of cannabis products, including flowers, edibles, and concentrates, available through its branded dispensaries and home delivery services. The company operates in key markets such as Florida, Arizona, Georgia, Ohio, Maryland, West Virginia, Connecticut, and Pennsylvania. With a commitment to quality control and community engagement, Trulieve emphasizes patient education and local charitable initiatives. The executive team is led by CEO Kimberly Rivers, with a focus on innovation and reliable relief for patients and consumers.</v>
          </cell>
          <cell r="R366">
            <v>2016</v>
          </cell>
        </row>
        <row r="367">
          <cell r="A367" t="str">
            <v>AIG</v>
          </cell>
          <cell r="B367">
            <v>0</v>
          </cell>
          <cell r="C367">
            <v>23000</v>
          </cell>
          <cell r="D367" t="str">
            <v>insurance</v>
          </cell>
          <cell r="E367" t="str">
            <v>http://www.aig.com</v>
          </cell>
          <cell r="F367" t="str">
            <v>http://www.linkedin.com/company/aig</v>
          </cell>
          <cell r="G367" t="str">
            <v>New York</v>
          </cell>
          <cell r="H367" t="str">
            <v>New York</v>
          </cell>
          <cell r="I367" t="str">
            <v>property casualty insurance, underwriting, life &amp; retirement, actuarial, insurance, claims, mortgage guaranty, life insurance, finance, core insurance business, insurance risk consulting, risk management, product care services, risk solutions, trade credit risk, b2b, insurance industry leader, global operations, reinsurance carriers, north america insurance, insurance portfolio management, retirement products, property and casualty insurance, insurance data analytics, marine liability insurance, asset support services, political risk insurance, multinational corporation, insurance underwriting, global risk solutions, customer service, global insurance, specialty insurance, client-focused, consulting, commercial insurance, international markets, insurance premium calculation, aircraft insurance, insurance provider, risk mitigation, marine cargo insurance, b2c, buy-back programs, multinational insurance, warranty management, insurance customer service, digital marketing, strategic acquisitions, cybersecurity insurance, diversified portfolio, inland marine liability, product repair insurance, services, cybersecurity risk management, energy insurance, risk analytics, remote service solutions, asset management, financial products, digital asset insurance, insurance claims automation, global presence, risk analytics services, warranty and service programs, unmanned aircraft systems insurance, insurance solutions, insurance technology, insurance distribution, reinsurance solutions, extended service plans, reinsurance, retirement planning, insurance policy administration, insurance policy customization, digital risk management, marine insurance, insurance brokerage, insurance claims support, cyber risk insurance, financial services, lifecycle marketing insurance, innovation, insurance policy management, risk management services, high-net-worth clients, e-commerce, insurance products, insurance risk assessment, product protection insurance, personal insurance, global personal insurance, insurance market analysis, aviation insurance, retail, insurance underwriting software, aircraft leasing, cyber insurance, small and medium enterprises, insurance innovation, insurance product development, inland marine insurance, insurance claims processing, innovative risk management, insurance compliance, trade credit insurance, claims management, insurance coverage options, claim reporting, property insurance, casualty insurance, accident and health, multinational solutions, claims processing, deductible insurance, self-insured retention, captives, temporary insurance, excess liability, automobile liability, workers compensation, professional liability, coverage options, loss control services, environmental risk, personal accident insurance, business insurance, commercial property, general liability, directors and officers liability, employer practices liability, claims intelligence, cloud-based solutions, performance analytics, tailored insurance solutions, risk consulting, safety management, liability protection, extended warranty programs, claims assistance, brand loyalty, service contracts, premium payments, financial stability, insurance agent services, business continuity planning, healthcare, non-profit, manufacturing, distribution, transportation &amp; logistics, energy &amp; utilities, construction &amp; real estate, marketing &amp; advertising, consumer internet, consumers, internet, information technology &amp; services, health care, health, wellness &amp; fitness, hospital &amp; health care, nonprofit organization management, mechanical or industrial engineering</v>
          </cell>
          <cell r="J367" t="str">
            <v>SendInBlue, Microsoft Office 365, Amazon AWS, Drupal, WP Engine, Atlassian Cloud, React Redux, The Trade Desk, Genesys Cloud CX Platform, Workday, Eloqua, Slack, Amazon SES, Salesforce, Adobe Marketing Cloud, Workday Recruit, Facebook Login (Connect), Facebook Custom Audiences, Apache, Facebook Widget, Linkedin Marketing Solutions, Mobile Friendly, reCAPTCHA, Remote, AI, Gem, SS&amp;C, Microsoft Excel, Google AdWords Conversion, SAP Ariba Platform, Microsoft Power Automate, SysTools VBA Password Recovery, dynaTrace, Splunk, Amazon CloudWatch, Intel, SQL, Kyriba, SWIFT, Angular, Spring Boot, Mulesoft, SharePoint, Amazon EC2, Amazon S3, Amazon Virtual Private Cloud (Amazon VPC), AWS SDK for JavaScript, AWS Trusted Advisor, GoToMeeting, IBM DataStage, Rally, Sizmek (MediaMind), Spring, Tableau, PowerBI Tiles, Python, Its Learning LMS, Microsoft PowerPoint, Figma, NEC, Anaplan, Excel4Apps, SAP, CrowdStrike, Tanium, Qualys Penetration Testing, Imperva, Micro, Proofpoint, Trend Micro, Varonis, REACH, Software AG ARIS, Prisma, Wiz, AWS Analytics, Microsoft Azure, Google Cloud Platform, Outlook, Oracle Analytics Cloud, PostgreSQL, Docker, Kubernetes, Google Analytics 360, Microsoft Windows Server 2012, Unix, Azure Linux Virtual Machines, Siemens SIMATIC S7, Sigma, Taleo Applicant Tracking Systems (ATS), Adobe Experience Manager, QlikView, Salesforce CRM Analytics, IBM Tivoli OMEGAMON, Power BI Documenter, ServiceNow, Cloud Foundry, 3M 360 Encompass - Health Analytics Suite, Docker Compose, Elasticsearch, GitHub, Hadoop HDFS, Jenkins, Make, Palantir Foundry, Snowflake, Spark, Spring Cloud, Amazon EKS Anywhere, Amazon DynamoDB, Amazon EventBridge, Amazon Simple Queue Service (SQS), Ansible, API Gateway, AWS CloudTrail, AWS Step Functions, ECS, Lambda Cloud, SNS, Terraform, Xray, Microsoft Teams, SailPoint IdentityIQ, Microsoft Active Directory Federation Services, OpenLDAP, Office365, Concur, Microsoft Office, Amazon Web Services (AWS), SAP S/4HANA, Igloo, ANGEL LMS, AvidXchange, REST, SAP Fieldglass Services Procurement, Microsoft Azure Monitor, AWS Cloud, Workday Payroll, Scupio, Microsoft Fabric, IBM Cognos Analytics, Delivra, Board, Workday HCM, J2EE, Red Hat JBoss Enterprise SOA Platform, Amazon Textract, AT&amp;T, AWS CloudFormation, Progress Chef, Puppet, Trend Micro XDR, Microsoft Advanced Group Policy Management, Microsoft Exchange, Google, Metabase, YouTube, Taboola, Outbrain, Cvent, Monday.com, Sisense, SolarWinds RMM, SafeStart, CallMiner Eureka, Mule ESB, Amazon DocumentDB, HPE OneView, Eaglestats, Azure Active Directory B2C, AVEVA PDMS, Blackrock Aladdin, Dell iDRAC (Integrated Dell Remote Access Controller), Fujitsu, Citrix VDI-in-a-Box, Microsoft 365, Google Workspace, Lytics, Power Query, DAX, Mode, R, Amazon Simple Storage Service (S3)</v>
          </cell>
          <cell r="K367">
            <v>1250000000</v>
          </cell>
          <cell r="L367" t="str">
            <v>Debt Financing</v>
          </cell>
          <cell r="M367">
            <v>1250000000</v>
          </cell>
          <cell r="N367">
            <v>45778</v>
          </cell>
          <cell r="O367">
            <v>26774000000</v>
          </cell>
          <cell r="Q367" t="str">
            <v>American International Group (AIG) is a prominent global insurance organization that specializes in risk solutions for commercial, institutional, and personal needs. Founded in 1919 in Shanghai, China, AIG has grown into one of the largest property-casualty insurance networks worldwide. The company provides a wide range of insurance products, including liability, property, financial lines, accident and health coverage, and personal lines, as well as specialized services like crop risk management.
AIG has a rich history of expansion, entering various international markets and evolving its offerings to meet changing needs. The company emphasizes its commitment to providing certainty in uncertain times, supporting innovative ideas and positive change globally. With a focus on underwriting profits and a broker-based sales model, AIG serves multinational companies, businesses, institutions, and individuals, helping them navigate challenges and protect their assets.</v>
          </cell>
          <cell r="R367">
            <v>1919</v>
          </cell>
        </row>
        <row r="368">
          <cell r="A368" t="str">
            <v>ESPN</v>
          </cell>
          <cell r="B368">
            <v>0</v>
          </cell>
          <cell r="C368">
            <v>4600</v>
          </cell>
          <cell r="D368" t="str">
            <v>media production</v>
          </cell>
          <cell r="E368" t="str">
            <v>http://www.espn.com</v>
          </cell>
          <cell r="F368" t="str">
            <v>http://www.linkedin.com/company/espn</v>
          </cell>
          <cell r="G368" t="str">
            <v>Southington</v>
          </cell>
          <cell r="H368" t="str">
            <v>Connecticut</v>
          </cell>
          <cell r="I368" t="str">
            <v>media, media &amp; sports, sports, curated web, broadcast media production &amp; distribution, sports media digital monetization, sports media digital engagement, d2c, sports media digital platforms, sports media company, sports broadcasting, sports media digital distribution, sports rights negotiations, sports media digital innovation, streaming services, sports media rights strategy, sports programming, sports media rights deals, sports media global, sports media digital channels, sports rights acquisition, sports media innovation, sports events, sports media technology, sports website, international sports broadcasting, b2b, broadcasting, b2c, sports media digital marketing, sports broadcasting technology, sports media digital growth, international sports, sports media digital audience, sports rights, sports media digital reach, sports television, sports media digital trends, information, services, sports media network, sports media, live sports, sports streaming, sports radio, sports audience, sports media digital future, sports media rights acquisition, sports media digital, sports analysis, sports media rights management, mobile sports apps, digital sports media, sports advertising, event management, sports fans, sports coverage, sports media digital advertising, live sports broadcasting, media &amp; entertainment, sports media digital evolution, digital media, sports media digital services, sports rights fees, sports media digital transformation, sports media digital strategy, sports magazine, sports content, sports news, sports partnerships, sports media online, sports media digital landscape, sports media rights licensing, sports content distribution, digital sports platforms, sports media rights negotiations, sports media digital content, sports rights licensing, sports leagues, sports broadcasting rights, sports media reach, sports entertainment, sports media digital expansion, sports media services, sports digital platforms, sports media streaming, nfl, nba, ncaaf, nhl, soccer, mlb, fantasy, sports betting, live scores, playoff picture, tournament challenge, watch espn, espn+, podcasts, team stats, player stats, daily sports headlines, game previews, schedule, player rankings, injury updates, trading updates, fantasy league, pro predictions, scoreboards, streaming options, espn radio, team standings, espn deportes, espn fc, x games, ncaa basketball, sports analytics, how to watch, sports highlights, game analysis, coach insights, draft predictions, free agency updates, odds and betting, ncaa football playoff, subscription services, user accounts, favorite teams, breaking news, sports reporting, live broadcasts, distribution, broadcast media, events services</v>
          </cell>
          <cell r="J368" t="str">
            <v>Route 53, Outlook, MailChimp SPF, Microsoft Office 365, Amazon AWS, Bluekai, Chartbeat, Kaltura, Backbone JS Library, VueJS, Zendesk, Adobe Marketing Cloud, Atlassian Cloud, GitHub Hosting, Omniture (Adobe), SparkPost, Slack</v>
          </cell>
          <cell r="O368">
            <v>17633000000</v>
          </cell>
          <cell r="Q368" t="str">
            <v>ESPN is a prominent sports media network that delivers a wide range of entertainment and sports programming through television, digital platforms, and print. Launched in 1979, it quickly expanded to provide 24/7 sports coverage and has achieved significant milestones, including reaching millions of homes across the U.S. and becoming a subsidiary of ABC, Inc., which is part of The Walt Disney Company.
The network offers live sports telecasts, including popular shows like *SportsCenter*, and has a history of broadcasting major sporting events. ESPN has developed various digital offerings, including ESPN.com, mobile apps, and fantasy sports platforms. It also produces ESPN The Magazine and provides analytics tools for sports metrics. With a global reach, ESPN distributes programming internationally, ensuring fans have access to scores, highlights, and exclusive content anytime and anywhere.</v>
          </cell>
          <cell r="R368">
            <v>1979</v>
          </cell>
        </row>
        <row r="369">
          <cell r="A369" t="str">
            <v>Marvell Technology</v>
          </cell>
          <cell r="B369">
            <v>0</v>
          </cell>
          <cell r="C369">
            <v>7100</v>
          </cell>
          <cell r="D369" t="str">
            <v>semiconductors</v>
          </cell>
          <cell r="E369" t="str">
            <v>http://www.marvell.com</v>
          </cell>
          <cell r="F369" t="str">
            <v>http://www.linkedin.com/company/marvell</v>
          </cell>
          <cell r="G369" t="str">
            <v>Santa Clara</v>
          </cell>
          <cell r="H369" t="str">
            <v>California</v>
          </cell>
          <cell r="I369" t="str">
            <v>storage solutions, cloud infrastructure, enterprise solutions, mobile connectivity solutions, communications, semiconductors, iot, wireless &amp; wires connectivity, consumer solutions, data center, hardware, information technology, technology, semiconductor manufacturing, system architecture optimization, custom ai silicon design, memory interconnects, ai infrastructure platforms, memory scalability solutions, system-on-chip, optical modules, cloud, interconnect platforms, hyperscalers, cxl, pcie retimers, networking chips, innovation, high bandwidth memory controllers, pcie, performance optimization, cxl 2.0, compute, ai hardware, pam dsps, high-performance chips, data center interconnects, enterprise switches, telecom, custom ai accelerators, networking, data infrastructure, telecom hardware, data center switches, hyperscale data centers, custom chip design, linear drivers, compute platforms, security, high bandwidth memory, power delivery solutions, advanced packaging, system architecture, ai data center solutions, near-memory accelerators, memory-expansion controllers for data centers, hyperscale data center chips, security hardware, performance, system connectivity, hyperscaler solutions, transimpedance amplifiers, ai, cloud computing, digital transformation, secure boot hardware, accelerators, interconnects, high-speed data transfer, data processing units, optical interconnects for cloud, near-memory compute, advanced packaging for ai, high-performance interconnects for ai, fibre channel, network security, storage controllers, automotive chips, interconnect protocols, high-speed interconnects for ai, carrier infrastructure, networking equipment, security technology, security solutions, semiconductor solutions, custom silicon, storage technology, ssd controllers, enterprise networking, sustainability, phys, automotive electronics, integrated circuits, custom asic, 5g networks, data center infrastructure, storage devices, ai accelerators, ai infrastructure scaling, ai infrastructure, ai chips, ai training hardware, storage, inline compression technology, custom silicon for cloud, fabless semiconductor, security encryption, network switches, ethernet phys, automotive, system-level connectivity platforms, optical interconnects for ai, retimers, cloud hardware, 2nm sram, memory bandwidth solutions, government, data security, b2b, semiconductor and other electronic component manufacturing, memory-expansion controllers, ethernet controllers, hdd storage, silicon design, cloud data centers, services, cloud computing hardware, liquidsecurity for cloud hsm, multi-die packaging, system-level connectivity, telecommunications, interconnect technology, coherent dsp, dci optical modules, linear driver, pam dsp, hdd, ssd controller, storage accelerators, government solutions, carrier, 5g, accelerated infrastructure, high bandwidth, scalability, autonomous networks, ai training, embedded hardware security, memory expansion controllers, networking solutions, edge computing, data center optimization, advanced connectivity, ai-driven solutions, software-defined vehicle, smartnic, manufacturing, enterprise software, enterprises, computer software, information technology &amp; services, internet infrastructure, internet, internet service providers, venture capital, venture capital &amp; private equity, environmental services, renewables &amp; environment, computer &amp; network security, mechanical or industrial engineering</v>
          </cell>
          <cell r="J369" t="str">
            <v>Akamai, Salesforce, Constant Contact, Microsoft Office 365, Amazon AWS, DemandBase, Drupal, OneTrust, Workday, ServiceNow, Amazon SES, Slack, Facebook Widget, Hotjar, YouTube, Gravity Forms, Facebook Login (Connect), Shopify, Google Font API, Vidyard, Linkedin Marketing Solutions, WordPress.org, Mobile Friendly, SOASTA, Google Frontend (Webserver), Apache, Google Tag Manager, Stripe, Facebook Custom Audiences, Remote, SonicWall SRA, C/C++, MATLAB, Python, Verilog, AMP, Cadence, Cadence Virtuoso, Photon, Tor, Microsoft PowerShell, ContentClick, CSS, .NET, Google VPC Service Controls, iCIMS SkillSurvey Reference, PowerBI Tiles, Power Query, Microsoft Power Automate, Fusion ERP Analytics, Oracle Analytics Cloud, C#, Synopsys, Synopsys VCS, ModelSim, Cross Pixel Media, Quartic, CAT, Azure Linux Virtual Machines, Microsoft Windows Server 2012, Bash, Git, GitHub, Gerrit, Make, MagnetVideo, Jenkins, Cisco Nexus Switches, Cisco Aggregation Services Routers, Check Point CloudGuard Harmony Connect (CloudGuard Connect), ARM TrustZone, Rust, Amazon FreeRTOS, CPI, Jira, ProvideSupport, Adconion, Perl, Synopsys PrimeTime, Voltus, Siemens Calibre, DoubleClick, Cadence Innovus, Unix, Emediate, GCC, Chorus by ZoomInfo, Microsoft WinDbg, SystemVerilog, Zoomdata, ICP, Micro, CONTROL, Telligent, Star, Ansys HFSS, Clarity, Smart AdServer, Synopsys HSPICE, SAP Data Migration, PADS Professional, PyTorch, TensorFlow, OrCAD PSpice Designer, Olo, Elite Software HVAC Solution, UPS, IBM SPSS Modeler, MySQL, Visual-Basic-.NET, LeadsPedia, Dell EMC PowerStore, BASE, Lambda Cloud, Inspectlet, InvGate Service Management, Connect, Azure Cloud Shell, Angular Material, BERT, Analyzer, AdSpeed, SiteScout, Smartlook, Eslint, Boomi, TouchBistro, Heap | by Contentsquare, Xaxis, Quip, HyperLynx, Flashtalking by Mediaocean, Terminus (by DemandScience), SAP Customer Care and Service (CCS), Google Firebase Crashlytics, Datonics, SAP Hybris B2B Commerce, Microsoft Office, Amazon Linux 2, Check Point CloudGuard CNAPP, TIBCO WebFOCUS, SAP Crystal Reports Viewer, Workday HCM, Power BI Documenter, Amazon Simple Storage Service (S3), Dassault SOLIDWORKS, AutoCAD, Infolinks, Blackboard Learn, ADP Applicant Tracking System, Salesforce CRM Analytics, OneTrust Tech Risk &amp; Compliance, Amazon AMS, Synopsys ZeBu Server, Dell EMC PowerScale, Tegrity, Internap DNS, Ticket Spice, Mend, Mode, SentenceTransformers, Dassault MagicDraw, Laser Scanning, Infor ION, ROSS, Echo, Mentor, Google, CPMStar, McAfee VirusScan Enterprise, Siemens Calibre nmDRC, Siemens Calibre nmLVS, Interclick (Genome by Yahoo), Siemens SIMATIC PCS, Electron, DotNetNuke, Red Hat, SUSE, Azure Databricks, DPDK (Data Plane Development Kit), Mentor Graphics, McAfee, McAfee Total Protection for Data Loss (DLP), Palo Alto Networks, Proofpoint CASB, Siemens SIMATIC S7, AWS Trusted Advisor, Kubernetes, Rise, Google Cloud Pub/Sub, mod_page_speed, Factors.AI, Amazon S3, Semrush, Airflow, Excel4Apps, AT&amp;T, Amber, Secured MVC Forum on Windows 2012 R2, Allied Telesis, VLAN, Postpresso, ExtremeSwitching, Oracle XML DB, VHDL, Copper, AdPilot, ArcGIS Spatial Analyst, Siemens PROFIBUS, SysTools VBA Password Recovery, JMP, SAP BusinessObjects Business Intelligence (BI), Axis Communications, SAS Enterprise Guide, Open Computing Language (OpenCL), OpenX, Stripo.email, Prometheus, OpenTelemetry, Grafana, Microsoft Active Directory Certificate Services (AD CS), SAP Asset Accounting (AA), Instart Logic, Express, Front, OneStream, Databricks, Pytest, GitHub Actions, Travelport GDS, SAP Predictive Analytics, Cadence Omnis CFD Platform, Synopsys Design Compiler, Kinaxis, Gem, IoT, eMaint CMMS, SES, Google Tools for Power, SQL, Epic Clarity, Laserfiche, Act!, Oracle Bare Metal Cloud Services, HasOffers, Leadfeeder, Netskope Cloud Access Security Broker (CASB), Google Cloud Data Loss Prevention, Segment, AWS SDK for JavaScript, Kona Web Application Firewall, WMS, AI, NVIDIA Isaac SDK, pandas, NumPy, HTML Pro, Clari, OpenVPN Access Server, Autodesk AEC Collection, Simulink, R, accessiBe, Effective Measure, LogIC, SAP, GitLab, Ã‚Â© 2009- Filter, MDLIVE, Xray, redvertisement, Aspen Flare System Analyzer, SAM, FreeBSD, Open AdStream, AVEVA PDMS, Dialpad Sell, Webgains, Alteryx Machine Learning Cloud, Snowflake, PySpark, Streamlit, React, TypeScript, AWS Analytics, Azure Analysis Services, IBM ILOG CPLEX Optimization Studio, FiberHome, Cisco TelePresence VCS, SonicWall Network Security appliance (NSa) Series, ANSYS, Red Hat JBoss Enterprise SOA Platform, , SAP Environment, Health, and Safety Management, Adobe Real-Time CDP, Ecovadis, Commission Junction, MSCI, Sustainalytics, Fastpath, CET, Docker, QTest, SOTI XSIGHT, LogicGate Risk Cloud, Thales HSM, Security, IDC, Microsoft Excel, whos.amung.us, Spredfast, Verizon (ACS), Webex, Ansys Icepak, FloTHERM, Creo+, LabVIEW, Azure Devops, Vscode, PyCharm, CLion, TierPoint DRaaS, Google Analytics, OpticStudio, Microsoft PowerPoint, Keysight ADS, PEO, Signal, JTL-Shop 3, Worldox GX4, Robot Framework, Kinaxis RapidResponse, Brocade Switches, FordDirect Chat, AWS Application Load Balancer, Blue Coat ProxySG, Akamai CDN Solutions, Cyren DNS Security, Switch Concepts, Allegro, Wider Planet, Confluence, Nearpod, Infoblox DHCP, Klocwork, Flexera, FUSION, REDCap, Adition Technologies - Advertisers, Ning, SAP ERP Central Component (ECC), Raspberry Pi, SolarWinds Loggly, Astra, PHP, SharePoint, Adobe Premiere Pro, Final Cut Pro X, Frame, SOCi, Salesforce Service Cloud, PEX, Pluralsight Skills, Chitika, Atlas by Facebook, Apache Subversion (SVN) Server on Ubuntu 18.04 LTS, ETQ Reliance QMS, VMware ESXi, Liquid, Tint, Flow, Ansible, Argon CI/CD Security, SYSPRO ERP, Siemens PLM, .GIS, Jaggaer, Microsoft SQL Server Reporting Services, MongoDB, PostgreSQL, ADAPT, ACL, Gauges, REST, Blackbaud Award Management</v>
          </cell>
          <cell r="K369">
            <v>289956892</v>
          </cell>
          <cell r="L369" t="str">
            <v>Other</v>
          </cell>
          <cell r="M369">
            <v>199956892</v>
          </cell>
          <cell r="N369">
            <v>46054</v>
          </cell>
          <cell r="O369">
            <v>8194600000</v>
          </cell>
          <cell r="Q369" t="str">
            <v>Marvell Technology, Inc. is a fabless semiconductor company based in Santa Clara, California, founded in 1995. The company specializes in designing and developing semiconductor solutions for data infrastructure applications, outsourcing production to third-party foundries. Since 2016, Marvell has shifted its focus from storage device management to high-performance data processing and networking solutions, serving leading technology companies worldwide.
Marvell's core offerings include networking and data movement solutions, Data Processing Units (DPUs), storage solutions, and security-focused semiconductor products. The company targets various markets, including data centers, telecommunications, enterprise networking, automotive, and hyperscalers. Marvell has grown through strategic acquisitions, enhancing its capabilities in mobile, wireless, and security sectors, as well as strengthening its position in cloud data centers and 5G infrastructure. It competes with major semiconductor firms like Intel, Nvidia, and Qualcomm, aiming to provide a comprehensive portfolio of semiconductor solutions for data infrastructure.</v>
          </cell>
          <cell r="R369">
            <v>1995</v>
          </cell>
        </row>
        <row r="370">
          <cell r="A370" t="str">
            <v>FINRA</v>
          </cell>
          <cell r="B370">
            <v>0</v>
          </cell>
          <cell r="C370">
            <v>3900</v>
          </cell>
          <cell r="D370" t="str">
            <v>financial services</v>
          </cell>
          <cell r="E370" t="str">
            <v>http://www.finra.org</v>
          </cell>
          <cell r="F370" t="str">
            <v>http://www.linkedin.com/company/finra</v>
          </cell>
          <cell r="G370" t="str">
            <v>Washington</v>
          </cell>
          <cell r="H370" t="str">
            <v>District of Columbia</v>
          </cell>
          <cell r="I370" t="str">
            <v>regulatory compliance monitoring, market surveillance analytics, compliance enforcement, market monitoring technology, regulatory enforcement tools, investor education digital platforms, securities market oversight, dispute resolution ai systems, market risk assessment, dispute resolution services, regulatory data systems, regulatory reporting, market manipulation detection systems, market integrity systems, compliance systems, regulatory compliance systems, education, regulatory technology, investor protection programs, regulatory data management, dispute resolution, regulatory data visualization, market monitoring, dispute resolution forum, market transparency platforms, broker registration, financial industry oversight, compliance monitoring, market transparency, investor confidence, sec oversight, investor protection analytics, regulatory oversight, market transparency tools, regulatory system innovation, financial compliance, finra enforcement actions, services, bond market monitoring technology, regulatory reporting tools, financial industry regulation, financial services, market integrity, market surveillance ai tools, regulatory oversight technology, ai surveillance, enforcement actions, bond market transparency systems, financial market regulation, securities law enforcement, market transparency initiatives, regulatory data security, licensing and registration, portfolio management, investor education programs, regulatory enforcement mechanisms, self-regulatory organization, digital assets, regulatory data analysis, capital markets, regulatory compliance automation, investor education initiatives, regulatory framework, retail, market manipulation detection, investor education resources, regulatory reporting automation, retirement planning, dispute resolution platforms, market manipulation detection ai, regulatory policy development, market risk assessment tools, regulatory policy, regulatory compliance, regulatory policies, broker-dealer regulation, regulatory oversight systems, compliance tools, securities and commodity contracts intermediation and brokerage, regulatory reporting platforms, investor education, market monitoring tools, member firms supervision, investor protection, advanced surveillance systems, finra rules enforcement, regulatory rules, wealth management, regulatory data analytics, regulatory examinations, continuing education, disclosure and transparency tools, non-profit, market surveillance, regulatory risk modeling, b2c, bond trading transparency, financial oversight, b2b, market integrity ai solutions, securities industry oversight, regulatory systems, brokercheck tool, financial market analysis, regulatory rulemaking, dispute resolution mechanisms, market oversight, risk assessment, securities regulation, rule enforcement, market surveillance technology, regulatory enforcement, legal services, ai and machine learning in market surveillance, bond trading oversight systems, market monitoring systems, securities dispute resolution, financial market integrity, finra regulations, broker-dealer compliance, financial education, anti-money laundering, trading market surveillance, arbitration and mediation, investment products, certification exams, financial literacy, financial professionals, investing insights, registration systems, public awareness, financial fraud prevention, sector analysis, data analysis, brokercheck service, cybersecurity compliance, risk monitoring, investor alerts, insurance products, mutual funds, private placements, fixed income securities, debt management, financial goal setting, investment strategies, smart investing, investment risk assessment, seniors fraud protection, financial calculators, credit score analysis, personal finance tools, asset allocation, fund management, compliance audits, finance, legal, conflict resolution, investment management, education management, nonprofit organization management, data analytics</v>
          </cell>
          <cell r="J370" t="str">
            <v>CloudFlare CDN, UltraDns, Microsoft Office 365, Amazon AWS, CloudFlare Hosting, Google Font API, Linkedin Marketing Solutions, Twitter Advertising, Bootstrap Framework, DoubleClick Conversion, AB Tasty, Facebook Widget, Shutterstock, Google Analytics, Vimeo, Typekit, Varnish, Mobile Friendly, Google Tag Manager, New Relic, Walkme, Google Dynamic Remarketing, Facebook Login (Connect), DoubleClick, Facebook Custom Audiences, Workday Recruit, Workday, Microsoft Word, Fastapi, Python, AWS Bedrock, Amazon S3, AWS Fargate, Aurora, Lambda Cloud, AWS Step Functions, TraceMyIP, Mint, Amazon Web Services (AWS), AI, Electron, Google AdWords Conversion, Outlook, Microsoft Excel, Microsoft PowerPoint, AWS Trusted Advisor, Google Cloud, Dell EMC PowerStore, AWS Analytics, Azure Analysis Services, IBM ILOG CPLEX Optimization Studio, Amazon Associates, Amazon Linux 2, Apple macOS, Secured MVC Forum on Windows 2012 R2, Docker, Jenkins, Git, Kubernetes, Amazon EC2, ECS, Amazon CloudWatch, Sizmek (MediaMind), Azure Linux Virtual Machines, Azure Container Instances, Microsoft Azure Monitor, Azure Active Directory B2C, Ansible, Bash, Gem, The Feedback Company, Jamf, Microsoft Entra ID, Splunk, VueJS, Microsoft 365, Microsoft Exchange Server 2003, Microsoft Teams Rooms, SAM, IDC, Rust, GitLab, Microsoft PowerShell, Micro, Proofpoint, Global Relay, Microsoft Active Directory Federation Services, SailPoint IdentityIQ, AWS SDK for JavaScript, Azure Active Directory, AT&amp;T, .GIS, BASE, Remedy Single Sign On, CAT, Tor, Lytics, Taboola Newsroom, SecureCRT, Concur, Zoomdata, Excel4Apps, SharePoint, Make, Amazon EKS Anywhere, AWS Key Management Service (KMS), FM:Systems, AutoCAD, Microsoft Defender for Endpoint, Microsoft Defender for Identity, Qualys Penetration Testing, Carbon, CrowdStrike, Trellix, SentinelOne, Microsoft Azure, Google Cloud Platform, Oracle Cloud Infrastructure, Amazon Simple Queue Service (SQS), SNS, PostgreSQL, MySQL, MongoDB, Cassandra, Neo4j, TUNE, GraphQL, Spring Boot, SQL</v>
          </cell>
          <cell r="O370">
            <v>3108100000</v>
          </cell>
          <cell r="Q370" t="str">
            <v>The Financial Industry Regulatory Authority (FINRA) is a not-for-profit, self-regulatory organization established on July 30, 2007. It was formed through the merger of the National Association of Securities Dealers (NASD) and the regulatory functions of the New York Stock Exchange (NYSE). As the largest independent regulator for securities firms in the United States, FINRA oversees approximately 3,394 brokerage firms, 149,887 branch offices, and 612,457 registered representatives.
FINRA's mission is to protect investors, promote market integrity, and ensure fair operations within the securities industry. It writes and enforces rules for broker-dealers, administers qualification exams, and provides investor education. The organization also maintains a dispute resolution forum for securities-related arbitrations and conducts examinations to ensure compliance with its regulations. All U.S. securities brokerage firms must be FINRA members, which subjects them to its rules and oversight by the Securities and Exchange Commission (SEC).</v>
          </cell>
          <cell r="R370">
            <v>2007</v>
          </cell>
        </row>
        <row r="371">
          <cell r="A371" t="str">
            <v>U.S. Bank</v>
          </cell>
          <cell r="B371">
            <v>0</v>
          </cell>
          <cell r="C371">
            <v>70000</v>
          </cell>
          <cell r="D371" t="str">
            <v>banking</v>
          </cell>
          <cell r="E371" t="str">
            <v>http://www.usbank.com</v>
          </cell>
          <cell r="F371" t="str">
            <v>http://www.linkedin.com/company/us-bank</v>
          </cell>
          <cell r="G371" t="str">
            <v>Minneapolis</v>
          </cell>
          <cell r="H371" t="str">
            <v>Minnesota</v>
          </cell>
          <cell r="I371" t="str">
            <v>financial, corporate bonds, foreign exchange, fund services, payment processing, loans, banking, equipment financing, global payments &amp; receivables, financial services, loan syndication, market risk management, wealth management, supply chain financing, mortgage, payments, liquidity &amp; asset management, home equity, deposits, commercial lending, treasury management, services, assetbased lending, custody services, major banks, finance, b2c, banking employees, banking expansion, banking reputation, banking apps, banking digitalization, ethical banking, banking governance, payment solutions, banking excellence, banking history, banking sustainability, investment banking, investment, online banking, banking analytics, banking innovation, treasury services, banking awards, mortgages, investment management, banking services, digital payments, banking solutions, banking strategy, small business banking, banking industry, regulatory compliance, cash management, customer engagement, banking infrastructure, banking assets, banking data security, digital banking, retirement planning, investment services, financial technology, trust services, consumer banking, community involvement, banking automation, e-commerce, banking compliance, banking operations, banking leadership, banking security, banking technology, financial growth, asset management, mobile banking, government, banking trust, business banking, loans and credit, personal banking, customer service, retail, commercial real estate, commercial banking, banking stability, financial planning, banking growth, financial advisor, b2b, customer experience, small business services, digital transformation, credit cards, financial stability, investing, financial education, automated investing, iras, personal loans, debt consolidation, home loans, auto loans, credit line, business loans, merchant services, corporate banking, funding options, credit risk management, insurance services, savings accounts, money market accounts, wire transfers, investment portfolios, tax harvesting, low-cost investments, financial goals, lending services, fraud protection, financial insights, virtual banking, banking app, investment options, educational resources, loan calculators, branch services, atm locations, embedded payments, capital markets, finance technology, information technology &amp; services, consumer internet, consumers, internet, banks &amp; credit unions</v>
          </cell>
          <cell r="J371" t="str">
            <v>Akamai, Acxiom, Atlassian Cloud, React Redux, The Trade Desk, MongoDB, Workday, ExactTarget, Marketo, Omniture (Adobe), Pardot, Amazon SES, Adobe Marketing Cloud, Slack, Salesforce, Zendesk, WordPress.org, Smartsupp, Google Maps (Non Paid Users), AppDynamics, Google Analytics, reCAPTCHA, Facebook Custom Audiences, Shutterstock, Facebook Login (Connect), Google Maps, Google Plus, Hubspot, Tealium, Google Tag Manager, AWeber, SiteScout, Vimeo, Google Font API, Adcrowd, Apache, Wix, BugHerd, Google Play, Bootstrap Framework, Hotjar, Facebook Widget, Mobile Friendly, Seismic, Microsoft PowerPoint, Oracle GRC, Microsoft Office, Splunk, PL/SQL, Microsoft Excel, BriteVerify, Salesforce CRM Analytics, SQL, TeamMate+, AWS Trusted Advisor, Microsoft Azure Monitor, Microsoft Teams, Alteryx, Domo, Outlook, Microsoft Teams Rooms, Google AdWords Conversion, Swagger UI, AI, Lytics, Tableau, Addepar, Copilot, PowerBI Tiles, Microsoft Power Automate, Microsoft Power Apps, Workday Prism Analytics, Databricks, Terraform, Unity Catalog, Amazon S3, .NET, RAML, NeoData, Kubeflow, Langchain, JupyterHub, JupyterLab, Azure Virtual Machines, Kubernetes, Docker, HELM, Azure Active Directory, JWT, Flask, Django, Fastapi, Baidu Search Engine, GitLab, Jenkins, PostgreSQL, Azure SQL Database, MySQL, Redis, Azure OpenAI Service, LangGraph, Apache Kafka, Apache Spark, Python, go+, TypeScript, Istio, ELK Stack, JTL-Shop 3, 3M 360 Encompass - Health Analytics Suite, Jira, SysTools VBA Password Recovery, Microsoft Power Platform, DATAVERSE LTD, Ansible, AWX, Bash, Microsoft PowerShell, Unix, Weibo, Amazon Product Advertising API, ServiceNow Service Graph Connectors, Snowflake, Azure Cloud Shell, GitHub, AWS Analytics, PractiTest, Amazon Web Services (AWS), Microsoft Azure, Google Cloud Platform, Gem, ADP, Power BI Documenter, Excel4Apps, Cisco WebEx Teams, Azure Key Vault, Apigee, IBM Sterling File Gateway, Pivotal tc Server, Etsy, Confluence, Mural, H2O, Ning, API Gateway, Oracle XML DB, AVRO, TIBCO, Spring Boot, OpenLDAP, Git, Azure Blockchain Service, COINS, Act!, Mode, LlamaIndex, Airflow, Dagster, Amazon SageMaker, AWS Bedrock, Lambda Cloud, SES, Genetec, CAT, DAX, Azure Analysis Services, Azure SQL, Angular Material, TestRail, ServiceNow, Fortify WebInspect, Black Duck, Azure Devops, Miro, Zephyr, Apptio Targetprocess, Visio, Draw.io, Trello, Postman, Bitbucket, SafeSend, Scrum Do, Kanbanize, Connect, Tor, Google, SonarQube, DXC Hogan Systems, FUSION, Box, NetObjects Fusion, Barracuda MSP, Agilent Technologies, Azure Cognitive Search, Azure Machine Learning, Azure App Service, Azure Functions, Azure Logic Apps, Nintex, IBM Storage Suite for IBM Cloud Paks, Hogan Assessments, Netop Live Guide, AWS SDK for JavaScript, React, Colt, Azure Synapse Analytics, Azure Databricks, Azure Data Factory, Azure Stream Analytics, Azure Cognitive Services, Azure AI Search, AWS Transfer for SFTP, Symantec PGP, Micro, IBM Mainframe, COBOL, IBM Db2 for Linux, UNIX, and Microsoft Windows, Batch, ZoomInfo, Qualtrics, Ingenico ePayments, Flashtalking by Mediaocean, Nintex Process Manager (formerly Promapp), Microsoft Defender for Cloud, Microsoft 365, CyberArk, Delinea Secret Server, Oracle Cloud EPM, SailPoint, Workfront, Redshift, Amazon Managed Streaming for Apache Kafka (Amazon MSK), Spark, AWS Glue Data Catalog, AWS Step Functions, Red Hat OpenShift, Sizmek (MediaMind), AWS Key Management Service (KMS), Amazon CloudWatch, Datadog, SNS, Amazon Simple Queue Service (SQS), ACL, Amazon Kinesis, Amazon Elastic MapReduce (EMR), Amazon EC2, AWS DataSync, Amazon Elastic File System (Amazon EFS), Athena, Amazon DynamoDB, TSYS, Selenium, Cucumber, Javascript, Node.js, Intel, Maven, Apache log4j, SAS Analytics Pro, Office365, SharePoint, Impact Radius, AWS Secrets Manager, IBM CICS Transaction Server, IBM VSAM, Varicent, Harmony Email &amp; Collaboration, BarTender, Salesforce Marketing Cloud Intelligence (formerly Datorama), Microsoft.NET Core 3.1, Visual Studio, Microsoft SQL Server Reporting Services, Microsoft Sql Server, Immuta, Redux, Jest, Cypress, GraphQL, JFrog, PrestaShop, VMware, webpack, npm, Akamai Connected Cloud (formerly Linode), Babel, Azure Data Lake Analytics, Azure Event Hubs, OnApp, GoToAssist (FASTchat), Azure Data Studio, Pentaho, Scala, DBeaver, GitHub Copilot, BASE, Archer, Agiloft Service Desk Suite, Chainalysis KYT, Aurora, Proofpoint, CallMiner Eureka, Informatica, IBM DataStage, dunnhumby Shop, DotNetNuke, ASP.NET, GRPC, Xunit, Loom, Etracker, Verizon (ACS), Eyefinity OfficeMate, FICO Blaze Advisor, Automation Anywhere, LinkedIn Ads, Salesforce Service Cloud, Total Expert, Act-On, Spring, Soap Media, IBM ILOG CPLEX Optimization Studio, AWS CloudFormation, AWS Cloud, Elasticsearch, iCIMS SkillSurvey Reference, Atlas, Microsoft OneNote, Claude, Cursor, F5 VIPRION Platform, CPMStar, SAS Visual Analytics, Cassandra, R, Delivr, QlikView, PySpark, Spark SQL, Delta, SAS Enterprise Guide, QRM, pandas, XCTest, Google Firebase Crashlytics, Firebase, Apache JMeter, Prometheus, Grafana, Broadcom Service Virtualization, Oracle Analytics Cloud, CA 7 Workload Automation Intelligence, CA Endevor, Argon CI/CD Security, Cisco Meraki MS, Bloomberg Professional Services, Oracle Essbase, Power Query, nCino Cloud Banking Platform, AFS Analytics, Apache Pig, Trend Micro Smart Protection, Wireshark, Tungsten TotalAgility, Objective-C, SWIFT, Uikit, Storyboard to SwiftUI Converter, XCUITest, REST, CocoaPods, Xcode, Eclipse, ebs, Google Cloud, Flux, CloudBees, Rancher Labs, Angular, Bootstrap, jQuery, JAX, Apache FreeMarker, FlipHTML5, CSS, Amazon EC2 Auto Scaling, QuickBooks, Xero, Sage, NLP, NEAR, C#, Frame, NUnit, Progress Kendo UI, SOAPUI, Vscode, ActiveBatch, Calypso, AutoSys Workload Automation, Delta Lake, Azure Synapse, Cisco Catalyst 9800 Series Wireless Controllers, Zelle, Adobe Workfront, CreditLens, Rust, Securonix Security Operations and Analytics Platform, NLP Catpcha, Google Cloud Machine Learning Engine, SAP Predictive Analytics, Apex, Hibernate, HTML Pro, Standalone Tomcat - Java Servlet and JSP Platform by TurnKey Linux (HVM), DocuSign, Workiva Wdesk, Cision, CasperJS, Datonics, WideOrbit, Edupoint SIS, 24-7 Media, SailPoint IdentityIQ, ForgeRock Identity Platform, Microsoft Entra ID, PingFederate, Apache Tomcat, Springboot, JPA Health, Axios International, OpenText, Visual Studio Code, IBM MQ, SignalR, Azure Redis Cache, .GIS, XGBoost, Azure Data Lake Storage, Azure Service Fabric, AWS Glue, Snow, Backblaze Computer Backup, Adobe, Enom, OneTrust, Apache Ranger, Apache Sqoop, Azure Linux Virtual Machines, BlueTie Vault, C/C++, Cloudera, Hadoop HDFS, Hive, Yarn, Next.js, Apache Hadoop HDFS, HashiCorp Vault, Amazon Linux 2, Akamai CDN Solutions, Zuora, GoCardless, Liquid, LogIC, Pulumi, Red Hat, Melbourne IT, Amazon Virtual Private Cloud (Amazon VPC), Couchbase, SAP Sybase InfoMaker, C# (C Sharp), J2EE, Apache Struts, Apache ActiveMQ, Twistlock, IBM WebSphere Automation, Kibana, Micro Focus SiteScope, SAP BusinessObjects Business Intelligence (BI), SSMS Tools Pack, FactSet, Microsoft Project, Falco, Altium Designer, Visa, Microsoft OneDrive, Micro Focus Universal CMDB, ServiceNow IT Service Management (ITSM), OpenAPI, Spreadsheet Server by insightsoftware, PitchBook, Preqin Pro, FireEye Helix, Collibra, Databricks Unity Catalog, Microsoft Windows Server 2012, CLEAR, Microsoft OneDrive for Business, Clarity, WebOffice, Express, S&amp;P Capital IQ Pro, Figma, Amazon EKS Anywhere, JUnit, Mockito, Java EE, Aryson MySQL to MSSQL Converter, Presto, Apache Druid, Red Hat JBoss Enterprise SOA Platform, Salesforce Partner Relationship Management (PRM), Microsoft Power Platform AI Builder, Eaglestats, Karate Labs, Testng, ADAPT, TensorFlow, PyTorch, AngularJS, NTENT, Tungsten RPA, ReDoc, Pega Case Management, Amazon Connect, Progress Chef, Puppet, Red Hat Enterprise Linux, Posit, Kiosked, Android, Zendesk Chat, DigiCert, Amazon Associates, Quadient Inspire Platform, AWS CloudHSM, ServiceNow IntegrationHub, Conviva Operational Data Platform, ESET, Alation, BigID, IBM Cloud, IBM Business Automation Workflow (BAW), Camunda, IBM Blueworks Live, RabbitMQ</v>
          </cell>
          <cell r="K371">
            <v>936000000</v>
          </cell>
          <cell r="L371" t="str">
            <v>Other</v>
          </cell>
          <cell r="M371">
            <v>936000000</v>
          </cell>
          <cell r="N371">
            <v>45139</v>
          </cell>
          <cell r="O371">
            <v>42861000000</v>
          </cell>
          <cell r="P371">
            <v>1753</v>
          </cell>
          <cell r="Q371" t="str">
            <v>U.S. Bancorp is the parent company of U.S. Bank National Association, one of the largest commercial banks in the United States. Headquartered in Minneapolis, the company has around 70,000 employees and manages assets totaling $684 billion as of March 31, 2024. U.S. Bancorp has a rich history dating back to 1863 and has grown through various mergers and acquisitions, including the recent purchase of MUFG Union Bank.
The bank offers a wide range of services, including consumer and business banking, payment services through Elavon, and wealth management. It serves millions of customers across various segments, including retail, small business, corporate, and institutional clients. U.S. Bancorp emphasizes digital innovation, with over 80% of transactions conducted online, and focuses on providing integrated support through its diverse business lines. The company is committed to secure lending and maintaining strong financial practices.</v>
          </cell>
          <cell r="R371">
            <v>1863</v>
          </cell>
        </row>
        <row r="372">
          <cell r="A372" t="str">
            <v>CloudFactory</v>
          </cell>
          <cell r="B372">
            <v>0</v>
          </cell>
          <cell r="C372">
            <v>3700</v>
          </cell>
          <cell r="D372" t="str">
            <v>information technology &amp; services</v>
          </cell>
          <cell r="E372" t="str">
            <v>http://www.cloudfactory.com</v>
          </cell>
          <cell r="F372" t="str">
            <v>http://www.linkedin.com/company/cloudfactory-com</v>
          </cell>
          <cell r="G372" t="str">
            <v>Neal</v>
          </cell>
          <cell r="H372" t="str">
            <v>Kansas</v>
          </cell>
          <cell r="I372" t="str">
            <v>microtasks, machine learning, cloud labor, data processing, data labeling, inference qa, prompt engineering, model auditing, natural languge processing, video labeling, outsourcing, image labeling, supervised fine tuning, reinforcement learning from human feedback, reinforced learning through expert feedback, digitization, natural language processing, managed crowdsourcing, data curation, labeling prioritization, ai enabelement platform, inference validation, large language models, data entry, video annotation, image annotation, workforce solution, genai, ai custom solution, realtime collaboration, computer vision, embeddings retrieval, transcription, artificial intelligence, ai data platform, data annotation, model tuning, dataset management, ai engine, visionlanguage models, ai data, custom ai solutions, ai consulting ai advisory, microwork, exception handling, aidriven insights, enterprise ai solutions, crowdsourcing, model oversight, model monitoring, model evaluation, promptanswer pairs, data collection, inference error handling, inference evaluation, bpo services, enterprise software, communities, software, social media, information technology, consumer internet, internet, technology, information &amp; internet, ai model performance optimization, data security, ai compliance tools, ai model performance, ai model optimization, ai model reliability, ai lifecycle tools, machine learning data, healthcare, finance, deep learning, ai data services, ai model evaluation, ai model reliability tools, ai model accuracy improvement, retail, ai model fine-tuning tools, trustworthy ai, ai model fine-tuning, ai validation tools, ai data curation, ai data enrichment services, generative ai, ai model monitoring tools, ai model validation, ai validation framework, insurance, ai workforce, data analytics, ai data pipeline automation, ai data enrichment, ai data processing, other, ai model safety protocols, ai model training, leadership development, ai model performance metrics, ai lifecycle management, ai training data, ai workforce solutions, ai model trust, ai model safety, b2b, ai model evaluation metrics, ai compliance, data annotation tools, ai model correction, embodied ai, ai data labeling, ai data curation platform, high-quality data, ai validation and testing, ai scalability, services, ai model deployment, ai data labeling services, ai model correction tools, ai model validation tools, ai data pipeline, data management, human-in-the-loop ai, ai quality assurance, ai data quality management, predictive analytics, consulting, ai model governance, social impact ai, ai model trustworthiness, ai model monitoring, ai automation, ai scalability solutions, ai validation, ai error detection, ai model scalability, ai data collection, scalable ai solutions, ai model governance frameworks, ai model robustness, ai error handling, ai model deployment platform, financial services, ai data quality, ai model compliance, ai model safety standards, other scientific and technical consulting services, ai data annotation, ai at scale, ai model accuracy, innovation, human in the loop, quality assurance, data quality, annotation tools, model fine tuning, performance optimization, dataset curation, image segmentation, real-time collaboration, annotation automation, machine learning solutions, training data, data governance, data annotation services, business outcomes, data insights, operational methodologies, data strategy, custom annotation workflows, data lifecycle, api integration, scalable solutions, ml lifecycle, feedback loop, quality control, elastic workforce, data processing speed, business transformation, client success stories, cost optimization, quantitative analysis, non-profit, information technology &amp; services, enterprises, computer software, consumers, computer &amp; network security, health care, health, wellness &amp; fitness, hospital &amp; health care, analytics, nonprofit organization management</v>
          </cell>
          <cell r="J372" t="str">
            <v>Salesforce, DNS Made Easy, Sendgrid, SendInBlue, Gmail, Outlook, Google Apps, Amazon AWS, Amazon SES, Backbone JS Library, Drift, OneTrust, React, GitHub Hosting, Sophos, Freshdesk, Slack, Zendesk, Hubspot, Bing Ads, Google Dynamic Remarketing, Linkedin Login, LiveRamp, DoubleClick Conversion, DoubleClick, Twitter Advertising, Hotjar, Facebook Widget, Facebook Login (Connect), Google Tag Manager, Google Maps, Linkedin Marketing Solutions, Google Font API, Linkedin Widget, Mobile Friendly, Facebook Custom Audiences, Google Maps (Non Paid Users), AI, Snowflake, SQL, Python, Docker, AWS Lambda, Make, Airflow, Prefect, Figma, NetSuite, Google Workspace, go+, AWS Trusted Advisor, Kubernetes, GitHub Actions, New Relic, Javascript, TypeScript, PostgreSQL, Amazon DynamoDB, Amazon DocumentDB, IBM ILOG CPLEX Optimization Studio, Rippling, PayFit, R, Google Sheets, Excel4Apps, Framer, X, Quip, dbt, Fivetran, OneTrust Tech Risk &amp; Compliance, SES, LinkedIn Ads, AWS SDK for JavaScript, Azure Linux Virtual Machines, Amazon Web Services (AWS), Google Cloud Platform, Terraform, Datadog, Splunk, Grafana, Prometheus, Jira, Salesforce Service Cloud, Cyren DNS Security, dmarcian, Azure Identity Management, Adform DMP</v>
          </cell>
          <cell r="K372">
            <v>78700000</v>
          </cell>
          <cell r="L372" t="str">
            <v>Venture (Round not Specified)</v>
          </cell>
          <cell r="M372">
            <v>65000000</v>
          </cell>
          <cell r="N372">
            <v>43770</v>
          </cell>
          <cell r="O372">
            <v>800400000</v>
          </cell>
          <cell r="Q372" t="str">
            <v>CloudFactory is a global provider of human-in-the-loop AI solutions, founded in 2010 by Mark Sears. The company specializes in high-quality training data, data labeling, and workforce augmentation for AI and machine learning. With operations that began in Kathmandu, Nepal, CloudFactory has expanded to locations including Nairobi, Kenya, and sales offices in Raleigh-Durham, North Carolina. The company employs between 1,001 and 5,000 staff globally, with a significant number of cloud workers based in Nepal.
CloudFactory offers a range of workforce solutions for machine learning and business process optimization. Their services include high-quality data annotation, validation, and monitoring for AI models, as well as support for specialized AI domains like Computer Vision and Natural Language Processing. The company also provides a Vision AI platform for data labeling and operates distributed teams that act as extensions of client operations. CloudFactory emphasizes ethical growth, youth employment, and female leadership, and it has received recognition for its contributions to the AI sector.</v>
          </cell>
          <cell r="R372">
            <v>2010</v>
          </cell>
        </row>
        <row r="373">
          <cell r="A373" t="str">
            <v>GroupM</v>
          </cell>
          <cell r="B373">
            <v>0</v>
          </cell>
          <cell r="C373">
            <v>100000</v>
          </cell>
          <cell r="D373" t="str">
            <v>marketing &amp; advertising</v>
          </cell>
          <cell r="E373" t="str">
            <v>http://www.groupm.com</v>
          </cell>
          <cell r="F373" t="str">
            <v>http://www.linkedin.com/company/groupmworldwide</v>
          </cell>
          <cell r="G373" t="str">
            <v>New York</v>
          </cell>
          <cell r="H373" t="str">
            <v>New York</v>
          </cell>
          <cell r="I373" t="str">
            <v>programmatic, brand safety, analytics, search engine optimisation, paid social, data management, marketing outcomes, data visualization, search engine marketing, media strategy, media buying, social media, advertising technology, content production, omnichannel marketing, new media, viewability, responsible investment, paid search, digital out of home, ad tech, branded entertainment, performance marketing, digital media, advertising, consumer internet, internet, information technology, advertising services, media performance dashboards, media analytics for performance, market research, media campaign management, media performance software, entertainment, b2b, media analytics systems, media performance in real-time, media analytics, performance solutions, media performance in omnichannel marketing, data solutions, media data management tools, media analytics for roi, media campaigns, consulting, cross-channel media, services, media data management, entertainment integration, media data, media technology, media analytics platforms, media optimization platforms, media measurement tools, media data-driven marketing, media data analytics tools, media investment strategy, media agency, media performance management, media analytics for customer engagement, media delivery systems, e-commerce, media performance management systems, media performance, ai-powered marketing, media performance tools, performance marketing automation, media measurement, media performance in multi-channel campaigns, media performance measurement, media management, media performance reporting, media platforms, media delivery, media analytics solutions, media effectiveness, content creation, media &amp; entertainment, media data solutions, media measurement tools for brands, media optimization, performance marketing in digital media, media analytics for brand growth, media analytics for brands, cross-channel performance, data analytics, media performance optimization, programmatic advertising, digital marketing, media measurement in advertising, media analytics tools, performance analytics, media investment management, performance marketing solutions, advertising agencies, media data analytics, data science, media strategy consulting, digital transformation, media performance systems, media performance in programmatic advertising, customer experience, media performance tracking, data-driven insights, digital advertising, media campaign analytics, media automation, global media, media planning, media performance in digital marketing, advertising analytics, media solutions, performance marketing analytics, media data platforms, media performance analytics, media investment, predictive marketing, media data-driven insights, advertising &amp; marketing, media data management platforms, innovation, advertising strategy, campaign activation, audience targeting, client services, technology solutions, investment integrity, sustainability in advertising, cross-channel marketing, retail media, privacy compliance, consumer engagement, market insights, creative media solutions, brand integration, growth acceleration, ai transformation, media partnerships, global reach, ad fraud prevention, data governance, third-party verification, social media advertising, connection with audiences, performance measurement, premium client service, viewability standards, integrated marketing, consumer insights, media trends, innovation in advertising, ethical advertising, media landscape, sports marketing, online visibility, digital rights management, target audience engagement, insight-driven media, media technology development, finance, information technology &amp; services, seo, search marketing, marketing, marketing &amp; advertising, sem, consumers, financial services</v>
          </cell>
          <cell r="J373" t="str">
            <v>SendInBlue, Microsoft Office 365, CloudFlare Hosting, Drupal, Jira, Atlassian Confluence, Atlassian Cloud, OneTrust, Create React App, Freshdesk, Salesforce, Google Tag Manager, Mobile Friendly, WordPress.org, Google Maps, Jobvite, YouTube, The Trade Desk, Gusto</v>
          </cell>
          <cell r="L373" t="str">
            <v>Other</v>
          </cell>
          <cell r="M373">
            <v>0</v>
          </cell>
          <cell r="N373">
            <v>45383</v>
          </cell>
          <cell r="O373">
            <v>130300000</v>
          </cell>
          <cell r="Q373" t="str">
            <v>GroupM is a media and advertising services company operating under the WPP Media brand. It is part of Group M Worldwide, LLC, with its headquarters located in New York City.
The company provides an advanced platform that integrates creative, production, data, commerce, and personalized media delivery services. GroupM serves the advertising industry with a wide range of capabilities across multiple disciplines. Additionally, the company is known for producing significant industry research and forecasts, including global advertising revenue projections and sponsorship reports.</v>
          </cell>
          <cell r="R373">
            <v>2003</v>
          </cell>
        </row>
        <row r="374">
          <cell r="A374" t="str">
            <v>TD SYNNEX</v>
          </cell>
          <cell r="B374">
            <v>0</v>
          </cell>
          <cell r="C374">
            <v>23000</v>
          </cell>
          <cell r="D374" t="str">
            <v>information technology &amp; services</v>
          </cell>
          <cell r="F374" t="str">
            <v>http://www.linkedin.com/company/tdsynnex</v>
          </cell>
          <cell r="G374" t="str">
            <v>Fremont</v>
          </cell>
          <cell r="H374" t="str">
            <v>California</v>
          </cell>
          <cell r="I374" t="str">
            <v>it services &amp; it consulting, information technology &amp; services</v>
          </cell>
          <cell r="J374" t="str">
            <v>Amazon SES, SendInBlue, Outlook, Marketo, Microsoft Office 365, Zendesk, React Redux, Workday, Hubspot, Salesforce, Slack, Magento 1.9, YouTube, Visual Website Optimizer, Apache, WordPress.org, Mobile Friendly, Ruxit, Incapsula, Google Tag Manager, Bootstrap Framework, Scene7, Workday Recruit, Vidyard, Avaya UCaaS, Salesforce CRM Analytics, VMware, Oracle Cloud, Smart AdServer, Microsoft Excel, Micro, AWS Trusted Advisor, SAP, AutoCAD, AutoCAD LT, Allegro X PCB Designer, Sophos MDR, Tor, Microsoft Teams Rooms, Harmony Email &amp; Collaboration, Veeam ONE, Gem, Microsoft Active Directory Federation Services, Siemens SIMATIC S7, Symantec Endpoint Protection, Symantec Endpoint Security, Wireshark, ServiceNow Configuration Management Database, SQL, Microsoft Azure Monitor, Mode, PowerBI Tiles, Tableau, Jira, Terraform, Ansible, Python, Microsoft PowerShell, Bash, WMS, Snowflake, Spark, Databricks, Azure Devops, Microsoft Office, OneTrust Tech Risk &amp; Compliance, BriteVerify, Fortinet, Fortinet FortiGate, WebOffice, Azure Analysis Services, Adobe InDesign, Adobe Photoshop, Adobe Illustrator, Canva, Langchain, LlamaIndex, Docker, Kubernetes, A Small Orange, AWS Transfer for SFTP, TUNE, Microsoft Entra ID, Autopilot, .NET, Red Hat OpenShift, Red Hat Virtualization, KVM, AWS Analytics, IBM ILOG CPLEX Optimization Studio, AWS Bedrock, Vertex AI, Git, REST, Soap Media, ANGEL LMS, 3M 360 Encompass - Health Analytics Suite, Cisco WebEx Teams, Supermicro, Intel, Weborama, Informatica Data as a Service, InTouch, Kiosked, Junos OS, Catylist SiteLink, Dash, Adobe, Excel4Apps, Zscaler, Zscaler ZDX, Zscaler Client Connector, Micro Focus AccuRev, Adform DMP, Milestone, Dell iDRAC (Integrated Dell Remote Access Controller), Olo, Microsoft AdCenter, Oracle Analytics Cloud, Vista, FlipHTML5, Javascript, ARM TrustZone, Analyzer, Express, Azure Linux Virtual Machines, AWS SDK for JavaScript, Spring Boot, React, Wider Planet, NetApp, Adobe Real-Time CDP, Cortex XDR, Palo Alto Networks Cortex XSOAR, Palo Alto Next-Generation Firewall (NGFW), Prisma Access, Palo Alto Prisma Cloud, Prisma, Blackline, Google AdWords Conversion, Cisco Unified Intelligence Center, Eaglestats, Amazon Associates, Power BI Documenter, Azure Service Fabric, PySpark, Palo Alto Networks, BlackBerry, Amazon Web Services (AWS), VMware NSX Data Center for vSphere, Broadcom Service Virtualization, Amazon Simple Storage Service (S3), Security, Aruba Mobility Controllers, Cisco Unified Communications Manager (CallManager), Amazon CloudWatch, 24-7 Media, Aprimo, SAP CRM, Salsify, IBM SPSS Modeler, Celonis, Cisco Meraki, Microsoft Windows Server 2012, SharePoint, Microsoft PowerPoint, AWS Marketplace, Microsoft Application Insights, Zoomdata, Aruba, Microsoft 365, IBM Cognos Analytics, Palo Alto PA-5200 Series, Strato, Figma, Adobe Express, Ceros, Okta, Azure Active Directory, SailPoint, CyberArk, Ping Identity, Google Cloud Platform, MySQL 8 With RHEL 8, Debian, Ubuntu, IoT, QlikView, Cloudera, InVision, Microsoft Intune Enterprise Application Management, Visual Studio, Microsoft Endpoint Manager, Apptio Platform, CheckPoint, IBM Storage FlashSystem, Microsoft Teams, Adobe Premiere Pro, Adobe After Effects, Dell EMC SAN (Storage Area Network), Switch Concepts, React Router, Barracuda Spam Firewall, Azure VPN Gateway, Microsoft Power Automate, iCIMS, Cisco AppDynamics, Veeam, SolarWinds, Nagios, Cisco Catalyst 9200, Cisco Catalyst 9400, Cisco Nexus 2000, Cisco Meraki SD-WAN, CAT, Cisco Nexus Dashboard, Google Cloud, AFAS, Affiliate Window, Google Cloud Tasks, NetApp E-Series, NetApp MetroCluster, NetApp ONTAP Data Management, AI, Cisco VPN, CPI, Oracle Fusion Middleware, Redis, Nginx, Hadoop HDFS, Apache Kafka, Prometheus, Grafana, ELK Stack, Concur, Cisco Nexus Switches, Cisco Aggregation Services Routers, Juniper Networks SRX-Series Firewalls, Pardot, Akamai CDN Solutions, AWS Application Load Balancer, Chrome, Eyefinity OfficeMate, HPE 3PAR, Office365, Secured MVC Forum on Windows 2012 R2, Google Workspace, IGEL Endpoints, JD Edwards, Juniper Networks, MySQL, Microsoft Windows 365 Cloud PC, Copilot, Red Hat JBoss Enterprise SOA Platform, eMaint CMMS, HPE Greenlake, Cohesity, FUSION, LENOVO, Cloudera Data Platform, Cisco Meraki MS, , Microsoft Hyper-V Server, Infoblox DHCP, Red Hat, ISA Web Publishing Load Balancer, BASE, Adobe XD, Cursor, Siemens PROFIBUS, Splunk SOAR, Trend Micro XDR, AMD ROCm, FortiManager, Cisco Catalyst 9800 Series Wireless Controllers, Air, Rise, VLAN, Postpresso, TripleLift, Logitech Video Conferencing, Salesforce Nonprofit Success Pack, IBM Storage Area Network (SAN), Gorilla Nation, Sprinklr, Riverbed SteelCentral, NVIDIA, Frame, GitHub Copilot, IBM Cognos Impromptu, Linkedin Marketing Solutions, Taleo Applicant Tracking Systems (ATS), TapClicks, NETGEAR, Zyxel, D-Link Switches, Ubiquiti, Conversant (ValueClick), SonicWall, Arctic Wolf, Azure Container Apps, Apple, Oracle Communications Session Border Controller (SBC), E-planning, SAP R/3, Salesforce Service Cloud, Oracle Virtualization, Azure Data Lake Storage, Veeam Backup &amp; Replication, Symantec Altiris, Carbon, SES, Brocade Routers, Google, Google Sheets, LinkedIn Ads, Instagram, Veritas, Huawei, Nutanix, Smartsheet, Perl, Batch, R, AlienVault USM (from AT&amp;T Cybersecurity), Data Analytics, Demandware Analytics, Red Hat Enterprise Linux, FinancialForce, CentOS, Cisco Software-Defined Access (SD-Access), GraalVM, Hornetsecurity Spam and Malware Protection, Microsoft Distributed File System (DFS), NetApp iSCSI SAN Storage System, NETSCOUT Cyber Investigator, OpenLDAP, PatientPop, Postfix, Rocky Linux, Sardine, StackAdapt, TopSpot, VisualCron, Yummly, Zabbix, SketchUp, Horizon, Webex, Flow, CRM transformation assessment service for SAP Customer Experience, C#, ASP.NET, Aryson MySQL to MSSQL Converter, Linq, ADP, Kronos, Microsoft Power Platform, Microsoft Power Apps, Quip, Act!, Onit</v>
          </cell>
          <cell r="O374">
            <v>62508086000</v>
          </cell>
          <cell r="Q374" t="str">
            <v>TD SYNNEX Corporation is a global IT distributor and solutions aggregator that connects technology vendors with resellers, system integrators, and retailers. The company was formed on September 1, 2021, through the merger of Tech Data Corporation and SYNNEX Corporation, creating the world's largest IT distributor at that time. With a pro forma annual revenue of approximately $59.8 billion at its formation, TD SYNNEX reported revenues of $58.5 billion for fiscal year 2024.
Operating in over 100 countries, TD SYNNEX focuses on cloud, security, and IoT solutions. The company emphasizes integrating operations and expanding its market presence globally. Rich Hume serves as CEO, leading the company with a vision for growth and innovation.</v>
          </cell>
        </row>
        <row r="375">
          <cell r="A375" t="str">
            <v>CNN</v>
          </cell>
          <cell r="B375">
            <v>0</v>
          </cell>
          <cell r="C375">
            <v>3500</v>
          </cell>
          <cell r="D375" t="str">
            <v>media production</v>
          </cell>
          <cell r="E375" t="str">
            <v>http://www.cnn.com</v>
          </cell>
          <cell r="F375" t="str">
            <v>http://www.linkedin.com/company/cnn</v>
          </cell>
          <cell r="G375" t="str">
            <v>Atlanta</v>
          </cell>
          <cell r="H375" t="str">
            <v>Georgia</v>
          </cell>
          <cell r="I375" t="str">
            <v>news, curated web, media, broadcast media production &amp; distribution, cnn live tv, social media news, digital content, global news coverage, news data analytics, technology, cnn interactive content, cnn news app, cnn local affiliates, digital media, cnn international broadcasts, telecommunications, cnn interactive platform, cnn digital network, newswire, global news network, global media, news broadcasting, automotive, cnn international, multi-platform news, television channels, multi-platform, media &amp; publishing, digital transformation, media company, worldwide news, news delivery, cnn newsroom, breaking news, news app, news website, interactive news, mobile news, cnn newswire, digital platforms, live video streaming, video streaming, live updates, news services, cnn news engagement, cnn digital news, worldwide broadcasting, local news, affiliated stations, cnn global bureaus, newswire service, news organization, continuous coverage, news coverage, cnn multimedia content, news analytics, services, digital journalism, digital news, news content management, cnn regional channels, specialized channels, finance, real-time news, cnn digital strategy, cnn interactive reports, web search portals, libraries, archives, and other information services, cnn news distribution, cnn newsource, global reach, interactive media, cnn news technology, live broadcasting, cnn streaming service, specialized news channels, cnn live coverage, mobile news apps, news automation, media innovation, news reporting, local affiliates, international news, broadcasting, international broadcasting, cnn mobile, real-time updates, wireless news, news channels, cnn digital content creation, live event coverage, global news organization, cnn news data, news bureaus, multimedia news, healthcare, cnn breaking news alerts, live news coverage, cnn foreign language channels, consumer goods, b2c, media platforms, real-time reporting, news personalization, global audience, video news, television news, satellite technology, cnn news analytics, mobile platforms, cnn digital innovation, news app development, digital storytelling, digital broadcasting, cnn special reports, news technology, cnn.com, continuous news, interactive content, wireless distribution, 24-hour news, 24/7 news, latest news, live tv, political briefing, sports updates, health news, entertainment news, world news, market analysis, user feedback, video content, news alerts, current events, elections coverage, business insights, tech trends, science news, lifestyle articles, travel news, weather updates, opinion articles, celebrity news, investigative reporting, newsletters, cnn originals, podcast series, social media integration, consumer affairs, critical analysis, financial news, human interest stories, crisis reporting, social issues, international coverage, political analysis, cultural insights, ai in journalism, event coverage, audience engagement, data-driven stories, fact checks, editorial opinion, newsroom innovation, ethics in journalism, multimedia reporting, distribution, consumer internet, consumers, internet, information technology &amp; services, financial services, broadcast media, health care, health, wellness &amp; fitness, hospital &amp; health care</v>
          </cell>
          <cell r="J375" t="str">
            <v>Fastly CDN, Route 53, Outlook, Microsoft Office 365, Zendesk, Chartbeat, Wordpress VIP, Slack, Amazon SES, Adobe Marketing Cloud, Optimizely, Google AdSense, SiteScout, Sharethrough, VigLink, WordPress.org, Integral Ad Science, greyscale - grey, Varnish, DoubleClick, Mobile Friendly, Criteo, Unruly Media, Quantcast, Rubicon Project, SpotXchange, Google Tag Manager, The Trade Desk, AppNexus, Amazon Associates, QuickBooks</v>
          </cell>
          <cell r="O375">
            <v>2000000000</v>
          </cell>
          <cell r="Q375" t="str">
            <v>CNN (Cable News Network) is a leading American news media company and the flagship property of CNN Worldwide, part of Warner Bros. Discovery. Founded on June 1, 1980, by Ted Turner and Reese Schonfeld, CNN was the first all-news television channel in the United States, providing 24-hour news coverage. It revolutionized the news industry with continuous, live global reporting via satellite technology.
Headquartered in Atlanta, Georgia, CNN offers a range of news programming, including in-depth newscasts and live event coverage. The network operates subsidiary channels like CNN International and a digital news platform, CNN.com. With 38 editorial stations worldwide, CNN emphasizes immediate access to news without scheduled broadcasts, catering to a broad audience for both domestic and international events. Over the years, CNN has built a reputation as "The Most Trusted Name in News," achieving significant growth and profitability since its inception.</v>
          </cell>
          <cell r="R375">
            <v>1980</v>
          </cell>
        </row>
        <row r="376">
          <cell r="A376" t="str">
            <v>Smithsonian Institution</v>
          </cell>
          <cell r="B376">
            <v>0</v>
          </cell>
          <cell r="C376">
            <v>6400</v>
          </cell>
          <cell r="D376" t="str">
            <v>museums &amp; institutions</v>
          </cell>
          <cell r="E376" t="str">
            <v>http://www.si.edu</v>
          </cell>
          <cell r="F376" t="str">
            <v>http://www.linkedin.com/company/smithsonian-institution</v>
          </cell>
          <cell r="G376" t="str">
            <v>Washington</v>
          </cell>
          <cell r="H376" t="str">
            <v>District of Columbia</v>
          </cell>
          <cell r="I376" t="str">
            <v>zoos, research, education, museum, archive, libraries, museums, historical sites, &amp; zoos, cultural heritage preservation, cultural preservation, services, museum infrastructure, collections database, cultural diversity, digital resources, collections digitization, cultural understanding, collections management, museums and historical sites, digital platforms, cultural heritage, heritage digital storytelling, collections management systems, public education, exhibitions, museums, digital archives, digital collections access, research centers, public education programs, scientific research, digital technology, collections cataloging, collections storage, collections access technology, research and development, educational outreach, museum digital strategy, d2c, retail, heritage digital initiatives, digital access, educational services, research facilities, research collaborations, collections preservation, public engagement, collections sharing technology, e-commerce, research data, digital heritage preservation, digital storytelling, public-private partnership, collections catalog, heritage conservation, museum development, museum governance, digital engagement, cultural exchange, museum digital curation, museum innovation, cultural centers, cultural heritage digitalization, cultural exchange programs, museum collections, educational resources, museum outreach, heritage and science integration, heritage preservation, museum technology, museum digital outreach, digital collections, educational programs, digital collections platform, museum digital transformation, collections data sharing, heritage education, government, collections, global collaboration, public outreach, digital heritage projects, research data management, research publications, educational initiatives, art galleries, public programs, science education, online resources, interactive experiences, preservation, conservation, visitor engagement, community outreach, family activities, historical artifacts, art and design, science and nature, native american heritage, african american history, american history, lifelong learning, field trips, curriculum resources, workshops, membership programs, volunteering opportunities, participatory science, podcasts, international collaborations, academic partnerships, civic engagement, environmental research, public access, strategic planning, open access, audio guides, talks and lectures, gallery tours, travel programs, community events, public engagement initiatives, global initiatives, artifacts collections, non-profit, museums &amp; institutions, research &amp; development, consumer internet, consumers, internet, information technology &amp; services, nonprofit organization management</v>
          </cell>
          <cell r="J376" t="str">
            <v>NetSuite, CloudFlare CDN, Akamai DNS, Outlook, Microsoft Office 365, CloudFlare Hosting, BigCommerce, Pardot, Salesforce, Constant Contact, Adobe Marketing Cloud, Etix, Linkedin Marketing Solutions, Google Font API, Blogger, Wix, Stripe, Vimeo, Google Tag Manager, SoundCloud, Varnish, Typekit, reCAPTCHA, CrazyEgg, Facebook Custom Audiences, Google Analytics, Facebook Login (Connect), Facebook Widget, Shutterstock, Bootstrap Framework, Nginx, Gravity Forms, Shopify, Disqus, YouTube, Google Plus, WordPress.org, Mobile Friendly, NewTek TriCaster, Oracle Analytics Cloud, PeopleSoft Sales, Electron, Ning, Micro, AMP, Jira, GitLab, Wider Planet, Gem, ANSYS, Dassault SOLIDWORKS, Ticket Spice, Git, Cisco TelePresence Management Suite (TMS), Barracuda MSP, Dell EMC Disaster Recovery, .NET, Tor, Salesforce CRM, Salesforce Marketing Cloud Intelligence (formerly Datorama), Oracle Exadata Cloud Service, Asana, Excel4Apps, Brocade Switches, eMaint CMMS, Microsoft Excel, Azure Linux Virtual Machines, Apache, CAT, Apache Subversion (SVN) Server on Ubuntu 18.04 LTS, VMware, VMware vSAN, Microsoft Windows Server 2012, Amazon Linux 2, FreeBSD, Oracle Solaris, NetApp, NetApp iSCSI SAN Storage System, IFS, Acronis, OpenLDAP, Python, Perl, Bash, Google Compute Engine, KVM, Ansible, Apache Flink, Puppet, LabVIEW, Facebook, X, Pinterest, Instagram, Google, SessionCam, Route, Tinkercad, Cision</v>
          </cell>
          <cell r="K376">
            <v>42050000</v>
          </cell>
          <cell r="L376" t="str">
            <v>Other</v>
          </cell>
          <cell r="M376">
            <v>50000</v>
          </cell>
          <cell r="N376">
            <v>45778</v>
          </cell>
          <cell r="O376">
            <v>1900000000</v>
          </cell>
          <cell r="Q376" t="str">
            <v>The Smithsonian Institution is the world's largest museum, education, and research complex, established in 1846 through a bequest from British scientist James Smithson. It operates as an independent federal trust and includes 21 museums and galleries, the National Zoological Park, and 14 research and education centers. The institution houses over 155 million objects, artifacts, and specimens, making it a significant resource for knowledge and culture.
The Smithsonian's mission is to promote the "increase and diffusion of knowledge." It engages in research, education, and public programs that explore diverse historical narratives. The complex features notable museums such as the National Museum of American History and the National Museum of African American History and Culture. The National Zoo focuses on biodiversity and conservation. Governed by a Board of Regents, the Smithsonian offers free admission to most of its sites, primarily located on the National Mall in Washington, D.C.</v>
          </cell>
          <cell r="R376">
            <v>1846</v>
          </cell>
        </row>
        <row r="377">
          <cell r="A377" t="str">
            <v>Yango</v>
          </cell>
          <cell r="B377">
            <v>0</v>
          </cell>
          <cell r="C377">
            <v>3300</v>
          </cell>
          <cell r="D377" t="str">
            <v>information technology &amp; services</v>
          </cell>
          <cell r="E377" t="str">
            <v>http://www.yango.com</v>
          </cell>
          <cell r="F377" t="str">
            <v>http://www.linkedin.com/company/yangogroup</v>
          </cell>
          <cell r="G377" t="str">
            <v>New York</v>
          </cell>
          <cell r="H377" t="str">
            <v>New York</v>
          </cell>
          <cell r="I377" t="str">
            <v>it services &amp; it consulting, transportation, services, data analytics, mapping and navigation, logistics technology, tech innovation, transport tech, urban mobility, mobile app development, food delivery, local community support, ride-sharing, digital mobility, community-based logistics, corporate ride management, safety enhancements, fleet expansion support, scalable solutions, market-specific solutions, personalized account management, community support, safety features, parcel delivery, local community partnerships, navigation, mapping, government, digital platform, last-mile delivery, community initiatives, mobility services, ai matching system, fintech platforms, ai technology, ai-driven logistics optimization, robotics, delivery services, b2c, ai-driven logistics, multi-currency support, digital advertising, ride-hailing, tech ecosystem, customer engagement, community development, market expansion, local adaptation, ai, urban transportation, community engagement, ai safety features, ai systems, predictive analytics, customer experience, global operations, e-commerce, education initiatives, delivery, ai integration, retail, mobility, driver incentives, logistics automation, safety for mototaxis, customer-centric services, ai-powered matching, digital services, transportation &amp; logistics, b2b, multi-language support, digital innovation, adtech, community partnerships, regional markets, multi-language and multi-currency support, urban mobility solutions, information technology &amp; services, e-commerce logistics, transportation solutions, local market adaptation, innovation, logistics solutions, d2c, ai-powered matching system, other transit and ground passenger transportation, digital ecosystem, fintech, fleet management, operational efficiency, transportation technology, entertainment, logistics, route sharing, entertainment services, ai &amp; machine learning, finance, education, non-profit, distribution, consumer products &amp; retail, software development, mechanical or industrial engineering, marketing &amp; advertising, enterprise software, enterprises, computer software, consumer internet, consumers, internet, finance technology, financial services, nonprofit organization management</v>
          </cell>
          <cell r="J377" t="str">
            <v>Salesforce, Route 53, MailChimp SPF, Amazon AWS, , React Redux, Slack, Hubspot, Hotjar, reCAPTCHA, WordPress.org, Mobile Friendly, Bootstrap Framework, Google Font API, Google Tag Manager, Squarespace ECommerce, Ruby On Rails, Google Analytics, Salesforce CRM Analytics, Flutter, Dart, Kotlin, Tines, Flow, Excel4Apps, Microsoft Excel, Google AdWords Conversion, SWIFT, Argon CI/CD Security, Microsoft PowerPoint, Instagram, TikTok, Facebook, GoPro, C#, Fujitsu Servers, Python, go+, PostgreSQL, MongoDB, Redis, Apple Pay, Microsoft Office, Google Workspace, Oracle Analytics Cloud, Android, Yandex</v>
          </cell>
          <cell r="K377">
            <v>72000000</v>
          </cell>
          <cell r="L377" t="str">
            <v>Series A</v>
          </cell>
          <cell r="M377">
            <v>50000000</v>
          </cell>
          <cell r="N377">
            <v>43647</v>
          </cell>
          <cell r="Q377" t="str">
            <v>Yango Group is a technology ecosystem based in Dubai, providing digital services that enhance everyday life. Established in 2018 as a ride-hailing service, Yango has evolved into a super-app platform that operates in over 30 countries across Europe, Africa, the Middle East, South Asia, and Latin America. The company integrates various services, including mobility, delivery, e-commerce, AI, and entertainment, leveraging global technology with local expertise.
Yango offers a variety of solutions powered by AI and advanced analytics. Its core services include a ride-hailing app, food delivery, last-mile logistics, and e-commerce software for retailers. The super-app combines rides, food delivery, payments, and local commerce. Yango also provides digital transformation tools for enterprises, a streaming platform called Yango Play, and fintech solutions. The company employs between 1,001 and 5,000 people and focuses on B2B partnerships to drive growth and community initiatives, such as the Yango Fellowship Program for STEM education.</v>
          </cell>
        </row>
        <row r="378">
          <cell r="A378" t="str">
            <v>Disney ABC Television Group</v>
          </cell>
          <cell r="B378">
            <v>0</v>
          </cell>
          <cell r="C378">
            <v>5600</v>
          </cell>
          <cell r="D378" t="str">
            <v>entertainment</v>
          </cell>
          <cell r="E378" t="str">
            <v>http://www.disneyabctv.com</v>
          </cell>
          <cell r="F378" t="str">
            <v>http://www.linkedin.com/company/disney-abc-television-group</v>
          </cell>
          <cell r="G378" t="str">
            <v>Burbank</v>
          </cell>
          <cell r="H378" t="str">
            <v>California</v>
          </cell>
          <cell r="I378" t="str">
            <v>primetime tv, news coverage, media production, live tv, information, on-demand content, services, broadcasting, entertainment programming, television network, entertainment, tv programming, news updates, news broadcasting, game shows, distribution, digital streaming, media &amp; entertainment, digital media, abc shows, streaming services, content creation, tv series, reality tv, sports broadcasting, special events, b2c, content streaming, entertainment shows, original series, tv specials, sports streaming, holiday specials, news reporting, true crime documentaries, animated series, family programming, celebrity interviews, competition shows, award shows, lifestyle programming, children's shows, variety shows, talk shows, interactive gaming, online streaming, full episode catch-up, hulu integration, fan engagement, primetime lineup, seasonal programming, multi-genre content, exclusive specials, comedy shows, drama series, network events, christmas specials, family-oriented content, educational programming, documentary series, satirical shows, social issues coverage, sports highlights, music specials, cooking competitions, community features, public interest stories, celebrity specials, viewer participation, local news programming, sign-in-free viewing, non-fiction programming, multichannel broadcasting, broadcast media, media</v>
          </cell>
          <cell r="J378" t="str">
            <v>CSC Corporate Domains, Google Cloud Hosting, Amazon CloudFront, Route 53, Outlook, Microsoft Office 365, Amazon AWS, Adobe Marketing Cloud, Slack, Bluekai, Backbone JS Library, Atlassian Cloud, Salesforce, Zendesk, Ubuntu, Nginx, DoubleClick Floodlight, iTunes, Unruly Media, Varnish, comScore, New Relic, DoubleClick, Google Play, Mobile Friendly, Google Dynamic Remarketing, Google AdWords Conversion, Twitter Advertising, Google Tag Manager, DoubleClick Conversion, Google AdSense, Adobe Media Optimizer, Nielsen NetRatings, FreeWheel, Remote</v>
          </cell>
          <cell r="O378">
            <v>40300000</v>
          </cell>
          <cell r="Q378" t="str">
            <v>Disney ABC Television Group, a division of The Walt Disney Company, focuses on television content and broadcasting. It was established in 1996 following Disney's acquisition of Capital Cities/ABC. This group integrates ABC's television network and stations with Disney's production units, creating a strong media presence.
The group manages the ABC Television Network and various cable properties, producing a wide range of programming, including primetime shows and syndicated content. It has developed iconic series and launched networks like Freeform and Live Well Network. Disney ABC Television Group also has a global reach, with properties such as Disney Channel Worldwide and Hulu, enhancing its content distribution capabilities.</v>
          </cell>
        </row>
        <row r="379">
          <cell r="A379" t="str">
            <v>onsemi</v>
          </cell>
          <cell r="B379">
            <v>0</v>
          </cell>
          <cell r="C379">
            <v>27000</v>
          </cell>
          <cell r="D379" t="str">
            <v>semiconductors</v>
          </cell>
          <cell r="E379" t="str">
            <v>http://www.onsemi.com</v>
          </cell>
          <cell r="F379" t="str">
            <v>http://www.linkedin.com/company/onsemi</v>
          </cell>
          <cell r="G379" t="str">
            <v>Scottsdale</v>
          </cell>
          <cell r="H379" t="str">
            <v>Arizona</v>
          </cell>
          <cell r="I379" t="str">
            <v>militaryaerospace, led lighting, industrial, communications, consumer, automotive, signal management, medical, power supply applications, energy efficient power, semiconductors, hardware, information technology, technology, semiconductor manufacturing, integrated circuits, power system optimization, led drivers, energy infrastructure solutions, global manufacturing, elitesic power modules, power simulator, power system simulation models, high voltage mosfets, power management ics for evs, system on chip (soc), analog and mixed-signal ics, spice models, automotive safety, treo analog platform, silicon carbide (sic) modules, power efficiency optimization, automotive powertrain solutions, sensing solutions, energy efficiency, industrial robotics sensors, semiconductor and other electronic component manufacturing, wireless connectivity modules, semiconductor manufacturer, smart grid power solutions, power product recommendations, net-zero emissions, power webinars, sensing technology, power efficiency in data centers, automotive-grade components, industrial motor control, power solutions, silicon carbide (sic), thermal management solutions, image sensors, automotive electronics, adas sensor modules, power design simulation, esg commitment, active shield technology, high reliability semiconductors, power management software, igbts, industrial drive systems, customer-centric innovation, power supply regulation, evaluation boards, system solution guides, industrial iot, rohs compliant products, power system reliability, automotive safety systems, cloud infrastructure power, power system reliability data, adas, power integrity, sustainability, b2b, data center power, sensing and imaging applications, high-performance ics, power supply design, iot connectivity modules, industrial sensors, sustainable energy solutions, power simulation tools, power conversion, lidar and imaging sensors, power management ics, vehicle electrification, high-speed power switching, design centers, automotive process documentation, mixed-signal ics, power conversion devices, gate drivers, power change notifications, power system optimization tools, lidar sensors, power tree resources, energy &amp; utilities, transportation &amp; logistics, reliability data, product change notifications, automotive lidar sensors, power modules, industrial-grade sensors, wireless connectivity, power design tools, mosfets, ac-dc power conversion, automotive adas sensors, cloud infrastructure, power system integration, energy harvesting solutions, hyperlux sensors, energy management, dc-dc converters, power supply ics, autonomous driving, industrial automation, power system design tools, smart energy grids, data center energy management, analog ics, power management, sensing technologies, silicon carbide, dc-dc power conversion, motor control, sensor signal conditioning, custom assp interfaces, timing and logic, smart buildings, 5g power solutions, medical power applications, aerospace defense, simulation tools, product recommendation tools, interactive block diagrams, data sheets, application notes, technical support, community forums, environmental sustainability, rohs compliance, sustainability report, investment relations, intellectual property, diversity and inclusion, training resources, distributor network, customer support, supply chain solutions, quality assurance, advanced driver assistance systems, energy efficiency solutions, manufacturing, distribution, environmental services, renewables &amp; environment, enterprise software, enterprises, computer software, information technology &amp; services, internet infrastructure, internet, oil &amp; energy, mechanical or industrial engineering</v>
          </cell>
          <cell r="J379" t="str">
            <v>Akamai, Cloudflare DNS, Mimecast, Microsoft Office 365, Amazon AWS, Gmail, Google Apps, React Redux, Salesforce Service Cloud, Salesforce Live Agent, Slack, Salesforce, Adobe Marketing Cloud, Mobile Friendly, UberFlip, Apache, Quantcast, Bootstrap Framework, Akamai RUM, Remote, RStudio, JMP, Minitab Workspace, Dassault SOLIDWORKS, Vonage Conversational Commerce (formerly jumper.ai), Xray, Micro, redvertisement, Quip, BASE, ICP, Ticket Spice, Dell EMC Unity, LeadsPedia, Emediate, MATLAB, Simulink, PTC Mathcad Express, Vista, AWS Organizations, Visual-Basic-.NET, Cisco Nexus Switches, SES, Perl, ContentClick, Python, SQL, Electron, Agilent Technologies, Azure Log Analytics, CONTROL, Visio, PRO.FILE, Cadence, Allegro, SystemVerilog, VHDL, Minitab Statistical Software, Act!, Jama Connect for Requirements Management, McAfee VirusScan Enterprise, SharePoint, SS&amp;C, Oracle Cloud, Verilog, WebGreeter, Olo, C/C++, PowerBI Tiles, Tableau, FleetWise VB, LangGraph, Azure Machine Learning, Databricks, MLflow, Mode, Cross Pixel Media, Worldox GX4, FiberHome, edX, SAM, Secured MVC Forum on Windows 2012 R2, Excel4Apps, Microsoft PowerPoint, Google AdWords Conversion, Cascade CMS, Oracle Analytics Cloud, Vantage Media, Philips Ingenia, Amber, .NET, Upfluence, ABB Distributed Control Systems (DCS), AC500 PLC, ETAP, Oracle Automatic Storage Management (ASM), Yamaha Audio and Visual, Thomson Reuters Elite, SolarWinds RMM, Check Point Maestro, React, Redux, HTML Pro, CSS, Javascript, FUSION, Gem, ACL, Cisco DNA Spaces, Microsoft Excel, OpenProject, Microsoft Project, AI, Adobe Coldfusion, Satori, Ning, AWS Multi-Factor Authentication, FederatedMedia, GRIN, Homestead, SentenceTransformers, Star, IBM ILOG CPLEX Optimization Studio, AWS SDK for JavaScript, Unix, Mentor, Synopsys, Smart AdServer, ABB Robotics, IoT, AutoCAD, eMaint CMMS, Pandora FMS, Infinera Management Suite, Vanta, Camstar, MacStadium, Limelight Video Platform, Microsoft Office, Rust, TouchBistro, Chief Architect Premier, Monte Carlo, Signal, Snowflake, dbt, Airflow, Fivetran, Oracle Audit Vault and Database Firewall, GoldMine, pandas, NumPy, matplotlib, Power BI Documenter, Power Query, Copilot, Microsoft Power Automate, Microsoft Power Apps, Azure Devops, GitHub, Microsoft Azure Monitor, Apache Spark, Apache Kafka, AVRO, Axis Communications, Make, Microsoft PowerShell, SAP BusinessObjects Business Intelligence (BI), Outlook, Microsoft Teams Rooms, mO Jira OAuth SSO, Jira OpenID Connect SSO, Jira OIDC SSO, Material UI, Cisco Web Security Appliance S600v, Spring Boot, PostgreSQL, Docker, Jenkins, SonarQube, AWS Analytics, OpenAI, Git, Visual Studio Code, IntelliJ IDEA, Taleo, Workday, LinkedIn Recruiter, Indeed, Odoo CRM, Oracle Global Order Promising, S&amp;P Capital IQ Pro, Stormshield, Tor, ECS, Dell EMC Symmetrix, Mag+, Node.js, Posit, ISO+â„¢, LogIC, Aruba CX Switches, Atlassian Bitbucket, XGBoost, AMP, HPE MDS600, Analyzer, CAT, iFix, SAP Advanced Data Migration and Management (SAP ADMM) by Syniti, Funnel CRM, Air, VMware Workstation Pro, IBM Maximo, Ignition SCADA, Aspen Flare System Analyzer, Rocket.Chat, CMPRO, Moldflow, Azure Digital Twins, Agilent Dako, Board, Oracle Transportation Management Cloud, MegaPath, Argon CI/CD Security, Elite Software HVAC Solution, Advanced Solutions International (ASi), Azure Backup, HPE MSA, PEO, Robin, Siemens PROFIBUS, SiteMeter, Coupa, Box, ProclivityMedia, Microsoft 365, Microsoft Exchange Server 2003, Microsoft OneDrive for Business, Microsoft Entra ID, Microsoft Windows Server 2012, Apple macOS, Apache Camel, DTScout, SAP Environment, Health, and Safety Management, Absorb LMS, Astra WordPress Theme, GAS, FRAC Pumps, UKG Pro Benefits Administration, , Vertex, BCD Travel, Frame, C#, IBM Cognos Impromptu, ANSYS, OneTrust Tech Risk &amp; Compliance, AWS Mobile SDK, Wealthbox CRM, Splunk SOAR, Pipedrive, Trend Micro XDR, StrataJazz, Moldex3D, Amazon Web Services (AWS)</v>
          </cell>
          <cell r="K379">
            <v>4754970000</v>
          </cell>
          <cell r="L379" t="str">
            <v>Merger / Acquisition</v>
          </cell>
          <cell r="M379">
            <v>0</v>
          </cell>
          <cell r="N379">
            <v>44501</v>
          </cell>
          <cell r="O379">
            <v>5995400000</v>
          </cell>
          <cell r="Q379" t="str">
            <v>onsemi is a global semiconductor manufacturer based in Scottsdale, Arizona, specializing in intelligent power and sensing solutions for the automotive and industrial markets. Founded in 1999 as a spin-off from Motorola, the company has grown to employ approximately 26,000 people and operates 19 manufacturing sites and 43 design centers across multiple countries. In 2021, onsemi rebranded from ON Semiconductor to emphasize its focus on advanced technologies.
The company offers a wide range of products, including power solutions like advanced MOSFETs and Silicon Carbide devices, sensing solutions such as image sensors and MEMS motion sensors, and various analog and mixed-signal components. onsemi serves a diverse customer base, with 60% of its revenue coming from the automotive sector, 24% from industrial applications, and the remainder from other markets. The company is committed to sustainability, aiming for net-zero emissions by 2040 while supporting key trends like vehicle electrification and industrial automation.</v>
          </cell>
          <cell r="R379">
            <v>1999</v>
          </cell>
        </row>
        <row r="380">
          <cell r="A380" t="str">
            <v>Express Employment International</v>
          </cell>
          <cell r="B380">
            <v>0</v>
          </cell>
          <cell r="C380">
            <v>14000</v>
          </cell>
          <cell r="D380" t="str">
            <v>staffing &amp; recruiting</v>
          </cell>
          <cell r="E380" t="str">
            <v>http://www.expresspros.com</v>
          </cell>
          <cell r="F380" t="str">
            <v>http://www.linkedin.com/company/expressemploymentinternational</v>
          </cell>
          <cell r="G380" t="str">
            <v>Oklahoma City</v>
          </cell>
          <cell r="H380" t="str">
            <v>Oklahoma</v>
          </cell>
          <cell r="I380" t="str">
            <v>hiring, placement, skilled trades, staffing, personnel, career, temporary, office services, human resources, administrative, employment, professional, commercial, jobs, direct hire, workforce, light industrial, franchise opportunities, employment solutions, employers, employment industry awards, employment consulting, workforce solutions, workforce development, professional placement, employment services franchise, community employment, talent acquisition, human resources and recruitment, franchise business, employee benefits, employment growth, employment agency franchise, staffing services, b2b, iso 9001:2015-certified selection process, recruitment, staffing network, community-based staffing, employment data analytics, workforce management, staffing and employment services, job matching, employment certification, community-based, local staffing, staffing franchise, employment services, employment marketplace, employment industry, franchise, employment agency, human capital, employment community relations, temp-to-hire, professional search, employment network, staffing agency, job seekers, employment placement, job placement, employment trend reports, global staffing, employment solutions provider, employment placement agencies and executive search services, temporary staffing, job opportunities, employment support, specialized staffing, services, staffing industry, staffing solutions, candidate recruitment, temporary jobs, full-time employment, part-time jobs, skilled trades staffing, office services recruitment, healthcare staffing, qualified candidates, hiring process, career development, iso certified recruitment, employment opportunities, community relations, job search, job applications, customized staffing, screened candidates, client resources, client services, turnover calculator, workplace culture, community partnerships, local job listings, job insights, franchise recognition, upskilling programs, talent matching, job board, job title search, flexible staffing, industry expertise, business needs, qualified workers, seasonal hiring, personalized service, long-term care staffing, recruiting challenges, production fluctuations, project scope changes, employment trends, community hiring initiatives, staffing &amp; recruiting</v>
          </cell>
          <cell r="J380" t="str">
            <v>Salesforce, Rackspace MailGun, Sendgrid, Outlook, Amazon AWS, Microsoft Office 365, Brightcove, Microsoft Azure Monitor, React Redux, The Trade Desk, Slack, Microsoft Azure, Emma, Microsoft-IIS, Google Maps (Non Paid Users), Google Maps, Mobile Friendly, ASP.NET, DoubleClick, ShareThis, Bootstrap Framework, YouTube, reCAPTCHA, Google Font API, Google Tag Manager, Facebook Widget, Google Analytics, Google Play, Ruxit, Facebook Login (Connect), iTunes</v>
          </cell>
          <cell r="O380">
            <v>3700000000</v>
          </cell>
          <cell r="Q380" t="str">
            <v>Express Employment International is a prominent staffing and human resources company founded in 1983 by Bill Stoller and Bob Funk. Headquartered in Oklahoma City, it operates through a franchised network of approximately 850-870 locations across the U.S., Canada, South Africa, Australia, and New Zealand. The company has a strong commitment to community impact and a people-first culture.
Express offers a wide range of staffing and workforce solutions, including temporary staffing, evaluation hire, and professional search for various roles in office services, light industrial, skilled trades, and healthcare. They also provide human resources solutions, talent acquisition, and customized staffing to meet diverse business needs. Additionally, Express supports entrepreneurs through franchise opportunities, promoting local ownership and economic growth. The company is recognized for its achievements in the staffing industry and aims to place a million people in jobs annually.</v>
          </cell>
          <cell r="R380">
            <v>1983</v>
          </cell>
        </row>
        <row r="381">
          <cell r="A381" t="str">
            <v>Virtusa</v>
          </cell>
          <cell r="B381">
            <v>0</v>
          </cell>
          <cell r="C381">
            <v>18000</v>
          </cell>
          <cell r="D381" t="str">
            <v>information technology &amp; services</v>
          </cell>
          <cell r="E381" t="str">
            <v>http://www.virtusa.com</v>
          </cell>
          <cell r="F381" t="str">
            <v>http://www.linkedin.com/company/virtusa</v>
          </cell>
          <cell r="G381" t="str">
            <v>Southborough</v>
          </cell>
          <cell r="H381" t="str">
            <v>Massachusetts</v>
          </cell>
          <cell r="I381" t="str">
            <v>technology &amp; outsourcing services, development, application maintenance, digital engineering, digital transformation, systems integration, managed services, product engineering, artificial intelligence, platform engineering, it consulting, cloud transformation, emerging technology, technology, it services &amp; it consulting, travel &amp; hospitality, ai ethics, ai compliance, ai solutions, product development, ux design, sustainability, startups, machine learning, digital workforce, digital strategy implementation, ai-powered automation, business process automation, data analytics, financial services, telecommunications, digital modernization, application development, digital agility, scalable solutions, ai use case development, digital transformation services, digital innovation, computer systems design and related services, industry-specific solutions, ai scalability, b2b, automation, it infrastructure, technology partnerships, domain expertise, digital strategy, digital transformation roadmap, digital operations, ai governance, customer engagement, digital consulting, software development, predictive analytics, ai deployment, enterprise ai, business intelligence, enterprise automation, digital business models, logistics, technology services, transport &amp; logistics, insurance, ai operationalization, digital ecosystem, customer journey mapping, cloud computing, data transformation, it outsourcing, ai platform integration, robotics, enterprise platforms, ai models, digital labor, information technology &amp; services, manufacturing, data management, technology consulting, innovation, cloud migration, operational efficiency, healthcare, business automation, enterprise software, cybersecurity, customer experience, it services, digital architecture, digital experience, custom software, media &amp; entertainment, services, business consulting, ai models customization, digital enablement, consulting, retail, industry solutions, generative ai, data mastery, business transformation, consulting services, application modernization, digital process automation, data engineering, experience design, ai-driven technology, ai integration, ai-powered solutions, strategic partnerships, customer obsession, ai technologies, legacy modernization, data lakes, customer insights, risk and compliance solutions, digital workflow optimization, digital assurance services, data lifecycle management, business process optimization, cloud-native applications, omnichannel solutions, knowledge management, end-to-end solutions, performance benchmarking, e-commerce optimization, finance, distribution, consumer products &amp; retail, transportation &amp; logistics, management consulting, environmental services, renewables &amp; environment, app development, apps, marketing, marketing &amp; advertising, enterprises, computer software, analytics, outsourcing/offshoring, mechanical or industrial engineering, health care, health, wellness &amp; fitness, hospital &amp; health care</v>
          </cell>
          <cell r="J381" t="str">
            <v>Akamai, UltraDns, Gmail, Google Apps, Amazon AWS, AWS SDK for JavaScript, OneTrust, Mapbox, Adobe CQ, Pardot, ServiceNow, Slack, Salesforce, Adobe Marketing Cloud, Scene7, Drawbridge, Google Tag Manager, SOASTA, Typekit, Mobile Friendly, Bootstrap Framework, AWS Trusted Advisor, Appian, SailPoint IdentityIQ, Google Publisher Tag (GPT), Java EE, AWS Organizations, CallMiner Eureka, AI, Amazon Web Services (AWS), Google Cloud Platform, Microsoft Azure, Microsoft Windows Server 2012, Microsoft Active Directory Federation Services, Micro, Akamai CDN Solutions, Infoblox DHCP, Pega Case Management, Adobe Journey Optimizer, dbt, Google Cloud Tasks, Python, Snow, Snowflake, Streams, Talend, Tor, Assemble, BMC Compuware Abend-AID, BMC Compuware File-AID, CA 7 Workload Automation Intelligence, CA Endevor, COBOL, Control-M, IBM CICS Transaction Server, IBM Db2 for Linux, UNIX, and Microsoft Windows, IBM ISPF, IBM VSAM, Jira, NICE Actimize Xceed, IBM WebSphere Message Broker, Azure Linux Virtual Machines, Unix, Ansible, Apache Kafka, SQL, Oracle Analytics Cloud, Docker, Kubernetes, Tableau, Alteryx, Microsoft Excel, PowerBI Tiles, Confluence, Microsoft Defender for Cloud, Sentinel, Microsoft Entra ID, Azure Purview, ISO+â„¢, CONTROL, Microsoft SQL Server Reporting Services, Tableau Desktop, Tableau Prep, Flow, Microsoft Power Apps, DATAVERSE LTD, SharePoint, Google Identity Services APIs, Selenium WebDriver, Cursor, Faiss, Gem, Langchain, Pinecone, Thermo Scientific Chromeleon Chromatography Data System (CDS), Vertex AI, Firebase, Apache Cassandra, Javascript, Spring Boot, Oracle XML DB, Red Hat JBoss Enterprise SOA Platform, webMethods Integration Server, ACL, Bitbucket, Git, Jenkins, Bamboo, OSIsoft PI, AWS Transfer for SFTP, SAP Supplier Relationship Management, Shodan, J2EE, PL/SQL, AMP, ServiceNow Discovery, ServiceNow Integration Hub, , SAP, Coupa, LexisNexis Bridger Insight XG, ServiceNow IT Service Management (ITSM), ServiceNow IT Operations Management (ITOM), Microsoft Dynamics GP, Microsoft Azure Monitor, Amazon CloudWatch, Azure Monitor, Amazon RDS for MySQL, MySQL, Aryson MySQL to MSSQL Converter, PostgreSQL, ECS, Amazon EKS Anywhere, AWS Elastic Beanstalk, ASP.NET, Microsoft.NET Core 3.1, Secured MVC Forum on Windows 2012 R2, QTest, Oracle Database, CPX Interactive, Oracle Automatic Storage Management (ASM), Act!, Oracle GoldenGate, Hi-Media Performance, Oracle Data Pump, Oracle Exadata Cloud Service, Oracle Cloud Infrastructure, Fastapi, Microsoft Teams Rooms, Streamlit, ANGEL LMS, Zoho CRM, DAX, Adform DMP, Microsoft 365, Adobe, Parallels Mac Management for Microsoft SCCM, Microsoft Intune Enterprise Application Management, ServiceNow Flow Designer, ServiceNow Service Graph Connectors, Blueprint, Minteye / AdsCaptcha, Snyk Code (SAST), Ad Astra, Azure Data Lake Analytics, Azure Data Factory, Databricks, OpenAI, Redshift, Groovy, Bitnami JasperReports, Batch, Litmos, HTML Pro, Board, Smart AdServer, Playwright, Testng, Maven, Cucumber, Postman, REST, Terraform, NVIDIA Morpheus, Google Cloud Armor, Google Cloud Load Balancing, Google Cloud CDN, Google VPC Service Controls, Amazon Virtual Private Cloud (Amazon VPC), Google Cloud Deployment Manager, Google Cloud Logging, Google Cloud Monitoring, Google Cloud Security Command Center, Spring, Hibernate, JPA Health, AWS Analytics, IBM ILOG CPLEX Optimization Studio, Mode, Selenium, .NET, Ning, Angular, Azure Analysis Services, Azure App Service, TrakSYS, Azure Devops, Azure Storage Explorer, AWS Transit Gateway, Google Cloud Interconnect, AWS Network Firewall, Pulumi, Security, GitHub Copilot, Azure Functions, Azure Service Bus, Azure Event Grid, Azure Kubernetes Service (AKS), Lambda Cloud, Amazon EC2, Amazon S3, Google AdWords Conversion, Amazon DynamoDB, API Gateway, AWS CloudFormation, AWS CodePipeline, Red Hat OpenShift, AWS Glue Data Catalog, React, Teem by iOFFICE, Scrum Do, Frame, Oracle Primavera, Microsoft Project, TapClicks, FlipHTML5, CSS, DNN, Lytics, Apache Spark, Uipath, GraphQL, Zephyr, PySpark, Cornerstone On Demand, Conga CPQ, Wider Planet, Azure Cost Management and Billing, Pega CRM Suite, Automation Anywhere, Blueprism, Microsoft Sql Server, Apache JMeter, Micro Focus LoadRunner, Olo, Gatling, Sizmek (MediaMind), ebs, Route 53, 3M 360 Encompass - Health Analytics Suite, Cronofy, Bash, AdminStudio, Aruba ESP, Microsoft PowerShell, VMware, VMware Horizon, AWS GovCloud, Microsoft Windows Server 2000, Azure Active Directory B2C, Redis, SonarQube, MongoDB, Cassandra, Azure Cloud Shell, Prometheus, Datadog, Splunk, Google Workspace, Google Cloud Storage, Google Cloud SQL, Google Cloud, Snowpark, SES, jQuery, Node.js, TypeScript, WebDriverIO, Neo4j, Elasticsearch, Amazon Managed Streaming for Apache Kafka (Amazon MSK), OpenLDAP, SAM, Designer, Kofax, AdSpeed, Microsoft-IIS, C#, WCF, Razorpay, IDC, mO Jira OAuth SSO, Jira OpenID Connect SSO, Jira OIDC SSO, Kotlin, Android, Google Cloud Machine Learning Engine, Microsoft Hyper-V Server, Athena, Aurora, GitHub Actions, Google AlloyDB for PostgreSQL, Grafana, Next.js, OpenTelemetry, Claude, DALL-E, Stable Diffusion, OpenAI Whisper, Anthropic Claude, Mist, Cohere AI, Hugging Face, Azure Web Apps, Azure Cosmos DB, Azure SQL, Adobe Experience Platform, Adobe Analytics, Siemens SIMATIC S7, Juniper Networks SRX-Series Firewalls, Samsung Laptops, Eclipse, IntelliJ IDEA, GitLab, Visio, EFI, Progress Sitefinity, Amazon Managed Workflows for Apache Airflow (MWAA), Apex, Connect, Salesforce Health Cloud, Salesforce Lightning Web Components, Salesforce Service Cloud, Amazon CloudFront, BlueTie Vault, LaunchDarkly, Argo CD, Amazon Inspector, AWS Lambda, Spring Cloud, JUnit, Mockito, Gradle, Oracle WebLogic, Apache, Nginx, Visual Studio Code, GitHub, Looker Studio, Google Cloud BigQuery, Looker, Plotly Dash, Django, Demandware Analytics, IoT, Appium, SAP SD, Amcharts JS Library, Power BI Documenter, TIBCO Jaspersoft, IBM Mainframe, Ptengine, Finacle, pandas, NumPy, React Native, Layer7 API Gateway, Chrome, Camunda, Kong Insomnia, Azure OpenAI Service, Azure Cognitive Search, Micro Focus Universal CMDB, ServiceNow Service Portal, Manhattan Active Omni, Google Contact Center AI, Speech to text, Google, Redux, Workday, Jest, Cypress, Sales Cloud Einstein, Salesforce Marketing Cloud Intelligence (formerly Datorama), CAT, Salesforce Financial Services Cloud, SOQL, Salesforce VisualForce, Azure Security Center, OpenAPI, DotNetNuke, Weibo, Calypso, Postfix, SOAPUI, Gemini, Google Compute Engine, JAWS Inspect, NICE AIR and Engage, Quantcast Measure, Yardi Commercial Suite, Mulesoft, SNS, AWS Step Functions, CDK, NetSuite, SAP SuccessFactors Learning, Kong, Apigee, Boomi, GRPC, RabbitMQ, Apache Camel, TIBCO, TeaLeaf, Hawksearch, Soap Media, TCP TimeClock Plus, Apache ActiveMQ, Citrix SD-WAN, XPath, SolarWinds, Nagios, SAS Enterprise Guide, SAP BusinessObjects Business Intelligence (BI), Sass, SAS Viya, SAS Studio, Argon CI/CD Security, SWIFT, DatoCMS, AFAS, Jetpack, Palo Alto Networks Cortex XSOAR, Splunk SOAR, LogIC, Swimlane, Pipedrive, Trend Micro XDR, SAP ECC, , Oracle General Ledger, SAP Accounts Payable and Receivable, SAP Financial Supply Chain Management (FSCM), Lua, ICP, SAP Concur, SAP Ariba Platform, HTML5 Maker, Bootstrap, go+, Make, Airflow, Azure Resource Manager, HELM, Microsoft Office, Microsoft PowerPoint, Zivver Email Encryption, McAfee Total Protection for Data Loss (DLP), Acronis True Image, dbt Cloud, Cisco Meraki, Cato Networks, Express, Azure Virtual Network, Azure NetApp Files, Azure Virtual Desktop, Delta, Unity Catalog, Spark, Informatica Test Data Management, Hadoop HDFS, Amazon Kinesis, Semrush, Azure Data Lake Storage, Azure Event Hubs, Azure Logic Apps, Azure Stream Analytics, DATAflow, Google Cloud Dataproc, Composer, Google Cloud Functions, Oracle FLEXCUBE, ThoughtSpot, F5 BIG-IP Local Traffic Manager (LTM), GTmetrix, Verizon WAF, Azure Application Gateway, Pulse Secure, Ipswitch WhatsUp Gold, NetScaler, F5 VIPRION Platform, IBM Content Manager for iSeries, Cisco Meraki MR Series, Cisco Unified Intelligence Center, Cisco Meraki MS, Charles Proxy, MOVEit MFT, Oracle Passlogix, PagerDuty, Symantec PGP, Espresso, XCUITest, Google Cloud Run, Azure Virtual Machines, Microsoft Teams, TestRail, Nevron Vision for SSRS, IBM Cognos Analytics, TIBCO WebFOCUS, SAP Crystal Reports, SAP S/4HANA, Adelphic DSP, IBM DataStage, Pytest, R, TensorFlow, PyTorch, CyberArk, Develatio's ExpressJS AMI, Gravitee.io, webpack, AWS Elemental MediaConvert, Bugzilla, Micro Focus Quality Center Enterprise (QC), SystemVerilog, BotPenguin, Salesforce Shield, Varicent, ADAPT, BIRT, Oracle JDBC, Black Duck, Amazon Linux 2, RXJS, Figma, Ramp, RingCentral Meetings, ResponseTap, AWS CloudTrail, Amazon GuardDuty, AWS Fargate, Cascade CMS, Broadcom CA, MaxMind minFraudÂ®, Saviynt, Epic, PubSub+, Argocd, KNIME, Meta Llama 3, Entity Framework Core, Okta, , Adobe Experience Cloud, Adobe Experience Manager, SiteCore, Adobe Campaign, Salesforce Marketing Cloud, Tealium, Segment, Adobe Real-Time CDP, Xcode, iOS SDK, Cocoa, TestFlight, XCTest, Amazon QuickSight, Coherence, Quantcast, Vertex, Google App Engine, Dell EMC PowerStore, nCino Cloud Banking Platform, CyberArk Enterprise Password Vault, IBM Security Access Manager, WP-Oauth, OpenID, NTENT, OpenText, T24, Temenos Transact, Copado, Kore.AI, Delivra, Micro Focus UFT, Oracle 12c, Selenium Grid, IBM Storage Suite for IBM Cloud Paks, Cortex M-Series, erwin Data Modeler, Informatica, Matillion, Pages, Zabbix, Cint, Adconion, Express JS Framework, dynaTrace, Microsoft Publisher, SentenceTransformers, IBM i, IBM i on Power Systems, Informatica MDM â€“ Product 360, Reltio Connected Data Platform, Stibo STEP, GoToAssist (FASTchat), Amazon EC2 Auto Scaling, Amazon Simple Queue Service (SQS), VMware vRealize Orchestrator, Azure API Management, Azure Key Vault, Amazon Elastic Container Service (Amazon ECS), Amazon API Gateway, Salesforce Revenue Cloud, GrubHub for Restaurants, ESET, Google Cloud APIs, Workday HCM, Pega Platform, Yahoo User Interface, WorkFusion AI Digital Agents, Branch, Rise, Cision, IBM System Storage Tape Libraries, Respond, Torque, Tampa AS400 Inc, Google AppSheet, Google Vault, Azure AD Notifications, Oracle SPF, dmarcian, Amazon EC2 Container Service, AWS Cloud Development Kit (AWS CDK), Apple macOS, Dell EMC PowerScale, Google Kubernetes Engine (GKE), CloudEndure Migration, Chili Piper, GoPro, BERT, XGBoost, ORCS Web, Specific Media, Tesseract, LucidChart, Flosum, Oracle Data Cloud, npm, , SystemVue, Sqlalchemy, Flask, JWT, Amazon Elastic Load Balancing, Checkmarx, JFrog Artifactory, GAS, WorkSafeBC, Stack Overflow, Reddit for business, IBM Rational DOORS, ACCELQ, Cradlepoint NetCloud, AdBay, Wireshark, Ceph, VMware vSAN, Datacore SDS, Dell ECS Enterprise Object Storage, Qualcomm Snapdragon, Palantir Foundry, AWS Shield, Delta Lake, fastlane, Buddy, National Instruments, SafeSend, Amazon Elastic File System (Amazon EFS), AWS EventBridge, AWS CodeBuild, AWS CodeDeploy, AWS Key Management Service (KMS), Xray, SAP Business Warehouse, NGRX, Excel4Apps, HelioScope, AWS Bedrock, Amazon SageMaker, AWS App Mesh, ServiceNow IntegrationHub, Thomson Reuters ONESOURCE, Crossfuze TFS Integration, Grafana Loki, Temporal Cloud, OpenSearch, FortiGate Cloud-Native Firewall (CNF), Vagaro, Q, Informatica Cloud Mass Ingestion, Azure Synapse Analytics, AppDynamics, Alation, Atlan, Collibra, Fivetran, Istio, Robot Framework, Azure AI Search, ServiceNow Virtual Agent, QlikView, Azure Container Apps, Oracle Hyperion Enterprise, Oracle Data Integrator, Oracle Essbase, Oracle BI Publisher, Power Query, AMD Xilinx, IBM MQ, Cornerstone HR, Oracle Time and Labor, Deluxe Payroll and HR Solutions, Workday Recruiting, Jitbit Helpdesk, VHDL, Microsoft Entity Framework, Oracle Fusion Middleware, Microsoft Power Platform, AWS Control Tower, Wrike, ADP, Data Analytics, AT&amp;T, Harness, Dell EMC SAN (Storage Area Network), Coda, Junip, Spring Cloud Sleuth, UniFi SDN, Verizon (ACS), scikit-learn, MLflow, Qlik Sense, Amdocs, Meetrics, Calendar for Jira, Amazon WorkSpaces, Kiosked, IBM Tivoli OMEGAMON, Onit, IBM RACF, IBM z/OS Operating System, OnBase, Oracle JD Edwards EnterpriseOne, Android Studio, IBM QRadar SIEM, InsightIDR, CrowdStrike, SentinelOne, Cortex XDR, Admin, Google Cloud Data Loss Prevention, LEAP, Mint, NetApp iSCSI SAN Storage System, PowerMax, NetApp Cloud Volumes ONTAP, HPE 3PAR, IBM Storage FlashSystem, Dataiku, Kibana, Tailwind, Google Sheets, Google Cloud Console, Azure Cost Management, IBM Data Warehouse, ROOM, SQLite, Retrofit, Tines, SAP Work Manager, Google Firebase Crashlytics, MicroStrategy, IndustryBrains, Cincopa, Nestjs, Salesforce Sales Cloud, Rust, Argo, Kdb+, Citrix, ServiceNow Vulnerability Response, Vero, Sage Intacct, Investran, Yardi, CloudFlare, Jira Service Management, Epic Systems, Horizon, GCC, Analyzer, PRO.FILE, AWS PrivateLink, Miro, JAX, SAP Activate, Azure Sentinel, Office365, Red Hat Ansible Automation Platform, Backblaze Computer Backup, Dynamics 365 Customer Insights, Microsoft Power Automate, Box, Azure Application Insights, Fiddler AI, Visual Studio, Vscode, AWS VPN, Azure ExpressRoute, Barracuda Spam Firewall, PDQ Inventory, Cisco ACI Orchestration, Remedy Single Sign On, Jira Service Desk, Parasoft SOAtest, Amazon EventBridge, SAP ERP, Dynamics 365 CRM, Facebook Social Plugins, Angular Material, Karma, , Workato, Linkedin Marketing Solutions, Instagram, X, YouTube, Linq, Springboot, Swagger UI, AngularJS, Standalone Tomcat - Java Servlet and JSP Platform by TurnKey Linux (HVM), Apache log4j, Jackson Walker, Cisco vEdge Cloud Router, Confluent, Apache Spark SQL, Azure Active Directory, Workday Integration Cloud, Expo, Transifex, CodeQL, Perfecto, EMC, Flutter, Smartlook, Yarn, HashiCorp Vault, Ruby On Rails, GSAP, SysTools VBA Password Recovery, Infor LN</v>
          </cell>
          <cell r="K381">
            <v>2215600000</v>
          </cell>
          <cell r="L381" t="str">
            <v>Merger / Acquisition</v>
          </cell>
          <cell r="M381">
            <v>2000000000</v>
          </cell>
          <cell r="N381">
            <v>44075</v>
          </cell>
          <cell r="O381">
            <v>1300000000</v>
          </cell>
          <cell r="Q381" t="str">
            <v>Virtusa Corporation is a global information technology services company founded in 1996 and headquartered in Southborough, Massachusetts. The company specializes in digital business transformation, digital engineering, IT consulting, business consulting, outsourcing, and AI-led product and platform engineering. With delivery centers in over 30 countries, including major hubs in India and Sri Lanka, Virtusa focuses on helping clients reimagine business models and drive growth through a people-centric approach.
Virtusa offers a range of services, including digital strategy and engineering, IT consulting, and industry-specific solutions for sectors such as banking, healthcare, telecommunications, and manufacturing. The company partners with technology leaders like Microsoft to enhance productivity and operational efficiency. Virtusa is committed to accelerating digital futures and using technology for social responsibility, aiming to create solutions that foster faster and profitable growth.</v>
          </cell>
          <cell r="R381">
            <v>1996</v>
          </cell>
        </row>
        <row r="382">
          <cell r="A382" t="str">
            <v>Coinbase</v>
          </cell>
          <cell r="B382">
            <v>0</v>
          </cell>
          <cell r="C382">
            <v>5000</v>
          </cell>
          <cell r="D382" t="str">
            <v>financial services</v>
          </cell>
          <cell r="E382" t="str">
            <v>http://www.coinbase.com</v>
          </cell>
          <cell r="F382" t="str">
            <v>http://www.linkedin.com/company/coinbase</v>
          </cell>
          <cell r="G382" t="str">
            <v>San Francisco</v>
          </cell>
          <cell r="H382" t="str">
            <v>California</v>
          </cell>
          <cell r="I382" t="str">
            <v>software, technology, blockchain, payment processing, bitcoin exchange, fintech, bitcoin, ether, api, digital currency, digital currency exchange, virtual currency, cryptography, ethereum, finance: consumer services, finance, blockchain api services, blockchain compliance monitoring, crypto asset management, cryptocurrency liquidity pools, cryptocurrency innovation, security measures, cryptocurrency compliance frameworks, cryptocurrency payment processing, wallet platform, cryptocurrency data analytics, cryptocurrency expansion, services, blockchain ecosystem development, blockchain regulatory reporting, blockchain security audits, blockchain transaction security, crypto transaction monitoring, crypto trading tools, digital asset platform, blockchain user experience, blockchain compliance technology, crypto ecosystem, crypto transaction security, cryptocurrency regulation, blockchain development tools, blockchain infrastructure, cryptocurrency liquidity solutions, cryptocurrency regulatory technology, digital asset transfer protocols, crypto trading algorithms, crypto payment gateway, blockchain network infrastructure, retail, blockchain scalability engineering, crypto trading, crypto wallet integration, cryptocurrency market data, cryptocurrency trust, cryptocurrency exchange software, crypto wallet management, digital currency platform, b2c, cryptocurrency growth, blockchain compliance tools, crypto transaction analytics, blockchain api, blockchain transparency features, regulatory compliance, b2b, retail crypto services, global crypto platform, decentralized application development, cryptocurrency funding, cryptocurrency exchange, blockchain identity verification, blockchain technology, crypto asset portfolio management, crypto infrastructure, crypto trading platform, institutional trading, digital asset tokenization, digital wallet, crypto liquidity, digital asset security protocols, crypto development platform, crypto api integration, cryptocurrency security, crypto financial services, cryptocurrency payments, cryptocurrency platform, crypto custody solutions, crypto partner network, crypto compliance, financial technology, cryptocurrency adoption, decentralized finance integration, stablecoin, crypto user base, crypto assets, developer apis, blockchain ecosystem, cryptocurrency investor, crypto industry growth, digital asset custody, cryptocurrency technology, crypto application development, crypto user security, crypto market access, cryptocurrency scalability, crypto payments, blockchain scalability solutions, crypto trading automation, crypto user authentication, blockchain transaction speed, digital currency security, blockchain transaction validation, securities and commodity contracts intermediation and brokerage, cryptocurrency investor tools, cryptoeconomy, blockchain security protocols, crypto wallet security, crypto custody, blockchain interoperability, cryptocurrency transparency, cryptocurrency community, e-commerce, information technology &amp; services, finance technology, financial services, cryptocurrency, consumer internet, consumers, internet</v>
          </cell>
          <cell r="J382" t="str">
            <v>Cloudflare DNS, Amazon SES, Gmail, Google Apps, Microsoft Office 365, CloudFlare Hosting, Mixpanel, CloudFlare, Atlassian Cloud, AWS SDK for JavaScript, React Redux, MongoDB, Sprig, Sardine, Greenhouse.io, Zendesk, Slack, Salesforce, Mobile Friendly, Pardot, Remote, AI, go+, PostgreSQL, Docker, Python, X, Telegram, WeChat Work, TikTok, Kubernetes, Ethereum, Apache Spark, Hive, Docebo, Looker, Jira, ezFlow for Google Docs for G Suite, Rise, Automic Automation, Pandora FMS, Varonis GDPR Patterns, ISO+â„¢, Act!, Definitive Healthcare, Azure Blockchain Service, Instagram, YouTube, Oracle Database Appliance, SQL, Google Sheets, Confluence, AWS Trusted Advisor, Ruby On Rails, Articulate, Gemini, Google Analytics, Airflow, Spark, Amazon Managed Streaming for Apache Kafka (Amazon MSK), TypeScript, React, React Native, Android, Kiosked, Unity, Flutter, OpenAPI, AWS Analytics, IBM ILOG CPLEX Optimization Studio, Argon CI/CD Security, Vertex, ANGEL LMS, Figma, Mode, Archer, .NET, CallMiner Eureka, Intel, dbt, Snowflake, Hex, Vtiger for G Suite, Flow, Admin, Temporal Cloud, Apache Kafka, Claude, GRPC, Ning, Google Cloud Data Loss Prevention, Google Workspace, Amazon Web Services (AWS), Solidity Finance, NetSuite, Zip, Workiva, Ironclad, Google Kubernetes Engine (GKE), Amazon EKS Anywhere, SES, Postfix, Apex, REST, SonarQube Server (formerly SonarQube), web3, Datadog, Appier AIRIS (formerly Woopra), Terraform, GitHub Actions, IBM Data Warehouse, Azure Data Lake Analytics, BASE, Jest, webpack, Coinbase Wallet, Jumpcloud, Microsoft Excel, Google, Linear, Asana, ClickHouse, Apple macOS, Chrome, Sprinklr, SOCi, Facebook, Twitter Ads, Reddit for business, LinkedIn Ads, WP-Oauth, Brex, GraphQL, ebs, Javascript, GitHub, Workato, OpenAI, Anthropic Claude, Coinbase, Databricks, Articulate 360, Adobe, GEP, Amazon Elastic File System (Amazon EFS), TensorFlow, PyTorch, NLP Catpcha, Tor, Expo, SNS, Fusion ERP Analytics, Salesforce CRM Analytics, UKG Pro Benefits Administration, vFairs, Next.js, Node.js, SonarQube Cloud (formerly SonarCloud)</v>
          </cell>
          <cell r="K382">
            <v>32594992250</v>
          </cell>
          <cell r="L382" t="str">
            <v>Debt Financing</v>
          </cell>
          <cell r="M382">
            <v>2000000000</v>
          </cell>
          <cell r="N382">
            <v>45870</v>
          </cell>
          <cell r="O382">
            <v>7181325000</v>
          </cell>
          <cell r="Q382" t="str">
            <v>Coinbase is a financial technology and services company based in San Francisco, California. Founded in June 2012 by Brian Armstrong and Fred Ehrsam, it operates a secure cryptocurrency exchange platform. Coinbase went public through a direct listing on NASDAQ in April 2021 and trades under the ticker COIN. The company's mission is to enhance economic freedom for over 1 billion people by modernizing the financial system and providing a reliable platform for engaging with crypto assets.
Coinbase offers a wide range of cryptocurrency services, including trading, secure digital wallets, staking opportunities, custodial services, and fast global transfers. The platform supports over 250 major digital assets, such as Bitcoin, Ethereum, Dogecoin, and Litecoin. With a diverse customer base that includes retail and institutional investors, as well as over 245,000 ecosystem partners in more than 100 countries, Coinbase emphasizes identity verification and financial compliance to ensure account security and digital asset protection.</v>
          </cell>
          <cell r="R382">
            <v>2012</v>
          </cell>
        </row>
        <row r="383">
          <cell r="A383" t="str">
            <v>DataAnnotation</v>
          </cell>
          <cell r="B383">
            <v>0</v>
          </cell>
          <cell r="C383">
            <v>7500</v>
          </cell>
          <cell r="D383" t="str">
            <v>information technology &amp; services</v>
          </cell>
          <cell r="E383" t="str">
            <v>http://www.dataannotation.tech</v>
          </cell>
          <cell r="F383" t="str">
            <v>http://www.linkedin.com/company/dataannotationtech</v>
          </cell>
          <cell r="G383" t="str">
            <v>New York</v>
          </cell>
          <cell r="H383" t="str">
            <v>New York</v>
          </cell>
          <cell r="I383" t="str">
            <v>software development, work from anywhere, remote data annotation, remote data annotation jobs, ai data enrichment, ai data for image classification, ai data for augmented reality, data labeling, creative data tasks, ai data for object detection, no prior ai experience needed, multi-format annotation, online data labeling platform, data annotation platform, multi-format data annotation, flexible ai tasks, ai data for content moderation, high pay for experts, crowdsourcing data, services, chatbot response evaluation, video annotation tasks, data security, global remote workforce, data annotation for chatbots, flexible schedule jobs, timely payments, creative ai projects, ai data quality assurance, ai data for speech recognition, data tagging and evaluation, human annotation services, freelance ai jobs, work on demand, data annotation community, ai training, crowdsourced data labeling, data labeling platform, information technology and services, ai training data labeling, survey data collection, human-in-the-loop, ai data collection, creative writing tasks, ai data for speech synthesis, survey-style data collection, computer systems design and related services, customer experience, data processing and hosting services, language data annotation, machine learning, ai data for facial recognition, ai data for fraud detection, ai data for customer service, ai model training support, creative writing for ai, ai data for virtual reality, data annotation for nlp, video annotation, chatbot training, ai data for medical imaging, video object tagging, finance, ai training support, ai data for robotics, ai data for smart home, ai data for recommendation systems, multilingual data annotation, image annotation, ai data for finance, data quality control, data annotation, ai data for natural language understanding, data annotation for machine learning, language-specific annotation, high pay data tasks, ai data for video analysis, b2b, transparent pay system, ai data for sentiment analysis, flexible hours, fine-tuning ai models, data evaluation, ai dataset labeling, remote data jobs, chatbot response assessment, ai data for virtual assistants, data annotation quality, ai data for iot, ai data for gaming, data enrichment tasks, ai data for autonomous vehicles, flexible work hours, e-commerce, data tagging, ai chatbot training, healthcare, ai model support, ai data for biometric systems, ai data for healthcare, ai dataset development, ai dataset creation, expert data annotation, natural language processing, ai data for predictive analytics, specialized project opportunities, artificial intelligence, work-life balance, ai data for retail, work from home, entry-level data tasks, human-in-the-loop annotation, online annotation platform, ai data for translation, ai data for automotive, audio transcription for ai, image recognition annotation, machine learning training, data quality assurance, human-in-the-loop ai training, data labeling services, entry-level data jobs, remote work, ai data for security, ai training data, remote ai training jobs, online tasks, gig economy, creative writing, programming jobs, project selection, unlimited projects, high pay, independent contractor, earn from home, task completion, community support, online surveys, language skills, critical reasoning, freelance opportunities, chatbot interaction, creative projects, easy withdrawal, payment transparency, work at your own pace, task variety, ai projects, home office, digital nomad, reliable income, comprehensive training, skill development, task management, self-motivated work, interests based projects, community engagement, quick payments, job flexibility, hours based pay, long-term projects, short-term tasks, online platform, high-quality work, training programs, ai development, earnings potential, b2c, information technology &amp; services, computer &amp; network security, financial services, consumer internet, consumers, internet, health care, health, wellness &amp; fitness, hospital &amp; health care, productivity</v>
          </cell>
          <cell r="J383" t="str">
            <v>Cloudflare DNS, Rackspace MailGun, Sendgrid, Gmail, Google Apps, Hotjar, Google Tag Manager, Google Font API, DoubleClick, Linkedin Marketing Solutions, DoubleClick Conversion, Ruby On Rails, Mobile Friendly, Facebook Widget, Facebook Login (Connect), Facebook Custom Audiences, Google Dynamic Remarketing, AI, Remote, Paypal, CAT, Android, Mode, ChatBot, SWIFT, Dutchie</v>
          </cell>
          <cell r="Q383" t="str">
            <v>DataAnnotation.tech is a remote work platform that connects freelancers with data annotation and AI training tasks. It allows users to label data, interact with chatbots, and engage in creative writing to enhance AI and machine learning models. The platform operates 24/7, offering flexible work opportunities where users can choose projects based on their skills and interests in areas such as math, science, coding, and writing.
The company specializes in delivering high-quality data annotations using a mix of human annotators and AI-assisted tools. Users can work on various tasks, including tagging images and videos, conducting interactive surveys, and tackling expert projects that require advanced knowledge in STEM fields. The platform emphasizes accessibility, allowing individuals to start with a simple assessment and gain access to ongoing projects based on their performance. Earnings can vary, with potential rates reaching up to $40 per hour for specialized tasks.</v>
          </cell>
        </row>
        <row r="384">
          <cell r="A384" t="str">
            <v>Velera</v>
          </cell>
          <cell r="B384">
            <v>0</v>
          </cell>
          <cell r="C384">
            <v>5000</v>
          </cell>
          <cell r="D384" t="str">
            <v>financial services</v>
          </cell>
          <cell r="E384" t="str">
            <v>http://www.velera.com</v>
          </cell>
          <cell r="F384" t="str">
            <v>http://www.linkedin.com/company/wearevelera</v>
          </cell>
          <cell r="G384" t="str">
            <v>Tampa</v>
          </cell>
          <cell r="H384" t="str">
            <v>Florida</v>
          </cell>
          <cell r="I384" t="str">
            <v>atm network, digital lending, data insights analytics, shared branching, ach wire, strategic consulting, debit processing, digital banking, instant payments, pos network, contact center services solutions, integration, credit processing, recovery solutions, card management, fraud risk management, cooperative, data analytics, payment processing, credit unions, financial transactions processing, reserve, and clearinghouse activities, member experience, financial technology, predictive analytics, contact center, member insights, fraud detection, digital servicing tools, fraud prevention, digital enablement, digital member services, risk mitigation, customer retention, fintech, member experience platform, risk management, interoperable solutions, credit union solutions, fintech engagement, customer experience, dispute resolution, shared branch, velocity of credit unions, financial services, b2b, payment solutions, customer engagement, digital payments, member security, api integration, self-service tools, loyalty programs, operational efficiency, origination solutions, member-centric support, credit union growth, buy now pay later, payment index, market research, card program management, data insights, credit union, services, consulting, contact center services, atm network access, real-time access, atm network management, regulatory compliance, authentication &amp; authorization, business intelligence, small business credit cards, member engagement, fintech solutions, fraud management, memebership services, ach services, wire transfer services, financial wellness, end-to-end ecosystem, collaborative partnerships, growth strategies, transformative solutions, industry leadership, sustained growth, financial institutions, innovation in finance, accelerated success, members support, corporate governance, credit union philosophy, velocity in service, strategic planning, community banking, integrated services, compliance management, market insights, service excellence, member resources, financial education, business transformation, progressive solutions, industry expertise, saas, finance, management consulting, finance technology, information technology &amp; services, enterprise software, enterprises, computer software, computer &amp; network security, conflict resolution, e-commerce, consumer internet, consumers, internet, analytics</v>
          </cell>
          <cell r="J384" t="str">
            <v>Amazon CloudFront, Salesforce, Amazon Elastic Load Balancer, Microsoft Office 365, Amazon AWS, Rackspace Email, Workday, Magento, Slack, Active Campaign, Backbone JS Library, Marketo, Pardot, Typekit, Mobile Friendly, Cvent, Cloudinary, Webex, Microsoft PowerPoint, AWS SDK for JavaScript, Navan (Formerly TripActions), SQL, C#, React, Azure Devops, AWS Trusted Advisor, Microsoft Azure Monitor, SolarWinds, Visa, Mastercard Offers, Fiserv, CLEAR, Google AdWords Conversion, Excel4Apps, Outlook, Star, OneTrust Tech Risk &amp; Compliance, Secured MVC Forum on Windows 2012 R2, Apple macOS, Microsoft 365, ServiceNow, Autopilot, Microsoft Intune Enterprise Application Management, Microsoft Authenticator, Azure Virtual Desktop, Saviynt, Infor Workforce Management (WFM), Microsoft Office, Seismic, Hugging Face, Keras, NumPy, PyCharm, Python, R, RStudio, ACL, Oracle Fusion Middleware, Oracle Integration Cloud, Oracle BI Publisher, Sage Fixed Assets, Zoho Projects, Gem, Cascade CMS, FIS, Temenos Transact, Cision, Cisco WebEx Teams, Microsoft Windows Server 2012, Azure Linux Virtual Machines, Microsoft Entra ID, Microsoft Active Directory Federation Services, Terraform, Azure Resource Manager, Siemens SIMATIC S7, Apache Pig, Cisco Catalyst 9800 Series Wireless Controllers, Falco, VMware, Microsoft AdCenter, Red Hat, Cisco AppDynamics, , Microsoft Excel, Microsoft Teams, DotNetNuke, Agilent Technologies, Admin, Git, PCF International, Security, IBM Content Manager for iSeries, SimCorp Gain, Netlify, AI, Data Analytics, Jira, SharePoint, Databricks, Google Identity Services APIs, Microsoft SQL Server Reporting Services, Tableau, SAP BusinessObjects Business Intelligence (BI)</v>
          </cell>
          <cell r="O384">
            <v>1400000000</v>
          </cell>
          <cell r="Q384" t="str">
            <v>Velera is a credit union service organization (CUSO) and integrated fintech solutions provider, serving over 4,000 financial institutions across the United States. Formed from the merger of PSCU and Co-op Solutions, Velera focuses exclusively on empowering credit unions with over 45 years of combined expertise in the industry.
The company offers a wide range of financial technology solutions, including streamlined payments solutions, custom card products, and operations optimization services. Velera's Payments Hub integrates various payment methods, while its card solutions enhance member engagement through custom designs. Additionally, Velera fosters innovation through initiatives like the Velera Innovation Alliance and the Fintech Engagement Program, connecting credit unions with vetted fintech solutions. The company also provides market research capabilities to help institutions understand consumer trends and industry developments. 
Velera values its employees and promotes a collaborative work environment, emphasizing diversity, equity, and community involvement.</v>
          </cell>
          <cell r="R384">
            <v>1977</v>
          </cell>
        </row>
        <row r="385">
          <cell r="A385" t="str">
            <v>ICL Group</v>
          </cell>
          <cell r="B385">
            <v>0</v>
          </cell>
          <cell r="C385">
            <v>13000</v>
          </cell>
          <cell r="D385" t="str">
            <v>chemicals</v>
          </cell>
          <cell r="E385" t="str">
            <v>http://www.icl-group.com</v>
          </cell>
          <cell r="F385" t="str">
            <v>http://www.linkedin.com/company/icl-group</v>
          </cell>
          <cell r="G385" t="str">
            <v>Hoffman Estates</v>
          </cell>
          <cell r="H385" t="str">
            <v>Illinois</v>
          </cell>
          <cell r="I385" t="str">
            <v>food, engineered materials, science, agriculture, chemicals, agricultural chemicals, industrials, bromine, energy, advanced materials, environmental sustainability, chemical manufacturing, phosphates, polyhalite mining, energy storage chemicals, circular economy, strategic acquisitions, precision agriculture, food additives, global markets, high-tech solutions, specialty minerals, potash mining, flame retardants, foodtech, r&amp;d investment, phosphate specialties, water treatment chemicals, food &amp; beverage, potash, sustainable development, risk management, agritech, bromine compounds, biostimulants, sustainable agriculture, supply chain management, industrial solutions, flame retardant solutions, fertilizer production, specialty fertilizers, industrial manufacturing, fertilizers, b2b, innovative solutions, industrial chemicals, polyhalite, food safety chemicals, water &amp; waste management, sustainability, sustainable chemistry, global expansion, product innovation, services, innovation, all other chemical product and preparation manufacturing, controlled release fertilizers, foliar fertilizers, fertigated fertilizers, agriculture solutions, energy storage solutions, food tech, landscape solutions, personal care products, oil and gas drilling, global food security, water treatment solutions, transportation solutions, nutrient use efficiency, open innovation, smart agriculture, environmental impact, research and development, premium crop nutrition, phosphate production, agtech, sustainable technologies, multi-nutrient fertilizers, ecosystem support, energy generation, crop protection, dental care products, healthcare solutions, animal nutrition, cosmetic ingredients, industry 4.0, sustainable development goals, corporate social responsibility, innovation accelerators, employee development, leadership in industry, diversity and inclusion, cultural sustainability, biodegradable materials, partnerships in agriculture, healthcare, finance, legal, manufacturing, distribution, transportation, consumer goods, consumers, material science, environmental services, renewables &amp; environment, logistics &amp; supply chain, research &amp; development, health care, health, wellness &amp; fitness, hospital &amp; health care, financial services, mechanical or industrial engineering</v>
          </cell>
          <cell r="J385" t="str">
            <v>Salesforce, Cloudflare DNS, Outlook, Microsoft Office 365, CloudFlare Hosting, VueJS, Microsoft Application Insights, React Redux, Citrix NetScaler, Mapbox, SuccessFactors (SAP), Slack, reCAPTCHA, Google Font API, BugHerd, WordPress.org, Mobile Friendly, Google Tag Manager, Shutterstock, Vimeo, SAP, Argo, QAD Adaptive ERP, Gem, Siemens SIMATIC SCADA, AC500 PLC, Air, AMP, Connect, DC Storm, Git, Google AdWords Conversion, Medium, Microsoft Excel, Microsoft Windows Server 2012, Motorola, React, Star, Tor, FRAC Pumps, Power BI Documenter, Excel4Apps, CONTROL, MercuryGate TMS, ISO+â„¢, PowerBI Tiles, Microsoft Office, Quip, S&amp;P Capital IQ Pro, The PI System, 24-7 Media, Anaplan, enablon, SAP SuccessFactors Learning, SAP EHS, SentenceTransformers, UPS, .NET, SharePoint, Microsoft Intune Enterprise Application Management, Autopilot, Microsoft Advanced Group Policy Management, Microsoft Teams, Microsoft Teams Rooms, Microsoft 365, Qualcomm Edgewise Suite, Salesforce CRM Analytics, AutoCAD, Microsoft Project, CAT, Harmony Email &amp; Collaboration, Python, SQL, accessiBe, Homestead, Liquid, Olo, ICP, Microsoft PowerPoint, Microsoft Azure Monitor, AWS Trusted Advisor, IBM ILOG CPLEX Optimization Studio, Microsoft Power Automate, AI, web3, Check Point CloudGuard Harmony Connect (CloudGuard Connect), AWS App Mesh, Cisco TelePresence Management Suite (TMS), AuditBoard, Compressor, Linkedin Marketing Solutions, SAP SuccessFactors, Ecovadis, Wider Planet, E2open, IBM System i Midrange Computing Server, ANGEL LMS, poly, Google Cloud Scheduler, SS&amp;C</v>
          </cell>
          <cell r="K385">
            <v>618107001</v>
          </cell>
          <cell r="L385" t="str">
            <v>Other</v>
          </cell>
          <cell r="M385">
            <v>197000000</v>
          </cell>
          <cell r="N385">
            <v>44835</v>
          </cell>
          <cell r="O385">
            <v>7153000000</v>
          </cell>
          <cell r="Q385" t="str">
            <v>ICL Group Ltd. is a multinational manufacturing company with a strong focus on fertilizers, specialty minerals, and industrial chemicals. Established in 1929, the company has a rich history rooted in the extraction of Dead Sea minerals. It became a state-owned entity in 1968 and has since evolved into a global leader in sustainable agriculture and engineered materials, with a commitment to innovation and sustainability.
The company operates mines in various locations, including Israel, Spain, the UK, China, the US, South America, and Ethiopia. ICL produces a significant portion of the world's bromine, potash, magnesium, and phosphate rock. Its core markets include agriculture, food, and engineered materials, providing a range of products such as specialty fertilizers, flame retardants, and water treatment solutions. ICL is the largest supplier of fertilizers and chemicals in Israel and exports to customers across Europe and Asia.</v>
          </cell>
          <cell r="R385">
            <v>1968</v>
          </cell>
        </row>
        <row r="386">
          <cell r="A386" t="str">
            <v>McKinsey &amp; Company</v>
          </cell>
          <cell r="B386">
            <v>0</v>
          </cell>
          <cell r="C386">
            <v>40000</v>
          </cell>
          <cell r="D386" t="str">
            <v>management consulting</v>
          </cell>
          <cell r="E386" t="str">
            <v>http://www.mckinsey.com</v>
          </cell>
          <cell r="F386" t="str">
            <v>http://www.linkedin.com/company/mckinsey</v>
          </cell>
          <cell r="G386" t="str">
            <v>New York</v>
          </cell>
          <cell r="H386" t="str">
            <v>New York</v>
          </cell>
          <cell r="I386" t="str">
            <v>management consulting, consulting, business consulting &amp; services, corporate finance, management research, leadership in crisis, technology, supply chain management, business intelligence, social impact, energy &amp; utilities, management, diversity and inclusion, client confidentiality, healthcare, organizational design, climate action, sustainability, innovation, chemicals, services, customer journey, inclusive growth, logistics, public-private partnerships, sustainable growth models, education, operational efficiency, ethical responsibilities, ethical consulting, client advisory, corporate strategy, innovation frameworks, b2b, client impact, research publications, global business trends, business frameworks, talent acquisition, economic research, industry expertise, public sector, digital transformation, corporate social responsibility, global economic analysis, customer engagement, finance, government, corporate governance, pro bono consulting, performance improvement, leadership development, knowledge creation, financial services, automotive, industry disruption, risk management, management frameworks, proprietary tools, operations, sustainability consulting, knowledge dissemination, business research, technology scaling, economic growth, strategy advisory, customer experience, public sector consulting, workforce upskilling, talent development, public health strategies, business transformation, management consulting services, strategy, social impact initiatives, agriculture, digital innovation, public policy consulting, client service excellence, climate strategies, energy, telecommunications, performance management, aerospace, retail, geopolitical resilience, strategy development, employee engagement, data analysis, automation solutions, leadership insights, policy adaptation, business model innovation, sustainability initiatives, market analysis, economic impact, ai integration, employee training, workforce diversity, remote work strategies, collaborative leadership, financial performance, healthcare workforce, labor market trends, reskilling programs, competitive analysis, customer journey mapping, c-suite strategies, global trade dynamics, cybersecurity measures, small business growth, job marketplace insights, stakeholder engagement, strategic decision-making, entrepreneurial opportunities, change management, employee wellness programs, communications strategy, mentorship programs, brand positioning, organizational culture, investment strategies, future workforce planning, financial resilience, corporate responsibility, market growth areas, non-profit, logistics &amp; supply chain, analytics, information technology &amp; services, health care, health, wellness &amp; fitness, hospital &amp; health care, environmental services, renewables &amp; environment, data analytics, nonprofit organization management</v>
          </cell>
          <cell r="J386" t="str">
            <v>Akamai, Salesforce, Akamai DNS, Sendgrid, Pardot, Microsoft Office 365, DemandBase, Brightcove, Drupal, VueJS, Pantheon, Atlassian Cloud, AWS SDK for JavaScript, OneTrust, Create React App, MongoDB, Figma, Marketo, Omniture (Adobe), ServiceNow, Hubspot, Slack, Hotjar, Google Tag Manager, Mobile Friendly, DynamicYield, SOASTA, Facebook Login (Connect), SAP, Tableau, PowerBI Tiles, Microsoft Excel, Microsoft PowerPoint, Python, PySpark, SQL, Airflow, Databricks, Dask, Docker, Kubernetes, AWS Trusted Advisor, IBM ILOG CPLEX Optimization Studio, Microsoft Azure Monitor, Javascript, TypeScript, React, Angular, Next.js, C#, Node.js, GitHub Actions, AngularJS, PostgreSQL, Terraform, Jenkins, CircleCI, Travis CI, Gem, SAP Ariba Platform, SAP Integrated Business Planning, Azure OpenAI Service, AWS Bedrock, Google, Mode, Amazon S3, Apache Parquet, AVRO, dbt, JWT, Reviews, SES, Snow, Snowflake, Jira, GitHub, Microsoft Office, AI, Telligent, Lytics, Google AdWords Conversion, Excel4Apps, MySQL, ACL, Sizmek (MediaMind), Process automation package for service request creation in SAP S/4HANA Utilities, SnapLogic- Data Integration and Automation, , SAP ERP Central Component (ECC), Lens, go+, HELM, Tor, PyTorch, R, Spark, TensorFlow, AWS Glue, AWS Lambda, AWS Step Functions, Delta Lake, Spring, Akamai Connected Cloud (formerly Linode), Flask, Zoomdata, Google Publisher Tag (GPT), ANGEL LMS, ROOM, Confirmit, Forsta, Qualtrics, .NET, Eyefinity OfficeMate, Express, Anthropic Claude, Cohere AI, Langchain, OpenAI, Unity Catalog, OpenNebula, Microsoft Windows Server 2012, Outlook, Amazon EKS Anywhere, Argocd, Argo, Agilent Technologies, AWS Analytics, Google Cloud, Azure Analysis Services, MLflow, Microsoft.NET Core 3.1, Docking &amp; MDI for WPF, Apache Spark, Amazon Web Services (AWS), Microsoft Azure, Oracle Cloud, Accusoft, Shopify Hydrogen, Fastapi, AWS Wavelength, Salesforce Marketing Cloud, Google Cloud Platform, Apache Kafka, Amazon Kinesis, Grafana, Prometheus, Amazon CloudWatch, Dagster, Oracle Database Security, SCHEMA ST4, Quest ActiveRoles Server, Apple Laptop, Micro, Nielsen Display Ads (Formerly eXelate), ADAPT, Quip, Candid, Linkedin Marketing Solutions, ServiceNow IT Service Management (ITSM), ServiceNow IT Operations Management (ITOM), Cisco UCS Manager, eCentral, Azure Linux Virtual Machines, AT&amp;T</v>
          </cell>
          <cell r="K386">
            <v>109749365</v>
          </cell>
          <cell r="L386" t="str">
            <v>Venture (Round not Specified)</v>
          </cell>
          <cell r="M386">
            <v>109749365</v>
          </cell>
          <cell r="N386">
            <v>43712</v>
          </cell>
          <cell r="O386">
            <v>16000000000</v>
          </cell>
          <cell r="Q386" t="str">
            <v>McKinsey &amp; Company is a prominent global management consulting firm founded in 1926 by James O. McKinsey. Originally established in Chicago, the firm has grown to become one of the largest consulting firms in the world, known for its expertise in advising corporations and governments on strategic and operational challenges. McKinsey has a rich history of innovation, including pioneering the use of accounting principles as management tools and playing a key role in the development of the universal product code (UPC).
The firm offers a range of services, including strategic consulting, operational improvement, and organizational design. Over the years, McKinsey has expanded its capabilities to include analytics, digital consulting, and sustainability initiatives. It partners with clients across various sectors, from multinational corporations to government agencies, and is committed to social impact through initiatives like the nonprofit Generation, which addresses global youth unemployment. McKinsey is recognized for its strong professional culture and values, focusing on attracting top talent to tackle complex problems.</v>
          </cell>
          <cell r="R386">
            <v>1926</v>
          </cell>
        </row>
        <row r="387">
          <cell r="A387" t="str">
            <v>Omnicell</v>
          </cell>
          <cell r="B387">
            <v>0</v>
          </cell>
          <cell r="C387">
            <v>3700</v>
          </cell>
          <cell r="D387" t="str">
            <v>hospital &amp; health care</v>
          </cell>
          <cell r="E387" t="str">
            <v>http://www.omnicell.com</v>
          </cell>
          <cell r="F387" t="str">
            <v>http://www.linkedin.com/company/omnicell</v>
          </cell>
          <cell r="G387" t="str">
            <v>Fort Worth</v>
          </cell>
          <cell r="H387" t="str">
            <v>Texas</v>
          </cell>
          <cell r="I387" t="str">
            <v>operational efficiency, patient safety operational efficiency, patient safety &amp; operational efficiency, patient safety, computer manufacturing, technology, hospitals &amp; health care, error reduction, medication safety software, pharmacy automation saas, retail pharmacy solutions, cloud pharmacy management, hospital automation solutions, automation technology, medication dispensing systems, medication adherence, automation robotics, pharmacy workflow software, automated storage, healthcare automation, regulatory compliance, clinical decision support, robotic dispensing, information technology, autonomous pharmacy, medication management outcomes, medical equipment and supplies manufacturing, services, remote clinic medication management, pharmacy data insights, hospitals, iv pharmacy automation, hospital pharmacy, medication safety protocols, robotic iv compounding, digital health, robotics, pharmacy operations, software solutions, patient safety technology, clinical outcomes, cloud-based analytics, medical devices, healthcare equipment &amp; supplies, pharmacy software, automation, data analytics, supply chain analytics, clinical workflow optimization, cost savings, medication inventory analytics, pharmacy inventory, pharmacy services, retail pharmacy, medication compounding robotics, cloud analytics, medication safety automation, digital transformation, inventory control, predictive analytics, pharmacy logistics, pharmacy automation innovation, pharmacy robotics, medication safety monitoring, medication compliance, pharmacy automation, medication waste reduction, supply chain efficiency, b2b, cloud computing, medication management, consulting services, clinical workflow, hospital pharmacy solutions, healthcare technology, medication safety systems, medication safety technology, inventory management, inventory visibility, healthcare it, medication dispensing, patient care improvement, supply chain control, iv compounding automation, medication tracking, inventory optimization, specialty pharmacy management, predictive modeling, clinical workflow automation, workflow management, specialty pharmacy, medication adherence technology, workflow automation, supply chain automation in healthcare, hospital supply chain automation, medication safety compliance, pharmacy informatics, retail, medication waste analytics, system integration, medication safety case studies, healthcare data management, medication inventory management, medication safety, iv automation, software as a service, pharmacy management, central pharmacy automation, iv compounding, robotics in pharmacy, smart devices, automated dispensing, ivx station, pharmacy carousel, supply chain optimization, pharmacy automation solutions, cost reduction in healthcare, patient care enhancement, software for inventory management, connected intelligence, sterile compounding solutions, pharmacy technician support, cost savings strategies, optimal pharmacy operations, patient-centric pharmacy, analytics and data insights, workforce productivity, pharmacy technology services, real-time medication monitoring, medication inventory control, outcomes-centric innovation, healthcare transformation, comprehensive pharmacy solutions, automated medication dispensing, central fill pharmacy operations, waste reduction, technical support for pharmacy, pharmacy compliance, iv workflow management, smart inventory solutions, medication visibility, live dashboards for pharmacy, remote pharmacy expertise, advanced medication handling, healthcare efficiency technologies, pharmacy improvement strategies, benchmarking pharmacy practices, automated workflow integration, healthcare industry collaboration, reducing human error in pharmacy, outcomes measurement in healthcare, healthcare, distribution, hospital &amp; health care, health, wellness &amp; fitness, information technology &amp; services, mechanical or industrial engineering, enterprise software, enterprises, computer software, management consulting, saas, health care</v>
          </cell>
          <cell r="J387" t="str">
            <v>Pardot, CloudFlare Hosting, Microsoft Office 365, Brightcove, Drupal, accessiBe, Atlassian Cloud, Drift, OneTrust, React Redux, Amazon SES, Slack, Salesforce, JQuery 2.1.1, Fivetran, Facebook Login (Connect), Bizible, Mobile Friendly, DoubleClick Conversion, Bing Ads, Linkedin Marketing Solutions, Google Tag Manager, Facebook Widget, Facebook Custom Audiences, Google Analytics, BugHerd, reCAPTCHA, Wistia, The Trade Desk, Hotjar, Google Dynamic Remarketing, DoubleClick, Remote, Omnicell One, Microsoft Windows Server 2012, NICE, Gainsight, Planview LeanKit, SAP ECC, SAP S/4HANA, SAP HANA, MediaLets, Power BI Documenter, SAP Variant Configuration and Pricing, Microsoft Excel, Microsoft PowerPoint, Gong, Zoomdata, Microsoft Office, Inventor, SAP, Outlook, Google AdWords Conversion, NetSuite, C#, Microsoft.NET Core 3.1, Angular, TypeScript, Docker, Kubernetes, Scala, Python, Apache Kafka, Spark, Delta Lake, AWS Trusted Advisor, Lambda Cloud, Databricks, Jupyter, Datadog, Concur, .NET, Figma, CSS, SAP CRM, SAP ERP</v>
          </cell>
          <cell r="K387">
            <v>637000000</v>
          </cell>
          <cell r="L387" t="str">
            <v>Debt Financing</v>
          </cell>
          <cell r="M387">
            <v>575000000</v>
          </cell>
          <cell r="N387">
            <v>44075</v>
          </cell>
          <cell r="O387">
            <v>1184845000</v>
          </cell>
          <cell r="Q387" t="str">
            <v>Omnicell is a health technology company focused on improving medication management in healthcare settings through automated pharmacy solutions and services. Founded in 1992 and headquartered in Mountain View, California, Omnicell aims to transform the pharmacy care delivery model with a vision of achieving zero-error medication management through its Autonomous Pharmacy initiative.
The company offers a range of products and services, including automated dispensing cabinets, pharmacy automation systems, IV automation solutions, and software solutions like Omnicell Oneâ„¢, a cloud-based predictive intelligence platform. Their offerings also include specialty pharmacy management services and advanced analytics for inventory optimization. Omnicell has established a strong market presence, with over 14,000 automated dispensing cabinets installed in healthcare facilities and a market valuation exceeding $5 billion. The company has grown through strategic acquisitions, enhancing its capabilities in various areas of pharmacy management.</v>
          </cell>
          <cell r="R387">
            <v>1992</v>
          </cell>
        </row>
        <row r="388">
          <cell r="A388" t="str">
            <v>Liberty Mutual Insurance</v>
          </cell>
          <cell r="B388">
            <v>0</v>
          </cell>
          <cell r="C388">
            <v>42000</v>
          </cell>
          <cell r="D388" t="str">
            <v>insurance</v>
          </cell>
          <cell r="E388" t="str">
            <v>http://www.libertymutual.com</v>
          </cell>
          <cell r="F388" t="str">
            <v>http://www.linkedin.com/company/liberty-mutual-insurance</v>
          </cell>
          <cell r="G388" t="str">
            <v>Boston</v>
          </cell>
          <cell r="H388" t="str">
            <v>Massachusetts</v>
          </cell>
          <cell r="I388" t="str">
            <v>insurance, finance, services, insurance risk analysis, insurance market expansion, long-term relationships, insurance regulation, insurance customer experience, insurance ratings, insurance underwriting, insurance claims automation, insurance industry leadership, insurance regulatory compliance, insurance policies, insurance innovation, insurance technology, insurance transparency, insurance market research, customer service, insurance product customization, insurance community programs, insurance claims tracking, personal insurance, insurance digital transformation, insurance industry, insurance policy customization, insurance brokerage, insurance market, insurance risk transfer, insurance claims, insurance premium, insurance policy management software, insurance policyholder engagement, business insurance, commercial insurance, insurance fraud detection, insurance solutions, insurance products, insurance compliance, insurance distribution, claims management, insurance partnership programs, global insurance operations, mutual insurance, insurance customer support, global insurer, property and casualty, risk management, insurance provider, insurance company, homeowners insurance, financial services, insurance industry analytics, insurance fraud prevention, community-focused insurance, insurance coverage, b2b, e-commerce, specialty insurance, insurance sustainability practices, policyholder ownership, insurance marketing, diversified portfolio, insurance partnership, insurance claims handling, liability insurance, property casualty insurance, customer-centric insurance, insurance portfolio management, b2c, specialty reinsurance solutions, auto insurance, insurance innovation initiatives, insurance financial ratings, mutual ownership model, insurance risk assessment tools, d2c, insurance services, direct insurance (except life, health, and medical) carriers, insurance pricing, insurance product innovation, reinsurance, liability coverage, diversified risk portfolio, insurance data security, insurance customer engagement, insurance data analytics, claims processing, long-term insurance partnerships, risk assessment, insurance claims automation tools, insurance claims management systems, digital insurance platforms, insurance product development, retail, insurance policy management, financial strength, insurance analytics, insurance automation, insurance sustainability, home insurance, insurance premium optimization, distribution, consumer internet, consumers, internet, information technology &amp; services, home &amp; rental insurance, life insurance</v>
          </cell>
          <cell r="J388" t="str">
            <v>Akamai, Akamai DNS, Microsoft Office 365, Drupal, Atlassian Cloud, OneTrust, React Redux, The Trade Desk, MongoDB, ExactTarget, Salesforce Live Agent, Slack, Salesforce, Adobe Marketing Cloud, DemandBase, WP Engine, iCIMS, Pardot, Taleo, Mobile Friendly, Google Analytics, Adobe TestAndTarget, Amazon Associates, SOASTA, Adobe Media Optimizer, Qualtrics, Facebook Widget, HeapAnalytics, AppNexus, Google Dynamic Remarketing, WordPress.org, Google Maps (Non Paid Users), Google Places, Google Tag Manager, DoubleClick, Omniture (Adobe), DoubleClick Conversion, Segment.io, Google Maps, Flashtalking, LiveRamp, DoubleClick Floodlight, Tealium, Bing Ads, Google Font API, Google AdSense, Vimeo, ClickTale, Google AdWords Conversion, Facebook Custom Audiences, Facebook Login (Connect), Linkedin Marketing Solutions, greyscale - grey, Adform, Cedexis Radar, YouTube, Python, React, AWS Trusted Advisor, Spring Boot, Spring, AWS SDK for JavaScript, Javascript, Node.js, TypeScript, Angular, GitHub, Bootstrap, Amazon DynamoDB, API Gateway, Amazon Simple Queue Service (SQS), SNS, Amazon CloudWatch, CDK, Lambda Cloud, GitHub Actions, ChatGPT, Microsoft Purview eDiscovery, Gem, Snowflake, Jira, AI, SAS Enterprise Guide, SQL, SysTools VBA Password Recovery, PowerBI Tiles, Microsoft Office, Salesforce CRM Analytics, Mode, Visio, Guidewire ClaimCenter, Apigee, Ping Identity, Microsoft SQL Server Reporting Services, GitHub Copilot, Datadog, Splunk, Micro, BERT, Earnix, Jama Connect for Requirements Management, Tor, Guidewire PolicyCenter, SimCorp Dimension, Box, Act!, Microsoft Teams, SharePoint, Air, Stormshield, Adform DMP, SAP BusinessObjects Business Intelligence (BI), .NET, ECS, AWS Fargate, Sizmek (MediaMind), OpenAI Whisper, Pega Case Management, UserZoom, Blackrock Aladdin, SAP, AWS Organizations, Scrum Do, Cvent, Amazon EKS Anywhere, Docker, Guidewire, Jenkins, TeamCity, Kubernetes, Microsoft Excel, Microsoft PowerShell, Google Cloud Machine Learning Engine, Argon CI/CD Security, Apache Iceberg, AWS Glue Data Catalog, Informatica, SAS Viya, Teradata, R, Redshift, Amazon EC2, Airflow, DATAflow, AWS CloudFormation, AWS Step Functions, Amazon Virtual Private Cloud (Amazon VPC), AWS OpsWorks, AWS Analytics, Amazon S3, AWS Glue, SAP S/4HANA, SAP Fiori, Canal, McAfee Total Protection for Data Loss (DLP), Blackboard LMS, Reval, Microsoft PowerPoint, VueJS, Copilot, Axis Communications, SpiraTest, Aviatrix, Cleverbridge, Frame, Apache Camel, Cloud Foundry, Springboot, PostgreSQL, GitLab, AWS CodePipeline, Zip, Prometheus, Google Cloud Monitoring, AWS Key Management Service (KMS)</v>
          </cell>
          <cell r="K388">
            <v>3866207000</v>
          </cell>
          <cell r="L388" t="str">
            <v>Debt Financing</v>
          </cell>
          <cell r="M388">
            <v>1000000000</v>
          </cell>
          <cell r="N388">
            <v>44713</v>
          </cell>
          <cell r="O388">
            <v>50200000000</v>
          </cell>
          <cell r="P388">
            <v>78</v>
          </cell>
          <cell r="Q388" t="str">
            <v>Liberty Mutual is a diversified global insurance company founded in 1912 and headquartered in Boston, Massachusetts. It is one of the largest property and casualty insurers in the world, employing over 45,000 people across more than 900 locations. As a mutual holding company, Liberty Mutual is owned by its policyholders, allowing it to maintain a focus on their needs.
The company offers a wide range of insurance products, including personal insurance like automobile and homeowners insurance, commercial insurance, specialty lines, workers' compensation, and life insurance. Liberty Mutual ranks as the 4th largest property and casualty insurer in the U.S. and the 6th largest globally. It has a strong international presence, operating in various countries and expanding through strategic acquisitions, which have helped it grow from a regional insurer to a global leader in the insurance industry.</v>
          </cell>
          <cell r="R388">
            <v>1912</v>
          </cell>
        </row>
        <row r="389">
          <cell r="A389" t="str">
            <v>YouTube</v>
          </cell>
          <cell r="B389">
            <v>0</v>
          </cell>
          <cell r="C389">
            <v>150000</v>
          </cell>
          <cell r="D389" t="str">
            <v>information technology &amp; services</v>
          </cell>
          <cell r="E389" t="str">
            <v>http://www.youtube.com</v>
          </cell>
          <cell r="F389" t="str">
            <v>http://www.linkedin.com/company/youtube</v>
          </cell>
          <cell r="G389" t="str">
            <v>San Bruno</v>
          </cell>
          <cell r="H389" t="str">
            <v>California</v>
          </cell>
          <cell r="I389" t="str">
            <v>computer science, mechanical engineering, electrical engineering, computer engineering, biomedical engineering, systems science, industrial engineering, engineering, mobile, technology, big data, construction, information technology, enterprise software, software, technology, information &amp; internet, media and entertainment, online video, video analytics, video content discovery, content delivery network optimization, information technology and services, youtube premium, youtube tv streaming, content moderation, content monetization, video user interface, user experience, subscription services, video content management system, video engagement metrics, global audience, video upload, global video streaming, recommendation system personalization, video content moderation, web search portals, libraries, archives, and other information services, entertainment, advertising platform, video marketing tools, youtube partner program, influencer marketing, video categories, video streaming quality, subscription model, video platform infrastructure, video promotion strategies, content monetization tools, video infrastructure, video content, video encoding, video distribution, innovation, video encoding algorithms, video platform, user-generated content, video infrastructure scalability, video viewing, video content delivery, creator support, video streaming quality enhancement, video sharing, content creation, content delivery network, online content platforms, video platform user interface, digital marketing, user engagement, social media, creator monetization tools, recommendation algorithms, video content delivery network, video recommendations, personalized video recommendations, live streaming technology, video engagement, video promotion, video content discovery algorithms, video hosting, video playback, video streaming, media platform, services, video content management, live broadcasting, content management, video analytics and insights, content moderation tools, content discovery, video playback technology, user-generated content management, youtube tv, video algorithms, youtube premium features, subscription service integration, video optimization techniques, video platform security, digital entertainment, digital advertising, digital marketing on youtube, video analytics platform, video platform technology, b2c, youtube music, video marketing, youtube music platform, creator support tools, video optimization, video advertising, personalized recommendations, app development, video distribution networks, live streaming, monetization, community guidelines, short video format, data privacy, copyright management, algorithm optimization, video editing tools, creator earnings, audience analytics, monetization policies, community building, parental controls, inappropriate content management, rights management, educational content, content id, spam prevention, hate speech policy, digital wellbeing, trust and safety, video uploading, channel creation, creative expressions, youth protection, live chats, safety mechanisms, creator tools, community engagement, video categorization, user feedback, creator resources, brand partnerships, performance measurement, audience targeting, education, distribution, consumer products &amp; retail, mechanical or industrial engineering, internet, information technology &amp; services, enterprises, computer software, b2b, consumer internet, consumers, ux, marketing &amp; advertising, apps, software development</v>
          </cell>
          <cell r="J389" t="str">
            <v>Gmail, Google Apps, YouTube, Facebook Custom Audiences, Multilingual, Google Tag Manager, Google Analytics, AT Internet, Google Font API, iTunes, Amadesa, MailChimp, Open AdStream (Appnexus), Paypal, Mobile Friendly, Google Play, New Relic, Remote, Google Search Central, Bombora Measurement, AI, CAT, Gem, Shopp, SQL, CallMiner Eureka, Azure Data Lake Storage, Python, R, Dv360, Google Ads, Connect, Kantar Marketplace, Microsoft App-V, GoToAssist (FASTchat), Microsoft Purview eDiscovery, Kiosked, Android, Mode</v>
          </cell>
          <cell r="K389">
            <v>1666975000</v>
          </cell>
          <cell r="L389" t="str">
            <v>Merger / Acquisition</v>
          </cell>
          <cell r="M389">
            <v>0</v>
          </cell>
          <cell r="N389">
            <v>45870</v>
          </cell>
          <cell r="O389">
            <v>36147000000</v>
          </cell>
          <cell r="Q389" t="str">
            <v>YouTube is an American online video-sharing and social media platform, founded in 2005 by Chad Hurley, Steve Chen, and Jawed Karim. Headquartered in San Bruno, California, it was acquired by Google in 2006. YouTube allows users to upload, share, view, and discover a wide range of videos, supporting user-generated content across various categories such as entertainment, education, and music.
Key features of YouTube include video uploading and streaming, YouTube Analytics for creators to track viewer engagement, and YouTube Live for real-time streaming. The platform also offers subscription services, including ad-free music videos. YouTube has evolved to support content creators with monetization tools and has integrated with Google's infrastructure to enhance its services.</v>
          </cell>
          <cell r="R389">
            <v>2023</v>
          </cell>
        </row>
        <row r="390">
          <cell r="A390" t="str">
            <v>Symantec</v>
          </cell>
          <cell r="B390">
            <v>0</v>
          </cell>
          <cell r="C390">
            <v>13000</v>
          </cell>
          <cell r="D390" t="str">
            <v>information technology &amp; services</v>
          </cell>
          <cell r="F390" t="str">
            <v>http://www.linkedin.com/company/symantec</v>
          </cell>
          <cell r="G390" t="str">
            <v>San Jose</v>
          </cell>
          <cell r="H390" t="str">
            <v>California</v>
          </cell>
          <cell r="I390" t="str">
            <v>information protection, identity protection &amp; authentication, encryption, antivirus &amp; malware protection, cyber security services, cloud data protection, ediscovery, threat protection, security, internet, information technology, software development, information technology &amp; services</v>
          </cell>
          <cell r="J390" t="str">
            <v>UltraDns, Gmail, Google Apps, Microsoft Office 365, Amazon AWS, CloudFlare Hosting, SendInBlue, Atlassian Cloud, Vercel, Drift, OneTrust, Workday, Eloqua, NetSuite, Wordpress VIP, Amazon SES, Hubspot, Slack, Salesforce, Adobe Marketing Cloud, Bluekai, DemandBase, Brightcove, Drupal, React, Google Analytics, Facebook Login (Connect), Linkedin Widget, Mobile Friendly, Google Dynamic Remarketing, Vimeo, Facebook Widget, Facebook Custom Audiences, Tealium, Hotjar, JQuery 2.1.1, DoubleClick Conversion, AddThis, Wistia, Shutterstock, Google Tag Manager, YouTube, AdRoll, Adobe Media Optimizer, Varnish, 33Across, AppNexus, Cornerstone On Demand, Multilingual, GoToWebinar, LiveRamp, Bootstrap Framework, Google Font API, Vidyard, Linkedin Marketing Solutions, DoubleClick, Linkedin Login, Liferay, New Relic, Workday Recruit, WordPress.org, Cedexis Radar, reCAPTCHA, Remote</v>
          </cell>
          <cell r="K390">
            <v>10737500000</v>
          </cell>
          <cell r="L390" t="str">
            <v>Merger / Acquisition</v>
          </cell>
          <cell r="M390">
            <v>10700000000</v>
          </cell>
          <cell r="N390">
            <v>43678</v>
          </cell>
          <cell r="Q390" t="str">
            <v>Symantec Corporation is a global leader in cybersecurity, storage, and systems management solutions. Founded in 1982 by Dr. Gary Hendrix, the company has grown into a Fortune 500 entity with over 20,000 employees across 50 countries, headquartered in Mountainview, California. Symantec made its mark in the cybersecurity sector with the launch of "Symantec Antivirus" in 1984 and has since expanded its offerings through strategic acquisitions and internal development.
The company provides a wide range of products, including antivirus and endpoint protection software, data management utilities, enterprise security solutions, and storage management tools. Symantec's solutions are designed for various platforms, including Windows, Mac OS, Linux, Android, and iOS. With a focus on integrating artificial intelligence and machine learning, Symantec continues to set industry standards and emphasizes security frameworks like Zero Trust and SASE. The company serves a diverse customer base, including more than 99% of Fortune 500 companies, and operates one of the largest data-intelligence networks in the world.</v>
          </cell>
          <cell r="R390">
            <v>1982</v>
          </cell>
        </row>
        <row r="391">
          <cell r="A391" t="str">
            <v>Apexon</v>
          </cell>
          <cell r="B391">
            <v>0</v>
          </cell>
          <cell r="C391">
            <v>5000</v>
          </cell>
          <cell r="D391" t="str">
            <v>information technology &amp; services</v>
          </cell>
          <cell r="E391" t="str">
            <v>http://www.apexon.com</v>
          </cell>
          <cell r="F391" t="str">
            <v>http://www.linkedin.com/company/apexon</v>
          </cell>
          <cell r="G391" t="str">
            <v>Santa Clara</v>
          </cell>
          <cell r="H391" t="str">
            <v>California</v>
          </cell>
          <cell r="I391" t="str">
            <v>it services &amp; it consulting, data &amp; analytics, predictive analytics, financial services technology, devops, services, data engineering, digital engineering, business intelligence, ai/automation, regtech, user experience, data analytics, advanced analytics, b2b, context-aware ai agents, computer systems design and related services, machine learning, industry-specific ai, manufacturing, ai for supply chain, ai for regulated industries, experience engineering, healthcare, cloud-native development, ai-native operations, application modernization, automation, ai, ai in healthcare, ai-powered data visualization, ai in retail, cloud migration, operations engineering, enterprise ai, agentrise ai platform, agentic ai, healthcare it, ai in manufacturing, cloud native platforms, data governance, quality engineering, iot, automotive &amp; manufacturing, ai for business processes, sustainability, high tech, automotive, ai in automotive, digital experience, cloud engineering, consulting, ai in banking, ai-driven automation, retail digital experience, cloud strategy, enterprise digital transformation, customer experience, life sciences, automotive digital solutions, experience design, enterprise software, managed data services, ai in high tech, deep learning in enterprise, application development, ai decision ecosystems, process optimization, mobile development, ai automation at scale, business transformation, data security, industry-specific solutions, data strategy, digital transformation, healthcare analytics, ai in financial services, analytics, operational efficiency, ai for operational efficiency, ui/ux design, cloud solutions, retail, ai in clinical operations, connected product engineering, connected devices, ai for personalized healthcare, ai for customer experience, innovation, data-driven decision making, data-driven insights, ai for retail personalization, ai in pharma, ai solutions, customer journey, industry-specific ai solutions, modernization, ai for customer insights, ai deployment, ai in cloud-native environments, financial services, customer engagement, cloud services, ai/ml, data management &amp; governance, high tech innovation, ai automation, data visualization, data management, generative ai, custom application development, cloud native development, intelligent automation, healthcare solutions, retail technology, iot development, salesforce integration, ecommerce enablement, agile methodologies, continuous testing, cybersecurity solutions, devops practices, digital commerce, application development life cycle, digital experience optimization, community engagement, test automation, performance testing, regression testing, digital lifecycle methodology, automated testing, artificial intelligence applications, customer insights analytics, data processing solutions, api integration, e-commerce, finance, consumer products &amp; retail, information technology &amp; services, enterprises, computer software, ux, artificial intelligence, mechanical or industrial engineering, health care, health, wellness &amp; fitness, hospital &amp; health care, environmental services, renewables &amp; environment, app development, apps, software development, computer &amp; network security, cloud computing, consumer internet, consumers, internet</v>
          </cell>
          <cell r="J391" t="str">
            <v>Outlook, Microsoft Office 365, Amazon AWS, Pagely, Angular JS v1, Slack, Salesforce, Hubspot, AddThis, Facebook Widget, Typekit, reCAPTCHA, Facebook Login (Connect), Bootstrap Framework, Google Font API, WordPress.org, Mobile Friendly, Linkedin Marketing Solutions, Shutterstock, Google Tag Manager, AI, MagnetVideo, .NET, Remedy Single Sign On, Jira Service Management, SQL, PostgreSQL, Jira, Tor, Python, Azure OpenAI Service, Amazon Web Services (AWS), Amazon EC2, Amazon EKS Anywhere, Amazon Kinesis, Amazon QuickSight, Amazon S3, Athena, AWS Glue Data Catalog, AWS Key Management Service (KMS), AWS Lake Formation, AWS Step Functions, ECS, Lambda Cloud, Redshift, Semrush, Sizmek (MediaMind), GitHub Enterprise, GitHub Actions, Terraform, AWS CloudFormation, Kubernetes, Mulesoft, Adobe After Effects, Adobe Premiere Pro, Adobe Photoshop, Strato, Figma, Microsoft 365, Acronis True Image, Diligent One Platform, formerly HighBond, FIS, React, React Native, REST, Red Hat JBoss Enterprise SOA Platform, Workday, Microsoft Project, OpCon, Microsoft PowerShell, AWS Trusted Advisor, C#, Microsoft VBScript, Amazon Virtual Private Cloud (Amazon VPC), Google AdWords Conversion, AWS Cloud Development Kit (AWS CDK), GitLab, Jenkins, AWS CodePipeline, Docker, Apache Kafka, MongoDB, TypeScript, AWS SDK for JavaScript, Databricks, PySpark, Delta Lake, IBM VSAM, Azure Monitor, Amazon CloudWatch, Microsoft Azure, Snowflake, IBM i, ReadyAPI, SOAPUI, Postman, Oracle Integration Cloud, Oracle E Business Suite, Azure Synapse Analytics, Azure Devops, Microsoft Power Automate, Microsoft SQL Server Reporting Services, Bitbucket, AWS Analytics, Amazon Linux 2, Secured MVC Forum on Windows 2012 R2, Java EE, IBM WebSphere Automation, VMware, Redux, Amazon CloudFront, API Gateway, AWS Glue, ServiceNow, DATAflow, Apache Beam, Google Cloud BigQuery, PubSub+, Google Cloud Storage, Google Cloud Dataproc, Google Cloud Composer, Airflow, IXL, Microsoft AdCenter, Micro, ACL, ServiceNow Service Portal, IBM FileNet Content Manager, SharePoint, Microsoft Power Platform, ebs, IBM Db2 for Linux, UNIX, and Microsoft Windows, Amazon Elastic Load Balancing, GitHub, Microsoft Azure Monitor, Copilot, Telligent, Workday Adaptive Planning, Workday Projects, Spring Boot, Spring, Oracle Database, HTML Pro, CSS, Git, Confluence, PL/SQL, , Microsoft PowerPoint, Microsoft Excel, Visio, Microsoft Windows Server 2012, Azure Linux Virtual Machines, IBM Rational Rhapsody Architect for Systems Engineers, 24-7 Media, IBM API Connect, Oracle XML DB, ANGEL LMS, Dell EMC PowerStore, Pinecone, Faiss, Weaviate, Thermo Scientific Chromeleon Chromatography Data System (CDS), PyTorch, TensorFlow, Mode, Microsoft.NET Core 3.1, Azure Data Lake Analytics, Azure Data Factory, Azure Event Hubs, Azure Stream Analytics, PowerBI Tiles, Azure Functions, COBOL, IBM Mainframe, IBM QRadar SIEM, Tenable Nessus, Splunk, Maven, Gradle, IBM Websphere, Apache Tomcat, IBM HTTP Server, Node.js, Control-M, Oracle Analytics Cloud, Datawrapper, Flashtalking by Mediaocean, Ning, OneTrust Tech Risk &amp; Compliance, Star, Micro Focus LoadRunner, Micro Focus Performance Center, Rise, dynaTrace, Soap Media, Microsoft Exchange Online, Microsoft Teams, Microsoft Intune, Azure AD Notifications, Azure Active Directory B2C, Akamai CDN Solutions, Microsoft Advanced Group Policy Management, Dell EMC Disaster Recovery, Google Cloud Platform, ManageEngine, Freshservice, Security, AWS Application Load Balancer, AWS Network Load Balancer, Google Dialogflow, SAP Data Quality Management, microservices for location data, SAP HANA, SAP Analytics Cloud, SAP BusinessObjects Business Intelligence (BI), SWIFT, Tableau, erwin Data Modeler, Ardoq, TestComplete, IBM DataPower Gateway, Mule runtime engine, J2EE, Standalone Tomcat - Java Servlet and JSP Platform by TurnKey Linux (HVM), EJBCA, Oracle JDBC, Apache log4j, JAX, IBM WebSphere Message Broker, CourseSites by Blackboard, Jama Connect for Requirements Management, Next.js, Javascript, npm, Yarn, Cisco DNA Spaces, Google Cloud Document AI, Angular, IBM z/OS Operating System, IBM CICS Transaction Server, Datadog, BigPanda, Unix, Perl, Dataiku, Unity Catalog, IBM Security QRadar SIEM, go+, Cisco VoIP, Frame, Criteo for Advertisers, SUSE, Azure Cloud Shell, Azure Active Directory, Azure Information Protection, Oracle SPF, dmarcian, JPA Health, Hibernate, FlipHTML5, Argon CI/CD Security, Spark, Azure Analysis Services, Adobe Experience Manager, Dassault SOLIDWORKS, Cision, Podman, Bash, Groovy, Make, AWS Bedrock, Salesforce Service Cloud, Salesforce Einstein Analytics, Aurora, Oracle Enterprise Manager, Oracle Automatic Storage Management (ASM), Playwright, , Conversant (ValueClick), Google AlloyDB for PostgreSQL, Apex, Microsoft Power Apps, Copado, DotNetNuke, PRO.FILE, Extend, Visual Studio, ASP.NET, Microsoft-IIS, Apache Maven, HTML5 Maker, jQuery, Pages, Knockout.js, Liquid, DATAVERSE LTD, Amazon DynamoDB, MySQL, Cassandra, JUnit, Jest, Enzyme, Apache Sqoop, Apache Oozie, Hive, Katalon Studio, Kong Insomnia, OpenProject, Microsoft Sql Server, Verint, Oracle BI Publisher, LucidChart, Saviynt, OpenLDAP, AWS Database Migration Service, SAP SuccessFactors Learning, Okta, Collibra, TrakSYS, Apache JMeter, Selenium WebDriver, Cursor, GraphQL, IBM ILOG CPLEX Optimization Studio, Amazon Managed Streaming for Apache Kafka (Amazon MSK), pandas, NumPy, Jupyter, AWS Transfer for SFTP, AVRO, Apache Parquet, Apache Hadoop HDFS, Apache Iceberg, BASE, Ataccama One, SAS Enterprise Guide, New Relic, Dash, Azure Managed Applications, MarkLogic, Dragon NaturallySpeaking, IBM AIX, Red Hat Fuse, Red Hat 3scale API Management, Apache Camel, Microsoft Distributed File System (DFS), Red Hat OpenShift, Prometheus, WP-Oauth, JTL-Shop 3, SmartCOMM, Snipcart, Citrix SD-WAN, Smartsheet, NIPR, Hadoop HDFS, Amazon Kinesis Data Analytics, CAT, SAS Analytics Pro, SAS Viya, Django, Gatling, Strands Retail, OpenSearch, Informatica, Crystal Ball, Netlify, Strategy (formerly MicroStrategy), SAP, AWS Lambda, IBM Cloud, Ansible, Office365, Appian, Microsoft Hyper-V Server, , Cisco Secure Firewall Management Center, Oracle Solaris, HP-UX, Rational ClearQuest, Amazon RDS for MySQL, Amazon Aurora, Act!, Microsoft Word, Adobe Acrobat, Cerner, Microsoft Entra ID, Selenium, C# (C Sharp), GoToAssist (FASTchat), , k6, Microsoft Office, Excel4Apps, Blazor, OpenAPI, NUnit, Xunit, Azure Kubernetes Service (AKS), Azure Container Apps, Azure Container Registry, Azure Web Apps, Azure Front Door, Kona Web Application Firewall, Azure Application Gateway, Azure API Management, Azure Virtual Network, Azure Firewall, GrubHub for Restaurants, Salesforce VisualForce, Informatica Cloud Mass Ingestion, SOQL, Apache Flink, CodeIgniter, Nginx, Microsoft Fabric, IBM Data Warehouse, Azure Synapse, Azure Data Lake Storage, Power BI Documenter, Barracuda Email Security Service, Adobe, Insightly, Render, Dell Encryption, FOUNDATION, Assemble, Azure Purview, Locust, Salesforce CRM Analytics, SAP Ariba Platform, Analyzer, HCL AppScan, SAP Ariba, Mockito, Cerner Millennium, PowerPlan, Air, Greenway Health Patient Portal, RelativityOne, Workday Prism Analytics, SAM, Azure Cosmos DB, Gremlin, Palo Alto Prisma Cloud, Process automation package for service request creation in SAP S/4HANA Utilities, ABAP, Amazon Simple Notification Service (SNS), IBM Operational Decision Manager (ODM), Apache Subversion (SVN) Server on Ubuntu 18.04 LTS, Puppet, Grafana, ELK Stack, SQL Developer, SAP Fiori, GoDataFeed, 3M 360 Encompass - Health Analytics Suite, Adelphic DSP, SAP BTP for Spend Management, Rapid7 InsightVM, Elastic APM, FICO Blaze Advisor, NTENT, MySQL 8 With RHEL 8, Ubuntu, Micro Focus UFT, Apple Business Manager, AutoCAD, Archer Integrated Risk Management, ETAP, AC500 PLC, BarTender, Hugging Face, Keras, Langchain, NLTK, OpenCV, Pytest, requests, scikit-learn, Express JS Framework, ZooKeeper, Apache ActiveMQ, BERT, JFrog Artifactory, Dart, Flutter, Uikit, Xcode, PeopleSoft Sales, Azure Blob Storage, Oracle EBS CRM, Apache Spark, Epic, MEDITECH BBK, Phocas Software, Teradata, Redis, Liquibase, IBM Db2 for z/OS Operating System</v>
          </cell>
          <cell r="O391">
            <v>21000000</v>
          </cell>
          <cell r="Q391" t="str">
            <v>Apexon is a digital-first technology services firm founded in 1996, headquartered in Santa Clara, California. With a reported annual revenue of $1.5 billion in 2024 and a workforce of approximately 3,656 to 4,292 employees, Apexon specializes in accelerating business transformation through human-centric digital experiences. The company operates in the IT services, IT consulting, custom software, and technical consulting sectors.
Apexon offers a comprehensive suite of engineering services that focus on user experience, engineering, and data. Their expertise includes UI/UX design, cloud solutions, product development, and data analytics, with a strong emphasis on artificial intelligence and machine learning. The company serves clients in various industries, particularly in banking, financial services, insurance, healthcare, and life sciences. Apexon is backed by Goldman Sachs Asset Management and Everstone Capital, positioning itself as a leader in digital technology solutions.</v>
          </cell>
          <cell r="R391">
            <v>1996</v>
          </cell>
        </row>
        <row r="392">
          <cell r="A392" t="str">
            <v>TeKnowledge</v>
          </cell>
          <cell r="B392">
            <v>0</v>
          </cell>
          <cell r="C392">
            <v>4000</v>
          </cell>
          <cell r="D392" t="str">
            <v>information technology &amp; services</v>
          </cell>
          <cell r="E392" t="str">
            <v>http://www.teknowledge.com</v>
          </cell>
          <cell r="F392" t="str">
            <v>http://www.linkedin.com/company/teknowledgeglobal</v>
          </cell>
          <cell r="G392" t="str">
            <v>Colorado Springs</v>
          </cell>
          <cell r="H392" t="str">
            <v>Colorado</v>
          </cell>
          <cell r="I392" t="str">
            <v>managed services, operational excellence, ai services, cybersecurity, technical skilling, digital transformation, consulting advisory, enterprise technical support, it services &amp; it consulting, ai integration, ai in cloud migration, ai-first customer experience, ai-driven solutions, behavioral change methodology, ai use cases, cybersecurity for ai, skilling programs, managed security services, ai training, cloud support, business transformation, cybersecurity skills gap, advisory &amp; professional services, digital skilling, omnichannel support, ai optimization, ai readiness assessment, digital workforce, ai governance, ai adoption lifecycle, cybersecurity services, operational support, ai-enabled workflows, ai-powered automation, advisory services, digital skilling programs, security compliance, incident response, ai adoption frameworks, ai in customer support, security operations, ai-driven cx optimization, ai-enabled incident response, security incident management, ai security frameworks, microsoft 365 copilot training, cybersecurity frameworks, ai-driven cx, threat detection, ai for critical infrastructure, ai impact measurement, ai-driven cyber defense, ai-enabled automation, ai-enabled business automation, professional services, customer support automation, automation, ai workforce upskilling, ai, security analytics, global presence, ai-driven threat hunting, ai project deployment, ai-driven customer insights, ai-driven security operations centers, security architecture, computer systems design and related services, ai adoption programs, technology adoption, technology consulting, education, security frameworks, ai first, innovation, ai-driven digital ecosystems, omnichannel cx, ai adoption in governments, information technology, ai-first digital strategy, microsoft copilot, ai in enterprise support, workforce enablement, ai adoption, enterprise support, security monitoring, cyber resilience, cyber defense, ai skills development, ai and data governance, microsoft copilot programs, cloud migration, cyber risk management, tech managed services, customer experience, data security, digital centers of excellence, cyber threat intelligence, customer engagement, global operations, cybersecurity training, ai-enabled workforce transformation, security governance, ai behavioral change model, ai skilling, operational scalability, behavioral change, customer success, technical support, enterprise solutions, ai solutions, skilling services, data analytics, technical expertise, training programs, cloud computing, cybersecurity incident response, business applications, change management, risk management, bespoke training, it security, network administration, software development, artificial intelligence, talent development, employee upskilling, technical support services, digital skills development, customer lifecycle management, proactive support, follow-the-sun operations, it outsourcing, enterprise technology services, transformation strategies, competitive advantage, continuous improvement, crisis management, data privacy, virtual training, agile leadership, cyber threat management, digital governance, digital competence, remote training solutions, customer retention, performance assessment, b2b, information technology &amp; services, professional training &amp; coaching, management consulting, computer &amp; network security, enterprise software, enterprises, computer software, outsourcing/offshoring</v>
          </cell>
          <cell r="J392" t="str">
            <v>Outlook, Microsoft Office 365, iCIMS, Slack, Microsoft Azure, Google Analytics Ecommerce Tracking, Typekit, Nginx, WordPress.org, Mobile Friendly, Google Tag Manager, Remote, React, Angular, VueJS, Microsoft.NET Core 3.1, SQL, Microsoft Azure Monitor, Azure Devops, ServiceNow, Jira Service Management, Kubernetes, Docker, Terraform, Ansible, AWS CloudFormation, Splunk, AppDynamics, New Relic, AWS Trusted Advisor, Azure Linux Virtual Machines, Microsoft Windows Server 2012, Aryson MySQL to MSSQL Converter, PostgreSQL, Oracle Analytics Cloud, Python, AWS SDK for JavaScript, C#, DotNetNuke, Microsoft PowerShell, Bash, Nagios, Zabbix, SolarWinds, Jira, Azure Purview, Micro, Splunk SOAR, GraphQL, Apache Kafka, Jenkins, Prometheus, Grafana, ELK Stack, Datadog, React Native, Javascript, HTML Pro, CSS, Adobe Creative Suite, Adobe After Effects, Adobe Premiere Pro, Adobe Audition, BASE, LinkedIn Ads, Alibaba Cloud, Azure API Management, Azure Key Vault, Azure Event Grid, Azure Service Bus, Azure Front Door, Azure Monitor, CAT, Firebase, IBM Storage Suite for IBM Cloud Paks, JWT, Kotlin, MySQL, Node.js, Redis, REST, , SWIFT, BMC Remedy ARS, Copilot, Microsoft SQL Server Reporting Services, Jupyter, Argon CI/CD Security, Allure, Apache JMeter, Appium, Azure App Center, Cypress, GitHub Actions, Postman, Selenium, SonarQube, Swagger UI, WireMock, Snyk Code (SAST), Ad Astra, Minteye / AdsCaptcha, Taleo Applicant Tracking Systems (ATS), Siemens PROFIBUS</v>
          </cell>
          <cell r="O392">
            <v>1100000000</v>
          </cell>
          <cell r="Q392" t="str">
            <v>TeKnowledge is a technology services and consulting company that focuses on helping enterprises, governments, and technology vendors adopt AI solutions. Founded in 2010, it has evolved from a support services provider into a full-lifecycle partner dedicated to AI adoption and sustainable growth. TeKnowledge is part of the YNV Group and emphasizes a philosophy of blending human expertise with technology to achieve measurable business outcomes.
The company offers a range of AI-first services, including advanced data services, AI-ready cybersecurity, and AI-powered customer experience solutions. TeKnowledge also provides training to equip teams with AI skills and manages the full AI lifecycle from strategy to execution. It serves various sectors, including government, enterprise, and technology vendors, and is recognized for its partnerships with governments and Global Fortune 500 companies, supporting their AI-first transformations.</v>
          </cell>
          <cell r="R392">
            <v>2010</v>
          </cell>
        </row>
        <row r="393">
          <cell r="A393" t="str">
            <v>ABM Industries</v>
          </cell>
          <cell r="B393">
            <v>0</v>
          </cell>
          <cell r="C393">
            <v>100000</v>
          </cell>
          <cell r="D393" t="str">
            <v>facilities services</v>
          </cell>
          <cell r="E393" t="str">
            <v>http://www.abm.com</v>
          </cell>
          <cell r="F393" t="str">
            <v>http://www.linkedin.com/company/abm-industries</v>
          </cell>
          <cell r="G393" t="str">
            <v>New York</v>
          </cell>
          <cell r="H393" t="str">
            <v>New York</v>
          </cell>
          <cell r="I393" t="str">
            <v>parking amp transportation, hvac mechanical, technology manufacturing, ev infrastructure, electrical infrastructure, electrical testing, electrical lighting, technology amp manufacturing, facilities engineering, landscape turf, hvac amp mechanical, electrical amp lighting, business industry, healthcare, manufacturing, electrical, landscape grounds, integrated facility solutions, parking transportation, clinical engineering, mission critical solutions, landscape amp turf, education, microgrid, janitorial, distribution, data center uptime, energy, aviation, business amp industry, technical solutions, semiconductor manufacturing solutions, diversified commercial services, consumer discretionary, facility solutions, climate adaptive infrastructure, smart building analytics, remote management, asset tracking, performance metrics, cost reduction, manufacturing plants, cost efficiencies, integrated data systems, energy storage solutions, commercial property management, maintenance services, energy performance contracting, retail centers, climate adaptive design, diverse workforce, environmental sustainability, operational excellence, energy consumption analytics, building automation, global reach, asset lifecycle management, safety compliance, performance analytics, performance optimization, energy benchmarking, smart parking systems, trusted provider, sustainable design consulting, sustainability, education facilities, industrial automation, building automation systems, real-time data collection, advanced security systems, environmental impact, building automation cybersecurity, transportation &amp; logistics, workforce diversity, electric fleet management, building analytics platforms, energy data management, iot integration, sustainable building practices, energy &amp; utilities, employee training, machine learning, energy efficiency programs, building performance software, quality control, landscaping, construction &amp; real estate, service excellence, digital innovation in facilities, client partnerships, fortune 500 client base, engineering services, occupant comfort optimization, b2b, clean room services, smart lighting systems, smart grid integration, customized services, asset performance management, strategic acquisitions, safety and compliance, carbon neutrality consulting, industry leader, facilities support services, green building certification support, hvac services, building energy modeling, cleaning services, energy saving solutions, long-standing experience, digital twin technology, smart sensors, carbon footprint reduction, cybersecurity for building systems, client satisfaction, environmental impact assessments, cloud computing, services, digital twin, iot-enabled maintenance, leed consulting, commercial real estate, renewable energy project management, green retrofit solutions, digital transformation, iot sensors, automation software, sustainable practices, global facilities, reliability, climate risk assessment, quality assurance, acquisition strategy, comprehensive service portfolio, diversified portfolio, energy performance optimization, predictive maintenance tools, client-centric approach, integrated solutions, energy efficiency, janitorial services, customized facility packages, diverse industries, technological innovation, microgrid management, thermal imaging inspections, technology integration, electric vehicle charging infrastructure, digital facility management, market expansion, iot-enabled asset tracking, ai in facilities, predictive analytics, data centers, industrial facilities, building resilience planning, security services, long-term partnerships, building health diagnostics, revenue growth, sustainability initiatives, client-specific solutions, smart grid technology, big data analytics, airports, iot solutions, hvac energy optimization, renewable energy integration, client retention, performance improvement, digital twin for facilities, government facilities, energy data visualization, predictive maintenance for hvac, specialty cleaning, energy audit services, ai and machine learning, innovative technology, predictive maintenance, smart building systems, automation technology, asset management, facilities services, energy efficiency technology, predictive analytics for facilities, comprehensive offerings, innovative facility management, parking solutions, energy solutions, healthcare facilities, energy conservation, cost savings, technology-driven solutions, real-time monitoring, sustainable environments, solar panel maintenance, data analytics, asset lifecycle, energy management, resilient infrastructure, building resilience solutions, landscaping services, energy conservation technology, integrated facility services, leed certification support, data center cleaning, smart building technology, facility management, energy efficiency retrofit, hvac maintenance, parking management, strategic growth, government, cloud-based management, environmental monitoring, asset optimization, corporate social responsibility, operational efficiency, building health monitoring, energy management systems, building maintenance, facility services, engineering solutions, ev charging solutions, mission critical services, data center solutions, facility cleaning, battery maintenance, microgrid solutions, technical project management, corporate responsibility, workforce automation, facility engineering, critical cooling solutions, lighting solutions, employee training programs, client experience optimization, analytics and insights, facility performance solutions, outsourced facility management, commercial buildings, aviation services, hospitality maintenance, life sciences facilities, manufacturing support, educational institution services, event venue management, retail facility services, transportation solutions, preventive maintenance, client relationship management, business development, service delivery optimization, client engagement, employee engagement, diversity and inclusion initiatives, transportation_logistics, energy_utilities, construction_real_estate, health care, health, wellness &amp; fitness, hospital &amp; health care, mechanical or industrial engineering, environmental services, renewables &amp; environment, artificial intelligence, information technology &amp; services, enterprise software, enterprises, computer software, internet service providers, oil &amp; energy</v>
          </cell>
          <cell r="J393" t="str">
            <v>Akamai, Salesforce, Route 53, Outlook, Mixpanel, Drupal, DreamHost SSL, WP Engine, Atlassian Cloud, OneTrust, StackAdapt, Marketo, Slack, WordPress.org, Bootstrap Framework, Lever, Google Font API, Wistia, Google Tag Manager, Mobile Friendly, Formstack, Bizible, Remote, Microsoft Application Insights, Elite Software HVAC Solution, Quip, eMaint CMMS, Corrigo, BriteVerify, Altair Radioss, Deltek ComputerEase, Vertex O Series, Turn, Dell Tablet, Smartsheet, Microsoft Excel, Microsoft Office, IBM OpenPages, ROOM, IoT, Basis, Lytics, Act!, IBM Maximo, Oracle Advanced Collections, Compressor, CONTROL, FRAC Pumps, GAS, ManageEngine ServiceDesk Plus, Security, Tor, Bing, IQMS, Webflow, Amazon Mechanical Turk, Affilinet, Strapi, Air, HYDRA Industry Solutions, Baidu Search Engine, Grafana, Adobe, Archibus, AutoCAD, IBM TRIRIGA Application Suite, Manhattan Active Omni, Microsoft PowerPoint, Pandora FMS, SketchUp, Solibri Office, Git, Micro, Buffer, Less, Workday Prism Analytics, PMWeb, Oracle Financial Services, Salesforce CRM Analytics, Ning, Google Pay for Business, IBM SPSS Modeler, Gem, Motorola, Excel4Apps, Cisco WebEx Teams, Ligatus, AMP, Google, Google AdWords Conversion, Microsoft Teams Rooms, AI, JD Edwards World, Oracle Analytics Cloud, WebOffice, WMS, PowerBI Tiles, Oracle Cloud, SAP Accounts Payable and Receivable, Sage Fixed Assets, Oracle General Ledger, Truckstop Load Board, ServiceNow Virtual Agent, Freelance Distributed Control System (DCS), Snow, AWS HPC, JD Edwards, ACL, OneTrust Tech Risk &amp; Compliance, ANGEL LMS, Oracle Fusion Cloud ERP, BERT, ADP, DriverSide, GFI, Visio, Microsoft OneNote, accessiBe, SurveyMonkey, Vanta, Coupa, ServiceNow, Ansys Mechanical, Absorb LMS, Microsoft Word, Clip Studio Paint, SentenceTransformers, SES, Medium, Power BI Documenter, Greenhouse, IBM Maximo IT, Etsy, Mag+, Torque, Lansweeper, Zen Planner, SharePoint, UPS</v>
          </cell>
          <cell r="K393">
            <v>3500000000</v>
          </cell>
          <cell r="L393" t="str">
            <v>Debt Financing</v>
          </cell>
          <cell r="M393">
            <v>2200000000</v>
          </cell>
          <cell r="N393">
            <v>44348</v>
          </cell>
          <cell r="O393">
            <v>8745900000</v>
          </cell>
          <cell r="Q393" t="str">
            <v>ABM Industries Inc. is a facility management and services provider founded in 1909 in San Francisco, California. The company has grown from a small window washing business into a major industry leader, generating approximately $8.4 billion in annual revenue and employing over 100,000 specialists. ABM serves more than 20,000 corporate clients and manages six billion square feet of space daily, with a presence in over 300 offices across the United States and international locations, including the U.K.
ABM offers a wide range of facility solutions, including janitorial and cleaning services, electrical and lighting services, HVAC and mechanical services, energy solutions, facilities engineering, landscape and grounds management, parking and transportation services, and security services. These services can be delivered as stand-alone or integrated solutions tailored to meet client needs. The company operates through six main business segments, supporting various industries such as healthcare, education, aviation, and technology.</v>
          </cell>
          <cell r="R393">
            <v>1909</v>
          </cell>
        </row>
        <row r="394">
          <cell r="A394" t="str">
            <v>E*TRADE from Morgan Stanley</v>
          </cell>
          <cell r="B394">
            <v>0</v>
          </cell>
          <cell r="C394">
            <v>4200</v>
          </cell>
          <cell r="D394" t="str">
            <v>financial services</v>
          </cell>
          <cell r="E394" t="str">
            <v>http://www.etrade.com</v>
          </cell>
          <cell r="F394" t="str">
            <v>http://www.linkedin.com/company/etrade</v>
          </cell>
          <cell r="G394" t="str">
            <v>Sandy</v>
          </cell>
          <cell r="H394" t="str">
            <v>Utah</v>
          </cell>
          <cell r="I394" t="str">
            <v>online stock broking &amp; retail banking, online stock broking, retail banking, finance, retirement planning, margin trading, tax-efficient portfolios, tax-efficient investing, d2c, financial advisor, investment analytics, securities trading, financial technology infrastructure, institutional channels, banking, financial technology, options, wealth solutions, stop orders, account management, brand recognition, account funding, online brokerage, investment strategy tools, mutual funds, financial planning, self-directed investing, high-yield savings, managed portfolios, market insights, fund transfer, tax planning, trading, financial planning tools, digital tools, regulatory compliance, api access, retirement accounts, market trend analysis, bonds, investment accounts, investment management, trading algorithms, stocks, investment research integration, mobile app, investment platform, wealth management, investment education, market orders, portfolio rebalancing, client portal, cash management, brand campaigns, financial dashboard, banking services, financial services, market news, market data, b2c, online banking, trading platform, market data feeds, esg investing, market research, acquisition morgan stanley, digital marketing, socially responsible etfs, services, real-time quotes, digital transformation, account security, digital banking, automated trading, brokerage account, self-directed trading, investment banking, futures, talking baby campaign, digital trading platform, investment solutions, market analysis tools, customer support, investment customization, smart beta, ira accounts, risk management, digital security, retail, online account opening, tax-loss harvesting, limit orders, trade execution, portfolio management, digital customer service, financial literacy, etfs, smart beta strategies, socially responsible investing, mobile trading, securities and commodity contracts intermediation and brokerage, customer engagement, market analysis, retirement solutions, client onboarding, investment research, market monitoring, automated portfolio management, investing, core portfolios, brokerage accounts, investment choices, options trading, futures trading, roth ira, traditional ira, automated investing, investment strategy, research tools, trading platforms, mobile check deposit, debit card, atm fees, cash transfers, investment insights, marginal trading, educational resources, financial security, forex trading, ipo access, prebuilt portfolios, small business banking, low commissions, trading commissions, capital gains, saving accounts, credit line, account types, investment risk, finance technology, information technology &amp; services, marketing &amp; advertising, capital markets</v>
          </cell>
          <cell r="J394" t="str">
            <v>Salesforce, Route 53, UltraDns, Outlook, Microsoft Office 365, CSC Corporate Domains, Adobe CQ, Salesforce Live Agent, Slack, Adobe Marketing Cloud, Apache, Mobile Friendly, DocuSign, Ruby On Rails, Remote, Shareworks by Morgan Stanley, Equity Edge Online, Google AdWords Conversion, Excel4Apps, Microsoft PowerPoint, Microsoft Teams, Cisco WebEx Teams</v>
          </cell>
          <cell r="K394">
            <v>13000000000</v>
          </cell>
          <cell r="L394" t="str">
            <v>Merger / Acquisition</v>
          </cell>
          <cell r="M394">
            <v>13000000000</v>
          </cell>
          <cell r="N394">
            <v>43862</v>
          </cell>
          <cell r="O394">
            <v>2900000000</v>
          </cell>
          <cell r="Q394" t="str">
            <v>E*TRADE from Morgan Stanley is an investment brokerage and electronic trading platform that caters to investors of all levels, from beginners to experienced traders. Founded in 1982 and acquired by Morgan Stanley in 2020, E*TRADE operates as a subsidiary within Morgan Stanley Wealth Management. The company is a regulated FINRA member and offers protection for securities customers through the Securities Investor Protection Corporation (SIPC).
E*TRADE provides a range of trading and investment products, including $0 commissions for online trades of US-listed stocks, ETFs, mutual funds, and options. The platform features advanced research tools, real-time market news, and exclusive insights from Morgan Stanley. Additionally, E*TRADE offers banking services through Morgan Stanley Private Bank, including FDIC-insured checking and savings accounts, credit cards, and mortgage loans. With various account types available, E*TRADE supports individual, joint, retirement, and managed portfolio accounts, making it a versatile choice for diverse investor needs.</v>
          </cell>
          <cell r="R394">
            <v>1982</v>
          </cell>
        </row>
        <row r="395">
          <cell r="A395" t="str">
            <v>Kyndryl</v>
          </cell>
          <cell r="B395">
            <v>0</v>
          </cell>
          <cell r="C395">
            <v>80000</v>
          </cell>
          <cell r="D395" t="str">
            <v>information technology &amp; services</v>
          </cell>
          <cell r="E395" t="str">
            <v>http://www.kyndryl.com</v>
          </cell>
          <cell r="F395" t="str">
            <v>http://www.linkedin.com/company/kyndryl</v>
          </cell>
          <cell r="G395" t="str">
            <v>New York</v>
          </cell>
          <cell r="H395" t="str">
            <v>New York</v>
          </cell>
          <cell r="I395" t="str">
            <v>digital workplace services, infrastructure management for applications, cloud services for public cloud &amp; private cloud, enterprise data services, security resiliency services, enterprise infrastructure services, edp services, technology, it services &amp; it consulting, edge computing, network services, edge data analytics, edge computing networks, consulting, ai in it operations, cybersecurity, enterprise data analytics, global it services, cloud ecosystem, cloud migration strategies, kyndryl bridge, ai-driven it management, hybrid cloud management, it strategy, enterprise systems, enterprise cloud migration, sustainable it, digital ecosystem, sustainability, services, it operational efficiency, it infrastructure, digital transformation, it resilience services, it transformation consulting, edge data processing, mission-critical systems, cloud ecosystem integration, cloud infrastructure management, business resilience, it modernization, computer systems design and related services, cloud platform integration, cloud computing, hybrid cloud solutions, it management, it service delivery, risk management, mission-critical it systems, cloud solutions, client support, fortune 100 clients, digital transformation strategy, cloud security automation, retail, managed services, cloud infrastructure, technology consulting, digital workplace, government, digital workplace transformation, it transformation, it security automation, operational efficiency, complex it environments, cloud security services, it consulting, technology partnerships, cloud services, innovation, cloud-native architecture, security solutions, it resilience planning, enterprise it, it strategy consulting, it service provider, information technology and services, cloud migration, it modernization consulting, market growth, cloud partnerships, it infrastructure services, data analytics, data management, cloud automation platform, b2b, it infrastructure modernization, ai-powered it automation, technology innovation, automation, mission-critical system management, customer experience, technology environment, operational excellence, ai services, it solutions, cyber resilience solutions, it automation, enterprise architecture, applications development, business resiliency, data and ai, digital workplace solutions, consulting services, technology partners, mainframe modernization, open integration platform, strategic alliances, industry expertise, service delivery, it operations, business continuity, innovation programs, public sector technology, partner ecosystem, data insights, service management, agile transformation, multi-cloud environments, workforce transformation, it governance, technical certifications, customer advisory, flexible workplace policy, sustainability initiatives, corporate citizenship, employee engagement, skills development, inclusion and diversity, cio advisory services, information technology &amp; services, environmental services, renewables &amp; environment, enterprise software, enterprises, computer software, internet infrastructure, internet, management consulting</v>
          </cell>
          <cell r="J395" t="str">
            <v>CloudFlare CDN, Akamai DNS, Microsoft Office 365, Zendesk, CloudFlare Hosting, Amazon AWS, Atlassian Cloud, Netlify, React Redux, MongoDB, Workday, Magento, Marketo, Adobe Marketing Cloud, Slack, Salesforce, Tealium, MediaMath, Teads, Qualtrics, Linkedin Marketing Solutions, Google Tag Manager, Akamai RUM, Google Dynamic Remarketing, Workday Recruit, Scene7, Mobile Friendly, Bing Ads, LiveRamp, Twitter Advertising, DoubleClick Floodlight, DoubleClick Conversion, reCAPTCHA, Adobe Media Optimizer, Taboola, DemandBase, DoubleClick, Remote, AI, ServiceNow, AWS SDK for JavaScript, IBM CICS Transaction Server, IBM Db2 for Linux, UNIX, and Microsoft Windows, Cisco Meraki MS, IBM z/OS Operating System, BMC MainView Systems Management, IBM Tivoli OMEGAMON, AlienVault USM (from AT&amp;T Cybersecurity), Siemens SINAMICS, SAS Enterprise Guide, Diligent One Platform, formerly HighBond, Absolute, TestFlight, Azure App Center, AWS Trusted Advisor, Microsoft Azure Monitor, Google Cloud, Amazon Associates, React, Angular, VueJS, HTML Pro, CSS, Javascript, Node.js, Python, .NET, SQL, Git, Azure Linux Virtual Machines, Akamai CDN Solutions, Infoblox DHCP, OpenLDAP, Fastpath, SAM, IBM VSAM, whos.amung.us, Palo Alto Prisma Cloud, Microsoft PowerShell, Terraform, Red Hat, SUSE, Cisco Secure Firewall Management Center, PowerBI Tiles, Prisma Access, Palo Alto Networks GlobalProtect, Micro, SAP, Secured MVC Forum on Windows 2012 R2, ASP.NET, Microsoft.NET Core 3.1, C#, Datadog, Aryson MySQL to MSSQL Converter, Jenkins, Azure Devops, Amazon Web Services (AWS), AWS CloudFormation, Bicep, Google Cloud Platform, Mode, Siemens SIMATIC S7, Pipedrive, Gem, Oracle XML DB, Red Hat JBoss Enterprise SOA Platform, REST, TIBCO, Copilot, Micro Focus Fortify, CAT, Connect, Ning, IBM ISPF, IBM SMP/E, Cisco Nexus Switches, Cisco ACI Orchestration, Cisco Nexus 9000, IBM MQ, CheckPoint, Fortinet FortiGate, Palo Alto PA-5200 Series, F5 BIG-IP, Cisco Unified Intelligence Center, Aruba, Cisco Anyconnect Secure Mobility Client, , Cypress, Playwright, Appium, Karate Labs, GitLab, Bamboo, CA Sysview Performance Management, Axway, Unix, IBM Z, IoT, Frame, IBM Mainframe, Bash, CA 7 Workload Automation Intelligence, LabWare LIMS, IBM z/VM Operating System, Ansible, IBM ILOG CPLEX Optimization Studio, Microsoft Defender for Office 365, Microsoft Defender for Endpoint, Microsoft Defender for Identity, Microsoft Defender for Cloud, Amazon DynamoDB, Amazon EC2, Amazon EKS Anywhere, Amazon ElastiCache, Amazon S3, Amazon Simple Queue Service (SQS), API Gateway, Aurora, Docker, ECS, Google AdWords Conversion, Google AlloyDB for PostgreSQL, JUnit, Kubernetes, Lambda Cloud, Mockito, MySQL, Redis, Sizmek (MediaMind), SNS, Spring, Spring Boot, Epic, Salesforce CRM Analytics (formerly Tableau CRM), ANGEL LMS, AWS Bedrock, C/C++, OpenAI, Vertex AI, Microsoft Windows Server 2012, Microsoft SQL Server Reporting Services, GoToAssist (FASTchat), dynaTrace, Qualys Penetration Testing, ISO+â„¢, , Oracle Linux, GitHub Actions, IBM Storage Suite for IBM Cloud Paks, Nutanix Acropolis, Azure Monitor, Azure Log Analytics, Sentinel, Azure Key Vault, Microsoft Entra ID, Azure Virtual Network, Express, Azure VPN Gateway, Azure Virtual WAN, Visio, Microsoft 365, Microsoft Power Apps, SharePoint, SiteCore, Deltek Maconomy, Cisco VoIP, HTML5 Maker, SAP SD, , Assure MIMIX, IBM AIX, Oracle Analytics Cloud, Microsoft Azure, PySpark, Apache Iceberg, Delta Lake, Apache Hudi, AWS Glue Data Catalog, Semrush, Athena, AWS Step Functions, Amazon Managed Workflows for Apache Airflow (MWAA), Amazon EventBridge, Amazon Kinesis, Amazon CloudWatch, AWS CloudTrail, AWS Secrets Manager, Teradata, Zivver Email Encryption, Endpoint Protection, Google Cloud Logging, AutoSys Workload Automation, Oracle Email Server, SAP S/4HANA, Azure Cognitive Services, Azure Cognitive Search, Microsoft Bot Framework, Lexity, AWS Analytics, Azure OpenAI Service, Langchain, LangGraph, Vector, Azure Analysis Services, TUNE, Azure Active Directory, Okta, Flow, Microsoft Teams, Rust, Azure Databricks, ArcGIS Enterprise, BlackBerry Unified Endpoint Manager, Microsoft Intune, BeyondTrust, Cloud Foundry, Cisco AppDynamics, AT&amp;T, Juniper Networks, Palo Alto PA-5000 Series, Oracle Integration Cloud, Wodify, AdWerx, Oracle BI Publisher, PL/SQL, ACL, TelmarHelixa, Container Network Interface (CNI), ICONICS IoT, Backblaze Computer Backup, Security, Star, Anaconda, go+, Azure Cloud Shell, SAP Sales &amp; Distribution (SD), Red Hat Enterprise Linux AI, 3M 360 Encompass - Health Analytics Suite, Kernelcare, KVM, Argon CI/CD Security, ABAP, Alvaria, Surfcam, Batch, Adobe, GoDataFeed, Google Cloud APIs, Oracle Fusion Procurement, COBOL, Parallels, Birdeye, Barracuda Spam Firewall, Kaspersky Anti-Virus, SAP ECC, Power BI Documenter, SAP Fiori, FICO Blaze Advisor, IBM VTAM, CPI, Assemble, EMC, SSMS Tools Pack, Tines, IBM DFSMS, Automic Automation, IBM Sterling B2B Integrator, IBM Sterling File Gateway, IBM Sterling Secure Proxy, CONTROL, AWS Transfer for SFTP, Apache HTTP Server, Act!, SWIFT, IXL, JTL-Shop 3, WellnessLiving, SAP Basis, Process automation package for service request creation in SAP S/4HANA Utilities, SAP Solution Manager, SAP BTP for Spend Management, Lytics, SAP BusinessObjects Business Intelligence (BI), Intel, SAP Crystal Reports, SAP Lumira, Rise, SAP GUI, Remintrex, SAP Master Data Governance (MDG), GT STRUDL, CloudSuite SCM, iBwave Design, Wily, Oracle Database, Hi-Media Performance, Oracle Data Pump, Oracle GoldenGate, Oracle Active Data Guard, CPX Interactive, VMware vSphere, VMware ESXi, VMware vCenter, vSphere High Availability (HA), VMware Distributed Resource Scheduler (DRS), VMware Storage vMotion, Microsoft Windows Server 2016, Red Hat OpenShift, VMware, IBM JES2, HP Designjet, AppsFlyer, Amazon Managed Streaming for Apache Kafka (Amazon MSK), SES, NetBox, VLAN, Postpresso, Amazon Elastic Load Balancing, Microsoft Fabric, Azure AI Studio, Microsoft Power Platform, Dynamics 365 Customer Insights, T24, React Native, Olo, Siemens PROFIBUS, Airflow, Google Cloud Composer, dbt, Google Cloud BigQuery, Google Cloud Functions, Google Cloud Run, Google Cloud Storage, Looker, Microsoft Windows Server 2000, Azure Active Directory B2C, Microsoft Advanced Group Policy Management, Alibaba Cloud, Amazon Virtual Private Cloud (Amazon VPC), AWS Transit Gateway, Microsoft Office, Juniper Networks SRX-Series Firewalls, SS&amp;C, IDC, WHMCS, Databricks, Snowflake, HELM, IBM HTTP Server, IBM Spectrum, Splunk, ELK Stack, Grafana, Prometheus, IBM Tivoli Monitoring, SnapEngage, IBM i, iManage, Google Data Studio, Admin, PuTTY, Blackboard LMS, CA 1 Tape Management, ChurnZero, Cisco UCS Manager, Dell EMC VMAX All Flash, FordDirect Chat, Mag+, Oracle Advanced Collections, PowerMax, PTC ThingWorx, SAP BCM, Vanta, VMware NSX Data Center for vSphere, Zift Solutions, Adobe Captivate, Articulate, , Hugging Face, Tor, AWS Organizations, Java EE, Azure Data Lake Storage, Control-M, GraphQL, Zabbix, SAP Concur, Elastic Stack, GLPI, Kyndryl, Microsoft Active Directory Federation Services, Microsoft Exchange Server 2003, Office365, OpenTelemetry, Dell iDRAC (Integrated Dell Remote Access Controller), Citrix, AWS Application Load Balancer, Kona Web Application Firewall, SysTrack Digital Experience Monitoring, Azure Logic Apps, IBM Content Manager for iSeries, Snipcart, Elasticsearch, Logstash, Kibana, Beats, Azure Network Watcher, Microsoft Windows Defender Antivirus, Adobe InCopy, Mint, Cyberoam, Express JS Framework, Salesforce Service Cloud, Appier AIRIS (formerly Woopra), BASE, Citrix NetScaler, VMware vCenter CapacityIQ, Alteryx, Tableau, QlikView, Azure Purview, Google Dataplex, Microsoft Excel, Ipswitch WhatsUp Gold, ExtremeSwitching, Altium 365, Azure AD P2, Azure Blob Storage, Azure Blueprints, Azure Cosmos DB, Azure Data Lake Analytics, Azure SQL, Azure Virtual Machines, , Microsoft Windows 10, Microsoft Power Automate, Microsoft Exchange Online, Microsoft OneDrive for Business, EVS, StackPath CDN, TypeScript, Akamai Connected Cloud (formerly Linode), CallMiner Eureka, ServiceNow Performance Analytics, ServiceNow IT Service Management (ITSM), ServiceNow IT Operations Management (ITOM), Flexera IT Asset Management (ITAM), ServiceNow Workplace Service Delivery, Parallels Mac Management for Microsoft SCCM, Jamf, Mulesoft, Broadcom IDMS, SAP Activate, Crownpeak Universal Consent Platform (formerly Evidon), SystmOne, MuleSoft Anypoint, Eyefinity OfficeMate, Agile GCP Labs, Amazon Linux 2, Oracle Solaris, Microsoft Teams Rooms, Scoro, ROOM, Rally, poly, ServiceNow Incident Management, Micro Focus Universal CMDB, Webex, CleverTap, Backstage, Microsoft Identity Manager, Soap Media, ServiceNow IntegrationHub, Glide, Salesforce CRM Analytics, Workato, Excel4Apps, Palo Alto Networks, IBM Cloud, ebs, Route 53, Amazon CloudFront, AWS WAF, Acme Packet, Melbourne IT, AWS Key Management Service (KMS), Ansible AWX (Opensource Ansible Tower alternative), GitHub, GetSocial, IBM WebSphere Automation, Appian, Oracle Cloud, Moveworks, Concur, Salesforce Commerce Cloud, IBM TRIRIGA Application Suite, SAP SuccessFactors Learning, SAP ERP, Quartz Job Scheduler, Absorb LMS, SAP Customer Care and Service (CCS), Jira, iManage Document and Email Management, Unisys, VTScada, Dell Encryption, Azure Service Fabric, PostgreSQL, IBM RACF, Cisco Identity Services Engine, Fortinet, Infoblox DNS, Google Compute Engine, Google Kubernetes Engine, AWS Identity and Access Management (IAM), PubSub+, Google Cloud Armor, Google VPC Service Controls, Microsoft PowerPoint, IBM Tape Systems, SolarWinds RMM, Analyzer, Commscope Ruckus, Azure Machine Learning, WP-Oauth, MySQL 8 With RHEL 8, VMware NSX, Bitbucket, Confluence, Google Cloud DNS, Google Cloud SQL, AWS Fargate, Cisco Stealthwatch, Verizon WAF, Spark, Extend, Route, ServiceNow Demand Management, Barracuda MSP, Oracle JDBC, Remedy Single Sign On, IBM Cloud Pak for Data, OSIsoft PI, BERT, Aternity, Five9, Bizagi, Uipath, Homestead, Oracle Siebel, Azure Functions, Azure Service Bus, ShareGate, ServiceNow Request Management, Chronicle, CloudMoverâ„¢ for AWS S3, DATAflow, Gemini, Google Cloud Security Command Center, Spring Cloud, Hibernate, JPA Health, Apache Kafka, RabbitMQ, Maven, Gradle, CourseSites by Blackboard, Oracle RAC One Node, Oracle Automatic Storage Management (ASM), Oracle Cloud Infrastructure, Confluent, IBM WebSphere Message Broker, Oracle Tuxedo, Oracle WebLogic, Azure API Management, Azure App Configuration, Azure App Service, Azure Application Gateway, Fastapi, Flask, .GIS, VMware Aria Automation, CA Endevor, TripleLift, Amazon Elastic Container Service (Amazon ECS), Amazon RDS for MySQL, AWS Lambda, Azure Resource Manager, Google App Engine, Adition Technologies - Advertisers, Huawei, Wireshark, Oracle Virtualization, Amazon EC2 Container Service, Argocd, Astra, Docker Hub, Google Kubernetes Engine (GKE), Harbor, Istio, Linkerd, NetApp, NetApp ONTAP Data Management, ParkingCrew, Pulumi, Tekton Pipelines, Azure Redis Cache, Selenium, Serenity, Cucumber, SonarQube, Xray, X, Mendix, DATAVERSE LTD, Microsoft Hyper-V Server, ArcGIS, FME Platform, ArcGIS Online, ArcGIS Web AppBuilder, Dash, ArcGIS Field Maps, ArcGIS Survey123, ArcGIS Pro, ArcGIS GeoEvent Server, PostGIS, SimCorp Gain, Oracle Cloud Infrastructure Identity and Access Management, BigFix Inventory, ManageEngine Endpoint Central, ManageEngine ServiceDesk Plus, IBM DataPower Gateway, Omnitracs XRS, Oracle FLEXCUBE, React Router, Switch Concepts, Hitachi JP1, Sage Timeslips, NETSCOUT Cyber Investigator, Oracle Fusion Cloud ERP, Oracle Data Integrator, Oracle Autonomous Data Warehouse, Commvault Simpana, Veeam Backup &amp; Replication, Cisco WebEx Teams, Microsoft OneDrive, Weibo, Specific Media, Teradata Vantage, AWS VPN, Mailchimp Transactional Email (formerly Mandrill), Google Ads Data Hub, Oracle Fusion Middleware, Outsystems, Mule ESB, DotNetNuke, OpenAPI, Caffe, Apigee, JWT, Auth0, Keycloak, Azure AD Notifications, Zip, Jaeger, CentOS, Ubuntu, Vantage Media, Thales HSM, Thermo Scientific Chromeleon Chromatography Data System (CDS), , SAP S/4HANA Cloud, Firebase, Figma, Miro, Three.js, Unity, Ruby On Rails, Oracle ZFS, Oracle Exadata Cloud Service, Oracle SuperCluster, AMP, ServiceNow Discovery, ServiceNow Service Mapping, ServiceNow Event Management, SAP BusinessObjects Web Intelligence, SolarWinds, VictorOps, Dynamics 365 Finance, Conviva Operational Data Platform, ServiceNow Flow Designer, ServiceNow Integration Hub, Cisco VPN, NetApp Network Attached Storage (NAS), NLP, SMTP, IBM Cognos Analytics, HPE NonStop Systems, D3js, Django, Google Charts, Infoblox, NetScout, Champions Way, Cadence, Cision, Cortex M-Series, Epic Prelude, Microsoft Intune Enterprise Application Management, ManageEngine Desktop Central, PyCharm, SAP BW/4HANA, SAP Cloud Platform Integration, SAP HANA, Yammer, Jabber, Verint, SysTools VBA Password Recovery, Fusion ERP Analytics, 24-7 Media, Collective Media, Cloudsuite WMS, Apache, Apache Tomcat, PyTorch, TensorFlow, scikit-learn, Redshift, Amazon QuickSight, Azure Policy, Make, Perl, Open Policy Agent, MaxMind minFraudÂ®, IBM App Connect, Toolkit, Citrix Hypervisor, Junip, VMware NSX-T Data Center, Postman, HPE 3PAR, Brocade, Tampa AS400 Inc, Amazon Elastic Block Store (EBS), Conversant, Microsoft Sql Server, Dell EMC SAN (Storage Area Network), Dell Network Attached Storage (NAS), Autopilot, Google, Ab Initio, Emediate, IBM Storage FlashSystem, Lenovo ThinkSystem, Cisco UCS Servers, DatoCMS, Workspace ONE Unified Endpoint Management, Next.js, Ivanti, Microsoft Graph, Microsoft System Center Configuration Manager, Outlook, LEAP, Segment, Juniper Networks SRX-Series Gateways, VMware SD-WAN, WorkSafeBC, Jython, Flexera, Snow, C# (C Sharp), Xunit, NUnit, Microsoft ADFS for Genesys Cloud, Microsoft Active Directory Certificate Services (AD CS), GDM Digital, Unisys DevSecOps, Android, Kotlin, Jetpack, LlamaIndex, A Small Orange, Oracle Enterprise Manager, VisualCron, UniFi SDN, BD Pyxis, Azure Firewall, Pytest, Dell EMC Disaster Recovery, Ad Astra, Gripp, Oracle Fusion Financials, FUSION, ADP GlobalView Payroll, Charmed Kubeflow, Standalone Tomcat - Java Servlet and JSP Platform by TurnKey Linux (HVM), FlipHTML5, Apache Struts, mO Jira OAuth SSO, Jira OpenID Connect SSO, Jira OIDC SSO, Axis, Google Cloud Scheduler, Anypoint API Manager, eCentral, Board, SAP SuccessFactors Performance &amp; Goals, Cisco Nexus 2000, IBM Informix, Microsoft OneNote, Loop11, Salesforce Data.com, Tanzu GemFire, Microsoft Distributed File System (DFS), Cronofy, Samba, requests, SQLite, CET, Coupa, NetSuite, Microsoft Dynamics 365, Salesforce Sales Cloud, Apex, OpenTable for Restaurants, Apache Subversion (SVN) Server on Ubuntu 18.04 LTS, AngularJS, Forcepoint, Netskope, Camstar, Fortify WebInspect, Azure Synapse Analytics, Cisco Wireless LAN Controllers, Temenos Infinity, Finacle, IBM Db2 for z/OS Operating System, Proxmox VE, NetApp iSCSI SAN Storage System, Solvemedia, ServiceNow Orchestration, AutoCAD, J2EE, Jest, Oracle Data Masking and Subsetting, BlueTie Vault, Calico, Cilium, SentenceTransformers, OpenText Documentum, HP-UX, WSUS, Red Hat Satellite, SAP Billing and Revenue Innovation Management, HeapAnalytics, Groovy, Argo CD, Electron, ServiceNow Service Graph Connectors, Azure AI Search, Google Apps Script for G Suite, Red Hat Cluster Suite, Windows 10 IoT Core Services, Microsoft-IIS, Azure DevOps Labs, Amazon Product Advertising API, AWS Database Migration Service, Amazon Simple Storage Service (S3), Arctera Backup Exec, Drawbridge, SAS Analytics Pro, Composer, Dialpad, AppTweak, SafeSend, SAP Analytics Cloud, ICP, Salesforce Marketing Cloud, Sales Cloud Einstein, IBM UrbanCode Deploy, JFrog Artifactory, Dell EMC NetWorker, Commvault, Azure ExpressRoute, AWS Direct Connect, Azure Traffic Manager, Cisco Meraki SD-WAN, Azure Load Balancer, Blueprism, DAX, Power Query, Azure Synapse, Box, Netskope Cloud Access Security Broker (CASB), TrakSYS, Azure Container Apps, Azure Event Grid, Angular Material, Blackbaud eTapestry, AWS CloudHSM, Datto RMM, Adelphic DSP, Verizon (ACS), Compressor, Micro Focus, Sensor Tower, Vena, Sketch, WebOffice, Rediker (Plus Portals), Angular JS, VMware Cloud Foundation, Nutanix, NVIDIA Morpheus, MITRE ATT&amp;CK, Datadog Infrastructure Monitoring, Roche Diagnostics, Splunk SOAR, Trend Micro XDR, JFrog, Burp Suite, Kali Linux, GT-SUITE, Oracle Supply Chain Management (SCM) Cloud, SAP Business Technology Platform, SAP NetWeaver, McAfee Total Protection for Data Loss (DLP), IBM Tivoli NetCool/OMNIbus, AppDynamics, Nginx, Databricks Unity Catalog, IntraLinks VIA Pro, jQuery, UPS, IBM Qiskit Runtime, Onit, Bootstrap Framework, Philips Brilliance, Apple MacBook Air, IBM POWER7 Systems, Veritas NetBackup, DashThis, Broadcom ACF2, Broadcom Top Secret, Canon Managed Print Services, SAP R/3, Equinix, Infoblox DDI, Microsoft Always on VPN, SAP Replication Server, Nevron Vision for SSRS, Veracode Static Analysis (SAST), Dell EMC PowerStore, IBM InfoSphere Change Data Capture, IBM PowerHA, NetScaler, AWS Server Migration Service, , Azure Cost Management and Billing, Check Point CloudGuard Harmony Connect (CloudGuard Connect), Prosci, PatientPop, Collibra, Imperva, CrowdStrike, Akamai, SAP Ariba Platform, Workday Absence Management, Workday Recruiting, Google Cloud Machine Learning Engine, Workday Compensation, Azure Kubernetes Service (AKS), SAP Master Data Governance, Oracle Cloud EPM, CoStar Connect, Azure Portal, AWS Service Catalog, ServiceNow Knowledge Management, Cisco Application Policy Infrastructure Controller (APIC), EFI, FortiAnalyzer, Veeam, GEP, Atlas by Facebook, Evolve IP Services, Enterprise Meta&gt;Environment (EME)</v>
          </cell>
          <cell r="K395">
            <v>509000000</v>
          </cell>
          <cell r="L395" t="str">
            <v>Debt Financing</v>
          </cell>
          <cell r="M395">
            <v>500000000</v>
          </cell>
          <cell r="N395">
            <v>45323</v>
          </cell>
          <cell r="O395">
            <v>15057000000</v>
          </cell>
          <cell r="Q395" t="str">
            <v>Kyndryl Holdings, Inc. is the world's largest independent IT infrastructure services provider, headquartered in New York City. Established on November 3, 2021, as a spin-off from IBM, Kyndryl operates with around 90,000 employees across 80 countries and serves approximately 4,600 clients, including 75 of the Fortune 100 companies. The company reported annual revenue of about $17 billion in 2023.
Kyndryl specializes in designing, building, managing, and modernizing mission-critical technology systems. Its key offerings include managed infrastructure services, specialized solutions like zCloud and mainframe modernization, and branded products such as Kyndryl Bridge and Vital. The company supports various sectors, including automotive, healthcare, banking, insurance, manufacturing, telecom, government, retail, and utilities, focusing on enhancing digital performance and innovation. Kyndryl emphasizes a strong corporate culture and social responsibility through initiatives like supporting BIPOC entrepreneurship.</v>
          </cell>
          <cell r="R395">
            <v>2021</v>
          </cell>
        </row>
        <row r="396">
          <cell r="A396" t="str">
            <v>BCW Global</v>
          </cell>
          <cell r="B396">
            <v>0</v>
          </cell>
          <cell r="C396">
            <v>4000</v>
          </cell>
          <cell r="D396" t="str">
            <v>public relations &amp; communications</v>
          </cell>
          <cell r="E396" t="str">
            <v>http://www.bcw-global.com</v>
          </cell>
          <cell r="F396" t="str">
            <v>http://www.linkedin.com/company/bcw-global</v>
          </cell>
          <cell r="G396" t="str">
            <v>New York</v>
          </cell>
          <cell r="H396" t="str">
            <v>New York</v>
          </cell>
          <cell r="I396" t="str">
            <v>crisis management, b2b, healthcare, technology, consumer, data, earned media communications, digital, integrated communications, csr, public affairs, creative, corporate, public relations, digitally &amp; datadriven creative content, public relations &amp; communications services, digital reputation management, reputation risk, reputation forecasting, reputation reporting, reputation analysis tools, brand monitoring, reputation risk detection, reputation impact on stock, brand reputation analytics, social media monitoring, brand strategy, digital marketing, ai reputation drivers, reputation impact assessment, stakeholder analysis, reputation risk mitigation, strategic communications, ai insights, reputation monitoring, ai-enabled tools, reputation score, reputation metrics, measurable results, brand reputation, brand perception, ai-driven insights, ai reputation modeling, cultural insights ai, digital engagement, data-driven strategies, risk assessment, brand health tracking, real-time reputation score, risk mitigation, services, reputation forecasting models, audience targeting, public opinion analysis, reputation risk alerts, data analytics, crisis management tools, media monitoring, paid media, flightschool crisis training, content creation, cultural trend prediction, digital transformation, media narrative analysis, decipher predictive suite, reputation analysis, public relations agencies, business outcomes, predictive analytics, government, reputation measurement tools, stakeholder engagement, reputation impact forecasting, consulting, reputation performance, brand trust, real-time insights, data analytics and ai services, reputation forecasting ai, risk management, reputation management, reputation risk management, ai technology, reputation building, shareholder value, media analysis, reputation optimization strategies, reputation optimization, sonar suite social narrative, data-driven decision making, reputation capital platform, brand narrative shaping, reputation strategy, reputation drivers, ai-powered insights, reputation impact, reputation value optimization, cultural trend analysis, reputation capital, public relations and communications, marketing and advertising, b2b marketing, stakeholder perception analysis, reputation analytics, reputation measurement, fount data ecosystem, cultural intelligence, crisis simulation, creative problem-solving, reputation insights, reputation improvement, reputation protection, communications, consumer insights, creative strategy, ai-driven intelligence, corporate affairs, innovation solutions, target audience identification, cultural insights, crisis communications, strategic counsel, regulatory engagement, social media strategy, thought leadership, media relations, consumer behavior, impact measurement, creative content, sustainability strategies, geopolitical consulting, competitive advantage, issue management, employee engagement, brand storytelling, cross-cultural communications, sector expertise, creative problem solving, advocacy communications, customer journey optimization, performance analytics, global network, collaborative partnerships, experience marketing, market positioning, narrative intelligence, financial communications, experiential marketing, community relations, economic policy, client advisory services, saas, health care, health, wellness &amp; fitness, hospital &amp; health care, consumer internet, consumers, internet, information technology &amp; services, marketing &amp; advertising, enterprise software, enterprises, computer software, public relations &amp; communications</v>
          </cell>
          <cell r="J396" t="str">
            <v>Cloudflare DNS, MailJet, Outlook, Microsoft Office 365, CloudFlare Hosting, ExactTarget, Atlassian Cloud, OneTrust, React, Slack, Mobile Friendly, Typekit, Google Tag Manager, Linkedin Marketing Solutions, Vimeo, Greenhouse.io, MouseFlow, Shutterstock</v>
          </cell>
          <cell r="O396">
            <v>50000000</v>
          </cell>
          <cell r="Q396" t="str">
            <v>Burson is a global communications agency that focuses on reputation management to create competitive advantages for its clients. With a presence in 40 markets, the agency emphasizes a people-first approach and operates with principles of honesty, transparency, integrity, and excellence. Burson combines AI-driven intelligence, creativity, and strategic counseling to help clients navigate complex environments and achieve their goals.
The agency offers a range of services, including consumer and brand strategies, corporate and public affairs advisory, creative content development, and health communication solutions. Burson also utilizes AI-powered tools like BCW Decipher for data-driven insights and planning. Their expertise extends to sports and entertainment, where they leverage these sectors to build lasting brand perceptions. Burson is dedicated to fostering a collaborative culture and providing career growth opportunities within a passionate global community.</v>
          </cell>
          <cell r="R396">
            <v>2018</v>
          </cell>
        </row>
        <row r="397">
          <cell r="A397" t="str">
            <v>Lumileds</v>
          </cell>
          <cell r="B397">
            <v>0</v>
          </cell>
          <cell r="C397">
            <v>3500</v>
          </cell>
          <cell r="D397" t="str">
            <v>semiconductors</v>
          </cell>
          <cell r="E397" t="str">
            <v>http://www.lumileds.com</v>
          </cell>
          <cell r="F397" t="str">
            <v>http://www.linkedin.com/company/lumileds</v>
          </cell>
          <cell r="G397" t="str">
            <v>San Jose</v>
          </cell>
          <cell r="H397" t="str">
            <v>California</v>
          </cell>
          <cell r="I397" t="str">
            <v>lighting, flash leds, solid state lighting solutions, infrared emitters, automotive lighting, lighting solutions, solid state lighting, opto electronics, opto semiconductors, leds, semiconductor manufacturing, compact design, horticultural lighting, microled solutions, compact led packages, illumination solutions, architectural design, light pollution reduction, optical design, led assembly, freshfocus technology, display technology, specialized phosphor technology, automotive styling leds, led modules, led testing, high lumen output, sustainable lighting, reliability, display backlighting, long lifetime, led packaging innovations, ultraviolet led solutions, multi-color leds, high lumen density, deep dimming, led design tools, high density led arrays, led system design, dark sky friendly leds, led manufacturing, stage lighting, microled display solutions, b2b, thermal management, adaptive driving beam leds, electrical equipment and components manufacturing, custom led solutions, csp led technology, high efficacy outdoor leds, matrix platform, color mixing, color binning, led for space farming, nightscape technology, high efficacy leds, product innovation, led ecosystem, advanced packaging, miniature leds, led product portfolio, automotive lighting equipment manufacturing, led epitaxy, led performance optimization, color rendering, human-centric lighting, intellectual property, entertainment lighting, color tuning solutions, high cri led arrays, dark sky initiatives, proprietary epitaxy, infrared and uv leds, light engine, system integration, horticultural and agricultural equipment manufacturing, display backlighting leds, led innovation timeline, energy efficiency, luxeon platform, led technology, automotive headlamps, high-density led arrays, precision optical control, stage and studio lighting, innovation, chip-on-board (cob) leds, automotive applications, optical efficiency, high power leds, led spectrum, semiconductor and other electronic component manufacturing, industry-leading performance, multi-emitter solutions, high cri, display and electronic component manufacturing, led industry standards, lighting equipment manufacturing, sustainable epitaxy manufacturing, industry standards, led application engineering, crispcolor technology, integrated lighting modules, retail, led reliability testing, high power ir emitters, led lighting, luxeon leds, mid-power white leds, high-power white leds, horticulture leds, integrated modules, human centric lighting, crispwhite technology, luxeon sunplus, rgbw packages, display leds, ultraviolet leds, spotlights, floodlights, high bay lights, architectural lighting, automotive headlighting, backlighting solutions, signalsure technology, luxeon core range, luxeon 7070, luxeon 2835 line, luxeon c color line, luxeon z color line, luxeon mz, luxeon v, luxeon rebel, luxeon hl4x, luxeon hl2x, luxeon hl1z, low bay lighting, high flux density, energy-efficient lighting, iot integrated lighting, retail lighting, moving head lights, powerful illumination, light emitting diodes, e-commerce, manufacturing, distribution, consumer_products_retail, transportation_logistics, energy_utilities, construction_real_estate, semiconductors, hardware, environmental services, renewables &amp; environment, consumer internet, consumers, internet, information technology &amp; services, mechanical or industrial engineering</v>
          </cell>
          <cell r="J397" t="str">
            <v>Cloudflare DNS, ElasticEmail, Outlook, Microsoft Office 365, CloudFlare Hosting, Rackspace MailGun, CloudFlare, WP Engine, Pardot, Slack, Salesforce, WordPress.org, Mobile Friendly, Google Tag Manager, Remote, Microsoft Office, Salesforce CRM Analytics, SAP, AWS Secrets Manager, Provenir, Commscope Ruckus, Gem, Concur, Copilot, 24-7 Media, Olo, ICP, Camstar, AWS Security Hub, AboveNet, Amber, PowerBI Tiles</v>
          </cell>
          <cell r="K397">
            <v>2140000000</v>
          </cell>
          <cell r="L397" t="str">
            <v>Merger / Acquisition</v>
          </cell>
          <cell r="M397">
            <v>0</v>
          </cell>
          <cell r="N397">
            <v>45870</v>
          </cell>
          <cell r="O397">
            <v>600000000</v>
          </cell>
          <cell r="Q397" t="str">
            <v>Lumileds is a global leader in LED and microLED technology, serving various sectors including automotive, display, illumination, mobile, and extended reality (XR) applications. Established in 1999 as a joint venture between Philips Lighting and Agilent Technologies, Lumileds has its roots in Hewlett-Packard, where it was a pioneer in high-power LEDs. The company is headquartered in Schipol, North Holland, Netherlands, and operates in over 30 countries with a workforce of approximately 3,500 employees.
Lumileds offers a wide range of lighting solutions, including automotive lighting for both OEM and aftermarket applications, camera flash solutions for mobile devices, advanced microLED technology, general illumination products, and specialized lighting for horticulture and human-centric applications. The company is committed to innovation and quality, maintaining control over design, materials, and processes to deliver optimal light quality and efficient solutions tailored to customer needs.</v>
          </cell>
          <cell r="R397">
            <v>1999</v>
          </cell>
        </row>
        <row r="398">
          <cell r="A398" t="str">
            <v>PPG</v>
          </cell>
          <cell r="B398">
            <v>0</v>
          </cell>
          <cell r="C398">
            <v>46000</v>
          </cell>
          <cell r="D398" t="str">
            <v>chemicals</v>
          </cell>
          <cell r="E398" t="str">
            <v>http://www.ppg.com</v>
          </cell>
          <cell r="F398" t="str">
            <v>http://www.linkedin.com/company/ppg</v>
          </cell>
          <cell r="G398" t="str">
            <v>Pittsburgh</v>
          </cell>
          <cell r="H398" t="str">
            <v>Pennsylvania</v>
          </cell>
          <cell r="I398" t="str">
            <v>aerospace transparencies, automotive coatings, protective &amp; marine coatings, traffic, packaging coatings, automotive refinish, architectural paint, traffic solutions, silicas, industrial coatings services, optical products, industrial coatings, sealants &amp; coatings, paints/coatings, consumer discretionary, paint, coating, &amp; adhesive manufacturing, manufacturing, innovative coatings, sustainable manufacturing, corrosion protection, digital design tools, recycling initiatives, custom color palettes, traffic safety technology, traffic safety solutions, eco-friendly coatings, specialty chemical solutions, industrial water treatment, coating for civil infrastructure, sustainable product development, recycling programs, coating application technology, chemicals, eco-friendly products, distribution, color leadership, advanced chemical formulations, coating application techniques, industrial process water, color science, ppg teslin substrate, performance coatings, aerospace coatings, specialty chemical management, coating durability testing, custom coating solutions, coatings, paint and coating manufacturing, advanced chemical solutions, sustainable coatings development, advanced technology, coating adhesion technology, offering solutions, coating customization, performance coatings for harsh environments, eco-innovation, advanced coatings technologies, color forecasting, b2b, traffic markings and thermoplastics, digital color tools, automotive color trends, architectural paints, coating process optimization, transportation &amp; logistics, digital platforms, label substrates, specialty materials, filtration technologies, global trend monitoring, high-performance label materials, innovative traffic safety products, environmental compliance, optical coatings, performance traffic solutions, performance enhancement, sustainability, innovation, coatings for aerospace engines, services, optical monomers, waterborne coatings, global manufacturing, industrial water wastewater recovery, consumer goods &amp; retail, corrosion resistance, paints, e-commerce, specialty coatings for vision, architectural coatings, chemical management, marine coatings, product durability, water-based coatings, consumer electronics, marine dry dock coatings, global color trends, custom coatings, automated color mixing, protective coatings, energy &amp; utilities, label materials, high-performance materials, offshore protection, digital color matching, self-healing coatings, advanced optical coatings, corrosion prevention, energy-efficient coatings, construction &amp; real estate, industrial water recovery, environmental impact reduction, retail, offshore coatings, marine asset protection, r&amp;d investment, color support, adhesives, sealants, color innovation, product labeling, performance durability, high-performance coatings, global presence, solventborne coatings, powder primers, color trend forecasting, market differentiation, environmental efficiency, surface finishes, industrial applications, consumer product coatings, color matching, coating technology, energy-curable solutions, batch consistency, advanced coatings, technological innovation, color palettes, market trends, sustainable recovery, engineering excellence, certified products, employee engagement, community engagement, engineering support, application support, product performance, consumer products &amp; retail, mechanical or industrial engineering, environmental services, renewables &amp; environment, consumer internet, consumers, internet, information technology &amp; services, hardware</v>
          </cell>
          <cell r="J398" t="str">
            <v>Route 53, Amazon AWS, Microsoft Azure Hosting, Atlassian Cloud, UPS, React Redux, MongoDB, Workday, Shopify Plus, Slack, Salesforce, ASP.NET, Mobile Friendly, Bootstrap Framework, Formstack, Google Places, Facebook Custom Audiences, Facebook Login (Connect), Wistia, Google Maps, Microsoft-IIS, Shopify, reCAPTCHA, WordPress.org, Facebook Widget, Google Analytics, Hubspot, Bing Ads, Google Tag Manager, Linkedin Marketing Solutions, Google Font API, Multilingual, Ruby On Rails, Woo Commerce, YouTube, Remote, Oracle Analytics Cloud, Siemens SIMATIC SCADA, Gem, SAP, Inventor, CAT, Tor, ROSS, Signavio, Tint, Oracle Demantra, MEX Maintenance Software, Salesforce CRM Analytics, Wider Planet, SAP Material Requirement Planning (MRP), PowerBI Tiles, Azure Databricks, Azure Devops, Lucernex Site Selection, Thermo Scientific Chromeleon Chromatography Data System (CDS), Micro, Zopim, SQL, Mastercam, CATIA, ServiceNow, Wasp Barcode, Rise, Spiceworks IP Scanner, DC Storm, AC500 PLC, ABB Robotics, Homestead, ISO+â„¢, SAP Ariba Platform, Microsoft Excel, AI, Blue Coat ProxySG, Liquid, Tanzu Kubernetes Grid, Electron, Showpad, Quip, eMaint CMMS, FRAC Pumps, Resi, Python, Power BI Documenter, Microsoft SQL Server Reporting Services, PostgreSQL, Google AdWords Conversion, Excel4Apps, Cisco WebEx Teams, Copilot, OpenProject, Microsoft PowerPoint, Azure Analysis Services, AWS Analytics, DotNetNuke, Angular, UKG, Secured MVC Forum on Windows 2012 R2, Olo, Deltek Vantagepoint CRM, QAD Adaptive ERP, Agilent SLIMS, ETQ Reliance QMS, Process automation package for service request creation in SAP S/4HANA Utilities, HPLC, Wagtail CMS, Oracle Transportation Management Cloud, SAP S/4HANA, Databricks, Azure Data Lake Analytics, Atlan, , AVImark Rapport, Microsoft Office, GE Proficy, ABB Distributed Control Systems (DCS), Pricefx, Compressor, Flow, Claude, Repl.it, GitHub Copilot, AWS Trusted Advisor, Microsoft Azure Monitor, C# (C Sharp), RXJS, ReSharper, SonarQube, Checkmarx, Browserstack, Automic Automation, blend, CONTROL, Cerner PharmNet, Loftware, Ning, SAP CRM, Eyefinity OfficeMate, CoEx, PCF International, Anaplan, CSC Corptax, ScorecardResearch, Microsoft 365, Git, Ag Grid, Gradescope, Kaseya VSA, FANUC FIELD System, Pro-face, iFix, ACL, GAS, IDC, DAX, Raygun, Air, SAP ECC, Act!, Salesforce Marketing Cloud, Adobe Creative Suite, IBM IT Services, SAP R/3, Allegro, ServiceNow Configuration Management Database, Microsoft Active Directory Federation Services, Siemens SIMATIC S7, Less, PlanSwift, AutoCAD, BASE, SAP Central Finance, SharePoint, WMS, Odoo CRM, Board, Oracle Warehouse Management Cloud, Siemens SIMATIC HMI (Human Machine Interface), Amber, Elite Software HVAC Solution, Bing, Microsoft Windows Server 2012, Azure Linux Virtual Machines, Mag+, ActiveProspect, Outlook, Dassault SOLIDWORKS, CNC Software, Carbon, Resin, AT&amp;T, Software AG Alfabet, SAP Central Finance Transaction Replication by insightsoftware, Mode, Oracle Supply Chain Management (SCM) Cloud, Hashicorp Packer, Sigma, GRIN, Batch, Microsoft Teams, GE iFIX, Azure DevOps Labs, CRM transformation assessment service for SAP Customer Experience, Intel, DeltaV, UptimeRobot, ICP, Springer-Miller, Deltek Costpoint, Deltek, Arena PLM, React, NUnit, Hotmart, SOTI Mobicontrol, Azure Virtual Desktop, Windows 11, Kiosked, Android, Manhattan Active Omni, Citrix VDI-in-a-Box, TSYS, Frame, Thomson Reuters ONESOURCE, DatoCMS, mabl, Micro Focus LoadRunner, Microsoft Sql Server, Microsoft Entity Framework, accessiBe, Meshmixer, Analyzer, Aspen, ZTE, ARM TrustZone, Amazon Web Services (AWS), Microsoft Azure, Oracle Cloud Infrastructure, Alibaba Cloud, Terraform, Microsoft PowerShell, Bash, AppointmentPlus, Posit, Cascade CMS, Autodesk BIM Collaborate, Rockwell Automation Services, FICO Blaze Advisor, JAGGAER eProcurement, JMP, 24-7 Media, Abaqus Unified FEA, ANSYS, Ansys LS-DYNA, COMSOL, Linq, ISA Web Publishing Load Balancer, WebOffice, IBM Spectrum Scale, Informatica Intelligent Cloud Services (IICS), HPE MSA, S&amp;P Capital IQ Pro, Microsoft Power Apps, Microsoft Power Platform, SAM, Dash, Tampa AS400 Inc, NetApp Data Storage Systems, Domino Printing Services, Workday Recruiting, SAP Integrated Business Planning, Kronos, inriver PIM, Informatica Test Data Management, SysTools VBA Password Recovery, Hunter, WeChat Work, Connect, John Doe, REST, Google Cloud Platform, Azure Active Directory B2C, Walkme, Sales Cloud Einstein, Minitab Statistical Software, Microsoft Purview eDiscovery, Laserfiche, Proficy Historian, .NET, Impact Radius, Visio, Acumatica, WorkSafeBC, Freelance Distributed Control System (DCS), Dolibarr ERP CRM, Akamai App &amp; API Protector, IBM Aspera on Cloud, Switch Concepts, Concur, Qwikcilver, 3M 360 Encompass - Health Analytics Suite, Power Query, Okta (sub-domains only), whos.amung.us</v>
          </cell>
          <cell r="K398">
            <v>3404134399</v>
          </cell>
          <cell r="L398" t="str">
            <v>Debt Financing</v>
          </cell>
          <cell r="M398">
            <v>947826000</v>
          </cell>
          <cell r="N398">
            <v>45717</v>
          </cell>
          <cell r="O398">
            <v>15875000000</v>
          </cell>
          <cell r="Q398" t="str">
            <v>PPG is a global leader in paints, coatings, and specialty materials, with a history dating back to 1883. Founded in Creighton, Pennsylvania, PPG initially focused on producing high-quality flat glass. Over the years, the company diversified into paints and coatings, becoming a significant player in various industries. Today, PPG operates in over 70 countries with around 150 manufacturing locations, emphasizing innovation and quality in its offerings.
The company's product portfolio includes automotive lacquers, industrial coatings, architectural finishes, and high-performance paints. PPG also provides a range of glass products, including automotive and building glass, as well as fiberglass and specialty materials. Its customer base spans multiple sectors, including automotive, construction, aerospace, and consumer markets, ensuring a broad reach through various distribution channels. PPG continues to focus on delivering innovative solutions to meet the needs of its diverse clientele.</v>
          </cell>
          <cell r="R398">
            <v>1883</v>
          </cell>
        </row>
        <row r="399">
          <cell r="A399" t="str">
            <v>Outlier</v>
          </cell>
          <cell r="B399">
            <v>0</v>
          </cell>
          <cell r="C399">
            <v>26000</v>
          </cell>
          <cell r="D399" t="str">
            <v>information technology &amp; services</v>
          </cell>
          <cell r="E399" t="str">
            <v>http://www.outlier.ai</v>
          </cell>
          <cell r="F399" t="str">
            <v>http://www.linkedin.com/company/try-outlier</v>
          </cell>
          <cell r="G399" t="str">
            <v>San Francisco</v>
          </cell>
          <cell r="H399" t="str">
            <v>California</v>
          </cell>
          <cell r="I399" t="str">
            <v>machine learning, flexible work, work from home, remote work, ai, llm trainer, ai training, business intelligence, analytics, information technology, technology, information &amp; internet, ai model improvement, ai data labeling, ai model robustness testing, ai model reliability, ai model fine-tuning, ai model validation, ai data annotation for vision, ai model bias detection, ai data labeling for nlp, ai model tuning techniques, ai safety, ai model testing, ai model accuracy, customer engagement, ai model refinement, ai model bias mitigation, ai model validation datasets, ai development, b2b, ai model interpretability, ai model explainability techniques, ai model debugging tools, output ranking, model evaluation, ai model feedback, ai model optimization, generative ai training, ai model version control, ai model reliability testing, prompt engineering, software development, ai response quality, ai model scaling, generative ai, ai model deployment, skill-based matching, ai model interpretability methods, ai model transparency, ai model evaluation, ai safety standards, ai model robustness frameworks, ai model scaling strategies, software publishers, ai data quality control, ai model tuning, ai response editing, remote ai training, ai model explainability, ai output ranking, ai quality assurance, ai model monitoring, ai data annotation, ai model evaluation metrics, ai model scalability solutions, ai safety standards compliance, ai model safety testing, ai model performance, ai model transparency tools, ai model performance benchmarking, ai data annotation platform, artificial intelligence, ai model debugging, human expertise, ai model versioning, ai model robustness, ai model fairness assessment, ai model scalability, information technology and services, services, prompt creation, ai model training, subject matter experts, online platform, remote opportunities, training data generation, multimodal tasks, writing prompts, creative writing, mathematics assignments, code generation, data science tasks, community of experts, independent contracting, project-based work, competitive pay, user account management, onboarding process, payment methods, task management, rating responses, performance evaluation, user feedback, task completion, expert domain, ai application development, knowledge sharing, remote collaboration, task accuracy, expertise verification, project scopes, continuous learning, self-paced tasks, ai contribution, crowdsourcing, project-based opportunities, virtual collaboration, multi-domain expertise, job flexibility, contributor community, remote work opportunities, skills development, user-generated content, expert rating and ranking, information technology &amp; services, productivity, communities, internet</v>
          </cell>
          <cell r="J399" t="str">
            <v>Cloudflare DNS, Sendgrid, Gmail, Google Apps, Zendesk, Amazon AWS, CloudFlare Hosting, Pantheon, WP Engine, Sprig, Slack, Bing Ads, YouTube, Vimeo, Adobe Media Optimizer, Multilingual, Bootstrap Framework, Facebook Custom Audiences, Google Font API, DoubleClick Conversion, Linkedin Marketing Solutions, Facebook Login (Connect), Cedexis Radar, WordPress.org, Segment.io, Mobile Friendly, Wistia, Ruby On Rails, Google Tag Manager, Google Analytics, Greenhouse.io, Facebook Widget, DoubleClick, Google AdWords Conversion, FullStory, Twitter Advertising, Google Dynamic Remarketing, Android, OpenAI, Meta Ads Manager, Microsoft AdCenter, Audacity, Mode, Zoomdata</v>
          </cell>
          <cell r="K399">
            <v>30458762</v>
          </cell>
          <cell r="L399" t="str">
            <v>Series B</v>
          </cell>
          <cell r="M399">
            <v>22100000</v>
          </cell>
          <cell r="N399">
            <v>43831</v>
          </cell>
          <cell r="O399">
            <v>5000000</v>
          </cell>
          <cell r="Q399" t="str">
            <v>Outlier is a remote work platform operated by Scale AI, connecting subject matter experts with AI companies to enhance generative AI models through human feedback. Founded in 2015 and relaunched in 2023, Outlier is headquartered in Oakland, California. The company focuses on AI model training, leveraging a global network of over 100,000 experts in various fields, including coding, STEM, and law.
The platform offers flexible remote work opportunities, allowing contributors to work from anywhere with no minimum hour requirements. Tasks are matched to individual expertise, and contributors receive competitive compensation, including weekly payments. Outlier provides access to advanced AI tools and a streamlined onboarding process. With significant achievements, including over $500 million paid to experts and millions of tasks completed, Outlier plays a vital role in the AI training industry.</v>
          </cell>
          <cell r="R399">
            <v>2023</v>
          </cell>
        </row>
        <row r="400">
          <cell r="A400" t="str">
            <v>USAA</v>
          </cell>
          <cell r="B400">
            <v>0</v>
          </cell>
          <cell r="C400">
            <v>37000</v>
          </cell>
          <cell r="D400" t="str">
            <v>financial services</v>
          </cell>
          <cell r="E400" t="str">
            <v>http://www.usaa.com</v>
          </cell>
          <cell r="F400" t="str">
            <v>http://www.linkedin.com/company/usaa</v>
          </cell>
          <cell r="G400" t="str">
            <v>San Antonio</v>
          </cell>
          <cell r="H400" t="str">
            <v>Texas</v>
          </cell>
          <cell r="I400" t="str">
            <v>insurance, investments, compliance, audit, serving the military community, employee wellbeing, financial planning, worldclass benefits, customer service, military friendly employer, risk management, we know what it means to serve, banking, member loyalty, veteran mental health support, financial advice, investment, member-owned, renters insurance, auto loans, veteran support, online claims, member services, military community, bank accounts, investment accounts, veteran services, service, social responsibility, military-specific insurance, community support, member discounts, b2c, member loyalty programs, financial services, claims management, home loans, veteran financial services, retirement planning, financial strength, digital insurance platform, digital banking, investment management, property insurance, member engagement, community programs, services, military family support, health insurance, retirement solutions, digital channels, retirement accounts, investment products, veteran support programs, wealth management, mobile banking, veteran employment support, credit cards, military insurance, digital insurance, member benefits, retirement, auto insurance, insurance agencies and brokerages, community engagement, community resilience, life insurance quotes, mortgage, mobile app, auto insurance discounts, wealth planning, reciprocal exchange, life insurance, insurance products, homeowners insurance, insurance bundling, umbrella insurance, small business insurance, medicare plans, vision insurance, dental insurance, personal loans, savings accounts, checking accounts, certificate of deposits, annuities, investment services, brokerage, mutual funds, identity theft protection, liability coverage, coverage flexibility, veterans benefits, discounts, claims assistance, insurance quotes, member experience, cyber insurance, valuable personal property, emergency assistance, roadside assistance, financial security, investment options, automated investing, car care, home solutions, financial empowerment, travel deals, family protection, finance, insurance agencies &amp; brokerages, mortgages, mobile apps, banks &amp; credit unions, financial advising, investing, real estate, real estate services</v>
          </cell>
          <cell r="J400" t="str">
            <v>Akamai, Akamai DNS, Microsoft Office 365, Cloudflare DNS, Outlook, Zendesk, CloudFlare Hosting, Amazon SES, ExactTarget, Gmail, Google Apps, Brightcove, JQuery 2.1.1, Atlassian Cloud, React Router, React Redux, Salesforce Live Agent, Slack, Salesforce, Adobe Marketing Cloud, Pantheon, WordPress.org, Vidyard, Maxymiser, SOASTA, Google Play, Mobile Friendly, iTunes, reCAPTCHA, BugHerd, Workday Recruit, Facebook Custom Audiences, Google Plus, Gravity Forms, Google Font API, Facebook Widget, Google Tag Manager, Blogger, Google Maps (Non Paid Users), Bootstrap Framework, Google Maps, Facebook Login (Connect), Typekit, Wix, Remote, IoT, Node.js, Android, AI, Xactimate, Act!, , SQL, SAS Enterprise Guide, Google AdWords Conversion, Microsoft Excel, Microsoft PowerPoint, Webex, Zoomdata, Microsoft Teams, ANGEL LMS, Microsoft Office, NICE Actimize Xceed, Adobe Experience Cloud, Salesforce Marketing Cloud, SES, .NET, .GIS, Adobe Campaign, Snowflake, SAS Analytics Pro, Tableau, Excel4Apps, Harmony Email &amp; Collaboration, AWS Analytics, Google Cloud Platform, Oracle Cloud, ACL, CAT, Oracle BI Publisher, Oracle Analytics Cloud, Minitab Statistical Software, Workday, Axis, Hostalia, CCC ONE, Elasticsearch, ELK Stack, Conversant, Cisco Jabber, Guidewire, Dell iDRAC (Integrated Dell Remote Access Controller), Guidewire ClaimCenter, OpenText RightFax, Taleo Applicant Tracking Systems (ATS), Candid, Eaglestats, Salesforce CRM Analytics, Apptio Cloudability SaaS, Gem, Datadog, Prometheus, Grafana, Microsoft Azure Monitor, Air, AT&amp;T, eMaint CMMS, FRAC Pumps, IBM SPSS Modeler, SentenceTransformers, Siemens SIMATIC SCADA, Tor, TSYS, UPS, Pega Case Management, Adobe Experience Manager, Aprimo, Workfront, Git, Ning, Loom, SAP BusinessObjects Business Intelligence (BI), IDC, go+, AWS SDK for JavaScript, Red Hat OpenShift, Articulate Storyline 360, AWS Trusted Advisor, Lambda Cloud, Amazon EKS Anywhere, , Ignition SCADA, CONTROL, NUnit, Salesforce CRM, Google Cloud Machine Learning Engine, BASE, OpenText Documentum, ServiceNow, PowerBI Tiles, Elastic APM, Amazon EC2, Amazon S3, Amazon DynamoDB, OneTrust Tech Risk &amp; Compliance, Python, R, IBM z/OS Operating System, IBM SMP/E, Crownpeak Universal Consent Platform (formerly Evidon), Intel, BMC MainView Systems Management, IBM RACF, IBM Db2 for Linux, UNIX, and Microsoft Windows, Apache Kafka, Microsoft Windows Server 2012, Adobe, Google Publisher Tag (GPT), Thales HSM, Archer, Meta Ads Manager, TikTok, Pinterest, Snapchat, Reddit for business, Adobe Analytics, Clarity, Mint, SharePoint, Box, Secured MVC Forum on Windows 2012 R2, Microsoft Word, Microsoft Outlook, Microsoft Publisher, Oracle General Ledger, Jira, QlikView, FUSION, Azure Linux Virtual Machines, Apple macOS, Adobe Photoshop, Prezi, Adobe After Effects, Flashtalking, Keynote, Adobe Creative Suite, SteamVR, Spring Boot, Docker, Flow, Planview LeanKit, DocuSign, React, Redux, GitLab, Amazon Managed Streaming for Apache Kafka (Amazon MSK), Salesforce Customer Data Platform (CDP), Copilot, SAP S/4HANA Cloud, Absorb LMS, Flexera One</v>
          </cell>
          <cell r="K400">
            <v>35000000</v>
          </cell>
          <cell r="L400" t="str">
            <v>Merger / Acquisition</v>
          </cell>
          <cell r="M400">
            <v>0</v>
          </cell>
          <cell r="N400">
            <v>44348</v>
          </cell>
          <cell r="O400">
            <v>48600000000</v>
          </cell>
          <cell r="Q400" t="str">
            <v>USAA (United Services Automobile Association) is a financial services company based in San Antonio, Texas, founded in 1922 by U.S. Army officers. It serves over 14 million members, including active-duty military, veterans, and their families. USAA operates as a member-owned organization, providing a range of insurance, banking, investment, and financial products tailored to the unique needs of military personnel.
The company offers various insurance options, including auto, property, life, and specialized coverage. Its banking services, provided through USAA Federal Savings Bank, include checking and savings accounts, mortgages, and credit cards. USAA also provides investment solutions, retirement planning, and financial advice. With a strong commitment to member satisfaction, USAA utilizes digital platforms for service delivery and has received recognition for its banking services.
USAA is dedicated to supporting military communities through philanthropy and volunteer programs, contributing over $47 million to various causes. The company emphasizes hiring military personnel and actively participates in initiatives that benefit military families.</v>
          </cell>
          <cell r="R400">
            <v>1922</v>
          </cell>
        </row>
        <row r="401">
          <cell r="A401" t="str">
            <v>Digital Marketing</v>
          </cell>
          <cell r="B401">
            <v>0</v>
          </cell>
          <cell r="C401">
            <v>6300</v>
          </cell>
          <cell r="D401" t="str">
            <v>marketing &amp; advertising</v>
          </cell>
          <cell r="F401" t="str">
            <v>http://www.linkedin.com/company/digitalmarketing-seo</v>
          </cell>
          <cell r="G401" t="str">
            <v>Las Vegas</v>
          </cell>
          <cell r="H401" t="str">
            <v>Nevada</v>
          </cell>
          <cell r="I401" t="str">
            <v>marketing advertising, ecommerce, networking, smm, seo, social media, linkedin, graphic design, email marketing, marketing, writing, advertising, branding, digital marketer, technology, analytics, personal branding, business, digital marketing, marketing strategy, advertising services, e-commerce, consumer internet, consumers, internet, information technology &amp; services, search marketing, marketing &amp; advertising</v>
          </cell>
          <cell r="J401" t="str">
            <v>Gmail, Google Apps, Hubspot, Google Font API, Cedexis Radar, Adobe Media Optimizer, Gravity Forms, Google Tag Manager, Mobile Friendly, Google Analytics, WordPress.org, Vimeo, Apache, reCAPTCHA</v>
          </cell>
          <cell r="Q401" t="str">
            <v>Digital marketing is the component of marketing that utilizes internet and online based digital technologies such as desktop computers, mobile phones and other digital media and platforms to promote products and services.
It includes search engine optimization (SEO), search engine marketing (SEM), content marketing, influencer marketing, content automation, campaign marketing, data-driven marketing, e-commerce marketing, social media marketing, social media optimization, e-mail direct marketing, display advertising, eâ€“books, and optical disks and games.
Digital marketing extends to non-Internet channels that provide digital media, such as television, mobile phones (SMS and MMS), callback, and on-hold mobile ring tones.
Marketing done through only internet is also called online marketing. And, 
Combination of both Internet and non-Internet channels marketing called digital marketing.</v>
          </cell>
          <cell r="R401">
            <v>2010</v>
          </cell>
        </row>
        <row r="402">
          <cell r="A402" t="str">
            <v>AvePoint</v>
          </cell>
          <cell r="B402">
            <v>0</v>
          </cell>
          <cell r="C402">
            <v>3000</v>
          </cell>
          <cell r="D402" t="str">
            <v>information technology &amp; services</v>
          </cell>
          <cell r="E402" t="str">
            <v>http://www.avepoint.com</v>
          </cell>
          <cell r="F402" t="str">
            <v>http://www.linkedin.com/company/avepoint</v>
          </cell>
          <cell r="G402" t="str">
            <v>Jersey City</v>
          </cell>
          <cell r="H402" t="str">
            <v>New Jersey</v>
          </cell>
          <cell r="I402" t="str">
            <v>sharepoint management, office 365 protection, sharepoint governance, office 365 management, sharepoint protection, office 365 migration, sharepoint integration, sharepoint reporting, office 365 governance, microsoft teams governance, sharepoint optimization, sharepoint migration, power platform governance, enterprise software, software, information technology, computer software: prepackaged software, technology, data security software products, ai-driven data security, compliance automation, cloud security policies, enterprise data management, cloud-native solutions, education, cybersecurity, security automation, cloud backup, multi-cloud management, healthcare, cloud data compliance, cloud data governance automation, multi-cloud security management, financial services, cloud automation, cloud security benchmarking tools, manufacturing, enterprise cloud solutions, government, cloud analytics, cloud computing, cloud data insights platform, data lifecycle management, cloud data backup solutions, cloud data control solutions, cloud risk management, data resilience, data security, cloud backup solutions, cloud infrastructure, compliance management, cloud platform management, cloud security policy automation, cloud security governance, cloud policy enforcement, cloud security, cloud compliance monitoring, microsoft 365, cloud data lifecycle automation, automation, cloud security automation tools, cloud data governance tools, cloud security posture, cloud data migration, data insights, cloud data backup, cloud data security automation, cloud data insights, data governance, cloud security compliance automation, cloud security compliance monitoring, cloud security tools, cloud data control, data migration, data management, software development, cloud risk mitigation, cloud security compliance tools, cloud policy, cloud security compliance, computer systems design and related services, services, data protection, cloud security threat detection, cloud management, cloud cost management, automated policy enforcement, saas operations, cloud data security monitoring, cloud security risk management, cloud security risk mitigation, ai-driven compliance management, ai-enabled data governance, user experience, data privacy, cloud security monitoring, cloud security benchmarking, cloud data governance, cloud-native saas, multi-cloud data management, cloud control, cloud cost optimization, cloud data management, cloud data risk assessment, data control, risk management, saas management, cloud security posture management, cloud data protection, cloud infrastructure management, ai-powered security analytics, cloud data lifecycle, data lifecycle, cloud security risk assessment, cloud security policies management, enterprise saas, cloud data resilience, cloud security automation, cloud compliance, cloud migration, cloud data lifecycle management, cloud data protection tools, b2b, collaboration security, consulting, cloud security management, cloud governance, data security automation, digital transformation, cloud security posture automation, retail, cloud security incident response, cloud data control tools, information lifecycle management, microsoft 365 migration, employee engagement, secure collaboration, policies for microsoft 365, data backup solutions, compliance solutions, azure security, access management, analytics and insights, cross-platform integration, digital workplace optimization, cost reduction, content migration, automated governance, disaster recovery, ai-powered solutions, on-premises data management, change management, training and certifications, customer success stories, business process automation, data classification, operational efficiency, governance framework, zero trust security, remote work solutions, content management systems, user permissions management, cloud resources optimization, advanced analytics tools, resilience suite, professional services, education sector solutions, healthcare data management, financial services security, manufacturing collaboration, retail operations automation, managed service provider solutions, empower teams with microsoft 365, data-driven insights, saas management tools, finance, enterprises, computer software, information technology &amp; services, health care, health, wellness &amp; fitness, hospital &amp; health care, mechanical or industrial engineering, computer &amp; network security, internet infrastructure, internet, ux, professional training &amp; coaching</v>
          </cell>
          <cell r="J402" t="str">
            <v>Route 53, Amazon SES, Gmail, Outlook, Google Apps, Microsoft Office 365, Microsoft Azure Hosting, Marketo, MailChimp SPF, Facebook Conversion Tracking, Microsoft Application Insights, SparkPost, Slack, Salesforce, Microsoft Power BI, Freshdesk, Google Dynamic Remarketing, Facebook Widget, Google Tag Manager, Bing Ads, Twitter Advertising, Segment.io, DoubleClick, Vimeo, Linkedin Marketing Solutions, Visual Website Optimizer, DoubleClick Conversion, Mobile Friendly, Facebook Login (Connect), Amadesa, Google Analytics, YouTube, Facebook Custom Audiences, WordPress.org, Hotjar, IoT, Circle, AI, Google Cloud, SharePoint, Office365, Python, pandas, NumPy, Google, AWS SDK for JavaScript, Outsystems, ASP.NET, Microsoft Windows Server 2012, SAP Crystal Reports, SQL, VMware, ZoomInfo, Salesforce Sales Engagement, ConnectWise, Hubspot, AvePoint Opus, Microsoft 365, Freshservice, Jira, Microsoft AdCenter, AvePoint MyHub, AEM Elementsâ„¢ 360, Dynamics 365 Customer Insights, AWS Transfer for SFTP, IBM Mainframe, Salesforce CRM Analytics, Dynamics 365 CRM, Microsoft Power Platform, Terraform, AWS Trusted Advisor, Commscope Ruckus, Microsoft Azure Monitor, GitLab, Figma, C#, Google Cloud Platform, Amazon Web Services (AWS), Microsoft Azure, Docker, Azure Linux Virtual Machines, React, Express JS Framework, Enterprise JavaBeans (EJB), Amazon GuardDuty, Sizmek (MediaMind), Kubernetes, Amazon EKS Anywhere, Siemens SIMATIC S7, , Asana, Refinitiv World-Check Risk Intelligence, Reddit for business, Micro, Microsoft PowerPoint, Excel4Apps, TestComplete, Jenkins, CloudBees, Bitbucket, Confluence, SonarQube, Micro Focus Fortify, Microsoft Power Automate, Microsoft Power Apps, PowerBI Tiles, Expo, Azure Logic Apps, Azure Functions, Azure Service Bus, Microsoft Dynamics 365 Marketing, Dynamics 365 Field Service, Gainsight, Cisco WebEx Teams, Demandbase ABM/ABX Cloud, Allbound PRM, Flow, Javascript, Argon CI/CD Security, OpenStack, SAP Billing and Revenue Innovation Management, SWIFT, Amazon Virtual Private Cloud (Amazon VPC), ASG Zeke, Atlassian, AWS Application Load Balancer, Azure Devops, Azure SQL, Azure Virtual Machines, CAT, Grafana, Microsoft SQL Server Reporting Services, .NET, Oracle Analytics Cloud, Prometheus, Security, 6sense, Salesforce Marketing Cloud, Salesforce Email Studio, QMetry Automation Studio, Salesforce Journey Builder, Act!, NTENT, Lens, Google Workspace, Microsoft ADFS for Genesys Cloud, Azure AD P2, Microsoft Intune Enterprise Application Management, Microsoft Active Directory Federation Services, Azure Active Directory, Red Hat Enterprise Linux, Red Hat OpenShift, Red Hat JBoss Enterprise SOA Platform, Red Hat Satellite, Azure Analysis Services, Microsoft Entra ID, Azure Active Directory B2C, Akamai CDN Solutions, CPI, SMTP, Infoblox DHCP, Claude, GitHub Copilot, Copilot, Gem, Frame, Microsoft PowerShell, Amazon S3, AWS Lambda, CSS, HTML5 Maker, Karma, Mocha, Selenium, Spring Boot, Spring, Maven, Google AlloyDB for PostgreSQL, Mulesoft, Cytoscape, Playwright, Secured MVC Forum on Windows 2012 R2, Apple macOS, Kiosked, Chrome, Android, Autopilot, Apple School Manager, Admin, TUNE, Sentinel, Microsoft Defender for Endpoint, Azure Purview, Lytics, Power BI Documenter, dynaTrace, Axonius, Microsoft Graph, Bash, ANGEL LMS, OneTrust Tech Risk &amp; Compliance, Ansible, CyberArk, VMware vCenter Server, vSphere, Google Ads, Meta Ads Manager, NetSuite, Microsoft-IIS, X, Facebook, Instagram, TikTok, Microsoft Dynamics 365</v>
          </cell>
          <cell r="K402">
            <v>290000000</v>
          </cell>
          <cell r="L402" t="str">
            <v>Other</v>
          </cell>
          <cell r="N402">
            <v>45170</v>
          </cell>
          <cell r="O402">
            <v>419497000</v>
          </cell>
          <cell r="Q402" t="str">
            <v>AvePoint, Inc. is a public software company based in Jersey City, New Jersey, founded in 2001. The company specializes in cloud-native data management solutions for collaboration platforms such as Microsoft 365, Google Workspace, and Salesforce. With a focus on workplace transformation, AvePoint serves over 25,000 customers across more than 100 countries and manages approximately 17.1 million cloud seats.
The company's offerings include the DocAve Platform for infrastructure management and data protection, and the AvePoint Confidence Platform, which secures and optimizes data in multi-cloud environments. Additionally, AvePoint provides a machine-learning virtual assistant named AVA for digital workplace support. Their services encompass data backup, recovery, migration, governance, and security, along with consulting for cloud migration and operational efficiency. AvePoint is committed to enhancing service delivery and compliance for various industries, including public sector organizations.</v>
          </cell>
          <cell r="R402">
            <v>2001</v>
          </cell>
        </row>
        <row r="403">
          <cell r="A403" t="str">
            <v>Prime Video &amp; Amazon MGM Studios</v>
          </cell>
          <cell r="B403">
            <v>0</v>
          </cell>
          <cell r="C403">
            <v>8500</v>
          </cell>
          <cell r="D403" t="str">
            <v>entertainment</v>
          </cell>
          <cell r="E403" t="str">
            <v>http://www.amazonmgmstudios.com</v>
          </cell>
          <cell r="F403" t="str">
            <v>http://www.linkedin.com/company/primevideoamazonstudios</v>
          </cell>
          <cell r="G403" t="str">
            <v>Seattle</v>
          </cell>
          <cell r="H403" t="str">
            <v>Washington</v>
          </cell>
          <cell r="I403" t="str">
            <v>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v>
          </cell>
          <cell r="J403" t="str">
            <v>Route 53, Amazon AWS, Microsoft Office 365, React Redux, Amazon Associates, Mobile Friendly</v>
          </cell>
          <cell r="O403">
            <v>5600000000</v>
          </cell>
          <cell r="Q403" t="str">
            <v>Prime Video &amp; Amazon MGM Studios is the entertainment division of Amazon, combining the streaming service Prime Video with the film and TV production capabilities of Amazon MGM Studios. This division focuses on creating and distributing high-quality content globally, utilizing Amazon's technology and extensive reach.
Amazon MGM Studios specializes in producing films and television series, including original productions and adaptations. It manages the worldwide distribution of content across various platforms, including streaming services, broadcast, cable, and theatrical releases. Prime Video offers on-demand access to a vast catalog of films and TV shows, featuring both classic titles and contemporary hits, enhancing the viewing experience for Amazon Prime members.</v>
          </cell>
          <cell r="R403">
            <v>2006</v>
          </cell>
        </row>
        <row r="404">
          <cell r="A404" t="str">
            <v>Howden</v>
          </cell>
          <cell r="B404">
            <v>0</v>
          </cell>
          <cell r="C404">
            <v>20000</v>
          </cell>
          <cell r="D404" t="str">
            <v>insurance</v>
          </cell>
          <cell r="E404" t="str">
            <v>http://www.howdengroupholdings.com</v>
          </cell>
          <cell r="F404" t="str">
            <v>http://www.linkedin.com/company/howden-insurance</v>
          </cell>
          <cell r="G404" t="str">
            <v>London</v>
          </cell>
          <cell r="H404" t="str">
            <v>Kentucky</v>
          </cell>
          <cell r="I404" t="str">
            <v>reinsurance, employee benefits, underwriting, insurance, broking, risk consultancy, cyber, insurance broking, risk management, underwriting services, employee ownership, global reach, specialty insurance, innovative solutions, client-centric approach, financial institutions, professional services, construction insurance, cyber insurance, analytics and modeling, claims advocacy, capital markets advisory, diverse client segments, sustainability commitment, strategic growth, tailored solutions, trust and integrity, community engagement, employee empowerment, complex risk profiles, international operations, market segmentation, insurance solutions, professional indemnity insurance, aviation insurance, health and care insurance, sports insurance, art and jewelry insurance, recent acquisitions, financial performance, innovative products, exceptional service, professional training &amp; coaching</v>
          </cell>
          <cell r="J404" t="str">
            <v>Cloudflare DNS, Mimecast, CloudFlare Hosting, Workday, Hubspot, Barracuda MSP, AI, Drupal, Adobe Express, Adobe InDesign, Hootsuite, Salesforce Marketing Cloud, Act!, Salesforce, monday CRM, Salesforce CRM Analytics, Excel4Apps, Google AdWords Conversion, Microsoft PowerPoint, Microsoft Office, Power BI Documenter, SQL, Applied Epic, Azure Analysis Services, AWS Analytics, Angular, Wider Planet, Epic, AMS360, Posit, Crystal Ball, MAX by AppLovin, Lytics, Adobe, OneStream, Concur, Microsoft Excel, Unit4 Business World, Chrome River Connector, Microsoft Power Automate, Copilot, Databricks, Python, scikit-learn, pandas, Gem, Sage, Aja Video Systems, Atlas, Broadcom Easytrieve, Cisco Meraki MR Series, Cisco WebEx Teams, LinkedIn Ads, Meta Ads, Google Analytics 4 (GA4), Google Search Console, Zoomdata, Microsoft Teams, Google AlloyDB for PostgreSQL, Cisco Meraki MS, Calabrio ONE, Office365, Linkedin Marketing Solutions, Alteryx, Handshake, Facebook, Instagram, X, Canva</v>
          </cell>
          <cell r="K404">
            <v>5200000000</v>
          </cell>
          <cell r="L404" t="str">
            <v>Debt Financing</v>
          </cell>
          <cell r="M404">
            <v>4100000000</v>
          </cell>
          <cell r="N404">
            <v>45870</v>
          </cell>
          <cell r="O404">
            <v>4039000000</v>
          </cell>
          <cell r="Q404" t="str">
            <v>Howden Group, founded in 1994 by David Howden and his partners, is a global insurance intermediary specializing in broking, underwriting, reinsurance, and risk management services. With around 20,000 employees across 55 countries, the company has grown significantly through strategic acquisitions, expanding its operations to include 117 branches and over 200 centers in the UK. As of 2024, Howden reported revenues exceeding Â£3 billion, making it the largest European broker and the fifth-largest employee-owned business in the UK.
The company offers a range of services, including commercial retail and specialty insurance broking, reinsurance broking, personal lines insurance, and managing general agent (MGA) services. Howden emphasizes innovative, client-focused solutions, combining local expertise with global resources to address complex insurance needs. The firm is committed to a people-first culture and corporate social responsibility, supporting various initiatives through the Howden Group Foundation.</v>
          </cell>
          <cell r="R404">
            <v>1994</v>
          </cell>
        </row>
        <row r="405">
          <cell r="A405" t="str">
            <v>BMO U.S.</v>
          </cell>
          <cell r="B405">
            <v>0</v>
          </cell>
          <cell r="C405">
            <v>12000</v>
          </cell>
          <cell r="D405" t="str">
            <v>banking</v>
          </cell>
          <cell r="E405" t="str">
            <v>http://www.320southcanal.com</v>
          </cell>
          <cell r="F405" t="str">
            <v>http://www.linkedin.com/company/bmo-us</v>
          </cell>
          <cell r="G405" t="str">
            <v>Chicago</v>
          </cell>
          <cell r="H405" t="str">
            <v>Illinois</v>
          </cell>
          <cell r="I405" t="str">
            <v>commercial banking, personal banking, small business banking, commercial banks, finance, corporate finance, chicago headquarters, leed gold, digital banking, estate planning, treasury services, payment solutions, customer experience, investment banking, investment advisory, online banking, b2c, services, office building, strategic u.s. operations, corporate banking, retail, public park, risk management, banking, financial advisory, capital markets, financial solutions, retail banking, client services, wealth management, sustainable building, the green at 320, office amenities, asset management, financial planning, sustainability, loans, sustainability standards, well platinum, retirement planning, urban office space, well building platinum, consumer banking, financial technology, mobile banking, chicago office, business banking, finance and insurance, digital transformation, north american banking, construction and real estate, financial hub, financial services, b2b, construction &amp; real estate, law practice, legal services, financial consulting, consulting, management consulting, investment management, environmental services, renewables &amp; environment, finance technology, information technology &amp; services, banks &amp; credit unions</v>
          </cell>
          <cell r="J405" t="str">
            <v>Gmail, Google Apps, Nginx, Varnish, WordPress.org, Mobile Friendly, Google Tag Manager, reCAPTCHA</v>
          </cell>
          <cell r="P405">
            <v>38</v>
          </cell>
          <cell r="Q405" t="str">
            <v>BMO U.S. is the American division of BMO Financial Group, a prominent North American bank based in Chicago, Illinois. It operates as BMO Bank, N.A., providing a range of personal, commercial, and investment banking services across multiple states. With over 600 branches and 1,300 ATMs, BMO U.S. ranks as the 15th largest bank in the United States by total assets and is the second-largest bank in the Chicago area by market share.
The bank offers various services, including checking and savings accounts, loans, mortgages, and commercial banking products tailored to over 20 industries. BMO U.S. also provides wealth management services, focusing on high-net-worth clients, and capital markets support for corporate and institutional clients. The company emphasizes a client-centric approach, digital innovation, and sustainable economic growth, aiming to enhance financial literacy and community inclusion.</v>
          </cell>
        </row>
        <row r="406">
          <cell r="A406" t="str">
            <v>Ecolab</v>
          </cell>
          <cell r="B406">
            <v>0</v>
          </cell>
          <cell r="C406">
            <v>48000</v>
          </cell>
          <cell r="D406" t="str">
            <v>chemicals</v>
          </cell>
          <cell r="E406" t="str">
            <v>http://www.ecolab.com</v>
          </cell>
          <cell r="F406" t="str">
            <v>http://www.linkedin.com/company/ecolab</v>
          </cell>
          <cell r="G406" t="str">
            <v>Saint Paul</v>
          </cell>
          <cell r="H406" t="str">
            <v>Minnesota</v>
          </cell>
          <cell r="I406" t="str">
            <v>safe food, clean water, abundant energy, healthy environments, package goods/cosmetics, consumer discretionary, chemical manufacturing, hospitality, advanced sanitation technologies, digital innovation, water management, high-end purification, data-driven insights, food processing, industrial water systems, hygiene solutions, clean-in-place (cip) systems, infection control, b2b, manufacturing, sustainable solutions, energy optimization, commercial cleaning, pest elimination, wastewater treatment, operational efficiency, sustainability, healthcare, water conservation, government, water reuse, service excellence, infection prevention, energy management, oil and gas, food safety, services, energy, chemical formulations, medical equipment and supplies manufacturing, regulatory compliance, hygiene products, predictive analytics, life sciences, consulting, retail, water treatment, chemical cleaning, water solutions, hygiene services, clean environments, industrial water treatment, wastewater recycling, chemical processing, commercial laundry solutions, healthcare sanitation, hospitality services, biopharmaceutical manufacturing, foodservice solutions, pulp and paper, customer satisfaction, environmental stewardship, life sciences support, transportation sanitation, power generation, core technologies, advanced recycling, personal care solutions, agriculture hygiene, mining solutions, contract cleaning, remote monitoring, energy efficiency solutions, third-party logistics sanitation, quality assurance, dairy processing, petrochemical services, process improvements, automotive cleaning, disinfection solutions, chemical safety, guest services sanitation, microbial control, operational compliance, regulatory standards, greenhouse gas reduction, supply chain sustainability, smart water management, food, power, hygiene, chemical solutions, digital solutions, industrial cleaning, pest control, wastewater management, advanced sanitation, disinfection, healthcare hygiene, beverage processing, pharmaceuticals, biotech, environmental services, chemicals, leisure, travel &amp; tourism, food &amp; beverages, consumer goods, consumers, mechanical or industrial engineering, renewables &amp; environment, health care, health, wellness &amp; fitness, hospital &amp; health care, oil &amp; energy, information technology &amp; services, enterprise software, enterprises, computer software, medical</v>
          </cell>
          <cell r="J406" t="str">
            <v>Akamai, Microsoft Office 365, Backbone JS Library, VueJS, Microsoft Azure Monitor, WP Engine, Oracle Cloud, The Trade Desk, Salesforce Service Cloud, Salesforce Live Agent, ServiceNow, Amazon SES, Salesforce, Slack, Vimeo, Nginx, Google Tag Manager, Wistia, Stripe, WordPress.org, Google AdSense, AppDynamics, SOASTA, reCAPTCHA, Hotjar, YouTube, Mobile Friendly, Remote, Elementor, SAP, Principle, Rockwell Automation Services, Siemens SIMATIC HMI (Human Machine Interface), Siemens SIMATIC SCADA, AC500 PLC, PowerBI Tiles, WebOffice, Microsoft Excel, AutoCAD, Navisworks, VISI, Power Query, DAX, SysTools VBA Password Recovery, Servo-i Ventilator, , Oracle Hyperion Enterprise, Salesforce CRM Analytics, QGIS, ArcGIS, Gem, Python, pandas, NumPy, scikit-learn, TensorFlow, Keras, Databricks, SQL, Azure SQL Database, Azure App Service, Azure Devops, Streamlit, Flask, Git, Langchain, Azure Analysis Services, Workday, Revel iPad POS, Microsoft Office, DeltaV, Micro, Power BI Documenter, Snowflake, ETQ Reliance QMS, Dassault SOLIDWORKS, Vacancy Filler Recruitment, Wasp Barcode, AMP, eMaint CMMS, FRAC Pumps, SES, REACH, Azure Event Hubs, Azure Data Factory, AVEVA InTouch HMI, Oracle Analytics Cloud, Oracle Cloud EPM, Apple, Apple iPhone, Conviva Operational Data Platform, Lytics, Excel4Apps, Wider Planet, Samsara, Microsoft PowerPoint, Onit, ICP, OPanel, WMS, Secured MVC Forum on Windows 2012 R2, Oracle E Business Suite, Vodafone Ziggo, Umbraco, Air, MercuryGate TMS, Cisco UCS Manager, IBM DFSMS, IBM Cognos Analytics, SAP on AWS, ServiceNow Flow Designer, Pega Case Management, ServiceNow Employee Center, ServiceNow IT Service Management (ITSM), Dell Tablet, SAP Contract Lifecycle Management (CLM), Oxid, Tor, SS&amp;C, Flock, Microsoft Windows Server 2012, VMware vSphere, Groundtruth, GEP, Esker, Kingdee Software, Atex, CONTROL, hCue, IBM DataPower Gateway, ServiceNow IT Operations Management (ITOM), Micro Focus Universal CMDB, Soap Media, Modbus, .NET, IBM SPSS Modeler, Resi, Rasa, poly, Spiceworks IP Scanner, Scala, Vitally, JD Edwards, Canva, SAP Concur, SentenceTransformers, Apple iPad, accessiBe, Commscope Ruckus, Dell EMC Isilon, ANGEL LMS, Snow, Streams, Google Cloud Tasks, Talentia Software, Dice, Azure Digital Twins, LogIC, Quip, CallMiner Eureka, Vector, Flow, Mode, Frame, BASE, NVIDIA Morpheus, CPI, Box, Microsoft SQL Server Analysis Services, ManageEngine Desktop Central, Epic, DC Storm, Apple Business Manager, Upland PowerSteering, GAS, Mag+, PeopleSoft Enterprise Performance Management (EPM), Sigma, ISO+â„¢, Javascript, C/C++, C#, Fluke Networks, Concur, Siemens SOMATOM, AVEVA PDMS, Microsoft Power Automate, Microsoft Power Apps, SharePoint, Copilot, SAP ECC, Process automation package for service request creation in SAP S/4HANA Utilities, SAP SD, Ellucian Banner Finance, Oracle Transportation Management Cloud, SAP EHS, Ignition SCADA, x:akta, HPLC, Google AdWords Conversion, 3DEXPERIENCE Platform, Dassault ENOVIA, Coverity, Jira, Confluence, Project Contour, Veracode Static Analysis (SAST), Zoho CRM, National Instruments, Turn, Ã‚Â© 2009- Filter, Actinic, Less, Aspen Flare System Analyzer, Tesseract, TIBCO, PTC Creo, Apple macOS, TUNE, Office365, Microsoft OneDrive, Azure Active Directory B2C, Microsoft Teams, Agilent SLIMS, Schneider Electric, Siemens PROFIBUS, Siemens SIMATIC STEP 7, Rockwell Automation, Wonderware InTouch, Microsoft Project, Eyefinity OfficeMate, Spark SQL, PySpark, Delta Lake, Argon CI/CD Security, Azure Boards, Datacore SDS, Infor SyteLine / Infor CloudSuite Industrial, IBM Mainframe, Tampa AS400 Inc, DemandBase, StackAdapt, Microsoft Word, OnBase, Thermo Scientific Chromeleon Chromatography Data System (CDS), Adobe Photoshop, WhatsApp, HelpCrunch, EMaint, Ning, Outlook, Brocade Switches, Rapid7 InsightVM, SAP BusinessObjects Business Intelligence (BI), Microsoft 365, SAP ERP, Act!, Gupy, Enom, Linkedin Marketing Solutions, Kubernetes, SAM, ServiceNow Virtual Agent, AWS Database Migration Service, AI, Electron, NUnit, Oracle JDeveloper, SAP CRM, LabWare LIMS, SAP Crystal Solutions, Winshuttle Foundation, ebs, Adform DMP, IQMS, Siemens SIMATIC S7, InTouch, Google Colab, ePlan, RSLogix, FactoryTalk, Batch, Chargebee, IDC, EPiServer, Creo+, SAP ECTR, SAP Customer Care and Service (CCS), Cloudsuite WMS, Olo, Atera, ServiceNow UI Builder, ServiceNow Service Portal, Amazon WorkSpaces, ServiceNow IntegrationHub, Netlify, BMC Helix Discovery, REST, JAGGAER eProcurement, Dell EMC Celerra, React</v>
          </cell>
          <cell r="K406">
            <v>115000000</v>
          </cell>
          <cell r="L406" t="str">
            <v>Merger / Acquisition</v>
          </cell>
          <cell r="M406">
            <v>115000000</v>
          </cell>
          <cell r="N406">
            <v>42309</v>
          </cell>
          <cell r="O406">
            <v>16081200000</v>
          </cell>
          <cell r="Q406" t="str">
            <v>Ecolab Inc. is a global leader in water conservation, hygiene, infection prevention, and cleaning services. Founded in 1923 in St. Paul, Minnesota, the company has a rich history of innovation and expansion, including key acquisitions that enhance its offerings in various sectors such as healthcare, foodservice, hospitality, and manufacturing.
Ecolab provides science-led solutions that save customers time and money through integrated systems of chemicals, equipment, and services. Their core business segments include cleaning and sanitizing products, water treatment solutions, food safety and healthcare services, and pest elimination. The company emphasizes a systems approach, combining products with dispensing equipment and on-site services to meet diverse customer needs. Ecolab operates in over 170 countries and is committed to sustainability and environmental solutions.</v>
          </cell>
          <cell r="R406">
            <v>1923</v>
          </cell>
        </row>
        <row r="407">
          <cell r="A407" t="str">
            <v>Undisclosed</v>
          </cell>
          <cell r="B407">
            <v>0</v>
          </cell>
          <cell r="C407">
            <v>9500</v>
          </cell>
          <cell r="D407" t="str">
            <v>financial services</v>
          </cell>
          <cell r="E407" t="str">
            <v>http://www.undisclosed-podcast.com</v>
          </cell>
          <cell r="F407" t="str">
            <v>http://www.linkedin.com/company/undisclosed_7</v>
          </cell>
          <cell r="G407" t="str">
            <v>Exton</v>
          </cell>
          <cell r="H407" t="str">
            <v>Pennsylvania</v>
          </cell>
          <cell r="I407" t="str">
            <v>criminal justice reform media, legal reform media campaigns, media and legal content, criminal justice, criminal case analysis, b2c, lawyer-led media, wrongful convictions, legal advocacy, justice reform documentaries, legal case documentation, forensic science in media, legal reform advocacy, media-driven justice reform, documentary filmmaking, forensic examination, legal research tools, public interest law, d2c, investigative journalism, public awareness, legal dispute resolution, documentary production, legal services, public legal education, criminal justice reform, justice system reform, forensic science legal analysis, forensic investigation podcasts, justice advocacy, podcast storytelling, media production technology, media and podcasting, law firm &amp; legal services, exoneration cases, criminal justice advocacy, forensic investigation, content creation, justice reform, investigative legal journalism, media and social impact, wrongful conviction cases, podcast series, legal case advocacy, media and criminal justice, forensic evidence review, forensic forensic review, public legal education campaigns, legal advocacy podcasts, criminal case forensic analysis, media outreach campaigns, investigative techniques, legal reform campaigns, investigation, media and legal advocacy, access to trial materials, media distribution platforms, media and podcasting technology, services, public legal awareness, case investigation, justice reform storytelling, media and legal education, exoneration case documentaries, evidence analysis, lawyers and legal experts, criminal justice media projects, public awareness wrongful convictions, forensic analysis, criminal cases, legal research, investigative journalism tools, true crime podcast, public interest media, forensic case analysis, media and legal analysis, media and advocacy, legal reform initiatives, podcast production, legal advocacy through media, justice system transparency media, offices of lawyers, forensic evidence advocacy, legal analysis, case re-examination, exoneration support, media production, media and advocacy networks, case studies, forensic science analysis, investigative podcast, legal evidence review, trial analysis, exoneration advocacy, justice system transparency, legal</v>
          </cell>
          <cell r="J407" t="str">
            <v>Gmail, Google Apps</v>
          </cell>
          <cell r="Q407" t="str">
            <v>Undisclosed is a podcast production entity dedicated to investigating wrongful convictions and the U.S. criminal justice system. Launched in 2015, the podcast is hosted by attorneys Rabia Chaudry, Colin Miller, and Susan Simpson. It aims to exonerate innocent defendants through thorough re-investigations of cases, having achieved over 300 million downloads and leading to 13 exonerations among other significant legal outcomes.
The podcast features in-depth legal analysis, investigative reporting, and expert insights, emphasizing rigorous research and fact-checking. It is available on various platforms, including Spotify. In addition to podcast episodes, Undisclosed offers merchandise to support legal advocacy and provides post-conviction consultation services, collaborating with Innocence Projects and working as defense investigators. The podcast has a strong following and engages with high-profile cases, contributing to discussions on systemic justice reforms.</v>
          </cell>
          <cell r="R407">
            <v>2016</v>
          </cell>
        </row>
        <row r="408">
          <cell r="A408" t="str">
            <v>Sedgwick</v>
          </cell>
          <cell r="B408">
            <v>0</v>
          </cell>
          <cell r="C408">
            <v>33000</v>
          </cell>
          <cell r="D408" t="str">
            <v>insurance</v>
          </cell>
          <cell r="E408" t="str">
            <v>http://www.sedgwick.com</v>
          </cell>
          <cell r="F408" t="str">
            <v>http://www.linkedin.com/company/sedgwick</v>
          </cell>
          <cell r="G408" t="str">
            <v>Memphis</v>
          </cell>
          <cell r="H408" t="str">
            <v>Tennessee</v>
          </cell>
          <cell r="I408" t="str">
            <v>healthcare risk management, loss prevention, retail &amp; consumer care services, managed care, integrated, workers39 compensation, claims management, integrated services, marine, liability, compliance, workers compensation, loss adjusting, casualty, benefits, disability, first &amp; third party fleet programs, absence solutions, risk management, cat response, technology, affinity, property, claims industry verticals, claims workflow automation, claims customer service, product recall management, technology solutions, product safety industry regulations compliance, product remediation, product safety industry standards compliance, claims robotic process automation, product safety testing, benefits administration, claims data analytics, claims solutions, claims investigation, product compliance, automation in claims, ai automation, claims ai system, claims fraud detection, product recall, product safety management, claims ai algorithms, claims ai development, claims real-time analytics, claims risk assessment, claims lifecycle management, claims digitalization, claims data visualization, claims data management, claims predictive analytics, claims system, claims handling, product safety, product safety industry testing standards, claims system integration, claims technology, claims ai deployment, product liability, product defect, product safety solutions, claims efficiency, claims ai software, machine learning claims, claims industry solutions, claims client support, claims services, product safety industry testing, claims process automation, claims scalability, claims integration, claims reporting, claims ai models, claims compliance, claims administration, claims consulting, claims global support, claims ai integration, claims compliance automation, analytics-driven claims, claims ai tools, claims outsourcing, claims ai, claims saas platforms, claims speed, claims reporting tools, product quality, claims data security, product safety industry standards, claims performance, claims cloud computing, product safety industry compliance, ai-powered claims, claims ai solutions, claims automation tools, claims ai platform, product safety regulation, claims digital platform, claims customer support tools, claims operational efficiency, product safety industry testing standards compliance, data analytics in claims, product safety compliance, product safety industry, claims ai analytics, claims ai applications, third-party administration, claims machine learning, robotic process automation, claims platform, claims automation, claims third-party services, claims mobile solutions, claims ai technology, claims quality, claims client portal, claims recovery, claims third-party administration, product safety recall, product safety standards, claims software, claims accuracy, all other professional, scientific, and technical services, claims global operations, product safety industry regulations, product safety industry testing regulations, claims process optimization, brand protection, claims analytics, claims lifecycle, claims innovation, claims customer experience, claims support, insurance, claims ai insights, claims processing, claims digital transformation, claims operations, technology-enabled solutions, property restoration, remediation, casualty insurance, accident insurance, absence management, health benefits, forensic accounting, forensic engineering, building consulting, business interruption, temporary housing solutions, audit services, cybersecurity, investigation and fraud, consumer warranty, environmental compliance, supply chain management, regulatory reporting, customer communication, employee recovery, data management, reverse logistics, employee benefits administration, subrogation, premium audit, osha compliance, independent resource network, insurance administration, global solutions, market withdrawal, events response, insurance adjusters, customer support solutions, data analytics, cloud-based services, training and development, premium audit services, business continuity solutions, performance empowerment, disaster recovery, digital transformation, b2b, healthcare, finance, legal, distribution, financial services, logistics &amp; supply chain, training &amp; development, health care, health, wellness &amp; fitness, hospital &amp; health care</v>
          </cell>
          <cell r="J408" t="str">
            <v>Outlook, Microsoft Office 365, Gmail, Google Apps, MailChimp SPF, WP Engine, OneTrust, React Redux, SignalR, Mapbox, Workday, Sage Intacct, Slack, Salesforce, Pantheon, Drupal, Typekit, Google Tag Manager, CrazyEgg, WordPress.org, Mobile Friendly, Vidyard, Remote, IoT, Microsoft Office, GWI, Bottomline, Microsoft Excel, Gem, Electron, Audatex, Delivra, Microsoft 365, Microsoft Intune Enterprise Application Management, Microsoft Windows Server 2012, Xactimate, Intel, HireVue, Google AdWords Conversion, Excel4Apps, Apple iPad, AWS SDK for JavaScript, InsightVM (Nexpose), ServiceNow, Jira, AI, Microsoft Application Insights, WebOffice, Darwinbox, PowerBI Tiles, Axure RP, Azure Active Directory B2C, Microsoft Entra ID, Microsoft Advanced Group Policy Management, Akamai CDN Solutions, OpenLDAP, Microsoft Active Directory Federation Services, Eyefinity OfficeMate, Snowflake, SQL, Python, Power BI Documenter, Hex, Micro, Microsoft PowerPoint, Microsoft Teams Rooms, Office365, Global Relay, SharePoint, Microsoft Endpoint Manager (MEM), LogIC, SAP ERP, DatoCMS, SAP, Power Query, TUNE, Secured MVC Forum on Windows 2012 R2, Act-On, Hubspot, ZoomInfo, Dynamics 365 Customer Insights, CallMiner Eureka, Cisco WebEx Teams, Olo, CET, Microsoft Dynamics CRM, GovWin IQ, Linkedin Marketing Solutions, .NET, Microsoft SQL Server Reporting Services, AWS Transfer for SFTP, Salesforce Maps, Visual Studio, Visual Studio Code, Microsoft-IIS, Amazon SageMaker, AWS Bedrock, Azure AI Studio, Azure OpenAI Service, OpenSearch, Pinecone, Azure AI Search, NTENT, Terraform, AWS CloudFormation, Micro Focus Mainframe Solutions, Databricks, Palantir Foundry, Meteor, PL/SQL, Oracle Analytics Cloud, DotNetNuke, Oscar ECommerce, ALEX, Oracle XML DB, Red Hat JBoss Enterprise SOA Platform, REST, Tor, Weibo, 24-7 Media, Mode, Vector, TeamUp, OneTrust Tech Risk &amp; Compliance, Google, SAS Analytics Pro, Snyk, Care.com, Desire2Learn / Brightspace, SAP BusinessObjects Business Intelligence (BI), Air, Reviews, AWS Analytics, Azure Analysis Services, BMC FootPrints, CAT, Cisco TrustSec, FACTS, Airflow, AWS Step Functions, Azure Data Factory, Azure Synapse, Amazon S3, Azure Blob Storage, PySpark, Docker, Snow, IBM Db2 for Linux, UNIX, and Microsoft Windows, Informatica, Progress Sitefinity, Smart AdServer, Planview ChangePoint, CCC ONE, DAX, Percipio, Articulate, Aryson MySQL to MSSQL Converter, Progress OpenEdge, SAP HANA, MariaDB, IDC, Revel iPad POS</v>
          </cell>
          <cell r="K408">
            <v>7700000000</v>
          </cell>
          <cell r="L408" t="str">
            <v>Private Equity</v>
          </cell>
          <cell r="M408">
            <v>1000000000</v>
          </cell>
          <cell r="N408">
            <v>45536</v>
          </cell>
          <cell r="O408">
            <v>4600000000</v>
          </cell>
          <cell r="Q408" t="str">
            <v>Sedgwick is a global leader in claims management and risk mitigation services, founded in 1969 and headquartered in Memphis, Tennessee. With over 33,000 employees across 80 countries, Sedgwick is the largest third-party administrator, helping individuals and organizations navigate significant life events such as natural disasters, injuries, and product recalls. The company serves a wide range of clients, including 59% of the Fortune 500, utilizing advanced technology and a commitment to customer service to deliver effective solutions.
Sedgwick offers a comprehensive suite of services, including claims administration, benefits administration, brand protection, and legal support. Their expertise spans various sectors, such as healthcare, retail, and technology, focusing on proactive risk reduction and recovery. The company also engages in community support initiatives, contributing to local hospitals and educational programs. Under the leadership of CEO Mike Arbour, Sedgwick emphasizes a culture of care and compliance, ensuring high standards in claims and corporate legal programs.</v>
          </cell>
          <cell r="R408">
            <v>1969</v>
          </cell>
        </row>
        <row r="409">
          <cell r="A409" t="str">
            <v>Wonder</v>
          </cell>
          <cell r="B409">
            <v>0</v>
          </cell>
          <cell r="C409">
            <v>11000</v>
          </cell>
          <cell r="D409" t="str">
            <v>food &amp; beverages</v>
          </cell>
          <cell r="E409" t="str">
            <v>http://www.wonder.com</v>
          </cell>
          <cell r="F409" t="str">
            <v>http://www.linkedin.com/company/wonderco</v>
          </cell>
          <cell r="G409" t="str">
            <v>New York</v>
          </cell>
          <cell r="H409" t="str">
            <v>New York</v>
          </cell>
          <cell r="I409" t="str">
            <v>mobile, mobile commerce, apps, mobile social, information technology, e-commerce, consumer internet, internet, information technology &amp; services, consumers</v>
          </cell>
          <cell r="J409" t="str">
            <v>Cloudflare DNS, MailJet, Sendgrid, Gmail, Mimecast, Outlook, Google Apps, Zendesk, CloudFlare Hosting, Microsoft Azure Monitor, Atlassian Cloud, Typeform, Slack, Remote, Tor, AWS Trusted Advisor, IBM ILOG CPLEX Optimization Studio, Wonderlic, Gem, Cision, Jira, Workday, ADP, NetSuite, D365 Data Quality, Sizmek DSP, PatientPop, Absorb LMS, Excel4Apps, Google AdWords Conversion, Python, Elixir, Phoenix, VueJS, AC500 PLC, CallMiner Eureka, Vector, Amazon Simple Storage Service (S3), Google Cloud Platform, Google Kubernetes Engine, PostgreSQL, MySQL, MongoDB, Google Cloud Build, GitHub Actions, Jenkins, Terraform, Pulumi, Vertex, Zip, Dash, Tableau, SQL, Braze, eMaint CMMS, Salesforce, Microsoft Office, SS&amp;C, SSMS Tools Pack, , AVEVA PDMS, Siemens PLM, Brocade Switches, Springer-Miller, Node.js, TypeScript, Vertex AI, GRPC, RabbitMQ, Docker, AWS Analytics, Google Sheets, CodeIgniter, Appcast, Indeed, Meta Ads Manager, NLP Catpcha, Google Cloud Spanner, Google Cloud BigTable, Revit, Figma, Looker, Microsoft Excel, go+, AWS SDK for JavaScript, Ning</v>
          </cell>
          <cell r="K409">
            <v>2182860963</v>
          </cell>
          <cell r="L409" t="str">
            <v>Other</v>
          </cell>
          <cell r="M409">
            <v>999925</v>
          </cell>
          <cell r="N409">
            <v>46054</v>
          </cell>
          <cell r="O409">
            <v>2000000000</v>
          </cell>
          <cell r="Q409" t="str">
            <v>Wonder is a food technology company founded by Marc Lore that redefines dining through a versatile "mealtime platform." This platform combines delivery, dine-in, meal kits, and convenience store integrations, all supported by high-tech kitchens that can house up to 30 restaurant concepts in a single location. Valued at approximately $3.5 billion, Wonder has raised around $1.78 billion from prominent investors.
The company addresses challenges in the food delivery industry by integrating centralized meal preparation with mobile cooking and delivery. Wonder operates a fleet of mobile restaurants that provide fresh, high-quality meals, primarily through its proprietary app and partnerships with Grubhub. With a focus on "fast fine" dining, Wonder offers a variety of cuisines designed by celebrity chefs. The company has expanded to over 60 locations across seven states and Washington, D.C., with plans for further growth. Its innovative approach includes meal kits, convenience store integrations, and a vision for a super app that personalizes dining experiences based on health goals.</v>
          </cell>
          <cell r="R409">
            <v>2018</v>
          </cell>
        </row>
        <row r="410">
          <cell r="A410" t="str">
            <v>Ahold Delhaize USA</v>
          </cell>
          <cell r="B410">
            <v>0</v>
          </cell>
          <cell r="C410">
            <v>115000</v>
          </cell>
          <cell r="D410" t="str">
            <v>retail</v>
          </cell>
          <cell r="E410" t="str">
            <v>http://www.adusa.com</v>
          </cell>
          <cell r="F410" t="str">
            <v>http://www.linkedin.com/company/ahold-delhaize-usa</v>
          </cell>
          <cell r="G410" t="str">
            <v>Quincy</v>
          </cell>
          <cell r="H410" t="str">
            <v>Massachusetts</v>
          </cell>
          <cell r="I410" t="str">
            <v>automation, supply chain digitalization, innovation, ai data analytics, supply chain management, healthier product sales, b2b, retail technology solutions, b2c, e-commerce solutions, sustainable food, online shopping, transportation &amp; logistics, private label expansion, digital transformation, retail, customer-centric retail, supply chain automation, e-commerce, ai-driven insights, services, omnichannel integration, ai analytics, food retail, food supply chain, distribution, local grocery brands, data analytics, digital experience, grocery retail, software development, omnichannel retail, d2c, employee benefits, customer experience, private label products, project management, sustainable practices, supermarkets and other grocery retailers (except convenience retailers), healthier food options, grocery stores, it solutions, consumer goods, private label, sustainability, retail services, customer engagement, omnichannel strategy, retail innovation, it infrastructure, community-focused retail, digital grocery shopping, data management, automation technology, omnichannel, private label growth, omnichannel grocery, sustainable products, grocery brands, digital engagement, community support, value chain emissions, diversity and inclusion, career development, retail media, procurement services, healthy food choices, pharmacy services, environmental sustainability, vendor partnerships, local brands, food waste reduction, innovative technology, food accessibility, customer loyalty, work-life balance, competitive pay, inclusive workplace, health and wellness programs, retail strategy, sustainability goals, green initiatives, community giveback, training and development, employee well-being, food safety standards, business partnerships, leadership opportunities, informational resources, career opportunities, internship programs, hardware support, retail optimization, network services, data analysis, customer feedback systems, consumer products &amp; retail, logistics &amp; supply chain, consumer internet, consumers, internet, information technology &amp; services, productivity, environmental services, renewables &amp; environment, training &amp; development</v>
          </cell>
          <cell r="J410" t="str">
            <v>Salesforce, Outlook, ServiceNow, Microsoft Office 365, CSC Corporate Domains, Gmail, Google Apps, MongoDB, Slack, Adobe Marketing Cloud, Woo Commerce, WordPress.org, Stripe, Google Tag Manager, Wix, reCAPTCHA, AngularJS, Google Analytics, Akamai RUM, Facebook Login (Connect), Facebook Widget, Typekit, Shopify, Google Font API, Facebook Custom Audiences, Bootstrap Framework, Gravity Forms, CrazyEgg, Mobile Friendly, Baidu Ads, Google Maps, YouTube, Ruby On Rails, EventsAir by Centium, Google AdSense, Ad Unit 300 x 250, Canvas by Instructure, LiveRamp, DoubleClick, Vimeo, Ad Unit 300 x 600, Hubspot, Remote, AI, Alteryx, PowerBI Tiles, WMS, SharePoint, RELEX, Visio, Micro, Rust, SAP SuccessFactors, Azure Resource Manager, AMP, Lytics, Microsoft Excel, Microsoft Teams Rooms, Skype, Spring Boot, AWS SDK for JavaScript, CAT, Redis, Apache Kafka, IBM Storage Suite for IBM Cloud Paks, Kubernetes, Argocd, Terraform, GitHub Actions, Datadog, Ubuntu, Docker, GraphQL, SWIFT, Microsoft Azure Monitor, Azure SQL, Databricks, DAX, Microsoft Fabric, Mode, Python, R, SQL, DoorDash, Workday Prism Analytics, Git, Microsoft PowerPoint, Dv360, Meta Ads Manager, Pinterest, TikTok, Microsoft Office, SS&amp;C, CitrusAd, Gem, Clarity, Google AdWords Conversion, Mulesoft, accessiBe, SAP, eCentral, Kronos, Tor, ServiceChannel, GitHub, nTop, Brocade Switches, Red Hat OpenShift, Azure Virtual Machines, Azure Data Lake Analytics, Akamai CDN Solutions, F5 BIG-IP Local Traffic Manager (LTM), AWS Application Load Balancer, Express, Azure DNS, Azure Key Vault, Actionstep, Cisco DNA Spaces, IBM Mainframe, SAP Activate, SAP S/4HANA Cloud, , RISE with SAP, VMware View Manager, Carbon, Excel4Apps, Palo Alto Networks, Fortinet FortiGate, Zscaler, Zscaler Internet Access, Zscaler Private Access, SAP SuccessFactors Learning, GitHub Copilot, AWS VPN, Barracuda Spam Firewall, SAS Enterprise Guide, Office365, Ning, Act!, Amazon Managed Streaming for Apache Kafka (Amazon MSK), Azure Analysis Services, Workfront, GenText AI Assistant for MS Word, Power BI Documenter, Cisco WebEx Teams, Salesforce CRM Analytics, AWS Elemental MediaConvert, Backblaze Computer Backup, Coupa, SAP Ariba Platform, Wagtail CMS, eMaint CMMS, WorkSafeBC, Kiosked, Android, Salesforce Marketing Cloud, IBM AIX, Nutanix, Red Hat, VMware, Microsoft Power Apps, CA Endevor, Control-M, CONTROL, Star, Azure Purview, Azure Data Factory, PySpark, Azure Active Directory, Microsoft Teams, Salesforce CRM, SOQL, AT&amp;T, Informatica, , Stibo STEP, Unity Catalog, Security, UKG Pro, Qualtrics, Azure Virtual Network, Azure Virtual WAN, Azure ExpressRoute, Azure Load Balancer, Azure Traffic Manager, Azure CDN, Azure Site Recovery, Azure Backup, Azure Files, Confluence, Rise, Azure Policy, Palo Alto PA-5200 Series, Oracle Passlogix, Microsoft PowerShell, Amazon EC2 Container Service, Microsoft Hyper-V Server, Microsoft Windows Server 2012, Azure Linux Virtual Machines, Veeam Backup &amp; Replication, AWS Multi-Factor Authentication, Connect, Less, Microsoft Defender for Cloud, Oracle Analytics Cloud, Salesforce Service Cloud, REST, Amazon Linux 2, Secured MVC Forum on Windows 2012 R2, Amazon CloudWatch, Storyboard to SwiftUI Converter, TrakSYS, Apache Tomcat, Prometheus, ELK Stack, Siemens PROFIBUS, Lucidworks Fusion, Oracle Cloud EPM, Azure Kubernetes Service (AKS), data.ai Ascend (formerly App Annie), Outsystems, Google Workspace, Jira, Datapipe, Flow, IBM Data Warehouse, Microsoft Active Directory Federation Services, Microsoft Advanced Group Policy Management, OneTrust Tech Risk &amp; Compliance, TSYS, Admin, Microsoft 365, IoT, Outreach.io, New Relic, Splunk, PagerDuty, Absorb LMS, Articulate Storyline 3, Later, SES, NCR Connected Payments, Verifone POS, Ingenico ePayments, Azure Data Lake Storage, Azure Blob Storage, SafeSend, Azure Devops, Azure API Management, BASE, SolarWinds Security Event Manager, Adform, Azure AD P2, SAP Business Planning and Consolidation (BPC), Micro Focus Universal CMDB, ServiceNow Discovery, ServiceNow Flow Designer, ServiceNow IT Operations Management (ITOM), ServiceNow IT Service Management (ITSM), 24-7 Media, Tanzu Kubernetes Grid, PMWeb, Apache Wicket, Bootstrapcdn, Azure Functions, Azure Automation, Azure Application Insights, Azure Security Center, Azure Monitor, Azure Log Analytics, Angular Material, Ansible, Azure AD Notifications, Zopim, Compliance Wire, Activa, SAP S/4HANA, FICO Blaze Advisor, Retail Media by Criteo, Cloudsuite WMS, Blue Yonder Order Management, Postpresso, Adobe Commerce (formerly Magento Commerce), SAP BTP for Spend Management, Manhattan Active Omni, EMaint, Google, Onit, Argo CD, Ataccama One, Microsoft Power Automate, GIACT, vSphere vMotion, OnBase, Symantec PGP, AWS Trusted Advisor, SysTools VBA Password Recovery, Siemens SIMATIC S7, Imgix, Cascade CMS, .NET, Microsoft Access, Appier AIRIS (formerly Woopra), Azure Disk Storage, Snap, Records Management, Rubrik, IBM Spectrum, Commvault, Cisco VPN, Gorilla Nation, McAfee Total Protection for Data Loss (DLP), Qualys VMDR, Teamtailor, Fortinet, Process automation package for service request creation in SAP S/4HANA Utilities, ABAP, CPI, SAP HANA, SAP Basis, SAP GRC Access Control (GRC-SAC), Renaissance Accelerated Reader, Javascript, DotNetNuke, SafeStart, Dun &amp; Bradstreet, Palo Alto Networks Panorama, FortiManager, FortiAnalyzer, SolarWinds, Oracle Fusion Middleware, Basis, BWise, IBM Gentran, Cisco VoIP, FreePBX, Azure Cosmos DB, Azure SQL Database, Istio, PostgreSQL, Cassandra, IBM Informix, Spring, Elasticsearch, Jenkins, GeoGebra</v>
          </cell>
          <cell r="O410">
            <v>59000000000</v>
          </cell>
          <cell r="Q410" t="str">
            <v>Ahold Delhaize USA is a prominent division of the international retail company Ahold Delhaize, formed from the merger of Ahold and Delhaize Group in 2016. It operates approximately 2,000 stores across the Eastern United States and employs a large workforce dedicated to providing quality products and excellent customer service. The company is known for its five major supermarket brands: Food Lion, Stop &amp; Shop, Hannaford, Giant Food, and The GIANT Company, which collectively serve millions of customers each week.
The company offers a diverse range of services, including supermarkets, convenience stores, online grocery shopping, and pharmacies. Ahold Delhaize USA has enhanced its online presence through partnerships, such as with Instacart for home delivery, and by acquiring a majority stake in FreshDirect. Committed to health and sustainability, the company aims to promote nutritious food choices through initiatives like the Guiding Stars program. Ahold Delhaize USA focuses on operational excellence by investing in technology and providing training opportunities for its associates.</v>
          </cell>
        </row>
        <row r="411">
          <cell r="A411" t="str">
            <v>IGT</v>
          </cell>
          <cell r="B411">
            <v>0</v>
          </cell>
          <cell r="C411">
            <v>11000</v>
          </cell>
          <cell r="D411" t="str">
            <v>information technology &amp; services</v>
          </cell>
          <cell r="E411" t="str">
            <v>http://www.igt.com</v>
          </cell>
          <cell r="F411" t="str">
            <v>http://www.linkedin.com/company/igt</v>
          </cell>
          <cell r="G411" t="str">
            <v>Las Vegas</v>
          </cell>
          <cell r="H411" t="str">
            <v>Nevada</v>
          </cell>
          <cell r="I411" t="str">
            <v>online, mobile gaming content, lottery, casino game development, sports betting, gaming across all channels &amp; regulated segments, amp mobile gaming content, software engineering, social, services-misc. amusement &amp; recreation, consumer discretionary, software development, innovative gaming, linked progressive jackpots, market leadership, sports betting platforms, medical equipment and supplies manufacturing, online casino software, casino equipment manufacturing, lottery management, r&amp;d investment, ai in gaming, hardware manufacturing, digital lottery solutions, player loyalty programs, digital platforms, global operations, retail, cloud computing, digital transformation, progressive jackpot systems, innovation, player behavior analytics, regulatory compliance tools, cloud security, product lifecycle management, gaming machines, innovative slot mechanics, multi-player systems, gaming, product development, digital marketing tools, advanced jackpot management, player safety, technology innovation, system integration, ai-driven game personalization, mobile app development, player engagement tools, product portfolio, multi-site management, mobile platforms, digital content delivery, data analytics, technology investment, sports betting solutions, product innovation, sustainability, sustainable gaming practices, cross-platform gaming, regulatory compliance, cloud-based casino platforms, services, market expansion strategies, innovation labs, igaming, entertaining experiences, customer solutions, gaming solutions, game development, multi-channel gaming, mobile-first gaming, digital system upgrades, gaming industry leader, b2b, system modernization, online gaming, integrated gaming systems, customer service, system security, market research, lottery technology, responsible gaming software, system support, digital gaming experience, cloud-based solutions, digital wallet integration, linked systems, slot machines, hardware upgrades, mobile gaming platforms, linked progressive systems, strategic acquisition, multi-player roulette, casino hardware, player tracking, customer experience, player engagement, advanced security protocols, government, responsible gaming, responsible gaming initiatives, sustainable gaming initiatives, software updates, market expansion, customer support, progressive jackpots, gaming technology, compliance management, casino management systems, real-time data analytics, player retention systems, lottery management systems, digital gaming, slot machine innovation, casino solutions, e-commerce, technology partnerships, entertainment, system scalability, hardware systems, lottery systems, digital entertainment, regulatory licenses, instant tickets, ilottery, multichannel platforms, self-service solutions, vlt systems, lottery operator, global gaming licenses, regulated markets, omni-channel content, retail solutions, revenue management, consumer insights, game mechanics, sustainability initiatives, corporate governance, financial solutions, investor relations, marketing strategies, collaborative innovation, user interface design, social responsibility, diversity and inclusion, performance analytics, training and development, game portfolio, hardware solutions, technical support, game features, client relations, team dynamics, manufacturing, distribution, consumer products &amp; retail, information technology &amp; services, enterprise software, enterprises, computer software, games, environmental services, renewables &amp; environment, computer games, consumers, consumer internet, internet, marketing strategy, marketing, marketing &amp; advertising, training &amp; development, mechanical or industrial engineering</v>
          </cell>
          <cell r="J411" t="str">
            <v>Mimecast, Amazon AWS, VueJS, WP Engine, Jira, Atlassian Confluence, Atlassian Cloud, OneTrust, React Redux, Mapbox, SuccessFactors (SAP), Salesforce, Gauges, Pusher, CallRail, Google Maps (Non Paid Users), Microsoft-IIS, Google Analytics Ecommerce Tracking, Google Analytics, Mobile Friendly, Google Tag Manager, AddThis, Bing Ads, Google Maps, Facebook Widget, Quantcast, Trustpilot, Facebook Custom Audiences, Bootstrap Framework, BugHerd, Google AdSense, WordPress.org, YouTube, Wix, DoubleClick Conversion, Hotjar, Facebook Login (Connect), Google Dynamic Remarketing, Google Font API, reCAPTCHA, DoubleClick, Quip, PixiJS, React, TypeScript, Excel4Apps, SAP, Cadence, Hibu, C#, Unity, NUnit, Microsoft Excel, SAP SuccessFactors Learning, Open Graphics Library (OpenGL), Oracle XML DB, Visual Studio, GCC, Adobe Creative Cloud, Amazon Web Services (AWS), Terraform, Terragrunt, Ansible, Kubernetes, Amazon Linux 2, Python, eCentral, Ning, SAP SuccessFactors, ANGEL LMS, Microsoft Office, .NET, AWS SDK for JavaScript, Node.js, Jenkins, GitHub Actions, AWS CloudFormation, Argo CD, HELM, Docker, AWS Analytics, Power BI Documenter, Tableau, AI, Pega Robotic Process Automation, Microsoft SQL Server Reporting Services, GitHub, Argocd, Istio, Harbor, Cisco Nexus 2000, SonarQube, Aqua Trivy, Google AdWords Conversion, CAT, Dell iDRAC (Integrated Dell Remote Access Controller), Micro, AWS Trusted Advisor, Azure Linux Virtual Machines, Adobe Photoshop, Xray, Azure Managed Applications, SurveyMonkey, Amazon CloudWatch, Vtiger for G Suite, ShoreTel Sky Communicator</v>
          </cell>
          <cell r="K411">
            <v>500000000</v>
          </cell>
          <cell r="L411" t="str">
            <v>Debt Financing</v>
          </cell>
          <cell r="M411">
            <v>500000000</v>
          </cell>
          <cell r="N411">
            <v>44805</v>
          </cell>
          <cell r="O411">
            <v>2028000000</v>
          </cell>
          <cell r="Q411" t="str">
            <v>International Game Technology (IGT) is a leading multinational company in the gambling and gaming technology sector. Headquartered in Las Vegas, Nevada, IGT produces a wide range of products, including slot machines, video poker machines, and lottery systems. The company employs approximately 7,200 people and has additional offices in Rome, London, and Providence, Rhode Island.
Founded in 1975, IGT has a rich history of innovation, particularly in video poker machines. The company went public in 1981 and has since expanded through strategic acquisitions, including GTECH in 2015, which enhanced its capabilities in both gaming and lottery services. IGT's offerings include licensed-theme slot machines, advanced gaming systems, and comprehensive lottery management solutions, serving clients across casinos and gaming venues worldwide.</v>
          </cell>
          <cell r="R411">
            <v>1974</v>
          </cell>
        </row>
        <row r="412">
          <cell r="A412" t="str">
            <v>Inizio</v>
          </cell>
          <cell r="B412">
            <v>0</v>
          </cell>
          <cell r="C412">
            <v>12000</v>
          </cell>
          <cell r="D412" t="str">
            <v>management consulting</v>
          </cell>
          <cell r="E412" t="str">
            <v>http://www.inizio.com</v>
          </cell>
          <cell r="F412" t="str">
            <v>http://www.linkedin.com/company/iniziohealth</v>
          </cell>
          <cell r="G412" t="str">
            <v>New York</v>
          </cell>
          <cell r="H412" t="str">
            <v>New York</v>
          </cell>
          <cell r="I412" t="str">
            <v>remote detailing, market research, audit &amp; advisory services, outsourcing, healthcare communications, training, business consulting, customer service reps, events management, healthcare consulting, corporate events, strategic planning, medical information, marketing consulting, data reporting, research skills, market access, product marketing, contract sales teams, digital &amp; creative services, medical science liaison officers, nurse educators, business consulting &amp; services, life sciences, clinical development, commercialization, pharmaceutical consulting, biotech services, data analytics, medical communications, health marketing, patient engagement, strategic consulting, real-world evidence, outcomes research, health economics, technology transformation, patient support programs, therapeutic areas, diversity equity inclusion, human-centric solutions, ai-driven insights, brand strategy, product launch support, healthcare professionals, consumer health, medical affairs, digital therapeutics, global health, innovation, asset value maximization, evidence-based strategies, healthcare engagement, tailored solutions, cross-functional expertise, patient access, decision-making optimization, health solutions, life sciences consulting, product launch, omnichannel strategy, data and analytics, commercialization platform, pharma services, biotech solutions, data-driven insights, ai in healthcare, healthcare transformation, scientific consulting, brand alignment, oncology expertise, stakeholder engagement, medical education, integrated solutions, market access strategy, creative execution, patient-centered approaches, digital health, clinical trial optimization, commercial benchmarking, global healthcare, patient outcomes, healthcare analytics, innovation in drug development, healthcare strategy, evidence generation, strategic insights, biopharma advisory, sustainability in healthcare, healthcare intelligence, complex science solutions, healthcare communication, market insights, healthcare professionals engagement, healthcare congress experience, health equity initiatives, empowerment in healthcare, value-based care strategies, b2b, non-profit, consulting, services, management consulting, event management, events services, health, wellness &amp; fitness, information technology &amp; services, nonprofit organization management</v>
          </cell>
          <cell r="J412" t="str">
            <v>Cloudflare DNS, Mimecast, Microsoft Office 365, CloudFlare Hosting, Greenhouse.io, Hubspot, Slack, Google Tag Manager, Hotjar, Typekit, Mobile Friendly, WordPress.org, reCAPTCHA, Micro, Uipath, Microsoft Power Automate, Fusion ERP Analytics, AI, Q, Azure Quantum, IBM SPSS Modeler, Microsoft Excel, Adobe InDesign, Strato, Adobe Photoshop, Microsoft PowerPoint, ACL, Python, FinancialForce, ServiceNow, Excel4Apps, Power BI Documenter, Confirmit, PowerBI Tiles, Tableau, AWS Trusted Advisor, Google Cloud, Docker, Vagrant, VirtualBox, Jenkins, CircleCI, GitHub Actions, Redis, Memcached, REST, Red Hat JBoss Enterprise SOA Platform, Salesforce CRM Analytics, ANGEL LMS, Microsoft Azure Monitor, IBM ILOG CPLEX Optimization Studio, Javascript, FlipHTML5, CSS, Oracle XML DB, Quantum Metric, Flow, Smartsheet, Google AdWords Conversion, Microsoft Office, Workday, Veeva CRM, Greenhouse, Workday HCM, Azure Key Vault, Adobe Creative Suite, Git, Apache Subversion (SVN) Server on Ubuntu 18.04 LTS, Jira, Confluence, SAP Ariba Platform, Gem, Deluxe Payroll and HR Solutions, Ning, Workday Benefits, Kubernetes, Airflow, Databricks, Prometheus, Grafana, , Deltek Maconomy, OneTrust Tech Risk &amp; Compliance, SQL, R, LinkedIn Ads, Linkedin Marketing Solutions, Wider Planet, Adobe Creative Cloud, Adobe Acrobat Sign, Figma, Sketch, Azure Data Factory, PySpark, Azure Databricks, Microsoft Fabric, Azure Blob Storage, SharePoint, AWS Transfer for SFTP, Certinia, Oracle Analytics Cloud, Visio, Adobe After Effects, Meta Ads Manager, Google Ads, Amazon Advertising, Spotify, Azure Data Lake Storage</v>
          </cell>
          <cell r="O412">
            <v>2240600000</v>
          </cell>
          <cell r="Q412" t="str">
            <v>Inizio is a global healthcare and life sciences consulting firm formed in 2022 through the merger of Ashfield and Huntsworth. The company provides end-to-end commercialization services across the asset lifecycle, operating in 35 countries with a workforce of over 10,000 employees. Inizio supports clients in pharma, biotech, medical devices, consumer health, and public health by leveraging strategic, analytic, creative, medical, and technology capabilities, including AI tools like Navigator AIâ„¢ and STEM AI.
Inizio operates through interconnected businesses that deliver specialized services. Inizio Advisory focuses on strategy and market research, while Inizio Engage emphasizes commercial and creative engagement. Inizio Biotech offers coordinated services for clinical development, and Inizio Medical creates content for medical communities. Inizio Evoke provides data-driven marketing and communications services. The firm is committed to empowering its teams and clients, ensuring seamless experiences, and maximizing asset value through innovative solutions and insights.</v>
          </cell>
        </row>
        <row r="413">
          <cell r="A413" t="str">
            <v>Stealth</v>
          </cell>
          <cell r="B413">
            <v>0</v>
          </cell>
          <cell r="C413">
            <v>4500</v>
          </cell>
          <cell r="D413" t="str">
            <v>information technology &amp; services</v>
          </cell>
          <cell r="E413" t="str">
            <v>http://www.stealth.net</v>
          </cell>
          <cell r="F413" t="str">
            <v>http://www.linkedin.com/company/stealthstartupcareers</v>
          </cell>
          <cell r="G413" t="str">
            <v>Los Angeles</v>
          </cell>
          <cell r="H413" t="str">
            <v>California</v>
          </cell>
          <cell r="I413" t="str">
            <v>software development, telecommunications, fiber bandwidth capacity, fiber service reliability, fiber network expansion nyc, fiber network optimization, wdm technology, fiber service speed, services, fiber network innovation, enterprise fiber services, fiber infrastructure, data security, city-wide fiber deployment, dedicated fiber service, fiber network technology, fiber installation, ultrafast internet, fiber deployment nyc, reliable internet service, fiber buildout nyc, fiber capacity, fiber service for critical sectors, fiber optic cables, fiber service for enterprise, cloud services, dark fiber service, fiber network security, fiber security, fiber optic transmission, fiber network management, fiber optic network, fiber for urban infrastructure, fiber service security, information technology, construction &amp; real estate, fiber security solutions, fiber network infrastructure, b2b, fiber peering, fiber-optic internet, fiber for live events, custom routers, high-speed internet, nyc internet provider, fiber for high-capacity data transfer, fiber backbone, fiber service provider nyc, fiber service scalability, fiber network upgrades, fiber connectivity solutions, fiber for media, fiber capacity planning, fiber service for government, fiber optic network design, gigabit internet nyc, fiber for government sectors, dedicated fiber, fiber service customization, fiber infrastructure nyc, fiber network deployment, fiber optic technology, fiber network expansion, fiber for public-private partnerships, fiber for enterprise applications, fiber for schools, fiber service for businesses, high-speed connectivity, fiber capacity upgrade, government, fiber for media outlets, fiber network security solutions, fiber installation nyc, pop-up fiber, fiber for critical missions, fiber transmission technology, fiber peering exchange, fiber network resilience, fiber for streaming media, business internet, dedicated bandwidth, shared internet, transparent lan, point-to-point cloud connect, internet service provider, ultrafast broadband, gigabit internet, optical technologies, network reliability, cybersecurity solutions, government services, custom router technology, voip peering, ipv6 support, 24x7 technical support, fiber construction, physical security, emergency response services, network optimization, business connectivity, fiber optic installation, high-density connections, network infrastructure, streaming connectivity, scalable internet solutions, service level agreement, client support, cable installation, broadband speed, internet connectivity, multitenant connectivity, fiber expansion, in-house expertise, technical maintenance, network monitoring, enterprise solutions, mobile bandwidth, data transmission, service pricing, broadband infrastructure, citywide fiber deployment, education, information technology &amp; services, computer &amp; network security, cloud computing, enterprise software, enterprises, computer software</v>
          </cell>
          <cell r="J413" t="str">
            <v>Gmail, Google Apps, NetSuite, Cloudflare DNS, Outlook, Microsoft Office 365, CloudFlare Hosting, VueJS, Slack, Salesforce, Mobile Friendly, reCAPTCHA, Bootstrap Framework, Nginx, Typekit, Linkedin Marketing Solutions, Google Dynamic Remarketing, Google Analytics, Woo Commerce, Google Tag Manager, YouTube, CrazyEgg, Gravity Forms, Google Font API, DoubleClick, Google Maps, Bing Ads, Vimeo, Adobe Media Optimizer, GoSquared, WordPress.org, LiveChat, DoubleClick Conversion, Cedexis Radar, Android, Remote, ADAPT, BASE, CONTROL, EFI, IDC, Micro, Mode, .NET, Ning, React, Tor, Yext</v>
          </cell>
          <cell r="K413">
            <v>22800000</v>
          </cell>
          <cell r="L413" t="str">
            <v>Venture (Round not Specified)</v>
          </cell>
          <cell r="M413">
            <v>17500000</v>
          </cell>
          <cell r="N413">
            <v>45200</v>
          </cell>
          <cell r="O413">
            <v>20000000</v>
          </cell>
          <cell r="Q413" t="str">
            <v>Stealth Communications is a fiber-based Internet service provider based in New York City, founded in 1995. The company specializes in ultrafast fiber-optic Internet connectivity for businesses, operating its own fiber optic network primarily in NYC. Stealth offers Internet speeds ranging from 1 Gbps to 800 Gbps, utilizing advanced Wavelength Division Multiplexing (WDM) technology to provide dedicated wavelengths for each customer.
The company has a strong history of innovation, having been one of the first to join the IPv6 network and becoming a major IP customer for Sprint in NYC. Stealth has expanded its services through partnerships and infrastructure development, connecting hundreds of commercial properties across Manhattan, Brooklyn, and Queens. Its offerings include Transparent LAN Service, peering and exchange services, and tailored solutions for government and defense clients. With a focus on high-speed connectivity and customer service, Stealth Communications is recognized as a leading provider in the region.</v>
          </cell>
          <cell r="R413">
            <v>1990</v>
          </cell>
        </row>
        <row r="414">
          <cell r="A414" t="str">
            <v>Course</v>
          </cell>
          <cell r="B414">
            <v>0</v>
          </cell>
          <cell r="C414">
            <v>19000</v>
          </cell>
          <cell r="D414" t="str">
            <v>education management</v>
          </cell>
          <cell r="E414" t="str">
            <v>http://www.course.com</v>
          </cell>
          <cell r="F414" t="str">
            <v>http://www.linkedin.com/company/courseplatform</v>
          </cell>
          <cell r="G414" t="str">
            <v>New York</v>
          </cell>
          <cell r="H414" t="str">
            <v>New York</v>
          </cell>
          <cell r="I414" t="str">
            <v>education, affordable education, content delivery, digital textbooks, student resources, online learning platforms, higher education course materials, learning tools, affordable educational resources, d2c, content customization, lms integration, e-learning, education innovation, e-commerce, cengage unlimited, ai in education, educational services, publishing, educator support, content curation, virtual learning, content licensing, educational technology, student success tools, educator training, ebooks, educational research, digital learning solutions, faculty resources, digital library, subscription service, digital courseware, customer service, course materials, learning management system integration, digital content, student success, b2c, course content subscription, content evaluation, colleges, universities, and professional schools, content analytics, student engagement tools, services, content accessibility, saas, b2b, information technology &amp; services, internet, computer software, education management, consumer internet, consumers, media, digital media</v>
          </cell>
          <cell r="J414" t="str">
            <v>Microsoft Office 365, Cloudflare DNS, CloudFlare Hosting, Remote, Salesforce, TSYS, Oracle Cloud, FreePBX, Intercom, Amazon Associates, Commscope Ruckus, CONTROL, Kiosked, CPMStar, REST, SOAPUI, Node.js, Postman, Testng, JUnit, Cucumber, Maven, Gradle, Git, SQL, Oracle XML DB, Squarespace, Adobe Photoshop, Adobe InDesign, Strato, Adobe Premiere Pro, Oracle Analytics Cloud, Jira, Outlook, Cisco WebEx Teams, Webex, Microsoft Office, Zoomdata, Ad Astra, eMaint CMMS</v>
          </cell>
          <cell r="Q414" t="str">
            <v>Learn in-demand skills with online courses and Professional Certificates from leading companies like Google, IBM, Meta, and Adobe. Explore flexible programsâ€”from short courses to full degrees.</v>
          </cell>
          <cell r="R414">
            <v>2024</v>
          </cell>
        </row>
        <row r="415">
          <cell r="A415" t="str">
            <v>BCG X</v>
          </cell>
          <cell r="B415">
            <v>0</v>
          </cell>
          <cell r="C415">
            <v>3100</v>
          </cell>
          <cell r="D415" t="str">
            <v>management consulting</v>
          </cell>
          <cell r="F415" t="str">
            <v>http://www.linkedin.com/company/bcg-x</v>
          </cell>
          <cell r="G415" t="str">
            <v>Boston</v>
          </cell>
          <cell r="H415" t="str">
            <v>Massachusetts</v>
          </cell>
          <cell r="I415" t="str">
            <v>business consulting &amp; services, management consulting</v>
          </cell>
          <cell r="J415" t="str">
            <v>Akamai, Akamai DNS, Mimecast, Microsoft Office 365, ExactTarget, Datadog, VueJS, Hubspot, Atlassian Cloud, Amazon SES, Tableau, OneTrust, React Redux, Adobe Marketing Cloud, Dropbox, Greenhouse.io, Marketo, GitHub Hosting, Facebook Login (Connect), SOASTA, reCAPTCHA, Facebook Widget, Google Analytics Ecommerce Tracking, Mobile Friendly, WordPress.org, Akamai RUM</v>
          </cell>
          <cell r="Q415" t="str">
            <v>BCG X is the technology build and design unit of Boston Consulting Group (BCG), established in late 2022. It combines BCG's consulting expertise with advanced technology development, employing nearly 3,000 professionals across over 80 cities globally. Headquartered in Manhattan Beach, California, BCG X operates a hybrid work model and supports Fortune 500 clients in scaling AI and digital initiatives.
The company offers a range of services, including AI and software development, human-centered design, digital growth strategies, and the creation of standalone businesses. BCG X focuses on delivering custom solutions that address complex transformations, emphasizing collaboration with clients to build tailored platforms and software. Notable projects include developing a blockchain-based system for sustainable food supply chains in partnership with the World Wildlife Fund and creating an agricultural technology ecosystem to support small farmers.</v>
          </cell>
        </row>
        <row r="416">
          <cell r="A416" t="str">
            <v>FIS - Fidelity Information Services</v>
          </cell>
          <cell r="B416">
            <v>0</v>
          </cell>
          <cell r="C416">
            <v>44000</v>
          </cell>
          <cell r="D416" t="str">
            <v>information technology &amp; services</v>
          </cell>
          <cell r="E416" t="str">
            <v>http://www.fis.com</v>
          </cell>
          <cell r="F416" t="str">
            <v>http://www.linkedin.com/company/fis---fidelity-information-services</v>
          </cell>
          <cell r="G416" t="str">
            <v>Jacksonville</v>
          </cell>
          <cell r="H416" t="str">
            <v>Florida</v>
          </cell>
          <cell r="I416" t="str">
            <v>it services &amp; it consulting, fraud detection, banking, client management, secure transactions, customer experience, financial technology solutions, fintech ecosystem, consulting, investment management, financial technology, seamless experiences, financial data, digital currency, regulatory technology, banking technology, financial ecosystem, b2b, fintech, services, money lifecycle, financial analytics, financial transaction automation, investment analytics, merchant connectivity, compliance, financial transaction security, wealth management, banking software, digital transformation, analytics, transaction security, financial networks, transaction volume, global payments, government, transaction processing, financial transactions processing, reserve, and clearinghouse activities, marketplace, asset management, cloud solutions, fintech community, merchant services, digital banking, retail, enterprise software, information technology, financial network synchronization, risk management, global reach, fintech solutions, data analytics, client solutions, data-driven insights, financial institutions, payment processing, transaction networks, fintech marketplace, capital markets, machine learning, global financial infrastructure, digital payments, payments, fintech innovation, cloud computing, financial services, cybersecurity, regulatory compliance, transaction automation, capital markets technology, financial data security, payment networks, security, e-commerce, core banking, finance, information technology &amp; services, computer &amp; network security, finance technology, enterprises, computer software, artificial intelligence, consumer internet, consumers, internet</v>
          </cell>
          <cell r="J416" t="str">
            <v>Akamai, Salesforce, Akamai DNS, ServiceNow, Marketo, Microsoft Office 365, Zendesk</v>
          </cell>
          <cell r="O416">
            <v>10127000000</v>
          </cell>
          <cell r="Q416" t="str">
            <v>Fidelity National Information Services, Inc. (FIS) is a leading global provider of financial services technology and outsourcing solutions. Based in Jacksonville, Florida, FIS employs around 56,000 people across 58 countries and serves over 20,000 clients in more than 130 countries. The company is recognized for its extensive range of services, which includes payment processing, banking software, core banking systems, digital banking solutions, and capital markets technology.
Founded in 1968, FIS has grown significantly through strategic acquisitions, including the notable purchase of Worldpay in 2019, which positioned it as the largest processing and payments company globally. FIS processes approximately $9 trillion annually and handles over 75 billion transactions, connecting merchants, banks, and capital markets to enhance commerce and financial operations. The company is also known for its innovative products, such as the "Profile" banking application.</v>
          </cell>
          <cell r="R416">
            <v>1995</v>
          </cell>
        </row>
        <row r="417">
          <cell r="A417" t="str">
            <v>Sprint</v>
          </cell>
          <cell r="B417">
            <v>0</v>
          </cell>
          <cell r="C417">
            <v>40000</v>
          </cell>
          <cell r="D417" t="str">
            <v>telecommunications</v>
          </cell>
          <cell r="F417" t="str">
            <v>http://www.linkedin.com/company/sprint</v>
          </cell>
          <cell r="G417" t="str">
            <v>Overland Park</v>
          </cell>
          <cell r="H417" t="str">
            <v>Kansas</v>
          </cell>
          <cell r="I417" t="str">
            <v>technology, 5g, asset tracking, iot, wirelesswireline service provider, security, retail &amp; business solutions, wirelesswireline service provider retail &amp; business solutions expense control asset tracking, networking, mobile, expense control, internet, information technology &amp; services</v>
          </cell>
          <cell r="J417" t="str">
            <v>Akamai, Outlook, Microsoft Office 365, Sprint, Brightcove, Backbone JS Library, Drupal, Adobe Marketing Cloud, Pardot, VueJS, Atlassian Cloud, AWS SDK for JavaScript, OneTrust, React Redux, GitHub Hosting, StatusPage IO, Omniture (Adobe), DreamHost SSL, Oracle Commerce, Oracle Cloud, Mapbox, Google Dynamic Remarketing, DoubleClick Conversion, Amcharts JS Library, Wistia, WordPress.org, YouTube, MediaMath, Bing Ads, ADX Studio, Salesforce Live Agent, Outbrain, Google Play, Google Tag Manager, Facebook Widget, AppDynamics, Unruly Media, Bazaarvoice, Tealium, Workday Recruit, DoubleClick Floodlight, Incapsula, Segment.io, Twitter Advertising, Linkedin Marketing Solutions, New Relic, Scene7, Mobile Friendly, Disqus, Facebook Custom Audiences, Hotjar, Stripe, iTunes, Multilingual, Kenexa, SOASTA, DoubleClick, greyscale - grey, Gigya, Google AdSense, Adobe CQ, Ensighten, Google Maps, Google Analytics, DoubleVerify, LiveRamp, Salesforce, Google AdWords Conversion, Nginx, DemandBase, AngularJS, Google Places, Vimeo, Google Maps (Paid Users), The Trade Desk, reCAPTCHA, MotionPoint, IBM Websphere, Google Font API, LivePerson Monitor, ON24, Act-On, Google Analytics Ecommerce Tracking, Amazon Associates, Walkme, Adobe Media Optimizer, TriggerMail, Facebook Login (Connect), MailChimp, Qualtrics, Bootstrap Framework, Typekit, Google Maps (Non Paid Users), Akamai RUM, AddThis, TurnTo, RightNow, Remote, Reviews</v>
          </cell>
          <cell r="Q417" t="str">
            <v>Sprint Corporation was a prominent American telecommunications company founded in 1899. It evolved from rural telephone services into a leading provider of wireless, wireline, and broadband services. The company was known for its innovative offerings, including the first commercial Personal Communications Services (PCS) network in the U.S. and unlimited data plans. Sprint's significant milestones included mergers with GTE, Nextel, and SoftBank, culminating in its merger with T-Mobile in 2020, which led to the discontinuation of the Sprint brand.
Headquartered in Overland Park, Kansas, Sprint served 23 million customers across more than 70 countries at its peak. The company operated a national fiber optic network and provided a variety of telecommunications services, including long-distance, wireless, and fiber optic solutions. Sprint also offered prepaid services through brands like Boost Mobile and Virgin Mobile, contributing to its extensive reach in the telecommunications market.</v>
          </cell>
          <cell r="R417">
            <v>1899</v>
          </cell>
        </row>
        <row r="418">
          <cell r="A418" t="str">
            <v>Disney Entertainment</v>
          </cell>
          <cell r="B418">
            <v>0</v>
          </cell>
          <cell r="C418">
            <v>5500</v>
          </cell>
          <cell r="D418" t="str">
            <v>entertainment</v>
          </cell>
          <cell r="E418" t="str">
            <v>http://www.dgepress.com</v>
          </cell>
          <cell r="F418" t="str">
            <v>http://www.linkedin.com/company/disney-entertainment</v>
          </cell>
          <cell r="G418" t="str">
            <v>Burbank</v>
          </cell>
          <cell r="H418" t="str">
            <v>California</v>
          </cell>
          <cell r="I418" t="str">
            <v>entertainment providers, media distribution, television content, storytelling, family entertainment, streaming services, disney+, content creation, global audience, diverse demographics, branded television, innovative technology, marketing strategies, multi-generational appeal, press resources, entertainment industry, content distribution, original programming, audience engagement, family-focused, entertainment experiences, content promotion, abc entertainment, disney channel, disney junior, audience demographics, entertainment partnerships, creative talent, corporate communications, entertainment press releases, audience targeting, entertainment offerings, content renewal, programming highlights, b2b, d2c, services, marketing strategy, marketing &amp; advertising, public relations &amp; communications</v>
          </cell>
          <cell r="J418" t="str">
            <v>Route 53, Amazon AWS, Akamai, Salesforce, NSOne, UltraDns, Outlook, Microsoft Office 365, Google Cloud Hosting, Pagely, OneTrust, React Redux, Braze, Salesforce Service Cloud, Webflow, Salesforce Live Agent, Slack, Adobe Marketing Cloud, Kaltura, Google Play, Google AdSense, Yahoo Ad Manager Plus, Mobile Friendly, Facebook Custom Audiences, The Trade Desk, YouTube, Omniture (Adobe), Stripe, comScore, Cedexis Radar, Quantcast, Bing Ads, Nginx, iTunes, Bootstrap Framework, MailChimp, Smartclip, Adobe Media Optimizer, Amazon Associates, DoubleVerify, Facebook Login (Connect), Offerpop, Wistia, Paypal, greyscale - grey, Twitter Advertising, Google Tag Manager, Yahoo Analytics, DoubleClick Conversion, DoubleClick, Google Dynamic Remarketing, Facebook Widget, SoundCloud, Google Font API, Google AdWords Conversion, DoubleClick Floodlight, Vimeo, Remote, Android, AWS SDK for JavaScript, Kotlin</v>
          </cell>
          <cell r="O418">
            <v>42466000000</v>
          </cell>
          <cell r="Q418" t="str">
            <v>Disney General Entertainment Content, a division of The Walt Disney Company, focuses on creating engaging media and entertainment. Based in Burbank, California, the company employs between 51 and 200 people and generates significant revenue. It is led by key executives including CEO Stuart Gordon and CFO Charlotte Page.
The division specializes in storytelling, technology, marketing, and distribution, aiming to entertain audiences worldwide. A notable component is Disney Media Distribution, which manages the international distribution of content from various Disney groups, including Studios and ESPN. This division plays a crucial role in monetizing Disney's extensive content library.</v>
          </cell>
          <cell r="R418">
            <v>1985</v>
          </cell>
        </row>
        <row r="419">
          <cell r="A419" t="str">
            <v>Anthropic</v>
          </cell>
          <cell r="B419">
            <v>0</v>
          </cell>
          <cell r="C419">
            <v>4700</v>
          </cell>
          <cell r="D419" t="str">
            <v>research</v>
          </cell>
          <cell r="E419" t="str">
            <v>http://www.anthropic.com</v>
          </cell>
          <cell r="F419" t="str">
            <v>http://www.linkedin.com/company/anthropicresearch</v>
          </cell>
          <cell r="G419" t="str">
            <v>Cambridge</v>
          </cell>
          <cell r="H419" t="str">
            <v>Massachusetts</v>
          </cell>
          <cell r="I419" t="str">
            <v>research services, large language models, ai safety and safety evaluation, ai safety in cloud platforms, ai safety and alignment research, ai safety evaluation, ai safety and governance models, ai safety and interpretability techniques, ai safety and safety policies, ai reliability, ai safety and robustness, ai safety tools, ai models, ai ethics, claude model, safety techniques, ai safety collaboration, trustworthy ai, large language model, ai safety and control, ai risk mitigation, services, ai deployment, research and development, ai safety and safety solutions, ai safety in cloud computing, ai safety standards, cloud partnerships, ai safety tools and frameworks, software development, enterprise ai, ai safety and safety research, ai safety policy development, google cloud, ai safety and ethics, ai safety frameworks, interpretability techniques, ai interpretability research, ai safety monitoring systems, information technology and services, cloud ai services, ai safety governance, ai safety and safety development, research and development in the physical, engineering, and life sciences, ai alignment, ai safety solutions, digital transformation, cloud ai infrastructure, ai safety innovations, business intelligence, ai safety and societal impact, ai steerability, project management, b2b, ai safety monitoring, ai safety and safety monitoring, ai safety science, ai safety techniques, ai safety policies, ai safety innovation, ai safety in enterprise, ai research, risk management, ai deployment on cloud, ai model safety, deep learning, ai safety and safety standards, ai safety development, amazon web services, ai safety, ai safety and trustworthiness, ai risk management, ai safety and safety frameworks, ai safety assessment, responsible ai, artificial intelligence, ai safety in cloud, societal impacts of ai, ai transparency, ai safety and transparency tools, ai safety and safety case, ai safety and safety tools, cloud ai models, ai safety research, ai safety and safety collaboration, ai interpretability, ai assistant, claude api, collaboration tool, document drafting, code generation, customer support automation, data analysis, multilingual processing, team productivity, insight generation, research assistant, marketing campaigns, creative content generation, sales automation, model customization, user engagement, intelligent workflows, feedback analysis, automated reporting, subject matter expert, workflow integration, api access, dynamic workspaces, knowledge sharing, compliance management, secure data handling, task optimization, content summarization, interactive visualizations, brainstorming tool, image analysis, email management, process automation, team collaboration, task tracking, market analytics, employee productivity, user feedback synthesis, real-time collaboration, ai model deployment, scalable solutions, saas, education, non-profit, research &amp; development, information technology &amp; services, analytics, productivity, data analytics, marketing &amp; advertising, computer software, enterprise software, enterprises, nonprofit organization management</v>
          </cell>
          <cell r="J419" t="str">
            <v>Cloudflare DNS, Gmail, Google Apps, Microsoft Office 365, Amazon AWS, Atlassian Cloud, Greenhouse.io, Slack, Segment.io, Intercom, Lever, Stripe, Mobile Friendly, Sift Science, Google Tag Manager, Google Play, Remote, AI, Claude, Kubernetes, Git, Argon CI/CD Security, Electron, TypeScript, React, Rust, SWIFT, C#, Salesforce, SQL, Python, Microsoft Azure Monitor, Payara Server, VirusTotal, dbt, Dell EMC PowerStore, AWS Trusted Advisor, Google Cloud Platform, Oracle GRC, Microsoft PowerShell, Chocolatey, Scoop.it, Hubspot, Gong, Google Analytics, Google Cloud BigQuery, Hex, Screaming Frog, Ahrefs, Semrush, Google Search Console, Bevywise MQTT Broker, Grafana, Inductive Automation Ignition, Modbus, .NET, Wonderware InTouch, Prometheus, IBM ILOG CPLEX Optimization Studio, ISO+â„¢, Salesforce CRM Analytics, AWS Analytics, Google Workspace, SAM, mO Jira OAuth SSO, Jira OpenID Connect SSO, Jira OIDC SSO, IDC, Docker, Smartsheet, Zip, Mode, Sizmek (MediaMind), Greenhouse, Gem, Tines, Workday, Jira, Figma, ForgeRock Identity Platform, NetSuite, Iterable, Mulesoft, Boomi, SnapLogic Anaplan Services, Airflow, Snowflake, Barracuda MSP, Microsoft Publisher, Google Cloud, Google Cloud BigTable, Google Cloud Composer, Spark, Segment, Fivetran, Amazon S3, Terraform, go+, NVIDIA A100 Tensor Core GPU, Amazon Web Services (AWS), Microsoft Azure, Securonix Security Operations and Analytics Platform, Content.ad, Azure Analysis Services, Google AppSheet, Zuora, Google AlloyDB for PostgreSQL, Node.js, Workato, Rapid7 InsightVM, OpenAI GPT-3, Haiku Learning, Jupyter, Hex Notebook, Twitter Advertising, Workday Prism Analytics, CallMiner Eureka, GitHub, Stack Overflow, Reddit for business, Visio, CSC Corptax, Apple macOS, Chrome, Kiosked, Android, Atlassian, Bash, Ning, Ironclad, Apollo, Salesforce CPQ, Symphony Commerce, Linkedin Marketing Solutions, Siemens PROFIBUS, McAfee Total Protection for Data Loss (DLP), Splunk SOAR, ANGEL LMS, WP-Oauth, Clio, Workiva, AWS Marketplace, Azure Marketplace, Siemens SIMATIC S7, R, Portico Virtual Terminal, Vscode, JetBrains, , , FiberHome, AWS Transit Gateway, GitHub Copilot, Micro, Copilot, Amazon Associates, C/C++, CUICK TRAC - DFARS and NIST 800-171 compliance solution, Microsoft Purview eDiscovery, AWS Bedrock, Vertex AI, Cloud Foundry, Datadog, Fastapi, Google Cloud Run, PostgreSQL, Tor, Brex, Navan (Formerly TripActions), Clearwater Analytics, DealHub.io, Salesforce Revenue Cloud, Zuora Revenue (formerly RevPro), RelativityOne, YouTube, Vector, REST, Excel4Apps, Microsoft PowerPoint, Microsoft 365, GAS, Wider Planet, Blackbaud Award Management, CPI, DPDK (Data Plane Development Kit), Google Cloud Storage, Looker, Google Sheets, Secured MVC Forum on Windows 2012 R2, Dun &amp; Bradstreet, ZoomInfo, Clearbit, PEO, Kyriba, GTreasury, Quantum Metric, Dell EMC PowerScale, Weibo, Connect</v>
          </cell>
          <cell r="K419">
            <v>57654000000</v>
          </cell>
          <cell r="L419" t="str">
            <v>Series G</v>
          </cell>
          <cell r="M419">
            <v>30000000000</v>
          </cell>
          <cell r="N419">
            <v>46054</v>
          </cell>
          <cell r="O419">
            <v>3800000000</v>
          </cell>
          <cell r="Q419" t="str">
            <v>Anthropic is an AI safety and research company founded in 2021 in San Francisco. It was established by Dario and Daniela Amodei, along with a team of former OpenAI researchers, to focus on developing reliable and interpretable AI systems that prioritize safety, ethics, and alignment with human values. As a public benefit corporation, Anthropic aims to balance profit with its mission to ensure that transformative AI benefits society.
The companyâ€™s core offerings include advanced AI models and research, particularly emphasizing safety through innovations like Constitutional AI. Its flagship product, Claude, is a conversational AI chatbot designed to be a safer alternative to existing models. Anthropic is also engaged in frontier AI research, exploring areas such as mechanistic interpretability and scalable oversight. The company collaborates with major tech firms like Google and Amazon, securing significant investments to support its mission and influence in the AI landscape.</v>
          </cell>
        </row>
        <row r="420">
          <cell r="A420" t="str">
            <v>WordPress</v>
          </cell>
          <cell r="B420">
            <v>0</v>
          </cell>
          <cell r="C420">
            <v>11000</v>
          </cell>
          <cell r="D420" t="str">
            <v>information technology &amp; services</v>
          </cell>
          <cell r="E420" t="str">
            <v>http://www.wordpress.org</v>
          </cell>
          <cell r="F420" t="str">
            <v>http://www.linkedin.com/company/wordpress</v>
          </cell>
          <cell r="G420" t="str">
            <v>Redwood City</v>
          </cell>
          <cell r="H420" t="str">
            <v>California</v>
          </cell>
          <cell r="I420" t="str">
            <v>startups, business services, crowdfunding, incubators, enterprise software, social fundraising, software, social media, consumer internet, information technology, internet, technology, information &amp; internet, wordpress development, wordpress architecture, wordpress performance, cms, web development, content creation, seo, block editor, seo plugins, translation plugins, wordpress, customization, accessibility features, event management, information, wordpress rest api, e-commerce, website design, website customization tools, mysql, wordpress plugins, government, wordpress scalability, website hosting, website management, community forums, php, digital transformation, themes, wordpress security updates, gutenberg, custom themes, e-commerce plugins, software publishing, online presence, website customization, security plugins, wordpress extensibility, wordpress community, wordpress licensing, website migration, open source, wordpress ecosystem, digital media, wordpress multisite, consulting, plugin development, digital marketing, content management system, community support, website development, responsive design, wordpress themes, wordpress core, open source software, wordpress security, performance optimization, extensible, b2c, support documentation, user experience, cms software, website builder, retail, blogging platform, wordpress.org, plugins, developer resources, wordpress support, online retail, woocommerce, wordpress updates, services, analytics, multilingual websites, publishing platform, community contributions, documentation, content management, customizable, mobile-friendly, real-time editing, site security, e-commerce integration, template management, user-friendly, extensibility, learning pathways, accessibility, engagement, media library, social media integration, theme customization, multilingual support, user engagement, video integration, support forums, beginner tutorials, intermediate courses, advanced development, design tools, pattern management, online workshops, themes directory, custom blocks, feedback loop, testing environment, b2b, education, non-profit, consumers, information technology &amp; services, fund-raising, accelerators, venture capital, venture capital &amp; private equity, enterprises, computer software, search marketing, marketing, marketing &amp; advertising, events services, web design, ux, design, nonprofit organization management</v>
          </cell>
          <cell r="J420" t="str">
            <v>Helpscout, Nginx, Google Tag Manager, BuddyPress, WordPress.org, Mobile Friendly</v>
          </cell>
          <cell r="O420">
            <v>125000000</v>
          </cell>
          <cell r="Q420" t="str">
            <v>WordPress is an open-source content management system (CMS) that began as a blogging platform in 2003. Co-founded by Matt Mullenweg and Mike Little, it has grown into a versatile web platform that powers over 835 million websites. WordPress is used for various purposes, including blogs, static sites, e-commerce, and complex applications, thanks to its extensible architecture.
The platform features an intuitive admin interface and offers a wide range of customization options through plugins and themes. With over 56,000 plugins and thousands of themes available, users can enhance functionality and design to suit their needs. WordPress is governed by the WordPress Foundation, which ensures it remains free and open-source, promoting a global community through events like WordCamps. Notable sites powered by WordPress include BBC America, Sony Music, Microsoft, and Reuters, showcasing its scalability for both personal and enterprise-level applications.</v>
          </cell>
          <cell r="R420">
            <v>2003</v>
          </cell>
        </row>
        <row r="421">
          <cell r="A421" t="str">
            <v>Lam Research</v>
          </cell>
          <cell r="B421">
            <v>0</v>
          </cell>
          <cell r="C421">
            <v>19000</v>
          </cell>
          <cell r="D421" t="str">
            <v>semiconductors</v>
          </cell>
          <cell r="E421" t="str">
            <v>http://www.lamresearch.com</v>
          </cell>
          <cell r="F421" t="str">
            <v>http://www.linkedin.com/company/lam-research</v>
          </cell>
          <cell r="G421" t="str">
            <v>Fremont</v>
          </cell>
          <cell r="H421" t="str">
            <v>California</v>
          </cell>
          <cell r="I421" t="str">
            <v>fabrication technology, global services, chipmaker solutions, semiconductor manufacturing equipment, wafer processing, microprocessors, semiconductors, hardware, information technology, industrial machinery/components, technology, semiconductor manufacturing, environmental sustainability in chip manufacturing, next-gen process control, customer support, electronics, leadership in plasma technology, environmental responsibility, supply chain sustainability, technological innovation, electronics manufacturing, delivery, industrial machinery manufacturing, r&amp;d investment, 3dic technology, sustainability, semiconductor industry growth, services, digital transformation, robotics, next-gen semiconductor, global manufacturing footprint, sustainable manufacturing, 3dic solutions, wafer fabrication, reliability in semiconductor processing, high-volume production, corporate governance, global semiconductor industry, mass metrology systems, technology hardware &amp; equipment, plasma etch technology, next-generation chips, industrial automation, reliability solutions, risk management, process control, ai-accelerated chip fabrication, environmental initiatives, chip manufacturing process, global market, deposition technology, chip fabrication tools, strategic acquisitions, reliability testing, advanced packaging, precision engineering, supply chain, market expansion, cleaning systems, semiconductor process equipment, industry innovation, etching solutions, supply chain management, ai chip manufacturing, deposition systems, semiconductor equipment, advanced process control systems, advanced process control, plasma etching, innovative solutions, next-generation semiconductor equipment, technology leadership, through-silicon via etch, customer collaboration, ai chip manufacturing tools, high-volume manufacturing, deposition process control, process control systems, innovation, wafer-fabrication equipment, chiplet integration solutions, metal etch, 3dic etching, customer service, mass metrology, chip manufacturing solutions, environmental sustainability, b2b, advanced packaging solutions, global manufacturing, dielectric etch, collaborative engineering, chip manufacturing, sustainable innovation, process optimization, chiplet integration, corporate social responsibility, semiconductor equipment manufacturing, advanced packaging equipment, semiconductor, etching, deposition, metrology, cobots, layering, cryogenic etching, technical training, sustainable operations, integrated manufacturing, clean processes, advanced manufacturing, process innovation, automation solutions, turnkey systems, equipment upgrades, reliant systems, collaboration, product innovation, control systems, engineering services, environmental regulations, safety standards, product lifecycle, global operations, strategic partnerships, community engagement, employee development, diversity, financial performance, investment strategies, esg initiatives, research and development, future innovations, business resilience, high-tech leadership, manufacturing, computer hardware, environmental services, renewables &amp; environment, mechanical or industrial engineering, information technology &amp; services, logistics &amp; supply chain, research &amp; development</v>
          </cell>
          <cell r="J421" t="str">
            <v>Salesforce, ExactTarget, Outlook, Microsoft Office 365, Drupal, WP Engine, Slack, SuccessFactors (SAP), Remote, SAP, Kinaxis, SAP ECC, SAP S/4HANA, Homestead, Siemens PLM, Salesforce CRM Analytics, Talend, AlphaSSL, Gem, Vitally, CAPTCHA, IQMS, Quickbase, Connect, CodeIgniter, Tor, Docker, OneTrust Tech Risk &amp; Compliance, Jira, Microsoft Excel, Posit, Workday, Datadog, dynaTrace, New Relic, Splunk, Azure Monitor, Grafana, SQL, PowerBI Tiles, Python, Creo+, AVEVA PDMS, Microsoft Office, Apple OS X Yosemite, Thomson Reuters ONESOURCE, Power Query, Alteryx, Amber, Intel, C#, Conviva Operational Data Platform, Power BI Documenter, Microsoft Fabric, Databricks Lakehouse Platform, Azure Synapse, VISI, ADP Applicant Tracking System, UKG Pro Advanced Scheduling, FUSION, Excel4Apps, AutoStore Unify Analytics, eMaint CMMS, AC500 PLC, Aspen Flare System Analyzer, Databricks, Azure Devops, Google AdWords Conversion, Microsoft PowerPoint, SharePoint, ePlan, Outsystems, SiteMeter, ServiceNow, Microsoft 365, Micro, Autopilot, Jamf, Microsoft Entra ID, Microsoft Defender for Endpoint, Microsoft BitLocker, Microsoft Teams Rooms, Brocade Switches, Feathr, Cadence Omnis CFD Platform, Sabre Hospitality SynXis, Torque, PySpark, Articulate, Bloomberg Professional Services, TSYS, Google Cloud Data Loss Prevention, SAS Enterprise Guide, Rocket.Chat, Cisco Meraki MS, ADP Workforce Now, Spectrum, NetApp Cloud Volumes ONTAP, AWS Analytics, Azure Analysis Services, IBM ILOG CPLEX Optimization Studio, SLURM Workload Manager, Splunk User Behavior Analytics, SAP Fiori, Sigma, Ning, Process automation package for service request creation in SAP S/4HANA Utilities, SAP ERP, Arena PLM, Signal, Cisco WebEx Teams, ETQ Reliance QMS, Microsoft Power Automate, SysTools VBA Password Recovery, Adobe Experience Manager, FlipHTML5, CSS, Javascript, MATLAB, LabVIEW, HelioScope, redvertisement, SAP SD, SAP Variant Configuration and Pricing, WP-Oauth, Microsoft Project, Board, Eaglestats, WMS, Wider Planet, Azure Machine Learning, Mode, Greenhouse, R, Amazon FreeRTOS, Microsoft Defender for Cloud, Wiz, Orca Security, ICP, Yokogawa Centum VP Distributed Control System, SAP Product Data Management (PDM), Eightfold AI, Visio, Camtasia, Mag+, SAP Customer Care and Service (CCS), Lytics, SAP Cloud Platform Integration, SAP Data Services, CONTROL, LogIC, Ignition SCADA, ManageEngine Desktop Central, Modbus, .NET, Siemens PROFIBUS, FOUNDATION, Chartbeat, AI, Absorb LMS, JMP, Minitab Statistical Software, Dext, Act!, Electron, Infor SmartStream, SES, Git, CloudSuite SCM, Ellucian Banner Finance, Linkedin Marketing Solutions, AWS HPC, Microsoft Azure Monitor, NetApp, Zscaler ZTNA, Articulate 360, Rise, Adobe Captivate, Vyond, Azure Blockchain Service, Angular, HTML5 Maker, Apache Kafka, Azure Event Hubs, Delta Lake, Advanced Solutions International (ASi), Simulink, ANGEL LMS, Prometheus, eLogger, ECS, Ansys Fluent, Simcenter STAR-CCM+, COMSOL, Amazon Linux 2, FICO Blaze Advisor, Toolkit, Visual-Basic-.NET, Teamcenter, Azure Digital Twins, Analyzer, Check Point Maestro, John Doe, AWS Trusted Advisor, NetApp ONTAP Data Management, NetApp SnapMirror, IBM Spectrum Scale, Ansible, Terraform, SaltStack, SAP Build Process Automation, OpenLDAP, CAT, Ghost, Yocto, GrubHub, CANalyzer, Quartic, RS2, Wind River VxWorks, BlackBerry QNX, Quip, DotNetNuke, DocuSign, GAS, Planview LeanKit, GenText AI Assistant for MS Word, Redshift, OpenCV, Plotly.js, D3js, AutoCAD, SAP Crystal Reports Viewer, Apache Flume, AWS Direct Connect, Saviynt, SAP GRC, Azure Active Directory B2C, Icertis Contract Management Software, FIS, ISO+â„¢, Microsoft Word, Microsoft Outlook, Microsoft Teams, SAP Material Requirement Planning (MRP), SAP HANA, Allegro X PCB Designer, Tableau, ChinaCache, Cisco VPN, Zscaler, Netskope, Cisco Unified Intelligence Center, Cisco Nexus Switches, Catalyst, Adition Technologies - Advertisers, Palo Alto PA-5200 Series, Concur, Nitrogen, Oxygen XML Editor, Argo, Helium 10, Shopify Hydrogen, Cisco TelePresence Management Suite (TMS), FiberHome, Bluebeam Revu, mHelpDesk, Roland, Olo, Intelex, Microsoft Power Apps, Siemens NX, Dassault SOLIDWORKS, Spark SQL, Azure SQL Data Warehouse, SAP SuccessFactors, SAP Leonardo Internet of Things, Air, Azure Application Insights, Azure Log Analytics, Microsoft PowerShell, Kyriba, Automation Anywhere, Copilot, GitHub, Microsoft OneDrive for Business, Microsoft Power Platform, Microsoft Power Platform AI Builder, OpenAI, SAP GUI, Zoho CRM, Intelex EHSQ, Secured MVC Forum on Windows 2012 R2, C/C++, Vertex, CSC Corptax, SAP BusinessObjects Business Intelligence (BI), E-planning, Adobe, TelmarHelixa, Ubuntu, Rocky Linux, Synopsys Design Compiler, Barracuda MSP, Singular, NVIDIA, ROSS, Xray, Microsoft AdCenter, Infosys, JupyterLab, Azure Data Explorer, Hive</v>
          </cell>
          <cell r="K421">
            <v>1522002500</v>
          </cell>
          <cell r="L421" t="str">
            <v>Other</v>
          </cell>
          <cell r="M421">
            <v>2500</v>
          </cell>
          <cell r="N421">
            <v>45627</v>
          </cell>
          <cell r="O421">
            <v>18435591000</v>
          </cell>
          <cell r="Q421" t="str">
            <v>Lam Research Corporation is a prominent supplier of semiconductor processing equipment, founded in 1980 and headquartered in Fremont, California. The company designs, manufactures, markets, and services wafer fabrication equipment essential for the semiconductor industry, enabling the production of advanced integrated circuits used in smartphones, tablets, wearables, and automobiles. With a workforce of approximately 10,700 employees, Lam Research reported around $9.5 billion in revenue and invested about $1.2 billion in research and development as of 2019.
Lam Research's product offerings support critical semiconductor manufacturing processes, including etch, deposition, and cleaning. Their equipment helps chipmakers create smaller, faster, and higher-performing devices. The company has a strong commitment to innovation and customer success, with a focus on values such as integrity, teamwork, and inclusion. As of 2023, Lam Research ranks as the third-largest manufacturer in its sector, serving many of the world's leading semiconductor companies.</v>
          </cell>
          <cell r="R421">
            <v>1980</v>
          </cell>
        </row>
        <row r="422">
          <cell r="A422" t="str">
            <v>Corning Incorporated</v>
          </cell>
          <cell r="B422">
            <v>0</v>
          </cell>
          <cell r="C422">
            <v>57000</v>
          </cell>
          <cell r="D422" t="str">
            <v>glass, ceramics &amp; concrete</v>
          </cell>
          <cell r="E422" t="str">
            <v>http://www.corning.com</v>
          </cell>
          <cell r="F422" t="str">
            <v>http://www.linkedin.com/company/corning-incorporated</v>
          </cell>
          <cell r="G422" t="str">
            <v>Corning</v>
          </cell>
          <cell r="H422" t="str">
            <v>New York</v>
          </cell>
          <cell r="I422" t="str">
            <v>life sciences amp specialty materials, display technologies, telecommunications, environmental technologies, life sciences specialty materials, manufacturing, utilities, telecommunications equipment, industrials, glass, ceramics &amp; concrete manufacturing, sustainable manufacturing, global manufacturing, auto glass and ceramics, optical devices, optical communications, optical fiber, high-performance coatings, bioprocessing technologies, operational efficiency, specialty glass for medical devices, sustainability, e-commerce, glass for semiconductor industry, flexible glass technologies, advanced manufacturing techniques, advanced ceramics, optical physics innovations, industrial, spectroscopy glass, optical system components, life sciences technologies, glass, display substrates, customer support services, product development, product customization, biopharmaceutical technologies, optical coatings for displays, biotechnology, high-performance glass ceramics, biotech technologies, auto glass, b2b, manufacturing processes, protective cover glass, corning varioptic lenses, life sciences equipment, sustainable solutions, research labs, glass ceramics, category innovation, auto components, connectivity solutions, high-temperature glass, precision forming processes, corning willow glass, technology, automotive components, biotech labware, bioprocess equipment, optical fiber cables, high-precision glass, research and development, advanced display substrates, high-speed data transmission, optical fiber for data centers, ceramics technology, high-performance materials, ventilation, heating, air-conditioning, and commercial refrigeration equipment manufacturing, innovation culture, automotive safety glass, optical fiber manufacturing, smart transportation, performance, automotive glass, materials science, environmental services, display panels, category-defining products, low-loss optical fiber, renewable energy, environmental emission control, healthcare, government, manufacturing expertise, glass substrates, damage-resistant cover glass, customer collaboration, advanced glass, medical glassware solutions, consumer electronics, sustainable development, medical devices, durable cover glass, advanced manufacturing, environmental emission filters, medical glassware, bioprocessing, ceramics science, high-speed data, innovation, optical sensors, optical components for defense, optical materials, environmental impact reduction, protective glass, gorilla glass, display glass, optical physics, services, medical glass, biotech solutions, life sciences, glass for aerospace, optical fiber for ai, gorilla glass for smartphones, auto safety glass, automotive, sustainability initiatives, advanced optics, pharmaceutical technologies, emerging innovations, damage-resistant glass, optical fibers, semiconductors, fiber optic connectivity, biomedical research, ceramic substrates, nanotechnology, high-performance glass, smartphone protection, mobile device innovation, energy-efficient products, drug discovery, laboratory equipment, fluid management, clean energy technologies, surface treatments, photonic devices, emissions control, particulate filters, smart glass, precision glass, 3d cell culture, genomics solutions, analytical instruments, liquid handling systems, life science applications, innovative packaging, custom glass solutions, optics innovation, aerospace components, radiation shielding glass, research, advanced_materials, mechanical or industrial engineering, building materials, renewables &amp; environment, consumer internet, consumers, internet, information technology &amp; services, research &amp; development, clean energy &amp; technology, health care, health, wellness &amp; fitness, hospital &amp; health care, hardware</v>
          </cell>
          <cell r="J422" t="str">
            <v>Akamai, Salesforce, Outlook, Microsoft Office 365, VueJS, Atlassian Cloud, OneTrust, SuccessFactors (SAP), Amazon SES, Slack, AddThis, Apache, Cvent, Google Font API, Google Analytics Ecommerce Tracking, reCAPTCHA, Mobile Friendly, YouTube, Brighttalk, Bootstrap Framework v3.2.0, Wix, SOASTA, Google Tag Manager, Remote, Jamf Pro, Microsoft Intune Enterprise Application Management, Bash, Python, Microsoft PowerShell, IBM Maximo IT, AutoCAD, Onscroll, Tor, AC500 PLC, Terraform, Ansible, Kubernetes, Docker, CNC Software, AT&amp;T, .NET, ASP.NET, C#, SAP ERP, Oracle Analytics Cloud, SQL, Microsoft Visual Studio, MLflow, Databricks, Make, Homestead, FIS, SAP, eMaint CMMS, Microsoft Excel, Google AdWords Conversion, Comet.ml, Siemens SIMATIC HMI (Human Machine Interface), Sensor Tower, SAP ERP Central Component (ECC), , SAP Data Services, SAP Information Steward, Power BI Documenter, OneStream, Longview CPM, PeopleSoft Sales, AWS Trusted Advisor, Microsoft SQL Server Reporting Services, Microsoft Entra ID, Microsoft Entra External ID, Connect, Microsoft Active Directory Federation Services, Azure Active Directory Domain Services, Microsoft ADFS for Genesys Cloud, Microsoft Advanced Group Policy Management, Gem, Flame, Posit, Microsoft Office, SS&amp;C, CONTROL, ServiceNow, ServiceNow IT Service Management (ITSM), Planview LeanKit, Act!, ServiceNow IT Operations Management (ITOM), Cisco UCS Manager, Unisys DevSecOps, Oracle GRC, Wider Planet, WMS, ISO+â„¢, PowerBI Tiles, Ning, Dassault DraftSight, Dassault SOLIDWORKS, Xray, BriteVerify, NetApp SAN, Kinaxis RapidResponse, Check Point Maestro, Blackline, The PI System, JMP, Cisco Meraki MS, React, Node.js, OpenAI, Azure OpenAI Service, Cobalt, ADP, Excel4Apps, Microsoft PowerPoint, IBM Maximo, Cascade CMS, Creo+, Autodesk, Google Analytics, AI, Fusion ERP Analytics, Odoo CRM, Sitetracker, Ignition SCADA, ABB Robotics, CAT, Micro, TSYS, SAP ECC, Axis, GRIN, Vertica, Siemens SIMATIC SCADA, Unity, Sprinklr Social, ZoomInfo, LinkedIn Ads, CATIA, ANGEL LMS, mabl, Honeycomb, Articulate, Marketo, Sigma, Mode, SharePoint, Visio, SentenceTransformers, Cisco Nexus Switches, Semrush, SAP Master Data Governance (MDG), DocFinance, SAP ERP Human Capital Management (HCM), SolarWinds RMM, Oracle Supply Chain Management (SCM) Cloud, GT-SUITE, OpenText, Vertex, SAP BTP for Spend Management, Microsoft Power Apps, Microsoft Power Automate, Copilot, DATAVERSE LTD, Aryson MySQL to MSSQL Converter, Microsoft Teams Rooms, Microsoft OneDrive for Business, Brocade Switches, Git, Microsoft 365, Minitab Workspace, Arista EOS, Cisco AppDynamics, Cisco Meraki SD-WAN, Mist, REST, Benchmark GensuiteÂ® ESG Reporting, Microsoft Power Platform, Figma, Concur, Kinaxis, Lenel, DC Storm, Frame, Visual-Basic-.NET, GoToAssist (FASTchat), AWS SDK for JavaScript, FlipHTML5, CSS, Javascript, Apache ActiveMQ, RabbitMQ, Amazon Managed Streaming for Apache Kafka (Amazon MSK), Bevywise MQTT Broker, ECS, CPI, Inductive Automation Ignition, Siemens Opcenter, SES, GitLab, Jira, Signavio, LogIC, DELMIA Apriso, ETQ Reliance QMS, John Doe, S&amp;P Capital IQ Pro, Kanbanize, Oracle Email Server, Senior Sistemas, Switch Concepts, QAD Adaptive ERP, FederatedMedia, Horizon, UptimeRobot, Gauges, Amazon Web Services (AWS), Office365, Worksoft Certify, Tampa AS400 Inc, Microsoft Teams, Microsoft Forms, Kronos, Vendavo, Forms on the Fly, Quip, Bottomline Payments and Cash Management, Cincopa, Cisco Aggregation Services Routers, FICO Safe Driving Score, Mag+, Oracle General Ledger, Sage Fixed Assets, SAP Accounts Payable and Receivable, SAP Central Finance Transaction Replication by insightsoftware, SAP S/4HANA, Zensai (formerly LMS365), IDC, GAS, HPLC, CET, OneTrust Tech Risk &amp; Compliance, Red Hat JBoss Enterprise SOA Platform, Windchill+, Mulesoft, Microsoft Azure Monitor, OpenTracker, Clarity, Etsy, EMaint, Dell iDRAC (Integrated Dell Remote Access Controller), Onit, OpenCV, Opcenter RD&amp;L, Microsoft Windows Server 2000, Microsoft-IIS, Nevron Vision for SSRS, Azure Analysis Services, AWS Analytics, IBM DataPower Gateway, Oracle Sourcing, Datadog Dashboards, SAP Signavio, Vector, EMC, AVEVA InTouch HMI, Modbus, Siemens PROFIBUS, Mitsubishi Adroit Process Suite (MAPS), PeopleSoft CRM, Airflow, Delta Lake, Langchain, LangGraph, PySpark, Spark, Canon Printers, redvertisement, Microsoft.NET Core 3.1, go+, Microsoft Windows Server 2012, SentinelOne Watchtower, Microsoft Defender for Cloud, Apex, Salesforce VisualForce, Salesforce Lightning Web Components, Salesforce CPQ, E-planning, VMware View Manager, Springer-Miller, Motorola, Global Relay, OpenFOAM, Moldflow, SAP on AWS, 24-7 Media, Autodesk Vault, IoT, SQL Developer, TypeScript, SAP SuccessFactors, Micro Focus Universal CMDB, ServiceNow Service Mapping, ServiceNow Discovery, ServiceNow Event Management, AMP, ServiceNow Integration Hub, ServiceNow Flow Designer, ServiceNow Orchestration, Turn, Olo, Process automation package for service request creation in SAP S/4HANA Utilities, LabVIEW, Minitab Statistical Software, SAP Central Finance, FICO Blaze Advisor, Cisco Packaged Contact Center Enterprise, Prisma, GT STRUDL, Barracuda Spam Firewall, AWS VPN, Microsoft Graph, Azure Active Directory, Azure App Service, Azure Functions, Azure Storage Explorer, SAP Concur, PEX, Airbrake, BERT, Box, DotNetNuke, Angular, Cisco Secure Firewall Management Center, Cisco VPN, Siemens SIMATIC S7, Siemens PLM, ServiceNow Service Graph Connectors, WebOffice, ServiceNow Automated Testing Framework (ATF), Outsystems, HPE MSA, Splunk, Qualys Penetration Testing, VMware SD-WAN, Arista Networks, Cisco Unified Intelligence Center, Gurobi Optimizer, Amplitude, MATLAB, Adobe Workfront, Instagram, Facebook, X, TikTok, AWS DataSync, Amazon Elastic File System (Amazon EFS), Salesforce.com Jigsaw, Amber, ARES, Unity 3D Web Player, Oracle Cloud, , Apple MacBook Pro, .GIS, SAP SD, SAP Material Requirement Planning (MRP), Spiceworks IP Scanner, Microsoft Application Insights, Impact Radius, Hybris (SAP), Zopim, Azure Data Factory, Tableau, Looker, Palo Alto Networks, Zscaler, Winshuttle Foundation, ADP Celergo, Amazon SageMaker, Power Query, DAX, Camstar, Analyzer, Signal, C/C++, ACL, Feathr, BlueTie Vault, Microsoft Windows 10, Windows 11, Wowanalytics, Glassdoor, OpticStudio, Elite Software HVAC Solution, Air, dbt, TracePro, Adobe Photoshop, Strato, Adobe After Effects, Adobe Premiere Pro, Inventor, Conga CPQ, Autodesk Inventor, Data Analytics, FANUC FIELD System, Android, Kiosked, Compressor, EFI, Expo, WebEOC, Azure Data Lake Analytics, Flow, Webex, Photon, iBwave Design, Juniper Networks SRX-Series Firewalls, TARGIT Decision Suite, Retool, Azure Active Directory B2C, Meetrics, Django, Flask, Jest, PostgreSQL, MySQL, Amazon Linux 2, Alteryx, Thomson Reuters ONESOURCE, SAP Ariba Platform, CSC, Nitrogen, Pandora FMS, Electron</v>
          </cell>
          <cell r="K422">
            <v>986000000</v>
          </cell>
          <cell r="L422" t="str">
            <v>Other</v>
          </cell>
          <cell r="M422">
            <v>32000000</v>
          </cell>
          <cell r="N422">
            <v>45597</v>
          </cell>
          <cell r="O422">
            <v>15629000000</v>
          </cell>
          <cell r="Q422" t="str">
            <v>Corning Incorporated is a global materials science technology company that specializes in advanced glass, ceramics, and related products. Founded in 1851, Corning has a rich history of innovation, beginning with the production of high-quality glass products. The company has played a significant role in various industries, including telecommunications, displays, and consumer goods.
Corning's product portfolio includes well-known brands such as PYREXÂ® and CorningWareÂ®, as well as modern innovations like GorillaÂ® Glass, which is designed for mobile devices. The company operates in three main segments: Telecommunications, Advanced Materials, and Information Display, focusing on R&amp;D-driven manufacturing and supply partnerships. Corning's commitment to innovation has established it as a leader in specialty glass and materials science, serving a diverse range of customers across multiple sectors.</v>
          </cell>
          <cell r="R422">
            <v>1851</v>
          </cell>
        </row>
        <row r="423">
          <cell r="A423" t="str">
            <v>Dexian</v>
          </cell>
          <cell r="B423">
            <v>0</v>
          </cell>
          <cell r="C423">
            <v>4200</v>
          </cell>
          <cell r="D423" t="str">
            <v>information technology &amp; services</v>
          </cell>
          <cell r="E423" t="str">
            <v>http://www.dexian.com</v>
          </cell>
          <cell r="F423" t="str">
            <v>http://www.linkedin.com/company/dexiansolutions</v>
          </cell>
          <cell r="G423" t="str">
            <v>McLean</v>
          </cell>
          <cell r="H423" t="str">
            <v>Virginia</v>
          </cell>
          <cell r="I423" t="str">
            <v>it services &amp; it consulting, digital strategy, global staffing, innovative technology, mission-critical staffing, forward-looking strategies, consulting services, global talent network, social impact, onshore and offshore staffing, technology delivery, digital workplace transformation, future state roadmapping, managed services, global reach, technology deployment, diversity and inclusion, black sky thinking, data analytics, scalable solutions, public sector it solutions, diversity and inclusion in tech, cloud migration experts, remote workforce deployment, mission-critical government staffing, energy, next-gen it workforce, digital experience design, client success, scalable workforce solutions, enterprise it modernization, erp, emerging tech adoption, retail, permanent placements, client partnerships, manufacturing, digital transformation strategies, digital innovation, industry expertise, transportation &amp; logistics, technology innovation, healthcare, workforce management, global talent sourcing, leadership in tech, erp systems, application development consulting, cybersecurity, data analytics consulting, automation, future of work analytics, operational excellence, cloud services, technology solutions, ai &amp; automation in staffing, customer engagement, ai &amp; machine learning, digital transformation, erp staffing, machine learning, application development, employee engagement, emerging technologies, information technology, staffing, innovation, predictive analytics, technology ecosystem integration, government digital services, financial services, digital workplace, erp system integration, client relationship management, consulting, professional staffing, government agency solutions, healthcare it, talent development, ai &amp; machine learning consulting, customer experience, talent solutions, recruitment, ai-driven talent matching, professional services, scalable staffing models, services, it infrastructure, government, data-driven decision making, project management, future of work, it solutions, technology innovation labs, employee benefits, digital strategy consulting, erp solutions, workforce solutions, social responsibility, remote staffing, permanent placement, future-ready solutions, talent acquisition, gig work, construction &amp; real estate, ai, cybersecurity consulting, technology integration, mission-critical professionals, scalable talent pipelines, cloud transformation, gig workforce, artificial intelligence, diversity initiatives, technology consulting, computer systems design and related services, government solutions, cybersecurity threat mitigation, b2b, customer service, scalable workforce, it consulting, staffing services, job opportunities, upskilling, offshore staffing, nearshore staffing, creative staffing, digital workspace, infrastructure services, it recruitment, staffing agency, temporary staffing, permanent staffing, contract-to-hire, direct hire, employee training, remote work, communication skills, business process automation, team building, performance management, job placement, non-it staffing, remote recruiting, candidate assessment, career coaching, work-life balance, staff augmentation, finance, distribution, consumer products &amp; retail, energy &amp; utilities, information technology &amp; services, marketing, marketing &amp; advertising, management consulting, mechanical or industrial engineering, health care, health, wellness &amp; fitness, hospital &amp; health care, cloud computing, enterprise software, enterprises, computer software, app development, apps, software development, professional training &amp; coaching, productivity, staffing &amp; recruiting</v>
          </cell>
          <cell r="J423" t="str">
            <v>Cloudflare DNS, Microsoft Office 365, CloudFlare Hosting, Salesforce, Slack, Active Campaign, Remote</v>
          </cell>
          <cell r="K423">
            <v>290000000</v>
          </cell>
          <cell r="L423" t="str">
            <v>Debt Financing</v>
          </cell>
          <cell r="M423">
            <v>270000000</v>
          </cell>
          <cell r="N423">
            <v>45748</v>
          </cell>
          <cell r="O423">
            <v>1300000000</v>
          </cell>
          <cell r="Q423" t="str">
            <v>Dexian is a global provider of talent and technology solutions, formed in 2023 from the consolidation of DISYS, Signature Consultants, and other firms. It offers staffing, consulting, and workforce management services across various industries and regions. As one of the largest staffing and professional services firms in the U.S., Dexian is recognized as the largest professional staffing firm, IT staffing firm, and minority business enterprise staffing firm.
The company provides three main service categories: Talent Solutions, which includes staffing and recruitment; Technology Solutions, offering specialized consulting in areas like application development, cloud transformation, and cybersecurity; and Government Solutions, focusing on mission-critical technology services. Dexian emphasizes exceptional customer interactions, innovative technology solutions, and a deep understanding of market needs, enabling it to deliver responsive services worldwide. The company is committed to nurturing talent and helping organizations navigate change through its comprehensive capabilities.</v>
          </cell>
        </row>
        <row r="424">
          <cell r="A424" t="str">
            <v>Carelon Global Solutions India</v>
          </cell>
          <cell r="B424">
            <v>0</v>
          </cell>
          <cell r="C424">
            <v>18000</v>
          </cell>
          <cell r="D424" t="str">
            <v>information technology &amp; services</v>
          </cell>
          <cell r="E424" t="str">
            <v>http://www.carelonglobal.in</v>
          </cell>
          <cell r="F424" t="str">
            <v>http://www.linkedin.com/company/carelon-global-solutions-in</v>
          </cell>
          <cell r="G424" t="str">
            <v>Indianapolis</v>
          </cell>
          <cell r="H424" t="str">
            <v>Indiana</v>
          </cell>
          <cell r="I424" t="str">
            <v>it services &amp; it consulting, healthcare it solutions, healthcare workflow automation, consulting, behavioral health, healthcare customer solutions, healthcare information technology, operational efficiency, healthcare operations support, healthcare digital health, bpaas, healthcare digital platforms, healthcare systems support, machine learning, healthcare quality enhancement, healthcare customer engagement, healthcare it infrastructure support, healthcare technology stack, healthcare cost management, healthcare digital health solutions, healthcare data analytics, healthcare digital transformation, compliance, claims management, healthcare automation, healthcare automation tools, healthcare operational support, digital health solutions, healthcare digital tools, healthcare quality improvement, claims processing, digital health platforms, digital transformation, workflow automation, healthcare operational excellence, healthcare analytics platforms, healthcare cloud solutions, healthcare technology, healthcare process optimization, healthcare workforce support, healthcare industry solutions, healthcare innovation, healthcare data platforms, ncqa accreditation, health plan operations, technology services, healthcare it support, healthcare compliance standards, primary care, healthcare automation technologies, innovation, software development, scalable healthcare it, healthcare security certifications, b2b, healthcare compliance, healthcare services, research, healthcare claims automation, cost reduction, healthcare it infrastructure, healthcare cost reduction, healthcare digital ecosystem, healthcare process automation, automation technologies, healthcare security protocols, healthcare operational efficiency, business process services, computer systems design and related services, automation, it services, healthcare provider solutions, customer experience, healthcare security standards, cloud healthcare solutions, data analytics, healthcare security, digital claims processing, healthcare compliance certifications, services, hitrust certification, healthcare technology support, talent acquisition, data analytics platforms, healthcare data management, healthcare solutions, business process outsourcing, digital healthcare, pharmacy services, healthcare operations, health plans, cloud technology, enterprise analytics, business process as a service (bpaas), user interface design, data governance, telehealth solutions, medical data management, technology integration, sustainable healthcare, employment opportunities, innovative healthcare practices, wellness programs, health insurance solutions, global healthcare, stakeholder engagement, strategic partnerships, clinical data analysis, patient management, cybersecurity in healthcare, collaborative workforce, healthcare systems improvement, telemedicine services, research and insights, cross-functional teams, cutting-edge technology, job training programs, internship opportunities, work-life balance initiatives, physical wellness, diversity and inclusion, healthcare, information technology &amp; services, artificial intelligence, health care, health, wellness &amp; fitness, hospital &amp; health care</v>
          </cell>
          <cell r="J424" t="str">
            <v>Akamai, Akamai DNS, Microsoft Office 365, Workday, Adobe Marketing Cloud, React Redux, The Trade Desk, MongoDB, Marketo, Slack, Salesforce, reCAPTCHA, Google Font API, WordPress.org, Apache, Mobile Friendly, Workday Recruit, Google Play, Bing Ads, DoubleClick Floodlight, Google Dynamic Remarketing, Google Tag Manager, DoubleClick, DoubleClick Conversion, Google AdWords Conversion, Playwright, TypeScript, C#, .NET, ASP.NET, Frame, Angular, React, Apex, Salesforce VisualForce, Ning, Tableau, PowerBI Tiles, SQL, Snowflake, Microsoft PowerPoint, Salesforce Service Cloud, AVRO, Apache Parquet, PySpark, Spark, Python, AWS Trusted Advisor, Semrush, AWS Glue Data Catalog, Lambda Cloud, Amazon S3, Apache Kafka, Selenium WebDriver, Amazon Web Services (AWS), Teradata, AWS Glue, Git, Microsoft Azure Monitor, Splunk, MITRE ATT&amp;CK, Pipedrive, Selenium, AWS SDK for JavaScript, Maven, Bitbucket, Bamboo, Jira, Confluence, QTest, Westlaw, LexisNexis Bridger Insight XG, scikit-learn, TensorFlow, PyTorch, Hugging Face, MLflow, matplotlib, Seaborn Health Care, Plotly Dash, , CallMiner Eureka, Gem, Excel4Apps, Postman, SOAPUI, REST, Datadog, SQL Developer, Azure Devops, AI, Visio, NLP, CET, Google Cloud Platform, Plotly.js, AWS Analytics, Azure Analysis Services, NumPy, pandas, Langchain, Kubernetes, Fastapi, Tor, Terraform, AWS CloudFormation, HELM, GitHub Actions, Jenkins, Node.js, Express, Docker, SonarQube, GraphQL, ServiceNow, React Native, Mode, Snow, IBM ILOG CPLEX Optimization Studio, Informatica PowerCenter, Informatica PowerExchange, Google Ads Data Hub, Azure Cloud Shell, Microsoft PowerShell, Control-M, AutoSys Workload Automation, Cronofy, ELK Stack, AppDynamics, dynaTrace, Grafana, Prometheus, Microsoft Office, Cisco DNA Spaces, IBM Mainframe, SAS Enterprise Guide, Oracle Analytics Cloud, PL/SQL, Microsoft Sql Server, Datawrapper, Flashtalking, Aryson MySQL to MSSQL Converter, MySQL, MongoDB Atlas, Bash, Amazon CloudWatch, Azure Key Vault, Sizmek (MediaMind), Tableau Prep, AdminStudio, SIMS, InstallShield, Orca Security, Microsoft App-V, TUNE, Microsoft VBScript, Batch</v>
          </cell>
          <cell r="Q424" t="str">
            <v>Carelon Global Solutions India is a health services and information technology company that focuses on digital solutions, data analytics, automation, and business process services. Formerly known as Legato Health Technologies, it operates as a fully owned subsidiary of Elevance Health. The company serves as a global capability center in India, employing over 18,000 associates and emphasizing innovation and digital transformation in healthcare operations.
The company offers a range of services, including healthcare IT solutions, claims processing, provider network solutions, and data analytics platforms. It also provides digital transformation tools such as telehealth and cloud solutions. Carelon Global Solutions India aims to modernize health plans, improve service delivery, and enable healthcare providers to concentrate on patient care. With a commitment to continuous learning and employee empowerment, the organization fosters a supportive culture that values diversity and innovation.</v>
          </cell>
        </row>
        <row r="425">
          <cell r="A425" t="str">
            <v>Project Management</v>
          </cell>
          <cell r="B425">
            <v>0</v>
          </cell>
          <cell r="C425">
            <v>4000</v>
          </cell>
          <cell r="D425" t="str">
            <v>e-learning</v>
          </cell>
          <cell r="E425" t="str">
            <v>http://www.payhip.com</v>
          </cell>
          <cell r="F425" t="str">
            <v>http://www.linkedin.com/company/projectmanagementinformation</v>
          </cell>
          <cell r="G425" t="str">
            <v>Los Angeles</v>
          </cell>
          <cell r="H425" t="str">
            <v>California</v>
          </cell>
          <cell r="I425" t="str">
            <v>e-learning providers, excel formulas, digital guide, productivity tools, excel training, spreadsheet solutions, educational technology, software tools, budgeting templates, financial analysis, data visualization, personal finance, business management, user-friendly, skill development, digital products, online learning, excel templates, troubleshooting, complex formulas, data analysis, educational resources, b2b solutions, b2c products, e-commerce, downloadable content, microsoft excel, user engagement, marketing strategies, customer segments, financial literacy, project management, automation tasks, excel shortcuts, formula generator, real-world applications, non-technical explanations, skill enhancement, digital marketplace, internet, information technology &amp; services, computer software, education, education management, financial services, b2b, e-learning, data analytics, consumer internet, consumers, marketing strategy, marketing &amp; advertising, productivity</v>
          </cell>
          <cell r="J425" t="str">
            <v>Cloudflare DNS, Sendgrid, Gmail, Google Apps, Helpscout, CloudFlare Hosting, CloudFlare, Slack, Active Campaign, Mobile Friendly, Stripe, Google AdWords Conversion, Bootstrap Framework, Wistia, FullStory, Adobe Media Optimizer, Typekit, YouTube, reCAPTCHA, DoubleClick Conversion, PostAffiliatePro, Google Font API, Facebook Login (Connect), Google Custom Search, Amadesa, Google AdSense, DoubleClick, Cedexis Radar, Bing Ads, Paypal, Jotform, Google Tag Manager, Google Maps, Google Maps (Non Paid Users), Facebook Custom Audiences, Google Dynamic Remarketing, Google Remarketing, Ruby On Rails, Facebook Like Button, Mad Mimi, Vimeo, WordPress.org, Facebook Widget, Google Analytics, Remote</v>
          </cell>
          <cell r="Q425" t="str">
            <v>Payhip is a UK-based e-commerce platform founded in 2011, designed for creators to sell digital and physical products directly to their audience. It caters to coaches, writers, entrepreneurs, and other content creators, providing a straightforward way to monetize their work without needing technical skills or upfront costs.
The platform offers a range of services, including digital downloads, online courses, memberships, coaching services, and physical product sales. Key features include automated payment processing, secure file delivery, VAT and tax automation, and unlimited product listings. Payhip also provides marketing tools, analytics, and third-party integrations, making it a comprehensive solution for creators looking to manage their sales effectively.</v>
          </cell>
          <cell r="R425">
            <v>2012</v>
          </cell>
        </row>
        <row r="426">
          <cell r="A426" t="str">
            <v>Public Consulting Group</v>
          </cell>
          <cell r="B426">
            <v>0</v>
          </cell>
          <cell r="C426">
            <v>3000</v>
          </cell>
          <cell r="D426" t="str">
            <v>professional training &amp; coaching</v>
          </cell>
          <cell r="E426" t="str">
            <v>http://www.publicconsultinggroup.com</v>
          </cell>
          <cell r="F426" t="str">
            <v>http://www.linkedin.com/company/public-consulting-group</v>
          </cell>
          <cell r="G426" t="str">
            <v>Boston</v>
          </cell>
          <cell r="H426" t="str">
            <v>Massachusetts</v>
          </cell>
          <cell r="I426" t="str">
            <v>health consulting, education consulting, international, humans services consulting, technology consulting, consumer direction &amp; international, consumer direction, professional services, government performance, community development, government, management consulting, software development, federal funding strategies, sustainability, system integration, performance improvement, performance measurement, medicaid systems, talent acquisition, quality assurance, consulting, public education, program evaluation, public health, public safety technology, it consulting, health care consulting, public sector solutions, policy consulting, it strategy, cost containment, regulatory compliance, b2b, custom software, social services outsourcing, technology solutions, talent management, data analytics, services, public human services, public health initiatives, human services, digital transformation, healthcare consulting, program management, financial services, risk management, project management, management consulting services, welfare-to-disability, public program optimization, early intervention software, disaster resilience, special education programs, public sector consulting, operations improvement, education consultancy, human services solutions, process improvement, software solutions, strategic planning, staff augmentation, educational equity, community engagement, federal compliance, state compliance, organizational change, automated services, client outcomes optimization, data-driven decision making, economic development, workforce empowerment, transformational consulting, stakeholder collaboration, capacity building, diverse workforce, e-government solutions, customized curriculum, multilingual learners, special education services, human resources consulting, professional development, performance-based compensation, actionable insights, nonprofit collaborations, academic success, community support, charitable giving, public health consulting, software and it solutions, institutional partnerships, bilingual education, healthcare, education, human_services, professional training &amp; coaching, information technology &amp; services, environmental services, renewables &amp; environment, health, wellness &amp; fitness, productivity, health care, hospital &amp; health care</v>
          </cell>
          <cell r="J426" t="str">
            <v>Outlook, Microsoft Office 365, Microsoft Dynamics 365 Marketing, Workday, iCIMS, Slack, Salesforce, Gravity Forms, WordPress.org, YouTube, reCAPTCHA, Shutterstock, Facebook Login (Connect), Mobile Friendly, Typekit, Facebook Widget, Google Tag Manager, Remote, Microsoft Office, SharePoint, , GitHub, Microsoft 365, Zendesk, SAP BusinessObjects Business Intelligence (BI), Omniture (Adobe), Microsoft Teams Rooms, Zoomdata, Oracle XML DB, Tor, Weibo, VNDLY, Ovation, Microsoft Excel, PowerBI Tiles, Adobe, Google AdWords Conversion, Microsoft Access, SAP Advanced Planning and Optimization, Axure RP, AWS Trusted Advisor, Microsoft Azure Monitor, Microsoft Exchange Online, Admin, SMTP, JTL-Shop 3, Oracle SPF, dmarcian, Marchex, Akamai CDN Solutions, Oracle Passlogix, AWS Transfer for SFTP, Microsoft Purview eDiscovery, Microsoft Endpoint Configuration Manager (MECM), Microsoft Intune Enterprise Application Management, Microsoft Entra ID, Zopim, Microsoft PowerShell, Azure Automation, Git, Grafana, Azure Monitor, Amazon CloudWatch, Sentinel, Microsoft Defender for Office 365, Azure Purview, ServiceNow, Jira, Azure Active Directory, Rust, Okta, Ping Identity, ForgeRock Identity Platform, AWS Identity and Access Management (IAM), Microsoft Active Directory Federation Services, Microsoft ADFS for Genesys Cloud, OpenID, SAM, Office365, Microsoft Active Directory Certificate Services (AD CS), TalentLMS, CAT, Ning, Gem, Excel4Apps, Power BI Documenter, Microsoft Power Platform, Microsoft Power Apps, Microsoft Power Automate, DATAVERSE LTD, Cisco WebEx Teams, 3M 360 Encompass - Health Analytics Suite, ABAP, AWS SDK for JavaScript, CPI, FICO Safe Driving Score, Rise, , SAP Business Technology Platform, SAP ERP Central Component (ECC), SAP Fiori, SQL, SAP, SAP HANA, Asana, Tableau</v>
          </cell>
          <cell r="O426">
            <v>929500000</v>
          </cell>
          <cell r="Q426" t="str">
            <v>Public Consulting Group (PCG) is a management consulting firm founded in 1986 and based in Boston, Massachusetts. The company specializes in assisting public sector organizations in health, education, and human services to enhance their performance and outcomes. With around 2,000 employees across 33 offices in the US, Canada, the UK, and Poland, PCG generates approximately $600 million in annual revenue and maintains about 1,000 open contracts at any given time.
PCG offers consulting services in five core areas: corporate, education, health, human services, and technology. Their key services include operational and financial support for public agencies, streamlining business processes, and implementing technology solutions. The firm focuses on data-driven solutions and performance-based compensation to help clients navigate economic and regulatory challenges. PCG serves a diverse range of public sector clients, including government agencies, healthcare providers, and education systems, aiming to improve efficiency and citizen outcomes.</v>
          </cell>
          <cell r="R426">
            <v>1986</v>
          </cell>
        </row>
        <row r="427">
          <cell r="A427" t="str">
            <v>20th Century Studios</v>
          </cell>
          <cell r="B427">
            <v>0</v>
          </cell>
          <cell r="C427">
            <v>6300</v>
          </cell>
          <cell r="D427" t="str">
            <v>media production</v>
          </cell>
          <cell r="E427" t="str">
            <v>http://www.20thcenturystudios.com</v>
          </cell>
          <cell r="F427" t="str">
            <v>http://www.linkedin.com/company/20th-century-studios</v>
          </cell>
          <cell r="G427" t="str">
            <v>New York</v>
          </cell>
          <cell r="H427" t="str">
            <v>New York</v>
          </cell>
          <cell r="I427" t="str">
            <v>motion pictures, film distribution, film industry influence, film development, film digital formats, cinema technology, blu-ray, cinemascope, film media formats, film legacy, global audience, film streaming services, film format offerings, movie studio, film industry, 4k ultra hd, film studio headquarters, content creation, film collaboration, visual effects, cinema innovations, entertainment, film studio, film production techniques, film marketing strategies, film technology, oscar-winning films, animation, film distribution network, hollywood, film franchise management, film awards recognition, film industry awards, film animation division, theatrical releases, animated films, motion picture production, film franchise, film industry history, film visual effects, film industry collaborations, motion picture and video production, award-winning films, film collaboration with directors, distribution, blockbuster films, distributor, services, film production technology, film formats, film production, film marketing, digital distribution, dvd, animation division, visual effects innovation, film industry evolution, streaming platforms, film industry legacy, film studio resources, film awards, 20th century studios, movies, blockbusters, action films, thrillers, horror films, sci-fi, supernatural, adventure, drama, romance, premiere, trailer, streaming, home release, recommended titles, cinema, novel adaptation, royalty, executive producers, casting, film genres, hands-crafted visuals, cinematic universe, digital streaming, table of contents, release schedule, ineffable animals, distant planets, character transformations, classic literature, epic storylines, high-adrenaline, space operas, fan engagement, behind-the-scenes, blockbuster sequels, franchise development, story arc integration, film scores, cinematography, kevin feige, scriptwriting, directorial vision, screenplay adaptations, theater exclusives, surreal narratives, b2c, motion pictures &amp; film, film, media</v>
          </cell>
          <cell r="J427" t="str">
            <v>Akamai, Outlook, Microsoft Office 365, Google Cloud Hosting, CSC Corporate Domains, OneTrust, Slack, Adobe Marketing Cloud</v>
          </cell>
          <cell r="O427">
            <v>482000</v>
          </cell>
          <cell r="Q427" t="str">
            <v>20th Century Studios is an American film production and distribution company that creates and releases a diverse array of movies across various genres, including action, adventure, drama, comedy, thriller, musicals, and sci-fi. The company focuses on theatrical releases, often featuring high-profile projects directed by renowned filmmakers such as Steven Spielberg, David O. Russell, and James Cameron.
The studio specializes in motion picture production and distribution, offering original films, adaptations, and franchise entries. Notable titles include *Predator: Badlands*, *Prey*, *West Side Story*, and *Avatar: Fire and Ash*. 20th Century Studios manages the entire production process, from screenwriting and directing to casting top talent and collaborating with prominent producers. Its films aim to engage general theatrical audiences and are available in various formats, including Blu-ray and digital.</v>
          </cell>
          <cell r="R427">
            <v>2011</v>
          </cell>
        </row>
        <row r="428">
          <cell r="A428" t="str">
            <v>Fractal</v>
          </cell>
          <cell r="B428">
            <v>0</v>
          </cell>
          <cell r="C428">
            <v>5800</v>
          </cell>
          <cell r="D428" t="str">
            <v>management consulting</v>
          </cell>
          <cell r="E428" t="str">
            <v>http://www.fractal.ai</v>
          </cell>
          <cell r="F428" t="str">
            <v>http://www.linkedin.com/company/fractal-analytics</v>
          </cell>
          <cell r="G428" t="str">
            <v>New York</v>
          </cell>
          <cell r="H428" t="str">
            <v>New York</v>
          </cell>
          <cell r="I428" t="str">
            <v>pricing promotions optimization, consumer insights, forecasting, data engineering, design thinking, predictive analytics, visualization, behavioral science, customer lifetime value, pricing amp promotions optimization, customer analytics, data science, customer lifecycle management, integrated marketing effectiveness, marketing analytics, machine learning, advanced analytics, artificial intelligence, big data, agentic ai, business consulting &amp; services, ai in customer engagement, enterprise decision-making, ai in energy, ai for healthcare diagnostics, services, business intelligence, ai in enterprise applications, data analytics, ai in cloud marketplaces, ai in data management, ai for compliance, ai platforms, b2b, computer systems design and related services, ai applications, large reasoning models, ai for climate impact, ai in revenue management, manufacturing, ai models, ai for risk assessment, ai for content generation, healthcare, ai for smart cities, ai for personalized medicine, ai in saas, natural language processing, automation, energy &amp; utilities, ai for drug discovery, ai in analytics, ai, ai in education, ai research, ai in healthcare, cloud-agnostic ai, ai algorithms, ai in retail, enterprise ai, ai for healthcare, ai in customer service, ai for enterprise security, ai for smart manufacturing, ai in cybersecurity, ai optimization, ai in manufacturing, ai scalability, ai innovation, ai for energy management, cloud computing, ai for consumer goods, ai development, ai tools, open-source ai models, large language models, ai for business, ai frameworks, ai in insurance, multimodal ai, ai in hr, ai for industrial automation, ai for revenue growth, ai automation tools, ai in transportation, ai in logistics, consulting, ai architecture, ai systems, ai for decision automation, ai in banking, ai-driven automation, ai in media, education, ai for autonomous systems, customer experience, ai for retail, enterprise software, software development, ai in telecom, ai scaling, ai in technology, ai transformation, ai in sales, telecommunications, ai for financial modeling, ai in government, ai for supply chain optimization, ai for climate modeling, digital transformation, healthcare analytics, ai for fraud detection, ai-powered decision making, ai for sales enablement, operational efficiency, ai for operational efficiency, ai in operations, retail, ai for disease detection, information technology and services, ml models, ai in finance, ai in analytics platforms, computer vision, ai for predictive maintenance, ai in life sciences, ai services, innovation, deep learning, cloud ai, ai solutions, ai for customer personalization, ai deployment, ai in marketing, ai for market analysis, ai for financial services, ai strategy, ai for marketing automation, ai in supply chain, financial services, customer engagement, ai-powered insights, ai for customer insights, ai automation, ai engineering, ai integration, generative ai, cognitive automation, image analytics, conversational ai, text analytics, ai innovation center, supply chain analytics, financial services analytics, big data solutions, responsible ai, quantum computing, customer experience optimization, behavioral analytics, marketing effectiveness, automation solutions, ai-powered analytics, ai metrics, real-time analytics, data-driven decision making, enterprise ai solutions, insight generation, analytics-as-a-service, mlops, trial run solutions, image and video analysis, insurance analytics, consumer packaged goods analytics, retail analytics, ai-driven recommendations, digital customer engagement, text generation, privacy-preserving ai, automation of business processes, intelligent process automation, data governance, analytics for good, user experience design, interactive dashboards, ai chatbots, saas, finance, consumer products &amp; retail, transportation &amp; logistics, information technology &amp; services, enterprises, computer software, management consulting, analytics, mechanical or industrial engineering, health care, health, wellness &amp; fitness, hospital &amp; health care, design</v>
          </cell>
          <cell r="J428" t="str">
            <v>Salesforce, Route 53, SendInBlue, Gmail, Outlook, Pardot, Google Apps, Microsoft Azure Hosting, Microsoft Office 365, Amazon CloudFront, Amazon AWS, Netlify, React, Workday, Google Font API, Bootstrap Framework, Workday Recruit, WordPress.org, YouTube, Google Tag Manager, Mobile Friendly, reCAPTCHA, Facebook Login (Connect), Facebook Widget, Facebook Custom Audiences, Etracker, Shopify, Squarespace ECommerce, Woo Commerce, AngularJS, Typekit, Vimeo, AI, Looker, Domo, Qlik Sense, Remote, Android, Microsoft Azure Monitor, SQL, Microsoft Power Platform, Microsoft Power Apps, Microsoft Power Automate, PowerBI Tiles, DATAVERSE LTD, Microsoft Power Platform AI Builder, Copilot, AWS Trusted Advisor, Python, Terraform, Argo CD, Argo, ECS, Salesforce CRM Analytics, Lambda Cloud, Amazon CloudWatch, AWS CloudTrail, Airflow, Snowflake, dbt, Make, Tableau, Rise, Confluence, Google Cloud BigQuery, go+, TypeScript, JWT, WP-Oauth, Docker, Kubernetes, Git, Amazon Web Services (AWS), Google Cloud Platform, Microsoft Azure, Mode, PyTorch, R, scikit-learn, TensorFlow, Azure Devops, OpenAI, Tor, Informatica PowerCenter, Redshift, PostgreSQL, Oracle Analytics Cloud, PySpark, LangGraph, Azure AI Search, Pinecone, Vector, Redis, Azure OpenAI Service, Azure Functions, Adobe Analytics, Google Analytics, Excel4Apps, Microsoft Project, Jira, Cogent, API Gateway, AWS Key Management Service (KMS), BlueTie Vault, CallMiner Eureka, Duck Creek, Guidewire, HELM, OpenAPI, OpenID, SAM, Azure Data Factory, Databricks, Azure Analysis Services, Power BI Documenter, Vertex AI, Azure Databricks, Azure Cosmos DB, Azure Synapse Analytics, Azure Kubernetes Service (AKS), Google Ads, LinkedIn Ads, Hubspot, Red Hat OpenShift, Kiosked, IBM ILOG CPLEX Optimization Studio, Ansible, Fastapi, IoT, ABB Robotics, Automic Automation, Data Analytics, Node.js, Azure SQL, Databricks SQL, Azure Monitor, Azure Log Analytics, ServiceNow, Azure Key Vault, Azure Data Lake Storage, Acronis Cyber Backup, Langchain, Micro, Next.js, Dataiku, RStudio, AWS Analytics, Rally, Google Kubernetes Engine, Google Cloud Run, Google Cloud Functions, Google Artifact Registry, Jenkins, Google Cloud Build, Apigee, Google Cloud Armor, Sizmek (MediaMind), Google Secret Manager, Google VPC Service Controls, Connect, Prometheus, Grafana, Mend, Act!, BILL, SAP ECC, Process automation package for service request creation in SAP S/4HANA Utilities, SAP BW/4HANA, Americaneagle, ABAP, Alvaria, SAP, SAP SD, SAP Logistics Execution, Hugging Face, LlamaIndex, Faiss, SentenceTransformers, AWS Bedrock, MLflow, Kubeflow, .NET, Google Cloud Storage, Google Cloud SQL, Google Cloud Pub/Sub, Google Cloud Dataflow, Google Cloud Composer, Google Cloud, Power Query, DAX, Microsoft SQL Server Reporting Services, Azure Data Lake Analytics, Microsoft Excel, Oracle XML DB, Pytest, Django, Postman, AWS CloudFormation, AWS CodePipeline, AWS Step Functions, Amazon EventBridge, Amazon DynamoDB, Cognito, NumPy, pandas, Spark, Amazon Elastic MapReduce (EMR), Amazon Kinesis, AWS Glue Data Catalog, Amazon S3, Google AdWords Conversion, AWS SDK for JavaScript, Scala, Mule ESB, Amazon Managed Streaming for Apache Kafka (Amazon MSK), Visma Raet, Marc, SysTools VBA Password Recovery, Adelphic DSP, Epicor Eclipse, Stackdriver Monitoring, Google Cloud Monitoring, ChatGPT, Gemini, Meta Code Llama, Amazon SageMaker, GitHub, Google Cloud Dataproc, BASE, REST, SAP Analytics Cloud, Adobe Experience Platform, Javascript, jQuery, Adobe Journey Optimizer, Azure Web Apps, Azure Virtual Machines, Microsoft Application Insights, Azure Logic Apps, ANGEL LMS, Flow, Azure Blob Storage, SAP HANA, RISE with SAP, FICO Blaze Advisor, nTop, Databricks Lakehouse Platform, Azure App Service, Azure Virtual Machine Scale Sets, Azure API Management, Azure Service Bus, Azure Event Hubs, Azure Event Grid, Azure Active Directory, Microsoft Defender for Cloud, Azure Policy, Delta Lake, AWS Transfer for SFTP, Apache Kafka, Apache Spark SQL, Confluent, Datadog, .GIS, Streams, Azure SQL Database, DATAflow, Apache Beam, PubSub+, RabbitMQ, Lytics, Google Sheets, Azure Synapse, Azure Stream Analytics, ISO+â„¢, Salesforce Service Cloud, MicroStrategy, Intel, Bash, Microsoft PowerShell, Apache Iceberg, Visio, LucidChart, ACL, Informatica, Oracle GoldenGate, Mulesoft, New Relic, ELK Stack, Amazon Simple Storage Service (S3), VueJS, Sqlalchemy, Hive, Cisco Nexus Switches, Eclipse, IntelliJ IDEA, Semrush, ebs, Amazon Elastic File System (Amazon EFS), Amazon EC2, Amazon EKS Anywhere, Jest, k6, Apache JMeter, Weaviate, GraphQL, Google Compute Engine, NLP, Claude, GitHub Copilot, AppDynamics, Figma, Kanbanize, Google Drive, SAP Fieldglass Services Procurement, DotNetNuke, Linkedin Marketing Solutions, DemandBase, 6sense, Terminus, Boo-box, D3js, Less, Fathom, Sage, MongoDB, Unity Catalog, Delta, GitHub Actions, Security, Glia, SAS Analytics Pro, Streamlit, GAS</v>
          </cell>
          <cell r="K428">
            <v>1314747360</v>
          </cell>
          <cell r="L428" t="str">
            <v>Other</v>
          </cell>
          <cell r="M428">
            <v>138147360</v>
          </cell>
          <cell r="N428">
            <v>46054</v>
          </cell>
          <cell r="O428">
            <v>330000000</v>
          </cell>
          <cell r="Q428" t="str">
            <v>Fractal Analytics, also known as Fractal, is a multinational company specializing in artificial intelligence (AI) and data analytics. Founded in 2000, it has dual headquarters in Mumbai, India, and New York City, USA. Fractal focuses on providing enterprise AI solutions that enhance decision-making for global businesses. The company has expanded its reach to 10 countries and operates in 15 locations worldwide.
Fractal offers a range of AI-powered services and automated solutions designed for enterprise-scale impact. Its core offerings include analytics in machine learning, cloud operations, and professional services such as implementation and training. The company tailors its AI solutions to various industries, including healthcare, retail, financial services, and more. As a partner of Google Cloud and AWS, Fractal supports Fortune 500 companies in overcoming AI scaling challenges and driving transformations across their operations.</v>
          </cell>
          <cell r="R428">
            <v>2000</v>
          </cell>
        </row>
        <row r="429">
          <cell r="A429" t="str">
            <v>Koch</v>
          </cell>
          <cell r="B429">
            <v>0</v>
          </cell>
          <cell r="C429">
            <v>120000</v>
          </cell>
          <cell r="D429" t="str">
            <v>investment management</v>
          </cell>
          <cell r="E429" t="str">
            <v>http://www.kochinc.com</v>
          </cell>
          <cell r="F429" t="str">
            <v>http://www.linkedin.com/company/kochinc</v>
          </cell>
          <cell r="G429" t="str">
            <v>Wichita</v>
          </cell>
          <cell r="H429" t="str">
            <v>Kansas</v>
          </cell>
          <cell r="I429" t="str">
            <v>information technology, biofuels, commercial marketing, forest &amp; consumer products, investments, chemicals, finance tax, technology, glass, polymers &amp; fibers, accounting, commodity training, operations manufacturing, electronics, energy, refining, holding companies, resource management, sustainability, diverse industries, manufacturing, industrial solutions, community development programs, ethical business practices, sustainable growth strategies, corporate governance, resource conservation strategies, sustainable practices, community involvement, product development, industry diversification, all other chemical product and preparation manufacturing, employee empowerment initiatives, mutual benefit frameworks, supply chain management, industry leadership in sustainability, community engagement programs, social impact initiatives, community development, agriculture, sustainable resource use, long-term investment focus, product manufacturing, industry-specific innovations, long-term growth, global workforce, mutual benefit cycles, employee development initiatives, human progress principles, global resource management, technology investments, product innovation, industry innovation, ethical business, environmental stewardship, social responsibility, employee empowerment, global supply chain, corporate responsibility models, product lifecycle management, corporate governance frameworks, principle-based management, corporate stewardship, global operations, resource efficiency, private company, sustainable development goals, mutual benefit, employee growth, investment, transformative growth, innovative product solutions, ethical supply chain management, investment strategies, supply chain, corporate social responsibility, business ethics, market expansion, industry-specific solutions, bottom-up solutions, environmental impact reduction, market diversification, value creation, fuel production, agricultural solutions, medical technology, building materials, automated systems, renewable energy, advanced materials, food production, health and safety, community engagement, technology investment, smart infrastructure, consumer products, automotive solutions, industrial manufacturing, network connectivity, logistics and distribution, life essentials, recycling initiatives, business principles, data analytics, global trading, human capital development, strategic partnerships, performance improvement, fiber technology, digital solutions, efficiency enhancement, market-based management, responsible sourcing, philanthropic initiatives, employment opportunities, energy efficiency, emission reduction, customer value, market leadership, community support, risk management, industry diversity, safety products, b2b, non-profit, distribution, energy &amp; utilities, clean energy &amp; technology, environmental services, renewables &amp; environment, financial services, computer hardware, hardware, investment management, mechanical or industrial engineering, logistics &amp; supply chain, material science, health &amp; safety, consumer goods, consumers, nonprofit organization management</v>
          </cell>
          <cell r="J429" t="str">
            <v>Salesforce, Outlook, Microsoft Office 365, Amazon AWS, Cloudflare DNS, CloudFlare Hosting, Amazon CloudFront, Route 53, Slack, Taboola Newsroom, TubeMogul, Oracle Cloud, OneTrust, Citrix NetScaler, MongoDB, Amazon SES, Google Tag Manager, reCAPTCHA, Google Analytics, Scene7, Kentico, ASP.NET, Typekit, Nginx, Mobile Friendly, Taboola, Microsoft-IIS, Google Website Optimizer, Varnish, Bootstrap Framework, Remote, IoT, AI, GRIN, Jack Henry Yellow Hammer, PyTorch, .NET, Terraform, Ansible, ServiceNow, Microsoft Excel, PowerBI Tiles, CNC Software, CADWorx, Autodesk Inventor, AutoCAD, Office365, Basis, DC Storm, eMaint CMMS, Tor, Siemens SIMATIC SCADA, DashThis, Gem, AC500 PLC, Google VPC Service Controls, ARES, Oxid, Microsoft Teams, Wider Planet, Workfront, .GIS, Chargebee, Stripe, Microsoft Power Apps, Microsoft Power Automate, SharePoint, SQL, Microsoft Sql Server, Avature, Acoustic, Lytics, Adconion, Zoho CRM, Act!, Microsoft Forms, Snowflake, dbt, ETQ Reliance QMS, OneStream, Microsoft Exchange Server 2003, Microsoft OneDrive, Cisco WebEx Teams, Microsoft Power Platform, Flow, Power BI Documenter, Claude, Snow, GitHub Copilot, PVsyst, SentenceTransformers, TradeTracker, Onit, Motigo, SAP Data Migration, Mag+, mabl, IBM Maximo IT, Tableau, Procore, Data Analytics, Homestead, FeedBurner, Cloudflare Insights, GoCanvas, Blackline, AWS Trusted Advisor, Kubernetes, HELM, Infor LN, Python, Microsoft Application Insights, SAM, Connect, Amazon Web Services (AWS), Azure Analysis Services, Process automation package for service request creation in SAP S/4HANA Utilities, ABAP, Equifax Prequalification of One, ADP, Squiz DXP, Signal, BriteVerify, Micro, AMP, S&amp;P Capital IQ Pro, Microsoft SQL Server Reporting Services, Hi-Media Performance, Microsoft Project, Siemens SIMATIC HMI (Human Machine Interface), Facebook, Linkedin Marketing Solutions, Lenel, IBM Datacap, Microsoft Office, Kyriba, Odoo CRM, AWS Database Migration Service, SAP Master Data Governance (MDG), Salesforce CRM Analytics, Aruba Wireless Access Points, SAP GRC Access Control (GRC-SAC), SAP Fiori, SAP BTP for Spend Management, IBM CICS Transaction Server, BASE, Niagara Framework, Cisco AppDynamics, SAP Solution Manager, Admin, AWS Analytics, Amazon EKS Anywhere, GitHub Actions, Argocd, Rancher Labs, Prometheus, Grafana, Grafana Loki, Temporal Cloud, OpenTelemetry, Amazon Managed Streaming for Apache Kafka (Amazon MSK), Vertex, LogIC, Cisco Meraki SD-WAN, SAP, TierPoint DRaaS, Cadence Omnis CFD Platform, AWS Transit Gateway, SAP Ariba, Coupa, UKG Pro, Azure Linux Virtual Machines, Microsoft Windows Server 2012, SAP Build Process Automation, Box, AT&amp;T, Etracker, Taleo Applicant Tracking Systems (ATS), DeltaV, Yokogawa, Azure Devops, Visio, Meta Ads Manager, Outsystems, SAP Spartacus, Schweitzer Engineering Laboratories, Microsoft PowerPoint, Smartsheet, Javascript, C#, Absorb LMS, SES, Excel4Apps, Mode, Laserfiche, Postpresso, Quip, Alteryx, Thomson Reuters ONESOURCE, Domino Printing Services, Ning, , Ubuntu, HTCondor 8.9.9 on Amazon Linux 2, Red Hat Enterprise Linux, Make, greytHR, Razorpay, Keka, FreeCAD, Inductive Automation Ignition, Oracle Aconex, Drone, Mailchimp Mandrill, Punchh, Microsoft Windows Server 2000, VMware vSphere, VMware ESXi, CONTROL, Freelance Distributed Control System (DCS), Ignition SCADA, Level 3 Communications, Informatica RulePoint, Bob, Square, UptimeRobot, Datonics, IBM SPSS Modeler, PV Elite, CAT, Brocade Switches, CLEAR, Oracle Passlogix, Ansys LS-DYNA, ServiceNow IT Service Management (ITSM), ServiceNow IT Operations Management (ITOM), Optimost, Microsoft Azure, Undertone, M3, Google Cloud Data Loss Prevention, Zendesk, Pendo., Django, Docker, Flux, PostgreSQL, Redis, Git, IBM Cloudability, Amazon DynamoDB, Amazon EventBridge, Amazon S3, Amazon Simple Queue Service (SQS), API Gateway, AWS Fargate, Lambda Cloud, Node.js, SNS, TypeScript, SAP Material Requirement Planning (MRP), Adobe Customer Journey Analytics, SAP S/4HANA, SAP Ariba Platform, Infor M3, Board, CloudFlare, Akamai CDN Solutions, Zscaler ZTNA, AWS WAF, Arbor Cloud DDoS Protection Services, QuoteSoft REP Takeoff, Concur</v>
          </cell>
          <cell r="K429">
            <v>872270760</v>
          </cell>
          <cell r="L429" t="str">
            <v>Other</v>
          </cell>
          <cell r="M429">
            <v>75255410</v>
          </cell>
          <cell r="N429">
            <v>45323</v>
          </cell>
          <cell r="O429">
            <v>125000000000</v>
          </cell>
          <cell r="Q429" t="str">
            <v>Koch, Inc. is the second-largest privately held corporation in the United States, generating approximately $115-125 billion in annual revenue. With over 120,000 employees across around 60 countries, the company operates as a multinational conglomerate.
Founded in 1940 by Fred C. Koch, the company initially focused on petroleum refining and has since diversified into various industries. Its business segments include petroleum refining and energy, chemical manufacturing, consumer goods, air conditioning and HVAC, industrial equipment, communications, and metals processing. Notable subsidiary brands include Georgia-Pacific and Molex. Koch has expanded aggressively through acquisitions, transforming from a single-industry oil refining company into a broad-based industrial entity. The corporate headquarters is located in Wichita, Kansas.</v>
          </cell>
          <cell r="R429">
            <v>1940</v>
          </cell>
        </row>
        <row r="430">
          <cell r="A430" t="str">
            <v>Deloitte Digital</v>
          </cell>
          <cell r="B430">
            <v>0</v>
          </cell>
          <cell r="C430">
            <v>17000</v>
          </cell>
          <cell r="D430" t="str">
            <v>management consulting</v>
          </cell>
          <cell r="E430" t="str">
            <v>http://www.deloittedigital.com</v>
          </cell>
          <cell r="F430" t="str">
            <v>http://www.linkedin.com/company/deloitte-digital</v>
          </cell>
          <cell r="G430" t="str">
            <v>Seattle</v>
          </cell>
          <cell r="H430" t="str">
            <v>Washington</v>
          </cell>
          <cell r="I430" t="str">
            <v>digital strategy, salesforce, social, digital erp, genai, content management, design, adobe, web, mobile, commerce, health care, business consulting &amp; services, digital innovation, digital experience design, business growth, brand strategy, digital experience, ar/vr, life sciences, crm implementation, brand experience design, customer relationship management, ai in customer experience, content creation, ai-powered content creation, digital transformation, customer experience, consulting, ai-driven analytics, immersive tech, brand development, immersive experiences, b2c, customer engagement, ai solutions, financial services, product development, marketing automation, digital experience optimization, enterprise software, generative ai, information technology and services, immersive technologies, cloud computing, digital customer engagement, b2b, technology integration, content marketing, digital experience architecture, digital marketing, analytics, creative consultancy, customer journey orchestration, digital experience platforms, technology consulting, digital content supply chain, government, consulting services, performance marketing, content strategy, marketing and advertising, crm, custom software, digital agency, customer trust analytics, digital experience transformation, digital solutions, immersive marketing, custom software development, business transformation, digital commerce, computer systems design and related services, natural language processing, cloud platforms, omnichannel marketing, digital marketing and advertising, customer data platforms, enterprise ai solutions, ai, regulatory compliance, omnichannel strategy, ai-driven personalization, artificial intelligence, customer journey, cognitive computing, ar/vr experiences, e-commerce, services, customer-centric, experience consultancy, customer retention, omnichannel, data analytics, data management, immersive ar/vr design, retail, sales enablement, d2c, e-commerce solutions, marketing transformation, personalization, creative design, business strategy, sales optimization, service design, customer insights, user experience design, customer journey mapping, market strategy, advertising strategy, experience design, innovation strategy, commercial operating model, revenue management, campaign management, stakeholder engagement, customer loyalty programs, integrated sales strategy, trust management, collaborative solutions, industry expertise, performance measurement, technology implementation, marketing strategy, insight-driven decision making, competitive analysis, consumer behavior analysis, channel strategy, mobile marketing, workforce experience, data-driven marketing, healthcare, finance, technology, marketing, cloud, immersive, branding, marketing &amp; advertising, internet, information technology &amp; services, health, wellness &amp; fitness, management consulting, sales, enterprises, computer software, saas, consumer internet, consumers, software development, hospital &amp; health care</v>
          </cell>
          <cell r="J430" t="str">
            <v>Akamai, Akamai DNS, Microsoft Office 365, Salesforce, Outlook, Amazon AWS, OneTrust, Workday, Adobe CQ, Eloqua, Taleo, Slack, Adobe Marketing Cloud, VueJS, Atlassian Cloud, GitHub Hosting, Amazon SES, DemandBase, Microsoft Application Insights, Create React App, Microsoft Sharepoint, Salesforce Service Cloud, Pardot, SuccessFactors (SAP), Salesforce Live Agent, WP Engine, React, Linkedin Marketing Solutions, Google Tag Manager, Mobile Friendly, The Trade Desk, Adobe Media Optimizer, SOASTA, Workday Recruit, LiveRamp, Vimeo, YouTube, AT Internet, Bootstrap Framework, AngularJS, Ruxit, Nginx, Google Font API, Linkedin Widget, Linkedin Login, Remote, AI, Gemini, Microsoft Dynamics, Amazon Web Services (AWS), Amazon Connect, Amazon Lex, Creatio, Google Analytics, Dv360, Google Ads Data Hub, Adobe Analytics, Salesforce Marketing Cloud, Tableau, Salesforce Marketing Cloud Intelligence (formerly Datorama), Google Data Studio, Looker, AMP, SQL, FlipHTML5, CSS, Javascript, , Microsoft Power Platform, DATAVERSE LTD, C#, Microsoft PowerShell, Frame, Azure Functions, Git, Visio, Microsoft PowerPoint, Microsoft Azure Monitor, Office365, Five9, Genesys, NICE, GitHub Copilot, Cursor, Repl.it, Airtable, OpenAI, Anthropic Claude, Microsoft Dynamics CRM Consulting, PCF International, Microsoft Power Automate, Flow, Tor, Gem</v>
          </cell>
          <cell r="K430">
            <v>25000000</v>
          </cell>
          <cell r="L430" t="str">
            <v>Other</v>
          </cell>
          <cell r="M430">
            <v>25000000</v>
          </cell>
          <cell r="N430">
            <v>42125</v>
          </cell>
          <cell r="O430">
            <v>2000000000</v>
          </cell>
          <cell r="Q430" t="str">
            <v>Deloitte Digital is a global creative consultancy within Deloitte Consulting, focusing on customer experience (CX) solutions across various areas, including marketing, sales, and technology. With a team of over 17,000 professionals in more than 48 studios worldwide, Deloitte Digital combines consulting expertise with digital agency capabilities to help clients navigate business challenges and enhance human experiences.
The firm offers a range of services, including brand and digital experience, customer strategy, advertising, and technology solutions. It emphasizes innovative ideas for business transformation and future-ready customer experiences. Deloitte Digital also designs programs for equity and sustainability, aiming to create meaningful connections between clients and their customers. With a strong global presence and a mission to drive profitable growth, Deloitte Digital is dedicated to orchestrating extraordinary experiences throughout the customer journey.</v>
          </cell>
          <cell r="R430">
            <v>2017</v>
          </cell>
        </row>
        <row r="431">
          <cell r="A431" t="str">
            <v>First Data Corporation</v>
          </cell>
          <cell r="B431">
            <v>0</v>
          </cell>
          <cell r="C431">
            <v>11000</v>
          </cell>
          <cell r="D431" t="str">
            <v>information technology &amp; services</v>
          </cell>
          <cell r="F431" t="str">
            <v>http://www.linkedin.com/company/first-data-corporation</v>
          </cell>
          <cell r="G431" t="str">
            <v>Brookfield</v>
          </cell>
          <cell r="H431" t="str">
            <v>Wisconsin</v>
          </cell>
          <cell r="I431" t="str">
            <v>ecommerce, consumer commercial payments, prepaid, information analytics, payment acceptance, point of sale, mobile commerce, payment network solutions, consumer amp commercial payments, payment processing services, fraud risk management, fraud amp risk management, information amp analytics, financial services, small &amp; medium businesses, finance technology, enterprise security, security, finance, internet, information technology, it services &amp; it consulting, e-commerce, consumer internet, consumers, information technology &amp; services, pos, payments, b2b, enterprise software, enterprises, computer software</v>
          </cell>
          <cell r="Q431" t="str">
            <v>First Data Corporation was a global financial services and payment processing company based in Atlanta, Georgia. Founded in 1971, it evolved from a bankcard processing cooperative into a major player in the payments technology sector. In January 2019, First Data became part of Fiserv, enhancing its position in the fintech industry.
The company offered a wide range of electronic commerce and payment processing services. These included merchant transaction processing, credit and debit card processing, PIN-based debit acceptance, card issuing, check processing, and e-commerce solutions. First Data served 6.2 million merchant locations across over 34 countries and reported annual revenue of $12.1 billion by 2024. The company also operated the STAR Network, facilitating nationwide ATM and debit acceptance at more than 1.9 million locations. Through strategic acquisitions, First Data expanded its capabilities and market reach significantly over the years.</v>
          </cell>
          <cell r="R431">
            <v>1984</v>
          </cell>
        </row>
        <row r="432">
          <cell r="A432" t="str">
            <v>Bosch USA</v>
          </cell>
          <cell r="B432">
            <v>0</v>
          </cell>
          <cell r="C432">
            <v>18000</v>
          </cell>
          <cell r="D432" t="str">
            <v>information technology &amp; services</v>
          </cell>
          <cell r="E432" t="str">
            <v>http://www.bosch.us</v>
          </cell>
          <cell r="F432" t="str">
            <v>http://www.linkedin.com/company/boschusa</v>
          </cell>
          <cell r="G432" t="str">
            <v>Farmington Hills</v>
          </cell>
          <cell r="H432" t="str">
            <v>Michigan</v>
          </cell>
          <cell r="I432" t="str">
            <v>energy &amp; building technology, automated driving, industrial technology, consumer goods, smart home, connected industries, mobility solutions, internet of things, software development, connected building management, digital twin technology, sensor technology, electric vehicle components, industrial automation, vehicle technology, industrial drive systems, machinery manufacturing, industrial manufacturing, energy management, cloud computing, d2c, home automation systems, global operations, security and surveillance technology, advanced driver assistance systems (adas), electric mobility solutions, product development, sustainability initiatives, government, smart energy systems, supply chain management, manufacturing, vehicle connectivity, market leadership, innovation, fleet management, customer engagement, automotive, automotive components, vehicle systems, automotive software solutions, transportation &amp; logistics, supply chain optimization, customer experience, research and development, industrial iot platforms, innovative solutions, industrial drive technology, automotive electronics, digitalization, quality management, customer solutions, energy-efficient climate control, software engineering, distribution, iot solutions, integrated security solutions, security and safety, cloud services, e-commerce, predictive maintenance, quality assurance, industry 4.0 solutions, b2b, b2c, sustainable building technology, sensor-based manufacturing, connected industrial equipment, digital transformation, ai and machine learning, ai-powered systems, connected mobility, connected technologies, robotic process automation, power tools, consulting, robotics, energy solutions, building technology, global presence, market expansion, electric vehicle infrastructure, smart factory automation, technology, retail, product innovation, electric vehicle charging infrastructure, automation, automotive technology, automotive assistance systems, system integration, home appliances, project management, data analytics, services, industrial process control, iot cloud, automotive diagnostics, sustainability, connected products, security systems, energy efficiency, sustainable energy, cross-domain solutions, energy and building technology, industry 4.0, smart home devices, diagnostics solutions, ebike systems, automated mobility, self-driving cars, vehicle electrification, smart transport infrastructure, heating solutions, smart manufacturing, environmental education, corporate social responsibility, community engagement, data cloud solutions, gasoline systems, manufacturing automation, safety and security solutions, intrusion detection systems, video surveillance, fire detection systems, voice evacuation systems, logistics solutions, purchasing and supplier management, quality management systems, customer service solutions, human resources development, machine learning applications, artificial intelligence integration, energy efficient systems, smart hvac solutions, automotive parts aftermarket, technical training solutions, consumer products &amp; retail, energy &amp; utilities, construction &amp; real estate, consumers, information technology &amp; services, mechanical or industrial engineering, oil &amp; energy, enterprise software, enterprises, computer software, logistics &amp; supply chain, research &amp; development, consumer internet, internet, productivity, environmental services, renewables &amp; environment</v>
          </cell>
          <cell r="J432" t="str">
            <v>Mobile Friendly, Google Tag Manager, React, Google Maps, Remote, Salesforce, Tor, Oracle Data Masking and Subsetting, Stable Diffusion, CMPRO, Air, AC500 PLC, ABB Robotics, ServiceNow Configuration Management Database, SAP R/3, Power BI Documenter, Check Point Maestro, SAP, Azure Logic Apps, Visio, Python, SysTools VBA Password Recovery, Microsoft Office, Microsoft Purview eDiscovery, Quip, Snap, Wider Planet, Azure Virtual Machine Scale Sets, Gem, pandas, NumPy, scikit-learn, matplotlib, Acoustic Analytics, CNC Software, WHMCS, Hubspot, SAP S/4HANA, Eclipse, Cross Pixel Media, AI, ICP, SAP Supplier Relationship Management, Salesforce CRM Analytics, Act!, Elite Software HVAC Solution, Less, Intel, IoT, Mode, Security, Signal, Appier AIRIS (formerly Woopra), AMP, Solver, GAS, IBM Engineering Requirements Management DOORS Next, IBM Rational Quality Manager, Git, Analyzer, Outlook, Microsoft Excel, Google AdWords Conversion, AutoStore Unify Analytics, eMaint CMMS, Google VPC Service Controls, Universal Robots, Akamai App &amp; API Protector, Arm Mbed OS, Cascade CMS, CSS, ABB Distributed Control Systems (DCS), Cognex, Siemens PROFIBUS, CAT, CONTROL, SES, TDC, Adobe Creative Suite, .NET, Siemens SIMATIC HMI (Human Machine Interface), PowerBI Tiles, Tableau, Micro, Xink, Oxid, WMS, Excel4Apps, AVEVA InTouch HMI, Electron, VMIX, SolarWinds RMM, IBM Rational DOORS, , C/C++, Jira, Power Query, AWS Trusted Advisor, Lambda Cloud, Amazon DynamoDB, API Gateway, Amazon S3, Sizmek (MediaMind), Amazon CloudWatch, React Native, Node.js, AWS SDK for JavaScript, AWS CloudFormation, Terraform, SAM, MATLAB, Simulink, Olo, RSA SecurID Suite, Microsoft Project, HPE MSA, ISO+â„¢, Acme Packet, Infor CloudSuite Customer Relationship Management (CRM), Apache Iceberg, LabVIEW, SharePoint, Cisco WebEx Teams, Microsoft PowerPoint, CallMiner Eureka, FUSION, Homestead, FANUC FIELD System, , Salesforce Marketing Cloud Intelligence (formerly Datorama), TPx Managed Services, S&amp;P Capital IQ Pro, Shop Floor Data Collection (SFDC), Atex, Compressor, Adobe InDesign, Adobe Photoshop, Strato, Apple Final Cut Pro X, Adobe Premiere Pro, Copilot, National Instruments, cri-o, CPX Interactive, HelpCrunch, Microsoft Outlook, Acoustic, ArcGIS Image Server, Radarstats, Laser Scanning, E-planning, MicroStation, Dassault SOLIDWORKS, Lytics, NLP, Domino Data Science Platform, Pipedrive, NCR Vision, CPI</v>
          </cell>
          <cell r="O432">
            <v>17400000000</v>
          </cell>
          <cell r="Q432" t="str">
            <v>Bosch USA is the North American division of the Robert Bosch GmbH group, a global leader in technology and services. Established in 1886 in Stuttgart, Germany, Bosch USA has a significant presence in North America, employing over 41,000 associates across more than 100 locations in the U.S., Mexico, and Canada. The company generated $17.4 billion in consolidated sales in 2024.
Bosch USA offers a diverse range of products and services across various sectors. In automotive and mobility, it provides components such as diesel injection pumps, electronic fuel injection systems, and electric powertrains. The consumer goods segment includes home appliances like refrigerators and induction cooktops. In industrial technology, Bosch produces power tools and hydraulic equipment. The company also offers engineering, manufacturing, and aftermarket support services, ensuring a comprehensive approach to meet the needs of automotive makers, industrial clients, and consumers.</v>
          </cell>
          <cell r="R432">
            <v>1906</v>
          </cell>
        </row>
        <row r="433">
          <cell r="A433" t="str">
            <v>Solvo Global</v>
          </cell>
          <cell r="B433">
            <v>0</v>
          </cell>
          <cell r="C433">
            <v>3400</v>
          </cell>
          <cell r="D433" t="str">
            <v>management consulting</v>
          </cell>
          <cell r="F433" t="str">
            <v>http://www.linkedin.com/company/solvo-global</v>
          </cell>
          <cell r="G433" t="str">
            <v>Duluth</v>
          </cell>
          <cell r="H433" t="str">
            <v>Georgia</v>
          </cell>
          <cell r="I433" t="str">
            <v>back office support, accounting &amp; finance, legal, logistics, front office support, supply chainlogistics, back office, human resourcesrecruiting, ittechnology, nearshore, hr, business consulting &amp; services, human resources, management consulting</v>
          </cell>
          <cell r="J433" t="str">
            <v>Cloudflare DNS, Microsoft Office 365, CloudFlare Hosting, Amazon AWS, Outlook, Hostgator, Google Analytics, Marketo, reCAPTCHA, DoubleClick Conversion, Google Font API, Adobe Media Optimizer, WordPress.org, Vimeo, Facebook Custom Audiences, Facebook Widget, Webex, Google Dynamic Remarketing, Mobile Friendly, Facebook Login (Connect), Google Tag Manager, Linkedin Marketing Solutions, Hotjar, Cedexis Radar, DoubleClick</v>
          </cell>
          <cell r="O433">
            <v>500000000</v>
          </cell>
          <cell r="Q433" t="str">
            <v>Solvo Global is a nearshore outsourcing and talent solutions provider founded in 2017, with a focus on connecting North American companies to skilled remote professionals from Latin America, particularly Colombia and Argentina. Headquartered in MedellÃ­n, Colombia, with a U.S. office in Duluth, Georgia, Solvo employs around 1,423 people and reports $314 million in revenue. The company aims to enhance productivity and reduce costs for its clients by offering comprehensive back-office support and advanced technology solutions.
Solvo Global specializes in end-to-end talent management, including sourcing, hiring, onboarding, and training remote employees. They also provide team co-management, performance monitoring, and equipment provision, all designed to fit the specific needs of businesses. Their services leverage AI-powered tools to automate various tasks, improving efficiency and customer service. Solvo serves clients across over 50 industries, delivering tailored workforce solutions that emphasize cost-effectiveness and flexibility.</v>
          </cell>
        </row>
        <row r="434">
          <cell r="A434" t="str">
            <v>EPAM Anywhere</v>
          </cell>
          <cell r="B434">
            <v>0</v>
          </cell>
          <cell r="C434">
            <v>4600</v>
          </cell>
          <cell r="D434" t="str">
            <v>information technology &amp; services</v>
          </cell>
          <cell r="F434" t="str">
            <v>http://www.linkedin.com/company/epam-anywhere</v>
          </cell>
          <cell r="G434" t="str">
            <v>Newtown</v>
          </cell>
          <cell r="H434" t="str">
            <v>Pennsylvania</v>
          </cell>
          <cell r="I434" t="str">
            <v>software, platform engineering, agility, product development, iot, nextgen architecture, application, cloud management, big data, analytics, consulting services, digital engagement, mobility, strategy, experience, it services &amp; it consulting, information technology &amp; services, cloud computing, enterprise software, enterprises, computer software, b2b, management consulting</v>
          </cell>
          <cell r="J434" t="str">
            <v>Akamai DNS</v>
          </cell>
          <cell r="Q434" t="str">
            <v>EPAM Anywhere is a global job platform and division of EPAM Systems, Inc., focused on providing remote work opportunities for tech professionals in fields like software engineering, data science, and UX/UI design. Founded as part of EPAM in 1993, it connects skilled individuals with numerous remote vacancies, promoting career growth aligned with personal lifestyles. The platform offers competitive compensation, access to world-class learning resources, training programs, and mentorship.
The platform serves various industries, including finance, healthcare, retail, travel, and technology, by facilitating remote projects for global brands and startups. EPAM Anywhere emphasizes continuous learning and collaboration within an expert community, leveraging advanced technologies to drive innovation. It acts as a job marketplace that matches professionals with high-demand roles, enhancing their skills through project work and initiatives focused on cutting-edge tech stacks.</v>
          </cell>
        </row>
        <row r="435">
          <cell r="A435" t="str">
            <v>Nuveen, a TIAA company</v>
          </cell>
          <cell r="B435">
            <v>0</v>
          </cell>
          <cell r="C435">
            <v>3200</v>
          </cell>
          <cell r="D435" t="str">
            <v>financial services</v>
          </cell>
          <cell r="E435" t="str">
            <v>http://www.nuveen.com</v>
          </cell>
          <cell r="F435" t="str">
            <v>http://www.linkedin.com/company/nuveen</v>
          </cell>
          <cell r="G435" t="str">
            <v>New York</v>
          </cell>
          <cell r="H435" t="str">
            <v>New York</v>
          </cell>
          <cell r="I435" t="str">
            <v>mutual funds, taxable fixed income, equities, managed accounts, responsible investments, investment management, closedend funds, global real assets, alternative investments, asset management, real assets, municipal bonds, alternatives, closed-end funds, esg integration, impact investing, private real estate, multi-asset strategies, global asset management, b2b, securities and commodity contracts intermediation and brokerage, long-term income, municipal bond underwriting, portfolio diversification, real estate investments, green bonds, tax-advantaged investments, risk management, private equity, financial services, financial advisory, retail, asset allocation, capital markets, wealth management, private markets, esg factors, real estate investment, fixed income, financial planning, responsible investing, sustainable growth, b2c, impact fund management, regulatory compliance, impact measurement, services, climate-focused investments, financial strength, institutional investors, client services, retirement planning, public-private partnerships, social impact investing, investment advisory, investment solutions, impact measurement tools, sustainable investing, fund distribution, fund performance, real estate, retirement solutions, separately managed accounts, exchange-traded funds, 529 education savings plans, model portfolios, target date funds, collective investment trusts, fund comparison, portfolio review, income generation, alt investments, global investment committee, client access, tax information, forms and applications, proxy information, performance data, investment strategies, multi-asset solutions, private capital, timberland investments, infrastructure investment, student loan solutions, market insights, investment outlook, client relationship, institutional investing, diversification strategies, liquid investments, financial professionals, individual investors, institutional clients, global markets, finance, non-profit, distribution, construction &amp; real estate, financial consulting, consulting, management consulting, nonprofit organization management</v>
          </cell>
          <cell r="J435" t="str">
            <v>Akamai, Akamai DNS, Outlook, Pardot, Microsoft Office 365, Brightcove, OneTrust, The Trade Desk, Figma, Omniture (Adobe), Slack, Salesforce, Salesforce Live Agent, reCAPTCHA, Twitter Advertising, Akamai RUM, Google Tag Manager, Shutterstock, Mobile Friendly, ASP.NET, Qualtrics, AI, Charles River IMS, Microsoft PowerPoint, Excel4Apps, LinkedIn Ads, Domo, Microsoft Excel, PowerBI Tiles, Tableau, Python, Loom, Ning, CLEAR, AWS OpsWorks, Archer, SQL, Preqin Pro, Google AdWords Conversion, Cvent, Workday, Rise, Salesforce CRM Analytics, Seismic, Microsoft Office, eVestment, Citrix ShareFile, Soda</v>
          </cell>
          <cell r="K435">
            <v>3820000000</v>
          </cell>
          <cell r="L435" t="str">
            <v>Other</v>
          </cell>
          <cell r="M435">
            <v>650000000</v>
          </cell>
          <cell r="N435">
            <v>45992</v>
          </cell>
          <cell r="O435">
            <v>756700000</v>
          </cell>
          <cell r="Q435" t="str">
            <v>Nuveen, a TIAA company, is a prominent American asset manager based in Chicago, Illinois, with a history dating back to 1898. It manages nearly $1 trillion in assets for both institutional and individual investors worldwide. The company specializes in fixed income, particularly tax-advantaged municipal bonds, private real estate, equities, alternatives, multi-asset strategies, and sustainable investing.
Nuveen offers a diverse portfolio that includes taxable and tax-advantaged municipal bonds, global equities, private equity, and impact investing strategies. It provides comprehensive asset management services tailored for institutional investors, focusing on risk management and customization. The company has a strong commitment to sustainable and impact investing, evolving its practices since the 1970s to align financial returns with social values. Nuveen primarily serves institutional clients, including not-for-profit organizations, universities, and healthcare entities, while also managing retirement assets for millions of individuals globally.</v>
          </cell>
          <cell r="R435">
            <v>1898</v>
          </cell>
        </row>
        <row r="436">
          <cell r="A436" t="str">
            <v>Mercor</v>
          </cell>
          <cell r="B436">
            <v>0</v>
          </cell>
          <cell r="C436">
            <v>5900</v>
          </cell>
          <cell r="D436" t="str">
            <v>information technology &amp; services</v>
          </cell>
          <cell r="E436" t="str">
            <v>http://www.mercor.com</v>
          </cell>
          <cell r="F436" t="str">
            <v>http://www.linkedin.com/company/mercor-ai</v>
          </cell>
          <cell r="G436" t="str">
            <v>San Francisco</v>
          </cell>
          <cell r="H436" t="str">
            <v>California</v>
          </cell>
          <cell r="I436" t="str">
            <v>software development, ai model breakthroughs, predictive analytics, ai workforce innovation, automated recruitment, machine learning, professional services, ai talent matching, ai workforce solutions, ai talent vetting, hr tech, frontier data, reinforcement learning, ai labs clients, ai project management, ai evaluation environments, project-based roles, market research, remote work marketplace, ai talent assessment tools, services, multimodal data handling, ai talent sourcing platform, ai talent sourcing, ai data creation, ai evaluation tools, artificial intelligence, remote work, ai evaluation, ai model evaluation, resume screening, bias reduction in hiring, ai talent matching technology, elite talent marketplace, ai talent network, fully managed projects, rubric development, frontier data creation, remote work platform, global hiring, business consulting, ai evaluation rubrics, content marketing, ai industry recruitment, talent acquisition, ai research, ai workforce management, multimodal ai data, ai interviews, ai-powered hiring platform, ai model training, ai training data, ai model evaluation environments, ai industry leaders, international payroll management, project management in hr, ai data pipelines, ai research partnerships, management consulting services, ai talent platform, data analytics in hr, talent assessment, ai-driven interviews, data security, innovation, ai talent marketplace, human resources and staffing, payment processing, marketplace for ai roles, information technology and services, data analytics, global payroll, b2b, manufacturing, ai model training data, ai talent pool, automation, ai talent assessment, candidate matching, process optimization, ai research collaboration, reinforcement learning environments, remote talent sourcing, compliance, ai and tech sectors, ai, ai talent pipeline, job application, resume upload, remote job, ai hiring platform, data annotation, human data, interview practice, expert-vetted interviews, machine learning jobs, technical interview preparation, job matching, salary increase, career opportunities, data collection, annotator sourcing, talent pool, quality metrics, contract management, payment facilitation, mock interviews, interview feedback, user experience design, ai model development, data processing, job search efficiency, project risk management, data pipeline design, compliance standards, data analysis, consulting case study, job market trends, financial modeling, digital marketing strategy, brand development, phone screen interview, employment law, user research, feedback mechanisms, strategic partnerships, job candidate assessment, statistical analysis, systems engineering, b2c, finance, information technology &amp; services, enterprise software, enterprises, computer software, professional training &amp; coaching, management consulting, marketing &amp; advertising, computer &amp; network security, mechanical or industrial engineering, financial services</v>
          </cell>
          <cell r="J436" t="str">
            <v>CloudFlare CDN, Route 53, Gmail, Google Apps, Microsoft Office 365, Amazon AWS, CloudFlare Hosting, Slack, Salesforce, Linkedin Marketing Solutions, Mobile Friendly, Vimeo, Facebook Widget, Facebook Login (Connect), Facebook Custom Audiences, YouTube, Google Tag Manager, AI, Sanity, Groq, Foursquare Studio, TypeScript, Javascript, dbt, Fivetran, Snowflake, Google Cloud BigQuery, Airflow, CodeQL, Jira, HackerOne Pentest, Twitter Ads, GitHub, LinkedIn Ads, MongoDB, Airtable, SQL, Python, Rippling, Okta, Kandji, Google Workspace, Hugging Face, Apex, Tailwind, AWS Analytics, Kubernetes, Terraform, AWS CloudFormation, Wiz, Next.js, React, CSS, OneTrust Tech Risk &amp; Compliance, go+, Ning, Amazon Simple Storage Service (S3), Amazon Managed Streaming for Apache Kafka (Amazon MSK), Google AlloyDB for PostgreSQL, Redis, Elasticsearch, CallMiner Eureka, X (Twitter), Discord, Brex, Quickbooks Online, Carta, 1-Click Ready Windows Tool LDAP on Windows 2016</v>
          </cell>
          <cell r="K436">
            <v>483600000</v>
          </cell>
          <cell r="L436" t="str">
            <v>Series C</v>
          </cell>
          <cell r="M436">
            <v>350000000</v>
          </cell>
          <cell r="N436">
            <v>45931</v>
          </cell>
          <cell r="O436">
            <v>450000000</v>
          </cell>
          <cell r="Q436" t="str">
            <v>Mercor is an AI-driven talent platform founded in 2023 and based in San Francisco, California. It connects highly skilled remote experts, such as engineers, consultants, lawyers, and scientists, with leading AI labs for specialized tasks like data labeling and model evaluation. The platform operates as a two-sided marketplace, featuring a network of over 30,000 domain experts globally, often from developing countries, and offers high-paying remote AI roles with hourly rates ranging from $60 to $200.
Mercor automates the recruitment workflow to streamline expert sourcing and screening, using AI for resume indexing and skill evaluation. The platform allows AI labs to submit projects, and Mercor assigns experts while providing tools for progress monitoring and performance tracking. It focuses on high-skill labor for post-training AI needs and has established partnerships with notable AI labs such as OpenAI, Google DeepMind, and Meta. Mercor is positioned in the recruiting AI agents market and is approaching a $2 billion annual run-rate revenue by late 2025.</v>
          </cell>
          <cell r="R436">
            <v>2023</v>
          </cell>
        </row>
        <row r="437">
          <cell r="A437" t="str">
            <v>McAfee</v>
          </cell>
          <cell r="B437">
            <v>0</v>
          </cell>
          <cell r="C437">
            <v>5600</v>
          </cell>
          <cell r="D437" t="str">
            <v>computer &amp; network security</v>
          </cell>
          <cell r="E437" t="str">
            <v>http://www.mcafee.com</v>
          </cell>
          <cell r="F437" t="str">
            <v>http://www.linkedin.com/company/mcafee</v>
          </cell>
          <cell r="G437" t="str">
            <v>San Jose</v>
          </cell>
          <cell r="H437" t="str">
            <v>California</v>
          </cell>
          <cell r="I437" t="str">
            <v>endpoint security, network security, web security, advanced threat defense, security information event management, data security, email security, mobile security, database security, security, internet, information technology, b2c, malware sandboxing, ransomware coverage, e-commerce, services, privacy tools, security innovation, security automation, malware protection, pki, behavioral biometrics, b2b, online account cleanup, computer systems design and related services, threat intelligence, extended detection and response, government cybersecurity, small business security, d2c, cybersecurity, security for enterprises, threat hunting services, cloud security, data broker site monitoring, firewall, cyber threat mitigation, real-time threat detection, cloud workload security, ai in cybersecurity, behavioral analysis, cybersecurity training, encryption, online scam prevention, phishing detection, antivirus, consumer electronics, deepfake detection, zero trust security, risk assessment, public key infrastructure, consulting, managed detection and response, security monitoring, security platform, behavioral analytics, enterprise software, dark web monitoring, software development, endpoint protection, ai threat detection, cloud-native security, encryption tools, social media privacy, incident response, cyber threat hunting, personal privacy management, cloud workload protection, identity theft protection, ransomware protection, personal data cleanup, retail, information technology and services, government, data protection, personal info removal, security compliance, ai-powered security, online privacy, vpn, threat response, security architecture, risk management, threat intelligence sharing, cyber risk management, cyber defense, threat hunting, security analytics, identity protection, privacy protection, identity theft monitoring, data cleanup, security freeze, credit monitoring, parental controls, device protection, credit theft coverage, password manager, social privacy manager, text scam detection, web protection, personal data protection, 24/7 monitoring, fraud alerts, scam protection, financial protection, family plans, individual plans, personalized protection, identity restoration, browser protection, techmaster concierge, digital identity protection, device security scan, public wi-fi security, internet privacy, malware removal, evolving threat defense, comprehensive security suite, online browsing safety, cloud-based protection, online safety education, home device security, consumer security solutions, user-friendly protection, identity recovery service, healthcare, finance, education, legal, non-profit, manufacturing, distribution, consumer products &amp; retail, transportation &amp; logistics, energy &amp; utilities, construction &amp; real estate, information technology &amp; services, computer &amp; network security, consumer internet, consumers, hardware, enterprises, computer software, health care, health, wellness &amp; fitness, hospital &amp; health care, financial services, nonprofit organization management, mechanical or industrial engineering</v>
          </cell>
          <cell r="J437" t="str">
            <v>Akamai DNS, Outlook, Microsoft Office 365, Amazon AWS, VueJS, Slack, Amazon SES, Salesforce, Adobe Marketing Cloud, Salesforce Live Agent, Bluekai, DemandBase, Brightcove, Zoho Email, Microsoft Application Insights, Atlassian Cloud, Oracle Cloud, StackAdapt, Omniture (Adobe), SparkPost, Pardot, SOASTA, Adobe Media Optimizer, Google Play, DoubleClick, YouTube, WordPress.org, Tealium, Mobile Friendly, Remote, AI, Mode, Copilot, Anthropic Claude, AMP, Claude, GitHub Copilot, Mend, Ning, Palo Alto Networks VM-Series Virtual Firewall, Python, PyTorch, REST, scikit-learn, SQL, XGBoost, React, TypeScript, Javascript, HTML5 Maker, CSS, Node.js, Express, Nestjs, GraphQL, PostgreSQL, MongoDB, Redis, Redux, Vitess, webpack, GitHub Actions, Azure Devops, GitLab, Figma, Dell EMC PowerStore, ANGEL LMS, Apache JMeter, Micro Focus LoadRunner, Selenium, Jenkins, Jira, Git, Postman, WP-Oauth, ChatGPT, Okta, Flow, Fujitsu IaaS, Amazon Product Advertising API, Databricks, Delta Lake, MLflow, Unity Catalog, Databricks SQL, Spark, Scala, AWS Analytics, Azure Analysis Services, IBM ILOG CPLEX Optimization Studio, Atex, Pytest, dbt, AWS Trusted Advisor, McAfee, Microsoft Defender for Cloud, Micro, CrowdStrike, Microsoft Azure Monitor, Akamai Connected Cloud (formerly Linode), Robot Framework, AWS SDK for JavaScript, Elasticsearch, MySQL, The Newman Group, Locust, Apple macOS, Kiosked, Android, Amazon Linux 2, Barracuda Email Security Service, Google AlloyDB for PostgreSQL, GitHub, Confluence, ClickUp, JFrog Artifactory, FullStory, Workday Prism Analytics, Workday, AWS Transfer for SFTP, Amazon EKS Anywhere, Kubernetes, Amazon EC2, API Gateway, Istio, Linkerd, Amazon DynamoDB, Aurora, Aerospike, Apache Druid, ClickHouse, Apache Kafka, SNS, Pulsar, Grafana, Datadog, Graylog, OpenTelemetry, BlueTie Vault, AWS Secrets Manager, Terraform, Crossplane, Pulumi, AWS Direct Connect, Amazon Virtual Private Cloud (Amazon VPC), GRPC, ebs, Amazon QuickSight, IDC, SPIFF, Adobe Analytics, Power BI Documenter, DAX, Visio, Hightouch, Playwright, Cypress, WebDriverIO, NICE Workforce Management, Microsoft Excel, Microsoft 365, Microsoft Exchange Online, Microsoft Teams, Microsoft OneDrive for Business, Microsoft PowerShell, Adobe Experience Manager, Azure Linux Virtual Machines, PySpark, Amazon Managed Workflows for Apache Airflow (MWAA), OpenAI, Langchain, Snowflake, Apache Iceberg, Apache Hudi, Amazon Managed Streaming for Apache Kafka (Amazon MSK), Amazon Kinesis, Google Cloud Platform, Amazon Simple Queue Service (SQS), Prometheus, Connect, Quadient Inspire Platform, HashiCorp Vault, Argo CD, Collibra, DotNetNuke, Adobe Creative Suite, Midjourney, Adobe Firefly, Celtra, Kona Web Application Firewall, Cisco Secure Firewall Management Center, Akamai CDN Solutions, Flutter, Dart, SWIFT, Objective-C, Dell EMC PowerScale, Yandex Metrica, Hugging Face, LangGraph, Airflow, Prefect, Braze, Adobe, Weights &amp; Biases, Stable Diffusion, Gem, Vertex AI, Azure AI Studio, Docker, Secured MVC Forum on Windows 2012 R2, Microsoft Teams Rooms, go+, Cassandra, Apache Hadoop HDFS, Amazon S3, Amazon Web Services (AWS), DatoCMS</v>
          </cell>
          <cell r="K437">
            <v>27177510000</v>
          </cell>
          <cell r="L437" t="str">
            <v>Merger / Acquisition</v>
          </cell>
          <cell r="M437">
            <v>14000000000</v>
          </cell>
          <cell r="N437">
            <v>44501</v>
          </cell>
          <cell r="O437">
            <v>2000000000</v>
          </cell>
          <cell r="Q437" t="str">
            <v>McAfee is a global leader in online protection, renowned for its antivirus software and cybersecurity solutions. Founded in 1987 by John McAfee, the company was a pioneer in commercial antivirus software, initially distributing it through shareware for individuals while charging enterprises. Over the years, McAfee has evolved its offerings to include comprehensive cybersecurity solutions that adapt to the needs of both consumers and businesses.
The company's product range includes antivirus and anti-spam solutions, firewalls, intrusion detection and prevention, encryption, network security, data security, and vulnerability scanning. McAfee focuses on providing adaptable online protection, addressing endpoint, network, and regulatory compliance needs. With a strong market presence, McAfee has established itself as a trusted name in cybersecurity, serving a wide array of enterprise markets through strategic acquisitions and innovations.</v>
          </cell>
          <cell r="R437">
            <v>1987</v>
          </cell>
        </row>
        <row r="438">
          <cell r="A438" t="str">
            <v>Accenture Song</v>
          </cell>
          <cell r="B438">
            <v>0</v>
          </cell>
          <cell r="C438">
            <v>10000</v>
          </cell>
          <cell r="D438" t="str">
            <v>marketing &amp; advertising</v>
          </cell>
          <cell r="F438" t="str">
            <v>http://www.linkedin.com/company/accenture-song</v>
          </cell>
          <cell r="G438" t="str">
            <v>New York</v>
          </cell>
          <cell r="H438" t="str">
            <v>New York</v>
          </cell>
          <cell r="I438" t="str">
            <v>marketing services, marketing &amp; advertising</v>
          </cell>
          <cell r="K438">
            <v>78394495</v>
          </cell>
          <cell r="L438" t="str">
            <v>Merger / Acquisition</v>
          </cell>
          <cell r="M438">
            <v>0</v>
          </cell>
          <cell r="N438">
            <v>44044</v>
          </cell>
          <cell r="O438">
            <v>119299000</v>
          </cell>
          <cell r="Q438" t="str">
            <v>Accenture Song is the creative transformation division of Accenture, established in 2022. It is recognized as the largest tech-powered creative group globally, focusing on enhancing customer experiences through creativity, technology, data, and AI. Operating from ten international locations, Accenture Song leverages a vast network of over 800,000 professionals, including designers, technologists, and strategists. In 2024, the company generated $19 billion in revenue and received 160 awards, including 11 Cannes Lions.
The company offers a wide range of services, including growth and experience design, technology platforms, and creative marketing strategies. It specializes in developing new business models and customer experiences, utilizing advanced analytics and AI for personalized marketing. Accenture Song supports various industries, such as retail, life sciences, and fashion, ensuring adaptability to market changes. Key innovations include AI-powered platforms and robust advertising ecosystems, aimed at enhancing brand safety and co-creation. Notable clients include WWF, OpenAI, and major brands like Versace and Shiseido.</v>
          </cell>
          <cell r="R438">
            <v>2015</v>
          </cell>
        </row>
        <row r="439">
          <cell r="A439" t="str">
            <v>Vista</v>
          </cell>
          <cell r="B439">
            <v>0</v>
          </cell>
          <cell r="C439">
            <v>5500</v>
          </cell>
          <cell r="D439" t="str">
            <v>information technology &amp; services</v>
          </cell>
          <cell r="E439" t="str">
            <v>http://www.vistaprint.com</v>
          </cell>
          <cell r="F439" t="str">
            <v>http://www.linkedin.com/company/vistaprint</v>
          </cell>
          <cell r="G439" t="str">
            <v>Waltham</v>
          </cell>
          <cell r="H439" t="str">
            <v>Massachusetts</v>
          </cell>
          <cell r="I439" t="str">
            <v>ecommerce, software engineering, technology, microbusinesses, finance, marketing, manufacturing, design, architecture, small business marketing, software development, web design templates, e-commerce solutions, digital transformation, digital marketing integration, mass customization, digital advertising, brand identity, small business solutions, custom product bundles, small business advertising, print and digital marketing, small business branding, local market adaptation, automated workflow, market expansion, e-commerce, digital storefront, website design services, social media marketing, website builder, small business branding kits, digital printing, product variety, printing and publishing, small business promotional campaigns, personalized promotional items, online storefront, fast turnaround, digital printing technology, digital branding, affordable pricing, global reach, branding solutions, digital branding solutions, personalized business merchandise, order automation tools, product catalog, local business branding, seo tools, product design tools, product innovation, order tracking, fast print turnaround, small business growth, customized marketing packages, personalized corporate gifts, product personalization, custom business signage, digital marketing tools, cloud-based platform, custom marketing products, on-demand printing services, local business marketing, retail, small business website design, small batch printing, customer experience, technology-driven manufacturing, customer engagement, product quality, online branding, digital asset management, print-on-demand, digital marketing automation, order automation, digital storefront solutions, localization, customer analytics, brand consistency, marketplace integration, graphic design, logo creation, product customization, marketing and advertising, e-commerce integration, creative design tools, small business growth tools, printing, digital marketing for smbs, multi-channel marketing, customer support, high-volume printing, customized marketing collateral, multi-language support, online design platform, digital branding for startups, digital marketing strategy tools, order fulfillment, product marketing, custom apparel for businesses, print and digital combo, mass production, promotional products, small business online presence, scalable manufacturing, business cards, custom printing, marketing materials, online store, holiday cards, labels and stickers, postcards, banners, flyers, brochures, signage, wedding invitations, stationery, team apparel, express shipping, gift items, photo books, canvas prints, return address labels, loyalty cards, appointment cards, eco-friendly products, flat rate shipping, wholesale printing, unbranded packaging, custom logos, design templates, email marketing, digital marketing, business packaging, gift certificates, direct mail, event signage, promotional campaigns, personalized gifts, gift wrapping solutions, calendar printing, bulk printing, graphic design services, canvas wall art, trade show materials, client gifts, quick delivery, reseller program, b2b, distribution, consumer products &amp; retail, consumer internet, consumers, internet, information technology &amp; services, financial services, mechanical or industrial engineering, marketing &amp; advertising</v>
          </cell>
          <cell r="J439" t="str">
            <v>Salesforce, Cloudflare DNS, Amazon SES, Gmail, Mimecast, Google Apps, MailChimp SPF, Microsoft Office 365, CloudFlare Hosting, VueJS, Atlassian Cloud, UPS, React Redux, MongoDB, Salesforce Live Agent, SuccessFactors (SAP), Slack, Typeform, The Trade Desk, Zendesk, WordPress.org, Segment.io, Bootstrap Framework, Mobile Friendly, New Relic, Trustpilot, Google Font API, Google Tag Manager, Google Play, Bing Ads, Google Analytics, Google Analytics Ecommerce Tracking, Remote, Google Ads, Micro, Jira, Confluence, PROS, CSS, SAP, Spiceworks IP Scanner, BirchStreet Procure-to-Pay, SAP Contract Lifecycle Management (CLM), Blueprint, SAP SuccessFactors, React, TypeScript, go+, Microsoft Excel, Mode, AI, AWS Trusted Advisor, Lambda Cloud, PySpark, Python, Google Workspace, NetSuite, Qlik Sense, Avalara, NopCommerce, Gem, Excel4Apps, Google AdWords Conversion, Outlook, Email Verification in Google Sheets, Amdocs, Gemini, Metabase, AFAS, OneTrust Tech Risk &amp; Compliance, Amazon Advertising, Google Sheets, Comet.ml, Orca Security, Zoomdata, Iterable, Braze, WMS, Vista, Vistaprint, ebs, C#, GitLab, SQL, Tor, Git, Render, Adobe Photoshop, Google Meet, Contentful, Javascript, Kubernetes, Make, Microsoft PowerPoint, DotNetNuke, IQMS, Node.js, AWS Analytics, Amazon Connect, CallMiner Eureka, Dell EMC PowerStore, Figma</v>
          </cell>
          <cell r="L439" t="str">
            <v>Merger / Acquisition</v>
          </cell>
          <cell r="M439">
            <v>0</v>
          </cell>
          <cell r="N439">
            <v>41944</v>
          </cell>
          <cell r="O439">
            <v>1400000000</v>
          </cell>
          <cell r="Q439" t="str">
            <v>Vista is a design and marketing partner for millions of small businesses around the world. Founded in 1995 as VistaPrint, the company has evolved from a direct mail catalog to a leading online platform for customizable marketing solutions. As a Cimpress company, Vista operates globally with a remote-first team across more than 25 countries.
Vista offers a wide range of services, including business cards, marketing materials, signage, promotional products, and digital marketing services. The company provides user-friendly design tools and templates, making it accessible for users without professional design experience. Customers can also benefit from real-time support and expert assistance. Additionally, VistaPrint Corporate Solutions caters to larger businesses with tailored services, including personalized storefronts and professional design support.</v>
          </cell>
          <cell r="R439">
            <v>1995</v>
          </cell>
        </row>
        <row r="440">
          <cell r="A440" t="str">
            <v>Centific</v>
          </cell>
          <cell r="B440">
            <v>0</v>
          </cell>
          <cell r="C440">
            <v>3300</v>
          </cell>
          <cell r="D440" t="str">
            <v>information technology &amp; services</v>
          </cell>
          <cell r="E440" t="str">
            <v>http://www.centific.com</v>
          </cell>
          <cell r="F440" t="str">
            <v>http://www.linkedin.com/company/centificglobal</v>
          </cell>
          <cell r="G440" t="str">
            <v>Redmond</v>
          </cell>
          <cell r="H440" t="str">
            <v>Washington</v>
          </cell>
          <cell r="I440" t="str">
            <v>software development, ai deployment, ai compliance monitoring, ai platform, consulting, business intelligence, ai model bias correction, ai model validation, ai bias detection, synthetic data generation, ai bias mitigation, ai model version control, ai model retraining, ai governance, ai model fine-tuning, ai for retail, services, ai model safety testing, ai localization, ai safety protocols, multimodal ai, ai for logistics, multimodal orchestration, ai model tamper-proof audit trails, artificial intelligence, ai model monitoring, computer systems design and related services, ai infrastructure, ai model evaluation, public sector, ai model transparency, ai safety guardrails, risk management, ai model explainability tools, ai infrastructure scaling, ai data privacy, healthcare, ai orchestration, ai safety, ai risk management, business consulting, ai data annotation tools, ai for public sector, ai model safety certification, human-in-the-loop, ai data curation, enterprise ai, ai data security, retail, ai for healthcare, ai governance frameworks, ai data annotation, ai scalability, ai for electronics, government, human-in-the-loop ai, ai model training, logistics, responsible ai, ai model error analysis, ai model performance monitoring, d2c, ai model fairness auditing, ai data foundry, ai quality assurance, ai model bias analysis, customer engagement, multimodal data processing, ai data governance, data security, ai deployment automation, ai model explainability, ai regulatory compliance, information technology and services, ai solutions, data management, data analytics, ai model robustness, e-commerce, b2b, ai bias mitigation tools, generative ai, ai performance metrics, computer vision, ai compliance, genai, data curation, scalable ai, ecommerce personalization, high-quality data, modular architecture, ai modeling, foundational ai, cloud ai solutions, edge computing, embodied ai, ai innovation, data foundry, automated insights, strategic partnerships, data ingestion, machine learning deployment, ai project management, data privacy, nvidia integration, real-time analytics, custom llms, ai workflows, ai testing, ai applications, data marketplace, multichannel ai, user engagement, ai ethics, ai monitoring, ai reporting, ai frameworks, ai performance, ai creators, data processing, ai-driven insights, ai ecosystems, ai strategy, ai research teams, legal, manufacturing, distribution, consumer products &amp; retail, transportation &amp; logistics, information technology &amp; services, analytics, health care, health, wellness &amp; fitness, hospital &amp; health care, management consulting, computer &amp; network security, consumer internet, consumers, internet, mechanical or industrial engineering</v>
          </cell>
          <cell r="J440" t="str">
            <v>Cloudflare DNS, Rackspace MailGun, Outlook, Microsoft Office 365, Amazon AWS, Workday, Slack, Mobile Friendly, Linkedin Marketing Solutions, Google Tag Manager, Workday Recruit, AI, Jira, WebOffice, Tor, ANGEL LMS, Mode, Paypal, Payoneer, Tipalti, C#, Secured MVC Forum on Windows 2012 R2, Python, Microsoft PowerShell, Amazon Linux 2, Git, Azure Devops, SES, Kubernetes, Angular Material, Azure Analysis Services, Vector, Lytics, FUSION, Ning, Microsoft Dynamics CRM, CallMiner Eureka, Amazon Simple Storage Service (S3), GitHub, PyTorch, JAX, Hugging Face, ACL, NVIDIA Omniverse, Graylog, Fastapi, Docker, Forcepoint TRITON, NVIDIA TensorRT, Epicor Eclipse, SAM, Workday HCM, Oracle Incentive Compensation, UKG Pro Benefits Administration, PeopleSoft Absence Management, Workday Time Tracking, OpenAI, Mist, Meta Code Llama, Smart AdServer, Terraform, AWS Analytics, IBM ILOG CPLEX Optimization Studio, Spark, Weights &amp; Biases, MLflow, Airflow, Argocd, PostgreSQL, Redis, Amazon Managed Streaming for Apache Kafka (Amazon MSK), Snow, dbt, Prometheus, Grafana, Datadog, PagerDuty, Azure Data Explorer, Azure Data Factory, Azure HDInsight, Azure Service Fabric, Excel4Apps, Azure Data Lake Storage, EMC, Microsoft PowerPoint, Javascript, TypeScript, React, Figma, Parallels Mac Management for Microsoft SCCM, Barracuda MSP, BASE, GRPC, Open Neural Network Exchange (ONNX), AppointmentPlus, IGEL Endpoints, SharePoint, Microsoft OneDrive, Power BI Documenter, Loop11, Catylist SiteLink, Bevywise MQTT Broker, NVIDIA Jetson, Advertising.com, HELM, OpenTelemetry, Azure Data Lake Analytics, Azure Synapse, Azure Functions, Azure Cognitive Search, Azure Blob Storage, Azure Storage Explorer, Azure Logic Apps, Microsoft Excel, Microsoft Office, Dynamics 365 Customer Insights, Flow, OpenAI Gym, TensorFlow, Act!, Aruba Wireless Access Points, Frame, Overloop, Stripo.email, TikTok Ads, Docking &amp; MDI for WPF, Microsoft Windows Server 2000, Microsoft-IIS, Microsoft SQL Server Reporting Services, Azure SQL, Jupyter, SQL, .NET, D365 Data Quality, Mend, NLP, Azure App Service, Azure Cosmos DB, GitHub Actions, Microsoft Power Automate, DotNetNuke, C# (C Sharp), Apple, Microsoft Purview eDiscovery, Azure Purview, LinkedIn Ads, Microsoft Skype for Business, Cisco WebEx Teams, Visual Studio, ASP.NET, Angular, Azure Active Directory B2C, Meta Llama 3, Liferay, Remote, Cypress, Office365, NVIDIA, NVIDIA A100 Tensor Core GPU, AWS Database Migration Service, Toolkit, IBM MaaS360, Rancher Labs, Calico, Cilium, Istio, Linkerd, Azure Key Vault, Ceph, MinIO, Kubeflow, Flux, Open Multi-Processing (OpenMP), OpenSCAP, Cisco AppDynamics, Arista EOS, H3C, IBM Db2 for Linux, UNIX, and Microsoft Windows, Azure Cloud Shell, HTML5 Maker, CSS, npm, Yarn, Winky-AXE, Lighthouse 360, Chrome, Mozilla Firefox, Skedge.me, NeMo, Rival IQ, Microsoft WinDbg, Fluid Ads, Salesforce CRM Analytics, Azure Resource Manager, Azure Monitor, Azure Log Analytics, Azure Application Insights, Cisco TelePresence Management Suite (TMS), Gem, Visio, AlertSite by Smartbear, Olo, Detectron2, NVIDIA Isaac SDK, AWS Lambda, Ellucian Banner Finance, containerd</v>
          </cell>
          <cell r="K440">
            <v>60000000</v>
          </cell>
          <cell r="L440" t="str">
            <v>Series A</v>
          </cell>
          <cell r="M440">
            <v>60000000</v>
          </cell>
          <cell r="N440">
            <v>45809</v>
          </cell>
          <cell r="O440">
            <v>840200000</v>
          </cell>
          <cell r="Q440" t="str">
            <v>Centific is a Seattle-based technology company founded in 2020, specializing in AI infrastructure and data pipeline solutions for enterprise-scale AI deployment. The company focuses on transforming businesses with responsible AI, aiming to make AI safer and more innovative by unlocking proprietary data and enabling the effective use of generative AI.
Centific's main offering is its full-stack AI Data Foundry platform, which supports safe and scalable AI deployments. Key features include infrastructure-agnostic deployment, high-precision model training, multimodal orchestration, and human-in-the-loop assurance. The platform is designed to help organizations transition from AI experimentation to large-scale production.
The company serves various sectors, including healthcare, e-commerce, software, retail, and logistics, and collaborates with major technology firms like Nvidia, Microsoft, and AWS. Centific has been recognized as a leader in AI data annotation and labeling services and recently secured $60 million in Series A funding, reflecting strong investor confidence in its growth potential.</v>
          </cell>
          <cell r="R440">
            <v>2020</v>
          </cell>
        </row>
        <row r="441">
          <cell r="A441" t="str">
            <v>Freedom Finance MENAT</v>
          </cell>
          <cell r="B441">
            <v>0</v>
          </cell>
          <cell r="C441">
            <v>7800</v>
          </cell>
          <cell r="D441" t="str">
            <v>financial services</v>
          </cell>
          <cell r="E441" t="str">
            <v>http://www.freedomholdingcorp.com</v>
          </cell>
          <cell r="F441" t="str">
            <v>http://www.linkedin.com/company/freedom-finance-menat</v>
          </cell>
          <cell r="G441" t="str">
            <v>Las Vegas</v>
          </cell>
          <cell r="H441" t="str">
            <v>Nevada</v>
          </cell>
          <cell r="I441" t="str">
            <v>investment bankers/brokers/service, finance, financial services, investment opportunities, retail securities brokerage, trading platforms, asset management, investment banking, underwriting services, commercial banking, insurance products, mortgage services, investment research, fintech solutions, digital banking, multi-exchange access, customer service, innovative technology, global markets, high-net-worth individuals, small businesses, central asia, eastern europe, u.s. markets, customer engagement, loyalty programs, freedom superapp, market analysis, capital markets, securities trading, client empowerment, data analytics, market niches, sustainable finance, esg principles, diverse client base, digital infrastructure, customer demographics, competitive advantage, retail brokerage, market making, corporate investment banking, mobile banking, multicurrency accounts, tradernet platform, online stock trading, kazakhstan stock exchange, nyse membership, nasdaq participation, research services, investment counseling, financial consulting, brokerage solutions, client portfolio management, capital markets access, ipo services, stock analysis, credit ratings, esg initiatives, sustainable investing, risk management, financial reporting, regulatory compliance, investment strategy, financial technology, mobile trading app, wealth management, equity trading, investment products, diversified investments, financial institutions, investor relations, company governance, financial performance, annual reports, quarterly results, press releases, financial education, trading signals, economic research, mergers and acquisitions, financial advisory services, b2c, d2c, services, retail, e-commerce, consumer internet, consumers, internet, information technology &amp; services, management consulting, finance technology, investment management, public relations &amp; communications, mergers &amp; acquisitions</v>
          </cell>
          <cell r="J441" t="str">
            <v>Outlook, Microsoft Office 365, Amazon AWS, Cloudflare DNS, Google Cloud Hosting, Google Font API, Apache, Google Analytics, Mobile Friendly, Google Tag Manager, Wix</v>
          </cell>
          <cell r="O441">
            <v>2117105000</v>
          </cell>
          <cell r="Q441" t="str">
            <v>Freedom Finance MENAT is the regional division of Freedom Holding Corp., which is an investment conglomerate based in Nevada. Established in 2008, the company operates over 193 offices across 12 countries and has more than 16 years of experience in key markets within the Middle East, North Africa, and TÃ¼rkiye (MENAT).
The company offers a range of financial services, including retail securities brokerage, asset management, capital markets, and investment banking. It provides access to global markets, including the US, Europe, and Central Asia, and supports various financial operations such as mortgages and insurance. Freedom Finance MENAT leverages the infrastructure of its parent company and its subsidiaries, which include Freedom Finance JSC in Kazakhstan and Freedom Finance Europe Ltd., to serve a diverse client base, including retail investors and institutions.</v>
          </cell>
          <cell r="R441">
            <v>2008</v>
          </cell>
        </row>
        <row r="442">
          <cell r="A442" t="str">
            <v>Adobe Illustrator - Tips, Tricks, &amp; Tutorials</v>
          </cell>
          <cell r="B442">
            <v>0</v>
          </cell>
          <cell r="C442">
            <v>29000</v>
          </cell>
          <cell r="D442" t="str">
            <v>graphic design</v>
          </cell>
          <cell r="E442" t="str">
            <v>http://www.creatorstoolbox.com</v>
          </cell>
          <cell r="F442" t="str">
            <v>http://www.linkedin.com/company/illustratortricks</v>
          </cell>
          <cell r="G442" t="str">
            <v>Mountain View</v>
          </cell>
          <cell r="H442" t="str">
            <v>California</v>
          </cell>
          <cell r="I442" t="str">
            <v>visual effects tools, visual design, ai in creative workflows, interactive animations, ai content remixing, social media content, creative collaboration, design community, ai in social media, ai visual effects, creative workflows, visual brainstorming tools, software as a service, information technology and services, ai creative workflows, ai voice synthesis, ai content creation tools, ai motion editing, ai video generation, generative ai, content creation, ai image generation, ai content remixing tools, ai-driven creativity, ai content generation tools, ai creative platform, ai design tools, ai for social media, visual brainstorming, ai image editing, graphic design, ai animation, ai tools, creative design, information technology &amp; services, design collaboration, web search portals, libraries, archives, and other information services, project management, ai visual tools, ai voice technology, ai video content creation, ai content generation, social media content creation, ai remix culture, ai content tools, ai for content creators, ai-driven design, ai tools for designers, design tutorials, community platform, design assets, ai in design, creative innovation, ai motion editor, b2b, creative resources, graphic design resources, ai video content, ai for designers, ai video tools, ai-powered visual tools, visual effects, graphic design tools, motion design, ai motion design, ai for creative professionals, workflow automation, ai content creation, ai design ecosystem, motion design tools, ai-powered design, digital media, ai-powered tools, b2c, education, saas, computer software, productivity</v>
          </cell>
          <cell r="J442" t="str">
            <v>Cloudflare DNS, CloudFlare Hosting, Facebook Custom Audiences, Google AdSense, Mobile Friendly, Facebook Widget, Facebook Login (Connect), Google Play</v>
          </cell>
          <cell r="Q442" t="str">
            <v>Creators Toolbox is a digital platform and newsletter designed for creatives. It serves as a curated news source, providing updates on creative tools, software releases, and industry resources. The platform focuses on delivering free tools and news through newsletter subscriptions, making it a go-to for designers, developers, and content creators.
The newsletter offers weekly or bi-weekly digests that include announcements about new features and products from various creative software companies. Recent editions have featured updates from well-known names like Google, Adobe, and Meta. Creators Toolbox emphasizes accessibility, ensuring that professionals in the creative field receive valuable information directly in their inboxes.</v>
          </cell>
        </row>
        <row r="443">
          <cell r="A443" t="str">
            <v>Vention</v>
          </cell>
          <cell r="B443">
            <v>0</v>
          </cell>
          <cell r="C443">
            <v>3000</v>
          </cell>
          <cell r="D443" t="str">
            <v>information technology &amp; services</v>
          </cell>
          <cell r="E443" t="str">
            <v>http://www.ventionteams.com</v>
          </cell>
          <cell r="F443" t="str">
            <v>http://www.linkedin.com/company/ventionteams</v>
          </cell>
          <cell r="G443" t="str">
            <v>New York</v>
          </cell>
          <cell r="H443" t="str">
            <v>New York</v>
          </cell>
          <cell r="I443" t="str">
            <v>web development, enterprise solutions, custom software development, mobile development, qa &amp; testing, dedicated teams, robotics, hardware + software, industrial automation, cad, enterprise software, information technology, software, it services &amp; it consulting, remote collaboration tools, portfolio management, ai for energy management, operational efficiency, agile teams, cloud computing, iot integration, ai solutions, cloud-native manufacturing, marketing and advertising, ai in real estate, product lifecycle management, remote monitoring, internet of things, manufacturing automation, ai-powered cybersecurity, cloud-native applications, devops automation, adtech, mobile app development, ai in healthcare tech, it staff augmentation, scalable infrastructure, ai in automotive, ai in supply chain, data analytics, quality assurance, scalable solutions, big data, ai for marketing automation, ai-driven product design, ai for edtech, full-stack development, containerization, devops services, client success, healthtech, no-code programming, ai in retail, manufacturing, no-code automation, ai for quality control, microservices architecture, ai for predictive maintenance, blockchain, edge computing, industry-specific solutions, cross-platform development, innovative tech, cloud platforms, ai for customer engagement, cybersecurity, automation, e-commerce, cloud services, digital transformation, ai in logistics, ai-powered solutions, machine learning, ai in fintech, innovation, product development, financial services, consulting, software development, vr/ar, ai-powered cad, ai development, digital twin, customer experience, software testing, vr/ar solutions, services, fintech, ai for smart cities, industrial iot, cloud consulting, automotive, edtech, dedicated development teams, ai for r&amp;d, continuous integration, innovative technologies, big data analytics, d2c, blockchain development, automation platforms, ai in agriculture, continuous deployment, martech, ai in gaming, api integration, information technology and services, digital twin simulation, automated testing, cloud migration, ai for enterprise, artificial intelligence, ai-powered analytics, software modernization, user experience design, ai for factory automation, ai for process optimization, ar/vr development, ecommerce, technology consulting, performance optimization, computer systems design and related services, ai research, software engineering, b2b, custom software, devops, manufacturing ai, cybersecurity services, platform integration, enterprise saas, cybersecurity solutions, virtual reality, augmented reality, blockchain technology, staff augmentation, project outsourcing, ui/ux design, product discovery workshops, agile methodology, fintech applications, ecommerce solutions, edtech innovations, healthtech development, game development, data integration services, continuous improvement, remote team integration, negotiation and communication, client-centric approach, partnership development, organizational scaling, enterprise software solutions, api development, legacy software modernization, responsive web applications, cross-platform mobile apps, service level agreements (sla), test automation, cicd implementation, business intelligence solutions, revenue optimization, healthcare, finance, education, distribution, consumer_products_retail, transportation_logistics, energy_utilities, information technology &amp; services, mechanical or industrial engineering, computer hardware, computer software, enterprises, marketing &amp; advertising, consumer internet, consumers, internet, finance technology, e-learning, education management, management consulting, analytics, computer games, games, health care, health, wellness &amp; fitness, hospital &amp; health care</v>
          </cell>
          <cell r="J443" t="str">
            <v>Salesforce, Route 53, Outlook, Cloudflare DNS, Microsoft Office 365, CloudFlare Hosting, Amazon AWS, Slack, Hubspot, Mobile Friendly, Google Places, Facebook Custom Audiences, Nginx, Intercom, Facebook Widget, Google Maps, Hotjar, Linkedin Marketing Solutions, Google Dynamic Remarketing, Yelp, Google Tag Manager, DoubleClick, Facebook Login (Connect), DoubleClick Conversion, Vimeo, Android, AWS SDK for JavaScript, Cursor, GitHub Copilot, Python, R, Scala, pandas, NumPy, matplotlib, Node.js, Express, CoinGecko API, Nestjs, Meteor, React, Redux, Jest, Git, SQL, ASP.NET, Ruby On Rails, GraphQL, HTML Pro, CSS, Javascript, VueJS, Angular, TypeScript, Express JS Framework, Next.js, Redis, Microsoft SQL Server Reporting Services, Datadog, OpenTelemetry, SES, ANGEL LMS, Copilot, Azure App Center, CircleCI, Cognito, Firebase, Google, Jenkins, Kotlin, Objective-C, React Native, , SWIFT, Tor, Amazon Web Services (AWS), Databricks, Google Cloud Platform, Microsoft Azure, Snowflake, SAP, Amazon Linux 2, Develatio's ExpressJS AMI, Apache Airflow, Apache Kafka, AWS Trusted Advisor, Google Cloud BigQuery, Microsoft Azure Monitor, PySpark, Spark, Delta Lake, IBM ILOG CPLEX Optimization Studio, MySQL, OpenAI, Anthropic Claude, Gemini, Langchain, AppsFlyer, Supabase, ClickHouse, Django, Flask, Fastapi, Pytest, PostgreSQL, NuGet, DotNetNuke, C# (C Sharp), Amazon Managed Streaming for Apache Kafka (Amazon MSK), Terraform, Kubernetes, Docker, HELM, GitHub Actions, Grafana, Sumologic, Microsoft Sql Server, JUnit, Postman, REST, Selenium, Testng, Azure Data Lake Analytics, IBM Data Warehouse, Selenium WebDriver, Appium, PHP, Wordpress, jQuery, Broadcom ACF2, npm, Gulp, webpack, go+, Aurora, Amazon Simple Queue Service (SQS), Secured MVC Forum on Windows 2012 R2, Apple macOS, Microsoft Office, Adobe Acrobat, ECS, Apollo, n8n, LlamaIndex, Databricks Unity Catalog, Airflow, Material UI, Aryson MySQL to MSSQL Converter, AWS Analytics, FlipHTML5, Argon CI/CD Security, Google Analytics, Microsoft Clarity, Facebook, Entity Framework Core, Greenplum Database, Azure Linux Virtual Machines, Apache, Nevron Vision for SSRS, AWS Glue Data Catalog, Amazon S3, AVEVA PDMS, Lambda Cloud, Athena, Google AdWords Conversion, .NET, Figma, Azure Analysis Services, Argocd, Azure Devops</v>
          </cell>
          <cell r="O443">
            <v>255600000</v>
          </cell>
          <cell r="Q443" t="str">
            <v>Vention is an AI-enabled software development company with over 20 years of experience. It specializes in custom software solutions, staff augmentation, and project outsourcing for startups, VC-backed companies, and enterprises across more than 30 industries, including fintech, healthtech, ecommerce, and proptech. Headquartered in New York City, Vention has a global presence with over 20 offices and a team that has grown significantly since its founding in 2002.
The company offers a range of services, including end-to-end software development for SaaS, web, and mobile applications, as well as QA/testing and project outsourcing. Vention's expertise covers over 25 technologies, including artificial intelligence, cloud consulting, blockchain, and big data. The firm is recognized for its strong client support, having contributed to numerous client IPOs and significant funding achievements. Vention targets fast-growing tech firms and provides tailored solutions to meet their needs.</v>
          </cell>
          <cell r="R443">
            <v>2002</v>
          </cell>
        </row>
        <row r="444">
          <cell r="A444" t="str">
            <v>Magnit Global</v>
          </cell>
          <cell r="B444">
            <v>0</v>
          </cell>
          <cell r="C444">
            <v>3800</v>
          </cell>
          <cell r="D444" t="str">
            <v>human resources</v>
          </cell>
          <cell r="E444" t="str">
            <v>http://www.magnitglobal.com</v>
          </cell>
          <cell r="F444" t="str">
            <v>http://www.linkedin.com/company/magnitglobal</v>
          </cell>
          <cell r="G444" t="str">
            <v>Folsom</v>
          </cell>
          <cell r="H444" t="str">
            <v>California</v>
          </cell>
          <cell r="I444" t="str">
            <v>diversity inclusion, managed services provider, vendor management system, worker classification, 1099 compliance, msp, coemployment, employer of record, vms, contingent workforce management, independent contract screening validation, third party payrolling, direct sourcing, human resources services, b2b, information technology and services, contingent labor solutions, workforce data integration, digital transformation, workforce planning, human resources, ai talent report, contingent workforce analytics, workforce diversity analytics, workforce agility, workforce cost control, labor cost optimization, supplier network, workforce management software, compliance, data analytics, ai-powered platform, workforce intelligence, workforce solutions, workforce data platform, workforce management automation, workforce analytics solutions, workforce optimization, ai platform, cost savings, contingent labor, outcome-driven platform, labor spend optimization, workforce compliance, workforce strategy, workforce management platform, workforce data-driven decisions, global talent solutions, talent system, workforce analytics platform, talent sourcing, remote workforce management, workforce compliance solutions, workforce planning tools, labor spend, workforce analytics, workforce management optimization, workforce management technology, workforce risk management, talent acquisition, workforce data science, labor cost control, workforce digital transformation, workforce solutions provider, staffing and recruitment, data platform, services, talent management system, management consulting services, managed service provider, cost control, workforce management insights, workforce analytics tools, shift management, consulting, workforce data analytics, de&amp;i, operational efficiency, workforce management innovation, global talent, diversity and inclusion, data-driven insights, shift-based workforce management, workforce data security, workforce supply chain, workforce data insights, data insights, workforce management services, compliance management, total talent intelligence, workforce technology, remote workforce, workforce transformation, integrated workforce management, workforce logiq, diversity, equity &amp; inclusion, services procurement, talent ecosystems, contingent workforce, freelancer management, project-based workers, spend under management, global data points, strategic advisory, vendor neutrality, client support, workforce transparency, positive worker experience, data-driven decisions, msp market leader, cws leader, talent management solutions, supplier management, dynamic staffing solutions, labor market insights, recruitment solutions, cost control in workforce, innovative technology, workforce lifecycle management, client advocacy, freelance solutions, multi-provider strategies, global workforce solutions, talent acquisition strategies, augmented workforce management, client engagement, predictive analytics for workforce, future-proof workforce strategies, information technology &amp; services</v>
          </cell>
          <cell r="J444" t="str">
            <v>CloudFlare CDN, UltraDns, Mimecast, Microsoft Office 365, CloudFlare Hosting, Route 53, Amazon AWS, Gmail, Google Apps, Salesforce, Outlook, MailChimp SPF, Sendgrid, Amazon CloudFront, Amazon Elastic Load Balancer, Marketo, Slack, Adobe Marketing Cloud, Typekit, Vimeo, Google Analytics, Cvent, Linkedin Marketing Solutions, Google Tag Manager, DoubleClick Floodlight, Google Font API, reCAPTCHA, Hotjar, Mobile Friendly, Bootstrap Framework, Google Maps, Multilingual, Ruby On Rails, New Relic, YouTube, AI, OpenVMS, Microsoft Excel, TIBCO Spotfire, Microsoft PowerPoint, Mag+, Airtable, PeopleSoft Sales, Gem, Microsoft Office, OpenProject, Visio, Google AdWords Conversion, Minitab Workspace, Salesforce Platform, Salesforce Sales Cloud, PowerBI Tiles, Microsoft Fabric, Databricks Lakehouse Platform, DAX, ServiceNow, Docebo, Amazon Associates, OneTrust Tech Risk &amp; Compliance, Salesforce CRM Analytics, Box, Microsoft 365, Acronis Cyber Backup, Akamai CDN Solutions, AWS Trusted Advisor, Azure AD P2, Azure Virtual Network, Azure VPN Gateway, Connect, Infoblox DHCP, Microsoft Active Directory Federation Services, Microsoft Azure Monitor, Microsoft Windows Server 2012, Microsoft Windows Virtual Desktop, UPS, VMware, PEO, Tableau, Amazon Web Services (AWS), Redshift, Amazon DynamoDB, Google Display &amp; Video 360, The Trade Desk, PubMatic, Avast Software, FlipHTML5, Javascript, Excel4Apps, Sigma, Dayforce, Fivetran, Snowflake, SQL, Python, dbt, Git, GitLab, Power BI Documenter, CAT, Power Query, SysTools VBA Password Recovery, Claude, Gemini, Langchain, OpenAI, Zoho CRM, SharePoint, Egnyte, VNDLY, PeopleSoft CRM, Blackline, Amazon EKS Anywhere, Argocd, HELM, Docker, Google Firebase Crashlytics, Amazon CloudWatch, OpenSearch, ELK Stack, Datadog, Amazon Virtual Private Cloud (Amazon VPC), AWS Direct Connect, Security, ACL, Sizmek (MediaMind), AWS Key Management Service (KMS), AWS Secrets Manager, Tor, Bash, Amazon Linux 2, Kubernetes, API Gateway, Amazon S3, Amazon EC2, SNS, Amazon Simple Queue Service (SQS)</v>
          </cell>
          <cell r="K444">
            <v>1200000000</v>
          </cell>
          <cell r="L444" t="str">
            <v>Debt Financing</v>
          </cell>
          <cell r="M444">
            <v>1200000000</v>
          </cell>
          <cell r="N444">
            <v>44531</v>
          </cell>
          <cell r="O444">
            <v>375000000</v>
          </cell>
          <cell r="Q444" t="str">
            <v>Magnit Global is a leader in contingent workforce management, founded in 1991 and formerly known as PRO Unlimited. The company specializes in tech-enabled solutions for managing extended workforces through its Integrated Workforce Management (IWM) platform and vendor management system (VMS). Headquartered in Folsom, California, with a new executive office in Addison, Texas, Magnit operates from over 20 locations worldwide and serves clients in more than 130 countries.
Under the leadership of CEO Chandra Dhandapani, Magnit employs around 4,300 people and manages over 900,000 contingent workers through a vast network of staffing partners. The company offers a range of services, including managed service provider (MSP) solutions, vendor management systems, direct sourcing, and employer of record (EOR) services. Magnit focuses on innovation, data-driven insights, and compliance to enhance talent acquisition and operational efficiency, making it a trusted partner for organizations seeking effective workforce management solutions.</v>
          </cell>
          <cell r="R444">
            <v>1991</v>
          </cell>
        </row>
        <row r="445">
          <cell r="A445" t="str">
            <v>BBVA in the USA</v>
          </cell>
          <cell r="B445">
            <v>0</v>
          </cell>
          <cell r="C445">
            <v>7000</v>
          </cell>
          <cell r="D445" t="str">
            <v>banking</v>
          </cell>
          <cell r="E445" t="str">
            <v>http://www.bbvausa.com</v>
          </cell>
          <cell r="F445" t="str">
            <v>http://www.linkedin.com/company/bbva-usa</v>
          </cell>
          <cell r="G445" t="str">
            <v>Birmingham</v>
          </cell>
          <cell r="H445" t="str">
            <v>Alabama</v>
          </cell>
          <cell r="I445" t="str">
            <v>commercial real estate, wealth management, commercial banking, treasury management, retail banking, banking responsiveness, acquisition strategy, private banking, banking innovation, small business services, real-time processing, customer experience, asset management, retail, data analytics, real-time banking, latin american market, banking transformation, services, bank technology, spanish-speaking communities, branch network, banking, real-time deposit posting, large corporate banking, digital transformation, real-time loan payments, customer-centric services, banking technology, sunbelt banking, universal banking, digital banking, latin american banking, small business banking, investment banking, investment services, financial services, customer services, bank acquisitions, b2c, corporate banking, spanish multinational, customer transparency, b2b, finance, investment management, capital markets</v>
          </cell>
          <cell r="J445" t="str">
            <v>Akamai DNS</v>
          </cell>
          <cell r="K445">
            <v>600000000</v>
          </cell>
          <cell r="L445" t="str">
            <v>Debt Financing</v>
          </cell>
          <cell r="M445">
            <v>600000000</v>
          </cell>
          <cell r="N445">
            <v>43678</v>
          </cell>
          <cell r="O445">
            <v>3700000000</v>
          </cell>
          <cell r="Q445" t="str">
            <v>BBVA in the USA was the American division of the global financial services group Banco Bilbao Vizcaya Argentaria (BBVA), operating from 2007 until its acquisition by PNC Financial Services in 2021. Headquartered in Birmingham, Alabama, it served customers across seven states, including Texas and California, and was known for its customer-centric universal banking model.
The bank offered a wide range of financial services, including retail banking products like checking and savings accounts, mortgages, personal loans, and credit cards. It also provided commercial banking services tailored to businesses and capital markets support. BBVA was recognized for its technological innovations, such as launching the first iPhone banking app in 2009 and completing a significant technology transformation that enhanced real-time banking capabilities.
BBVA USA targeted a diverse customer base, initially focusing on Spanish-speaking communities and later expanding to the broader market. With a strong retail presence and a commitment to improving customers' financial health, BBVA played a notable role in the southern U.S. banking landscape until its acquisition.</v>
          </cell>
          <cell r="R445">
            <v>2007</v>
          </cell>
        </row>
        <row r="446">
          <cell r="A446" t="str">
            <v>Monsanto Company</v>
          </cell>
          <cell r="B446">
            <v>0</v>
          </cell>
          <cell r="C446">
            <v>9600</v>
          </cell>
          <cell r="D446" t="str">
            <v>farming</v>
          </cell>
          <cell r="F446" t="str">
            <v>http://www.linkedin.com/company/monsanto</v>
          </cell>
          <cell r="G446" t="str">
            <v>Creve Coeur</v>
          </cell>
          <cell r="H446" t="str">
            <v>Missouri</v>
          </cell>
          <cell r="I446" t="str">
            <v>safety, science, stem, agriculture, research development, biotechnology, farming, food, research amp development, sustainability, life sciences, consumer goods, consumers, environmental services, renewables &amp; environment</v>
          </cell>
          <cell r="Q446" t="str">
            <v>Monsanto Company was an American agrochemical and agricultural biotechnology corporation founded in 1901 in St. Louis, Missouri. Initially focused on producing saccharin, the company evolved into a leader in genetically modified seeds and herbicides, particularly known for Roundup. Over the years, Monsanto expanded its portfolio to include a variety of chemicals and agricultural products, becoming a significant player in the biotechnology sector.
The company pioneered the development of genetically modified crops, introducing innovations such as herbicide-resistant seeds. Monsanto's commitment to agricultural biotechnology and crop protection positioned it as a key contributor to modern farming practices. In 2018, Monsanto was acquired by Bayer, marking the end of its independent operations.</v>
          </cell>
        </row>
        <row r="447">
          <cell r="A447" t="str">
            <v>First Solar</v>
          </cell>
          <cell r="B447">
            <v>0</v>
          </cell>
          <cell r="C447">
            <v>8100</v>
          </cell>
          <cell r="D447" t="str">
            <v>information technology &amp; services</v>
          </cell>
          <cell r="E447" t="str">
            <v>http://www.firstsolar.com</v>
          </cell>
          <cell r="F447" t="str">
            <v>http://www.linkedin.com/company/first-solar</v>
          </cell>
          <cell r="G447" t="str">
            <v>Tempe</v>
          </cell>
          <cell r="H447" t="str">
            <v>Arizona</v>
          </cell>
          <cell r="I447" t="str">
            <v>advanced controls grid integration, power forecasting, remote diagnostics, engineering construction, offgrid, desalinization mining power systems, advanced controls amp grid integration, operations maintenance, thinfilm solar panel manufacturing, pv solar power plant design, operations amp maintenance, power generation, desalinization amp mining power systems, engineering amp construction, renewable energy, semiconductors, technology, solar project applications, eco-efficient solar, customer service, sustainable solar, solar system deployment, cdte thin film advantage, sustainability, environmental services, american-made solar panels, solar technology innovation, supply chain management, solar cell technology, photovoltaic technology, solar module end-of-life recycling, solar module recycling, solar industry sustainability, solar environmental impact, solar module supply chain, energy &amp; utilities, responsible solar, manufacturing, b2b, ship and boat building, solar module design, u.s.-based solar manufacturing, solar industry, solar module manufacturing, solar supply chain, solar project financing, solar energy, utility-scale solar, solar installation solutions, thin film pv, cdte solar modules, solar modules, vertical integration, services, cdte semiconductor, solar energy market, solar technology r&amp;d, solar energy efficiency, american solar manufacturer, solar energy solutions, solar energy innovation, eco-friendly solar modules, solar power systems, solar project development, energy management, government, solar manufacturing, solar recycling, solar solutions, thin film technology, cadtel pv modules, distributed generation, recycling solutions, eco-efficient modules, performance warranty, annual degradation rate, energy payback time, manufacturing process, module quality, module performance, solar panel efficiency, environmental impact, cost-effective pv solutions, technology innovation, module design, energy yield, tracking systems, module installation, solar integration solutions, domestic content, market competitiveness, bifacial modules, power loss prevention, temperature coefficient, structured collaboration, engineering excellence, comprehensive support, long-term reliability, environmental social governance, responsibly sourced materials, project financing, energy solutions, higher returns, module compatibility, leading-edge design, advanced technology, green energy, solar infrastructure, sustainability reports, distribution, clean energy &amp; technology, renewables &amp; environment, hardware, logistics &amp; supply chain, mechanical or industrial engineering, oil &amp; energy</v>
          </cell>
          <cell r="J447" t="str">
            <v>Outlook, Microsoft Office 365, Microsoft Azure Hosting, Oracle Cloud, Microsoft Application Insights, StackAdapt, The Trade Desk, Pardot, Slack, Salesforce, Formstack, Google Tag Manager, WordPress.org, Typekit, Vimeo, Google Analytics, Facebook Login (Connect), Facebook Custom Audiences, Google Font API, Twitter Advertising, Microsoft-IIS, reCAPTCHA, BugHerd, Facebook Widget, Linkedin Marketing Solutions, Mobile Friendly, Remote, SAP, mabl, IBM Maximo IT, S&amp;P Capital IQ Pro, C#, ASP.NET, Javascript, Microsoft SQL Server Reporting Services, BASE, AC500 PLC, Google AdWords Conversion, Microsoft Excel, 24-7 Media, ACL, Ning, SS&amp;C, Windows 7, Microsoft Windows 10, Office365, Azure Digital Twins, Akamai CDN Solutions, Infoblox DHCP, Microsoft Forms, Oracle Analytics Cloud, Homestead, eMaint CMMS, Microsoft PowerPoint, SharePoint, VMware Horizon, Teradici, VMware, Parallels, ADP, Fidelity HSA, React, RabbitMQ, Kubernetes, Azure Devops, Git, ManageEngine Desktop Central, SQL, Python, JMP, Power BI Documenter, Act!, Microsoft Sql Server, Microsoft Teams Rooms, Sigma, Kronos, Connect, CSS, Microsoft Office, Mag+, Micro, CAT, Faronics Deep Freeze, ICP, edX, AWS Transit Gateway, CET, CONTROL, IBM Maximo, Excel4Apps, CSC Corptax, Eyefinity OfficeMate, DatoCMS, Databricks, GoToAssist (FASTchat), SAS Enterprise Guide, Azure Data Lake Storage, Azure Synapse, Azure Databricks, Delta Lake, Apache Spark, Spark SQL, AWS IoT Core, IoT, Jenkins, Android, CPI, Kiosked, Microsoft Windows Server 2003, Microsoft Windows Server 2008, Microsoft Windows XP, Sophos XG, Windows 8, Swapcard, Model N CPQ, Laserfiche, AutoCAD, Coralogix, LogIC, .NET, Siemens PROFIBUS, AWS Database Migration Service, Spreadsheet Server by insightsoftware, Webex, Cisco WebEx Teams, Rockwell Automation, ABB Robotics, DataLogix, Pro-face, Tor, PVsyst, Azure Synapse Analytics, Azure Data Factory, Azure Cosmos DB, Azure AI Search, Pinecone, Docker, TensorFlow, PyTorch, SAP Predictive Analytics, Posit, Microsoft Windows Server 2012, Mode, Lytics, Resi, ServiceNow, Azure Service Fabric, WMS, Hotmart, Infor CloudSuite HCM, Microsoft Project, ServiceNow Configuration Management Database, MATLAB, Amber, , Adition Technologies - Advertisers, Quip, SAS Analytics Pro, Olo, John Doe, UptimeRobot, Visio, Pandora FMS, redvertisement, SIMS, SiteMeter, OneTrust Tech Risk &amp; Compliance, FreeBSD, Thermal Desktop, Automic Automation, Wider Planet, HELM, Rancher Labs, Horizon, VMware vCenter Server, VMware ESXi, Microsoft Active Directory Federation Services, MOVEit MFT, Acronis, NVIDIA Jetson, Microsoft 365, Microsoft Azure Monitor, CentOS, Ubuntu, MySQL 8 With RHEL 8, SMTP, Oracle Passlogix, Gauges, SiteCore, ANGEL LMS, accessiBe, Cisco Routers, ShareASale, Cisco Unified Communications Manager (CallManager), Express, Array Networks, VLAN, Gem, Cascade CMS, AI, CallMiner Eureka, Autodesk, Concur</v>
          </cell>
          <cell r="K447">
            <v>2669960000</v>
          </cell>
          <cell r="L447" t="str">
            <v>Debt Financing</v>
          </cell>
          <cell r="M447">
            <v>1000000000</v>
          </cell>
          <cell r="N447">
            <v>45078</v>
          </cell>
          <cell r="O447">
            <v>5219376000</v>
          </cell>
          <cell r="Q447" t="str">
            <v>First Solar, Inc. is a leading photovoltaic solar technology and manufacturing company based in the United States. Specializing in advanced thin-film solar modules made from cadmium telluride (CdTe) technology, it stands out as the only U.S.-headquartered firm among the top 10 global solar manufacturers. Founded in 1990, First Solar has a strong history of innovation and has invested significantly in research and development to enhance its solar technology.
The company manufactures its solar modules in the U.S., with major facilities in Ohio and Alabama, as well as in Vietnam, India, and Malaysia. First Solar is recognized for its commitment to sustainability, offering a unique global solar panel recycling program and focusing on responsible manufacturing practices. It serves a variety of sectors, including utility-scale power generation, commercial, industrial, and distributed generation, positioning itself as a key player in the transition to affordable solar energy.</v>
          </cell>
          <cell r="R447">
            <v>1999</v>
          </cell>
        </row>
        <row r="448">
          <cell r="A448" t="str">
            <v>CHS Inc.</v>
          </cell>
          <cell r="B448">
            <v>0</v>
          </cell>
          <cell r="C448">
            <v>9500</v>
          </cell>
          <cell r="D448" t="str">
            <v>farming</v>
          </cell>
          <cell r="F448" t="str">
            <v>http://www.linkedin.com/company/chs</v>
          </cell>
          <cell r="G448" t="str">
            <v>Inver Grove Heights</v>
          </cell>
          <cell r="H448" t="str">
            <v>Minnesota</v>
          </cell>
          <cell r="I448" t="str">
            <v>crop nutrients, energy, renewable energy, crop protection, food &amp; food ingredients, retail farm supply, refined fuels, hedging, agriculture, business services, transportation, grain, clean energy &amp; technology, environmental services, renewables &amp; environment, b2b</v>
          </cell>
          <cell r="J448" t="str">
            <v>DNS Made Easy, Microsoft Office 365, Microsoft Azure Hosting, TubeMogul, OneTrust, Appcues, Yahoo Ad Manager Plus, Pingdom, Linkedin Login, Google Tag Manager, Facebook Social Plugins, YouTube, DoubleClick, DoubleClick Conversion, Linkedin Widget, Google Dynamic Remarketing, Vimeo, DoubleClick Floodlight, Google Analytics, ASP.NET, SuccessFactors (SAP), Cedexis Radar, Yahoo Analytics, Mobile Friendly, Adobe Media Optimizer, reCAPTCHA, Remote</v>
          </cell>
          <cell r="Q448" t="str">
            <v>CHS Inc. is a prominent farmer-owned global agribusiness cooperative based in Inver Grove Heights, Minnesota. With roots dating back to the 1920s and 1930s, it was officially formed through the merger of Cenex Inc. and Harvest States Cooperatives in 1998, and rebranded as CHS Inc. in 2003. The cooperative is owned by around 325,000 farmer, rancher, and local cooperative members, primarily in the Midwest and Northwest U.S., and operates in over 450 communities across 16 states, employing approximately 10,730 people.
CHS provides a wide range of integrated solutions in agriculture and energy. It handles over two billion bushels of grains and oilseeds annually, serving as a major buyer and trader. The company also offers agronomy services, including fertilizers and crop inputs, and operates refineries that produce various petroleum products. Additionally, CHS is involved in food processing, producing edible oils and flour through joint ventures. The cooperative emphasizes strategic growth and innovation, including the recent opening of a Crop Science Research Development Center in Minnesota for year-round product testing.</v>
          </cell>
        </row>
        <row r="449">
          <cell r="A449" t="str">
            <v>Siemens Digital Industries Software</v>
          </cell>
          <cell r="B449">
            <v>0</v>
          </cell>
          <cell r="C449">
            <v>21000</v>
          </cell>
          <cell r="D449" t="str">
            <v>information technology &amp; services</v>
          </cell>
          <cell r="E449" t="str">
            <v>http://sw.siemens.com</v>
          </cell>
          <cell r="F449" t="str">
            <v>http://www.linkedin.com/company/siemenssoftware</v>
          </cell>
          <cell r="G449" t="str">
            <v>Plano</v>
          </cell>
          <cell r="H449" t="str">
            <v>Texas</v>
          </cell>
          <cell r="I449" t="str">
            <v>digitalization, product lifecycle management, software, simulation, iot, cad, digital transformation, cam, digital twin, eda, software development, information technology &amp; services, enterprise software, enterprises, computer software, b2b</v>
          </cell>
          <cell r="J449" t="str">
            <v>Akamai DNS, Route 53, Outlook, Microsoft Office 365, Zendesk, Amazon AWS, Atlassian Cloud, Amazon SES, Hubspot, Adobe Marketing Cloud, Salesforce, Bluekai, Brightcove, Backbone JS Library, Drupal, Microsoft Dynamics 365 Marketing, VueJS, OneTrust, Angular JS v1, Amazon CloudWatch, Salesforce Service Cloud, MongoDB, Figma, Eloqua, iCIMS, ServiceNow, Slack, Salesforce Live Agent, Segment.io, Google AdSense, ShareThis, AppNexus, DemandBase, Flowplayer, Google Maps, Mobile Friendly, Bing Ads, JQuery 2.1.1, AppDynamics, ON24, Nginx, Facebook Custom Audiences, GoToWebinar, Google Analytics, Akamai RUM, Hotjar, Facebook Login (Connect), Adobe Media Optimizer, Google Font API, Shutterstock, Linkedin Marketing Solutions, Google Maps (Non Paid Users), The Trade Desk, Google Tag Manager, Stripe, JW Player, Google Dynamic Remarketing, Amplitude, BoldChat, Google Places, SnapApp, Cedexis Radar, Taboola, LiveChat, Kaltura, Google Maps (Paid Users), Where2getit, Piwik, Google Play, Cvent, Twitter Advertising, FullStory, YouTube, LiveRamp, OpenSSL, Google AdWords Conversion, WordPress.org, Google Remarketing, Ruby On Rails, Facebook Widget, Bootstrap Framework, Apache, DoubleClick Conversion, Wistia, Optimizely, DoubleClick, Vimeo, Omniture (Adobe), Walkme, SurveyGizmo, Amadesa, Ooyala</v>
          </cell>
          <cell r="K449">
            <v>3590000</v>
          </cell>
          <cell r="L449" t="str">
            <v>Other</v>
          </cell>
          <cell r="M449">
            <v>320000</v>
          </cell>
          <cell r="N449">
            <v>44743</v>
          </cell>
          <cell r="Q449" t="str">
            <v>Siemens Digital Industries Software is a prominent provider of industrial software solutions focused on digital transformation. Based in Plano, Texas, the company specializes in product lifecycle management (PLM), electronic design automation (EDA), and manufacturing operations. It operates as a business unit of Siemens Digital Industries and employs around 24,000 people, including nearly 13,000 software engineers, across 260 locations in 38 countries.
The company offers a comprehensive suite of software and services that support product development, engineering, production, and lifecycle management. Key offerings include Teamcenter for integrated PLM, NX for CAD/CAM/CAE, and various tools for electronic design automation acquired from Mentor Graphics. Siemens Digital Industries Software also provides solutions for simulation, testing, low-code development, and manufacturing operations management. Its Siemens Xcelerator portfolio enables the creation of digital twins, facilitating design, simulation, and analytics across diverse industries such as automotive, aerospace, and electronics.</v>
          </cell>
        </row>
        <row r="450">
          <cell r="A450" t="str">
            <v>CallTek</v>
          </cell>
          <cell r="B450">
            <v>0</v>
          </cell>
          <cell r="C450">
            <v>10000</v>
          </cell>
          <cell r="D450" t="str">
            <v>information technology &amp; services</v>
          </cell>
          <cell r="E450" t="str">
            <v>http://www.calltekinc.com</v>
          </cell>
          <cell r="F450" t="str">
            <v>http://www.linkedin.com/company/calltek-inc.</v>
          </cell>
          <cell r="G450" t="str">
            <v>Irvine</v>
          </cell>
          <cell r="H450" t="str">
            <v>California</v>
          </cell>
          <cell r="I450" t="str">
            <v>it services &amp; it consulting, network monitoring, managed field services, support for venue technology infrastructure, services, remote patient monitoring, ai-driven customer journey analysis, support for multi-language customer service, managed services, support for multi-site support teams, field service management, support platform integration, b2b, computer systems design and related services, business process outsourcing, healthcare, support provider, support innovation, support customer engagement, support for digital marketing in healthcare, noc &amp; iot monitoring, support platform development, support training, support for iot devices in healthcare, customer support services, support digital transformation, support on-site support, support technical expertise, support for healthcare data security, call center, support ticket system, support industry, support project management, proprietary support platforms, support for iot in hospitality, support outsourcing, multi-family mdu services, support ai integration, technical support services, support platform, support growth, support remote support, support scalability, support multilingual, ai customer experience, support for seasonal staffing needs, support logistics, support customization, support for digital health solutions, hospitality, support solutions, disaster recovery support, support efficiency, support delivery, support automation, support for healthcare iot devices, support for complex project coordination, customer experience, compliance, support compliance, support integration, support for network security monitoring, project management, ai-powered support, support for multi-dwelling units, support for healthcare compliance standards, support infrastructure, support for multi-location enterprises, cloud support, support for digital health records, support for enterprise network management, telecommunications, support technology, support infrastructure management, data security, support team, support for enterprise support automation, digital transformation, support client, operational efficiency, white-label support, hospitality technology support, customer service, information technology and services, support remote management, support network, support for real-time incident management, support for large-scale field operations, support reporting, support platform customization, support operations, support business, support for remote patient care, support metrics, support services, support management, support for hospitality wi-fi, support for high-density venues, healthcare support solutions, support analytics, customer support automation, digital data conversion, support operational excellence, support customer satisfaction, support partner, support tiered levels, support real-time tracking, support for hospitality guest services, support escalation, support service desk, support excellence, support for hospitality technology upgrades, white label support, technical support, taas, call center services, helpdesk support, 24/7 customer support, ehr support, telecommunications outsourcing, customer onboarding, multi-language support, patient care technology, logistics management, infrastructure support, technical training, disaster recovery services, iot monitoring, data security compliance, operational scale, customer experience management, cloud solutions, incident management, service level agreements, staff augmentation, technical ticketing system, mobile workforce management, real-time tracking, on-site support, healthcare technology services, enterprise solutions, customer care solutions, wireless network operations, technical incident management, call center technology, bpo services, customer relationship management, telephony support, engineering support services, hospitality technology solutions, multi-dwelling unit services, scalable support solutions, customizable workflow solutions, information technology &amp; services, health care, health, wellness &amp; fitness, hospital &amp; health care, leisure, travel &amp; tourism, productivity, computer &amp; network security, cloud computing, enterprise software, enterprises, computer software, crm, sales</v>
          </cell>
          <cell r="J450" t="str">
            <v>Cloudflare DNS, DynECT, Outlook, CloudFlare Hosting, Slack, Google Font API, WordPress.org, Mobile Friendly, reCAPTCHA, Wordpress, Shopify, PowerBI Tiles, C#, .NET, React, TypeScript, ASP.NET, Entity Framework Core, GraphQL, Azure Analysis Services, Azure App Service, Azure Functions, Azure SQL Database, Azure Blob Storage, Azure Key Vault, Microsoft SQL Server Reporting Services, Azure SQL, FlipHTML5, CSS, webpack, Babel, npm, Jest, Xunit, NUnit, Redux, Git, GitHub Actions, Azure Devops, WellSky Home Health, Bullhorn, Windows 11, Microsoft Active Directory Federation Services, Microsoft Advanced Group Policy Management, WebOffice, AdvancedMD, Nec Asia Pacific Pte Ltd, SolarWinds, PRTG Network Monitor, Nagios, Zabbix, Secured MVC Forum on Windows 2012 R2, Amazon Linux 2, Aruba Wireless Access Points, Cisco Aggregation Services Routers, Cisco Nexus Switches, Smartsheet, Taleo Applicant Tracking Systems (ATS), Eaglestats, LinkedIn Ads, DashThis, Analyzer, Signal, Mitel, Gem, Hex, QuickBooks, Indeed, Google AdWords Conversion, Microsoft Excel, Baidu Ads, ClearCare, Notion, Nomad, Commscope Ruckus, Aruba, Cisco Meraki MS, IoT, REST, SentenceTransformers, Switch Concepts, LoopFuse, CareerPlug, Linkedin Marketing Solutions, Google Sheets, Paychex, ADP, Workday Prism Analytics, Employee Navigator, Azure Cosmos DB, Wireshark, CPMStar</v>
          </cell>
          <cell r="L450" t="str">
            <v>Venture (Round not Specified)</v>
          </cell>
          <cell r="M450">
            <v>0</v>
          </cell>
          <cell r="N450">
            <v>44287</v>
          </cell>
          <cell r="O450">
            <v>20000000</v>
          </cell>
          <cell r="Q450" t="str">
            <v>CallTek, Inc. is a global technical support and BPO company based in Irvine, California, founded in 2004. The company specializes in Technology as a Service (TaaS) for various sectors, including healthcare, hospitality, broadband, and multi-family units. CallTek provides a wide range of services, including scalable infrastructure, software development, field services, and 24/7 customer support through a network of multilingual agents and technicians.
The company offers comprehensive white-label solutions that integrate with client brands, featuring technical support via proprietary platforms like Odyssey CX and Affinity System. CallTek also provides field and managed services, monitoring and NOC solutions, business continuity, and professional consulting services. Its product offerings include a variety of technology hardware and equipment, particularly in healthcare and IT, ensuring operational resilience and support for technology vendors and operators across multiple industries.</v>
          </cell>
          <cell r="R450">
            <v>2004</v>
          </cell>
        </row>
        <row r="451">
          <cell r="A451" t="str">
            <v>Ubiquity</v>
          </cell>
          <cell r="B451">
            <v>0</v>
          </cell>
          <cell r="C451">
            <v>5600</v>
          </cell>
          <cell r="D451" t="str">
            <v>outsourcing/offshoring</v>
          </cell>
          <cell r="E451" t="str">
            <v>http://www.ubiquity.com</v>
          </cell>
          <cell r="F451" t="str">
            <v>http://www.linkedin.com/company/ubiquitybpo</v>
          </cell>
          <cell r="G451" t="str">
            <v>New York</v>
          </cell>
          <cell r="H451" t="str">
            <v>New York</v>
          </cell>
          <cell r="I451" t="str">
            <v>business process outsourcing, identity verification, contact center services, compliance management, transcription, customer relationship management, medicare &amp; medicaid managed healthcare solutions, fraud detection, business process automation, consulting, outsourcing &amp; offshoring consulting, customer satisfaction, brand immersion, regulatory compliance support, industry-specific solutions, scalable support, hipaa compliance, multilingual support, process optimization, partner-centric model, customer support services, digital forensics, retirement planning, compliance audits, d2c, all other support services, remote workforce, utilities, bpo, employee retention, ai quality monitoring, quality assurance, global delivery, customer journey optimization, real-time coaching, multichannel support, customer retention, hipaa-compliant coding, retail and e-commerce, financial services, performance dashboards, customer loyalty, client reporting, marketing services, customer engagement, ai-driven quality control, dispute management, data security, custom kpi frameworks, brand-centric partnership, healthcare, data annotation, ai platform, chargeback management, digital customer engagement, brand advocacy, ai-powered risk mitigation, risk reduction, real-time insights, regulatory compliance, retail, identity verification solutions, business intelligence, industry-specific bpo, performance analytics, client retention, b2c, digital evidence analysis, e-commerce, automation, data mining, outsourcing, impact analysis, digital transformation, ai quality assurance, custom solutions, services, back-office support, analytics, contact center, energy and utilities, growth support, ai-powered coaching, dispute resolution, cost reduction, brand alignment, risk management, ai-driven solutions, data analytics, medical billing, lead generation, b2b, data management, chargeback automation, operational efficiency, hypergrowth scaling, customer support, compliance scores, fraud prevention ai, healthcare services, offshore support, customer advocacy programs, specialized services, customer retention strategies, customer experience, multidisciplinary design, medical billing and coding, claims processing, logistics and transportation, automation workflows, loyalty programs, receivables management, technical support, compliance services, back-office solutions, non-voice services, outsourcing solutions, kyc verification, healthcare support, e-commerce solutions, omni-channel support, digital communication, business process optimization, technical assistance, specialized expertise, performance measurement, tailored strategies, roi measurement, process improvement, operational excellence, scalability, supplier diversity, agile support, audit services, customer acquisition, predictive analytics, sales enablement, campaign strategies, digital innovation, customer journey mapping, social media management, finance, distribution, consumer products &amp; retail, transportation &amp; logistics, energy &amp; utilities, crm, sales, enterprise software, enterprises, computer software, information technology &amp; services, computer &amp; network security, outsourcing/offshoring, marketing &amp; advertising, health care, health, wellness &amp; fitness, hospital &amp; health care, consumer internet, consumers, internet, conflict resolution</v>
          </cell>
          <cell r="J451" t="str">
            <v>Salesforce, Route 53, Gmail, Outlook, Google Apps, Microsoft Office 365, WP Engine, React, StackAdapt, Slack, Hubspot, Google Tag Manager, Mobile Friendly, Remote, Google, Excel4Apps, Google Data Studio, Issuetrak, Quickbooks Online, Articulate 360, Taleo Applicant Tracking Systems (ATS), Microsoft Office, Amazon Associates, ISO+â„¢, UKG Pro Benefits Administration, Security, Rise, Microsoft Sql Server, ASP.NET, Angular, Entity Framework Core, Microsoft SQL Server Reporting Services, Workday, ManageEngine, SAP ERP Human Capital Management (HCM), PowerBI Tiles, Looker, Google Workspace, WebOffice, ezFlow for Google Docs for G Suite, Microsoft Power Platform, Microsoft Power Apps, Microsoft Power Automate, DATAVERSE LTD, Microsoft Fabric, Pages, Copilot, Azure Functions, Azure Logic Apps, iManage, Azure Service Bus, Azure Data Lake Storage, Azure Key Vault, SQL, SharePoint, Microsoft 365, Azure AD P2, Cornerstone HR, Flite, Google Drive, Air, Appfolio, Zillow, Apartments247, Acronis True Image, PROS, CCH Axcessâ„¢ Tax, Thomson Reuters, CheckPoint, Salesforce CRM Analytics, Frame, NetSuite, Microsoft Excel, Google Sheets, DocuSign, Cisco WebEx Teams, DotNetNuke, Power BI Documenter, Cisco AppDynamics, Retek, HPE Primera</v>
          </cell>
          <cell r="K451">
            <v>17690000</v>
          </cell>
          <cell r="L451" t="str">
            <v>Merger / Acquisition</v>
          </cell>
          <cell r="M451">
            <v>0</v>
          </cell>
          <cell r="N451">
            <v>45383</v>
          </cell>
          <cell r="O451">
            <v>304444000</v>
          </cell>
          <cell r="Q451" t="str">
            <v>Ubiquity Global Services is a business process outsourcing (BPO) company based in New York City, founded in 2012. The company specializes in customer experience management, back-office operations, and technology-driven solutions across various sectors, including fintech, healthcare, retail, e-commerce, utilities, insurance, and logistics. Ubiquity has developed a unique outsourcing model called BreakthroughIQâ„¢, which focuses on brand immersion and customizable strategies to enhance customer satisfaction and drive revenue growth.
With delivery centers on four continents, Ubiquity has grown from a single call center to a global operation with 13 sites. The company offers a wide range of services, including live customer support, data management, compliance solutions, and AI-driven insights. Ubiquity is committed to providing scalable and compliant customer experiences, making it a valuable partner for brands looking to improve efficiency and leverage AI innovation.</v>
          </cell>
          <cell r="R451">
            <v>2012</v>
          </cell>
        </row>
        <row r="452">
          <cell r="A452" t="str">
            <v>Burson</v>
          </cell>
          <cell r="B452">
            <v>0</v>
          </cell>
          <cell r="C452">
            <v>6000</v>
          </cell>
          <cell r="D452" t="str">
            <v>public relations &amp; communications</v>
          </cell>
          <cell r="E452" t="str">
            <v>http://www.burson.com</v>
          </cell>
          <cell r="F452" t="str">
            <v>http://www.linkedin.com/company/burson</v>
          </cell>
          <cell r="G452" t="str">
            <v>New York</v>
          </cell>
          <cell r="H452" t="str">
            <v>New York</v>
          </cell>
          <cell r="I452" t="str">
            <v>public relations &amp; communications services</v>
          </cell>
          <cell r="J452" t="str">
            <v>MailJet, ExactTarget, Outlook, Microsoft Office 365, CloudFlare Hosting, Slack, Vimeo, Google Tag Manager, Greenhouse.io, Typekit, Shutterstock, Mobile Friendly, SharePoint, Microsoft PowerPoint, Google AdWords Conversion, Microsoft Excel, Instagram, LinkedIn Ads, TikTok, Facebook, YouTube, GeoGebra, Asana, Culture Amp, Greenhouse, Monday.com, Unity, Visio, Workday, Canva, Pinterest, CreatorIQ, Meta Ads Manager, AI, Deltek Maconomy, Google, Brandwatch, Sprinklr, Looker Studio, Signal, Brandwatch Services, WebOffice, X, Linkedin Marketing Solutions, Salesforce CRM Analytics, Python, Microsoft Azure Monitor, Microsoft Office</v>
          </cell>
          <cell r="O452">
            <v>915000000</v>
          </cell>
          <cell r="Q452" t="str">
            <v>Burson is a global communications and public relations agency formed in 2024 from the merger of BCW and Hill &amp; Knowlton. With roots tracing back to Burson-Marsteller, founded in 1953, the agency is part of WPP and generates annual revenue of $1.27 billion, making it the largest PR firm in the world. Burson serves over 50% of Fortune 100 companies across various sectors, including healthcare, technology, energy, financial services, and sports &amp; entertainment.
The agency offers a range of specialized services focused on reputation building, promotion, and protection. Its expertise includes consumer and brand strategies, corporate and public affairs advisory, creative content development, and data-driven research. Burson leverages AI and strategic insights to manage reputations effectively, emphasizing the importance of company actions, communications, social narratives, and stakeholder beliefs. As part of WPP, Burson collaborates with multidisciplinary agencies to provide comprehensive solutions for its clients.</v>
          </cell>
        </row>
        <row r="453">
          <cell r="A453" t="str">
            <v>micro1</v>
          </cell>
          <cell r="B453">
            <v>0</v>
          </cell>
          <cell r="C453">
            <v>3800</v>
          </cell>
          <cell r="D453" t="str">
            <v>information technology &amp; services</v>
          </cell>
          <cell r="E453" t="str">
            <v>http://www.micro1.ai</v>
          </cell>
          <cell r="F453" t="str">
            <v>http://www.linkedin.com/company/micro1</v>
          </cell>
          <cell r="G453" t="str">
            <v>Los Angeles</v>
          </cell>
          <cell r="H453" t="str">
            <v>California</v>
          </cell>
          <cell r="I453" t="str">
            <v>ai interviewer, ai, ai recruiter, ai agent, remote work &amp; top talent, top talent, remote work, engineering talent, software development, ai model scalability frameworks, ai workforce management, ai model benchmarking, ai model security, ai model evaluation metrics, robotics data annotation, ai data annotation, generative ai evaluation, ai model trust and safety, ai data sourcing, ai model accuracy, ai model bias reduction, ai model reliability, ai research and development, multi-modal ai assessments, artificial intelligence, information technology and services, ai model testing, ai data curation, ai human data operations, ai data annotation platform, ai model fine-tuning, ai training data, ai data management platform, research and development in ai, ai workforce sourcing, ai model deployment environments, ai model performance, ai talent vetting, innovation, services, ai model performance testing, ai data pipeline management, software engineering, ai model validation environment, ai model fine-tuning tools, ai data pipeline, ai model security protocols, end-to-end human data engine, high-quality datasets, ai model evaluation, ai model robustness, ai data quality assurance, ai model compliance, high-quality training data, research and development in the physical, engineering, and life sciences, ai model security testing, ai data management, ai model compliance standards, ai model deployment, ai model training datasets, ai model performance tracking, ai model validation, ai model robustness testing, ai talent recruitment, human data engine, ai model optimization, llm evaluation, data processing and hosting services, llm evaluations, ai bias reduction, ai talent sourcing, expert sourcing, ai model quality control, ai model performance validation, ai model validation tools, ai model bias mitigation, ai model bias detection, ai data quality control, ai model testing environments, ai bias mitigation, ai model deployment support, ai data annotation for robotics, ai model performance metrics, ai model safety, ai model safety evaluation, talent acquisition, b2b, expert recruitment platform, ai model scalability solutions, ai model evaluation tools, ai model scalability, global talent sourcing, pre-vetted software engineers, candidate vetting process, remote hiring, global payroll, compliance automation, ai talent training, recruitment automation, shrink recruitment costs, technical interviews, soft skills assessment, background checks, ai trainers, engineering roles, technical vetting, rapid hiring solutions, candidate experience enhancement, job matching, ai assessment reports, api integration, time-tracking dashboard, contractor management, employee compliance, multilingual interviews, personalized interviewing, skill-specific exercises, global workforce, remote work support, data-driven recruitment, hiring flexibility, top 1% talent pool, ai-powered interviewing, hiring cost savings, customizable interviews, ethical ai application, real-time monitoring, monthly ai training, team scalability, data security in hiring, worker classification compliance, contractor of record services, freelance project management, performance tracking, market-leading technology, diverse talent acquisition, long-term engagements, information technology &amp; services</v>
          </cell>
          <cell r="J453" t="str">
            <v>Cloudflare DNS, Gmail, Google Apps, Microsoft Office 365, Webflow, Hubspot, Vimeo, reCAPTCHA, Bootstrap Framework, Google Tag Manager, Linkedin Marketing Solutions, Facebook Widget, Mobile Friendly, Twitter Advertising, Facebook Custom Audiences, Facebook Login (Connect), Trustpilot, Node.js, Remote, AI, Javascript, TypeScript, React, PostgreSQL, dbt, Snowflake, SQL, Python, Salesforce CRM Analytics, Amazon Advertising, Google Data Studio, Google Sheets, Microsoft Excel, PowerBI Tiles, Tableau, Claude, AWS SDK for JavaScript, Spring Boot, Google Cloud Platform, Docker, Kubernetes, Workday, Oracle Analytics Cloud, go+, Ruby On Rails, PHP, Aerospike, MySQL, Elasticsearch, Beanstalk, C#, SAP SD, SAP, SAP S/4HANA, SAP Fiori, 24-7 Media, Power BI Documenter, FICO Safe Driving Score, Langchain, LangGraph, n8n, Next.js, Microsoft Office, DAX, Power Query, Flow, Taleo Applicant Tracking Systems (ATS), Apache Kafka, Grafana, Ansible, Azure Linux Virtual Machines, Oracle WebLogic, Java EE, Microsoft PowerShell, Oracle HTTP Server, Apache HTTP Server, Fastapi, Flask, Apple iPhone, Oracle CX Sales, CAT, Groovy, Oracle Visual Builder Cloud Service, REST, Datonics, Tampa AS400 Inc, .NET, Xray, CallMiner Eureka, Redux, , SAP BTP for Spend Management, SAP Analytics Cloud, RISE with SAP, SAP Activate, Figma, Sketch, Adobe XD, Google Cloud BigQuery, Google Cloud Storage, Google Cloud Functions, Google Cloud SQL, Salesforce, Ning, Mode, SWIFT, Uikit, GC Digital, FOUNDATION, ebs, AWS Trusted Advisor, ECS, Amazon EKS Anywhere, AWS CodePipeline, Swagger UI, Pytest, Siemens MRI, Rust, Kotlin, Veeva CRM, ANGEL LMS, Argon CI/CD Security, Nestjs, Redis, Rhino, Tor, QGIS, OrCAD PSpice Designer, GraphQL, Cursor, Slack, Lua, Microsoft PowerPoint, Apple macOS, Google Docs, eBay, Etsy, Upwork, Linear, Excel4Apps, AWS Analytics, Android, Micro, Google Calendar, Zendesk, Intercom, Gorgias, LinkedIn Ads, X, API Gateway, Google AdWords Conversion, Krita, ServiceNow, Notion, Amazon Web Services (AWS), Jenkins, GitHub Actions, Terraform, Netlify, Vercel, React Native, Azure Devops, Milvus, PySpark, Azure Machine Learning, Azure Data Factory, Azure Synapse Analytics, AWS Elastic Beanstalk, Azure App Service, Microsoft.NET Core 3.1, Django, MongoDB, Git, HTML Pro, CSS, IBM ILOG CPLEX Optimization Studio, Render, Hadoop HDFS, Spark, Playwright, k6, Akamai Connected Cloud (formerly Linode), Trellix, Trellix Endpoint Security, Trellix ePolicy Orchestrator, Angular, Oculus, Simulink, Pipedrive, Dropbox, Flutter, Airflow, Talend, Gem, QlikView, Amazon AMS, Microsoft Windows Server 2012, Cisco VPN, Cisco Secure Firewall Management Center, E-planning, BMC Remedy ARS, Jira, Oracle BI Publisher, FUSION, Zoho Recruit, Make, Lambda Cloud, AWS CodeBuild, AWS CodeCommit, AWS Step Functions, Amazon EC2, Retrofit, GRPC, ROOM, SQLite, Crisp, Brocade Switches, AutoCAD, Cocos2d-X, ESPRIT, Wider Planet, Postpresso, Alexa Metrics, Google, Extend, Security, IoT, Quip, BASE, CDK, Azure Analysis Services, AWS GovCloud, Vertex AI, AWS Bedrock, SentryOne SQL Sentry, PagerDuty, HelpCrunch, Amazon Linux 2, GitHub, Asana, monday CRM, Basecamp, Microsoft Azure, Microsoft Azure Monitor, Bamboo, pandas, Microsoft SQL Server Reporting Services, 3D cart, Adobe Photoshop, Strato, Canva, Express, HTML5 Maker, VueJS, Google Analytics, Google Search Console, Screaming Frog, Semrush, Cisco Nexus Dashboard, Revit, Dassault SOLIDWORKS, Blender, Maya, Autodesk 3ds Max, NVIDIA Omniverse, Unreal Engine, Unity, Ameyo by Exotel Cloud Contact Center, Verint, Genesys, Air, Azure Data Lake Storage, eMaint CMMS, Ansys LS-DYNA, Microsoft Transact-SQL, Amazon DynamoDB, Amazon QuickSight, Amazon S3, Athena, AWS Glue Data Catalog, AWS Lake Formation, OpenSearch, Lytics, Salesforce Service Cloud, Kubeflow, Argo, Bash, CANalyzer, Cross Pixel Media, Amazon Associates, ClearSaleing (eBay Enterprise), Facebook, React Router, Cadence, Synopsys, MATLAB, CATIA, Actionstep, CSG, Stata, Autodesk Inventor, Quickbooks Online, Homestead, Amazon CloudWatch, Smart Grid, LEAP, Microsoft Word, Litera pdfDocs, Email Verification in Google Sheets, Amdocs, Flickr Slideshow, Stripe, Razorpay, Ramp, Adobe Illustrator, SES, Zip, J2EE, PL/SQL, NetSuite, Shopify, Puppeteer, Selenium, Cisco VoIP, Microsoft Active Directory Federation Services, Microsoft Hyper-V Server, Odoo, Office365, Proxmox VE, , VMware, Zoho, MuleSoft Anypoint Platform, Red Hat JBoss Enterprise SOA Platform, Cisco Web Security Appliance S600v, Adobe Premiere Pro, Dask, Google Cloud Dataproc, Google Cloud Run, Google Cloud Build, Google Kubernetes Engine, NumPy, scikit-learn, TensorFlow, PyTorch, SAP Ariba Platform, AWS Wavelength, Eclipse, AWS Glue, , Google Drive, Bitbucket, Confluence, NLP, Spreadsheet Server by insightsoftware, .GIS, FreeCAD, Fastly CDN, Autodesk BIM Collaborate, Demandforce Reviews Widget, Godot Engine, Amazon Simple Storage Service (S3), Adobe Analytics, CONTROL, QuickBooks, Magento, Wordpress, Woo Commerce, Oracle Fusion Middleware, Laravel, Adobe After Effects, Apple Final Cut Pro X, DaVinci Resolve, Outlook, Cisco WebEx Teams, SharePoint, Design review service for SAP Customer Data Cloud solutions, Intel Nios, Agilent SLIMS, Microsoft Power Automate, CET, Microsoft Fabric, Glassdoor, Metadata Hub, Mulesoft, Spring, ACL, Oracle Integration Cloud, Inventor, NICE Actimize Xceed, Act-On, SAM, Nagios, Prometheus, TestFlight, Segment, Amplitude, , Databricks, Azure Event Hubs, Alteryx, Microsoft Teams, Bubble.io, Amazon Elastic MapReduce (EMR), Apache Flume, Apache Pig, Apache Sqoop, Hbase, Hive, Spark Streaming, TikTok, Instagram, OneStat, Delta Lake, Unity Catalog, Nielsen NetRatings, Appier AIRIS (formerly Woopra), Android Studio, OpenAPI, iPage DNS, Canal, ParaView, Vectorworks Spotlight, Olo, Gemini, Google Cloud, Looker, OpenAI, Plotly Dash, Seaborn Health Care, Azure OpenAI Service, Varonis GDPR Patterns, Pandora FMS, Act!, Webtrends Analytics for Sharepoint, Yahoo Ad Manager, Azure SQL, Hi-Media Performance, Oracle Active Data Guard, Oracle Advanced Security, Oracle Enterprise Manager, Oracle Exadata Cloud Service, Oracle RAC One Node, Unix, NLP Catpcha, , VHDL, Symfony, Apache Subversion (SVN) Server on Ubuntu 18.04 LTS, Google AlloyDB for PostgreSQL, Maven, Amazon Managed Workflows for Apache Airflow (MWAA), Sizmek (MediaMind), python celery, Apollo, RXJS, NGRX, Eaglestats, OneTrust Tech Risk &amp; Compliance, Deluxe Payroll and HR Solutions, Veeva Network, Airtable, AWS Cloud Development Kit (AWS CDK), Route 53, AWS Application Load Balancer, Amazon Virtual Private Cloud (Amazon VPC), SNS, TSYS, Procore, Buildertrend, Eze Castle Integration, HasOffers, ISO+â„¢, ARIS Simulation, MagnetVideo, C# (C Sharp), Google Workspace, 1Password, Okta, MailChimp, Hootsuite, Buffer, Visio, Microsoft Dynamics CRM, , Microsoft-IIS, Splunk, InfluxDB, onOffice, Google Ads, Meta Ads Manager, Base SAS, SAS Enterprise Guide, Admin, Informatica, Vertica, Kiosked, Scala, Azure Databricks, matplotlib, GitLab, Oracle Fusion Financials, Oracle Fusion Procurement, SS&amp;C, Amazon EventBridge, Amazon Simple Queue Service (SQS), Streams, Cisco Nexus Switches, RabbitMQ, Webtrends, CloudMoverâ„¢ for AWS S3, mO Jira OAuth SSO, Jira OpenID Connect SSO, Jira OIDC SSO, PCF International, Dell iDRAC (Integrated Dell Remote Access Controller), ezFlow for Google Docs for G Suite, Siemens SIMATIC S7, McAfee Total Protection for Data Loss (DLP), Microsoft Windows Defender Antivirus, Cloudera Manager, OpenLDAP, Yarn, IBM SPSS Modeler, R, Catalyst, VMware vCenter CapacityIQ, Mongoose, Objective-C, WorkSafeBC, Rise, Cornerstone HR, ServiceNow Configuration Management Database, SessionCam, COBOL, Aja Video Systems, Avid Pro Tools, Feedly News Reader, Oracle XML DB, DotNetNuke, Mixpanel, Calendar for Jira, Microsoft OneNote, Redshift, Indeed, ASP.NET, iManage, Azure Functions, ChatGPT, Zapier, Aruba, Cisco ACI Orchestration, Cisco Catalyst 2900 Series, Cisco Unified Intelligence Center, Commscope Ruckus, Fortinet FortiGate, Palo Alto PA-5200 Series, PRTG Network Monitor, Riverbed SteelCentral, SolarWinds, TripleLift, VisiStat, VMware SD-WAN, Zabbix, Google Publisher Tag (GPT), DALL-E, Stable Diffusion, Cinema 4D, Apache Impala, Cassandra, Cloudera, Hetzner, OpenAI Whisper, Anthropic Claude, Hugging Face, Amazon CloudFront, AWS CloudFormation, AWS Key Management Service (KMS), AWS Secrets Manager, Verizon WAF, Palantir Foundry, Hubstaff, Oracle SPF, dmarcian, Microsoft Windows Embedded Compact, GCC, Yardi Commercial Suite, Metabase, Box</v>
          </cell>
          <cell r="K453">
            <v>40190000</v>
          </cell>
          <cell r="L453" t="str">
            <v>Series A</v>
          </cell>
          <cell r="M453">
            <v>35000000</v>
          </cell>
          <cell r="N453">
            <v>45901</v>
          </cell>
          <cell r="O453">
            <v>100000000</v>
          </cell>
          <cell r="Q453" t="str">
            <v>Micro1 is an AI startup based in West Hills, California, focused on enhancing human intelligence for AI applications. Founded by CEO Ali Ansari, the company initially started as an AI recruiter named Zara before shifting its focus to the AI data-training market. Micro1 helps AI labs, enterprises, and robotics teams recruit and manage domain experts to create high-quality training data for AI models. The company has achieved significant growth, reporting over $100 million in annual recurring revenue as of late 2025.
Micro1 offers a comprehensive platform that includes a data engine for sourcing and structuring expert intelligence into reliable datasets, an AI recruiter agent for efficiently vetting talent, and tools for creating real-world environments to enhance model capabilities. The platform supports a wide range of roles, from software engineering to marketing, and provides additional services like performance tracking and a job-matching system for professionals. With a focus on ethical scaling and human-centered operations, Micro1 positions itself as a key player in the evolving landscape of AI and human expertise.</v>
          </cell>
          <cell r="R453">
            <v>2022</v>
          </cell>
        </row>
        <row r="454">
          <cell r="A454" t="str">
            <v>InterContinental Hotels &amp; Resorts</v>
          </cell>
          <cell r="B454">
            <v>0</v>
          </cell>
          <cell r="C454">
            <v>375000</v>
          </cell>
          <cell r="D454" t="str">
            <v>hospitality</v>
          </cell>
          <cell r="E454" t="str">
            <v>http://www.intercontinental.com</v>
          </cell>
          <cell r="F454" t="str">
            <v>http://www.linkedin.com/company/intercontinental-hotels-&amp;-resorts</v>
          </cell>
          <cell r="G454" t="str">
            <v>Washington</v>
          </cell>
          <cell r="H454" t="str">
            <v>District of Columbia</v>
          </cell>
          <cell r="I454" t="str">
            <v>hotels, resorts, understated luxury, intercontinental concierge, luxury resort management, luxury travel services, international travel, luxury hospitality, premium amenities, hotel portfolio, luxury hotel management, leisure and hospitality, fine dining, hotels (except casino hotels) and motels, conference facilities, worldwide presence, hotel management systems, global hotel brand, personalized services, hotel management, luxury hotel, hotel branding, digital engagement, b2c, luxury hotel loyalty programs, hotels and resorts, hotel services, franchising, local experiences, reservation systems, luxury destinations, luxury hotel branding, luxury hotel amenities, luxury hospitality experience, premium guest services, customer experience, loyalty program, regional influences, wellness centers, guest services, leisure and business travelers, hotel industry, hospitality services, premium accommodations, luxury travel, luxury resorts, hotel chain, services, cultural authenticity, d2c, ihg rewards, luxury accommodations, hotel operations, hospitality, leisure, travel &amp; tourism, restaurants, franchises, event planning &amp; services, hotels &amp; travel, venues &amp; event spaces</v>
          </cell>
          <cell r="J454" t="str">
            <v>Akamai, Akamai DNS, Sendgrid, Gmail, Google Apps, Microsoft Office 365, Facebook Custom Audiences, DoubleClick Floodlight, Vimeo, DoubleClick, Google Maps (Non Paid Users), Google Analytics Ecommerce Tracking, Google Maps, Facebook Widget, Google Tag Manager, reCAPTCHA, BookaTable, Bootstrap Framework, Mobile Friendly, Gravity Forms, Multilingual, Pixlee, YouTube, Bazaarvoice, Ubuntu, Woo Commerce, WordPress.org, Facebook Login (Connect), Apache, Google Font API, Shutterstock, MailChimp, Nginx, Hotjar, EFI</v>
          </cell>
          <cell r="O454">
            <v>4923000000</v>
          </cell>
          <cell r="Q454" t="str">
            <v>InterContinental Hotels &amp; Resorts is a luxury hotel brand known for its high-end accommodations, dining, and event spaces. Founded by aviation pioneer Juan Trippe, it has become the largest luxury hotel brand globally, offering a blend of historic and modern properties. The brand operates under IHG Hotels &amp; Resorts, emphasizing environmental and social responsibility.
With a rich history dating back to the 1950s, InterContinental has hosted numerous notable guests, including U.S. presidents and celebrities. Its properties, such as the Willard InterContinental Washington, D.C., and the InterContinental New York Barclay, combine luxury with unique heritage. The brand provides luxury hotel stays, fine dining, spas, and extensive meeting spaces, catering to both leisure and business travelers. Guests can enjoy curated experiences and amenities that reflect the brand's commitment to quality and prestige.</v>
          </cell>
          <cell r="R454">
            <v>1946</v>
          </cell>
        </row>
        <row r="455">
          <cell r="A455" t="str">
            <v>Egger &amp; Co</v>
          </cell>
          <cell r="B455">
            <v>0</v>
          </cell>
          <cell r="C455">
            <v>8400</v>
          </cell>
          <cell r="D455" t="str">
            <v>information technology &amp; services</v>
          </cell>
          <cell r="E455" t="str">
            <v>http://www.eggerco.com</v>
          </cell>
          <cell r="F455" t="str">
            <v>http://www.linkedin.com/company/co-egger</v>
          </cell>
          <cell r="G455" t="str">
            <v>Dover</v>
          </cell>
          <cell r="H455" t="str">
            <v>Delaware</v>
          </cell>
          <cell r="I455" t="str">
            <v>technology, private equity, machine learning, connectivity, real estate, artificial intelligence, science, financial services, software development, e-commerce growth, migration to shopify, multi-channel commerce, b2b wholesale, e-commerce strategy, enterprise brands, performance marketing, computer systems design and related services, project management, d2c, strategy consulting, custom app development, digital commerce strategy, internationalization, tech consolidation, full-stack development, lifestyle brand development, digital experience design, content strategy, headless development, technology consulting, b2b, enterprise software, pos integration, website analytics, b2c, retail, market research, data analytics, content creation, customer relationship management, tech stack evaluation, fashion, digital marketing, user experience, commerce operations, custom shopify apps, beauty, e-commerce, headless commerce, system integrations, erp integrations, personalized ux, shopify development, services, customer data management, pim integrations, enterprise migration, website development, b2b commerce, b2b and b2c solutions, unified commerce solutions, conversion rate optimization, migration services, ui/ux design, system integration, consulting, website audits, digital transformation, customer journey mapping, marketing automation, consumer goods, distribution, information technology &amp; services, marketing &amp; advertising, productivity, strategic consulting, management consulting, enterprises, computer software, crm, sales, ux, consumer internet, consumers, internet, web development, saas</v>
          </cell>
          <cell r="J455" t="str">
            <v>Gmail, Google Apps, Amazon AWS, Hubspot, Slack, DoubleClick, Google Tag Manager, Mobile Friendly, Remote, AI, Linkedin Marketing Solutions, Facebook, Instagram, TikTok</v>
          </cell>
          <cell r="O455">
            <v>142000</v>
          </cell>
          <cell r="Q455" t="str">
            <v>Egger &amp; Co is a remote-first digital agency that specializes in AI, cloud, and productivity solutions. The company operates globally with teams in major cities such as London, Los Angeles, Sydney, Toronto, Vienna, and Cairo. This diverse presence allows them to provide expertise to clients regardless of location. Egger &amp; Co focuses on driving growth in digital commerce through a combination of strategy, creative, technology, and marketing services.
The agency has successfully launched over 300 sites and partners with notable e-commerce brands like Assouline, Feel Good Resort, and Peloton. They are dedicated to helping organizations innovate and set new standards in the digital landscape, serving a wide range of industries and verticals.</v>
          </cell>
          <cell r="R455">
            <v>2024</v>
          </cell>
        </row>
        <row r="456">
          <cell r="A456" t="str">
            <v>Data Entry Job (Remote Job)</v>
          </cell>
          <cell r="B456">
            <v>0</v>
          </cell>
          <cell r="C456">
            <v>7800</v>
          </cell>
          <cell r="D456" t="str">
            <v>information technology &amp; services</v>
          </cell>
          <cell r="E456" t="str">
            <v>http://www.omnilabes.com</v>
          </cell>
          <cell r="F456" t="str">
            <v>http://www.linkedin.com/company/omnierp-global</v>
          </cell>
          <cell r="G456" t="str">
            <v>New York</v>
          </cell>
          <cell r="H456" t="str">
            <v>New York</v>
          </cell>
          <cell r="I456" t="str">
            <v>data entry, developers, erp experts, staffing, recruiting, hiring, engineers, software development, software engineering, mobile cross-platform apps, ai integration, data analytics, cloud solutions, supply chain management, enterprise software, application development, data visualization tools, netsuite bank feed integration, enterprise resource planning, netsuite industry solutions, it solutions bangladesh, netsuite training bangladesh, ecommerce, ui/ux design, containerization (docker, kubernetes), financial services, big data analytics, cloud native applications, scalable software, consulting, services, e-commerce, financial management, b2b, mobile app development, customer relationship management, manufacturing, system integration, erp implementation, d2c, inventory management, risk management, it infrastructure modernization, netsuite for logistics, remote team augmentation, digital innovation, cloud migration, software prototyping, predictive analytics, netsuite automation tools, security compliance (iso, gdpr, soc), data security, digital transformation, enterprise application management, multi-cloud architecture, logistics, software testing automation, api integration, enterprise cloud solutions, netsuite for retail, non-profit, automation, netsuite project recovery, cloud migration services, customer service, netsuite suitebuilder, automation services, information technology and services, crm solutions, software customization, netsuite migration bangladesh, business automation, business intelligence, retail, government, ai-powered automation, industry-specific erp, web application development, legacy system modernization, netsuite compliance support, custom software development, netsuite for healthcare, oracle netsuite bangladesh, netsuite for manufacturing, education, netsuite cloud integration, custom application development, microservices architecture, oracle netsuite, netsuite erp customization, healthcare, computer systems design and related services, finance, devops automation, big data, accounting, it consulting, cloud computing, netsuite suitescript, api development, netsuite for non-profits, cybersecurity, business intelligence dashboards, serverless computing (aws lambda, azure functions), market research, devops services, data management, netsuite suiteanalytics, it support services, netsuite suiteflow, netsuite suiteapps, digital assets, performance testing, cloud engineering, custom software design, data engineering, cybersecurity solutions, staff augmentation, ai development, user interface design, cross-platform solutions, devops practices, legacy systems modernization, quality assurance, saas application development, financial management solutions, hr management systems, e-commerce solutions, content management systems, responsive web design, technical consulting, business process automation, performance optimization, secure cloud architecture, data visualization, incident response, project management tools, oversight and monitoring services, integration platforms, real-time data processing, user satisfaction improvement, inventory management solutions, remote team outsourcing, process modeling, technology strategy, agile methodology, devops engineering, cloud-native applications, distribution, information technology &amp; services, enterprises, computer software, logistics &amp; supply chain, app development, apps, consumer internet, consumers, internet, crm, sales, mechanical or industrial engineering, computer &amp; network security, nonprofit organization management, analytics, web development, health care, health, wellness &amp; fitness, hospital &amp; health care, management consulting</v>
          </cell>
          <cell r="J456" t="str">
            <v>Cloudflare DNS, Gmail, Google Apps, CloudFlare Hosting, Mobile Friendly, Paypal, WordPress.org, Google Tag Manager, YouTube, NetSuite, AWS Trusted Advisor</v>
          </cell>
          <cell r="O456">
            <v>420000</v>
          </cell>
          <cell r="Q456" t="str">
            <v>Omnilab Enterprise Solutions Ltd. is a global technology company based in Dhaka, Bangladesh, specializing in cloud solutions, process automation, digital transformation, ERP systems, and custom software development. With over 15 years of experience, the company has established a strong presence in emerging markets and operates from multiple global delivery locations, including Dubai and Singapore. Omnilab employs over 150 software engineers and IT professionals, focusing on agile development and scalable SaaS models.
The company offers a wide range of IT services, including ERP consulting and implementation, cloud migration, and custom software development for web and mobile applications. Its proprietary SaaS solutions, such as OmniERP and OmniPeople, are designed to streamline business operations for small and medium enterprises. Omnilab serves various industries, including business services, IT, retail, and healthcare, and is recognized as a trusted partner for Oracle NetSuite. The company emphasizes ethical practices and community impact, aiming to empower businesses through cost-effective digital transformation.</v>
          </cell>
        </row>
        <row r="457">
          <cell r="A457" t="str">
            <v>Berry Global, Inc.</v>
          </cell>
          <cell r="B457">
            <v>0</v>
          </cell>
          <cell r="C457">
            <v>44000</v>
          </cell>
          <cell r="D457" t="str">
            <v>plastics</v>
          </cell>
          <cell r="E457" t="str">
            <v>http://www.berryglobal.com</v>
          </cell>
          <cell r="F457" t="str">
            <v>http://www.linkedin.com/company/berryglobal</v>
          </cell>
          <cell r="G457" t="str">
            <v>Evansville</v>
          </cell>
          <cell r="H457" t="str">
            <v>Indiana</v>
          </cell>
          <cell r="I457" t="str">
            <v>compression molding, laminate tubes, extruded tubes, rigid flexible decorating, tape calendaring, rigid amp flexible decorating, packaging innovation, blow molding, cast film, package design, blown film, thermoforming, injection molding, nonwoven, plastic products, industrials, plastics manufacturing, consumer goods, services, sustainable development, regional manufacturing, distribution, recyclable rigid containers, circular economy packaging, collaborative engineering, market leadership, workforce development, product development, circular economy initiatives in packaging, b2b, nonwoven fabrics, healthcare, retail, engineered materials, blown film technology, acquisitions, manufacturing processes, packaging solutions, packaging, industrial equipment, industrial applications, logistics solutions, environmental sustainability, customer partnerships, supply chain management, environmental initiatives, industrial materials, plastic manufacturing, circular economy practices, product innovation, plastics packaging materials and unlaminated film and sheet manufacturing, recyclable flexible films, customer engagement, environmentally friendly packaging innovations, logistics and supply chain, global logistics, nyse:bery, global presence, research and development, acquisition strategy, sustainable industrial materials, consumer brand support, manufacturing, reusability, circular economy initiatives, medical devices, strategic acquisitions, sustainable growth, product customization, innovation labs, industrial nonwoven fabrics, manufacturing technology, recyclable materials, innovative products, recyclable solutions, circular economy, market expansion, circular economy in plastics, engineered products, european presence, nonwoven healthcare materials, product design, product lifecycle, reusable packaging, industrial packaging, global manufacturing, community engagement, sustainable product lifecycle management, employee development, logistics services, advanced manufacturing, biodegradable packaging, nonwovens, advanced thermoforming, flexible films, healthcare packaging, market diversification, public company, supply chain resilience, material science, sustainability, customer-centric design, e-commerce, regulatory compliance, logistics, recyclable nonwovens, recyclable aerosol caps, environmental responsibility, flexible packaging, supply chain, publicly traded, sustainable packaging, recyclability, workforce training, advanced recycling technologies, eco-friendly packaging solutions, rigid packaging, sustainable product design, recycling technologies, custom engineered packaging, community involvement, global supply network, sustainable manufacturing practices, innovation, environmental impact reduction, food and beverage, innovative material science, community programs, customer solutions, rigid containers, custom packaging, market growth, plastic packaging, rigid plastic, flexible plastic, film manufacturing, food safety, agricultural films, pet care packaging, eco-friendly materials, recyclable packaging, bottle manufacturing, caps and closures, dispensing solutions, labeling services, adhesive tape, pallet wrap, lamination technology, post-consumer recycled, packaging design, dimensional decoration, photorealistic printing, decorative films, supply chain solutions, environmental strategy, logistics support, innovation centers, ipp and pet materials, polymer solutions, adhesive technologies, supply chain sustainability, manufacturing excellence, global footprint, rapid prototyping, product testing, climate impact, market expertise, business resilience, brand differentiation, safety compliance, chemicals, consumers, environmental services, renewables &amp; environment, health care, health, wellness &amp; fitness, hospital &amp; health care, shipping, logistics &amp; supply chain, research &amp; development, mechanical or industrial engineering, consumer internet, internet, information technology &amp; services, food &amp; beverages</v>
          </cell>
          <cell r="J457" t="str">
            <v>Sendgrid, Outlook, Microsoft Azure Hosting, Drupal, Hubspot, Slack, Salesforce, Facebook Custom Audiences, Google Maps (Non Paid Users), Google Maps, AppNexus, iCIMS, Facebook Login (Connect), Google Analytics, Google Tag Manager, Facebook Widget, Mobile Friendly, reCAPTCHA, Remote</v>
          </cell>
          <cell r="K457">
            <v>9370588224</v>
          </cell>
          <cell r="L457" t="str">
            <v>Merger / Acquisition</v>
          </cell>
          <cell r="M457">
            <v>8400000000</v>
          </cell>
          <cell r="N457">
            <v>45597</v>
          </cell>
          <cell r="O457">
            <v>12311000000</v>
          </cell>
          <cell r="Q457" t="str">
            <v>Berry Global, Inc. is a global leader in innovative packaging solutions for consumer and healthcare products, emphasizing sustainability and customized value-added solutions. Headquartered in Evansville, Indiana, the company has grown significantly since its founding in 1983, now operating as part of the combined Amcor and Berry Global entity following their merger. With over 34,000 employees across more than 200 locations in over 40 countries, Berry Global reported net sales of $12.3 billion in fiscal 2024.
The company specializes in high-quality packaging solutions that protect everyday items and enhance brands. Its offerings include engineered materials, nonwoven specialty materials, flexible films, containers, and closures for various markets, including food, beverage, and healthcare. Berry Global is committed to sustainability and innovation, focusing on responsible packaging that meets consumer needs while driving growth. The company aims to provide exceptional service and develop differentiated products that support a circular economy.</v>
          </cell>
          <cell r="R457">
            <v>1967</v>
          </cell>
        </row>
        <row r="458">
          <cell r="A458" t="str">
            <v>HRSG - Innovative Business Solutions</v>
          </cell>
          <cell r="B458">
            <v>0</v>
          </cell>
          <cell r="C458">
            <v>55000</v>
          </cell>
          <cell r="D458" t="str">
            <v>human resources</v>
          </cell>
          <cell r="E458" t="str">
            <v>http://www.hrsgonline.com</v>
          </cell>
          <cell r="F458" t="str">
            <v>http://www.linkedin.com/company/hrsgonline</v>
          </cell>
          <cell r="G458" t="str">
            <v>South Brunswick Township</v>
          </cell>
          <cell r="H458" t="str">
            <v>New Jersey</v>
          </cell>
          <cell r="I458" t="str">
            <v>erecruiting, hr consulting, tax &amp; compliance management, employee data management, thirdparty contracting, executive search &amp; placement, hr training, employee benefits administration, attendance &amp; absence management, payroll administration, human resources services, b2b, workforce optimization, talent acquisition, absence management, nonprofit hr services, telecommunications, government, consulting, employee engagement, hr data management, talent management, employee benefits, hr digital transformation, global hr services, hr outsourcing, workforce planning, attendance management, operational efficiency, management consulting, organizational design, data management, leadership training, executive search, training programs, corporate talent acquisition, outsourcing services, hr analytics, hr technology, hrms, training and development, consumer goods, multinational hr solutions, human resource management, employee engagement programs, e-recruiting, executive placement services, risk management, hr process outsourcing, tax compliance, compliance management, performance management, leadership development, hr solutions, services, training technology, workforce analytics, management consulting services, human resources and staffing, project management, organizational effectiveness, hr compliance consulting, hr services, hcm platform, cloud-based solutions, payroll processing, staffing solutions, business process outsourcing, human resources management, employee training, certification courses, strategic hr consulting, workforce management, international hr services, remote workforce solutions, cost-effective hr solutions, automation in hr, business agility, organizational development, certification in hr, cloud hr software, flexible hr solutions, remote onboarding, diversity and inclusion, employee retention, resourcing solutions, business efficiency, digital hr transformation, collaboration tools, consulting services, corporate governance, service excellence, best practices, iso certification, sedex compliance, continuous improvement, employee data security, organizational culture, non-profit, professional training &amp; coaching, staffing &amp; recruiting, training &amp; development, consumers, productivity, nonprofit organization management</v>
          </cell>
          <cell r="J458" t="str">
            <v>MailJet, Outlook, Microsoft Office 365, GoDaddy Hosting, Amazon AWS, Hubspot, Slack, WordPress.org, Google Tag Manager, Disqus, Google Font API, Apache, Mobile Friendly, Remote</v>
          </cell>
          <cell r="O458">
            <v>79100000</v>
          </cell>
          <cell r="Q458" t="str">
            <v>HRSG - Innovative Business Solutions is a group of companies based in Pakistan, with additional offices in the USA, UAE, and KSA. Since its establishment in 1992, HRSG has specialized in providing global human resources and business solutions. The company supports over 800 clients and manages 65,000 associates across various industries, including technology, consumer goods, telecommunications, and nonprofits.
HRSG offers a comprehensive range of services, including executive search, HR process outsourcing, managed staffing services, premium consulting, and training and development. Their solutions are designed to enhance organizational effectiveness and streamline HR operations. With a focus on agility and compliance, HRSG utilizes proven processes and advanced technologies to deliver scalable and integrated services that maximize efficiency and employee potential. The company has established partnerships with notable organizations such as Samsung, NestlÃ©, and the British Council, reinforcing its reputation as a trusted HR service provider.</v>
          </cell>
          <cell r="R458">
            <v>1992</v>
          </cell>
        </row>
        <row r="459">
          <cell r="A459" t="str">
            <v>Fintech</v>
          </cell>
          <cell r="B459">
            <v>0</v>
          </cell>
          <cell r="C459">
            <v>3800</v>
          </cell>
          <cell r="D459" t="str">
            <v>financial services</v>
          </cell>
          <cell r="F459" t="str">
            <v>http://www.linkedin.com/company/fintech-net</v>
          </cell>
          <cell r="G459" t="str">
            <v>Tampa</v>
          </cell>
          <cell r="H459" t="str">
            <v>Florida</v>
          </cell>
          <cell r="I459" t="str">
            <v>data, beverage payment solution, analytics, ap automation, financial reporting, alcohol electronic payment, alcohol payment solution, payment processing, electronic payment services, beverage electronic payment, ecommerce, scanbased trading, ar automation, information technology &amp; services, e-commerce, consumer internet, consumers, internet</v>
          </cell>
          <cell r="J459" t="str">
            <v>Salesforce, Gmail, Pardot, Google Apps, Amazon AWS, Cloudflare DNS, Sendgrid, Mimecast, Outlook, Microsoft Office 365, Microsoft Azure Hosting, Backbone JS Library, ADP Workforce Now, React, CloudFlare, Atlassian Cloud, Citrix NetScaler, Figma, Remote, SQL, Apache Kafka, Databricks, Cisco Unified Intelligence Center, Apache Druid, MongoDB, OpenSearch, Google AlloyDB for PostgreSQL, CallMiner Eureka, Hubspot, Linkedin Marketing Solutions, C#, Microsoft.NET Core 3.1, PowerBI Tiles, Auth0, Oracle Analytics Cloud, PostgreSQL, AWS SDK for JavaScript, Microsoft Azure Monitor, ASP.NET, Pimcore, AI, Azure Data Lake Storage, Zendesk, .NET</v>
          </cell>
          <cell r="L459" t="str">
            <v>Private Equity</v>
          </cell>
          <cell r="M459">
            <v>0</v>
          </cell>
          <cell r="N459">
            <v>45139</v>
          </cell>
          <cell r="Q459" t="str">
            <v>Fintech (Financial-Information-Technologies, LLC) is a business solutions provider based in Tampa, FL, specializing in accounts payable automation technology for the hospitality, retail, and beverage alcohol industries. With nearly 35 years of experience, Fintech leads in automating B2B invoice processing and payment collection across the United States. The company supports over 292,000 retail and hospitality businesses and more than 7,800 distributors, enhancing efficiency in invoice management and supply chain operations.
The flagship platform, PaymentSourceÂ®, automates invoice payment submissions and reconciliations for both alcohol and general B2B transactions. Fintech also offers additional solutions such as Scan-Based Trading for retail clients, tools for governance and compliance, and a CRM solution tailored for alcohol suppliers. Their interconnected suite of services includes inventory management, data insights, and a centralized portal for invoice tracking, all designed to address operational challenges and improve cash flow for businesses of all sizes.</v>
          </cell>
          <cell r="R459">
            <v>1991</v>
          </cell>
        </row>
        <row r="460">
          <cell r="A460" t="str">
            <v>ABC News</v>
          </cell>
          <cell r="B460">
            <v>0</v>
          </cell>
          <cell r="C460">
            <v>11000</v>
          </cell>
          <cell r="D460" t="str">
            <v>media production</v>
          </cell>
          <cell r="F460" t="str">
            <v>http://www.linkedin.com/company/abcnews</v>
          </cell>
          <cell r="G460" t="str">
            <v>New York</v>
          </cell>
          <cell r="H460" t="str">
            <v>New York</v>
          </cell>
          <cell r="I460" t="str">
            <v>news, digital, breaking news, entertainment, broadcast media, digital media, social media, journalism, news production, live coverage, games, media, consumer internet, internet, information technology, broadcast media production &amp; distribution, consumers, information technology &amp; services</v>
          </cell>
          <cell r="J460" t="str">
            <v>Amazon AWS, Google Cloud Hosting, Kaltura, Backbone JS Library, Adobe TestAndTarget, Omniture (Adobe), New Relic, Google Font API, Offerpop, Nginx, Wirewax, Mobile Friendly, Google Maps (Non Paid Users), Bootstrap Framework, Typekit, Mixpanel, Akamai RUM, Disqus, Varnish, WordPress.org, Facebook Widget, Facebook Login (Connect), Facebook Like Button, AppDynamics, Ubuntu, Apache, Google Maps, Google Tag Manager, Vimeo, DoubleClick, SoundCloud, Friendbuy, SOASTA, LivePerson Monitor</v>
          </cell>
          <cell r="Q460" t="str">
            <v>ABC News is a prominent American broadcast and digital news organization, part of The Walt Disney Company. It provides 24/7 news coverage across television, online platforms, streaming, and audio formats. As the news division of the American Broadcasting Company (ABC), it delivers in-depth journalism on a wide range of global events, including politics, climate change, and significant crises.
The organization features flagship programs such as *Good Morning America*, *World News Tonight with David Muir*, and *20/20*, which offer daily reporting and investigative specials. Its digital platform, ABCNews.com, has evolved significantly since its launch in 1997, becoming one of the largest online news platforms in the U.S. ABC News Live provides continuous streaming, and the organization also produces podcasts and primetime specials. Under the leadership of Kimberly Godwin, the first Black woman to lead a major broadcast news network, ABC News continues to adapt and innovate in the media landscape.</v>
          </cell>
        </row>
        <row r="461">
          <cell r="A461" t="str">
            <v>CenturyLink</v>
          </cell>
          <cell r="B461">
            <v>0</v>
          </cell>
          <cell r="C461">
            <v>24000</v>
          </cell>
          <cell r="D461" t="str">
            <v>information technology &amp; services</v>
          </cell>
          <cell r="E461" t="str">
            <v>http://www.centurylink.com</v>
          </cell>
          <cell r="F461" t="str">
            <v>http://www.linkedin.com/company/centurylink</v>
          </cell>
          <cell r="G461" t="str">
            <v>Monroe</v>
          </cell>
          <cell r="H461" t="str">
            <v>Louisiana</v>
          </cell>
          <cell r="I461" t="str">
            <v>hosting, global data centers, security, voice, it consulting, cloud, communications, big data analytics, video &amp; data, managed services, web hosting, content delivery, it services &amp; it consulting, b2c, data centers, services, fiber network, data analytics, security solutions, broadband access, telecom data services, wired and wireless telecommunications carriers (except satellite), b2b, telecom services, telecom solutions, voice services, telecom provider, data center, telecom industry, information technology, internet provider, data management solutions, wholesale trade, fiber-optic network, digital services, enterprise data solutions, broadband internet, cybersecurity, internet service provider, cloud migration, it security services, enterprise telecom, cloud computing, cloud services provider, residential internet, fiber internet, enterprise solutions, managed it services, cloud computing services, data services, digital transformation services, fiber optic network, broadband services, network security, international presence, fiber network expansion, consulting, security services, cloud infrastructure, it consulting services, internet service providers, cloud hosting, managed security, managed hosting services, network infrastructure, digital tv, enterprise software, international data centers, fiber optics deployment, network management, it solutions, business consulting, fiber expansion, it support, data center colocation, telecommunications, unified communications, residential broadband, colocation, cloud infrastructure services, digital transformation, fiber-optic, data center services, managed it, customer service, cloud solutions, retail, it security, telecom infrastructure, government, wholesale services, telecommunications company, wholesale telecom, network services, broadband, business internet, fiber technology, high-speed internet, risk management, managed hosting, cloud services, data colocation, fiber optics, data management, dsl services, home phone service, voip plans, unlimited data, no annual contract, internet bundles, reliable network, wifi equipment provided, customer support, quick bill pay, streaming tv options, smart-home devices, video conferencing, connected home, home automation, multi-device support, hd streaming, affordable connectivity, data caps, network uptime, cybersecurity features, parental controls, easy sign-up, streaming options, local channels, national calling, international calling plans, cloud dvr, live tv, instant messaging, video chat, home entertainment, move services easily, online account management, self-installation, satellite tv partnerships, customer satisfaction, referral rewards, community support, installation support, support for devices, internet speed test, fast upload speeds, quick customer service, payment options, address validation, service availability, data overage protection, finance, distribution, transportation &amp; logistics, energy &amp; utilities, information technology &amp; services, management consulting, enterprises, computer software, internet infrastructure, internet, computer &amp; network security, consumer electronics, consumers, hardware, internet of things, social media, consumer internet, financial services, home services, professional services, television service providers</v>
          </cell>
          <cell r="J461" t="str">
            <v>Salesforce, Microsoft Office 365, VueJS, Slack, Bluekai, DemandBase, Brightcove, Contently, Drupal, Microsoft Application Insights, Atlassian Cloud, Citrix, AWS SDK for JavaScript, OneTrust, Citrix NetScaler, StackAdapt, The Trade Desk, ActiveProspect, Salesforce Live Agent, Linkedin Marketing Solutions, DoubleClick, Google Dynamic Remarketing, Bootstrap Framework, Bing Ads, Google Tag Manager, Tealium, MotionPoint, Facebook Login (Connect), Shutterstock, Simpli.fi, Criteo, AppNexus, Yahoo Ad Manager Plus, Google AdWords Conversion, Google Play, Yahoo Analytics, DoubleClick Conversion, Upsellit, DoubleClick Floodlight, OpinionLab, Visual Website Optimizer, New Relic, Vimeo, Amadesa, Google Font API, Twitter Advertising, WordPress.org, Mobile Friendly, Facebook Widget, Optimizely, Cedexis Radar, iTunes, Facebook Custom Audiences, Adobe Media Optimizer, AppDynamics, Google Analytics, YouTube, Cloudinary</v>
          </cell>
          <cell r="K461">
            <v>148000000</v>
          </cell>
          <cell r="L461" t="str">
            <v>Other</v>
          </cell>
          <cell r="M461">
            <v>140000000</v>
          </cell>
          <cell r="N461">
            <v>44470</v>
          </cell>
          <cell r="O461">
            <v>13108000000</v>
          </cell>
          <cell r="P461">
            <v>78</v>
          </cell>
          <cell r="Q461" t="str">
            <v>CenturyLink, now operating as a brand under Lumen Technologies, is a telecommunications company that provides high-speed internet, digital voice, and TV services. It serves a diverse range of customers, including residential, small business, enterprise, government, and wholesale clients across the United States. The company has a rich history, originating from the Oak Ridge Telephone Company founded in 1930 and evolving through various acquisitions and rebranding efforts.
CenturyLink offers a variety of services, including fiber-optic and DSL internet, landline phone services, and TV options for residential and small business customers. For enterprise and government clients, it provides local and long-distance voice services, broadband, and advanced solutions through the Lumen Platform. The company also supports wholesale markets by offering unbundled network elements to other providers. With a focus on technology for the 4th Industrial Revolution, CenturyLink operates a global fiber network that underpins emerging technologies.</v>
          </cell>
          <cell r="R461">
            <v>1930</v>
          </cell>
        </row>
        <row r="462">
          <cell r="A462" t="str">
            <v>Intellias</v>
          </cell>
          <cell r="B462">
            <v>0</v>
          </cell>
          <cell r="C462">
            <v>3000</v>
          </cell>
          <cell r="D462" t="str">
            <v>information technology &amp; services</v>
          </cell>
          <cell r="E462" t="str">
            <v>http://www.intellias.com</v>
          </cell>
          <cell r="F462" t="str">
            <v>http://www.linkedin.com/company/intellias</v>
          </cell>
          <cell r="G462" t="str">
            <v>Chicago</v>
          </cell>
          <cell r="H462" t="str">
            <v>Illinois</v>
          </cell>
          <cell r="I462" t="str">
            <v>mobile development, artificial intelligence, product engineering, artificial intelligence &amp; machine learning, java, product development, iot, data science amp big data, machine learning, internet of things, technology consulting, experience design, uxui design, mobility, software engineering, data solutions, net, digital consulting, data analytics, cloud amp devops, intelligent dedicated teams, software development, cloud, big data, devops, custom software development, aiml, saas, embedded software, connected car, it outsourcing, nearshore outsourcing, advanced technology, intelligent automation, security, consulting, managed delivery, navigation, cloud devops, digital transformation, solution discovery, fintech software development, platform development, nearshore software development, virtual captive, project outsourcing, autonomous amp adas, dedicated development center, data science big data, web development, automotive expertise, custom enterprise solutions, ecu, autonomous adas, blockchain, enterprise software, education, finance technology, automotive, software, finance, information technology, it services &amp; it consulting, b2b, microservices architecture, information technology and services, bss/oss development, media streaming, operations support, location services, iot solutions, edge computing systems, digital product development, smart mobility, iot platform development, digital experience platforms, digital ecosystems, quality engineering, ai-assisted engineering, digital logistics, energy &amp; utilities, connected factory solutions, e-commerce, d2c, risk management, geospatial data analytics, telecom software, construction &amp; real estate, cloud migration, connected products, media content delivery, high-tech, client-centric approach, sustainable technology, enterprise cloud, ai-powered products, logistics &amp; supply chain, connected vehicles, cloud solutions, data &amp; analytics, smart city solutions, geospatial analytics, ai &amp; ml for retail, fintech solutions, industry-specific solutions, data science, digital agriculture, cybersecurity, 5g solutions, ai copilot applications, automotive solutions, predictive maintenance, project management, cloud-native architectures, agile development, ai &amp; ml for banking, media &amp; entertainment, digital health ecosystems, financial services, retail, telecommunications, application modernization, ai infrastructure, mobile app development, connected vehicle solutions, predictive ai models, digital twin, edge computing, ai &amp; ml solutions, ai-driven supply chain, cloud computing, digital product innovation, cybersecurity solutions, smart inventory management, e-commerce development, travel &amp; hospitality, data platforms, services, cloud &amp; devops, automotive connectivity, location-based services, ai in manufacturing, automated testing, autonomous driving software, telecom network virtualization, telecom solutions, healthcare, automated quality assurance, computer systems design and related services, ai &amp; iot accelerators, digital twin technology, cloud services, big data platforms, healthcare software, operational efficiency, digital health, ai-powered solutions, it services, real-time traffic management, automotive software, cloud-native telecom solutions, ai &amp; ml, high-tech innovation, application development, software modernization, microservices, cloud engineering, agile methodology, managed support services, telecom services, retail solutions, healthcare it solutions, financial services it, ai engineering, project portfolio management, performance engineering, quality control, user experience design, resource allocation, change management, stakeholder engagement, iot development, ott platforms, bss development, oss solutions, telecom digital services, embedded systems testing, robust testing frameworks, innovation management, cost optimization services, technical consulting, customized software solutions, manufacturing, distribution, consumer products &amp; retail, transportation &amp; logistics, information technology &amp; services, management consulting, enterprises, computer software, outsourcing/offshoring, consumer internet, consumers, internet, productivity, health care, health, wellness &amp; fitness, hospital &amp; health care, app development, apps, design, mechanical or industrial engineering</v>
          </cell>
          <cell r="J462" t="str">
            <v>Route 53, Outlook, Microsoft Office 365, CloudFlare Hosting, Cloudflare DNS, Jira, Atlassian Confluence, React, SumoMe, Slack, Salesforce, Hubspot, Visual Website Optimizer, Mobile Friendly, WordPress.org, Google Tag Manager, Google Analytics Ecommerce Tracking, Facebook Login (Connect), Facebook Widget, Facebook Custom Audiences, Node.js, Android, React Native, Remote, IoT, AI, Microsoft Windows Server 2012, Remote Desktop Services, Microsoft Active Directory Federation Services, Cisco VPN, , Python, Kotlin, VueJS, Cypress, PHP, Laravel, CANalyzer, Infolinks, Azure Linux Virtual Machines, AWS SDK for JavaScript, Cognito, SQL, OpenTelemetry, AWS Trusted Advisor, Amazon EKS Anywhere, Kubernetes, Crystal Ball, Nginx, Envoy, Apache ActiveMQ, Apache Kafka, GitLab, Terraform, HELM, Flow, Intel, ServiceNow, ServiceNow Virtual Agent, Databricks, Microsoft SQL Server Reporting Services, Azure Cosmos DB, Hadoop HDFS, Azure Synapse Analytics, Azure Data Factory, MLflow, Azure Machine Learning, GitHub, Microsoft Azure Monitor, Scala, Spark, Semrush, Docker, Lambda Cloud, Google AdWords Conversion, SNS, Amazon Simple Queue Service (SQS), Confluence, Amazon CloudWatch, Amazon Kinesis, Amazon S3, API Gateway, Aurora, AWS Secrets Manager, Azure Devops, ECS, PostGIS, PostgreSQL, Spring, Spring Boot, Spring Cloud, BIRT, Connect, REST, Tor, Weibo, Workday, Angular, Javascript, TypeScript, HTML5 Maker, CSS, Flutter, Dart, Apache Spark, Amazon FreeRTOS, AWS Step Functions, AWS Fargate, BlueTie Vault, Opsgenie, Splunk, GEODIS, CPI, NGRX, Hibernate, AWS CodePipeline, Jenkins, Amazon EC2, Rust, AWS Analytics, Firebase, Google, Microsoft Power Platform, Microsoft Power Apps, Microsoft Power Automate, Power BI Documenter, DATAVERSE LTD, SharePoint, Microsoft 365, Azure Analysis Services, Istio, Argocd, Groovy, Git, Ansible, etcd, Secured MVC Forum on Windows 2012 R2, Unix, Apple macOS, Akamai CDN Solutions, AWS VPN, Blue Coat ProxySG, Infoblox DHCP, Harmony Email &amp; Collaboration, AWS Transfer for SFTP, Weborama, Azure Active Directory B2C, Red Hat OpenShift, Hbase, Amazon Managed Streaming for Apache Kafka (Amazon MSK), BlackBerry QNX, Amazon Linux 2, codebeamer, Amazon DynamoDB, GitHub Actions, Frame, Maven, JUnit, Oracle Analytics Cloud, Oracle XML DB, Eclipse, IntelliJ IDEA, AdBay, IBM Db2 for Linux, UNIX, and Microsoft Windows, Qt, Prometheus, ELK Stack, Grafana, Triple Whale, Magento, Adobe Experience Manager, Act!, Gem, Streams, Microsoft Fabric, PowerBI Tiles, HashiCorp Vault, Mulesoft, SAP, BizTalk Server, Snowflake, OneTrust Tech Risk &amp; Compliance, WebOffice, Google Workspace, Figma, SonarQube Server (formerly SonarQube), Elasticsearch, Make, Amazon Personalize, C#, Redis, Harness, Amazon Elastic MapReduce (EMR), SAP Commerce Cloud, dynaTrace, Kibana, Amazon SageMaker, Unity, Selenium, Testng, Cucumber, Robot Framework, Google Hybrid Cloud, Bamboo, Bitbucket, Apache Subversion (SVN) Server on Ubuntu 18.04 LTS, ACL, Sales Cloud Einstein, Salesforce Service Cloud, Apex, Amazon Managed Workflows for Apache Airflow (MWAA), Azure Service Fabric, PySpark, Spark SQL, MongoDB, RabbitMQ, Redux, Playwright, Azure Virtual Machines, Azure Active Directory, Azure Monitor, Azure Log Analytics, Bash, Microsoft PowerShell, PL/SQL, Oracle Exadata Cloud Service, Google Cloud Platform, Vector, SS&amp;C, Copilot, Jetpack, Gradle, Android Studio, Adobe Commerce, Barracuda Email Security Service, Fastly CDN, Azure Container Instances, Microsoft Application Insights, Amazon Elastic Load Balancing, Azure App Service, Azure Artifacts, Azure Functions, Azure Key Vault, Azure Pipelines, Azure Repos, Azure Resource Manager, IBM Storage Suite for IBM Cloud Paks, JFrog Artifactory, SonarQube, QGIS, go+, Amazon Redshift, AWS Glue, AWS Lambda, ANGEL LMS, Athena, MySQL, R, Amazon Web Services (AWS), Mendix, SAP SuccessFactors, Nagios, ASP.NET, Nestjs, Dell EMC PowerScale, Azure OpenAI Service, Azure Service Bus, Azure API Management, Microsoft Graph, Cisco AppDynamics, OpenAI, Claude, Meta Code Llama, Storyboard to SwiftUI Converter, FOUNDATION, SES, XCTest, SWIFT, Flyway, AWS CloudFormation, Snap, Apache, ebs, Apollo, Google AlloyDB for PostgreSQL, OpenSearch, Datadog, IBM ILOG CPLEX Optimization Studio, New Relic, Azure Databricks, Delta Lake, Unity Catalog, n8n, Azure Data Lake Storage, AWS Bedrock, Descartes Systems, Formassembly, Ubuntu, NVIDIA Jetson, Temporal Cloud, Microsoft Azure, Airflow, Akka, Salesforce CRM, Salesforce Marketing Cloud, CONTROL, EFI, Process automation package for service request creation in SAP S/4HANA Utilities, SAP Solution Manager, SAP Data Services, CAT, Next.js, Fastapi, Django, Flask, Blazor, Drupal, AVEVA PDMS, Refinitiv World-Check Risk Intelligence, Langchain, OpenAI Whisper, Meta Llama 3, Salesforce CRM Analytics, GitHub Copilot, Oracle Data Cloud, AWS GovCloud, Salesforce Lightning Web Components, Certinia, Jest, MUI, Tailwind, CallMiner Eureka, Nevron Vision for SSRS, Visual Studio, C# (C Sharp), DotNetNuke, Microsoft Dynamics 365 CE, Microsoft Sql Server, Google Analytics, Microsoft Windows Embedded Compact, Assemble, ISO+â„¢, Oracle Bare Metal Cloud Services, Microsoft OneDrive for Business, GRPC, Google Ads, Facebook, Instagram, Twitter Advertising, Mode, Microsoft Office, Visio, Amazon CloudFront, Sizmek (MediaMind), Automation Anywhere, Zephyr, Shopify, Liquid, PEX, Lighthouse 360, WP-Oauth, HTML Pro, Argon CI/CD Security, Oracle E Business Suite, Oracle Database, Oracle 12c, Amazon RDS for MySQL, Red Hat, AWS Single Sign-On, Oracle E-Business Suite 12, Azure Storage Explorer, .NET, ProclivityMedia, Terminus (by DemandScience), Totango, Apache Airflow, Stitch, Google Cloud BigQuery, Metabase, Olo, Delta, Linkedin Marketing Solutions, Bicep, NVIDIA, Barracuda MSP, Ning, BASE, Salesforce CPQ, AVRO, J2EE, Standalone Tomcat - Java Servlet and JSP Platform by TurnKey Linux (HVM), EJBCA, JPA Health, Oracle WebLogic, IBM WebSphere Message Broker, Red Hat JBoss Enterprise SOA Platform, Oracle Cloud Infrastructure, Amazon EC2 Container Service, NopCommerce, Stripe, Vanta, Zoomdata, FlipHTML5, Jamf, Okta, mO Jira OAuth SSO, Jira OpenID Connect SSO, Jira OIDC SSO, SAM, Visual Studio Code, Dynamics 365 CRM, IBM Data Warehouse, GraphQL, JWT, dbt, Pages, Azure Portal, Amazon Virtual Private Cloud (Amazon VPC), IBM Spectrum LSF, Snow, Snowpark, Microsoft Dynamics CRM Consulting, Amazon ElastiCache, AWS Glue Data Catalog, Kiosked, SAP S/4HANA, OpenText, SAP Fiori, ABAP, Atlassian Cloud, Amazon Simple Storage Service (S3), LangGraph, Twitter Ads, Vertex AI, Google Cloud Run, Google Compute Engine</v>
          </cell>
          <cell r="L462" t="str">
            <v>Merger / Acquisition</v>
          </cell>
          <cell r="M462">
            <v>0</v>
          </cell>
          <cell r="N462">
            <v>45505</v>
          </cell>
          <cell r="O462">
            <v>614500000</v>
          </cell>
          <cell r="Q462" t="str">
            <v>Intellias is a global software engineering and digital consulting company founded in 2002, with its headquarters in Chicago, Illinois. The company has a strong presence with over 3,000 professionals across 17 offices worldwide. Intellias partners with Fortune 500 enterprises and top-tier organizations to drive digital transformation in North America, Europe, the Middle East, and Asia.
The company specializes in custom software development and digital consulting, offering advanced technologies such as IoT, artificial intelligence, machine learning, big data, cloud computing, and DevOps. Its key services include digital logistics, cybersecurity, cloud migration, e-commerce development, and healthcare IT solutions. Intellias serves various industries, including automotive, FinTech, and digital services, focusing on delivering measurable outcomes for sustainable digitalization.</v>
          </cell>
          <cell r="R462">
            <v>2002</v>
          </cell>
        </row>
        <row r="463">
          <cell r="A463" t="str">
            <v>Eastman</v>
          </cell>
          <cell r="B463">
            <v>0</v>
          </cell>
          <cell r="C463">
            <v>14000</v>
          </cell>
          <cell r="D463" t="str">
            <v>chemicals</v>
          </cell>
          <cell r="E463" t="str">
            <v>http://www.eastman.com</v>
          </cell>
          <cell r="F463" t="str">
            <v>http://www.linkedin.com/company/eastman</v>
          </cell>
          <cell r="G463" t="str">
            <v>Kingsport</v>
          </cell>
          <cell r="H463" t="str">
            <v>Tennessee</v>
          </cell>
          <cell r="I463" t="str">
            <v>additives &amp; functional products, sustainability, innovation, diversity, plastics, chemicals, circular economy, materials, fibers, advanced materials, inclusion, major chemicals, industrials, chemical manufacturing, environmentally friendly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recyclable materials, copolyester, lightweight materials, sustainable manufacturing, energy efficiency, high melt strength materials, biodegradable plastics, sustainable chemical processes, plastics and rubber products manufacturing, recycled content materials, textile mills, e-commerce, safety and performance, impact strength polymers, medical equipment and supplies manufacturing, high-performance polymers, environmental sustainability, services, building materials, high clarity copolyesters, biodegradable packaging, consumer goods materials, advanced polymer solutions, packaging and labeling services, circular plastics, environmentally friendly materials, energy management, high melt flow polymers, automotive parts manufacturing, heat resistant polymers, high clarity polymers, chemical resistance materials, consumer goods, low voc materials, building material and construction products, sustainable materials, resin and synthetic rubber manufacturing, medical device plastics, low environmental impact plastics, industrial manufacturing, sustainable solutions, biodegradable resins, biocompatible materials, packaging materials, green chemistry, sustainable manufacturing processes, bio-based engineering plastics, impact-resistant materials, medical device materials, automotive plastics, bio-based polymers, medical applications, high-performance plastics, b2b, medical grade polymers, impact-modified polymers, sustainable packaging, ultra-clear plastics, recyclable film materials, manufacturing, impact resistant plastics, specialty chemicals, recyclable packaging, recyclable copolyesters, chemical intermediates, biobased materials, biodegradable resins for packaging, green polymers, recycling technology, chemical innovations, material solutions, environmental stewardship, product stewardship, climate action, greenhouse gas reduction, water management, waste reduction, life cycle assessment, coatings and inks, textile recycling, personal care products, food packaging solutions, market leadership, technology licensing, customer collaboration, agriculture solutions, carbon footprint reduction, hazardous waste management, supply chain responsibility, social responsibility, community partnerships, biodiversity conservation, military support initiatives, inclusivity in workforce, employee resource groups, product safety, quality control, innovation leadership, advanced polymers, biodegradable materials, medical packaging solutions, transportation materials, consumer goods manufacturing, eco-friendly products, renewable energy solutions, supply chain optimization, research and development, global partnerships, manufacturing excellence, environmental impact metrics, corporate governance, education and outreach programs, healthcare, distribution, consumer_products_retail, transportation_logistics, energy_utilities, construction_real_estate, environmental services, renewables &amp; environment, material science, consumer internet, consumers, internet, information technology &amp; services, oil &amp; energy, mechanical or industrial engineering, research &amp; development, health care, health, wellness &amp; fitness, hospital &amp; health care</v>
          </cell>
          <cell r="J463" t="str">
            <v>Route 53, Outlook, Amazon AWS, Backbone JS Library, Drupal, Microsoft Sharepoint, Marketo, Omniture (Adobe), SuccessFactors (SAP), Slack, Salesforce, Adobe Marketing Cloud, YouTube, Apache, Scene7, Google Analytics, Microsoft-IIS, Typekit, DoubleClick Conversion, Bootstrap Framework, Mobile Friendly, Google Dynamic Remarketing, DoubleClick, Adobe Media Optimizer, Verisign Seal, Google Tag Manager, reCAPTCHA, ASP.NET, Remote, ADP, Domino Printing Services, BASE, Olo, Flux, GAS, Microsoft Excel, SAP, Python, Databricks, Azure Machine Learning, Azure Virtual Machines, SharePoint, TSYS, DotNetNuke, Azure Data Factory, Azure Synapse, GoToAssist (FASTchat), Power BI Documenter, Mode, Azure Analysis Services, AWS Analytics, Perl, eCentral, Microsoft Azure Monitor, AWS Trusted Advisor, .NET, Microsoft.NET Core 3.1, Genetec, Onit, Salesforce CRM Analytics, PowerBI Tiles, Docker, Excel4Apps, Complex Media Network, Amazon Web Services (AWS), Freelance Distributed Control System (DCS), Cisco WebEx Teams, Adobe, Microsoft Office, Adobe Acrobat, Oracle Primavera, Tor, LabWare LIMS, GRIN, Micro, CAT, PRO.FILE, Google AdWords Conversion, Microsoft PowerPoint, SAP Business Planning and Consolidation (BPC), CET, Ionic, Elite Software HVAC Solution, REACH, Scipy, Siemens PROFIBUS, AC500 PLC, AVEVA InTouch HMI, TikTok Ads, Polarion, Bombora Measurement, HP Designjet, Atex, Adobe Creative Suite, Adobe Experience Manager, HTML5 Maker, CSS, Sass, Less, Javascript, Cisco Web Security Appliance S600v, Node.js, jQuery, Bootstrap, Git, Microsoft Teams, Avaya Session Border Controller, Compressor, SAP Plant Maintenance, Tableau, SentenceTransformers, CONTROL, Cisco VoIP, Visual Revenue, Genius, ABB Distributed Control Systems (DCS), Carbon, poly, Communicator, MicroStation, AutoCAD, AVEVA E3D Design, Laser Scanning, ServiceNow</v>
          </cell>
          <cell r="K463">
            <v>1285000000</v>
          </cell>
          <cell r="L463" t="str">
            <v>Debt Financing</v>
          </cell>
          <cell r="M463">
            <v>250000000</v>
          </cell>
          <cell r="N463">
            <v>45689</v>
          </cell>
          <cell r="O463">
            <v>8752000000</v>
          </cell>
          <cell r="Q463" t="str">
            <v>Eastman Chemical Company is a global specialty materials company founded in 1920. Originally established as Tennessee Eastman Corporation, it became an independent entity in 1994. The company employs around 14,000 people and operates manufacturing sites in over 100 countries, focusing on innovative and sustainable materials that enhance everyday products.
Headquartered in Kingsport, Tennessee, Eastman produces a diverse range of specialty chemicals, polymers, and materials for various applications. Its notable products include TENITE plastics, Eastman Tritanâ„¢ copolyester, and recycled materials under the Eastman Renew brand. The company serves multiple industries, including automotive, medical, packaging, and consumer goods, and is committed to health, safety, and environmental performance through its Responsible CareÂ® initiative. Eastman continues to emphasize sustainability and innovation in its operations.</v>
          </cell>
          <cell r="R463">
            <v>1920</v>
          </cell>
        </row>
        <row r="464">
          <cell r="A464" t="str">
            <v>Startup</v>
          </cell>
          <cell r="B464">
            <v>0</v>
          </cell>
          <cell r="C464">
            <v>3100</v>
          </cell>
          <cell r="D464" t="str">
            <v>management consulting</v>
          </cell>
          <cell r="F464" t="str">
            <v>http://www.linkedin.com/company/startup_5</v>
          </cell>
          <cell r="G464" t="str">
            <v>Palo Alto</v>
          </cell>
          <cell r="H464" t="str">
            <v>California</v>
          </cell>
          <cell r="I464" t="str">
            <v>business consulting &amp; services, management consulting</v>
          </cell>
          <cell r="J464" t="str">
            <v>Mailchimp Mandrill, Sendgrid, Gmail, Google Apps, MailChimp SPF, Braintree, Helpscout, Google Cloud Hosting, Backbone JS Library, VueJS, Mapbox, Gravity Forms, Google Analytics, YouTube, Hubspot, Google Maps, Mobile Friendly, Twitter Advertising, Google Maps (Non Paid Users), DoubleClick, Django, Adobe Media Optimizer, Linkedin Login, 33Across, Stripe, Linkedin Widget, Linkedin Marketing Solutions, Cedexis Radar, Google Font API, DoubleClick Conversion, Eventbrite, Facebook Widget, WordPress.org, Google AdSense, Facebook Custom Audiences, reCAPTCHA, AdRoll, Google Tag Manager, Nginx, Hotjar, Cloudinary, Google Dynamic Remarketing, Facebook Login (Connect), Apache, Vimeo, Shutterstock</v>
          </cell>
          <cell r="Q464" t="str">
            <v>Building the future, one idea at a time, together.</v>
          </cell>
          <cell r="R464">
            <v>2010</v>
          </cell>
        </row>
        <row r="465">
          <cell r="A465" t="str">
            <v>Encore</v>
          </cell>
          <cell r="B465">
            <v>0</v>
          </cell>
          <cell r="C465">
            <v>11000</v>
          </cell>
          <cell r="D465" t="str">
            <v>events services</v>
          </cell>
          <cell r="E465" t="str">
            <v>http://www.encoreglobal.com</v>
          </cell>
          <cell r="F465" t="str">
            <v>http://www.linkedin.com/company/encoreglobal</v>
          </cell>
          <cell r="G465" t="str">
            <v>Schiller Park</v>
          </cell>
          <cell r="H465" t="str">
            <v>Illinois</v>
          </cell>
          <cell r="I465" t="str">
            <v>developer tools, events services, audiovisual, enterprise software, software, information technology, event production, event technology, immersive experiences, audio-visual solutions, creative services, hybrid events, virtual events, in-person events, comprehensive event solutions, strategic planning, customer engagement, exhibit services, tradeshow services, certified technicians, global reach, hospitality venues, event industry professionals, corporate events, event marketing, customer satisfaction, transformative experiences, event logistics, event branding, digital signage, interactive displays, event strategy, audience engagement, diversity and inclusion, professional event planning, technology integration, immersive technology, event management, customer-first mindset, high-impact experiences, venue partnerships, event design, production management, technical expertise, event analytics, roi, event success metrics, event planning, production services, audiovisual solutions, content development, staging services, show management, conventions, trade shows, video solutions, lighting services, equipment rental, rigging services, event platforms, event infrastructure, presenter support, small meetings, weddings, event consulting, simultaneous interpretation, online exhibits, digital solutions, mobile apps, case studies, best practices, customer support, team collaboration, event experience design, tech &amp; tools, sustainability in events, innovation in events, diversity in events, industry advocacy, event formats, event production management, venue locator, global event solutions, project management, live streaming services, b2b, consulting, services, enterprises, computer software, information technology &amp; services, marketing &amp; advertising, events, productivity</v>
          </cell>
          <cell r="J465" t="str">
            <v>Outlook, Microsoft Office 365, Amazon AWS, Route 53, MailChimp SPF, Genesys, Angular JS v1, Genesys Cloud CX Platform, Magento, Eloqua, Magento 2 Enterprise, Magento Enterprise, Marketo, Amazon SES, Adobe Marketing Cloud, Slack, Zendesk, Hubspot, BugHerd, Google Tag Manager, Vimeo, Google Font API, Apache, WordPress.org, New Relic, Mobile Friendly, reCAPTCHA, Wix, Woo Commerce, Phoenix, Circle, AI, Remote, LinkedIn Sales Navigator, Salesforce CRM Analytics, ArcGIS Workforce, Acoustic, ClearCompany, Intercom, IoT, Tor, Yamaha Audio and Visual, AT&amp;T, Sound Forge, Epic, Motorola, /DB, Esri Reports, Vectorworks Spotlight, NetSuite, Excel4Apps, Azure Analysis Services, Realtime Targeting, Humanforce, Cascade CMS, Oracle Cloud, Power BI Documenter, Route, TSYS, Microsoft Office, BILL, Concur, Oracle Analytics Cloud, HelioScope, Micro, Jabra Headsets And Speakerphones, Smartsheet, Salesforce, CET, Git, Quip, SoundCloud, OneTrust Tech Risk &amp; Compliance, Brocade Switches, Blackmagic Design, BirdDogHR, PeopleSoft Absence Management, CoEx, Indicative, VLAN, LucidChart, 3M 360 Encompass - Health Analytics Suite, Oracle Sourcing, Switch Concepts, SQL, Gem, PowerBI Tiles, Tableau, Minitab Workspace, Microsoft Excel, Cisco Software-Defined Access, Azure Resource Manager, WebOffice, WMS, SAP Predictive Analytics, CAT, Panasonic IP-PBX, Electron, Oracle iProcurement, Ivanti Service Manager, Aha!, Microsoft Teams, ACL, AutoCAD, Autodesk 3ds Max, V-Ray, Adobe Photoshop, Strato, Wasp Barcode, Connect, Intel, Google AdWords Conversion, Micro Focus Service Manager, eCentral, UltiPro, ToutApp, TurboCAD, CONTROL, AdSpeed, IBM i on Power Systems, .NET, NTENT, Amazon Chime, Cvent, Intrado, PulsePoint, Microsoft Word, Adobe Acrobat, Logitech Video Conferencing, Enscape, Visio, Adobe Creative Cloud, Adobe After Effects, Microsoft PowerPoint, SketchUp, Cinema 4D, Workday Absence Management, Aja Video Systems, TripleLift, GFI, Retool, LinkedIn Ads, Less, Onit, GEP, Rise, UKG Pro Recruiting, SAP SuccessFactors Onboarding, HireVue, RADAN, Paradox, SharePoint</v>
          </cell>
          <cell r="O465">
            <v>1200000000</v>
          </cell>
          <cell r="Q465" t="str">
            <v>Encore is the world's largest event production company, with over 80 years of experience in the industry. Founded in 1937 and headquartered in Schiller Park, Illinois, Encore operates in more than 20 countries and employs around 14,000 professionals. The company generates approximately $1.4 billion in annual revenue and is recognized as a Great Place To Work Certified employer.
Encore offers a wide range of event solutions, including advanced audio-visual technology, production services, creative planning, design and fabrication, and comprehensive event execution for hybrid, virtual, and in-person gatherings. The company serves clients in the hospitality and corporate sectors, providing support for various events such as corporate meetings, product launches, conferences, and trade shows. Recently, Encore expanded its capabilities by acquiring FIRST, a leading global brand experience agency.</v>
          </cell>
          <cell r="R465">
            <v>1937</v>
          </cell>
        </row>
        <row r="466">
          <cell r="A466" t="str">
            <v>Warner Bros. Discovery</v>
          </cell>
          <cell r="B466">
            <v>0</v>
          </cell>
          <cell r="C466">
            <v>35000</v>
          </cell>
          <cell r="D466" t="str">
            <v>entertainment</v>
          </cell>
          <cell r="E466" t="str">
            <v>http://www.wbd.com</v>
          </cell>
          <cell r="F466" t="str">
            <v>http://www.linkedin.com/company/warner-bros-discovery</v>
          </cell>
          <cell r="G466" t="str">
            <v>New York</v>
          </cell>
          <cell r="H466" t="str">
            <v>New York</v>
          </cell>
          <cell r="I466" t="str">
            <v>media &amp; entertainment, entertainment providers, content portfolio, streaming technology, audience engagement, global media, streaming services, media platform, content marketing, publishing, innovation, gaming, content distribution, advertising, media partnerships, sports, television broadcasting, streaming platform, media content management, television series, global streaming strategy, distribution, media innovation, global content distribution, d2c, content strategy, content production, media brands, content development, media rights management, international media operations, content monetization, streaming platform technology, content licensing, digital media transformation, entertainment industry, media infrastructure, digital content delivery, media conglomerate, news, content partnerships, hbo max, content management, media ecosystem, film and tv production, entertainment, entertainment content, international markets, original programming, sustainability, audience targeting, content delivery networks, content creation, media industry, media technology, content, digital streaming, media strategy, media distribution, content creation tools, cable networks, content licensing agreements, media company, customer engagement, digital content, film production, cable channels, media and entertainment, content rights licensing, media content pipeline, content optimization, motion picture and video production, content personalization, media entertainment, media assets, media operations, media data analytics, streaming content optimization, media, international broadcasting, media analytics, services, content delivery, streaming, television, film, brands, global, storytelling, audiences, diversity, inclusion, equity, creativity, collaboration, digital attractions, audience analytics, programming, original content, broadcasting, narrative craft, brand development, franchise management, corporate social responsibility, community engagement, leadership, workforce diversity, inclusivity, global reach, consumer focused, interactive media, scripted content, unscripted content, cultural representation, digital services, technology integration, media rights, event coverage, network partnerships, creative teams, entertainment solutions, b2c, marketing &amp; advertising, games, environmental services, renewables &amp; environment, motion pictures &amp; film, information technology &amp; services, broadcast media</v>
          </cell>
          <cell r="J466" t="str">
            <v>Akamai, Route 53, Outlook, Microsoft Office 365, Amazon AWS, WP Engine, MongoDB, Workday, Slack, Salesforce, Adobe Marketing Cloud, Google Maps, reCAPTCHA, Google Tag Manager, Typekit, Facebook Custom Audiences, Google Plus, Omniture (Adobe), Google Analytics, Nginx, Akamai RUM, Google Font API, Mobile Friendly, WordPress.org, Workday Recruit, Chartbeat, Sophos Intercept X, ServiceNow, Confluence, Microsoft Intune Enterprise Application Management, Parallels Mac Management for Microsoft SCCM, Microsoft Active Directory Federation Services, Affilinet, Facebook, Instagram, TikTok, X, YouTube, Informatica Cloud Mass Ingestion, Informatica Intelligent Cloud Services (IICS), Informatica PowerCenter, Redshift, Snowflake, Teradata, Google, MAX by AppLovin, Olo, ironSource, Unity, Adobe Premiere Pro, Adobe After Effects, Adobe Photoshop, DaVinci Resolve, Aja Video Systems, SAP, Mode, AMP, CSS, TSYS, Tor, AWS Trusted Advisor, IBM ILOG CPLEX Optimization Studio, Microsoft Azure Monitor, SAP ECC, PeopleSoft Sales, Oracle Analytics Cloud, accessiBe, CallMiner Eureka, Braze, mParticle, Amplitude, Looker, dbt, Monte Carlo, Microsoft Windows Server 2012, Apple macOS, Kiosked, Android, Unreal Engine, Blueprint, , Azure Devops, Micro, Microsoft PowerShell, Azure Monitor, Microsoft Application Insights, Azure Log Analytics, Nreal, Azure Blueprints, Media Composer, Avid Pro Tools, Planon, IBM SPSS Modeler, Azure Migrate, Jira, Microsoft Word, Microsoft Excel, Microsoft PowerPoint, Javascript, TypeScript, Python, Google AlloyDB for PostgreSQL, Elasticsearch, Redis, Aurora, OpenSearch, ECS, Amazon Simple Queue Service (SQS), Docker, Git, Reltio Connected Data Platform, Final Cut Pro X, SQL, NTENT, , Microsoft Dynamics 365 Supply Chain Management, SWIFT, Kotlin, AWS SDK for JavaScript, Ruby On Rails, VueJS, React, GraphQL, Open AdStream, Box, Dash, Office365, BlipTV, NEC, LucidChart, Node.js, Kubernetes, Grafana, Amazon CloudWatch, Kibana, PagerDuty, Dealer.com, SharePoint, Microsoft OneNote, Discord, Sprout Social, Meltwater, Adobe, Apache Iceberg, Delta, Apache Hudi, Apple tvOS, IONOS, Dell iDRAC (Integrated Dell Remote Access Controller), AWS Analytics, Azure Analysis Services, Dynamics 365 Customer Insights, Power BI Documenter, Tableau, MicroStrategy, SAP BusinessObjects Business Intelligence (BI), Amazon Managed Streaming for Apache Kafka (Amazon MSK), Streams, .GIS, Azure Cosmos DB, Bookmark Website Builder, Star, NeonCRM, WhatsApp, Gem, Marc, Akamai Connected Cloud (formerly Linode), Svelte, Sass, SAP Ariba Platform, EVS, BASE, Cascade CMS, Cross Pixel Media, SAP S/4HANA, Google Ad Manager, FreeWheel, Snyk Code (SAST), Ad Astra, .NET, Microsoft Teams, Zoomdata, Prometheus, Amazon Web Services (AWS), Google Cloud Platform, Microsoft Office, Databricks, Nevron Vision for SSRS, Google Identity Services APIs, Apple News, Dynamics 365 Finance, Microsoft Power Platform, DATAVERSE LTD, NeoData, Azure Event Grid, Azure Service Bus, HireVue, UPS, SentenceTransformers, Board, IBM Content Manager for iSeries, Avast Software, Argon CI/CD Security, Flashtalking, Drone, Amazon CloudFront, Amazon DynamoDB, Amazon EKS Anywhere, Amazon S3, API Gateway, Lambda Cloud, Tines, Dagger, vFairs, Linkedin Marketing Solutions, Salesforce CRM Analytics, Shareaholic Content Amplification, SAP General Ledger Accounting (FI-GL), ABAP, Samsung GALAXY SDK, OneStat, Aviary, iTunes, Amazon Associates, Wider Planet, Cisco WebEx Teams, Excel4Apps, Google AdWords Conversion, AI, Oracle E Business Suite, Oracle Exadata Cloud Service, Microsoft SQL Server Reporting Services, SAP HANA, IBM Db2 for Linux, UNIX, and Microsoft Windows, MySQL, PostgreSQL, Rise, SAP CRM, SAP Supplier Relationship Management, Microsoft System Center Configuration Manager, ACL, Dalet Flex, Terraform, GitHub Actions, Jenkins, Microsoft Windows 10, Windows 11, Microsoft 365, Niagara Framework, ServiceNow Discovery, Blackline, Cadency by Trintech, Snowplow, Domo, Citrix App Layering, EFI, Cision, hCue, AFS Analytics, NAVER, Kona Web Application Firewall, PowerBI Tiles, DAX, C#, Nielsen NetRatings, Angular, Canva, Meta Ads Manager, Snap, Twitter Advertising, Pinterest, Reddit for business, Adobe Creative Cloud, ADP, PeopleDoc, LinkedIn Ads, FlipHTML5, Spark, Backstage, Argo, Microsoft Azure, Intel MAX, Azure Data Lake Storage, Claude, Faiss, Langchain, LlamaIndex, Mist, OpenAI, Pinecone, Weaviate, AutoCAD, ServiceNow IT Service Management (ITSM), Adform DMP, VMware, Ansible, Apple, Dell PowerEdge Servers, LENOVO, Sophos XG, HTML5 Maker, Amazon EC2, GitHub, Google Drive, Flickr Slideshow, Microsoft OneDrive for Business, ClassDojo, Wasp Barcode, Flow, Strato, Adobe InDesign, AWS Glue Data Catalog, OpenText, SAP BW/4HANA, SAP GRC, SAP IQ, SAP Solution Manager, Symantec PGP, Azure Data Lake Analytics, Informatica, Oracle Cloud, PEO, Descript, Oracle Hyperion Enterprise, Workplace by Facebook, AWS Transfer for SFTP, Totango, go+, Metabase, Posit, Perforce Visualization, ELK Stack, Mag+, Vista, Titan, BMC MainView Systems Management, Dell EMC SAN (Storage Area Network), SAP Asset Accounting (AA), Apache Kafka, RabbitMQ, Netflix, Pega BPM, Workday Recruiting, , Cinema 4D, Figma, SolarWinds RMM, PeopleSoft CRM, LogIC, Nielsen Ad Intel, Micro Focus Universal CMDB, AVRO, CAT, C-Link, IT.net, Quip, Route, Signal, HTML Pro, AWS CodePipeline, AWS CodeBuild, AWS CodeDeploy, AWS CloudFormation, AWS CloudTrail, Amazon Kinesis, Jest, Jasmine, Mocha, Salesforce Service Cloud, Oracle Commerce Cloud, Salesforce Marketing Cloud Intelligence (formerly Datorama), Salesforce Sales Cloud, MuleSoft Anypoint Platform, Apex, Salesforce Lightning Web Components, Salesforce Einstein AI, Amazon Connect, Adobe Firefly, VMware Horizon, Microsoft Project, Oracle Database, Keynote, Strategy (formerly MicroStrategy), Cisco Stealthwatch, LDRA TestBed, Tableau Desktop, CapCut, Salesforce Heroku, ShotGrid, PHP, Symfony, Workday HCM, Jamf Pro, Splunk, Apache Spark, Google Workspace, Adobe Creative Suite, Frame, Brocade Routers, Analyzer, Visio, Ning, Google Cloud Machine Learning Engine, eMaint CMMS, Air, Spring, Splunk SOAR, Verizon WAF, Google Cloud, Samsung, SNS, Microsoft Dynamics 365, Maya, , Amazon GameLift, Landmark Software, Concur, iManage, Informatica Cloud Data Integration, Telligent, Hive, Alight, Lumen5, TeamCity, Google Play, Airtable, Composer, Twitter Ads, Snapchat, OpenVMS, Square, Liebert, QlikView, monday CRM, Asana, Azure Virtual Machines, BERT, Tally.ERP 9, Cisco Aggregation Services Routers, ServiceNow IT Operations Management (ITOM), Flexera IT Asset Management (ITAM), Vanilla Forums, Dell EMC PowerStore, Dahua, Veeva Vault, Netcracker Solutions, FRAC Pumps, Make, CONTROL, SAP SQL Anywhere, WMS, Reaper, Logic Pro X, React/node.js Storefront, Cisco VPN, Citrix, Outsystems, Microsoft Power Apps, CSG, Amazon SageMaker, AWS Bedrock, Sizmek (MediaMind), Amazon Virtual Private Cloud (Amazon VPC), Microsoft Power Automate</v>
          </cell>
          <cell r="K466">
            <v>72000000000</v>
          </cell>
          <cell r="L466" t="str">
            <v>Merger / Acquisition</v>
          </cell>
          <cell r="M466">
            <v>72000000000</v>
          </cell>
          <cell r="N466">
            <v>45992</v>
          </cell>
          <cell r="O466">
            <v>37296000000</v>
          </cell>
          <cell r="Q466" t="str">
            <v>Warner Bros. Discovery (WBD) is a prominent global media and entertainment conglomerate formed on April 8, 2022, through the merger of WarnerMedia and Discovery, Inc. The company has a rich history dating back to 1923 when it was founded by the Warner brothers in Los Angeles. Over the decades, it has become a leader in film and television production, known for iconic films like *Casablanca* and *The Matrix*, as well as popular television series such as *Friends* and *House of the Dragon*.
Headquartered in Los Angeles, Warner Bros. Discovery operates 55 brand channels in over 220 countries and in more than 50 languages. The company offers major streaming services, including Max, HBO, and Discovery+, and has a significant presence in cable networks with channels like CNN, TNT, and Cartoon Network. Additionally, it produces animated content, operates a consumer products division, and provides sports content through TNT Sports and Eurosport. With a diverse portfolio, Warner Bros. Discovery plays a key role in the global entertainment landscape.</v>
          </cell>
          <cell r="R466">
            <v>2008</v>
          </cell>
        </row>
        <row r="467">
          <cell r="A467" t="str">
            <v>Nalco Water, An Ecolab Company</v>
          </cell>
          <cell r="B467">
            <v>0</v>
          </cell>
          <cell r="C467">
            <v>13000</v>
          </cell>
          <cell r="D467" t="str">
            <v>chemicals</v>
          </cell>
          <cell r="F467" t="str">
            <v>http://www.linkedin.com/company/nalco</v>
          </cell>
          <cell r="G467" t="str">
            <v>Naperville</v>
          </cell>
          <cell r="H467" t="str">
            <v>Illinois</v>
          </cell>
          <cell r="I467" t="str">
            <v>air, water, pollution control, oil, energy, sustainability, mining, chemical manufacturing, natural resources, environmental services, renewables &amp; environment, chemicals</v>
          </cell>
          <cell r="J467" t="str">
            <v>Akamai, Outlook, ServiceNow, Microsoft Office 365, Backbone JS Library, Amazon SES, Salesforce, ASP.NET, SiteCore, SOASTA, Google Dynamic Remarketing, New Relic, YouTube, IBM Websphere, DoubleClick Conversion, DoubleClick, Google Font API, Bing Ads, reCAPTCHA, Google Tag Manager, Google AdWords Conversion, AppDynamics, Google Remarketing, Mobile Friendly, Google AdSense, Google Analytics</v>
          </cell>
          <cell r="Q467" t="str">
            <v>Nalco Water, an Ecolab Company, is a global leader in water and process management solutions. Founded in 1928, the company provides a wide range of products and services to industrial and institutional customers across various sectors. Its mission focuses on minimizing water and climate impacts, reducing resource consumption, enhancing air quality, and optimizing operational costs and productivity. Headquartered in Naperville, Illinois, Nalco Water operates in over 130 countries and serves more than 100,000 customer sites.
The company offers a comprehensive portfolio that includes water treatment chemicals, process technologies, digital tools, and on-site expertise. Key services encompass boiler and cooling water treatment, influent pre-treatment, effluent post-treatment, and water reuse solutions. Nalco Water also specializes in mining chemicals and provides diagnostic feed, control, and monitoring systems. With a strong emphasis on sustainability and efficiency, Nalco Water supports various industries, including heavy and light industries, mining, and mineral processing, delivering tailored solutions to meet operational challenges.</v>
          </cell>
          <cell r="R467">
            <v>1929</v>
          </cell>
        </row>
        <row r="468">
          <cell r="A468" t="str">
            <v>Autodesk</v>
          </cell>
          <cell r="B468">
            <v>0</v>
          </cell>
          <cell r="C468">
            <v>16000</v>
          </cell>
          <cell r="D468" t="str">
            <v>information technology &amp; services</v>
          </cell>
          <cell r="E468" t="str">
            <v>http://www.autodesk.com</v>
          </cell>
          <cell r="F468" t="str">
            <v>http://www.linkedin.com/company/autodesk</v>
          </cell>
          <cell r="G468" t="str">
            <v>San Francisco</v>
          </cell>
          <cell r="H468" t="str">
            <v>California</v>
          </cell>
          <cell r="I468" t="str">
            <v>media entertainment, 3d design software &amp; technology, digital prototyping, sustainable design software, consumer software, cloud, media amp entertainment, mobile, plm, software, information technology, computer software: prepackaged software, technology, software development, internet, information technology &amp; services</v>
          </cell>
          <cell r="J468" t="str">
            <v>Akamai, Route 53, Outlook, Microsoft Office 365, Amazon AWS, Slack, Adobe Marketing Cloud, Omniture (Adobe), Zendesk, Heroku, Dropbox, Marketo, SparkPost, Salesforce, Amazon SES, Adobe CQ, ServiceNow, Salesforce Live Agent, Google Play, reCAPTCHA, Facebook Custom Audiences, Shopify, DoubleClick, dynaTrace, Hotjar, Facebook Login (Connect), Ruxit, Shutterstock, Squarespace ECommerce, Typekit, Google Tag Manager, Woo Commerce, Facebook Widget, Bootstrap Framework, Wistia, ASP.NET, Adobe TestAndTarget, Google Analytics, Mobile Friendly, Wix, Google Analytics Ecommerce Tracking, WordPress.org, WebEngage, Google AdSense, Microsoft-IIS, Greenhouse.io, Multilingual, Tealium, Apache, YouTube, Nginx, Vimeo, Google Font API, Yandex Metrica, AI, Autodesk Fusion 360 Manage PLM, BlueTie Vault, Inventor, Tor, Linkedin Marketing Solutions, AWS GovCloud, DatoCMS, Autodesk, AWS Trusted Advisor, Snowflake, Microsoft Azure Monitor, Airflow, Fivetran, C#, DotNetNuke, React, TypeScript, Node.js, Python, Fastapi, Make, Lambda Cloud, ABB Robotics, ARIS Simulation, Azure Digital Twins, Kubernetes, Docker, IBM ILOG CPLEX Optimization Studio, ECS, Amazon EKS Anywhere, Spinnaker, Jenkins, Terraform, go+, AWS SDK for JavaScript, Revit, Civil 3D, Construct, Hi-Media Performance, FUSION, SAP, CallMiner Eureka, Olo, AWS Step Functions, TensorFlow, PyTorch, scikit-learn, pandas, Langchain, Strands Retail, Zoomdata, Actionstep, Cisco Nexus Dashboard, Autodesk InfraWorks 360, AutoCAD, Staffbase, Microsoft Teams, Javascript, Cypress, Applitools, Amazon Web Services (AWS), Amazon Virtual Private Cloud (Amazon VPC), SAS Enterprise Guide, Amazon EC2, Salesforce CRM Analytics, Apple macOS, Fiddler Everywhere, Microsoft Active Directory Federation Services, Microsoft ADFS for Genesys Cloud, Microsoft Entra ID, Microsoft Windows Server 2012, Okta, PingOne Protect, SAM, AWS CloudFormation, Prometheus, Grafana, ELK Stack, Datadog, Copilot, ChatGPT, PowerBI Tiles, Adobe Analytics, Airtable, Miro, Cisco WebEx Teams, Power BI Documenter, Microsoft PowerPoint, Amazon S3, Google AdWords Conversion, PostgreSQL, Redis, SNS, Amazon Simple Queue Service (SQS), AWS EventBridge, PubNub, Amazon CloudWatch, OpenTelemetry, Splunk, SQL, AWS Batch, 3M 360 Encompass - Health Analytics Suite, Anaplan, Contentful, Amazon Managed Streaming for Apache Kafka (Amazon MSK), Redshift, Google Cloud BigQuery, ClickHouse, AWS Cloud Development Kit (AWS CDK), GitHub Actions, Gainsight, AWS Analytics, Azure Analysis Services, Spark, Amazon Kinesis, Apache Hadoop HDFS, CDK, API Gateway, Amazon CloudFront, AWS Transit Gateway, Sizmek (MediaMind), MySQL, Amazon DynamoDB, Aurora, Amazon Product Advertising API, Frame, LangGraph, Dell EMC PowerScale, Vscode, Cursor, dbt, Arena PLM, Akamai Connected Cloud (formerly Linode), CloudBees, Looker, Visual Studio, JFrog Artifactory, Flow, Autodesk BIM Collaborate, AWS Glue, Amazon SageMaker, AWS Lambda, Amazon Athena, Azure Data Factory, Azure Synapse Analytics, Azure Machine Learning, Azure Cognitive Services, Spring Boot, , Sensu, Gong, SharePoint, Django, Flask, OpenAI Whisper, Hugging Face, MongoDB, JWT, Kotlin, Box, BASE, Hive, PySpark, Azure Functions, AWS Fargate, IBM Storage Suite for IBM Cloud Paks, Google Kubernetes Engine (GKE), Microsoft Access, Microsoft SQL Server Reporting Services, Apptio Cloudability SaaS, IBM Turbonomic, Switch Concepts, React Router, AWS Application Load Balancer, Cisco Secure Firewall Management Center, Demandware Analytics, Apache Kafka, Hadoop HDFS, AWS Glue Data Catalog, Semrush, Git, GitHub, Kibana, OpenSearch, LeafLink, Jira, Apigee, Excel4Apps, DAX, Clearwater Analytics, Mode, Reddit for business, Discord, LinkedIn Ads, GitHub Copilot, Navisworks, New Relic, ECircle (Teradata), Workday, Android, Liferay, Ning, Microsoft Visual Studio, Xcode, Impact Radius, Playwright, Angular, .NET, Autodesk Fusion Manage, OpenTracker, CyberArk, SailPoint, Alteryx, Power Query, Elasticsearch, GCPay, Microsoft Intune Enterprise Application Management, Jamf, Micro, Microsoft PowerShell, Bash, Blackline, ICP, GraphQL, Sophos XG, GitHub Enterprise, Azure Data Lake Storage, OneTrust, Sage 300 Construction and Real Estate, Klue, Crayon, Clari, Qualtrics, SurveyMonkey, Recap, Jetpack, Autodesk Build, Connect, Atlas by Facebook, Fusion ERP Analytics, Intel, BobCAD-CAM, Material UI, Redux, Salesforce Lightning Web Components, Azure Kubernetes Service (AKS), n8n, Apache Flink, Apache Iceberg, Apache Parquet, Siemens PLM, Microsoft Office, Gem, Amazon Elastic Load Balancing, AWS Bedrock, Faiss, Confluence, Siemens SIMATIC S7, Splunk SOAR, AWS CodeBuild, AWS CodeDeploy, AWS Secrets Manager, Backstage, BirchStreet Procure-to-Pay, HashiCorp Vault, HELM, Istio, Linkerd, Figma, Cisco Adaptive Security Appliance Software, Apache JMeter, BlazeMeter, GitLab, Postman, REST, Selenium, Microsoft Power Automate, Ad Dynamo, Uikit, Storyboard to SwiftUI Converter, Cross Pixel Media, Google Cloud Platform, Act!, Homestead, Tampa AS400 Inc, Sales Cloud Einstein, Salesforce Service Cloud, Apex, Upland Altify, Adform, React Native, Spring, Eclipse Jersey, GEP, Autodesk BIM 360 Docs, SAP S/4HANA, FICO Safe Driving Score, Shareaholic Content Amplification, SAP Financial Supply Chain Management (FSCM), SAP ERP Central Component (ECC), SAP HANA, SAP S/4HANA Cloud, Microsoft Excel, SAP Solution Manager, Remedy Single Sign On, Autodesk Vault, Cribl, Maya, Autodesk 3ds Max, Dell ECS Enterprise Object Storage, AWS Marketplace, Amazon Elastic Container Service (Amazon ECS), Groovy, Conversant (ValueClick), Jest, Visual Studio Code, Gradle, GRPC, Claude, Express, Nestjs, Flame, ShotGrid, Weibo, Rapid7 InsightVM, Weights &amp; Biases, Google Cloud, AWS IAM Identity Center, Hornetsecurity Spam and Malware Protection, ROOM, IDEAS, Xray, TikTok, Instagram, X, AVEVA PDMS, Presto, CloudBees CI, Jupyter, Apache Zeppelin, Tableau, QlikView, Carbon, Azure Key Vault, CSS, Panopto, Netflix Conductor, LucidLink, Amazon Associates, Webtraxs, Microsoft Azure, Horovod, mO Jira OAuth SSO, Jira OpenID Connect SSO, Jira OIDC SSO, Adobe Creative Suite, VMIX, Workday Recruiting, Google Sheets, Sigma, PlanGrid Build, BuildingConnected, Assemble, Autodesk Fusion, AWS Schema Conversion Tool, ANGEL LMS, Imperva Serverless Protection, Harness, Elastic Stack, Catchpoint, Amazon Connect, Amazon API Gateway, Absorb LMS, Rust, CMake, Qt, E-planning, Workday Adaptive Planning, Workday HCM, IGEL Endpoints, AppointmentPlus, Databricks, Delta Lake, Apache Hudi, Testmo, AVRO, Mindtickle, Rhino, Apache Hive, FlipHTML5, SentryOne SQL Sentry</v>
          </cell>
          <cell r="K468">
            <v>1576656231</v>
          </cell>
          <cell r="L468" t="str">
            <v>Other</v>
          </cell>
          <cell r="M468">
            <v>500000000</v>
          </cell>
          <cell r="N468">
            <v>45444</v>
          </cell>
          <cell r="O468">
            <v>7206000000</v>
          </cell>
          <cell r="Q468" t="str">
            <v>Autodesk, Inc. is a multinational software corporation founded in 1982, known for its design, engineering, and entertainment software. Headquartered in California, Autodesk empowers users across various industries, including architecture, engineering, construction, manufacturing, and media. The company aims to democratize advanced design tools, making them accessible from mainframes to personal computers.
Autodesk's product portfolio includes computer-aided design (CAD), 3D modeling, simulation, Building Information Modeling (BIM), and cloud-based platforms. Its flagship products include AutoCAD, a leading CAD software, and Revit, a BIM solution. The company also offers industry-specific tools for manufacturing, civil engineering, and media and entertainment, along with cloud services for collaboration and project management. Autodesk has played a significant role in notable projects like One World Trade Center and Tesla electric cars, serving a diverse range of professionals globally.</v>
          </cell>
          <cell r="R468">
            <v>1982</v>
          </cell>
        </row>
        <row r="469">
          <cell r="A469" t="str">
            <v>Edgewell Personal Care</v>
          </cell>
          <cell r="B469">
            <v>0</v>
          </cell>
          <cell r="C469">
            <v>6700</v>
          </cell>
          <cell r="D469" t="str">
            <v>health, wellness &amp; fitness</v>
          </cell>
          <cell r="E469" t="str">
            <v>http://www.edgewell.com</v>
          </cell>
          <cell r="F469" t="str">
            <v>http://www.linkedin.com/company/edgewell-personal-care</v>
          </cell>
          <cell r="G469" t="str">
            <v>Shelton</v>
          </cell>
          <cell r="H469" t="str">
            <v>Connecticut</v>
          </cell>
          <cell r="I469" t="str">
            <v>pet care, mens skincare, shaving, skin care, grooming, feminine care, sun care, infant care, personal care, shave prep, men39s skincare, package goods/cosmetics, consumer discretionary, personal care product manufacturing, quality assurance, confidence, brand innovation, market expansion, social impact initiatives, diversity initiatives, trust and confidence, employee engagement, innovation, diversity and inclusion, medical equipment and supplies manufacturing, trust, product innovation, personal well-being, reliable products, distribution, sustainability initiatives, global distribution, consumer brands, global personal care, brand heritage and innovation, sustainable packaging, joyful experiences, packaging transformation, brand portfolio management, sustainable growth, inclusive culture, customer satisfaction, sustainable product development, protection, brand storytelling, product design excellence, market reach, skincare, customer-centric approach, global brand management, sustainable packaging solutions, joyful personal care, global consumer focus, global markets, market growth strategies, social responsibility, corporate culture, product development, customer focus, sustainable growth strategies, diversity in workforce, market diversification, manufacturing, trustworthy brands, product categories, product reliability, innovative grooming, shaving products, brand portfolio, innovative product formulations, personal care innovation, personal care products, product transformation, corporate social responsibility, trust in personal care, heritage brands, diversity and equity, market leadership, brand heritage, product range, reliable personal care, sustainability, social responsibility programs, consumer confidence, consumer trust, quality, well-designed products, retail, consumer goods, shaving innovation, brand trust, shave products, diversity, inclusion, supply chain, r&amp;d, private label brands, edge technology, environmental responsibility, joyful products, agility, growth strategy, business transformation, digital commerce, consumer insights, risk management, financial performance, collaborative leadership, health and wellness, responsible sourcing, packaging solutions, joyful experience, community engagement, stakeholder engagement, financial investment, brand equity, competitive advantage, cross-functional teams, thought leadership, impactful products, regulatory compliance, people-oriented culture, b2c, e-commerce, consumer products &amp; retail, health, wellness &amp; fitness, mechanical or industrial engineering, environmental services, renewables &amp; environment, consumers, research &amp; development, consumer internet, internet, information technology &amp; services</v>
          </cell>
          <cell r="J469" t="str">
            <v>Akamai DNS, Outlook, Amazon AWS, OneTrust, Shopify Plus, SuccessFactors (SAP), Slack, Salesforce, Shopify Product Reviews, Google Tag Manager, ASP.NET, Mobile Friendly, YouTube, Google Analytics, Shopify, Cufon, Microsoft-IIS, Remote, Microsoft Excel, Microsoft Office, PowerBI Tiles, Microsoft Teams Rooms, Tableau, Power Query, Microsoft Power Platform, Microsoft Teams, Microsoft PowerPoint, Google AdWords Conversion, Nielsen NetRatings, SAP, .GIS, Foxrate, Stackline, Excel4Apps, Arena PLM, Wider Planet, Adform DMP, Microsoft InfoPath, Nielsen Ad Intel, Secured MVC Forum on Windows 2012 R2, LogIC, CONTROL, Micro, Amber, AMP, JFrog Pipelines, ServiceNow, ServiceNow Employee Center, ServiceNow Virtual Agent, Microsoft Windows Server 2012, AI, Mode, Salesforce CRM Analytics, 24-7 Media, JDA, Blue Triangle, eMaint CMMS, John Doe, SAP SuccessFactors, Tor, Canvas by Instructure, Salesforce CRM Analytics (formerly Tableau CRM), Kantar Marketplace, Meta Ads Manager, TikTok, LinkedIn Ads, Pinterest, Reddit for business, Snap, AC500 PLC, Blackline, SharePoint, OpenProject, Instagram, , SAP PLM, IBM SPSS Modeler, Snipcart, Oracle Hyperion Enterprise, Amazon Advertising, Appier AIRIS (formerly Woopra), Act!, Copilot, Microsoft Outlook, Google AlloyDB for PostgreSQL, Crisp, Microsoft Word, S&amp;P Capital IQ Pro, Gem, Power BI Documenter</v>
          </cell>
          <cell r="K469">
            <v>1050000000</v>
          </cell>
          <cell r="L469" t="str">
            <v>Debt Financing</v>
          </cell>
          <cell r="M469">
            <v>425000000</v>
          </cell>
          <cell r="N469">
            <v>43922</v>
          </cell>
          <cell r="O469">
            <v>2223500000</v>
          </cell>
          <cell r="Q469" t="str">
            <v>Edgewell Personal Care Company is an American multinational consumer products company that specializes in personal care items. Formed in 2015 through a spin-off from Energizer Holdings, Edgewell is headquartered in Shelton, Connecticut, and has a global workforce of approximately 6,800 employees across more than 50 countries. The company focuses on efficiency, sustainability, diversity, and innovation in its product offerings.
Edgewell's portfolio includes over 25 global brands in categories such as shaving and grooming, sun protection, skin care, and feminine care. The company aims to provide innovative and trustworthy products that enhance consumer well-being. Notable acquisitions include brands like Jack Black, Harry's, Flamingo, CREMO, and Billie, which have expanded its market presence. As a publicly traded company on the NYSE under the ticker EPC, Edgewell continues to be a significant player in the consumer goods sector.</v>
          </cell>
          <cell r="R469">
            <v>2015</v>
          </cell>
        </row>
        <row r="470">
          <cell r="A470" t="str">
            <v>Aerotek</v>
          </cell>
          <cell r="B470">
            <v>0</v>
          </cell>
          <cell r="C470">
            <v>21000</v>
          </cell>
          <cell r="D470" t="str">
            <v>staffing &amp; recruiting</v>
          </cell>
          <cell r="E470" t="str">
            <v>http://www.aerotek.com</v>
          </cell>
          <cell r="F470" t="str">
            <v>http://www.linkedin.com/company/aerotek</v>
          </cell>
          <cell r="G470" t="str">
            <v>Hanover</v>
          </cell>
          <cell r="H470" t="str">
            <v>Maryland</v>
          </cell>
          <cell r="I470" t="str">
            <v>recruiting, light industrial, manufacturing, aviation, facilities, government services, job agency, distribution, skilled trades, clinical solutions, construction, workforce solutions, automation, workforce management, energy, staffing services, master service provider, asset optimization, robotics, automotive, life sciences, engineering support, maintenance, production, staffing agency, warehouse, outsourced engineering, logistics, preventative maintenance, consumer electronics, medical devices, telecommunications, defense, medical, information technology, enterprise software, hardware, software, health care, staffing technology, project management, compliance, scientific research, project staffing, workforce planning, labor market, industry-specific staffing, staffing and recruitment, healthcare staffing, staffing consulting, talent solutions, customer service, industrial workforce solutions, workforce analytics, staffing solutions, contract-to-hire, employee benefits, industrial staffing, professional staffing, data-driven staffing, engineering staffing, construction staffing, staffing, talent retention strategies, contract labor solutions, outsourced workforce, energy and utilities, services, temporary staffing, government, logistics staffing, talent acquisition, specialized staffing, workforce scalability, project-based staffing, recruitment, b2b, human resources, performance-driven staffing, performance-driven culture, labor market expertise, client partnerships, skills-based staffing, talent sourcing technology, workforce optimization, logistics and transportation, temporary help services, data-driven insights, employee staffing, staffing industry, healthcare, talent sourcing, talent pipeline development, outsourcing, operational efficiency, contractors, consulting, permanent placement, manufacturing staffing, sciences staffing, client services, contract staffing, specialized talent acquisition, scientific staffing, market expertise, energy sector staffing, client solutions, skilled workforce, global staffing, outsourcing solutions, consulting services, global talent management, recruitment process, labor market insights, talent management, skilled labor, job placement, employee safety, custom onboarding, employee management, service provider, consultative partnerships, temp-to-perm, long-term opportunities, diversity and inclusion, job seekers, client relationships, aviation staffing, market trends, job growth, candidate sourcing, skills assessment, permanent staffing, job security, hr solutions, employment solutions, career development, talent network, client support, corporate responsibility, industry expertise, job alerts, job recommendations, career paths, contract workforce, contractor resources, mechanical or industrial engineering, information technology &amp; services, consumers, hospital &amp; health care, enterprises, computer software, health, wellness &amp; fitness, productivity, staffing &amp; recruiting, management consulting, career counseling, employment agencies, professional services</v>
          </cell>
          <cell r="J470" t="str">
            <v>Microsoft Office 365, Microsoft Azure Hosting, Brightcove, VueJS, OneTrust, ExactTarget, iCIMS, Slack, DoubleClick, Stripe, Typekit, Vimeo, Google Font API, Mobile Friendly, Google Analytics, Adobe Media Optimizer, Google Maps, Hotjar, Wistia, AB Tasty, Bing Ads, Facebook Login (Connect), YouTube, The Trade Desk, Google Plus, Facebook Widget, New Relic, Google Dynamic Remarketing, Linkedin Marketing Solutions, DoubleClick Conversion, ASP.NET, Google Tag Manager, Dropbox, Facebook Custom Audiences, Simpli.fi, Cedexis Radar, Bootstrap Framework, reCAPTCHA</v>
          </cell>
          <cell r="O470">
            <v>6600000000</v>
          </cell>
          <cell r="P470">
            <v>58</v>
          </cell>
          <cell r="Q470" t="str">
            <v>Aerotek is a multinational staffing and talent management firm based in Hanover, Maryland. Founded in 1983, it has become one of the largest recruiting agencies in the world, operating over 250 offices across the United States, Canada, Europe, and Asia Pacific. The company employs around 16,598 people and serves more than 300,000 contract employees and 20,000 clients annually, generating approximately $1 billion in revenue.
Aerotek specializes in staffing and workforce management solutions across various industries, including engineering, information technology, clinical staffing, finance, legal placement, and industrial trades. The company operates through specialized divisions, such as Engineering &amp; Sciences and Professional, to meet diverse client needs. Aerotek is recognized as a leading supplier in clinical, engineering, and office clerical staffing in the U.S., and it maintains a strong focus on connecting quality talent with exceptional opportunities.</v>
          </cell>
          <cell r="R470">
            <v>1983</v>
          </cell>
        </row>
        <row r="471">
          <cell r="A471" t="str">
            <v>MetLife</v>
          </cell>
          <cell r="B471">
            <v>0</v>
          </cell>
          <cell r="C471">
            <v>45000</v>
          </cell>
          <cell r="D471" t="str">
            <v>insurance</v>
          </cell>
          <cell r="E471" t="str">
            <v>http://www.metlife.com</v>
          </cell>
          <cell r="F471" t="str">
            <v>http://www.linkedin.com/company/metlife</v>
          </cell>
          <cell r="G471" t="str">
            <v>New York</v>
          </cell>
          <cell r="H471" t="str">
            <v>New York</v>
          </cell>
          <cell r="I471" t="str">
            <v>insurance &amp; financial products, life insurance, finance, financial services, auto insurance, home &amp; rental insurance, insurance</v>
          </cell>
          <cell r="J471" t="str">
            <v>Amazon CloudFront, Akamai DNS, Route 53, Microsoft Office 365, Brightcove, Adobe CQ, ExactTarget, Omniture (Adobe), SuccessFactors (SAP), Salesforce, Slack, Adobe Marketing Cloud, AppDynamics, IfByPhone, Google Dynamic Remarketing, Mobile Friendly, Adobe Media Optimizer, Citrix NetScaler, Apache, Bootstrap Framework, DoubleClick Conversion, Marketo, Google Maps, reCAPTCHA, Bing Ads, Google Analytics, DoubleClick, Google Maps (Paid Users), Google Tag Manager, AI, Alteryx, Kubernetes, IBM Db2 for Linux, UNIX, and Microsoft Windows, Visio, Kyriba, SWIFT, Gem, Google AdWords Conversion, Microsoft Excel, Docker, Selenium Grid, Jenkins, Cucumber, Azure Databricks, Azure Data Factory, CAT, Spark, Informatica Test Data Management, Microsoft Teams, Azure Linux Virtual Machines, Microsoft Active Directory Federation Services, Microsoft Windows Server 2012, Remedy Single Sign On, ServiceNow, SQL, Unix, VMware, Sorc'd for Google Sheets for G Suite, FACTS, .NET, LexisNexis Accurint, Microsoft Word, Azure Devops, Git, SonarQube, AWS SDK for JavaScript, Spring Boot, React, HTML Pro, Javascript, Objective-C, React Native, Frame, Microsoft SQL Server Reporting Services, Azure Cosmos DB, Kong, IBM API Connect, Azure API Management, GitHub Copilot, Vscode, IntelliJ IDEA, Microsoft Azure Monitor, Microsoft Entra, PingOne Protect, Azure Application Insights, Amazon Elastic Load Balancing, SiteMinder, Veracode, Python, SharePoint, Flow, Pega Case Management, Oracle Analytics Cloud, AWS Trusted Advisor, Cadency by Trintech, PeopleSoft CRM, Copilot, Power BI Documenter, Excel4Apps, Sovos, Workiva Wdesk, Azure Analysis Services, Terraform, FlipHTML5, Ionic, Cisco Application Policy Infrastructure Controller (APIC), Anypoint API Manager, Elastic APM, Azure Synapse, Databricks, Epicor Prophet 21, Eyefinity OfficeMate, Workday, Microsoft Office, Adobe, Adobe Real-Time CDP, GitHub Actions, accessiBe, PowerBI Tiles, IBM Cognos Analytics, , Google Cloud Data Loss Prevention, Microsoft PowerPoint, Mode, Workiva, Obiee, Office365, Microsoft Exchange, VMware Distributed Resource Scheduler (DRS), Azure Active Directory B2C, Akamai CDN Solutions, Microsoft PowerShell, Azure AI Studio, IBM Spectrum LSF, Yardi, Investran, Oracle Hyperion Enterprise, CONTROL, Kaspersky Anti-Virus, Delta Lake, Apache Spark, Hive, Hbase, Scala, ServiceNow IT Service Management (ITSM), ServiceNow IT Operations Management (ITOM), Microsoft Outlook, Collibra, Vertex, Apache JMeter, BlazeMeter, Azure Repos, IBM Watson, Microsoft Application Insights, Apache Struts, Spring, IBM WebSphere Message Broker, BERT, Eclipse, Catylist SiteLink, Splunk, Visual-Basic-.NET, Rubrik, Ansible, Elasticsearch, Microsoft Power Platform, Microsoft Power Apps, Microsoft Power Automate, WebOffice, SysTools VBA Password Recovery, SailPoint IdentityIQ, JFrog, Azure Event Hubs, Azure Functions, Azure Synapse Analytics, Apache Hadoop HDFS, MongoDB, Cisco Unified Intelligence Center, PySpark, Azure SQL, Azure Purview, Canon Multifunction Copiers, Adobe Experience Manager, CSS, DATAVERSE LTD, Outlook, Cisco WebEx Teams, Microsoft Windows Server 2000, Amazon Linux 2, Infoblox DHCP, CPI, CrowdStrike, Tor, ANGEL LMS, Red Hat OpenShift, Siemens SIMATIC S7, Juniper Networks SRX-Series Firewalls, McAfee Endpoint Security, Quadient, ExpressionEngine, Make, Microsoft 365, Microsoft Teams Rooms, PeopleSoft Sales, IBM OpenPages, Spring Cloud, Micro, Apache Solr, SAP PowerBuilder, ACL, Highspot, Microsoft OneDrive, Workfront, BASE, Weibo, Connect, REST, Workday Prism Analytics, Oracle XML DB, XPath, Ning, Vantage Media, Azure Data Lake Analytics, Azure Storage Explorer, Salesforce CRM Analytics, Archer, Ivanti, Microsoft Intune Enterprise Application Management, Nexthink, Oracle Cloud, Blackrock Aladdin, Bloomberg Professional Services, Figma, OpenAI, MySQL, Pages, CallMiner Eureka, Appium, Browserstack, Cytoscape, GitHub, Perfecto, Playwright, Postman, Saucelabs, Selenium, E-planning, Wowanalytics, VMware SD-WAN, Cisco VPN, Cisco Catalyst 9800 Series Wireless Controllers, Cisco Secure Firewall Management Center, AWS Application Load Balancer, Rust, UniFi SDN, SAS Enterprise Guide, Parallels Mac Management for Microsoft SCCM, Jamf, ServiceNow Problem Management, Azure Virtual Network, YouTube, Informatica MDM â€“ Product 360, Informatica Intelligent Cloud Services (IICS), Informatica PowerCenter, Citrix VDI-in-a-Box, Secured MVC Forum on Windows 2012 R2, IBM Mainframe, Genesys Cloud CX, Genesys, Cisco AppDynamics, Azure OpenAI Service, Cypress, Impact Radius, k6, IBM z/OS Operating System, COBOL, IDC, IBM CICS Transaction Server, IBM VSAM, IBM RACF, JWT, ManageEngine Desktop Central, IBM Workload Scheduler, Amazon Web Services (AWS), Cisco WebEx, Crestron, AMP, ScreenCloud Digital Signage, VMIX, Vizrt, EFI, Zen Planner, ELK Stack, Grafana, Azure Monitor, OpenTracker, Ping Identity, Okta, Azure AD P2, OpenLDAP, SAM, WP-Oauth, OpenID, poly, erwin Data Modeler, Windows 11, F5 BIG-IP Access Policy Manager (APM), Chocolatey, Salesforce Live Agent, Diligent One Platform, formerly HighBond, LifeStreet Media, Asite, Palo Alto Networks, SolarWinds Network Configuration Manager, Blue Coat ProxySG, Kona Web Application Firewall, SAP Ariba, Beeline, AdParlor, Intel, Desire2Learn / Brightspace, Sidetrade Acquisition, Amazon Simple Storage Service (S3), Lytics, DotNetNuke, Microsoft Visio, Miro, Prometheus, OpenTelemetry, Moogsoft, dynaTrace, Datadog, Akamai, SolarWinds, Palo Alto PA-5200 Series, Verizon WAF, Pipedrive, Cloud Foundry, Trend Micro XDR, Splunk SOAR, GitHub Enterprise, GitHub Advanced Security, Azure Key Vault, JFrog Artifactory, JFrog Xray, AutoRABIT, CyberArk, IBM QRadar, Vena, Specflow, Tricentis Tosca, Informatica, Adobe Experience Platform, Adobe Journey Optimizer, Adobe Campaign, Webex Calling, pandas, Flask, Pytest, GraphQL, Tableau</v>
          </cell>
          <cell r="K471">
            <v>3485725136</v>
          </cell>
          <cell r="L471" t="str">
            <v>Other</v>
          </cell>
          <cell r="M471">
            <v>1200000000</v>
          </cell>
          <cell r="N471">
            <v>45474</v>
          </cell>
          <cell r="O471">
            <v>77084000000</v>
          </cell>
          <cell r="P471">
            <v>23</v>
          </cell>
          <cell r="Q471" t="str">
            <v>MetLife, Inc. is a prominent global financial services company that specializes in insurance, annuities, employee benefits, and asset management. Founded in 1868, it operates in over 40 countries and employs approximately 46,500 people. The company has a rich history, beginning as the National Union Life and Limb Insurance Company, and has evolved to become a leader in the life insurance market.
MetLife offers a wide range of financial protection and savings solutions. Its core products include individual and group life insurance, annuities, retirement and savings products, as well as medical, dental, and accident insurance. The company also provides employee benefit programs and specialized solutions tailored to meet the needs of both individual consumers and businesses. With a strong international presence, MetLife serves around 90 million customers, including many of the largest Fortune 500 companies, through various distribution channels.</v>
          </cell>
          <cell r="R471">
            <v>1868</v>
          </cell>
        </row>
        <row r="472">
          <cell r="A472" t="str">
            <v>Hitachi Digital Services</v>
          </cell>
          <cell r="B472">
            <v>0</v>
          </cell>
          <cell r="C472">
            <v>6000</v>
          </cell>
          <cell r="D472" t="str">
            <v>information technology &amp; services</v>
          </cell>
          <cell r="E472" t="str">
            <v>http://www.hitachids.com</v>
          </cell>
          <cell r="F472" t="str">
            <v>http://www.linkedin.com/company/hitachi-digital-services</v>
          </cell>
          <cell r="G472" t="str">
            <v>Santa Clara</v>
          </cell>
          <cell r="H472" t="str">
            <v>California</v>
          </cell>
          <cell r="I472" t="str">
            <v>consulting &amp; implementation services, genai &amp; ai, systems integration, digital service, scm, generative ai, iot services, crm, data architecture, cloud integration &amp; modernization, design management, application &amp; infrastructure operations, business, technology consulting services, managed services for custom &amp; 3rd party applications, design implementation for cloud infrastructure packaged applications erp, runops managed services, it services &amp; it consulting, data analytics, sustainability, ai governance, ai observability, managed services, automotive, mission-critical platforms, automation, system integration, financial services, data modernization, manufacturing, communication, media and high tech, cloud &amp; applications, ai for automotive, cybersecurity, sustainability services, operational efficiency, cloud migration, cloud governance, healthcare, ai deployment, innovation, ai and machine learning, services, iot solutions, ai reliability, data fabric, predictive maintenance, ai for healthcare, enterprise applications, software development, predictive analytics, digital infrastructure, ai-powered automation, life sciences, it and ot integration, digital supply chain, cloud cost management, enterprise security, banking, industry 4.0, enterprise ai, digital twin technology, digital innovation, digital twin manufacturing, energy, ot integration, consulting, smart manufacturing, business intelligence, ai for financial services, ai scalability, cloud infrastructure, digital experience, ai for energy, cloud platform, customer experience, energy and utilities, digital modernization, asset lifecycle management, b2b, data services, digital thread, industry 5.0, ai for aerospace, smart energy, utilities, information technology, digital twin, ai for manufacturing, transportation, ai security, digital health, energy management, government, public sector, cloud operations, cloud optimization, aerospace and defense, cloud native, ai and gen ai, banking, financial services and insurance, ai automation, asset management, it modernization, ai for defense, digital factory, application modernization, digital strategy, cloud security, digital transformation, ai for power systems, cloud services, computer systems design and related services, digital ecosystem, ai services, application reliability centers, smart spaces, data &amp; ai, industry solutions, cloud finops, data engineering, database management, robust security solutions, compliance services, edge computing, public services, transportation solutions, healthcare innovations, customer experience optimization, innovative technology solutions, telecommunications services, digital twins, data governance, process automation, it/ot integration, business process outsourcing, erp solutions, multi-cloud strategies, digital strategy consulting, agile methodologies, ai model management, decarbonization strategies, open banking solutions, data fabric development, saas, finance, energy &amp; utilities, sales, enterprise software, enterprises, computer software, information technology &amp; services, environmental services, renewables &amp; environment, mechanical or industrial engineering, health care, health, wellness &amp; fitness, hospital &amp; health care, analytics, internet infrastructure, internet, oil &amp; energy, marketing, marketing &amp; advertising, cloud computing</v>
          </cell>
          <cell r="J472" t="str">
            <v>NSOne, Amazon SES, Mimecast, Outlook, ServiceNow, MailChimp SPF, Microsoft Office 365, Greenhouse.io, Marketo, Hubspot, Slack, Vimeo, Facebook Widget, reCAPTCHA, Google Tag Manager, Ubuntu, Mobile Friendly, Facebook Login (Connect), Bootstrap Framework, YouTube, Apache, WordPress.org, Zencoder, Linkedin Marketing Solutions, Nginx, SAP S/4HANA, ABAP, Thermo Scientific Chromeleon Chromatography Data System (CDS), Rapid7 InsightVM, NeoData, , iManage, Power BI Documenter, Surfcam, REST, Blue Coat ProxySG, , SAP BTP for Spend Management, CAPTCHA, AMP, INAP, SAP, Microsoft Power Platform, Microsoft Power Apps, Microsoft Power Automate, PowerBI Tiles, Fusion ERP Analytics, Copilot, Oracle Analytics Cloud, Coupa, Jenkins, Docker, Kubernetes, Ansible, Terraform, AWS CloudFormation, Python, Bash, Prometheus, Grafana, Figma, Adobe XD, Sketch, TensorFlow, PyTorch, scikit-learn, AWS Trusted Advisor, Microsoft Azure Monitor, TapClicks, DC Storm, AC500 PLC, Siemens SIMATIC SCADA, Homestead, Wider Planet, Tor, Salesforce Service Cloud, SAP Activate, IBM Maximo IT, .GIS, ACL, Workday, IoT, React Native, SWIFT, Kotlin, Gem, ServiceNow Problem Management, AWS Service Catalog, Micro Focus Universal CMDB, BMC Helix Discovery, Javascript, Descript, FlipHTML5, CSS, Node.js, React, Amazon Web Services (AWS), Azure Data Factory, Azure Functions, Azure Devops, Tableau, SAP SD, Mulesoft, Microsoft Office, Workday Prism Analytics, OneTrust Tech Risk &amp; Compliance, LogRhythm SIEM, CPMStar, Microsoft PowerShell, Microsoft VBScript, Microsoft Intune Enterprise Application Management, IBM ILOG CPLEX Optimization Studio, Specific Media, Oracle XML DB, XPath, Red Hat JBoss Enterprise SOA Platform, Citrix SD-WAN, VMware vCloud Director, IBM Maximo, Windchill+, AWS SDK for JavaScript, Amazon Kinesis, Teamcenter, Angular, .NET, Entity Framework Core, Oracle Database, Microsoft SQL Server Reporting Services, C#, Docking &amp; MDI for WPF, Azure Analysis Services, Workday Expenses, SAP Fieldglass Services Procurement, SQL, Siemens SIMATIC HMI (Human Machine Interface), Azure Digital Twins, Salesforce CRM Analytics, Standalone Tomcat - Java Servlet and JSP Platform by TurnKey Linux (HVM), Akamai Connected Cloud (formerly Linode), Apache Struts, Spring, Springboot, jQuery, webpack, Amazon Linux 2, Spark Streaming, Yarn, Cassandra, Cloudera, Spark, Pentaho, Confluence, Jira, Git, MySQL, AWS Analytics, Azure OpenAI Service, LangGraph, CallMiner Eureka, AI, Oracle Transportation Management Cloud, Soap Media, IBM DFSMS, Amazon EC2, Amazon S3, Amazon Virtual Private Cloud (Amazon VPC), Google AdWords Conversion, Lambda Cloud, Amazon EKS Anywhere, ECS, API Gateway, Amazon CloudWatch, AWS CloudTrail, Sizmek (MediaMind), Route 53, AWS CodePipeline, GitLab, Rockwell Automation Services, Siemens SIMATIC S7, Mitsubishi Adroit Process Suite (MAPS), AVEVA PDMS, CAT, FICO Safe Driving Score, Ning, Databricks, Snowflake, Demandware Analytics, Vertex AI, Frame, Google Cloud Platform, Google Cloud Run, Google Kubernetes Engine (GKE), Google VPC Service Controls, Langchain, Matillion, Salesforce Marketing Cloud, Snow, Treasure Data, ADP, Azure Active Directory B2C, COBOL, Dataiku, Amazon SageMaker, Amazon Managed Streaming for Apache Kafka (Amazon MSK), Weibo, Connect, Keras, pandas, NumPy, Microsoft.NET Core 3.1, PostgreSQL, Windchill PDMLink, Aqua, AWS Glue Data Catalog, Azure Synapse Analytics, Google Cloud BigQuery, Google Cloud Storage, Redshift, Talend, Talend Data Integration, Teradata, Microsoft Exchange Online, Microsoft 365, Microsoft Teams, Microsoft OneDrive for Business, SharePoint, Azure Active Directory, Azure Data Lake Storage, IBM Enterprise Business Servers, Security, Looker, Flow, CSC, Azure AI Search, Oracle Fusion Middleware, Veeam, Zerto, Commvault, Veritas NetBackup, Oracle Demantra, SAP ECC, Process automation package for service request creation in SAP S/4HANA Utilities, Olo, Prowly, Forcepoint TRITON, Inductive Automation Ignition, Bevywise MQTT Broker, FactoryTalk View, C# (C Sharp), DotNetNuke, ANGEL LMS, Lua, CTSuite, Oracle BI Publisher, Act!, Oracle Time and Labor, ADP GlobalView Payroll, Oracle Project Costing, Foursquare Studio, SAP Materials Management, CONTROL, SAP Data Quality Management, microservices for location data, Oracle Warehouse Management Cloud, SAP Fiori, SAP ERP Central Component (ECC), Palo Alto PA-5200 Series, Cisco Routers, Cisco Switches, Palo Alto Networks Panorama, Cisco ASA 5555, Cisco VPN, Spring Boot, EPiServer, Visio, Hive, Informatica, Reltio Connected Data Platform, Google Identity Services APIs, Netlify, AWS Bedrock, XGBoost, SentenceTransformers, Epicor Prophet 21, Microsoft Windows Server 2000, Azure Linux Virtual Machines, Azure Kubernetes Service (AKS), Microsoft Entra ID, Infoblox DHCP, Akamai CDN Solutions, EMC, Azure Automation, Azure Backup, Azure Key Vault, Objective-C, TypeScript, FICO Blaze Advisor, Integral Ad Science, Microsoft Excel, Microsoft PowerPoint, Microsoft Windows Server 2012, Citrix VDI-in-a-Box, Boomi AtomSphere, Groovy, 24-7 Media, WP-Oauth, SAM, JWT, Xunit, SOAPUI, Visual Studio, AWS Lambda, Google Cloud Functions, Azure Resource Manager, Autopilot, Windows 11, Microsoft Active Directory Federation Services, Microsoft Advanced Group Policy Management, Microsoft Defender for Endpoint, Automation Anywhere, Segura 360Â° Privilege Platform, The PI System, TUNE, Postman, mO Jira OAuth SSO, Jira OpenID Connect SSO, Jira OIDC SSO, Genesys, BeyondTrust, Office365, Secured MVC Forum on Windows 2012 R2, Less, AWS VPN, SES, Oracle General Ledger, SAP Accounts Payable and Receivable, SAP Asset Accounting (AA), Cisco Packaged Contact Center Enterprise</v>
          </cell>
          <cell r="Q472" t="str">
            <v>Hitachi Digital Services is a subsidiary of Hitachi, Ltd., specializing in AI-driven digital transformation. The company integrates cloud, data, IoT, operational technology, and information technology to connect physical infrastructure with digital systems. Under the leadership of CEO Roger Lvin, Hitachi Digital Services leverages over 110 years of experience in IT and mission-critical systems to provide comprehensive solutions aimed at organizational transformation and societal impact.
Established in November 2023, Hitachi Digital Services operates within Hitachi's Digital Systems &amp; Services sector, focusing on digital transformation through AI and software services. The company offers a range of services, including consulting and advisory, digital engineering, AI and data services, managed services, and IoT solutions. Key platforms include Lumada, which combines IT and OT with AI to enhance productivity and foster new business opportunities. Hitachi Digital Services serves various industries, including automotive, energy, financial services, healthcare, manufacturing, and public sector, with a commitment to delivering reliable, mission-critical applications.</v>
          </cell>
        </row>
        <row r="473">
          <cell r="A473" t="str">
            <v>OKX</v>
          </cell>
          <cell r="B473">
            <v>0</v>
          </cell>
          <cell r="C473">
            <v>5300</v>
          </cell>
          <cell r="D473" t="str">
            <v>financial services</v>
          </cell>
          <cell r="E473" t="str">
            <v>http://www.okx.com</v>
          </cell>
          <cell r="F473" t="str">
            <v>http://www.linkedin.com/company/okxofficial</v>
          </cell>
          <cell r="H473" t="str">
            <v>Missouri</v>
          </cell>
          <cell r="I473" t="str">
            <v>blockchain, cryptocurrency, api, technology, exchange, trading, futures, fraud detection systems, x layer blockchain, asset management, crypto partnerships, web3 wallet, multi-asset support, nft marketplace, trading volume, api trading, okx oracle, digital assets, crypto trading, crypto loans, api trading tools, high throughput technology, staking services, defi products, dapps support, okx wallet, retail, algorithmic trading apis, passive income, cryptocurrency exchange, crypto infrastructure services, low latency trading, native blockchain development, security measures, cryptocurrency trading platform, market research, web3 ecosystem, okb token, passive income products, crypto staking, compliance, cryptocurrency trading, risk management, eth 2.0 staking, high transaction throughput, information technology, cold and hot storage, b2b, blockchain infrastructure, crypto assets, crypto wallet support, securities and commodity contracts intermediation and brokerage, derivatives trading, brand visibility, services, decentralized exchange, defi services, regulatory compliance, security protocols, financial services, dapps integration, defi, blockchain technology, user experience, launchpad for new projects, launchpad platform, cryptocurrency licenses, security, b2c, global crypto platform, margin trading, cryptographic security, buy bitcoin, crypto exchange, p2p trading, zero trading fees, crypto wallet, trading bots, futures trading, options trading, spot trading, cryptocurrency market, on-chain earning, structured products, loan services, crypto converter, usdt trading, ethereum exchange, blockchain explorer, web3 integration, liquidity pools, api connectivity, market insights, historical market data, digital asset trading, cryptocurrency calculator, trading strategies, sub-account management, institutional trading, proof of reserves, token swapping, crypto security, cross-chain bridges, developer docs, testnet exploration, mainnet overview, fiat on-ramp, express buy, initial exchange offerings, market depth, crypto referral program, affiliate services, token listings, tradingview integration, user support, payment methods, exchange rates, market cap rankings, yield farming, crypto community engagement, finance, ux</v>
          </cell>
          <cell r="J473" t="str">
            <v>CloudFlare CDN, Route 53, Gmail, Google Apps, Zendesk, CloudFlare Hosting, Cloudflare DNS, Slack, Mobile Friendly, Google Tag Manager, Google Play, Remote, AI, PyTorch, Hugging Face, Google Ads, Facebook, TikTok, Android, AWS SDK for JavaScript, Spring Boot, Spring Cloud, Kubernetes, Apache Kafka, Redis, BASE, SAP BusinessObjects Business Intelligence (BI), Spring, Hibernate, Maven, Git, Alibaba Cloud, Amazon Web Services (AWS), SQL, Python, Azure Blockchain Service, Azure AI Studio, X, Telegram, Discord, AWS Trusted Advisor, Google AdWords Conversion, Aurora, Amazon ElastiCache, Amazon DynamoDB, MongoDB, Google Cloud Monitoring, Amazon CloudWatch, Prometheus, Grafana, Terraform, Ansible, Cross Pixel Media, AWS CloudFormation, GRPC, Apollo, etcd, ZooKeeper, Argo, Sentinel, go+, Docker, Lytics, CallMiner Eureka, GitLab, Tekton Pipelines, Jenkins, Dell EMC PowerStore, Azure Data Lake Storage, Tor, VMware VMmark, Azure Cosmos DB, SalesMove, LangGraph, SentenceTransformers, IGEL Endpoints, Claude, Cursor, Dell EMC PowerScale, SES, Ning, Frame, MercuryGate TMS, Figma, NetSuite, Neo4j Graph Data Science, TUNE, Gremlin, TensorFlow, Node.js, Google Cloud Platform, AuditBoard, TeamMate+, Workiva, SharePoint, Confluence, Jira, Act!, Awin, AWS Analytics, Spark, Apache Iceberg, ClickHouse, Reddit for business, BlackMesh, Kong, SAP ERP Central Component (ECC), Adobe Photoshop, Adobe After Effects, Adobe Premiere Pro, Strato, Cinema 4D, Instagram, LeafLink, Rust, ISO+â„¢, McAfee Total Protection for Data Loss (DLP), Unisys DevSecOps, Solidity Finance, OpenID, AWS Identity and Access Management (IAM), Amazon Simple Storage Service (S3), Apache Flink, Weborama, Sizmek (MediaMind), Amazon S3 Glacier, C#, Azure Linux Virtual Machines, Centro, AWS Direct Connect, ELK Stack, Telligent, Hive, AWS Security Hub, AWS CloudTrail, DashThis, ECS, Amazon EKS Anywhere, StackAdapt, GE iFIX, ebs, .NET, Chronicle, MySQL, InfluxDB, Buffer, AWS Bedrock, Meta Ads, ALEX, AT Internet's Analytics Suite, Aptos, PostgreSQL, Bing Ads, TikTok Ads, YouTube, Amplitude, Mixpanel, Google Analytics, Looker, Twitter Ads, Mode, Ptengine, ANGEL LMS, NLP, Splunk SOAR, Thales HSM, Jumpcloud, Snapchat, Google, Meta Ads Manager, Elasticsearch, Istio, Envoy, Apache Dubbo, Olo, Postfix, Argon CI/CD Security, Flow, CAT, Linkedin Marketing Solutions, REST, Subversion, Zoho CRM, Visio, Microsoft Excel, Tableau, PowerBI Tiles, IDC, Argocd, Formassembly, RocksDB, OneTrust Tech Risk &amp; Compliance, Nginx, Twitter Advertising, React, Uniswap, Axiom Software, Binance, Ethereum, GitHub Copilot, Polygon, Amazon Managed Streaming for Apache Kafka (Amazon MSK), Dune Analytics</v>
          </cell>
          <cell r="K473">
            <v>37200000</v>
          </cell>
          <cell r="L473" t="str">
            <v>Other</v>
          </cell>
          <cell r="N473">
            <v>46082</v>
          </cell>
          <cell r="O473">
            <v>1300000000</v>
          </cell>
          <cell r="Q473" t="str">
            <v>OKX is a prominent blockchain technology company and cryptocurrency exchange, originally founded as OKEx in 2013 by Star Xu. Rebranded in 2017, it operates as the world's second-largest crypto exchange by daily trading volume, serving over 20 million users across more than 100 countries. Headquartered in San Jose, California, with operations in Seychelles and offices in various global locations, OKX connects traditional finance with blockchain technology.
The company offers a wide range of crypto trading and financial services, catering to beginners, advanced traders, and institutions. Users can engage in spot trading of over 350 cryptocurrencies, margin trading with leverage, and access advanced derivatives. OKX also provides a decentralized wallet for DeFi services, educational resources, and institutional tools. With a strong focus on security and regulatory compliance, OKX has earned recognition as one of the most trustworthy crypto exchanges and continues to expand its global presence.</v>
          </cell>
          <cell r="R473">
            <v>2017</v>
          </cell>
        </row>
        <row r="474">
          <cell r="A474" t="str">
            <v>Freelance Insider</v>
          </cell>
          <cell r="B474">
            <v>0</v>
          </cell>
          <cell r="C474">
            <v>313000</v>
          </cell>
          <cell r="D474" t="str">
            <v>information services</v>
          </cell>
          <cell r="E474" t="str">
            <v>http://www.freelanceinsider.net</v>
          </cell>
          <cell r="F474" t="str">
            <v>http://www.linkedin.com/company/freelance-insider</v>
          </cell>
          <cell r="G474" t="str">
            <v>New York</v>
          </cell>
          <cell r="H474" t="str">
            <v>New York</v>
          </cell>
          <cell r="J474" t="str">
            <v>Google Cloud Hosting, Mobile Friendly</v>
          </cell>
          <cell r="Q474" t="str">
            <v>Freelance Insider is a community-led platform designed to support freelancers and self-employed professionals. Founded by individuals with firsthand freelancing experience, it aims to address the isolation many freelancers face by providing a space for connection, insight, and practical tools. The platform emphasizes community over competition and focuses on amplifying real stories while offering meaningful resources.
Freelance Insider features a curated list of top freelance work platforms, weekly highlights of freelancer stories, and practical guides on topics like pricing strategies and client management. Additionally, it offers a library of free tools and templates to help freelancers stay organized and work efficiently. The platform is managed by a dedicated team of freelancers and creative professionals who ensure its authenticity and usefulness for its audience, which includes freelancers at all career stages.</v>
          </cell>
        </row>
        <row r="475">
          <cell r="A475" t="str">
            <v>Copeland</v>
          </cell>
          <cell r="B475">
            <v>0</v>
          </cell>
          <cell r="C475">
            <v>18000</v>
          </cell>
          <cell r="E475" t="str">
            <v>http://www.copeland.com</v>
          </cell>
          <cell r="F475" t="str">
            <v>http://www.linkedin.com/company/copeland</v>
          </cell>
          <cell r="G475" t="str">
            <v>St. Louis</v>
          </cell>
          <cell r="H475" t="str">
            <v>Missouri</v>
          </cell>
          <cell r="I475" t="str">
            <v>sustainability, manufacturing, innovation, energy-efficient cooling, refrigeration technology, climate-friendly solutions, refrigeration systems, industrial refrigeration, energy management systems, refrigeration solutions, services, modulating compressors, refrigeration patents, hvac innovation, leak detectors, safety and compliance, digital monitoring, cold chain management, real-time monitoring, sustainability innovation, climate technologies, distribution, compressor technology, cold chain safeguarding, air conditioning, energy management, climate impact reduction, refrigeration safety standards, low-gwp refrigerants, industrial heat pumps, refrigerant transition, sustainable heating, regulatory compliance, b2b, climate change mitigation, energy efficiency, refrigerant transition support, refrigeration innovation, hvacr, enterprise management software, refrigeration system controls, healthcare, co2 refrigeration, smart thermostats, co2 scroll technology, environmental controls, cold storage efficiency, renewable energy, scroll compressors, ventilation, heating, air-conditioning, and commercial refrigeration equipment manufacturing, residential hvac, hvac technology, cold-chain solutions, carbon emissions reduction, heat pump technology, temperature control, climate technology, environmentally friendly solutions, co2 reduction, remote monitoring, cloud-based solutions, online product tool, customer portal, integrated solutions, low-gwp technologies, broad expertise, smart controls, monitoring systems, customer resource management, best-in-class solutions, diversity and inclusion, employee resource groups, decarbonization, innovative technology, global scale, trusted products, compressors and condensing units, support staff, well-being and comfort, environmental impact, business ethics, transparency and accountability, dedicated support, sensitive cargo tracking, energy efficient systems, heating and air conditioning, product information access, installation services, collaboration in technology, partnerships in industry, market leadership, advanced compression technology, environmental services, renewables &amp; environment, mechanical or industrial engineering, hvac, oil &amp; energy, health care, health, wellness &amp; fitness, hospital &amp; health care, clean energy &amp; technology</v>
          </cell>
          <cell r="J475" t="str">
            <v>Salesforce, CSC Corporate Domains, Outlook, Microsoft Office 365, CloudFlare Hosting, Gmail, Google Apps, Microsoft Azure Hosting, Route 53, Amazon SES, Amazon AWS, Workday, Eloqua, NetSuite, Pardot, Slack, Salesforce Live Agent, React, Facebook Conversion Tracking, Appcues, The Trade Desk, Bing Ads, Google Analytics, Mobile Friendly, Facebook Custom Audiences, Facebook Widget, Amazon Associates, Hotjar, Google Dynamic Remarketing, Google Maps (Non Paid Users), Optimizely, Bootstrap Framework, Qualtrics, Facebook Login (Connect), reCAPTCHA, Workday Recruit, Typekit, Microsoft-IIS, Google Maps, Linkedin Marketing Solutions, Google Play, DoubleClick Conversion, Segment.io, ASP.NET, IBM Websphere, YouTube, Google Font API, Google Tag Manager, WordPress.org, iGoDigital, DoubleClick, Twitter Advertising, Remote, Microsoft Active Directory Federation Services, Microsoft Entra ID, SailPoint IdentityNow, GenesisMedia, Proofpoint Threat Response Auto-Pull, Kanbanize, Flow, Azure Data Factory, dbt, GitHub, Snowflake, ISO+â„¢, Quickbase, ePlan, SIMATIC WinCC, Wider Planet, ON24, SolarWinds, npm, MicroMain CMMS, SAM, Analyzer, BASE, Microsoft Windows Server 2000, Microsoft PowerShell, Python, CPI, Ekahau AI Pro, AVEVA InTouch HMI, Eyefinity OfficeMate, Google AdWords Conversion, Microsoft PowerPoint, SharePoint, Excel4Apps, Genesys, Connect, Remote Desktop Services, IBM Mainframe, Oracle Analytics Cloud, OpenProject, ACL, Atlas by Facebook, CNC Software, Siemens NX, Power BI Documenter, Sigma, Microsoft Power Platform, UptimeRobot, Salesforce CRM Analytics, Ovation, Freelance Distributed Control System (DCS), Git, SAP Concur, CONTROL, ServiceNow, Gem, CAT, Cisco Unified Intelligence Center, Palo Alto PA-5200 Series, Zscaler, VMware SD-WAN, AWS Application Load Balancer, Cisco Secure Firewall Management Center, Project Contour, Tor, eMaint CMMS, Mode, Quip, Amber, Torque, 24-7 Media, PowerBI Tiles, Kronos, VelocityEHS Accelerate | EHS &amp; ESG, Azure Active Directory B2C, SailPoint IdentityIQ, Less, Olo, WMS, Cascade CMS, JD Edwards, FANUC FIELD System, AC500 PLC, Visio, SAP, Compressor, Spreadsheet Server by insightsoftware, AutoCAD, Inventor, MercuryGate TMS, Microsoft Office, Brocade Switches, Jira, CallMiner Eureka, DeltaV, Microsoft Windows Server 2012, SAP Material Requirement Planning (MRP), Electron, Oracle EBS CRM, Conviva Operational Data Platform, Aha!, Ionic, Microsoft Azure Monitor, OpenText, Micro Focus UFT, Rise, LEAP, , C/C++, LabVIEW, AWS Trusted Advisor, Backbase DFM, EMC, Outsystems, RedPrairie Commerce Suite, SAP Supplier Relationship Management, Tedemis, Unity, Atlas, SS&amp;C, Ning, Autodesk Inventor, SAP ERP Human Capital Management (HCM), LinkedIn Recruiter, Workday Compensation, Workday Benefits, Oracle Talent Management Cloud (formerly Taleo), Google Cloud Machine Learning Engine, Oracle Hyperion Enterprise, IBX SmartView, Mentor Graphics, AWS VPN, Azure Analysis Services, monday CRM, R, Skillsoft, National Instruments, Brainware, OnBase, GAGEtrak Calibration Management Software, Blueprism, Microsoft Power Automate, Azure Linux Virtual Machines, Dassault DraftSight, Creo Parametric, Microsoft Excel, AI, Cadence Omnis CFD Platform, Feathr, Lighthouse 360, Teamcenter, .NET, GRIN, ADP GlobalView Payroll, ADP Celergo, Micro, MicroStation, Arena PLM, NTENT, Concur, Oracle E Business Suite, Oracle iProcurement, Oracle iSupplier Portal, Oracle Purchasing, Specific Media, Weibo, ICP, TeamViewer, Act!, Kiosked, Android, Aruba Mobility Controllers, NEC, JD Edwards World, Snow, Airflow, Informatica Test Data Management, Talend, Cisco 2960, C#, WhatsApp, ABB Robotics, BobCAD-CAM, Adobe Campaign, SAP Data Quality Management, microservices for location data, Groove, Bing, Board, Cisco Nexus Switches, SentenceTransformers, LogIC, mabl, Siemens SIMATIC HMI (Human Machine Interface), Dassault SOLIDWORKS, MATLAB, ADP, Alation, Azure Purview, Collibra, SQL, AWS Database Migration Service, Mag+, Resi, Copper, Xray</v>
          </cell>
          <cell r="K475">
            <v>6700000</v>
          </cell>
          <cell r="L475" t="str">
            <v>Other</v>
          </cell>
          <cell r="M475">
            <v>2500000</v>
          </cell>
          <cell r="N475">
            <v>45139</v>
          </cell>
          <cell r="O475">
            <v>5000000000</v>
          </cell>
          <cell r="Q475" t="str">
            <v>Copeland is a climate technologies company that designs and manufactures energy-efficient compressors for heating, ventilation, air conditioning, and refrigeration (HVACR) systems. Founded in 1921 in Detroit, Michigan, the company has a rich history of innovation, particularly in scroll compressor technology. After becoming an independent entity in 2022, Copeland focuses on sustainability while continuing to develop advanced compressor solutions.
The company is recognized for its pioneering work in scroll compressors, with over 190 million units sold by 2021. Copeland's product offerings include refrigeration-specific innovations and compressors for various applications, such as residential air conditioning, heat pumps, and commercial refrigeration systems. With a workforce of over 6,000 employees and significant investments in research and development, Copeland is committed to providing energy-efficient solutions that meet the needs of essential industries worldwide.</v>
          </cell>
          <cell r="R475">
            <v>1921</v>
          </cell>
        </row>
        <row r="476">
          <cell r="A476" t="str">
            <v>Birla Opus</v>
          </cell>
          <cell r="B476">
            <v>0</v>
          </cell>
          <cell r="C476">
            <v>3800</v>
          </cell>
          <cell r="D476" t="str">
            <v>chemicals</v>
          </cell>
          <cell r="E476" t="str">
            <v>http://www.birlaopus.com</v>
          </cell>
          <cell r="F476" t="str">
            <v>http://www.linkedin.com/company/birlaopus</v>
          </cell>
          <cell r="G476" t="str">
            <v>Tucson</v>
          </cell>
          <cell r="H476" t="str">
            <v>Arizona</v>
          </cell>
          <cell r="I476" t="str">
            <v>chemical manufacturing, eco-innovations in paints, bespoke textures, premium finishes, advanced technology, product range, b2c, construction &amp; real estate, advanced coating technology, eco-friendly surface protection, indian market, zero liquid discharge, distribution channels, color innovation, e-commerce, waterproofing solutions, curated colour palettes, paint and coating manufacturing, supply chain efficiency, supply chain management, sustainable r&amp;d, market growth, flagship stores, consumer goods &amp; retail, paint studios, customer satisfaction, exterior paints, innovative textures, digital tools, customer engagement, enamel paints, product development, eco-friendly packaging, homeowners, distribution, design inspiration, paint application, sustainable manufacturing, eco-friendly paints, digital marketing, quality assurance, customer loyalty, sustainable practices, eco-friendly architectural finishes, brand positioning, low-voc paints, professional services, technological advancement, home improvement, eco-friendly coatings, customized solutions, automated plants, interior paints, texture finishes, eco-friendly manufacturing, manufacturing, eco-conscious products, eco-friendly home decor, wallpapers, customer service, services, product innovation, india market, eco-label certifications, institutional clients, wood finishes, product portfolio, warranty program, brand trust, sustainable product development, automated manufacturing, eco-conscious formulations, retail, market penetration, market expansion, product performance, transport &amp; logistics, end-to-end traceability, distribution network, sustainability, premium quality, product testing, architects, eco-friendly product range, aditya birla group, brand recognition, customer warranty, environmental certifications, d2c, decorative paints, r&amp;d center, leadership, brand innovation, b2b, consumer products &amp; retail, transportation &amp; logistics, chemicals, consumer internet, consumers, internet, information technology &amp; services, logistics &amp; supply chain, marketing &amp; advertising, professional training &amp; coaching, mechanical or industrial engineering, environmental services, renewables &amp; environment</v>
          </cell>
          <cell r="J476" t="str">
            <v>Outlook, Microsoft Office 365, Amazon AWS, Adobe Marketing Cloud, Google Tag Manager, Google Play, Google Dynamic Remarketing, DoubleClick Conversion, Marketo, DoubleClick, Facebook Custom Audiences, Mobile Friendly, Scene7, Facebook Widget, Facebook Login (Connect), AWS Cloud Development Kit (AWS CDK), Tally.ERP 9, Akamai Connected Cloud (formerly Linode), Salesforce CRM Analytics, Postpresso, Tint, AWS Fargate, PowerBI Tiles, SQL, Aruba Mobility Controllers, Ning, Gem, Claude, Mist, Meta Llama 3, Langchain, LlamaIndex, TensorFlow, Python, Fastapi, Docker, Kubernetes, AWS Trusted Advisor, IBM ILOG CPLEX Optimization Studio, Pinecone, Weaviate, Google AlloyDB for PostgreSQL, Notion, Linear, Slack, GitHub, Figma, Microsoft Excel, SAP, SAP ERP, Cisco TelePresence Management Suite (TMS), Wider Planet, Vitally, SharePoint, DAX, Spark, Django, Flask</v>
          </cell>
          <cell r="Q476" t="str">
            <v>Birla Opus is a decorative paints manufacturer in India, launched in 2024 as a division of Grasim Industries, part of the Aditya Birla Group. With an investment of â‚¹10,000 crore, the company aims to lead the decorative paints market from the start. It operates six advanced manufacturing plants across India, with a total capacity of 1,332 million litres per annum, enhancing the industry's capacity by 40%. The facilities are fully automated and designed with sustainability features, including zero liquid discharge and rainwater harvesting.
The company offers a wide range of products, including emulsions, enamels, waterproofing solutions, wood finishes, wallpapers, and institutional paint solutions. Additionally, Birla Opus provides painting services through its PaintCraft brand, which includes expert consultations and interactive color selection tools. Supported by a robust R&amp;D facility and a digital infrastructure that connects all operations, Birla Opus is committed to quality and sustainability in its offerings.</v>
          </cell>
        </row>
        <row r="477">
          <cell r="A477" t="str">
            <v>Westaff</v>
          </cell>
          <cell r="B477">
            <v>0</v>
          </cell>
          <cell r="C477">
            <v>22000</v>
          </cell>
          <cell r="D477" t="str">
            <v>staffing &amp; recruiting</v>
          </cell>
          <cell r="E477" t="str">
            <v>http://www.westaff.com</v>
          </cell>
          <cell r="F477" t="str">
            <v>http://www.linkedin.com/company/westaff</v>
          </cell>
          <cell r="G477" t="str">
            <v>Dunwoody</v>
          </cell>
          <cell r="H477" t="str">
            <v>Georgia</v>
          </cell>
          <cell r="I477" t="str">
            <v>recruiting, temptohire, skills assessment, award winning safety programs, screening, placement of temporary, direct hire, seasonal, selection, special project employees, american staffing association, employee training, safety management systems, staffing services, industry best practices, staffing and recruitment, workplace safety, safety initiatives, safety monitoring, staffing solutions, technology-driven staffing, risk management policies, services, injury prevention strategies, workforce management, safety incident reporting, risk mitigation, safety culture development, safety risk assessment, employee health, safety audits, risk management, workforce solutions, hr consulting, consulting, industry awards, safety culture, employment verification, employee safety, safety standard of excellence, safety compliance audits, safety policies, safety performance, safety performance metrics, safety standards, injury prevention, employee benefits, safety and loss prevention, safety certification, safety training, safety procedures, safety training programs, safety and risk management, national safety council, employee training programs, b2b, temporary help services, safety awards, safety program development, talent acquisition, safety compliance, management consulting, staffing &amp; recruiting, employment agencies, professional services</v>
          </cell>
          <cell r="J477" t="str">
            <v>Salesforce, Outlook, Marketo, Microsoft Office 365, Slack, Remote</v>
          </cell>
          <cell r="O477">
            <v>706000</v>
          </cell>
          <cell r="P477">
            <v>2</v>
          </cell>
          <cell r="Q477" t="str">
            <v>Westaff is a staffing and workforce management company founded in 1948 and operates as a subsidiary of EmployBridge. The company specializes in connecting job seekers with opportunities in administrative, clerical, light industrial, and technology roles across the United States, particularly in rural and suburban areas of the East, South, and Midwest. With over 75 franchised offices, Westaff emphasizes innovative digital tools, including video resumes and a mobile app for job seekers.
The company offers a range of workforce management solutions, such as temporary, temp-to-hire, and direct-hire placements, as well as recruiting, payroll management, and on-site supervision. Westaff is recognized for its commitment to safety and excellence, having received awards like the Best of Staffing Award and the Safety Standard of Excellence. With approximately 62,000 employees and significant revenue, Westaff focuses on building strong customer relationships and delivering effective staffing solutions across various industries.</v>
          </cell>
        </row>
        <row r="478">
          <cell r="A478" t="str">
            <v>National Office Furniture</v>
          </cell>
          <cell r="B478">
            <v>0</v>
          </cell>
          <cell r="C478">
            <v>3000</v>
          </cell>
          <cell r="D478" t="str">
            <v>furniture</v>
          </cell>
          <cell r="E478" t="str">
            <v>http://www.nationalofficefurniture.com</v>
          </cell>
          <cell r="F478" t="str">
            <v>http://www.linkedin.com/company/national-office-furniture</v>
          </cell>
          <cell r="G478" t="str">
            <v>Jasper</v>
          </cell>
          <cell r="H478" t="str">
            <v>Indiana</v>
          </cell>
          <cell r="I478" t="str">
            <v>storage, residentially inspired furniture, government furniture, chairs, home office furniture, wood office furniture, office furniture manufacturer, corporate furniture, casegoods, education furniture, contract office furniture, office furniture, quality manufacturing, seating, midmarket office furniture, healthcare furniture, respitality furniture, lounge furniture, desk, furniture &amp; home furnishings manufacturing, collaborative workspace solutions, storage solutions, innovative furniture, office solutions, ergonomic office furniture, sustainable practices, mid-market furniture, product development, workspace design, office furniture manufacturing, custom furniture, sustainable manufacturing, factory-direct solutions, furniture for education, factory-direct, interior design services, environmental responsibility, furniture for specialized markets, collaborative design, regional presence, furniture customization, wall systems, mid-priced furniture, b2b, tables, product range, furniture solutions for healthcare, modular workspace furniture, customer service, client-focused solutions, sustainable manufacturing practices, timely delivery, furniture for healthcare, product innovation, furniture customization options, furniture for high-end corporate environments, space planning, factory-direct sales, regional manufacturing, design services, regional manufacturing facilities, interior design, ergonomic furniture, office furniture (including fixtures) manufacturing, furniture manufacturing, healthcare environments, environmental responsibility in furniture, desks and workstations, manufacturing capabilities, workstations, benching, government, modular furniture, long-term client relationships, design-driven furniture, benching systems, innovative furniture solutions, product customization, tables and seating, client-centric design, advanced manufacturing, progressive work environments, interior design support, factory-direct sales model, furniture for corporate spaces, furniture for educational institutions, workspace solutions, furniture for healthcare facilities, manufacturing, customer experience, client solutions, sustainable and eco-friendly practices, custom office furniture, interior services, short lead times, product design, benching and wall systems, educational furniture, desks, craftsmanship, corporate offices, educational environments, furniture solutions for education, long-term relationships, seating solutions, collaborative spaces, adjustable desks, ergonomic support, meeting rooms, casual seating, cafe &amp; dining, mobile storage, space dividers, height adjustable tables, power &amp; data integration, wellness stations, conference tables, task chairs, guest seating, presentation tools, markerboards, acoustic solutions, notice boards, design tools, community spaces, public areas, private offices, open workspaces, training rooms, social spaces, behavioral wellness, administration stations, staff respite areas, sustainability practices, material library, collaborative learning, workspace applications, healthcare casegoods, outdoor furniture, quick delivery options, 3d visualization, product sustainability, versatile storage units, casework solutions, hospitality furniture, executive seating, student housing, healthcare, education, distribution, home decor, mechanical or industrial engineering, health care, health, wellness &amp; fitness, hospital &amp; health care</v>
          </cell>
          <cell r="J478" t="str">
            <v>Route 53, Microsoft Office 365, CloudFlare Hosting, Demandware Analytics, Demandware, Salesforce Live Agent, Slack, Salesforce, Google Font API, Vimeo, DoubleClick Floodlight, FullStory, Mobile Friendly, Stripe, DoubleClick, Google Dynamic Remarketing, Google Tag Manager, Cloudinary, Wistia, YouTube, Bootstrap Framework, DoubleClick Conversion, Google Analytics, Remote</v>
          </cell>
          <cell r="L478" t="str">
            <v>Merger / Acquisition</v>
          </cell>
          <cell r="M478">
            <v>0</v>
          </cell>
          <cell r="N478">
            <v>43374</v>
          </cell>
          <cell r="O478">
            <v>665877000</v>
          </cell>
          <cell r="Q478" t="str">
            <v>National Office Furniture, a brand under Kimball International, specializes in customizable office furniture solutions with over 70 years of industry experience. The company focuses on creating meaningful workplaces by evolving designs to meet modern needs, such as incorporating home-like comforts into professional settings. It holds a GSA Multiple Award Schedule contract, allowing it to supply office furniture to the federal government.
The product range includes innovative furniture for office, collaborative, lounge, and healthcare environments. Notable offerings are the WaveWorks Tables, Collette for comfort, and award-winning pieces like Kozmic and Weli. Other products include Hobsen lounge seating, the versatile Fringe line, and Mio collaborative tables for open-plan spaces. National Office Furniture also supports professional development through continuing education courses in furniture and design.</v>
          </cell>
          <cell r="R478">
            <v>1980</v>
          </cell>
        </row>
        <row r="479">
          <cell r="A479" t="str">
            <v>Community Veterinary Partners</v>
          </cell>
          <cell r="B479">
            <v>0</v>
          </cell>
          <cell r="C479">
            <v>3600</v>
          </cell>
          <cell r="D479" t="str">
            <v>veterinary</v>
          </cell>
          <cell r="E479" t="str">
            <v>http://www.cvpco.com</v>
          </cell>
          <cell r="F479" t="str">
            <v>http://www.linkedin.com/company/community-veterinary-partners</v>
          </cell>
          <cell r="G479" t="str">
            <v>Philadelphia</v>
          </cell>
          <cell r="H479" t="str">
            <v>Pennsylvania</v>
          </cell>
          <cell r="I479" t="str">
            <v>veterinary practice management, veterinary marketing, veterinary acquisition, veterinary medicine, veterinary operations, biotechnology, life sciences, veterinary services, veterinary network expansion, veterinary education, veterinary best practices, veterinary hospital network, practice culture support, animal health care innovation, consulting, veterinary hospitals, medical support for vets, animal health care training, veterinary leadership, animal health care support, veterinary training programs, practice management solutions, veterinary leadership development, veterinary community, veterinary hospital network expansion, veterinary practice succession planning, veterinary industry collaboration, practice culture enhancement, veterinary care quality, veterinary network, services, veterinary support, animal health care, veterinary practice ownership support, pet care, practice legacy support, veterinary training, veterinary medical support, practice operational excellence, veterinary care delivery, healthcare services, veterinary team training, veterinary collaboration platform, veterinary collaboration, veterinary leadership programs, veterinary training and education, animal care excellence, veterinary industry support, practice owner resources, animal clinics, animal health innovation, veterinary excellence, veterinary community engagement, veterinary development, veterinary practice legacy, veterinary community support, veterinary partnerships, veterinary support network, veterinary industry partnerships, practice management, veterinary innovation, practice management consulting, animal health services, healthcare support services, practice management support, veterinary professional development, veterinary sector, veterinary industry leadership, veterinary practice growth, animal care quality improvement, veterinary growth, practice growth and support, continuing education, operational efficiency, medical support, veterinary practice support platform, practice culture preservation support, veterinary community building, veterinary care network, veterinary network development, veterinary professionals, veterinary practice sustainability programs, veterinary hospital collaboration, veterinary practice owners, veterinary operational support, veterinary collaboration tools, practice ownership, veterinary professional mentorship, veterinary team support, b2b, veterinary industry, practice support services, animal care support, animal healthcare services, animal care excellence programs, practice owner mentorship, veterinary resources, veterinary practice support, veterinary practice sustainability, practice culture preservation, veterinary team development, veterinary support services, animal healthcare, employee benefits, practice owner support, practice growth strategies, veterinary care, community partnership, veterinary practice sales, support for veterinarians, animal hospitals, mental health support, career development, veterinary mentorship, flexible schedules, benefits for veterinary staff, compassionate care, pet ownership, hospital management support, veterinarian careers, practice transition, hospital culture retention, medical advisory, financial support, employee investment opportunities, engagement programs, team incentive programs, emergency veterinary services, clinical trials, operational support, professional growth, succession planning, hospital valuations, team collaboration, pet health, support for veterinary technicians, client relationships, best practice sharing, staff retention, work-life balance, animal welfare, business development in veterinary care, veterinary industry insights, service quality, compassionate client service, corporate veterinary partnerships, independent veterinary practices, healthcare, education, health care, health, wellness &amp; fitness, hospital &amp; health care, education management</v>
          </cell>
          <cell r="J479" t="str">
            <v>Outlook, MailChimp SPF, Microsoft Office 365, WP Engine, The Trade Desk, Hubspot, Slack, Salesforce, Mobile Friendly, Squarespace ECommerce, Circle, Microsoft Excel, SAP, Oracle Analytics Cloud, Google AdWords Conversion, Microsoft PowerPoint, Git, Xray, Salesforce Journey Builder, Olo, Laserfiche, .GIS, TraceMyIP, AT&amp;T, Adobe Customer Journey Analytics, TraceLink, Gem, Rhino, Cornerstone HR, AVImark Rapport, Less, Veracode AppSec Governance, BASE, Kofax Capture, Echo, Micro, ARES, Tor, Commscope Ruckus, Excel4Apps, Smartsheet, Loom, Covetrus Impromed, Microsoft Word, Electron, Mist, OpenText RightFax, B2W Estimate</v>
          </cell>
          <cell r="K479">
            <v>2200000</v>
          </cell>
          <cell r="L479" t="str">
            <v>Venture (Round not Specified)</v>
          </cell>
          <cell r="M479">
            <v>0</v>
          </cell>
          <cell r="N479">
            <v>43466</v>
          </cell>
          <cell r="O479">
            <v>100000000</v>
          </cell>
          <cell r="Q479" t="str">
            <v>Community Veterinary Partners (CVP) is a network of veterinary hospitals based in Philadelphia, Pennsylvania. Founded in 2009, CVP supports veterinary practice owners and their teams, operating over 140 animal care facilities, including general practices, emergency hospitals, and specialty clinics across the United States. The organization employs more than 3,000 veterinary care providers and generated approximately $440.4 million in revenue.
CVP's mission is to enhance the lives of families by providing exceptional care for their pets. The organization values the unique identities of its member hospitals, allowing veterinarians to maintain decision-making authority in patient care. CVP fosters a collaborative environment among veterinary professionals, offering resources such as centralized human resources, finance, and marketing support. The network also provides practice owners with comprehensive employee benefits and support for succession planning, ensuring the integrity of existing staff and community relationships.</v>
          </cell>
          <cell r="R479">
            <v>2009</v>
          </cell>
        </row>
        <row r="480">
          <cell r="A480" t="str">
            <v>Acrisure</v>
          </cell>
          <cell r="B480">
            <v>0</v>
          </cell>
          <cell r="C480">
            <v>20000</v>
          </cell>
          <cell r="D480" t="str">
            <v>financial services</v>
          </cell>
          <cell r="E480" t="str">
            <v>http://www.acrisure.com</v>
          </cell>
          <cell r="F480" t="str">
            <v>http://www.linkedin.com/company/acrisure</v>
          </cell>
          <cell r="G480" t="str">
            <v>Grand Rapids</v>
          </cell>
          <cell r="H480" t="str">
            <v>Michigan</v>
          </cell>
          <cell r="I480" t="str">
            <v>asset management, employee benefits, industry niches &amp; expertise, third party administrator, voluntary benefits, loss &amp; claims management, title insurance, risk management, personal lines, payroll, professional employer organization, human resource outsourcing, real estate, cyber security, surety, cyber risk, commercial property &amp; casualty, growth strategy, reinsurance, entrepreneurship, cybersecurity services, digital platform, acquisition, cybersecurity, data analytics, business services, financial services, market diversification, technology integration, business insurance, international insurance markets, digital insurance platform, growth investment, economic development, client engagement, real estate services, client acquisition, personalized insurance policies, finance, business growth, growth acceleration, personal insurance, fintech, mortgage services, mortgage, business growth strategies, global insurance broker, insurance industry innovation, customer experience, cloud computing, cybersecurity for businesses, mortgage financial products, financial services technology, investment in workforce, job creation, reinsurance risk solutions, ai, enterprise software, ai-driven recommendations, ai recommendations, client customization, client-centric, michigan economy, risk mitigation, data-driven decision making, regional investment, ai data analytics, it services, business solutions, data-driven platform, global growth, acquisitions, data security, international markets, digital collaboration tools, technology-driven insurance, ai-powered insurance platform, services, international presence, small to medium businesses, client personalization, innovative solutions, insurance, managed it, machine learning, global presence, technology adoption, b2b, growth through acquisitions, insurance solutions, broad service portfolio, insurance agencies and brokerages, market expansion, client support, entrepreneurial culture, reinsurance services, client solutions, enterprise risk management, risk management solutions, big data, digital transformation, managed it services for smbs, digital collaboration, customer relationship management, client-centric solutions, acquisition strategy, consulting, financial technology, personal solutions, managed it services, auto insurance, home insurance, small business insurance, large business solutions, employee solutions, risk assessment, claims advocacy, hr compliance, regulatory support, personalized quote, cyber insurance, workers compensation insurance, bop insurance, mortgage insurance, insurance coverage, cyber resilience, faster decisions, better experience, customer service, leadership team, insurance insights, industry expertise, entrepreneurial spirit, business strategy, insurance for businesses, insurance for individuals, insurance products, professional services, consultation services, insurance options, access to top products, insights and resources, legal support, privacy choices, hurricane resources, employee benefit services, business risk management, insurance quotations, service offerings, distribution, computer &amp; network security, information technology &amp; services, finance technology, enterprises, computer software, artificial intelligence, insurance agencies &amp; brokerages, crm, sales, professional training &amp; coaching</v>
          </cell>
          <cell r="J480" t="str">
            <v>Salesforce, Cloudflare DNS, Sendgrid, Outlook, CloudFlare Hosting, CloudFlare, accessiBe, WP Engine, React Redux, The Trade Desk, Workday, Emma, Hubspot, Slack, Google Tag Manager, Workday Recruit, WordPress.org, YouTube, Google Font API, Bootstrap Framework, DoubleClick, Google Plus, reCAPTCHA, SiteCore, Google Maps, Facebook Widget, Linkedin Marketing Solutions, Facebook Login (Connect), Vimeo, HeapAnalytics, Facebook Custom Audiences, Mobile Friendly, Gravity Forms, ASP.NET, SQL, Palantir Foundry, Olo, Python, PySpark, AWS Trusted Advisor, Microsoft Azure Monitor, IBM ILOG CPLEX Optimization Studio, Microsoft Office, Act!, Microsoft Excel, Google AdWords Conversion, Gem, Epic, Salesforce CRM Analytics, Lytics, Webex, Microsoft Teams Rooms, SharePoint, Microsoft 365, Omniture (Adobe), AI, Atlas, Applied Systems, ServiceNow, Datadog, Azure Monitor, Jira, Azure Devops, Micro, Monday.com, Microsoft PowerPoint, Microsoft OneNote, Zywave, MineralTree, ServiceNow Service Portal, Concur, Adobe InDesign, Marqui, Genesys Cloud CX Platform, Salesforce Service Cloud, Salesforce Sales Cloud, Apache Kafka, Microsoft PowerShell, Google Cloud AI Platform, Google Cloud BigQuery, Databricks, PostgreSQL, Scala, Kotlin, AWS SDK for JavaScript, Javascript, DATAflow, Airflow, Spark, dbt, Delta Lake, Apache Iceberg, Spring, React, Microsoft Windows Server 2012, Excel4Apps, Power Query, Power BI Documenter, Ekahau AI Pro, Optimal Workshop, iPage, Lua, Microsoft Word, Applied Epic, TypeScript, Docker, Kubernetes, GitHub Actions, AuditBoard, SAP ERP Human Capital Management (HCM), Site Vibes, Dell iDRAC (Integrated Dell Remote Access Controller), Dun &amp; Bradstreet, Atlas by Facebook, Employee Navigator, ServiceNow Flow Designer, ServiceNow IntegrationHub, ServiceNow IT Service Management (ITSM), ServiceNow IT Operations Management (ITOM), Micro Focus Universal CMDB, Cisco UCS Manager, Conviva Operational Data Platform, Cloud Foundry, Eyefinity OfficeMate, SAP Predictive Analytics, Mulesoft, Adobe Experience Cloud, Salesforce Platform, LeaseWeb, Terraform, Ansible, Microsoft Sql Server, Microsoft SQL Server Reporting Services, Nevron Vision for SSRS, GoToAssist (FASTchat), AWS Transfer for SFTP, Google Cloud, Google Cloud BigTable, Google AlloyDB for PostgreSQL, Spring Boot, Amazon Web Services (AWS), Microsoft Azure, Azure SQL, Azure Service Bus, Azure API Management, MongoDB, C#, .NET, PHP, Node.js, Amazon Simple Queue Service (SQS), Amazon S3, Amazon EC2, Amazon ElastiCache, Azure Pipelines, Copilot, Claude, Gemini, Azure SQL Database, Azure SQL Managed Instance, Azure Data Factory, Microsoft Defender for Endpoint, Microsoft Defender for Cloud, Microsoft Intune, Internet Explorer, Chrome, Mozilla Firefox, SAP Concur, Azure Automation, Microsoft Intune Enterprise Application Management, Microsoft Endpoint Manager (MEM), Wiz, Sentinel, Apple macOS, ADP, Workfront, Broadcom Easytrieve, AngularJS, jQuery, FlipHTML5, CSS, WCF, Frame, Skedge.me, Zoomdata, ANGEL LMS, Microsoft Teams, bswift, Glide, Posit, Apache Pig, Microsoft Office 365, Adobe Acrobat, Kubeflow, Siemens SIMATIC S7, Pipedrive, Trello, ISO+â„¢, IBM DataStage, VNDLY, Wrike, Azure Analysis Services, Apache Spark, Figma, Oracle Analytics Cloud, ECS, AWS Lambda, Zendesk, Microsoft Power Platform, Microsoft Graph, Azure OpenAI Service, Azure Cognitive Search, Azure Functions, iManage, Office365</v>
          </cell>
          <cell r="K480">
            <v>7658000000</v>
          </cell>
          <cell r="L480" t="str">
            <v>Convertible Note</v>
          </cell>
          <cell r="M480">
            <v>2100000000</v>
          </cell>
          <cell r="N480">
            <v>45778</v>
          </cell>
          <cell r="O480">
            <v>5000000000</v>
          </cell>
          <cell r="Q480" t="str">
            <v>Acrisure is a global fintech company co-founded in 2005 by Greg Williams, who serves as Chairman and CEO. Headquartered in Grand Rapids, Michigan, the company has grown to become a top-10 insurance brokerage, generating $5 billion in annual revenue and achieving a 45% compounded growth rate since 2013. Acrisure operates in 24 countries and has expanded through approximately 1,000 acquisitions.
The company connects millions of clients, primarily small to midsize businesses and individuals, to a range of growth and protection solutions. Its core offerings include personalized insurance brokerage, real estate services, reinsurance brokerage, cyber services, and mortgage origination. Acrisure emphasizes technology integration, utilizing AI, machine learning, and data analytics to enhance client interactions and deliver customized solutions. The leadership team focuses on client-centric strategies and global expansion, ensuring a strong presence in the market.</v>
          </cell>
          <cell r="R480">
            <v>2005</v>
          </cell>
        </row>
        <row r="481">
          <cell r="A481" t="str">
            <v>Rock-Tenn Company</v>
          </cell>
          <cell r="B481">
            <v>0</v>
          </cell>
          <cell r="C481">
            <v>26000</v>
          </cell>
          <cell r="D481" t="str">
            <v>packaging &amp; containers</v>
          </cell>
          <cell r="E481" t="str">
            <v>http://www.rocktenn.com</v>
          </cell>
          <cell r="F481" t="str">
            <v>http://www.linkedin.com/company/rock-tenn-company</v>
          </cell>
          <cell r="G481" t="str">
            <v>Norcross</v>
          </cell>
          <cell r="H481" t="str">
            <v>Georgia</v>
          </cell>
          <cell r="I481" t="str">
            <v>consumer packaging, recycling, paperboard, merchandising displays, specialty paperboard, corrugated packaging, packaging &amp; containers manufacturing, green packaging solutions, product protection, biodegradable packaging, supply chain resilience, sustainable manufacturing, healthcare packaging, eco-conscious packaging, sustainable packaging development, sustainable packaging design, cost efficiency, innovation, merchandising display, automated packaging, new facility development, paper and paperboard manufacturing, packaging automation, sustainability initiatives, environmental responsibility, market expansion, sustainable forestry, sustainable materials, packaging innovation awards, advanced printing, sustainable packaging trends, plastic replacement, food and beverage packaging, retail packaging, manufacturing, custom packaging, sustainable packaging solutions, sustainable supply chain, brand protection, industrial packaging, packaging design, global manufacturing, paper solutions, packaging innovation, consumer preferences, distribution, paperboard container manufacturing, partnerships with brands, packaging and containers, brand differentiation, environmental impact reduction, paper-based solutions, recycling services, sustainable packaging initiatives, circular economy, sustainable packaging technology, award-winning packaging, sustainable packaging, automation services, innovative packaging, eco-friendly packaging, digital supply chain, sustainable packaging materials, biomaterials, sustainable business practices, operational efficiency, supply chain optimization, packaging solutions, innovation capabilities, consultative services, foodservice packaging, beverage packaging, fresh food packaging, home care packaging, beauty packaging, processed food packaging, e-commerce packaging, material science, automated packaging systems, consumer insights, market trends, environmental impact, packaging excellence, lgbtq workplace equality, innovative materials, efficient logistics, protective packaging, temperature control, patient-centric packaging, retail solutions, streamlined operations, personalized packaging, billboard effect packaging, hazardous materials packaging, premium water packaging, animal health packaging, advanced printing capabilities, consumer engagement, visibility solutions, flexibility in packaging, food safety standards, regulatory compliance, b2b, e-commerce, healthcare, consumer products &amp; retail, transportation &amp; logistics, shipping, logistics &amp; supply chain, mechanical or industrial engineering, packaging &amp; containers, consumer internet, consumers, internet, information technology &amp; services, health care, health, wellness &amp; fitness, hospital &amp; health care</v>
          </cell>
          <cell r="J481" t="str">
            <v>AT&amp;T DNS, Microsoft Office 365, Remote</v>
          </cell>
          <cell r="Q481" t="str">
            <v>Rock-Tenn Company was a prominent U.S. manufacturer based in Norcross, Georgia, specializing in 100% recycled paperboard and packaging products. Founded in 1936, its roots trace back to 1898 with the Rock City Box Company. Over the years, Rock-Tenn expanded through various mergers and acquisitions, becoming one of the largest producers of recycled paperboard from recovered wastepaper.
The company offered a range of sustainable packaging solutions, including corrugated packaging, folding cartons, and specialty paperboard. It also provided recycling services and various components for consumer products. Rock-Tenn served a diverse clientele, including thousands of packaging and recovered paper customers across multiple industries, emphasizing collaboration to create custom packaging solutions. In 2015, Rock-Tenn merged with MeadWestvaco to form WestRock Company, further enhancing its global reach in the packaging sector.</v>
          </cell>
          <cell r="R481">
            <v>1936</v>
          </cell>
        </row>
        <row r="482">
          <cell r="A482" t="str">
            <v>Ball Horticultural Company</v>
          </cell>
          <cell r="B482">
            <v>0</v>
          </cell>
          <cell r="C482">
            <v>4000</v>
          </cell>
          <cell r="D482" t="str">
            <v>farming</v>
          </cell>
          <cell r="E482" t="str">
            <v>http://www.ballhort.com</v>
          </cell>
          <cell r="F482" t="str">
            <v>http://www.linkedin.com/company/ball-horticultural-company</v>
          </cell>
          <cell r="G482" t="str">
            <v>West Chicago</v>
          </cell>
          <cell r="H482" t="str">
            <v>Illinois</v>
          </cell>
          <cell r="I482" t="str">
            <v>seeds, plant breeding, horticulture, customer service, low-maintenance succulents, plant performance, plant with a purpose, customer engagement, public relations, family-owned enterprise, services, industry publications, industry education, market expansion, disease resistance breeding, plant research, research, digital tools, digital horticulture tools, family ownership, supply chain management, sustainable practices, indoor plants, customer support, plant supply for landscapers, plant variety development, seed production, digital resources, publishing, production, community engagement, horticultural innovation, global operations, sustainability, event marketing, plant supply chain, hybridization techniques, marketing, food crops grown under cover, industry magazine, sustainable horticulture, horticulture education, plant varieties, ornamental crops, agriculture, b2b, plant genetics, ornamental plants, innovation, industry support, breeding, plant technology, vegetable seeds, flower varieties, consumer appeal, global distribution, research and development, low-maintenance plants, award-winning flowers, succulents, indoor gardening, herbs, botanical innovation, partner collaboration, plant care solutions, home gardening, cut flowers, landscape design, commercial horticulture, marketing support, seed testing, greenhouse management, plant health, international presence, product innovation, gardening lifestyle, drought-resistant plants, colorful plants, corporate giving, green industry, community support, educational programs, industry partnerships, agriculture advancements, seed packaging, cutting-edge research, garden trials, consumer gardening, retail partnerships, agricultural education, planting solutions, flower performance, garden design, education, manufacturing, distribution, farming, logistics &amp; supply chain, media, environmental services, renewables &amp; environment, marketing &amp; advertising, events, events services, research &amp; development, mechanical or industrial engineering</v>
          </cell>
          <cell r="J482" t="str">
            <v>Route 53, Outlook, Microsoft Office 365, Microsoft Azure Hosting, SAP, Webflow, Zendesk, reCAPTCHA, YouTube, Mobile Friendly, Google Play, Google Tag Manager, Microsoft-IIS, Remote, Cisco Nexus Dashboard, Esker, Concur, Wider Planet, 24-7 Media, Olo, Lua, Mag+, Xray, Ning, Air, Gravity, PowerBI Tiles, Microsoft Excel, LinkedIn Sales Navigator, NTENT, Microsoft Office, UPS, FedEx, DHL Global Forwarding, DatoCMS, Contentful, Elasticsearch, Akeneo PIM, Act!, HelpCrunch</v>
          </cell>
          <cell r="O482">
            <v>300000000</v>
          </cell>
          <cell r="Q482" t="str">
            <v>Ball Horticultural Company is a family-owned leader in horticulture, established in 1905 by George J. Ball in Glen Ellyn, Illinois. Initially a wholesale cut flower operation, the company has evolved to specialize in the research, breeding, production, and wholesale distribution of ornamental plants, seeds, and related products for commercial growers and retailers globally.
The company has a rich history marked by significant milestones, including the opening of the Ball Trial Gardens in 1933 and the launch of influential publications like GrowerTalks and the Ball RedBook. Ball Horticultural is known for its innovative breeding of award-winning flowers and plants, including double petunias and snapdragons. It also provides educational resources and supply chain support to enhance the horticulture industry. With a commitment to sustainability and a focus on B2B partnerships, Ball Horticultural aims to support growers and transform garden dreams into reality.</v>
          </cell>
          <cell r="R482">
            <v>1905</v>
          </cell>
        </row>
        <row r="483">
          <cell r="A483" t="str">
            <v>Gibson Dunn</v>
          </cell>
          <cell r="B483">
            <v>0</v>
          </cell>
          <cell r="C483">
            <v>3700</v>
          </cell>
          <cell r="D483" t="str">
            <v>law practice</v>
          </cell>
          <cell r="E483" t="str">
            <v>http://www.gibsondunn.com</v>
          </cell>
          <cell r="F483" t="str">
            <v>http://www.linkedin.com/company/gibson-dunn</v>
          </cell>
          <cell r="G483" t="str">
            <v>Midland</v>
          </cell>
          <cell r="H483" t="str">
            <v>Texas</v>
          </cell>
          <cell r="I483" t="str">
            <v>legal services, legal, corporate law, litigation and disputes, complex legal matters, real estate law, international arbitration, private equity, regulatory compliance, public policy advocacy, international law, antitrust law, diversity and inclusion, practice areas, media and entertainment, client base, diverse clientele, industry-specific legal advice, offices of lawyers, international offices, financial regulation, client service, life sciences, b2b, public policy, public service, landmark litigation, judicial clerkship experience, dispute resolution, mergers and acquisitions, public interest law, government, finance, landmark cases, cross-border disputes, judicial experience, corporate governance, global law firm, cybersecurity, regulatory navigation, digital assets, pro bono work, high-stakes litigation, environmental law, corporate transactions, landmark supreme court cases, regulatory investigations, lawyer credentials, healthcare, cybersecurity law, government experience, intellectual property, technology law, cross-border regulatory, public-private partnerships, law firm, energy law, energy, government agency navigation, industry sectors, client advisory, client representation, litigation strategy, legal strategies, real estate, industry expertise, white collar defense, class actions, capital markets, judicial clerks, healthcare law, litigation, services, cross-border legal, legal expertise, transactional law, pro bono, crisis management, antitrust, data privacy, employment law, government contracts, media relations, strategic sourcing, financial institutions, investment funds, tech transactions, energy regulation, environmental, social, governance (esg), appellate law, judicial clerkships, senior government relations, law firm defense, judgment enforcement, litigation support, banking and accounting, regulatory landscapes, commercial litigation, government investigations, complex legal strategies, proactive risk management, legal opinions, legal training, bar admissions, global reach, community impact, network of alumni, non-profit, energy &amp; utilities, construction &amp; real estate, financial services, conflict resolution, mergers &amp; acquisitions, health care, health, wellness &amp; fitness, hospital &amp; health care, law practice, public relations &amp; communications, nonprofit organization management</v>
          </cell>
          <cell r="J483" t="str">
            <v>Cloudflare DNS, Microsoft Sharepoint, Slack, Mobile Friendly, New Relic, Google Tag Manager, Varnish, Nginx, WordPress.org, Shutterstock, Google Font API, Relativity, RelativityOne, Everlaw, Microsoft Office, Microsoft 365, PowerBI Tiles, Microsoft Power Apps, SharePoint, Thomson Reuters Legal Tracker, LexisNexis CounselLink, TyMetrix 360, Harmony Email &amp; Collaboration, Wolters Kluwer Passport, BILL, Microsoft Excel, Oracle XML DB, iManage Work, Reviews, UltraVNC, iManage, Litera CAM, Intapp, Boomi, Micro Focus Content Manager, Olo, Apache, Azure Linux Virtual Machines, Apple macOS, Microsoft Teams, Pacer, Loom, Lytics, NTENT, DocuSign, Power BI Documenter, Tableau, Google Analytics 4 (GA4), FOUNDATION, AT&amp;T, DatoCMS, Zoomdata, Cisco AppDynamics, Salesforce CRM Analytics, Gem, BASE, Brivo, Taleo Applicant Tracking Systems (ATS), Board, Azure Devops, GitHub Enterprise, GitHub Actions, Microsoft Azure Monitor, Microsoft Entra ID, Azure Key Vault, Microsoft PowerShell, GitHub, Devo, ServiceNow, Scoro, Microsoft Teams Rooms, InterAction+, .NET, AWS Trusted Advisor, CloudFlare, CrowdStrike, Google Cloud Platform, Microsoft Defender for Cloud, Proofpoint, PeopleSoft Sales, Microsoft PowerPoint, Aderant Milana, ADP, Chrome River Connector, Qualtrics, Vuture, Workday, Act!, Adobe, ARES, Microsoft Word, Microsoft Outlook, Adobe Acrobat, Omniture (Adobe), Microsoft SQL Server Reporting Services, Microsoft Windows Server 2012, Microsoft Intune Enterprise Application Management, Kiosked, Android, Bloomberg Law, Westlaw, Aderant CompuLaw, Chrome, PeopleSoft CRM, Refinitiv World-Check Risk Intelligence, Adobe Real-Time CDP, LexisNexis Accurint, Bloomberg Professional Services, IBM ILOG CPLEX Optimization Studio, Python, Terraform, Outlook, Google AdWords Conversion, Excel4Apps, Cisco WebEx Teams, Microsoft Entra, Microsoft Active Directory Federation Services, Akamai CDN Solutions, Microsoft Advanced Group Policy Management, Azure Active Directory, Office365, Google Workspace</v>
          </cell>
          <cell r="O483">
            <v>3600000000</v>
          </cell>
          <cell r="Q483" t="str">
            <v>Gibson, Dunn &amp; Crutcher LLP is a prominent multinational law firm founded in 1890 in Los Angeles, California. With over 1,900 attorneys and 1,000 staff, the firm operates across 21-22 offices in North America, Europe, Asia, and the Middle East. Known for its deep roots in Los Angeles, Gibson Dunn has grown significantly over the years, expanding its global presence while maintaining a strong focus on high-stakes legal work.
The firm offers a wide range of legal services, with particular expertise in litigation, trial work, and complex cross-border matters. Key practice areas include appellate and constitutional law, securities litigation, antitrust, mergers and acquisitions, and real estate. Gibson Dunn is recognized for its innovative legal strategies and has achieved notable successes in high-profile cases, including significant U.S. Supreme Court victories. The firm has earned accolades for its performance, including being named "2024 Firm of the Year" in multiple categories.</v>
          </cell>
          <cell r="R483">
            <v>1890</v>
          </cell>
        </row>
        <row r="484">
          <cell r="A484" t="str">
            <v>SCO Family of Services</v>
          </cell>
          <cell r="B484">
            <v>0</v>
          </cell>
          <cell r="C484">
            <v>3000</v>
          </cell>
          <cell r="D484" t="str">
            <v>individual &amp; family services</v>
          </cell>
          <cell r="E484" t="str">
            <v>http://www.sco.org</v>
          </cell>
          <cell r="F484" t="str">
            <v>http://www.linkedin.com/company/sco-family-of-services</v>
          </cell>
          <cell r="G484" t="str">
            <v>Glen Cove</v>
          </cell>
          <cell r="H484" t="str">
            <v>New York</v>
          </cell>
          <cell r="I484" t="str">
            <v>foster care, family support, special needs &amp; behavioral health, early childhood, shelter &amp; homelessness, education &amp; youth development, disability advocacy, client success, mental health support, disability support, community outreach, nyc human services, disability inclusion, youth transition programs, housing assistance, child and youth services, client empowerment, family support programs, mergers and expansion, youth mentoring programs, services, housing solutions, special needs services, trauma-informed care models, community development, family stabilization, employment support, mental health services, behavioral health, service coordination, client advocacy, support services, community resilience building, trauma recovery programs, early childhood programs, youth programs, trauma-informed care, service innovation, family reunification, community partnerships, disability rights, human services, residential care, trauma recovery, volunteer programs, youth justice, youth mentoring, community resilience, client engagement, community health, residential services, training and development, youth empowerment, disability inclusion strategies, partnership development, long island services, strategic planning, client-centered approaches, community support, inclusive education, client support, program management, program evaluation, community-based care, youth leadership development, digital service delivery, family reunification services, fundraising, day programs, service delivery, case management, community healing, early intervention, counseling services, residential youth services, nonprofit leadership, educational programs, regional service provider, program funding, client-centered care, nonprofit organization, accreditation by coa, advocacy, youth development, mental health integration, parenting support, early childhood education, disability services, children's services, residential programs, independent living skills, educational services, vocational training, substance use recovery, supportive housing, developmental disabilities, mentoring programs, community integration, individualized support, life skills training, homeless youth services, child welfare, health and wellness, empowerment, safety and well-being, teens in care, skill development, personal growth, academic success, financial aid assistance, community involvement, after school programs, family counseling, college readiness programs, wellness education, rescue services, transitional services, safety nets, outreach programs, education, non-profit, training &amp; development, fund-raising, health, wellness &amp; fitness, nonprofit organization management</v>
          </cell>
          <cell r="J484" t="str">
            <v>DNS Made Easy, Mimecast, Outlook, Microsoft Office 365, CloudFlare Hosting, Sigma, Connect, Microsoft Office, Microsoft Excel, Electron, UKG Pro, ANGEL LMS, Coupa, Relias Learning Management System, UKG Wallet, AccuFund for Nonprofits, Cornerstone HR, Absorb LMS, Westlaw, Oracle Global Order Promising, Netsmart MyEvolv, Evolve IP, Semrush, CLEAR, MouseFlow, Catalyst, UKG, Gem, Kronos, Ning, ServiceNow Configuration Management Database, SES, Google Classroom</v>
          </cell>
          <cell r="O484">
            <v>253349000</v>
          </cell>
          <cell r="Q484" t="str">
            <v>SCO Family of Services is a non-profit organization established in 1895, originally as a home for convalescent babies in Upstate New York. Today, it operates over 80 programs across 120 locations in New York City and Long Island, serving more than 55,000 individuals annually, including children, youth, families, and adults with intellectual and developmental disabilities.
The organization focuses on empowering its clients through a range of services, including education, foster care, youth justice, family and community supports, housing, and mental health services. SCO aims to create stable and resilient communities, providing vital support to under-resourced populations. Its programs have achieved significant outcomes, such as high literacy rates among children and successful transitions for youth into education and employment. With a mission to help individuals overcome challenges, SCO is dedicated to fostering environments where families can thrive.</v>
          </cell>
          <cell r="R484">
            <v>1895</v>
          </cell>
        </row>
        <row r="485">
          <cell r="A485" t="str">
            <v>Staff Management | SMX</v>
          </cell>
          <cell r="B485">
            <v>0</v>
          </cell>
          <cell r="C485">
            <v>3100</v>
          </cell>
          <cell r="D485" t="str">
            <v>staffing &amp; recruiting</v>
          </cell>
          <cell r="E485" t="str">
            <v>http://www.staffmanagement.com</v>
          </cell>
          <cell r="F485" t="str">
            <v>http://www.linkedin.com/company/staff-management</v>
          </cell>
          <cell r="G485" t="str">
            <v>Chicago</v>
          </cell>
          <cell r="H485" t="str">
            <v>Illinois</v>
          </cell>
          <cell r="I485" t="str">
            <v>managed &amp; outsourced staffing solutions, workforce &amp; vendor management system, recruitment &amp; placement solutions, contingent workforce management, managed service provider solutions, outsourced workforce management, temporary staffing strategies, community outreach, client satisfaction, staffing innovation, staffing management software, global staffing services, msp solutions, contingent staffing, dedicated onsite teams, recruitment process outsourcing, client-specific staffing, employee benefits, staffing industry awards, training and development, form i-9 compliance, stafftrack system, industry recognition, manufacturing staffing, staffing analytics, client reporting, employment placement agencies and executive search services, onsite staffing model, recruitment process outsourcing (rpo), direct hire staffing, performance metrics tracking, workforce optimization, staffing industry leader, employer of record services, temporary staffing, staffing awards, b2b, workforce analytics tools, innovative staffing models, distribution, staffing compliance programs, talent acquisition, workforce planning, recruitment services, workforce development, temp-to-hire staffing, diverse talent sourcing, contingent workforce, workforce solutions, scalable staffing, staffing solutions, staffing partnerships, distribution staffing, labor management systems, e-commerce, workforce management, talent sourcing, staffing industry recognition, workforce analytics, diverse client base, consumer goods, performance metrics, global workforce management, staffing efficiency, safety and compliance, government, labor management, dedicated onsite team, employee retention, staffing compliance, performance management, on-site workforce, staffing scalability, industrial staffing, direct hire, staffing technology, global staffing, payrolling services, employee safety programs, managed service provider, safety programs, stafftrack technology, employee engagement, workforce agility solutions, e-verify, employee retention strategies, safety and compliance standards, temporary staffing services, onsite staffing, employer of record, employee onboarding, manufacturing, employee onboarding systems, community engagement initiatives, client partnership, scalable staffing solutions, operational efficiency, performance improvement, global workforce solutions, staffing process, community engagement, flexible staffing, payrolling and payroll management, direct hire recruitment, diverse talent pool, msp, recruitment, services, workforce agility, form i-9, retail, transportation &amp; logistics, employee safety, industry awards, outsourced recruitment, light industrial staffing, automotive staffing, food and beverage staffing, energy staffing, solar staffing, pharmaceutical staffing, medical staffing, professional services staffing, call center staffing, administrative staffing, facility management staffing, warehousing staffing, consumer goods staffing, airline staffing, cargo staffing, retail staffing, ecommerce staffing, flexible staffing solutions, direct sourcing, seasonal staffing, project-based staffing, dedicated recruitment specialists, job recruitment, candidate vetting, sourcing channels, staffing providers, recruitment technology, safety program, workforce insights, performance-based staffing, custom staffing solutions, centralized support services, data-driven recruiting, job-sharing program, individualized service, consumer_products, transportation, training &amp; development, staffing &amp; recruiting, consumer internet, consumers, internet, information technology &amp; services, mechanical or industrial engineering</v>
          </cell>
          <cell r="J485" t="str">
            <v>Route 53, Mailchimp Mandrill, Outlook, Pardot, MailChimp SPF, Microsoft Office 365, DigitalOcean, Backbone JS Library, accessiBe, WP Engine, The Trade Desk, Slack, Active Campaign, Google Analytics, Bootstrap Framework, Nginx, Cloudinary, Typekit, Google Font API, Mobile Friendly, Linkedin Marketing Solutions, LiveRamp, WordPress.org, Google Tag Manager, AI</v>
          </cell>
          <cell r="O485">
            <v>389000000</v>
          </cell>
          <cell r="Q485" t="str">
            <v>Staff Management | SMX is a prominent staffing partner focused on onsite contingent workforce management for manufacturing, fulfillment, and distribution facilities. Established in 1988, the company serves a diverse range of clients, from mid-sized businesses to Fortune 500 companies, across North America and globally. As part of the TrueBlue family, it is recognized as one of the largest industrial staffing firms in the U.S. and ranks among the top global staffing firms.
The company offers a variety of services, including onsite staffing solutions, contingent workforce management, and outsourced workforce management programs. They also provide tailored recruitment and placement services, along with SIMOS Solutions, a specialized staffing model that combines engineering practices with a fixed-price approach. Staff Management | SMX operates in multiple regions worldwide, driven by a commitment to delivering exceptional service. The company values a people-centric culture, promoting equal opportunity employment and supporting community initiatives through its corporate citizenship program.</v>
          </cell>
          <cell r="R485">
            <v>1988</v>
          </cell>
        </row>
        <row r="486">
          <cell r="A486" t="str">
            <v>The Friedkin Group</v>
          </cell>
          <cell r="B486">
            <v>0</v>
          </cell>
          <cell r="C486">
            <v>12000</v>
          </cell>
          <cell r="D486" t="str">
            <v>executive office</v>
          </cell>
          <cell r="E486" t="str">
            <v>http://www.friedkin.com</v>
          </cell>
          <cell r="F486" t="str">
            <v>http://www.linkedin.com/company/friedkin-companies-inc-</v>
          </cell>
          <cell r="G486" t="str">
            <v>Houston</v>
          </cell>
          <cell r="H486" t="str">
            <v>Texas</v>
          </cell>
          <cell r="I486" t="str">
            <v>executive offices, automotive services, philanthropy initiatives, b2b, luxury resorts, hospitality, hospitality management, investment, entertainment, luxury hotel portfolio, luxury hospitality, employee benefits, automotive distribution, automotive and leisure industries, automotive, luxury travel experiences, luxury hotel management, distributor, global business operations, b2c, automotive dealership management, sports ownership, automotive retail, automotive industry leadership, automotive and hospitality sectors, automotive and lifestyle experiences, sports club investments, community engagement programs, european football clubs, sports partnerships, luxury resort management, automotive and leisure ventures, sports marketing, automotive and sports management, luxury travel, european football club ownership, financial services, supply chain, sports team ownership, diversified conglomerate, luxury hospitality services, travel &amp; leisure, automotive and philanthropic initiatives, sports, sports investments, entertainment distribution, luxury travel and leisure, philanthropy, community engagement, services, automotive logistics, innovation, automotive dealership network, luxury safari tourism, automotive supply chain, sports clubs, luxury adventure tourism, entertainment investments, new car dealers, luxury hospitality portfolio, automotive parts, automotive sales, automotive parts and service, entertainment production, automotive and entertainment investments, automotive and cultural investments, entertainment studios, automotive and community service, retail, automotive industry, investment management, automotive parts distribution, automotive and corporate investments, family office, automotive and sports sectors, luxury resort operations, international sports investments, entertainment content creation, adventure, customer satisfaction, experience, film production, holiday resorts, safari, corporate training, employee development, wildlife conservation, vehicle distribution, film distribution, theatre production, financial stability, teamwork, ethical practices, business development, market insight, cultural experiences, live entertainment, high quality, customer loyalty, vacation experiences, automotive dealerships, f&amp;i products, transport logistics, corporate responsibility, team leadership, employee wellness, memorable experiences, creative storytelling, luxury accommodations, family-friendly, veteran employment, welfare programs, art and culture, customer care, operational excellence, non-profit, distribution, transportation &amp; logistics, leisure, travel &amp; tourism, marketing &amp; advertising, motion pictures &amp; film, professional training &amp; coaching, nonprofit organization management</v>
          </cell>
          <cell r="J486" t="str">
            <v>DNS Made Easy, Mimecast, Outlook, Microsoft Office 365, Atlassian Cloud, OneTrust, iCIMS, Slack, Nginx, Vimeo, Varnish, Facebook Login (Connect), New Relic, Amadesa, Google Tag Manager, WordPress.org, Mobile Friendly, Google Font API, Multilingual, Remote, AI, , Microsoft Dynamics 365, OneStream, Microsoft Excel, OneTrust Tech Risk &amp; Compliance, Electron, iManage, AWS Trusted Advisor, Denodo, Tableau, MicroStrategy, Terraform, Docker, Kubernetes, Git, Power BI Documenter, Tableau Prep, DAX, Power Query, SQL, Python, ChatGPT, OpenAI, Azure OpenAI Service, AWS Bedrock, Apache Spark, Hadoop HDFS, Apache Kafka, Microsoft Azure Monitor, Amazon EC2, Google AdWords Conversion, Amazon S3, Lambda Cloud, Azure Data Lake Analytics, Dataiku, Databricks, Fivetran, Airflow, AWS SDK for JavaScript, Scala, R, Concur, Dynamics 365 Customer Insights, Excel4Apps, Aruba Central, Aruba Wireless Access Points, Aruba, Cisco Unified Intelligence Center, Citrix NetScaler, Fortinet FortiGate, VMware SD-WAN, ECS, SolarWinds, FortiManager, Ansible, Composer, Postpresso, F5 Global Server Load Balancing (GSLB), Synopsys Design Compiler, Spark, Microsoft Office, Snap, Microsoft SQL Server Reporting Services, Azure Data Factory, Azure Synapse Analytics, Azure Functions, Azure Logic Apps, C#, SharePoint, AWS CloudFormation, n8n, Microsoft Active Directory Federation Services, Microsoft Windows Server 2012, Azure Linux Virtual Machines, PowerBI Tiles, UKG, Kronos</v>
          </cell>
          <cell r="O486">
            <v>13300000000</v>
          </cell>
          <cell r="Q486" t="str">
            <v>The Friedkin Group is a privately held consortium founded in 1969 by Thomas H. Friedkin and currently led by Chairman and CEO Dan Friedkin. The company operates across various sectors, including automotive distribution, luxury hospitality, sports, and entertainment, employing over 9,200 associates worldwide.
The Friedkin Group began with Gulf States Toyota (GST), which distributes Toyota and Lexus vehicles to around 150 dealerships in five Southern U.S. states. The group has expanded its automotive services to include financial services and marketing. In luxury hospitality, it manages Auberge Resorts Collection, which features high-end properties in multiple countries. The company also owns sports teams, including Serie A club AS Roma and Premier League club Everton. In entertainment, it co-founded Imperative Entertainment and 30West, producing notable films and acquiring distribution companies. The Friedkin Group continues to grow its diverse portfolio while generating significant annual revenue.</v>
          </cell>
          <cell r="R486">
            <v>1969</v>
          </cell>
        </row>
        <row r="487">
          <cell r="A487" t="str">
            <v>BancorpSouth</v>
          </cell>
          <cell r="B487">
            <v>0</v>
          </cell>
          <cell r="C487">
            <v>4800</v>
          </cell>
          <cell r="D487" t="str">
            <v>banking</v>
          </cell>
          <cell r="E487" t="str">
            <v>http://www.bancorpsouth.com</v>
          </cell>
          <cell r="F487" t="str">
            <v>http://www.linkedin.com/company/bancorpsouth</v>
          </cell>
          <cell r="G487" t="str">
            <v>Tupelo</v>
          </cell>
          <cell r="H487" t="str">
            <v>Mississippi</v>
          </cell>
          <cell r="I487" t="str">
            <v>mortgage, banking, trust asset management, investment services, financial services, insurance services, financial services banking mortgage trust asset management investment services insurance services, trust amp asset management, major banks, finance, retail banking, corporate banking, consumer loans, mortgages, wealth management, community banking, commercial banking, treasury management, merchant services, personal banking, investment management, identity protection, customer service, relationship-focused, southern united states, moderate-income communities, diverse customer base, online banking, mobile banking, equipment finance, regulatory compliance, customer satisfaction, community impact, financial education, credit and debit advisory, home equity loans, auto loans, business loans, trust and estate planning, financial planning, customer demographics, mergers and acquisitions, cadence bank, banking technology, service quality, customer reviews, market presence, growth potential, business banking, digital banking, credit cards, loans, home equity, sba loans, trust services, retirement planning, insurance, checking accounts, savings accounts, certificates of deposit, money markets, asset management, foreign exchange, estate planning, fraud prevention, liquidity solutions, business succession planning, employee benefits, custodial services, escrow services, commercial real estate, equipment financing, specialized lending, financial solutions, credit builder loans, automobile loans, rv loans, boat loans, renovation loans, digital account opening, risk management, financial calculators, financial resources, community commitment, b2c, services, retail, mergers &amp; acquisitions, law practice, legal services, banks &amp; credit unions, mortgage brokers, real estate</v>
          </cell>
          <cell r="J487" t="str">
            <v>UltraDns, Remote, Render</v>
          </cell>
          <cell r="O487">
            <v>1027471000</v>
          </cell>
          <cell r="P487">
            <v>7</v>
          </cell>
          <cell r="Q487" t="str">
            <v>BancorpSouth was a regional banking company based in Tupelo, Mississippi, with a history dating back to 1876. Originally founded in Verona, Mississippi, it grew through strategic acquisitions and expanded its operations across the South and Southwest United States. The company adopted the BancorpSouth name in 1997 and became the largest Mississippi-based banking company by total assets.
BancorpSouth offered a wide range of financial services, including traditional banking, home mortgage lending, credit cards, trust and fiduciary services, investment services, and insurance services. At its peak, the company operated 234 banking and mortgage locations across several states, employing approximately 3,500 people. In April 2021, BancorpSouth merged with Cadence Bancorporation, and the combined entity was renamed Cadence Bank in October 2021.</v>
          </cell>
          <cell r="R487">
            <v>1876</v>
          </cell>
        </row>
        <row r="488">
          <cell r="A488" t="str">
            <v>CTDI</v>
          </cell>
          <cell r="B488">
            <v>0</v>
          </cell>
          <cell r="C488">
            <v>20000</v>
          </cell>
          <cell r="D488" t="str">
            <v>telecommunications</v>
          </cell>
          <cell r="E488" t="str">
            <v>http://www.ctdi.com</v>
          </cell>
          <cell r="F488" t="str">
            <v>http://www.linkedin.com/company/ctdi</v>
          </cell>
          <cell r="G488" t="str">
            <v>West Chester</v>
          </cell>
          <cell r="H488" t="str">
            <v>Pennsylvania</v>
          </cell>
          <cell r="I488" t="str">
            <v>repair logistics, product engineering, sourcing supply, engineering, inventory management, cpe product, certified secondary market seller, network deployment solutions, mobile &amp; consumer electronics, repair amp logistics, automotive reman, it systems integration dev, sourcing amp supply, network infrastructure, it systems integration amp dev, supply chain optimization, industry-leading testing technology, logistics and supply chain management, device repair, turnkey product solutions, network testing, network services, consumer electronics repair, robotic repair systems, industry standards, telecommunications, logistics automation, logistics, device refurbishment services, cpe accessories, iso 9001:2015 quality standards, inventory control, device testing robotics, repair automation, supply chain management, customer service, device testing systems, device repair automation, network configuration, refurbishment, reverse logistics, high-volume testing, automated repair, supply chain solutions, global logistics, supply chain automation, global service network, sustainability, in-region high-volume logistics, certified repair services, customer premises equipment, device recovery, automation, electronic and precision equipment repair and maintenance, asset disposition solutions, asset disposition, data security, device testing automation platforms, automated testing, device refurbishment, robotic testing, device recovery programs, industry standards compliance, asset recovery, logistics and repair automation, network infrastructure services, device diagnostics automation, high-volume device testing, telecommunications equipment manufacturing, community involvement, inventory solutions, network equipment repair, device lifecycle solutions, network deployment, sustainable business practices, mobility, repair technology, industry standard compliance, product supply, certified repair, telecom carrier services, robotic testing systems, refurbishment and repair, test automation, automated logistics support, automated logistics, 4g/5g network services, asset management solutions, device lifecycle, logistics and repair, logistics support, turnkey logistics solutions, device diagnostics, supply chain, automated repair systems, automated multi-unit testers, automated repair platforms, network infrastructure testing, logistics solutions, consumer electronics, automated test systems, device testing, b2b, device testing technology, device testing automation, oem-certified repair, network deployment services, device repair and refurbishment, logistics technology, asset management, engineering services, device lifecycle management, services, device testing innovation, installation services, repair services, device repair solutions, communications services, engineering solutions, logistics management, mobile devices, program management, mobility product solutions, oem certifications, warranty services, staff augmentation, component level repair, product lifecycle management, quality assurance, warehouse automation, technical support, data wiping solutions, kitting services, sustainability initiatives, community engagement, corporate social responsibility, global operations, employee-focused culture, equipment asset recovery, electronic testing, forward logistics, certified testing, stb services, cpe services, telecom solutions, 5g technologies, 4g technologies, engineering expertise, market value enhancement, telecommunications carriers, trade-in programs, automated testing systems, cross-technology certification, distribution, consumer products &amp; retail, transportation &amp; logistics, computer &amp; network security, information technology &amp; services, logistics &amp; supply chain, environmental services, renewables &amp; environment, consumers, hardware, internet</v>
          </cell>
          <cell r="J488" t="str">
            <v>Route 53, Amazon SES, Mimecast, Outlook, Microsoft Application Insights, WP Engine, Atlassian Cloud, React, Slack, Remote, Sigma</v>
          </cell>
          <cell r="O488">
            <v>2300000000</v>
          </cell>
          <cell r="Q488" t="str">
            <v>CTDI (Communications Test Design, Inc.) is a global engineering, repair, and logistics company founded in 1975 and headquartered in West Chester, Pennsylvania. The company specializes in forward and reverse logistics, testing, repair, and refurbishment services for the communications, mobility, and consumer devices industries. With over 100 facilities in more than 20 countries and around 20,000 employees, CTDI maintains family-owned values and emphasizes corporate social responsibility through initiatives like the Planet Protect program.
CTDI operates through five main divisions: STB/CPE, Mobile &amp; Consumer Electronics, Mobility Product Solutions, Network Services, and Product/Supply. These divisions provide a range of services, including OEM-certified repairs, supply chain solutions, logistics, and lifecycle management. The company is committed to quality and innovation, holding certifications like ISO 9001:2015 and focusing on advanced testing technologies. CTDI serves major telecom carriers and OEMs worldwide, processing over one million devices annually in some regions.</v>
          </cell>
          <cell r="R488">
            <v>1975</v>
          </cell>
        </row>
        <row r="489">
          <cell r="A489" t="str">
            <v>(PrivÃ©)</v>
          </cell>
          <cell r="B489">
            <v>0</v>
          </cell>
          <cell r="C489">
            <v>4900</v>
          </cell>
          <cell r="D489" t="str">
            <v>telecommunications</v>
          </cell>
          <cell r="E489" t="str">
            <v>http://www.priveny.com</v>
          </cell>
          <cell r="F489" t="str">
            <v>http://www.linkedin.com/company/-priv-</v>
          </cell>
          <cell r="I489" t="str">
            <v>vip programs, live dealer sicbo, casino games, mobile gaming, live dealer blackjack, secure transactions, live dealer roulette, customer support, sports betting, cryptocurrency payments, rng technology, vip loyalty system, mobile app, fair play, casino platform, live casino, live dealer, vip membership, other gambling industries, online betting, hd streaming, slot games, hd live stream, user experience, mini games, jackpot games, high security, game updates, casino gaming, game promotions, game variety, online gambling and betting, jackpot slots, 3d slot games, mini-games, ssl encryption, live dealer baccarat, slot game jackpot, payment methods, cryptocurrency, b2c, ux</v>
          </cell>
          <cell r="J489" t="str">
            <v>Cloudflare DNS, CloudFlare Hosting, Remote</v>
          </cell>
          <cell r="Q489" t="str">
            <v>PrivÃ© Technologies is a Hong Kong-based fintech company founded in 2011, specializing in SaaS platforms for digital wealth management. Headquartered in Sheung Wan, the company has a global presence with offices in several countries, including Singapore, Malaysia, and the UK. PrivÃ© serves a diverse range of financial institutions, including major banks, asset managers, and independent financial advisors.
The company offers modular platforms such as Managers, Avenir, and WEALTH, which provide tools for client acquisition, digital onboarding, portfolio management, and more. Key features include proprietary algorithms for risk profiling and investment optimization, as well as client engagement tools that enhance compliance and asset growth. PrivÃ©'s solutions are designed for both B2B and B2C applications, allowing for flexible integration and scalability in wealth management.</v>
          </cell>
        </row>
        <row r="490">
          <cell r="A490" t="str">
            <v>J2 Global</v>
          </cell>
          <cell r="B490">
            <v>0</v>
          </cell>
          <cell r="C490">
            <v>4700</v>
          </cell>
          <cell r="D490" t="str">
            <v>information technology &amp; services</v>
          </cell>
          <cell r="F490" t="str">
            <v>http://www.linkedin.com/company/j2-global</v>
          </cell>
          <cell r="G490" t="str">
            <v>Los Angeles</v>
          </cell>
          <cell r="H490" t="str">
            <v>California</v>
          </cell>
          <cell r="I490" t="str">
            <v>digital media, cloud services for business, cloud services for business &amp; digital media, curated web, telecommunications equipment, technology, technology, information &amp; internet, information technology &amp; services</v>
          </cell>
          <cell r="J490" t="str">
            <v>Akamai, Route 53, Gmail, Google Apps, Microsoft Office 365, Amazon AWS, Salesforce, NSOne, Atlassian Cloud, Figma, Jobvite, Slack, Bluekai, Amazon SES, Drupal, Google Analytics, BugHerd, Google Font API, Mobile Friendly, WordPress.org, Google Tag Manager, Vimeo, Eloqua, Remote, AI</v>
          </cell>
          <cell r="K490">
            <v>730750000</v>
          </cell>
          <cell r="L490" t="str">
            <v>Merger / Acquisition</v>
          </cell>
          <cell r="M490">
            <v>0</v>
          </cell>
          <cell r="N490">
            <v>44470</v>
          </cell>
          <cell r="O490">
            <v>1149775000</v>
          </cell>
          <cell r="Q490" t="str">
            <v>J2 Global, Inc., now known as Ziff Davis, Inc., is a cloud services and digital media company founded in 1995. Originally established as JFax.com, it launched an internet fax service in 1996 and has since evolved into a global provider of messaging and communication solutions. The company went public in 1999 and has expanded its offerings to include a range of cloud-based services.
Ziff Davis provides various services, including eFax for internet-based faxing, eVoice for virtual phone services, and unified communications through Onebox. The company also offers hosted email, online backup, and email marketing solutions. Its portfolio includes security services like Vipre and VPN services through IPVanish, along with popular digital media brands such as IGN, Mashable, and PCMag. With a network that spans over 4,600 cities in 49 countries, Ziff Davis serves a diverse clientele, focusing on enhancing communication and efficiency for businesses and individuals worldwide.</v>
          </cell>
          <cell r="R490">
            <v>1995</v>
          </cell>
        </row>
        <row r="491">
          <cell r="A491" t="str">
            <v>GovCIO</v>
          </cell>
          <cell r="B491">
            <v>0</v>
          </cell>
          <cell r="C491">
            <v>3100</v>
          </cell>
          <cell r="D491" t="str">
            <v>information technology &amp; services</v>
          </cell>
          <cell r="E491" t="str">
            <v>http://www.govcio.com</v>
          </cell>
          <cell r="F491" t="str">
            <v>http://www.linkedin.com/company/govcio</v>
          </cell>
          <cell r="G491" t="str">
            <v>Fairfax</v>
          </cell>
          <cell r="H491" t="str">
            <v>Virginia</v>
          </cell>
          <cell r="I491" t="str">
            <v>software development, federal it strategy, data, devsecops, engineering, cloud services, cyber security, user experience, digitalization, web development, application support, digital services, agile transformation, analytics, management consulting, it modernization, humancentered design, infrastructure operations, operations &amp; maintenance, it system data services, government-wide acquisition, mission support, enterprise architecture, real-time data processing, government, services, microservices, api-first, international government clients, defense it, information technology and services, government it services, agile software development, data management, cloud security, consulting, infrastructure optimization, interoperable it systems, cloud modernization, zero trust architecture, digital citizen engagement, command and control systems, cybersecurity, operational efficiency, federal civilian agencies, data-driven decision-making, enterprise it management, federated data ecosystems, system integration, risk management, user experience design, professional services, legacy it modernization, federal government solutions, security automation, open standards, b2b, mobility solutions, health analytics, computer systems design and related services, legacy application migration, software engineering, security by design, training services, data analytics, government administration, ai-enabled cybersecurity, digital transformation, it consulting, cloud migration, network security, government digital transformation, cybersecurity solutions, automation, secure cloud environments, it infrastructure, defense &amp; space, data services, management services, application development, data integration, apis, human-centered design, emerging technologies, customer satisfaction, user-centric products, continuous deployment, application migration, legacy modernization, network solutions, managed services, interoperability, cloud-native development, automated testing, zero trust security, document management, veterans affairs, government it, scalability, infrastructure as code, service design, enterprise solutions, cloud strategy, digital marketing services, client engagement, interconnected services, data ecosystem, accessibility standards, digital benefits processing, risk mitigation, vendor agnostic solutions, healthcare, information technology &amp; services, cloud computing, enterprise software, enterprises, computer software, computer &amp; network security, ux, professional training &amp; coaching, app development, apps, health care, health, wellness &amp; fitness, hospital &amp; health care</v>
          </cell>
          <cell r="J491" t="str">
            <v>Salesforce, Amazon SES, Outlook, WP Engine, OneTrust, iCIMS, Hubspot, Slack, WordPress.org, DoubleClick, YouTube, SendInBlue, Bootstrap Framework, Google Dynamic Remarketing, Google Font API, Gravity Forms, Facebook Custom Audiences, Stripe, Hotjar, reCAPTCHA, Quantcast, Shutterstock, Google AdSense, Linkedin Marketing Solutions, Wix, Mobile Friendly, Constant Contact, Facebook Login (Connect), Google Play, Google Analytics, Lucky Orange, Google Remarketing, Google AdWords Conversion, DoubleClick Conversion, Google Tag Manager, Facebook Widget, Typekit, AI, Siemens SIMATIC S7, AutoCAD, Microsoft Project, Microsoft Office, .GIS, Microsoft SQL Server Reporting Services, SAP Crystal Reports, dynaTrace, Parallels Mac Management for Microsoft SCCM, ServiceNow, SolarWinds, Splunk, Tanium, Spectrum, AWS Trusted Advisor, AWS SDK for JavaScript, Angular, GitLab, IBM Informix Genero, IBM Db2 for Linux, UNIX, and Microsoft Windows, MySQL, Microsoft PowerShell, Python, PowerBI Tiles, Acronis True Image, Sedo Domain Parking, Microsoft Windows Server 2012, Zscaler Internet Access, Zscaler Private Access, ALEX, Zscaler Client Connector, Grafana, Cisco Stealthwatch, Cisco DWDM, Metasys, GAS, Siemens SIMATIC SCADA, VMware AirWatch, Deltek Costpoint, Connect, Vista, Amazon Web Services (AWS), Azure Linux Virtual Machines, Microsoft Active Directory Federation Services, Microsoft Advanced Group Policy Management, Unix, VMware, Harmony Email &amp; Collaboration, AT Internet, Cisco VPN, Citrix, Office365, Apple iPad, Terraform, Aqua Trivy, GitHub, GitHub Actions, Argocd, Ansible, IBM ILOG CPLEX Optimization Studio, Microsoft Azure Monitor, JFrog Artifactory, Rancher Labs, Kubernetes, IBM Storage Suite for IBM Cloud Paks, Google Kubernetes Engine (GKE), Amazon EKS Anywhere, Trend Micro SafeSync, Squiz DXP, Nutanix, vSphere, VMware ESXi, VMware vCenter Server, Remote Desktop Services, Akamai CDN Solutions, Infoblox DHCP, ACL, .NET, Pega Case Management, BASE, Cisco Identity Services Engine, Micro, Azure Security Center, CyberArk Enterprise Password Vault, Microsoft Defender for Cloud, Nmap, Qualys Penetration Testing, Wireshark, Arcsight, Drawbridge, Act!, Microsoft Hyper-V Server, Bash, AWS Analytics, Azure Analysis Services, Cisco ACI Orchestration, Cisco UCS B Series, Tor, Workday, Appian, Ruby On Rails, Sidekiq Pro, AWS Bedrock, Amazon Simple Storage Service (S3), React, Redux, SharePoint, Microsoft 365, Microsoft Exchange Online, Microsoft OneDrive, Cisco WebEx Teams, Security, Microsoft Purview eDiscovery, Windows 10 IoT Core Services, Ivanti Service Manager, Microsoft Identity Manager, Red Hat Enterprise Linux, Star, Gem, Jira, Microsoft Teams, Microsoft Power Apps, Microsoft Endpoint Configuration Manager (MECM), IBM MaaS360, TUNE, Apple Business Manager, Secured MVC Forum on Windows 2012 R2, Apple macOS, Kiosked, Android, Azure Active Directory B2C, Pivotal tc Server, Analyzer, SolarWinds Security Event Manager, Cisco AppDynamics, AWS VPN, EMC, Spring Boot, Oracle Analytics Cloud, OpenText Documentum, IBM WebSphere Automation, Amazon Simple Queue Service (SQS), Oracle Database, SQL, PL/SQL, CONTROL, Git, Mode, Quip, CAT, Leadsius, Visio, ArcGIS, Google, Bird, EKM, Adobe Customer Journey Analytics, Remedy Single Sign On, Cisco Aggregation Services Routers, CPI, Google Cloud Pub/Sub, NIPR, IBM MQ, Software AG Adabas, Dragon NaturallySpeaking, NaturalONE, C#, go+, TensorFlow, PyTorch, Open Neural Network Exchange (ONNX), Forcepoint TRITON, OpenLDAP, Tableau, Azure Active Directory, Pipedrive, Microsoft Excel, Microsoft PowerPoint, Microsoft System Center Configuration Manager, Confluence, npm, Vanilla Forums, NEC, Azure Virtual Machine Scale Sets, NetApp, NetApp SnapMirror, NetApp SnapVault, Excel4Apps, WSUS, Digital Guardian, BigFix Inventory, Citrix VDI-in-a-Box, Microsoft-IIS, Apache, Conversant, E-planning, VLAN, Juniper Networks SRX-Series Firewalls, GoToAssist (FASTchat), Signal, Switch Concepts, React Router, ServiceNow Flow Designer, Motorola, Roland, ADAPT, Azure SQL, Azure Data Factory, Databricks, Azure Synapse Analytics, Azure Service Fabric, Microsoft Power Automate, ScienceLogic, Inc., Milestone, Bitbucket, AMP, Diligent One Platform, formerly HighBond, CUICK TRAC - DFARS and NIST 800-171 compliance solution, Rise, Oracle Solaris, Power BI Documenter, PySpark, Rails Assets, Copilot, Cursor, Adform DMP, Azure Databricks, Pyramid, Microsoft Exchange Server 2003, Amazon Linux 2, TypeScript, Drupal, Datadog, VMware vCloud Director, Cisco UCS Servers, VMware SD-WAN, Spring, RXJS, NGRX, PostgreSQL, MongoDB, Redis, Hibernate, JPA Health, Docker, ELK Stack, Prometheus, JUnit, Mockito, Jasmine, Karma, Cypress, SonarQube, Azure Devops, MySQL 8 With RHEL 8, SES, Olo, Air, AWS GovCloud, Rust, AWS Multi-Factor Authentication, Splunk SOAR, Trend Micro XDR, Cisco Unified Intelligence Center, Emma, Minteye / AdsCaptcha, NVIDIA A100 Tensor Core GPU, Impact Radius, Palo Alto Networks, Microsoft Azure, Azure ExpressRoute, AWS Direct Connect, Zscaler, MicroAd, AdminStudio, LogRhythm SIEM, Solver, Windows 11, F5 BIG-IP, F5 BIG-IP Local Traffic Manager (LTM), Oracle Automatic Storage Management (ASM), MapMarker, SAM, Cisco Firepower 9300, Infoblox DDI, Palo Alto Networks GlobalProtect, Conversant (ValueClick), Fortinet FortiGate, Riverbed SteelCentral, Verizon WAF, UPS, Monday.com, NVIDIA, CPMStar, Exclaimer, Paloma, Adobe Captivate, OpenText RightFax, Dell EMC SAN (Storage Area Network), Perl, Cisco Meraki SD-WAN, Swagger UI, Microsoft Windows Server 2000, Citrix Hypervisor, Dell PowerEdge Servers, Dell iDRAC (Integrated Dell Remote Access Controller), Crownpeak Universal Consent Platform (formerly Evidon), UKG Pro Benefits Administration, DATAVERSE LTD, Dynamics 365 Customer Insights, Microsoft Power Platform, NETSCOUT Cyber Investigator, Lytics, Google App Engine, ServiceNow UI Builder, Jira Advanced Roadmaps, SafeSend, EFI, 3XChange, Micro Focus Universal CMDB, PagerDuty Incident Response, SAP Asset Accounting (AA), ServiceNow Knowledge Management, ServiceNow Problem Management, ServiceNow Request Management, Cisco Routers, Workiva, LucidChart, , Microsoft App-V, VMware vSphere, Javascript, Descript, Adobe Coldfusion, Tenable Nessus, Azure Virtual Desktop, BlueTie Vault, Cribl, Google Secret Manager, Jenkins, Microsoft Word, HTML5 Maker, CSS, Adobe, Figma, ServiceNow Integration Hub, Intel, QlikView, Dell OpenManage, Scrum Do, Articulate 360, Absorb LMS, IBM Mainframe, ABB Distributed Control Systems (DCS), ECS, Cisco VoIP, SUSE Linux Enterprise Server, Azure Digital Twins, Admin, Altaro, Azure Backup, Microsoft System Center Virtual Machine Manager, Remote, Strato, Adobe Campaign, Carbon, Flexera, RewardStyle, Trellix, ServiceNow IT Service Management (ITSM), ServiceNow IT Operations Management (ITOM), Unisys DevSecOps, ServiceNow Discovery, ServiceNow Service Mapping, Glide, Confluent, Amazon GuardDuty, Amazon EC2, SNS, Amazon CloudWatch, Lambda Cloud, AVEVA PDMS, AWS Key Management Service (KMS), AWS CloudFormation, AWS Auto Scaling, AWS CloudTrail, Amazon Elastic File System (Amazon EFS), Apache CloudStack, Jitsi, Phantom, Splunk Enterprise Security, Vantiv, Ivanti, Micro Focus Service Manager, Microsoft OneDrive for Business, Logitech Video Conferencing, Pega Robotic Process Automation, SIMS, Synopsys Design Compiler, Open Multi-Processing (OpenMP), Barracuda MSP, AdSpeed, Pixlr, FiberHome, FlipHTML5, ServiceNow App Engine, ServiceNow Security Incident Response, ServiceNow Customer Service Management, Cohesity, Cisco HyperFlex, Toolkit, , Azure Blob Storage, Amazon S3, Concrete CMS, System Center Operations Manager, Check Point SDP, Amazon Associates, Splunk User Behavior Analytics, AWS Application Load Balancer, HPE StoreOnce, IBM System Storage Tape Libraries, , Horizon, Node.js, ebs, Keycloak, JWT, NetApp StorageGRID, Snap, NICE, Microsoft Windows 365 Cloud PC, Aruba CX Switches, Brocade Routers, Onit, ServiceNow IntegrationHub, Flexera IT Asset Management (ITAM), GoodFirms, Red Hat, Gigamon ThreatINSIGHT, FireEye, McAfee, Woo Commerce Memberships, AppDynamics, Red Hat Satellite, Aptean Industrial Manufacturing ERP Made2Manage Edition, Yummly, Palo Alto PA-5200 Series, ShareASale, BMC TrueSight, Norton Shopping Guarantee, Cisco Software-Defined Access (SD-Access), Adition Technologies - Advertisers, Cisco Secure Email Threat Defense, Marc, Selenium, Enzyme, Cucumber, Jest, Adobe Creative Suite, Adobe Photoshop, Adobe InDesign, Adobe After Effects, Adobe Premiere Pro, Canva, OpenAI, Tenable Security Center, TelmarHelixa, CentOS, Rocky Linux, VMware vCenter, Elasticsearch, Kibana, Logstash, Beats, SAP Financial Supply Chain Management (FSCM), Duo, Bunchball, WellnessLiving, Azure Cloud Shell, Microsoft Intune, Apache HTTP Server, TierPoint DRaaS, Cisco Secure Firewall Management Center, Dell Encryption</v>
          </cell>
          <cell r="L491" t="str">
            <v>Merger / Acquisition</v>
          </cell>
          <cell r="M491">
            <v>0</v>
          </cell>
          <cell r="N491">
            <v>44378</v>
          </cell>
          <cell r="O491">
            <v>1300000000</v>
          </cell>
          <cell r="Q491" t="str">
            <v>GovCIO is a prominent provider of technology solutions and digital services for the federal government, focusing on IT modernization across various sectors, including civilian, defense, homeland security, and intelligence agencies. Founded in 2010 by U.S. Navy veteran Brian Moran, the company rebranded in 2021 after acquiring Salient CRGT, significantly expanding its workforce and capabilities. Headquartered in Fairfax, Virginia, GovCIO employs over 3,000 professionals across 22 offices and more than 270 global locations.
The company offers a wide range of services tailored to public sector needs, including health analytics, cloud services, agile software development, cybersecurity, and program management. GovCIO serves key federal clients such as the Department of Veterans Affairs and the Department of Health and Human Services, as well as the Department of Defense. With a strategic focus on growth through acquisitions and new capabilities, GovCIO has established itself as a leader in government IT transformation.</v>
          </cell>
          <cell r="R491">
            <v>2010</v>
          </cell>
        </row>
        <row r="492">
          <cell r="A492" t="str">
            <v>VWR, part of Avantor</v>
          </cell>
          <cell r="B492">
            <v>0</v>
          </cell>
          <cell r="C492">
            <v>12000</v>
          </cell>
          <cell r="D492" t="str">
            <v>research</v>
          </cell>
          <cell r="E492" t="str">
            <v>http://www.vwr.com</v>
          </cell>
          <cell r="F492" t="str">
            <v>http://www.linkedin.com/company/vwr</v>
          </cell>
          <cell r="G492" t="str">
            <v>Radnor</v>
          </cell>
          <cell r="H492" t="str">
            <v>Pennsylvania</v>
          </cell>
          <cell r="I492" t="str">
            <v>we set science in motion by providing discovery to delivery solutions to support our customers, trusted distribution &amp; services provider for laboratory &amp; production essentials, we enable science by delivering a world of supplies &amp; services, diversified electronic products, consumer durables, biotechnology research, supply chain analytics, regulatory standards, digital supply chain, regulatory compliance, biological supplies, customized supply chain solutions, industrial supplies, analytical instruments, government research supplies, customer relationship management, clinical diagnostics equipment, biotech manufacturing support, research and development, scientific equipment, custom lab solutions, contamination prevention, high-tech industry support, research lab safety, education lab supplies, chemicals, global logistics, inventory optimization, quality control, regulated supply chain management, specialty chemicals for research, specialized analytical instruments, chemical reagents, cleanroom supplies, high-purity materials, advanced analytical tools, biotech research supplies, clinical lab supplies, waste management, ppe and safety, lab consumables, laboratory equipment &amp; supplies, innovation in materials, clinical trial supplies, order fulfillment, quality assurance, lab automation, digital platform, microscopes, healthcare, clinical diagnostics, healthcare products, logistics optimization, lab supplies, analytical balances, research &amp; development, ultra-high-purity materials, b2b, e-commerce, product portfolio, centrifuges, customized solutions, product customization, service, disposable lab products, research workflow optimization, pharmaceutical supplies, lab glassware, industrial testing, cleanroom products, regulated industry support, contamination control, product catalog, services, supply chain solutions, research materials, e-commerce logistics, research-grade chemicals, customer support, lab safety equipment, lab plasticware, medical equipment and supplies manufacturing, life sciences, regulated industry logistics, precision lab equipment, biological reagents, global distribution, supply chain technology, high-throughput lab automation, biotech supplies, laboratory supplies, digital inventory management, supply chain integration, product sourcing, research support, manufacturing support, disposables, scientific instruments, digital procurement, supply chain management, biopharma production, chromatography, mass spectrometry, hplc, uhplc, gas chromatography, sample preparation, protein purification, cell biology, genomics, proteomics, microbiology, buffer management solutions, gene therapy, monoclonal antibodies, recombinant proteins, vaccines, ph measurement, electrochemistry products, safety solutions, personal protective equipment, controlled environments, analytical chemistry, xrf, spectroscopy, microbial contamination detection, environmental monitoring, educational resources, laboratory furniture, liquid handling solutions, process filtration, downstream processing, academic research support, clinical laboratory supplies, e-commerce solutions, catalogues and resources, service solutions, equipment management, innovation in biopharma, healthcare solutions, liquid chromatography, titration, manufacturing, research, supply chain, laboratory, biotech, pharmaceutical, analytical, regulatory, cleanroom, clinical, safety, custom solutions, high-purity, digital solutions, global, crm, sales, enterprise software, enterprises, computer software, information technology &amp; services, health care, health, wellness &amp; fitness, hospital &amp; health care, consumer internet, consumers, internet, logistics &amp; supply chain, mechanical or industrial engineering, medical</v>
          </cell>
          <cell r="J492" t="str">
            <v>CloudFlare CDN, AT&amp;T DNS, Microsoft Office 365, CloudFlare Hosting, Mobile Friendly, Google Analytics, Salesforce, Linkedin Marketing Solutions, Salesforce Live Agent</v>
          </cell>
          <cell r="K492">
            <v>7036172000</v>
          </cell>
          <cell r="L492" t="str">
            <v>Merger / Acquisition</v>
          </cell>
          <cell r="M492">
            <v>6500000000</v>
          </cell>
          <cell r="N492">
            <v>42856</v>
          </cell>
          <cell r="O492">
            <v>5900000000</v>
          </cell>
          <cell r="Q492" t="str">
            <v>VWR, part of Avantor, is a global distributor of laboratory products and services. It operates under Avantor, a leading company in life science tools, providing essential products and services to the life sciences and advanced technology sectors. VWR was integrated into Avantor's portfolio in 2017, enhancing its offerings of ultra-high-purity materials and customized solutions.
The company provides a wide range of laboratory and process products, including chemicals, reagents, equipment, and instruments. Their offerings feature high-purity solvents, analytical tools, air samplers, and advanced robotic platform products. VWR also includes collections like J.T.BakerÂ® high-purity chemistries and BeneSpheraâ„¢ diagnostics products. Additionally, Avantor Lab and Production Services support innovation in labs globally, focusing on sustainability and research tools for environmental testing and analysis.</v>
          </cell>
          <cell r="R492">
            <v>1852</v>
          </cell>
        </row>
        <row r="493">
          <cell r="A493" t="str">
            <v>Labor Finders</v>
          </cell>
          <cell r="B493">
            <v>0</v>
          </cell>
          <cell r="C493">
            <v>3600</v>
          </cell>
          <cell r="D493" t="str">
            <v>staffing &amp; recruiting</v>
          </cell>
          <cell r="E493" t="str">
            <v>http://www.laborfinders.com</v>
          </cell>
          <cell r="F493" t="str">
            <v>http://www.linkedin.com/company/laborfinders</v>
          </cell>
          <cell r="G493" t="str">
            <v>Palm Beach Gardens</v>
          </cell>
          <cell r="H493" t="str">
            <v>Florida</v>
          </cell>
          <cell r="I493" t="str">
            <v>staffing services, industrial staffing, recruiting, staffing, employment agency, construction staffing, national staffing, hospitality labor, blue-collar workforce, industrial staffing agency, staffing industry, employee benefits, workforce flexibility, national staffing network, light industrial, staffing network, manufacturing staffing, industrial workforce solutions, associates career support, light industrial staffing, permanent workforce, employment opportunities, job placement services, skilled trades labor, job matching, community impact staffing, client relationships, industrial labor solutions, career growth in blue-collar, temporary staffing, hospitality staffing, skilled trades, customer service, staffing platform, workforce development, temporary workforce, workforce solutions, industrial jobs, staffing solutions, blue-collar staffing, permanent staffing, temp labor, staffing agency, skilled trades staffing, blue-collar jobs, local employment solutions, workforce management, construction labor, client staffing, job placement, staffing programs, industrial, construction, temp jobs, staffing partners, staffing support, career development, staffing expertise, permanent jobs, staffing technology, industrial workforce, staffing management, manufacturing labor, associates support, flexible work, employee training, employee support, manufacturing, skilled trades jobs, client solutions, temp staffing, temporary employment services, temporary help services, light industrial labor, services, blue-collar employment, risk management, local staffing, permanent employment services, permanent placement, temporary jobs, job seeker services, permanent career opportunities, hospitality jobs, general labor jobs, employment services, worker recruitment, client partnerships, temp agency, skill assessment, local offices, temporary employment, franchise opportunities, job openings, industry expertise, contract work, payroll solutions, employer services, safety compliance, job flexibility, job search assistance, staffing trends, employee testimonials, community engagement, hiring events, qualified candidates, labor force, employment readiness, candidate evaluation, work experience, temporary assignments, labor market insights, customized staffing, career transitions, job skills training, internship opportunities, b2b, construction &amp; real estate, staffing &amp; recruiting, mechanical or industrial engineering, employment agencies, professional services</v>
          </cell>
          <cell r="J493" t="str">
            <v>Mailchimp Mandrill, Constant Contact, Outlook, Microsoft Office 365, Microsoft Azure Hosting, Amazon AWS, Slack, Active Campaign, Mobile Friendly, Facebook Widget, Google Dynamic Remarketing, YouTube, Google Analytics, Facebook Login (Connect), reCAPTCHA, Google Font API, DoubleClick, Google Maps (Non Paid Users), Linkedin Marketing Solutions, DoubleClick Conversion, Hubspot, Facebook Custom Audiences, Google Maps, Google Tag Manager</v>
          </cell>
          <cell r="O493">
            <v>5672000</v>
          </cell>
          <cell r="P493">
            <v>10</v>
          </cell>
          <cell r="Q493" t="str">
            <v>Labor Finders International, Inc. is the oldest and largest privately held industrial labor staffing company in the United States, founded in 1975 in West Palm Beach, Florida. The company operates a franchise model with nearly 200 offices nationwide, including around 99 company-owned locations and 88 franchised offices. Labor Finders connects employers with flexible workforce solutions and provides job seekers with temporary and permanent employment opportunities.
The company specializes in staffing for various industries, including industrial, commercial, and construction sectors, as well as hospitality. Labor Finders offers a range of job placements, from production and assembly workers to electricians, maintenance technicians, and office positions. With a significant scale, Labor Finders serves over 195,000 customers and provides around 20,000 jobs each day, logging more than 23 million hours of work annually. The company has received numerous industry awards, including the ClearlyRatedÂ® Best of StaffingÂ® Client Competition award for 13 consecutive years.</v>
          </cell>
          <cell r="R493">
            <v>1975</v>
          </cell>
        </row>
        <row r="494">
          <cell r="A494" t="str">
            <v>Idol Image Consulting</v>
          </cell>
          <cell r="B494">
            <v>0</v>
          </cell>
          <cell r="C494">
            <v>5800</v>
          </cell>
          <cell r="D494" t="str">
            <v>online media</v>
          </cell>
          <cell r="E494" t="str">
            <v>http://www.idol-image.com</v>
          </cell>
          <cell r="F494" t="str">
            <v>http://www.linkedin.com/company/idol-image-consulting</v>
          </cell>
          <cell r="G494" t="str">
            <v>Kula</v>
          </cell>
          <cell r="H494" t="str">
            <v>Hawaii</v>
          </cell>
          <cell r="I494" t="str">
            <v>media &amp; public relations, influencer marketing, personal &amp; group image consultations, fashion &amp; style, affiliate marketing, online magazine, business etiquette, digital marketing, media management, lifestyle brand, empowerment, digital media, community engagement, media content, beauty, media training, consulting, brand storytelling, lifestyle, media relations, professional, scientific, and technical services, self-expression, media community, community platform, corporate branding, media campaigns, diversity, media strategy, accessories, self-care, media analytics, media tools, public relations, authenticity, media consulting, services, media services, brand development, storytelling, personal branding, community management, fitness, media and publishing, fashion, media outreach, media content creation, b2c, makeup, skincare, wellness, management consulting services, media marketing, client empowerment, haircare, personal and household goods repair and maintenance, media platform, style tips, fashion trends, beauty tips, ootd, men's fashion, women's fashion, sustainable beauty, designer handbags, swimwear, natural deodorant, luxury fragrances, interviews, style guide, budget fashion, exclusive offers, community empowerment, cultural diversity, sustainable fashion, wardrobe essentials, color theory, clean beauty, fashion consulting, personal image, image crafting, healthy living, beauty reviews, skincare routine, comfort fashion, trendy outfits, latest trends, style hacks, age inclusivity, holistic wellness, travel style, hair styling, fashion advice, marketing &amp; advertising, public relations &amp; communications, personal health, health care, hospital &amp; health care</v>
          </cell>
          <cell r="J494" t="str">
            <v>Wordpress.com, Nativo, OpenX - Exchange, Google Tag Manager, AppNexus, Google translate widget, Google translate API, Teads, Switch Concepts, Amazon Associates, Google AdSense, DoubleClick, WordPress.org, Quantcast, Nginx, Criteo, YouTube, 33Across, Mobile Friendly, Woo Commerce, Multilingual, Media.net, PubMatic</v>
          </cell>
          <cell r="O494">
            <v>5602000</v>
          </cell>
          <cell r="Q494" t="str">
            <v>Idol Image Consulting is a lifestyle brand and image consulting firm based in Kula, Hawaii. Founded around 2010, the company focuses on fashion, beauty, wellness, and self-expression. It aims to help clients build powerful images through strategic branding, emphasizing authenticity and confidence. The firm serves individuals, groups, and organizations, offering services in media and public relations, as well as personalized image consulting.
The company operates in various sectors, including professional services and online media. Its mission is to create impactful images for a better world, positioning itself as "Where style meets strategy." Idol Image Consulting also features lifestyle content related to fashion and wellness, providing guides and cultural commentary to promote self-expression.</v>
          </cell>
          <cell r="R494">
            <v>2010</v>
          </cell>
        </row>
        <row r="495">
          <cell r="A495" t="str">
            <v>Allied OneSource</v>
          </cell>
          <cell r="B495">
            <v>0</v>
          </cell>
          <cell r="C495">
            <v>3000</v>
          </cell>
          <cell r="D495" t="str">
            <v>staffing &amp; recruiting</v>
          </cell>
          <cell r="E495" t="str">
            <v>http://www.alliedonesource.com</v>
          </cell>
          <cell r="F495" t="str">
            <v>http://www.linkedin.com/company/allied-onesource</v>
          </cell>
          <cell r="G495" t="str">
            <v>Lenexa</v>
          </cell>
          <cell r="H495" t="str">
            <v>Kansas</v>
          </cell>
          <cell r="I495" t="str">
            <v>direct hire staffing, application development, recruiting, customer service, systems integration, workforce solutions, engineering, project staffing, infrastructure services, healthcare it, accounting finance, information technology, project consulting, contracttohire staffing, consulting, managed services, recruitment process automation, distribution center staffing, engineering technicians, skilled trades contractors, candidate support, warehouse supervisors, project management, digital sourcing, client relationship management, professional services staffing, it services, manufacturing, contract staffing, online job portal, payrolling services, operational efficiency, recruitment, sales representatives, services, permanent staffing, it project managers, industrial maintenance staffing, talent acquisition, industrial staffing, employment agency, temp staffing, engineering trades staffing, distribution managers, resume building, candidate assessment, temporary help services, sales staffing, staffing and recruiting, call center agents, warehouse operations staffing, call center staffing, employment solutions, logistics workforce, business intelligence, candidate engagement, hr consulting, interview coaching, staffing, candidate sourcing, professional services, skilled trades electricians, human resources, staffing agency, b2b, rpo solutions, call center team leads, recruiting services, employment services, digital recruitment tools, client staffing, warehouse staffing, professional staffing, interview coaching tools, forklift operators, applicant tracking system, talent pool, government, technology in staffing, assembly line staffing, manufacturing labor, manufacturing engineers, hr generalists, candidate screening technology, distribution logistics staffing, engineering recruiting, workforce management, accounting and finance staffing, it recruiting, talent sourcing, skilled trades recruitment, skilled trades staffing, resume review, supply chain staffing, distribution and logistics, client partnership, inventory clerks, candidate matching, candidate database, job placement, industry expertise, digital transformation, candidate screening, distribution staffing, accounting professionals, hr staffing, welders, it project staffing, machine operators, candidate relationship management, staffing solutions, commercial staffing, manufacturing staffing, logistics staffing, professional recruiting, human resources staffing, accounting recruiting, finance staffing, sales recruiting, rpo services, job alerts, resume submission, employee onboarding, direct hire, contract-to-hire, light industrial staffing, warehouse worker placement, production staffing, general labor staffing, technical recruiting, applicant tracking, job search assistance, employee engagement, job market analysis, diversity hiring, team member sourcing, career coaching, job matching services, recruitment process outsourcing, remote work staffing, temporary staffing solutions, customized recruiting strategies, industry-specific recruiting, client and candidate relationships, distribution, transportation &amp; logistics, app development, apps, software development, information technology &amp; services, productivity, mechanical or industrial engineering, staffing &amp; recruiting, analytics, management consulting, professional training &amp; coaching</v>
          </cell>
          <cell r="J495" t="str">
            <v>Outlook, Microsoft Office 365, Amazon AWS, Nginx, Android, Remote, AI</v>
          </cell>
          <cell r="O495">
            <v>8170000</v>
          </cell>
          <cell r="Q495" t="str">
            <v>Allied OneSource is a U.S.-based staffing and recruiting company with a history dating back to 1898. It was formed through the merger of Allied Global Services and Allied Staffing. The company specializes in connecting employers with talent across various industries and has been providing staffing solutions for over 50 years under its current branding. With approximately 210 employees, Allied OneSource focuses on building lasting relationships and emphasizes a people-centered approach.
The company offers a range of staffing and recruiting services tailored to business needs, including consulting, implementation, support and maintenance, training, and custom development. Allied OneSource utilizes advanced technologies for precise job matching and candidate coaching, ensuring effective solutions for both employers and candidates. The firm is committed to fostering diversity and inclusion, giving back to communities, and promoting a collaborative work environment. Benefits for employees include health, dental, and optical insurance, along with opportunities for internal growth and community involvement.</v>
          </cell>
          <cell r="R495">
            <v>1960</v>
          </cell>
        </row>
        <row r="496">
          <cell r="A496" t="str">
            <v>Family Office</v>
          </cell>
          <cell r="B496">
            <v>0</v>
          </cell>
          <cell r="C496">
            <v>4300</v>
          </cell>
          <cell r="D496" t="str">
            <v>investment banking</v>
          </cell>
          <cell r="E496" t="str">
            <v>http://www.pricliadv.com</v>
          </cell>
          <cell r="F496" t="str">
            <v>http://www.linkedin.com/company/family-office_2</v>
          </cell>
          <cell r="G496" t="str">
            <v>Chicago</v>
          </cell>
          <cell r="H496" t="str">
            <v>Illinois</v>
          </cell>
          <cell r="I496" t="str">
            <v>real estate investment, investment structuring, private clients, financial hubs, wealth consulting, alternative investments, wealth transfer planning, long-term wealth strategy, financial services, family office education, family office membership, wealth management firm, private wealth management, advisory organization, wealth preservation strategies, wealth management research, consulting, investment strategies, family office network, client consulting, wealth management peer exchange, financial advisory, asset management, family office events, wealth preservation, multigenerational planning, wealth advisory, multigenerational wealth, services, wealth management industry, long-term wealth preservation, asset structuring, advisory services, real estate structuring, wealth transfer, family office consulting, private investments, family office research, client communication, private wealth preservation, risk management, family office services, family office advisory, wealth management networking, private equity, wealth management company, wealth management advisory, real assets, private equity investments, alternative asset classes, family governance, investment consulting, wealth management solutions, wealth research, other financial investment activities, wealth management infrastructure, wealth management education, private capital, investment banking, wealth management consulting, wealth growth, high-net-worth individuals, wealth planning, real estate development, family wealth, wealth management technology, family office, wealth management services, wealth management platform, wealth management, b2b, private client services, finance, investment management, financial consulting, management consulting, capital markets</v>
          </cell>
          <cell r="J496" t="str">
            <v>Remote, DATEV Accounting, Excel4Apps, Microsoft PowerPoint, Google AdWords Conversion, Outlook, Bing, Air, EMaint, Rise</v>
          </cell>
          <cell r="Q496" t="str">
            <v>Family Office is an investment banking and finance firm that specializes in structuring and developing real estate and hard asset deals. The company operates primarily in the US and focuses on private equity, alternative investments, asset management, and wealth management services. It also offers merchant banking and family office services.
The firm is privately held and has multiple headquarters locations, including Greenwich, CT, and Chicago, IL. Family Office serves a diverse clientele, targeting family offices and wealthy individuals. Its leadership team includes John Magliano as President and Francesco Tommaso and Claire Havet as CEOs. The company is involved in various financial activities, providing comprehensive support in investment banking and asset management.</v>
          </cell>
        </row>
        <row r="497">
          <cell r="A497" t="str">
            <v>The Vincit Group</v>
          </cell>
          <cell r="B497">
            <v>0</v>
          </cell>
          <cell r="C497">
            <v>6200</v>
          </cell>
          <cell r="D497" t="str">
            <v>chemicals</v>
          </cell>
          <cell r="E497" t="str">
            <v>http://www.vincitgroup.com</v>
          </cell>
          <cell r="F497" t="str">
            <v>http://www.linkedin.com/company/vincit-group</v>
          </cell>
          <cell r="G497" t="str">
            <v>Chattanooga</v>
          </cell>
          <cell r="H497" t="str">
            <v>Tennessee</v>
          </cell>
          <cell r="I497" t="str">
            <v>chemical treatment programssanitation intervention, chemical treatment programswater amp energy mgmt, designbuild engineering services, food beverage industry, contract sanitation management, custom fabrication millwright services, food safety services, custom fabrication amp millwright services, chemical treatment programswater energy mgmt, food amp beverage industry, brewery sanitation, chemical treatment programssanitation amp intervention, chemical manufacturing, chemicals</v>
          </cell>
          <cell r="J497" t="str">
            <v>Cloudflare DNS, Sendgrid, Outlook, Microsoft Azure Monitor, Microsoft Application Insights, Barracuda Networks, Slack, Bootstrap Framework, Vimeo, WordPress.org, reCAPTCHA, Google Maps, YouTube, Workday Recruit, Google Play, Mobile Friendly, Google Analytics, Shutterstock, Google Tag Manager, Facebook Login (Connect), Squarespace ECommerce, Typekit, Facebook Widget, Woo Commerce, Google Plus, Google Font API, Remote, SharePoint, IBM Aspera on Cloud, Bing Webmaster Tools, Gauges, GEP, GRIN, Micro, Motigo, SAP Data Migration, Square, Tor, Sage, Dassault SOLIDWORKS, SAP Material Requirement Planning (MRP), Akamai CDN Solutions, ARES, AWS Trusted Advisor, Azure Active Directory, Google Cloud, Infoblox DHCP, Juniper Networks SRX-Series Gateways, Microsoft Active Directory Federation Services, Microsoft PowerShell, Microsoft SQL Server Reporting Services, Microsoft Windows Server 2012, Office365, ADP, Microsoft Excel, Google AdWords Conversion, Microsoft PowerPoint, E-planning, Wowanalytics, Aruba CX Switches, Brocade Routers, Juniper Networks SRX-Series Firewalls, Less, Cisco Meraki SD-WAN, AutoCAD, Workday, Concur</v>
          </cell>
          <cell r="O497">
            <v>8000000</v>
          </cell>
          <cell r="Q497" t="str">
            <v>The Vincit Group is a Chattanooga, Tennessee-based organization consisting of eight member companies that provide a wide range of chemical services, contract management, and automation and process engineering solutions. Founded in 1968, the company operates throughout the U.S., Canada, and South America, serving various industrial sectors, including food and beverage, breweries, consumer goods, and general manufacturing.
With an annual revenue of $1.3 billion and a workforce of approximately 387-474 employees, The Vincit Group specializes in chemical manufacturing, sanitation management, food safety, and water management. Their services include chemical treatment programs, process optimization, auditing, and microbiological testing. The company focuses on delivering integrated solutions that enhance operational performance and ensure compliance with safety and environmental standards.</v>
          </cell>
          <cell r="R497">
            <v>1968</v>
          </cell>
        </row>
        <row r="498">
          <cell r="A498" t="str">
            <v>Amwins</v>
          </cell>
          <cell r="B498">
            <v>0</v>
          </cell>
          <cell r="C498">
            <v>7900</v>
          </cell>
          <cell r="D498" t="str">
            <v>insurance</v>
          </cell>
          <cell r="E498" t="str">
            <v>http://www.amwins.com</v>
          </cell>
          <cell r="F498" t="str">
            <v>http://www.linkedin.com/company/amwins-group</v>
          </cell>
          <cell r="G498" t="str">
            <v>Charlotte</v>
          </cell>
          <cell r="H498" t="str">
            <v>North Carolina</v>
          </cell>
          <cell r="I498" t="str">
            <v>wholesale insurance, wholesale insurance &amp; property casualty insurance, catastrophic event coverage, insurance-linked securities, group benefits, insurance capacity building, healthcare, customer service, parametric insurance, niche insurance markets, customized risk solutions, emerging risks, market access, employee benefits, underwriting programs, wholesale insurance broker, construction, insurance solutions, global insurance network, alternative risk transfer, consulting, market innovation, insurance capacity, insurance agencies and brokerages, broker relationships, energy, insurance analytics, risk mitigation tools, risk solutions, services, employee ownership, underwriter relationships, global risks, analytics, custom programs, risk transfer solutions, claims administration, professional lines, underwriting services, market leverage, real estate, bermuda market, admitted and e&amp;s markets, captives, parametric structures, underwriting, catastrophe modeling, risk management, catastrophe risk, financial services, specialty insurance, retail broker relationships, retail, property and casualty insurance, claims advocacy, admitted markets, reinsurance, e&amp;s markets, global market access, risk diversification, complex risks, international insurance, wholesale broker, specialty programs, risk assessment, insurance, insurance innovation, global reinsurance, market relationships, specialty insurance distribution, custom insurance programs, transportation, data analytics, specialty insurance programs, industry expertise, b2b, global insurance markets, reinsurance capacity, property casualty, risk analytics tools, distribution, brokerage, property insurance, casualty insurance, alternative risk, small accounts, personal lines, admitted placement, flood underwriting, mga programs, underwriting capabilities, self-funded solutions, fully insured, customized benefit programs, construction insurance, energy sector coverage, environmental risk, healthcare insurance, hospitality insurance, life sciences coverage, manufacturing insurance, public entity insurance, real estate coverage, transportation insurance, digital quoting platform, amwins iq, reinsurance solutions, small business insurance, niche coverage programs, emerging risk solutions, underwriting expertise, bermuda market access, non-traditional insurance solutions, actuarial services, employment practices liability, cyber liability insurance, contractors coverage, finance, manufacturing, transportation &amp; logistics, energy &amp; utilities, construction &amp; real estate, health care, health, wellness &amp; fitness, hospital &amp; health care, insurance agencies &amp; brokerages, information technology &amp; services, mechanical or industrial engineering</v>
          </cell>
          <cell r="J498" t="str">
            <v>Outlook, Microsoft Office 365, Mimecast, Microsoft Azure Hosting, VueJS, Microsoft Application Insights, Five9, Eloqua, Hubspot, Drupal, Slack, Vimeo, Microsoft-IIS, Google Tag Manager, ASP.NET, Bootstrap Framework, Mobile Friendly, AI, Microsoft Office, Python, Microsoft Excel, SQL, Microsoft PowerPoint, DotNetNuke, Vscode, Salesforce CRM Analytics, Microsoft 365, Google AdWords Conversion, QuickBooks, Excel4Apps, EFI, Employee Navigator, LeaseWeb, Salesforce, Microsoft Teams Rooms, Terraform, Pulumi, Ansible, AWS CloudFormation, Kubernetes, Docker, Sage, Microsoft Power Platform, Microsoft Exchange Server 2003, Microsoft OneDrive for Business, Microsoft Intune Enterprise Application Management, OpenTracker, SharePoint, Palo Alto Networks GlobalProtect, ServiceNow, Crestron, Git, Microsoft Windows 10, Windows 11, Citrix, Aternity, Cisco Meraki MR Series, Power BI Documenter, TUNE, Google Search Central, Logitech Sync, Secured MVC Forum on Windows 2012 R2, MAX by AppLovin, AVEVA PDMS, Materialise Magics, Microsoft Sql Server, Taleo Applicant Tracking Systems (ATS), ACCELQ, Azure Devops, caterease</v>
          </cell>
          <cell r="K498">
            <v>1595915618</v>
          </cell>
          <cell r="L498" t="str">
            <v>Other</v>
          </cell>
          <cell r="M498">
            <v>35265214</v>
          </cell>
          <cell r="N498">
            <v>45931</v>
          </cell>
          <cell r="O498">
            <v>2900000000</v>
          </cell>
          <cell r="Q498" t="str">
            <v>Amwins Group, Inc. is the largest independent wholesale distributor of specialty insurance products and services in the United States. Founded in 1998 and headquartered in Charlotte, North Carolina, Amwins acts as a vital intermediary between insurance carriers and retail insurance brokerage firms. The company offers a diverse range of property and casualty insurance, specialty group benefits, and related value-added services, without taking on underwriting risk.
With over 6,200 employees across more than 155 offices in 17 countries, Amwins processes over 1.5 million submissions annually from retail agents. The company has grown through organic expansion and numerous acquisitions, establishing strong relationships with over 25,000 retail brokerage firms and more than 24,000 insurance carriers. Amwins focuses on providing tailored solutions for complex risks in various industries, including construction, healthcare, and transportation, while leveraging expertise in brokerage, underwriting, and group benefits.</v>
          </cell>
          <cell r="R498">
            <v>2001</v>
          </cell>
        </row>
        <row r="499">
          <cell r="A499" t="str">
            <v>Berkeley Lab</v>
          </cell>
          <cell r="B499">
            <v>0</v>
          </cell>
          <cell r="C499">
            <v>5200</v>
          </cell>
          <cell r="D499" t="str">
            <v>research</v>
          </cell>
          <cell r="F499" t="str">
            <v>http://www.linkedin.com/company/lawrence-berkeley-national-laboratory</v>
          </cell>
          <cell r="G499" t="str">
            <v>Berkeley</v>
          </cell>
          <cell r="H499" t="str">
            <v>California</v>
          </cell>
          <cell r="I499" t="str">
            <v>artificial intelligence, energy sciences, nanotechnology, big data, supercomputing, energy innovation, materials science, exascale, environmental science, physical sciences, biosciences, computing sciences, ai, climate change, science, computing, machine learning, climate, basic science, research services, information technology &amp; services, enterprise software, enterprises, computer software, b2b</v>
          </cell>
          <cell r="Q499" t="str">
            <v>Lawrence Berkeley National Laboratory (Berkeley Lab or LBNL) is a national laboratory under the United States Department of Energy, located in Berkeley, California. Founded in 1931 by physicist Ernest O. Lawrence, the lab has a rich history of pioneering multidisciplinary science, particularly in the field of particle physics. It has produced 15 Nobel laureates in physics and chemistry and continues to be a leader in scientific research.
Berkeley Lab's mission is to address major global challenges through discovery science and energy technologies. It conducts research across six main areas: Computing Sciences, Physical Sciences, Earth and Environmental Sciences, Biosciences, Energy Sciences, and Energy Technologies. Key facilities include the Joint Genome Institute, the Molecular Foundry, and the Advanced Light Source, which support a wide range of scientific inquiries from genomics to materials science. The lab also plays a vital role in training future scientists and engineers, contributing to advancements in health, technology, and environmental sustainability.</v>
          </cell>
          <cell r="R499">
            <v>1931</v>
          </cell>
        </row>
        <row r="500">
          <cell r="A500" t="str">
            <v>World Financial Group (WFG)</v>
          </cell>
          <cell r="B500">
            <v>0</v>
          </cell>
          <cell r="C500">
            <v>20000</v>
          </cell>
          <cell r="D500" t="str">
            <v>financial services</v>
          </cell>
          <cell r="E500" t="str">
            <v>http://www.worldfinancialgroup.com</v>
          </cell>
          <cell r="F500" t="str">
            <v>http://www.linkedin.com/company/world-financial-group-wfg</v>
          </cell>
          <cell r="G500" t="str">
            <v>Cedar Rapids</v>
          </cell>
          <cell r="H500" t="str">
            <v>Iowa</v>
          </cell>
          <cell r="I500" t="str">
            <v>marketing financial services amp products, marketing financial services products, financial advising, financial services, insurance, investing, life insurance</v>
          </cell>
          <cell r="J500" t="str">
            <v>The Trade Desk, Slack, Nginx, Google Font API, Varnish, Google Dynamic Remarketing, Incapsula, Google Tag Manager, DoubleClick, Mobile Friendly, DoubleClick Conversion, Bing Ads, Remote</v>
          </cell>
          <cell r="O500">
            <v>200000000</v>
          </cell>
          <cell r="P500">
            <v>16</v>
          </cell>
          <cell r="Q500" t="str">
            <v>World Financial Group (WFG) is a multi-level marketing company based in Johns Creek, Georgia, specializing in financial and insurance services. As a subsidiary of Aegon, WFG operates primarily under the Transamerica brand in the United States. With over 20 years of experience, the company serves individuals and families across the U.S., Canada, and Puerto Rico through a network of independent agents.
WFG offers a wide range of financial products and services, including life and health insurance, annuities, investment products, retirement strategies, education planning, and mortgage and credit card services. The company focuses on providing customized solutions to clients from various backgrounds, particularly those often overlooked by traditional financial services. WFG emphasizes financial education and aims to assist middle America in making informed financial decisions.
With a strong commitment to professionalism and integrity, WFG operates over 3,500 offices in the U.S. and has a solid reputation, holding a U.S. BBB A+ rating. The organization also supports community initiatives through the WFG Foundation and WFG Charitable Trust.</v>
          </cell>
          <cell r="R500">
            <v>2001</v>
          </cell>
        </row>
        <row r="501">
          <cell r="A501" t="str">
            <v>Federated Insurance</v>
          </cell>
          <cell r="B501">
            <v>0</v>
          </cell>
          <cell r="C501">
            <v>3000</v>
          </cell>
          <cell r="D501" t="str">
            <v>insurance</v>
          </cell>
          <cell r="E501" t="str">
            <v>http://www.federatedinsurance.com</v>
          </cell>
          <cell r="F501" t="str">
            <v>http://www.linkedin.com/company/federated-insurance</v>
          </cell>
          <cell r="G501" t="str">
            <v>Owatonna</v>
          </cell>
          <cell r="H501" t="str">
            <v>Minnesota</v>
          </cell>
          <cell r="I501" t="str">
            <v>bonding, life insurance, disability income, property amp casualty insurance, annuities, commercial health insurance, property casualty insurance, insurance risk, industry-specific claims management, insurance products, insurance stability, insurance industry expertise, risk management tools, distribution, contractors, insurance policy services, business risk solutions, industry partnerships, industry-focused insurance programs, insurance ratings, insurance claims support, business risk mitigation services, property insurance, web development, insurance industry standards, business continuity risk management, mutual insurance benefits, mutual insurance company, petroleum marketer insurance, insurance protection, insurance products and services, industry-specific loss prevention, risk mitigation, insurance claims handling, services, insurance policy options, insurance claims, industry-focused risk solutions, insurance network, financial strength, insurance growth, insurance history, insurance policyholder services, insurance market presence, b2b, insurance solutions, user interface, business protection solutions, business insurance, mutual insurance stability, liability coverage, insurance claims processing, insurance premium stability, insurance policy solutions, insurance policyholder, responsive design, insurance services, insurance company, insurance risk analysis, insurance marketplace, business risk assessment tools, industry-specific solutions, mutual insurance model, mutual insurance, insurance provider, specialized business insurance, liability insurance, claims support, financial services, insurance premium management, insurance innovation, industry-specific insurance, industry-specific risk analysis, industry-tailored policies, employee benefits, loss prevention services, professional services, risk management, auto dealer insurance, mutual insurer advantages, insurance policy management, insurance partnerships, construction &amp; real estate, insurance expertise, direct insurance (except life, health, and medical) carriers, insurance coverage, insurance industry leadership, business safety programs, loss prevention, industry-specific policy options, equipment dealer coverage, client-focused insurance, insurance, insurance for contractors, risk control consulting, loss control, insurance policies, industry-specific underwriting, customer service, insurance industry, claims management, industry-specific risk consulting, insurance policy customization, insurance risk assessment, insurance claims resolution, javascript, frontend development, dynamic content, website functionality, client-side scripting, web applications, interactive design, cross-browser compatibility, website performance, progressive web apps, ajax, web accessibility, single page applications, javascript frameworks, enhanced user experience, code optimization, frontend development tools, web standards, mobile optimization, browser compatibility, web solutions, ui/ux design, frontend libraries, content management systems, javascript libraries, web interactivity, client-side code, dynamic websites, website integration, real-time data, web user engagement, web programmability, application programming interfaces, responsive web design, modern javascript, javascript es6, rich internet applications, interactive web pages, user experience design, web design trends, web development best practices, finance, information technology &amp; services, professional training &amp; coaching, web design, design</v>
          </cell>
          <cell r="J501" t="str">
            <v>Microsoft Azure Hosting, MessageGears, Microsoft Office 365, Amazon AWS, React, iCIMS, Slack, Atlassian Cloud, Google Play, Mobile Friendly, Google Tag Manager, Remote, AWS SDK for JavaScript, Frame, Outsystems, Microsoft SQL Server Reporting Services, Tableau, Microsoft Excel, Microsoft Office, Twilio, ServiceNow, Genesys SIP</v>
          </cell>
          <cell r="O501">
            <v>3000000000</v>
          </cell>
          <cell r="Q501" t="str">
            <v>Federated Mutual Insurance Company, founded in 1904 in Owatonna, Minnesota, is a mutual insurance provider specializing in property, casualty, life, and risk management services for businesses across 48-49 states and the District of Columbia. Originally established to offer affordable property insurance to retail implement dealers and farmers, the company has grown to become one of the largest U.S. mutual insurers, employing over 3,000 people and maintaining a strong presence in major cities.
Federated offers a range of tailored insurance solutions, focusing on mid-sized to large businesses. Their core products include property and casualty insurance, workers' compensation, life and disability insurance through Federated Life, bonding, and comprehensive risk management services. The company is recognized for its industry expertise and serves over 47,000 clients, supported by partnerships with numerous trade associations and organizations.</v>
          </cell>
          <cell r="R501">
            <v>1904</v>
          </cell>
        </row>
        <row r="502">
          <cell r="A502" t="str">
            <v>Mitsubishi Chemical America</v>
          </cell>
          <cell r="B502">
            <v>0</v>
          </cell>
          <cell r="C502">
            <v>4000</v>
          </cell>
          <cell r="D502" t="str">
            <v>chemicals</v>
          </cell>
          <cell r="E502" t="str">
            <v>http://www.mitsubishi-chemical.com</v>
          </cell>
          <cell r="F502" t="str">
            <v>http://www.linkedin.com/company/mitsubishi-chemical-america</v>
          </cell>
          <cell r="G502" t="str">
            <v>Charlotte</v>
          </cell>
          <cell r="H502" t="str">
            <v>North Carolina</v>
          </cell>
          <cell r="I502" t="str">
            <v>acrylics, packagingprintinglabeling materials, engineering plastics, aerospacedefense materials, medical device materials, ev materials, bio polymers, performance polymers, advanced coatings, specialty resin solutions, automotive materials, acrylic resins &amp; monomers, industrial materials, advanced engineering plastics, lithium battery materials, bioplastics, high performance films, carbon fiber &amp; composites, buildingconstruction materials, high performance chemicals, chemical manufacturing, medical devices, automotive lightweighting, carbon composite golf shafts, composites, specialty chemicals, resin and synthetic rubber manufacturing, plastics, manufacturing, transportation, coatings and adhesives, material innovation, performance materials, focused mass technology, recyclable packaging materials, energy, chemicals, golf shaft manufacturing, energy storage materials, custom fiber types, energy storage solutions, imaging products, sustainable materials, aerospace, fiber engineering, aerospace materials, automotive, food and beverage, distribution, vertical integration, renewable energy, medical implant components, medical device components, electronics, r&amp;d in chemicals, services, custom resin development, resin formulations, advanced electronic packaging, medical materials, battery materials, aerospace composites, sustainability, sports equipment materials, medical, proprietary resin formulations, electronic materials, advanced materials, sporting goods, b2b, infrastructure, packaging, polymer production, health, industrial, packaging solutions, fiber types, specialty films, recreational goods manufacturing, healthcare, hospital &amp; health care, mechanical or industrial engineering, food &amp; beverages, consumer goods, consumers, clean energy &amp; technology, environmental services, renewables &amp; environment, computer hardware, hardware, material science, shipping, logistics &amp; supply chain, health care, health, wellness &amp; fitness</v>
          </cell>
          <cell r="J502" t="str">
            <v>Route 53, Mimecast, Microsoft Office 365, DigitalOcean, Amazon CloudFront, Amazon AWS, Salesforce, Slack, Linkedin Marketing Solutions, Linkedin Login, Mobile Friendly, Shopify, Workday Recruit, reCAPTCHA, Google Font API, Facebook Comments, Google Tag Manager, Trustpilot, CrazyEgg, Typekit, MailChimp, Wix, Linkedin Widget, Facebook Login (Connect), Facebook Custom Audiences, Snoobi, Nginx, Bootstrap Framework, Vimeo, Facebook Widget, Squarespace ECommerce, WordPress.org, Remote, Wider Planet, CNC Software, Visio, ICP, .NET, Gem, CSS, SAP, DC Storm, AC500 PLC, GAS, SAP ECC, SAP S/4HANA, LogIC, HPLC, FIS, Google AdWords Conversion, Microsoft Excel, ServiceNow Configuration Management Database, Inductive Automation Ignition, M3, blend, Mag+, CSC, eMaint CMMS, Feathr, Salesforce CRM Analytics, Akamai mPulse, Microsoft Office, GRIN, ePlan, Quip, Ning, Micro, Gauges, Tor, Star, GEP, SAP Plant Maintenance, Workday, MPulse Maintenance Software, Air, AT&amp;T, Epicor ERP, mabl, Moldflow, Act!, Sigma, , , Excel4Apps, accessiBe, Microsoft PowerPoint, ROSS, Meta Audience Network, SAP Customer Care and Service (CCS), PowerBI Tiles, Laserfiche, Blender, SS&amp;C, ISO+â„¢, IDC, Google Analytics, LabWare LIMS, Outlook</v>
          </cell>
          <cell r="O502">
            <v>29569000000</v>
          </cell>
          <cell r="Q502" t="str">
            <v>Mitsubishi Chemical America (MCA) serves as the regional headquarters for Mitsubishi Chemical Corporation in the Americas, established on April 1, 2017. The company encompasses 20 group companies across North and South America, employing over 4,000 people in four countries. MCA specializes in chemicals, plastics, specialty products, and innovative materials, adhering to the KAITEKI philosophy, which emphasizes economic prosperity, human well-being, and environmental stewardship.
MCA offers a diverse range of advanced materials and specialty products. Their portfolio includes battery materials, electronic materials, imaging materials, and various polymers and resins. They provide high-performance films and sheets, such as Clearfit and Lumirexâ„¢II, as well as advanced composites for structural applications. MCA also produces premium carbon-based composite golf shafts and industry-specific solutions for sectors like automotive, aerospace, medical, and food and beverage. Their expertise in vertical integration allows them to control the production process from raw materials to finished goods, ensuring quality and innovation across their offerings.</v>
          </cell>
          <cell r="R502">
            <v>2017</v>
          </cell>
        </row>
        <row r="503">
          <cell r="A503" t="str">
            <v>Multi Packaging Solutions (MPS)</v>
          </cell>
          <cell r="B503">
            <v>0</v>
          </cell>
          <cell r="C503">
            <v>10000</v>
          </cell>
          <cell r="D503" t="str">
            <v>printing</v>
          </cell>
          <cell r="E503" t="str">
            <v>http://www.multipacksolutions.com</v>
          </cell>
          <cell r="F503" t="str">
            <v>http://www.linkedin.com/company/multi-packaging-solutions</v>
          </cell>
          <cell r="G503" t="str">
            <v>New York</v>
          </cell>
          <cell r="H503" t="str">
            <v>New York</v>
          </cell>
          <cell r="I503" t="str">
            <v>flexographic printing, digital amp 3d printing, special packaging, value added high end packaging, folding carton, output of quality products, digital 3d printing, consumer durables, printing services</v>
          </cell>
          <cell r="J503" t="str">
            <v>Salesforce, Cloudflare DNS, Pardot, Microsoft Office 365, CloudFlare Hosting, Slack, WordPress.org, Google Maps, Mobile Friendly, Google Tag Manager, reCAPTCHA, Gravity Forms, Hotjar, Remote, AI</v>
          </cell>
          <cell r="O503">
            <v>51000000</v>
          </cell>
          <cell r="Q503" t="str">
            <v>Multi-Pack Solutions is a contract manufacturer and packaging services provider that specializes in turnkey solutions. With decades of experience, the company serves a wide range of markets, focusing on regulatory compliance and market-specific packaging preferences.
The services offered include contract manufacturing and packaging, with capabilities such as single-use sachets, bottle filling, and support for product launches and market entry. Multi-Pack Solutions caters to customers globally, leveraging its extensive product knowledge to meet diverse needs.</v>
          </cell>
          <cell r="R503">
            <v>2005</v>
          </cell>
        </row>
        <row r="504">
          <cell r="A504" t="str">
            <v>OFS</v>
          </cell>
          <cell r="B504">
            <v>0</v>
          </cell>
          <cell r="C504">
            <v>3000</v>
          </cell>
          <cell r="D504" t="str">
            <v>furniture</v>
          </cell>
          <cell r="E504" t="str">
            <v>http://www.ofs.com</v>
          </cell>
          <cell r="F504" t="str">
            <v>http://www.linkedin.com/company/ofs-</v>
          </cell>
          <cell r="G504" t="str">
            <v>Huntingburg</v>
          </cell>
          <cell r="H504" t="str">
            <v>Indiana</v>
          </cell>
          <cell r="I504" t="str">
            <v>sustainability, seating, education, furniture design, corporate interior, hospitality, craftmanship, ergonomic, workplace, office furniture, lifestyle, office environments, corporate, product design, design, office design, furniture manufacturer, interior design, healthcare, furniture, public space furniture, ergonomic design, healthcare furniture, collaborative furniture, environmental sustainability, services, product documentation, design support, product lifecycle management, furniture accessories, showrooms, diversity in design, furniture trends, education furniture, interior design support, ergonomic seating, design tools, dealer network, hospitality furniture, human-centered design, design resources, showroom locations, furniture customization, product innovation, furniture for hospitality, furniture resources, contract furniture, product customization, well-being environments, household and institutional furniture manufacturing, architectural structures, hospitality environment furniture, sustainability initiatives, material selection, government furniture, tables, government facility furniture, workspace solutions, sustainable furniture, healthcare environment design, b2b, dealer portal, product development, furniture collections, education space solutions, furniture for active environments, durable furniture, public space design, industry-specific solutions, textile innovation, resource support, modular furniture, modular lounge furniture, flexible workspace furniture, soft architecture solutions, multi-use furniture, design innovation, well-being in environments, collaborative workspaces, product families, soft architecture, e-commerce, adaptive furniture, educational furniture, sustainable manufacturing, collaborative environments, furniture manufacturing, industry insights, product specification, ergonomic furniture, seating solutions, human-centered furniture, product lookbooks, product versatility, eco-friendly materials, furniture for government, manufacturing processes, retail, furniture assembly guides, diversity and inclusion, furniture for public spaces, customer support, ceu courses, craftsmanship, textile options, case studies, product care resources, furniture for education, government, custom fabric options, furniture for healthcare, acoustic furniture, workplace furniture, healthcare solutions, educational environments, hospitality design, government furnishings, sustainable design, well building standard, modular architecture, private office solutions, product care, accessible design, textile selection, active workstations, restorative spaces, creative environments, custom furniture, fabric technology, acoustic management, community wellness, post-pandemic office, biophilic design, inclusive workspaces, adaptive architecture, dynamic office solutions, social spaces, storage solutions, open office design, workplace wellness, furniture specification, workspace customization, office space planning, design innovations, flexible environments, quickship products, integrated lighting, color psychology, seating ergonomics, futuristic office design, office layout optimization, collaboration technology, community spaces, design for well-being, manufacturing, environmental services, renewables &amp; environment, leisure, travel &amp; tourism, health care, health, wellness &amp; fitness, hospital &amp; health care, home decor, household &amp; institutional furniture manufacturing, consumer internet, consumers, internet, information technology &amp; services, mechanical or industrial engineering</v>
          </cell>
          <cell r="J504" t="str">
            <v>DNS Made Easy, Sendgrid, Gmail, Mimecast, Google Apps, MailChimp SPF, Outlook, Microsoft Office 365, React, Salesforce, Drupal, Slack, Mobile Friendly, Google Font API, Adobe Media Optimizer, reCAPTCHA, Google Tag Manager, Google Maps, Google Places, Nginx, Vimeo, Cedexis Radar, YouTube, Remote, Circle, Salesforce CRM Analytics, Vormetric Data Security Platform, CET, Mari, Spreadsheet Server by insightsoftware, CNC Software, Quip, PrePass</v>
          </cell>
          <cell r="O504">
            <v>543300000</v>
          </cell>
          <cell r="Q504" t="str">
            <v>OFS is a leading designer, manufacturer, and provider of optical fiber and fiber optic solutions, headquartered in Norcross, Georgia. As part of the Furukawa Electric Group, OFS has a rich heritage in optical communications technology, tracing back to Alexander Graham Bell. The company employs between 1,001 and 5,000 people and has a global presence with facilities in various countries.
OFS offers a wide range of products, including optical fiber, fiber optic cables, and fiber-to-the-subscriber (FTTx) solutions. Their portfolio also features specialty photonics, optical connectivity solutions, and application-specific fibers. The company serves multiple industries, including telecommunications, medicine, industrial automation, aerospace, and energy. OFS collaborates with service providers, municipalities, and medical device manufacturers to develop innovative technologies tailored to diverse applications.</v>
          </cell>
          <cell r="R504">
            <v>1937</v>
          </cell>
        </row>
        <row r="505">
          <cell r="A505" t="str">
            <v>Mohegan Sun</v>
          </cell>
          <cell r="B505">
            <v>0</v>
          </cell>
          <cell r="C505">
            <v>6000</v>
          </cell>
          <cell r="D505" t="str">
            <v>gambling &amp; casinos</v>
          </cell>
          <cell r="E505" t="str">
            <v>http://www.mohegansun.com</v>
          </cell>
          <cell r="F505" t="str">
            <v>http://www.linkedin.com/company/mohegan-sun</v>
          </cell>
          <cell r="G505" t="str">
            <v>Montville</v>
          </cell>
          <cell r="H505" t="str">
            <v>Connecticut</v>
          </cell>
          <cell r="I505" t="str">
            <v>concerts, slots, casino, entertainment, dining, spa, arena, table games, hospitality, poker, hotel, meetings, gambling facilities &amp; casinos, special event hosting, sports arena, casual restaurants, event management, retail shopping, digital gaming, b2c, heritage-based branding, cultural preservation, north american tribal resorts, responsible gaming programs, sportsbook, luxury hotel, sports betting, hospitality services, services, specialty dining, retail, outdoor sun terrace, fine dining, regional destination, spa services, event venues, hotel packages, tribal gaming, conference facilities, concerts and shows, luxury suite accommodations, cultural programs, poker room, convention and expo center, responsible gaming, luxury hotel rooms, business travel, online casino, luxury suites, resort, wellness, integrated resort, hotel towers, interactive gaming, online gaming, indoor pools, event planning, conference center, gaming industry, casino and gaming, slot machines, crystal mountain centerpiece, meeting space, casinos (except casino hotels), high-stakes gaming, mobile gaming, casino games, entertainment complex, retail outlets, luxury spa, customer experience, large-scale casino, hospitality management, responsible gaming initiatives, event space, north america, sports, live entertainment, conventions, nightlife, planetarium, family entertainment, cultural heritage, family fun center, omnichannel entertainment, multi-venue entertainment, tribal enterprise, family fun, gaming, mohegan digital, amusement, convention and trade show services, luxury accommodations, heritage, indoor planetarium, customer service, food and beverage, large-scale arena events, luxury hotel amenities, sports events, themed entertainment, concert venues, casino promotions, family attractions, special event spaces, multifaceted entertainment, digital casino platforms, north american casinos, special events, tribal sovereignty, casino resort, family-friendly facilities, gaming technology, tourism, tribal ownership, casino gaming, shopping, live events, restaurants, bars, promotions, gift cards, indoor karting, trampoline park, event calendar, convention, golf club, lounge, in-room dining, self-parking, cashless gaming, momentum rewards, reservations, outdoor patio, vip experiences, arena tickets, wolf den, sky tower, earth tower, event booking, private events, live music, seasonal events, fire pits, massages, facials, consumer products &amp; retail, leisure, travel &amp; tourism, gambling &amp; casinos, events services, games, food &amp; beverages, consumer goods, consumers, events, american (new), breakfast &amp; brunch</v>
          </cell>
          <cell r="J505" t="str">
            <v>Outlook, Zendesk, Microsoft Azure Hosting, The Trade Desk, Workday, Adobe CQ, Amazon SES, Slack, YouTube, Mobile Friendly, Google Tag Manager, Remote, Phoenix, Tor, Postpresso, Asana, Hudl Sportscode, SYNERGY, Google Ads, AT&amp;T, CONTROL, Quip, Electron, Act!, CAT, Elite Software HVAC Solution, Jonas POS, Micros, Adobe After Effects, Strato, Adobe Photoshop, Adobe Premiere Pro, CGI Momentum, CSC, SharePoint, AutoCAD, Opentable, Air, ICP, Gem, ACL, Google AdWords Conversion, Microsoft PowerPoint, Excel4Apps, Microsoft Office, SAP Time and Attendance Management by Workforce Software, SAP Manager Self-Service (MSS), Microsoft Excel, Ascentium Commerce Server, empow, Admin, Gravatar, ManageEngine, Meta Ads Manager, Snapchat, TikTok, Lansweeper, Red Hat Virtualization, Xledger, Bing, Absorb LMS, IBM Cognos Analytics, Kronos, Loop11, Commscope Ruckus, PagerDuty, PROS, SentinelOne, Visio, Eyefinity OfficeMate, Express, PowerBI Tiles, Sprinklr Social</v>
          </cell>
          <cell r="O505">
            <v>978469000</v>
          </cell>
          <cell r="P505">
            <v>25</v>
          </cell>
          <cell r="Q505" t="str">
            <v>Mohegan Sun is a prominent gaming and entertainment resort located in Uncasville, Connecticut, on the Mohegan Tribe's reservation land. Opened in 1996, it has grown to become one of the largest casinos in the United States. The resort features three casinos with around 170,000 square feet of gaming space, offering a variety of slot machines and table games.
In addition to gaming, Mohegan Sun provides multiple hotel accommodations, including the Earth Tower, which has 400 rooms. The resort boasts nearly 70 dining options and a 130,000 square-foot retail area with well-known brands. Entertainment is a key aspect, with the 10,000-seat Mohegan Sun Arena hosting various events and serving as the home for the Connecticut Sun basketball team. Mohegan Sun attracts over 25,000 visitors daily and is a major tourist destination in the Northeast, with additional properties in several states and a new resort in South Korea.</v>
          </cell>
          <cell r="R505">
            <v>1996</v>
          </cell>
        </row>
        <row r="506">
          <cell r="A506" t="str">
            <v>Ascensus</v>
          </cell>
          <cell r="B506">
            <v>0</v>
          </cell>
          <cell r="C506">
            <v>5800</v>
          </cell>
          <cell r="D506" t="str">
            <v>financial services</v>
          </cell>
          <cell r="E506" t="str">
            <v>http://www.ascensus.com</v>
          </cell>
          <cell r="F506" t="str">
            <v>http://www.linkedin.com/company/ascensus</v>
          </cell>
          <cell r="G506" t="str">
            <v>Dresher</v>
          </cell>
          <cell r="H506" t="str">
            <v>Pennsylvania</v>
          </cell>
          <cell r="I506" t="str">
            <v>able accounts, retirement plan services, college savings, health savings, education savings, financial services, retirement planning, tax-advantaged savings, recordkeeping, 401(k) plans, individual retirement accounts, health savings accounts, 529 college savings plans, fiduciary services, third-party administration, financial institutions, government partnerships, savings programs, compliance solutions, investment options, customer service, employee benefits, financial security, technology-driven solutions, retirement readiness, asset management, customer demographics, market leader, partnerships, quality control, ethical standards, transparency, diversity, social responsibility, retirement, savings, 529 plans, tax advantages, financial advisors, administrative services, compliance support, plan sponsors, tax-advantaged accounts, third-party administrators, government savings, consultative approach, market volatility, personal finance, savings trends, professional development, digital presence, retirement solutions, investment managers, educational resources, business continuity plans, industry leadership, financial technology, partner services, strategic growth, financial independence, client relationships, saver tips, support resources, compliance education, gifts to education accounts, employee education, consulting services, core retirement solutions, professional partnerships, service innovation, fee transparency, financial literacy, b2b, government, consulting, services, finance technology, information technology &amp; services, management consulting</v>
          </cell>
          <cell r="J506" t="str">
            <v>UltraDns, Mimecast, VueJS, Pantheon, WP Engine, React Redux, Slack, Salesforce, Simpli.fi, Typekit, YouTube, ASP.NET, Mobile Friendly, Google Tag Manager, Remote, Microsoft Office, Microsoft Excel, Pro-face, Kofax Capture, , C#, .NET, REST, Red Hat JBoss Enterprise SOA Platform, Docker, Kubernetes, Azure Devops, Jenkins, Git, Spreadsheet Server by insightsoftware, BASE, Salesforce CRM Analytics, Microsoft Dynamics CRM, Salesforce Service Cloud, Responsive, formerly RFPIO, Loopio, Microsoft Power Platform, Microsoft Azure Monitor, ICP, Microsoft Power Apps, Microsoft Power Automate, PowerBI Tiles, Outlook, Google AdWords Conversion, Microsoft PowerPoint, AWS Trusted Advisor, Terraform, AWS SDK for JavaScript, Spring Boot, Python, R, SQL, Microsoft Teams Rooms, Catylist SiteLink, Pega Case Management, Workday, NICE inContact, Microsoft Dynamics, Power BI Documenter, NICE CXone Expert, Sprout Social, Brandwatch, Workfront, Seismic LiveSocial, AWS Analytics, Azure Analysis Services, Seismic, Excel4Apps, Cascade CMS, AI, Twitter Ads, Facebook, Pega Robotic Process Automation, Alteryx, Jira, accessiBe, Copilot, Cursor, KNIME, NTENT, Pega CRM Suite, AT Internet, Intel, Microsoft 365, Playwright, NICE, Siemens PROFIBUS, Pipedrive, Gem, McAfee Total Protection for Data Loss (DLP), Amazon CloudWatch, Dell EMC Disaster Recovery, Ad Astra, Box, Canal, Visio, ChatBot, Eyefinity OfficeMate, Frame, New Relic, Dell EMC PowerScale, DAX, Nevron Vision for SSRS, Veracode Static Analysis (SAST), Microsoft SQL Server Reporting Services, GoToAssist (FASTchat), Oracle Analytics Cloud, MySQL, Microsoft Sql Server, Oracle XML DB, HTML5 Maker, Apache, Nginx, Microsoft Word, InContact, Lawson Software, Google Cloud Machine Learning Engine, Kofax, UniteU, Amazon Managed Workflows for Apache Airflow (MWAA), Cisco WebEx Teams, Astro by Astronomer, Microsoft Outlook, Angular, React, Flow, Claude, Amazon Linux 2, Secured MVC Forum on Windows 2012 R2, ChatGPT, SES, DatoCMS, Linkedin Marketing Solutions, Visual-Basic-.NET, Connect, Weibo, ebs, Tor, Informatica, Impact Radius, Microsoft SQL Server Analysis Services, Fusion ERP Analytics, Twitter Advertising, Taleo Applicant Tracking Systems (ATS), NICE CXone Mpower, SAP Data Quality Management, microservices for location data, Admin, data.ai Ascend (formerly App Annie), Axis, Figma, Ansible, Puppet, Apache Flink, GitHub Actions, GitLab, Microsoft PowerShell, Amazon Web Services (AWS), Retool, Javascript, ADP, Mag+, CAT, Cision, FIS Relius, SharePoint, OneTrust Tech Risk &amp; Compliance, Agile GCP Labs, ANGEL LMS, HELM, C# (C Sharp), DotNetNuke, IBM InfoSphere Change Data Capture, Complex Media Network, Hubspot</v>
          </cell>
          <cell r="L506" t="str">
            <v>Merger / Acquisition</v>
          </cell>
          <cell r="M506">
            <v>0</v>
          </cell>
          <cell r="N506">
            <v>44501</v>
          </cell>
          <cell r="O506">
            <v>947075000</v>
          </cell>
          <cell r="Q506" t="str">
            <v>Ascensus, LLC is the largest independent provider of tax-advantaged savings solutions in the United States. The company administers over $919 billion in assets and serves more than 16 million savers through partnerships with financial institutions, employers, advisors, and governments. With over 40 years of experience and a team of more than 5,000 associates, Ascensus focuses on delivering technology-enabled administrative, consulting, and compliance services for retirement, education savings, and insurance.
The company offers a wide range of services, including retirement plan administration, IRA and HSA products, trust and custody services, and corporate insurance solutions. Ascensus also provides consulting services for fiduciary support and custom plan design. Its technology platforms feature comprehensive dashboards and financial wellness tools, enhancing the experience for both partners and savers. Ascensus partners with various organizations, from small businesses to large corporations, to support tax-advantaged savings for retirement and education.</v>
          </cell>
          <cell r="R506">
            <v>1980</v>
          </cell>
        </row>
        <row r="507">
          <cell r="A507" t="str">
            <v>Dycom Industries, Inc</v>
          </cell>
          <cell r="B507">
            <v>0</v>
          </cell>
          <cell r="C507">
            <v>16000</v>
          </cell>
          <cell r="D507" t="str">
            <v>telecommunications</v>
          </cell>
          <cell r="E507" t="str">
            <v>http://www.dycomind.com</v>
          </cell>
          <cell r="F507" t="str">
            <v>http://www.linkedin.com/company/dycom-industries</v>
          </cell>
          <cell r="G507" t="str">
            <v>West Palm Beach</v>
          </cell>
          <cell r="H507" t="str">
            <v>Florida</v>
          </cell>
          <cell r="I507" t="str">
            <v>information technology, telecommunications infrastructure, telecommunications, wireline construction, maintenance &amp; restoration, engineering, fulfillment, project management, electrical contracting, construction, wireless construction, systems engineering, utility locating, digital &amp; telecommunications infrasructure, water sewer pipeline comm &amp; power line construction, industrials, utility infrastructure, utility infrastructure upgrades, cell site construction, wireless network deployment, 5g network construction, telecom infrastructure, underground utility locating, fiber deployment, telecom network design, wireless infrastructure, supply chain management, small cell construction, macro cell deployment, telecom project execution, telecom services, fiber and copper networks, risk management, utility maintenance, fiber network engineering, power and communication line and related structures construction, telecom upgrades, broadband networks, fiber and coaxial network design, b2b, cable system installation, wireless network construction, utility services, maintenance services, fiber optic installation, engineering services, utility construction, utility locating services, utilities, utility maintenance services, specialty contracting, emergency restoration services, utility maintenance programs, services, network restoration, utility industry services, construction &amp; engineering, 5g network deployment, cable installation, fiber optic networks, underground utility services, underground cable locating, government, program management, broadband infrastructure, utility construction services, contracting services, maintenance and restoration, facility locating, 5g networks, 4g networks, aerial construction, underground construction, fulfillment services, skilled workforce, safety programs, community connectivity, emergency restoration, network management, fiber optics, coaxial cabling, copper networks, customer relations, construction projects, operation scale, nationwide coverage, labor force, enterprise technology, connecting communities, training and development, sustainability practices, quality assurance, safety culture, deep community relationships, long-lasting partnerships, innovation in telecom, subcontractor management, business growth, full-service solutions, resource allocation, environmental practices, employee welfare, client satisfaction, transportation &amp; logistics, energy &amp; utilities, construction &amp; real estate, productivity, logistics &amp; supply chain, information technology &amp; services, training &amp; development</v>
          </cell>
          <cell r="J507" t="str">
            <v>Route 53, DNS Made Easy, Microsoft Office 365, iCIMS, Active Campaign, Atlassian Cloud, Amazon SES, reCAPTCHA, Vimeo, Gravity Forms, Multilingual, Mobile Friendly, Facebook Login (Connect), Facebook Custom Audiences, Facebook Widget, CrazyEgg, Google Font API, New Relic, Google Tag Manager, Nginx, WordPress.org, Google Analytics Ecommerce Tracking, Remote, AI, SAP SuccessFactors Employee Central Payroll, SAP SuccessFactors Employee Central, Intelex, ADP Applicant Tracking System, Adobe InDesign, Strato, Adobe Photoshop, Adobe Acrobat Pro, Brandfolder, Microsoft PowerPoint, SAP SuccessFactors, eCentral, SAP SuccessFactors Performance &amp; Goals, Workday Compensation, Workday Recruiting, Gem, SAP S/4HANA, SAP GRC, SAP Fiori, SAP BW/4HANA, Dell iDRAC (Integrated Dell Remote Access Controller), SS&amp;C, NeoData, , OneTrust Tech Risk &amp; Compliance, Mode, Ribbon, Wordpress, HTML Pro, CSS, PHP, Javascript, Google Analytics, Google Search Console, Semrush, Zapier, Smartsheet, Emma, Microsoft Office, GoDataFeed</v>
          </cell>
          <cell r="O507">
            <v>5545912000</v>
          </cell>
          <cell r="Q507" t="str">
            <v>Dycom Industries, Inc. is a prominent provider of specialty contracting services for the telecommunications and utility industries across the United States. Founded in 1969 and based in Palm Beach Gardens, Florida, the company employs over 16,000 people and operates from numerous field offices. Dycom's mission, "To Connect Americaâ„¢," reflects its commitment to delivering skilled personnel for various services, including program management, engineering, construction, and maintenance.
The company offers a wide range of services, such as engineering and design for fiber optic and coaxial cable systems, construction and installation of telecommunications infrastructure, and maintenance of customer premise equipment. Dycom also specializes in wireless network deployments, including 4G and 5G solutions, and provides utility locating services. With a focus on safety and quality, Dycom supports major telecommunications providers and utilities, ensuring reliable service and infrastructure development nationwide.</v>
          </cell>
          <cell r="R507">
            <v>1969</v>
          </cell>
        </row>
        <row r="508">
          <cell r="A508" t="str">
            <v>Freelance Web Development</v>
          </cell>
          <cell r="B508">
            <v>0</v>
          </cell>
          <cell r="C508">
            <v>3400</v>
          </cell>
          <cell r="D508" t="str">
            <v>information technology &amp; services</v>
          </cell>
          <cell r="E508" t="str">
            <v>http://www.codecat.com</v>
          </cell>
          <cell r="F508" t="str">
            <v>http://www.linkedin.com/company/freelance-web-development</v>
          </cell>
          <cell r="G508" t="str">
            <v>Jamestown</v>
          </cell>
          <cell r="H508" t="str">
            <v>Colorado</v>
          </cell>
          <cell r="I508" t="str">
            <v>technology, information &amp; internet, misconfiguration remediation, compliance, attack surface reduction, threat intelligence services, security compliance, asset discovery, security best practices, threat intelligence, aws, responsive design, hardening, full-stack development, security testing, business services, cloud remediation, attack surface visibility, devsecops, regulatory compliance support, cloud security governance, cloud configuration management, cloud security automation, cloud security tools, regulatory compliance validation, attack surface assessment, remediation services, security policy review, security gaps, vulnerability assessment, computer systems design and related services, web development, security automation, security controls prioritization, security hardening, security posture, information technology and services, b2b, automation, source code updates, security framework mapping, security risk management, digital marketing, attack surface validation, containerization, attack path prioritization, security policy assessment, security gap analysis, cybersecurity services, security posture validation, security analysis, cybersecurity consulting, vulnerability management, security framework compliance, cloud security best practices, cloud tools, cloud configuration, attack path analysis, security control recommendations, penetration testing, regulatory standards, security automation tools, cloud security, cloud security compliance, security posture management, container security, attack path simulation, social media marketing, security monitoring, attack path simulation tools, legacy application containerization, security control prioritization, regulatory compliance, security consulting, security audit, threat detection, security control automation, security architecture, custom software development, cloud security assessment, vulnerability remediation pipelines, devsecops integration, asset inventory, attack surface management, security framework, attack surface evaluation, cloud environment assessment, security policy alignment, cloud migration, cybersecurity, application security, mobile app development, attack vector analysis, cloud environment security, user experience, security recommendations, security incident response, security controls, cloud misconfiguration detection, services, attack surface analysis, digital transformation, security policies, security validation, vulnerability scanning, consulting, attack simulation, security controls implementation, detection services, compliance requirements, risk assessment, security frameworks, misconfigurations, threat analysis, incident response, automated security controls, legacy application modernization, preventative security controls, security posture assessment, data security, information security, network security, cloud misconfiguration, security solutions, automation tools, site reliability engineering, remediation strategies, application monitoring, threat modeling, continuous security assessment, security audits, security ongoing monitoring, proactive security measures, information technology &amp; services, marketing &amp; advertising, computer &amp; network security, consumer internet, consumers, internet, software development, ux</v>
          </cell>
          <cell r="J508" t="str">
            <v>Slack, Apache, Google Font API, Mobile Friendly, Remote</v>
          </cell>
          <cell r="Q508" t="str">
            <v>Developing creation solutions to challenging web application and software problems since 1998.</v>
          </cell>
        </row>
        <row r="509">
          <cell r="A509" t="str">
            <v>Personal Driver</v>
          </cell>
          <cell r="B509">
            <v>0</v>
          </cell>
          <cell r="C509">
            <v>3500</v>
          </cell>
          <cell r="D509" t="str">
            <v>financial services</v>
          </cell>
          <cell r="E509" t="str">
            <v>http://www.privatedriverchicago.com</v>
          </cell>
          <cell r="F509" t="str">
            <v>http://www.linkedin.com/company/personal-driver</v>
          </cell>
          <cell r="G509" t="str">
            <v>San Antonio</v>
          </cell>
          <cell r="H509" t="str">
            <v>Texas</v>
          </cell>
          <cell r="I509" t="str">
            <v>safety and privacy, long distance car service chicago, airport transfer chicago, chicago suburbs transportation, night out chauffeur service, closed protection service, luxury suvs, corporate chauffeur service chicago, vip driver chicago, hourly car service chicago, luxury transportation chicago, point-to-point transportation chicago, private driver for nights out, personal driver chicago, discreet driver service, suv chauffeur service, chicago airport transfers, armed protection chicago, discreet transportation, full-time personal driver chicago, personalized driving experience, luxury car hire chicago, chauffeur driven suvs, customized driver service, private driver chicago booking, luxury suv rental chicago, professional drivers, event transportation chicago, luxury vehicles, private chauffeur chicago rates, private driver chicago suburbs, other transit and ground passenger transportation, luxury ground transportation, discreet high-profile transport, private driver chicago price, corporate transportation chicago, reliable private driver chicago, private chauffeur chicago, services, stress-free travel, luxury chauffeur chicago, private driver for celebrities, suv rental with driver, luxury chauffeur for sports events, suv fleet chicago, private driver service, chauffeur service, personal driver for business, long distance out-of-state car service, b2c, private car rental chicago, chauffeur service chicago, transportation &amp; logistics, personal driver for events</v>
          </cell>
          <cell r="J509" t="str">
            <v>Google Maps, WordPress.org, reCAPTCHA, Google Font API, Mobile Friendly</v>
          </cell>
          <cell r="Q509" t="str">
            <v>Private Driver Chicago is a transportation service based in Chicago that connects clients with professional personal drivers. The company offers car rentals with drivers or drivers for clients' own vehicles, primarily using luxury SUVs. Operating 24/7, Private Driver Chicago emphasizes safety, punctuality, and exceptional customer service.
The service includes hourly, daily, weekly, or monthly rentals, catering to both personal and corporate needs. Clients can hire upgraded chauffeurs for VIP services or request long-distance and cross-country drives. The company also accommodates custom driving requests, ensuring a personalized experience. With a focus on stress-free travel, Private Driver Chicago provides all-inclusive pricing with no hidden fees, and its fleet consists of new, clean luxury vehicles. Booking is straightforward, allowing clients to text their trip details for a quote and payment link.</v>
          </cell>
        </row>
        <row r="510">
          <cell r="A510" t="str">
            <v>Nasser Bin Abdullatif Alserkal Est.</v>
          </cell>
          <cell r="B510">
            <v>0</v>
          </cell>
          <cell r="C510">
            <v>6000</v>
          </cell>
          <cell r="D510" t="str">
            <v>investment management</v>
          </cell>
          <cell r="E510" t="str">
            <v>http://www.alserkal.com</v>
          </cell>
          <cell r="F510" t="str">
            <v>http://www.linkedin.com/company/nasser-bin-abdullatif-alserkal-est-</v>
          </cell>
          <cell r="G510" t="str">
            <v>Stowe</v>
          </cell>
          <cell r="H510" t="str">
            <v>Vermont</v>
          </cell>
          <cell r="I510" t="str">
            <v>distribution, bridgestone turanza, tire safety, tire brands, tire durability, tire safety features, tire distribution, b2b, tire technology innovation, formula one, motorsports, bridgestone dueler, bridgestone potenza, b2c, automotive parts and accessories retail, 4x4 tires, tire retail locator, tire importer, tire product ranges, performance tires, uae tires, automotive parts, accessories, and tire retailers, bridgestone ecopia, tire range, tire manufacturing, car tires, tire performance, tire technology, tire distributor, commercial tires, tire retail, bridgestone tires, consumer products &amp; retail, transportation &amp; logistics</v>
          </cell>
          <cell r="J510" t="str">
            <v>Cloudflare DNS, Gmail, Google Apps, CloudFlare Hosting, Slack, Remote</v>
          </cell>
          <cell r="Q510" t="str">
            <v>Nasser Bin Abdullatif Alserkal Est. is a UAE-based company founded in 1947 and headquartered in Dubai. It is the sole importer and distributor of Bridgestone brand tires for Dubai and the Northern Emirates. The company offers a variety of tires suitable for passenger cars, SUVs, light trucks, trucks, buses, and industrial vehicles.
In addition to tire distribution, Nasser Bin Abdullatif Alserkal Est. provides tire safety education and maintenance training services. The company is part of the Alserkal Group, which has a diverse portfolio that includes real estate, general trading, travel and tourism, environmental services, and cultural initiatives.</v>
          </cell>
          <cell r="R510">
            <v>1947</v>
          </cell>
        </row>
        <row r="511">
          <cell r="A511" t="str">
            <v>INTL FCStone Inc.</v>
          </cell>
          <cell r="B511">
            <v>0</v>
          </cell>
          <cell r="C511">
            <v>5400</v>
          </cell>
          <cell r="D511" t="str">
            <v>financial services</v>
          </cell>
          <cell r="E511" t="str">
            <v>http://www.intlfcstone.com</v>
          </cell>
          <cell r="F511" t="str">
            <v>http://www.linkedin.com/company/intl-fcstone-inc-</v>
          </cell>
          <cell r="G511" t="str">
            <v>New York</v>
          </cell>
          <cell r="H511" t="str">
            <v>New York</v>
          </cell>
          <cell r="I511" t="str">
            <v>securities, energy, financial services, advisory services, meats &amp; livestock, foreign exchange trading, grains &amp; oilseeds, cotton &amp; textiles, softs, renewable fuels, global payments, financial futures, currencies, metals, forest products, dairy, otc products, global market access, sustainability, government, consulting, services, asset management, tax planning, physical commodities, trading platforms, clearing and custody, over-the-counter derivatives, wealth management, trade finance, interest rate swaps, market access, client relationships, risk management, foreign exchange, market intelligence, trading and brokerage, regulatory compliance, self-directed accounts, b2b, portfolio management, retirement planning, digital platforms, capital markets, wealth advisory, supply chain logistics, derivatives exchanges, environmental services, investment advisory, securities and commodity contracts intermediation and brokerage, finance, distribution, renewables &amp; environment, investment management</v>
          </cell>
          <cell r="J511" t="str">
            <v>Mimecast, Outlook, Drupal, Kubernetes, Microsoft Application Insights, Atlassian Cloud, SignalR, Freshdesk, Pardot</v>
          </cell>
          <cell r="K511">
            <v>350000000</v>
          </cell>
          <cell r="L511" t="str">
            <v>Debt Financing</v>
          </cell>
          <cell r="M511">
            <v>350000000</v>
          </cell>
          <cell r="N511">
            <v>43983</v>
          </cell>
          <cell r="O511">
            <v>43000000000</v>
          </cell>
          <cell r="Q511" t="str">
            <v>StoneX Group Inc., formerly known as INTL FCStone Inc., is a global financial services firm with a rich history dating back to 1924. Originally established as a commodity brokerage, the company has evolved to provide institutional-grade platforms for trading, execution, clearing, and risk management across various sectors, including derivatives, foreign exchange, securities, payments, and commodities. Headquartered in New York, StoneX operates in over 180 countries, serving more than 32,000 institutional accounts and 330,000 retail accounts.
The firm offers a wide range of services through six main segments: commercial hedging, global payments, securities, physical commodities, foreign exchange, and clearing and execution. StoneX focuses on delivering tailored solutions for commodity risk management, customized payment services, and comprehensive trading and clearing options. Its integrated digital platforms support the entire transaction lifecycle, emphasizing innovation and connectivity to major global markets.</v>
          </cell>
          <cell r="R511">
            <v>1924</v>
          </cell>
        </row>
        <row r="512">
          <cell r="A512" t="str">
            <v>First Data Commercial Services</v>
          </cell>
          <cell r="B512">
            <v>0</v>
          </cell>
          <cell r="C512">
            <v>38000</v>
          </cell>
          <cell r="D512" t="str">
            <v>financial services</v>
          </cell>
          <cell r="E512" t="str">
            <v>http://www.firstdata.com</v>
          </cell>
          <cell r="F512" t="str">
            <v>http://www.linkedin.com/company/first-data-commercial-services</v>
          </cell>
          <cell r="G512" t="str">
            <v>Greensboro</v>
          </cell>
          <cell r="H512" t="str">
            <v>Georgia</v>
          </cell>
          <cell r="I512" t="str">
            <v>restaurant &amp; retail industries, ecommerce, electronic check processing, mobile commerce, financial services, small &amp; medium businesses, finance technology, enterprise security, security, finance, internet, information technology, payment processing, merchant services, omnichannel commerce, pos systems, clover, mobile payments, fraud prevention, security solutions, electronic commerce, payment gateway, card processing, e-commerce solutions, customer experience, technology integration, financial institutions, small businesses, retail, hospitality, online retailers, government agencies, payment facilitators, innovation, customer support, data analytics, compliance solutions, transaction security, global partnerships, industry solutions, scalable technology, digital economy, customer empowerment, community development, business growth, billing solutions, credit card processing, digital banking, clover pos system, business management, financial technology, global payments, contactless payments, voice commerce, inventory management, employee management, customer engagement, loyalty programs, integrated payments, merchant acquiring, financial insights, transaction optimization, small business solutions, clover mini, clover flex, account processing, digital payment solutions, business analytics, recurring billing, cash discounting, instant transfers, internet payment services, software integrations, payment security, p2pe encryption, emv compliance, nfc payments, cloud-based solutions, service industry payments, retail solutions, restaurant management, appointment booking, bopis, cash advance services, mobile sdks, isv partner program, touchless experiences, market insights, b2b, b2c, e-commerce, d2c, government, services, consumer internet, consumers, information technology &amp; services, leisure, travel &amp; tourism, payments</v>
          </cell>
          <cell r="J512" t="str">
            <v>NSOne, Microsoft Office 365, DoubleClick, Adobe Media Optimizer, Apple Pay, Mobile Friendly</v>
          </cell>
          <cell r="O512">
            <v>20456000000</v>
          </cell>
          <cell r="Q512" t="str">
            <v>First Data Commercial Services, now part of Fiserv, is a prominent payments and financial technology company. Following its merger with Fiserv in 2019, it operates globally, providing merchant services and payment processing in over 100 countries, including the US, Canada, and regions across Europe, the Middle East, and Africa. Fiserv focuses on facilitating secure and efficient money and information transfers for businesses, financial institutions, and consumers.
The company offers a wide range of payment processing and point-of-sale (POS) solutions. Key services include secure credit and debit card acceptance, eCommerce and omnichannel solutions, and Clover POS systems tailored for small businesses. They also provide security and compliance tools, partner solutions for technology integrations, and additional resources to support customer growth. These offerings help businesses streamline their operations while ensuring secure payment acceptance.</v>
          </cell>
          <cell r="R512">
            <v>1965</v>
          </cell>
        </row>
        <row r="513">
          <cell r="A513" t="str">
            <v>RHA Health Services, LLC</v>
          </cell>
          <cell r="B513">
            <v>0</v>
          </cell>
          <cell r="C513">
            <v>6000</v>
          </cell>
          <cell r="D513" t="str">
            <v>individual &amp; family services</v>
          </cell>
          <cell r="E513" t="str">
            <v>http://www.rhahealthservices.org</v>
          </cell>
          <cell r="F513" t="str">
            <v>http://www.linkedin.com/company/rha-health-services-llc</v>
          </cell>
          <cell r="G513" t="str">
            <v>Asheville</v>
          </cell>
          <cell r="H513" t="str">
            <v>North Carolina</v>
          </cell>
          <cell r="I513" t="str">
            <v>substance use, intellectual &amp; developmental disabilities, group homes, mental health, supported employment, behavioral health, addiction recovery support, deaf hard of hearing services, support for medically complex individuals, support for traumatic brain injury, deafblind support, deaf and hard of hearing support, specialized behavioral health programs, behavioral health services, support for employment and independence, outpatient support, crisis intervention, support for complex needs, long-term care, support for autism, support for fragile x syndrome, support for physical disabilities, health care and social assistance, support services, residential services, crisis services, disability services, deaf and hard of hearing, support for independence, community-based programs, support for community inclusion, support for children and adults, support for complex medical needs, mental health services, support for deaf and hard of hearing, person-centered planning, services, support for cerebral palsy, other individual and family services, support for community integration, support for wellness, idd support, support for family caregivers, b2c, healthcare, hospital &amp; health care, long term care, health care, health, wellness &amp; fitness</v>
          </cell>
          <cell r="J513" t="str">
            <v>Rackspace MailGun, Sendgrid, Outlook, Microsoft Office 365, Zendesk, WP Engine, Barracuda Networks, Workday, Payactiv, Electron, Semrush, Amazon Elastic MapReduce (EMR), BASE, .GIS, Divi, Micro, Excel4Apps, Google AdWords Conversion, Saga, Spreadsheet Server by insightsoftware, Microsoft Office, Cornerstone HR, CAT, ANGEL LMS, Microsoft Excel, Microsoft PowerPoint, Ramp, TherapyNotes, SES, Ning, 24-7 Media, OneTrust Tech Risk &amp; Compliance, Snap, eMaint CMMS, Salesforce Elevate, InTouch, EFI, AWS Database Migration Service, Resolver, Diligent One Platform, formerly HighBond, Salesforce Marketing Cloud Intelligence (formerly Datorama), Microsoft Teams</v>
          </cell>
          <cell r="O513">
            <v>77547000</v>
          </cell>
          <cell r="Q513" t="str">
            <v>RHA Health Services, LLC is a non-profit organization based in Asheville, North Carolina, dedicated to providing community-based health and support services. Founded in 1989, RHA serves approximately 25,000 individuals annually across several states, including Georgia, Florida, North Carolina, Tennessee, and South Carolina. The organization employs around 2,824 staff members and generates annual revenue of $90.9 million.
RHA offers a wide range of services categorized into disability services, behavioral health services, and additional support programs. Their disability services include community living, employment, and outpatient services. In behavioral health, RHA provides support for individuals with various mental health needs, along with crisis services and substance use disorder treatment. The organization is committed to serving individuals with intellectual and developmental disabilities, behavioral health needs, and substance use challenges, employing a personalized approach to care. RHA is accredited by the Council on Quality and Leadership and CARF International, emphasizing their dedication to quality service.</v>
          </cell>
          <cell r="R513">
            <v>1989</v>
          </cell>
        </row>
        <row r="514">
          <cell r="A514" t="str">
            <v>Pakistan Atomic Energy Commission</v>
          </cell>
          <cell r="B514">
            <v>0</v>
          </cell>
          <cell r="C514">
            <v>125000</v>
          </cell>
          <cell r="D514" t="str">
            <v>management consulting</v>
          </cell>
          <cell r="E514" t="str">
            <v>http://www.www.insc</v>
          </cell>
          <cell r="F514" t="str">
            <v>http://www.linkedin.com/company/pakistan-atomic-energy-commission</v>
          </cell>
          <cell r="I514" t="str">
            <v>strategic management services, nuclear energy, nuclear reactors, nuclear test site, nuclear policy, education, nuclear research collaborations, nuclear regulatory framework, nuclear medicine services, healthcare, nuclear power plant management, radioisotope production, nuclear infrastructure, nuclear safety management, nuclear infrastructure management, nuclear fuel development, nuclear medicine, nuclear research programs, radioisotope applications in medicine, radiation processing, nuclear fuel processing techniques, nuclear research, nuclear fuel cycle management, nuclear research and development, nuclear weapons development, nuclear waste disposal, scientific research, medical technology, nuclear research publications, nuclear waste reprocessing, nuclear weapons testing, nuclear technology transfer, nuclear security, healthcare technology, nuclear waste management solutions, nuclear safety audits, nuclear energy policy, energy &amp; utilities, nuclear science, nuclear safety, nuclear medical diagnostics, nuclear safety protocols, nuclear infrastructure development, nuclear science research, nuclear power plants, nuclear medicine industry, nuclear medicine imaging, nuclear fuel enrichment, radiopharmaceuticals, nuclear power plant operation, nuclear fuel processing, radiation processing industry, nuclear agriculture techniques, space research and technology, nuclear research institutes, nuclear regulatory authority, nuclear medicine diagnostics, nuclear agriculture innovations, nuclear research facilities, nuclear tests, nuclear waste management, nuclear infrastructure projects, nuclear energy generation, nuclear safety regulation, nuclear power generation, nuclear medicine radiopharmaceuticals, nuclear training programs, nuclear training, nuclear weapons program, nuclear fuel cycle, biotechnology, nuclear industry applications, nuclear medical applications, nuclear technology, nuclear applications, government, nuclear safety oversight, nuclear reactor operation, nuclear energy policy development, nuclear power plant safety, nuclear regulation, nuclear security measures, nuclear safety standards, nuclear industry support, radiation industry applications, nuclear fuel cycle technology, services, radioisotopes, radiation safety standards, b2b, management consulting, health care, health, wellness &amp; fitness, hospital &amp; health care, space research &amp; technology, aviation &amp; aerospace</v>
          </cell>
          <cell r="Q514" t="str">
            <v>The Pakistan Atomic Energy Commission (PAEC) is a government agency established in 1956 to manage the research, development, and application of nuclear energy in Pakistan. Initially focused on peaceful uses of nuclear technology, PAEC has played a significant role in the country's nuclear energy landscape, including the operation of nuclear reactors and research institutes. The agency was instrumental in launching Pakistan's first civilian reactor, the Karachi Nuclear Power Plant (KANUPP), in 1971, and has since developed additional facilities like the Chashma Nuclear Power Generating Station in collaboration with China.
PAEC is dedicated to promoting peaceful nuclear energy applications and oversees various research initiatives. It has a strong scientific community, with numerous scientists and engineers contributing to its projects. The commission also organizes educational programs, such as the Summer College in Physics, to foster knowledge exchange between experts from different countries. Through its efforts, PAEC supports national interests in power generation and scientific research.</v>
          </cell>
        </row>
        <row r="515">
          <cell r="A515" t="str">
            <v>National Government Services</v>
          </cell>
          <cell r="B515">
            <v>0</v>
          </cell>
          <cell r="C515">
            <v>3000</v>
          </cell>
          <cell r="D515" t="str">
            <v>insurance</v>
          </cell>
          <cell r="E515" t="str">
            <v>http://www.ngsservices.com</v>
          </cell>
          <cell r="F515" t="str">
            <v>http://www.linkedin.com/company/national-government-services</v>
          </cell>
          <cell r="G515" t="str">
            <v>Indianapolis</v>
          </cell>
          <cell r="H515" t="str">
            <v>Indiana</v>
          </cell>
          <cell r="I515" t="str">
            <v>agency transformation, financial management, healthcare it, health administrative services, automation, cloud infrastructure, healthcare data management, federally funded health it projects, federally compliant health systems, healthcare data consolidation, government technology, healthcare operational efficiency, healthcare digital transformation, healthcare security, healthcare compliance standards, healthcare process reengineering, healthcare inquiry management, public health it solutions, secure data centers, services, healthcare system integration, human-centered health it design, digital health, process optimization, healthcare technology consulting, healthcare it services, health data integration, healthcare cybersecurity, risk management, healthcare digital ecosystem, federal health it modernization, healthcare system scalability, provider reimbursement efficiency, healthcare incident response, federally compliant cloud solutions, b2b, medicare claims processing, healthcare automation, it infrastructure for healthcare, healthcare process automation, health data convergence, agile health system development, healthcare beneficiary engagement, healthcare data interoperability, digital health solutions, government, consulting, health data management, healthcare workflow optimization, cloud hosting for healthcare, healthcare vulnerability prevention, healthcare data security, api integration in health systems, healthcare data analytics tools, healthcare data analytics, computer systems design and related services, healthcare, enterprise software, enterprises, computer software, information technology &amp; services, internet infrastructure, internet, health, wellness &amp; fitness, health care, hospital &amp; health care</v>
          </cell>
          <cell r="J515" t="str">
            <v>CSC Corporate Domains, Google Tag Manager, YouTube, Salesforce, Typekit, Mobile Friendly, Sigma, Remote</v>
          </cell>
          <cell r="O515">
            <v>1000000000</v>
          </cell>
          <cell r="Q515" t="str">
            <v>National Government Services (NGS) is a healthcare solution provider established in 1966, focusing on digital health and business process solutions for federal health agencies. Headquartered in Indianapolis, Indiana, NGS employs around 1,616 people and generates approximately $201.2 million in annual revenue. The company specializes in Medicare claims processing and operational efficiency, processing over 228 million Medicare claims each year and supporting nearly 27 million Medicare beneficiaries across 20 states and five U.S. territories.
NGS offers a range of services, including claims administration, data management, financial management, and large-scale IT systems. The company emphasizes human-centered technology and efficient processes to enhance public health outcomes. NGS collaborates with federal health agencies to modernize operations and improve workflows, utilizing tools from PulsePoint, Atlassian, Microsoft, and Google. As a key partner in federal health programs, NGS plays a vital role in executing objectives related to claims processing and operational efficiency.</v>
          </cell>
          <cell r="R515">
            <v>1966</v>
          </cell>
        </row>
        <row r="516">
          <cell r="A516" t="str">
            <v>Barbershop</v>
          </cell>
          <cell r="B516">
            <v>0</v>
          </cell>
          <cell r="C516">
            <v>4200</v>
          </cell>
          <cell r="D516" t="str">
            <v>information technology &amp; services</v>
          </cell>
          <cell r="E516" t="str">
            <v>http://www.barbershop.io</v>
          </cell>
          <cell r="F516" t="str">
            <v>http://www.linkedin.com/company/barbershop</v>
          </cell>
          <cell r="G516" t="str">
            <v>Denver</v>
          </cell>
          <cell r="H516" t="str">
            <v>Colorado</v>
          </cell>
          <cell r="I516" t="str">
            <v>ios app development, product development, data modeling, product strategy, mobile development, project management, ar, responsive websites, platform architecture, reactjs, technical direction, realtime data, creative technology, apis, technology, information &amp; internet, customer engagement, website traffic analysis, consumer services, email list, digital platform, user data aggregation, user privacy, barbershop, promotions, contact us, pre-launch, service engagement, amusement and theme parks, retail, traffic optimization, launching soon, cookie usage, b2c, productivity, information technology &amp; services</v>
          </cell>
          <cell r="J516" t="str">
            <v>Amazon AWS, Mobile Friendly, Remote</v>
          </cell>
          <cell r="Q516" t="str">
            <v>Barbershop is associated with Squire, a barbershop management software founded in 2015 by Songe LaRon and Dave Salvant. The platform aims to modernize barbershop operations by providing integrated tools for appointment booking, point of sale, inventory management, and back-office functions. This allows barbershop owners and barbers to focus on their craft while the software handles business logistics.
Squire has gained significant traction in the industry, processing over $1 billion in payments and serving more than 3,000 barbershops, primarily in the United States. The software enhances operational efficiency, reduces wait times, and simplifies customer relationship management. With a strong emphasis on vertical integration, Squire covers all aspects of barbershop operations, ensuring users do not need to rely on multiple systems. The founders' hands-on experience in running a barbershop adds credibility and trust to the platform.</v>
          </cell>
          <cell r="R516">
            <v>2015</v>
          </cell>
        </row>
        <row r="517">
          <cell r="A517" t="str">
            <v>Digital Marketing</v>
          </cell>
          <cell r="B517">
            <v>0</v>
          </cell>
          <cell r="C517">
            <v>4600</v>
          </cell>
          <cell r="D517" t="str">
            <v>marketing &amp; advertising</v>
          </cell>
          <cell r="E517" t="str">
            <v>http://www.dmnpco.com</v>
          </cell>
          <cell r="F517" t="str">
            <v>http://www.linkedin.com/company/digital-marketing</v>
          </cell>
          <cell r="G517" t="str">
            <v>San Diego</v>
          </cell>
          <cell r="H517" t="str">
            <v>California</v>
          </cell>
          <cell r="I517" t="str">
            <v>social media strategies, advertising, systemization, business advisor, search engine optimization, pay per click management, strategies, advertising services, social media platforms, digital marketing technology, digital marketing optimization, local business seo, start-up growth strategies, search engine ranking tools, small business advertising, seo, local search optimization, small business seo, brand promotion strategies, seo analytics, marketing technology, social media advertising, small business content marketing, lead generation strategies, brand visibility, content distribution, small business social media, online ad management, lead generation, small business customer outreach, website optimization, digital campaign management, digital advertising campaigns, social media management, small business marketing, start-up branding strategies, digital media buying, small business growth solutions, search ranking, digital marketing, website design, search engine marketing, local business marketing, content marketing tools, digital strategy, online customer acquisition, information, social media engagement for smbs, small business online advertising, search engine ranking, digital marketing services, customer data analytics, marketing analytics, marketing strategy, marketing automation, online advertising, small business lead generation, b2c, digital marketing analytics, client acquisition, local search marketing, analytics, digital marketing tools, social media engagement, services, customer retention tools, digital marketing reporting, startup growth marketing, online visibility, app development, small business solutions, online customer engagement, website analytics, seo optimization, digital advertising platforms, website traffic growth, digital analytics, digital marketing strategy, digital marketing performance, digital advertising, digital campaign tools, local marketing campaigns, small business digital campaigns, digital presence, digital marketing expertise, start-up digital strategy, affiliate marketing, online marketing, customer engagement tools, small business branding, local seo, digital marketing automation, advertising software, digital marketing agency, brand awareness, digital branding, digital marketing growth, target market outreach, local business branding, digital marketing platform, brand promotion, social media strategy, start-up customer acquisition, email marketing, small business online visibility, business growth, advertising agencies, customer engagement, marketing agency, customer insights, marketing and advertising, marketing solutions, digital tools, social media analytics, start-up social media marketing, social media content, social media marketing, customer outreach, start-up seo services, online ad targeting, social media ads, start-up marketing, content marketing, content creation, digital marketing solutions, performance marketing, seo tools, digital advertising analytics, business online presence, local seo strategies, small business digital presence, target audience, small business marketing automation, digital campaigns, digital marketing for startups, influencer marketing, b2b, information technology &amp; services, search marketing, marketing, marketing &amp; advertising, consumer internet, consumers, internet, sales, web design, sem, saas, computer software, enterprise software, enterprises, apps, software development</v>
          </cell>
          <cell r="J517" t="str">
            <v>Amazon AWS, Slack, Mobile Friendly</v>
          </cell>
          <cell r="Q517" t="str">
            <v>DMNP, also known as Digital Marketing, is a marketing agency based in San Diego, California. Founded in 2010, the agency specializes in data-driven digital marketing strategies tailored for small business owners and startups. DMNP focuses on creating comprehensive marketing plans that include digital, social, and overall marketing strategies, emphasizing agile execution and human-centered practices.
The agency offers a range of services, including digital marketing strategy, social media marketing, search engine optimization (SEO), and pay-per-click (PPC) advertising. DMNP utilizes technologies such as JavaScript, HTML, and PHP to enhance its offerings. The team is led by CEO Anthony Butler and includes various digital marketing specialists who contribute to the agency's innovative approach.</v>
          </cell>
          <cell r="R517">
            <v>2010</v>
          </cell>
        </row>
        <row r="518">
          <cell r="A518" t="str">
            <v>Printpack</v>
          </cell>
          <cell r="B518">
            <v>0</v>
          </cell>
          <cell r="C518">
            <v>3900</v>
          </cell>
          <cell r="D518" t="str">
            <v>packaging &amp; containers</v>
          </cell>
          <cell r="E518" t="str">
            <v>http://www.printpack.com</v>
          </cell>
          <cell r="F518" t="str">
            <v>http://www.linkedin.com/company/printpack-inc-</v>
          </cell>
          <cell r="G518" t="str">
            <v>Atlanta</v>
          </cell>
          <cell r="H518" t="str">
            <v>Georgia</v>
          </cell>
          <cell r="I518" t="str">
            <v>films, flexible packaging, manufacturing jobs, rigid packaging, innovative packaging, converting, medical packaging, pe packaging, manufacturing, pcr packaging, shelf impact packaging, sustainable packaging, paper packaging, largest flexible &amp; specialty rigid packaging converters in the united states, compostable packaging, packaging &amp; containers manufacturing, packaging design, extrusion laminating, odor/aroma characterization, analytical testing services, services, extruion laminating process, household supplies packaging, custom packaging, global packaging converter, family-owned business, compostable materials, quality assurance in packaging, sustainability solutions, packaging innovation, consumer product packaging, how2recycle pre-qualified structures, flexographic press, custom packaging solutions, recyclable plastics, odor/aroma analysis, global manufacturing facilities, custom packaging design, recyclable and compostable materials, sustainable packaging initiatives, environmentally friendly materials, printpack preserveâ„¢ packaging, pet food packaging, retail, all-plastic labels for bottles, b2b, how2recycle structures, metallized oriented polypropylene, automation in manufacturing, all-plastic labels, regulatory compliance in packaging, quality control, environmentally friendly packaging, packaging design and development, customer experience, e-commerce, innovative packaging structures, global packaging manufacturer, quality control testing, advanced testing services, family-owned packaging company, sustainable packaging solutions, metallized polypropylene, inventory management, recycled content packaging, recyclable packaging, innovation, brand sustainability, distribution, brand packaging innovation, other plastics product manufacturing, flexographic printing, consumer goods packaging, advanced analytical services, extrusion laminating process, regulatory compliance, packaging technology, food and beverage packaging, packaging manufacturing, product innovation, brand sustainability support, shelf life testing, d2c, food packaging, sustainable packaging development, recycled content, global packaging company, recyclable packaging structures, supply chain management, brand packaging, sustainability initiatives, advanced analytical testing, specialty rigid packaging, healthcare packaging, digital printing, recyclable materials, prepress services, analytical lab services, field service support, customer-centric solutions, packaging trends, market insights, award-winning packaging, brand enhancement, packaging formats, consumer insights, efficient processes, rotogravure printing, printing technologies, quality assurance, packaging performance, ecological packaging, collaborative partnerships, packaging services, product integrity, material sourcing, innovation sessions, vendor relations, technical services, lift and shift services, continuous improvement, packaging prototyping, reduced emissions, waste minimization, natural resources conservation, marketing support, customer feedback systems, healthcare, media, mechanical or industrial engineering, shipping, logistics &amp; supply chain, consumer internet, consumers, internet, information technology &amp; services, health care, health, wellness &amp; fitness, hospital &amp; health care</v>
          </cell>
          <cell r="J518" t="str">
            <v>Salesforce, Outlook, Pardot, UptimeRobot, Flywheel, Workday, Slack, Google Dynamic Remarketing, YouTube, LiveRamp, Typekit, Google Tag Manager, Hotjar, Mobile Friendly, reCAPTCHA, Bootstrap Framework, DoubleClick, Google Maps, DoubleClick Conversion, Google Maps (Non Paid Users), Google Font API, Google Analytics, Bing Ads, WordPress.org, Remote, Workday Prism Analytics, ETQ Reliance QMS</v>
          </cell>
          <cell r="O518">
            <v>1300000000</v>
          </cell>
          <cell r="Q518" t="str">
            <v>Printpack is a leading manufacturer of flexible and specialty rigid packaging, established in 1956 and headquartered in Atlanta, Georgia. The company operates 18-20 manufacturing facilities across the United States, Mexico, and China, employing over 3,200 associates globally. Printpack has a rich history of innovation, having introduced several industry-first technologies and expanded its reach through strategic acquisitions.
The company specializes in a variety of packaging solutions, including bags, pouches, and shrink sleeves, utilizing advanced processes such as converting, coating, and laminating. Printpack is committed to sustainability, offering products made from recycled and recyclable materials through its Printpack Preserveâ„¢ initiative. It serves a diverse range of markets, including snack foods, confectionery, health and beauty aids, and medical products, partnering with top global consumer packaged goods brands to enhance their market presence.</v>
          </cell>
          <cell r="R518">
            <v>1956</v>
          </cell>
        </row>
        <row r="519">
          <cell r="A519" t="str">
            <v>Google AdSense</v>
          </cell>
          <cell r="B519">
            <v>0</v>
          </cell>
          <cell r="C519">
            <v>3900</v>
          </cell>
          <cell r="D519" t="str">
            <v>marketing &amp; advertising</v>
          </cell>
          <cell r="F519" t="str">
            <v>http://www.linkedin.com/company/google-adsense</v>
          </cell>
          <cell r="G519" t="str">
            <v>Mountain View</v>
          </cell>
          <cell r="H519" t="str">
            <v>California</v>
          </cell>
          <cell r="I519" t="str">
            <v>advertising services, marketing &amp; advertising</v>
          </cell>
          <cell r="Q519" t="str">
            <v>Google AdSense is an online advertising program launched by Google in 2003. It allows website publishers to monetize their content by displaying targeted ads, including text, images, videos, and interactive media. The program uses contextual algorithms to match ads to page content and user preferences, generating revenue primarily through pay-per-click and pay-per-impression models.
AdSense supports over two million publishers, sharing a significant portion of its revenue with them. The platform has evolved from text-only ads to include various formats and features, such as custom search and mobile app support. It also offers premium services for high-traffic sites, providing dedicated account support. Notable publishers using AdSense include wikiHow and Japan Times, showcasing the program's effectiveness in supporting diverse online content.</v>
          </cell>
          <cell r="R519">
            <v>2003</v>
          </cell>
        </row>
        <row r="520">
          <cell r="A520" t="str">
            <v>Part Time &amp; Freelancing</v>
          </cell>
          <cell r="B520">
            <v>0</v>
          </cell>
          <cell r="C520">
            <v>4600</v>
          </cell>
          <cell r="D520" t="str">
            <v>management consulting</v>
          </cell>
          <cell r="F520" t="str">
            <v>http://www.linkedin.com/company/part-time-&amp;-freelancing</v>
          </cell>
          <cell r="G520" t="str">
            <v>Atlanta</v>
          </cell>
          <cell r="H520" t="str">
            <v>Georgia</v>
          </cell>
          <cell r="I520" t="str">
            <v>business consulting &amp; services, management consulting</v>
          </cell>
        </row>
        <row r="521">
          <cell r="A521" t="str">
            <v>NYLIFE Securities LLC</v>
          </cell>
          <cell r="B521">
            <v>0</v>
          </cell>
          <cell r="C521">
            <v>4700</v>
          </cell>
          <cell r="D521" t="str">
            <v>financial services</v>
          </cell>
          <cell r="E521" t="str">
            <v>http://www.nylifesecurities.com</v>
          </cell>
          <cell r="F521" t="str">
            <v>http://www.linkedin.com/company/nylife-securities-llc</v>
          </cell>
          <cell r="G521" t="str">
            <v>New York</v>
          </cell>
          <cell r="H521" t="str">
            <v>New York</v>
          </cell>
          <cell r="I521" t="str">
            <v>financial literacy, investment research, nyse stocks, conflict of interest disclosure, nasdaq stocks, online trading, order routing, brokerage services, mutual fund share classes, wealth management, etfs, stocks, broker-dealer, securities brokerage, investment guidance, asset management, retirement planning, fixed income securities, trade execution, investment options, unit investment trusts, market insights, market center relationships, client reporting, financial goals, long-term investment focus, digital platform, etf trading, risk management, regulatory disclosures, mortgage-backed securities, securities trading, client education resources, investment analysis, investment performance reports, market news, regulatory compliance, mutual fund families, 401(k) plans, long-term relationships, mutual fund prospectus, client trust, investment management, brokerage certificates of deposit, institutional clients, investment education, simple ira, investment risk disclosure, investment platform, long-term growth, self-directed retirement plans, client resources, client support, sep ira, systematic withdrawal plan, financial stability, financial calculators, diversification, financial advisory, client portal, client services, dollar-cost averaging, profit sharing plans, disclosure documents, variable products, bonds, investment solutions, financial planning, brokerage accounts, market access, financial tools, sipc, financial strength, long-term investing, financial services, finra, investment banking, 529 college savings plan, advisory services, order routing practices, account management, client onboarding, retirement plans, institutional investment, investment products, mutual life insurance, client communication, money market accounts, online account access, electronic funds transfer, asset diversification, securities and commodity contracts intermediation and brokerage, financial advice, annuities, portfolio review, mutual funds, u.s. government securities, client service, stocks trading, exchange traded funds, 529 college savings plans, individual retirement accounts, financial services professionals, personalized guidance, financial education, automated transfers, investment diversification, systematic withdrawal plans, periodic investment plans, charitable giving, impact investments, financial ratings, insurance products, life insurance, term life insurance, whole life insurance, variable universal life insurance, disability insurance, long-term care insurance, estate planning, wealth protection, client relationship management, financial resources, investment calculators, diversified portfolios, systematic investment, financial objectives, trading access, investment accounts, retirement income solutions, tax-deferred retirement plans, institutional investments, corporate insurance solutions, b2c, finance, financial consulting, consulting, management consulting, capital markets, law practice, legal services</v>
          </cell>
          <cell r="J521" t="str">
            <v>AT&amp;T DNS, Microsoft Office 365</v>
          </cell>
          <cell r="Q521" t="str">
            <v>NYLIFE Securities LLC is a registered broker-dealer and a wholly owned subsidiary of New York Life Insurance Company, one of the oldest and largest mutual life insurance companies in the United States. The firm offers a range of financial services, including brokerage services and various investment options such as stocks, mutual funds, annuities, and life insurance.
The company focuses on building long-term financial relationships with its clients, providing tools and support to help them make informed investment decisions. NYLIFE Securities emphasizes a competitive cost structure and an investment platform aimed at helping clients grow and maintain their wealth. With the backing of New York Life Insurance Company, NYLIFE Securities benefits from substantial resources and expertise in the financial services industry.</v>
          </cell>
        </row>
        <row r="522">
          <cell r="A522" t="str">
            <v>ProductX</v>
          </cell>
          <cell r="B522">
            <v>0</v>
          </cell>
          <cell r="C522">
            <v>10000</v>
          </cell>
          <cell r="D522" t="str">
            <v>accounting</v>
          </cell>
          <cell r="E522" t="str">
            <v>http://www.productx.org</v>
          </cell>
          <cell r="F522" t="str">
            <v>http://www.linkedin.com/company/productx-organization</v>
          </cell>
          <cell r="I522" t="str">
            <v>management consulting services, ai integration, data analytics, retail, product management conference, product lifecycle, software development, product strategy, ai-powered products, product growth hacking, ai in products, b2c, product-market fit in legacy industries, generative ai, information technology and services, product feature sunset, product team building, product development, customer insights, market differentiation, b2b, product strategy development, product marketing, customer engagement, product management, e-commerce, product metrics, user behavior analysis, product change management, product team structure, product roadmaps, product analytics, product conference, product growth strategies, d2c, product lifecycle management, user experience, product platform evolution, team organization, services, consulting, product leadership, product onboarding, management consulting, product design, market fit, ai explainability, product scaling, product growth, product innovation, product discovery tools, information technology &amp; services, consumer internet, consumers, internet, ux</v>
          </cell>
          <cell r="J522" t="str">
            <v>Outlook, Microsoft Office 365, DoubleClick Conversion, Joomla, Vimeo, Facebook Login (Connect), YouTube, Facebook Widget, Bootstrap Framework, Google Font API, Google Remarketing, Mobile Friendly, Google AdWords Conversion, Google Tag Manager, Facebook Custom Audiences, ASP.NET, Google AdSense, Google Dynamic Remarketing</v>
          </cell>
          <cell r="Q522" t="str">
            <v>ProductX is dedicated to product management excellence, primarily through its annual conferences and events in Israel. These gatherings bring together product managers, leaders, and professionals to share knowledge, network, and discuss best practices in the industry. The upcoming Product Management Annual Conference 2025 will take place at the Smolarz Auditorium in Tel Aviv-Yafo, featuring sessions on various relevant topics such as CEO expectations for product leaders and proactive user retention strategies.
In addition to conferences, ProductX fosters collaboration among product managers through webinars and mentoring programs. Past events have covered themes like product agility and market-driven innovations, providing valuable insights and networking opportunities for participants. ProductX emphasizes the importance of cross-departmental partnerships and innovation discussions to help build great products.</v>
          </cell>
          <cell r="R522">
            <v>2013</v>
          </cell>
        </row>
        <row r="523">
          <cell r="A523" t="str">
            <v>Kemper</v>
          </cell>
          <cell r="B523">
            <v>0</v>
          </cell>
          <cell r="C523">
            <v>7400</v>
          </cell>
          <cell r="D523" t="str">
            <v>insurance</v>
          </cell>
          <cell r="E523" t="str">
            <v>http://www.kemper.com</v>
          </cell>
          <cell r="F523" t="str">
            <v>http://www.linkedin.com/company/kemperinsurance</v>
          </cell>
          <cell r="G523" t="str">
            <v>Chicago</v>
          </cell>
          <cell r="H523" t="str">
            <v>Illinois</v>
          </cell>
          <cell r="I523" t="str">
            <v>commercial auto insurance, home insurance, accident &amp; health insurance, auto insurance, identity fraud insurance, boat insurance, personal catastrophe liability insurance, life insurance, property-casualty insurers, finance, independent agents, auto insurance for high-risk drivers, community involvement in insurance, insurance customer service, insurance community outreach, high-risk auto insurance, insurance, insurance underwriting technology, insurance company, insurance policy customization, customer satisfaction, personalized insurance, personal insurance, insurance policy management, insurance network, predictive modeling, insurance innovation, insurance company assets, insurance for individuals and families, auto coverage, risk management, life insurance for families, personalized solutions, claims management, financial services, insurance solutions, market segmentation, personalized insurance solutions, services, insurance company ratings, insurance policy flexibility, insurance services, insurance history, underserved customer segments, life policies, high-risk auto, insurance position, insurance product innovation, insurance agencies and brokerages, data analytics, charitable fund in insurance, insurance agent network, predictive analytics in insurance, affordable insurance, b2c, specialized insurer, specialized insurance, insurance market growth, insurance industry innovation, insurance claims processing, insurance risk management, affordable insurance options, insurance assets, insurance market, insurance for small businesses, market segmentation in insurance, insurance company history, non-standard auto, underwriting accuracy, insurance products, customer service, commercial auto, general liability insurance, business owners policy, whole life insurance, term life insurance, guaranteed issue insurance, accident insurance, health insurance, fire protection insurance, contents protection insurance, motorcycle insurance, atv insurance, get a quote, find an agent, manage account, claims center, report a claim, roadside assistance, flexible payment plans, cash value life insurance, premium payment option, insurance coverage, brokerage services, insurance discounts, customized policies, financial security, investment protection, insurance underwriting, policy management, insurance policy, insurance claims assistance, claims help, dedicated support, insurance quotes, insurance options, tailored insurance coverage, comprehensive coverage, insurance resources, accessibility solutions, insurance agencies &amp; brokerages</v>
          </cell>
          <cell r="J523" t="str">
            <v>Akamai, Route 53, ExactTarget, Outlook, Amazon AWS, Microsoft Office 365, Atlassian Cloud, Workday, Hubspot, Slack, Salesforce, Google Analytics, SOASTA, OpenSSL, Qualtrics, LeadForensics, Apache, Microsoft-IIS, ASP.NET, Mobile Friendly, Bootstrap Framework, YouTube, Google Tag Manager, Remote, Circle, Gem, Guidewire PolicyCenter, Guidewire BillingCenter, Guidewire InsuranceSuite, SQL, Apple Laptop, Git, Google AdWords Conversion, Microsoft Excel, Mag+, AWS Trusted Advisor, Microsoft PowerPoint, SailPoint, Azure Active Directory, Okta, ForgeRock Identity Platform, CyberArk, AI, AWS SDK for JavaScript, Informatica, Javascript, Microsoft PowerShell, Python, React, SonarQube, Spring, Spring Boot, Angular, HTML Pro, CSS, Lambda Cloud, Amazon EC2, ECS, Admin, O-arm Surgical Imaging System, Workiva, Guidewire ClaimCenter, SNS, PostgreSQL, AWS Analytics, Amazon EKS Anywhere, AppDynamics, Splunk, Microsoft SQL Server Reporting Services, Verint, PowerBI Tiles, Snowflake, C#, Cisco DNA Spaces, .NET, PL/SQL, Microsoft Entra ID, Azure Active Directory B2C, Axonius, ServiceNow, Jira, Microsoft Office, SysTools VBA Password Recovery, eMaint CMMS</v>
          </cell>
          <cell r="O523">
            <v>4800500000</v>
          </cell>
          <cell r="Q523" t="str">
            <v>Kemper Corporation is a diversified American insurance holding company that specializes in personalized insurance products for individuals, families, and businesses, particularly in underserved markets. Founded in 1912, Kemper has grown to manage approximately $12â€“15.7 billion in assets and offers over 4.6 million policies through a network of about 24,200 independent agents and brokers.
Kemper provides a range of specialty insurance products, including auto, home, renters, and life insurance. Their offerings are designed to meet the needs of non-standard customers, such as those with impaired driving records. The company emphasizes affordable and easy-to-use solutions, leveraging data analytics and efficient claims management to enhance customer service. With a strong financial foundation and a commitment to serving diverse markets, Kemper continues to be a significant player in the insurance industry.</v>
          </cell>
          <cell r="R523">
            <v>1990</v>
          </cell>
        </row>
        <row r="524">
          <cell r="A524" t="str">
            <v>IN-HOME SUPPORT SERVICES, INC.</v>
          </cell>
          <cell r="B524">
            <v>0</v>
          </cell>
          <cell r="C524">
            <v>6400</v>
          </cell>
          <cell r="F524" t="str">
            <v>http://www.linkedin.com/company/in-home-support-services-inc.</v>
          </cell>
          <cell r="G524" t="str">
            <v>Culpeper</v>
          </cell>
          <cell r="H524" t="str">
            <v>Virginia</v>
          </cell>
          <cell r="Q524" t="str">
            <v>IN-HOME SUPPORT SERVICES, INC. is a company based out of 121 W LOCUST ST, CULPEPER, Virginia, United States.</v>
          </cell>
        </row>
        <row r="525">
          <cell r="A525" t="str">
            <v>Piggly Wiggly</v>
          </cell>
          <cell r="B525">
            <v>0</v>
          </cell>
          <cell r="C525">
            <v>3900</v>
          </cell>
          <cell r="E525" t="str">
            <v>http://www.pigglywiggly.net</v>
          </cell>
          <cell r="F525" t="str">
            <v>http://www.linkedin.com/company/piggly-wiggly</v>
          </cell>
          <cell r="G525" t="str">
            <v>Saint George</v>
          </cell>
          <cell r="H525" t="str">
            <v>South Carolina</v>
          </cell>
          <cell r="I525" t="str">
            <v>supermarkets and other grocery retailers (except convenience retailers), supermarket chain, consumer retail, retail grocery, weekly ads, store coupons, mobile app, community support, digital coupons, e-commerce, analytics, local produce, store locations, local business support, regional grocery, sales promotions, b2c, customer service, data protection, retail, customer engagement, consumer products &amp; retail, consumer internet, consumers, internet, information technology &amp; services</v>
          </cell>
          <cell r="J525" t="str">
            <v>Outlook, Microsoft Office 365, DoubleClick Conversion, Facebook Login (Connect), Facebook Custom Audiences, Google Tag Manager, Google Analytics, DoubleClick, YouTube, Typekit, Cedexis Radar, Facebook Widget, Adobe Media Optimizer, Vimeo, Google Dynamic Remarketing, Mobile Friendly, Google AdWords Conversion</v>
          </cell>
          <cell r="Q525" t="str">
            <v>JTM Corporation operates fifteen Piggly Wiggly supermarkets, having been founded in 1966. The chain serves various regions in Georgia and Alabama, including Columbus, Phenix City, LaGrange, Eufaula, Thomaston, and Opelika.
Piggly Wiggly offers weekly sales, coupons, and digital coupons to enhance the shopping experience for its customers. The supermarkets focus on providing value and convenience to the communities they serve.</v>
          </cell>
        </row>
        <row r="526">
          <cell r="A526" t="str">
            <v>Altice USA</v>
          </cell>
          <cell r="B526">
            <v>0</v>
          </cell>
          <cell r="C526">
            <v>11000</v>
          </cell>
          <cell r="D526" t="str">
            <v>telecommunications</v>
          </cell>
          <cell r="E526" t="str">
            <v>http://www.optimum.com</v>
          </cell>
          <cell r="F526" t="str">
            <v>http://www.linkedin.com/company/altice-usa</v>
          </cell>
          <cell r="H526" t="str">
            <v>New York</v>
          </cell>
          <cell r="I526" t="str">
            <v>entertainment, advertising, telecommunications, media, telecommunications media entertainment broadband, broadband, wireless technology, consumer services, internet speed optimization, cable television, local news, device financing options, reliable connectivity, digital advertising, community impact programs, small business solutions, enterprise internet, community outreach, community service initiatives, residential services, wifi coverage, business telecommunications, advertising platforms, device financing, internet service providers, enterprise cybersecurity services, fiber internet for gaming, business cybersecurity, data-driven marketing, community outreach programs, fiber internet plans, streaming integration, multi-screen marketing, community support programs, smart home automation, advertising technology, digital divide initiatives, digital inclusion, multi-screen advertising solutions, digital advertising platforms, smart home integration, multi-screen advertising, digital marketing, whole home wifi, enterprise connectivity, residential internet, community engagement programs, digital marketing analytics, high-speed internet, tv packages, smart home, advertising &amp; media, cybersecurity, data-driven ad campaigns, advertising solutions, business internet, device support, internet speed, residential broadband, local news media, digital marketing tools, tv streaming, enterprise digital security, local news broadcasting, community initiatives, fiber optic, high-speed broadband, fiber infrastructure, enterprise cybersecurity, fiber optic deployment, fiber to the home, reliable internet, fiber internet, altice one, cybersecurity solutions, digital advertising analytics, small business support, smart home connectivity, multi-device support, enterprise data security, mobile phone services, fiber network expansion, fiber optic infrastructure, cable tv, wired and wireless telecommunications carriers (except satellite), customer support, hyper-local advertising, community development programs, community programs, community engagement, fiber network, business solutions, local news channels, streaming services, fiber optic network, data-driven advertising, fast internet, mobile network operators, streaming apps, speed and reliability, support for smbs, customer service, enterprise internet security, internet speed test, wifi extenders, smart home devices, business services, fiber broadband, local news coverage, mobile plans, data-driven marketing campaigns, digital divide, digital marketing strategies, high-speed connectivity, 8 gig internet, 1 gig internet, 300 mbps internet, unlimited mobile, tv bundles, video on demand, gateway modem, data caps, internet reliability, contract buyout, prepaid mastercard, 24/7 support, money-back guarantee, internet security, speed test, mobile phone plans, tablet plans, international plans, bring your own device, apple devices, samsung devices, motorola devices, internet equipment, savings calculator, premium channels, sports packages, international channels, cloud dvr, network performance, unlimited data, internet installation, mobile activation, promotional offers, price lock, personalized solutions, smart wifi, managed services, competitive pricing, secure connection, national coverage, self-setup guide, b2b, b2c, e-commerce, education, non-profit, consumer goods &amp; retail, marketing &amp; advertising, information technology &amp; services, internet of things, consumers, consumer internet, internet, nonprofit organization management</v>
          </cell>
          <cell r="J526" t="str">
            <v>CloudFlare CDN, Outlook, Microsoft Office 365, Zendesk, Amazon AWS, CloudFlare Hosting, Sendgrid, Salesforce, Gmail, Google Apps, Drupal, CloudFlare, accessiBe, React Redux, Omniture (Adobe), Slack, Adobe Marketing Cloud, Atlassian Cloud, Google Tag Manager, Apache, Varnish, Google Play, Mobile Friendly, Google Maps, Google Maps (Non Paid Users), Google Analytics, JW Player, Remote, IoT, SQL, Python</v>
          </cell>
          <cell r="K526">
            <v>1918290870</v>
          </cell>
          <cell r="L526" t="str">
            <v>Other</v>
          </cell>
          <cell r="M526">
            <v>1918290870</v>
          </cell>
          <cell r="N526">
            <v>42887</v>
          </cell>
          <cell r="O526">
            <v>8590467000</v>
          </cell>
          <cell r="Q526" t="str">
            <v>Optimum Communications, Inc., formerly known as Altice USA, is a leading broadband communications provider in the United States. The company offers high-speed internet, video, mobile, voice, and advertising services to around 4.4 million residential and business customers across 21 states. With a focus on fiber-rich networks, Optimum is dedicated to enhancing customer experiences and operational efficiency.
Founded in 2001 and incorporated in 2015, Optimum has undergone significant transformation, including a rebranding in November 2025 to align with its unified brand identity. The company provides a comprehensive suite of telecommunications and media services, including high-speed internet, multichannel video programming, mobile services, and advanced advertising solutions through its Optimum Media platform. It also features News 12, a hyperlocal news network delivering community-focused journalism. Optimum serves a diverse customer base, including residential clients, small and medium-sized businesses, and enterprise clients, emphasizing innovation and premium content.</v>
          </cell>
          <cell r="R526">
            <v>2001</v>
          </cell>
        </row>
        <row r="527">
          <cell r="A527" t="str">
            <v>Guardian Industries</v>
          </cell>
          <cell r="B527">
            <v>0</v>
          </cell>
          <cell r="C527">
            <v>4000</v>
          </cell>
          <cell r="D527" t="str">
            <v>glass, ceramics &amp; concrete</v>
          </cell>
          <cell r="E527" t="str">
            <v>http://www.guardian.com</v>
          </cell>
          <cell r="F527" t="str">
            <v>http://www.linkedin.com/company/guardian-industries</v>
          </cell>
          <cell r="G527" t="str">
            <v>Auburn Hills</v>
          </cell>
          <cell r="H527" t="str">
            <v>Michigan</v>
          </cell>
          <cell r="I527" t="str">
            <v>glass, automotive &amp; glass, fabricated glass, solar control glass, glass facade, stewardship, float glass manufacturing, glass visualizer, glass innovation, coated glass, facade glass engineering, building materials distribution, automotive, float glass, architectural glass, coatings, glass, ceramics &amp; concrete manufacturing, facility management, glass supply chain, advanced glass fabrication, low-e coatings, sustainability, glass for construction, sustainable practices, innovative glass solutions, glass for iconic landmarks, building industry, customer-focused solutions, sustainable manufacturing, manufacturing, glass innovation centers, insulating glass innovations, advanced glass technology, innovation, custom glass solutions, vacuum insulated glass, market-based management, automotive oem, research and development, specialty glass applications, decorative and functional glass, sustainable building materials, automotive parts, innovative glass solutions for buildings, building glass, cutting-edge glass manufacturing, architectural glass landmarks, large-format glass production, high-performance coatings on plastic, automotive safety and design, thermal insulation glass, custom architectural glass, global manufacturing, manufacturing excellence, sustainable development, advanced coatings technology, large-scale glass production, customized architectural glass, thermal performance glass, energy-efficient glass, high-value coatings on plastic, automotive interior glass, architectural innovation, low-e glass, safety glass, interior design, high-performance glass, construction, automotive trim systems, high-performance architectural glass, sustainable energy solutions in glass, automotive decorative trim, glass product testing, glass and glass product manufacturing, large-scale manufacturing, customer experience, b2b, innovative coatings for transportation, customized glass solutions, insulating glass units, quality control in glass production, architectural design glass, glass product development, decorative glass, product innovation, industrial manufacturing processes, glass for transportation, energy-saving glazing, supply chain management, safety standards in glass, safety and security glass, industrial applications, glass technology, glass coatings, energy-saving glass, innovative coatings, global supply chain, automotive safety standards, insulation glass, automotive safety glass, supply chain logistics, manufacturing automation, distribution, environmentally friendly manufacturing, industrial glass, global glass manufacturing, architectural landmarks, vehicle glass, sustainable glass manufacturing, automotive glass, automotive industry, glass manufacturing, architectural glass solutions, residential glass products, functional decorative systems, float glass production, insulated glass, hurricane laminated glass, supply chain ethics, supplier resources, global production, collaborative partnerships, sustainability practices, responsible sourcing, material certification, employee empowerment, corporate social responsibility, innovation in manufacturing, r&amp;d for glass technology, custom fabrication, supplier onboarding, quality management systems, transparency in sourcing, environmental stewardship, community involvement, leadership announcements, global workforce, cross-continental operations, glass product applications, integrated systems, decorative glass solutions, automotive industry innovations, support for local communities, effective decision making, enhanced connectivity products, employee career growth, transformational leadership, cutting-edge glass technology, strategic alliances, automotive mobility solutions, innovative product solutions, principle-based management, manufacturing efficiency, diversified operations, building materials, environmental services, renewables &amp; environment, mechanical or industrial engineering, research &amp; development, logistics &amp; supply chain</v>
          </cell>
          <cell r="J527" t="str">
            <v>CloudFlare CDN, Microsoft Office 365, CloudFlare Hosting, Slack, Salesforce, Google Font API, reCAPTCHA, Google Analytics, Hubspot, BuddyPress, Bootstrap Framework, Typekit, Facebook Login (Connect), WordPress.org, Google Maps, YouTube, Adform, Mobile Friendly, Google Tag Manager, Google AdSense, Woo Commerce, Wix, Remote, AC500 PLC, Microsoft Excel, PowerBI Tiles, LabVIEW, Craneware, eMaint CMMS, OneStream, Lytics, Tor, Acoustic, Google AdWords Conversion, Excel4Apps, Microsoft PowerPoint, Rapid7 InsightVM, .NET, CONTROL, BriteVerify, Electron, Azure Stream Analytics, Siemens SIMATIC HMI (Human Machine Interface), Gem, Quip, Amber, ACL, Hunter, Sigma, ISO+â„¢, Langchain, OpenAI, Python, AVEVA InTouch HMI, Ceridian, Dayforce, Salesforce CRM Analytics, Power BI Documenter, LogIC, Kinaxis RapidResponse, M3, SAP, IBM Maximo, Oracle Analytics Cloud, Microsoft Office</v>
          </cell>
          <cell r="L527" t="str">
            <v>Merger / Acquisition</v>
          </cell>
          <cell r="M527">
            <v>0</v>
          </cell>
          <cell r="N527">
            <v>42675</v>
          </cell>
          <cell r="O527">
            <v>5600000000</v>
          </cell>
          <cell r="Q527" t="str">
            <v>Guardian Industries is a global manufacturer specializing in float glass, fabricated glass products, and high-value coatings on plastic. Established in 1932 in Detroit, Michigan, the company has grown significantly and is now one of the largest public companies worldwide, employing over 14,000 people.
Guardian operates through two main divisions. Guardian Glass is a leading manufacturer of float glass and offers a range of products, including windshields for vehicles, safety glass, and coated glass solutions like the SunGuardÂ® series for commercial applications. SRG Global focuses on high-value coatings for plastic components in the automotive and commercial truck sectors, producing items such as radiator grilles and body side moldings.
With manufacturing plants located across multiple continents and distribution centers in Mexico City and Colombia, Guardian Industries serves a diverse clientele, including major automotive and commercial building industries.</v>
          </cell>
          <cell r="R527">
            <v>1932</v>
          </cell>
        </row>
        <row r="528">
          <cell r="A528" t="str">
            <v>Jackson Hewitt Tax Service Inc.</v>
          </cell>
          <cell r="B528">
            <v>0</v>
          </cell>
          <cell r="C528">
            <v>8800</v>
          </cell>
          <cell r="D528" t="str">
            <v>financial services</v>
          </cell>
          <cell r="E528" t="str">
            <v>http://www.jacksonhewitt.com</v>
          </cell>
          <cell r="F528" t="str">
            <v>http://www.linkedin.com/company/jackson-hewitt-technology</v>
          </cell>
          <cell r="G528" t="str">
            <v>Sarasota</v>
          </cell>
          <cell r="H528" t="str">
            <v>Florida</v>
          </cell>
          <cell r="I528" t="str">
            <v>technology, tax preparation training, marketing, tax preparation, tax resolution, financial products &amp; services, tax careers, customer service, personal finance, computers, finance, enterprise software, software, information technology, financial products, tax compliance software, tax guarantee programs, electronic filing, tax service network, tax training programs, tax preparation services, tax accuracy guarantees, online tax filing, refundable loans, tax service franchising, franchise model, financial services, audit representation, retail store tax services, tax customer base, e-commerce, retail locations, tax accuracy, tax software development, tax returns, tax industry growth, cryptocurrency tax services, tax refund guarantees, tax refund optimization, virtual tax assistance, tax guarantees, refund anticipation loans, tax refund, tax training, tax technology, tax audit support, tax industry innovation, online do-it-yourself tax filing, audit support, investment income tax, cryptocurrency tax, customer trust, franchise, tax offices, tax amendments, tax filing inside retail stores, tax filing, tax services, tax guarantee, tax industry, tax compliance technology, tax service quality assurance, tax compliance, b2c, convenience, retail, investment income tax prep, accounting, tax preparation, bookkeeping, and payroll services, tax industry leader, tax season, tax service accessibility, refund loans, virtual tax filing, tax software, services, consumer products &amp; retail, enterprises, computer software, information technology &amp; services, b2b, consumer internet, consumers, internet, accountants, professional services</v>
          </cell>
          <cell r="J528" t="str">
            <v>UltraDns, Amazon SES, Postmark, Sendgrid, Mimecast, Gmail, Google Apps, Microsoft Application Insights, OneTrust, The Trade Desk, Zendesk, Slack, Remote, Zoomdata, EFI, ZayZoon, Teladoc Health, .NET, QuickBooks, Tegrity, Dayforce, PRO.FILE, E-planning, Workday, Excel4Apps, Microsoft PowerPoint, Google AdWords Conversion, Paycor, Salesforce CRM Analytics, Google Workspace, Microsoft Office, Google, Android, Kiosked, Apple macOS, Secured MVC Forum on Windows 2012 R2, Quickbooks Online, Microsoft Excel, Microsoft Teams, ServiceNow, AWS VPN</v>
          </cell>
          <cell r="O528">
            <v>2500000000</v>
          </cell>
          <cell r="P528">
            <v>475</v>
          </cell>
          <cell r="Q528" t="str">
            <v>Jackson Hewitt Tax Service Inc. is the second-largest provider of assisted tax preparation services in the United States. Founded in 1982 by John Hewitt, the company operates a nationwide network of approximately 5,200 locations, including over 2,600 inside Walmart stores. With a focus on trust and accuracy, Jackson Hewitt has prepared over 65 million tax returns in its history, emphasizing maximizing customer refunds through local Tax Pros.
The company offers fast and accurate tax return preparation and electronic filing using its proprietary ProFilerÂ® software. Services include tax refund-anticipation loans, free electronic filing, and audit representation. Customers can choose from various options, including drop-off filing, virtual assistance, and online DIY services. Jackson Hewitt serves around 2-3.3 million customers annually, targeting hardworking Americans who appreciate convenient, neighborhood-based service. The company supports its franchisees with national advertising and operational improvements to enhance customer experience.</v>
          </cell>
          <cell r="R528">
            <v>1983</v>
          </cell>
        </row>
        <row r="529">
          <cell r="A529" t="str">
            <v>Texas Department of Family and Protective Services</v>
          </cell>
          <cell r="B529">
            <v>0</v>
          </cell>
          <cell r="C529">
            <v>13000</v>
          </cell>
          <cell r="D529" t="str">
            <v>individual &amp; family services</v>
          </cell>
          <cell r="E529" t="str">
            <v>http://dfps.texas.gov</v>
          </cell>
          <cell r="F529" t="str">
            <v>http://www.linkedin.com/company/texasdfps</v>
          </cell>
          <cell r="G529" t="str">
            <v>Austin</v>
          </cell>
          <cell r="H529" t="str">
            <v>Texas</v>
          </cell>
          <cell r="I529" t="str">
            <v>prevention services, adult protective services, child care &amp; licensing, child protective services, adoption &amp; foster care, childcare</v>
          </cell>
          <cell r="J529" t="str">
            <v>Outlook, Microsoft Office 365, Amazon CloudFront, Route 53, Amazon AWS, Amazon SES, Salesforce, Taleo, Salesforce Live Agent, iContact, NetSuite, ServiceNow, Constant Contact, Wistia, AppNexus, OpenSSL, CrazyEgg, Shutterstock, Civic Plus, Google Custom Search, Django, The Trade Desk, JQuery 1.11.1, DoubleClick Floodlight, Facebook Login (Connect), Cornerstone On Demand, Sizmek (MediaMind), Google Analytics Ecommerce Tracking, ASP.NET, Bootstrap Framework, Mobile Friendly, Microsoft-IIS, Clicky, Varnish, Twitter Advertising, F5 BIG-IP, Hotjar, ADX Studio, DoubleClick, Multilingual, Bootstrap Framework v3.1.1, Drupal, Olark, Google Frontend (Webserver), Open AdStream (Appnexus), Ubuntu, Cedexis Radar, Vimeo, Google Font API, YouTube, Google AdSense, SOASTA, Adobe Media Optimizer, Qualtrics, Google Play, AthenaHealth, Quantcast, WordPress.org, MailChimp, Apache, Backbone JS Library, Highcharts JS Library, Formstack, SiteScout, Collective Media, Google Analytics, Cvent, Woo Commerce, Nginx, Ruby On Rails, Typekit, Ruxit, Google Tag Manager, Paypal, Stripe, Google Dynamic Remarketing, Advanced Solutions International (ASi), StatCounter, DoubleClick Conversion, iTunes, Gravity Forms, Facebook Widget, AddThis, GoToWebinar, Workday Recruit, New Relic, Comm100, Facebook Like Button, Adobe Coldfusion, Google Places, Wufoo, Linkedin Marketing Solutions, reCAPTCHA, Google Maps, dynaTrace, Google Maps (Non Paid Users), Wix, Google translate API, Google translate widget, Squarespace ECommerce, TalentEd, Facebook Custom Audiences, Google AdWords Conversion, Yelp</v>
          </cell>
          <cell r="Q529" t="str">
            <v>The Texas Department of Family and Protective Services (DFPS) is a state agency based in Austin, Texas. It focuses on protecting children, elderly individuals, and adults with disabilities from abuse, neglect, and exploitation. DFPS conducts investigations, provides services, and runs prevention programs to ensure the safety and well-being of vulnerable populations.
Established in 2004, DFPS employs around 13,000 staff across 250 local offices in 11 regions. Its core programs include Child Protective Investigations, Child Protective Services, Adult Protective Services, Child Care Licensing, and Statewide Intake. DFPS also offers resources for child care and foster care, volunteer opportunities, and community-based care initiatives. The agency operates a 24/7 Texas Abuse Hotline for reporting abuse and neglect. Its mission emphasizes building on the strengths of families and communities to create safe environments where children and vulnerable adults can thrive.</v>
          </cell>
        </row>
        <row r="530">
          <cell r="A530" t="str">
            <v>Office Beacon LLC</v>
          </cell>
          <cell r="B530">
            <v>0</v>
          </cell>
          <cell r="C530">
            <v>5500</v>
          </cell>
          <cell r="D530" t="str">
            <v>professional training &amp; coaching</v>
          </cell>
          <cell r="E530" t="str">
            <v>http://www.officebeacon.com</v>
          </cell>
          <cell r="F530" t="str">
            <v>http://www.linkedin.com/company/officebeacon</v>
          </cell>
          <cell r="G530" t="str">
            <v>Redondo Beach</v>
          </cell>
          <cell r="H530" t="str">
            <v>California</v>
          </cell>
          <cell r="I530" t="str">
            <v>global outsourcing, outsourcing, software &amp; services &amp; business process outsourcing, business process outsourcing, remote staffing, back office support, software &amp; services, professional services, virtual technical writers, remote design team, secure chat, security compliance, multilingual support, flexible workforce, remote team, industry-specific staffing, remote troubleshooting, information technology and services, data security, software development outsourcing, operations support, appointment setting, virtual legal support, client portal, it services, remote healthcare support, 24/7 remote support, cloud collaboration, multilingual communication, virtual sales representatives, offshore software developers, virtual finance professionals, back-office support, remote marketing specialists, remote customer service, secure file sharing, accounting services, performance metrics, cost savings, back-office services, virtual assistant services, cost reduction, lead generation, flexible staffing, virtual hr support, data protection, outsourced sales support, industry-specific virtual assistants, virtual assistants, document sharing, performance reporting, virtual procurement support, offshore cybersecurity experts, offshore staffing, legal support, inventory management, client dashboards, remote support, cyber security, workflow automation, global delivery centers, digital tools, virtual marketing staff, b2b, virtual medical billing, remote back-office support, operational efficiency, remote data analysts, remote hr management, cloud collaboration tools, legal services, offshore marketing team, global delivery, virtual onboarding, offshore customer service, outsourced administrative support, enterprise remote staffing, time tracking tools, cloud tools, management consulting services, remote collaboration, remote project management, healthcare support, sales support, outsourcing technology solutions, secure data management, administrative support, remote supply chain support, cloud storage, remote it staffing, performance analytics, customer relationship management, enterprise staffing, virtual support, remote project managers, project management software, remote team management, supply chain support, performance assessment tools, offshore call center, cost-effective staffing, remote compliance officers, financial reporting, remote operations management, video conferencing, remote graphic design, finance support, virtual it support, marketing services, virtual translation services, human resources, virtual business analysts, logistics, financial services, software tools, it staffing, remote monitoring, virtual communication, business growth, virtual accounting services, web development, 24/7 support, delivery centers, multilingual customer support, outsourcing services, secure data, services, healthcare, offshore staff, virtual graphic designers, remote product managers, performance management, virtual legal assistants, software integration, offshore software engineers, industry-specific virtual staff, graphic design, training and development, project management, social media management, remote logistics support, virtual support services, virtual staff, software development, offshore quality assurance, communication platforms, remote technical staff, managed remote staff, digital marketing, remote supply chain management, consulting, customer service, virtual accounting team, offshore data entry, managed services, executive assistants, customer support, sales staff, marketing assistants, data entry, operations management, finance staff, hr management, outsourced talent, technical support, logistics coordination, seo specialists, cloud storage solutions, call center services, 24/7 availability, trained staff, flexible contracts, performance monitoring, talent sourcing, e-commerce support, fraud prevention services, business efficiency, niche expertise, industry best practices, confidential data handling, training and onboarding, finance, legal, professional training &amp; coaching, information technology &amp; services, computer &amp; network security, marketing &amp; advertising, sales, crm, enterprise software, enterprises, computer software, staffing &amp; recruiting, health care, health, wellness &amp; fitness, hospital &amp; health care, training &amp; development, productivity, design, marketing</v>
          </cell>
          <cell r="J530" t="str">
            <v>Gmail, Google Apps, Jira, Atlassian Confluence, Python, Instantly, Hubspot, Slack, Vimeo, Facebook Custom Audiences, Microsoft-IIS, Google Analytics, ASP.NET, Ubuntu, WordPress.org, AngularJS, Linkedin Widget, Visual Website Optimizer, Mobile Friendly, Trustpilot, Apache, Hotjar, reCAPTCHA, Bootstrap Framework, Intercom, Facebook Widget, Google Tag Manager, Facebook Login (Connect), Zimbra, Google Font API, YouTube, Linkedin Login, Remote</v>
          </cell>
          <cell r="O530">
            <v>235700000</v>
          </cell>
          <cell r="Q530" t="str">
            <v>Office Beacon LLC is a global outsourcing and remote staffing company founded in 2001 and headquartered in Redondo Beach, California. The company provides virtual assistants, managed remote teams, and specialized business process outsourcing services to a diverse range of businesses. With a workforce of 3,500 to 5,500 professionals across multiple countries, Office Beacon emphasizes cost-effective and scalable staffing solutions that integrate human expertise with AI-enhanced systems.
The company offers over 150 specialized outsourcing services, including administrative support, finance and accounting, sales and marketing, customer support, and creative and technical services. Office Beacon focuses on delivering enterprise-grade security and rapid onboarding, allowing clients to quickly access trained professionals tailored to their workflows. It serves more than 4,000 businesses, from startups to large enterprises, and is known for providing significant cost savings compared to traditional staffing methods.</v>
          </cell>
          <cell r="R530">
            <v>2001</v>
          </cell>
        </row>
        <row r="531">
          <cell r="A531" t="str">
            <v>WeRide</v>
          </cell>
          <cell r="B531">
            <v>0</v>
          </cell>
          <cell r="C531">
            <v>3000</v>
          </cell>
          <cell r="D531" t="str">
            <v>information technology &amp; services</v>
          </cell>
          <cell r="E531" t="str">
            <v>http://www.weride.ai</v>
          </cell>
          <cell r="F531" t="str">
            <v>http://www.linkedin.com/company/werideai</v>
          </cell>
          <cell r="G531" t="str">
            <v>San Jose</v>
          </cell>
          <cell r="H531" t="str">
            <v>California</v>
          </cell>
          <cell r="I531" t="str">
            <v>deep learning, control, artificial intelligence, self driving, driverless, autonomous driving, robotics, motion planning, computer vision, technology, information &amp; internet, information technology &amp; services, mechanical or industrial engineering</v>
          </cell>
          <cell r="J531" t="str">
            <v>Cloudflare DNS, Outlook, Adobe Marketing Cloud, Remote, AI, C#, CANalyzer, Infolinks, Xray, .NET, CANoe, Microsoft PowerPoint, Mag+, Tor, Angular Material, Acoustic Analytics, Terminus (by DemandScience), Cisco IP Interoperability and Collaboration System (IPICS), Python, MATLAB, Azure Linux Virtual Machines, Adobe Premiere Pro, Adobe After Effects, Adobe Photoshop, Sketch, Cascade CMS, FUSION, CATIA, Respond, Invision Power (IP Board), AdSpeed, LinkedIn Ads, WeChat Work, Excel4Apps, Minitab Statistical Software, GenesisMedia, AVEVA PDMS, AWS SDK for JavaScript, Micro, ANSYS, FloTHERM, Ansys Icepak, Confluent Cloud, SAP, D&amp;B Credit, Tungsten Capture, Ignition SCADA, ARIS Simulation, Convertkit, Google Cloud Scheduler, Check Point CloudGuard Harmony Connect (CloudGuard Connect), Quip, ISO+â„¢, TikTok, Amazon Associates, CONTROL, Flow, IBM VTAM, Olo, Outsystems, Permutive, Simulink, NVIDIA A100 Tensor Core GPU, Radarstats, Express, Mode, Google VPC Service Controls, NVIDIA, Bash, Torque, Homestead, SAP Material Requirement Planning (MRP), AC500 PLC, Visio, Eyefinity OfficeMate, SAP Predictive Analytics, S&amp;P Capital IQ Pro, HPE MSA, AWS Analytics, Argon CI/CD Security, Datadog Infrastructure Monitoring, Microsoft 365 Apps &amp; Services, IBM SPSS Modeler, QuoteSoft REP Takeoff</v>
          </cell>
          <cell r="K531">
            <v>1718700000</v>
          </cell>
          <cell r="L531" t="str">
            <v>Other</v>
          </cell>
          <cell r="N531">
            <v>45992</v>
          </cell>
          <cell r="O531">
            <v>97435000</v>
          </cell>
          <cell r="Q531" t="str">
            <v>WeRide is a global leader in autonomous driving technology, founded in 2017 and headquartered in Guangzhou, China. The company specializes in Level 2 to Level 4 solutions for mobility, logistics, and urban transport, operating in over 30 cities across 11 countries, including the US, UAE, Singapore, and France. With more than 2,000 employees, WeRide has established R&amp;D and operations centers in multiple cities, including Beijing and San Jose.
WeRide's core technology, the WeRide One platform, utilizes a self-developed AI model to navigate complex urban environments. The company offers a range of autonomous products, including a fully autonomous ride-hailing service, driverless shuttles, and autonomous cargo vans. WeRide has achieved significant milestones, such as launching the first public Robotaxi in China and securing strategic partnerships with major global automakers. The company is also recognized for its innovative contributions to the industry, having been listed in Fortune's Change the World and Future 50 lists.</v>
          </cell>
          <cell r="R531">
            <v>2017</v>
          </cell>
        </row>
        <row r="532">
          <cell r="A532" t="str">
            <v>AllWork</v>
          </cell>
          <cell r="B532">
            <v>0</v>
          </cell>
          <cell r="C532">
            <v>14000</v>
          </cell>
          <cell r="D532" t="str">
            <v>information technology &amp; services</v>
          </cell>
          <cell r="E532" t="str">
            <v>http://www.allworknow.com</v>
          </cell>
          <cell r="F532" t="str">
            <v>http://www.linkedin.com/company/allwork</v>
          </cell>
          <cell r="G532" t="str">
            <v>Woodbridge Township</v>
          </cell>
          <cell r="H532" t="str">
            <v>New Jersey</v>
          </cell>
          <cell r="I532" t="str">
            <v>scheduling, budgeting, timesheets, invoices, freelancer management, job matching, retail staffing, gig economy, time attendance, payments, fintech, freelancer marketplace, workforce management, online staffing platform, marketplaces, information technology, software development, real-time reporting, gig economy solutions, compliance management, real-time analytics, freelancer payment system, on-demand staffing platform, worker classification, freelancer classification accuracy, contingent labor management, workforce optimization, budget control, hr technology, shift management, remote worker gps verification, freelancer expense reporting, freelancer onboarding, employer of record (eor), services, freelancer compliance software, labor law compliance, hr administration, remote work management, gig worker payroll, mobile workforce app, freelancer productivity analytics, project-based payments, payroll processing, professional employer organizations, time and attendance tracking, b2b, shift scheduling, tax filings, gig worker scheduling, onboarding automation, mobile app, gps time tracking, mobile app for workers, labor law adherence, freelancer classification, contingent workforce, expense management, payroll automation, legal services, worker verification, legal, financial services, finance technology, information technology &amp; services</v>
          </cell>
          <cell r="J532" t="str">
            <v>Route 53, Mailchimp Mandrill, Outlook, MailChimp SPF, Zendesk, WP Engine, Slack, Hubspot, Remote</v>
          </cell>
          <cell r="K532">
            <v>8200000</v>
          </cell>
          <cell r="L532" t="str">
            <v>Series A</v>
          </cell>
          <cell r="M532">
            <v>4900000</v>
          </cell>
          <cell r="N532">
            <v>44896</v>
          </cell>
          <cell r="O532">
            <v>12600000</v>
          </cell>
          <cell r="Q532" t="str">
            <v>AllWork is a workforce management platform based in Iselin, New Jersey, founded in 2015. It specializes in solutions for freelancers and contingent workers, offering integrated services for onboarding, compliance, payments, and HR administration. The platform is designed to streamline interactions between freelancers and companies, making it easier to manage flexible workforces, which are expected to grow significantly in the coming years.
The platform features a comprehensive suite of tools that automate onboarding, worker classification, and payroll processing. It includes mobile applications for both workers and managers, enabling functionalities like attendance verification, scheduling, and real-time updates. AllWork also provides reporting and analytics tools to help businesses optimize their workforce operations. The company serves a variety of industries, including technology, finance, healthcare, retail, and education, catering to organizations that rely on agile and flexible staffing solutions.</v>
          </cell>
          <cell r="R532">
            <v>2010</v>
          </cell>
        </row>
        <row r="533">
          <cell r="A533" t="str">
            <v>Crain Communications</v>
          </cell>
          <cell r="B533">
            <v>0</v>
          </cell>
          <cell r="C533">
            <v>4800</v>
          </cell>
          <cell r="D533" t="str">
            <v>information technology &amp; services</v>
          </cell>
          <cell r="E533" t="str">
            <v>http://www.crain.com</v>
          </cell>
          <cell r="F533" t="str">
            <v>http://www.linkedin.com/company/crain</v>
          </cell>
          <cell r="G533" t="str">
            <v>Detroit</v>
          </cell>
          <cell r="H533" t="str">
            <v>Michigan</v>
          </cell>
          <cell r="I533" t="str">
            <v>chicago, polymers, custom content, b2b journalism, institutional investments, digital solutions, automotive, healthcare, detroit, online media, webinars, custom research, city publications, business journalism, cleveland, newsroom, publishing, advertising &amp; media, human resourses, data, business news, staffing, marketing, new york, events, custom solutions, media, plastics, advertising, investment &amp; insurance, genomics, environmental, plastic &amp; rubber, technology, information &amp; media, health care, health, wellness &amp; fitness, hospital &amp; health care, chemicals, information technology &amp; services</v>
          </cell>
          <cell r="J533" t="str">
            <v>Salesforce, Route 53, Mimecast, Outlook, Microsoft Office 365, Sailthru, Amazon AWS, Amazon CloudFront, Zoho Email, Flywheel, Atlassian Cloud, Wordpress VIP, Gravity Forms, Mobile Friendly, New Relic, WordPress.org, Google Font API, reCAPTCHA, Google Tag Manager, Google Analytics, Salesforce CRM Analytics, 3M 360 Encompass - Health Analytics Suite</v>
          </cell>
          <cell r="O533">
            <v>250000000</v>
          </cell>
          <cell r="Q533" t="str">
            <v>Crain Communications, Inc. is a private American media company founded in 1916 by G.D. Crain Jr. The company specializes in business-to-business news and publishes trade publications and periodicals across various industries, including advertising, automotive, healthcare, and manufacturing. Headquartered in Detroit, Michigan, Crain Communications has grown significantly since its early days in Louisville, Kentucky, where it started with just three staff members and two publications.
The company offers a range of specialized B2B periodicals, newspapers, websites, newsletters, podcasts, and blogs. Notable publications include *Advertising Age*, which covers advertising and media, and *Automotive News*, focused on the automotive business. Crain Communications has expanded its portfolio over the years through acquisitions, enhancing its circulation and regional presence. The company targets trade professionals and regional business audiences, providing both print and digital content with a strong paid circulation.</v>
          </cell>
          <cell r="R533">
            <v>1916</v>
          </cell>
        </row>
        <row r="534">
          <cell r="A534" t="str">
            <v>Driver</v>
          </cell>
          <cell r="B534">
            <v>0</v>
          </cell>
          <cell r="C534">
            <v>6300</v>
          </cell>
          <cell r="D534" t="str">
            <v>information technology &amp; services</v>
          </cell>
          <cell r="E534" t="str">
            <v>http://www.driver.xyz</v>
          </cell>
          <cell r="F534" t="str">
            <v>http://www.linkedin.com/company/driverinc</v>
          </cell>
          <cell r="G534" t="str">
            <v>San Francisco</v>
          </cell>
          <cell r="H534" t="str">
            <v>California</v>
          </cell>
          <cell r="I534" t="str">
            <v>technology, software, information technology, technology, information &amp; internet, information technology &amp; services</v>
          </cell>
          <cell r="J534" t="str">
            <v>Amazon AWS, Google Font API, Typekit, Google Tag Manager, Mobile Friendly, reCAPTCHA, Bootstrap Framework, Remote</v>
          </cell>
          <cell r="L534" t="str">
            <v>Series B</v>
          </cell>
          <cell r="M534">
            <v>0</v>
          </cell>
          <cell r="N534">
            <v>42736</v>
          </cell>
          <cell r="O534">
            <v>1000000000</v>
          </cell>
          <cell r="Q534" t="str">
            <v>Driver was a consumer technology company founded in 2011 and based in San Francisco, California. The company developed a treatment access platform designed to help patients find available treatments. It specifically focused on cancer care access, connecting patients with suitable treatment options in the United States, China, and Singapore.
Driver's platform provided patients with information on the latest cancer treatments and clinical trials at over 30 institutions across these countries. The service was available for a one-time fee of $3,000 and a monthly subscription of $20. Additionally, Driver monitored patient outcomes for those who enrolled in treatments. The company raised a total of $90 million in funding from investors, including Horizon Ventures and Grupo Sura.</v>
          </cell>
          <cell r="R534">
            <v>2015</v>
          </cell>
        </row>
        <row r="535">
          <cell r="A535" t="str">
            <v>Securian Financial</v>
          </cell>
          <cell r="B535">
            <v>0</v>
          </cell>
          <cell r="C535">
            <v>4900</v>
          </cell>
          <cell r="D535" t="str">
            <v>financial services</v>
          </cell>
          <cell r="E535" t="str">
            <v>http://www.securian.com</v>
          </cell>
          <cell r="F535" t="str">
            <v>http://www.linkedin.com/company/securian-financial</v>
          </cell>
          <cell r="G535" t="str">
            <v>Saint Paul</v>
          </cell>
          <cell r="H535" t="str">
            <v>Minnesota</v>
          </cell>
          <cell r="I535" t="str">
            <v>financial planning, mutual governance, loan protection, annuities, personal finance, life insurance, supplemental health, financial institutions, debt protection, employee benefits, financial wellness, financial protection, estate planning, retirement planning, employer of choice, product innovation, asset management, fixed income, longterm care, digital lending, digital solutions, sustainability, retirement calculators, trust services provider, trust management, annuity options, services, innovative solutions, insurance products, mutual ownership model, b2c, trust services, financial services, digital customer engagement, investment services, financial strength, insurance, client asset protection, financial stability, group benefits, trust administration, financial advisory, retirement products, variable life insurance, insurance in force, risk management, digital banking, b2b, customer service, mutual insurer, insurance ratings, asset management services, credit union services, financial risk management, mutual holding company, asset allocation, customer retention, digital insurance platform, asset management firm, health insurance, client-focused, life insurance policies, direct life, health, and medical insurance carriers, group insurance, retail, retirement income solutions, term life insurance, whole life insurance, universal life insurance, accidental death insurance, critical illness insurance, long-term care insurance, annuity, variable annuity, fixed annuity, indexed annuity, financial security, death benefit, cash value, retirement solutions, income protection, flexible premium, beneficiary protection, tax advantages, temporary insurance, permanent insurance, insurance policies, financial professionals, group life insurance, insurance needs calculator, insurance coverage, retirement savings calculator, claims management, diversity inclusion, premium payments, policyholder benefits, life insurance products, financial education, financial advisors, insurance solutions, insurance administration, policy conversion, cash value growth, insurance market, financial insights, financial obligation, finance, law practice, legal services, environmental services, renewables &amp; environment, financial consulting, consulting, management consulting</v>
          </cell>
          <cell r="J535" t="str">
            <v>Route 53, Microsoft Office 365, Amazon AWS, Amazon CloudFront, Atlassian Cloud, React Redux, Salesforce, Bluekai, Brightcove, Brightroll, AWS SDK for JavaScript, The Trade Desk, Workday, Amazon SES, Adobe Marketing Cloud, Slack, Pardot, Omniture (Adobe), Apache, Scene7, Typekit, Mobile Friendly, Ruxit, Bing Ads, Incapsula, DoubleClick, Google Dynamic Remarketing, Google Tag Manager, Multilingual, DoubleClick Conversion, AI, Remote, Terraform, AWS CloudFormation, AWS Trusted Advisor, Amazon EC2, Amazon S3, Sizmek (MediaMind), Google AlloyDB for PostgreSQL, Lambda Cloud, AWS Glue Data Catalog, Redshift, Amazon Virtual Private Cloud (Amazon VPC), Amazon CloudWatch, AWS Cloud Development Kit (AWS CDK), MLflow, SAP, ABAP, Python, Control-M, Microsoft Excel, Google AdWords Conversion, Microsoft PowerPoint, ServiceNow, ServiceNow IT Operations Management (ITOM), ServiceNow IT Service Management (ITSM), ServiceNow Performance Analytics, Micro Focus Universal CMDB, Flexera IT Asset Management (ITAM), ServiceNow Discovery, ServiceNow Orchestration, Microsoft SQL Server Reporting Services, GitHub, Jira, Angular, RStudio, Shiny, Make, Amazon SageMaker, Retail Media by Criteo, Epicor Prophet 21, Microsoft Azure Monitor, IBM ILOG CPLEX Optimization Studio, CDK, BirchStreet Procure-to-Pay, Tor, Gremlin, OpenTelemetry, Prometheus, k6, Gatling, MapMarker, Azure Virtual Machines, Flow, Amazon Web Services (AWS), Google Identity Services APIs, Qualtrics, Adobe Analytics, AWS Analytics, Git, Argon CI/CD Security, Docker, Bash, Microsoft PowerShell, Amazon Linux 2, PostgreSQL, CallMiner Eureka, RingCentral, NICE CXone Mpower, Cyara, REST, Soap Media, Electron, Uipath, dynaTrace, Splunk, Rise, Excel4Apps, Snowflake, Telligent, CAT, AWS Bedrock, Amazon Textract, HTML Pro, CSS, Javascript, VMware Aria Operations, Micro</v>
          </cell>
          <cell r="O535">
            <v>8200000000</v>
          </cell>
          <cell r="Q535" t="str">
            <v>Securian Financial is a financial services group based in St. Paul, Minnesota, with over 140 years of experience serving families and businesses. As a mutual holding company, it operates as a private financial organization and serves more than 23 million customers across North America. The company manages nearly $1.8 trillion in life insurance in force and ranks as the 6th largest life insurance company in the United States.
Founded in 1880, Securian Financial has evolved significantly, introducing innovative products such as the first flexible life insurance policy in 1971 and expanding its offerings to include 401(k) plans and variable life products. The company provides a wide range of financial products, including life and health insurance, retirement solutions, investment services, and group insurance products. With a strong commitment to its customers, Securian Financial has demonstrated resilience through various economic challenges while maintaining a focus on delivering reliable support and services.</v>
          </cell>
          <cell r="R535">
            <v>1880</v>
          </cell>
        </row>
        <row r="536">
          <cell r="A536" t="str">
            <v>Varsity Brands</v>
          </cell>
          <cell r="B536">
            <v>0</v>
          </cell>
          <cell r="C536">
            <v>9500</v>
          </cell>
          <cell r="D536" t="str">
            <v>executive office</v>
          </cell>
          <cell r="E536" t="str">
            <v>http://www.varsitybrands.com</v>
          </cell>
          <cell r="F536" t="str">
            <v>http://www.linkedin.com/company/varsitybrands</v>
          </cell>
          <cell r="G536" t="str">
            <v>Dallas</v>
          </cell>
          <cell r="H536" t="str">
            <v>Texas</v>
          </cell>
          <cell r="I536" t="str">
            <v>athletics, cheer, graduation, performance arts, spirit, sport, dance, cheerleading, yearbook, achievement, school needs, new school construction, school spirit, fundraising, executive offices, cheerleading apparel, school renovation, school spirit community outreach, student recognition, cheerleading uniform licensing, services, cheerleading apparel manufacturing, d2c, student engagement digital solutions, student engagement, school spirit recognition awards, mental health, school branding campaigns, community engagement, school mascot design, student leadership development, athletic gear, school branding, customized sportswear, community &amp; non-profit, student achievement recognition, academic memorabilia, community philanthropy, sports program management, cheerleading safety standards, sports equipment, consumer goods, cheer camps, fundraising programs, sports merchandise, student motivation, character education, digital tools, school identity, student engagement programs, education, community engagement strategies, school renovation services, sports program support, community service programs, service, community fundraising, school spirit event planning, school branding creative services, sports equipment distribution, b2b, school fundraising, mental health awareness, youth participation, school spirit software, community fundraising events, philanthropy, sports gear innovation, school spirit merchandise, cheerleading apparel design, cheerleading uniforms, school pride, school spirit events, cheerleading camp management, community programs, sports uniforms, cheerleading uniforms customization, cheerleading competitions, school event organization, sports equipment &amp; apparel, cheerleading training camps, school branding solutions, uniform licensing, school mascot branding, e-commerce, mental health resources, school pride recognition, cheer camp organization, cheerleading competition organization, student success, sign manufacturing, school identity development, cheer competitions, school pride digital platforms, school pride initiatives, event management, school spirit merchandise customization, sports team uniforms, cheer camp logistics, school spirit programs, school spirit merchandise sales, cheerleading competition tech, student mental health programs, milestone products, retail, school mascot design services, community building, cheerleading uniform innovation, school branding digital tools, school spirit branding campaigns, student motivation programs, yearbooks, community outreach, school culture, school renovation consulting, cheerleading and dance apparel, student leadership, innovation, school branding and marketing, customized uniforms, youth sports, mental wellness, sports competitions, branding solutions, philanthropic initiatives, campus pride, interactive experiences, performance apparel, educational camps, tailored solutions, cultural programs, youth empowerment, yearbook production, social emotional learning, personalized experiences, impact program, dancer uniforms, cheerleading gear, school partnerships, global leader, educator resources, community spirit, athlete confidence, athletic apparel, sports training, team uniforms, athletic performance, school renovations, campus construction, staff training, community involvement, motivational speaking, sports events, nonprofit partnerships, custom signage, high school sports, youth engagement programs, non-profit, manufacturing, distribution, fund-raising, hospital &amp; health care, consumers, consumer internet, internet, information technology &amp; services, events services, nonprofit organization management, mechanical or industrial engineering</v>
          </cell>
          <cell r="J536" t="str">
            <v>Salesforce, Route 53, Mailchimp Mandrill, ExactTarget, Outlook, VueJS, WP Engine, Workday, Dropbox, Slack, Google Plus, Facebook Widget, Typekit, Facebook Custom Audiences, reCAPTCHA, Google Tag Manager, Facebook Login (Connect), Google Maps, New Relic, Mobile Friendly, Vimeo, Workday Recruit, Linkedin Marketing Solutions, SAP, SAP Ariba Platform, Anaplan, Google AdWords Conversion, 24-7 Media, Salesforce CRM Analytics, DocuSign, Foxit PDF SDK, Blackline, Siemens PLM, Excel4Apps, Microsoft PowerPoint, ADP, Activengage, Tableau, AWS SDK for JavaScript, Klaviyo, Salesforce Marketing Cloud, Power BI Documenter, Lambda Cloud, Amazon EC2, Amazon S3, SNS, Amazon Simple Queue Service (SQS), ECS, Amazon EKS Anywhere, Docker, Kubernetes, AWS CloudFormation, Terraform, CDK, Jenkins, GitHub Actions, AWS CodePipeline</v>
          </cell>
          <cell r="K536">
            <v>4935000000</v>
          </cell>
          <cell r="L536" t="str">
            <v>Other</v>
          </cell>
          <cell r="N536">
            <v>45717</v>
          </cell>
          <cell r="O536">
            <v>3000000000</v>
          </cell>
          <cell r="Q536" t="str">
            <v>Varsity Brands, Inc. is an American apparel and sports company based in Dallas, Texas, founded in 1974. The company operates through three main subsidiaries: BSN Sports, Varsity Spirit, and Herff Jones. BSN Sports is the largest distributor of team sports equipment and apparel in the U.S., while Varsity Spirit specializes in cheerleading and dance team apparel, camps, and competitions. Herff Jones provides graduation and educational products and services.
Varsity Brands offers a wide range of customized products and services, including athletic uniforms, sports equipment, educational camps, and graduation memorabilia. The company serves a diverse clientele, including schools, colleges, professional sports teams, and community organizations. With a mission to inspire achievement and create memorable experiences, Varsity Brands is committed to promoting pride in personal, school, and community achievements. The company also engages in corporate social responsibility initiatives, such as its partnership with St. Jude Children's Research Hospital.</v>
          </cell>
          <cell r="R536">
            <v>1974</v>
          </cell>
        </row>
        <row r="537">
          <cell r="A537" t="str">
            <v>Volunteer</v>
          </cell>
          <cell r="B537">
            <v>0</v>
          </cell>
          <cell r="C537">
            <v>7300</v>
          </cell>
          <cell r="E537" t="str">
            <v>http://www.volunteermatch.org</v>
          </cell>
          <cell r="F537" t="str">
            <v>http://www.linkedin.com/company/thebeach2</v>
          </cell>
          <cell r="G537" t="str">
            <v>San Francisco</v>
          </cell>
          <cell r="H537" t="str">
            <v>California</v>
          </cell>
          <cell r="I537" t="str">
            <v>usa, api integration, digital volunteer engagement, nonprofit support services, volunteer database, online volunteer platform, nonprofit innovation, nonprofit digital transformation, nonprofit growth, volunteer recruitment, nonprofit resource platform, social impact sector, cause-specific volunteer opportunities, nonprofit, nonprofit data sharing, nonprofit capacity building tools, volunteer engagement, volunteer management software, volunteer opportunity matching, volunteer opportunity syndication, social good initiatives, volunteer program tools, community service, nonprofit support, volunteer matching, social impact, volunteer opportunity search, nonprofit digital tools, nonprofit tools, virtual volunteer opportunities, nonprofit sector support, volunteer opportunity database, services, volunteer participation analytics, government, volunteer participation metrics, nonprofit resources, nonprofit collaboration, volunteer engagement strategies, volunteer recruitment strategies, corporate social responsibility, nonprofit capacity building, nonprofit services, nonprofit outreach programs, nonprofit organization support, nonprofit digital platform, social impact initiatives, nonprofit community, cause-specific volunteering, community engagement, nonprofit sector innovation, cause areas, digital platform, volunteer management, volunteer recruitment tools, volunteer data, online platform, online volunteer database, volunteer matching technology, volunteer participation, virtual volunteering, nonprofit sector technology, social advocacy organizations, volunteer engagement resources, corporate engagement, api &amp; search module, volunteer matching algorithms, digital volunteer management, b2c, nonprofit partnerships, api access, volunteer referrals, social impact network, community impact measurement, nonprofit network, volunteer management solutions, nonprofit outreach, cause area specialization, nonprofit organization, volunteering, virtual and onsite opportunities, global volunteer network, volunteer opportunities, volunteer referral system, volunteer platform, onsite volunteering, volunteer data sharing, web-based technology, community service ideas, community impact, volunteer network, donor matching, recruit volunteers, corporate volunteering, skills-based volunteering, member benefits, impact measurement, volunteer training, volunteering platform, donor contributions, volunteer stories, community outreach, business solutions, volunteer recognition, online fundraising, resource library, educational webinars, volunteer resources, civic engagement, partnerships, csr platforms, social good, digital infrastructure, service initiatives, youth engagement, environmental volunteering, healthcare volunteering, educational volunteering, arts volunteering, animal welfare volunteering, homeless support, children's services, multicultural engagement, disability support, social service, community development, impact reporting, volunteer conversion, charity events, b2b, non-profit, nonprofit organization management</v>
          </cell>
          <cell r="J537" t="str">
            <v>Route 53, Gmail, Google Apps, Microsoft Office 365, Zendesk, Amazon AWS, DNS Made Easy, Salesforce, Postmark, ExactTarget, Pardot, Fastly CDN, Backbone JS Library, Drupal, VueJS, Media Temple SSL, Atlassian Cloud, Hubspot, Mixpanel, React Redux, New Relic, Google Maps, reCAPTCHA, Mobile Friendly, YouTube, Facebook Custom Audiences, Google Tag Manager, Cloudinary, Facebook Login (Connect), Facebook Widget, Google Font API, Linkedin Marketing Solutions, Google Analytics, Hotjar, GoToWebinar, Applicant Pro, Wufoo, DoubleClick, Google Places, Adobe Media Optimizer, UltiPro, Google AdWords Conversion, Vimeo, Cedexis Radar, Catsone, Breezy HR (formerly NimbleHR), HRMDirect, Cornerstone On Demand, Varnish, WordPress.org, Workday Recruit, Lever, DoubleClick Conversion, Greenhouse.io, iCIMS, Google Dynamic Remarketing, Qualtrics, Taleo, Remote, AI, Circle</v>
          </cell>
          <cell r="Q537" t="str">
            <v>VolunteerMatch, now part of Idealist, is the world's largest volunteer recruitment network, connecting over 200,000 organizations with more than 2 million potential volunteers globally. Founded in 1998 and merged with Idealist in early 2025, the platform offers a wide range of services to support social-impact initiatives.
Idealist provides a comprehensive platform for volunteer opportunity matching, featuring over 100,000 unique opportunities across various cause areas. It also lists full-time jobs and internships in the nonprofit sector. Organizations can post volunteer listings for free and access premium features through an annual membership. Additionally, Idealist offers educational resources, including webinars and career fairs, as well as business solutions for corporate clients to engage their employees in volunteerism. The platform has a strong track record, having connected over 250,000 organizations with more than 40 million people since its inception.</v>
          </cell>
        </row>
        <row r="538">
          <cell r="A538" t="str">
            <v>Independent Consultant</v>
          </cell>
          <cell r="B538">
            <v>0</v>
          </cell>
          <cell r="C538">
            <v>16000</v>
          </cell>
          <cell r="D538" t="str">
            <v>management consulting</v>
          </cell>
          <cell r="F538" t="str">
            <v>http://www.linkedin.com/company/hd-independent-consultant</v>
          </cell>
          <cell r="G538" t="str">
            <v>Windsor</v>
          </cell>
          <cell r="H538" t="str">
            <v>California</v>
          </cell>
          <cell r="I538" t="str">
            <v>business consulting &amp; services, management consulting</v>
          </cell>
          <cell r="Q538" t="str">
            <v>Independent Consultant</v>
          </cell>
        </row>
        <row r="539">
          <cell r="A539" t="str">
            <v>Stream Digital Services</v>
          </cell>
          <cell r="B539">
            <v>0</v>
          </cell>
          <cell r="C539">
            <v>7000</v>
          </cell>
          <cell r="D539" t="str">
            <v>information technology &amp; services</v>
          </cell>
          <cell r="E539" t="str">
            <v>http://www.streamdigitalservices.com</v>
          </cell>
          <cell r="F539" t="str">
            <v>http://www.linkedin.com/company/stream-digital-services</v>
          </cell>
          <cell r="G539" t="str">
            <v>Atlanta</v>
          </cell>
          <cell r="H539" t="str">
            <v>Georgia</v>
          </cell>
          <cell r="I539" t="str">
            <v>technology services, back office, transaction processing, consulting, customer lifecycle management, cyber security, digital, staffing services, content moderation, it services &amp; it consulting, client-centric approach, custom software, ai chatbots, ai-driven digital transformation, operational efficiency, d2c, collaborative delivery, digital strategy, health &amp; wellness, technology development, industry-specific solutions, ai in bfsi, custom software development, ai in retail, telecom, global presence, cloud computing, cloud deployment, customer insights, b2b, consulting services, automation, customer engagement, it infrastructure, ai agents development, multi-channel customer engagement, ai in energy, technology consulting, scalable solutions, customer journey mapping, digital process reengineering, energy &amp; utilities, security compliance, data security, government, business process management, digital innovation, services, ai in telecom, customer experience, digital transformation, education, multi-industry solutions, e-commerce, ai in healthcare, bfsi, retail, cx services, data management, computer systems design and related services, ai services, process optimization, b2c, process automation, multi-language support, ai-powered solutions, cybersecurity, workflow automation, generative ai, enterprise software, digitalization, advisory services, multi-industry expertise, data analytics, ai agents, ai in education, ai-powered chatbots, certified quality, backoffice support, system integration, healthcare, finance, consumer products &amp; retail, financial services, computer &amp; network security, information technology &amp; services, marketing, marketing &amp; advertising, health, wellness &amp; fitness, enterprises, computer software, management consulting, consumer internet, consumers, internet, health care, hospital &amp; health care</v>
          </cell>
          <cell r="J539" t="str">
            <v>Google Cloud Hosting, Slack, Wix, Google Tag Manager, Hubspot, Mobile Friendly, Bootstrap Framework, Google Font API, Varnish, Marin, Perfect Audience, Micro, Remote, AI</v>
          </cell>
          <cell r="Q539" t="str">
            <v>Stream Digital Services is a global technology services and business process management (BPM) company founded in 2018. Headquartered in Walnut, California, with a presence in India and operations across six countries, the company employs over 7,000 people and supports more than 20 languages. Stream focuses on customer lifecycle management, digital transformation, AI-driven solutions, consulting, and cybersecurity, aiming to help businesses enhance customer acquisition, retention, and satisfaction.
The company offers a wide range of services, including personalized customer experience solutions, automation and process optimization, technical support, and cybersecurity. Stream also provides consulting and advisory services, managed services, cloud computing, data analytics, software development, and application management. With a commitment to innovation and collaboration, Stream Digital Services seeks to simplify business futures through technology, serving over 50 clients in sectors such as telecom, banking, and consumer brands.</v>
          </cell>
          <cell r="R539">
            <v>2018</v>
          </cell>
        </row>
        <row r="540">
          <cell r="A540" t="str">
            <v>Symphony Teleca</v>
          </cell>
          <cell r="B540">
            <v>0</v>
          </cell>
          <cell r="C540">
            <v>3100</v>
          </cell>
          <cell r="D540" t="str">
            <v>information technology &amp; services</v>
          </cell>
          <cell r="F540" t="str">
            <v>http://www.linkedin.com/company/symphony-teleca</v>
          </cell>
          <cell r="G540" t="str">
            <v>Mountain View</v>
          </cell>
          <cell r="H540" t="str">
            <v>California</v>
          </cell>
          <cell r="I540" t="str">
            <v>consumer electronics, lighting, cloud services, loudspeaker, home entertainment, infotainment, professional &amp; automotive sound, connected products &amp; solutions, software solutions, healthcare, it services &amp; it consulting, consumers, hardware, cloud computing, enterprise software, enterprises, computer software, information technology &amp; services, b2b, health care, health, wellness &amp; fitness, hospital &amp; health care</v>
          </cell>
          <cell r="Q540" t="str">
            <v>Symphony Teleca Corporation was a global software services company based in Mountain View, California, with a significant innovation hub in Bangalore, India. The company specialized in software engineering, integration, and product development services throughout the product lifecycle, from ideation to ownership. It focused on helping businesses design and develop innovative products that integrate devices, sensors, cloud, and data.
Founded in February 2012 through the merger of Symphony Services and Teleca, Symphony Teleca provided outsourced software engineering for commercial applications, particularly for mobile devices and connected enterprises. The company reported $370 million in revenues in 2014 and employed experienced teams worldwide. In 2015, it was acquired by HARMAN International Industries, enhancing HARMAN's offerings in various sectors, including automotive, mobile, and healthcare. Symphony Teleca served over 400 customers, including notable names like Google, Microsoft, and Jaguar Land Rover, addressing challenges with tools for cross-geographical collaboration.</v>
          </cell>
        </row>
        <row r="541">
          <cell r="A541" t="str">
            <v>Nationstar Mortgage</v>
          </cell>
          <cell r="B541">
            <v>0</v>
          </cell>
          <cell r="C541">
            <v>7900</v>
          </cell>
          <cell r="D541" t="str">
            <v>financial services</v>
          </cell>
          <cell r="E541" t="str">
            <v>http://www.nationstarmtg.com</v>
          </cell>
          <cell r="F541" t="str">
            <v>http://www.linkedin.com/company/nationstar-mortgage</v>
          </cell>
          <cell r="G541" t="str">
            <v>Coppell</v>
          </cell>
          <cell r="H541" t="str">
            <v>Texas</v>
          </cell>
          <cell r="I541" t="str">
            <v>mortgage servicing &amp; originations, mortgage portfolio, mortgage compliance, home loans, mortgage digital tools, mortgage customer support, customer engagement, mobile app, residential mortgage, mortgage payment processing, customer experience, b2c, services, mortgage servicing, fha loans, mortgage loan servicing, payment processing, mortgage default management, mortgage industry regulation, usda loans, jumbo loans, loan portfolio management, refinancing, mortgage payments, mortgage legal challenges, va loans, mortgage collection services, regulatory compliance in mortgage, non-bank mortgage, fixed-rate mortgages, mortgage banking, mortgage refinancing, real estate, mortgage risk management, mortgage servicing software, loan origination, mortgage technology, mortgage customer experience, mortgage customer portal, regulatory compliance, mortgage note buying, mortgage platform, refinance, homeownership solutions, mortgage portfolio management, other activities related to credit intermediation, non-bank lender, loan purchase, mortgage servicing acquisitions, homeownership assistance, mortgage servicing solutions, mortgage servicing analytics, digital mortgage origination, digital mortgage, home equity, digital mortgage platform, adjustable-rate mortgages, mortgage regulation, mortgage products, real estate technology, financial services, mortgage customer service, mortgage servicing platform, home equity loans, buy a home, refinance options, fixed-rate mortgage, adjustable-rate mortgage, conventional loans, digital mortgage tracker, mortgage calculators, home loan rates, pre-approval process, rate markdown programs, cooper cashback, closing guarantee, real estate agent connection, property appraisal, monthly payment management, home improvement loans, customers service, online account management, payment options, tax documents, home value insights, debt consolidation, credit score check, escrow management, financial advice, api integrations, historical interest rates, loan eligibility, document verification, funding fees, mortgage insurance, personalized mortgage solutions, consumer protection, b2b mortgage services, customer feedback, financial literacy, homeownership guidance, real estate market insights, home buyer resources, home seller support, finance, information technology &amp; services</v>
          </cell>
          <cell r="J541" t="str">
            <v>Cloudflare DNS, Microsoft Office 365, CloudFlare Hosting, Outlook, Zendesk, Vidyard, CloudFlare, WP Engine, React Redux, Mapbox, MongoDB, Workday, Slack, Google Tag Manager, Workday Recruit, Google Font API, Google Analytics Ecommerce Tracking, WordPress.org, DoubleClick Floodlight, Hotjar, comScore, Trustpilot, Vimeo, reCAPTCHA, DoubleClick Conversion, Facebook Widget, Cedexis Radar, Optimizely, Ruby On Rails, Google Play, Qualaroo, New Relic, Bootstrap Framework, Drawbridge, Mobile Friendly, Segment.io, Linkedin Widget, Google Plus, Google Maps, Adobe Media Optimizer, DoubleClick, Facebook Custom Audiences, Google Dynamic Remarketing, Dropbox, Facebook Login (Connect), Linkedin Marketing Solutions, Data Analytics, Remote</v>
          </cell>
          <cell r="O541">
            <v>1650000000</v>
          </cell>
          <cell r="Q541" t="str">
            <v>Nationstar Mortgage LLC operates under the brand name Mr. Cooper. The company specializes in mortgage lending services, offering loan applications for home purchases and providing mortgage calculators to assist customers in their financial planning. 
Mr. Cooper also has programs in place to support customers facing financial hardship, which includes a Request for Mortgage Assistance (RMA) form. The company serves first-time homebuyers and homeowners looking to purchase property, ensuring they have access to the resources they need. Additionally, Mr. Cooper maintains a Help Center for customer support and has established consumer privacy policies to protect personal information.</v>
          </cell>
          <cell r="R541">
            <v>1994</v>
          </cell>
        </row>
        <row r="542">
          <cell r="A542" t="str">
            <v>Direct Auto Insurance</v>
          </cell>
          <cell r="B542">
            <v>0</v>
          </cell>
          <cell r="C542">
            <v>7500</v>
          </cell>
          <cell r="D542" t="str">
            <v>insurance</v>
          </cell>
          <cell r="E542" t="str">
            <v>http://www.directauto.com</v>
          </cell>
          <cell r="F542" t="str">
            <v>http://www.linkedin.com/company/direct-auto</v>
          </cell>
          <cell r="G542" t="str">
            <v>Nashville</v>
          </cell>
          <cell r="H542" t="str">
            <v>Tennessee</v>
          </cell>
          <cell r="I542" t="str">
            <v>term life insurance, auto insurance, motorcycle insurance, nonstandard insurance, financial services, insurance, life insurance</v>
          </cell>
          <cell r="J542" t="str">
            <v>Akamai, Microsoft Office 365, The Trade Desk, Slack, Adobe Media Optimizer, Google Play, Google Font API, WordPress.org, Woo Commerce, reCAPTCHA, Google Tag Manager, Wix, Omniture (Adobe), Typekit, Bootstrap Framework, Mobile Friendly, SOASTA, Google Analytics, LivePerson Monitor</v>
          </cell>
          <cell r="O542">
            <v>30000000</v>
          </cell>
          <cell r="P542">
            <v>17</v>
          </cell>
          <cell r="Q542" t="str">
            <v>Direct Auto Insurance, based in Nashville, Tennessee, is a provider of non-standard auto insurance and related products. Founded in 1991 by William Adair, the company has over 30 years of experience and is now part of National General, an Allstate company. Direct Auto focuses on offering affordable coverage and flexible payment plans to customers with various driving records, insurance histories, or credit situations.
The company operates more than 450 retail locations and provides 24/7 claims support through phone, in-person visits, or online resources. Direct Auto's primary offering is low-rate personal car insurance tailored for non-standard risks, with additional coverages available in some locations, including life, health, and renters insurance. With approximately 762 employees and reported revenue of $456.4 million, Direct Auto emphasizes accessibility, affordability, and comprehensive protection while maintaining a commitment to superior customer service.</v>
          </cell>
          <cell r="R542">
            <v>1991</v>
          </cell>
        </row>
        <row r="543">
          <cell r="A543" t="str">
            <v>Cox Business</v>
          </cell>
          <cell r="B543">
            <v>0</v>
          </cell>
          <cell r="C543">
            <v>18000</v>
          </cell>
          <cell r="D543" t="str">
            <v>information technology &amp; services</v>
          </cell>
          <cell r="E543" t="str">
            <v>http://www.coxbusiness.com</v>
          </cell>
          <cell r="F543" t="str">
            <v>http://www.linkedin.com/company/cox-business</v>
          </cell>
          <cell r="G543" t="str">
            <v>Sandy Springs</v>
          </cell>
          <cell r="H543" t="str">
            <v>Georgia</v>
          </cell>
          <cell r="I543" t="str">
            <v>private networks, cloud, fiber, smb, healthcare, hospitality, retail, data, small business, sdwan, government, internet, b2b, managed it, education, tv, voice, enterprise, cybersecurity, technology, information &amp; internet, scalable internet, unified communications, cloud and it services, network performance optimization, customer engagement tools, enterprise software, cloud-based collaboration tools, business data protection, enterprise it solutions, cloud hosting and backup, enterprise cloud security, cloud-based security, data backup and recovery, business networking, disaster recovery, enterprise it management, cybersecurity solutions, enterprise network security, it infrastructure, scalable broadband, sd-wan deployment, information technology, secure data transport, public and private networks, broadband internet, business voice services, fiber broadband, managed network services for healthcare, cloud hosting, remote management tools, mpls, services, secure network transport, disaster recovery solutions, telecom services, digital transformation solutions, network management, managed it security, cloud computing services, cloud security services, secure cloud hosting, mpls vpn, cybersecurity for enterprises, cloud security for government, cloud solutions, enterprise vpn solutions, business communication platforms, managed network services, fiber-optic infrastructure, it security, it support, managed it support, telecommunications solutions, video conferencing platforms, managed it services, business voice solutions, business internet services, fiber-optic broadband, data protection, business connectivity, managed sd-wan services, voip and voice services, network solutions, fiber internet for retail, cloud services, private network solutions, cloud infrastructure management, network infrastructure, network security, video collaboration solutions, consulting, enterprise cloud solutions, digital workplace solutions, disaster recovery as a service, cloud security, cloud-based disaster recovery, sd-wan technology, scalable internet access, managed network security, telecommunications, fiber-optic networks, enterprise sd-wan, operational efficiency, enterprise broadband, it security services, it solutions, unified communications platforms, fiber-optic network deployment, it infrastructure management, cloud infrastructure, it infrastructure support, business continuity solutions, business continuity planning, fiber internet for business, data backup, cloud computing, cloud and cybersecurity, enterprise network solutions, digital transformation, business data encryption, business network management, cloud migration services, business internet scalability, business internet, voip services, cloud backup solutions, cyber threat protection, business communication, mpls vpn services, enterprise voip solutions, video collaboration tools, it support services, unified communications systems, cloud migration, video conferencing, managed services, disaster recovery planning, sd-wan, voip solutions, enterprise connectivity, distribution, health care, health, wellness &amp; fitness, hospital &amp; health care, leisure, travel &amp; tourism, information technology &amp; services, enterprises, computer software, computer &amp; network security, internet infrastructure</v>
          </cell>
          <cell r="J543" t="str">
            <v>Taboola Newsroom, TubeMogul, React Redux, Adobe Marketing Cloud, AWS Trusted Advisor, Microsoft Azure Monitor, Google Cloud, Salesforce</v>
          </cell>
          <cell r="Q543" t="str">
            <v>Cox Business is a division of Cox Communications that specializes in telecommunications and IT services for businesses. It offers reliable internet, TV, and phone systems, with a focus on supporting state and local governments. The company provides essential communication solutions and emphasizes customer account management through its MyAccount portal and app, allowing users to manage their services easily.
In addition to connectivity, Cox Business offers IT services and Webex calling support, which includes features like call forwarding and meeting history. The company is dedicated to providing safe and efficient infrastructure for business operations, ensuring that clients have access to the tools they need for effective communication and management.</v>
          </cell>
          <cell r="R543">
            <v>1898</v>
          </cell>
        </row>
        <row r="544">
          <cell r="A544" t="str">
            <v>Sperber Landscape Companies</v>
          </cell>
          <cell r="B544">
            <v>0</v>
          </cell>
          <cell r="C544">
            <v>3200</v>
          </cell>
          <cell r="D544" t="str">
            <v>facilities services</v>
          </cell>
          <cell r="E544" t="str">
            <v>http://www.sperbercompanies.com</v>
          </cell>
          <cell r="F544" t="str">
            <v>http://www.linkedin.com/company/sperber-landscape-companies</v>
          </cell>
          <cell r="G544" t="str">
            <v>Westlake Village</v>
          </cell>
          <cell r="H544" t="str">
            <v>California</v>
          </cell>
          <cell r="I544" t="str">
            <v>grading, sitework, landscape construction, commercial landscaping, irrigation, landscape maintenance, landscape enhancements, irrigation installation &amp; repair, resort landscaping, tree pruning, master planned communities, hardscape design &amp; installation, tree care, landscape architecture, corporate campuses, plant health care programs, pest &amp; disease management, resort maintenance, landscaping, water management, landscape construction management, commercial landscaping services, hoa landscaping, stormwater management, commercial landscaping enhancements, horticulture care, sustainable landscaping practices, residential landscape maintenance, lawn renovation, construction, landscape management, fullservice landscape design maintenance, multifamily residential, certified arborist services, landscaping services, public park landscaping, residential landscaping, hoa landscape management, outdoor space design, irrigation systems, landscape service provider, landscape project execution, outdoor environments, property management, sustainable landscaping, client partnership, hospital landscape services, water feature installation, government, tree management, theme park landscaping, landscape design, commercial landscape, landscape planning, landscape company, landscape enhancement, hardscape, landscape industry, b2b, landscape management services, native plant landscaping, landscape environmental practices, landscape project consulting, drought-tolerant landscaping, project management, irrigation repair, landscape sustainability, landscape lighting, residential landscape, landscape installation, landscape water efficiency, family-owned, landscape services, luxury resort landscaping, tree inventory, consulting, tree inventory management, services, industry legacy, water conservation, water-efficient landscaping, climate-adaptive landscapes, water conservation techniques, environmental services, landscape project management, golf course maintenance, hardscape installation, landscape renovation, sustainable landscapes, urban streetscapes, healthcare, education, architecture &amp; planning, facilities services, enterprise software, enterprises, computer software, information technology &amp; services, productivity, renewables &amp; environment, health care, health, wellness &amp; fitness, hospital &amp; health care</v>
          </cell>
          <cell r="J544" t="str">
            <v>NetSuite, Cloudflare DNS, Gmail, Outlook, Google Apps, Google Cloud Hosting, WP Engine, Appcues, Campaign Monitor, Slack, Mobile Friendly, Google Places, Vimeo, Gravity Forms, Google Font API, Google Maps (Non Paid Users), LeadForensics, Google Maps, reCAPTCHA, Bootstrap Framework, WordPress.org, Linkedin Marketing Solutions, CallRail, YouTube, Hubspot, Nginx, Typekit, Google Tag Manager, Woo Commerce, Remote, Cloudflare Rocket Loader, Tor, Atlas, Gem, Quip, Olo, Oracle General Ledger, Bird, Hunter, IBM Content Manager for iSeries, Bing, GAS, GRIN, CONTROL, Atera, Drip, Dstillery, CAT</v>
          </cell>
          <cell r="L544" t="str">
            <v>Venture (Round not Specified)</v>
          </cell>
          <cell r="M544">
            <v>0</v>
          </cell>
          <cell r="N544">
            <v>43556</v>
          </cell>
          <cell r="O544">
            <v>427000000</v>
          </cell>
          <cell r="Q544" t="str">
            <v>Sperber Landscape Companies is a family-owned business based in Westlake Village, California, founded in 2019 by Richard Sperber. It continues a landscaping legacy that began in 1949 with ValleyCrest, which became the largest landscape services company in the U.S. under Burt Sperber. The company has grown rapidly, achieving $280 million in revenue by 2021, and operates as a network of regional landscaping partners across the country.
Sperber specializes in landscape construction and maintenance for various properties, including commercial, residential, municipal, and institutional sites. Their core services encompass full-service landscape maintenance, design, irrigation and water management, tree care, and drought-tolerant landscaping. The company has expanded through strategic acquisitions, building a strong portfolio of partners that prioritize quality and innovation in landscaping.</v>
          </cell>
          <cell r="R544">
            <v>2018</v>
          </cell>
        </row>
        <row r="545">
          <cell r="A545" t="str">
            <v>K&amp;L Gates</v>
          </cell>
          <cell r="B545">
            <v>0</v>
          </cell>
          <cell r="C545">
            <v>4700</v>
          </cell>
          <cell r="D545" t="str">
            <v>law practice</v>
          </cell>
          <cell r="E545" t="str">
            <v>http://www.klgates.com</v>
          </cell>
          <cell r="F545" t="str">
            <v>http://www.linkedin.com/company/k&amp;l-gates</v>
          </cell>
          <cell r="G545" t="str">
            <v>Pittsburgh</v>
          </cell>
          <cell r="H545" t="str">
            <v>Pennsylvania</v>
          </cell>
          <cell r="I545" t="str">
            <v>employment, litigation &amp; dispute resolution, labor, energy, financial services, intellectual property, finance, real estate, corporate, policy &amp; regulatory, corporate &amp; transactional, energy infrastructure &amp; resources, workplace safety, asset management &amp; investment funds, infrastructure &amp; resources, cross-border transactions, venture capital transactions, offices of lawyers, corporate services, energy law, cyber civil rights, data protection, real estate law, revenge porn legal aid, diversity, legal services, risk management, mergers and acquisitions, venture capital, international law, corporate law, b2b, technology law, intellectual property law, asset management, blockchain legal services, academic legal research, public policy advocacy, asset management law, policy and regulation, cybersecurity, artificial intelligence law, global law firm, public policy, litigation services, law firm, sustainable development, energy regulation, energy and infrastructure, innovation, litigation and dispute resolution, services, cybersecurity law, consulting, real estate financing, digital assets, real estate development, private equity, diversity and inclusion, regulatory compliance, finance law, government, public sector, litigation, sustainable energy law, employment law, healthcare law, environmental law, international arbitration, legal consulting, contract negotiation, dispute resolution, banking law, anti-trust law, sustainability law, pro bono services, class action defense, government contracts, criminal law, legal research, esg compliance, transportation law, telecommunications law, commercial transactions, investment funds, insurance law, family offices, emerging markets, technology transactions, consumer protection, fraud investigations, whistleblower lawsuits, global practice, legal, energy &amp; utilities, construction &amp; real estate, mergers &amp; acquisitions, sustainability, environmental services, renewables &amp; environment, law practice, conflict resolution</v>
          </cell>
          <cell r="J545" t="str">
            <v>Microsoft Office 365, Microsoft Azure Hosting, Outlook, Microsoft Application Insights, Citrix, OneTrust, Citrix NetScaler, Slack, YouTube, Mobile Friendly, Google Tag Manager, reCAPTCHA, Google Analytics, Google Font API, Vimeo, Linkedin Marketing Solutions, Remote</v>
          </cell>
          <cell r="L545" t="str">
            <v>Debt Financing</v>
          </cell>
          <cell r="M545">
            <v>0</v>
          </cell>
          <cell r="N545">
            <v>44986</v>
          </cell>
          <cell r="O545">
            <v>1330000000</v>
          </cell>
          <cell r="Q545" t="str">
            <v>K&amp;L Gates LLP is a multinational corporate law firm based in Pittsburgh, Pennsylvania. Established in 2007 through the merger of Kirkpatrick &amp; Lockhart and Preston Gates &amp; Ellis, the firm has grown to nearly 2,000 lawyers across approximately 48 offices in 37 cities worldwide, including North America, Europe, Asia, Australia, the Middle East, and South America.
The firm offers a wide range of integrated legal services across nine practice areas, including Corporate and Transactional, Energy, Intellectual Property, Labor and Employment, and Litigation. K&amp;L Gates is known for its interdisciplinary teams and innovative approach, providing tailored solutions for clients ranging from startups to established corporations. The firm has a strong reputation in sectors such as energy, insurance, and financial services, and it represents a diverse clientele, including FORTUNE 100 and FTSE 100 companies, as well as public sector entities.</v>
          </cell>
          <cell r="R545">
            <v>1946</v>
          </cell>
        </row>
        <row r="546">
          <cell r="A546" t="str">
            <v>Texas Attorney General</v>
          </cell>
          <cell r="B546">
            <v>0</v>
          </cell>
          <cell r="C546">
            <v>4100</v>
          </cell>
          <cell r="D546" t="str">
            <v>law practice</v>
          </cell>
          <cell r="E546" t="str">
            <v>http://www.texasattorneygeneral.gov</v>
          </cell>
          <cell r="F546" t="str">
            <v>http://www.linkedin.com/company/texas-attorney-general</v>
          </cell>
          <cell r="G546" t="str">
            <v>Austin</v>
          </cell>
          <cell r="H546" t="str">
            <v>Texas</v>
          </cell>
          <cell r="I546" t="str">
            <v>backpage shutdown, law enforcement agency, government accountability, legal compliance enforcement, legal counsel, law enforcement legal investigations, legal advice, open government, legal advocacy, law enforcement investigations, legal representation, legal enforcement, legal opinion requests, legal enforcement initiatives, law enforcement technology, public records, legal advisory services, open records division, law enforcement operations, online sex trafficking enforcement, consumer rights, public safety, litigation, legal investigations, human trafficking, law enforcement legal support, b2b, victim support, legal guidance, public information act enforcement, government, legal research, victim compensation programs, litigation defense, government administration, case management, public transparency, legal compliance, child support collection, interagency collaboration, law enforcement support, government transparency initiatives, state litigation, legal enforcement programs, government transparency, legal guidance during disasters, consumer fraud enforcement, organized crime prevention, public information requests, public law enforcement support, legal opinions, emergency legal advice, offices of lawyers, child support enforcement, legal enforcement actions, legal advice for local officials, legal services, consumer protection, legal compliance tools, fraud enforcement, law enforcement collaboration, public information complaint resolution, victim assistance, legal advocacy for victims, public information, services, human trafficking unit, law enforcement, child support, crime victims, initiatives, election integrity, data privacy, texas laws, victims assistance, fraud reporting, public awareness, community resources, legislative updates, legal aid, rights protection, welfare programs, family support services, victim advocacy, scam prevention, financial assistance, crisis response, civic engagement, online services, child support calculator, paternity acknowledgments, employer responsibilities, wage withholding, state legislation, judicial support, community outreach, children's rights, consumer justice, civil rights, taxpayer services, public health initiatives, synthetic drugs, access to justice, healthcare regulations, privileged communication, environmental law, criminal justice, elderly protection, identity theft prevention, legal, law practice</v>
          </cell>
          <cell r="J546" t="str">
            <v>Microsoft Office 365, CloudFlare Hosting, Multilingual, Mobile Friendly, Google Font API, Varnish, Google Tag Manager, Advanced Solutions International (ASi), Comm100, YouTube, AI, AMP, OpenText ECM in the Cloud, Cascade CMS, Corel Wordperfect Office, Microsoft FoxPro, IBM Mainframe, Copilot, SharePoint, Adobe, Star, Outlook, Google AdWords Conversion, Microsoft Purview eDiscovery, Argon CI/CD Security, Gem, ServiceNow, Microsoft Office, Microsoft Excel, Azure Logic Apps, Microsoft Teams, SES, Excel4Apps, NTENT, Salesforce, AWS SDK for JavaScript, Spring Boot, REST, Westlaw, Spreadsheet Server by insightsoftware, AWS Database Migration Service</v>
          </cell>
          <cell r="Q546" t="str">
            <v>The Texas Attorney General's office is dedicated to ensuring transparency and accessibility in government for all citizens of Texas. It plays a crucial role in enforcing open government laws.
Key services include the enforcement of the Public Information Act, which allows citizens to inspect or copy government records. The office also oversees compliance with the Open Meetings Act, ensuring that governmental meetings are open to the public and that proper notice is given. Additionally, the office operates an Open Government Hotline staffed by attorneys who specialize in open government laws, providing assistance and resolving disputes related to these regulations.</v>
          </cell>
          <cell r="R546">
            <v>1836</v>
          </cell>
        </row>
        <row r="547">
          <cell r="A547" t="str">
            <v>TurnPoint Services</v>
          </cell>
          <cell r="B547">
            <v>0</v>
          </cell>
          <cell r="C547">
            <v>3000</v>
          </cell>
          <cell r="D547" t="str">
            <v>consumer services</v>
          </cell>
          <cell r="E547" t="str">
            <v>http://www.turnpointservices.com</v>
          </cell>
          <cell r="F547" t="str">
            <v>http://www.linkedin.com/company/turnpointservices</v>
          </cell>
          <cell r="G547" t="str">
            <v>Louisville</v>
          </cell>
          <cell r="H547" t="str">
            <v>Kentucky</v>
          </cell>
          <cell r="I547" t="str">
            <v>accounting system integration, service process optimization, local service market leadership, plumbing services, community outreach, service call efficiency, growth and expansion, service process automation, employee training, community-focused service, service industry technology, customer experience enhancement, service industry ethics, service technician training schools, service industry best practices, technology platform, electrical, service management software, field service technology, service brand integration, service quality, service frustration elimination, hvac services, operational efficiency, service reputation enhancement, field operations, service delays, multi-state service operation, health insurance, electrical repair, safety standards, leadership development, plumbing, acquisitions, service industry leadership, field service management, customer experience, service call management, growth strategy, electrical services, hvac maintenance, local market expertise, service delay reduction, b2c, private equity, service business growth, customer satisfaction, local markets, employee development, plumbing, heating, and air-conditioning contractors, fleet management, service workforce training, service quality assurance, multi-state operation, private equity-backed, community engagement, sewer cleaning, construction, reputation, commercial services, home services, service business scalability, service quality standards, service repair, community service commitment, service brands, technological innovation, multi-brand service management, service frustrations, employee empowerment tools, demand generation strategies, service industry community involvement, customer loyalty, mobile dispatch platform, service brand reputation, hvac, training academies, service franchise model, community engagement initiatives, service technician development, community impact programs, residential services, community trust building, employee training programs, gas line work, hvac maintenance and repair, category-of-one, water heater installation, customer-centric approach, service workforce development, service industry innovation, employee development programs, energy efficiency, ethical business practices, commercial construction, service delivery efficiency, human resources, sewer and gas line services, services, local service providers, customer feedback systems, technological innovation in home services, category-of-one technology, community service, reputation management, local service brand development, service quality guarantees, customer-first culture, electrical system repair, service customer loyalty programs, service delivery consistency, service contractors, brand acquisition, sales channels, call center integration, technology innovation, local service businesses, mission-driven, job security, career advancement, 24/7 service, onboarding, mergers and acquisitions, back-office support, training programs, professional growth, community impact, installation services, licensed technicians, no excuses, good day guarantee, cost-effective solutions, data-driven decisions, prompt service, service excellence, workforce empowerment, team collaboration, service optimization, performance metrics, customer relations, quality assurance, field training, process improvement, resource allocation, employee retention, service reliability, transparency, work culture, education, construction &amp; real estate, financial services, environmental services, renewables &amp; environment, mergers &amp; acquisitions</v>
          </cell>
          <cell r="J547" t="str">
            <v>Cloudflare DNS, Amazon SES, Sendgrid, Outlook, Autotask, AudioEye, Sage Intacct, Slack, Remote, Linkedin Marketing Solutions, Google Business Profile, Google Maps, ServiceTitan, Microsoft Teams, SharePoint, Activengage, LinkedIn Ads, iCIMS</v>
          </cell>
          <cell r="L547" t="str">
            <v>Merger / Acquisition</v>
          </cell>
          <cell r="M547">
            <v>0</v>
          </cell>
          <cell r="N547">
            <v>44197</v>
          </cell>
          <cell r="O547">
            <v>1500000000</v>
          </cell>
          <cell r="Q547" t="str">
            <v>TurnPoint Services is a holding company based in Louisville, Kentucky, founded in 2014. It specializes in residential home services, including HVAC, plumbing, and electrical maintenance and repair. The company operates over 65 brands across the United States, generating more than $1.5 billion in annual revenue and employing around 5,800 team members.
TurnPoint offers essential home maintenance services such as HVAC installation and repair, plumbing solutions like pipe repair and water heater installation, and electrical maintenance. The company emphasizes operational excellence and customer satisfaction through its portfolio of acquired brands. Its mission, "Turn Bad Days into Good Ones," reflects its commitment to building trust and long-term relationships with customers.</v>
          </cell>
          <cell r="R547">
            <v>2016</v>
          </cell>
        </row>
        <row r="548">
          <cell r="A548" t="str">
            <v>Equus Workforce Solutions</v>
          </cell>
          <cell r="B548">
            <v>0</v>
          </cell>
          <cell r="C548">
            <v>3500</v>
          </cell>
          <cell r="D548" t="str">
            <v>individual &amp; family services</v>
          </cell>
          <cell r="E548" t="str">
            <v>http://www.equusworks.com</v>
          </cell>
          <cell r="F548" t="str">
            <v>http://www.linkedin.com/company/equus-workforce-solutions</v>
          </cell>
          <cell r="G548" t="str">
            <v>Louisville</v>
          </cell>
          <cell r="H548" t="str">
            <v>Kentucky</v>
          </cell>
          <cell r="I548" t="str">
            <v>workforce services, compliance, demand-driven workforce strategies, demand-driven workforce planning, demand-driven workforce development, apprenticeship programs, data-driven technology, family support services, demand-driven workforce policies, demand-driven workforce, career training, demand-side workforce, labor market solutions, workforce system transformation, childcare assistance, labor market analytics, performance metrics, performance measurement, digital workforce solutions, workforce system modernization, community partnerships, colleges, universities, and professional schools, b2b, training programs, job placement, employment services, innovation, demand-driven training, community-based workforce, community development, training and education, registered apprenticeship, government, demand-driven workforce investments, technology integration, demand-driven employment, community engagement, employer solutions, workforce development, education &amp; training, client-centered services, demand-driven workforce solutions, demand-driven labor market, demand-driven workforce innovation, demand-driven employment services, job seekers, demand-driven solutions, human resources &amp; workforce development, demand-driven workforce initiatives, services, community-based programs, apprenticeship development, employment opportunities, dislocated workers, skills development, demand-driven employment solutions, community workforce programs, consulting, job placement services, public-private partnerships, career services, workforce innovation, demand-driven workforce programs, employment solutions, workforce system change, career pathways, job training, business solutions, career coaching, department of labor, life stabilization, community resources, disability determination, job readiness programs, integrated career centers, sector-focused centers, work-based learning, talent pipeline, human capital solutions, virtual hiring events, local partnerships, community impact, economic development, job corps programs, vocational rehabilitation, high-demand industries, long-term disability support, employment goals, workforce professionals, mentorship programs, job search assistance, credentialing services, youth employment, community collaboration, workforce solutions, business engagement, employer partnerships, labor market research, personalized career paths, sustainable employment, client advocacy, employment barriers, financial assistance programs, talent acquisition strategies, education, professional training &amp; coaching</v>
          </cell>
          <cell r="J548" t="str">
            <v>Constant Contact, Outlook, Microsoft Office 365, Google Cloud Hosting, WP Engine, Slack, Typekit, WordPress.org, reCAPTCHA, AngularJS, Google Tag Manager, Mobile Friendly, Nginx</v>
          </cell>
          <cell r="O548">
            <v>394300000</v>
          </cell>
          <cell r="Q548" t="str">
            <v>Equus Workforce Solutions is a prominent provider of workforce development services in North America. With over 50 years of experience, the company connects job seekers with employers through training, placement, and support programs. Headquartered in Louisville, Kentucky, Equus operates in more than 350 locations across 34 U.S. states, Canada, Puerto Rico, and the U.S. Virgin Islands, employing around 3,000 to 3,500 workforce professionals. Each year, they assist nearly 1 million individuals and thousands of employers.
Equus offers a range of tailored services, including career center services that prepare job seekers for high-demand industries, Job Corps programs for youth, and childcare assistance for parents pursuing work or education. They also provide business solutions, such as recruitment and hiring strategies. The company emphasizes equitable opportunities and community support, integrating innovative digital tools for skills development and career pathways. Their mission focuses on changing lives and advancing economies through collaboration and performance.</v>
          </cell>
          <cell r="R548">
            <v>2020</v>
          </cell>
        </row>
        <row r="549">
          <cell r="A549" t="str">
            <v>Lincoln Financial</v>
          </cell>
          <cell r="B549">
            <v>0</v>
          </cell>
          <cell r="C549">
            <v>11000</v>
          </cell>
          <cell r="D549" t="str">
            <v>financial services</v>
          </cell>
          <cell r="F549" t="str">
            <v>http://www.linkedin.com/company/lincolnfinancial</v>
          </cell>
          <cell r="G549" t="str">
            <v>Strafford</v>
          </cell>
          <cell r="H549" t="str">
            <v>Pennsylvania</v>
          </cell>
          <cell r="I549" t="str">
            <v>retirement solutions, life &amp; annuities, group protection, investments, estate planning, long-term savings, retirement planning solutions, client support systems, services, wealth management sale, digital channels, brokerage, investment management services, wealth management, portfolio management, customer experience enhancement, long-term care insurance, community engagement, customer relationships, retirement planning, digital transformation in insurance, brand sponsorship, hybrid insurance products, product innovation, strategic moves, advisory network support, risk assessment tools, long-term care and hybrid insurance products, community engagement programs, financial stability and ratings, retirement and savings products, insurance industry innovation, customer service, risk management, client relationships, direct life, health, and medical insurance carriers, insurance product innovation, long history of industry innovation, digital platforms, financial technology integration, financial stability ratings, investment management, online policy management, retirement income solutions, b2b, advisory and brokerage services, long-term savings vehicles, digital transformation, product development, insurance solutions, digital platforms for insurance, brand presence, client acquisition strategies, insurance, digital customer service, customer engagement, client support, community sponsorship, b2c, community and brand visibility, financial stability, impaired-risk insurance, life insurance, variable annuities, innovative insurance products, financial planning, employee benefits, digital customer relationship management, employer-sponsored retirement plans, advisors, innovative products, financial strength, market presence, financial services, market growth strategies, digital customer engagement, distributor network, community sponsorship of sports venues, financial strength ratings from am best, fitch, moodyâ€™s, s&amp;p, digital policy management platforms, market expansion, retail, distributor channels, insurance product portfolio, investment services, insurance and investment integration, retirement plans, distributor and advisor networks, financial planning tools, policy management, long-term care, insurance products, multi-year guarantee annuities, group life and disability insurance, long-term care benefits, market leadership in life insurance, customer-centric insurance solutions, hybrid life/long-term care insurance, market diversification, qualified longevity annuity contracts (qlacs), annuities, moneyguardÂ® product, hybrid insurance, asset allocation, tax-efficient investing, mutual funds, financial advice, legacy planning, personal finance, cash value life insurance, digital investment platform, market analysis, financial security, college savings plans, trust services, family protection plans, financial literacy, investment strategies, savings accounts, financial goals, business solutions, financial wellness, socially responsible investing, consumer finance, investment research, financial advisors, retirement accounts, bonds, wealth preservation, financial product suite, comprehensive insurance, clients relationship management, account management, diversified investments, online investment tools, financial risk assessment, insurance claim services, premium financing, financial education, sector diversification, finance, distribution, law practice, legal services, long term care</v>
          </cell>
          <cell r="J549" t="str">
            <v>Outlook, Microsoft Office 365, Anaplan, Microsoft Excel</v>
          </cell>
          <cell r="Q549" t="str">
            <v>Lincoln Financial, officially known as Lincoln National Corporation or Lincoln Financial Group, is a Fortune 200 American holding company based in Radnor, Pennsylvania. Founded in 1905 in Fort Wayne, Indiana, the company was established by a group of business leaders who admired Abraham Lincoln. It has a rich history, having issued its first insurance policy shortly after its founding and paying its first death claim in 1907.
The company operates multiple insurance and investment management businesses through its subsidiaries, with Lincoln National Life being its largest. Over the years, Lincoln Financial has focused on various insurance segments, including disability income and property/casualty insurance. The company is also known for its community involvement, including sponsoring Lincoln Financial Field in Philadelphia, home to the NFL's Philadelphia Eagles, and supporting the Lincoln Historical Research Foundation, which honors President Lincoln's legacy.</v>
          </cell>
          <cell r="R549">
            <v>1905</v>
          </cell>
        </row>
        <row r="550">
          <cell r="A550" t="str">
            <v>Vistana Signature Experiences</v>
          </cell>
          <cell r="B550">
            <v>0</v>
          </cell>
          <cell r="C550">
            <v>7500</v>
          </cell>
          <cell r="D550" t="str">
            <v>hospitality</v>
          </cell>
          <cell r="E550" t="str">
            <v>http://www.vistana.com</v>
          </cell>
          <cell r="F550" t="str">
            <v>http://www.linkedin.com/company/vistana-signature-experiences</v>
          </cell>
          <cell r="G550" t="str">
            <v>Orlando</v>
          </cell>
          <cell r="H550" t="str">
            <v>Florida</v>
          </cell>
          <cell r="I550" t="str">
            <v>hotel, sales, marketing, customer service, real estate sales, guest services, vacation ownership, leisure, resort operations, call center, spas, corporate, resorts, villa-style resort, software as a service, vacation ownership industry, resort destinations, email marketing, responsive design, flexible vacation options, owner benefits, mobile app development, luxury resort experience, resort exchange network, sheraton vacation club, d2c, digital reservation management, resort brands, elite status, lessors of residential buildings and dwellings, luxury villa ownership, villa amenities, resort loyalty program, villa-style resorts, marriott bonvoy integration, destination flexibility, exchange network, interval international, resort amenities, video marketing, loyalty rewards, data management, marriott bonvoy, timeshare, timeshare ownership, luxury vacation, marriott vacations worldwide, construction &amp; real estate, flexible vacation ownership, high-quality accommodations, villa ownership benefits, destination resorts, global resort network, resort exchange, westin vacation club, customer loyalty, website design, resort network, resort locations, exchange programs, resort access, digital marketing, owner families, timeshare exchange, resort network access, luxury amenities, resort exchange programs, conversion optimization, resort loyalty benefits, luxury villa, family vacations, local seo, luxury accommodations, loyalty program, villa-style accommodations, vacation exchange, villa resorts, flexible usage, b2c, vacation flexibility, customer experience, villa ownership options, resort portfolio, villa rental options, customer relationship management, points conversion, content creation, vacation planning, luxury vacation club, resort membership, lead generation, ui/ux development, seo optimization, content management, e-commerce solutions, branding services, website analytics, hosting services, full-stack development, user engagement, website performance, cross-platform compatibility, online advertising, website maintenance, social media integration, web accessibility, cloud hosting, content strategy, pay-per-click management, website security, html5 development, css3 integration, javascript frameworks, user interface design, custom web applications, api integration, website redesign, search engine marketing, mobile optimization, analytics tracking, user experience testing, a/b testing, web traffic analysis, web development frameworks, frontend development, backend development, coding standards, hospitality, leisure, travel &amp; tourism, health, wellness &amp; fitness, saas, computer software, information technology &amp; services, marketing &amp; advertising, software development, web design, search marketing, crm, enterprise software, enterprises, b2b, consumer internet, consumers, internet, cloud computing, seo, sem</v>
          </cell>
          <cell r="J550" t="str">
            <v>Salesforce, Amazon SES, Outlook, Microsoft Office 365, Amazon AWS, Pagely, Appcues, OneTrust, Adobe Marketing Cloud, Omniture (Adobe), Salesforce Service Cloud, Salesforce Live Agent, Facebook Widget, Facebook Custom Audiences, WordPress.org, Google Analytics, Shutterstock, Qualtrics, Google Tag Manager, Adobe Media Optimizer, Zencoder, ClickTale, Google Font API, Mobile Friendly, Facebook Login (Connect), Bootstrap Framework, Bing Ads, Google Maps (Non Paid Users), Google Maps, Google Dynamic Remarketing, Vimeo, Wistia, Google AdSense, Stripe, DoubleClick Conversion, DoubleClick, Remote</v>
          </cell>
          <cell r="O550">
            <v>574600000</v>
          </cell>
          <cell r="Q550" t="str">
            <v>Vistana Signature Experiences is a vacation ownership company based in Orlando, Florida. It operates villa-style resorts under the Sheraton Vacation Club and Westin Vacation Club brands, which are part of Marriott Vacations Worldwide. With over 4,300 employees and more than 35 years in the industry, Vistana serves over 220,000 owner families, providing flexible timeshare access to a network of over 23 high-end resorts primarily located in the U.S., Mexico, and the Caribbean.
The company offers vacation ownership that allows owners to purchase interests in fully equipped villas. These resorts feature amenities like full kitchens, washers/dryers, and contemporary furnishings. Owners benefit from exchange flexibility, enabling them to trade their ownership for stays at thousands of Marriott Bonvoy hotels and other affiliated properties worldwide. Vistana also integrates loyalty benefits, offering Gold Elite status in the Marriott Bonvoy program, which includes perks such as bonus points and enhanced upgrades. This approach emphasizes a flexible vacation lifestyle, catering to families and leisure travelers seeking memorable experiences.</v>
          </cell>
          <cell r="R550">
            <v>1980</v>
          </cell>
        </row>
        <row r="551">
          <cell r="A551" t="str">
            <v>Corporate Job Bank</v>
          </cell>
          <cell r="B551">
            <v>0</v>
          </cell>
          <cell r="C551">
            <v>3000</v>
          </cell>
          <cell r="D551" t="str">
            <v>staffing &amp; recruiting</v>
          </cell>
          <cell r="E551" t="str">
            <v>http://www.corporatejobbank.com</v>
          </cell>
          <cell r="F551" t="str">
            <v>http://www.linkedin.com/company/corporate-job-bank</v>
          </cell>
          <cell r="G551" t="str">
            <v>Tempe</v>
          </cell>
          <cell r="H551" t="str">
            <v>Arizona</v>
          </cell>
          <cell r="I551" t="str">
            <v>legal, banking &amp; finance, staffing services for diverse industries including engineering, outpatient facilities, pharmaceutical, medical private practice, mortgage, engineering &amp; information technology, municipalities, specialty &amp; subspecialty, software, information technology, project management, flexible staffing models, staffing technology, candidate placement, specialized recruitment services, community outreach programs, recruitment, local community, healthcare, administrative staffing, services, permanent staffing, skills assessment, community involvement, talent acquisition, industry vertical expertise, job market arizona, arizona staffing, industrial staffing, industry-specific staffing, client retention, personalized staffing, candidate network, temp staffing, rapid hire, arizona staffing agency, community employment initiatives, staffing process automation, employment opportunities, client partnerships, nationwide staffing, temporary staffing, finance staffing, staffing and recruiting, employee placement, community-focused staffing, engineering, call center staffing, employment solutions, industry verticals, direct hire, temp-to-hire, client satisfaction, employee engagement, workforce development arizona, merger with masis, career support, staffing, urgent hiring solutions, flexible staffing, local recruiting arizona, temp-to-perm transition, candidate sourcing, human resources, staffing agency, b2b, local staffing, top workplace recognition, candidate evaluation, employment placement agencies and executive search services, employment services, industry-specific recruiters, client staffing, rapid onboarding, finance, candidate screening technology, customer service, recruiting, long-term staffing partnerships, candidate pipeline development, employee retention strategies, legal staffing, talent sourcing, top workplace, workforce solutions, background checks, job matching, candidate matching, local employment support, employment resources, human connection, job placement, industry expertise, candidate screening, industry niche staffing, logistics staffing, custom staffing solutions, rapid onboarding process, staffing solutions, recruitment services, contract staffing, professional search, executive recruiting, hr solutions, qualified candidates, job seekers, employment agency, career guidance, resume submission, job match, screening process, human resource staffing, light industrial staffing, accounting staffing, warehouse staffing, manufacturing staffing, it staffing, engineering staffing, community engagement, local job market, industry connections, customized staffing, employee referrals, hires in 72 hours, employee screening, drug testing, workforce management, strategic workforce planning, upskilling opportunities, career coaching, manufacturing, distribution, medical, information technology &amp; services, productivity, health care, health, wellness &amp; fitness, hospital &amp; health care, staffing &amp; recruiting, financial services, professional training &amp; coaching, mechanical or industrial engineering</v>
          </cell>
          <cell r="J551" t="str">
            <v>Outlook, Act-On, Microsoft Office 365, Amazon AWS, Nginx, Hubspot, Mobile Friendly, Google Tag Manager, reCAPTCHA, WordPress.org</v>
          </cell>
          <cell r="O551">
            <v>10300000</v>
          </cell>
          <cell r="P551">
            <v>1</v>
          </cell>
          <cell r="Q551" t="str">
            <v>Corporate Job Bank is a staffing and recruiting firm based in Tempe, Arizona, founded in 1985. It is recognized as the largest locally owned staffing organization in the state. The company specializes in connecting talented individuals with employment opportunities across various industries through temporary, temp-to-hire, and direct hire services. With a team of 51-200 employees, Corporate Job Bank emphasizes a people-first culture and has built a reputation for integrity and community involvement.
The firm offers comprehensive staffing solutions, including rapid candidate onboarding and personalized matching based on values and skills. It serves a wide range of sectors, including government, manufacturing, banking, healthcare, and legal services. Corporate Job Bank is committed to fostering long-term relationships with clients and candidates, ensuring efficient and effective placements. Its mission is to enable individuals and businesses to build remarkable partnerships, supported by advanced recruitment technologies and a focus on client satisfaction.</v>
          </cell>
          <cell r="R551">
            <v>1985</v>
          </cell>
        </row>
        <row r="552">
          <cell r="A552" t="str">
            <v>Brown Brothers Harriman</v>
          </cell>
          <cell r="B552">
            <v>0</v>
          </cell>
          <cell r="C552">
            <v>6000</v>
          </cell>
          <cell r="D552" t="str">
            <v>financial services</v>
          </cell>
          <cell r="E552" t="str">
            <v>http://www.bbh.com</v>
          </cell>
          <cell r="F552" t="str">
            <v>http://www.linkedin.com/company/brown-brothers-harriman</v>
          </cell>
          <cell r="G552" t="str">
            <v>New York</v>
          </cell>
          <cell r="H552" t="str">
            <v>New York</v>
          </cell>
          <cell r="I552" t="str">
            <v>investment management, investor services, private banking, financial technology, regulatory compliance, estate planning, client service excellence, financial services, fiduciary services, transaction processing, digital client experience, fiduciary responsibility, multi-jurisdictional estate planning, institutional investors, cross-border custody, global custody, client onboarding, consulting, compliance solutions, trust services, financial expertise, alternative asset servicing, client data security, regulatory reporting, data security, client engagement, private market services, custody &amp; fund services, asset management, legacy preservation, wealth management, fund services, multi-asset class, multi-family office advisory, long-term relationships, client communication, investment advisory, foreign exchange, multi-jurisdictional compliance, securities and commodity contracts intermediation and brokerage, asset administration, customized asset management, private capital, private wealth structuring, regulatory oversight, multi-asset class custody, digital solutions, client-centric approach, liquidity management, family governance, bespoke fund administration, cross-border transactions, private partnership, client data management, family wealth management, client success, long-term fiduciary care, client onboarding platform, technology integration, digital transformation, family enterprise services, corporate banking, operational efficiency, technology infrastructure, client portal, private client trust, financial stability, private equity, fund administration, asset servicing solutions, client-specific reporting, client relationships, private client services, long-term focus, family office, customized investment solutions, b2b, financial analytics, digital banking, investment analytics, global presence, financial innovation, legacy planning, multi-generational planning, international custody, financial advisory, wealth planning, private wealth advisory, client reporting, family office solutions, long-term value, operational resilience, multi-family office, custody services, risk management, services, investment banking, bespoke wealth solutions, trust and estate services, asset servicing, client trust, discretionary management, succession planning, securities lending, transfer agency, regulatory intelligence, global markets, technology solutions, client experience, corporate advisory, investment strategy, endowment management, philanthropic advisory, values-based wealth planning, high-net-worth individuals, family offices, funding solutions, cross-border fund services, depositary services, etf services, alternatives, data solutions, market insights, capital partners, financial institutions, custom solutions, strategic partnerships, personalized services, expertise and insight, long-term investment strategy, sustainable investing, global reach, investment research, innovative technology, assets under custody, market trends, client success stories, business continuity planning, finance, finance technology, information technology &amp; services, law practice, legal services, computer &amp; network security, financial consulting, management consulting, capital markets, venture capital &amp; private equity</v>
          </cell>
          <cell r="J552" t="str">
            <v>Microsoft Office 365, Contently, OneTrust, Slack, Salesforce, F5 BIG-IP, Mobile Friendly, Sigma, SailPoint, Red Hat OpenShift, Strimzi, IBM Db2 for Linux, UNIX, and Microsoft Windows, Tor, IBM VSAM, AT&amp;T, Siemens SIMATIC S7, Microsoft Windows Server 2012, Unix, MySQL 8 With RHEL 8, Batch, Designer, GEP, PEO, SS&amp;C, Visio, IBM Content Manager OnDemand, IBM Websphere, Apache Tomcat, BERT, Oracle WebLogic Server, IBM Business Process Manager, Cision, Angular, TypeScript, AWS SDK for JavaScript, Spring, AI, Oracle WebCenter Content, comScore, Charles River, Upland Qvidian, Monday.com, Seismic, Workday, BILL, Excel4Apps, ARKit, Jira, QTest, SQL, SWIFT, Flutter, Azure Linux Virtual Machines, Spring Boot, IBM MQ, Apache Kafka, C#, Copilot, Mural, Miro, Figma, DocuSign, Splunk, Splunk Enterprise Security, Splunk IT Service Intelligenceâ€Ž (ITSI), Gripp, Weibo, Connect, BIRT, Oracle XML DB, Confluence, IntelliJ IDEA, Bash, Oracle Analytics Cloud, REST, Standalone Tomcat - Java Servlet and JSP Platform by TurnKey Linux (HVM), JPA Health, IBM RACF, Confluent, Git, Jenkins, Maven, Apache Camel, Amazon Web Services (AWS), Red Hat JBoss Enterprise SOA Platform, Workday HCM, SAP, Wodify, Selenium WebDriver, Playwright, Gem, Microsoft Active Directory Federation Services, CAT, Microsoft Defender for Identity, Adobe Experience Manager, Microsoft Excel, Microsoft PowerPoint, IBM z/OS Operating System, Datto RMM, IBM JES2, Frame, Secured MVC Forum on Windows 2012 R2, Amazon Linux 2, IBM Mainframe, Hibernate, Python, Javascript, Django, Plotly Dash, Airflow, D3js, Ag Grid, Fastapi, Apache JMeter, Gatling, Tricentis Neoload, Qlik Sense, Microsoft Office, SharePoint, Concur, Outlook, Zoomdata, Microsoft Teams Rooms, Opentable, AWS Transfer for SFTP, WP-Oauth, ServiceNow, Plotly.js, PowerBI Tiles, Fred Optical Engineering Software, Bloomberg Professional Services, Linkedin Marketing Solutions, Addepar, Marketo, Google AdWords Conversion, Apex, Salesforce VisualForce, Ning, AWS Single Sign-On, Siemens PROFIBUS, Pipedrive, Adobe Analytics, monday CRM, Salesforce CRM Analytics, , Unity, Alteryx, NTENT, Clarity, Kotlin, Star, Java EE, Apache ActiveMQ, Apache Spark, Cloudera, Cisco WebEx Teams, Crownpeak Universal Consent Platform (formerly Evidon), IBM Tivoli OMEGAMON, Intel, AlienVault USM (from AT&amp;T Cybersecurity), Parallels, IBM CICS Transaction Server, Assemble, COBOL, IBM SMP/E, Microsoft 365, Microsoft Exchange Online, Microsoft Exchange Server 2003, Microsoft Teams, Microsoft OneDrive for Business, Azure Active Directory, Microsoft PowerShell, Microsoft Power Automate, Microsoft Power Apps, Microsoft Power Platform, BlackBerry, BlipTV, eVestment, Oracle Hyperion Enterprise, QlikView, Power BI Documenter, IBM Cognos Analytics</v>
          </cell>
          <cell r="K552">
            <v>1286833500</v>
          </cell>
          <cell r="L552" t="str">
            <v>Other</v>
          </cell>
          <cell r="M552">
            <v>1215000000</v>
          </cell>
          <cell r="N552">
            <v>44317</v>
          </cell>
          <cell r="O552">
            <v>1300000000</v>
          </cell>
          <cell r="Q552" t="str">
            <v>Brown Brothers Harriman &amp; Co. (BBH) is the oldest and largest private investment bank in the United States, established in 1931 through the merger of Brown Brothers &amp; Co. and Harriman Brothers &amp; Co. The firm has a rich history dating back to 1800, when Alexander Brown began a linen trading business that evolved into a banking institution. BBH has played a significant role in investment banking, international trade finance, and commercial banking.
The company offers a range of services, including international trade finance, which encompasses commodity shipments, credit extension, and foreign exchange. BBH also provides commercial banking services such as currency exchange and global correspondent banking. With a focus on partnership-driven commercial banking, BBH has maintained its status as a key player in the financial sector, operating from its global headquarters in New York City.</v>
          </cell>
          <cell r="R552">
            <v>1818</v>
          </cell>
        </row>
        <row r="553">
          <cell r="A553" t="str">
            <v>PCM: The Right Technology, Delivered.</v>
          </cell>
          <cell r="B553">
            <v>0</v>
          </cell>
          <cell r="C553">
            <v>3000</v>
          </cell>
          <cell r="D553" t="str">
            <v>information technology &amp; services</v>
          </cell>
          <cell r="E553" t="str">
            <v>http://www.pcm.com</v>
          </cell>
          <cell r="F553" t="str">
            <v>http://www.linkedin.com/company/pcm-inc</v>
          </cell>
          <cell r="G553" t="str">
            <v>El Segundo</v>
          </cell>
          <cell r="H553" t="str">
            <v>California</v>
          </cell>
          <cell r="I553" t="str">
            <v>it solutions, business services, it services, it services &amp; it consulting, it support services, managed services, it compliance services, education technology services, software licensing management, it services company, cloud services, security solutions, it hardware procurement, enterprise it, enterprise data solutions, it asset recovery, cybersecurity for government, electronics, it consulting firm, it project management, it project consulting, business intelligence, it risk management, it integration, managed security services, cloud migration, data analytics, data storage, it infrastructure management, it consulting services, supply chain management, b2b, legacy system modernization, software, data center solutions, compliance, digital transformation, it modernization, it disaster recovery, data management, it support, hardware and software, data protection, network security, it security solutions, it asset management tools, data analytics for finance, it deployment, automotive, security compliance services, it service automation, legacy systems, healthcare it solutions, energy efficiency, aerospace, vendor partnerships, government, medical, it security, cloud migration services, information technology and services, consulting, it consulting for retail, networking, it solutions provider, education, professional services, services, cybersecurity, it performance optimization, hardware, it support for smbs, it infrastructure, it deployment services, it strategy, it consulting, application development, asset management, it optimization, data management tools, cloud security services, customer relationship management, public sector it, cloud computing, operational efficiency, government it support, it infrastructure upgrade, public sector, healthcare, it procurement, retail, it network design, cloud infrastructure management, it system integration, cloud solutions, computer systems design and related services, enterprise cloud solutions, ai solutions, infrastructure modernization, procurement services, client experience, risk mitigation, technology optimization, custom software solutions, technical support, virtualization services, enterprise resource planning, networking solutions, device management, smart technology integration, power management, business applications, modern workplace solutions, performance improvement, end-user computing, consumption-based pricing, flexible pricing models, sustainable it, legacy application migration, automation solutions, digital workplace tools, device as a service, ai-driven insights, enterprise data management, strategic technology partnerships, agile it environments, continuous improvement, iot solutions, technology risk management, business continuity planning, real-time reporting, finance, non-profit, information technology &amp; services, enterprise software, enterprises, computer software, computer hardware, analytics, logistics &amp; supply chain, environmental services, renewables &amp; environment, computer &amp; network security, professional training &amp; coaching, management consulting, app development, apps, software development, crm, sales, health care, health, wellness &amp; fitness, hospital &amp; health care, financial services, nonprofit organization management</v>
          </cell>
          <cell r="J553" t="str">
            <v>Microsoft Office 365</v>
          </cell>
          <cell r="K553">
            <v>98625000</v>
          </cell>
          <cell r="L553" t="str">
            <v>Other</v>
          </cell>
          <cell r="M553">
            <v>60375000</v>
          </cell>
          <cell r="N553">
            <v>34912</v>
          </cell>
          <cell r="O553">
            <v>2200000000</v>
          </cell>
          <cell r="Q553" t="str">
            <v>PCM is a leading IT provider of technology solutions, operating as a division of Insight Enterprises, Inc. since 1987. With a global presence in the United States, Canada, and the United Kingdom, PCM has established itself as a trusted partner for businesses, government agencies, educational institutions, and healthcare facilities. The company focuses on delivering IT solutions that drive digital transformation, enhance productivity, and simplify procurement and asset management.
PCM offers a wide range of services, including hardware procurement, software licensing and support, cloud computing, managed and professional services, cybersecurity solutions, and IT consulting. Their team of over 1,400 certified personnel provides ongoing support and maintenance to help clients reduce costs and improve efficiency. PCM emphasizes scalability and security, ensuring that their solutions align with the specific objectives of their clients across various industries.</v>
          </cell>
          <cell r="R553">
            <v>1987</v>
          </cell>
        </row>
        <row r="554">
          <cell r="A554" t="str">
            <v>Eli Global</v>
          </cell>
          <cell r="B554">
            <v>0</v>
          </cell>
          <cell r="C554">
            <v>6000</v>
          </cell>
          <cell r="D554" t="str">
            <v>investment banking</v>
          </cell>
          <cell r="E554" t="str">
            <v>http://www.eliglobal.com</v>
          </cell>
          <cell r="F554" t="str">
            <v>http://www.linkedin.com/company/eli-global</v>
          </cell>
          <cell r="G554" t="str">
            <v>Durham</v>
          </cell>
          <cell r="H554" t="str">
            <v>North Carolina</v>
          </cell>
          <cell r="I554" t="str">
            <v>distribution channels, collections and credit services, reputation-driven culture, contingent on legal issues, international operations, automotive services, investment banking, publishing and information, employee strength, core values, business growth, global operations, market research, services, physician practices, founder influence, financial services, healthcare origin, innovation culture, specialized products, industry sectors, information technology, acquisitions, logistics services, industry-specific products, life insurance, healthcare services, global presence, financial technology expansion, fintech acquisition, corporate culture, advertising, healthcare, reputation management, acquisition, customer base, reputation focus, industry diversification, fintech, international markets, strategic acquisitions, insurance, independent companies, diversified portfolio, leadership values, market expansion, conglomerate, diversified conglomerate, global footprint in asia and europe, legal controversies, cash flow management, lead generation, financial technology, diversification, logistics, publishing, utilities, niche manufacturing, market research services, healthcare products, global footprint, innovation, specialized financial services, technology expansion, learning from failure, b2b, company history, manufacturing, manufacturing subsidiaries, regional presence, distribution, credit management, subsidiaries, strategic growth, automotive niche services, diverse customer base, technology, utilities services, finanzen group, distribution and logistics, management of companies and enterprises, b2c, finance, legal, consumer products &amp; retail, transportation &amp; logistics, energy &amp; utilities, capital markets, health care, health, wellness &amp; fitness, hospital &amp; health care, finance technology, information technology &amp; services, marketing &amp; advertising, sales, media, mechanical or industrial engineering</v>
          </cell>
          <cell r="J554" t="str">
            <v>Microsoft Office 365, Amazon AWS, AI</v>
          </cell>
          <cell r="O554">
            <v>2000000000</v>
          </cell>
          <cell r="Q554" t="str">
            <v>Eli Global is a private-equity conglomerate founded in 1991 by Greg Lindberg in Durham, North Carolina. Initially starting as a small health care products operation and newsletter business, it has grown into a multi-billion-dollar entity focused on acquiring and managing financially troubled companies across various sectors. The company rebranded as Global Growth around 2019, reflecting its evolution and commitment to diversification and entrepreneurial growth.
Eli Global specializes in turnarounds and strategic investments, particularly in the information and financial services sectors. It has completed over 100 acquisitions, including insurance companies, and has established a reputation for its expertise in managing distressed businesses. The company also expanded its global presence with offices in India and has diversified its offerings to include services related to human health and business support. Eli Global emphasizes core values of integrity, innovation, and excellence in its operations.</v>
          </cell>
          <cell r="R554">
            <v>1991</v>
          </cell>
        </row>
        <row r="555">
          <cell r="A555" t="str">
            <v>Paidwork</v>
          </cell>
          <cell r="B555">
            <v>0</v>
          </cell>
          <cell r="C555">
            <v>3300</v>
          </cell>
          <cell r="D555" t="str">
            <v>financial services</v>
          </cell>
          <cell r="F555" t="str">
            <v>http://www.linkedin.com/company/paidworkco</v>
          </cell>
          <cell r="G555" t="str">
            <v>Sacramento</v>
          </cell>
          <cell r="H555" t="str">
            <v>California</v>
          </cell>
          <cell r="I555" t="str">
            <v>online job, freelancing, remote work, freelancers</v>
          </cell>
          <cell r="J555" t="str">
            <v>Cloudflare DNS, CloudFlare Hosting, Slack, Google Play, Google Tag Manager, Mobile Friendly, DoubleClick, Trustpilot, Google Dynamic Remarketing, Bootstrap Framework, DoubleClick Conversion, Twitter Advertising, Facebook Login (Connect), Android</v>
          </cell>
          <cell r="O555">
            <v>50000000</v>
          </cell>
          <cell r="Q555" t="str">
            <v>Paidwork is a global online platform that allows users to earn extra income by completing simple tasks. These tasks include playing games, shopping online, viewing advertisements, and participating in a referral program. With over 25 million freelancers and more than 800 million tasks completed, Paidwork has established itself as a reliable option for remote income generation over its 7 years of operation.
The platform focuses on user trust and offers six different earning methods that connect earners with marketers. Users can withdraw their earnings through various methods, including bank transfers and PayPal, once they meet the minimum threshold. Paidwork aims to help individuals combat rising unemployment due to automation by providing a straightforward and innovative way to earn money remotely.</v>
          </cell>
          <cell r="R555">
            <v>2018</v>
          </cell>
        </row>
        <row r="556">
          <cell r="A556" t="str">
            <v>RMS</v>
          </cell>
          <cell r="B556">
            <v>0</v>
          </cell>
          <cell r="C556">
            <v>3800</v>
          </cell>
          <cell r="D556" t="str">
            <v>information technology &amp; services</v>
          </cell>
          <cell r="F556" t="str">
            <v>http://www.linkedin.com/company/rms</v>
          </cell>
          <cell r="G556" t="str">
            <v>Newark</v>
          </cell>
          <cell r="H556" t="str">
            <v>California</v>
          </cell>
          <cell r="I556" t="str">
            <v>financial, cyber, insurance, modeling, catastrophe, technology, management, life insurance, risk, actuarial, property &amp; casualty, fin tech, insurtech, software development, finance technology, information technology &amp; services, financial services</v>
          </cell>
          <cell r="K556">
            <v>15000000</v>
          </cell>
          <cell r="L556" t="str">
            <v>Series A</v>
          </cell>
          <cell r="M556">
            <v>15000000</v>
          </cell>
          <cell r="N556">
            <v>44593</v>
          </cell>
          <cell r="R556">
            <v>1988</v>
          </cell>
        </row>
        <row r="557">
          <cell r="A557" t="str">
            <v>TPI Composites, Inc.</v>
          </cell>
          <cell r="B557">
            <v>0</v>
          </cell>
          <cell r="C557">
            <v>13000</v>
          </cell>
          <cell r="D557" t="str">
            <v>semiconductors</v>
          </cell>
          <cell r="E557" t="str">
            <v>http://www.tpicomposites.com</v>
          </cell>
          <cell r="F557" t="str">
            <v>http://www.linkedin.com/company/tpi-composites-inc-</v>
          </cell>
          <cell r="G557" t="str">
            <v>Scottsdale</v>
          </cell>
          <cell r="H557" t="str">
            <v>Arizona</v>
          </cell>
          <cell r="I557" t="str">
            <v>structural composites products, composite tooling solutions, wind blades, engineering, manufacturing, clean technology, industrial machinery/components, industrials, renewable energy semiconductor manufacturing, composite structures, wind energy growth, energy efficiency, advanced composite solutions, composite manufacturing, wind blade inspection, manufacturing expertise, renewable energy, advanced composites, wind energy market, composite systems, composite manufacturing technology, b2b, composite structures in transportation, sustainable solutions, global footprint, innovation, wind blade repair services, wind energy sustainability, global manufacturing, sustainability, composite wind blades, wind turbine blades, composite materials, energy transition, decarbonization, wind blade design, wind farm services, wind energy oems, wind turbine oem outsourcing, wind farm maintenance, wind energy, wind blade production, supply chain management, wind energy oem support, oem support, service capabilities, services, precision molding systems, ghg reduction, precision molding, composite manufacturing expertise, global wind blade manufacturing, engineering centers, composite material innovation, assembly systems, wind energy decarbonization, ship and boat building, composite innovation, manufacturing facilities, field services, blade capabilities, production process, quality inspection, global operations, environmental compliance, ghg emissions reduction, r&amp;d, advanced technology, inclusive culture, diversity, equity, strategic partnerships, customer specifications, preventative services, inspections, repairs, climate change mitigation, manufacturing capabilities, strategic locations, electricity generation, green technology, customized solutions, quality policies, sustainability goals, human rights, supplier engagement, associate development, corporate governance, ehs policy, community impact, energy emissions, material topics, idea initiatives, employee engagement, training and development, distribution, mechanical or industrial engineering, clean energy &amp; technology, environmental services, renewables &amp; environment, semiconductors, hardware, logistics &amp; supply chain, research &amp; development, training &amp; development</v>
          </cell>
          <cell r="J557" t="str">
            <v>Outlook, Microsoft Office 365, Google Cloud Hosting, Flywheel, Atlassian Cloud, Slack, Google Analytics, Gravity Forms, reCAPTCHA, Shutterstock, Google Font API, Multilingual, WordPress.org, Google Tag Manager, Mobile Friendly, Highcharts JS Library, Remote, Oracle Analytics Cloud, Dell iDRAC (Integrated Dell Remote Access Controller), Onit, Oracle Cloud, McAfee Host IPS, ISO+â„¢, Buffer, Akamai App &amp; API Protector, HPE MSA, S&amp;P Capital IQ Pro, Oracle EBS CRM, PL/SQL, GenText AI Assistant for MS Word, Esri Reports, Google Cloud APIs, .NET, Python, AWS SDK for JavaScript, AWS Analytics, Angular, TypeScript, MySQL, ADP, Minitab Statistical Software, SAP Quality Management, Office365, InfusionSoft, SS&amp;C, Moldflow, Posit, Clip Studio Paint, Resin, CET, Salesforce.com Jigsaw, Tula, Azure Blueprints, SES, Tor, ACL, Oracle BI Publisher, Act!, VHDL, Flow, Gem, ETQ Reliance QMS, Acoustic, Gauges, AMP, Excel4Apps</v>
          </cell>
          <cell r="K557">
            <v>198250000</v>
          </cell>
          <cell r="L557" t="str">
            <v>Debt Financing</v>
          </cell>
          <cell r="M557">
            <v>17500000</v>
          </cell>
          <cell r="N557">
            <v>44986</v>
          </cell>
          <cell r="O557">
            <v>1188304000</v>
          </cell>
          <cell r="Q557" t="str">
            <v>TPI Composites, Inc. is a global manufacturer of composite wind blades, founded in 1968 and based in Scottsdale, Arizona. The company specializes in innovative and sustainable solutions aimed at decarbonizing and electrifying the world through renewable energy and clean transportation. Since starting wind blade production in 2001, TPI has established itself as the only independent manufacturer of composite wind blades with a global presence, producing over 100,000 blades and accounting for approximately 27% of global onshore wind blades (excluding China) in 2024.
TPI's core product is wind blades, which are manufactured to customer specifications in strategically located facilities. The company also offers wind blade services for maintenance and support, as well as transportation solutions that utilize advanced composites technology for electric buses and commercial vehicles. With manufacturing plants in the U.S., Mexico, India, China, and Turkey, TPI emphasizes cost-effective, high-quality solutions that support the growth of clean energy and transportation markets.</v>
          </cell>
          <cell r="R557">
            <v>1968</v>
          </cell>
        </row>
        <row r="558">
          <cell r="A558" t="str">
            <v>Mannington Commercial</v>
          </cell>
          <cell r="B558">
            <v>0</v>
          </cell>
          <cell r="C558">
            <v>3500</v>
          </cell>
          <cell r="D558" t="str">
            <v>design</v>
          </cell>
          <cell r="E558" t="str">
            <v>http://www.manningtoncommercial.com</v>
          </cell>
          <cell r="F558" t="str">
            <v>http://www.linkedin.com/company/mannington-commercial</v>
          </cell>
          <cell r="G558" t="str">
            <v>Calhoun</v>
          </cell>
          <cell r="H558" t="str">
            <v>Georgia</v>
          </cell>
          <cell r="I558" t="str">
            <v>design services, lvt, visualizer tools, commercial flooring, flexible shipping, project management, third-party tested, manufacturing, hard surface flooring, environmental impact, hospitality, flooring contractors, carpet and rugs, b2b, senior living, recycling, flooring solutions, modular broadloom, product customization, sustainable construction, made in the usa, visualization tools, quantum guard elite technology, sustainable manufacturing, sustainable design, entryway systems, retail, custom rugs, xpress shipping program, domestic manufacturing, design segments, sustainability, healthcare, custom design, custom patterning, services, community support, e-commerce, recycled content, supply chain resilience, installation resources, education, performance durability, performance sheet, amtico laying patterns, resilient sheet flooring, construction &amp; real estate, warranty support, performance flooring, distribution, embodied carbon offsetting, product performance, installation, design tools, productivity, mechanical or industrial engineering, leisure, travel &amp; tourism, environmental services, renewables &amp; environment, health care, health, wellness &amp; fitness, hospital &amp; health care, consumer internet, consumers, internet, information technology &amp; services</v>
          </cell>
          <cell r="J558" t="str">
            <v>Amazon CloudFront, Amazon SES, Amazon Elastic Load Balancer, Amazon AWS, Salesforce, Outlook, Microsoft Office 365, Pardot, Segment.io, Mixpanel, React, Python, Hubspot, Slack, Mobile Friendly, Google Tag Manager, Facebook Widget, Ubuntu, Google Font API, Google Analytics, WordPress.org, Where2getit, Linkedin Widget, Linkedin Login, Facebook Login (Connect), Bootstrap Framework, Nginx, Django, Apache, HRMDirect, Facebook Custom Audiences, Vimeo, Stripe, Adobe Media Optimizer, Google Maps, Cedexis Radar, YouTube, Remote, Sigma</v>
          </cell>
          <cell r="O558">
            <v>78600000</v>
          </cell>
          <cell r="Q558" t="str">
            <v>Mannington Commercial is a division of Mannington Mills, Inc., a family-owned company established in 1915 and based in Calhoun, Georgia. The company specializes in manufacturing a wide range of commercial flooring products, emphasizing innovation, sustainability, and operational excellence. With a workforce of approximately 251-262 employees, Mannington Commercial generates around $69.4 million in annual revenue and is committed to "Made in the USA" manufacturing.
The company offers a diverse portfolio of flooring solutions, including luxury vinyl tile, commercial modular and broadloom carpet, resilient sheet flooring, rubber flooring, and hardwood flooring. Mannington Commercial also provides design inspiration, product selection assistance, installation support, and sustainability guidance, positioning itself as a single-source provider with over 100 years of experience. The company prioritizes environmental stewardship and has a history of sustainability initiatives, including participation in the UN Global Compact and the publication of a Corporate Sustainability Report.</v>
          </cell>
          <cell r="R558">
            <v>1915</v>
          </cell>
        </row>
        <row r="559">
          <cell r="A559" t="str">
            <v>SALES</v>
          </cell>
          <cell r="B559">
            <v>0</v>
          </cell>
          <cell r="C559">
            <v>4300</v>
          </cell>
          <cell r="D559" t="str">
            <v>marketing &amp; advertising</v>
          </cell>
          <cell r="E559" t="str">
            <v>http://www.src.cl</v>
          </cell>
          <cell r="F559" t="str">
            <v>http://www.linkedin.com/company/sales_2</v>
          </cell>
          <cell r="H559" t="str">
            <v>Louisiana</v>
          </cell>
          <cell r="I559" t="str">
            <v>crm, fidelizacion, marketing, advertising services, sales, enterprise software, enterprises, computer software, information technology &amp; services, b2b, marketing &amp; advertising</v>
          </cell>
          <cell r="J559" t="str">
            <v>Remote</v>
          </cell>
          <cell r="Q559" t="str">
            <v>Empesa de servicios integrales de marketing, inteligencia de negocios y CRM, especializaciÃ³n en programas de beneficios y fidelizaciÃ³n de clientes. Ha desarrollado programas para Paris, Ripley, Bellsouth, Claro, Entel, CCU, Motorola, entre otras empresas.</v>
          </cell>
        </row>
        <row r="560">
          <cell r="A560" t="str">
            <v>GROWMARK, Inc.</v>
          </cell>
          <cell r="B560">
            <v>0</v>
          </cell>
          <cell r="C560">
            <v>5600</v>
          </cell>
          <cell r="D560" t="str">
            <v>farming</v>
          </cell>
          <cell r="E560" t="str">
            <v>http://www.growmark.com</v>
          </cell>
          <cell r="F560" t="str">
            <v>http://www.linkedin.com/company/growmark-inc.</v>
          </cell>
          <cell r="G560" t="str">
            <v>Bloomington</v>
          </cell>
          <cell r="H560" t="str">
            <v>Illinois</v>
          </cell>
          <cell r="I560" t="str">
            <v>business services, agriculture, energy, seed, refined fuels &amp; lubricants, logistics, facility planning, propane, agrifinance, crop protection &amp; crop inputs, financial services, grain, agronomy, human resources, communications, member services, crop yield optimization, services, vendor relationships, lubricant, innovation in agriculture, agronomy support, fertilizer, distribution, b2b, lubricants, seed research and development, carbon farming support, agricultural risk management, seeds, construction services, regional seed partnerships, supply chain logistics, training programs, agricultural safety standards, safety standards, dependability, crop nutrients, retail outlets, agricultural innovation, energy &amp; utilities, sustainable nutrient management, product distribution channels, seed research, product sourcing, partnerships, agricultural community programs, supply chain resilience, energy products, crop protection chemicals, all other crop farming, fuel, community support, logistics &amp; transportation, sustainable farm practices, soil health initiatives, agricultural education support, sustainability, construction &amp; real estate, crop protection, talent development, brand reputation, grain marketing, crop inputs, consulting, education, market expansion, customer experience, fertilizers, scholarships, agricultural logistics, community engagement, member cooperatives, energy efficiency, sustainable farming, quality assurance, responsibleag member, product availability, agriculture industry, responsible agribusiness, regulatory compliance, product distribution, supply chain management, industry standards, sustainable practices, operational efficiency, customer service, agronomy services, government, supply chain, environmental stewardship, market services, supply network, technology integration, market growth, product quality, farm profitability enhancement, enduring farms, grain handling facilities, commercial construction, risk management, environmental stewardship programs, regional production, grain handling, energy supply, agricultural cooperative, cooperative, seed supply, fuels and lubricants, propane distribution, energy solutions, logistics services, carbon farming, fertilizer procurement, electronic payment systems, terminal locator, wholesale cooperative, agribusiness, farm management, member support, training services, profitability, soil management, farm equipment, certifications, responsible ag, youth agriculture programs, market access, integrated solutions, crop management, trusted partnerships, value-added products, agriculture cooperatives, customer-first approach, tailored solutions, market development, research and development, employee expertise, member networking, buying power, finance, non-profit, transportation &amp; logistics, environmental services, renewables &amp; environment, logistics &amp; supply chain, research &amp; development, nonprofit organization management</v>
          </cell>
          <cell r="J560" t="str">
            <v>Salesforce, Cloudflare DNS, Amazon SES, Sendgrid, Constant Contact, Outlook, CloudFlare Hosting, Segment.io, OneTrust, React, SharpSpring, SparkPost, Slack, SuccessFactors (SAP), Twitter Advertising, Facebook Widget, Vimeo, Facebook Login (Connect), reCAPTCHA, Facebook Custom Audiences, DotNetNuke, Hotjar, Mobile Friendly, Google Tag Manager, Remote, Mag+, Microsoft Office, Microsoft Excel, Google AdWords Conversion, Microsoft PowerPoint, Microsoft Teams Rooms, Wider Planet, Absorb LMS, Excel4Apps, SAP Customer Care and Service (CCS), Cloudsuite WMS, EZ Texting, Google, Salesforce CRM Analytics, ServiceNow, EFI, ZTE, Oracle Supply Chain Management (SCM) Cloud, Genesys Cloud CX Platform, Astra WordPress Theme, JD Edwards World, Woo Commerce, ARES, PowerBI Tiles, Microsoft 365, Catylist SiteLink, SharePoint, WebSpectator, Harmony Email &amp; Collaboration, Samsara, SAP, Tor, OneTrust Tech Risk &amp; Compliance, Olo, Gem, BILL, LinkedIn Ads, Glassdoor, Indeed, Snapchat, Drone, ABB Robotics, AutoCAD, SAP SuccessFactors, Spreadsheet Server by insightsoftware, Creatio, Geotab, Microsoft Teams, Tableau, NEC, LogIC, Portico Virtual Terminal, Emarsys, PeopleNet, SAP SuccessFactors Learning</v>
          </cell>
          <cell r="O560">
            <v>10900000000</v>
          </cell>
          <cell r="Q560" t="str">
            <v>GROWMARK, Inc. is a regional agricultural supply cooperative based in Bloomington, Illinois. Founded in 1927, it operates across more than 40 U.S. states and Ontario, Canada, serving over 270,000 farmers and customers through approximately 100 retail and 250 grain marketing member cooperatives that use the FS trademark. GROWMARK ranks as the third-largest agriculture retailer in the U.S., with reported revenue of $8.7 billion in 2019 and employs between 1,001 and 5,000 people.
The company offers a wide range of agricultural and energy products, including propane, refined fuels, lubricants, seeds, crop protection inputs, and agronomy services. GROWMARK also provides agri-finance, logistics, and risk management solutions. Its member cooperatives operate the FAST STOP chain of convenience stores and fueling sites, adapting to the needs of modern farming practices. GROWMARK is committed to supporting its network through innovative technologies and community programs, including scholarships for students pursuing agricultural education.</v>
          </cell>
          <cell r="R560">
            <v>1927</v>
          </cell>
        </row>
        <row r="561">
          <cell r="A561" t="str">
            <v>3Com</v>
          </cell>
          <cell r="B561">
            <v>0</v>
          </cell>
          <cell r="C561">
            <v>6000</v>
          </cell>
          <cell r="D561" t="str">
            <v>computer networking</v>
          </cell>
          <cell r="E561" t="str">
            <v>http://www.3com.com</v>
          </cell>
          <cell r="F561" t="str">
            <v>http://www.linkedin.com/company/3com</v>
          </cell>
          <cell r="G561" t="str">
            <v>Marlborough</v>
          </cell>
          <cell r="H561" t="str">
            <v>Massachusetts</v>
          </cell>
          <cell r="I561" t="str">
            <v>wireless, enterprise networking management, switches, convergenceip telephony, security, routers, curated web, network hardware products, lan switches, it infrastructure, h3c technologies, network security solutions, services, network management tools, telecommunications, networking hardware innovations, manufacturing, network collaboration tools, networking product lines, networking hardware solutions, networking industry, network security hardware, network software, networking hardware security, networking software suite, networking hardware products, networking software development, enterprise lan hardware, networking hardware performance, networking hardware deployment, ethernet technology, b2b, lan technology, network innovation, enterprise lan solutions, networking hardware systems, intrusion prevention systems, network collaboration, lan products, ethernet transceivers, networking hardware design, enterprise network products, networking hardware manufacturing, networking hardware integration, networking history, networking hardware, network management software, computer and peripheral equipment manufacturing, networking solutions provider, network management, government, lan hardware products, networking hardware reliability, workgroup computing, network solutions, ethernet, networking services, enterprise networking, wireless access points, network infrastructure, ethernet lans, lan hardware, networking market, networking technology, network security hardware products, network hardware, lan switching technology, network security, network operating system, information technology and services, network interface controllers, network security systems, networking products, networking solutions, distribution, voip systems, voip, networking innovations, networking software, network equipment, information technology &amp; services, mechanical or industrial engineering, computer &amp; network security</v>
          </cell>
          <cell r="J561" t="str">
            <v>Microsoft Office 365, Amazon AWS</v>
          </cell>
          <cell r="L561" t="str">
            <v>Other</v>
          </cell>
          <cell r="N561">
            <v>30103</v>
          </cell>
          <cell r="O561">
            <v>34296000000</v>
          </cell>
          <cell r="Q561" t="str">
            <v>3Com Corporation was an American digital electronics manufacturer founded in 1979, known for its expertise in computer network infrastructure products. The company was co-founded by Robert Metcalfe and others, with a focus on Ethernet technology, which Metcalfe co-invented. Initially starting as a consulting firm, 3Com transitioned to manufacturing LAN equipment, shipping its first Ethernet transceiver and adapter in 1981. The company experienced significant growth, reaching $2.33 billion in sales by fiscal 1996 and expanding its global presence through partnerships and acquisitions.
3Com offered a wide range of networking solutions for both enterprises and small businesses. Its product portfolio included Ethernet hardware such as transceivers, adapters, and LAN switches, as well as network systems like routers and wireless access points. The company also developed software solutions, including the 3+ network operating system and applications for productivity. Additionally, 3Com was a pioneer in VoIP technology with its NBX phone systems and provided security infrastructure solutions. The company emphasized Ethernet interoperability and targeted workgroups and sophisticated users in its market approach.</v>
          </cell>
          <cell r="R561">
            <v>1978</v>
          </cell>
        </row>
        <row r="562">
          <cell r="A562" t="str">
            <v>Restaurant.com</v>
          </cell>
          <cell r="B562">
            <v>0</v>
          </cell>
          <cell r="C562">
            <v>3400</v>
          </cell>
          <cell r="D562" t="str">
            <v>restaurants</v>
          </cell>
          <cell r="E562" t="str">
            <v>http://www.restaurant.com</v>
          </cell>
          <cell r="F562" t="str">
            <v>http://www.linkedin.com/company/restaurant-com</v>
          </cell>
          <cell r="G562" t="str">
            <v>Arlington Heights</v>
          </cell>
          <cell r="H562" t="str">
            <v>Illinois</v>
          </cell>
          <cell r="I562" t="str">
            <v>marketing solutions for small, digital marketing program for restaurants, enterprise businesses, savings for diners at more than 20, 000 restaurants nationwide, medium, no cost digital marketing program for restaurants, web search portals, libraries, archives, and other information services, b2c, consumer services, restaurant promotion tools, restaurant marketing platform, restaurant marketing strategies, reservation services, customer engagement, restaurant marketing, customer acquisition, restaurant marketing campaigns, web technology, food delivery, online marketing, search and filtering, customer loyalty, meal discounts, promotional products, gift certificates, reservation management, online restaurant platform, restaurant marketing automation, restaurant marketing solutions, user experience, restaurant visibility, services, online booking, restaurant marketing programs, restaurant marketing tools, restaurant marketing analytics, mobile app, restaurant advertising platform, restaurant directory, information technology and services, restaurant marketing data, meal deals, restaurant advertising, restaurant marketing services, online platform, e-commerce, restaurant marketing software, digital marketing, online dining platform, digital marketing strategies, restaurant promotion, dining deals, restaurant deals, dining discounts, discount certificates, local restaurants, food savings, dining experience, gastro pubs, bar and grill, casual dining, exclusive promotions, dining discount pass, restaurant listings, happy hour specials, free savings, online restaurant deals, restaurant gift certificates, food and drink, redeem points, restaurant loyalty program, minimal purchase requirement, daily specials, gift cards, customer reviews, mobile app savings, takeout options, reservations online, breakfast deals, brunch offers, lunch specials, dinner promotions, accessible dining, restaurant partnerships, meal experiences, user-friendly interface, search by cuisine, restaurant feedback, responsive customer service, transferable certificates, food quality, community restaurants, user account management, redeemable deals, exchangeable offers, certificate terms, restaurant discounts nationwide, b2b, consumer products &amp; retail, ux, information technology &amp; services, consumer internet, consumers, internet, marketing &amp; advertising, food, restaurants</v>
          </cell>
          <cell r="J562" t="str">
            <v>Amazon CloudFront, Cloudflare DNS, Route 53, Outlook, Amazon AWS, Bluekai, Taboola Newsroom, TripleLift, VueJS, Atlassian Cloud, The Trade Desk, Slack, SendInBlue, Freshdesk, Google AdSense, Google Play, Google Tag Manager, iTunes, Ruby On Rails, Mobile Friendly, DoubleClick, Apache, Trustpilot</v>
          </cell>
          <cell r="K562">
            <v>8000000</v>
          </cell>
          <cell r="L562" t="str">
            <v>Other</v>
          </cell>
          <cell r="M562">
            <v>8000000</v>
          </cell>
          <cell r="N562">
            <v>41030</v>
          </cell>
          <cell r="O562">
            <v>1942000</v>
          </cell>
          <cell r="P562">
            <v>2</v>
          </cell>
          <cell r="Q562" t="str">
            <v>Restaurant.com, founded in 1999 and headquartered in Arlington Heights, Illinois, is a leading platform for discovering local dining options and securing restaurant deals. It connects diners with over 184,000 restaurants across the U.S. through an extensive online directory. Users can search for restaurants based on various criteria, including cuisine, atmosphere, and menus, while also making reservations.
The company offers deeply discounted gift certificates and promotional products, allowing customers to save on meals at participating restaurants. With a focus on supporting local, independently-owned eateries, Restaurant.com serves 7.8 million customers and fills over 3.5 million tables annually. The company is also planning to introduce new tools to help restaurants enhance their marketing and operations, aiming to foster community support and drive customer loyalty.</v>
          </cell>
          <cell r="R562">
            <v>1999</v>
          </cell>
        </row>
        <row r="563">
          <cell r="A563" t="str">
            <v>Verge</v>
          </cell>
          <cell r="B563">
            <v>0</v>
          </cell>
          <cell r="C563">
            <v>3000</v>
          </cell>
          <cell r="D563" t="str">
            <v>investment management</v>
          </cell>
          <cell r="E563" t="str">
            <v>http://www.vergemobile.com</v>
          </cell>
          <cell r="F563" t="str">
            <v>http://www.linkedin.com/company/vergegroup</v>
          </cell>
          <cell r="G563" t="str">
            <v>Houston</v>
          </cell>
          <cell r="H563" t="str">
            <v>Texas</v>
          </cell>
          <cell r="I563" t="str">
            <v>wireless service, sales &amp; service, customer service, hotel management, hospitality, fitness, retail technology, wireless communication, sales and service, career development, leadership development, retail store management software, employee benefits, retail growth, mobile devices, retail sales training, retail marketing, customer retention strategies, employee training programs, retail, retail store management, retail expansion, customer experience, customer loyalty, store locations, sales training, technology products, services, retail franchise, telecommunications, brand partnership, retail store expansion, t-mobile authorized retailer, innovation, authorized retailer, retail customer service tools, customer support, health insurance, mobile communication, employee engagement, team building events, employee recognition programs, b2c, retail industry growth, retail store, consumer electronics, employee training, customer retention, retail operations, wireless retail, retail customer engagement, customer relationships, employee incentives, retail sales, consumer products &amp; retail, leisure, travel &amp; tourism, personal health, health care, hospital &amp; health care, enterprise software, enterprises, computer software, information technology &amp; services, b2b, internet, consumers, hardware, mobile phones, shopping</v>
          </cell>
          <cell r="J563" t="str">
            <v>Outlook, Blue Host, Microsoft Office 365, BuddyPress, Slack, Bootstrap Framework, Google Places, Mobile Friendly, iCIMS, Google Maps, Google Font API, reCAPTCHA, Nginx, WordPress.org, Remote, CLEAR</v>
          </cell>
          <cell r="Q563" t="str">
            <v>Verge Mobile is a prominent T-Mobile authorized retailer based in Houston, Texas. Founded in 2007, the company has expanded rapidly, now operating over 100 stores across the continental United States. With a workforce of around 503 employees, Verge Mobile generates approximately $74.6 million in revenue and is recognized as one of the fastest-growing T-Mobile partners.
The company focuses on providing wireless services, device sales, and customer support. Verge Mobile emphasizes building long-term relationships with customers, offering post-sale support such as device training and bill reviews. Its mission is to guide customers through advanced technology and innovative products, ensuring they have the best experience possible. Through its strong partnership with T-Mobile, Verge Mobile delivers the same tools and customer service found in T-Mobile-owned stores, helping customers stay connected.</v>
          </cell>
          <cell r="R563">
            <v>2007</v>
          </cell>
        </row>
        <row r="564">
          <cell r="A564" t="str">
            <v>Umpqua Bank</v>
          </cell>
          <cell r="B564">
            <v>0</v>
          </cell>
          <cell r="C564">
            <v>3200</v>
          </cell>
          <cell r="D564" t="str">
            <v>banking</v>
          </cell>
          <cell r="F564" t="str">
            <v>http://www.linkedin.com/company/umpqua-bank</v>
          </cell>
          <cell r="G564" t="str">
            <v>Portland</v>
          </cell>
          <cell r="H564" t="str">
            <v>Oregon</v>
          </cell>
          <cell r="I564" t="str">
            <v>corporate lending, mortgages, investments, affordable housing, deposits, customer experience, wealth management, business banking, home lending, commercial banking, community banking, commercial lending, international banking, mergers acquisitions, consumer banking, lending, municipal banking, communities, personal banking, commercial real estate, retail banking, corporate banking, sba lending, major banks, finance, investment management, financial services, banks &amp; credit unions</v>
          </cell>
          <cell r="J564" t="str">
            <v>Akamai DNS, Outlook, Microsoft Office 365, CloudFlare Hosting, Microsoft Application Insights, OneTrust, The Trade Desk, Q2, Eloqua, Jobvite, Hubspot, Slack, Salesforce, Render</v>
          </cell>
          <cell r="P564">
            <v>115</v>
          </cell>
          <cell r="Q564" t="str">
            <v>Umpqua Bank is a prominent regional bank based in the western U.S., operating as a subsidiary of Columbia Banking System, Inc. With over $52 billion in assets, it serves consumers and businesses across eight states, including Arizona, California, and Oregon. Founded in 1953, Umpqua Bank has grown to include more than 350 branches and ranks among the top-30 U.S. banks by assets following its merger with Columbia Banking System in 2023.
The bank offers a wide range of financial solutions, including retail and consumer banking, commercial and business banking, and wealth management services. Umpqua Bank emphasizes personalized service and local decision-making, focusing on community development with initiatives like an $8.1 billion pledge for affordable homeownership and small business support. It also provides digital banking, real estate investor services, and financial literacy programs, ensuring it meets the diverse needs of its customers and communities.</v>
          </cell>
          <cell r="R564">
            <v>1953</v>
          </cell>
        </row>
        <row r="565">
          <cell r="A565" t="str">
            <v>GlowTouch Technologies</v>
          </cell>
          <cell r="B565">
            <v>0</v>
          </cell>
          <cell r="C565">
            <v>3000</v>
          </cell>
          <cell r="D565" t="str">
            <v>outsourcing/offshoring</v>
          </cell>
          <cell r="E565" t="str">
            <v>http://www.unifycx.com</v>
          </cell>
          <cell r="F565" t="str">
            <v>http://www.linkedin.com/company/glowtouch-llc</v>
          </cell>
          <cell r="G565" t="str">
            <v>Louisville</v>
          </cell>
          <cell r="H565" t="str">
            <v>Kentucky</v>
          </cell>
          <cell r="I565" t="str">
            <v>software quality control services, email support, customer support services, application development, technical support services, cloud infrastructure development &amp; maintenance, online chat support, education, technology, health care information technology, web hosting, health care, outsourcing &amp; offshoring consulting, customer service outsourcing, business process outsourcing (bpo), technology services, ai-powered solutions, omnichannel support, personalized customer experience, technical support, cloud infrastructure, data entry services, customer engagement, operational efficiency, scalable solutions, industry expertise, impact sourcing, minority business enterprise (mbe), human-centric support, customer lifecycle enhancement, agile service delivery, innovative technology, employee empowerment, client relationships, customer satisfaction, service quality improvement, global presence, technology consulting, software quality control, responsive service, customer trust, revenue growth, employee-friendly environment, app development, apps, software development, information technology &amp; services, health, wellness &amp; fitness, hospital &amp; health care, outsourcing/offshoring, enterprise software, enterprises, computer software, b2b, internet infrastructure, internet, management consulting</v>
          </cell>
          <cell r="J565" t="str">
            <v>Cloudflare DNS, Outlook, Microsoft Office 365, Microsoft Application Insights, Slack, Salesforce, Zendesk, Linkedin Marketing Solutions, Facebook, Instagram, Python, Fastapi, React, Next.js, TypeScript, Javascript, PostgreSQL, MySQL, Amazon DynamoDB, AWS Analytics, AMP, AWS Elastic Beanstalk, Amazon S3, Amazon CloudFront, Route 53, AWS CloudFormation, Terraform, Amazon CloudWatch, Datadog, New Relic, Splunk, Docker, Git, GitHub, Jira, Microsoft Entra ID, IDC, SAM, Redux, Nextiva, Unity, Amazon Connect, 8x8, Delivr, Cisco VoIP, Cisco VPN, Salesforce CRM Analytics, Buddy, Verint Voice of the Customer, Gem, Freshservice, Secured MVC Forum on Windows 2012 R2, Office365, Microsoft Teams, .NET, VLAN, Infoblox DHCP, Commscope Ruckus, MikroTik, AutoCAD, .GIS, , Microsoft Hyper-V Server, Kaspersky Anti-Virus, AWS VPN, Google Cloud Storage, Connect, Microsoft Excel, Google Sheets, Google Cloud AI Platform, Microsoft PowerPoint, Windows 11, Cisco Meraki, Palo Alto PA-5000 Series, Citrix VDI-in-a-Box, Micro, Azure Active Directory B2C, BIRT, Cisco Aggregation Services Routers</v>
          </cell>
          <cell r="L565" t="str">
            <v>Merger / Acquisition</v>
          </cell>
          <cell r="M565">
            <v>0</v>
          </cell>
          <cell r="N565">
            <v>44531</v>
          </cell>
          <cell r="O565">
            <v>120000000</v>
          </cell>
          <cell r="P565">
            <v>2</v>
          </cell>
          <cell r="Q565" t="str">
            <v>UnifyCX, formerly known as GlowTouch Technologies, is a customer experience (CX) platform that combines human expertise with advanced AI and technology solutions. Founded in 2002 in Louisville, Kentucky, the company has grown into a global outsourcing provider, specializing in contact centers, business process outsourcing (BPO), and technology services across various locations worldwide. UnifyCX emphasizes AI-driven solutions to meet complex customer demands and has received multiple recognitions for its innovation in the CX sector.
The company offers a tech-enabled CX platform that includes AI-powered tools for automating tasks, omnichannel intelligence for managing customer interactions, and a management dashboard for monitoring performance. UnifyCX also provides quality assurance by recording all interactions and ensures rapid client onboarding with tailored solutions. Its flexible outsourcing models include onshore, nearshore, and offshore contact centers, supporting a variety of services such as customer service, technical support, and custom software development. The platform is designed to enhance efficiency and improve customer interactions across industries.</v>
          </cell>
          <cell r="R565">
            <v>2002</v>
          </cell>
        </row>
        <row r="566">
          <cell r="A566" t="str">
            <v>Tronox</v>
          </cell>
          <cell r="B566">
            <v>0</v>
          </cell>
          <cell r="C566">
            <v>6500</v>
          </cell>
          <cell r="D566" t="str">
            <v>chemicals</v>
          </cell>
          <cell r="E566" t="str">
            <v>http://www.tronox.com</v>
          </cell>
          <cell r="F566" t="str">
            <v>http://www.linkedin.com/company/tronox</v>
          </cell>
          <cell r="G566" t="str">
            <v>Stamford</v>
          </cell>
          <cell r="H566" t="str">
            <v>Connecticut</v>
          </cell>
          <cell r="I566" t="str">
            <v>pig iron, mining, titanium dioxide, mineral sands, zircon, sodium bicarbonate, advanced battery materials &amp; electrolytic products, activated carbon, soda ash, pigment, titanium ore, trona ore, major chemicals, industrials, chemical manufacturing, high-purity chemicals, innovative pigment technologies, global mineral operations, consumer goods, specialty mineral sands applications, innovation, product development, chemical process optimization in tioâ‚‚ production, energy efficiency in manufacturing, titanium metal feedstock, chemical manufacturing technology, mineral beneficiation, chemicals, sustainability in mining, chemical industry, chemical process innovation, chemical industry standards, industrial process improvement, mining safety practices, vertical integration, mining technology, industrial chemicals, ultrafine tioâ‚‚, titanium chemicals, chemical safety management, mineral extraction, refractory mineral sands, mineral beneficiation techniques, environmentally friendly pigments, chemical safety standards, specialty chemicals for coatings, environmentally sustainable mining, nonferrous metal (except aluminum) smelting and refining, sustainable mining practices, pigment production, industrial automation, chemical chemicals, specialty tioâ‚‚, mineral sands for ceramics, operational efficiency, mining chemicals, mineral sands mining, high-performance chemical products, specialty-grade tioâ‚‚, environmental sustainability, high-performance pigments, mineral resource management, chemical process optimization, advanced chemical manufacturing, specialty chemicals, pigment manufacturing, mining operations, chemical research and development, chemical process automation in mining, product lifecycle management, industrial pigment, supply chain, chemical engineering, market expansion strategies, product customization, manufacturing, chemical process engineering, sustainability, chemical engineering processes, supply chain management, chemical process innovation in mineral sands, industrial minerals, chemical products, supply chain logistics, advanced mineral beneficiation, plastics, specialty mineral processing, chemical supply chain, high-performance industrial pigments, chemical production, titanium dioxide pigment, raw material sourcing, global operations, specialty-grade mineral sands, sustainable mineral extraction, sustainable chemical supply chain, titanium dioxide (tioâ‚‚), specialty mineral sands, waste management in mining, mineral processing, mining and processing, mining minerals, advanced mineral processing techniques, industrial process automation, environmental impact reduction, product quality control, sustainable operations, b2b, zircon applications, high-purity titanium chemicals, sustainable chemical manufacturing, advanced mineral processing, environmental impact reduction in mining, titanium ore processing, sustainable mining, customized chemical solutions, product innovation, distribution, consumers, mechanical or industrial engineering, environmental services, renewables &amp; environment, logistics &amp; supply chain</v>
          </cell>
          <cell r="J566" t="str">
            <v>Salesforce, Outlook, Microsoft Office 365, Amazon AWS, Drupal, WP Engine, SuccessFactors (SAP), Slack, Varnish, Apache, Shutterstock, Google Font API, Google Analytics, WordPress.org, Mobile Friendly, Google Tag Manager, Remote, AC500 PLC, Siemens SIMATIC SCADA, Homestead, Microsoft Project, Azure Virtual Machines, DC Storm, Absorb LMS, Cascade CMS, AutoCAD, ETAP, SAP, Oracle Aconex, SharePoint, Siemens SIMOCODE, LinkedIn Learning, Act!</v>
          </cell>
          <cell r="K566">
            <v>4840000000</v>
          </cell>
          <cell r="L566" t="str">
            <v>Debt Financing</v>
          </cell>
          <cell r="M566">
            <v>600000000</v>
          </cell>
          <cell r="N566">
            <v>45992</v>
          </cell>
          <cell r="O566">
            <v>2898000000</v>
          </cell>
          <cell r="Q566" t="str">
            <v>Tronox Holdings plc is a vertically integrated mining and inorganic chemical company, established in 2005 as a spin-off from Kerr-McGee's chemical division. It became an independent, publicly traded entity in 2006 and has since relocated its headquarters to Stamford, Connecticut.
Tronox specializes in mining and processing titanium ore, zircon, and other materials. Its main products include titanium dioxide pigment, specialty titanium dioxide products, and high-purity titanium chemicals. These products are widely used in various industries, enhancing items such as paints, coatings, inks, plastics, and paper. The company is dedicated to producing materials that improve everyday life while upholding values of safety, integrity, respect, accountability, and commitment.</v>
          </cell>
          <cell r="R566">
            <v>2012</v>
          </cell>
        </row>
        <row r="567">
          <cell r="A567" t="str">
            <v>Theodore Alexander</v>
          </cell>
          <cell r="B567">
            <v>0</v>
          </cell>
          <cell r="C567">
            <v>5000</v>
          </cell>
          <cell r="D567" t="str">
            <v>furniture</v>
          </cell>
          <cell r="E567" t="str">
            <v>http://www.theodorealexander.com</v>
          </cell>
          <cell r="F567" t="str">
            <v>http://www.linkedin.com/company/theodore-alexander</v>
          </cell>
          <cell r="G567" t="str">
            <v>High Point</v>
          </cell>
          <cell r="H567" t="str">
            <v>North Carolina</v>
          </cell>
          <cell r="I567" t="str">
            <v>lighting, home furnishings, home decor, accessories, furniture, luxury furnishings, upholstery, interior design, case goods, custom upholstery, neoclassical furniture, luxury home decor, bespoke upholstery, furniture manufacturing, artistic craftsmanship, household and institutional furniture manufacturing, furniture design, timeless design, factory-owned facilities, luxury casegoods, fast lead times, high-quality craftsmanship, luxury furniture, designer collections, original artwork, retail furniture, casegoods, transitional design, fine materials, versatile furniture, b2b, e-commerce, manufacturing, distribution, consumer products &amp; retail, household &amp; institutional furniture manufacturing, consumer internet, consumers, internet, information technology &amp; services, mechanical or industrial engineering, furniture stores, home &amp; garden, shopping</v>
          </cell>
          <cell r="J567" t="str">
            <v>Cloudflare DNS, Microsoft Azure Hosting, Amazon AWS, Slack, Microsoft-IIS, JQuery 2.1.1, Typekit, Google Analytics, WordPress.org, Shutterstock, ASP.NET, Ruby On Rails, Wix, Mobile Friendly, Bootstrap Framework, Google Font API, Baidu Ads, Google Maps, Facebook Login (Connect), Google Maps (Non Paid Users), Google Tag Manager, Facebook Widget, Facebook Custom Audiences, Mindbody, Remote</v>
          </cell>
          <cell r="O567">
            <v>79600000</v>
          </cell>
          <cell r="Q567" t="str">
            <v>Theodore Alexander is a luxury furniture and home furnishings brand founded in 1996 by Paul Maitland Smith. The company is known for its high-quality, handcrafted pieces that enhance interiors around the globe. Based in High Point, North Carolina, Theodore Alexander produces a wide range of furniture styles, including traditional, neoclassical, modern classical, and contemporary designs. The brand utilizes innovative materials such as copper, brass, porcelain, and leather, and employs over 5,000 artisans in its factories, including one in Vietnam, to ensure meticulous craftsmanship.
Theodore Alexander specializes in luxury home furnishings, offering casegoods, upholstery, lighting, original artwork, and accessories. The company emphasizes sustainability and socially responsible practices, with a robust USA stocking program for quick lead times. It collaborates with notable designers and serves discerning customers, including interior designers and home furnishings retailers, through a wide network of showrooms. The brand's products are particularly popular in Asia, catering to those seeking European-style luxury.</v>
          </cell>
          <cell r="R567">
            <v>1996</v>
          </cell>
        </row>
        <row r="568">
          <cell r="A568" t="str">
            <v>U.S. Trust</v>
          </cell>
          <cell r="B568">
            <v>0</v>
          </cell>
          <cell r="C568">
            <v>3000</v>
          </cell>
          <cell r="D568" t="str">
            <v>financial services</v>
          </cell>
          <cell r="E568" t="str">
            <v>http://www.ustrust.com</v>
          </cell>
          <cell r="F568" t="str">
            <v>http://www.linkedin.com/company/us-trust</v>
          </cell>
          <cell r="G568" t="str">
            <v>New York</v>
          </cell>
          <cell r="H568" t="str">
            <v>New York</v>
          </cell>
          <cell r="I568" t="str">
            <v>investment management, credit &amp; banking, wealth structuring, services, risk mitigation, investment solutions, art market insights, art investment, portfolio construction, estate planning, other financial investment activities, art sale strategies, art collection estate planning, market analysis, art advisory, art philanthropy, art collection liquidity, private equity, liquidity solutions, wealth transfer, trust and estates, art collection management, family office services, wealth preservation, family legacy, wealth strategies, complex assets, financial resources, art services, art logistics, art collection advisory, art estate planning, alternative investments, asset allocation, market research, tangible assets, financial strategies, financial services, art deaccession, trusts and estates, art collection diversification, art collection loans, sustainable investing, market insights, art valuation, real estate investments, market trends, philanthropic services, art collection wealth transfer, art financing, art collection preservation, nonprofit advisory, tax strategies, investment research, impact investing, fiduciary services, client advisory, customized lending, client solutions, private banking, art collateral loans, regulatory compliance, family office, trust services, custom lending, consulting, philanthropy, portfolio diversification, market expertise, art collection financing, asset management, wealth planning, financial planning, risk management, wealth management, private wealth solutions, cash management solutions, business owners, specialty assets management, digital banking, financial advisory, generational wealth transfer, endowments and foundations, financial strategy, liquidity management, investment strategies, tax planning, credit solutions, customized solutions, private philanthropy, capital preservation, hedge funds, risk assessment, financial consultation, family governance, non-financial assets, charitable giving, grantmaking, cio insights, investment opportunities, client advisor, digital capabilities, art lending, investment diversification, long-term financial goals, finance, non-profit, law practice, legal services, trusts &amp; estates, financial consulting, management consulting, real estate, venture capital &amp; private equity, nonprofit organization management</v>
          </cell>
          <cell r="O568">
            <v>113100000000</v>
          </cell>
          <cell r="Q568" t="str">
            <v>U.S. Trust is a wealth management and trust company that focuses on managing investments and estates for high-net-worth individuals and institutions. Established in 1853, it was the first trust company in the United States, founded by notable New York business leaders, including inventor Peter Cooper. The company has a rich history and has played a significant role in the financial landscape, managing over $6 billion in assets.
U.S. Trust offers a range of services, including trust administration, corporate trustee services, investment portfolio management, and endowment fund management. It serves prestigious educational institutions and manages personal trust funds and investment portfolios for wealthy clients. The company is recognized for its stability and expertise, having successfully navigated economic challenges throughout its history. Since its acquisition by Bank of America in 2007, U.S. Trust continues to operate as an investment firm dedicated to high-net-worth clients.</v>
          </cell>
          <cell r="R568">
            <v>1853</v>
          </cell>
        </row>
        <row r="569">
          <cell r="A569" t="str">
            <v>Art Institute of Chicago</v>
          </cell>
          <cell r="B569">
            <v>0</v>
          </cell>
          <cell r="C569">
            <v>4200</v>
          </cell>
          <cell r="D569" t="str">
            <v>museums &amp; institutions</v>
          </cell>
          <cell r="E569" t="str">
            <v>http://www.artic.edu</v>
          </cell>
          <cell r="F569" t="str">
            <v>http://www.linkedin.com/company/the-art-institute-of-chicago</v>
          </cell>
          <cell r="G569" t="str">
            <v>Chicago</v>
          </cell>
          <cell r="H569" t="str">
            <v>Illinois</v>
          </cell>
          <cell r="I569" t="str">
            <v>museums, historical sites, &amp; zoos, art museum collection management, art museum, american art, art conservation science, services, art programs, museum, conservation laboratories, art collection textiles, art museum educational programs, museums and cultural institutions, art museum special exhibitions, african art, art museum chicago history, art museum landmark building, art conservation, art museum cultural heritage, art collection, art collection digitization, museum visitor experience, art gallery, art collection display, art museum architecture design, cultural institution, art museum library, iconic artworks, european art, art museum community outreach, art museum public programs, digital collections, art museum educational outreach, public art programs, grant park museum, art museum architecture, art history, art museum archives, art museum collection care, art museum art preservation, art museum research center, art collection access, art education programs, artworks, museums, art museum digital collections, architectural design, chicago art scene, art museum research library, pre-columbian art, educational outreach, beaux-arts architecture, exhibitions, art collection preservation, education, museum public programs, art preservation, cultural heritage, museum digital platform, art museum scholarship programs, art museum conservation labs, museum tours, art scholarship, iconic sculptures, art collection care, visitor services, chicago museum, modern wing, museum education, art museum visitor engagement, art library, special exhibitions, art history research, art collection catalog, iconic bronze lions, art research, art collection database, art conservation and preservation, public engagement, museum architecture, art museum textile collection, art museum digital platform, mobile app, art museum conservation science, art collection management, asian art, museum technology, museum research library, art education, museum facilities, public programs, conservation, art museum chicago, guided tours, free admission, membership, cultural events, educational programs, family activities, teen programs, visitors guide, cafe dining, museum accessibility, self-guided tours, digital publications, research library, staff expertise, workshops, community engagement, school programs, interactive exhibits, art classes, art and technology, art events, membership benefits, venue rental, image licensing, community outreach, art appreciation, print catalogues, audio tours, program calendars, art and artists, seasonal events, local artists, artistic diversity, exhibition archive, art making, cultural discussions, history of art, artistic community, visual art, painting exhibitions, sculpture collections, b2c, non-profit, museums &amp; institutions, nonprofit organization management</v>
          </cell>
          <cell r="J569" t="str">
            <v>CloudFlare CDN, Amazon SES, Gmail, Google Apps, CloudFlare Hosting, Drupal, VueJS, FedEx, React Redux, GitHub Hosting, Shopify Plus, ExactTarget, Google Tag Manager, Shopify, Mobile Friendly, Remote, UKG, Gem</v>
          </cell>
          <cell r="K569">
            <v>10000000</v>
          </cell>
          <cell r="L569" t="str">
            <v>Other</v>
          </cell>
          <cell r="M569">
            <v>10000000</v>
          </cell>
          <cell r="N569">
            <v>42401</v>
          </cell>
          <cell r="O569">
            <v>493800000</v>
          </cell>
          <cell r="Q569" t="str">
            <v>The Art Institute of Chicago is one of the oldest and largest art museums in the United States, established in 1879. Located in Grant Park, the museum is housed in a Beaux-Arts building and features iconic bronze lions at its entrance. It originated from the Chicago Academy of Design, founded in 1866, and has evolved into a world-class institution known for its extensive collection and educational programs.
The museum's permanent collection includes nearly 300,000 works, showcasing pieces from various periods and styles, including Old Master, impressionist, post-impressionist, and modern art. Notable works include Georges Seurat's *A Sunday on La Grande Jatte* and Grant Wood's *American Gothic*. The Art Institute also offers a range of educational services, including classes, lectures, and access to its research library, promoting active learning and civic engagement. It is closely affiliated with the School of the Art Institute of Chicago, which emphasizes creativity and critical thinking in its programs.</v>
          </cell>
          <cell r="R569">
            <v>1866</v>
          </cell>
        </row>
        <row r="570">
          <cell r="A570" t="str">
            <v>Nexwave</v>
          </cell>
          <cell r="B570">
            <v>0</v>
          </cell>
          <cell r="C570">
            <v>3000</v>
          </cell>
          <cell r="D570" t="str">
            <v>information technology &amp; services</v>
          </cell>
          <cell r="E570" t="str">
            <v>http://www.nexwaveinc.com</v>
          </cell>
          <cell r="F570" t="str">
            <v>http://www.linkedin.com/company/nexwave-talent-management-solutions-pvt-ltd</v>
          </cell>
          <cell r="G570" t="str">
            <v>Alpharetta</v>
          </cell>
          <cell r="H570" t="str">
            <v>Georgia</v>
          </cell>
          <cell r="I570" t="str">
            <v>itites staffing, contract staffing, contracthire, talent acquisition, permanent staffing, it consulting, professional services, train deploy, hr services, it services, train amp deploy, hire, talent acquisition permanent staffing contract staffing contracthire hire train deploy hr services it, artificial intelligence, project management, security solutions, human resources outsourcing, staffing services, infrastructure projects, telecom, it &amp; digital transformation consulting, information technology and services, tech-driven staffing, industry-specific staffing, custom digital staffing, talent acquisition strategies, healthcare staffing, digital ecosystem, digital ecosystem support, global talent support services, talent solutions, digital strategy, pharmaceutical staffing, cost reduction, utilities, fmcg staffing, automotive, staffing solutions, infrastructure support, next-gen talent sourcing, digital transformation, management consulting, executive search services, educational technology, executive search, iot solutions, cloud computing, tech talent solutions, industry support, results-driven approach, cybersecurity solutions, iot &amp; digital transformation, it project support, telecom staffing, contracting/freelancing, it &amp; digital innovation support, services, managed services, custom talent acquisition strategies, solution architecting, digital hr solutions, global staffing solutions, contracting services, hr solutions, digital services, workforce solutions, digital talent ecosystem, business support, innovation in hr, b2b, pharma, digital workforce solutions, talent &amp; technology synergy, education, it operations management, business growth solutions, recruitment process outsourcing, bi &amp; data analytics tools, custom talent solutions, automotive it support, freelance talent, staffing and recruiting, management consulting services, quality focus, managed it services, industry-specific digital solutions, business efficiency, data analytics, freelancing solutions, digital talent management, data management, it infrastructure support, financial tech staffing, tech talent pooling, iot integration, pharma it support, telecom it solutions, pharma staffing, global talent support, tech support, utilities it support, healthcare, it strategy, business intelligence, nexwave academy, talent sourcing, workforce management, cloud computing services, industry-specific staffing solutions, business digital enablement, utilities support, healthcare it, automotive staffing, digital workforce optimization, innovation in staffing, it operations, bi &amp; data analytics, erp development, consulting, education staffing, cybersecurity, custom software development, it talent acquisition, erp implementation, business process outsourcing, it &amp; business integration, erp &amp; bi, temp labor, financial services staffing, hr outsourcing, cloud services, technology solutions, digital innovation, data &amp; analytics, talent management, contracting, custom web development, mobile application development, iot services, software testing, erp solutions, human resources management, skill development, bfsi solutions, healthcare solutions, education sector staffing, utilities management, workforce optimization, c-level recruitment, innovative technologies, sustainability solutions, service design, remote workforce management, agile project management, cost reduction strategies, global talent acquisition, industry-specific solutions, performance improvement, compliance management, data-driven insights, customized talent strategies, organizational development, finance, information technology &amp; services, professional training &amp; coaching, productivity, marketing, marketing &amp; advertising, staffing &amp; recruiting, enterprise software, enterprises, computer software, health care, health, wellness &amp; fitness, hospital &amp; health care, analytics, mobile app development, software development, financial services</v>
          </cell>
          <cell r="J570" t="str">
            <v>Outlook, Microsoft Office 365, GoDaddy Hosting, Microsoft Azure Hosting, Google translate API, WordPress.org, Apache, Google translate widget, Bootstrap Framework, Mobile Friendly, Google Tag Manager, Snowflake, Scala, Databricks, Micro, Azure Devops, Docker, Android, Node.js, Remote, AI, Mitel, SAP, NetSuite, SAP ERP, , , SAP Analytics Cloud, ABAP, 3M 360 Encompass - Health Analytics Suite, Ivanti Service Desk</v>
          </cell>
          <cell r="K570">
            <v>21000000</v>
          </cell>
          <cell r="L570" t="str">
            <v>Series C</v>
          </cell>
          <cell r="M570">
            <v>6000000</v>
          </cell>
          <cell r="N570">
            <v>39203</v>
          </cell>
          <cell r="O570">
            <v>63300000</v>
          </cell>
          <cell r="Q570" t="str">
            <v>Nexwave is a global IT services and talent management company founded in 2008. It specializes in innovative talent solutions, IT consulting, and staffing, connecting skilled professionals with business opportunities in the US, India, and Germany. The company is headquartered in Alpharetta, GA, with additional offices in Hyderabad and Berlin.
Nexwave offers a range of services, including solution architecting and customized talent management strategies. Its focus is on enhancing business efficiency through tailored IT services and effective staffing solutions for IT roles worldwide. The company is committed to supporting global clients and driving growth through its dynamic talent solutions.</v>
          </cell>
          <cell r="R570">
            <v>2008</v>
          </cell>
        </row>
        <row r="571">
          <cell r="A571" t="str">
            <v>ResourceMFG</v>
          </cell>
          <cell r="B571">
            <v>0</v>
          </cell>
          <cell r="C571">
            <v>6000</v>
          </cell>
          <cell r="D571" t="str">
            <v>staffing &amp; recruiting</v>
          </cell>
          <cell r="E571" t="str">
            <v>http://www.resourcemfg.com</v>
          </cell>
          <cell r="F571" t="str">
            <v>http://www.linkedin.com/company/resourcemfg</v>
          </cell>
          <cell r="G571" t="str">
            <v>Dunwoody</v>
          </cell>
          <cell r="H571" t="str">
            <v>Georgia</v>
          </cell>
          <cell r="I571" t="str">
            <v>workforce management, employment, staffing, manufacturing, manufacturing industry staffing solutions, staffing services, assembly, manufacturing jobs near me, manufacturing employment solutions, aerospace, manufacturing jobs, manufacturing staffing services, management staffing, temporary staffing, safety standards, maintenance, manufacturing staffing provider, manufacturing employment agencies, quality control staffing, b2b, recruiting, distribution, industry expertise, manufacturing industry, manufacturing workforce solutions, talent acquisition, industry-specific staffing, manufacturing employment services, manufacturing workforce management, labor management, manufacturing staffing companies, manufacturing staffing solutions provider, manufacturing industry expertise, manufacturing staffing experts, manufacturing industry staffing company, manufacturing sector staffing, manufacturing industry workforce, manufacturing recruitment, manufacturing staffing network, manufacturing sector, direct hire recruitment, manufacturing staffing partners, manufacturing staffing specialists, industrial staffing, professional employer organizations, workforce solutions, services, electronics, manufacturing staffing, direct hire, manufacturing workforce, staffing solutions, industrial workforce solutions, pharmaceuticals, talent management, on-site management, staffing agency, manufacturing staffing firm, manufacturing employment, employee engagement, manufacturing staffing agency, maintenance staffing, manufacturing industry staffing, manufacturing staffing solutions, direct hire staffing, manufacturing labor, manufacturing industry verticals, manufacturing industry staffing agency, employee safety, automotive, job placement, safety programs, onsite management, quality control, cnc machinist jobs, machine operator positions, welder job opportunities, production jobs, material handling, automotive manufacturing, health benefits, training and development, direct deposit pay, employee referrals, free online courses, career growth, skilled trades recruitment, high school diploma programs, employee retention, interview preparation, compliance training, safety certifications, production standards, equipment maintenance, quality assurance, payroll management, environmental safety, job training programs, remote work options, job fair, market wage reports, line operator jobs, assembly line positions, warehouse management, staff recruitment, temporary employment, workforce analytics, job seekers, fulfillment services, logistics staffing, temporary to hire positions, contract staffing solutions, full-time placement, day and night shifts, mechanical or industrial engineering, staffing &amp; recruiting, computer hardware, hardware, medical, training &amp; development</v>
          </cell>
          <cell r="J571" t="str">
            <v>Salesforce, Outlook, Marketo, Microsoft Office 365, The Trade Desk, Slack, WordPress.org, reCAPTCHA, Google Play, Gravity Forms, Google Font API, YouTube, Mobile Friendly, Google Tag Manager</v>
          </cell>
          <cell r="O571">
            <v>2157000</v>
          </cell>
          <cell r="Q571" t="str">
            <v>ResourceMFG is the largest national staffing company in the U.S. focused exclusively on the manufacturing sector. Headquartered in Atlanta, Georgia, the company was founded in 1995 and operates over 145 locations across 25 states. It places temporary, temp-to-hire, and direct hire workers, supporting more than 2,000 employers and placing over 24,000 employees weekly.
The company offers tailored workforce solutions for manufacturers, including recruitment, screening, training, and performance management. ResourceMFG specializes in various manufacturing verticals such as automotive, food, aerospace, and electronics, providing staffing for roles in production, quality, assembly, and management. It emphasizes safety and has received recognition for its service quality, including awards from Toyota and ClearlyRated. ResourceMFG also supports its workforce with a mobile app for job management and offers a free Life Skills Studio for applicants.</v>
          </cell>
          <cell r="R571">
            <v>1996</v>
          </cell>
        </row>
        <row r="572">
          <cell r="A572" t="str">
            <v>Plante Moran</v>
          </cell>
          <cell r="B572">
            <v>0</v>
          </cell>
          <cell r="C572">
            <v>3800</v>
          </cell>
          <cell r="D572" t="str">
            <v>accounting</v>
          </cell>
          <cell r="E572" t="str">
            <v>http://www.plantemoran.com</v>
          </cell>
          <cell r="F572" t="str">
            <v>http://www.linkedin.com/company/plante-moran</v>
          </cell>
          <cell r="G572" t="str">
            <v>Southfield</v>
          </cell>
          <cell r="H572" t="str">
            <v>Michigan</v>
          </cell>
          <cell r="I572" t="str">
            <v>consulting, government, not for profit, audit accounting, private equity group, healthcare, energy, international, technology, k12, business advisory services, tax, manufacturing, weath management, cybersecurity, financial services, audit amp accounting, construction, human capital, service industries, health care, health, wellness &amp; fitness, hospital &amp; health care, mechanical or industrial engineering</v>
          </cell>
          <cell r="J572" t="str">
            <v>Outlook, Microsoft Office 365, Microsoft Azure Hosting, Mimecast, Autotask, Microsoft Azure Monitor, React, The Trade Desk, Workday, Marketo, Slack, Salesforce, Pantheon, accessiBe, Hubspot, Facebook Custom Audiences, Workday Recruit, DoubleClick, Google Font API, ASP.NET, Shutterstock, DoubleClick Floodlight, Google Dynamic Remarketing, SiteCore, Linkedin Marketing Solutions, Vidyard, Bizible, Google Analytics, Google Tag Manager, Facebook Login (Connect), AppNexus, Facebook Widget, Mobile Friendly, DoubleClick Conversion, Yandex Metrica, Vimeo, Bootstrap Framework, Trustpilot, Woo Commerce, Wix, YouTube, reCAPTCHA, Squarespace ECommerce, WordPress.org, Typekit, Remote, Adobe Workfront, Vista, Microsoft Power Platform, Salesforce CRM Analytics, CCH Axcessâ„¢ Tax, Taleo Applicant Tracking Systems (ATS), ADP Applicant Tracking System, Microsoft Exchange Online, Microsoft Teams, Google AdWords Conversion, Microsoft Excel, Azure Analysis Services, Microsoft Entra ID, Connect, Microsoft Active Directory Federation Services, Omniture (Adobe), Microsoft Application Insights, Stax, Wider Planet, ServiceNow, Power BI Documenter, Excel4Apps, Microsoft Power Apps, Microsoft Fabric, Azure Data Factory, Azure SQL, Python, PySpark, Spark, SQL, Microsoft SQL Server Reporting Services, Databricks, Copilot, Git, GitHub, GitHub Actions, Azure Storage Explorer, Microsoft PowerPoint, Microsoft 365, Facebook, X, Instagram, Microsoft Office, SharePoint, Javascript, C#, Micro, Barracuda Spam Firewall, Dell EMC Disaster Recovery, Adform DMP</v>
          </cell>
          <cell r="L572" t="str">
            <v>Merger / Acquisition</v>
          </cell>
          <cell r="M572">
            <v>0</v>
          </cell>
          <cell r="N572">
            <v>43252</v>
          </cell>
          <cell r="O572">
            <v>884000000</v>
          </cell>
          <cell r="Q572" t="str">
            <v>Plante Moran is a multinational professional services firm founded in 1924, originally as a small accounting practice in Detroit. It has grown to become one of the largest providers of audit, tax, consulting, and wealth management services in the United States, with nearly 4,000 staff across 24 locations domestically and internationally in countries like China, India, Japan, and Mexico. The firm is headquartered in Southfield, Michigan, and operates under a unique "one-firm firm" structure that prioritizes client service by eliminating internal competition.
The firm emphasizes a people-first culture, focusing on hiring and developing top talent to deliver exceptional client service. Plante Moran offers a wide range of services, including audit and assurance, tax consulting, management consulting, and wealth management. It serves a diverse clientele, particularly family-owned businesses, nonprofits, and high-net-worth individuals, fostering long-term relationships built on trust and expertise. The firm is recognized for its collaborative environment and has been listed among the "100 Best Companies to Work For" by Fortune.</v>
          </cell>
          <cell r="R572">
            <v>1924</v>
          </cell>
        </row>
        <row r="573">
          <cell r="A573" t="str">
            <v>Allsec Technologies Limited</v>
          </cell>
          <cell r="B573">
            <v>0</v>
          </cell>
          <cell r="C573">
            <v>5000</v>
          </cell>
          <cell r="D573" t="str">
            <v>information technology &amp; services</v>
          </cell>
          <cell r="F573" t="str">
            <v>http://www.linkedin.com/company/this-page-no-longer-exists</v>
          </cell>
          <cell r="G573" t="str">
            <v>Irving</v>
          </cell>
          <cell r="H573" t="str">
            <v>Texas</v>
          </cell>
          <cell r="I573" t="str">
            <v>mortgage solutions, revenue cycle management, business process outsourcing, payables &amp; receivables, contact center solutions, financial processing, antimoney laundering compliance &amp; consulting, voice intelligence &amp; analytics, knowledge process outsourcing, hr payroll solutions, back office solutions, it services &amp; it consulting, information technology &amp; services</v>
          </cell>
          <cell r="Q573" t="str">
            <v>Allsec Technologies Limited (ATL) is a global professional services and business process outsourcing (BPO) company based in Chennai, India. Founded in 2000, Allsec has grown to serve around 600 clients, including Fortune 100 companies, across more than 42 countries. The company operates as a subsidiary of Quess Corp and is publicly listed on the NSE and BSE stock exchanges.
Allsec focuses on two main business segments: Employee Experience Management (EXM) and Customer Experience Management (CXM). The EXM segment offers HR and payroll solutions, processing nearly 1.2 million payslips monthly. The CXM segment provides a range of customer engagement services, including call center operations, data verification, and finance and accounting outsourcing. Allsec serves various industries, including retail, banking, and financial services, and employs over 6,000 professionals globally, promoting a diverse workforce.</v>
          </cell>
          <cell r="R573">
            <v>2000</v>
          </cell>
        </row>
        <row r="574">
          <cell r="A574" t="str">
            <v>GF Hotels &amp; Resorts</v>
          </cell>
          <cell r="B574">
            <v>0</v>
          </cell>
          <cell r="C574">
            <v>7500</v>
          </cell>
          <cell r="D574" t="str">
            <v>hospitality</v>
          </cell>
          <cell r="E574" t="str">
            <v>http://www.gfhotels.com</v>
          </cell>
          <cell r="F574" t="str">
            <v>http://www.linkedin.com/company/gfhotelsandresorts</v>
          </cell>
          <cell r="G574" t="str">
            <v>Philadelphia</v>
          </cell>
          <cell r="H574" t="str">
            <v>Pennsylvania</v>
          </cell>
          <cell r="I574" t="str">
            <v>hotel asset disposition, hotel sales and marketing, hotel revenue strategies, property management, hospitality consulting, hotel management for branded hotels, hotel ownership, asset management solutions, hospitality industry trends, hotel acquisitions, hotel brand management, hotel asset management consulting, guest satisfaction strategies, innovation, hotel asset recovery, distressed asset turnaround, hotel marketing, hotel renovation planning, hotel management for conference hotels, hotel management for boutique hotels, operational efficiency, hospitality asset recovery, hotel portfolio, hotel management, hotel branding strategies, hospitality industry, hotel operational excellence, acquisitions, hotel financial analysis, consulting, distressed asset recovery, food &amp; beverage management, hotel market analysis, hotel management for lenders, hospitality solutions, hotel operations support, hotel branding, financial services, hotel management in multiple states, hotel development, hotel portfolio management, hotel management for acquisitions, financial performance improvement, real estate, hotel management software, hotel management for renovation projects, hotel industry expertise, hotel pre-opening consulting, hotel renovation, b2b, hotel development support, hotel acquisition analysis, hotel management technology, receiverships, pre-opening services, digital marketing, facilities management, hotel sales, hotel loan workouts, loan workouts, hotel strategy, hospitality consulting services, revenue management, hotel management for resort properties, hotel asset optimization, hotel renovation project management, hotel management for luxury properties, asset management, hotel management services, hotel operations, hotel management for institutional investors, business intelligence, hotel asset performance analysis, hotel loan resolution, brand management, hotel performance, hospitality, property operations, hotel finance, hotel asset valuation, hotel management for real estate funds, hotel management for new developments, hotel management for independent properties, hotel management contracts, hotel guest services, hotel industry best practices, hotel development consulting, hotel management in distressed scenarios, hotel management for extended stay hotels, hotel receivership management, hotel management for franchise properties, hotel turnaround, distressed hotel management, services, hotel management for asset repositioning, office administrative services, hotel management training, revenue optimization, hotel operational audits, hospitality management, hotel brand partnerships, hotel portfolio diversification, hotel consulting, guest experience, third-party management, operations support, financial performance, revenue strategy, consulting services, training programs, team development, loan resolution strategies, marketing strategy, food and beverage management, hr compliance, staff recruitment, training and development, vendor relationships, performance metrics, operational excellence, property portfolio, hotel receivership, market analysis, financial turnaround, concept development, ecommerce support, strategic partnerships, customer satisfaction, guest relations, operational audits, cost control, staff training, engineering support, national purchasing network, bulk purchasing, training curriculum, industry best practices, executive training, sales strategy, local market insights, competitive analysis, turnaround management, operational strategies, guest loyalty programs, finance, legal, distribution, transportation &amp; logistics, enterprise software, enterprises, computer software, information technology &amp; services, marketing &amp; advertising, facility management, analytics, leisure, travel &amp; tourism, management consulting, training &amp; development</v>
          </cell>
          <cell r="J574" t="str">
            <v>Outlook, Microsoft Office 365, Autotask, Amazon AWS, Emma, Slack, Weebly, Google Analytics, Google Font API, Google Tag Manager, Vimeo, Mobile Friendly, reCAPTCHA, Remote</v>
          </cell>
          <cell r="O574">
            <v>910000000</v>
          </cell>
          <cell r="Q574" t="str">
            <v>GF Hotels &amp; Resorts is a full-service hospitality ownership, management, and consulting company based in Philadelphia, founded in 1988. The company manages over 160 hotels across 36 states, providing more than 27,000 guest rooms and generating significant revenue. With a focus on blending national scale with local expertise, GF Hotels &amp; Resorts emphasizes personalized attention and high standards in hotel operations.
The company offers a range of services, including hotel management, receiverships, asset management, strategic acquisitions, and pre-opening consulting. GF Hotels &amp; Resorts partners with major brands like Hilton, Marriott, and Hyatt, as well as independent properties, ensuring a diverse portfolio. The firm also assists with property sales and financial turnarounds, showcasing its extensive experience in the hospitality industry.</v>
          </cell>
          <cell r="R574">
            <v>1988</v>
          </cell>
        </row>
        <row r="575">
          <cell r="A575" t="str">
            <v>Higginbotham</v>
          </cell>
          <cell r="B575">
            <v>0</v>
          </cell>
          <cell r="C575">
            <v>3800</v>
          </cell>
          <cell r="D575" t="str">
            <v>insurance</v>
          </cell>
          <cell r="E575" t="str">
            <v>http://www.higginbotham.com</v>
          </cell>
          <cell r="F575" t="str">
            <v>http://www.linkedin.com/company/higginbothaminsurance</v>
          </cell>
          <cell r="G575" t="str">
            <v>Fort Worth</v>
          </cell>
          <cell r="H575" t="str">
            <v>Texas</v>
          </cell>
          <cell r="I575" t="str">
            <v>benefit plan administration, employee benefits, personal insurance, life insurance, risk management, hr services, business insurance, retirement plans, executive benefits, client-focused solutions, insurance brokerage, growth and expansion, community service philanthropy, cloud-based software, consulting, risk management technology, customized insurance, insurance product customization, long-term service model, employee benefits customization, tailored insurance, brokerage services, risk prevention strategies, client-centric, services, tailored solutions, financial services, cloud-based systems, risk assessment tools, long-term support, community engagement, insurance agencies and brokerages, hr solutions, employee ownership, community-focused philanthropy, risk management advisory, community outreach programs, cloud computing, employee ownership esop, client relationships, custom insurance solutions, hr outsourcing, personalized service, community philanthropy, long-term advisory, insurance solutions, digital systems, value-based service, cloud systems, community involvement, client support, risk mitigation, automation tools, risk analysis, philanthropy, community involvement programs, risk analysis technology, employee ownership plan, value-driven service, employee benefits administration, insurance, growth strategy, retirement planning, wealth advisory, client relationship management, customized insurance plans, client-focused, long-term service, community development support, long-term client support, client retention strategies, financial planning, employee culture, automation in insurance, client service excellence, client-centric culture, payroll services, wealth management, customized solutions, employee benefits innovation, risk mitigation tools, risk analysis tools, employee engagement, long-term risk advisory, hr consulting, employee ownership culture, client retention, client support services, technology use, b2c, b2b, client satisfaction, community impact initiatives, client communication platforms, automation, client-centric approach, risk prevention, client support systems, technology integration, risk assessment, diverse customer base, insurance and financial integration, client advisory, client engagement strategies, client advisory services, claims advocacy, group insurance, specialty industry coverage, insurance quotes, healthcare plans, ppo plans, hmo plans, 401(k) plans, critical illness insurance, disability insurance, long-term care insurance, catastrophe support, gap insurance, employee wellness programs, tax-advantaged accounts, fsa, hra, employee onboarding, hr technology, claims processing, community initiatives, insurance partnerships, risk technology, employee communications, wellness services, tailored coverage, contractual liability insurance, voluntary insurance options, insurance advocacy, homowners insurance, automobile insurance, personal watercraft insurance, agricultural insurance, insurance industry insights, hr outsourcing services, financial stability, insurance coverage analysis, finance, non-profit, insurance agencies &amp; brokerages, enterprise software, enterprises, computer software, information technology &amp; services, investment management, management consulting, nonprofit organization management</v>
          </cell>
          <cell r="J575" t="str">
            <v>Cloudflare DNS, Mimecast, Microsoft Office 365, CloudFlare Hosting, WP Engine, Sage Intacct, Slack, Salesforce, Microsoft Excel, Google AdWords Conversion, Microsoft PowerPoint, Outlook, Applied Epic, Epic, Aviatrix, AWS Snow Family, Excel4Apps, Microsoft Office, Microsoft Fabric, Azure Analysis Services, Python, SQL, Power BI Documenter, Git, Flowcode, Brainshark, Adobe Creative Suite, Vimeo, SharePoint, Figma, Canva, Gem, Zoho, Zoomdata, Microsoft Word, Microsoft Outlook, Microsoft OneNote, Employee Navigator, Sagitta, ImageRight, Oracle XML DB, Amazon Product Advertising API, SysTools VBA Password Recovery, Tableau, Looker, Asana, Flow, Loopio, Concur, Zoho Analytics, Vertafore, PowerBI Tiles, Tor, OneTrust Tech Risk &amp; Compliance</v>
          </cell>
          <cell r="K575">
            <v>160454434</v>
          </cell>
          <cell r="L575" t="str">
            <v>Other</v>
          </cell>
          <cell r="M575">
            <v>8860000</v>
          </cell>
          <cell r="N575">
            <v>45170</v>
          </cell>
          <cell r="O575">
            <v>908500000</v>
          </cell>
          <cell r="Q575" t="str">
            <v>Higginbotham is a leading independent insurance brokerage and financial services firm based in Fort Worth, Texas. Founded in 1948, it has grown to employ approximately 3,800 people across 140 offices in 19 states. The company ranks among the largest independent property and casualty agencies in the U.S. and is known for its commitment to long-term client support through its proprietary Day Two ServicesÂ®, which focus on proactive risk management and loss prevention.
The firm offers a comprehensive range of services, including business and personal insurance, employee benefits, HR services, and financial consultation. Higginbotham targets middle-market businesses, providing tailored solutions that address their unique needs. Its employee-owned structure promotes a strong culture of service and community involvement, with initiatives like the Higginbotham Community Fund enhancing its philanthropic efforts. The company emphasizes building lasting relationships with clients and carrier partners, ensuring a collaborative approach to risk management and insurance solutions.</v>
          </cell>
          <cell r="R575">
            <v>1948</v>
          </cell>
        </row>
        <row r="576">
          <cell r="A576" t="str">
            <v>Chamberlain Group</v>
          </cell>
          <cell r="B576">
            <v>0</v>
          </cell>
          <cell r="C576">
            <v>6500</v>
          </cell>
          <cell r="D576" t="str">
            <v>information technology &amp; services</v>
          </cell>
          <cell r="E576" t="str">
            <v>http://www.chamberlaingroup.com</v>
          </cell>
          <cell r="F576" t="str">
            <v>http://www.linkedin.com/company/chamberlain-group-llc</v>
          </cell>
          <cell r="G576" t="str">
            <v>Oak Brook</v>
          </cell>
          <cell r="H576" t="str">
            <v>Illinois</v>
          </cell>
          <cell r="I576" t="str">
            <v>technology, software development, security, smart home, app development, access solutions, iot, residential garage door openers, gate operators, facility access controls, access controls, commercial door operators, connectivity controls, access services, saas, cloud connectivity, home connectivity, garage door openers, customer experience, security sensors, access management, smart home devices, smart device integration, consumer electronics, wireless access technology, video analytics, remote monitoring, material handling equipment manufacturing, community gate automation, garage delivery solutions, automated gate systems, smart home security ecosystem, b2c, cloud integration, garage door automation, security and automation, services, door sensors and controls, cloud-based security management, video doorbells, government, cloud security, residential security, remote property access, smart home technology, cloud services aws, integrated security cameras, smart gate control, garage door monitoring, facility management, customer service, automotive integration, video monitoring, door management, partner integrations, internet of things, d2c, security and access control, community access, access control, home automation, automated gates, smart access control, automated gate operators, video analytics for security, wireless keyless entry, garage door safety sensors, garage monitoring, automated access, smart home connectivity, security cameras, door sensors, e-commerce, b2b, manufacturing, security automation, security systems, garage access automation, automotive smart access, smart home access, community access solutions, remote garage monitoring, innovative access, automated access for communities, cloud-based access, smart home ecosystem, retail, smart access solutions, security alerts, automated community gates, intelligent access, myq app, smart home security integration, access management systems, remote control, innovation, residential and commercial access, home security, commercial access, video and security systems, cloud-enabled security systems, automation technology, energy efficiency, aws cloud services, garage and gate automation, video surveillance, security monitoring, remote access control, commercial door openers, keyless access, two-way talk, advanced detection, color night vision, logistics optimization, safety and security, smart locks, connected devices, international manufacturing, perimeter access, user engagement, operational upgrades, code compliance, installation services, diy tools, delivery solutions, in-garage delivery, innovation in access, home security systems, integrated technology, commercial solutions, automated garage systems, real-time alerts, professional installation, user-friendly interface, systems integration, distribution centers, multifamily access, vehicle-to-home connectivity, employee engagement, diversity and inclusion, innovative design, consumer products &amp; retail, information technology &amp; services, consumers, apps, computer software, hardware, consumer internet, internet, mechanical or industrial engineering, environmental services, renewables &amp; environment</v>
          </cell>
          <cell r="J576" t="str">
            <v>Salesforce, Sendgrid, Constant Contact, Outlook, Amazon SES, Pardot, Cloudways, Atlassian Cloud, OneTrust, Salesforce Service Cloud, Workday, Slack, Workday Recruit, Hotjar, Tealium, Google Tag Manager, Nginx, Google Analytics, Qualtrics, Mobile Friendly, Yandex Metrica, Typekit, Ruxit, Google Maps, Google Maps (Non Paid Users), Google Font API, Remote, Salesforce CRM Analytics, PowerBI Tiles, Amber, Quip, Board, SAP, Jira, Tableau, Power BI Documenter, Looker, OneTrust Tech Risk &amp; Compliance, Altium Designer, Microsoft Excel, 24-7 Media, ANGEL LMS, GAS, C#, Python, Microsoft PowerShell, Microsoft Windows Server 2012, Microsoft-IIS, IBM HTTP Server, TCP TimeClock Plus, Google Cloud Pub/Sub, ebs, SQL, Confluence, Prometheus, Grafana, Onit, Nagios, dynaTrace, AppDynamics, IBM SPSS Modeler, R, IoT, PagerDuty, DaVinci Resolve, Amazon Associates, Langchain, Apache Camel, SAP ECC, SAP Business Planning and Consolidation (BPC), Wider Planet, AWS Analytics, Azure Analysis Services, Sizmek (MediaMind), Amazon GuardDuty, AWS Security Hub, AWS CloudTrail, AWS Config, AWS Key Management Service (KMS), Amazon Virtual Private Cloud (Amazon VPC), AWS WAF, AWS Organizations, Microsoft Entra ID, Microsoft Defender for Cloud, Azure Policy, Azure Key Vault, Azure Monitor, Sentinel, Terraform, AWS CloudFormation, Bicep, Amazon EKS Anywhere, ECS, Lambda Cloud, TrakSYS, Azure Functions, Kubernetes, Scrum Do, AI, SS&amp;C, Azure Virtual Machines, AWS Trusted Advisor, Ning, Agilent SLIMS, Arista EOS, GeoGebra, Okta, Azure Active Directory, CyberArk, Ping Identity, SailPoint, Objective-C, SWIFT, AWS SDK for JavaScript, Kotlin, Android, Kiosked, Playwright, WebDriverIO, Appium, Cucumber, Specflow, Jenkins, GitHub Actions, Postman, Swagger UI, Karate Labs, REST, Meta Ads Manager, TikTok, Braze, LangGraph, CallMiner Eureka, Amazon Simple Storage Service (S3), Dell EMC PowerScale, Feathr, Cursor, Claude, Copilot, CAT</v>
          </cell>
          <cell r="L576" t="str">
            <v>Merger / Acquisition</v>
          </cell>
          <cell r="M576">
            <v>0</v>
          </cell>
          <cell r="N576">
            <v>44501</v>
          </cell>
          <cell r="O576">
            <v>1600000000</v>
          </cell>
          <cell r="Q576" t="str">
            <v>Chamberlain Group (CGI) is a leading provider of smart access solutions, based in Oak Brook, Illinois. Founded in 1900, the company has grown to hold over 70% of the U.S. garage door opener market and operates in more than 60 locations worldwide, employing over 6,000 people. Chamberlain Group has installed products in over 50 million homes and offers a range of access control solutions for both residential and commercial applications.
The company designs and engineers various products, including residential garage door openers, commercial door operators, security cameras, and gate entry systems. Its myQ ecosystem allows users to control and monitor their garage doors and security devices via a smartphone app, serving over 13 million users. Chamberlain Group operates multiple brands, including Chamberlain, LiftMaster, and Craftsman, and has expanded its offerings to include advanced technologies like geofencing and secure package delivery integrations. The company is committed to innovation and quality, guided by strong corporate values.</v>
          </cell>
          <cell r="R576">
            <v>1954</v>
          </cell>
        </row>
        <row r="577">
          <cell r="A577" t="str">
            <v>Percepta</v>
          </cell>
          <cell r="B577">
            <v>0</v>
          </cell>
          <cell r="C577">
            <v>4500</v>
          </cell>
          <cell r="D577" t="str">
            <v>outsourcing/offshoring</v>
          </cell>
          <cell r="E577" t="str">
            <v>http://www.percepta.com</v>
          </cell>
          <cell r="F577" t="str">
            <v>http://www.linkedin.com/company/percepta</v>
          </cell>
          <cell r="G577" t="str">
            <v>Allen Park</v>
          </cell>
          <cell r="H577" t="str">
            <v>Michigan</v>
          </cell>
          <cell r="I577" t="str">
            <v>customer life cycle, customer experience management, outsourced contact centre, call centre, crm, customer loyalty, customer experience, lead management, customer satisfaction, outbound marketing, customer service, customer contact management, lead gen, social media, customer support for automotive oems, automotive customer support, warranty support services, customer feedback systems, machine learning, customer care, customer support for mobility providers, data analytics, dealer apps development, customer experience solutions, customer engagement platforms, customer support operations, multilingual support, customer service innovation, customer support platforms, customer engagement apps, customer interaction, customer interaction management, customer support software, customer support, customer support technology, fleet customer service solutions, customer support services, mobile customer engagement, b2b, customer service awards, luxury automotive customer support, connected vehicle support, ai-driven customer personalization, customer engagement, customer retention, customer support for fleet management, roadside assistance apps support, predictive analytics, automotive, ai personalization, customer journey, digital cx infrastructure, smart mobility technologies, mass market automotive support, connected vehicles, telephone call centers, dealer support solutions, customer care center, immersive customer service models, customer support tools, smart mobility support, phone connectivity services, customer journey optimization, technical assistance, customer support solutions, ai-driven personalization, customer support for automotive dealerships, cx optimization, auto dealer customer engagement, information technology &amp; services, customer service outsourcing, back office support, customer relationship management, operational efficiency, auto industry customer support, customer data, connected car customer service, services, customer support for oems, technical support, customer service automation, customer support in automotive industry, customer acquisition, consulting, mobility service support, customer data analytics, mobile apps for dealerships, customer service technology, customer service excellence, customer experience strategy, distribution, transportation &amp; logistics, sales, enterprise software, enterprises, computer software, consumer internet, consumers, internet, artificial intelligence, facilities services</v>
          </cell>
          <cell r="J577" t="str">
            <v>Salesforce, EasyDNS, Outlook, Microsoft Office 365, Oracle Cloud, Slack, Remote, Salesforce CRM Analytics, Cobrowser Chat, Excel4Apps, Google AdWords Conversion, IBM Mainframe, Oracle E Business Suite, SharePoint, Webex, Microsoft Teams, Zoomdata, Microsoft PowerPoint, Frame, Jira, ServiceNow, IBM Data Warehouse, OneTrust Tech Risk &amp; Compliance, Syncsort MFX, Totango, Box, BASE, Articulate Storyline 360, Camtasia, Adobe Captivate, Adobe Photoshop, Facebook, Twitter Ads, Instagram, LinkedIn Ads, Pinterest, SonicWall SRA, UKG, Oracle Payroll, Secured MVC Forum on Windows 2012 R2, Ning, Copilot, Microsoft Office, GCC, Microsoft Excel, Visio, OpenProject, Express, Affiliate Window, CAT, QlikView, WhatsApp, SSMS Tools Pack, Enboarder, empow, Comarch S.A., Microsoft Outlook, Oracle Siebel</v>
          </cell>
          <cell r="O577">
            <v>760000000</v>
          </cell>
          <cell r="Q577" t="str">
            <v>Percepta LLC is a global customer experience organization focused on the automotive and mobility sectors. Established as a joint venture between TTEC and Ford Motor Company, it has been operating for 25 years and provides comprehensive CX support across 13 countries and 60 markets. The company specializes in serving mass-market and luxury automotive brands, OEMs, dealers, and fleet solutions, with a strong emphasis on electric vehicles, telematics, and emerging mobility technologies.
Percepta offers a wide range of services, including customer care and support, digital and omnichannel engagement, back-office operations, and optimization for growth. Their approach combines expert agent training with advanced technologies like AI to enhance customer interactions and satisfaction. With a global workforce of 1,000 to 4,999 employees, Percepta is dedicated to building loyalty and improving operational efficiency for its clients in the automotive industry.</v>
          </cell>
          <cell r="R577">
            <v>2000</v>
          </cell>
        </row>
        <row r="578">
          <cell r="A578" t="str">
            <v>IMA Financial Group, Inc.</v>
          </cell>
          <cell r="B578">
            <v>0</v>
          </cell>
          <cell r="C578">
            <v>3000</v>
          </cell>
          <cell r="D578" t="str">
            <v>insurance</v>
          </cell>
          <cell r="E578" t="str">
            <v>http://www.imacorp.com</v>
          </cell>
          <cell r="F578" t="str">
            <v>http://www.linkedin.com/company/ima-financial-group-inc</v>
          </cell>
          <cell r="G578" t="str">
            <v>Denver</v>
          </cell>
          <cell r="H578" t="str">
            <v>Colorado</v>
          </cell>
          <cell r="I578" t="str">
            <v>insurance, employee benefits, risk management, surety, financial services, construction insurance, manufacturing, industry expertise, employee-owned, premium management, mid-market client services, insurance solutions, community engagement, investment advisory, manufacturing insurance, retirement plan solutions, industry-specific risk solutions, niche markets, customized insurance solutions, complex customer end-markets, energy insurance, client-specific coverage, insurtech, data-driven, personal lines insurance, custom coverage options, insurance brokerage, public entity insurance, property and casualty, insurance agencies and brokerages, construction, philanthropy, insurtech integration, financial diligence, insurtech-driven analytics, specialty insurance, client retention, energy, client partnership, community impact, resourceful partnership, comprehensive risk solutions, premium management tools, client-centric approach, employee ownership, regional expansion, retirement plans, employee benefits consulting, property and casualty insurance, mid-market focus, insurtech innovation, wealth management, market specialization, small business insurance, specialty risk solutions, business insurance, personal insurance, retirement solutions, private wealth management, digital risk solutions, agribusiness insurance, construction risk management, healthcare insurance, transportation insurance, hospitality insurance, real estate insurance, marine insurance, private equity insurance, life sciences insurance, risk analysis, claims management, data-driven solutions, market insights, economic overview, cybersecurity insurance, compliance solutions, labor market insights, loss projections, self-insurance feasibility, contractual risk transfer, environmental risk management, employee engagement, human resources solutions, due diligence services, integrated financial services, insurance broker, advisory services, business support services, risk finance, market trends, innovative insurance solutions, business continuity planning, experienced advisors, b2b, finance, energy &amp; utilities, construction &amp; real estate, mechanical or industrial engineering, insurance agencies &amp; brokerages, investment management</v>
          </cell>
          <cell r="J578" t="str">
            <v>DNS Made Easy, Outlook, Microsoft Office 365, WP Engine, React, Pardot, Zendesk, Slack, Woo Commerce, Google Font API, Facebook Custom Audiences, Typekit, Wufoo, Yelp, reCAPTCHA, Gravity Forms, Bing Ads, Google AdSense, Mobile Friendly, Google Tag Manager, Facebook Login (Connect), WordPress.org, Hubspot, Facebook Widget, Shopify, Salesforce, SES, Barracuda MSP, Zywave, Azure Data Lake Analytics, Azure Data Factory, PowerBI Tiles, Epic, Microsoft Excel, Microsoft PowerPoint, Microsoft Office, Gem, Mode, SharePoint, Smartsheet, ImageRight, Applied Epic, Concur, Amazon AMS, .NET, Copilot, Applied Systems, Google AdWords Conversion, Excel4Apps, Microsoft Teams Rooms, Office365, Wolters Kluwer Passport, Hexagon Patran</v>
          </cell>
          <cell r="K578">
            <v>92867198</v>
          </cell>
          <cell r="L578" t="str">
            <v>Other</v>
          </cell>
          <cell r="M578">
            <v>66246497</v>
          </cell>
          <cell r="N578">
            <v>45474</v>
          </cell>
          <cell r="O578">
            <v>800000000</v>
          </cell>
          <cell r="Q578" t="str">
            <v>IMA Financial Group, Inc. is an integrated financial services company based in Denver, Colorado, established in 1974. It is a prominent insurance brokerage focused on property and casualty (P&amp;C) insurance, catering to niche markets such as energy, manufacturing, construction, and public entities. With over 3,000 associates and a 96% client retention rate, IMA manages more than $8 billion in annual premiums and serves over 6,000 clients, making it one of the largest independent brokers in the United States.
The company operates through six distinct entities, offering a range of services including retail and wholesale insurance brokerage, personal lines and small business coverage, wealth management, employee benefits, and technology-driven insurance solutions. IMA is uniquely structured as a 100% employee-owned company, which fosters a strong commitment to customer service and community engagement. The IMA Foundation supports local nonprofits, and the company encourages its associates to participate in community service activities.</v>
          </cell>
          <cell r="R578">
            <v>1974</v>
          </cell>
        </row>
        <row r="579">
          <cell r="A579" t="str">
            <v>Tokyo Electron US</v>
          </cell>
          <cell r="B579">
            <v>0</v>
          </cell>
          <cell r="C579">
            <v>3100</v>
          </cell>
          <cell r="D579" t="str">
            <v>semiconductors</v>
          </cell>
          <cell r="E579" t="str">
            <v>http://www.tel.com</v>
          </cell>
          <cell r="F579" t="str">
            <v>http://www.linkedin.com/company/tokyo-electron</v>
          </cell>
          <cell r="G579" t="str">
            <v>Austin</v>
          </cell>
          <cell r="H579" t="str">
            <v>Texas</v>
          </cell>
          <cell r="I579" t="str">
            <v>pv production equipment, semiconductor production equipment, fpd production equipment, service, manufacturing, semiconductor manufacturing, integrated circuit equipment, photovoltaic equipment, global electronics industry, solar cell production equipment, photolithography systems, memory etch technology, innovation, wafer thinning systems, ultra-deep etching for 3d nand, advanced semiconductor tools, ic manufacturing, semiconductor equipment, semiconductor industry, display process equipment, solar cell manufacturing, flat panel display equipment manufacturing, r&amp;d centers, ic production, services, display manufacturing, manufacturing equipment, electronics manufacturing, advanced process equipment, ic manufacturing equipment, supply chain management, venture capital, solar industry equipment, display technology, advanced packaging equipment, laser lift off technology, technology innovation, chemical vapor deposition, high-pressure oxidation, cvd systems, sustainable manufacturing, semiconductor equipment manufacturing, photolithography, etching systems, semiconductor and other electronic component manufacturing, ultra-fine patterning in euv lithography, risk management, test equipment, single-wafer cvd systems, manufacturing technology, global market share, regulatory compliance, semiconductor process technology, b2b, environmentally responsible manufacturing, display innovation, high-pressure oxidation system, advanced packaging and test equipment, semiconductor innovation, display industry, semiconductor fabrication, global supply chain, plasma etch modules for flat panel displays, manufacturing solutions, recycling of waste materials in semiconductor production, cybersecurity, memory channel hole etch technology, solar equipment, semiconductor process equipment, sustainable semiconductor manufacturing, advanced packaging solutions, sputtering systems for semiconductors, flat panel display equipment, display fabrication, digital transformation, technology development, ic testers, semiconductor manufacturing equipment, photovoltaic equipment manufacturing, global semiconductor supply chain support, beyond-2nm node development, semiconductors, sputtering systems, laser lift-off technology, wafer fabrication, gas cluster beam, euv lithography, plasma etch modules, memory channel hole etch, sustainability initiatives, corporate governance, environmental impact, research and development, equipment manufacturing, customer support, automated processes, diversity, equity &amp; inclusion, corporate transparency, technical service, advanced manufacturing, product lifecycle, quality assurance, iso certification, customer partnerships, global business, corporate strategy, enterprise management, energy consumption, pollution reduction, hazard prediction, workplace safety, health and productivity, industrial partnerships, customer responsiveness, market fluctuations, intellectual property management, disaster recovery, business continuity plans, employee training, supply chain resilience, market share, technology roadmaps, strategic partnerships, distribution, transportation &amp; logistics, energy &amp; utilities, mechanical or industrial engineering, hardware, logistics &amp; supply chain, research &amp; development</v>
          </cell>
          <cell r="J579" t="str">
            <v>Akamai, Outlook, Slack, SOASTA, Mobile Friendly, Google Tag Manager, Apache, Remote, AT&amp;T, Micro, Xray, Electron, Workday, Amazon EC2, Apple OS X Yosemite, AWS Transit Gateway, Absorb LMS, Salesforce CRM Analytics, Conviva Operational Data Platform, Python, Power BI Documenter, Microsoft Outlook, Excel4Apps, Microsoft PowerPoint, Ning, Brocade Switches, SAP Ariba, SAP, Monday.com, LabVIEW, MATLAB, C/C++</v>
          </cell>
          <cell r="O579">
            <v>16227214000</v>
          </cell>
          <cell r="Q579" t="str">
            <v>Tokyo Electron US is the American subsidiary of Tokyo Electron Limited, a prominent Japanese electronics and semiconductor company. Founded in 1963, Tokyo Electron US is headquartered in Austin, Texas, with additional offices in Fremont, California. The company employs approximately 2,914 people and reported annual revenue of $14.8 billion in 2024.
As a leading global manufacturer, Tokyo Electron US specializes in semiconductor production equipment, flat panel display production equipment, and thin-film silicon photovoltaic equipment. The company is recognized for its equipment used in fabricating integrated circuits and photovoltaic cells, and it holds significant market shares in various product categories. Its operations are organized into three segments: Semiconductor Production Equipment, Flat Panel Display Production Equipment, and Others, which includes logistics and facilities management. Tokyo Electron US plays a vital role in the global semiconductor industry, with its equipment being integral to the production of nearly all semiconductor chips worldwide.</v>
          </cell>
          <cell r="R579">
            <v>1963</v>
          </cell>
        </row>
        <row r="580">
          <cell r="A580" t="str">
            <v>Western &amp; Southern Financial Group</v>
          </cell>
          <cell r="B580">
            <v>0</v>
          </cell>
          <cell r="C580">
            <v>4300</v>
          </cell>
          <cell r="D580" t="str">
            <v>financial services</v>
          </cell>
          <cell r="E580" t="str">
            <v>http://www.westernsouthern.com</v>
          </cell>
          <cell r="F580" t="str">
            <v>http://www.linkedin.com/company/western-&amp;-southern-financial-group</v>
          </cell>
          <cell r="G580" t="str">
            <v>Cincinnati</v>
          </cell>
          <cell r="H580" t="str">
            <v>Ohio</v>
          </cell>
          <cell r="I580" t="str">
            <v>financial services, annuities, investments, life insurance, sales &amp; marketing, insurance, finance, retirement solutions, financial stability, real estate development, client trust, investment management, b2b, long-term security, financial planning, d2c, legacy of integrity, health insurance, diversified financial company, financial product suite, investment solutions, real estate, mutual funds, high credit ratings, real estate solutions, distribution services, portfolio management, military community support, retirement planning, services, risk management, retail, asset management services, military friendly employer, mutual holding company, investment advisory, b2c, brokerage services, direct life, health, and medical insurance carriers, finance and insurance, consulting, asset owned and managed, private equity investments, long-term financial security, asset management, financial strength, corporate culture, wealth management, fortune 500, financial professionals support, private equity, employee workforce, distribution of insurance products, institutional investment, mutual insurance company, revenue and profit figures, whole life insurance, universal life insurance, term life insurance, ira, retirement savings, 529 college savings plan, cash value life insurance, critical illness insurance, accidental death insurance, buy-sell agreements, life insurance calculator, life insurance products, personal finance, financial wellness, certificate of insurance, key person insurance, financial advice, debt management, retirement income planning, financial literacy, living benefits, premium payment, death benefit, policyholder, insurance underwriting, insurance policy types, financial products, policy benefits, tax-deferred growth, financial security, long-term investments, small business solutions, legacy planning, cash accumulation, insurance coverage options, market performance, financial representatives, distribution, construction &amp; real estate</v>
          </cell>
          <cell r="J580" t="str">
            <v>Outlook, Microsoft Office 365, Slack, Hotjar, ASP.NET, Google Font API, Google Maps, Mobile Friendly, Cedexis Radar, Facebook Custom Audiences, Google AdWords Conversion, Linkedin Marketing Solutions, Google Tag Manager, Vimeo, Cornerstone On Demand, iCIMS, SiteCore, Adobe Media Optimizer, YouTube, Incapsula, Qualys Penetration Testing, Rapid7, Security, ServiceNow, Tenable.sc, IBM z/OS Operating System, COBOL, Gem, BMC Compuware File-AID, IBM VSAM, Sardine, Eclipse, GitHub, Apex, Informatica, C# (C Sharp), Salesforce, SQL, MongoDB, Oracle Analytics Cloud, IBM Db2 for Linux, UNIX, and Microsoft Windows, Oracle XML DB, Flatfile, Air, DotNetNuke, Visual Studio, Blazor, FlipHTML5, CSS, Javascript, jQuery, Sass, Entity Framework Core, Linq, Microsoft SQL Server Reporting Services, Azure Devops, Crossfuze TFS Integration, Microsoft Windows Server 2000, VMware, Amazon Linux 2, Tor, Microsoft Exchange, Azure Analysis Services, Microsoft Intune Enterprise Application Management, Micro, Jamf Pro, Microsoft PowerShell, Microsoft VBScript, LogRhythm SIEM, C#, API Gateway, Azure App Service, Azure Monitor, Docker, JWT, Kubernetes, Microsoft Application Insights, Microsoft.NET Core 3.1, OpenAPI, Oracle Talent Management Cloud (formerly Taleo), Cornerstone HR, ADP, Microsoft Office, TrakSYS, Elastic APM, dynaTrace, Datadog, Catalyst, Cisco Nexus Switches, IBM z/VM Operating System, FIS, Broadcom ACF2, Amazon Web Services (AWS), IBM Mainframe, AWS SDK for JavaScript, Git, IntelliJ IDEA, JUnit, Maven, ReadyAPI, Selenium, Microsoft Windows Server 2012, Azure Linux Virtual Machines, PHP, Tableau, IBM Cognos Analytics, FOUNDATION, SAP Crystal Reports, Informatica PowerCenter, Informatica PowerExchange, Informatica MDM â€“ Product 360, Informatica Data Quality, KNIME, Quadient Inspire Platform, Agile GCP Labs, Scrum Do, ChatGPT, .NET, Frame, SES, TriZetto Facets, NICE</v>
          </cell>
          <cell r="O580">
            <v>7600000000</v>
          </cell>
          <cell r="P580">
            <v>4</v>
          </cell>
          <cell r="Q580" t="str">
            <v>Western &amp; Southern Financial Group is a Fortune 500 company based in Cincinnati, Ohio, with a history spanning over 135 years. As the parent company of a diverse range of financial services subsidiaries, it manages over $112.2 billion in assets. The company has received strong credit ratings from major agencies, reflecting its solid financial foundation.
Western &amp; Southern provides a wide array of financial services, including life insurance, annuities, mutual funds, retirement planning, investment management, and brokerage services. Its offerings cater to individuals, families, businesses, foundations, and nonprofits, supported by a network of affiliated and independent agents. The company also contributes significantly to the economy, supporting nearly 189,000 jobs and generating substantial earnings and economic output.</v>
          </cell>
          <cell r="R580">
            <v>1888</v>
          </cell>
        </row>
        <row r="581">
          <cell r="A581" t="str">
            <v>Edustaff</v>
          </cell>
          <cell r="B581">
            <v>0</v>
          </cell>
          <cell r="C581">
            <v>83000</v>
          </cell>
          <cell r="D581" t="str">
            <v>education management</v>
          </cell>
          <cell r="E581" t="str">
            <v>http://www.edustaff.org</v>
          </cell>
          <cell r="F581" t="str">
            <v>http://www.linkedin.com/company/edustaff-llc</v>
          </cell>
          <cell r="G581" t="str">
            <v>Grand Rapids</v>
          </cell>
          <cell r="H581" t="str">
            <v>Michigan</v>
          </cell>
          <cell r="I581" t="str">
            <v>substitute teachers, serving schools, hr consolidated service, educational staffing, paraprofessionals, support staff staffing, education staffing platform, support staff services, support staff onboarding process, teacher staffing, support staff onboarding, employment placement agencies and executive search services, support staff staffing services, higher education staffing, special education staffing, education staffing agency, education hr solutions, support staff staffing support, support staff recruitment, staffing agency, background checks, support staff hr, staffing technology, support staff staffing process, staffing reliability, staffing services, training workshops, support staff support services, services, support staff staffing process automation, special education staff, college staffing, education support services, recruitment, recruitment process automation, education hr services, education staffing provider, staffing platform, support staff recruitment solutions, support staff support system, staff management systems, education staffing, support staff staffing platform, staffing partnership, support staff management, b2b, higher education staff, recruitment solutions, support staff training, background screening, health insurance, support staff support, talent acquisition, staffing and recruitment services, staff management, staffing solutions, education workforce, hr services, hr solutions, education workforce solutions, public school districts, support staff staffing technology, early childhood staffing, government, onboarding, support staff, support staff staffing solutions, staffing for schools, support staff placement, staffing process automation, staffing process efficiency, support staff staffing system, educational support services, customer service, payroll services, substitute staffing, k-12 staffing, employee recruitment, payroll processing, education partnerships, staff retention, substitute teacher training, business model, customer satisfaction, transparent pricing, district partnerships, fill rates, staffing shortages, hr support, administrative workload, teacher recruitment, cost efficiency, employee resources, job applications, substitute teacher application, education services, substitute teacher shortages, district resource allocation, human resources in education, frequent communication, staffing metrics, educational services, performance tracking, flexible staffing, substitute teacher evaluation, referral program, community engagement, online application process, employment eligibility, employment requirements, job opportunities, contract staffing, service efficiency, school district partnerships, teacher retention strategies, resource management, virtual staffing solutions, industry expertise, education</v>
          </cell>
          <cell r="J581" t="str">
            <v>Cloudflare DNS, ElasticEmail, Outlook, DigitalOcean, CloudFlare Hosting, Webflow, Linkedin Marketing Solutions, DoubleClick Conversion, DoubleClick Floodlight, YouTube, Vimeo, Google Font API, Google Analytics, WordPress.org, Gravity Forms, LiveChat, CallRail, Google Tag Manager, Facebook Widget, Nginx, DoubleClick, Mobile Friendly, Facebook Login (Connect), Hubspot, Google Dynamic Remarketing, Facebook Custom Audiences, Circle</v>
          </cell>
          <cell r="L581" t="str">
            <v>Private Equity</v>
          </cell>
          <cell r="M581">
            <v>0</v>
          </cell>
          <cell r="N581">
            <v>44927</v>
          </cell>
          <cell r="O581">
            <v>7500000</v>
          </cell>
          <cell r="Q581" t="str">
            <v>Edustaff is a national educational staffing agency that specializes in recruiting and staffing solutions for K-12 schools, special education programs, early childhood centers, and higher education institutions. Founded in 2010 in Michigan, Edustaff has expanded its reach to serve over 600 public schools across 14 states.
The company is dedicated to helping educators by providing practical staffing solutions that allow them to focus on their students. Edustaff emphasizes partnership, transparency, and care, with a team that includes many members with prior experience in public education. Their services include providing qualified substitute teachers, support staff, and specialized personnel, along with comprehensive HR services such as payroll solutions, absence management, and training workshops. Edustaff operates with a transparent pricing model, ensuring no hidden fees for their clients.</v>
          </cell>
          <cell r="R581">
            <v>2010</v>
          </cell>
        </row>
        <row r="582">
          <cell r="A582" t="str">
            <v>Pilot Catastrophe Services</v>
          </cell>
          <cell r="B582">
            <v>0</v>
          </cell>
          <cell r="C582">
            <v>4000</v>
          </cell>
          <cell r="D582" t="str">
            <v>insurance</v>
          </cell>
          <cell r="E582" t="str">
            <v>http://www.pilotcat.com</v>
          </cell>
          <cell r="F582" t="str">
            <v>http://www.linkedin.com/company/pilot-catastrophe-service</v>
          </cell>
          <cell r="G582" t="str">
            <v>Mobile</v>
          </cell>
          <cell r="H582" t="str">
            <v>Alabama</v>
          </cell>
          <cell r="I582" t="str">
            <v>adjuster training, claims reporting accuracy, claims software integration, claims customer care, claims data, claims customer service excellence, claims inspection, claims data management system, claims data analytics, training and mentorship, claims claims inspection software, claims administration, risk management, claims adjuster licensing support, claims customer service, claims quality assurance, disaster claims handling, claims management software, claims risk management, commercial loss adjustment, claims quality, claims surge support, claims efficiency, claims virtual training programs, claims support services, claims incident management, claims quality control, claims accuracy, claims coordination, claims industry standards compliance, claims process optimization, claims technology platforms, claims industry innovation, claims handling software, claims reporting, claims surge capacity, insurance carrier services, claims real-time data, claims training programs, claims surge capacity solutions, claims workforce scalability, claims data analytics platform, claims data security, catastrophe surge teams, claims technology, customer service, insurance, transportation &amp; logistics, commercial claims, surge capacity, claims remote adjuster deployment, claims technical resources, claims management systems, claims claims processing technology, claims remote management, claims operational efficiency, claims process automation, licensed adjusters, claims training lms, claims industry leader, claims operations, claims workflow management, claims process improvement, commercial property claims, claims industry standards, claims reporting tools, virtual claims adjusting, claims professional development, claims customer satisfaction, claims inspection software, independent adjusting, claims disaster response team, daily claims processing, claims workforce management, claims claims reporting tools, property claims, claims technology platform, claims processing, claims support, claims management oracle, claims workforce, claims innovation, claims operational support, claims workflow automation, financial services, claims data integration, claims claims adjustment, other insurance related activities, virtual adjusting, claims processing technology, claims compliance, catastrophe claims, claims data management, claims logistics, claims mobile solutions, property damage assessment, disaster response, government, b2b, claims virtual training, claims digital tools, claims disaster recovery, claims customer experience, surge workforce support, daily claims, claims management, claims solutions, services, catastrophe response, adjusters on demand, insurance solutions, end-to-end solutions, tpa services, government services, adjusting technology, professional development, virtual training, insurance adjuster, real-time data collection, incident management, damage assessment, on-site managers, supervisory support, flood claims adjusting, wind claims adjusting, fire claims adjusting, hail claims adjusting, complex claims handling, independent adjusting firm, training programs, licensing support, continuous education, estimating platforms, field deployment, managed adjusting services, adjusting resources, concierge service model, insurance carrier partnerships, adjuster coordination, standardized claims packages, insurance industry leadership, client-focused adjusting, adjusters network, community engagement, client relationships, operational excellence, adaptive technology, insurance market solutions, claims processing efficiency, loss mitigation, expert claims adjusters, rapid response team, education</v>
          </cell>
          <cell r="J582" t="str">
            <v>Cloudflare DNS, Amazon SES, Sendgrid, Outlook, Microsoft Office 365, CloudFlare Hosting, Microsoft Azure Hosting, Atlassian Cloud, The Trade Desk, 8x8, iCIMS, SparkPost, Slack, Facebook Login (Connect), reCAPTCHA, Multilingual, Google Font API, Facebook Widget, New Relic, Facebook Custom Audiences, Google Analytics, Nginx, Linkedin Marketing Solutions, WordPress.org, Vimeo, Mobile Friendly, Google Tag Manager, Remote</v>
          </cell>
          <cell r="O582">
            <v>1000000000</v>
          </cell>
          <cell r="Q582" t="str">
            <v>Pilot Catastrophe Services, Inc. is a family-owned insurance adjusting firm established in 1983 by Walter Pilot. The company specializes in processing catastrophe claims for residential, commercial property, and flood claims throughout the United States. With headquarters in Mobile, Alabama, and additional offices in Dallas, Texas, and Hudson, Ohio, Pilot employs approximately 3,200 to 3,900 people and generates annual revenue between $969 million and $1.01 billion.
Pilot offers a range of services, including catastrophe claims handling, flood claims management, and support for complex commercial large loss claims. The firm has a strong focus on disaster recovery and insurance claims management, utilizing technology solutions like the "Settle Assist for Flood" app and the "Pilot Services On-Demand" platform to enhance efficiency and streamline processes. With over 40 years of experience, Pilot is committed to providing individualized client service and maintaining strong partnerships with major insurance carriers and government programs.</v>
          </cell>
          <cell r="R582">
            <v>1983</v>
          </cell>
        </row>
        <row r="583">
          <cell r="A583" t="str">
            <v>Allegiance Staffing LLC</v>
          </cell>
          <cell r="B583">
            <v>0</v>
          </cell>
          <cell r="C583">
            <v>3000</v>
          </cell>
          <cell r="D583" t="str">
            <v>staffing &amp; recruiting</v>
          </cell>
          <cell r="E583" t="str">
            <v>http://www.allegiancestaffing.com</v>
          </cell>
          <cell r="F583" t="str">
            <v>http://www.linkedin.com/company/allegiance-staffing-llc</v>
          </cell>
          <cell r="G583" t="str">
            <v>The Woodlands</v>
          </cell>
          <cell r="H583" t="str">
            <v>Texas</v>
          </cell>
          <cell r="I583" t="str">
            <v>logistic partnering, light industrial staffing, placement, skill trade, clerical, staffing solutions, fullfillment, client satisfaction, compliance, industry verticals, safety training programs, labor cost reduction, local operation, customer satisfaction, temporary staffing, staffing, b2b, manufacturing, net promoter score, job placement, employment services, distribution, client partnership, employee management, employee screening, candidate screening, healthcare, talent acquisition, industry-specific staffing, staff training, community service, recruitment process optimization, employee retention, community engagement, job matching, long-term employment, client relationship management, labor cost efficiency, safety training, recruitment, recruitment process, services, workforce solutions, employee verification, staff development, employment placement agencies and executive search services, staffing agency, temp-to-perm, labor solutions, b2c, consulting, client feedback, workforce management, staffing and recruitment, industry awards, permanent placement, staffing &amp; recruiting, mechanical or industrial engineering, health care, health, wellness &amp; fitness, hospital &amp; health care, employment agencies, professional services</v>
          </cell>
          <cell r="J583" t="str">
            <v>Outlook, WP Engine, Slack</v>
          </cell>
          <cell r="O583">
            <v>361000</v>
          </cell>
          <cell r="P583">
            <v>2</v>
          </cell>
          <cell r="Q583" t="str">
            <v>Allegiance Staffing LLC is a staffing and recruiting firm based in Spring, Texas. Founded in 2002, the company specializes in temporary, temp-to-perm, and permanent placements across various sectors, including light industrial, logistics, manufacturing, and warehousing. With 41 branches in 14 states, Allegiance Staffing employs around 630 people and generates approximately $75.4 million in annual revenue.
The firm utilizes a 3-Phase Hiring Process to connect clients with skilled workers, focusing on skill verification, fair wages, and continuous safety training. Allegiance Staffing has successfully placed over 15,000 workers, achieving a high return request rate from employees. The company serves key industries such as warehousing, manufacturing, hospitality, healthcare, clerical, and call centers, while also offering solutions in logistics, skill trades, IT, and human resources. Guided by core values of honesty and collaboration, Allegiance Staffing aims to be the preferred choice for clients and employees alike.</v>
          </cell>
          <cell r="R583">
            <v>1992</v>
          </cell>
        </row>
        <row r="584">
          <cell r="A584" t="str">
            <v>Elite Staffing Inc</v>
          </cell>
          <cell r="B584">
            <v>0</v>
          </cell>
          <cell r="C584">
            <v>90000</v>
          </cell>
          <cell r="D584" t="str">
            <v>staffing &amp; recruiting</v>
          </cell>
          <cell r="E584" t="str">
            <v>http://www.elitestaffinginc.com</v>
          </cell>
          <cell r="F584" t="str">
            <v>http://www.linkedin.com/company/elite-staffing-inc</v>
          </cell>
          <cell r="G584" t="str">
            <v>Chicago</v>
          </cell>
          <cell r="H584" t="str">
            <v>Illinois</v>
          </cell>
          <cell r="I584" t="str">
            <v>national staffing, professional staffing services, local staffing, contract staffing, staffing mangement solutions, fulltime employment services, staffing, temp employment services, industrial manufacturing, staffing company, national reach, workforce recovery plan, workforce solutions, vendor management, employment solutions, candidate evaluation, staffing services, local staffing agencies, temporary staffing, staffing agency, candidate screening, skills evaluation, staffing for logistics, temp-to-perm, contract employees, workforce planning, administrative staffing, vendor management services, temp staffing programs, staffing process optimization, custom staffing solutions, staffing cost reduction, industrial staffing, temporary employment, on-site staffing, staffing partnerships, employment agency, staffing industry, elite staffing alliance, full-time staffing, b2b, workforce management, staffing for manufacturing, staffing for industrial sectors, direct hire, multi-location staffing, staffing provider, recruitment process outsourcing, staffing process, logistics and distribution, staffing network, staffing compliance services, staffing process automation, industry-specific staffing, employee evaluation, temporary help services, employment services, on-site management, staffing solutions, human resources, workforce recovery, background checks, independent staffing agencies, staffing and employment services, staffing industry solutions, staffing for warehousing, national staffing network, recruitment process, staffing for distribution, skills testing, staffing for high-demand industries, high-volume staffing, staffing technology, services, manufacturing, distribution, transportation &amp; logistics, staffing &amp; recruiting, mechanical or industrial engineering, employment agencies, professional services</v>
          </cell>
          <cell r="J584" t="str">
            <v>Mailchimp Mandrill, Outlook, Microsoft Office 365, Google Cloud Hosting, Slack, Remote, AI</v>
          </cell>
          <cell r="O584">
            <v>250700000</v>
          </cell>
          <cell r="P584">
            <v>1</v>
          </cell>
          <cell r="Q584" t="str">
            <v>Elite Staffing Inc is a staffing and recruiting company based in Chicago, Illinois, established in 1991. The company specializes in providing temporary workers, temp-to-perm placements, direct hire services, and on-site managed programs to businesses across the United States. With annual revenue of $168.8 million, Elite Staffing employs approximately 1,879 people and operates 14 offices in the Chicagoland area.
The company offers a range of staffing solutions, including recruiting, screening, and interviewing across various sectors such as light industrial, skilled industrial, and administrative roles. Elite Staffing's unique approach ensures that all personnel are considered permanent employees, providing consistent employment opportunities while meeting clients' temporary staffing needs. Through the Elite USA National Staffing Alliance, Elite Staffing connects with around 2,000 locally owned staffing companies, enhancing its ability to deliver efficient staffing solutions nationwide.</v>
          </cell>
          <cell r="R584">
            <v>1991</v>
          </cell>
        </row>
        <row r="585">
          <cell r="A585" t="str">
            <v>Library of Congress</v>
          </cell>
          <cell r="B585">
            <v>0</v>
          </cell>
          <cell r="C585">
            <v>3100</v>
          </cell>
          <cell r="D585" t="str">
            <v>libraries</v>
          </cell>
          <cell r="E585" t="str">
            <v>http://www.loc.gov</v>
          </cell>
          <cell r="F585" t="str">
            <v>http://www.linkedin.com/company/library-of-congress</v>
          </cell>
          <cell r="G585" t="str">
            <v>Washington</v>
          </cell>
          <cell r="H585" t="str">
            <v>District of Columbia</v>
          </cell>
          <cell r="I585" t="str">
            <v>business services, enterprise software, software, information technology, non-profit, innovation, digital platforms, digital collections, digital collections platforms, public programs, digital cataloging, online databases, cultural preservation, library services, research tools, public engagement, research databases, digital collections management, digital collections resources, cultural heritage, digital collections tools, digital collections platform, digital collections dissemination, long-term preservation, government, digital archives, educational resources, digital collections initiatives, digital collections innovation, digital collections technology, cultural institution, education, digital collections management systems, digital collections projects, web search portals, libraries, archives, and other information services, digital collections systems, public resources, historical collections, digital collections access, digital collections services, digital library services, digital library, library collections, digital collections development, collection preservation, largest library, collaborative projects, digital content, research support, research assistance, digital collections collaboration, library history, collection digitization, collection management, digital access, digital collections solutions, public education, public access, digital collections preservation, digital collections infrastructure, digital preservation systems, digital preservation, digital collections strategy, services, digital preservation technology, library, historical documents, audio recordings, u.s. copyright office, legislative research, exhibitions, manuscripts, photographs, maps, archival materials, multimedia, primary sources, community engagement, online catalog, interlibrary loan, special collections, folk life, poetry, literacy programs, national book festival, music archives, historical newspapers, classical music, live events, educational outreach, public history, educational workshops, author events, community programs, american history, preservation, media relations, research centers, law library, volunteer projects, interactive programs, annual awards, cultural institutions, taxpayer resources, civic engagement, national initiatives, educational grants, creative works, b2b, enterprises, computer software, information technology &amp; services, nonprofit organization management, events services, public relations &amp; communications</v>
          </cell>
          <cell r="J585" t="str">
            <v>Cloudflare DNS, Microsoft Office 365, CloudFlare Hosting, Gmail, Google Apps, CloudFlare, Loop11, Amazon SES, Adobe Marketing Cloud, Kaltura, Microsoft-IIS, Adobe Media Optimizer, Mobile Friendly, Google Tag Manager, Android, Zoomdata, Econda, CONTROL</v>
          </cell>
          <cell r="O585">
            <v>673457000</v>
          </cell>
          <cell r="Q585" t="str">
            <v>The Library of Congress (LOC) is the largest library in the world and serves as the research arm of the U.S. Congress. Established in 1800, it aims to acquire, organize, preserve, and sustain a comprehensive record of American history and universal knowledge. The LOC began with a modest collection of books and has grown to hold over 176 million items, including books, manuscripts, maps, and digital materials in more than 400 languages.
The LOC provides a range of services, including legislative research support for Congress, public access to its collections for individuals aged 16 and older, and administration of the U.S. copyright system. It also supports research libraries and serves specialized communities, such as the blind and physically handicapped. Through exhibitions, events, and online resources, the LOC engages and informs the American public while preserving its vast collections for future generations.</v>
          </cell>
          <cell r="R585">
            <v>1800</v>
          </cell>
        </row>
        <row r="586">
          <cell r="A586" t="str">
            <v>Office of the Comptroller of the Currency</v>
          </cell>
          <cell r="B586">
            <v>0</v>
          </cell>
          <cell r="C586">
            <v>3700</v>
          </cell>
          <cell r="D586" t="str">
            <v>banking</v>
          </cell>
          <cell r="E586" t="str">
            <v>http://www.occ.gov</v>
          </cell>
          <cell r="F586" t="str">
            <v>http://www.linkedin.com/company/office-of-the-comptroller-of-the-currency</v>
          </cell>
          <cell r="G586" t="str">
            <v>Washington</v>
          </cell>
          <cell r="H586" t="str">
            <v>District of Columbia</v>
          </cell>
          <cell r="I586" t="str">
            <v>risk management, bank regulation, economics, bank supervision, banking regulations, banking law enforcement, consumer protection, banking industry, banking regulation authority, banking risk assessment, banking compliance monitoring tools, bank licensing, financial stability, banking oversight compliance, wealth management, banking supervision regulations, enforcement actions, banking enforcement strategies, banking laws, banking regulation framework, banking regulation enforcement, banking supervision frameworks, bank governance, financial technology, bank regulation authority, banking oversight activities, banking compliance automation, banking risk controls, banking compliance analytics, regulatory guidance, banking supervision, banking regulatory guidance, banking, banking regulation modernization, anti-money laundering, bank supervision process, regulatory compliance, banking regulation digital tools, banking oversight mechanisms, banking supervision best practices, banking enforcement procedures, banking oversight digital transformation, banking supervision technology, bank examination, compliance, banking regulation data management, banking supervision risk models, banking regulation updates, b2b, banking supervision analytics, banking regulation compliance, banking enforcement actions, banking enforcement data systems, financial regulation, commercial banking, federal banking system, regulatory oversight, bank chartering process, banking supervision standards, banking compliance risk management, foreign bank supervision, banking compliance monitoring, banking compliance procedures, banking regulation enforcement actions, banking compliance audits, banking regulatory framework, banking oversight best practices, banking compliance, banking compliance standards, banking enforcement, banking compliance software, banking enforcement data analysis, banking legal framework, banking law enforcement tools, government, counter-terrorist financing, supervisory examinations, banking enforcement policies, banking regulation policies, asset management, banking risk assessment tools, financial oversight, banking industry standards, banking regulation innovation, banking oversight analytics, capital markets, banking standards, banking supervision practices, bank compliance programs, bank safety and soundness, banking supervision reports, banking oversight, financial institution oversight, banking supervision data analysis, banking regulation compliance tools, banking enforcement technology, banking supervision tools, bank chartering, federal banking regulation, financial institutions, investment management, banking supervision procedures, financial regulations, community reinvestment act, bank examiner, licensing, corporate governance, bank operations, suspicious activity report, operational risk, mortgage banking, credit risk, conduct risk, bank accounting, examinations, legal interpretations, policy development, financial literacy, supervisor training, third-party relationships, bank policies, capital adequacy, data privacy, international banking, federal savings associations, national banks, bank charters, diversity and inclusion, community affairs, job opportunities, career development, strategic planning, economic analysis, public comments, consumer compliance, equity in lending, whistleblower protections, internal controls, market risk, finance, legal, financial services, finance technology, information technology &amp; services</v>
          </cell>
          <cell r="J586" t="str">
            <v>Cloudflare DNS, ShareThis, Mobile Friendly, Google Tag Manager, CrazyEgg, Google AdSense, Adobe Campaign, CATS, JAWS Inspect</v>
          </cell>
          <cell r="O586">
            <v>1306729000</v>
          </cell>
          <cell r="Q586" t="str">
            <v>The Office of the Comptroller of the Currency (OCC) is an independent bureau of the U.S. Department of the Treasury, established in 1863. It serves as the primary federal regulator of the national banking system in the United States. The OCC's mission is to ensure that national banks and federal savings associations operate safely, provide fair access to financial services, and comply with laws and regulations.
The OCC charters, regulates, and supervises national banks and federal savings associations, as well as federal branches of foreign banks. Its core activities include conducting on-site examinations, issuing regulations, and evaluating applications for new bank charters. The agency supervises approximately $14.1 trillion in financial institution assets, ensuring sound operations and compliance with consumer banking laws. The OCC is led by the Comptroller of the Currency, who is nominated by the president and confirmed by the Senate.</v>
          </cell>
          <cell r="R586">
            <v>1863</v>
          </cell>
        </row>
        <row r="587">
          <cell r="A587" t="str">
            <v>Seminole Hard Rock Hotel &amp; Casino Tampa</v>
          </cell>
          <cell r="B587">
            <v>0</v>
          </cell>
          <cell r="C587">
            <v>5000</v>
          </cell>
          <cell r="D587" t="str">
            <v>gambling &amp; casinos</v>
          </cell>
          <cell r="E587" t="str">
            <v>http://casino.hardrock.com/tampa</v>
          </cell>
          <cell r="F587" t="str">
            <v>http://www.linkedin.com/company/seminole-hard-rock-hotel-&amp;-casino-tampa</v>
          </cell>
          <cell r="G587" t="str">
            <v>Tampa</v>
          </cell>
          <cell r="H587" t="str">
            <v>Florida</v>
          </cell>
          <cell r="I587" t="str">
            <v>gambling facilities &amp; casinos, casino entertainment, casino management systems, digital entertainment, music memorabilia collection, casino expansion projects, b2c, live entertainment, hospitality management, luxury amenities, casino branding strategies, casino technology, luxury accommodations, casino hospitality services, florida casino, multimedia displays, e-commerce, luxury hotel amenities, casino memorabilia displays, casino resort, casino security systems, luxury dining, casino digital solutions, casino, casinos (except casino hotels), economic impact, casino revenue management, casino technology innovations, guest services, event center, casino and gaming, dining, casino security technology, casino player engagement, casino digital transformation, entertainment technology, entertainment events, casino customer loyalty, gaming, florida gaming industry, slots, tribal ownership, casino marketing strategies, table games, entertainment, high-stakes gambling, casino multimedia displays, online gaming, luxury hotel, casino multimedia experience, entertainment venue, player loyalty, casino marketing, casino customer experience, casino industry trends, casino expansion, retail, music-themed casino, music memorabilia, casino loyalty rewards, casino industry innovation, casino guest experience enhancement, digital gaming technology, hospitality, casino loyalty program, casino branding and marketing, services, casino entertainment offerings, casino loyalty programs, resort hotels, casino revenue growth, tribal ownership of casinos, casino technology integration, casino event hosting, hotel, gaming technology, player tracking systems, florida tourism, casino branding, guest experience, hospitality services, resort, casino digital signage, luxury suites, customer service, mobile app, casino management software, hotels, casino promotions, sports betting, casino guest engagement, music memorabilia display, tribal gaming, tribal gaming enterprise, casinos, sportsbook, live music, rewards programs, unity loyalty, poker, slot machines, gourmet restaurants, resort amenities, high-stakes bingo, gift cards, concert venues, event spaces, live events, cultural heritage, rewards redemption, innovative technology, immersive experiences, dining options, guitar hotel, spa services, casual dining, convenience services, responsible gaming, front money, casino credit services, self-pay jackpot, quikticket, power bank, progressive jackpot slots, live dealer games, social gaming apps, casino credit, entertainment packages, beach resorts, family-friendly activities, vip experiences, hard rock memorabilia, gambling &amp; casinos, leisure, travel &amp; tourism, consumer internet, consumers, internet, information technology &amp; services, games, events, events services, mobile apps, american (traditional), arts &amp; entertainment, beauty &amp; spas, chinese, day spas, fashion, men's clothing, noodles, restaurants, sandwiches, seafood, shopping, steakhouses, sushi bars, women's clothing</v>
          </cell>
          <cell r="J587" t="str">
            <v>Cloudflare DNS, CloudFlare Hosting, Remote</v>
          </cell>
          <cell r="P587">
            <v>8</v>
          </cell>
          <cell r="Q587" t="str">
            <v>Seminole Hard Rock Hotel &amp; Casino Tampa is a premier gaming resort located on the Tampa Reservation in Florida. Owned and operated by the Seminole Tribe of Florida, it opened in 2004 after evolving from a bingo hall and smoke shop. The casino spans over 190,000 square feet, making it one of the largest in the world, featuring 5,230 slot machines and 168 table games, including a state-of-the-art poker room.
The resort includes an AAA Four-Diamond-rated hotel with 802 rooms, offering modern amenities for a luxurious stay. Guests can enjoy a variety of dining options across 13 restaurants, including upscale venues like Council Oak Steaks &amp; Seafood. The Hard Rock Event Center hosts concerts and events, while additional amenities include a large pool deck, a spa, and nightlife venues. The resort plays a significant role in boosting local tourism, attracting visitors with its unique blend of gaming, dining, and entertainment experiences.</v>
          </cell>
          <cell r="R587">
            <v>2004</v>
          </cell>
        </row>
        <row r="588">
          <cell r="A588" t="str">
            <v>Tradesmen International</v>
          </cell>
          <cell r="B588">
            <v>0</v>
          </cell>
          <cell r="C588">
            <v>5600</v>
          </cell>
          <cell r="D588" t="str">
            <v>staffing &amp; recruiting</v>
          </cell>
          <cell r="E588" t="str">
            <v>http://www.tradesmeninternational.com</v>
          </cell>
          <cell r="F588" t="str">
            <v>http://www.linkedin.com/company/tradesmen-international-inc</v>
          </cell>
          <cell r="G588" t="str">
            <v>Macedonia</v>
          </cell>
          <cell r="H588" t="str">
            <v>Ohio</v>
          </cell>
          <cell r="I588" t="str">
            <v>osha compliant safety training, marine yachting industries, wind tech energy, marine yachting, recruiting staffing for commercial, travel, manufacturing fabrication, commercial industrial, total labor support services, heavy industrial, productivity consulting, nccer skill assessment, recruitment staffing services, marine amp yachting industries, recruitment amp staffing services, institutional residential, recruiting amp staffing for commercial, power generation staffing, labor cost control, manufacturing, construction workforce safety, craftworker training, construction project support, construction staffing logistics, structural steel workers, construction workforce optimization, power plant staffing, project staffing, commercial construction staffing, construction safety trainers, construction safety audits, power generation technicians, facility management, turnaround specialists, construction staffing solutions, construction labor vetting, construction labor compliance, welders, construction labor cost savings, labor legislation compliance, construction staffing platform, construction labor optimization tools, renewable energy construction workers, millwrights, residential construction, construction workforce planning, industrial pipefitters, construction labor solutions, construction labor efficiency, industrial staffing, construction workforce safety training, industrial labor support, construction project staffing, turbine mechanics, construction staffing industry, power plant shutdown workers, craftworker certification, construction staffing, construction industry, electricians, pipefitters, marine vessel construction, construction staffing agency, construction labor efficiency tools, marine shipyard staffing, labor management systems, construction labor market, construction labor pool, construction safety training, temporary craftworkers, construction staffing technology platforms, construction staffing trends, construction project management, skilled craftworkers, construction workforce analytics, construction safety standards, labor cost management, transportation &amp; logistics, services, construction, construction labor analytics, outage support staff, alternative fuels project workers, government, skilled trades staffing, skilled labor supply, labor relations, construction labor safety, masons, heavy industrial project staffing, construction labor supply chain, labor cost analysis, labor challenge solutions, construction safety programs, construction site safety, riggers, industrial safety management, b2b, heavy equipment operators, refinery workers, industrial construction staffing, labor cost reduction, construction industry staffing, construction safety, craftworker vetting, shipyard workers, construction labor scheduling, safety training, heavy industrial staffing, temporary help services, residential construction staffing, labor productivity consulting, ironworkers, construction workforce development, hazardous environment workers, labor productivity tools, marine construction workers, energy &amp; utilities, hvac technicians, industrial fabrication workers, workforce management, contingent workforce, construction labor tracking, construction workforce solutions, construction staffing process automation, concrete workers, safety compliance, industrial workforce management, industrial safety compliance, consulting, construction staffing network, construction labor cost control systems, construction management, construction staffing technology, construction safety standards compliance, construction labor management software, construction workforce safety programs, power plant maintenance workers, construction staffing services, marine construction staffing, industrial project labor, commercial construction, osha training, skilled labor, temporary workers, workforce productivity, osha compliance, craftworkers, labor productivity, shutdown turnaround staffing, renewable energy workers, marine construction, skilled trades, consulting services, employment services, project support, client satisfaction, worker benefits, hiring solutions, contractor partnerships, on-demand workforce, skill training, employee testimonials, job seeker support, risk mitigation, crew management, staffing solutions, job placement, local labor markets, flexible staffing, workforce optimization, sourcing craftworkers, unemployment cost mitigation, core staffing strategy, employee retention, tailored staffing solutions, merit-based pay, rapid response staffing, trade industry expertise, craftworker recruitment, compliance strategies, employee onboarding, national recruiting center, construction &amp; real estate, mechanical or industrial engineering, staffing &amp; recruiting, management consulting</v>
          </cell>
          <cell r="J588" t="str">
            <v>CloudFlare CDN, Salesforce, Amazon SES, Outlook, Pardot, MailChimp SPF, CloudFlare Hosting, Drift, iCIMS, Facebook Custom Audiences, YouTube, Google Tag Manager, Linkedin Marketing Solutions, Facebook Login (Connect), Vimeo, Cedexis Radar, Mobile Friendly, Adobe Media Optimizer, Facebook Widget, WordPress.org, Bootstrap Framework</v>
          </cell>
          <cell r="L588" t="str">
            <v>Merger / Acquisition</v>
          </cell>
          <cell r="M588">
            <v>0</v>
          </cell>
          <cell r="N588">
            <v>42736</v>
          </cell>
          <cell r="O588">
            <v>939800000</v>
          </cell>
          <cell r="Q588" t="str">
            <v>Tradesmen International is a leading construction staffing and labor consulting company in North America, founded in 1992. The company specializes in providing skilled craftworkers to construction contractors and industrial businesses, helping them manage workforce fluctuations. With over 150 recruitment and operations facilities across North America and a National Recruiting Center in Cleveland, Ohio, Tradesmen International employs approximately 3,435 people and reported annual revenue of $60.5 million in 2024.
The company offers a range of services, including contingent skilled craftworker placement, labor productivity consulting, OSHA safety training, skill assessment, and labor cost management. Tradesmen International serves various sectors, including commercial, residential, heavy industrial, energy, and shipbuilding, and is recognized as a strategic partner by major industry organizations. The company prioritizes safety, honesty, customer responsiveness, and quality in all its operations, ensuring a commitment to both clients and craftworkers. Additionally, Tradesmen provides a comprehensive benefits package to its employees, enhancing their work experience and support.</v>
          </cell>
          <cell r="R588">
            <v>1992</v>
          </cell>
        </row>
        <row r="589">
          <cell r="A589" t="str">
            <v>Plexus Worldwide</v>
          </cell>
          <cell r="B589">
            <v>0</v>
          </cell>
          <cell r="C589">
            <v>7400</v>
          </cell>
          <cell r="D589" t="str">
            <v>health, wellness &amp; fitness</v>
          </cell>
          <cell r="E589" t="str">
            <v>http://www.plexusworldwide.com</v>
          </cell>
          <cell r="F589" t="str">
            <v>http://www.linkedin.com/company/plexus-worldwide-inc-</v>
          </cell>
          <cell r="G589" t="str">
            <v>Scottsdale</v>
          </cell>
          <cell r="H589" t="str">
            <v>Arizona</v>
          </cell>
          <cell r="I589" t="str">
            <v>weightloss, breast health, weight loss, health &amp; wellness, supplements, social marketing, healthcare, breast cancer, breast, electrical products, technology, wellness &amp; fitness services, probiotics, global wellness industry, gut health focus, support for nervous system health, brand ambassadors, skincare, multivitamins, weight management, direct sales, skincare products, business opportunity, health supplements, product development, product backing, health-focused products, employee culture, wellness, probiotic formulations, innovative health solutions, scientific research, health and wellness solutions, wellness community, supplement industry, customer empowerment, consumer health products, product formulation, customer support, brand ambassador program, direct sales network, employee satisfaction, personalized support, nutrition, business growth, direct selling, customer engagement, in-person sales, private wellness company, natural supplement formulations, direct selling model, support for nervous system, b2c, health and wellness, independent brand ambassadors, community engagement, health and wellness empowerment, product distribution, natural health products, independent distributors, vitamins, skincare and health products, community-driven wellness, online sales, private wellness business, global direct selling, personal care, health and wellness industry, weight management solutions, revenue growth, wellness products, community impact, support for digestive health, scientific formulation, holistic health, support for weight loss, product innovation, natural supplements, gut health, whole-body wellness, industry recognition, microbiome, digestive wellness, prebiotics, nutritional supplements, immune support, natural ingredients, health improvement, microbiome support, healthy lifestyle, nutritional balance, plant-based, dietary supplements, health education, preventative health, healthy digestion, detox products, skin health, energy boost, metabolism support, nutritional guidance, fitness supplements, herbal remedies, clinical research, balanced diet, sustainable health, functional foods, wellness coaching, personalized nutrition, family health, stress management, healthy aging, nutritional science, natural healing, food supplements, wellness innovation, essential nutrients, health trends, impactful products, evidence-based, user testimonials, distribution, consumer products &amp; retail, health, wellness &amp; fitness, marketing &amp; advertising, health care, hospital &amp; health care</v>
          </cell>
          <cell r="J589" t="str">
            <v>Route 53, Outlook, Zendesk, ADP Workforce Now, Oracle Cloud, Media Temple SSL, Atlassian Cloud, Five9, Emma, Greenhouse.io, Slack, Wistia, Hotjar, Ruxit, Google Tag Manager, Facebook Login (Connect), Multilingual, Qualtrics, Mobile Friendly, Facebook Custom Audiences, Facebook Widget, New Relic, Nginx, Canva, Descript, Later, Notion, Brandfolder, Kubernetes, AWS Analytics, Terraform, AWS CloudFormation, Docker, dynaTrace, FlipHTML5, Adobe Creative Suite, Cascade CMS</v>
          </cell>
          <cell r="O589">
            <v>454000000</v>
          </cell>
          <cell r="Q589" t="str">
            <v>Plexus Worldwide is a direct selling company based in Scottsdale, Arizona, that specializes in wellness products aimed at gut health, weight management, nutrition, and skincare. Founded in 2008, Plexus operates through a network of independent Brand Ambassadors in at least four countries, empowering them to share products and support customers in achieving their wellness goals.
The company offers over 25 premium wellness products, focusing on gut health and microbiome support, weight management supplements, general nutrition, and skincare. Plexus provides an annual membership that grants access to exclusive resources and business tools for both VIP customers and Brand Ambassadors. With an estimated annual revenue of around $454 million and a commitment to employee well-being, Plexus has been recognized as a top employer in the direct selling industry. The company emphasizes community support and professional development, contributing significantly to the economy in various regions, including the U.S., Australia, Canada, and Mexico.</v>
          </cell>
          <cell r="R589">
            <v>2008</v>
          </cell>
        </row>
        <row r="590">
          <cell r="A590" t="str">
            <v>Leggett &amp; Platt</v>
          </cell>
          <cell r="B590">
            <v>0</v>
          </cell>
          <cell r="C590">
            <v>18000</v>
          </cell>
          <cell r="D590" t="str">
            <v>furniture</v>
          </cell>
          <cell r="E590" t="str">
            <v>http://www.leggett.com</v>
          </cell>
          <cell r="F590" t="str">
            <v>http://www.linkedin.com/company/leggett-&amp;-platt</v>
          </cell>
          <cell r="G590" t="str">
            <v>Carthage</v>
          </cell>
          <cell r="H590" t="str">
            <v>Missouri</v>
          </cell>
          <cell r="I590" t="str">
            <v>hydraulic cylinders, home furniture, work furniture, flooring products, adjustable beds, aerospace, machinery, bedding, wire, foam, automotive, manufacturing, consumer durables, furniture &amp; home furnishings manufacturing, b2b, automotive support systems, stormwater management products, high-performance foam, raw materials sourcing, geosynthetic erosion control, quality control, patented products, industrial machinery manufacturing, building materials, stormwater drainage fabrics, market expansion, e-commerce, d2c, industrial automation, risk management, market diversification, customer solutions, manufacturing facilities, ground erosion control fabrics, specialized industrial fabrics, automotive support, aerospace tubing solutions, engineering products, inventory management, industry verticals, high-strength steel wire, custom furniture components, automotive seating, quality assurance, flooring underlayment, energy efficiency, product innovation, product engineering, industrial manufacturing, bedding components, raw materials, global supply network, specialty foam chemicals, automotive interior supports, vertical integration, aerospace structural components, supply chain logistics, innovation, retail, industrial automation components, flooring underlayment materials, diversified manufacturing, global operations, supply chain management, automotive seating systems, product design, furniture hardware, aircraft interior parts, industrial hydraulic systems, flooring soundproofing materials, noise reduction flooring, research and development, customized foam products, services, product customization, automotive comfort systems, automotive lightweight components, hydraulic cylinder manufacturing, consumer goods supplier, automotive safety supports, aerospace tubing, aerospace products, aircraft cabin components, flooring solutions, financial reporting, ground stabilization fabrics, cost efficiency, industrial components, product development, sustainability, cost reduction, specialty foam, sustainable manufacturing, furniture, ergonomic office components, manufacturing technology, raw material sourcing, aerospace interior systems, manufacturing automation, customized bedding solutions, office furniture components, bedding products, innerspring mattresses, furniture components, sustainable practices, manufacturing equipment, comfort technology, environmental compliance, market share, diversification strategy, r&amp;d innovation, customer support, e-commerce solutions, market competitiveness, patent portfolio, machinery and systems, financial performance, employee empowerment, product integrity, customer satisfaction, logistics solutions, foam technology, capital expenditure, long-term growth, strategic acquisitions, dividend payout, stock repurchases, corporate governance, supply chain disruptions, trade regulations, customer relationships, market trends, financial analysis, market positioning, distribution, mechanical or industrial engineering, home decor, consumer internet, consumers, internet, information technology &amp; services, environmental services, renewables &amp; environment, logistics &amp; supply chain, research &amp; development</v>
          </cell>
          <cell r="J590" t="str">
            <v>AT&amp;T DNS, Sendgrid, Outlook, Microsoft Azure Hosting, Amazon AWS, OneTrust, SuccessFactors (SAP), Slack, Mobile Friendly, Vimeo, reCAPTCHA, Google Tag Manager, Remote, AI, Infor SyteLine / Infor CloudSuite Industrial, Microsoft Office, AC500 PLC, Dassault SOLIDWORKS, Wider Planet, MercuryGate TMS, Siemens SIMATIC HMI (Human Machine Interface), Awin, Lansweeper, SAP SuccessFactors, GRIN, SES, Brocade Switches, Microsoft Excel, Google AdWords Conversion, mabl, UKG Pro, CATIA, Arena PLM, Salesforce CRM Analytics, Visio, Blue Yonder Order Management, Adobe, Microsoft PowerPoint, WebOffice, BASE, Omniture (Adobe), Teamcenter, VMware SD-WAN, Amazon Web Services (AWS), Route, Micro, SAP Systems Management, Laserfiche, CNC Software, ICP, Azure SQL Managed Instance, AWS Control Tower, Intel, , BobCAD-CAM, SAP Material Requirement Planning (MRP), Cascade CMS, eMaint CMMS, CONTROL, Red Hat Fuse, Act!, WebPT, Homestead, Excel4Apps, Gem, ISO+â„¢, Microsoft Fabric, PowerBI Tiles, DAX, Power Query, JD Edwards World, , ADP, Microsoft Bing Speech API, Leadfeeder, .NET, Loom, Google Analytics, Sigma, Ning, Mode, Electron, 24-7 Media, SAP, Admin, Infinity Tracking, Vertex, SAP Data Migration, Motigo, Pipedrive, LoopFuse, Tor, ABB Robotics, OneTrust Tech Risk &amp; Compliance, Quip, , InfinityQS ProFicient, Box, UPS Supply Chain Solutions, ESET, EMC, Absorb, Olo, Altair Radioss, ISA Web Publishing Load Balancer, S&amp;P Capital IQ Pro, Akamai App &amp; API Protector, Secured MVC Forum on Windows 2012 R2, Verify, YieldBot, Mattermost, Zoho Projects, Unity, BERT, edX, OpenProject, Google Cloud Machine Learning Engine, Microsoft Teams Rooms, SharePoint, , Azure Active Directory B2C, Automic Automation, CET, Lytics, AutoCAD, LabVIEW, IQMS, HPE MSA, VMware vCenter CapacityIQ, DatoCMS, Turn, Azure Virtual Machine Scale Sets, Eyefinity OfficeMate, Wasp Barcode, SAS Business Intelligence, Feathr, Sage Timeslips, accessiBe, Minitab Statistical Software</v>
          </cell>
          <cell r="K590">
            <v>11714155</v>
          </cell>
          <cell r="L590" t="str">
            <v>Debt Financing</v>
          </cell>
          <cell r="N590">
            <v>44805</v>
          </cell>
          <cell r="O590">
            <v>4055100000</v>
          </cell>
          <cell r="Q590" t="str">
            <v>Leggett &amp; Platt, Incorporated is a global manufacturer based in Carthage, Missouri, founded in 1883. The company specializes in engineered components and products across various industries, including bedding, furniture, flooring, automotive, and aerospace. With approximately 20,000 employees and 135 manufacturing facilities in 18 countries, Leggett &amp; Platt operates through 15 business units.
The company has a rich history, starting with the invention of the spiral steel coil bedspring. Over the years, it has expanded its product offerings to include innerspring units, adjustable beds, automotive seating components, and aerospace tubing products. Leggett &amp; Platt emphasizes innovation and has developed patented technologies like the Mira-CoilÂ® innerspring. The company is committed to ethical practices and has evolved from its origins in bedding to become a diversified supplier for various sectors.</v>
          </cell>
          <cell r="R590">
            <v>1883</v>
          </cell>
        </row>
        <row r="591">
          <cell r="A591" t="str">
            <v>Talent Solutions TAPFIN</v>
          </cell>
          <cell r="B591">
            <v>0</v>
          </cell>
          <cell r="C591">
            <v>6500</v>
          </cell>
          <cell r="D591" t="str">
            <v>human resources</v>
          </cell>
          <cell r="E591" t="str">
            <v>http://www.tapfin.com</v>
          </cell>
          <cell r="F591" t="str">
            <v>http://www.linkedin.com/company/talent-solutions-tapfin</v>
          </cell>
          <cell r="G591" t="str">
            <v>Houston</v>
          </cell>
          <cell r="H591" t="str">
            <v>Texas</v>
          </cell>
          <cell r="I591" t="str">
            <v>human capital management, vendor management solutions, integrated resource fulfillment, services procurement management, contingent workforce management, managed service provider, human resources services, talent acquisition process optimization, workforce data insights, workforce risk mitigation, services, on-demand recruitment, talent acquisition analytics, volume hiring, recruitment process outsourcing, workforce data management, workforce analytics platform, msp solutions, volume hiring solutions, talent pipeline analytics, consulting, workforce data-driven decisions, risk management, workforce management technology, workforce performance, msp, generative ai, business services, global talent sourcing, talent strategy, onboarding solutions, external talent management, talent analytics, talent management software, external talent pool, workforce compliance, workforce management, talent acquisition, contingent workforce analytics, workforce planning and analytics, workforce transformation technology, contingent workforce outsourcing, workforce planning, contingent labor program management, global staffing services, workforce planning strategies, workforce performance improvement, workforce management platform, talent engagement tools, b2b, workforce analytics, large-scale recruiting, contingent workforce, workforce compliance management, workforce technology integration, workforce transformation consulting, sourcing channel optimization, workforce cost efficiency, full cycle recruitment, workforce analytics reporting, workforce scalability solutions, talent pooling, global talent acquisition, total talent management, workforce analytics tools, talent engagement, talent sourcing optimization, workforce optimization, workforce data integration, global workforce analytics, talent sourcing, workforce scalability, workforce reporting, recruitment technology, workforce data security, workforce solutions, workforce management consulting, external talent sourcing, workforce management best practices, workforce lifecycle management, workforce agility, contingent labor solutions, talent pipeline development, talent sourcing strategies, volume hiring technology, external talent pool development, workforce performance metrics, contingent staffing solutions, external talent engagement, workforce transformation, government, workforce cost analysis, talent acquisition platform, workforce planning tools, talent pipeline management, workforce risk assessment, large enterprise recruitment, workforce transformation services, candidate screening, global talent management solutions, candidate sourcing, digital workforce solutions, workforce risk management, candidate screening tools, workforce cost savings, workforce compliance solutions, onboarding automation, global staffing solutions, workday integration, digital talent management, management consulting services, worker tracking, statement of work management, talent solutions, freelancer management, direct sourcing, payroll compliance, alternative workforce solutions, labor market insights, cost savings, independent contractor management, gig economy engagement, data-driven solutions, employee onboarding, resource management, supplier performance, operational efficiency, risk mitigation, strategic workforce planning, employer branding, employee engagement strategies, workforce sustainability, digital platform solutions, job candidate tracking, data privacy compliance, skills assessment, market competitive intelligence, scalable workforce solutions, hr technology integration, change management consulting, budgeting for workforce, total talent lifecycle, supply chain management, employee retention strategies, recruiting strategies, process automation solutions, labor compliance management, logistics &amp; supply chain</v>
          </cell>
          <cell r="J591" t="str">
            <v>Cloudflare DNS, Outlook, Microsoft Office 365, CloudFlare Hosting, OneTrust, StackAdapt, The Trade Desk, Slack, Salesforce, Hubspot, Google Tag Manager, Mobile Friendly, Avature, Remote, AI</v>
          </cell>
          <cell r="O591">
            <v>227100000</v>
          </cell>
          <cell r="Q591" t="str">
            <v>TAPFIN is a managed service provider specializing in global solutions for contingent workforce management. As part of Talent Solutions, TAPFIN focuses on optimizing sourcing, quality, costs, and risks to drive measurable business results. The company supports workforce transformation throughout the talent life cycle, including attraction, acquisition, upskilling, development, and retention.
TAPFIN offers a comprehensive suite of services for managing contingent and alternative workforces. This includes contingent workforce management, Statement of Work (SOW) management, and alternative workforce solutions such as freelancer management and direct sourcing. The company emphasizes data-driven insights and technology to enhance visibility and streamline processes. Additional capabilities include payroll and compliance management, worker tracking, and consulting services to support organizations in optimizing their talent strategies.</v>
          </cell>
          <cell r="R591">
            <v>1972</v>
          </cell>
        </row>
        <row r="592">
          <cell r="A592" t="str">
            <v>Canon USA Business</v>
          </cell>
          <cell r="B592">
            <v>0</v>
          </cell>
          <cell r="C592">
            <v>3700</v>
          </cell>
          <cell r="D592" t="str">
            <v>management consulting</v>
          </cell>
          <cell r="F592" t="str">
            <v>http://www.linkedin.com/company/canonusa-business</v>
          </cell>
          <cell r="G592" t="str">
            <v>Melville</v>
          </cell>
          <cell r="H592" t="str">
            <v>New York</v>
          </cell>
          <cell r="I592" t="str">
            <v>office solutions, document workflow, hardware, software, business consulting &amp; services, information technology &amp; services, management consulting</v>
          </cell>
          <cell r="J592" t="str">
            <v>Amazon CloudFront, Route 53, Amazon AWS, Bluekai, Bing Ads, TubeMogul, Drupal, accessiBe, Atlassian Cloud, OneTrust, React Redux, MongoDB, Salesforce Live Agent, SparkPost, Pardot, Salesforce, Apache, JW Player, CompuSystems, LiveRamp, Linkedin Widget, Magento, Visa Checkout, osCommerce, BillMeLater, Facebook Widget, OpinionLab, Boomerang JS library, Multilingual, Scene7, Google translate API, Bootstrap Framework, dynaTrace, Google Maps, Google Font API, Twitter Advertising, Mobile Friendly, DotNetNuke, Stripe, Omniture (Adobe), Facebook Custom Audiences, WordPress.org, DoubleClick Floodlight, Webex, BoldChat, IBM Websphere, Open AdStream (Appnexus), DoubleClick, Vimeo, VisiStat, Perfect Audience, ON24, Google Dynamic Remarketing, The Trade Desk, Linkedin Marketing Solutions, SOASTA, Google Play, Google Analytics, Adobe Media Optimizer, Marketo, Google Tag Manager, Nginx, Bazaarvoice, YouTube, SharpSpring, Google Maps (Non Paid Users), Linkedin Login, AngularJS, Adobe CQ, DoubleClick Conversion, iCIMS, Google AdWords Conversion, Facebook Login (Connect), Paypal, ASP.NET, Shutterstock, reCAPTCHA, iTunes, New Relic, Google translate widget, Typekit, Cedexis Radar, Wistia, AppNexus, Microsoft-IIS, CrazyEgg, OpenSSL, Remote</v>
          </cell>
          <cell r="Q592" t="str">
            <v>Canon U.S.A., Inc. is the American subsidiary of Canon Inc., a global leader in imaging and optical products. Established in 1965 and headquartered in Melville, New York, Canon USA serves as the main operational hub for the company's activities in the United States, Latin America, and the Caribbean. The company employs over 180,000 professionals worldwide and is known for its extensive range of digital imaging solutions.
Canon USA offers a wide array of products, including multifunction printers, digital cameras, camcorders, and industrial imaging equipment. Their office and business imaging solutions cater to various needs, from small businesses to large commercial printing companies. Additionally, Canon provides advanced digital printing technologies and medical imaging devices, serving diverse sectors such as healthcare and industrial manufacturing. The company is committed to innovation, quality, and customer support, ensuring it meets the needs of its varied customer base.</v>
          </cell>
        </row>
        <row r="593">
          <cell r="A593" t="str">
            <v>BioTek Instruments</v>
          </cell>
          <cell r="B593">
            <v>0</v>
          </cell>
          <cell r="C593">
            <v>18000</v>
          </cell>
          <cell r="D593" t="str">
            <v>biotechnology</v>
          </cell>
          <cell r="E593" t="str">
            <v>http://www.biotek.tel</v>
          </cell>
          <cell r="F593" t="str">
            <v>http://www.linkedin.com/company/biotek-instruments</v>
          </cell>
          <cell r="G593" t="str">
            <v>Winooski</v>
          </cell>
          <cell r="H593" t="str">
            <v>Vermont</v>
          </cell>
          <cell r="I593" t="str">
            <v>microplate instrumentation, automation &amp; software, life science instrumentation &amp; automation &amp; software, life science instrumentation, life sciences instrumentation, scientific research tools, microfluidics technology, microplate washers, drug discovery tools, navigational, measuring, electromedical, and control instruments manufacturing, software control systems, biotech research automation, scientific workflow automation, laboratory process automation, life science research, cell microscopy systems, microfluidics, optical detection, b2b, cell imaging systems, software engineering, automation software, family-run business, operational efficiency, microplate automation solutions, biomedical safety testing equipment, cell analysis systems, agricultural testing, research tools, liquid handling, biomedical testing equipment, global life sciences market, optics, high-throughput analysis, microplate assay systems, microplate-based assays, cell imaging, pharmaceutical testing, high-throughput screening, automated incubators, scientific instrument manufacturing, cost-effective analysis, automation in life sciences, laboratory robotics, instrument calibration, microplate stackers, healthcare equipment &amp; supplies, scientific workflows, acquisition by agilent, services, electronics, automated cell incubators, biotechnology, product innovation, research and development, liquid dispensers, research laboratory equipment, laboratory product portfolio, microplate washing systems, laboratory workflow optimization, multi-mode detection, u.s. manufacturing, microplate dispensers, laboratory automation, biotech instrumentation, microplate assay development, microplate readers, scientific data management, data analysis software, research lab equipment, life sciences, sample incubation systems, assay detection, bioanalytical instruments, laboratory equipment, automation solutions, multi-channel pipetting, liquid handling systems, spectrophotometers, cell culture systems, sample processing equipment, real-time pcr instruments, elisa technologies, protein analysis solutions, assay development tools, scientific research instruments, biotechnology solutions, comprehensive laboratory tools, innovation in life sciences, research productivity tools, quality control instruments, flexible laboratory solutions, precision measurement devices, environmental monitoring solutions, diagnostic instrumentation, clinical diagnostics tools, pharmaceutical equipment, custom laboratory solutions, biomedical instrumentation, multi-tasking laboratory systems, microarray analysis, genomics technology, proteomics instruments, sample preparation equipment, optical density measurement, incubation systems, temperature controlled devices, research-oriented instrumentation, scientific collaboration tools, bioprocessing equipment, data management solutions, laboratory software, research efficiency solutions, life science advancements, e-commerce, healthcare, pharmaceutical, research, laboratory, automation, microplate, computer hardware, hardware, research &amp; development, consumer internet, consumers, internet, information technology &amp; services, health care, health, wellness &amp; fitness, hospital &amp; health care, medical</v>
          </cell>
          <cell r="J593" t="str">
            <v>YouTube, Google Plus</v>
          </cell>
          <cell r="Q593" t="str">
            <v>BioTek Instruments, Inc. is a manufacturer based in Winooski, Vermont, specializing in microplate instrumentation and automation equipment for life science research, drug discovery, and clinical diagnostics. Founded in 1968 by Dr. Norman Alpert and engineer George H. Luhr, the company initially focused on hospital safety and quality assurance before expanding into microplate solutions in 1981. In 2019, BioTek was acquired by Agilent Technologies.
The company offers a range of products, including microplate readers, washers, dispensers, and laboratory automation equipment such as incubators and pipetting systems. BioTek also provides software for instrumentation control and data analysis. With a commitment to quality and global service, BioTek supports applications in various fields, including genomics and proteomics. As of 2023, the company employs around 216 people and generates approximately $93 million in annual revenue, serving markets worldwide with a strong presence in Europe and Asia Pacific.</v>
          </cell>
          <cell r="R593">
            <v>1968</v>
          </cell>
        </row>
        <row r="594">
          <cell r="A594" t="str">
            <v>Pyramid Global Hospitality</v>
          </cell>
          <cell r="B594">
            <v>0</v>
          </cell>
          <cell r="C594">
            <v>18000</v>
          </cell>
          <cell r="D594" t="str">
            <v>hospitality</v>
          </cell>
          <cell r="E594" t="str">
            <v>http://www.pyramidglobal.com</v>
          </cell>
          <cell r="F594" t="str">
            <v>http://www.linkedin.com/company/pyramid-global-hospitality</v>
          </cell>
          <cell r="G594" t="str">
            <v>Boston</v>
          </cell>
          <cell r="H594" t="str">
            <v>Massachusetts</v>
          </cell>
          <cell r="I594" t="str">
            <v>hospitality technology, hospitality industry leadership, hotel marketing, hospitality digital transformation, hotel management services, hotel operations, hotel management digital tools, hotel staff training, event planning, hotel portfolio, customer retention, hospitality strategy, hospitality leadership, hotel asset management, hotels (except casino hotels) and motels, real estate investment, hotel development consulting, hotel investment, revenue management, independent hotel management, hotel portfolio growth, hotel management training, select-service hotels, independent property management, data analytics in hospitality, full-service hotels, hospitality excellence, hotel renovation, hotel industry analytics, hotel management platforms, guest experience, hotel revenue optimization, hotel industry trends, hotel management technology, luxury hotel branding, hotel asset strategy, caribbean resort management, hotel asset management tools, hotel development and construction, hotel management innovation, hospitality investment, luxury &amp; lifestyle hotels, hotel renovation projects, innovation, european hotel management, hospitality operations, hotel development, analytics, sustainability, client-centered solutions, consulting, hotel portfolio management, hotel financial management, hotel owner advisory, european hotel operations, digital marketing, hotel operational efficiency, services, hospitality innovation, hotel guest services, caribbean hotel management, compliance, hospitality growth, hotel revenue analytics, project management, hotel guest experience enhancement, independent hotel branding, hotel management software, hotel sales, hospitality, asset optimization, hospitality management, hotel performance improvement, hotel branding, hotel branding strategies, guest satisfaction, asset management, hospitality consulting, construction oversight, independent hotels, resort management, hospitality industry, european hotel asset management, hotel technology solutions, luxury resort management, risk management, hotel construction, hotel development projects, hotel portfolio optimization, brand partnerships, luxury hotels, hotel branding and marketing, hotel performance analytics, hotel operational support, b2b, customer service, hotel design, hotel management, hotel management contracts, food and beverage services, business development, employee development, hospitality training, investment strategies, operational excellence, franchise development, profit optimization, chain hotels, commercial strategy, marketing solutions, corporate event services, experience design, culinary operations, wellness programs, technology integration, brand management, community engagement, quality assurance, social media strategy, catering services, menu development, environmental impact, local sourcing, food waste reduction, data-driven decision making, culture programming, performance benchmarks, sales strategy, finance, distribution, construction, events services, information technology &amp; services, environmental services, renewables &amp; environment, marketing &amp; advertising, productivity, leisure, travel &amp; tourism, food &amp; beverage services, food &amp; beverages, consumer goods, consumers, financial services</v>
          </cell>
          <cell r="J594" t="str">
            <v>Cloudflare DNS, Mimecast, Microsoft Office 365, Mailchimp Mandrill, Outlook, Amazon AWS, Autotask, Webflow, iCIMS, Slack, Salesforce Live Agent, Facebook Login (Connect), Google Tag Manager, Nginx, Google Plus, Multilingual, reCAPTCHA, Google Font API, New Relic, Google Maps, Mobile Friendly, Remote, BriteVerify, Springer-Miller, Jonas POS, Micros, Gem, Microsoft Office, Postpresso, Outsystems, FreePBX, Vizergy Central Reservation System, Jabra Headsets And Speakerphones, eMaint CMMS, Delphi, CPMStar, Stormshield, Travelport GDS, IndustryBrains, ADP, Micro, Elite Software HVAC Solution, Front, Social Tables, Opentable, Genesis, Pega CRM Suite, Brand24, Autotask PSA, Act!, Microsoft Teams Rooms, OneTrust Tech Risk &amp; Compliance, Schedulicity, Inventor, Microsoft Excel, Facebook, Instagram, TikTok, Pinterest, Google, Yelp, ISO+â„¢, .GIS, FRAC Pumps, Compressor, GFI, IBM Engineering Requirements Management DOORS Next, Affiliate Window, Cisco Adaptive Security Appliance Software, Air, Harmony Email &amp; Collaboration, SSMS Tools Pack, Sage, Conviva Operational Data Platform, SpaSoft, Google AdWords Conversion, Microsoft PowerPoint, Salesforce, Buffer, Tor, IoT, Salesforce CRM Analytics, Rise, Zoomdata, ARES, Security, Blender, AboveNet, ROOM, Intercom, Canon Multifunction Copiers, Purple, Workday, Aha!, Pyramid, Altair Radioss, Open AdStream, ROSS, CONTROL, Cvent, Dynamics 365 Finance, Ning, NTENT, Provenir, Fry, Intelex, Bing, GAS, Flow, SentenceTransformers, CAT, Tockify, Aspen Flare System Analyzer, Amazon QuickSight, Revinate Ivy, Medallia Zingle, Microsoft AdCenter, Silverware, IBM OpenPages, ConvertCart, Linkedin Marketing Solutions, Google Analytics, Canva, AgencyAnalytics, Visio, Quip</v>
          </cell>
          <cell r="K594">
            <v>1000000</v>
          </cell>
          <cell r="L594" t="str">
            <v>Debt Financing</v>
          </cell>
          <cell r="M594">
            <v>0</v>
          </cell>
          <cell r="N594">
            <v>44958</v>
          </cell>
          <cell r="O594">
            <v>3000000000</v>
          </cell>
          <cell r="Q594" t="str">
            <v>Pyramid Global Hospitality is a prominent third-party hotel management company that specializes in investment, asset management, and operations for both branded and independent hotels, resorts, and conference centers. Founded in 1999, the company has expanded significantly, managing over 240 properties worldwide, including approximately 43,000 guest rooms. With headquarters in Boston, Massachusetts, and The Woodlands, Texas, Pyramid Global Hospitality has a strong presence in the US, Caribbean, and Europe.
The company offers a range of services, including tailored hotel and resort management, investment and asset management, revenue management, and development services. Pyramid emphasizes custom solutions that align with owner goals, leveraging data analytics and technology to enhance profitability and guest experiences. Its portfolio features notable properties such as the Arizona Biltmore, Chatham Bars Inn, and Naples Grande Beach Resort, and the company has received industry awards for its commitment to exceptional service.</v>
          </cell>
          <cell r="R594">
            <v>1999</v>
          </cell>
        </row>
        <row r="595">
          <cell r="A595" t="str">
            <v>Tek Experts</v>
          </cell>
          <cell r="B595">
            <v>0</v>
          </cell>
          <cell r="C595">
            <v>3000</v>
          </cell>
          <cell r="D595" t="str">
            <v>information technology &amp; services</v>
          </cell>
          <cell r="F595" t="str">
            <v>http://www.linkedin.com/company/tekexperts</v>
          </cell>
          <cell r="G595" t="str">
            <v>Colorado Springs</v>
          </cell>
          <cell r="H595" t="str">
            <v>Colorado</v>
          </cell>
          <cell r="I595" t="str">
            <v>training education, sales support, technical talent sourcing, hardware support, software development, customer success management, software support, technical support, training amp education, security software support, customer care, application development, software support training education software development sales support customer success management, it services &amp; it consulting, information technology &amp; services, app development, apps</v>
          </cell>
          <cell r="O595">
            <v>600000000</v>
          </cell>
          <cell r="Q595" t="str">
            <v>Tek Experts is a global provider of technical talent solutions, customer experience services, and enterprise technical managed services. Headquartered in Colorado Springs, Colorado, the company operates in 16 hubs across 11 countries, including locations in Cyprus and Bulgaria. Following a merger with Cytek Security and Elev8 in 2024, Tek Experts is now part of TeKnowledge.
The company focuses on delivering AI-first technology services that encompass cybersecurity, digital transformation, and customer experience for enterprises and governments. With a workforce of approximately 5,300 to 6,000 employees, Tek Experts generates revenues between $1.2 and $1.5 billion. Its service offerings include specialized technical support, customer success management, tech talent sourcing, and software development, all designed to meet the evolving needs of clients facing complex IT demands and personalized customer expectations.</v>
          </cell>
          <cell r="R595">
            <v>2010</v>
          </cell>
        </row>
        <row r="596">
          <cell r="A596" t="str">
            <v>Safeguard Business Systems</v>
          </cell>
          <cell r="B596">
            <v>0</v>
          </cell>
          <cell r="C596">
            <v>6000</v>
          </cell>
          <cell r="D596" t="str">
            <v>marketing &amp; advertising</v>
          </cell>
          <cell r="E596" t="str">
            <v>http://www.gosafeguard.com</v>
          </cell>
          <cell r="F596" t="str">
            <v>http://www.linkedin.com/company/safeguard-business-systems</v>
          </cell>
          <cell r="G596" t="str">
            <v>Carrollton</v>
          </cell>
          <cell r="H596" t="str">
            <v>Texas</v>
          </cell>
          <cell r="I596" t="str">
            <v>promotional products, business documents, print marketing, branding, printing services, packaging, web, online marketing, logoed apparel, nearly 60 years providing solutions for businesses to get &amp; keep customers, business checks forms, office supplies, email, advertising services, social media marketing, content marketing, retail, marketing and branding, apparel, full-service marketing, printed products, consulting, business checks, marketing ideas, scalable marketing, print marketing strategies, customer service, manage &amp; market your business, business forms, e-commerce, b2b, custom printing solutions, auto service department printing, business branding, customer acquisition, automation, graphic design, furniture merchant wholesalers, distribution, lead generation, b2b marketing, business supplies, business branding solutions, payment solutions, talent management, product catalog, business efficiency resources, market research, email marketing, marketing resources, design &amp; print services, services, business solutions, consumer products &amp; retail, shipping, logistics &amp; supply chain, marketing &amp; advertising, consumer internet, consumers, internet, information technology &amp; services, sales, computers, local services, marketing, office equipment, professional services, shopping</v>
          </cell>
          <cell r="J596" t="str">
            <v>AT&amp;T DNS, Sendgrid, Outlook, Marketo, Microsoft Office 365, Amazon AWS, WP Engine, OneTrust, React, Adobe Marketing Cloud, Omniture (Adobe), WordPress.org, Google Font API, Perfect Audience, Kenexa, Facebook Login (Connect), Facebook Widget, Google Tag Manager, Mobile Friendly, Linkedin Marketing Solutions, Bootstrap Framework, Nginx, Facebook Custom Audiences, Google Analytics, reCAPTCHA, Android, Remote</v>
          </cell>
          <cell r="O596">
            <v>208400000</v>
          </cell>
          <cell r="P596">
            <v>3</v>
          </cell>
          <cell r="Q596" t="str">
            <v>Safeguard Business Systems is a North American company founded in 1956 and headquartered in Carrollton, Texas. It operates as a network of professional advisors and distributors, providing a wide range of business solutions, including printed products, office supplies, promotional items, and marketing services. With over 600,000 customers across the US and Canada, Safeguard emphasizes personalized support and local service.
The company oversees a network of approximately 250-360 local distributors and advisors who leverage over 65 years of experience to assist businesses in various industries, such as healthcare, education, and real estate. Safeguard offers products like business cards, checks, logo-branded apparel, and marketing strategies, all tailored to help clients effectively tell their brand stories. The leadership is headed by President and Owner John Rath, and the company is committed to fostering long-term partnerships for brand building.</v>
          </cell>
          <cell r="R596">
            <v>1956</v>
          </cell>
        </row>
        <row r="597">
          <cell r="A597" t="str">
            <v>Tribune Media</v>
          </cell>
          <cell r="B597">
            <v>0</v>
          </cell>
          <cell r="C597">
            <v>4200</v>
          </cell>
          <cell r="D597" t="str">
            <v>media production</v>
          </cell>
          <cell r="E597" t="str">
            <v>http://www.tribunemedia.com</v>
          </cell>
          <cell r="F597" t="str">
            <v>http://www.linkedin.com/company/tribune-company</v>
          </cell>
          <cell r="G597" t="str">
            <v>Chicago</v>
          </cell>
          <cell r="H597" t="str">
            <v>Illinois</v>
          </cell>
          <cell r="I597" t="str">
            <v>metadata, journalism, broadcasting, television production &amp; distribution, curated web, consumer services, broadcast media production &amp; distribution, media broadcast content distribution, media services, media market, media broadcast content, media digital content platforms, newspapers, news coverage, media original programming, digital transformation, media digital revenue, media content creation, media digital content, media digital content monetization, media digital syndication, newspaper publishing, media broadcast advertising, media broadcast syndication services, customer service, media acquisitions, television stations, public relations, digital platforms, media advertising revenue, media syndication services, media cable network programming, media broadcast content creation, media broadcasting, media digital growth, media revenue, media content syndication, media broadcast syndication, media assets, cable network, media diversification, media local broadcasting networks, media digital audience, advertising, media digital assets, media digital distribution, media digital advertising solutions, media digital content creation, syndication, media broadcasting networks, media operations, media history, digital advertising, content creation, media digital advertising platforms, media digital broadcasting, media content distribution, b2b, media local news coverage, media digital platforms, media innovation, media industry, media digital content strategy, media original series production, media evolution, media advertising solutions, media original series, media growth, media content, media local broadcasting, original programming, media original content, advertising services, services, media content distribution networks, media digital advertising, media digital operations, information, media digital content services, media digital content distribution, media local news programming, media syndication, media distribution, media digital reach, media cable programming, media reach, digital media, media national coverage, media local news, media strategy, media digital strategy, media local content, media company, media digital transformation, media partnerships, media audience, media digital services, local television, content distribution, marketing solutions, local programming, community portal, wgn america, fcc approval, acquisition, nexstar, financial results, viewership, streaming services, media relations, sports broadcasting, local news, entertainment content, divestitures, audience reach, broadcast syndication, live events, news production, hyper-local content, revenue growth, corporate governance, mergers and acquisitions, strategic alliances, shareholder value, advertising revenue, operational synergies, media investment, investor relations, broadcast networks, programming acquisition, television market, news engagement, local community involvement, digital engagement, broadcast distribution, distribution, news, media, broadcast media, print media, marketing &amp; advertising, public relations &amp; communications, events services, mergers &amp; acquisitions</v>
          </cell>
          <cell r="J597" t="str">
            <v>CSC Corporate Domains, Outlook, MailChimp SPF, Microsoft Office 365, Zendesk, Google Cloud Hosting, WP Engine, Slack, Google Font API, WordPress.org, Mobile Friendly, Nginx</v>
          </cell>
          <cell r="K597">
            <v>4100000000</v>
          </cell>
          <cell r="L597" t="str">
            <v>Merger / Acquisition</v>
          </cell>
          <cell r="M597">
            <v>4100000000</v>
          </cell>
          <cell r="N597">
            <v>43435</v>
          </cell>
          <cell r="O597">
            <v>2015765000</v>
          </cell>
          <cell r="Q597" t="str">
            <v>Tribune Media Company was a diversified media conglomerate focused on television broadcasting, digital properties, and related assets. It owned and operated 42 local television stations across 33 markets, reaching over 50 million households, making it one of the largest local TV affiliate groups in the U.S. The company included the national cable network WGN America, Tribune Studios for content production, and Tribune Digital Ventures, which featured popular websites like Zap2it and TVByTheNumbers.
Tribune Media's offerings encompassed a variety of programming, including news, entertainment, and sports. Its local stations were affiliated with major networks such as FOX, CBS, and NBC, and it also managed national multicast networks like Antenna TV and THIS TV. Additionally, the company was involved in radio broadcasting with WGN-AM and had interests in real estate and strategic investments in various media-related ventures.</v>
          </cell>
          <cell r="R597">
            <v>1847</v>
          </cell>
        </row>
        <row r="598">
          <cell r="A598" t="str">
            <v>Tamilnadu</v>
          </cell>
          <cell r="B598">
            <v>0</v>
          </cell>
          <cell r="C598">
            <v>3500</v>
          </cell>
          <cell r="D598" t="str">
            <v>media production</v>
          </cell>
          <cell r="E598" t="str">
            <v>http://www.tamilnadu.com</v>
          </cell>
          <cell r="F598" t="str">
            <v>http://www.linkedin.com/company/tamilnadu</v>
          </cell>
          <cell r="G598" t="str">
            <v>Cambridge</v>
          </cell>
          <cell r="H598" t="str">
            <v>Massachusetts</v>
          </cell>
          <cell r="I598" t="str">
            <v>traditional sweetener, b2c, low glycemic index, minerals, traditional manufacturing, weight loss, slaked lime coating, d2c, support services, retail, support local producers, holistic health, tamil nadu, skin health, coconut shell shaping, rich in iron, panam karupatti, support small-scale farmers, regional specialty, e-commerce, food manufacturing, palm sap, natural sweetener, sugar manufacturing, handmade process, digestive health, palm sap collection, agriculture, antioxidants, support small farmers, boiling process, b2b, manufacturing, distribution, consumer products &amp; retail, consumer internet, consumers, internet, information technology &amp; services, mechanical or industrial engineering</v>
          </cell>
          <cell r="J598" t="str">
            <v>Gmail, Google Apps, Slack, Google Font API, Mobile Friendly, Clicky, Apache, OpenSSL, Stripe, WordPress.org, Woo Commerce</v>
          </cell>
          <cell r="O598">
            <v>4058000</v>
          </cell>
          <cell r="Q598" t="str">
            <v>Tamilnadu.com is a website focused on promoting Karupatti, a traditional sweetener from Tamil Nadu made from palm tree sap. The site emphasizes the traditional production methods still practiced in the region, where palm climbers collect sap and process it into a thick syrup. This syrup is then shaped into coconut shells, giving Karupatti its unique form.
Karupatti is recognized for its low glycemic index of 35 and is rich in essential nutrients, including iron, vitamins, and minerals. It offers various health benefits, such as aiding digestion, nourishing the skin, and providing antioxidant properties. The website also features informative content about Karupatti's production, health benefits, and scientific background, along with a privacy policy detailing data use for various services.</v>
          </cell>
        </row>
        <row r="599">
          <cell r="A599" t="str">
            <v>BBSI</v>
          </cell>
          <cell r="B599">
            <v>0</v>
          </cell>
          <cell r="C599">
            <v>136000</v>
          </cell>
          <cell r="D599" t="str">
            <v>human resources</v>
          </cell>
          <cell r="E599" t="str">
            <v>http://www.bbsi.com</v>
          </cell>
          <cell r="F599" t="str">
            <v>http://www.linkedin.com/company/bbsi</v>
          </cell>
          <cell r="G599" t="str">
            <v>Vancouver</v>
          </cell>
          <cell r="H599" t="str">
            <v>Washington</v>
          </cell>
          <cell r="I599" t="str">
            <v>recruiting, strategic business consulting, human resources consulting, recruiting services, risk management consulting, human capital management, payroll &amp; administrative support, workers compensation insurance, workplace safety, small business services, professional services, consumer discretionary, human resources services, professional employer organizations, mybbsi portal, tailored risk management, industry-specific solutions, industry-specific safety protocols, technology platform, employee benefits administration, employee relations, risk &amp; safety, staffing solutions, local safety and risk consulting, staffing services, employee engagement, client-centric service model, hr outsourcing, local support, payroll, client relationships, industry experience in healthcare, retirement planning, operational efficiency, workplace safety training, regulatory compliance, staffing &amp; recruiting, retirement &amp; 401(k), decentralized branch model, workforce training, local staffing solutions, consulting, benefits management, compliance support, risk mitigation, payroll processing, client support services, manufacturing, safety culture, human resources, client support, business strategy, business growth, local client relationships, business support, business growth strategies, local teams, employee engagement programs, small to mid-sized business focus, customer service, talent acquisition, customized benefits plans, business consulting, comprehensive hr outsourcing, local business support teams, employee training systems, services, hr consulting, tailored solutions, construction &amp; real estate, b2b, industry experience in manufacturing, peo services, regulatory compliance services, hr technology, healthcare, transportation &amp; logistics, employee onboarding, workers' compensation, local business support, industry experience in transportation, compliance management, compliance, payroll services, safety culture development, risk assessment, industry experience in construction, safety programs, benefits administration, local safety programs, industry-specific hr solutions, regulatory compliance expertise, local hr consultants, payroll automation, community-oriented, business management, community engagement in hr, technology solutions, employee training, client success, health benefits, multi-industry experience, medium-sized business, bbsi u, local expertise, community-based service approach, multi-employer retirement plans, staffing, employee benefits, risk management, workers compensation, retirement plans, 401(k), timekeeping solutions, customizable benefits programs, performance measurement, dedicated support team, business management solutions, recruitment process management, health insurance administration, integrated solutions, technology integration, customer support, workforce management, compliance training, strategic planning, industry expertise, flexible pricing options, cost management, insurance solutions, staff development programs, partnership programs, business unit team, professional training &amp; coaching, mechanical or industrial engineering, management consulting, health care, health, wellness &amp; fitness, hospital &amp; health care</v>
          </cell>
          <cell r="J599" t="str">
            <v>Salesforce, Sendgrid, Outlook, Amazon AWS, Cloudflare DNS, Microsoft Office 365, CloudFlare Hosting, React, Hubspot, Slack, Facebook Custom Audiences, DoubleClick Conversion, Linkedin Marketing Solutions, The Trade Desk, Mobile Friendly, Apache, DoubleClick, Wistia, Google Tag Manager, Facebook Login (Connect), Google Font API, Google Maps, Bootstrap Framework, Google Dynamic Remarketing, Google Analytics, Bing Ads, Facebook Widget, Hotjar, Google Maps (Non Paid Users), AI</v>
          </cell>
          <cell r="O599">
            <v>1240298000</v>
          </cell>
          <cell r="P599">
            <v>6</v>
          </cell>
          <cell r="Q599" t="str">
            <v>Barrett Business Services, Inc. (BBSI) is a publicly traded company that provides business management solutions primarily for small and medium-sized businesses (SMBs). Founded in 1951 and incorporated in 1965, BBSI has evolved from staffing services to a comprehensive professional employer organization (PEO). The company offers a range of services, including human resource outsourcing, payroll processing, employee benefits, risk management, and workplace safety programs.
Headquartered in Vancouver, WA, BBSI operates nationwide, serving over 8,100 PEO clients across all 50 states. The company focuses on helping businesses navigate complex employment needs through its integrated platform, which allows clients to outsource back-office functions and concentrate on growth. BBSI continues to expand its offerings and enhance its services to provide significant value to its clients.</v>
          </cell>
          <cell r="R599">
            <v>1972</v>
          </cell>
        </row>
        <row r="600">
          <cell r="A600" t="str">
            <v>Coherent Corp.</v>
          </cell>
          <cell r="B600">
            <v>0</v>
          </cell>
          <cell r="C600">
            <v>27000</v>
          </cell>
          <cell r="D600" t="str">
            <v>semiconductors</v>
          </cell>
          <cell r="E600" t="str">
            <v>http://www.coherent.com</v>
          </cell>
          <cell r="F600" t="str">
            <v>http://www.linkedin.com/company/coherent-corp</v>
          </cell>
          <cell r="G600" t="str">
            <v>Saxonburg</v>
          </cell>
          <cell r="H600" t="str">
            <v>Pennsylvania</v>
          </cell>
          <cell r="I600" t="str">
            <v>sic power devices modules, ion implantation, semiconductors, engineered materials enabling optics, lasers, laser systems, optical transceivers, lithiumion battery recycling, ceramics capabilities, laser applications, laser measurement instruments, engineered materials, communication components, laser components accessories, sic substrates epitaxy, optoelectronic devices, photonics &amp; electronics for advanced devices &amp; systems, optical instrumentation, laser machines systems, semiconductor manufacturing, telecommunications, fiber lasers, laser for display manufacturing, optoelectronics, ai applications, laser for quantum computing, medical devices, laser diagnostics, optical sensors, manufacturing, laser for medical diagnostics, laser for dna sequencing, laser amplification, laser power sensors, photonic modules, laser integration, supply chain resilience, healthcare, photonic integrated circuits, laser for welding, services, laser manufacturing, materials, laser diodes, fiber optic sensors, photodetectors, cold atom lasers, laser for environmental sensing, laser control systems, nanosecond lasers, electronics, high-speed data transmission, industrial manufacturing, optical materials, laser calibration, telecom, aerospace &amp; defense, laser measurement, diode lasers, laser for industrial use, ultrafast pulse lasers, laser for marking and engraving, laser processing, laser for semiconductor fabrication, energy, vertical integration, micro-optics, scientific instruments, laser research, optical coatings, laser systems engineering, laser fabrication, laser for material processing, laser for precision cutting, machine learning, consumer electronics, photonic devices, laser for spectroscopy, industrial equipment, quantum optics, energy &amp; utilities, data centers, b2b, laser for medical use, laser safety, laser for automotive manufacturing, euv lasers, semiconductor and other electronic component manufacturing, transportation, multiphoton microscopy, optical communication, electric vehicles, amplifiers, optical thin-film coating, scientific research, excimer lasers, optical integration, fabrication, laser components, micro-assembly, laser for scientific research, laser optics, laser for defense systems, laser for high-power applications, ultrafast lasers, 5g technology, optical components, photonics solutions, laser repair, laser customization, sensing and imaging, laser modules, laser for aerospace applications, distribution, laser beam delivery, attosecond pulse generation, laser automation, welding, laser innovation, education, data processing &amp; hosting, life sciences &amp; medical, laser for medical applications, laser cutting and drilling, communications, active optical cables, optical circuit switch, vcsel photodiodes, optical communications, photonic solutions, ultrafast laser amplifiers, laser for sensing, data center solutions, laser marking and engraving, gaas vcsels, optical fibers, thermal imaging, transportation &amp; logistics, industrial lasers, laser welding systems, beam delivery, inp lasers, silicon photonics, semiconductor lasers, photonics innovation, wavelength management, laser technology, hardware, hospital &amp; health care, mechanical or industrial engineering, health care, health, wellness &amp; fitness, computer hardware, artificial intelligence, information technology &amp; services, consumers, internet service providers, clean energy &amp; technology, environmental services, renewables &amp; environment</v>
          </cell>
          <cell r="J600" t="str">
            <v>Cloudflare DNS, SendInBlue, Microsoft Office 365, CloudFlare Hosting, CloudFlare, Drift, Pardot, ServiceNow, Slack, Salesforce, Mobile Friendly, Facebook Widget, Google Tag Manager, Linkedin Marketing Solutions, Facebook Login (Connect), Facebook Custom Audiences, Scene7, Remote, ICP, Gainsight Product Experience, Bluebeam Revu, Camstar, SS&amp;C, AutoCAD, Microsoft Windows Server 2012, Microsoft Active Directory Federation Services, Azure Active Directory, Connect, Microsoft ADFS for Genesys Cloud, Azure Virtual Machines, Azure Automation, SharePoint, Microsoft OneDrive for Business, Microsoft Teams Rooms, Microsoft Endpoint Manager, Microsoft PowerShell, SolarWinds, Nagios, Azure Monitor, Microsoft Hyper-V Server, WSUS, ManageEngine, Gem, Microsoft Exchange Online, SAP, Oracle Analytics Cloud, ACL, Outlook, FedEx Ship Manager, Awin, WMS, SQL, Webmail, Blackboard Collaborate, Micro, Quip, Google AdWords Conversion, Microsoft Excel, accessiBe, Laserfiche, Microsoft Office, Wider Planet, SAP Material Requirement Planning (MRP), Spreadsheet Server by insightsoftware, Microsoft Access, Harmony Email &amp; Collaboration, CONTROL, eMaint CMMS, Olo, Analyzer, Excel4Apps, SysTools VBA Password Recovery, Tor, Power BI Documenter, Umbel, Amazon Pinpoint, Rocket.Chat, Posit, CMPRO, Homestead, Atlas by Facebook, C#, ASP.NET, Microsoft SQL Server Reporting Services, Wrike, Airtable, Goldcast, ZoomInfo, Stensul, Leadlander, Sprout Social, Ansys HFSS, Cadence, DC Storm, Jaspersoft, Python, Smart AdServer, Synopsys, Oracle E Business Suite, Microsoft Project, Microsoft PowerPoint, , Electron, Compressor, IBM SPSS Modeler, C/C++, .NET, SAP Advanced Data Migration and Management (SAP ADMM) by Syniti, GRIN, Agilent Technologies, Elite Software HVAC Solution, Vormetric Data Security Platform, GAS, MATLAB, PADS Professional, Xcode, Terminus (by DemandScience), Tegrity, Ecovadis, Absorb LMS, OpticStudio, LabVIEW, ADP, Oracle iProcurement, Air, Windchill+, Agile GCP Labs, 24-7 Media, Azure Synapse, LEAP, Tableau, Siemens NX, Chorus by ZoomInfo, Quartic, HTML Pro, ANGEL LMS, Amazon Inferentia, AMP, Apache MXNet, Apple Core ML, Cadence Virtuoso, DriverSide, InvGate Service Management, Lambda Cloud, Photon, PVsyst, Worldox GX4, Dassault SOLIDWORKS, Adobe Illustrator, NEAR, S&amp;P Capital IQ Pro, AC500 PLC, GWI, Dash, ISO+â„¢, Bing, Act!, FlipHTML5, CSS, FiberHome, redvertisement, Aspen Flare System Analyzer, UKG Pro Advanced Scheduling, Gauges, Ning, Resi, AWS Nitro Enclaves Developer AMI, TIBCO Mashery, Broadcom Easytrieve, Apache Beam, ClearCare, VMware vCenter CapacityIQ, Oracle Transportation Management Cloud, AVEVA PDMS, PowerBI Tiles, Git, Level 3, Revit, Wordpress, Adobe Experience Manager, Zopim, DatoCMS, Barracuda MSP, Mux, Comdata, Cisco VoIP, IQMS, CNC Software, Amazon CloudWatch, ArcGIS Image Server, Articulate Storyline 3, Adobe Captivate, Camtasia, Cascade CMS, Conductor, ADP GlobalView Payroll, Power Query, Kronos, Siemens SIMATIC HMI (Human Machine Interface), LogIC, Route, Blueprint, ABB Distributed Control Systems (DCS), Microsoft Word, Flow, DocuSign, Descartes Systems, IDC, Star, NUnit, John Doe, XGBoost, Aruba Wireless Access Points, AppointmentPlus, 3D cart, BERT, SentenceTransformers, OnBase, OpenAI, Anthropic Claude, Azure OpenAI Service, Hugging Face, Make, Vertex AI, Databricks, Snowflake, Spark, Apache Kafka, Oracle EBS Projects, Siemens Opcenter, Microsoft 365, Dahua, FRAC Pumps, AppTweak, Bombora Measurement, Eyefinity OfficeMate, Salesforce CRM Analytics, Autodesk BIM Collaborate, proALPHA ERP, Open AdStream, CAT, HP LaserJet, Juniper Networks SRX-Series Gateways, NetApp FAS Series Storage Systems, REACH, Altium, OrCAD PSpice Designer, Signal, Glovia, GEP, TelmarHelixa, CentOS, Ubuntu, VMware, KVM, Docker, Kubernetes, GraalVM, Coraid, Akamai CDN Solutions, Infoblox DHCP, 3M 360 Encompass - Health Analytics Suite, AWS Transfer for SFTP, PatientPop, SMTP, LinkedIn Ads, Zoomdata, Microsoft Teams, Webex, DotNetNuke, Epicor, Jira, Smartsheet, Pandora FMS, Creo+, Odoo CRM, Cisco WebEx Teams, SAP SuccessFactors, AWS SDK for JavaScript, Azure Linux Virtual Machines, CPI, GitLab, Jenkins, Amber, Tint, 3M Codefinder, JMP, Apache Parquet, Microsoft Dynamics GP, Oracle Hyperion Enterprise, MLflow, Azure Devops, RealPerson Chat (Optimise-IT), React, Microsoft Azure Monitor, Micro Focus ArcSight, IBX SmartView, Groovy, Javascript, Xpedition Enterprise, TSYS, Microsoft Power Automate, Astra, Simcenter 3D, Synopsys CODE V, GFI, /DB, Onit, R, Carbon</v>
          </cell>
          <cell r="K600">
            <v>2019470948</v>
          </cell>
          <cell r="L600" t="str">
            <v>Other</v>
          </cell>
          <cell r="M600">
            <v>2000000000</v>
          </cell>
          <cell r="N600">
            <v>46082</v>
          </cell>
          <cell r="O600">
            <v>5810115000</v>
          </cell>
          <cell r="Q600" t="str">
            <v>Coherent Corp. is a global leader in photonics, focusing on the design, manufacture, and supply of lasers, optical materials, semiconductors, and optoelectronic components. Founded in 1971, the company has grown through acquisitions and operates in over 20 countries, employing approximately 26,622 to 30,216 people. In FY 2024, Coherent reported revenue of $5.81 billion.
The company is vertically integrated, producing complex optoelectronic devices across three main segments: Lasers, Networking, and Materials. Coherent develops industrial lasers for manufacturing and scientific applications, offers a wide range of optical communication solutions, and produces various optical materials and semiconductor lasers for consumer electronics and automotive technologies. Its technology supports diverse markets, including industrial, communications, electronics, aerospace, and life sciences, addressing complex challenges with a strong emphasis on research and development.</v>
          </cell>
          <cell r="R600">
            <v>1971</v>
          </cell>
        </row>
        <row r="601">
          <cell r="A601" t="str">
            <v>Magellan Federal</v>
          </cell>
          <cell r="B601">
            <v>0</v>
          </cell>
          <cell r="C601">
            <v>3100</v>
          </cell>
          <cell r="D601" t="str">
            <v>management consulting</v>
          </cell>
          <cell r="E601" t="str">
            <v>http://www.magellanfederal.com</v>
          </cell>
          <cell r="F601" t="str">
            <v>http://www.linkedin.com/company/mglfed</v>
          </cell>
          <cell r="G601" t="str">
            <v>Arlington</v>
          </cell>
          <cell r="H601" t="str">
            <v>Virginia</v>
          </cell>
          <cell r="I601" t="str">
            <v>media relations &amp; public affairs, research &amp; program analysis, human capital management, it services, organizational transformation, strategic planning &amp; development, strategic communications, business consulting &amp; services, federally funded health services, military transition services, federal health management, wellness program development, behavioral health management, health and productivity, family support services, federal health management systems, wellness programs, support for veterans, military wellness solutions, veteran employment, healthcare technology, veteran healthcare, care management, b2b, support for military families, federal health services, federally contracted healthcare, mental health services, veteran support, population management, behavioral health, financial planning, military health services, operational efficiency, healthcare, evidence-based practices, federal health solutions provider, veteran healthcare programs, healthcare analytics, government, medical and diagnostic laboratories, clinical innovation, healthcare quality standards, military health support services, federally supported health programs, federal agency solutions, healthcare innovation, military health support, population health management, technology-enabled solutions, federal government agencies, federally funded programs, federally contracted services, federal health and wellness, federal program support, federal health policy, whole-health solutions, complex wellness services, technology-enabled healthcare, services, military and veteran health, federal employee wellness, public health programs, healthcare delivery, mental health support, mission-driven culture, federal health support, federal health services provider, healthcare for service members, public sector health services, federal health initiatives, military community support, healthcare service delivery, healthcare solutions, healthcare compliance, federal health programs, federal government services, military family support, federal civilian employees, iso 9001:2015 certification, employee assistance programs, federal health solutions, wellness solutions, military personnel assistance, federal employee benefits, life skills training, ptsd treatment, human performance solutions, complex population management, family support programs, mental wellness resources, financial planning services, data-driven insights, health and productivity solutions, veteran support programs, well-being services, contracting partnerships, community engagement, resilience coaching, mindfulness practices, emergency crisis response, iso 9001 certification, employee training, government contracting, impactful healthcare initiatives, integrated healthcare services, 24-hour crisis line, mental health awareness, holistic wellness, work-life balance solutions, teamwork dynamics, quality assurance, support for service members, military community collaboration, clinical best practices, empowering individuals, community health initiatives, health education programs, professional development opportunities, sensitive wellness services, individualized treatment plans, evidence-based approaches, diverse healthcare offerings, wellness program effectiveness, employee engagement strategies, information technology &amp; services, management consulting, health care, health, wellness &amp; fitness, hospital &amp; health care, medical &amp; diagnostic laboratories, medical practice</v>
          </cell>
          <cell r="J601" t="str">
            <v>Amazon CloudFront, Route 53, Amazon AWS, Microsoft Office 365, Slack, VueJS, Workday, Salesforce, Drupal, Atlassian Cloud, Umbraco, Pardot, LivePerson Monitor, Apache, Facebook Widget, Linkedin Marketing Solutions, Facebook Login (Connect), Facebook Custom Audiences, WordPress.org, Typekit, Google Tag Manager, Mobile Friendly, Bootstrap Framework, reCAPTCHA, Google translate widget, DoubleClick, YouTube, Squarespace ECommerce, McAfee, Google Analytics, Gravity Forms, CallRail, Google translate API, Google Font API, AI, Cachefly, ServiceNow IT Asset Management, Informatica Cloud Mass Ingestion, PeopleSoft Asset Management, Microsoft Office, CAT, Salesforce CRM Analytics, Google AdWords Conversion, Microsoft Excel, Microsoft PowerPoint, SS&amp;C, Akamai Web Application &amp; API Protector, Kona Web Application Firewall, Microsoft Windows Server 2012, WebOffice, NEC, BASE, Micro, , Logitech Video Conferencing</v>
          </cell>
          <cell r="O601">
            <v>435500000</v>
          </cell>
          <cell r="Q601" t="str">
            <v>Magellan Federal is a health and wellness services provider dedicated to supporting U.S. military personnel, veterans, federal civilians, and their families. Established in 2004, the company operates on over 300 military bases and installations worldwide. It is headquartered in Arlington, Virginia, and employs approximately 2,600 to 2,700 people across 49 states, one territory, and 21 countries. Magellan Federal emphasizes a diverse workforce, with many employees being veterans or military spouses.
The company offers a range of personalized health and wellness solutions, focusing on areas such as financial management, career support, and mental health. Key services include coaching, care management, employee assistance, and performance psychology training. Magellan Federal also provides urgent clinical response for crisis intervention and collaborates with various defense and government agencies, including the Department of Defense and Veterans Affairs. Its innovative approach combines military expertise with health solutions to address complex federal programs.</v>
          </cell>
          <cell r="R601">
            <v>2000</v>
          </cell>
        </row>
        <row r="602">
          <cell r="A602" t="str">
            <v>Freelance</v>
          </cell>
          <cell r="B602">
            <v>0</v>
          </cell>
          <cell r="C602">
            <v>5400</v>
          </cell>
          <cell r="D602" t="str">
            <v>marketing &amp; advertising</v>
          </cell>
          <cell r="F602" t="str">
            <v>http://www.linkedin.com/company/lewis-j.-advertising</v>
          </cell>
          <cell r="I602" t="str">
            <v>advertising services, marketing &amp; advertising</v>
          </cell>
          <cell r="Q602" t="str">
            <v>Freelancer.com is the largest freelancing and crowdsourcing marketplace globally, connecting over 86 million employers and freelancers across more than 247 countries, regions, and territories. The company operates as Freelancer Limited, which is publicly traded on the Australian Securities Exchange.
The platform serves as an online marketplace where employers can post projects and freelancers can offer their services. It covers a wide range of work categories, including software development, writing, data entry, design, engineering, sciences, sales and marketing, accounting, and legal services. Freelancer.com has expanded its reach through acquisitions of various earlier marketplaces, enhancing its offerings and user base.</v>
          </cell>
        </row>
        <row r="603">
          <cell r="A603" t="str">
            <v>BCLP</v>
          </cell>
          <cell r="B603">
            <v>0</v>
          </cell>
          <cell r="C603">
            <v>3000</v>
          </cell>
          <cell r="D603" t="str">
            <v>law practice</v>
          </cell>
          <cell r="E603" t="str">
            <v>http://www.bclplaw.com</v>
          </cell>
          <cell r="F603" t="str">
            <v>http://www.linkedin.com/company/bryan-cave-leighton-paisner-llp</v>
          </cell>
          <cell r="G603" t="str">
            <v>Orlando</v>
          </cell>
          <cell r="H603" t="str">
            <v>Florida</v>
          </cell>
          <cell r="I603" t="str">
            <v>finance, real estate, tax, litigation amp corporate risk, corporate, litigation corporate risk, private wealth, full service law firm, client-focused, investigations, market dynamics, sustainability, employment law, intellectual property rights, corporate restructuring, client advisory, private client, white-collar investigations, legal innovation in practice, pro bono, mergers and acquisitions, venture capital, financial services, market insights, integrated legal advice, tax law, market disruption strategies, pro bono initiatives, tax planning, m&amp;a, private client services, legal technology, technology in law, services, sustainable legal practices, regulatory compliance, real estate transactions, litigation, dispute management, retail, artificial intelligence, lateral thinkers, international legal network, risk management, multi-disciplinary teams, white-collar defense, securities law, corporate law, international law, acquisitions, market disruption, technology, client solutions, investment management, government contracts, client-focused solutions, employee benefits, compliance programs, diversity and inclusion, sector-specific advice, long-term relationships, offices of lawyers, technology-enabled law practice, diverse practice areas, client intelligence, integrated legal solutions, cross-border legal services, infrastructure, legal services, public and private companies, collaborative culture, international presence, client success, technology-driven legal services, b2b, white-collar crime, pro bono work, sector expertise, law firm, corporate governance, compliance, global legal network, securities offerings, intellectual property, diversity and inclusion initiatives, international offices, dispute resolution, capital markets, corporate risk, cross-border transactions, lawyer collaboration, transactional law, advisory services, legal strategy, solution builders, logistics, legal innovation, community impact programs, client-centric approach, global law firm, digital transformation, community engagement, sustainable business practices, cross-jurisdictional legal advice, regulatory advice, private equity, diversity initiatives, securities regulation, client relationships, employment compliance, regulation, advisory, international trade, data privacy, commercial law, class actions, securities, client insights, financial regulation, energy transition, crypto and digital assets, agri-business, healthcare law, transport law, banking law, insurance law, antitrust, white collar crime, financial institutions, project finance, structured finance, debt restructuring, securitization, litigation strategy, public sector representation, global investigations, legal, non-profit, environmental services, renewables &amp; environment, mergers &amp; acquisitions, law practice, information technology &amp; services, conflict resolution, nonprofit organization management</v>
          </cell>
          <cell r="J603" t="str">
            <v>CloudFlare CDN, DNS Made Easy, Mimecast, Microsoft Office 365, Amazon AWS, CloudFlare Hosting, VueJS, Emma, Slack, Salesforce, DoubleClick Conversion, Google Tag Manager, DoubleClick, Mobile Friendly, Wistia, Google Analytics, Google Dynamic Remarketing, WordPress.org, CrazyEgg, AI, Remote, PowerBI Tiles, Intapp, Intapp Intake, Microsoft Dynamics, Chrome River Connector, Intapp Time, Perl, Amazon Web Hosting, Emburse, Reval, Candid, iManage, Microsoft Dynamics CRM Consulting, BigHand, Thomson Reuters Elite, OrCAD PSpice Designer, Trend Micro XDR, iManage Work, Azure Active Directory B2C, TUNE, ServiceNow, Apple Business Manager, Windows 11, Microsoft Office, Office365, Microsoft Teams, Zoomdata, Webex, Apple iPhone, Revel iPad POS, poly, Cisco AppDynamics, Crestron, Logitech Sync, Git, Genesys SIP, Asite, Less, Rise, BILL, Secured MVC Forum on Windows 2012 R2, Apple macOS, Cisco VoIP, Cisco WebEx Teams, Google AdWords Conversion, Excel4Apps, Outlook, Microsoft PowerPoint, Kiosked, Android, .NET, Gem, Westlaw, LexisNexis Accurint, Chrome, Microsoft Excel, Palo Alto PA-5200 Series, Tenable.sc, RSA SecurID Suite, Ipswitch WhatsUp Gold, Cisco VPN, AWS Application Load Balancer, Cisco Secure Firewall Management Center, Salesforce Service Cloud, , Rippling</v>
          </cell>
          <cell r="O603">
            <v>860000000</v>
          </cell>
          <cell r="Q603" t="str">
            <v>Bryan Cave Leighton Paisner (BCLP) is a global law firm established in 2018 through the merger of U.S.-based Bryan Cave and UK-based Berwin Leighton Paisner. With over 1,200 lawyers across 32 offices in North America, the UK, mainland Europe, and the Middle East, BCLP has a rich history dating back to 1873. The firm emphasizes a "One Firm" model to enhance collaboration across practices and borders.
BCLP offers specialized legal services in areas such as Real Estate, Tax, Finance, Corporate, Litigation &amp; Corporate Risk, and Transactions. The firm is recognized for its expertise in M&amp;A, real estate, finance, and litigation. BCLP is committed to client relationships, with a significant portion of its clientele being Fortune 500 companies. The firm also integrates technology and AI into its legal services, focusing on innovative solutions for clients.</v>
          </cell>
          <cell r="R603">
            <v>2018</v>
          </cell>
        </row>
        <row r="604">
          <cell r="A604" t="str">
            <v>America First Credit Union</v>
          </cell>
          <cell r="B604">
            <v>0</v>
          </cell>
          <cell r="C604">
            <v>3600</v>
          </cell>
          <cell r="D604" t="str">
            <v>financial services</v>
          </cell>
          <cell r="E604" t="str">
            <v>http://www.americafirst.com</v>
          </cell>
          <cell r="F604" t="str">
            <v>http://www.linkedin.com/company/americafirstcreditunion</v>
          </cell>
          <cell r="G604" t="str">
            <v>Riverdale</v>
          </cell>
          <cell r="H604" t="str">
            <v>Utah</v>
          </cell>
          <cell r="I604" t="str">
            <v>savings, visa, mortgage, direct deposit, loans, financial services, online banking, home equity, checking, credit union, auto loans, loan risk assessment ai, ai models, financial technology, savings accounts, banking risk analytics, ai in credit management, ai for financial security, credit risk assessment, personalized banking, asset management, financial product ai, risk assessment models, member-owned, ai deployment, fraud detection, mobile banking, western u.s., financial risk prediction, digital banking, ai in banking, digital transformation, ai-driven banking, overdraft management, customer service, digital banking ai, loan origination, financial risk, member experience enhancement, insurance services, services, banking risk models, personalized services, fraud detection models, b2c, customer protection, personalized financial recommendations, financial cooperative, insurance options, risk prediction, retail, online banking platform, ai models in finance, credit risk ai, overdraft risk management, financial products, mobile app banking, banking technology, financial risk models, member experience, financial risk management, member services, ai for member services, checking accounts, customer data security, banking automation, product recommendations, banking analytics, ai in asset management, risk management, banking innovation, fraud prevention technology, ai-driven fraud prevention, overdraft risk prediction, branch network, banking ai models, investment services, credit unions, finance, finance technology, information technology &amp; services, computer &amp; network security, banks &amp; credit unions</v>
          </cell>
          <cell r="J604" t="str">
            <v>Cloudflare DNS, CloudFlare Hosting, Remote, AI, Posit, Apache Pig, Apple iPad, Quip, Collective Media, Excel4Apps, Eyefinity OfficeMate, Gem, BILL, Microsoft Office, Hex, DocuSign, ServiceNow Demand Management, Revel iPad POS, iCIMS, ThreatMetrix, Alteryx, Tableau</v>
          </cell>
          <cell r="O604">
            <v>1445980000</v>
          </cell>
          <cell r="P604">
            <v>18</v>
          </cell>
          <cell r="Q604" t="str">
            <v>America First Credit Union is a member-owned credit union based in Salt Lake City, Utah, founded in 1939. It serves over 1.2 million members and manages more than $17 billion in assets, making it one of the largest credit unions in the United States. With 113 full-service branches primarily in Utah, it emphasizes member financial wellness and community involvement through initiatives like "Caring First."
The credit union offers a wide range of banking solutions for individuals and small businesses. This includes low-interest loans for vehicles, homes, and personal needs, as well as competitive rates on savings accounts and share certificates. America First also utilizes advanced AI technology for various functions, including loan origination and fraud prevention. Membership is open to anyone in Utah, and the credit union provides convenient access through its branches and digital channels.</v>
          </cell>
          <cell r="R604">
            <v>1939</v>
          </cell>
        </row>
        <row r="605">
          <cell r="A605" t="str">
            <v>COUNTRY FinancialÂ®</v>
          </cell>
          <cell r="B605">
            <v>0</v>
          </cell>
          <cell r="C605">
            <v>7700</v>
          </cell>
          <cell r="D605" t="str">
            <v>insurance</v>
          </cell>
          <cell r="E605" t="str">
            <v>http://www.countryfinancial.com</v>
          </cell>
          <cell r="F605" t="str">
            <v>http://www.linkedin.com/company/countryfinancial</v>
          </cell>
          <cell r="G605" t="str">
            <v>Bloomington</v>
          </cell>
          <cell r="H605" t="str">
            <v>Illinois</v>
          </cell>
          <cell r="I605" t="str">
            <v>crop, financial services, family, insurance agent, auto, insurance, investments, financial planning, auto insurance, customer service, annuities, life insurance, crophail insurance, inclusion, technology, home, money, college savings, retirement plan solutions, life, home insurance, sales, long term care, commercial insurance, farm insurance, disability insurance, commercial, hail, diversity, disability, insurance solutions, farm and crop insurance, direct insurance (except life, health, and medical) carriers, personalized financial planning, farm risk management, rural insurance programs, insurance products, rural insurance solutions, insurance quotes, insurance company, crop insurance policies, financial products, health insurance, crop risk management, crop insurance, illinois-based, retirement planning, mobile app, agricultural insurance, regional presence, retail, personal insurance, insurance agents, regional support, trust services, agricultural risk mitigation, farm risk solutions, financial strength, farm policies, rural financial services, agriculture insurance, business insurance, insurance coverage, reputation for reliability, agricultural roots, a.m. best ratings, b2c, investment management, insurance industry, farm insurance policies, mutual insurance, crop coverage, agricultural risk solutions, financial stability, reputation, rural insurance, agricultural financial services, property and casualty insurance, crop risk solutions, farm coverage, insurance claims processing, insurance ratings, regional insurance provider, customer support, insurance claims, agricultural risk management, estate planning, stability, services, diversified offerings, retirement accounts, market impact, regional insurer, personalized service, rural market, farm and crop risk, revenue, rural insurance policies, customer base, insurance policies, broad product portfolio, consulting, insurance network, pet insurance, renters insurance, liability coverage, multi-policy discount, claims reporting, 401k plans, medicare supplement, flexible premium annuity, immediate annuity, deferred annuity, college savings plans, 529 plans, managed accounts, online account access, roadside assistance, financial support services, personalized coverage, local representatives, premium discounts, coverage customization, boat insurance, motorcycle insurance, rv insurance, umbrella insurance, farm livestock coverage, home property protection, business owners policy, claims process assistance, financial planning tools, educational resources, market insights, economic insights, policy management, insurance faqs, client support services, financial growth strategies, finance, b2b, law practice, legal services, financial advising, home &amp; rental insurance</v>
          </cell>
          <cell r="J605" t="str">
            <v>Cloudflare DNS, Microsoft Office 365, CloudFlare Hosting, Slack, Salesforce, Bluekai, The Trade Desk, Workday, Adobe Marketing Cloud, Omniture (Adobe), Woo Commerce, Facebook Login (Connect), Mobile Friendly, Wix, Google Maps (Non Paid Users), Google Tag Manager, Hubspot, Facebook Custom Audiences, Adobe Media Optimizer, Google Maps, Yotpo, Google translate widget, Google AdWords Conversion, Bootstrap Framework, Wordpress.com, reCAPTCHA, JQuery 1.11.1, Google translate API, Olark, MemberClicks, Google Font API, YouTube, Typekit, Ruxit, Google Analytics, Vimeo, Squarespace ECommerce, WordPress.org, Shopify, Facebook Widget, Drone, Guidewire PolicyCenter, Figma, Red Hat Enterprise Linux, Microsoft Azure Monitor, SQL, Python, ANGEL LMS, Azure Logic Apps, Azure Functions, Azure Service Bus, Azure Service Fabric, Azure API Management, Informatica, Mulesoft, IBM Business Automation Workflow (BAW), Bicep, Azure Monitor, Azure Application Insights, Azure Log Analytics, dynaTrace, Git, SafeSend, MuleSoft Anypoint Platform, GitLab, Guidewire</v>
          </cell>
          <cell r="O605">
            <v>4954000000</v>
          </cell>
          <cell r="P605">
            <v>41</v>
          </cell>
          <cell r="Q605" t="str">
            <v>COUNTRY Financial is a group of insurance and financial services companies based in Bloomington, Illinois. Founded in 1925, it serves nearly one million households and businesses across 19 states. The company offers a variety of insurance products, including auto, home, life, farm, commercial, crop, fire, and lightning coverage. Additionally, it provides financial services such as retirement planning, estate planning, investment management, and annuities.
Originally established to support Illinois farmers, COUNTRY Financial has grown significantly over the years. It operates through several companies, including Country Mutual Insurance Company and Country Life Insurance Company. With a workforce of over 3,000 employees and 2,000 financial representatives, the company is recognized for its strong financial stability, holding A+ ratings from A.M. Best. COUNTRY Financial continues to be a prominent player in the insurance and financial services industry, celebrating its centennial in 2025.</v>
          </cell>
          <cell r="R605">
            <v>1925</v>
          </cell>
        </row>
        <row r="606">
          <cell r="A606" t="str">
            <v>LogMeIn</v>
          </cell>
          <cell r="B606">
            <v>0</v>
          </cell>
          <cell r="C606">
            <v>3500</v>
          </cell>
          <cell r="D606" t="str">
            <v>information technology &amp; services</v>
          </cell>
          <cell r="E606" t="str">
            <v>http://www.logmein.com</v>
          </cell>
          <cell r="F606" t="str">
            <v>http://www.linkedin.com/company/log-me-in-inc</v>
          </cell>
          <cell r="G606" t="str">
            <v>Boston</v>
          </cell>
          <cell r="H606" t="str">
            <v>Massachusetts</v>
          </cell>
          <cell r="I606" t="str">
            <v>networking, saas, mobility, network, cloud, remote access, connectivity, remote, applications, software, internet of things, information technology, enterprise software, computer software: prepackaged software, technology, software development, data security, cloud saas, cloud-based management, risk management, it asset lifecycle, digital transformation, remote device control automation, ai-driven automation, zero trust security, b2b, business continuity solutions, cloud security management, cloud endpoint management, it support automation, security compliance, secure remote access, it security automation, managed service providers, automated patching, it workflow automation, it service automation, business security, it ticketing, remote desktop, ai automation, consulting, cloud computing, enterprise security, it compliance, automation, remote device security, cybersecurity, remote troubleshooting ai, it support tools, automated security, it automation tools, ai in it support, enterprise it, it support, it asset management, information technology and services, it support software, it compliance automation, customer engagement, enterprise security solutions, file transfer, patch management, ai-powered it support, security, services, enterprise saas, remote device control, cloud security, business continuity, endpoint management, it operations, endpoint security, remote support, it support services, disaster recovery, endpoint detection and response, operational efficiency, managed security services, it infrastructure management, computer systems design and related services, it automation, government, it workflow, remote monitoring, msp solutions, customer experience, remote troubleshooting, scalability, cloud solutions, uem, it solutions, cloud management, remote management, remote device management, integrations, security solutions, security controls, disaster recovery saas, it support platform, it management, multi-platform support, user-friendly interface, unified communications, remote management software, it service management, it security, software publishing, desktop sharing, software updates, online meetings, virtual training, collaboration tools, user management, multi-monitor display, security software, antivirus management, cloud phone services, communication software, task automation, device management, remote work solutions, network monitoring, incident response, technical support, self-healing alerts, real-time alerts, automated it tasks, student engagement, live training sessions, webinars, info-sharing platform, video conferencing, device access control, remote workspace management, employee productivity, helpdesk solutions, remote control software, mobile device security, business communications, telework support, computer software, information technology &amp; services, apps, enterprises, computer &amp; network security</v>
          </cell>
          <cell r="J606" t="str">
            <v>Akamai, Akamai DNS, Route 53, Amazon SES, Marketo, Microsoft Office 365, Segment.io, DemandBase, Amplitude, Microsoft Application Insights, WP Engine, Atlassian Cloud, Netlify, GitHub Hosting, Adobe Marketing Cloud, Slack, Zendesk, Facebook Conversion Tracking, Drupal, The Trade Desk, Mobile Friendly, Qualtrics, AB Tasty, GoToAssist (FASTchat), Google Tag Manager, Google AdSense, reCAPTCHA, Bootstrap Framework v3.1.1, New Relic, Google Analytics, Bootstrap Framework, Walkme, SnapEngage, Wistia, Amadesa</v>
          </cell>
          <cell r="K606">
            <v>4536666672</v>
          </cell>
          <cell r="L606" t="str">
            <v>Debt Financing</v>
          </cell>
          <cell r="M606">
            <v>100000000</v>
          </cell>
          <cell r="N606">
            <v>45323</v>
          </cell>
          <cell r="O606">
            <v>1300000000</v>
          </cell>
          <cell r="Q606" t="str">
            <v>LogMeIn, now known as GoTo Group, Inc., is a Boston-based SaaS company that specializes in remote access, collaboration, IT management, and customer support solutions. Founded in Budapest, Hungary, in 2003, the company has grown to employ over 3,500 people and serves more than 2 million customers worldwide, generating annual revenue exceeding $1.2 billion.
The company offers a wide range of cloud-based solutions, including remote support and IT management tools like LogMeIn Resolve and Rescue, as well as remote access options such as GoToMyPC and LogMeIn Pro. Their communication and conferencing products include GoToConnect and GoToMeeting, while customer engagement solutions feature Bold360 and LastPass. LogMeIn's innovative approach to remote work technology has made it one of the largest SaaS providers globally, with a strong focus on empowering businesses and IT teams across various industries.</v>
          </cell>
          <cell r="R606">
            <v>2003</v>
          </cell>
        </row>
        <row r="607">
          <cell r="A607" t="str">
            <v>Encore Support Services</v>
          </cell>
          <cell r="B607">
            <v>0</v>
          </cell>
          <cell r="C607">
            <v>3000</v>
          </cell>
          <cell r="D607" t="str">
            <v>individual &amp; family services</v>
          </cell>
          <cell r="E607" t="str">
            <v>http://www.encoresupport.org</v>
          </cell>
          <cell r="F607" t="str">
            <v>http://www.linkedin.com/company/encore-support-services</v>
          </cell>
          <cell r="G607" t="str">
            <v>New York</v>
          </cell>
          <cell r="H607" t="str">
            <v>New York</v>
          </cell>
          <cell r="I607" t="str">
            <v>aba therapy, special education, social skills, individualized learning, therapy in nj and ny, behavior analysis, specialized education services, behavioral health services, education, autism intervention, school-based aba, behavioral assessments, clinical aba programs, cultural competence in aba, autism spectrum disorder, autism support, communication development, evidence-based aba, offices of all other health practitioners, social skills training, in-home aba, personalized treatment, individualized plans, proprietary tracking systems, physical therapy, community programs, telehealth aba, behavior modification, family support services, b2c, parent coaching, multi-setting therapy, therapy accessibility, progress tracking, special needs education, behavioral intervention plans, therapist supervision, healthcare, daily living skills, services, behavioral data analysis, therapist training, d2c, progress monitoring, physiotherapy, health care, health, wellness &amp; fitness, hospital &amp; health care</v>
          </cell>
          <cell r="J607" t="str">
            <v>Outlook, MailChimp SPF, Microsoft Azure Hosting, Facebook Custom Audiences, Gravity Forms, Facebook Login (Connect), CallRail, Nginx, Mobile Friendly, Bootstrap Framework, Google Tag Manager, Facebook Widget, WordPress.org, reCAPTCHA, Claude, ADP Applicant Tracking System</v>
          </cell>
          <cell r="O607">
            <v>17600000</v>
          </cell>
          <cell r="Q607" t="str">
            <v>Encore Support Services provides specialized ABA (Applied Behavior Analysis) therapy and special education services for children with autism and special needs. Founded in 2013 and headquartered in Brooklyn, New York, the company operates in New York and New Jersey, offering flexible at-home and center-based programs. It employs a dedicated team of professionals and focuses on delivering evidence-based therapy tailored to each child's needs.
The company emphasizes individualized treatment plans developed by Board Certified Behavior Analysts (BCBAs). Key services include custom protocols for communication, social skills, daily living activities, and behavior management. Encore also offers complementary special education services to support children in mainstream schools, ensuring they receive the necessary assistance without financial strain. With locations in Brooklyn, Spring Valley, Teaneck, and Lakewood, Encore Support Services is committed to helping children ages 5 and up thrive in their educational and personal development.</v>
          </cell>
          <cell r="R607">
            <v>2013</v>
          </cell>
        </row>
        <row r="608">
          <cell r="A608" t="str">
            <v>Omnicom Health</v>
          </cell>
          <cell r="B608">
            <v>0</v>
          </cell>
          <cell r="C608">
            <v>3700</v>
          </cell>
          <cell r="D608" t="str">
            <v>marketing &amp; advertising</v>
          </cell>
          <cell r="E608" t="str">
            <v>http://www.omnicomhealthgroup.com</v>
          </cell>
          <cell r="F608" t="str">
            <v>http://www.linkedin.com/company/omnicom-health</v>
          </cell>
          <cell r="G608" t="str">
            <v>New York</v>
          </cell>
          <cell r="H608" t="str">
            <v>New York</v>
          </cell>
          <cell r="I608" t="str">
            <v>marketing services, healthcare data visualization, patient engagement platforms, services, patient data analytics, health data analytics, health data privacy, healthcare data anonymization, data-driven healthcare, health data platform, healthcare data security frameworks, creative, data security, healthcare strategy, global healthcare, healthcare data privacy regulations, healthcare data integration tools, global healthcare marketing, data analytics, healthcare data analytics software, healthcare industry transformation, healthcare data security, healthcare data security standards, healthcare brand management, healthcare industry growth strategies, healthcare data governance, healthcare market intelligence, healthcare marketing agency, brand management, healthcare technology, healthcare services, digital marketing, medical communications, healthcare digital transformation, healthcare industry digital transformation, healthcare data privacy management, research, healthcare data platform, healthcare analytics platforms, healthcare consulting and strategy, media, healthcare compliance solutions, omni health platform, healthcare industry disruption, healthcare industry consulting, healthcare analytics, healthtech, ai healthcare, healthcare marketing personalization tools, healthcare marketing, healthcare marketing strategy, healthcare industry digitalization, healthcare marketing and communications, analytics, medical research, healthcare industry analytics, b2b, brand strategy, healthcare communications, healthcare marketing services, translation and interpretation services, healthcare marketing analytics, healthcare industry expertise, healthcare digital marketing tools, healthcare innovation, healthcare growth, healthcare marketing innovation, healthcare advertising, campaign optimization, customer experience, digital health solutions, healthcare market research, healthcare agency, healthcare market access analytics, market access strategies, health data, healthcare brand strategy consulting, healthcare brand strategy, patient data management, healthcare data integration, healthcare marketing personalization, healthcare data security protocols, patient engagement, healthcare consulting, healthcare data security solutions, healthcare industry growth, healthcare data security technology, healthcare industry leaders, healthcare industry solutions, market access, healthcare advertising agency, medical research and data analytics, user experience, healthcare marketing automation tools, healthcare marketing campaigns, privacy compliance, healthcare data encryption, healthcare data privacy tools, healthcare marketing strategies, healthcare digital solutions, healthtech innovation, healthcare marketing automation, healthcare data management systems, healthcare brand development, healthcare solutions, healthcare insights, healthcare data platforms, medical research services, healthcare data management, healthcare digital marketing, healthcare analytics tools, healthcare digital engagement, healthcare communications agency, healthcare industry insights, consulting, patient privacy solutions, healthcare marketing solutions, branding, patient-centric marketing, healthcare strategy consulting, healthcare data analytics, marketing, healthcare digital health platforms, market research, healthcare innovation platforms, healthcare data privacy compliance, patient engagement strategies, digital health, healthcare data privacy, healthcare consulting firms, healthcare market strategy, health solutions, medical education, health equity, real-world evidence, data-driven insights, ai in healthcare, performance optimization, data privacy, diversity equity and inclusion, patient-centric, content development, strategic partnerships, omnichannel delivery, healthcare ecosystem, creative solutions, global marketing, healthcare goals, education and training, innovation in healthcare, community engagement, talent development, clinical trial recruitment, media strategy, personalized content, multichannel marketing, pipeline development, commercialization strategies, stakeholder engagement, transformative solutions, healthcare, marketing &amp; advertising, computer &amp; network security, information technology &amp; services, health care, health, wellness &amp; fitness, hospital &amp; health care, ux</v>
          </cell>
          <cell r="J608" t="str">
            <v>UltraDns, ExactTarget, Outlook, WP Engine, React, SignalR, Slack, Remote, SAS Enterprise Guide, SQL, SAS/Graph, .GIS, Microsoft PowerPoint, Google AdWords Conversion, Microsoft Teams Rooms, Microsoft Excel, Datadog Real User Monitoring, Tor, Salesforce, DocuSign, Box, Adobe Creative Suite, Figma</v>
          </cell>
          <cell r="O608">
            <v>1260400000</v>
          </cell>
          <cell r="Q608" t="str">
            <v>Omnicom Health Group is a global network of consulting, research, creative, media, and communications agencies dedicated to serving healthcare clients. The group specializes in healthcare marketing, innovation, and patient support, hosting events like Health Fusion TechX NYC, which brings together industry professionals to explore digital marketing solutions. They emphasize the use of data and technology to enhance patient advocacy and engagement.
The services offered by Omnicom Health Group include consulting and strategy through specialized firms, research and data technology with AI tools like Healthy.AI, and creative media solutions that develop patient-facing materials and advocacy resources. They also manage patient support programs, providing access to branded resources for various health conditions. The group collaborates with a range of healthcare clients, focusing on oncology, rare diseases, and innovative therapies.</v>
          </cell>
          <cell r="R608">
            <v>2016</v>
          </cell>
        </row>
        <row r="609">
          <cell r="A609" t="str">
            <v>CNG Holdings, Inc.</v>
          </cell>
          <cell r="B609">
            <v>0</v>
          </cell>
          <cell r="C609">
            <v>3000</v>
          </cell>
          <cell r="D609" t="str">
            <v>financial services</v>
          </cell>
          <cell r="E609" t="str">
            <v>http://www.cng.com</v>
          </cell>
          <cell r="F609" t="str">
            <v>http://www.linkedin.com/company/cng-holdings-1</v>
          </cell>
          <cell r="G609" t="str">
            <v>Cincinnati</v>
          </cell>
          <cell r="H609" t="str">
            <v>Ohio</v>
          </cell>
          <cell r="I609" t="str">
            <v>community support, payday loans, retirement planning, services, retail financial services, responsible lending, retail stores, customer assistance, d2c, financial education, community donations, other nondepository credit intermediation, financial services, financial products, no-credit leasing, wealth management, leasing services, financial consulting, b2c, cng cares, personal financial solutions, volunteer programs, e-commerce, retail, online loans, financial planning, financial empowerment, retail financial solutions, installment loans, finance, consumer products &amp; retail, investment management, management consulting, consumer internet, consumers, internet, information technology &amp; services</v>
          </cell>
          <cell r="J609" t="str">
            <v>Route 53, Outlook, Microsoft Office 365, Amazon CloudFront, Amazon AWS, Microsoft Application Insights, Atlassian Cloud, The Trade Desk, MongoDB, Workday, Eloqua, Slack, Salesforce, Workday Recruit, Bootstrap Framework, Google Tag Manager, Mobile Friendly, AI, Remote</v>
          </cell>
          <cell r="O609">
            <v>81400000</v>
          </cell>
          <cell r="Q609" t="str">
            <v>CNG Holdings, Inc. is a financial services company based in Cincinnati, Ohio, founded in 1994. It operates as the parent company of Check `n Go and focuses on providing alternative financial solutions for underbanked consumers across the United States. With a presence in over 28 states, CNG Holdings offers services through retail locations and online platforms.
The company provides a variety of financial products, including installment loans, payday-style advances, check cashing, and leasing options. Its brands include Check `n Go, Allied Cash Advance, Cash Store, Xact, and Tempoe, each catering to different financial needs. CNG Holdings emphasizes responsible lending and financial education, aiming to help consumers manage their finances effectively. With approximately 82 employees, the company reported $17.3 million in revenue, reflecting its commitment to serving the financial needs of its customers.</v>
          </cell>
          <cell r="R609">
            <v>1994</v>
          </cell>
        </row>
        <row r="610">
          <cell r="A610" t="str">
            <v>TEAM</v>
          </cell>
          <cell r="B610">
            <v>0</v>
          </cell>
          <cell r="C610">
            <v>8500</v>
          </cell>
          <cell r="D610" t="str">
            <v>marketing &amp; advertising</v>
          </cell>
          <cell r="E610" t="str">
            <v>http://www.weareteam.com</v>
          </cell>
          <cell r="F610" t="str">
            <v>http://www.linkedin.com/company/weareteamagency</v>
          </cell>
          <cell r="G610" t="str">
            <v>Fort Lauderdale</v>
          </cell>
          <cell r="H610" t="str">
            <v>Florida</v>
          </cell>
          <cell r="I610" t="str">
            <v>consumer marketing, shopper marketing, production, experiential marketing, influencer marketing, engagement marketing, content production, sponsorship, strategy, creative design, field marketing, social media, sports marketing, brand activation management, content, b2b, analytics, advertising services, digital and irl touchpoints, brand communities, experiential campaigns, immersive theatrical experiences, digital storytelling, consumer engagement, content distribution, social engagement, brand experience design, cultural influence, hyper-local activations, pr-primed moments, pop-up and mobile activations, brand activation strategy, brand community, live and online hybrid experiences, community building, brand influence through culture, tech-enabled activations, experience design, immersive theatrical productions, culture-driven brand storytelling, culture and influence, brand influence, brand activation, public relations, interactive displays, influencer engagement, brand strategy, brand neighborhoods, advertising agencies, community engagement strategies, b2c, content capture, content innovation, event execution, immersive event design, digital integration, immersive experiences, digital campaigns, immersive storytelling, culture-forward conferences, brand influence in music festivals, community-building activations, brand ambassador programs, content amplification, pop-up activations, trade advocacy, digital media, brand engagement, augmented reality, digital marketing, virtual events, brand storytelling, immersive theatre, virtual reality, customer retention, culture-driven activations, cultural influence marketing, mobile brand experiences, brand influence ecosystems, virtual activations, content creation, culture-centric activations, marketing services, live events, digital content, live and online experiences, community-focused activations, culture-fueled strategy, immersive experiential design, emotion-driven marketing, d2c, digital engagement, interactive content, brand content, immersive brand worlds, experiential marketing campaigns, immersive tech, event management, social media integration, brand activations, audience analytics, event production, connected touchpoints, culture-driven marketing, scalable marketing solutions, brand influence in pr campaigns, brand influence in sports, customer experience, event technology, live streaming, cultural storytelling, services, immersive environments, digital transformation, sports and culture activations, content strategy, ai-powered experiences, content marketing, media and event activations, experience technology, community engagement, sponsorship activation, creative production, audience development, mobile promotions, roi optimization, performance metrics, social media campaigns, branding solutions, interactive marketing, market insights, corporate partnerships, employee well-being, dei initiatives, personal development, remote work, team collaboration, marketing technology, consumer insights, live brand experiences, event staffing, social impact, strategic alliances, gamification, digital experiences, brand loyalty, promotional marketing, campaign management, wellness programs, cultural initiatives, multi-channel marketing, consumer products &amp; retail, marketing &amp; advertising, consumer internet, consumers, internet, information technology &amp; services, events services, marketing</v>
          </cell>
          <cell r="J610" t="str">
            <v>Cloudflare DNS, Outlook, Microsoft Office 365, Webflow, Slack, Vimeo, iCIMS, Google Tag Manager, YouTube, Mobile Friendly, Microsoft Office, Google Workspace, Asana, Smartsheet, Facebook, Instagram, Twitter Ads, Twitter Advertising, Microsoft Word</v>
          </cell>
          <cell r="Q610" t="str">
            <v>TEAM Enterprises (TEAM) is an experiential marketing agency based in Fort Lauderdale, Florida. With over 35 years of experience, the company specializes in creating immersive brand experiences, events, activations, and field marketing programs across North America and globally. As a member of Stagwell Global, TEAM employs around 1,346 people and focuses on connecting brand strategies with real-world interactions that integrate both physical and digital elements.
TEAM offers a range of services, including brand activations, field marketing, and digital extensions. Their approach involves building "brand neighborhoods" through local activations in various settings such as events, sports, and trade shows. The agency supports employee development with extensive training programs and benefits, fostering a diverse and entrepreneurial culture. TEAM has collaborated with major brands across multiple industries, delivering impactful projects that enhance brand visibility and engagement.</v>
          </cell>
          <cell r="R610">
            <v>1989</v>
          </cell>
        </row>
        <row r="611">
          <cell r="A611" t="str">
            <v>Solera Claims Solutions</v>
          </cell>
          <cell r="B611">
            <v>0</v>
          </cell>
          <cell r="C611">
            <v>7500</v>
          </cell>
          <cell r="D611" t="str">
            <v>information technology &amp; services</v>
          </cell>
          <cell r="E611" t="str">
            <v>http://claims.solera.com</v>
          </cell>
          <cell r="F611" t="str">
            <v>http://www.linkedin.com/company/audatex-a-solera-company</v>
          </cell>
          <cell r="G611" t="str">
            <v>Westlake</v>
          </cell>
          <cell r="H611" t="str">
            <v>Texas</v>
          </cell>
          <cell r="I611" t="str">
            <v>total loss solutions, glass claims, claims workflow, subrogation, collision shop management, collision estimating solutions, it services &amp; it consulting, information technology &amp; services</v>
          </cell>
          <cell r="J611" t="str">
            <v>Microsoft Office 365, Oracle Cloud, WP Engine, Atlassian Cloud, OneTrust, Genesys Cloud CX Platform, ExactTarget, Amazon SES, Slack, Salesforce, Gravity Forms, Vimeo, Mobile Friendly, reCAPTCHA, Google Tag Manager, Typekit, WordPress.org</v>
          </cell>
          <cell r="Q611" t="str">
            <v>Solera is a leader in vehicle lifecycle management, offering software-as-a-service, data, and services primarily for the automotive industry and property insurance marketplace. Founded in 2005 and based in Texas, Solera serves over 280,000 customers across more than 120 countries. The company processes over 1 million transactions daily and manages extensive data, utilizing AI to enhance its solutions.
Solera operates through four main business lines: Vehicle Claims, Vehicle Repairs, Vehicle Solutions, and Fleet Solutions. Their Vehicle Claims Solutions leverage a vast database to streamline claims processing, while Vehicle Repair Solutions provide body shops with management tools and expert knowledge. The Vehicle Solutions suite supports dealers in managing their operations, and Fleet Solutions offer real-time tracking and safety features for fleet operators. Additionally, Solera provides sustainability solutions and predictive analytics to help businesses optimize their operations.</v>
          </cell>
        </row>
        <row r="612">
          <cell r="A612" t="str">
            <v>LSC Communications</v>
          </cell>
          <cell r="B612">
            <v>0</v>
          </cell>
          <cell r="C612">
            <v>3600</v>
          </cell>
          <cell r="D612" t="str">
            <v>printing</v>
          </cell>
          <cell r="E612" t="str">
            <v>http://www.lsccom.com</v>
          </cell>
          <cell r="F612" t="str">
            <v>http://www.linkedin.com/company/lsc-communications-us</v>
          </cell>
          <cell r="G612" t="str">
            <v>Chicago</v>
          </cell>
          <cell r="H612" t="str">
            <v>Illinois</v>
          </cell>
          <cell r="I612" t="str">
            <v>digital media, technology, hardware + software, consumer internet, internet, information technology, printing services, personalized messaging, heritage and innovation, services, content processing, content logistics optimization tools, retail marketing, digital content personalization, content supply chain, digital transformation in content logistics, digital content management for brands, print and digital workflows, digital transformation, digital transformation strategies for print, print technology, content management for publishers, print and digital content integration solutions, offset printing, content creation for advertising, customer relationships, digital transformation strategies, print and digital content synchronization, logistics services, print automation tools, innovative printing technologies, content creation for marketing and retail, innovation, digital transformation in printing, data-driven solutions, book and magazine production, supply chain management, content personalization, content creation and management, print automation, merchandiser services, print technology innovation, print solutions, publisher services, content delivery platforms, print marketing, content management systems, book manufacturing, logistics optimization, content creation for publishers, content management for brands, custom content solutions, logistics and distribution, digital printing, digital content delivery systems, content logistics for retail, content creation platforms, b2b, printing, supply chain as a service, print quality assurance, print and digital content integration, content management, content creation and distribution, print and digital solutions, content management solutions, digital content personalization tools, supply chain logistics, custom printing, content logistics for publishers, content supply chain management, operational efficiency, heritage in printing, customer service, content delivery, digital content delivery platforms, digital media solutions, government printing, global manufacturing, digital content management workflows, customer engagement, print quality enhancement, print supply chain management, inventory management, print quality control systems, print innovation, content creation tools, print and digital content supply chain, print quality assurance systems, content marketing, digital content management, print logistics, custom printing services, high-volume printing, customer relationship management, compliance, print quality enhancement technologies, content creation, content logistics optimization, print automation and workflow, personalized print marketing, print quality, digital media services, digital content delivery, supply chain solutions, content management software, digital content management systems, office products, content processing systems, content delivery systems, content distribution platforms, graphic design, government, content distribution, content management for merchandisers, project management, printing solutions, print and digital content synchronization systems, digital media content management, content logistics management, print automation systems, content logistics, print industry leader, print quality control, data analytics, print supply chain, magazine printing, digital content solutions, print and digital integration, catalog printing, print and digital integration systems, scalable printing services, content creation and management tools, print automation solutions, content creation for marketing campaigns, digital media content creation, print and digital workflow automation, content creation for retail, digital marketing services, prepress solutions, magazine publishing, mailing services, logistics management, office supply management, creative design services, direct mail printing, color management, file preflight, technical support services, environmental responsibility, corporate governance, diversity and inclusion, marketing solutions, digital solutions center, turnaround time, product quality assurance, innovative print technology, brand loyalty, strategic communication, editorial services, financial services marketing, government printing solutions, bulk printing, customized marketing materials, high impact visual communications, sustainable printing practices, compliance process, quality control, production efficiency, creative services, publication management, real-time tracking, document management, service level agreements, business printing, file submission guidelines, industry standards compliance, manufacturing, distribution, consumer_products_retail, transportation_logistics, computer hardware, computer software, information technology &amp; services, consumers, logistics &amp; supply chain, marketing &amp; advertising, crm, sales, enterprise software, enterprises, productivity, mechanical or industrial engineering</v>
          </cell>
          <cell r="J612" t="str">
            <v>Gmail, Google Apps, Microsoft Office 365, Cloudflare DNS, Atlassian Cloud, Hubspot, Slack, WordPress.org, Google Tag Manager, Google Font API, GoToWebinar, Google Maps, Bootstrap Framework, Mobile Friendly, Remote</v>
          </cell>
          <cell r="L612" t="str">
            <v>Merger / Acquisition</v>
          </cell>
          <cell r="M612">
            <v>0</v>
          </cell>
          <cell r="N612">
            <v>44166</v>
          </cell>
          <cell r="O612">
            <v>2845000000</v>
          </cell>
          <cell r="Q612" t="str">
            <v>LSC Communications is an American commercial printing company based in Chicago, Illinois. Established in 2016 as a spin-off from R.R. Donnelley, LSC specializes in print and digital media solutions for publishers, brands, retailers, and merchandisers. It has become the largest producer of books in the United States and a leading manufacturer of magazines, catalogs, and office products. 
The company offers a comprehensive range of services, including core printing, mailing, warehousing, fulfillment, and supply chain management. LSC also provides innovative digital print and marketing solutions, focusing on optimizing supply chains for efficiency and cost savings. Following its acquisition by Atlas Holdings in 2020, LSC continues to operate as a fully-owned subsidiary, leveraging over 150 years of heritage in the printing industry to serve clients globally.</v>
          </cell>
          <cell r="R612">
            <v>2016</v>
          </cell>
        </row>
        <row r="613">
          <cell r="A613" t="str">
            <v>Mohegan</v>
          </cell>
          <cell r="B613">
            <v>0</v>
          </cell>
          <cell r="C613">
            <v>4000</v>
          </cell>
          <cell r="D613" t="str">
            <v>gambling &amp; casinos</v>
          </cell>
          <cell r="E613" t="str">
            <v>http://www.mohegangaming.com</v>
          </cell>
          <cell r="F613" t="str">
            <v>http://www.linkedin.com/company/mohegan</v>
          </cell>
          <cell r="G613" t="str">
            <v>Montville</v>
          </cell>
          <cell r="H613" t="str">
            <v>Connecticut</v>
          </cell>
          <cell r="I613" t="str">
            <v>hotel, fine dining, concerts, gaming, entertainment, casino, food beverage, development, hospitality, expos, events, meetings conventions, luxury travel, gambling facilities &amp; casinos, b2c, luxury hotels, tribal casino management, services, brand expansion, entertainment venues, resort expansion projects, cultural authenticity in resorts, digital and physical gaming convergence, multichannel gaming, brand repositioning, retail shopping, multimedia entertainment, b2b, luxury amenities, casino management, tribal gaming, igaming, international resorts, regional tourism, luxury hospitality branding, live performances, casinos (except casino hotels), community involvement, global entertainment destinations, guest experience, community programs, culinary experiences, d2c, tribal ownership of casinos, sports team ownership, hospitality innovation, international resort development, casino resort, luxury resort branding, online gaming, sustainable development, government relations, property management, live entertainment, sports and entertainment integration, resort expansion, resort renovation, casino and gaming, multichannel marketing, community-focused development, sports events, convention centers, digital gaming platforms, event management, integrated resorts, convention facilities, market analysis, resort development, shopping, luxury accommodations, international expansion, event and concert venues, event hosting, sports team management, customer experience, hospitality services, hospitality design, community engagement, entertainment programming, entertainment industry, digital platforms, sustainability initiatives, gaming technology, sports and events, online gaming platforms, digital transformation, integrated resort management, sustainable practices, tribal ownership, international gaming licenses, digital gaming, customer service, market research, integrated entertainment, property development, sustainable resort practices, hospitality management, sports and entertainment, digital entertainment, tourism, retail and dining, digital innovation in gaming, culinary offerings, multichannel gaming solutions, international partnerships, customer engagement, tribal enterprise management, tourism development, casino development, entertainment destination, responsible gaming, hotel accommodations, luxury resorts, gaming operations, financial updates, corporate governance, customer satisfaction, international management, venue management, gaming experience, world-class amenities, sports betting, diverse dining options, resort amenities, hotel tower, gaming tables, slot machines, accolades and awards, immersive experiences, mice facilities, luxury spa, concert series, celebrity chef restaurants, customer loyalty programs, conference and meeting spaces, private events, sustainable growth, entertainment offerings, high service standards, community service, business development, strategic partnerships, diverse portfolio, cultural integration, tribal leadership, unique growth initiatives, non-profit, construction, leisure, travel &amp; tourism, restaurants, games, gambling &amp; casinos, sustainability, environmental services, renewables &amp; environment, enterprise software, enterprises, computer software, information technology &amp; services, events services, nonprofit organization management</v>
          </cell>
          <cell r="J613" t="str">
            <v>Outlook, Microsoft Office 365, Workday, Slack, Remote, AI</v>
          </cell>
          <cell r="K613">
            <v>2751175000</v>
          </cell>
          <cell r="L613" t="str">
            <v>Debt Financing</v>
          </cell>
          <cell r="M613">
            <v>1200000000</v>
          </cell>
          <cell r="N613">
            <v>45748</v>
          </cell>
          <cell r="O613">
            <v>1744167000</v>
          </cell>
          <cell r="Q613" t="str">
            <v>Mohegan is an entertainment and hospitality company owned by the Mohegan Tribe of Connecticut, based in Uncasville, Connecticut. The company operates a diverse portfolio of integrated resorts and casinos across the United States and Canada. Originally established as the Mohegan Tribal Gaming Authority in 1996, it rebranded to Mohegan Gaming &amp; Entertainment and then simplified its name to Mohegan in 2022 to reflect its global expansion.
Mohegan offers a wide range of services, including casino gaming, deluxe hotel accommodations, live entertainment, fine dining, retail shopping, and convention services. Its flagship property, Mohegan Sun, is located in Connecticut, with additional locations in Pennsylvania and Canada. The company also manages the casino at Virgin Hotels Las Vegas and operates Mohegan Digital, which provides online gaming solutions. With a customer base of approximately 20 million annual visitors and a workforce of over 12,000 employees, Mohegan is recognized for its commitment to entertainment and community prosperity.</v>
          </cell>
          <cell r="R613">
            <v>1996</v>
          </cell>
        </row>
        <row r="614">
          <cell r="A614" t="str">
            <v>NVA General Practice</v>
          </cell>
          <cell r="B614">
            <v>0</v>
          </cell>
          <cell r="C614">
            <v>25000</v>
          </cell>
          <cell r="D614" t="str">
            <v>veterinary</v>
          </cell>
          <cell r="E614" t="str">
            <v>http://www.nva.com</v>
          </cell>
          <cell r="F614" t="str">
            <v>http://www.linkedin.com/company/nva-general-practice</v>
          </cell>
          <cell r="G614" t="str">
            <v>Austin</v>
          </cell>
          <cell r="H614" t="str">
            <v>Texas</v>
          </cell>
          <cell r="I614" t="str">
            <v>veterinarian clinic for sale, veterinay practice for sale, pet resorts, veterinarian, specialty er hospitals, veterinary, equine hospitals, veterinarian careers, small animal hospital, veterinary jobs, veterinary hospital, technician, aquisitions, veterinary practice for sale, veterinary services, pet healthcare, veterinary hospitals, general practice, specialty care, emergency services, equine veterinary services, boarding, doggie daycare, grooming, compassionate care, progressive veterinary medicine, servant leadership, mentorship programs, team well-being, community focus, customer loyalty, pet owners, veterinary professionals, recruitment services, marketing support, global operations, innovation in veterinary care, high-quality care, accessible veterinary services, strategic growth, animal welfare, veterinary care, pet care, specialty veterinary, emergency care, equine medicine, human resources support, veterinarian empowerment, pet boarding, grooming services, pet daycare, medical innovation, community engagement, pet health, client experience, collaboration, pet wellness, continuing education, financial management, veterinarian training, operations support, animal health, business management, patient care, animals as family, dog parks, pet training, digital solutions, local veterinary practices, trusted pet care, cutting-edge medicine, service excellence, integrity, teamwork, knowledge sharing, community of veterinary professionals, animal care network, supportive workplace culture, emergency veterinary services, advanced veterinary hospitals, high-quality veterinary care, global veterinary community, career development, b2b, b2c, consulting, services, education management</v>
          </cell>
          <cell r="J614" t="str">
            <v>Cloudflare DNS, Rackspace MailGun, Outlook, ServiceNow, Microsoft Office 365, CloudFlare Hosting, SMTP.com, Constant Contact, Atlassian Cloud, React Redux, Amazon SES, Slack, Salesforce, Bing Ads, Facebook Widget, Squarespace ECommerce, reCAPTCHA, Google Tag Manager, Google Plus, Google Analytics, Avature, Bootstrap Framework, Linkedin Marketing Solutions, Facebook Login (Connect), WordPress.org, Google Font API, Typekit, McAfee, The Trade Desk, Gravity Forms, BigCommerce, LiveChat, Facebook Custom Audiences, BugHerd, Mobile Friendly, YouTube, Git, Tor, Xray, Act!, Sage, Echo, OpenTelemetry, Carma Mail (Compost Marketing), Mag+, Flow, PROS, Varonis GDPR Patterns, EMC, Jira Product Discovery, Gem, AVImark Rapport, Air, Microsoft Excel, SQL, Mist, GE Healthcare MRI, HPE Blade Servers, BowNow, ROOM, AMP, CLEAR, .NET, Covetrus Impromed, Laserfiche, GAS, OpenVino, , Analyzer, Talkspace, Veracode AppSec Governance, Microsoft Azure Monitor, VMware ESXi, VMware vCenter, Microsoft Active Directory Federation Services, Gingr, ezyVet, Loftware Smartflow, CAT, Siemens MRI, Cisco 2960, Azure Synapse, Azure Databricks, Delta Lake, Azure Data Lake Storage, Azure Data Factory, PowerBI Tiles, Microsoft Fabric, Azure API Management, Azure Event Hubs, Azure Service Bus, Azure Functions, Azure Logic Apps, Kubernetes, Azure App Service, Azure Container Apps, Azure Key Vault, Microsoft Entra ID, Azure SQL, Snowflake, SES, Azure Devops, Microsoft Application Insights, Azure Monitor, Azure Log Analytics, Azure Purview, Terraform, Check Point CloudGuard Harmony Connect (CloudGuard Connect), Semrush, Azure Virtual Machine Scale Sets, Quip, Olo, Express, REST, Azure Analysis Services, Azure Active Directory B2C, Microsoft Exchange Server 2003, Cornerstone HR, Electron, Taleo Applicant Tracking Systems (ATS), Dayforce, ADP, Microsoft Office, Unleashed, Catalyst, Snap, DocuSign, CET, Onit, Weights &amp; Biases, Board, American Technology Services, AWS Analytics</v>
          </cell>
          <cell r="K614">
            <v>4510642</v>
          </cell>
          <cell r="L614" t="str">
            <v>Merger / Acquisition</v>
          </cell>
          <cell r="M614">
            <v>0</v>
          </cell>
          <cell r="N614">
            <v>43617</v>
          </cell>
          <cell r="O614">
            <v>4000000000</v>
          </cell>
          <cell r="Q614" t="str">
            <v>NVA General Practice is the general practice division of National Veterinary Associates (NVA), a prominent pet healthcare organization founded in 1997. Headquartered in Agoura Hills, California, NVA operates over 1,000 veterinary hospitals across the U.S. and Canada. The organization is dedicated to partnering with pet parents to provide high-quality, community-focused care for pets.
NVA General Practice offers a range of veterinary services, including routine care, medical and surgical treatments, and individualized health management for pets at every life stage. The organization emphasizes a supportive culture that empowers veterinary teams with the resources and independence needed to deliver excellent care. NVA also invests in innovation, clinical research, and wellness programs to support its staff. With a commitment to inclusivity and professional growth, NVA connects teams across its extensive network, ensuring that pets receive the best possible care.</v>
          </cell>
          <cell r="R614">
            <v>1996</v>
          </cell>
        </row>
        <row r="615">
          <cell r="A615" t="str">
            <v>AOL</v>
          </cell>
          <cell r="B615">
            <v>0</v>
          </cell>
          <cell r="C615">
            <v>3400</v>
          </cell>
          <cell r="D615" t="str">
            <v>information technology &amp; services</v>
          </cell>
          <cell r="E615" t="str">
            <v>http://www.aol.com</v>
          </cell>
          <cell r="F615" t="str">
            <v>http://www.linkedin.com/company/aol</v>
          </cell>
          <cell r="G615" t="str">
            <v>New York</v>
          </cell>
          <cell r="H615" t="str">
            <v>New York</v>
          </cell>
          <cell r="I615" t="str">
            <v>homepages, web portal, web, isp, www, blogs, content provider, seo, online advertising, sem, internet, websites, search, narrowband, streaming, software development, blogging, online media, media, information technology &amp; services, search marketing, marketing, marketing &amp; advertising</v>
          </cell>
          <cell r="J615" t="str">
            <v>Amazon AWS, Bluekai, Taboola Newsroom, Pubexchange, Open AdStream (Appnexus), Slack, Salesforce, PubMatic, Mobile Friendly, Advertising.com, New Relic, Yahoo Analytics, OpenX - Exchange, Rubicon Project</v>
          </cell>
          <cell r="K615">
            <v>5807000000</v>
          </cell>
          <cell r="L615" t="str">
            <v>Merger / Acquisition</v>
          </cell>
          <cell r="M615">
            <v>1400000000</v>
          </cell>
          <cell r="N615">
            <v>45931</v>
          </cell>
          <cell r="O615">
            <v>500000000</v>
          </cell>
          <cell r="Q615" t="str">
            <v>AOL, originally founded as Quantum Computer Services in 1985, is a pioneering internet company known for its evolution from dial-up services to a provider of digital content and privacy software. The company became widely recognized for its email service and the iconic "You've Got Mail" greeting. Over the years, AOL has undergone several ownership changes, including mergers with Time Warner and Verizon, and is currently owned by Bending Spoons.
AOL's core offerings include the AOL.com website, a longstanding email service, and internet privacy software. The company has a significant user base, with over 300 million monthly active users and 10 million paying customers, including many Fortune 500 companies. AOL continues to focus on engaging its loyal customer base while generating substantial annual revenue.</v>
          </cell>
        </row>
        <row r="616">
          <cell r="A616" t="str">
            <v>Messer Americas</v>
          </cell>
          <cell r="B616">
            <v>0</v>
          </cell>
          <cell r="C616">
            <v>5000</v>
          </cell>
          <cell r="D616" t="str">
            <v>chemicals</v>
          </cell>
          <cell r="E616" t="str">
            <v>http://www.messer-us.com</v>
          </cell>
          <cell r="F616" t="str">
            <v>http://www.linkedin.com/company/messeramericas</v>
          </cell>
          <cell r="G616" t="str">
            <v>Bridgewater Township</v>
          </cell>
          <cell r="H616" t="str">
            <v>New Jersey</v>
          </cell>
          <cell r="I616" t="str">
            <v>industrial gases, upstream oil &amp; gas services, chemical process solutions, cryogenic freezing, hydrogen fueling systems, hydrogen, specialty gases, metals solutions, chemical manufacturing, customer collaboration, gas solutions, food processing, gas development, gas process safety, gas customer support, consulting, safety culture, gas industry development, gas processing, gas technology, gas industry performance, renewable energy, sustainability, gas industry collaboration, services, gas industry technical support, gas process optimization, gas industry safety audits, gas mixtures, gas industry quality, gas industry safety, gas industry safety training, gas industry safety certifications, gas services, gas industry quality assurance, gas supply chain, gas industry safety policies, gas supply, manufacturing, gas industry excellence, healthcare, gas industry supply chain management, gas supply reliability, gas industry innovation centers, gas industry innovation, gas industry safety standards development, gas industry safety programs, turnkey solutions, gas industry safety regulations, gas industry safety procedures, gas engineering, gas application development, gas industry standards, gas industry environmental practices, gas industry safety compliance, gas industry, gas industry solutions, gas products, gas industry technological advancements, application technologies, gas safety standards, customer service, b2b, gas industry services, gas applications, gas delivery, gas industry safety innovations, gas industry standards compliance, environmental services, gas industry safety practices, industrial manufacturing, electronics, gas manufacturing, industrial gas manufacturing, medical gases, gas industry safety protocols, gas industry process optimization, gas industry safety culture, gas industry expertise, gas safety data sheets, gas industry reliability, welding and cutting technology, gas industry safety management, gas industry customer solutions, gas industry safety standards, process optimization, gas innovation, gas industry safety management systems, gas safety, gas distribution, bulk gas supply, cryogenic tanks, argon, helium, nitrogen, oxygen, carbon dioxide, gas transportation, gas technology solutions, safety data sheets, electronic manufacturing, healthcare gases, food processing gases, gas application technologies, sustainability in gas supply, hazardous gas handling, gas recycling, welding gases, environmental gas solutions, industrial applications, gas delivery methods, gas supply chains, on-site gas production, technical expertise, supply chain reliability, supplier partnerships, workplace safety, emergency response, gases for life, diversity and inclusion, training programs, spare parts for equipment, equipment maintenance, customer-focused services, carbon reduction technologies, custom gas solutions, gas monitoring systems, efficient gas usage, industry standards compliance, compressed gas systems, technical support services, distribution, chemicals, food &amp; beverages, consumer goods, consumers, clean energy &amp; technology, renewables &amp; environment, mechanical or industrial engineering, health care, health, wellness &amp; fitness, hospital &amp; health care, computer hardware, hardware</v>
          </cell>
          <cell r="J616" t="str">
            <v>Salesforce, Mimecast, Outlook, Microsoft Office 365, Amazon AWS, Slack, Hubspot, AppNexus, Linkedin Widget, Google Tag Manager, The Trade Desk, Facebook Login (Connect), YouTube, Linkedin Login, Google Analytics, Linkedin Marketing Solutions, UltiPro, Facebook Custom Audiences, Mobile Friendly, Facebook Widget, Cvent, Hotjar, Remote, Microsoft Excel, Cincopa, Microsoft Power Automate, SAP, SAP Analytics Cloud, AT&amp;T, CONTROL, Gem, Medium, OnBase, SentenceTransformers, Tor, AC500 PLC, Cloudflare Insights, Flow, Infoblox DHCP, Infolinks, Rapid7 InsightVM, Siemens SIMATIC HMI (Human Machine Interface), PROS, Microsoft Office, Microsoft Project, AutoCAD, DC Storm, Prometheus, .NET, Azure Virtual Machines, SpringCM, Oxid, Ipswitch WhatsUp Gold, Kanbanize, Olo, Microsoft Windows Server 2012, Aryson MySQL to MSSQL Converter, AWS SDK for JavaScript, C#, DeltaV, Honeywell MES, Inductive Automation Ignition, Microsoft Active Directory Federation Services, Modbus, MySQL, Oracle Analytics Cloud, Python, RS2, Siemens PROFIBUS, SIMATIC WinCC, VMware, Wonderware InTouch, Yokogawa Centum VP Distributed Control System, Electron, Azure Active Directory B2C, ICP, Quip, Coupa, Monday.com, Triple Whale, Genetec Synergis, Vertex, Microsoft 365, Excel4Apps, TSYS, Nitrogen, Oxygen XML Editor, Argo, Cisco 2960, Shopify Hydrogen, Helium 10, Bing, Intelex, Genesys, ANGEL LMS, Onit, SAP Plant Maintenance, eMaint CMMS, Cisco Meraki MS Series, CAT, AMP, Blackline</v>
          </cell>
          <cell r="O616">
            <v>500000000</v>
          </cell>
          <cell r="Q616" t="str">
            <v>Messer Americas is the largest privately held industrial gas company globally and a key provider of industrial, medical, and specialty gases in North and South America. Established in 2019 as part of the Messer Group, it leverages over 125 years of experience to deliver gases and innovative solutions across various industries, including manufacturing, food, medicine, and construction.
Operating under the "Gases for Life" brand, Messer Americas emphasizes safety, customer focus, and performance. Headquartered in Bridgewater, NJ, the company is supported by CVC Capital Partners and integrates with the global operations of the Messer Group. It manufactures and supplies a wide range of gases, including oxygen, nitrogen, argon, and medical gases, along with providing services such as safe production, delivery, and tailored solutions for competitive advantage. Messer also offers decarbonization services to help reduce CO2 emissions in high-emission industries.</v>
          </cell>
          <cell r="R616">
            <v>1895</v>
          </cell>
        </row>
        <row r="617">
          <cell r="A617" t="str">
            <v>Microsoft for Startups</v>
          </cell>
          <cell r="B617">
            <v>0</v>
          </cell>
          <cell r="C617">
            <v>3500</v>
          </cell>
          <cell r="D617" t="str">
            <v>information technology &amp; services</v>
          </cell>
          <cell r="F617" t="str">
            <v>http://www.linkedin.com/company/microsoftforstartups</v>
          </cell>
          <cell r="G617" t="str">
            <v>Redmond</v>
          </cell>
          <cell r="H617" t="str">
            <v>Washington</v>
          </cell>
          <cell r="I617" t="str">
            <v>startup, founder, machine learning, entrepreneur, female founder, startups, commercial strategy, technology, venture capital, ai, accelerator, iot, channel develepment, strategy, azure, bus dev, scaleup, cosell, investor relations, cloud, blockchain, technology, information &amp; internet, artificial intelligence, information technology &amp; services</v>
          </cell>
          <cell r="Q617" t="str">
            <v>Microsoft for Startups is a global initiative that supports startups at all stages, from ideation to scaling. The program offers free or discounted access to technology, expert guidance, and resources. It features the Microsoft for Startups Founders Hub, which provides an open-access model for any founder, regardless of funding status. Startups can choose between a self-service option for early-stage companies and an enhanced offer for those connected to the Microsoft for Startups Investor Network.
The program includes a range of benefits such as free Azure credits, access to developer tools like GitHub Enterprise and Microsoft 365, and personalized advisory support from subject matter experts. Startups also gain opportunities for co-selling with Microsoft's enterprise customers and networking connections. The initiative is open to all startups developing software-based products or services, making it a valuable resource for entrepreneurs looking to grow their businesses.</v>
          </cell>
        </row>
        <row r="618">
          <cell r="A618" t="str">
            <v>Houghton Mifflin Harcourt</v>
          </cell>
          <cell r="B618">
            <v>0</v>
          </cell>
          <cell r="C618">
            <v>4300</v>
          </cell>
          <cell r="D618" t="str">
            <v>e-learning</v>
          </cell>
          <cell r="F618" t="str">
            <v>http://www.linkedin.com/company/houghton-mifflin-harcourt</v>
          </cell>
          <cell r="G618" t="str">
            <v>Boston</v>
          </cell>
          <cell r="H618" t="str">
            <v>Massachusetts</v>
          </cell>
          <cell r="I618" t="str">
            <v>education solutions, education publishing, interactive learning, learning technology, technology, education technology, k-12 education, e learn, service to the health industry, e-learning providers, e-learning, internet, information technology &amp; services, computer software, education management, primary/secondary education, education</v>
          </cell>
          <cell r="J618" t="str">
            <v>Salesforce, Route 53, Mimecast, Microsoft Office 365, Brightcove, Microsoft Application Insights, Jira, Atlassian Confluence, OneTrust, React Redux, Visual-Basic-.NET, The Trade Desk, Salesforce Service Cloud, Cedexis Radar, AB Tasty, Linkedin Login, DoubleClick Conversion, Google Analytics, Nginx, Zencoder, Amadesa, SuccessFactors (SAP), Mobile Friendly, Facebook Widget, UserZoom, Stripe, Simpli.fi, Hotjar, Salesforce Live Agent, Incapsula, DoubleClick, Yahoo Analytics, Linkedin Marketing Solutions, YouTube, Bing Ads, Google Play, Bootstrap Framework, Facebook Custom Audiences, Wistia, Vimeo, Adobe Media Optimizer, Google Font API, Google Tag Manager, WordPress.org, Google Dynamic Remarketing, Facebook Login (Connect), Yahoo Ad Manager Plus, Eloqua, Acquisio, Linkedin Widget, Cvent, Remote</v>
          </cell>
          <cell r="K618">
            <v>2800000000</v>
          </cell>
          <cell r="L618" t="str">
            <v>Merger / Acquisition</v>
          </cell>
          <cell r="M618">
            <v>2800000000</v>
          </cell>
          <cell r="N618">
            <v>44593</v>
          </cell>
          <cell r="Q618" t="str">
            <v>Houghton Mifflin Harcourt (HMH) is a learning technology company that delivers a wide range of educational solutions. They provide curriculum, supplemental and intervention resources, and professional learning services to support educators and students globally. HMH's offerings span various subjects, including reading, mathematics, science, and social studies.
The company has a rich history dating back to 1832 and has evolved through several mergers, becoming a significant player in the education sector. HMH also publishes reference materials, fiction, and non-fiction for both adults and young readers, along with multimedia entertainment products. They serve elementary, secondary, and college education markets, and operate the Heinemann brand, which focuses on professional resources for teachers.</v>
          </cell>
        </row>
        <row r="619">
          <cell r="A619" t="str">
            <v>Universal Leaf Tobacco Company</v>
          </cell>
          <cell r="B619">
            <v>0</v>
          </cell>
          <cell r="C619">
            <v>11000</v>
          </cell>
          <cell r="D619" t="str">
            <v>tobacco</v>
          </cell>
          <cell r="E619" t="str">
            <v>http://www.universalcorp.com</v>
          </cell>
          <cell r="F619" t="str">
            <v>http://www.linkedin.com/company/universal-leaf-tobacco-company</v>
          </cell>
          <cell r="G619" t="str">
            <v>Richmond</v>
          </cell>
          <cell r="H619" t="str">
            <v>Virginia</v>
          </cell>
          <cell r="I619" t="str">
            <v>food &amp; beverage, agriculture, ingredients, agronomy, tobacco leaf, tobacco, farming/seeds/milling, industrials, tobacco manufacturing, agricultural standards, plant-based ingredients, sustainable practices, community support initiatives, market diversification, plant-based ingredients platform, sustainable agricultural practices, tobacco processing, leaf tobacco, agriculture, forestry, fishing and hunting, community engagement, tobacco procurement, international operations, procurement, consulting, tobacco varieties, sustainable agriculture, supply chain, market expansion, sustainability initiatives, logistics services, customer service, responsible sourcing, agricultural practices, compliance standards, supply stability, farmer support, quality control, b2b, dehydrated vegetable ingredients, farmer training, industry leader, global tobacco supplier, food manufacturing, manufacturing, traceability in tobacco supply, food processing, supply chain management, global presence, tobacco sourcing, distribution, sustainable sourcing, value-added processing, all other crop farming, merchandising, risk management, global leaf sourcing, business-to-business, logistics, agri-products, supply chain efficiencies, corporate responsibility, global operations, traceability, compliance, sustainable tobacco cultivation, farmer training programs, sustainability, product integrity, services, quality assurance, good manufacturing practices, social responsibility, botanical extracts, financial strength, environmental performance, labor practices, investor relations, corporate governance, high-quality products, investor confidence, specialty ingredients, cigarette manufacturing, crop quality, environmental stewardship, agricultural labor standards, diversified sourcing, flue-cured tobacco, dark air-cured tobacco, burley tobacco, tobacco exports, business opportunities, innovation in agriculture, employee engagement, tobacco supply chain, customer service excellence, local management, tobacco leaf types, long-term returns, community partnerships, market leadership, competitive pricing, food industry, heritage and history, education, non-profit, consumer goods, consumers, mechanical or industrial engineering, food &amp; beverages, logistics &amp; supply chain, environmental services, renewables &amp; environment, nonprofit organization management</v>
          </cell>
          <cell r="J619" t="str">
            <v>Outlook, Microsoft Office 365, OneTrust, Slack, WordPress.org, Google Tag Manager, Mobile Friendly, ASP.NET, Google Font API, BugHerd, OpenSSL, Apache, Vimeo, reCAPTCHA, Microsoft-IIS, Bootstrap Framework, Microsoft Excel, .NET, Visual Studio, CSS, Javascript, Oracle XML DB, Sajax System, Microsoft Entity Framework, Microsoft SQL Server Reporting Services, Azure Devops, Git, GitHub, Freshservice, AC500 PLC, CONTROL, RedEye, Excel4Apps, Wider Planet, Microsoft Dynamics, Tor, DAX</v>
          </cell>
          <cell r="K619">
            <v>1400000000</v>
          </cell>
          <cell r="L619" t="str">
            <v>Debt Financing</v>
          </cell>
          <cell r="M619">
            <v>1400000000</v>
          </cell>
          <cell r="N619">
            <v>45992</v>
          </cell>
          <cell r="O619">
            <v>2987411000</v>
          </cell>
          <cell r="Q619" t="str">
            <v>Universal Corporation, headquartered in Richmond, Virginia, is a global leader in leaf tobacco merchandising and processing. Founded in 1918, the company operates in over 30 countries and employs more than 20,000 workers. As the world's largest independent leaf tobacco merchant, Universal acts as an intermediary between farmers and manufacturers, purchasing, processing, and selling various types of tobacco. The company also provides agronomy support, research, and financing to farmers, supporting over 120,000 outgrowers in regions like Malawi and Mozambique.
In addition to its core tobacco operations, Universal has diversified into value-added agricultural products through acquisitions, including Silva International Inc. and FruitSmart. The company is exploring new areas such as sweet potato processing and laboratory testing of agricultural products. Universal's largest customer is Altria Group, which relies on the company for leaf tobacco procurement. With a focus on local management and global strategy, Universal Corporation continues to evolve while maintaining its status in the S&amp;P 600 index.</v>
          </cell>
          <cell r="R619">
            <v>1918</v>
          </cell>
        </row>
        <row r="620">
          <cell r="A620" t="str">
            <v>PHP Agency, Inc.</v>
          </cell>
          <cell r="B620">
            <v>0</v>
          </cell>
          <cell r="C620">
            <v>7800</v>
          </cell>
          <cell r="D620" t="str">
            <v>financial services</v>
          </cell>
          <cell r="E620" t="str">
            <v>http://www.phpagency.com</v>
          </cell>
          <cell r="F620" t="str">
            <v>http://www.linkedin.com/company/php-agency-inc</v>
          </cell>
          <cell r="G620" t="str">
            <v>Addison</v>
          </cell>
          <cell r="H620" t="str">
            <v>Texas</v>
          </cell>
          <cell r="I620" t="str">
            <v>annuities, financial services marketing, life insurance, retirement planning, financial services, insurance, college recruiting, retirement, recruiting, finance, enterprise software, software, information technology, risk management, digital insurance platform, diverse agent base, annuity products, agent support system, agent career development, wealth management, insurance agents, support services, financial planning, financial literacy, digital marketing, support platform, financial literacy initiatives, business growth, business ownership, community outreach, insurance industry, agent support, agent network growth, client education, client management, technology in insurance, insurance agencies and brokerages, agent network expansion, insurance marketing technology, insurance products, diversity representation in insurance, training and support, financial literacy education, agent network, agent success, insurance product education, agent recognition, financial protection, life insurance and annuities, marketing tools, diversity, agent mentorship programs, large events, financial security, life insurance products, community service, life legacy protection, life insurance marketing, underserved communities, multi-state operation, d2c, mobile app, insurance agent training system, financial education, agent training, tech-enabled marketing, agent development, entrepreneurship, community-focused insurance, community empowerment through insurance, multicultural, training platform, leadership development, mentorship programs, diversity and inclusion, insurance sales training, career opportunity, multi-cultural agent recruitment, customer service, b2c, b2b, services, financial technology, client protection, financial empowerment, community building, insurance solutions, financial literacy for underserved, support for small business owners, diversity in insurance, tech-enabled platform, community engagement, technology platform, training program, compensation plan, mentorship, home office support, income opportunities, part-time business, full-time career, personal growth, insurance coverage, insurance marketing, field leaders, events and conventions, insurance policies, remote training, millennial engagement, community events, business networking, paid travel, health benefits, 401k plan, income bonuses, family protection, agent login, online resources, social media engagement, work-life balance, corporate culture, team building, philanthropy initiatives, education, staffing &amp; recruiting, enterprises, computer software, information technology &amp; services, investment management, marketing &amp; advertising, insurance agencies &amp; brokerages, finance technology, mentoring</v>
          </cell>
          <cell r="J620" t="str">
            <v>Cloudflare DNS, Mimecast, Outlook, Microsoft Office 365, Google Cloud Hosting, WP Engine, Thinkific, React, Hubspot, Slack, Indeed, LinkedIn Ads, Adobe Photoshop</v>
          </cell>
          <cell r="K620">
            <v>10650000</v>
          </cell>
          <cell r="L620" t="str">
            <v>Merger / Acquisition</v>
          </cell>
          <cell r="M620">
            <v>0</v>
          </cell>
          <cell r="N620">
            <v>44743</v>
          </cell>
          <cell r="O620">
            <v>2300000000</v>
          </cell>
          <cell r="Q620" t="str">
            <v>PHP Agency, Inc. is a tech-enabled national field marketing organization and financial services marketing company founded in 2009 and based in Addison, Texas. The company operates a nationwide sales platform that allows agents to sell life insurance products from leading U.S. insurance carriers. PHP Agency is dedicated to making business ownership and entrepreneurship accessible to individuals from diverse backgrounds, aiming to empower families and enhance their financial futures.
With a network of 45,000 licensed agents across 49 states and Puerto Rico, PHP Agency has served over 450,000 American families. The company offers part-time and full-time opportunities for those interested in becoming life insurance agents, providing recruitment, training, and support. Under the leadership of Founder and CEO Patrick Bet-David and President Maral Keshishian, PHP Agency is focused on growth, with a goal to reach 500,000 licensed agents by 2029. The company has also expanded its offerings with a mobile app and online education courses, and it hosts large industry events.</v>
          </cell>
          <cell r="R620">
            <v>2009</v>
          </cell>
        </row>
        <row r="621">
          <cell r="A621" t="str">
            <v>Health Prime</v>
          </cell>
          <cell r="B621">
            <v>0</v>
          </cell>
          <cell r="C621">
            <v>5000</v>
          </cell>
          <cell r="D621" t="str">
            <v>information technology &amp; services</v>
          </cell>
          <cell r="E621" t="str">
            <v>http://www.hpiinc.com</v>
          </cell>
          <cell r="F621" t="str">
            <v>http://www.linkedin.com/company/healthprime</v>
          </cell>
          <cell r="G621" t="str">
            <v>Oxon Hill-Glassmanor</v>
          </cell>
          <cell r="H621" t="str">
            <v>Maryland</v>
          </cell>
          <cell r="I621" t="str">
            <v>health care consulting &amp; project management, electronic health records, practice optimization, health care technology, healthcare technology, revenue cycle management, physician services, aco &amp; mso development, practice management, analytics, it services solutions, physician practice management, healthcare consulting, financial reporting, healthcare revenue management, practice revenue cycle optimization, services, denial management, practice revenue growth strategies, client-first approach, specialty support, global workforce support, practice revenue analytics dashboards, practice revenue cycle consulting services, healthcare revenue cycle support, automation tools, revenue cycle automation tools, data security, patient satisfaction, practice revenue growth, managed it services, practice performance metrics, patient billing, patient engagement services, revenue cycle management for large practices, revenue cycle data analytics, healthcare practice solutions, practice workflow optimization, practice growth, revenue cycle performance, practice revenue optimization tools, revenue cycle automation for healthcare, revenue cycle data security, practice scalability, financial performance, healthcare analytics, secure data management, practice revenue analytics, revenue enhancement, practice performance analytics, healthcare, b2b, accounting, tax preparation, bookkeeping, and payroll services, it solutions, specialty-specific billing, practice scalability support, revenue cycle optimization strategies, healthcare it solutions, specialty practice revenue solutions, healthcare practice support, billing compliance, bilingual call center, global delivery model, operational efficiency, practice revenue management solutions, process optimization, revenue cycle consulting, real-time data insights, patient engagement, analytics dashboards, practice revenue support, revenue cycle management for multi-specialty practices, analytics and data insights, insurance claims verification, revenue cycle management solutions, revenue cycle technology, billing and coding, practice revenue cycle, practice management software, revenue cycle optimization, cash flow improvement, practice financial analytics, practice revenue growth support, practice support services, practice analytics, medical billing and coding, operational support, consulting, custom dashboards, patient care, bilingual patient outreach, revenue cycle automation, revenue cycle performance metrics, reimbursement optimization, proprietary technology, revenue optimization, provider support, revenue cycle software, practice efficiency, insurance verification, workflow automation, practice revenue cycle scalability, claims processing, medical billing, patient focus, data-driven insights, billing accuracy, financial success, compliance standards, benchmarking performance, client support, bilingual services, appointment scheduling, error reduction, reimbursement improvement, strategic growth, quality patient care, healthcare solutions, automation technologies, clinical workflows, ehr integration, medical coding support, hipaa compliance, billing technology, actionable insights, healthcare reform, access to healthcare data, reimbursement strategies, patient relationship management, healthcare administrations, cost reduction, patient experience improvement, tangible results, consulting services, emr archiving, integration services, client onboarding, healthcare provider support, technology implementation, finance, health care information technology, health care, health, wellness &amp; fitness, hospital &amp; health care, information technology &amp; services, computer &amp; network security, management consulting, financial services</v>
          </cell>
          <cell r="J621" t="str">
            <v>Outlook, WP Engine, Slack, Hubspot, Android, Remote, Semrush, OneTrust Tech Risk &amp; Compliance, AI, NLP, Pega Robotic Process Automation</v>
          </cell>
          <cell r="K621">
            <v>20000000</v>
          </cell>
          <cell r="L621" t="str">
            <v>Private Equity</v>
          </cell>
          <cell r="M621">
            <v>0</v>
          </cell>
          <cell r="N621">
            <v>45323</v>
          </cell>
          <cell r="O621">
            <v>356100000</v>
          </cell>
          <cell r="Q621" t="str">
            <v>Health Prime International is a revenue cycle management (RCM) and practice management solutions provider founded in 2004 and based in National Harbor, Maryland. The company partners with physician groups and healthcare organizations to reduce administrative burdens through secure technology and streamlined processes. With approximately 3,500 employees, Health Prime serves over 800 clients, representing around 6,000 physicians, and generates $735.2 million in revenue.
Health Prime offers tailored RCM solutions that include claims processing, denial management, eligibility verification, and patient billing services. Their proprietary technology supports streamlined billing operations, while their Datalytics platform provides insights into key performance metrics. The company also specializes in RCM services for various medical specialties, including pathology, cardiology, and orthopedic practices. Health Prime focuses on mid- to large-sized physician groups and emphasizes a client-first approach, aiming to enhance cash flow and maximize reimbursements for its clients.</v>
          </cell>
          <cell r="R621">
            <v>2003</v>
          </cell>
        </row>
        <row r="622">
          <cell r="A622" t="str">
            <v>The Royal Group</v>
          </cell>
          <cell r="B622">
            <v>0</v>
          </cell>
          <cell r="C622">
            <v>3000</v>
          </cell>
          <cell r="D622" t="str">
            <v>packaging &amp; containers</v>
          </cell>
          <cell r="E622" t="str">
            <v>http://www.teamtrg.com</v>
          </cell>
          <cell r="F622" t="str">
            <v>http://www.linkedin.com/company/the-royal-group</v>
          </cell>
          <cell r="G622" t="str">
            <v>Cicero</v>
          </cell>
          <cell r="H622" t="str">
            <v>Illinois</v>
          </cell>
          <cell r="I622" t="str">
            <v>produce packaging, fulfillment, specialty folding &amp; gluing, high quality packaging graphics, vmi, retail ready packaging, food beverage packaging, permanent displays, corrugated containers, ecommerce, copacking services, temporary displays, containerboard, 3d rendering, pop displays, beauty personal care, automotive returnables packaging, beauty amp personal care, royal rapid response program, packaging supplies, food amp beverage packaging, complete source for packaging design &amp; manufacturing, packaging &amp; containers manufacturing, automotive packaging, retail merchandising, flexible manufacturing, b2b, packaging and containers, retail display innovation, heavyweight packaging, custom design, customer experience, industrial protective packaging, graphic packaging, packaging engineering, eco-friendly materials, supply chain management, digital printing, e-commerce packaging, e-commerce, cost-effective packaging, custom packaging, b2c, packaging solutions, sustainable development, warehousing and vmi, customer engagement, retail shelf-ready packaging, demand-driven packaging, recyclable materials, services, automotive parts packaging, customer-centric solutions, supply chain efficiency, innovative design, shelf-ready packaging design, bulk packaging, brand enhancement, eco-conscious packaging, retail display solutions, brand visibility enhancement, paperboard container manufacturing, packaging automation, market-specific packaging, packaging, product protection, packaging innovation, supply chain resilience, returnable packaging, sustainable packaging, retail display and merchandising, packaging waste reduction, protective packaging for industrial use, custom graphic solutions, industry standards, logistics support, d2c, quality assurance, inventory management, co-packing and fulfillment, retail, graphic design and printing, state-of-the-art printing, warehousing, digital print technology, healthcare, manufacturing, distribution, consumer_products_&amp;_retail, transportation_&amp;_logistics, consumer internet, consumers, internet, information technology &amp; services, shipping, logistics &amp; supply chain, packaging &amp; containers, sustainability, environmental services, renewables &amp; environment, health care, health, wellness &amp; fitness, hospital &amp; health care, mechanical or industrial engineering</v>
          </cell>
          <cell r="J622" t="str">
            <v>Route 53, Sendgrid, Outlook, MailChimp SPF, Google Cloud Hosting, WP Engine, Slack, CrazyEgg, Google Tag Manager, WordPress.org, Facebook Custom Audiences, Mobile Friendly, Remote, Siemens SIMATIC S7, PowerFlex, PriceGrabber, Lighthouse 360, Siemens PROFIBUS, RabbitMQ, GRIN, Siemens SIMATIC HMI (Human Machine Interface), Brocade Switches, eMaint CMMS, CONTROL, MEX Maintenance Software, Dassault SOLIDWORKS, Microsoft Excel, Google AdWords Conversion, ABB Robotics, TouchCommerce, Adobe Illustrator, Adobe Photoshop, Adobe Acrobat, Electron, WMS, Microsoft Office</v>
          </cell>
          <cell r="O622">
            <v>320000000</v>
          </cell>
          <cell r="Q622" t="str">
            <v>The Royal Group (TRG) is a prominent independent manufacturer specializing in corrugated boxes, retail displays, cardboard packaging, and packing supplies. Founded in 1922 and headquartered in Cicero, Illinois, TRG operates over 50 locations across the United States, including paper mills and converting facilities. The company is owned by Schwarz Partners and reported $144 million in revenue in 2024, employing between 336 and 3,000 people.
TRG focuses on providing value-added solutions tailored to the needs of its customers. Its product offerings include custom industrial packaging, point-of-purchase displays, graphic packaging, and retail packaging. The company serves a variety of industries, including automotive, agriculture, healthcare, home &amp; garden, food &amp; beverage, and tech &amp; electronics.</v>
          </cell>
          <cell r="R622">
            <v>1922</v>
          </cell>
        </row>
        <row r="623">
          <cell r="A623" t="str">
            <v>Element Solutions Inc</v>
          </cell>
          <cell r="B623">
            <v>0</v>
          </cell>
          <cell r="C623">
            <v>5300</v>
          </cell>
          <cell r="D623" t="str">
            <v>chemicals</v>
          </cell>
          <cell r="E623" t="str">
            <v>http://www.elementsolutionsinc.com</v>
          </cell>
          <cell r="F623" t="str">
            <v>http://www.linkedin.com/company/element-solutions-inc</v>
          </cell>
          <cell r="G623" t="str">
            <v>Fort Lauderdale</v>
          </cell>
          <cell r="H623" t="str">
            <v>Florida</v>
          </cell>
          <cell r="I623" t="str">
            <v>electronics, manufacturing, specialty chemicals, specialty chemicals &amp; automotive, automotive, chemicals, major chemicals, industrials, chemical manufacturing, industry-first solutions, advanced chemistry, services, rf shield attach solutions, semiconductor wafer chemistries, r&amp;d sites, market-specific solutions, high-temp lubrication, technical support, attachment materials for electronics, circuit layer bonding, all other chemical product and preparation manufacturing, distribution, automotive systems, b2b, water treatment chemicals, product performance, supply chain logistics, circuit assembly materials, circuit formation products, circuit assembly chemistries, global manufacturing network, high-growth markets, energy &amp; utilities, product development cycle, custom chemical formulations, circuit assembly, water treatment, materials science, automotive electronics, product reliability, energy fluids, sustainable chemistry practices, thermal management materials, global presence, multi-step technological processes, product performance enhancement, reliability enhancement, advanced materials, product development, quality standards, sensor electronics, consumer electronics, customer relationships, sustainability, wire harness connections, braking system electronics, automotive sensors, metal surface protection, consulting, customized chemical solutions, supply chain reach, next-generation electronics, surface finishing, electronic assembly materials, energy production chemicals, consumer packaging graphics, offshore oil chemicals, advanced driver assistance systems, technological solutions, industrial solutions, customer-centric innovation, product innovation, automotive electrification, high-performance materials, smart surface solutions, high-reliability electronic materials, high-density vias, industry-first innovations, molded interconnects, water-based hydraulic fluids, sustainable chemistry, regulatory compliance, global r&amp;d centers, process optimization, offshore energy chemicals, manufacturing process optimization, market expertise, supply chain management, transportation &amp; logistics, consumer goods &amp; retail, packaging solutions, customer-led innovation, circuit board metallization, global manufacturing, aerospace materials, next-gen electronics, connected vehicle electronics, global operations, electronics manufacturing, ev power modules, product customization, advanced surface coatings, semiconductor assembly, printed packaging materials, innovation, technological innovation, infotainment electronics, offshore drilling chemistries, customer-centric approach, semiconductor materials, energy exploration chemicals, innovative solutions, industrial surface finishing, energy production, communication infrastructure, consumer packaging, offshore oil production, chemical technologies, technical services, quality control, environmental stewardship, military aerospace medical, mobile wearables, printed packaging, manufacturing processes, r&amp;d capabilities, oem relationships, competitive advantage, product enhancement, chemical formulations, electronic circuitry, copper plating, solder interconnections, circuit boards, infotainment technology, energy exploration, global consistency, certifications, meritocratic organization, talent development, career opportunities, social impact, leadership governance, six sigma, advanced packaging processes, decorative coatings, semiconductor technologies, reliable materials, consumer_products_retail, transportation_logistics, energy_utilities, computer hardware, hardware, mechanical or industrial engineering, material science, consumers, environmental services, renewables &amp; environment, logistics &amp; supply chain</v>
          </cell>
          <cell r="J623" t="str">
            <v>CloudFlare CDN, Outlook, Microsoft Office 365, CloudFlare Hosting, Microsoft Azure Hosting, Remote, AI, Connect, Flux, ATOSS Time Recording, Less, Microsoft Office, Microsoft Excel, Google AdWords Conversion, Microsoft PowerPoint, ABAP, CONTROL, CSS, HTML5 Maker, Javascript, NeoData, Oracle XML DB, Power BI Documenter, , SAP, SAP Build Process Automation, SAP Gateway, Surfcam, Tor, SAP SuccessFactors, eCentral, SAP SuccessFactors Performance &amp; Goals, Workday Recruiting, Google Cloud Machine Learning Engine, Salesforce CRM Analytics, HPE MSA, IQMS, ISO+â„¢, John Doe, Sigma, S&amp;P Capital IQ Pro, Gem, Kanbanize, Flow, Inventor, Wider Planet, Oracle JDeveloper, ServiceNow, Fusion ERP Analytics, Esker, SAP Material Requirement Planning (MRP), Dassault SOLIDWORKS, JD Edwards World, E-planning, Oracle Essbase, IBX SmartView, PowerBI Tiles, SQL, Homestead, LabWare LIMS, Oracle Virtualization, Linkedin Marketing Solutions, AutoCAD, BlueTie Vault, Amber, Micro, HPLC, Process automation package for service request creation in SAP S/4HANA Utilities, SAP BTP for Spend Management, CPI, Cloud Foundry, Ning, Microsoft Sql Server, MySQL, SAP HANA, Microsoft Azure Monitor, Microsoft Windows Server 2012, Azure Linux Virtual Machines, Tenable.sc, Qualys Penetration Testing, Rapid7 InsightVM, Zscaler, Cato Networks, , SentinelOne Watchtower, Microsoft Defender for Endpoint, Salesforce, Act!, React, FRAC Pumps, Meshmixer, Sophos Email, Zscaler ZTNA, Informatica, jQuery, Microsoft Power Apps, Microsoft Power Automate, Microsoft PowerShell, Office365, ShareGate, SharePoint, Oracle Analytics Cloud, Oracle Hyperion Enterprise, BILL, Siemens PLM, WMS, edX, PRO.FILE, Expo, SES, SAP ECC, SAP Ariba Platform, Coupa, Basware, OpenText, ProclivityMedia, VMware View Manager, GT-SUITE, Microsoft Marketing, GRIN, CAT, .NET, redvertisement, SAM, Minitab Statistical Software, JMP, Python, R, Aspen Plus, CHEMCAD, Arena PLM, Data Analytics, SAP S/4HANA, SAP Master Data Governance (MDG), SAP Fiori, Barracuda MSP, Gainsight Product Experience, Amazon Kinesis Data Firehose, Azure Virtual Machine Scale Sets, Google Analytics, EMaint, BobCAD-CAM, Descartes Systems, Gauges, TSYS, AMP, Atlas, CNC Software, eMaint CMMS, SSMS Tools Pack, Cascade CMS, Azure Active Directory B2C, Secured MVC Forum on Windows 2012 R2, Amazon Linux 2, Make, TUNE, ManageEngine, Workday, Excel4Apps, accessiBe, Visio, Pega Robotic Process Automation, ADP, MaintainX, Canal, mabl, Blue Coat PacketShaper</v>
          </cell>
          <cell r="K623">
            <v>2400000000</v>
          </cell>
          <cell r="L623" t="str">
            <v>Debt Financing</v>
          </cell>
          <cell r="M623">
            <v>450000000</v>
          </cell>
          <cell r="N623">
            <v>45962</v>
          </cell>
          <cell r="O623">
            <v>2551200000</v>
          </cell>
          <cell r="Q623" t="str">
            <v>Element Solutions Inc (ESI) is a global specialty chemicals company that manufactures advanced chemical solutions for various applications, including electronics, industrial processes, and energy. Founded in 2013, ESI operates 60 manufacturing and R&amp;D sites across 18 countries, employing around 5,300 people. The company generated $2.5 billion in net sales in 2024, with a significant portion of its revenue coming from international markets.
ESI operates through two main segments: Electronics and Industrial &amp; Specialty. The Electronics segment focuses on specialty chemicals and material process technologies for electronics hardware, including printed circuit boards and semiconductor packaging. The Industrial &amp; Specialty segment develops solutions that enhance surfaces and improve industrial processes, such as surface protection and hydraulic control fluids for offshore energy production. ESI serves diverse markets, including automotive systems, consumer electronics, and communication infrastructure, and operates several well-known subsidiary brands.</v>
          </cell>
          <cell r="R623">
            <v>2019</v>
          </cell>
        </row>
        <row r="624">
          <cell r="A624" t="str">
            <v>BCP</v>
          </cell>
          <cell r="B624">
            <v>0</v>
          </cell>
          <cell r="C624">
            <v>3100</v>
          </cell>
          <cell r="D624" t="str">
            <v>banking</v>
          </cell>
          <cell r="E624" t="str">
            <v>http://www.bcp.bank</v>
          </cell>
          <cell r="F624" t="str">
            <v>http://www.linkedin.com/company/bcp</v>
          </cell>
          <cell r="G624" t="str">
            <v>Orlando</v>
          </cell>
          <cell r="H624" t="str">
            <v>Florida</v>
          </cell>
          <cell r="I624" t="str">
            <v>emerging markets fixed-income, trade documentation services, secure document exchange, trade finance, banking, interest rate strategies, treasury services, structured products, trade risk mitigation, digitalization in trade finance, stablecoins and blockchain, financial stability, market analysis, global banking network, long-term client relationships, foreign exchange exposure, consulting, financial services, client tailored solutions, services, wealth management, cross-border payments innovation, emerging market financial products, swiss bank, tokenized investments, financial advisory, derivative products, operational efficiency, client-centric approach, regulatory compliance, asset diversification, financial transactions processing, reserve, and clearinghouse activities, digital assets security, b2b, high-net-worth clients, trade finance in developing countries, emerging markets, trade transaction digitization, commodity financing in energy and metals, risk management, commodity trade finance, tailored financing solutions, asset management, trade finance services, portfolio management, international presence, private banking, finance, investment management, financial consulting, management consulting</v>
          </cell>
          <cell r="J624" t="str">
            <v>Apache, Mobile Friendly, Bootstrap Framework, Google Tag Manager, Gem</v>
          </cell>
          <cell r="O624">
            <v>143000000</v>
          </cell>
          <cell r="Q624" t="str">
            <v>BCP - Banque de Commerce et de Placements is a specialist bank based in Geneva, Switzerland, focusing on Commodity Trade Finance and Wealth Management. With branches in Luxembourg and Dubai, BCP serves a growing international clientele while adhering to Swiss Banking Law and Regulations under the supervision of FINMA.
The bank's core activities include Commodity Trade Finance, where it offers specialized expertise and high-quality services, and Wealth Management, characterized by an open architecture approach for portfolio management. BCP also provides tailor-made services in Treasury and financial products, emphasizing a customer-centric approach. The bank has significant expertise in emerging markets, supported by a strong network and extensive experience in these regions. BCP is committed to delivering high-quality, customized services to meet the specific needs of its clients.</v>
          </cell>
          <cell r="R624">
            <v>1963</v>
          </cell>
        </row>
        <row r="625">
          <cell r="A625" t="str">
            <v>PICC</v>
          </cell>
          <cell r="B625">
            <v>0</v>
          </cell>
          <cell r="C625">
            <v>8500</v>
          </cell>
          <cell r="D625" t="str">
            <v>insurance</v>
          </cell>
          <cell r="E625" t="str">
            <v>http://www.piccnet.com.cn</v>
          </cell>
          <cell r="F625" t="str">
            <v>http://www.linkedin.com/company/picc</v>
          </cell>
          <cell r="I625" t="str">
            <v>financial growth, asset management, innovation, property and casualty, risk solutions, risk management, insurance provider, sustainable finance, large-scale insurance group, global presence, financial services, export credit insurance, market expansion, insurance services, sustainability, property insurance, market share, government-backed insurance, corporate social responsibility, subsidiaries, government-controlled, premium revenue, b2b, reinsurance, cargo insurance, insurance risk analytics, asset growth, aviation insurance, big data risk management, government, insurance market china, big data analytics, digital transformation, corporate governance, financial stability, financial performance, large-scale group, insurance innovation, insurance technology, premium income, insurance products, sustainable development, space insurance, international insurance markets, assets under management, risk management solutions, short-term export credit, international markets, customer service, insurance asset management, global insurance operations, risk assessment, innovative technology, big data, life insurance, client diversity, b2c, market share china, risk analytics, reinsurance carriers, market share china property, retail, insurance group, insurance social responsibility, insurance industry, insurance, insurance financial strength, services, health insurance, finance, environmental services, renewables &amp; environment, enterprise software, enterprises, computer software, information technology &amp; services</v>
          </cell>
          <cell r="O625">
            <v>73713000000</v>
          </cell>
          <cell r="Q625" t="str">
            <v>The People's Insurance Company (Group) of China Limited, known as PICC Group, is China's first nationwide insurance company, established in October 1949 and headquartered in Beijing. It operates as a large-scale integrated insurance financial group with a diverse range of subsidiaries, including property and casualty, life, health, reinsurance, asset management, and pensions.
PICC Group has a rich history, having evolved from the sole insurance provider in the People's Republic of China to a leading player in the global insurance market. It was the first Chinese state-owned financial enterprise to list on the Hong Kong Stock Exchange in 2003. The company ranks among the top global insurers, with significant market share in China's non-life insurance sector. Its extensive offerings include motor vehicle, commercial property, life, health, and reinsurance products, as well as financial services like asset management and banking. With a workforce of around 175,000, PICC serves a wide range of clients, from individuals to large corporations, and has a presence in over 50 countries.</v>
          </cell>
        </row>
        <row r="626">
          <cell r="A626" t="str">
            <v>Mars Veterinary Health</v>
          </cell>
          <cell r="B626">
            <v>0</v>
          </cell>
          <cell r="C626">
            <v>70000</v>
          </cell>
          <cell r="D626" t="str">
            <v>veterinary</v>
          </cell>
          <cell r="E626" t="str">
            <v>http://www.marsveterinary.com</v>
          </cell>
          <cell r="F626" t="str">
            <v>http://www.linkedin.com/company/mars-veterinary-health</v>
          </cell>
          <cell r="G626" t="str">
            <v>Vancouver</v>
          </cell>
          <cell r="H626" t="str">
            <v>Washington</v>
          </cell>
          <cell r="I626" t="str">
            <v>veterinary services, veterinary partnerships, antimicrobial stewardship, animal health data analytics, veterinary professional development, innovation, clinical studies, pet health monitoring, animal wellness, diagnostics, veterinary clinical excellence, diagnostic tools, veterinary research, wearable health devices, animal diagnostics, e-commerce, scientific breakthroughs, b2c, pet activity trackers, animal health, animal health data, genetic health risks, pet health technology, telehealth, veterinary medicine, b2b, veterinary care, sustainability, pet care products, pet owner services, veterinary diagnostics, sustainable veterinary practices, pet health solutions, animal health technology, veterinary equipment, pet health monitoring devices, pet health innovation, veterinary clinics, pet health research, services, clinical research, veterinary innovation, genetic testing, healthcare technology, pet care, dna testing kits, continuing education, genetic analysis in pets, veterinary science publications, pet health, preventive care, emergency veterinary services, specialty veterinary services, animal hospitals, veterinarian, veterinary professionals, pet wellness, animal surgery, veterinary education, pet diagnostics, welfare programs, animal rehabilitation, pet nutrition, veterinary training, mental health support, veterinary diversity, pet ownership support, animal care, community outreach, data-driven diagnostics, chronic disease management, animal behavior, veterinary technology, veterinary leadership, pet adoption services, well-being programs, scientific research, animal welfare, infectious disease control, occupational health, collaborative care, environmental sustainability, veterinary outreach programs, pet nutrition counseling, emergency response training, human-animal bond, veterinary social work, global veterinary network, pet health resources, specialty referrals, healthcare, science, research, genetics, wearables, animalhealth, veterinary, petcare, clinicalresearch, environment, medicaldevices, professionaldevelopment, knowledge-sharing, global, partnerships, animalwelfare, sustainablepractices, antimicrobial, dataanalytics, petmonitoring, diagnostictools, researchpublications, veterinaryeducation, consumer internet, consumers, internet, information technology &amp; services, environmental services, renewables &amp; environment, education management, health care, health, wellness &amp; fitness, hospital &amp; health care, consumer goods</v>
          </cell>
          <cell r="J626" t="str">
            <v>Route 53, Amazon AWS, Bootstrap Framework, Apache, Woo Commerce, WordPress.org, Facebook Login (Connect), Quantcast, Google Analytics Ecommerce Tracking, Google Font API, Shopify, AngularJS, Google translate widget, Typekit, OpenSSL, Vimeo, Squarespace ECommerce, Wordpress.com, BuddyPress, Facebook Custom Audiences, reCAPTCHA, Google Tag Manager, Facebook Widget, Mobile Friendly, Ruby On Rails, Google translate API, Remote, Workday, Git, Xray, Axis, Carma Mail (Compost Marketing), Doppler, Histats, Mist, Tor, LogIC, Quip, GAS, Air, BlueTie Vault, Headspace, Intense Debate, Outlook, Google AdWords Conversion, Microsoft Excel, NEAR, SAM, Gem, Siemens MRI, GEP, Salesforce, Microsoft Office, Microsoft Teams, Microsoft PowerPoint, Mag+, ROOM, Nielsen NetRatings, Salesforce CRM Analytics, eMaint CMMS, eNeighborhoods (Homes.com), GE Healthcare MRI, Dell EMC Navisphere, Vanta, Etix, Lyra Health, Flow, Halogen Software, Coupa, Dash, Toolkit, Trustpilot, American Technology Services, Semrush, RingCentral, PRO.FILE, SES, Olo, Instinctive Ads, Echo, Spiceworks IP Scanner, AMP, TextExpander, Oracle Analytics Cloud, MRTK, Asana, Excel4Apps, Power Query, PowerBI Tiles, Microsoft Dynamics 365, Fidelity HSA, ICP, IBM DFSMS, ISO+â„¢, SS&amp;C, Snap, Python, Databricks, SQL, SAP Billing and Revenue Innovation Management, Linkedin Marketing Solutions, ACL, PySpark, Azure Analysis Services, Argon CI/CD Security, Delta Lake, Adition Technologies - Advertisers, Qualtrics, Ableton Live, Canonical MicroK8s, Ning, Cloudflare Rocket Loader, Vacancy Filler Recruitment, .NET, , OpenVino, SmartDraw, SAP, FuturMaster, Power BI Documenter, Microsoft Teams Rooms, Salesforce Service Cloud, Datadog Infrastructure Monitoring, FUSION, Wider Planet, Cisco Nexus Switches, Deltek ComputerEase, Amazon Associates, Zoomdata, IoT, Restricted To Adults (RTA), Rackspace MailGun, enablon, Lambda Cloud, CPSI, Quinyx, Wagtail CMS, Blackline, Analyzer, Later, Veracode AppSec Governance, Onit, Amazon Elastic MapReduce (EMR), NS1, Astro by Astronomer, Box, Sectra PACS, Modern Campus Campus Destiny One, CyberKnife, Azure Key Vault, Electron, Revel iPad POS, QAD Adaptive ERP, Lawson Software, Veeva Vault PromoMats, Adobe Real-Time CDP, OpenTelemetry, Provenir, Atera, Atlas, WeChat Work, MAX by AppLovin, JDA, AT&amp;T</v>
          </cell>
          <cell r="Q626" t="str">
            <v>Mars Veterinary Health is a global division of Mars Petcare, dedicated to advancing pet health through high-quality veterinary care. Headquartered in Vancouver, Washington, the division employs nearly 70,000 associates, including over 12,000 veterinarians, and operates around 3,000 veterinary clinics worldwide. Their services encompass preventive, general, specialty, and emergency care for pets.
The division emphasizes collaboration and innovation, working with institutions like the WALTHAM Petcare Science Institute to enhance veterinary practices. Mars Veterinary Health also integrates with Mars Petcare's broader offerings, including veterinary diagnostics and DNA testing. They are committed to empowering veterinary professionals through knowledge sharing and career development, aiming to improve the overall experience for pets and their owners. Prominent clinic brands under their umbrella include Banfield Pet Hospitals, VCA Animal Hospitals, and BluePearl.</v>
          </cell>
          <cell r="R626">
            <v>2018</v>
          </cell>
        </row>
        <row r="627">
          <cell r="A627" t="str">
            <v>NANA</v>
          </cell>
          <cell r="B627">
            <v>0</v>
          </cell>
          <cell r="C627">
            <v>14000</v>
          </cell>
          <cell r="D627" t="str">
            <v>executive office</v>
          </cell>
          <cell r="E627" t="str">
            <v>http://www.nana.com</v>
          </cell>
          <cell r="F627" t="str">
            <v>http://www.linkedin.com/company/nanaregional</v>
          </cell>
          <cell r="G627" t="str">
            <v>Kotzebue</v>
          </cell>
          <cell r="H627" t="str">
            <v>Alaska</v>
          </cell>
          <cell r="I627" t="str">
            <v>telecommunications, construction, hospitality, logistics, security, camp services, information technology, oil gas, federal contracting, mining, engineering, executive offices, native corporation, project management, natural resources sector, alaska resource development, environmental consulting, native land assets management, engineering services, alaska region, public relations, consulting, economic development, b2b, community support, native shareholders, education, native land assets, shareholder ownership, indigenous business, cultural preservation, alaska native claims settlement act, business services, subsidiary companies, sustainability, federal government services, engineering and construction, subsidiaries and affiliates, security missions, construction services, alaska native corporation, engineering and logistics, healthcare services, civil engineering, alaska native shareholders, services, customer service, logistics services, land management, facilities operations, logistics support, federal services provider, government, it solutions, critical infrastructure support, logistics and supply chain, natural resources management, facilities management, government contracting alaska, regional economic growth, sustainable growth, information technology services, resource development, security and defense services, supply chain management, government contracting, iupiat shareholders, natural resources, community engagement, business management, federal services, investment opportunities, shareholder dividends, cultural revitalization, technology solutions, employment training, job placement, contracting, community events, educational programs, elders settlement trust, village corporations, shareholder assistance, local artisans, holiday events, ambler access project, cultural programs, remote operations, employee spotlights, web resources, media engagement, financial distributions, community safety, alaska mining, business partnerships, infrastructure development, shareholder communications, transportation services, youth programs, corporate governance, distribution, transportation &amp; logistics, leisure, travel &amp; tourism, productivity, information technology &amp; services, environmental services, renewables &amp; environment, health care, health, wellness &amp; fitness, hospital &amp; health care, logistics &amp; supply chain, facility management</v>
          </cell>
          <cell r="J627" t="str">
            <v>Mailchimp Mandrill, Outlook, WP Engine, Barracuda Networks, Slack, Salesforce, Mobile Friendly, WordPress.org, Gravity Forms, Google Tag Manager, reCAPTCHA, Vimeo, Google Font API, Remote, CSS, Electron, Tor, Trimble, Microsoft Excel, accessiBe, NIPR, Siemens SIMATIC S7, Pipedrive, Lenel, Milestone, Postpresso, Microsoft Teams, SharePoint, Copper, , Cisco Aggregation Services Routers, Cisco Nexus Switches, CAT, .NET, DC Storm, TSYS, Microsoft Windows Server 2012, Microsoft 365, Micro, FiberHome, Altair Monarch, GEP, Mastercam, SAM, Git, Indicative, Microsoft Teams Rooms, Gem, BASE, Revit, AutoCAD, RISA, Google Cloud Machine Learning Engine, CNC Software, iCIMS, Deltek Costpoint, QuickBooks, Brocade Switches, Hubspot, Adobe Creative Suite, Canva, ChatGPT, Linkedin Marketing Solutions, Instagram, Glassdoor, X, TikTok, Office365, Monday.com, Deltek Cobra, eMaint CMMS, Microsoft Office, Data Analytics, Oracle Database Security, Google AdWords Conversion, Microsoft PowerPoint, WebOffice, Redis Software, DTScout, SAP, Archibus, SolarWinds, Microsoft Active Directory Federation Services, Red Hat, Remedy Single Sign On, MicroStation, FeatureCAM, Amazon Web Services (AWS), Microsoft Azure, Google Cloud, Ning, Jira, Cisco AppDynamics, Juniper Networks, Cisco VoIP, FreePBX, Azure Active Directory B2C, EHS Insight, CONTROL, Secured MVC Forum on Windows 2012 R2, Amazon Linux 2, Citrix VDI-in-a-Box, Microsoft Advanced Group Policy Management, Akamai CDN Solutions, Conversant, SQL, InformaCast, Tenable Nessus, Parallels Mac Management for Microsoft SCCM, Cisco WebEx Teams, Podia, Catylist SiteLink, Kubernetes, Red Hat OpenShift, Terraform, Ansible, Aqua Security, Excel4Apps, Absorb LMS, SSMS Tools Pack, ADP SmartComplianceÂ®, ACL, Webex, EMC, Red Hat Enterprise Linux, Microsoft Application Insights, Omniture (Adobe), IBM Maximo IT, Microsoft Word, Raygun, Jack Henry Yellow Hammer, Microsoft Distributed File System (DFS), Siemens SIMATIC SCADA, Dell EMC SAN (Storage Area Network), PowerBI Tiles, ADAPT, Esker, TCP TimeClock Plus, Dstillery, AC500 PLC, AT&amp;T, GRIN, Air, Unreal Engine, Microsoft System Center, ServiceNow, IQMS, Microsoft Power Automate, Microsoft Power Apps, REST, Javascript, HTML5 Maker, jQuery, Elite Software HVAC Solution, SentenceTransformers, Board, Aruba Mobility Controllers, Motorola, Quip, VMware ESXi, Microsoft Windows 10, Microsoft Windows Server 2019, Aternity, Eyefinity OfficeMate, Google Ad Manager, SolarWinds DameWare Remote Support, Astra WordPress Theme, AWS Analytics, Azure Analysis Services, IBM Maximo, Cascade CMS, VLAN, CPI, Amazon Managed Streaming for Apache Kafka (Amazon MSK), Verizon (ACS), E-planning, Wowanalytics, EFI, poly, IBM SPSS Modeler, Autodesk BIM Collaborate, Stripe, SAP Concur, VMware SD-WAN, Cisco VPN, AWS Trusted Advisor, Microsoft Azure Monitor, Craneware, FRAC Pumps, Compressor, Gauges, Baidu Search Engine, Adobe, GFI, Analyzer, Civil 3D, Microsoft Exchange Server 2003, , Google Cloud Platform, Unity, Altair Radioss, Laserfiche, UberFlip, Clover, VMware vSphere, Microsoft Hyper-V Server, Azure Linux Virtual Machines, Cornerstone LMS, ebs, Azure Virtual Machines, TypeScript, React, Lua, Agilent SLIMS, HelpCrunch, Act!, Windows 11, Citrix Hypervisor, Microsoft Windows Server 2000, GoSystem Tax RS, Aruba CX Switches, Concur, Apple, Android, Veritas Enterprise Vault, Veritas, RedPrairie Commerce Suite, Fusion ERP Analytics, Winshuttle Foundation, Netlify, PagSeguro, Informatica Cloud Mass Ingestion, NETSCOUT Cyber Investigator, Illumio, OnApp, AWS Application Load Balancer, Oxid, Google Publisher Tag (GPT), Microsoft Project, Oracle Analytics Cloud, Hi-Media Performance, Commvault, NetApp, IDC, Microsoft PowerShell, ANGEL LMS, IBM Cognos Analytics, Palo Alto Next-Generation Firewall (NGFW), Box, Global Relay, NICE inContact, Switch Concepts, ForgeRock Identity Platform, Harmony Email &amp; Collaboration, Visio, OpenProject, ConvertCart, HPE Blade Servers, Laser Scanning, CMPRO, Cisco Routers, Cisco Firepower 1000, Amazon S3 Glacier, Palo Alto Networks, VMware NSX, Splunk, Microsoft Endpoint Configuration Manager (MECM), Adobe Acrobat Pro, Microsoft InfoPath, JAWS Inspect, Bomgar, Microsoft Visio, Mode, Quadient Inspire Platform, Posit, Oracle XML DB, Microsoft Office 365, Satori, Adobe Coldfusion, SiteCore, Remintrex, Fry, Commission Junction, Security, Wordpress.com, Olo, Make, Flow, Epson, SMART Board, Adobe Acrobat, Adobe InDesign, Mag+, CSC, Frame, Creo+, Microsoft SQL Server Reporting Services, PostgreSQL, MySQL, GoToAssist (FASTchat), Power BI Documenter, Tableau, FlipHTML5, GoldSim, IfByPhone, React Router, SS&amp;C, Connect, GAS, Mist, Microsoft ADFS for Genesys Cloud, OpenLDAP, Azure AD P2, CorelDRAW, Corel, Citrix, ARM TrustZone, Turn, OpenTable for Restaurants, Salesforce VisualForce, Apex, SOQL, Salesforce Lightning Web Components, Mulesoft, Boomi, Microsoft Outlook, Microsoft Access, MRTK, Cisco ACI Orchestration, Metasys, Siemens PROFIBUS, CET, Juniper Networks EX-Series Switches, Windows 10 IoT Core Services, Omnissa Horizon, AWS SDK for JavaScript, GitLab, Docker, EVS, SES, Aptos Store, Workday Prism Analytics, Oracle Data Masking and Subsetting, Cisco ASR 1000, FederatedMedia, Onit, Glide, IT Systems, Calix Support Cloud, Ciena, Fortinet, Marc, AMP, Cisco Unified Intelligence Center, Conversant (ValueClick), Infoblox DHCP, Ipswitch WhatsUp Gold, Pega Case Management, VMware, WSUS, Microsoft Intune Enterprise Application Management, VMware Workspace ONE, Fastpath, MegaPath, AT&amp;T DNS, SAP Data Migration, Motigo, AI, Adobe Express, Adobe Premiere Pro, C#, DNN, Apache Tomcat, Microsoft-IIS, PHP, SAP Ariba Platform, Vanta, Bing, O-arm Surgical Imaging System, ROOM, IBM Operational Decision Manager (ODM), Locaweb, UKG Pro Benefits Administration, FIS, Sedo Domain Parking, ADP GlobalView Payroll, PRTG Network Monitor, Amazon EC2 Container Service, iCIMS SkillSurvey Reference, , Sage, Cisco Meraki MS Series, CUICK TRAC - DFARS and NIST 800-171 compliance solution, AWS VPN, Cisco Meraki SD-WAN, SAS Enterprise Guide, TrustArc, Crownpeak Universal Consent Platform (formerly Evidon), Horizon, TUNE, Rust, Backblaze Computer Backup, Cloudflare Rocket Loader, .GIS, Less, Strato</v>
          </cell>
          <cell r="O627">
            <v>2847287000</v>
          </cell>
          <cell r="Q627" t="str">
            <v>NANA Regional Corporation is an Alaska Native Regional Corporation based in Kotzebue, Alaska. It was established under the Alaska Native Claims Settlement Act and is owned by IÃ±upiat shareholders. The corporation focuses on integrating traditional IÃ±upiat values into its business operations across various sectors, including commercial and federal services.
NANA operates through a family of subsidiaries organized under two main holding companies. In the natural resource sector, NANA North LLC provides support services in areas such as resource development, healthcare, and education. Key subsidiaries include NANA Management Services, NANA Construction, and DeLong Mountain Logistics. In the federal sector, Akima LLC offers mission-essential services in information technology, engineering, logistics, and construction, serving federal clients and professionals across multiple industries.
NANA emphasizes strong partnerships with commercial and federal clients, positioning itself as a leader in engineering, construction, facilities management, logistics, and IT services.</v>
          </cell>
          <cell r="R627">
            <v>1972</v>
          </cell>
        </row>
        <row r="628">
          <cell r="A628" t="str">
            <v>Cherokee Federal</v>
          </cell>
          <cell r="B628">
            <v>0</v>
          </cell>
          <cell r="C628">
            <v>5000</v>
          </cell>
          <cell r="D628" t="str">
            <v>management consulting</v>
          </cell>
          <cell r="E628" t="str">
            <v>http://www.cherokee-federal.com</v>
          </cell>
          <cell r="F628" t="str">
            <v>http://www.linkedin.com/company/cherokee-federal</v>
          </cell>
          <cell r="G628" t="str">
            <v>Tulsa</v>
          </cell>
          <cell r="H628" t="str">
            <v>Oklahoma</v>
          </cell>
          <cell r="I628" t="str">
            <v>federal contracting, business consulting &amp; services, salesforce solutions, cultural initiatives, digital transformation in government, intelligence community, government, certified tribally owned, community development, responsive design, environmental remediation, federally supported construction projects, disaster response services, rapid innovation, hubzone federal contracts, cultural preservation initiatives, civilian agency services, employment programs, specialized government consulting, defense support, small business certification, federally certified small disadvantaged business, it consulting, defense support services, disaster relief logistics, web design, government it modernization, government supply chain logistics, tribal enterprise in federal contracting, intelligence community services, digital modernization, federal logistics management, user interface, cybersecurity, cultural preservation, federally supported health services, logistics, engineering services, rapid solution development, federal government support, tribal owned federal contractor, professional services, federal disaster response, federally funded environmental services, digital transformation, inclusive employment programs for disabilities, disaster relief operations, emergency management, services, strategic acquisitions, logistics operations, small disadvantaged business, supply chain management, tulsa oklahoma, b2b, community engagement, emergency relief, government supply chain, tribally owned business, healthcare for federal agencies, health solutions, civilian government, inclusive employment, hubzone certification, abilityoneÂ® employment, abilityoneÂ® program, information technology, government contracting, community employment programs, corporate social responsibility, web development, salesforce government solutions, project management, construction services, technology solutions, tribal enterprise, defense and intelligence services, abilityoneÂ®, construction for government projects, logistics and supply chain, tribal business, inclusive employment programs, disaster relief, salesforce practice, environmental services, consulting, hubzone business, federal logistics and supply chain, national security, federal agencies, federally funded projects, healthcare services, it modernization, technology consulting, strategic acquisition in tech services, security and intelligence, disaster recovery logistics, it solutions, rapid solution building, customer engagement, rapid government solutions, government logistics, federally certified tribally owned business, federal government services, user experience, inclusive hiring, environmental remediation services, intelligence support, defense logistics, federal services, logistics management, cloud services, disaster response, construction management, cherokee nation, digital modernization for government, redirect, javascript, client-side scripting, browser compatibility, site navigation, dynamic content, frontend development, website loading, optimization, seo friendly, mobile responsiveness, cross-browser support, interactive features, accessibility, performance enhancement, visual aesthetics, web standards, ui/ux design, content management, coding languages, html5, css3, backend integration, web analytics, session management, data handling, api integration, user interaction, form validation, security protocols, e-commerce capabilities, database management, real-time updates, content delivery network, third-party integration, web hosting, site performance, javascript frameworks, front-end frameworks, web application architecture, development tools, website maintenance, healthcare, distribution, transportation &amp; logistics, construction &amp; real estate, management consulting, information technology &amp; services, professional training &amp; coaching, logistics &amp; supply chain, productivity, renewables &amp; environment, health care, health, wellness &amp; fitness, hospital &amp; health care, ux, cloud computing, enterprise software, enterprises, computer software</v>
          </cell>
          <cell r="J628" t="str">
            <v>Sendgrid, ExactTarget, Microsoft Office 365, Microsoft Azure, Slack, Mobile Friendly, Squarespace ECommerce, Google Tag Manager, Remote, Gem, Workday Prism Analytics, SAP, IBM TRIRIGA Application Suite, SharePoint, BASE, DemandBase, Claris FileMaker, TDC, Quip, Board, Signal, , EFI, FLIR, Salesforce Marketing Cloud Intelligence (formerly Datorama), Salesforce Sales Cloud, Salesforce Service Cloud, Salesforce Nonprofit Cloud, Tor, Flow, SES, Salesforce Einstein Analytics, IBM Maximo IT, Salesforce Journey Builder, ACL, Genesis, Microsoft Office, Electron, Microsoft Teams, CSC, Salesforce, Outlook, Microsoft PowerPoint, Google AdWords Conversion, Microsoft Excel, accessiBe, Cascade CMS, Doppler, Radarstats, Onit, Avid Sibelius, Wider Planet, Homestead, Splunk Enterprise, Splunk, Phantom, ServiceNow, AWS Analytics, Amazon GuardDuty, AWS CloudTrail, AWS Security Hub, Sizmek (MediaMind), Amazon EC2, Amazon S3, Apache CloudStack, iCIMS SkillSurvey Reference, Python, Securonix Security Operations and Analytics Platform, Boto3, Git, ebs, Remedy Single Sign On, FIS, Smart AdServer, Sigma, Star, CRM transformation assessment service for SAP Customer Experience, Chrome, Palantir Foundry, Email Attitude (1000mercis), InsightExpress Flex, Micro, NVIDIA Jetson Nano, TSYS, Torque, Procare Solutions, AWS Trusted Advisor, Cisco Meraki SD-WAN, Crownpeak Universal Consent Platform (formerly Evidon), Microsoft Windows Server 2000, Oracle Analytics Cloud, Microsoft-IIS, NETSCOUT Cyber Investigator, InformaCast, Minteye / AdsCaptcha, Power BI Documenter, Khoros for SAP Customer Experience Cloud, Sales Cloud Einstein, Harness, InvestCloud Blue, Microsoft Windows Server 2012, Visio, Microsoft 365, Akamai CDN Solutions, Apache Parquet, Atex, Azure Synapse Analytics, Dell EMC VxRail, Delta Lake, Google Cloud Security Command Center, Nec Asia Pacific Pte Ltd, PySpark, Pytest, CAT, Adobe Experience Cloud, Salesforce Lightning Web Components, WeTransfer, Dash, PowerBI Tiles, Microsoft SQL Server Reporting Services, SAP BusinessObjects Business Intelligence (BI), Microsoft Power Apps, Microsoft Power Automate, Microsoft Access, SQL, PostgreSQL, Oracle WebLogic, Oracle Solaris, Azure Linux Virtual Machines, GitHub, Zenhub, IBM SPSS Modeler, Barracuda MSP, SAM, Less, Emarsys, Oracle Cloud, RStudio, Oracle Integration Cloud, Microsoft Active Directory Federation Services, Azure AD P2, Microsoft Azure Monitor, Okta, Auth0, Microsoft PowerShell, Terraform, IDC, WP-Oauth, Crisp, Microsoft Project, IBM Maximo, NetSuite SuiteBuilder, Dell iDRAC (Integrated Dell Remote Access Controller), ArcGIS, Azure Active Directory B2C, FlipHTML5, Javascript, CSS, ISO+â„¢, empow, .NET, Allegro X PCB Designer, Google Ad Manager, Bonterra DonorDrive, Inventor, Compressor, CONTROL, Global Relay, Capacitor, ArcGIS Online, ArcGIS Pro, Mode, FME Platform, HTML5 Maker, Fujifilm Synapse, Specflow, Epom, NICE RPA, Airflow, Spark, dbt, Apache Kafka, Databricks, LeafLink, Snowflake, Google Cloud BigQuery, Redshift, IBM ILOG CPLEX Optimization Studio, Docker, Kubernetes, Datadog, New Relic, Prometheus, Scala, Pivotal tc Server, AWS Lambda, API Gateway, Amazon DynamoDB, AWS Glue Data Catalog, Make, Cognito, AWS CodePipeline, AWS Fargate, GitHub Enterprise, Wordpress, Jupyter, Microsoft Word, Act!, SAP Crystal Solutions, Resi, Sass, Analyzer, Air, Emediate, Box, Olo, Commission Junction, R, Excel4Apps, Connect, AT&amp;T, Intel, Ning, Adobe Acrobat, C#, Amazon Linux 2, Android, A Small Orange, Red Hat Satellite, Cisco AppDynamics, Asterisk, 3CX, Genesys SIP, Trend Micro Smart Protection, Wireshark, Oracle Communications Session Border Controller (SBC), JTL-Shop 3, Citrix Hypervisor, McAfee, AWS VPN, poly, Avaya, COBOL, Informatica Cloud Mass Ingestion, Interqual, Symantec PGP, CMPRO, SS&amp;C, SolarWinds, Siemens SIMATIC S7, Security, Pega Case Management, Taleo Applicant Tracking Systems (ATS), Secured MVC Forum on Windows 2012 R2, React Router, Switch Concepts, NIPR, Salesforce Education Cloud, .GIS, Litera pdfDocs, SOCi, Tencent QQ API, CLEAR, MuleSoft Anypoint Platform, Anypoint API Manager, Beckman Coulter MicroScan, Phoenix, VITEK 2, EKM, Microsoft Skype for Business, Jabber, MATLAB, IBM Spectrum LSF, Cleeng, ManageEngine ServiceDesk Plus, Apex, Salesforce VisualForce, AI, ANGEL LMS, Fastapi, MLflow, Vertex AI, SAP Business One, Unisys DevSecOps, Mag+, Honeywell MES, Bosch Services, Azure Data Lake Storage, Frame, Lenel, Deltek Costpoint, HELM, GitLab, Splunk Enterprise Security, Palo Alto Prisma Cloud, Route 53, AWS Config, Amazon CloudWatch, MITRE ATT&amp;CK, AWS Key Management Service (KMS), Dell EMC Isilon, IFS, SAP Basis, AWS Copilot, Impartner PRM, DTScout, WMS, VISI, Schneider Altivar, Adobe Acrobat Pro, HPLC, Unix, Microsoft Entra ID, AWS IAM Identity Center, CET, Spring, Basis, Netnames Speednames, Apache Tomcat, MySQL, Office365, Forcepoint, Mailchimp Mandrill, Rejoiner, Blue Coat PacketShaper, Dell EMC Celerra, Dell EMC SAN (Storage Area Network), Aruba CX Switches, Arista EOS, Cisco WebEx Teams, Microsoft OneDrive, M3, Kaspr, Copper, Veritas Alta, Microsoft Teams Rooms, Apple Laptop, Canon Multifunction Copiers, Canon Printers, Cisco VoIP, Jira, KVM, Red Hat, Spiceworks IP Scanner, Tableau Desktop, CPI, IBM Cognos Analytics, Retool, SAP Ariba Platform, ServiceNow Configuration Management Database, Azure Sentinel, Microsoft Defender for Cloud, Microsoft Defender for Endpoint, Azure Monitor, Azure Resource Manager, Tenable.sc, Azure Active Directory, Amazon Web Services (AWS), Bash, OpenLDAP, ECS, IBM Cloud, SmartBear Software, React, CyberArk, GitHub Actions, SonarQube, Veracode, Snyk, Ping Identity, AWS SDK for JavaScript, SysTools VBA Password Recovery</v>
          </cell>
          <cell r="O628">
            <v>235900000</v>
          </cell>
          <cell r="Q628" t="str">
            <v>Cherokee Federal is a tribally owned government contracting company that operates globally as part of Cherokee Nation Businesses. The company focuses on delivering innovative solutions to complex federal challenges, dedicating all profits to enhancing the future for tribal citizens. With over 5,000 employees, including a significant number of veterans, Cherokee Federal manages more than 2,000 projects for over 60 U.S. federal agencies and ranks #120 on Bloomberg Government's BGOV200 list of top federal contractors.
The company offers a wide range of services across seven primary areas, including advanced technology services, health services, intelligence analysis, logistics operations, manufacturing, civil support, and engineering technical services. Cherokee Federal is structured as a team of small disadvantaged business entities, many of which hold 8(a) and HUBZone certifications, facilitating efficient contract management and delivery. The company is also recognized for its initiatives, such as creating job opportunities for individuals with disabilities through partnerships that enhance operational effectiveness in federal health systems.</v>
          </cell>
          <cell r="R628">
            <v>1969</v>
          </cell>
        </row>
        <row r="629">
          <cell r="A629" t="str">
            <v>Harvard Maintenance</v>
          </cell>
          <cell r="B629">
            <v>0</v>
          </cell>
          <cell r="C629">
            <v>10000</v>
          </cell>
          <cell r="D629" t="str">
            <v>facilities services</v>
          </cell>
          <cell r="E629" t="str">
            <v>http://www.harvardmaint.com</v>
          </cell>
          <cell r="F629" t="str">
            <v>http://www.linkedin.com/company/harvard-maintenance</v>
          </cell>
          <cell r="G629" t="str">
            <v>Miami</v>
          </cell>
          <cell r="H629" t="str">
            <v>Florida</v>
          </cell>
          <cell r="I629" t="str">
            <v>window care, floor care, custodial, building services, cleaning, janitorial, building maintenance, door care, health and safety, workplace health protocols, safety culture, employee-centric culture, corporate facility services, sustainability initiatives, service quality, health and safety protocols, workplace health, employee empowerment in service delivery, environmental responsibility in cleaning, business growth, educational facility cleaning, customer satisfaction, facility management, healthcare facilities, safety standards, commercial cleaning innovation, workforce management, health-conscious cleaning protocols, pandemic safety protocols, sustainability in cleaning, market expansion, sustainability, safety management, specialty building solutions, nationwide service, services, cleaning solutions, janitorial services, environmental sustainability, workplace productivity, customer relationships, operational efficiency, commercial cleaning for healthcare, managed building solutions, operational scale, workforce development, b2b, cleaning technology, business services, workforce engagement strategies, client industries, workplace safety, service innovation, facility maintenance, miami headquarters, corporate culture, workplace environment, safety protocols, employee engagement, client services, health-conscious services, cleaning industry, commercial facilities, educational institutions, cleaning for healthcare facilities, employee training, environmental practices, service excellence, large workforce, specialty cleaning services, educational institution cleaning, pandemic response, facility management excellence, operational excellence in cleaning, specialty services, employee empowerment, client satisfaction, large-scale facility management, environmental responsibility, office building services, workplace safety culture, commercial real estate, health and safety in facilities, facility safety standards, sustainable facility management, innovative management, family-owned facility services, business environment enhancement, workforce optimization, business environment, nationwide cleaning services, workforce training, inverted pyramid management, facility services, managed services, client-focused cleaning solutions, commercial cleaning, facility solutions, family-owned business, healthcare, education, health &amp; safety, environmental services, renewables &amp; environment, facilities services, health care, health, wellness &amp; fitness, hospital &amp; health care</v>
          </cell>
          <cell r="J629" t="str">
            <v>Salesforce, Route 53, Sendgrid, Mimecast, WP Engine, Atlassian Cloud, iCIMS, Slack, Amazon SES, Hubspot, LiveChat, Scene7, Google Maps, Facebook Widget, Google Tag Manager, CrazyEgg, DoubleClick, Facebook Custom Audiences, Vimeo, Google Analytics, Wix, Mobile Friendly, Shutterstock, Facebook Login (Connect), Google Font API, Google Maps (Non Paid Users), Linkedin Marketing Solutions, WordPress.org, Google Analytics Ecommerce Tracking, reCAPTCHA, Gravity Forms, Ruxit, YouTube, Google Play, Remote, Altair Radioss, Apple iPhone, Ironclad, Microsoft Excel, Microsoft Office, Buffer, OneTrust Tech Risk &amp; Compliance, BriteVerify, Gem</v>
          </cell>
          <cell r="O629">
            <v>324600000</v>
          </cell>
          <cell r="Q629" t="str">
            <v>Harvard Maintenance is a family-owned company based in Miami, Florida, established in 1961. It is recognized as the largest provider of high-quality janitorial and integrated building services in the United States, managing over 400 million square feet with a workforce of more than 10,000 employees. The company operates nationwide through regional offices, including locations in Boston, Los Angeles, and the Midwest.
Harvard Maintenance offers a comprehensive suite of managed service solutions, focusing on sustainability and safety. Its services include commercial janitorial and cleaning solutions, facility maintenance, and protection services, all tailored to meet the specific needs of various industries such as commercial real estate, education, healthcare, and life sciences. The company employs an Inverted Pyramid management model that empowers frontline staff, ensuring rapid decision-making and exceptional service. With an estimated annual revenue of around $600 million, Harvard Maintenance emphasizes long-term partnerships and operational efficiencies to support client sustainability goals.</v>
          </cell>
          <cell r="R629">
            <v>1961</v>
          </cell>
        </row>
        <row r="630">
          <cell r="A630" t="str">
            <v>Butterfly Effects</v>
          </cell>
          <cell r="B630">
            <v>0</v>
          </cell>
          <cell r="C630">
            <v>3200</v>
          </cell>
          <cell r="D630" t="str">
            <v>individual &amp; family services</v>
          </cell>
          <cell r="E630" t="str">
            <v>http://www.butterflyeffects.com</v>
          </cell>
          <cell r="F630" t="str">
            <v>http://www.linkedin.com/company/butterfly-effects</v>
          </cell>
          <cell r="G630" t="str">
            <v>Deerfield Beach</v>
          </cell>
          <cell r="H630" t="str">
            <v>Florida</v>
          </cell>
          <cell r="I630" t="str">
            <v>aba therapy, behavior analysis, autism, therapeutic environment, behavioral progress monitoring, bcba, virtual care, military family autism support, family-centered approach, offices of all other health practitioners, behavior modification, behavioral health, autism spectrum disorder, community-based aba, behavioral data tracking, personalized aba, social services, positive reinforcement, individualized aba plan, b2c, behavioral goals, family support, behavioral intervention, social skills development, education, in-school aba, skill development, customized treatment plan, virtual autism therapy, in-home aba, evidence-based therapy, bcba supervision, family collaboration, problem behavior reduction, school-based aba, communication skills, military family support, virtual aba, therapeutic services, personalized care, healthcare, personalized autism therapy, behavioral data analysis, family-centered aba, behavior technicians, child development, aba assessments, behavioral health in autism, d2c, in-center aba, autism treatment, services, early intervention, b2b, health care, health, wellness &amp; fitness, hospital &amp; health care</v>
          </cell>
          <cell r="J630" t="str">
            <v>Salesforce, Cloudflare DNS, Outlook, CloudFlare Hosting, accessiBe, Liquidweb, StackAdapt, Pardot, Slack, Google Tag Manager, reCAPTCHA, Eventbrite, Google Maps, WordPress.org, Typekit, Google Places, Facebook Custom Audiences, Mobile Friendly, CentralReach, ServiceNow Configuration Management Database, Rippling, AWS Database Migration Service, BASE, Microsoft Office</v>
          </cell>
          <cell r="O630">
            <v>218500000</v>
          </cell>
          <cell r="Q630" t="str">
            <v>Butterfly Effects is a national provider of Applied Behavior Analysis (ABA) therapy, established in 2005. The company specializes in family-centered, evidence-based interventions for children and families affected by autism spectrum disorder (ASD) and related disabilities. With a mission to foster growth and independence, Butterfly Effects has served over 14,000 families across 12 states, including Arizona, California, Florida, and Texas.
The company offers a range of flexible ABA therapy delivery models tailored to individual needs. These include in-home therapy, in-center therapy, in-school support, virtual care, and early intervention services. Butterfly Effects emphasizes personalized care led by experienced Board Certified Behavior Analysts (BCBAs) and has earned accreditation from the Behavioral Health Center of Excellence, recognizing its commitment to clinical quality and ethical practices. The family-centered approach combines one-to-one treatment with family support to build essential skills for daily life.</v>
          </cell>
          <cell r="R630">
            <v>2005</v>
          </cell>
        </row>
        <row r="631">
          <cell r="A631" t="str">
            <v>RDI Corporation</v>
          </cell>
          <cell r="B631">
            <v>0</v>
          </cell>
          <cell r="C631">
            <v>5000</v>
          </cell>
          <cell r="D631" t="str">
            <v>outsourcing/offshoring</v>
          </cell>
          <cell r="E631" t="str">
            <v>http://www.rdicorp.com</v>
          </cell>
          <cell r="F631" t="str">
            <v>http://www.linkedin.com/company/rdicorporation</v>
          </cell>
          <cell r="G631" t="str">
            <v>Cincinnati</v>
          </cell>
          <cell r="H631" t="str">
            <v>Ohio</v>
          </cell>
          <cell r="I631" t="str">
            <v>retail, finance, healthcare, contact center, insurance, telecom, call center, marketing, information technology, political, digital advertising, customer service, market research, utilities, outsourcing &amp; offshoring consulting, digital health solutions, digital strategy consulting, managed it services, automation tools, remote customer service, quality assurance, email support, market research and analytics, multilingual customer service support, chat support, digital marketing support, multichannel support, customer insights, community outreach programs, support automation, data analytics, client relationship management, support automation tools, digital health support, multilingual support, client communication, b2c, market intelligence solutions, remote helpdesk support, technical support services, multichannel customer support, community volunteer programs, lead generation, it support, bpo, enterprise support, customer insights analytics, information technology and services, b2b, client support, nearshore operations, industry support, telehealth support, digital strategy, analytics tools, business growth, customer engagement, customer retention, bpo solutions, call center support, customer satisfaction surveys, telephony support, market research analytics, customer experience optimization, business growth support, support center in nogales mexico, business process outsourcing, customer satisfaction, multichannel customer engagement, performance metrics, cost-effective support, helpdesk services, cloud support, telephone call centers, cost efficiency, government, customer journey mapping, customer feedback analysis, call center outsourcing, customer feedback, community involvement, multichannel communication, support technology, industry-specific support, telehealth call center, industry-specific bpo, support for nonprofit organizations, employee training, client onboarding, remote support, customer experience, it services, community service, employee development, multilingual call support, market intelligence, services, digital transformation, remote workforce, consulting, support solutions, non-profit, financial services, health care, health, wellness &amp; fitness, hospital &amp; health care, marketing &amp; advertising, outsourcing/offshoring, sales, information technology &amp; services, facilities services, nonprofit organization management</v>
          </cell>
          <cell r="J631" t="str">
            <v>Mailchimp Mandrill, Rackspace MailGun, Microsoft Office 365, GoDaddy Hosting, Amazon AWS, Hubspot, Slack, Facebook Login (Connect), Gravity Forms, WordPress.org, Pure Chat, Google Analytics, YouTube, Google Tag Manager, Google Dynamic Remarketing, DoubleClick Conversion, Hotjar, Google Font API, Facebook Custom Audiences, McAfee, Apache, Facebook Widget, Mobile Friendly, DoubleClick, reCAPTCHA, Optimonk, Remote, AI</v>
          </cell>
          <cell r="O631">
            <v>28089000</v>
          </cell>
          <cell r="Q631" t="str">
            <v>RDI Corporation is a Business Process Outsourcing (BPO) company based in Blue Ash, Ohio, founded in 1978. The company specializes in customer experience (CX) solutions that integrate human talent, AI, and data insights to enhance business outcomes for a diverse range of clients, from mid-sized businesses to Fortune 500 companies. RDI operates 11-12 locations across North America and Mexico, employing over 3,500 people.
RDI offers a customizable suite of services, including contact center solutions, market research, digital strategy, AI tools, and back-office processing. Their contact center services encompass inbound and outbound call handling, multilingual support, and technical assistance. The company emphasizes a people-first culture and operational excellence, utilizing AI to enhance human performance. RDI serves various industries, including financial services, retail, telecommunications, and healthcare, providing tailored solutions that act as extensions of client teams.</v>
          </cell>
          <cell r="R631">
            <v>1978</v>
          </cell>
        </row>
        <row r="632">
          <cell r="A632" t="str">
            <v>CCI</v>
          </cell>
          <cell r="B632">
            <v>0</v>
          </cell>
          <cell r="C632">
            <v>3800</v>
          </cell>
          <cell r="D632" t="str">
            <v>telecommunications</v>
          </cell>
          <cell r="E632" t="str">
            <v>http://www.cciproducts.com</v>
          </cell>
          <cell r="F632" t="str">
            <v>http://www.linkedin.com/company/cci_2</v>
          </cell>
          <cell r="G632" t="str">
            <v>South Hackensack</v>
          </cell>
          <cell r="H632" t="str">
            <v>New Jersey</v>
          </cell>
          <cell r="I632" t="str">
            <v>small cell antennas, cellular infrastructure, customer service, filters &amp; combiners, wireless coverage solutions, wireless infrastructure support, services, network capacity enhancement, antenna sharing solutions, rf spectrum utilization, true 4t4r low band antennas, interference reduction, multi-band support, 4x4 mimo antennas, radio and television broadcasting and wireless communications equipment manufacturing, antenna array technologies, wireless coverage expansion, das systems, telecommunications, antenna sharing &amp; co-siting, antenna sharing equipment, network performance improvement, iso 9001 certified manufacturing, network deployment support, pim analyzers, multibeam antennas, fiberoptic repeaters, rural broadband solutions, high-performance rf components, next-gen portable pim analyzers, b2b, multiband small cell antennas, antenna array configurations, spectrum re-farming, cell site equipment, telecommunications equipment manufacturing, small cell technology, multi-sector antennas, lte antennas, high capacity antennas, fiberoptic repeaters for wireless, multi-port antennas for 5g, wireless infrastructure innovation, rural broadband expansion, 5g small cell support, network optimization, antenna co-siting solutions, network coverage enhancement, rf power amplifiers, network equipment, rf solutions, outdoor das antennas, spectrum reuse, spectrum optimization, custom rf solutions, antenna performance optimization, antenna tilt control, wireless network equipment, indoor wireless solutions, antenna mounting solutions, antenna accessories, next-generation wireless, distributed antenna systems, wireless infrastructure, multi-band antennas, portable pim analyzers, base station equipment, das solutions, in-building solutions, co-siting solutions, 4g solutions, 5g solutions, multi-port antennas, bi-sector antennas, fiber optics, gps over fiber, power amplifiers, mimo antennas, receive multi-coupler, low loss combiners, hybrid combiners, duplexers, band pass filters, attenuators, couplers and dividers, bda repeaters, technical support, training and seminars, product advisories, cabling solutions, modular trays/poi, spectrum management, indoor coverage solutions, outdoor coverage solutions, dual-port antennas, sector antennas, receive filters, amplifiers, tower mounted amplifiers, attenuation solutions, wireless communications solutions, mobile infrastructure, capacity improvement, performance enhancement, network deployment, revenue enhancement, cost-effective rf solutions, manufacturing, distribution, mechanical or industrial engineering</v>
          </cell>
          <cell r="J632" t="str">
            <v>Outlook, Microsoft Office 365, Microsoft Azure Hosting, Microsoft Azure, Salesforce, Google Analytics, Joomla, Apache, Google Font API, Bootstrap Framework, Ubuntu, Mobile Friendly, reCAPTCHA</v>
          </cell>
          <cell r="O632">
            <v>44169000</v>
          </cell>
          <cell r="Q632" t="str">
            <v>Communication Components Inc. (CCI) is a telecommunications manufacturing company based in South Hackensack, New Jersey. Founded in 1996, CCI specializes in cost-effective RF solutions for cellular and wireless infrastructure. The company has a strong global presence, operating in over 25 locations and employing approximately 1,185 to 3,397 people. CCI is committed to producing reliable products that meet ISO 9001 standards and reported annual revenue of $31.6 million.
CCI offers a wide range of RF solutions, including antennas, filters, combiners, and PIM analyzers. Their products are designed to enhance network performance, improve capacity, and support advanced wireless technologies such as 2G, 3G, LTE, and beyond. The company also includes BLiNQ Networks, which provides wireless backhaul solutions for small cells and fixed wireless access. CCI focuses on understanding customer needs and delivering high-performance products to help wireless operators optimize their networks.</v>
          </cell>
          <cell r="R632">
            <v>1996</v>
          </cell>
        </row>
        <row r="633">
          <cell r="A633" t="str">
            <v>Playa Hotels &amp; Resorts</v>
          </cell>
          <cell r="B633">
            <v>0</v>
          </cell>
          <cell r="C633">
            <v>13000</v>
          </cell>
          <cell r="D633" t="str">
            <v>hospitality</v>
          </cell>
          <cell r="E633" t="str">
            <v>http://www.playaresorts.com</v>
          </cell>
          <cell r="F633" t="str">
            <v>http://www.linkedin.com/company/playa-hotels-&amp;-resorts</v>
          </cell>
          <cell r="G633" t="str">
            <v>Fairfax</v>
          </cell>
          <cell r="H633" t="str">
            <v>Virginia</v>
          </cell>
          <cell r="I633" t="str">
            <v>hotels/resorts, consumer discretionary, resort management software, hotel portfolio, luxury resort development, guest experience, resort management services, beach resort development, luxury hospitality brands, north american market, resort renovation projects, resort renovations, guest services, luxury hotel renovations, destination resorts, tourism, caribbean resorts, hotel partnerships, resort management, hyatt zilara, sustainability, guest satisfaction, family resorts, dominican republic resorts, hospitality investments, hotel management, jewel resorts, beach resort, luxury accommodations, family-friendly resorts, hotels (except casino hotels) and motels, luxury travel industry, jamaica resorts, hotel marketing strategies, hospitality services, hospitality technology, publicly traded hotel company, resort expansion, luxury resort branding, services, luxury hospitality investments, hotel investment, hospitality industry, hospitality, event planning, luxury leisure travel, luxury resort chain, mexico resorts, resort management solutions, beachfront hotels, family vacation resorts, luxury hospitality, adults-only luxury, caribbean tourism, resort marketing, hotel management services, resort investment strategies, luxury hotel chains, premium resort management, brand partnerships, luxury travel, resort branding, hotel branding, hotel ownership, b2c, hotel management companies, luxury resort marketing, resort operations, premium vacation experiences, luxury vacation packages, all-inclusive luxury packages, group travel, resort upgrades, luxury resort operations, mexico beach resorts, hyatt ziva, all-inclusive resorts, caribbean luxury resorts, beachfront hotel management, luxury all-inclusive, resort development, customer experience, resort locations, hotel group, beachfront locations, adults-only resorts, luxury leisure resorts, destination weddings, wyndham alltra, all-inclusive resort, luxury amenities, destination wedding resorts, hotel marketing, luxury hospitality partnerships, resort management expertise, d2c, luxury resorts, vacation packages, romantic getaways, family-friendly, gourmet dining, adventurous activities, water sports, high-quality accommodations, service from the heart, fitness center, live entertainment, tropical destinations, sustainable tourism, premium amenities, exciting nightlife, wedding venues, meeting space, spa services, beach activities, local culture, culinary experiences, infinity pools, adult-only resorts, kids club, luxury inclusive, cultural immersion, personalized services, tropical excursions, eco-friendly practices, health and wellness, private beach access, on-site dining options, fun for children, romantic settings, exclusive offers, community engagement, responsible hospitality, award-winning, authentic experiences, poolside service, culinary adventures, b2b, construction &amp; real estate, environmental services, renewables &amp; environment, leisure, travel &amp; tourism, events services, health, wellness &amp; fitness</v>
          </cell>
          <cell r="J633" t="str">
            <v>Akamai, Salesforce, Akamai DNS, Constant Contact, Microsoft Office 365, Outlook, VueJS, StackAdapt, Barracuda Networks, SuccessFactors (SAP), Slack, DoubleClick Floodlight, Facebook Widget, Mobile Friendly, Google Font API, DoubleClick, Bing Ads, SynXis (Sabre Hospitality), Google Dynamic Remarketing, Google Tag Manager, Wufoo, Facebook Login (Connect), YouTube, DoubleClick Conversion, Apache, Adobe Tag Management, Piwik, New Relic, Bootstrap Framework, Google AdWords Conversion, Google AdSense, Facebook Custom Audiences, Google Analytics, Adobe TestAndTarget, AppNexus, TribalFusion, The Trade Desk, Adara, Apple Pay, SteelHouse, Tealium, Remote</v>
          </cell>
          <cell r="K633">
            <v>2600000000</v>
          </cell>
          <cell r="L633" t="str">
            <v>Merger / Acquisition</v>
          </cell>
          <cell r="M633">
            <v>2600000000</v>
          </cell>
          <cell r="N633">
            <v>45689</v>
          </cell>
          <cell r="O633">
            <v>938569000</v>
          </cell>
          <cell r="Q633" t="str">
            <v>Playa Hotels &amp; Resorts is a prominent owner, operator, manager, and developer of all-inclusive resorts, established in 2006. Headquartered in Playa Hotels &amp; Resorts N.V., the company focuses on high-end properties in prime beachfront locations across Mexico and the Caribbean. It has expanded its portfolio through ownership, management, and development, recently enhancing its collaboration with Hyatt by rebranding several resorts under Hyattâ€™s Inclusive Collection.
The company offers a range of all-inclusive resorts, primarily branded under Hyatt affiliations. These include Hyatt Zilara, which caters to adults only, and Hyatt Ziva, designed for families. Other offerings include Dreams Resorts &amp; Spas, Secrets Resorts, and Hyatt Vivid Playa del Carmen, each providing unique experiences with luxury accommodations, gourmet dining, and various activities. Playa Hotels &amp; Resorts aims to deliver comprehensive services tailored to leisure travelers seeking premium beach vacations.</v>
          </cell>
          <cell r="R633">
            <v>2006</v>
          </cell>
        </row>
        <row r="634">
          <cell r="A634" t="str">
            <v>Eastern Suffolk BOCES</v>
          </cell>
          <cell r="B634">
            <v>0</v>
          </cell>
          <cell r="C634">
            <v>3200</v>
          </cell>
          <cell r="D634" t="str">
            <v>education management</v>
          </cell>
          <cell r="E634" t="str">
            <v>http://www.esboces.org</v>
          </cell>
          <cell r="F634" t="str">
            <v>http://www.linkedin.com/school/eastern-suffolk-boces</v>
          </cell>
          <cell r="G634" t="str">
            <v>Patchogue</v>
          </cell>
          <cell r="H634" t="str">
            <v>New York</v>
          </cell>
          <cell r="I634" t="str">
            <v>career &amp; technical education, special education, media &amp; community relations services, cooperative bidding, student data services, professional development, artsineducation, adult education, school district support, arts programs, assessment scoring and training, microaggressions training, technology acquisition, safety and health services, education services, public relations, assessment services, data security, arts-in-education, diversity and inclusion, grant opportunities, training and development, career and technical education, consulting, b2b, public education, colleges, universities, and professional schools, services, summer enrichment programs, inclusive outdoor spaces, culturally responsive-sustaining, youth violence prevention grants, grants management, education, computer &amp; network security, information technology &amp; services, training &amp; development</v>
          </cell>
          <cell r="J634" t="str">
            <v>DNS Made Easy, Mailchimp Mandrill, CloudFlare Hosting, Salesforce, Vimeo, Google Font API, Google Dynamic Remarketing, DoubleClick Conversion, Adobe Media Optimizer, Cedexis Radar, YouTube, Google Analytics Ecommerce Tracking, Google Tag Manager, Google Analytics, DoubleClick, Mobile Friendly</v>
          </cell>
          <cell r="O634">
            <v>509900000</v>
          </cell>
          <cell r="Q634" t="str">
            <v>Eastern Suffolk BOCES (Board of Cooperative Educational Services) is an educational cooperative that supports 51 Long Island school districts. It provides regional leadership, advocacy, and a variety of instructional programs and shared services. The cooperative operates on a model where districts pay only for the services they choose, making it efficient and cost-effective.
The organization offers a wide range of services, including administrative and business support, educational services, and virtual learning options. Programs cover areas such as curriculum development, professional development, special education, and adult education. Eastern Suffolk BOCES is dedicated to meeting the needs of diverse learners and fostering partnerships among school districts, businesses, and higher education institutions.</v>
          </cell>
          <cell r="R634">
            <v>1994</v>
          </cell>
        </row>
        <row r="635">
          <cell r="A635" t="str">
            <v>OPENLANE</v>
          </cell>
          <cell r="B635">
            <v>0</v>
          </cell>
          <cell r="C635">
            <v>4800</v>
          </cell>
          <cell r="D635" t="str">
            <v>information technology &amp; services</v>
          </cell>
          <cell r="E635" t="str">
            <v>http://www.openlane.com</v>
          </cell>
          <cell r="F635" t="str">
            <v>http://www.linkedin.com/company/openlane</v>
          </cell>
          <cell r="G635" t="str">
            <v>Carmel</v>
          </cell>
          <cell r="H635" t="str">
            <v>Indiana</v>
          </cell>
          <cell r="I635" t="str">
            <v>curated web, retail-auto dealers &amp; gas stations, consumer discretionary, technology, information &amp; media, digital marketplace, wholesale automotive, used vehicles, vehicle auctions, remarketing solutions, technology-driven, data analytics, inventory financing, customer support, user-friendly interface, global operations, fleet management, auto dealerships, auction houses, market insights, logistics services, vehicle transition services, transparency, convenience, automotive industry, business growth, competitive pricing, customer satisfaction, online vehicle sales, 24/7 accessibility, multilingual support, fast transactions, comprehensive inspections, arbitration protection, buy-back guarantees, financial institutions, rental companies, oems, automotive professionals, competitive landscape, customer demographics, mixed reviews, employee satisfaction, contractor treatment, wholesale vehicles, online auctions, vehicle inspection, inventory management, dealer trades, lowest fees, auction formats, condition reports, professional inspections, trade sales, real-time pricing, buyer network, sell vehicles, vehicle acquisition, ai inspections, mobile app, maximum exposure, cash sales, buyer engagement, automated sales, exclusive inventory, marketplace listings, bid and buy, vehicle listing, transport logistics, purchase options, vehicle transportation, extended guarantees, car buying, auto sales, auction bidding, personalized workflows, desktop access, notifications, curated recommendations, visual inspection tools, buyer transparency, advanced filters, market expansion, buyer confidence, data-driven valuations, vehicle history reports, auto auctions, used car sales, dedicated support, seller protection, condition summaries, order management, title transfer, b2b, e-commerce, services, information technology &amp; services, consumer internet, consumers, internet</v>
          </cell>
          <cell r="J635" t="str">
            <v>Route 53, Gmail, Google Apps, Microsoft Office 365, Amazon AWS, Atlassian Cloud, Workday, Slack, Segment.io, Mixpanel, Digital Ocean DNS, Appcues, React, Google Tag Manager, reCAPTCHA, Mobile Friendly, WordPress.org, Bootstrap Framework, Intercom, Remote, Salesforce, DocuSign, Conga Suite, Simpplr, Five9, Barracuda MSP, Inventor, Salesforce CRM Analytics, Tableau, SQL, Snowflake, Act!, Amazon Elastic Kubernetes Service (Amazon EKS), JobDiva, Google, Veritone Hire Job Distribution (formerly Broadbean), Node.js, TypeScript, Aryson MySQL to MSSQL Converter, Google Workspace, SWIFT, Storyboard to SwiftUI Converter, Uikit, Git, Google Sites, Google Analytics, Zoomdata, Microsoft Excel, Angular, GitHub Copilot, GitHub Actions, Azure Devops, AWS Analytics, Amazon AMS, Sysomos, Route, Microsoft.NET Core 3.1, PostgreSQL, Kubernetes, AWS Trusted Advisor, OpenTelemetry, Litmos, NEC, Azure Analysis Services, IBM ILOG CPLEX Optimization Studio, Domo, Google Sheets, Mag+, API Gateway, Amazon CloudWatch, Amazon DynamoDB, Amazon EventBridge, Lambda Cloud, Google AdWords Conversion, Nestjs, Serverless Framework, AWS SDK for JavaScript, Express, Excel4Apps, LEAP, Intel</v>
          </cell>
          <cell r="K635">
            <v>1403000000</v>
          </cell>
          <cell r="L635" t="str">
            <v>Merger / Acquisition</v>
          </cell>
          <cell r="M635">
            <v>425000000</v>
          </cell>
          <cell r="N635">
            <v>44075</v>
          </cell>
          <cell r="O635">
            <v>98718000</v>
          </cell>
          <cell r="Q635" t="str">
            <v>OPENLANE is a digital marketplace platform for used vehicles, connecting sellers and buyers in the wholesale automotive industry. Founded in 1999 in San Francisco, the company rebranded from Autodaq to OPENLANE in 2008 after merging with two other automotive technology startups. It became part of KAR Auction Services in 2011, which was renamed OPENLANE, Inc. in 2023. The company is headquartered in Carmel, Indiana, with additional technology hubs in Mesa, Arizona, and Toronto, Ontario, and operates over 90 locations globally.
OPENLANE offers an end-to-end digital marketplace that enables dealers, fleet operators, and financial institutions to buy and sell used vehicles. Its platform features intelligent search capabilities, vehicle recommendations, and real-time inventory solutions. The company also provides floorplan financing for independent vehicle dealers in the U.S. and Canada. OPENLANE serves a wide range of customers, including vehicle manufacturers and rental car companies, and has facilitated the sale of millions of vehicles, establishing itself as a leader in the online auction space.</v>
          </cell>
          <cell r="R635">
            <v>1999</v>
          </cell>
        </row>
        <row r="636">
          <cell r="A636" t="str">
            <v>Choctaw Casinos &amp; Resorts</v>
          </cell>
          <cell r="B636">
            <v>0</v>
          </cell>
          <cell r="C636">
            <v>6000</v>
          </cell>
          <cell r="D636" t="str">
            <v>gambling &amp; casinos</v>
          </cell>
          <cell r="E636" t="str">
            <v>http://www.choctawcasinos.com</v>
          </cell>
          <cell r="F636" t="str">
            <v>http://www.linkedin.com/company/choctawcasinos</v>
          </cell>
          <cell r="G636" t="str">
            <v>Durant</v>
          </cell>
          <cell r="H636" t="str">
            <v>Oklahoma</v>
          </cell>
          <cell r="I636" t="str">
            <v>gambling facilities &amp; casinos, casino dining, native american heritage, slot machines, gaming technology, luxury, casino hotel, scenic resort, casino gaming, hospitality services, gambling, native american casino, horse racing, regional tourism, dining options, resort hotel, tribal ownership, casino entertainment, casino resort, tribal gaming, casino, hospitality management, regional gaming, native heritage, casinos (except casino hotels), casino promotions, hospitality, event planning, casino rewards, cryptocurrency, luxury suites, poker, family-friendly activities, gaming, restaurants, bars, native american, restaurant, regional casino, native american culture, event venue, casino industry, b2c, scenic oklahoma, luxury accommodations, wellness, entertainment venues, bar, slots, resorts, casino amenities, leisure, table games, rewards club, event hosting, entertainment, luxury hotel, recreation, tribal enterprise, app, scenic location, restaurant and food services, casino rewards club, family activities, hotel, event management, services, live entertainment, sports betting, casino and gaming, spa, poker room, customer loyalty, casino technology, resort, customer service, casinos, dining, accommodations, promotions, conventions, meetings, banquets, trips, family-friendly, vacations, activities, pools, live shows, nightlife, mobile gaming, slots app, gaming experience, jackpots, high stakes, sustainable practices, loyalty program, membership, exclusive offers, gaming regulations, vip services, cashless transactions, responsible gaming, client engagement, experience design, guests amenities, showcasing talent, attractions, local culture, community engagement, charity events, heritage events, gambling &amp; casinos, leisure, travel &amp; tourism, events services, games, american (new), arts &amp; entertainment, beauty &amp; spas, buffets, day spas, hotels &amp; travel, massage, music venues, skin care, steakhouses</v>
          </cell>
          <cell r="J636" t="str">
            <v>Cloudflare DNS, Outlook, Microsoft Office 365, CloudFlare Hosting, WP Engine, Slack, AMP, Lansweeper, Buffer, Scala, eMaint CMMS, ThreatMetrix, Kiosked, ANGEL LMS, Ning, Microsoft AdCenter, Tor, Oxygen XML Editor, OneTrust Tech Risk &amp; Compliance, TripleLift, EFI</v>
          </cell>
          <cell r="O636">
            <v>75000000</v>
          </cell>
          <cell r="P636">
            <v>7</v>
          </cell>
          <cell r="Q636" t="str">
            <v>Choctaw Casinos &amp; Resorts operates a chain of seven Native American casinos and hotels in Oklahoma, managed by the Choctaw Nation of Oklahoma. The gaming operations began in 1987 with the opening of the Choctaw Bingo Palace in Durant, which significantly improved the tribe's financial situation.
The flagship property, Choctaw Casino Resort in Durant, features a large gaming floor with thousands of slot machines and numerous hotel rooms. The resort includes several expansions, such as the South Casino, North Casino/Grand Casino, and the Sky Tower, which offers luxury accommodations and various entertainment options. Guests can enjoy a range of services, including gaming, dining at multiple restaurants, and entertainment facilities like a bowling alley and movie theater. The resorts cater to a diverse customer base, focusing on job creation and economic growth for the Choctaw Nation.</v>
          </cell>
          <cell r="R636">
            <v>1987</v>
          </cell>
        </row>
        <row r="637">
          <cell r="A637" t="str">
            <v>Social Media Marketing</v>
          </cell>
          <cell r="B637">
            <v>0</v>
          </cell>
          <cell r="C637">
            <v>3400</v>
          </cell>
          <cell r="D637" t="str">
            <v>marketing &amp; advertising</v>
          </cell>
          <cell r="E637" t="str">
            <v>http://www.socialmediamarketing.co.uk</v>
          </cell>
          <cell r="F637" t="str">
            <v>http://www.linkedin.com/company/social-media-marketing_2</v>
          </cell>
          <cell r="I637" t="str">
            <v>advertising services, video production, professional services, social media engagement, social media marketing consultants, online marketing, social media marketing platform, content creation, content marketing, social media marketing campaigns, customer engagement, social media strategy, advertising agency, social media analytics, social media advertising campaigns, social media marketing agency uk, influencer marketing, social media marketing, social media campaigns, advertising agencies, social media marketing firm, digital assets, online presence, social media marketing agency, logistics, social media marketing services, social media management, social media optimization, digital marketing, social media growth, brand awareness, social media advertising, social media marketing strategy, community management, social media advertising services, social media marketing solutions, b2c, social media platforms, cosmetics, social media marketing specialists, social media marketing company, social media content creation, social media marketing experts, media &amp; publishing, advertising &amp; marketing, services, social media marketing tools, domainfor sale, domain auction, buy domain, website appraisal, domain transfer, domain registration, domain valuation, website for sale, domain marketplace, premium domain, domain broker, domain expert, domain pricing, brandable domains, domain listings, domain search, domain acquisition, website investment, domain flipping, website sales, url sales, online business, domain name registration, domain acquisition service, domain selling, domain management, domain negotiation, business domain, digital property, website pricing, domain development, website brokerage, domain name sales, website monetization, domain buyers, domain sellers, domain market trends, brand protection, domain reselling, domain renewal, internet branding, website acquisition, website ownership, marketing &amp; advertising, professional training &amp; coaching, consumer internet, consumers, internet, information technology &amp; services, marketing, beauty, apparel &amp; fashion</v>
          </cell>
          <cell r="J637" t="str">
            <v>Amazon AWS, Remote</v>
          </cell>
        </row>
        <row r="638">
          <cell r="A638" t="str">
            <v>Auto-Owners Insurance</v>
          </cell>
          <cell r="B638">
            <v>0</v>
          </cell>
          <cell r="C638">
            <v>6400</v>
          </cell>
          <cell r="D638" t="str">
            <v>insurance</v>
          </cell>
          <cell r="E638" t="str">
            <v>http://www.auto-owners.com</v>
          </cell>
          <cell r="F638" t="str">
            <v>http://www.linkedin.com/company/auto-owners-insurance</v>
          </cell>
          <cell r="G638" t="str">
            <v>Lansing</v>
          </cell>
          <cell r="H638" t="str">
            <v>Michigan</v>
          </cell>
          <cell r="I638" t="str">
            <v>home insurance, business insurance, life insurance, automobile insurance, insurance growth, insurance, auto insurance, insurance market, 26 states, b2c, services, claims handling, personalized service, insurance company rating, customer service, insurance provider, insurance claims, independent agents, insurance coverage, market reach, policyholders, local agents, homeowners insurance, financial rating, insurance services, community involvement, insurance policies, insurance products, insurance business, insurance company, insurance stability, customer satisfaction, steady growth, direct insurance (except life, health, and medical) carriers, affiliates and subsidiaries, mutual insurance, financial strength, serving policies, claims management, property and casualty, insurance network, insurance solutions, financial services, insurance industry, specialized coverage, personal liability, property insurance, umbrella insurance, rental dwelling insurance, mobile home insurance, farm insurance, condo insurance, tenant insurance, multi-policy discount, special coverages, personal injury protection, financial stability, disability income, claims tracking, policy management, online access, claims overview, property claims, auto claims, workers compensation claims, flood insurance, road trouble service, equipment breakdown, coverage options, identity theft coverage, medical payments coverage, annual premiums, replacements costs coverage, actual cash value, dwelling coverage, liability coverage, seasonal adjustments, deductibles, premium savings, claims reporting, financial responsibility, protection against risks, long-term care, injury coverage, finance, distribution, b2b, long term care</v>
          </cell>
          <cell r="J638" t="str">
            <v>AT&amp;T DNS, Workday, Slack, Mobile Friendly, Google Tag Manager, Google Analytics, Liferay, Workday Recruit, Remote, COBOL, Visio, SAP, Quadient Inspire Platform, Make, Duck Creek, Microsoft Word, Quip, Webex, Google AdWords Conversion, ABAP, Thermo Scientific Chromeleon Chromatography Data System (CDS), Excel4Apps, Eclipse, Rapid7 InsightVM, SAP Fiori, AWS Trusted Advisor, AWS Glue Data Catalog, Docker, SQL, Brocade Switches, Gem, Microsoft Office</v>
          </cell>
          <cell r="O638">
            <v>15710206000</v>
          </cell>
          <cell r="Q638" t="str">
            <v>Auto-Owners Insurance is a mutual insurance group founded in 1916 and based in Lansing, Michigan. The company provides a wide range of insurance products, including life, home, auto, and business insurance, exclusively through approximately 48,000 independent agents across 26 states. With nearly 3 million policyholders, Auto-Owners emphasizes strong partnerships with independent agencies and a commitment to policyholder interests.
The company operates multiple subsidiaries, including Auto-Owners Insurance Company, Auto-Owners Life Insurance Company, and Owners Insurance Company, among others. In 2024, Auto-Owners reported over $7 billion in written premiums and more than 6.3 million policies in force. The company is recognized for its financial strength, holding an A+ (Superior) rating from AM Best and ranking as a Fortune 500 company since 2003.</v>
          </cell>
          <cell r="R638">
            <v>1916</v>
          </cell>
        </row>
        <row r="639">
          <cell r="A639" t="str">
            <v>Arise</v>
          </cell>
          <cell r="B639">
            <v>0</v>
          </cell>
          <cell r="C639">
            <v>5000</v>
          </cell>
          <cell r="D639" t="str">
            <v>outsourcing/offshoring</v>
          </cell>
          <cell r="E639" t="str">
            <v>http://www.arise.com</v>
          </cell>
          <cell r="F639" t="str">
            <v>http://www.linkedin.com/company/arise</v>
          </cell>
          <cell r="G639" t="str">
            <v>Miami</v>
          </cell>
          <cell r="H639" t="str">
            <v>Florida</v>
          </cell>
          <cell r="I639" t="str">
            <v>technology, crowdsourcing, elearning, business process outsourcing, contact center outsourcing, omnichannel, outsourcing, bpo services, enterprise software, communities, software, social media, consumer internet, information technology, internet, outsourcing &amp; offshoring consulting, flexible workforce, retail, customer journey management, predictive analytics, gig economy, customer retention strategies, multichannel support, digital customer support, customer loyalty, remote work solutions, scalable operations, seasonal demand scaling, cloud contact center, flexible staffing models, digital customer engagement, customer retention, gigcx platform, real-time analytics, scalable contact center, customer support services, remote work platform, remote customer service, analytics, gig economy platform, multilingual customer support, virtual customer service, customer experience, energy and utilities, financial services, b2b, advanced analytics, work-at-home professionals, e-commerce, cloud-based cx technology, cloud-based platform, ai chatbots, global customer service, operational efficiency, d2c, customer management, remote call center, healthcare, customer experience solutions, small business support, energy, services, bfsi, gaming, technology-driven cx, ai-driven analytics, consumer goods &amp; retail, real-time data, computer systems design and related services, omnichannel strategy, ai-powered customer service, travel, cx solutions, omnichannel support, back office services, technology integration, virtual learning, remote work opportunities, service partners, human-in-the-loop, call center outsourcing, workforce management, quality assurance, employee engagement, client-centric approach, sustainability initiatives, diversity and inclusion, impact measurement, training programs, certification classes, community support, customer service innovation, recipient engagement, service quality metrics, user satisfaction, webinars, thought leadership, industry awards, business transformation, next-gen customer support, data-driven strategies, cost reduction strategies, customized solutions, business continuity, customer insights, virtual training, healthcare support, bfsi services, gaming support, b2c, finance, education, non-profit, consumer products &amp; retail, energy &amp; utilities, information technology &amp; services, e-learning, computer software, education management, enterprises, consumers, outsourcing/offshoring, health care, health, wellness &amp; fitness, hospital &amp; health care, games, nonprofit organization management</v>
          </cell>
          <cell r="J639" t="str">
            <v>Outlook, Microsoft Office 365, Backbone JS Library, Microsoft Azure Monitor, Microsoft Application Insights, Atlassian Cloud, Leadfeeder, Python, Webflow, Pardot, Slack, Salesforce, Avaya, Jira, Confluence, ServiceNow, Git, GitHub, GitLab, Azure Devops, Datadog, New Relic, Amazon CloudWatch, Microsoft Excel, Google Docs, Absorb LMS, Mulesoft, Sales Cloud Einstein, Salesforce Service Cloud, IBM InfoSphere Change Data Capture, Rise</v>
          </cell>
          <cell r="K639">
            <v>8100000</v>
          </cell>
          <cell r="L639" t="str">
            <v>Merger / Acquisition</v>
          </cell>
          <cell r="M639">
            <v>0</v>
          </cell>
          <cell r="N639">
            <v>43800</v>
          </cell>
          <cell r="O639">
            <v>80614000</v>
          </cell>
          <cell r="Q639" t="str">
            <v>Arise is a leading provider of on-demand customer experience (CX) technology and business process outsourcing (BPO) services, established in 1994. The company connects work-from-home service professionals and small call center businesses to global brands through its proprietary AriseÂ® Platform. This cloud-based platform enables flexible customer interactions and supports a nationwide and international network of independent Service Partners, who deliver sales, support, and technical services.
Headquartered in the United States and owned by Warburg Pincus, Arise employs between 1,001 and 5,000 people and generates $50-100 million in revenue. The company leverages the gig economy to offer scalable solutions tailored to various industries, including eCommerce, healthcare, and telecommunications. Arise emphasizes a client-centric approach, utilizing AI-driven tools and data analytics to enhance customer loyalty and experience. Its services include contact center outsourcing, consulting, and virtual learning resources, all designed to meet the dynamic needs of its clients.</v>
          </cell>
          <cell r="R639">
            <v>1994</v>
          </cell>
        </row>
        <row r="640">
          <cell r="A640" t="str">
            <v>AOI</v>
          </cell>
          <cell r="B640">
            <v>0</v>
          </cell>
          <cell r="C640">
            <v>3400</v>
          </cell>
          <cell r="D640" t="str">
            <v>telecommunications</v>
          </cell>
          <cell r="E640" t="str">
            <v>http://www.ao-inc.com</v>
          </cell>
          <cell r="F640" t="str">
            <v>http://www.linkedin.com/company/appliedopto</v>
          </cell>
          <cell r="G640" t="str">
            <v>Sugar Land</v>
          </cell>
          <cell r="H640" t="str">
            <v>Texas</v>
          </cell>
          <cell r="I640" t="str">
            <v>optical transceiver modules, 5g wireless, lidar lasers, lwdm lasers, sensing lasers, laser design, remote phy, catv, oemodm partner, inhouse wafer fab, cwdm lasers, hfc equipment manufacturer, gas sensing, laser diode, vertical integration, mwdm lasers, telecommunication lasers, dwdm lasers, fttx, semiconductors, hardware, information technology, technology, quantum bandwidth series, rf amplifiers, telecom solutions, remote amplifier management, high-speed data transmission, optical sensing, environmentally sustainable optical products, cost-effective optical solutions, photodiodes, optical sensing solutions, certified optical components, optical transceivers, high-speed dfb chips, tunable optical transceivers, optical modules, b2b, data center optics, manufacturing, network infrastructure, innovation, fiber optic modules, hfc networking, distribution, operational efficiency, telecom optical components, fiber optic transceivers, scalable access networking, semiconductor and other electronic component manufacturing, laser diodes, semiconductor chips, ftth technology, wireless optical components, services, telecommunications, optical communication, optical components, qam dfb chips, optical network scalability, fiber optic laser diodes, performance, high bandwidth optical modules, fiber optics, data center optical solutions, tosa rosa components, quantumlink ai modules, laser transmitters, scalable optical solutions, lasers, rf equipment, global connectivity, diode lasers, comprehensive module solutions, access networking, telecom innovation, ftth, pon, sensing technology, data centers, wireless optical connectivity, qam dfb, high speed dfb, amplifier remote management, quantum bandwidth, high-performance networking, communication infrastructure, network solutions, telecom components, modulation technology, scalable solutions, integration solutions, optical device manufacturing, advanced laser components, turning key equipment, market innovation, telecommunication networks, optical transmission, fiber to the home, optoelectronics, data flow management, network performance optimization, competitive pricing, timely delivery, quality assurance, tailored solutions, industry-leading technology, cost savings, mechanical or industrial engineering, computer &amp; network security, information technology &amp; services, internet service providers</v>
          </cell>
          <cell r="J640" t="str">
            <v>Cloudflare DNS, Rackspace MailGun, Outlook, CloudFlare Hosting, Drupal, Slack, Hubspot, Adobe Marketing Cloud, Mobile Friendly, reCAPTCHA, Shutterstock, Typekit, YouTube, Google Tag Manager, Remote, Posit, ICP, AboveNet, Tor, Micro, Siemens PLM, Homestead, ADP Workforce Now, SAP, Dassault SOLIDWORKS, Cisco Secure Firewall Management Center, React Router, Switch Concepts, SS&amp;C, LabVIEW, SQL, Python, AC500 PLC, Amazon Pinpoint, Arena PLM, BASE, Act!, Chorus by ZoomInfo, .NET, ADP Applicant Tracking System, Microsoft Active Directory Federation Services, Microsoft Advanced Group Policy Management, Microsoft Windows Server 2012, VMware ESXi, Amazon Associates, Barracuda Spam Firewall, AWS VPN, Provenir, Ning, CONTROL, SAP Material Requirement Planning (MRP), Cint, Azure Active Directory B2C, ADP, SAP GRC, Excel4Apps, C#, ECS, Gem, Mist, Stormshield, Google Cloud Machine Learning Engine, Docker, Kubernetes, Jenkins, GitLab, Terraform, Snyk, Checkmarx, Aqua Trivy, Wireshark, Analyzer, C/C++, Amazon FreeRTOS, Sigma, Google Analytics, Conversant, Microsoft Windows Server 2000, Amazon Linux 2, Bash, Microsoft PowerShell, Smart AdServer, Ticket Spice, Altium, AWS Organizations, Aspen Flare System Analyzer, FiberHome, redvertisement, edX, SIMS, Atlas by Facebook, SAP HANA, Google AdWords Conversion, Conversant (ValueClick), Nagios, Splunk, Azure Linux Virtual Machines, Cisco VPN, AWS Transit Gateway, Salesforce Customer Data Platform (CDP), Yellow Messenger</v>
          </cell>
          <cell r="K640">
            <v>223558895</v>
          </cell>
          <cell r="L640" t="str">
            <v>Other</v>
          </cell>
          <cell r="M640">
            <v>20850000</v>
          </cell>
          <cell r="N640">
            <v>46113</v>
          </cell>
          <cell r="O640">
            <v>455715000</v>
          </cell>
          <cell r="Q640" t="str">
            <v>AOI (Applied Optoelectronics, Inc.) is a technology company that designs and manufactures advanced optical components and semiconductor solutions. It serves various industries, including telecommunications, fiber-to-the-home (FTTH), sensing, datacenters, wireless, and cable access. With 26 years of experience, AOI has evolved from an original design manufacturer into a leader in global connectivity and high-speed data transmission.
The company's product portfolio features high-performance lasers, optical components, fiber optic modules, and semiconductor solutions. AOI also offers system amplifier automation and network management solutions. Its in-house manufacturing approach allows for comprehensive control over design, fabrication, and testing, ensuring competitive pricing and rapid product introduction. AOI caters to a diverse range of customers, including cable multiple system operators, internet service providers, telecommunications companies, and datacenter operators, establishing itself as a trusted partner in the optical communications sector.</v>
          </cell>
          <cell r="R640">
            <v>1997</v>
          </cell>
        </row>
        <row r="641">
          <cell r="A641" t="str">
            <v>Topstep</v>
          </cell>
          <cell r="B641">
            <v>0</v>
          </cell>
          <cell r="C641">
            <v>4100</v>
          </cell>
          <cell r="D641" t="str">
            <v>financial services</v>
          </cell>
          <cell r="E641" t="str">
            <v>http://www.topstep.com</v>
          </cell>
          <cell r="F641" t="str">
            <v>http://www.linkedin.com/company/topstep</v>
          </cell>
          <cell r="G641" t="str">
            <v>Chicago</v>
          </cell>
          <cell r="H641" t="str">
            <v>Illinois</v>
          </cell>
          <cell r="I641" t="str">
            <v>trading, trading preparation, performance coaching, trading community, funded account, trading education, futures markets, day trading, risk management, futures trading, proprietary trading, financial services, finance technology, personal finance, educational games, finance, trading technology, automated risk controls, trader success, chicago fintech, b2c, discipline in trading, market analysis tools, trader accountability systems, trader support, risk mitigation tools, funded accounts, order routing, securities and commodity contracts intermediation and brokerage, trading rules, funded trader certification, retail traders, trading mentorship, trade execution, trading discipline tools, services, simulated trading environment, performance metrics, trading performance metrics, chicago futures market, trading discipline, trading analytics tools, transparent evaluation, trading transparency, market access, retail, trader evaluation process, financial technology, global trader community, risk control, retail trader support, trader accountability, funded trader benefits, simulated trading, trading analytics, trading rewards, trading platform integration, trading strategies, trading performance, trading combine, market data feeds, funded trader payouts, trader discipline development, trader community, trading platform, market data integration, trader evaluation software, risk control systems, trading education platform, prop trading, coaching, merit-based funding, trader success stories, trader development, funded trader program, trading evaluation, trading success stories, trading psychology training, low-latency trading, funded trading, low-latency order execution, order routing technology, d2c, trading discipline coaching, trader assessment, risk management in trading, professional trading, trading rules compliance, meritocracy, data feeds, trading platform customization, market access for retail traders, trading growth, merit-based funding model, real-time trading feedback, order management systems, simulated environment, trading performance tracking, trading platforms, industry-standard platforms, trader performance analytics, trading capital, educational resources, trading psychology coaching, discretionary trading, trading psychology, live trading, automated trading rules enforcement, chicago board of trade, risk management systems, topstep trader, market analysis, trading strategy, profit target, loss limit, topstepx, daily payouts, exchange-traded futures, market sentiment, technical analysis, live broadcasts, trading indicators, account size options, subscription model, max drawdown, profit maximization, account scaling, trading courses, weekly analysis, community engagement, market insights, live coaching, trade reports, account activation fee, performance tracking, avatar trading, trading habits, peer accountability, technical resources, meta trading, algorithmic trading, market orders, trading benchmarks, financial education, education, information technology &amp; services, e-learning, internet, computer software, education management, computer games, consumers</v>
          </cell>
          <cell r="J641" t="str">
            <v>Route 53, Amazon SES, Rackspace MailGun, Gmail, Google Apps, Microsoft Office 365, Outlook, Amazon AWS, UserVoice, Zendesk, VueJS, Flywheel, Hubspot, Slack, WP Engine, React, Shopify Unlimited, Mobile Friendly, YouTube, Google Tag Manager, Greenhouse.io, Intercom, Remote, AI, Adfinity, Amazon S3, Global Relay, Microsoft Excel, Snowflake, Hightouch, Jira, Notion, Figma, Google Analytics 4 (GA4), SQL, Discord, C#, DotNetNuke, Onit, Sigma, ASP.NET, .NET, GraphQL, PostgreSQL, Next.js, TypeScript, Tailwind, Paylocity, Google Workspace, C# (C Sharp), Microsoft SQL Server Reporting Services, Entity Framework Core, Kubernetes, Amazon EKS Anywhere, HELM, Argocd, NATS, TikTok, Instagram, Microsoft 365, Google Drive, Google Docs, Workvivo</v>
          </cell>
          <cell r="O641">
            <v>4000000</v>
          </cell>
          <cell r="Q641" t="str">
            <v>Topstep is a proprietary trading firm based in Chicago, Illinois, that offers funding and evaluation services for futures and forex traders. Founded in 2012 by Michael Patak, a former floor trader, the company aims to democratize access to professional trading capital. Topstep has funded over 4,000 traders in more than 160 countries and has facilitated millions in withdrawals.
The company's main offering is the Trading CombineÂ®, an evaluation process in a simulated trading environment. Successful traders receive a Funded Accountâ„¢, allowing them to trade with real capital provided by Topstep. Traders keep their first $5,000 in profits and retain 80% of profits thereafter. Topstep focuses on helping retail traders develop and test their strategies in a controlled setting, promoting healthier trading habits through practical experience. The company has seen significant growth, generating revenues exceeding $25 million in recent years and employing 206 people.</v>
          </cell>
          <cell r="R641">
            <v>2012</v>
          </cell>
        </row>
        <row r="642">
          <cell r="A642" t="str">
            <v>22nd Century Technologies Inc.</v>
          </cell>
          <cell r="B642">
            <v>0</v>
          </cell>
          <cell r="C642">
            <v>6000</v>
          </cell>
          <cell r="D642" t="str">
            <v>information technology &amp; services</v>
          </cell>
          <cell r="E642" t="str">
            <v>http://www.tscti.com</v>
          </cell>
          <cell r="F642" t="str">
            <v>http://www.linkedin.com/company/22ndcenturytechnologies</v>
          </cell>
          <cell r="G642" t="str">
            <v>McLean</v>
          </cell>
          <cell r="H642" t="str">
            <v>Virginia</v>
          </cell>
          <cell r="I642" t="str">
            <v>sharepointmoss, it application development maintenance, devops, digitization, it staff augmentation, web application development, bigdata, government federal it services, microsoft consulting, cad rms, workforce solutions, biometric, law enforcement, digital transformation, itsm, it infrastructure services, network, sled, pega, information security, cyber security, help desk support, idp, chatbot, oracle erp, database administration, itil, cloud transformation, public safety, it services &amp; it consulting, enterprise cloud solutions, it consulting, support for federal agencies, it compliance, government contracting, cloud solutions, state and local government it, it risk management, cloud migration, product development, devsecops implementation, low code platform, cybersecurity frameworks, devsecops, it support, it workforce, it workforce solutions, cybersecurity operations, government digital services, enterprise it solutions, government contracts, cloud strategy for government, federal government, cyber smes, it security, it modernization, government solutions, information technology and services, public sector digital transformation, it workforce development, open-source platforms, cloud migration services, open-standard software platforms, it compliance for government, low code no code, support services, it support automation, agile development, it modernization strategies, software development, cybersecurity smes, devsecops practices, cloud strategy consulting, state and local government, cloud computing, government cloud adoption, cyber threat detection, enterprise it, it project management, it infrastructure, government support, it governance, it service delivery, erp solutions, it project support for defense, it solutions for government, federal it services, it staffing, cybersecurity, government cybersecurity, support for government agencies, software engineering, government it modernization, cyber threat protection, cloud strategy, support for military agencies, open-standard software, it automation, public sector services, enterprise software, government it support contracts, no code development, it services, support for dod, cloud infrastructure, ai and innovation lab, public sector, it infrastructure design, cloud security, certified processes, it support services, government contact center solutions, contact center, managed network services, computer systems design and related services, it infrastructure management, cybersecurity practices, public sector it consulting, cybersecurity solutions, it lifecycle management, support solutions, it process automation, it process improvement, enterprise cloud, cybersecurity threat mitigation, it service management, managed services providers, msps, artificial intelligence, low code, no code, contact center solutions, engineering management, facility management, managed security services, security operations center, ai-driven insights, omnichannel solutions, customer engagement, data analytics, program management, tech support, cmmi certification, iso certifications, federal contracts, gsa schedule, business process outsourcing, tiered support services, help desk services, automatic call distribution, virtual call center, chatbot solutions, conversational engine, inbound services, outbound services, 24/7 support, connect with citizens, public sector solutions, ai innovation lab, technology integration, training and technical support, real-time monitoring, task management, mobile platform support, covid-19 support services, b2b, education, web development, information technology &amp; services, computer &amp; network security, management consulting, enterprises, computer software, staffing &amp; recruiting, internet infrastructure, internet, productivity</v>
          </cell>
          <cell r="J642" t="str">
            <v>Sendgrid, Outlook, Microsoft Office 365, JobDiva, Drupal, Atlassian Cloud, React Redux, React, Slack, Salesforce, Google Tag Manager, Google Font API, Mobile Friendly, reCAPTCHA, Bootstrap Framework, DoubleClick, Google Dynamic Remarketing, Google Analytics, Apache, WordPress.org, DoubleClick Conversion, Remote</v>
          </cell>
          <cell r="O642">
            <v>580000000</v>
          </cell>
          <cell r="Q642" t="str">
            <v>22nd Century Technologies, Inc. is a dynamic IT services company that focuses on systems integration, cybersecurity, software development, cloud computing, and managed IT services. The company also specializes in AI-driven transformation for government operations and public services. With a commitment to employee growth and innovation, it fosters a collaborative work environment that encourages creativity and initiative.
The company operates through a flat organizational structure and emphasizes professional development via Centers of Excellence in key areas such as IT Transformation and Cyber Security. Recognized by Forbes as one of the â€œBest Software Companies to Work For,â€ 22nd Century Technologies values its employees as essential partners in its mission. It provides staffing solutions, including temporary staffing and specialized IT roles, to support various public sector contracts, including those with the State of Illinois and the Department of Defense.</v>
          </cell>
          <cell r="R642">
            <v>1997</v>
          </cell>
        </row>
        <row r="643">
          <cell r="A643" t="str">
            <v>Cat Financial</v>
          </cell>
          <cell r="B643">
            <v>0</v>
          </cell>
          <cell r="C643">
            <v>3600</v>
          </cell>
          <cell r="D643" t="str">
            <v>financial services</v>
          </cell>
          <cell r="F643" t="str">
            <v>http://www.linkedin.com/company/caterpillar-financial</v>
          </cell>
          <cell r="G643" t="str">
            <v>Nashville</v>
          </cell>
          <cell r="H643" t="str">
            <v>Tennessee</v>
          </cell>
          <cell r="I643" t="str">
            <v>extended protection, used equipment, equipment leasing, rebuild financing, insurance, cat card, equipment financing, marketing, accounting, finance, sales, financial services</v>
          </cell>
          <cell r="O643">
            <v>3490000000</v>
          </cell>
          <cell r="Q643" t="str">
            <v>Cat Financial, officially known as Caterpillar Financial Services Corporation, is a subsidiary of Caterpillar Inc. Established in 1981, it provides financing solutions, leasing, and related services for Caterpillar equipment and products globally. Headquartered in Nashville, Tennessee, Cat Financial supports Caterpillar's operations by financing the sale, lease, and aftermarket parts of machinery, engines, Solar gas turbines, and marine vessels.
The company offers a variety of financing products tailored to different stages of the equipment lifecycle. This includes retail and wholesale loans and leases, installment sales contracts, tax leases, and commercial loans. Cat Financial serves customers, dealers, and end-users through Caterpillar's extensive dealer network, facilitating transactions across multiple industries such as construction, mining, energy, and agriculture. With a portfolio exceeding $14 billion in net finance receivables, Cat Financial ranks as the second-largest captive equipment lender.</v>
          </cell>
          <cell r="R643">
            <v>1981</v>
          </cell>
        </row>
        <row r="644">
          <cell r="A644" t="str">
            <v>Cricket Wireless</v>
          </cell>
          <cell r="B644">
            <v>0</v>
          </cell>
          <cell r="C644">
            <v>8900</v>
          </cell>
          <cell r="D644" t="str">
            <v>telecommunications</v>
          </cell>
          <cell r="E644" t="str">
            <v>http://www.cricketwireless.com</v>
          </cell>
          <cell r="F644" t="str">
            <v>http://www.linkedin.com/company/cricketwireless</v>
          </cell>
          <cell r="G644" t="str">
            <v>Atlanta</v>
          </cell>
          <cell r="H644" t="str">
            <v>Georgia</v>
          </cell>
          <cell r="I644" t="str">
            <v>something to smile about, no contract, prepaid, wireless, nationwide, mobile virtual network, mobile plan discounts, mobile hotspots for travel, at&amp;t infrastructure, mobile plan upgrades, wireless network infrastructure, mobile plan customization options, mobile hotspots, device trade-in, budget-conscious consumers, community support initiatives in telecom, telecommunications, budget consumers, online account management, mobile service affordability, mobile plan with no overage charges, b2c, customer-centric culture, mobile plan plans, mobile device selection, videotelephony, retail and online sales channels, mobile device retail, affordable wireless, mobile device brands, consumer electronics retail, unlimited data, community engagement programs, mobile devices, mobile plan bundling, customer service, retail stores, videotelephony patents, mobile plan with international features, no-contract plans, unlimited plans, wireless network innovation, e-commerce, retail presence, mobile plan features, wireless network technology, wireless telecommunications services, mobile plan with flexible billing, prepaid wireless, patents in wireless technology, mobile plan affordability, affordable plans, device bundling, wireless innovation, wireless network patents, video telephony, international calling, community engagement in telecom, customer loyalty programs, mobile plan discounts for families, community partnerships in telecom, d2c, mobile plan customization, family plans, mobile plan with fast 5g, mobile virtual network operations, 5g network, retail and online sales, wireless service provider, retail, mobile device trade-in programs, mobile plan with wide device selection, community partnerships, mobile security, mobile plan promotions for new customers, data management, wireless solutions, community engagement, device in a box concept, user experience, mobile plan options, mobile plan flexibility, mobile plan with no hidden fees, mobile plan promotions, 5g coverage, services, at&amp;t network, reliable coverage, mobile plan for budget consumers, mobile security features, wireless network coverage, cell phones, prepaid services, no annual contract, bring your own phone, mobile hotspot, monthly plans, affordable pricing, smartphone deals, auto pay, data plans, video streaming, nationwide coverage, activate service, mobile accessories, customer support, reliable service, wireless services, device activation, free trial, device upgrades, mobile payment solutions, esim support, payment plans, fast shipping, coverage maps, text messaging, sim card options, contract-free, wireless internet, flexible contracts, smartwatches, video quality, streaming services, monthly billing, device tutorials, unlimited data plans, network management, sms services, no credit checks, worry-free payment, consumer products &amp; retail, internet, information technology &amp; services, consumer internet, consumers, ux, electronics, mobile phone accessories, mobile phones, shopping</v>
          </cell>
          <cell r="J644" t="str">
            <v>Akamai, Akamai DNS, Facebook Conversion Tracking, Taboola Newsroom, TubeMogul, Drupal, CloudFlare, Pantheon, WP Engine, Affirm, UPS, Mapbox, Adobe CQ, Omniture (Adobe), Slack, ElasticEmail, Facebook Widget, TouchCommerce, OpinionLab, Yelp, AppNexus, WordPress.org, DoubleClick Conversion, Bing Ads, SOASTA, Optimizely, Flashtalking, Google Tag Manager, Bazaarvoice, Twitter Advertising, Upsellit, Braintree, Google Font API, FullStory, Google Play, MotionPoint, Mobile Friendly, YouTube, DoubleClick, Google Dynamic Remarketing, DoubleClick Floodlight, Google Analytics, reCAPTCHA, Facebook Login (Connect), Remote, Postpresso, Connect</v>
          </cell>
          <cell r="L644" t="str">
            <v>Merger / Acquisition</v>
          </cell>
          <cell r="M644">
            <v>0</v>
          </cell>
          <cell r="N644">
            <v>41456</v>
          </cell>
          <cell r="O644">
            <v>230000000</v>
          </cell>
          <cell r="P644">
            <v>144</v>
          </cell>
          <cell r="Q644" t="str">
            <v>Cricket Wireless is a prepaid wireless service provider and a subsidiary of AT&amp;T Inc. Founded in 1999 in Chattanooga, Tennessee, it has grown to become one of the largest prepaid carriers in the United States. Cricket offers affordable, no-contract mobile plans and devices, primarily targeting budget-conscious customers. The company provides nationwide 5G and 4G LTE coverage, ensuring reliable connectivity for streaming and everyday use.
Cricket's services include flexible prepaid plans with unlimited data options and international calling. Customers can bring their own compatible devices or purchase new ones from Cricket. The company emphasizes simple pricing and customer service, and it has established partnerships with organizations like Boys &amp; Girls Clubs of America and WWE. Cricket Wireless is recognized for its exceptional purchase experience, ranking #1 in the MVNO segment in the 2023 J.D. Power U.S. Wireless Purchase Experience Study.</v>
          </cell>
          <cell r="R644">
            <v>1999</v>
          </cell>
        </row>
        <row r="645">
          <cell r="A645" t="str">
            <v>ComputER</v>
          </cell>
          <cell r="B645">
            <v>0</v>
          </cell>
          <cell r="C645">
            <v>7000</v>
          </cell>
          <cell r="D645" t="str">
            <v>information technology &amp; services</v>
          </cell>
          <cell r="E645" t="str">
            <v>http://www.compute-er.com</v>
          </cell>
          <cell r="F645" t="str">
            <v>http://www.linkedin.com/company/computer</v>
          </cell>
          <cell r="G645" t="str">
            <v>Englewood</v>
          </cell>
          <cell r="H645" t="str">
            <v>Colorado</v>
          </cell>
          <cell r="I645" t="str">
            <v>virus removal, computer repair, computer networking, systems integration, computer sales, it services &amp; it consulting, information technology &amp; services</v>
          </cell>
          <cell r="J645" t="str">
            <v>Outlook, Microsoft Office 365</v>
          </cell>
          <cell r="Q645" t="str">
            <v>ComputER is a United States-based IT services and consulting company that caters to small and medium-sized businesses, as well as residential customers. With a workforce of 5,001-10,000 employees, ComputER offers a wide range of IT solutions.
The company specializes in custom IT consulting, providing services such as networking, computer repairs, system sales, and virus removal. They design, implement, and manage network infrastructure for both businesses and homes. Additionally, ComputER integrates major business systems, including security and telephony, into existing computer networks. Their offerings support both PC and Mac platforms and are available in both English and Spanish.</v>
          </cell>
          <cell r="R645">
            <v>2005</v>
          </cell>
        </row>
        <row r="646">
          <cell r="A646" t="str">
            <v>The Heritage Group</v>
          </cell>
          <cell r="B646">
            <v>0</v>
          </cell>
          <cell r="C646">
            <v>7000</v>
          </cell>
          <cell r="D646" t="str">
            <v>investment management</v>
          </cell>
          <cell r="E646" t="str">
            <v>http://www.thgrp.com</v>
          </cell>
          <cell r="F646" t="str">
            <v>http://www.linkedin.com/company/the-heritage-group</v>
          </cell>
          <cell r="G646" t="str">
            <v>Indianapolis</v>
          </cell>
          <cell r="H646" t="str">
            <v>Indiana</v>
          </cell>
          <cell r="I646" t="str">
            <v>aggregates, specialty chemicals, sustainability, environmental, construction, venture capital, asphalt, chemical, environmental services, oil &amp; energy, construction materials, holding companies, environmental compliance, global operations, environmental risk management, circular resource management, green chemistry, materials, long-term growth, engineering, recycling technologies, environmental innovation, chemical process engineering, environmental consulting, industrial solutions, waste reduction, heritage research group, environmental monitoring, family-owned, industrial waste valorization, company portfolio, acquisitions, chemical process innovation, hazardous waste, sustainable chemical manufacturing, long-term investment, recycling of electronic waste, advanced materials, hazardous waste recycling, waste-to-resource conversion, advanced waste treatment, zero waste initiatives, sustainable development, waste management, battery materials processing, circular supply chain, lithium-ion battery recycling, innovation, services, sustainable manufacturing, circular materials management, public and private sector, infrastructure projects, family values, highway, street, and bridge construction, hazardous waste treatment, battery waste management, environmental impact mitigation, chemical process optimization, commercial construction, supply chain management, infrastructure, environmental technology, hazardous material handling, family-owned business, asset management, sustainable materials development, chemical manufacturing, battery materials reuse, sustainable practices, materials science, industrial r&amp;d, hazardous waste reduction, sustainable manufacturing processes, low-carbon solutions, public-private partnerships, chemicals, hazardous waste conversion, sustainable chemical processes, research and development, environmental sustainability, formulation development, sustainable chemical solutions, environmental solutions, government, environmental engineering, environmental remediation, sustainable resource recovery, sustainable solutions, sustainable infrastructure, low-carbon initiatives, long-term value, industrial innovation, green technology, environmental impact reduction, circular economy in chemicals, data analytics, strategic investments, battery lifecycle management, environmental risk reduction, industrial sustainability, construction and materials, b2b, recycling, chemical process scale-up, hazardous waste management, industrial chemicals, circular economy, waste-to-resource, advanced recycling technologies, battery recycling, materials characterization, custom chemical manufacturing, road construction, aggregate supply, asphalt products, zero-waste, lithium-ion, chemical intermediates, polyols, heritage environmental services, heritage construction + materials, monument chemical, vacuum distillation, reactor technology, pavement preservation, microchip fabrication, memory foam, community engagement, laboratory services, sustainable materials, contractor services, road building products, specialty minerals, environmental impact, customer-focused solutions, talent development, corporate partnerships, chemical supply, data-driven decisions, innovative waste programs, urban development, manufacturing, distribution, renewables &amp; environment, investment management, financial services, material science, highway, street, &amp; bridge construction, civil engineering, logistics &amp; supply chain, research &amp; development, mechanical or industrial engineering</v>
          </cell>
          <cell r="J646" t="str">
            <v>Atlassian Cloud, Create React App, Slack, Typekit, Mobile Friendly, Google Tag Manager, Vimeo, WordPress.org, Remote, AI, Oracle Analytics Cloud, Microsoft Excel, Brocade Switches, .GIS, RippleMatch, ACL, Micro, Excel4Apps, Cascade CMS, Microsoft Office, Electron, AMP, Uipath, Microsoft Power Automate, Databricks, Make, Vertex AI, Airflow, scikit-learn, TensorFlow, PyTorch, Python, Microsoft 365, Microsoft Windows 10, ServiceNow, Bomgar, Cisco VPN, Salesforce, GRIN, Act!, FRAC Pumps, Google AdWords Conversion, Outlook, Salesforce CRM Analytics, mabl, Gem, Ning, AT&amp;T, OneTrust Tech Risk &amp; Compliance, Workday, Microsoft Active Directory Federation Services, Yahoo Ad Manager Plus, HCSS, Viewpoint, Apple Business Manager, Microsoft PowerPoint, Windows 10 IoT Core Services, Samsung Tablets, Eyefinity OfficeMate, Tor, Weibo, Hitslink, Signal, ScreenCloud Digital Signage, Cisco AppDynamics, Kiosked, Palo Alto PA-5000 Series, Delta Lake, Azure Devops, Azure Data Factory, Azure Data Lake Storage, Azure Log Analytics, Unity Catalog, WebOffice, Azure Analysis Services, Dell Tablet, Backblaze Computer Backup</v>
          </cell>
          <cell r="K646">
            <v>300000000</v>
          </cell>
          <cell r="L646" t="str">
            <v>Other</v>
          </cell>
          <cell r="M646">
            <v>300000000</v>
          </cell>
          <cell r="N646">
            <v>44197</v>
          </cell>
          <cell r="O646">
            <v>437300000</v>
          </cell>
          <cell r="Q646" t="str">
            <v>The Heritage Group is a fourth-generation, family-owned business based in Indianapolis, Indiana, founded in 1930. It manages a diverse portfolio of over 50 companies across three main industries: construction and materials, environmental services, and specialty chemicals. With more than 6,000 employees and operations in over 170 locations worldwide, the company emphasizes long-term value through innovation, sustainability, and family values.
In the construction and materials sector, The Heritage Group has been involved in building roads, bridges, and commercial projects for over 50 years, providing high-quality asphalt and road construction materials. Its environmental services platform has been addressing sustainability challenges since 1970, offering integrated solutions through various companies. In specialty chemicals, Monument Chemical specializes in custom manufacturing, supplying essential materials for various industries, including inks, paints, and microchip fabrication. The company also invests in sustainable ventures and supports innovation through its research and development hub, Heritage Research Group.</v>
          </cell>
          <cell r="R646">
            <v>1930</v>
          </cell>
        </row>
        <row r="647">
          <cell r="A647" t="str">
            <v>Salas O'Brien</v>
          </cell>
          <cell r="B647">
            <v>0</v>
          </cell>
          <cell r="C647">
            <v>3800</v>
          </cell>
          <cell r="D647" t="str">
            <v>information technology &amp; services</v>
          </cell>
          <cell r="E647" t="str">
            <v>http://www.salasobrien.com</v>
          </cell>
          <cell r="F647" t="str">
            <v>http://www.linkedin.com/company/salasobrien</v>
          </cell>
          <cell r="G647" t="str">
            <v>Irvine</v>
          </cell>
          <cell r="H647" t="str">
            <v>California</v>
          </cell>
          <cell r="I647" t="str">
            <v>plumbing, electrical, commissioning, energy efficiency, telecommunications, lighting design, architecture &amp; interiors, wind, solar &amp; geothermal, security, leed &amp; cost estimating, structural engineering, mechanical, fire protection, mechanical &amp; electrical engineering, alternative energy fuel cells, technology design, civil engineering, acoustical engineering, acoustics, design services, engineering services, oil and gas, asset management, digital twins, sustainable design, advanced energy systems, sustainable infrastructure, digital asset management, automation, mechanical engineering, building science, energy system feasibility studies, healthcare, decarbonization, b2b, forensic engineering, education, environmental consulting, building systems, construction &amp; real estate, power infrastructure, carbon reduction, food and beverage, sustainable campus planning, smart building technologies, project management, energy &amp; utilities, forensic &amp; materials testing, energy transition, microgrid design, energy audits, energy performance contracting, consulting, facility planning, digital transformation, leed certification support, energy resilience, commissioning services, carbon elimination, sustainability consulting, risk management, government, renewable integration, environmental impact assessment, public-private partnerships, sustainability, asset lifecycle management, sustainability strategy, deep retrofit strategies, decarbonization strategies, building envelope optimization, energy modeling, energy systems, energy storage solutions, geothermal &amp; renewables, building resilience, facility management, climate adaptation, renewable energy, climate resilience, operational efficiency, construction management, geothermal energy systems, resilience engineering, cybersecurity, environmental services, energy transition planning, off-grid power solutions, services, resilient hospital design, leed consulting, engineering solutions, building performance, process design, data center optimization, geothermal systems, advanced technology, smart building solutions, integrated engineering, facility condition assessments, environmental impact, resource efficiency, digital automation, healthcare facility design, smart grid solutions, mep design, renewable energy systems, facility operations, green building practices, hvac optimization, waste reduction solutions, structural design, advanced analytics, alternative financing, energy resiliency, building envelope consulting, esg initiatives, automated control systems, microgrid solutions, community impact programs, technology integration, client partnership, infrastructure improvement, renewables &amp; environment, clean energy &amp; technology, government administration, information technology &amp; services, oil &amp; energy, mechanical or industrial engineering, health care, health, wellness &amp; fitness, hospital &amp; health care, food &amp; beverages, consumer goods, consumers, productivity</v>
          </cell>
          <cell r="J647" t="str">
            <v>Cloudflare DNS, Mimecast, Outlook, CloudFlare Hosting, Microsoft Application Insights, WP Engine, Leadfeeder, Hubspot, Slack, Active Campaign, Gravity Forms, Google Tag Manager, WordPress.org, UltiPro, Wistia, Mobile Friendly, Remote, DashThis, Security, AutoCAD, Revit, Archer Integrated Risk Management, Microsoft Office, Trane TRACE 700, Adition Technologies - Advertisers, PowerBI Tiles, Google Analytics, Front, Deltek Vantagepoint, Linkedin Marketing Solutions, Bentley STAAD, RISA, REST, Microsoft 365, Microsoft PowerPoint, Microsoft Excel, SharePoint, Microsoft Teams Rooms, Google AdWords Conversion, Act!, .NET, CAT, Corel, Laser Scanning, PIPE-FLO, Weborama, Switch Concepts, Bluebeam, Autodesk BIM 360 Docs, Autodesk, Micro, Navisworks, NCR Vision, Cascade CMS, Wider Planet, LinkedIn Recruiter, Handshake, Indeed, Eaglestats, Autodesk BIM Collaborate, Altium Designer, Nevron Vision for SSRS, ProfitWell, Cherwell Software, SiteScout, BMC TrueSight, Gem, Git, Deltek Vision, NetSuite SuiteBuilder, Ning, NEC, Bluebeam Revu, TraceLink, Salesforce CRM Analytics, ETAP, Bentley RAM Concept, Air, Adobe Acrobat, Check Point CloudGuard CNAPP, Microsoft Word, Sprout Social, Hootsuite, Meltwater, Payfactors, UKG, AC500 PLC, DC Storm, Siemens SIMATIC SCADA, Microsoft Access, ServiceNow Request Management, Microsoft Project, Smartsheet, Basis, Civil 3D, Flow, Brocade Switches, Dassault SOLIDWORKS, Autodesk Revit, Autodesk Navisworks, AutoPIPE, Excel4Apps, Amazon Elastic MapReduce (EMR), Recap, QGIS, ArcGIS, Mode, Microsoft Teams, GAS, Adobe, Dell iDRAC (Integrated Dell Remote Access Controller), Deltek, Cint, Tor, Onit, Adobe InDesign, Zencoder, Wordpress, YouTube, Asana, eMaint CMMS, Turn, Office365, PeopleSoft Sales, SAP2000, Trane TRACE, Elite Software HVAC Solution, Acme Packet, IBM SPSS Modeler, Cisco VPN, Cisco VoIP, Canon Printers, SES, Tekla</v>
          </cell>
          <cell r="L647" t="str">
            <v>Merger / Acquisition</v>
          </cell>
          <cell r="M647">
            <v>0</v>
          </cell>
          <cell r="N647">
            <v>45474</v>
          </cell>
          <cell r="O647">
            <v>487000000</v>
          </cell>
          <cell r="Q647" t="str">
            <v>Salas O'Brien is an employee-owned engineering and technical services firm founded in 1975, based in Irvine, California. The company specializes in facility engineering, planning, design, construction management, technology integration, commissioning, and consulting services for both government and private sector clients across North America. With over 3,800 team members, 90% of whom are employee-owners, Salas O'Brien has experienced significant growth, achieving a 47% year-over-year net revenue increase to an estimated $2.4 billion.
The firm offers a wide range of services, including mechanical, electrical, and structural engineering, focusing on sustainable and efficient solutions that lower operating costs and carbon emissions. Salas O'Brien is known for its holistic project delivery approach, integrating various disciplines to achieve cohesive outcomes. The company has been recognized for its performance, ranking highly on industry lists and serving 4,600 clients with a strong emphasis on long-term value and community impact.</v>
          </cell>
          <cell r="R647">
            <v>1975</v>
          </cell>
        </row>
        <row r="648">
          <cell r="A648" t="str">
            <v>Rev</v>
          </cell>
          <cell r="B648">
            <v>0</v>
          </cell>
          <cell r="C648">
            <v>4000</v>
          </cell>
          <cell r="D648" t="str">
            <v>information technology &amp; services</v>
          </cell>
          <cell r="E648" t="str">
            <v>http://www.rev.com</v>
          </cell>
          <cell r="F648" t="str">
            <v>http://www.linkedin.com/company/rev-com</v>
          </cell>
          <cell r="G648" t="str">
            <v>Austin</v>
          </cell>
          <cell r="H648" t="str">
            <v>Texas</v>
          </cell>
          <cell r="I648" t="str">
            <v>subtitles, meeting transcription, evidence management, dictation, machine learning, give more people the freedom to work from home, speech recognition, captions, global captions, legal software, ai, transcription, closedcaptions, court transcription, productivity, freelance, translation services, market research, ai summaries, legal transcription, speech to text, closed captions, speechtotext, humanai, ai captions, accessibility, api, content distribution, ai transcription, saas, ai notetaker, ai for law, ediscovery, virtual workforces, software development, video content accessibility, information technology &amp; services, searchable audio transcripts, automated legal discovery, enterprise api, enterprise transcription solutions, services, ai-powered legal research, video captioning, content indexing, remote court reporting, remote work platform, multilingual court reporting, video accessibility, court transcription ai, media captioning services, media content localization, real-time transcription, ai for investigative journalism, b2b, video subtitles and captions, audio and video transcription, media &amp; publishing, translation and interpretation services, court reporting technology, soc 2 compliance, content analysis, research interview transcription, remote transcription jobs, court reporting solutions, content management, hipaa compliance, ai for courtroom proceedings, healthcare, automated speech analysis, remote research transcription, speech recognition for academic research, transcription platform, speech analytics, automated transcription, speech analytics tools, audio transcription, legal evidence transcripts, remote work jobs, ai-powered transcription, ai and human hybrid transcription, searchable transcripts, secure speech services, automated speech recognition, call transcription services, enterprise security, legal court transcripts, call and meeting transcription, media accessibility, ai for courtroom analysis, audio indexing, ai and human hybrid services, multilingual speech recognition api, soc 2 security standards, ai speech recognition, ai speech models, automated legal document analysis, ai-driven evidence analysis, call center transcription, speech recognition api, multilingual media captioning, video subtitles, speech analytics for compliance, multilingual captions, api integration, legal services, automated speech tagging, multilingual speech translation, ai for academic conferences, automated captioning, call transcription, ai-driven insights, enterprise speech api, compliance, video and audio processing, freelancer network, remote transcription, multilingual subtitles, ai prompts customization, remote legal transcription jobs, speech-to-text for research, confidential content handling, soc 2 security, remote transcription for law firms, high accuracy transcription, video content indexing, content creation, confidentiality and security, confidential transcription, media captioning, freelance transcription network, automated deposition summaries, custom ai prompts, captioning and subtitling, api for speech processing, custom speech api, media captioning for accessibility, ai for media monitoring, hipaa compliant transcription, freelance transcription, media and journalism support, multilingual speech recognition, speech recognition for healthcare, secure transcription, transcription services, multilingual legal captioning, human review, audio and video processing, remote work opportunities, research transcription, video evidence transcription, ai-powered insights, speech-to-text api, audio and video analysis, multilingual legal transcripts, speech-to-text, human transcription, 99% accuracy, transcribe audio, transcribe video, human captions, accessible captions, compliant captions, global subtitles, subtitles in multiple languages, transcription for healthcare, court reporting, transcription for education, financial notes, video distribution, accessibility features, asr integration, government transcription services, meeting notes, productivity enhancement, quick turnaround times, business solutions, voice recording apps, mobile transcription, dynamic formats, cloud integration, secure file sharing, privacy compliance, gdpr compliance, interactive editor, customization options, data encryption, enterprise solutions, sso integration, multilingual support, bulk transcription services, collaboration tools, ai template automation, version control, meeting summarization, instant insights, quote extraction, audio capture, event transcription, live captions, education, legal, artificial intelligence, computer software, health care, health, wellness &amp; fitness, hospital &amp; health care</v>
          </cell>
          <cell r="J648" t="str">
            <v>Salesforce, Route 53, Postmark, Gmail, Google Apps, Zuora, Zendesk, Amazon AWS, Mixpanel, Jira, Atlassian Confluence, Vercel, Typeform, React Redux, Greenhouse.io, Slack, Open AdStream (Appnexus), Disqus, YouTube, Google Dynamic Remarketing, Bing Ads, Mobile Friendly, DoubleClick, New Relic, Linkedin Widget, Google Font API, Linkedin Marketing Solutions, Facebook Custom Audiences, WordPress.org, Typekit, Google Play, Hubspot, Google Tag Manager, Segment.io, React, DoubleClick Conversion, Shutterstock, Bootstrap Framework, Facebook Widget, Twitter Advertising, Google Analytics, Taboola, Google Plus, Vimeo, Pardot, Hotjar, Facebook Login (Connect), FullStory, JQuery 1.11.1, Remote, AI, GraphQL, ASP.NET, Microsoft SQL Server Reporting Services, GitHub Copilot, Claude, Cursor, React Native, TypeScript, Javascript, Lattice, Paylocity, Deel, Cisco ASR 1000, Salesforce CRM Analytics, Google Ads</v>
          </cell>
          <cell r="K648">
            <v>35000000</v>
          </cell>
          <cell r="L648" t="str">
            <v>Series D</v>
          </cell>
          <cell r="M648">
            <v>5900000</v>
          </cell>
          <cell r="N648">
            <v>42917</v>
          </cell>
          <cell r="O648">
            <v>1900000000</v>
          </cell>
          <cell r="Q648" t="str">
            <v>Rev is a San Francisco-based company founded in 2010 by five MIT alumni. It specializes in AI-powered and human-assisted transcription, captioning, and communication management platforms. Rev serves over 1 million users across various industries, including legal, media, education, and content creation. The company combines advanced speech AI with a large community of freelancers to deliver high-accuracy speech-to-text solutions.
Rev offers a comprehensive suite of tools, including AI transcription, human transcription, captions, subtitles, and an array of features like the Rev Editor and AI Notetaker. These services are available in over 38 languages, providing quick and accurate results. Rev emphasizes security with enterprise-grade privacy and compliance standards. The company has received recognition from Forbes and has raised significant venture capital, positioning itself as a trusted platform for legal, media, and educational applications.</v>
          </cell>
          <cell r="R648">
            <v>2010</v>
          </cell>
        </row>
        <row r="649">
          <cell r="A649" t="str">
            <v>Banfield Pet Hospital</v>
          </cell>
          <cell r="B649">
            <v>0</v>
          </cell>
          <cell r="C649">
            <v>19000</v>
          </cell>
          <cell r="D649" t="str">
            <v>veterinary</v>
          </cell>
          <cell r="E649" t="str">
            <v>http://www.banfield.com</v>
          </cell>
          <cell r="F649" t="str">
            <v>http://www.linkedin.com/company/banfield-pet-hospital</v>
          </cell>
          <cell r="G649" t="str">
            <v>Vancouver</v>
          </cell>
          <cell r="H649" t="str">
            <v>Washington</v>
          </cell>
          <cell r="I649" t="str">
            <v>veterinary medicine, pet healthcare, small animal healthcare, veterinary research, pet wellness, pets, internship, veterinary services, b2c, e-commerce, services, client portals, telemedicine platform, diagnostic testing, pet medications, pet health innovation, pet health tracking, 24/7 pet chat, pet health advice, pet health solutions, parasite prevention, digital pet solutions, digital diagnostics, healthcare, online pet advice, pet health tools, pet health support platform, community involvement, pet wellness digital tools, pet health services, remote pet consultation, vaccination services, online pet monitoring, pet surgery, d2c, remote diagnostics, pet health products, pet health monitoring, virtual vet, pet wellness programs, pet health education, pet diagnostics, virtual pet health, pet health virtual assistant, pet health subscriptions, digital pet wellness, digital health records, pet health remote support, pet wellness exams, telemedicine, preventive care, online pet health, virtual pet support, pet health digital platform, pet health digital solutions, pet health network, preventive petcare, pet health ai, pet wellness technology, pet health records, virtual vet visits, pet health online platform, wellness plans, digital health tools, telehealth services, telehealth platform, pet care, digital pet management, pet health digital ecosystem, remote pet care, pet health analytics, virtual pet advice, dental care, virtual petcare, pet health data management, pet health monitoring technology, pet health plans, pet health management software, pet health support, veterinary clinics, digital pet care, community services, pet health app, pet wellness plans, pet health management, digital records, vaccinations, pet health automation, virtual consultations, retail, online pet services, microchipping, pet health access, pet health engagement, pet health telemedicine, pet health resources, preventive veterinary care, remote pet monitoring, pet health diagnostics, preventive pet health, pet health technology, digital pet diagnostics, pet health programs, pet health iot, surgery, pet health tracking app, pet health portal, virtual veterinary care, digital pet records, veterinary care, optimum wellness plans, spay and neuter, diet and nutrition, pet chat, puppy care, kitten care, parasite control, flea prevention, tick control, ear care, worms treatment, skin and coat care, first aid for pets, end of life care, telemedicine for pets, comprehensive exams, digital radiography, in-house diagnostics, surgery services, dental cleanings, healthcare plans for pets, petsmart locations, mobile petcare app, billing and payment management, veterinary resources, animal behavior evaluation, exotic pet care, online pharmacy, prescription medication, diversity and inclusion in veterinary care, health certificate, nutrition counseling, heartworm prevention, client education, veterinary assistance, pet care education, safety protocols for pets, client feedback system, employee wellness, animal hospital services, pet adoption support, education, non-profit, consumer products &amp; retail, consumer internet, consumers, internet, information technology &amp; services, health care, health, wellness &amp; fitness, hospital &amp; health care, health care information technology, nonprofit organization management, veterinarians</v>
          </cell>
          <cell r="J649" t="str">
            <v>Cloudflare DNS, Amazon SES, Outlook, Microsoft Office 365, CloudFlare Hosting, TripleLift, VueJS, Microsoft Application Insights, Salesforce Commerce Cloud, OneTrust, React Redux, Demandware Analytics, Workday, Demandware, iCIMS, Slack, Salesforce, Lucky Orange, Google Tag Manager, reCAPTCHA, Google Play, Crelate, Histats, Optimizely, Google Font API, Typekit, LiveChat, Vimeo, Mobile Friendly, Google Maps (Non Paid Users), Google Maps, Shopify, Bootstrap Framework, WordPress.org, AAHA Accredited, SiteCore, Google Analytics, Ruxit, ASP.NET, iGoDigital, Nginx, YouTube, Remote, Sigma, OneSource Virtual, Google AdWords Conversion, Microsoft Excel, Excel4Apps, Xray, ALEX, Microsoft Word, accessiBe, Micro, Zscaler ZTNA, Quip, ServiceNow</v>
          </cell>
          <cell r="L649" t="str">
            <v>Merger / Acquisition</v>
          </cell>
          <cell r="M649">
            <v>0</v>
          </cell>
          <cell r="N649">
            <v>39083</v>
          </cell>
          <cell r="O649">
            <v>774400000</v>
          </cell>
          <cell r="P649">
            <v>728</v>
          </cell>
          <cell r="Q649" t="str">
            <v>Banfield Pet Hospital is a prominent provider of preventive veterinary care in the U.S., established in 1955 in Portland, Oregon. With over 1,000 locations primarily within PetSmart stores across the country and Puerto Rico, it is the largest privately owned veterinary practice globally. Owned by Mars, Incorporated since 2007, Banfield employs more than 19,000 associates, including over 3,600 veterinarians.
The hospital offers a range of veterinary services, focusing on preventive care through its Optimum Wellness Plans for cats and dogs. These plans emphasize early diagnosis and overall health across various wellness categories, including primary care and nutrition. Banfield also supports pet owners through community initiatives, such as the Banfield Charitable Trust, which provides free care to disadvantaged pet owners. The company is dedicated to associate wellness and community engagement, promoting equity, inclusion, and diversity among its team members.</v>
          </cell>
          <cell r="R649">
            <v>1955</v>
          </cell>
        </row>
        <row r="650">
          <cell r="A650" t="str">
            <v>The New York Foundling</v>
          </cell>
          <cell r="B650">
            <v>0</v>
          </cell>
          <cell r="C650">
            <v>3100</v>
          </cell>
          <cell r="D650" t="str">
            <v>individual &amp; family services</v>
          </cell>
          <cell r="E650" t="str">
            <v>http://www.nyfoundling.org</v>
          </cell>
          <cell r="F650" t="str">
            <v>http://www.linkedin.com/company/new-york-foundling</v>
          </cell>
          <cell r="G650" t="str">
            <v>New York</v>
          </cell>
          <cell r="H650" t="str">
            <v>New York</v>
          </cell>
          <cell r="I650" t="str">
            <v>juvenile justice, developmental disabilities, charter school, education, behavioral health, health, evidence based programs, adoption, child welfare, mental health, foster care, crisis intervention, community programs, community engagement strategies, mental health stigma reduction, youth development, public policy, child advocacy, behavioral health training, community arts initiatives, youth mentoring, community-based mental health, supportive housing for adults, community health, evidence-based practices, public health collaborations, supportive housing development, health services, housing support, disability services, foster care reform, community support, community development, developmental support, youth transition programs, public health policy, outcomes measurement, program evaluation, child and youth services, innovative care models, youth services, healthcare coordination, client support, disability inclusion, training programs, residential care, service delivery, educational support, mental health clinics, youth empowerment initiatives, healthcare integration, family stability, education services, healthcare services, community engagement, preventive services, advocacy, family support, public health grants, youth empowerment, evidence-based models, supportive housing renovation, supportive housing innovation, family preservation, community mural projects, youth mentorship programs, services, mental health day of action, supportive housing for youth, juvenile intervention, healthcare innovation, community partnerships, support services, community health partnerships, disability rights advocacy, social services, community-based care, program scaling, child and family services, foster parent recruitment, training and education, community resilience initiatives, educational programs, program training, mental health services, community outreach, care management, public-private partnerships, program development, community health outreach, mental health awareness, mental health community events, youth employment programs, policy advocacy, youth mental health clinics, client-centered care, public health initiatives, supportive housing projects, disability advocacy programs, supportive housing, community resilience, social impact, mental health awareness campaigns, disability inclusion programs, youth leadership development, child protection, public health, community engagement in health, community mural art, education programs, transitional housing, early childhood education, residential services, high-quality medical care, parenting programs, school-based mental health, training and development, clinical services, family therapy, job training, transition planning, case management, success stories, care coordination, donor engagement, volunteer opportunities, impact assessment, transformational change, evidence-backed programs, child education support, employment services, mental health crises intervention, self-advocacy, peer advisory board, networking for social change, nutrition consulting, community health integration, holistic support services, healthcare, child_welfare, disability_services, mental_health, juvenile_justice, supportive_housing, hospital &amp; health care, health care, health, wellness &amp; fitness, training &amp; development</v>
          </cell>
          <cell r="J650" t="str">
            <v>Cloudflare DNS, Sendgrid, Outlook, MailChimp SPF, Microsoft Office 365, Remote, Evolve IP, LogIC, Electron, Connect, Microsoft Azure Monitor, Oracle Global Order Promising, OneTrust Tech Risk &amp; Compliance, Alertus Unified Mass Notification System, Elite Software HVAC Solution, FRAC Pumps, CONTROL, Emarsys, Cornerstone HR, Relias Learning Management System</v>
          </cell>
          <cell r="O650">
            <v>4527000</v>
          </cell>
          <cell r="Q650" t="str">
            <v>The New York Foundling is a nonprofit child welfare organization established in 1869 by the Sisters of Charity. Initially created to rescue abandoned infants, it has grown into a comprehensive provider of community support services for children, youth, adults, and families in need. The organization serves over 30,000 individuals annually across New York, emphasizing its mission of "Abandon No One."
The Foundling offers a range of core services, including behavioral health support, child welfare programs, and services for individuals with developmental disabilities. It operates Haven Academy, the first charter school for children in the child welfare system, and provides programs for youth involved in the juvenile and criminal justice systems. Additional initiatives include the Dorm Project, which supports foster youth attending college, and Camp Felix, a summer camp designed to foster skills and connections among participants.</v>
          </cell>
          <cell r="R650">
            <v>1869</v>
          </cell>
        </row>
        <row r="651">
          <cell r="A651" t="str">
            <v>Riot Creative Imaging</v>
          </cell>
          <cell r="B651">
            <v>0</v>
          </cell>
          <cell r="C651">
            <v>4000</v>
          </cell>
          <cell r="D651" t="str">
            <v>printing</v>
          </cell>
          <cell r="E651" t="str">
            <v>http://www.riotcolor.com</v>
          </cell>
          <cell r="F651" t="str">
            <v>http://www.linkedin.com/company/riot-creative-imaging</v>
          </cell>
          <cell r="G651" t="str">
            <v>Los Angeles</v>
          </cell>
          <cell r="H651" t="str">
            <v>California</v>
          </cell>
          <cell r="I651" t="str">
            <v>project management, vehicle wraps, signs, pop, wallcoverings, marketing collateral, direct to substrate printing, dimensional letters, window graphics, visual merchandising, wraps, large format printing, national rollout, experiential pieces, super graphics, environmental graphics, trade show display, printing services, sign manufacturing, graphic design, education, transportation, custom signage, b2b, signage solutions, healthcare, silicon edge graphics, government, construction, interactive signage, corporate, custom fabrication, services, events, trade show displays, energy, wall murals, wayfinding floor graphics, real estate, consulting, retail, technology, grand format printing, finance, consumer products &amp; retail, construction &amp; real estate, productivity, health care, health, wellness &amp; fitness, hospital &amp; health care, financial services, local services, mass media, print media, professional services, web design</v>
          </cell>
          <cell r="J651" t="str">
            <v>Amazon CloudFront, UltraDns, Frontbridge, Outlook, Amazon Elastic Load Balancer, Amazon AWS, Gmail, Google Apps, Leadfeeder, Hubspot, Facebook Widget, Nginx, Bootstrap Framework, WordPress.org, Cedexis Radar, Facebook Custom Audiences, Facebook Login (Connect), YouTube, Vimeo, Google Font API, Mobile Friendly, Google Maps, Adobe Media Optimizer, LiveChat, Google Tag Manager, Remote</v>
          </cell>
          <cell r="O651">
            <v>2044000</v>
          </cell>
          <cell r="P651">
            <v>2</v>
          </cell>
          <cell r="Q651" t="str">
            <v>Riot Creative Imaging is a commercial printing and graphics production company that specializes in environmental graphics, imaging, and signage solutions. Headquartered in the San Francisco Bay Area, the company operates as a business unit of ARC Document Solutions and has approximately 182 employees. With 40 locations across the US, Canada, the UK, and India, Riot is well-equipped to manage projects both nationally and internationally.
Founded around 1989, Riot offers a range of services including large-format color graphics production, environmental graphics, indoor and outdoor displays, and event solutions. The company focuses on delivering customized graphics for various sectors such as retail, commercial real estate, and events. Their dedicated team emphasizes project management, quick turnaround, and customer satisfaction, ensuring high-quality results tailored to client needs.</v>
          </cell>
          <cell r="R651">
            <v>2010</v>
          </cell>
        </row>
        <row r="652">
          <cell r="A652" t="str">
            <v>Inszone Insurance Services</v>
          </cell>
          <cell r="B652">
            <v>0</v>
          </cell>
          <cell r="C652">
            <v>3000</v>
          </cell>
          <cell r="D652" t="str">
            <v>insurance</v>
          </cell>
          <cell r="E652" t="str">
            <v>http://www.inszoneinsurance.com</v>
          </cell>
          <cell r="F652" t="str">
            <v>http://www.linkedin.com/company/inszone-insurance-services-inc-</v>
          </cell>
          <cell r="G652" t="str">
            <v>Rancho Cordova</v>
          </cell>
          <cell r="H652" t="str">
            <v>California</v>
          </cell>
          <cell r="I652" t="str">
            <v>disability insurance, life insurance, landlord insurance, auto insurance, renters insurance, business owners policies, umbrella insurance, commercial property insurance, employee benefits, homeowners insurance, general liability insurance, group dental &amp; vision insurance, special event insurance, health insurance, pet insurance, commercial insurance, personal insurance, motorcycle insurance, group health insurance, workers compensation, contractor bid bonds, group life insurance, growth strategy, risk assessment, manufacturing, multi-state expansion, services, hoa &amp; condo insurance, insurance agencies and brokerages, liability insurance, travel insurance, financial services, acquisitions, contractors insurance, tailored coverage, retail insurance, insurance, distribution, carrier relationships, entertainment insurance, workers' compensation, industry-specific, professional services insurance, healthcare insurance, insurance agency, professional services, risk management, specialty insurance, cyber risk management, b2b, entertainment, business insurance, construction, transportation insurance, property insurance, cyber liability insurance, industry expertise, claims management, healthcare, insurance brokerage, small business insurance, large business insurance, manufacturing insurance, custom insurance solutions, retail, b2c, finance, non-profit, mechanical or industrial engineering, insurance agencies &amp; brokerages, professional training &amp; coaching, health care, health, wellness &amp; fitness, hospital &amp; health care, nonprofit organization management</v>
          </cell>
          <cell r="J652" t="str">
            <v>Cloudflare DNS, Outlook, CloudFlare Hosting, GoDaddy Hosting, Facebook Widget, Google Font API, Google Maps (Non Paid Users), GoDaddy Verified, Nginx, DoubleClick Conversion, Google Dynamic Remarketing, Google Analytics, Act-On, DoubleClick, Facebook Custom Audiences, WordPress.org, reCAPTCHA, Facebook Login (Connect), Mobile Friendly, Google Maps, New Relic, Google Tag Manager, Microsoft Excel, Harbor, Epic</v>
          </cell>
          <cell r="L652" t="str">
            <v>Private Equity</v>
          </cell>
          <cell r="N652">
            <v>45231</v>
          </cell>
          <cell r="O652">
            <v>199974000</v>
          </cell>
          <cell r="P652">
            <v>1</v>
          </cell>
          <cell r="Q652" t="str">
            <v>Inszone Insurance Services is a full-service insurance brokerage firm founded in 2002 and headquartered in Sacramento, California. With over 1,000 insurance professionals, the company has grown significantly since its acquisition in 2013, expanding its operations and ranking as the 29th largest property and casualty agency in the U.S. as of 2025. Inszone operates in multiple states and aims to establish a presence in all 50 states.
The company offers a wide range of personal and business insurance products. Personal coverage includes automobile, home, health, and travel insurance, while business offerings encompass general liability, professional liability, and workers' compensation insurance. Inszone also provides employee benefits solutions and property &amp; casualty insurance. Their approach focuses on simplifying the insurance shopping process by leveraging relationships with various carriers, ensuring competitive options for customers. The company is committed to excellence and fostering strong relationships with clients and employees.</v>
          </cell>
          <cell r="R652">
            <v>2002</v>
          </cell>
        </row>
        <row r="653">
          <cell r="A653" t="str">
            <v>Videojet Technologies</v>
          </cell>
          <cell r="B653">
            <v>0</v>
          </cell>
          <cell r="C653">
            <v>4000</v>
          </cell>
          <cell r="D653" t="str">
            <v>printing</v>
          </cell>
          <cell r="E653" t="str">
            <v>http://www.videojet.com</v>
          </cell>
          <cell r="F653" t="str">
            <v>http://www.linkedin.com/company/videojet</v>
          </cell>
          <cell r="G653" t="str">
            <v>Wood Dale</v>
          </cell>
          <cell r="H653" t="str">
            <v>Illinois</v>
          </cell>
          <cell r="I653" t="str">
            <v>product identification, continuous inkjet printers, laser marking systems, clarisuite, thermal transfer overprinters, case coding, commercial graphics &amp; addressing, print &amp; apply labeling, thermal inkjet printers, code assurance, printing services, b2b, industry automation, product coding, fsma 204 compliance, innovation, marking on complex substrates, automotive, industrial printing, food &amp; beverage, high contrast printing, manufacturing, thermal transfer, packaging, track &amp; trace solutions, batch codes, product traceability, label applicators, flexible packaging, supply chain management, continuous inkjet (cij), inkjet printers, addressing software, large character inkjet, distribution, consumer goods, laser marking, variable data printing, sustainability, thermal inkjet (tij), product branding, supply chain traceability, logistics, oem packaging machinery, regulatory compliance, marking on packaging, micro-codes, digital connectivity, coding solutions, ink and fluids, pharmaceuticals, food and beverage, services, permanent marking, laser marking technology, on-site service, 2d code adoption, remote service, barcodes, cosmetics, data management integration, sign manufacturing, ecovision sustainability, high-speed printing, industrial printers, continuous inkjet, thermal inkjet, printing solutions, industrial coding, packaging machinery, coding technology, application-specific inks, durable print quality, high resolution printing, food safety compliance, traceability solutions, barcode printing, logistics support, production line integration, non-contact printing, efficient coding, error-proof operation, automatic labeling, vision systems, automation and integration, enterprise printing solutions, inkjet technology, uv laser marking, food grade inks, plastic container printing, glass container printing, metal packaging solutions, flexible film printing, environmental compliance, software solutions, technical training, customer support, service packages, industry 4.0 innovations, technical documentation, safety data sheets, print quality assurance, industrial packaging, oem marking systems, healthcare, consumer_products, transportation_and_logistics, consumers, mechanical or industrial engineering, shipping, logistics &amp; supply chain, environmental services, renewables &amp; environment, medical, food &amp; beverages, beauty, apparel &amp; fashion, health care, health, wellness &amp; fitness, hospital &amp; health care</v>
          </cell>
          <cell r="J653" t="str">
            <v>Outlook, Marketo, Microsoft Office 365, Vidyard, Oracle Cloud, Atlassian Cloud, Oracle Commerce Cloud, OneTrust, Wordpress VIP, Amazon SES, Salesforce, LiveChat, WordPress.org, Visual Website Optimizer, New Relic, Google Tag Manager, ASP.NET, Mobile Friendly, Nginx, reCAPTCHA, Microsoft Excel, Datto, Dialpad, Wagtail CMS, Videojet, Datto NAS, Clari, Connect, Remote, Rise, Oracle Analytics Cloud, Blackline, Excel4Apps, AC500 PLC, Laserfiche, SAP, OneStream, Wider Planet, SES, Power BI Documenter</v>
          </cell>
          <cell r="O653">
            <v>906785000</v>
          </cell>
          <cell r="Q653" t="str">
            <v>Videojet Technologies is a global leader in product identification, specializing in coding, marking, and printing solutions for over 60 years. The company offers a wide range of technologies, including Continuous Inkjet (CIJ) printers, Thermal Inkjet (TIJ) systems, laser marking systems, and Thermal Transfer Overprinting (TTO). Videojet also provides application-specific fluids, software, and integrated solutions tailored to meet the needs of various industries.
With over 400,000 printers installed worldwide, Videojet supports manufacturers in sectors such as food, beverage, pharmaceuticals, electronics, and consumer packaged goods. The company focuses on innovation, incorporating connectivity features and remote service solutions to enhance manufacturing processes. Videojet's services include system installation, remote support, and data management, ensuring maximum uptime and productivity for its customers.</v>
          </cell>
          <cell r="R653">
            <v>1960</v>
          </cell>
        </row>
        <row r="654">
          <cell r="A654" t="str">
            <v>The Cincinnati Insurance Companies</v>
          </cell>
          <cell r="B654">
            <v>0</v>
          </cell>
          <cell r="C654">
            <v>5700</v>
          </cell>
          <cell r="D654" t="str">
            <v>insurance</v>
          </cell>
          <cell r="E654" t="str">
            <v>http://www.cinfin.com</v>
          </cell>
          <cell r="F654" t="str">
            <v>http://www.linkedin.com/company/the-cincinnati-insurance-companies</v>
          </cell>
          <cell r="G654" t="str">
            <v>Fairfield</v>
          </cell>
          <cell r="H654" t="str">
            <v>Ohio</v>
          </cell>
          <cell r="I654" t="str">
            <v>excess &amp; surplus, life insurance, property casualty insurance, property-casualty insurers, finance, b2c, high-value home insurance, insurance policy deductibles, insurance risk analysis, insurance company growth, services, custom risk solutions, insurance company, insurance claims support, insurance policyholder, insurance policies, claims handling, insurance support, insurance claims, insurance in 46 states, insurance policy renewal process, management liability, insurance for nonprofits, b2b, excess &amp; surplus lines, specialty lines underwriting, insurance company history, insurance for financial services, insurance provider, insurance customer experience, insurance company assets, insurance company values, industry-specific policies, independent agents, insurance subsidiaries, claims reporting, insurance premium, insurance agent network, property and casualty insurance, large commercial risks, insurance company strength, art and jewelry insurance, insurance for transportation, insurance for religious organizations, insurance for businesses, surplus lines, personal valuables insurance, insurance policy exclusions, insurance distribution, insurance coverage options, insurance policy benefits, insurance, insurance company stability, insurance digital solutions, lloydâ€™s syndicate, international insurance, insurance policy comparison, insurance policy management software, local service, insurance policy documentation, insurance for construction, risk transfer, bespoke insurance programs, excess lines, insurance claims automation, msp underwriting, insurance for retailers, insurance market, insurance for energy sectors, claims service, insurance for individuals, insurance policy updates, insurance policy administration, insurance claims process, risk assessment, community-based, insurance services, insurance loss prevention, global insurance markets, international risk management, small business coverage, policy management, insurance solutions, london-based underwriting, broad coverage, insurance policyholder communication, insurance diversification, insurance policy premiums, insurance technology, insurance underwriting, specialty insurance, commercial insurance, insurance renewal, insurance for real estate, cyber risk insurance, insurance company reputation, insurance for manufacturers, customized policies, insurance innovation, insurance coverage, reinsurance, collector car insurance, professional liability, insurance industry, insurance policy customization, insurance company management, insurance policyholder support, insurance quotes, customer service, retail, insurance company profits, watercraft policies, policy customization, insurance company strategy, insurance policy forms, insurance policy limits, insurance for healthcare providers, financial strength, direct insurance (except life, health, and medical) carriers, marine insurance, insurance policy servicing, risk management, personal insurance, insurance company ratings, insurance products, watercraft insurance, financial services, non-standard risks, global underwriting, reinsurance treaties, home insurance, auto insurance, business insurance, personal lines, property coverage, casualty insurance, customizable policies, claims call center, 24/7 claims assistance, local presence, community agents, emergency response, financial stability, predictive modeling, life insurance products, business resiliency, trustworthy, insurance agency, coverage availability, quote requests, policy services, ethical approach, customer satisfaction, loss control, diverse coverage, affordability, investment plans, financial ratings, policyholders support, agent network, local expertise, fire protection, water damage coverage, winter prep, wildfire preparedness, hurricane preparation, cyber insurance, automated services, healthcare, non-profit, distribution, transportation &amp; logistics, government administration, health care, health, wellness &amp; fitness, hospital &amp; health care, nonprofit organization management</v>
          </cell>
          <cell r="J654" t="str">
            <v>Outlook, Microsoft Office 365, Taboola Newsroom, TubeMogul, WP Engine, The Trade Desk, Webflow, Taleo, Slack, Google Analytics, iTunes, Ruxit, Mobile Friendly, Google Play, Google Tag Manager, YouTube, Piwik, ASP.NET, Bootstrap Framework, Remote, OpenText Captiva, Microsoft Word, Microsoft Excel, Gem, C#, , .NET, Microsoft.NET Core 3.1, Angular, Node.js, Microsoft SQL Server Reporting Services, Git, Jira, CINC, SAS Analytics Pro, SQL, Cascade CMS, Guidewire ClaimCenter, Posit, Google AdWords Conversion, Excel4Apps, Microsoft Office, PowerBI Tiles, LEAP, CAT, PeopleSoft CRM, Admin, dynaTrace, IoT, Python, Uipath, AI, Pega Robotic Process Automation, SAS Enterprise Guide, CSS, FlipHTML5, Oracle XML DB, Bootstrap, SQL Server 2019, WCF, ebs, XPath, Fiddler AI, GitHub, Microsoft Visual Studio, Express, FederatedMedia, Adobe, LexisNexis Accurint, Eyefinity OfficeMate, Cisco WebEx Teams, SharePoint, Omniture (Adobe), DatoCMS, Xactimate, Microsoft PowerPoint, IBM Cognos Analytics, Ansys Workbench, Google Classroom, Microsoft Outlook, Epic, Microsoft Teams Rooms, Armis, Docker, Kubernetes, Imperva Serverless Protection, Red Hat JBoss Enterprise SOA Platform, REST, Visual Studio, Fiddler Everywhere, BMC Helix ITSM</v>
          </cell>
          <cell r="O654">
            <v>12631000000</v>
          </cell>
          <cell r="Q654" t="str">
            <v>The Cincinnati Insurance Companies, part of Cincinnati Financial Corporation, is a property and casualty insurance provider established in 1950 in Cincinnati, Ohio. The company focuses on serving independent agents and policyholders with flexible policies and local support. It partners with over 2,000 independent agencies, providing field associates who facilitate immediate policy binding, claims settlements, and loss control services.
Cincinnati Insurance offers a range of products, including personal and commercial property and casualty insurance, life and disability income insurance, and annuities. The company also provides excess and surplus lines through its specialty underwriting division. Its commitment to agent education and personal service is evident in initiatives like the Young Agents School and events for top performers. With a market share of about 1.01%, Cincinnati Insurance ranks as the 20th largest provider in the U.S. property and casualty insurance market. The company continues to innovate and expand its services, celebrating its legacy of agent-centric growth.</v>
          </cell>
          <cell r="R654">
            <v>1950</v>
          </cell>
        </row>
        <row r="655">
          <cell r="A655" t="str">
            <v>ClickBank</v>
          </cell>
          <cell r="B655">
            <v>0</v>
          </cell>
          <cell r="C655">
            <v>4200</v>
          </cell>
          <cell r="D655" t="str">
            <v>information technology &amp; services</v>
          </cell>
          <cell r="E655" t="str">
            <v>http://www.clickbank.com</v>
          </cell>
          <cell r="F655" t="str">
            <v>http://www.linkedin.com/company/clickbank</v>
          </cell>
          <cell r="G655" t="str">
            <v>Boise</v>
          </cell>
          <cell r="H655" t="str">
            <v>Idaho</v>
          </cell>
          <cell r="I655" t="str">
            <v>payment processing, digital goods, fraud prevention, affiliate marketing, online sales, marketing, internet marketing, technology, information &amp; internet, affiliate success, product creation tools, marketplace management, customer retention, product diversification, traffic tracking technology, product catalog management, conversion rate optimization, product listing process, e-commerce solutions, marketplace growth, entrepreneur support, digital sales, product listing, quality control, product hosting, retail, marketplace services, traffic generation, customer engagement, digital sales platforms, customer base expansion, sales automation, product promotion, commission payouts, physical products, marketplace analytics tools, product review system, payment automation, affiliate marketing tools, entrepreneurship support, product listing optimization, product vetting process, software and platform services, global entrepreneurs, software, data analytics, customer base growth, fraud detection, digital product sales, regulatory compliance, affiliate marketplace, services, affiliate network, compliance monitoring, marketplace, offer tracking, global reach, traffic generation tools, digital products, revenue streams, performance marketing, traffic analysis, physical product sales, traffic tracking, high-converting offers, product review, campaign optimization, campaign management tools, revenue sharing, b2b, reliable payments, market expansion tools, payment processing system, web search portals, libraries, archives, and other information services, sales automation tools, software development, sales funnel optimization, product creation, digital entrepreneurship, tracking technology, performance campaigns, campaign tracking, marketplace growth strategies, product promotion strategies, performance marketing tools, online business growth, sales growth, sales funnel tools, quality assurance, conversion optimization, campaign management, marketing tools, d2c, software integrations, business scaling, product vetting, digital marketing, business scaling tools, market expansion, customer support, marketplace analytics, online sales platform, affiliate success programs, e-commerce platform, compliance management, b2c, product catalog, digital sales growth, educational resources, affiliate support, customer base, e-commerce, online business, marketing education, sales growth strategies, customer support services, education, distribution, marketing &amp; advertising, information technology &amp; services, consumer internet, consumers, internet, saas, computer software, enterprise software, enterprises, computer &amp; network security</v>
          </cell>
          <cell r="J655" t="str">
            <v>Amazon CloudFront, Salesforce, Route 53, Amazon SES, Outlook, Amazon AWS, Amazon Elastic Load Balancer, Microsoft Office 365, Zendesk, WP Engine, Atlassian Cloud, UPS, Hubspot, Slack, Shutterstock, WordPress.org, Mobile Friendly, Vimeo, Google Tag Manager, Apache, Intercom, Content.ad, Typekit, YouTube, Google Font API, AWS Analytics, Amazon EKS Anywhere, Terraform, Git, Atlan, Argocd</v>
          </cell>
          <cell r="K655">
            <v>8000000</v>
          </cell>
          <cell r="L655" t="str">
            <v>Series A</v>
          </cell>
          <cell r="M655">
            <v>8000000</v>
          </cell>
          <cell r="N655">
            <v>42979</v>
          </cell>
          <cell r="O655">
            <v>875100000</v>
          </cell>
          <cell r="P655">
            <v>3</v>
          </cell>
          <cell r="Q655" t="str">
            <v>ClickBank is a global e-commerce platform and affiliate marketing marketplace founded in 1998, with headquarters in Boise, Idaho. The company connects product creators, affiliate marketers, and consumers, facilitating over $4.9 billion in lifetime sales across more than 670,000 products. It serves over 6 million clients in over 200 countries.
The platform offers a wide range of digital products, such as e-books, software, and online courses, as well as physical products like health supplements. ClickBank provides comprehensive e-commerce solutions for vendors, including product listing, payment processing, and marketing analytics. It also features an affiliate marketplace with over 100,000 affiliates who promote products through commissioned networks. The company focuses on performance marketing, fraud prevention, and global scalability, continuously improving the lives of its customers.</v>
          </cell>
          <cell r="R655">
            <v>1998</v>
          </cell>
        </row>
        <row r="656">
          <cell r="A656" t="str">
            <v>Connections Academy</v>
          </cell>
          <cell r="B656">
            <v>0</v>
          </cell>
          <cell r="C656">
            <v>4000</v>
          </cell>
          <cell r="D656" t="str">
            <v>e-learning</v>
          </cell>
          <cell r="E656" t="str">
            <v>http://www.connectionsacademy.com</v>
          </cell>
          <cell r="F656" t="str">
            <v>http://www.linkedin.com/company/connections-academy</v>
          </cell>
          <cell r="G656" t="str">
            <v>Columbia</v>
          </cell>
          <cell r="H656" t="str">
            <v>Maryland</v>
          </cell>
          <cell r="I656" t="str">
            <v>virtual school, public school, cyber school, e-learning providers, public charter schools, student support services, learning management system, state standards, personalized learning, ai learning tools, digital education resources, public education, student engagement, adaptive learning technology, advanced courses, b2b, inclusive education, services, teacher-led instruction, virtual learning environment, ai study tools, comprehensive courses, k-12 schools, elementary and secondary schools, taxpayer-funded education, high school diploma, customized learning plans, online k-12 curriculum, caps network, supportive learning environment, college and career readiness, tuition-free online school, online student clubs, teacher support, teacher certification, student data analytics, online curriculum, student performance, personalized education, student-centered education, education management, student assessment, educational partnerships, educational technology, e-learning, virtual classroom, skillsusa collaboration, flexible scheduling, remote education, student socialization, government, career readiness, k-12 education, adaptive learning, remote teacher support, pearson partnership, accredited online school, public school partnership, online electives, state-aligned courses, student success, online high school diploma, college prep, online classes, student progress tracking, virtual field trips, blended learning, consulting, student engagement tools, digital learning tools, state accreditation, education, online public school, tuition-free education, k-12 curriculum, accredited school, virtual learning, personalized learning plans, certified teachers, elementary school, middle school, high school, homeschool alternative, college readiness, advanced placement courses, dual enrollment, learning coach, academic support, socialization opportunities, parent involvement, summer courses, sample lessons, extracurricular activities, field trips, technology support, online forums, student success stories, learning communities, virtual classrooms, lifelong learning, learning resources, student motivation, emotional well-being, personal growth, real-time instruction, parent satisfaction, curriculum development, educational assessment, homeschooling transition, innovative teaching methods, online course materials, virtual school enrollment, student achievement, peer interactions, school supplies, online education benefits, internet, information technology &amp; services, computer software, primary/secondary education, elementary schools, middle schools &amp; high schools</v>
          </cell>
          <cell r="J656" t="str">
            <v>Akamai, Outlook, Microsoft Office 365, Amazon AWS, Route 53, Taboola Newsroom, The Trade Desk, Salesforce Live Agent, Slack, Salesforce, New Relic, Google Font API, Facebook Login (Connect), Mobile Friendly, Visual Website Optimizer, Bootstrap Framework, Google Tag Manager, Cloudinary, WordPress.org, reCAPTCHA, UltiPro, Less, Microsoft Windows Server 2012, Microsoft Office, CAT, enrich ERP, Gem, Adobe Connect, Webmail, Olo, Google, ROOM, SunGard K12 eSchool Plus, Google Workspace, Micro, .NET, NEC, Excel4Apps, Outsystems, Microsoft Excel, FACTS SIS (Student Information System), WebOffice, Zoomdata, Infinite Campus, Git, Jabra Headsets And Speakerphones, Ning, accessiBe, Satori, SQL, Absorb LMS, Basis, Gmail, Google Meet, Google Voice, ParentSquare, Eventbrite, Pearson VUE ExamDeveloper, PowerSchool, Secured MVC Forum on Windows 2012 R2, Eyefinity OfficeMate, Rosetta Stone, Econda, HTML Pro, PHP, Python, Mode, PowerBI Tiles, ArcGIS Field Maps, Naviance, Nearpod, Google Sheets, Spreadsheet Server by insightsoftware</v>
          </cell>
          <cell r="O656">
            <v>180000000</v>
          </cell>
          <cell r="P656">
            <v>5</v>
          </cell>
          <cell r="Q656" t="str">
            <v>Connections Academy is a tuition-free, fully accredited online public school program for students in grades Kâ€“12. Founded in 2001 and based in Columbia, Maryland, it offers a flexible and structured alternative to traditional education. The program is part of Pearson and employs around 1,229 staff members, generating approximately $380.3 million in annual revenue.
The curriculum includes core courses, electives, and social opportunities, allowing students to learn at their own pace. Connections Academy features live sessions with certified teachers, college and career readiness programs, and personalized support tailored to diverse learning needs. Families can access the program from home or anywhere with internet connectivity, benefiting from flexible scheduling and resources designed to enhance the learning experience. State-specific programs, such as Nevada Connections Academy, further emphasize the commitment to providing quality education across various regions.</v>
          </cell>
          <cell r="R656">
            <v>2001</v>
          </cell>
        </row>
        <row r="657">
          <cell r="A657" t="str">
            <v>Banco Nacional de Panama</v>
          </cell>
          <cell r="B657">
            <v>0</v>
          </cell>
          <cell r="C657">
            <v>3900</v>
          </cell>
          <cell r="D657" t="str">
            <v>banking</v>
          </cell>
          <cell r="E657" t="str">
            <v>http://www.banconal.com.pa</v>
          </cell>
          <cell r="F657" t="str">
            <v>http://www.linkedin.com/company/banconalpa</v>
          </cell>
          <cell r="H657" t="str">
            <v>Pennsylvania</v>
          </cell>
          <cell r="I657" t="str">
            <v>banca comercial, banca personal, banca coorportiva, financial infrastructure, panama banking history, services, industrial loans panama, banking operations, panama economic support, banking regulation panama, agricultural loans, financial support, financial services, universal banking services, sustainability, banking infrastructure, agriculture financing panama, retail banking, public banking panama, payment processing, industrial finance, banking industry panama, digital transformation, banking compliance, corporate banking, loans and credit, financial development, bank deposits, public sector banking, government banking, panama financial sector, banking services, banking technology adoption, payment services, government, bank network, agricultural finance, government-owned bank, loan services, customer banking, state banking panama, financial services panama, panama banking, financial products, financial system, banking, domestic banking, financial regulation, commercial banking, branch network, banking history panama, deposit accounts, business loans, bank technology, panama economy, panama financial development, digital banking, state-owned bank, panama banking infrastructure, panama financial stability, payment solutions, government financial services panama, bank branches panama, b2b, b2c, finance, environmental services, renewables &amp; environment, payments</v>
          </cell>
          <cell r="J657" t="str">
            <v>Cloudflare DNS, Amazon SES, Outlook, Microsoft Office 365, CloudFlare Hosting, CloudFlare, Gusto, Microsoft Office, Microsoft Excel, Microsoft Word, Microsoft PowerPoint</v>
          </cell>
          <cell r="O657">
            <v>807000000</v>
          </cell>
          <cell r="Q657" t="str">
            <v>Banco Nacional de PanamÃ¡ (Banconal) is Panama's official state-owned bank, established in 1904. Initially named Banco Hipotecario y Prendario, it was renamed in 1911 and became a state bank in 1956. The bank serves as the fiscal agent and depository for the Panamanian government, playing a key role in promoting national economic development across various sectors.
Banconal offers a wide range of banking services, including commercial and private banking, consumer services, and traditional operations such as deposits, mortgages, and loans. It supports government programs and public investments while maintaining a strong branch network throughout Panama. The bank has a significant history of contributing to the country's economic growth, particularly in agribusiness, and has achieved notable financial success, including record profits in 2024.</v>
          </cell>
          <cell r="R657">
            <v>1904</v>
          </cell>
        </row>
        <row r="658">
          <cell r="A658" t="str">
            <v>Esurance</v>
          </cell>
          <cell r="B658">
            <v>0</v>
          </cell>
          <cell r="C658">
            <v>3000</v>
          </cell>
          <cell r="D658" t="str">
            <v>insurance</v>
          </cell>
          <cell r="E658" t="str">
            <v>http://www.esurance.com</v>
          </cell>
          <cell r="F658" t="str">
            <v>http://www.linkedin.com/company/esurance</v>
          </cell>
          <cell r="G658" t="str">
            <v>San Francisco</v>
          </cell>
          <cell r="H658" t="str">
            <v>California</v>
          </cell>
          <cell r="I658" t="str">
            <v>property casualty, car insurance, homeowners insurance, auto insurance, renters insurance, property amp casualty, motorcycle insurance, image processing in insurance, automated claims, insurance quotes online, insurance customer support, services, d2c, insurance policy online, insurance digital tools, photo-based claims, photo claims process automation, photo claims insurance, online quote system, insurance automation, direct insurance (except life, health, and medical) carriers, digital insurance services, digital claims management, photo claims damage assessment, photo claims submission, insurance industry, photo claims fast payment, ai property inspection, photo claims ai, insurance market, insurance customer service, photo claims automation, ai-driven insurance, insurance company rating, insurance industry innovation, automated underwriting, customer service, insurance premium calculation, claims filing, photo claims quick payment, photo claims, insurance customer experience, insurance digital experience, insurance policy management, mobile app insurance, photo claims insurance process, photo claims repair, online policy management, insurance cost savings, insurance claim automation, insurance company technology, insurance product range, claims management, insurance solutions, insurance policies, affordable insurance, insurance, b2c, photo claims damage photos, photo claims app download, insurance company innovation, insurance customer engagement, insurance app, insurance coverage, tech-savvy customers, insurance policy customization, photo claims technology, transparent insurance, insurance fraud detection, e-commerce, insurance innovation, insurance technology, insurance company, allstate subsidiary, insurance claims process, photo claims submission app, financial services, insurance services, insurance customer portal, insurance platform, insurance digital transformation, insurance claims automation, digital policy updates, computer vision in insurance, mobile app, insurance claim tracking, customer-centric insurance, cloud-based insurance, insurance provider, online insurance, photo claims insurance claim, insurance data analytics, photo claims verification, photo claims insurance company, policy management, digital insurance, insurance products, digital insurance platform, digital claims process, photo claims app, insurance risk assessment, insurance in 43 states, insurance quotes, digital claims, drivesense app, mobile insurance management, instant quotes, affordable coverage, painless insurance experience, auto claims, home insurance claims, renters claims, claims process, roadside assistance, preferred repair facilities, e-star program, policyholder tools, mobile payments, insurance discounts, personalized discounts, claims tracking, policy updates, dedicated claims representatives, 24/7 claims service, diy home inventory, vandalism coverage, theft protection, liability coverage, property damage, comprehensive insurance, collision coverage, telematics, driving behavior tracking, financial savings, claims approval, insurance transparency, technology in insurance, insurance agents, online quotes, real-time updates, customer feedback, digital insurance solutions, consumer internet, consumers, internet, information technology &amp; services, home &amp; rental insurance, life insurance, professional services</v>
          </cell>
          <cell r="J658" t="str">
            <v>Akamai DNS, Sendgrid, Outlook, MailChimp SPF, Microsoft Office 365, Amazon SES, Bluekai, Brightroll, Slack, WordPress.org, iTunes, DoubleClick Floodlight, Hotjar, Vimeo, Facebook Widget, Yotpo, Google Maps (Non Paid Users), Bootstrap Framework, Google Play, Lucky Orange, Wordpress.com, Squarespace ECommerce, AppNexus, Google Font API, Google Maps, reCAPTCHA, Google Custom Search, SOASTA, Google Tag Manager, Facebook Custom Audiences, YouTube, Google AdSense, Signal by BrightTag, HeapAnalytics, Facebook Login (Connect), DoubleClick, Typekit, The Trade Desk, Shopify, Google Analytics, Wix, Yahoo Ad Manager Plus, Mobile Friendly</v>
          </cell>
          <cell r="K658">
            <v>1000000000</v>
          </cell>
          <cell r="L658" t="str">
            <v>Merger / Acquisition</v>
          </cell>
          <cell r="M658">
            <v>1000000000</v>
          </cell>
          <cell r="N658">
            <v>40664</v>
          </cell>
          <cell r="O658">
            <v>2500000000</v>
          </cell>
          <cell r="P658">
            <v>3</v>
          </cell>
          <cell r="Q658" t="str">
            <v>Esurance is a digital-first insurance company founded in 1999, recognized as a pioneer in online car insurance sales. Operating in 43 states, Esurance focuses on making insurance simple, affordable, and efficient through technology and mobile applications. Backed by Allstate, the company leverages nearly 90 years of industry experience to enhance customer service and streamline processes.
Esurance offers a range of insurance products, including car, homeowners, renters, and motorcycle insurance. Their car insurance features the DriveSenseÂ® mobile app, which provides discounts based on driving habits. The company emphasizes customer-centric innovation, providing quick quotes, easy claims processing, and digital policy management. Esurance also actively works to combat insurance fraud, partnering with law enforcement to protect customers' premiums.</v>
          </cell>
          <cell r="R658">
            <v>1999</v>
          </cell>
        </row>
        <row r="659">
          <cell r="A659" t="str">
            <v>Celanese</v>
          </cell>
          <cell r="B659">
            <v>0</v>
          </cell>
          <cell r="C659">
            <v>11000</v>
          </cell>
          <cell r="D659" t="str">
            <v>chemicals</v>
          </cell>
          <cell r="E659" t="str">
            <v>http://www.celanese.com</v>
          </cell>
          <cell r="F659" t="str">
            <v>http://www.linkedin.com/company/celanese</v>
          </cell>
          <cell r="G659" t="str">
            <v>Irving</v>
          </cell>
          <cell r="H659" t="str">
            <v>Texas</v>
          </cell>
          <cell r="I659" t="str">
            <v>engineered materials, food ingredients, intermediate chemistry, cellulose derivatives, emulsion polymers, eva polymers, basic industries, chemical manufacturing, chemical process efficiency, industrial chemical solutions, specialty chemical applications, packaging, chemical industry regulations, global manufacturing, chemical industry compliance, chemical product innovation, chemical industry standards compliance, chemical feedstock optimization, supply chain management, high-performance polymers, advanced polymers, chemical feedstock sourcing, chemical logistics, chemical feedstocks, innovation, chemical industry partnerships, chemical manufacturing technology, chemical products manufacturing, chemical innovation, chemical product development, chemical derivatives, industrial chemicals, high-performance polymers for automotive, industrial applications, specialty chemicals for electronics, chemical process automation, medical, chemical markets, chemical industry trends, advanced polymer engineering, chemical plant, specialty chemical formulations, chemical industry certifications, sustainable manufacturing, polymer development, textiles, advanced chemical manufacturing, process optimization, chemical sustainability, chemical supply chain logistics, specialty chemicals industry, chemical company, sustainability, sustainable chemical processes, regulatory compliance, chemical materials, chemical r&amp;d innovation, chemical production, chemical waste management, engineered polymer solutions, chemical waste reduction, automotive, pharmaceuticals, automotive materials, chemical r&amp;d, b2b, energy storage, chemical plant operations, chemical industry standards, chemical plant engineering, chemical industry growth, resin and synthetic rubber manufacturing, chemical process innovation, chemical industry leader, specialty chemicals, electronics materials, chemical industry challenges, polymer engineering, application development, chemical solutions provider, acetic acid, chemical quality control, chemical supply chain management, chemical industry sustainability, chemical market analysis, chemical products, consumer goods, chemical safety, acetic acid derivatives, chemical industry, chemical engineering, chemical process optimization, energy efficiency, chemical product customization, chemical supply chain, chemical process safety, chemical derivatives for industrial use, chemical process technology, chemical process engineering, chemical industry growth strategies, chemical solutions, chemical manufacturing excellence, construction, materials science, performance materials, polymer solutions, advanced materials, elastic polymers, chemical formulations, plastic additives, fiber solutions, innovative processes, thermoplastic compounds, biocompatible materials, chemical refining, coatings and adhesives, lubricants, thermoplastics, material engineering, product innovation, functional polymers, environmentally friendly products, advanced composite materials, resins and composites, adhesive technologies, plasticizers, chemical intermediates, polymeric additives, digital solutions, r&amp;d capabilities, process chemicals, advanced manufacturing, safety and compliance, regulatory support, technical support, global reach, customer-centric solutions, high-performance materials, custom formulations, engineering solutions, material performance, sustainable sourcing, industrial sustainability, application engineering, manufacturing, distribution, transportation &amp; logistics, chemicals, shipping, logistics &amp; supply chain, environmental services, renewables &amp; environment, oil &amp; energy, app development, apps, software development, information technology &amp; services, consumers, material science, mechanical or industrial engineering</v>
          </cell>
          <cell r="J659" t="str">
            <v>Akamai, Outlook, Marketo, Microsoft Office 365, Microsoft Azure Hosting, VueJS, GitLab, Azure Active Directory, Salesforce Live Agent, Slack, Salesforce, Microsoft-IIS, ASP.NET, SOASTA, SiteCore, Typekit, Mobile Friendly, Google Tag Manager, Remote, Alteryx Designer, Microsoft Excel, PowerBI Tiles, SAP, SharePoint, Gem, , DC Storm, Leadfeeder, .NET, Snowflake, Azure Data Factory, Python, Microsoft Azure Monitor, Google Ads, Google Analytics, Barracuda MSP, Taleo Applicant Tracking Systems (ATS), Workiva, Power BI Documenter, Celonis, ISO+â„¢, Roistat, Front, IQMS, S&amp;P Capital IQ Pro, VMware vCenter CapacityIQ, Archer Integrated Risk Management, Git, SAP Ariba Platform, SAP S/4HANA, MercuryGate TMS, WMS, SQL, Azure OpenAI Service, Azure AI Search, PostgreSQL, AC500 PLC, Salesforce Lightning Web Components, HP BTO (Business Technology Optimization), IAPPS, ServiceNow, Alteryx, Informatica, GoToAssist (FASTchat), Streamlit, pandas, NumPy, FUSION, DAX, C#, React, AngularJS, Microsoft SQL Server Reporting Services, Nevron Vision for SSRS, Azure App Service, Azure Devops, Javascript, CSS, AMP, LabWare LIMS, Thermo Scientific Chromeleon Chromatography Data System (CDS), Micro, DevExpress, NextGen RCM, Google Publisher Tag (GPT), Java EE, AWS Organizations, Calabrio Teleopti Workforce Management, CET, Miva Merchant, iDevAffiliate, Znaptag, Basis, Radarstats, AVEVA InTouch HMI, Siemens SIMATIC SCADA, Microsoft PowerPoint, ABAP, 24-7 Media, Universal Robots, SAP Fiori, SAP Extended Warehouse Management, , Cisco WebEx Teams, SAP Analytics Cloud, Tableau, poly, Homestead, IoT, Lytics, Automic Automation, AI, SAP SuccessFactors, eMaint CMMS, Power Query, Azure Analysis Services, AWS App Mesh, KVM, Quip, UPS, Onit, Ning, Mode, Reviews, Medium, Planview PPM Pro, Apex, Salesforce VisualForce, REST, Salesforce Connect, NeoData, Smartsheet, Surfcam, Google Identity Services APIs, SAP ECC, GT STRUDL, Process automation package for service request creation in SAP S/4HANA Utilities, SAP Customer Care and Service (CCS), Google AdWords Conversion, Excel4Apps, SAP EHS, Otto, Squiz DXP, LeadLiaison, Amazon Web Services (AWS), Veritas NetBackup, SAP SD, GT-SUITE, OpenText Core Share, Microsoft Office, Node.js, Nextcloud, BASE, FreePBX, HubSpot Sales Hub, ClearSaleing (eBay Enterprise), Microsoft Teams, Spark SQL, CONTROL, RSLogix, Cascade CMS, Gauges, Tor, Flow, Cisco IP Interoperability and Collaboration System (IPICS), ADP, Epic Systems, BERT, blend, Absorb LMS</v>
          </cell>
          <cell r="K659">
            <v>8300000000</v>
          </cell>
          <cell r="L659" t="str">
            <v>Debt Financing</v>
          </cell>
          <cell r="M659">
            <v>7500000000</v>
          </cell>
          <cell r="N659">
            <v>44774</v>
          </cell>
          <cell r="O659">
            <v>9544000000</v>
          </cell>
          <cell r="Q659" t="str">
            <v>Celanese Corporation is a global leader in chemical and specialty materials, founded in 1918. The company specializes in engineered products that serve various industries, including automotive, textiles, paints, adhesives, and coatings. Celanese is recognized as the world's largest and lowest-cost producer of acetic acid and vinyl acetate monomer, which are essential components in many applications.
With a rich history, Celanese has evolved significantly since its inception as The American Cellulose &amp; Chemical Manufacturing Company. The company has expanded its operations internationally and has made strategic acquisitions, including DuPontâ€™s Mobility &amp; Materials business in 2022. This acquisition has enhanced its focus on high-performance engineered materials. Celanese operates a dual-engine model with global production sites, emphasizing cost leadership through vertical integration in the acetyl chain and a diverse portfolio of specialty materials.</v>
          </cell>
          <cell r="R659">
            <v>1912</v>
          </cell>
        </row>
        <row r="660">
          <cell r="A660" t="str">
            <v>Bancroft</v>
          </cell>
          <cell r="B660">
            <v>0</v>
          </cell>
          <cell r="C660">
            <v>3500</v>
          </cell>
          <cell r="D660" t="str">
            <v>individual &amp; family services</v>
          </cell>
          <cell r="E660" t="str">
            <v>http://www.bancroft.org</v>
          </cell>
          <cell r="F660" t="str">
            <v>http://www.linkedin.com/company/bancroft</v>
          </cell>
          <cell r="G660" t="str">
            <v>Cherry Hill</v>
          </cell>
          <cell r="H660" t="str">
            <v>New Jersey</v>
          </cell>
          <cell r="I660" t="str">
            <v>services, supported employment, autism services, severe behavior disorders, behavior analysis &amp; treatment, residential programs, family support, research, neurobehavioral campus, research and outcomes, intellectual disabilities, education, individualized treatment plans, medical coordination, non-profit, brain injury recovery, structured day programs, autism treatment, residential treatment, lifelong learning, multidisciplinary team, applied behavior analysis, special education, aba center of excellence, clinical training, offices of mental health practitioners (except physicians), person-centered care, community residences, behavioral supports, clinical expertise, support services, diagnostic assessments, physical therapy, neurological rehabilitation, clinical excellence, healthcare, community integration, b2c, nonprofit organization management, physiotherapy, health care, health, wellness &amp; fitness, hospital &amp; health care</v>
          </cell>
          <cell r="J660" t="str">
            <v>Gmail, Marketo, Google Apps, Microsoft Office 365, VueJS, WP Engine, Square, Inc., Google Maps (Non Paid Users), reCAPTCHA, Shutterstock, StatCounter, Mobile Friendly, Facebook Widget, BigCommerce, Hotjar, Google translate widget, Google AdSense, WordPress.org, ShareThis, Facebook Custom Audiences, Google Maps, Linkedin Marketing Solutions, Gravity Forms, Google translate API, Google Analytics, Facebook Login (Connect), Google Font API, MailChimp, Wix, Google Tag Manager, Bootstrap Framework, Woo Commerce, Remote, Red Hat Process Automation Manager, UKG, ADP Applicant Tracking System, Cornerstone HR, Wolters Kluwer Commerce Clearing House (CCH), Act!, Rapid7 InsightVM, AWS Transfer for SFTP, comScore, Salesforce, UKG Pro, iCIMS, Intel, Lytics, Google Ads Data Hub, Excel4Apps, Workday, CAQH ProView, Equifax Prequalification of One, IBM Cognos Analytics, OneTrust Tech Risk &amp; Compliance</v>
          </cell>
          <cell r="L660" t="str">
            <v>Other</v>
          </cell>
          <cell r="N660">
            <v>45658</v>
          </cell>
          <cell r="O660">
            <v>213700000</v>
          </cell>
          <cell r="Q660" t="str">
            <v>Bancroft is a nonprofit organization established in 1883, recognized as one of the first private schools in the United States for children with intellectual and developmental disabilities. It offers individualized education, residential programs, and community-based services aimed at supporting people with disabilities throughout their lives. The organization emphasizes independence, human rights, and skill development.
Bancroft began in Haddonfield, New Jersey, founded by Margaret Bancroft, who created a nurturing environment for children with unique abilities. Over the years, it has adapted to societal changes and challenges, including the Great Depression and World Wars. Today, Bancroft operates from the Raymond &amp; Joanne Welsh Campus in Mt. Laurel, NJ, and continues to lead in special education and developmental services, providing innovative programs that promote community integration and support for individuals with disabilities.</v>
          </cell>
          <cell r="R660">
            <v>1883</v>
          </cell>
        </row>
        <row r="661">
          <cell r="A661" t="str">
            <v>Federal Reserve Bank of New York</v>
          </cell>
          <cell r="B661">
            <v>0</v>
          </cell>
          <cell r="C661">
            <v>3000</v>
          </cell>
          <cell r="D661" t="str">
            <v>financial services</v>
          </cell>
          <cell r="E661" t="str">
            <v>http://www.newyorkfed.org</v>
          </cell>
          <cell r="F661" t="str">
            <v>http://www.linkedin.com/company/federal-reserve-bank-of-new-york</v>
          </cell>
          <cell r="G661" t="str">
            <v>New York</v>
          </cell>
          <cell r="H661" t="str">
            <v>New York</v>
          </cell>
          <cell r="I661" t="str">
            <v>international operations, information security, economic research &amp; statistics, risk management, supervision &amp; regulation, financial services, payment systems, monetary policy, interest rate policy strategies, financial stability, asset management, interest rate policy tools, market infrastructure, interest rate benchmarks transition, financial supervision, market expectations surveys, foreign exchange reserves, financial stability tools, b2b, gold custody, market expectations, interest rate benchmarks reform, systemic risk management, systemic risk stress testing, banking supervision, systemic risk monitoring, government, central bank digital currency, liquidity management, regulatory compliance, financial market resilience, economic research, regulatory oversight, banking and finance, system open market account, market infrastructure innovation, central bank services, market data, market operations, monetary policy implementation, financial market operations, services, interest rate policy, central bank liquidity swaps, capital markets, gold vault, system risk assessment, repos and reverse repos, foreign reserves management, market data visualization, systemic risk assessment tools, interest rate management, interest rate benchmarks, monetary authorities, system liquidity, central banking, financial market infrastructure, monetary authorities-central bank, fiscal agency, system open market operations, systemic risk management tools, securities lending, interest rate benchmark reform, fiscal agent, banking regulation, interest rate benchmark transition, system liquidity analysis, gold vault security, market data analytics, systemic risk, market infrastructure development, bank supervision, financial market oversight, interest rate policy implementation, interest rate expectations, federal reserve, community development, consumer credit, liquidity swaps, housing market, small business support, financial education, economic inequality, banking culture reform, data analysis, market intelligence, employment trends, financial literacy, inflation indicators, foreign exchange, reserve management, interest rates, household debt, financial infrastructure, institutional investment, economic outlook, market resilience, over-the-counter derivatives, repo market, credit risk, banking regulations, community reinvestment, economic empowerment, financial inclusion, consumer protection, financial innovation, sustainable finance, wealth equality, cost of living, public health and economy, finance, computer &amp; network security, information technology &amp; services, data analytics</v>
          </cell>
          <cell r="J661" t="str">
            <v>Akamai, UltraDns, Outlook, Microsoft Office 365, Wordpress VIP, Brightcove, Google Analytics, Google Font API, Google Tag Manager, WordPress.org, ASP.NET, Mobile Friendly, AddThis, SOASTA, Argon CI/CD Security</v>
          </cell>
          <cell r="O661">
            <v>5000000000</v>
          </cell>
          <cell r="Q661" t="str">
            <v>The Federal Reserve Bank of New York, known as the New York Fed, is one of the 12 regional banks in the U.S. Federal Reserve System. It serves the Second Federal Reserve District, which includes New York state, parts of New Jersey, Connecticut, Puerto Rico, and the U.S. Virgin Islands. Established in 1914, it is the largest regional bank by assets and plays a crucial role in U.S. monetary policy.
Located in Lower Manhattan, the New York Fed is home to a significant gold vault and employs around 3,000 people. It executes monetary policy through its Open Market Trading Desk, manages the U.S. Department of the Treasury's General Account, and oversees financial institutions in its district. The bank also conducts economic research to support Federal Reserve objectives and provides secure gold storage for central banks and international organizations.</v>
          </cell>
          <cell r="R661">
            <v>1914</v>
          </cell>
        </row>
        <row r="662">
          <cell r="A662" t="str">
            <v>Nationwide Financial</v>
          </cell>
          <cell r="B662">
            <v>0</v>
          </cell>
          <cell r="C662">
            <v>3700</v>
          </cell>
          <cell r="D662" t="str">
            <v>financial services</v>
          </cell>
          <cell r="E662" t="str">
            <v>http://www.nationwidefinancial.com</v>
          </cell>
          <cell r="F662" t="str">
            <v>http://www.linkedin.com/company/nationwide-financial</v>
          </cell>
          <cell r="G662" t="str">
            <v>Columbus</v>
          </cell>
          <cell r="H662" t="str">
            <v>Ohio</v>
          </cell>
          <cell r="I662" t="str">
            <v>annuities &amp; life insurance, retirement solutions pensions &amp; annuities &amp; life insurance, retirement solutions pensions, b2c, product platform, advisor support, advisor tools, financial advisor resources, investment products, services, technology platform, professional, scientific, and technical services, tax planning, b2b, client engagement tools, wealth advisory, practice analytics, client onboarding tools, practice automation, client management, client data management, digital tools, practice management, client retention, health insurance, financial literacy, insurance distribution, business development, client communication tools, financial advisory, practice scalability, practice support, advisor support services, financial professionals, insurance agencies and brokerages, investment portfolio tools, financial solutions, insurance product platform, compliance support, life insurance, practice growth, regulatory technology, risk assessment, financial technology, client engagement, insurance solutions, investment solutions, wealth management solutions, risk assessment tools, brokerage support, wealth management software, practice growth strategies, wealth management, regulatory compliance support, client relationship management, wealth planning software, retirement planning, financial resources, estate planning, financial advisor support, regulatory compliance, client experience enhancement, wealth management platform, digital transformation, finance and insurance, financial planning tools, business development support, wealth advisory services, market research, retail, government, retirement solutions, financial planning, insurance platform, financial compliance solutions, employee benefits, portfolio management, compliance technology, risk management, investment analytics, financial education, insurance products, financial services, portfolio management software, financial education resources, professional solutions, investment strategies, money management, financial tools, asset allocation, long-term growth, financial products, market analysis, consulting services, financial advisors, investment advice, disability insurance, annuities, mutual funds, compound interest, savings plans, family protection, financial consultations, business insurance, income protection, cash flow analysis, financial reports, budgeting tools, financial forecasting, retirement funds, trust services, compliance solutions, client support, wealth protection, financial literacy programs, strategic planning, finance, education, distribution, financial consulting, consulting, management consulting, insurance agencies &amp; brokerages, finance technology, information technology &amp; services, investment management, law practice, legal services, capital markets</v>
          </cell>
          <cell r="J662" t="str">
            <v>Akamai, Akamai DNS, Bluekai, Omniture (Adobe), Pardot, Salesforce, Adobe Marketing Cloud, The Trade Desk, Slack, Typekit, Mobile Friendly, Tealium, Google Tag Manager, Apache, SOASTA, New Relic, Adobe Media Optimizer, Remote, SS&amp;C Geneva, Automation Anywhere, Microsoft Power Automate, Angular, AWS SDK for JavaScript, Springboot, AWS Trusted Advisor, Docker, Kubernetes, Rancher Labs, Microsoft.NET Core 3.1, React, Microsoft SQL Server Reporting Services, Oracle Analytics Cloud, Swagger UI, RabbitMQ, dynaTrace, Azure Devops, Git</v>
          </cell>
          <cell r="O662">
            <v>68500000000</v>
          </cell>
          <cell r="Q662" t="str">
            <v>Nationwide Financial is the financial services division of Nationwide, a Fortune 100 mutual company based in Columbus, Ohio. With nearly 100 years of experience, Nationwide Financial specializes in retirement solutions, life insurance, annuities, and mutual funds. The company emphasizes simplicity and stability in its investment management, supported by a robust financial foundation that includes a $150 billion investment portfolio and $322 billion in total assets.
The company offers a range of financial products, including life insurance, where it is the leading writer of corporate-owned policies. It also provides retirement solutions such as pensions and annuities, holding the top position in the number of plans offered. Additionally, Nationwide Financial delivers mutual funds and investment management services, all underwritten by Nationwide Mutual Insurance Company and its affiliates. The division benefits from the strength and scale of its parent company, which employs around 25,000 people and maintains high ratings for its financial stability.</v>
          </cell>
        </row>
        <row r="663">
          <cell r="A663" t="str">
            <v>uTest</v>
          </cell>
          <cell r="B663">
            <v>0</v>
          </cell>
          <cell r="C663">
            <v>5700</v>
          </cell>
          <cell r="D663" t="str">
            <v>information technology &amp; services</v>
          </cell>
          <cell r="E663" t="str">
            <v>http://www.utest.com</v>
          </cell>
          <cell r="F663" t="str">
            <v>http://www.linkedin.com/company/utest</v>
          </cell>
          <cell r="G663" t="str">
            <v>Framingham</v>
          </cell>
          <cell r="H663" t="str">
            <v>Massachusetts</v>
          </cell>
          <cell r="I663" t="str">
            <v>test tool reviews, testing projects, testing, quality assurance, software testing courses, software testing community, crowdsourced testing, software testing, freelance, software development, quality assurance automation, test data management, project management, market research services, crowdsourced testing tools, test feedback, remote user testing, test case automation, cross-platform testing, software publishing, global tester network, beta testing, test environment diversity, test platform, test environment automation, remote testing, test community growth, test community, test execution, test case management, information technology and services, beta program management, test automation, usability and market research, software quality assurance, test case design, test reporting, user experience testing, computer systems design and related services, user scenario simulation, user scenario testing, b2b, testing innovation, flexible testing opportunities, enterprise testing, web testing, bug tracking, smb testing, global community of testers, test skill development, mobile app testing, crowdsourced qa, market research in software, real-world testing environments, usability testing, mobile testing, software testing for diverse platforms, crowdsourced bug bounty, real-world feedback, software testing projects, software validation, startup testing, web app testing, market feedback collection, market research, crowdsourced testing model, user experience, software quality, diverse device testing, test feedback analysis, bug bounty, software robustness testing, services, test environment setup, software robustness, web application testing, user feedback, api testing, performance testing, automation testing, regression testing, security testing, qa services, test analytics, test planning, global testing community, web accessibility testing, collaborative testing, continuous integration, agile testing, cross-browser testing, device testing, manual testing, automated testing solutions, load testing, market launch support, test framework, test strategy, test coverage, real-time feedback, defect management, business-critical applications, test cycle management, service level agreements, test resource management, cloud-based testing solutions, user acceptance testing, mobile compatibility testing, integration testing, end-to-end testing, risk-based testing, information technology &amp; services, productivity, ux</v>
          </cell>
          <cell r="J663" t="str">
            <v>Amazon SES, Sendgrid, Gmail, Marketo, Google Apps, Amazon AWS, Slack, New Relic, Sigma, Clip Studio Paint, ECU-Test</v>
          </cell>
          <cell r="K663">
            <v>80820000</v>
          </cell>
          <cell r="L663" t="str">
            <v>Seed</v>
          </cell>
          <cell r="M663">
            <v>20000</v>
          </cell>
          <cell r="N663">
            <v>42064</v>
          </cell>
          <cell r="O663">
            <v>200000000</v>
          </cell>
          <cell r="Q663" t="str">
            <v>uTest is a crowdsourced testing platform that connects companies with paid testers to enhance digital products through various testing projects globally. The platform features a Projects Board where testers can browse and apply for opportunities to test apps, technologies, and digital products, earning payment for their contributions. It supports participation from testers around the world, including locations like Japan, India, Romania, and the United States.
uTest offers crowdsourced software testing services, including user experience studies and testing for digital platforms, wearable technology, and fitness apps. The platform provides both onsite and remote testing opportunities, such as projects based in New York City. The uTest platform itself facilitates project matching and tester applications while ensuring privacy-protected data handling for testers.</v>
          </cell>
          <cell r="R663">
            <v>2007</v>
          </cell>
        </row>
        <row r="664">
          <cell r="A664" t="str">
            <v>WAVSYS</v>
          </cell>
          <cell r="B664">
            <v>0</v>
          </cell>
          <cell r="C664">
            <v>3000</v>
          </cell>
          <cell r="D664" t="str">
            <v>information technology &amp; services</v>
          </cell>
          <cell r="E664" t="str">
            <v>http://www.wavsys.com</v>
          </cell>
          <cell r="F664" t="str">
            <v>http://www.linkedin.com/company/wavsys</v>
          </cell>
          <cell r="H664" t="str">
            <v>New York</v>
          </cell>
          <cell r="I664" t="str">
            <v>rf, pmo, ran, recruitment, analytics, application development, enterprise software, security, construction, software engineering, development, contingent workforce, wireless telecommunications, cloud computing, core, ip, itc, network infrastructure, data warehousing, project management, professional services, dba, it services &amp; it consulting, network deployment, network lifecycle, award-winning network engineering, site engineering, customer engagement, 5g network scaling, digitalized workflows, workforce solutions, cost efficiency, innovation, managed services, arpu optimization, network service customization, scalability, information technology, network service automation, b2b, telecom network services, customized project management, oem partnerships, project management tools, network optimization, network project scope, network lifecycle digitalization, network project milestones, network integration, network performance metrics, network maintenance, network support, human resources, telecom industry, network design, network lifecycle management, real-time tracking, telecom infrastructure, network densification, employee benefits, network engineering, telecommunications, services, telecom network modernization, quality assurance, distribution, transportation &amp; logistics, energy &amp; utilities, information technology &amp; services, app development, apps, software development, enterprises, computer software, computer &amp; network security, productivity, professional training &amp; coaching</v>
          </cell>
          <cell r="J664" t="str">
            <v>Gmail, Google Apps, Google Cloud Hosting, Amazon AWS, Microsoft Office 365, WP Engine, Slack, YouTube, WordPress.org, Nginx, Typekit, reCAPTCHA, Mobile Friendly, Remote, Circle</v>
          </cell>
          <cell r="O664">
            <v>75800000</v>
          </cell>
          <cell r="Q664" t="str">
            <v>WAVSYS is a professional and contingent workforce services provider, specializing in the ICT, telecom, and technology industries. Founded in 2007 and based in New York, the company has over three decades of experience in helping organizations scale their workforce solutions. WAVSYS has been recognized as one of the fastest-growing companies in America and has received multiple awards for its excellence in engineering and staffing services.
The company operates through two main divisions: Professional Services and Contingent Workforce/Staff Augmentation. WAVSYS offers a range of services, including network deployment, network support, operations and maintenance, and engineering solutions across various sectors. They focus on matching skilled professionals with opportunities at leading U.S. technology companies, emphasizing quality, safety, and cost control in their operations. WAVSYS serves numerous Fortune 100 clients and is committed to diversity, equity, and community involvement.</v>
          </cell>
          <cell r="R664">
            <v>2007</v>
          </cell>
        </row>
        <row r="665">
          <cell r="A665" t="str">
            <v>Prime Therapeutics</v>
          </cell>
          <cell r="B665">
            <v>0</v>
          </cell>
          <cell r="C665">
            <v>6000</v>
          </cell>
          <cell r="D665" t="str">
            <v>insurance</v>
          </cell>
          <cell r="E665" t="str">
            <v>http://www.primetherapeutics.com</v>
          </cell>
          <cell r="F665" t="str">
            <v>http://www.linkedin.com/company/prime-therapeutics</v>
          </cell>
          <cell r="G665" t="str">
            <v>Eagan</v>
          </cell>
          <cell r="H665" t="str">
            <v>Minnesota</v>
          </cell>
          <cell r="I665" t="str">
            <v>mail order pharmacy, pharmacy benefits management, specialty pharmacy, cost savings in healthcare, automation technology, pharmacy network optimization tools, member-centered care, pharmacy network development, industry leadership, healthcare digital transformation, healthcare transformation, technology innovation, medication adherence, consulting, strategic partnerships, claims adjudication, corporate social responsibility, high-cost drug support, mergers and acquisitions, transparent pharmacy services, cost containment, high-cost medication management, clinical decision support, information technology, next-generation pbm, cost management, healthcare provider support, industry-leading clinical solutions, cost efficiency, member experience enhancement, patient health outcomes, data analytics for healthcare, holistic expertise, services, industry transformation, cost savings initiatives, social responsibility, transparency in healthcare, drug utilization review, member experience, technology-driven solutions, drug utilization analytics, medicaid drug streamlining, automation, industry transformation initiatives, data analytics, corporate growth, cost-effective drug access, healthcare, digital health platforms, drug cost management, public health pharmacy services, pharmaceutical management, cost savings, medication adherence programs, specialty medication support, cost control, healthcare technology innovation, digital pharmacy solutions, patient safety programs, industry disruption in pbm, market expansion, growth and expansion, high-cost drug management, pharmacy benefit management, cost management in pharmacy, cost reduction strategies, claims processing, digital pharmacy platforms, client support, pharmacy benefit innovation, public sector pharmacy solutions, public health program support, pharmacy automation solutions, holistic pharmacy expertise, holistic medication management, cost-effective healthcare solutions, healthcare industry evolution, formulary development, patient outcome improvement, healthcare analytics, b2b, mergers and acquisitions in healthcare, member-focused healthcare, public health and pharmacy, member engagement programs, pharmaceutical benefit management, pharmacy network, high-cost specialty drugs, digital health innovation, holistic health management, clinical programs, patient-centered pharmacy, pharmacy network optimization, digital platforms, pharmacy network management, medicare drug management, adherence monitoring, automation in pbm, transparency, member support programs, specialty drug therapy support, industry disruption strategies, patient outcomes, data-driven healthcare, patient adherence programs, public sector solutions, client support services, health plan services, government, cost transparency, data analytics in healthcare, medicare and medicaid solutions, medicare and medicaid, public health solutions, medicaid drug management, medication adherence technology, member-centric services, ambulance services, clinical solutions, member engagement tools, specialty drug management, cost transparency in healthcare, pharmaceuticals, health plan partnerships, formulary management, industry innovation, pharmacy benefit manager, pbm solutions, drug access, health care management, transparent pharmacy, cost-effective strategies, prescription support, chronic pain management, home delivery prescriptions, innovative pharmacy solutions, health outcomes improvement, government pharmacy solutions, pharmacy technology integration, members support programs, value-based care, employee dedication, patient-centric services, transforming health care, clinical expertise, drug recalls management, cost savings analysis, accredited services, real-time pharmacy analytics, integration of care, chronic condition management, medicaid solutions, strategic pharmacy partnerships, clinical insight sharing, data-driven decision making, patient experience enhancement, health plan optimization, personalized prescription services, affordability solutions, pbm trust and transparency, pediatric healthcare support, podcast pharmacy updates, healthcare collaboration, digital pharmacy innovations, medication management strategies, public health initiatives, community healthcare support, prescription refill solutions, holistic pharmacy care, distribution, mergers &amp; acquisitions, health care, health, wellness &amp; fitness, hospital &amp; health care, medical practice, medical</v>
          </cell>
          <cell r="J665" t="str">
            <v>Outlook, Microsoft Office 365, Amazon AWS, MongoDB, Adobe CQ, Pardot, ServiceNow, Slack, Salesforce, Bootstrap Framework, Woo Commerce, reCAPTCHA, Ruxit, Mobile Friendly, Google Analytics, Liferay, Qualtrics, Google Font API, Cvent, Facebook Widget, Gravity Forms, YouTube, Facebook Custom Audiences, Google Tag Manager, Facebook Login (Connect), React, Hotjar, Wix, WordPress.org, Typekit, Vimeo, Amazon Connect, Lambda Cloud, Amazon S3, Amazon DynamoDB, Amazon CloudWatch, Gem, Box, SAS Analytics Pro, Microsoft Azure Monitor, Microsoft Power Platform, Microsoft Power Apps, Microsoft Power Automate, PowerBI Tiles, DATAVERSE LTD, Copilot, Microsoft Fabric, Microsoft 365, Microsoft Windows Server 2012, Medi-Span, EAB Navigate, SQL, Jira, AWS Transfer for SFTP, SharePoint, SAS Enterprise Guide, AI, , Google AdWords Conversion, Microsoft PowerPoint, Microsoft Excel, Excel4Apps, Salesforce CRM Analytics, Responsive, formerly RFPIO, Microsoft Office, Oracle E Business Suite, PL/SQL, Oracle Forms, Oracle Reports, LEAP, Oracle BI Publisher, Flow, Oracle Integration Cloud, REST, ADAPT, Okta, Connect, SAM, Onit, Terraform</v>
          </cell>
          <cell r="O665">
            <v>2100000000</v>
          </cell>
          <cell r="Q665" t="str">
            <v>Prime Therapeutics is a pharmacy benefit management (PBM) company based in Eagan, Minnesota. Founded in 1998, it serves approximately 27 million members across the United States through partnerships with health plans, employers, and government programs like Medicare and Medicaid. The company manages over $30.1 billion in annual revenue and processes hundreds of millions of claims each year, employing over 7,000 dedicated staff.
Prime offers a range of services focused on making medications more affordable, simplifying the pharmacy experience, and supporting better health outcomes. Its core services include pharmacy benefit management, specialty pharmacy management, drug utilization review, and clinical pharmacy solutions. The company is known for its transparent operations, holistic approach to specialty drugs, modern technology, and a commitment to long-term impact over short-term profits. Prime is owned by 18 Blue Cross and Blue Shield plans and also serves employers, union groups, and third-party administrators. Additionally, it partners with Walgreens to enhance its specialty pharmacy and mail service offerings.</v>
          </cell>
          <cell r="R665">
            <v>1998</v>
          </cell>
        </row>
        <row r="666">
          <cell r="A666" t="str">
            <v>Tzell Travel Group LLC</v>
          </cell>
          <cell r="B666">
            <v>0</v>
          </cell>
          <cell r="C666">
            <v>7300</v>
          </cell>
          <cell r="D666" t="str">
            <v>leisure, travel &amp; tourism</v>
          </cell>
          <cell r="E666" t="str">
            <v>http://www.tzell.com</v>
          </cell>
          <cell r="F666" t="str">
            <v>http://www.linkedin.com/company/tzell-travel-group-llc</v>
          </cell>
          <cell r="G666" t="str">
            <v>New York</v>
          </cell>
          <cell r="H666" t="str">
            <v>New York</v>
          </cell>
          <cell r="I666" t="str">
            <v>business travel, corporate travel, entertainment travel, personal travel, sports travel, luxury travel, travel management, leisure travel, travel planning, travel insurance, travel partnerships, personalized travel itineraries, travel concierge, vip insider access, travel risk management, luxury cruise perks, destination weddings, travel safety protocols, b2b, vip treatment, cruise arrangements, destination experiences, private jet services, global travel network, event planning, vip amenities, travel technology, air booking, travel loyalty programs, medical repatriation, services, travel safety, ground transportation, travel agencies, risk management, travel and tourism, hotel preferred rates, b2c, consulting, exclusive hotel privileges, corporate travel services, non-profit, transportation &amp; logistics, leisure, travel &amp; tourism, events services, nonprofit organization management, hotels &amp; travel, travel services</v>
          </cell>
          <cell r="J666" t="str">
            <v>Cloudflare DNS, Mailchimp Mandrill, Mimecast, Outlook, Marketo, Microsoft Office 365, CloudFlare Hosting, Slack, Salesforce, Remote</v>
          </cell>
          <cell r="O666">
            <v>141700000</v>
          </cell>
          <cell r="P666">
            <v>1</v>
          </cell>
          <cell r="Q666" t="str">
            <v>Tzell Travel Group LLC is a travel management company based in New York City, established in 1966. It specializes in personalized services for corporate, entertainment, luxury leisure, and VIP clients worldwide, generating nearly $3 billion in annual sales as part of the Travel Leaders Group. Tzell operates with around 648 employees across 60 branches, including locations in New England, New Jersey, London, and Beverly Hills.
The company offers a range of services, including corporate travel management, entertainment travel, luxury vacation planning, and VIP concierge services. Tzell emphasizes a high level of service, technology integration, and exclusive perks through partnerships with hotels, cruises, and tours. It is recognized for its commitment to corporate social responsibility and maintains a focus on governance, environmental initiatives, and community involvement through the Tzell and Protravel Foundation.</v>
          </cell>
          <cell r="R666">
            <v>1977</v>
          </cell>
        </row>
        <row r="667">
          <cell r="A667" t="str">
            <v>The Office Gurus</v>
          </cell>
          <cell r="B667">
            <v>0</v>
          </cell>
          <cell r="C667">
            <v>4500</v>
          </cell>
          <cell r="D667" t="str">
            <v>outsourcing/offshoring</v>
          </cell>
          <cell r="E667" t="str">
            <v>http://www.theofficegurus.com</v>
          </cell>
          <cell r="F667" t="str">
            <v>http://www.linkedin.com/company/the-office-gurus</v>
          </cell>
          <cell r="G667" t="str">
            <v>Saint Petersburg</v>
          </cell>
          <cell r="H667" t="str">
            <v>Florida</v>
          </cell>
          <cell r="I667" t="str">
            <v>offshoring, work from home, customer experience, bpo, call center, outbound, outsourcing, quality assurance, contact center, outsourcing &amp; offshoring consulting, artificial intelligence, customer support scalability, education support, customer support automation, data security, legal services, voice transcription, customer data analytics, customer satisfaction score, customer journey, customer interaction optimization, cost-effective support, travel and hospitality cx, customer loyalty, social media monitoring, ai chatbots, customer support for travel &amp; hospitality, call center support, business growth, customer support technology partners, healthcare cx, data security standards, customer support outsourcing, omnichannel support, customer support technology, multilingual customer service, client partnerships, appointment setting, home services, b2c, agent assistance, travel &amp; hospitality cx, retail, customer support for legal industry, email management, customer retention, pci dss certification, digital cx, human-centered cx, workforce management, customer support software, ai-driven solutions, hipaa compliance, multilingual support, nearshore customer support, customer support for retail &amp; ecommerce, agent training, scalable solutions, customer service &amp; support, cultural alignment in outsourcing, human-centered design, customer satisfaction metrics, customer data privacy, remote workforce, customer support for education, performance analytics, customer support for nonprofits, e-commerce, b2b, text support, customer engagement, customer support for healthcare, omnichannel platform, bpo services, d2c, client retention, energy sector support, real-time call guidance, services, remote support, retail support, customer support for utilities, legal industry support, real-time quality scoring, financial services support, cultural alignment, customer support for insurance, retail &amp; ecommerce support, multichannel support, predictive analytics, lead generation, customer service, telephone call centers, digital transformation, regulatory compliance, ai-enhanced customer support, business process outsourcing, customer feedback tools, nearshore call centers, customer interaction management, cloud-based platforms, customer experience automation, customer support for telecom, financial services, automation tools, digital customer experience, employee satisfaction, customer satisfaction, empathetic customer support, operational efficiency, customer support for energy sector, customer support for manufacturing, customer support for financial services, ai-powered insights, customer support for home services, contact center solutions, sales and marketing outsourcing, customer service outsourcing, technical support outsourcing, ai automation, cx automation, omni-channel communication, agent assist, chatgpt insights, real-time reporting, voice and text transcription, data mining, patient care solutions, healthcare call center, pci-dss compliance, 24/7 support, complaint management, appointment scheduling, energy sector solutions, legal intake services, technical support, billing and payment processing, customer feedback, database management, privacy and compliance, cloud-based solutions, outbound call center, inbound call center, strategic partnerships, industry-specific solutions, cross-industry expertise, customer lifecycle management, telehealth support, remote monitoring services, cost reduction strategies, nps improvement, brand loyalty, optimized operations, virtual assistants, retail call center services, healthcare, finance, education, legal, non-profit, consumer products &amp; retail, energy &amp; utilities, outsourcing/offshoring, information technology &amp; services, computer &amp; network security, consumer internet, consumers, internet, enterprise software, enterprises, computer software, marketing &amp; advertising, sales, facilities services, analytics, health care, health, wellness &amp; fitness, hospital &amp; health care, nonprofit organization management</v>
          </cell>
          <cell r="J667" t="str">
            <v>Cloudflare DNS, Amazon SES, Outlook, Microsoft Office 365, CloudFlare Hosting, Slack, Mobile Friendly, Gravity Forms, Hubspot, Google Font API, WordPress.org, Google Tag Manager, reCAPTCHA, Avaya, Remote, AI, Amazon Web Services (AWS), Microsoft Azure, Google Cloud Platform, NetSuite, Docker, Kubernetes, Python, Bash, Google Ads, LinkedIn Ads, Meta Ads Manager, TikTok, Canva, Figma, Adobe Creative Suite, Power BI Documenter, Guru, ClickUp</v>
          </cell>
          <cell r="Q667" t="str">
            <v>The Office Gurus is a Business Process Outsourcing (BPO) and nearshore call center company that specializes in customer service and back-office support solutions. Founded in 2002 and headquartered in Seminole, Florida, the company has approximately 1,500 employees and operates contact centers in the United States, El Salvador, Belize, the Dominican Republic, and Jamaica. This global presence allows them to provide 24/7 service delivery at competitive costs.
The Office Gurus offers a wide range of services, including inbound and outbound call center support, sales and lead generation, order management, technical support, and various back-office functions. They utilize AI-driven tools for performance monitoring and customer insights, ensuring a data-driven approach to service delivery. The company focuses on customized engagement models, working closely with clients to develop tailored solutions that meet specific needs across various industries.</v>
          </cell>
          <cell r="R667">
            <v>2002</v>
          </cell>
        </row>
        <row r="668">
          <cell r="A668" t="str">
            <v>Fairway Independent Mortgage Corporation</v>
          </cell>
          <cell r="B668">
            <v>0</v>
          </cell>
          <cell r="C668">
            <v>5000</v>
          </cell>
          <cell r="D668" t="str">
            <v>financial services</v>
          </cell>
          <cell r="E668" t="str">
            <v>http://www.fairway.com</v>
          </cell>
          <cell r="F668" t="str">
            <v>http://www.linkedin.com/company/fairwayhomemortgage</v>
          </cell>
          <cell r="G668" t="str">
            <v>Madison</v>
          </cell>
          <cell r="H668" t="str">
            <v>Wisconsin</v>
          </cell>
          <cell r="I668" t="str">
            <v>loans, federal housing administration loans, mortgage loans, military mortgage specialists, conventional loans, fixed &amp; adjustablerate mortgages, veteran39s administration loans, mortgage, first time home buyers, veterans administration loans, mortgage process, fha loan, military mortgage, customer satisfaction, mortgage marketing automation, low down payment loans, loan closing process, homebuyer education, mortgage calculator, loan approval times, services, digital mortgage, loan process transparency, loan funding, purchase mortgage, homebuyer resources, mortgage marketing, mortgage products, loan support services, loan compliance, fixed-rate mortgages, adjustable-rate mortgages, mortgage and nonmortgage loan brokers, mortgage education, homeownership, mortgage rates, homebuyer assistance programs, loan origination technology, mortgage industry, loan application, first-time homebuyer, loan officer, loan support technology, loan pre-approval online, refinance loans, mortgage company, va loan, loan volume, team-oriented culture, first-time homebuyer loans, mortgage closing efficiency, loan approval efficiency, mortgage customer service excellence, mortgage process automation, fha mortgage, loan underwriting, #fairwaynation, loan products, mortgage process simplification, loan application management, loan origination, loan assistance, mortgage lending, loan approval speed, va loans, loan application process, loan pre-approval, mortgage industry innovation, community-focused mortgage, licensed in all 50 states, trust and integrity, financial services, mortgage affordability, loan process streamlining, fixed-rate mortgage, purchase loans, loan closing, homeownership accessibility, loan support, loan approval, mortgage for veterans, homeownership support programs, digital mortgage platform, digital mortgage solutions, loan options, refinance, community involvement, customer service, loan support tools, mortgage application portal, loan process, fha loans, nationwide lender, homeownership support, mortgage customer experience, loan consultation, mortgage technology platform, customer communication, mortgage support services, adjustable-rate mortgage, mortgage lender, home loan, refinance options, loan documentation, mortgage industry awards, loan servicing, customer engagement, loan process automation, loan programs, loan application tracking, loan pre-approval process, mortgage technology, online application, va mortgage, b2c, mortgage digital tools, loan origination software, home loans, usda loan, jumbo loan, homebuyer assistance, refinancing, affordable housing, renovation mortgage, reverse mortgage, pre-approval, credit resources, mortgage calculators, payment information, interest rates, closing costs, home inspection, equity, home equity conversion, community support, employee ownership, residential lending, financial assistance, home buying process, real estate financing, home loan types, nmls, legislation compliance, tax credit, flexible financing options, home buying myths, appraisal, home equity loans, real estate agents, disaster relief programs, military housing assistance, conforming loan limits, home buyer education, finance, mortgages</v>
          </cell>
          <cell r="J668" t="str">
            <v>Cloudflare DNS, Mimecast, Microsoft Office 365, Salesforce, DNS Made Easy, Outlook, ServiceNow, Microsoft Azure Hosting, Webflow, Jornaya, Workday, iCIMS, Slack, UptimeRobot, Atlassian Cloud, Google Maps (Non Paid Users), Google Tag Manager, Vimeo, DoubleClick Conversion, Segment.io, Google Maps, Google Dynamic Remarketing, Yelp, reCAPTCHA, Adobe Media Optimizer, WordPress.org, Mobile Friendly, ShareThis, Cedexis Radar, DoubleClick, Bootstrap Framework, Google Font API, Google Analytics, Linkedin Marketing Solutions, comScore, Drawbridge, DoubleClick Floodlight, Databricks, Power BI Documenter, Ausgezeichnet, Encompass, Air, Total Expert, Microsoft Windows Server 2012, Apple macOS, Microsoft Defender for Endpoint, Microsoft Active Directory Federation Services, WebOffice, Autopilot, Microsoft Intune Enterprise Application Management, Microsoft Azure Monitor, Windows 11, Git, Microsoft Teams Rooms, Zoom Rooms, Figma, Canva, CapCut, Adobe, Microsoft PowerPoint, Google, Azure Analysis Services, Amazon Web Services (AWS), Micro, Snap, TUNE, Microsoft OneDrive, Cisco WebEx Teams, Microsoft 365, Gem, Connect, LogicGate Risk Cloud, Microsoft Teams</v>
          </cell>
          <cell r="O668">
            <v>76300000</v>
          </cell>
          <cell r="P668">
            <v>4</v>
          </cell>
          <cell r="Q668" t="str">
            <v>Fairway Independent Mortgage Corporation is a nationwide mortgage lender founded in 1996 and headquartered in Madison, Wisconsin, and Carrollton, Texas. The company operates in all 50 states, focusing on purchase mortgages to help Americans achieve homeownership. Fairway has experienced significant growth, funding over $65.8 billion in loans by 2020 and employing between 3,600 and over 10,000 team members across more than 345 branches.
Fairway offers a variety of mortgage loan products with competitive rates and personalized guidance throughout the process. Key services include quick pre-approvals through the FairwayNOW app, efficient processing, and a commitment to consistent communication. The company emphasizes a team-oriented culture and core values such as humility, trust, and service. Fairway also engages in philanthropic efforts through Fairway Cares, supporting various causes, including service dogs for veterans and disaster relief initiatives.</v>
          </cell>
          <cell r="R668">
            <v>1996</v>
          </cell>
        </row>
        <row r="669">
          <cell r="A669" t="str">
            <v>FM</v>
          </cell>
          <cell r="B669">
            <v>0</v>
          </cell>
          <cell r="C669">
            <v>6000</v>
          </cell>
          <cell r="D669" t="str">
            <v>insurance</v>
          </cell>
          <cell r="E669" t="str">
            <v>http://www.fm.com</v>
          </cell>
          <cell r="F669" t="str">
            <v>http://www.linkedin.com/company/fm</v>
          </cell>
          <cell r="G669" t="str">
            <v>Johnston</v>
          </cell>
          <cell r="H669" t="str">
            <v>Rhode Island</v>
          </cell>
          <cell r="I669" t="str">
            <v>industry leading engineering &amp; databased risk management &amp; commercial property insurance solution, engineering research, natural hazard resources, services, insurance policy design, insurance claims support, hazard risk assessment, hazard-specific loss prevention, hazard prevention, supply chain protection, business continuity, property insurance, b2b, risk engineering advice, natural disaster preparedness, risk management consulting, hazard mitigation during construction, manufacturing, engineering approach, certification programs, tailored insurance policies, business resilience, loss control services, property valuation methods, energy &amp; utilities, hazard-specific risk engineering, insurance product innovation, supply chain risk management, insurance, fire safety resources, climate risk assessment tools, hazard mitigation solutions, hazard identification, disaster risk reduction, explosion suppression systems, hazard-specific safety protocols, loss prevention programs, hazard-specific safety standards, hazard-specific fire protection systems, data-backed insights, construction &amp; real estate, risk management resources, certified loss prevention products, business risk analysis, climate change adaptation, property valuation, risk assessment, insurance policy flexibility, hazard prevention education, consulting, insurance solutions, engineering guidelines, broad coverage, hazard mitigation strategies, disaster recovery, risk mitigation, proactive loss prevention, flexible policies, risk exposure assessment, hazard-specific engineering solutions, hazard risk quantification, business hazard analysis, property risk evaluation, insurance policy customization, loss prevention, transportation &amp; logistics, insurance for industries, property hazards, operational efficiency, engineering standards, insurance industry standards, climate resilience, innovation, ignitable liquids fire prevention, engineering research and development, fire hazard mitigation, loss prevention education, insurance policy tailoring, equipment breakdown insurance, natural disaster risk resources, business continuity planning, hazard prevention training, direct insurance (except life, health, and medical) carriers, cargo insurance, hazard-specific loss prevention products, risk management, proactive risk management, long-term broker partnerships, business risk consulting, global insurance solutions, fire safety culture, commercial property insurance, business interruption coverage, fm advantage policy, provision policy, cyber resilience solutions, broker partnerships, hazard assessment, claims services, fire prevention, property appraisal, educational resources, fm resilience index, loss control visits, hot work resources, asset integrity, project services, ä¿é™©æ‰¿ä¿, é£Žé™©ç®¡ç†æ–¹æ¡ˆ, è´¢äº§ä¿é™©è§£å†³æ–¹æ¡ˆ, ä¸“å®¶åŸ¹è®­, å®šåˆ¶ä¿é™©æ”¿ç­–, å¤§åž‹å¤æ‚é£Žé™©, ç‹¬ç«‹è®¤è¯, fmå®¡æ‰¹, ç‰¹ç§è¡Œä¸šé™©, é£Žé™©æŠ¥è¡¨åˆ†æž, ç¾åŽæ¢å¤æ”¯æŒ, ç»¼åˆè´¢äº§ä¿é™©, é•¿æœŸä¼™ä¼´å…³ç³», å±æœºåº”å¯¹è®¡åˆ’, ä¸šåŠ¡æ¢å¤, çŽ¯ä¿è´£ä»»ä¿é™©, ä¸­å°ä¼ä¸šä¿é™©, é«˜é£Žé™©è¡Œä¸šä¿é™©, å•†ä¸šä¿é™©ç»çºªäºº, æ•°æ®é©±åŠ¨å†³ç­–, finance, distribution, mechanical or industrial engineering, financial services</v>
          </cell>
          <cell r="J669" t="str">
            <v>CloudFlare CDN, Outlook, CloudFlare Hosting, Microsoft Office 365, UltraDns, Slack, Salesforce, Emma, Google Tag Manager, ASP.NET, Ruxit, Bootstrap Framework, Mobile Friendly, Backbone JS Library, dynaTrace, SOASTA, SiteCore, Varnish, Flowplayer, Multilingual, Remote, AI, Azure Machine Learning, Databricks, Google Publisher Tag (GPT), MLflow, Python, PyTorch, R, scikit-learn, TensorFlow, Azure AI Search, Tint, Langchain, Flow, OpenAI Whisper, Gemini, Meta Llama 2, Microsoft Azure Monitor, Azure Application Insights, PowerBI Tiles, DAX, SQL, Power Query, Act!, Oracle Virtualization, Tor, Microsoft Outlook, Microsoft Teams, Microsoft Word, Microsoft Excel, Microsoft PowerPoint, GraphQL, Visual-Basic-.NET, Amazon EC2 Container Service, Google AdWords Conversion, Excel4Apps, Microsoft Office, FlipHTML5, CSS, DotNetNuke, C# (C Sharp), React, Javascript, Azure Devops, C#, Azure Data Factory, Azure Synapse Analytics, Microsoft Fabric, Figma, Salesforce CRM Analytics, OpenAI, Azure Analysis Services, Vector, Azure OpenAI Service, WorkFusion AI Digital Agents, Hugging Face, LlamaIndex, Intel, ClickMeter, Quip, Azure Active Directory B2C, Azure Active Directory Domain Services, Microsoft Active Directory Federation Services, CAT, AWS Multi-Factor Authentication, AWS Single Sign-On, SentenceTransformers, Less, Motorola, Microsoft SQL Server Reporting Services, GoToAssist (FASTchat), Spark, AT&amp;T, Mode, Bloomberg Professional Services, FactSet, Amazon Managed Workflows for Apache Airflow (MWAA), Workfront, Nevron Vision for SSRS, AMP, Gem, HTML Pro, Workday, LucidChart, Lucidspark, Copilot, ChatGPT, LinkedIn Ads, .NET, Azure Functions, PySpark, Scala, Docking &amp; MDI for WPF, Hibernate, Git, Veracode Static Analysis (SAST), Microsoft 365, TrakSYS, Anypoint API Manager, Azure Key Vault, Azure Service Bus, Azure Blob Storage, Microsoft Entra ID, NuGet, npm, JFrog, Azure Artifacts, Docker, Kubernetes, HELM, Veracode, Flyway, IDC, JWT, ER/Studio, Google AlloyDB for PostgreSQL, Apache Kafka, Adometry (Google), Cvent, Bloomberg AIM, Board, Frame, Barracuda Spam Firewall, Kona Web Application Firewall, Onit, ICP, Azure Data Lake Analytics, Visio, BASE, Electron, Homestead, Metadata Hub, LogIC, Google Cloud Machine Learning Engine, Azure Linux Virtual Machines, PitchBook, ADP Celergo, SAP BTP for Spend Management, iCIMS, Power BI Documenter, Microsoft PowerShell, Ivanti, ServiceNow</v>
          </cell>
          <cell r="K669">
            <v>750000000</v>
          </cell>
          <cell r="L669" t="str">
            <v>Debt Financing</v>
          </cell>
          <cell r="M669">
            <v>400000000</v>
          </cell>
          <cell r="N669">
            <v>45566</v>
          </cell>
          <cell r="O669">
            <v>8098200000</v>
          </cell>
          <cell r="Q669" t="str">
            <v>FM, formerly known as FM Global, is a prominent American mutual insurance company based in Johnston, Rhode Island. It specializes in commercial property insurance, loss prevention, and risk management services for large corporations around the globe. With over 50 offices in North America, Latin America, Europe, and Asia-Pacific, FM is dedicated to providing tailored solutions to high-risk industries.
Founded as Factory Mutuals and rebranded in 1999, FM employs nearly 2,000 engineers who conduct on-site evaluations to assess and mitigate risks such as fire, natural disasters, and cyber threats. The company offers a range of services, including commercial property insurance, independent testing and certification of loss prevention products, equipment breakdown reinsurance, and coverage for commercial shipping. FM also provides cyber resilience solutions and climate resilience tools, ensuring businesses can maintain continuity in the face of various challenges. Its proactive, engineering-focused approach is supported by global research centers that develop strategies to prevent losses.</v>
          </cell>
          <cell r="R669">
            <v>1835</v>
          </cell>
        </row>
        <row r="670">
          <cell r="A670" t="str">
            <v>Afni, Inc.</v>
          </cell>
          <cell r="B670">
            <v>0</v>
          </cell>
          <cell r="C670">
            <v>7900</v>
          </cell>
          <cell r="D670" t="str">
            <v>outsourcing/offshoring</v>
          </cell>
          <cell r="E670" t="str">
            <v>http://www.afni.com</v>
          </cell>
          <cell r="F670" t="str">
            <v>http://www.linkedin.com/company/afni</v>
          </cell>
          <cell r="G670" t="str">
            <v>Bloomington</v>
          </cell>
          <cell r="H670" t="str">
            <v>Illinois</v>
          </cell>
          <cell r="I670" t="str">
            <v>insurance subrogation, consumer collections, back office processing, claims handling, customer call centers, customer care amp loyalty, customer growth acquisition, customer care loyalty, customer growth amp acquisition, web chat digital engagement, web chat amp digital engagement, nearshore, offshore, outsourcing &amp; offshoring consulting, business process outsourcing, customer experience, bpo, scalable infrastructure, customer support channels, workforce management, services, b2b, digital support channels, customer loyalty programs, ai customer support, customer insights, ai-driven customer support, regulatory compliance, revenue growth, technology integration, industry verticals, client solutions, remote agent management, multichannel customer engagement, customer communication technology, customer loyalty, banking, technology, employee training, compliance standards, e-commerce, global customer support, multilingual contact centers, lead generation, digital engagement, customer engagement platforms, customer engagement metrics, customer communication optimization, contact center, customer data security, long-term relationships, customer feedback analysis, call center technology, operational efficiency, cloud-based solutions, multilingual support, customer retention strategies, debt collection, performance analytics, receivables management, cloud contact center, logistics, scalable solutions, digital transformation in customer service, debt recovery solutions, contact center solutions, digital communication channels, cloud contact solutions, self-service platforms, telephone call centers, digital transformation, crm integration, customer experience consulting, customer relationship analytics, customer retention, digital platforms, data security, innovative technology, customer service, customer engagement, voice support, customer support automation, customer satisfaction improvement, global operations, customized strategies, text messaging support, customer experience optimization, customized solutions, cost reduction, industry-specific customer solutions, customer engagement analytics, scalable contact centers, virtual contact centers, customer satisfaction tracking, digital customer service, data analytics, performance metrics, customer journey analytics, automated workflows, customer feedback tools, customer communication, remote workforce management, performance improvement, d2c, compliance, customer interaction management, customer relationship management, remote customer support, b2c, digital customer experience, cost-efficient solutions, customer data management, automated customer interactions, customer data analytics, multichannel support, remote support, customer journey mapping, analytics, consulting, customer communication channels, contact center scalability, customer interaction, multichannel communication support, customer service personalization, bpo services, energy, industry expertise, financial services, customer experience platforms, collections, p&amp;c insurance, customer support, acquisition and growth, care and retention, relationship management, subrogation, inbound services, outbound services, crm solutions, chat support, social media engagement, email support, strategic partnerships, market analysis, brand loyalty, regulatory requirements, client services, insurance expertise, training and development, sales solutions, self-service solutions, performance optimization, risk mitigation, community involvement, client retention, employee engagement, culture, brand equity, finance, outsourcing/offshoring, consumer internet, consumers, internet, information technology &amp; services, marketing &amp; advertising, sales, facilities services, computer &amp; network security, crm, enterprise software, enterprises, computer software, training &amp; development</v>
          </cell>
          <cell r="J670" t="str">
            <v>Outlook, Amazon AWS, Microsoft Azure Hosting, Campaign Monitor, Slack, Hubspot, Google translate API, Apache, Bootstrap Framework, Mobile Friendly, Google Tag Manager, YouTube, Remote, Avaya, AI, Dash, CET, SharePoint, Microsoft Office, Microsoft Dynamics 365, Kronos, ANGEL LMS, Pivotal tc Server, Rockwell Automation Services, Cisco Catalyst 9800 Series Wireless Controllers, Amazon Managed Streaming for Apache Kafka (Amazon MSK), .NET, Cisco VPN, Switch Concepts, React Router, Cisco Secure Firewall Management Center, Aruba Wireless Access Points, Ning, Gem, OpenAI, Azure OpenAI Service, Gemini, Azure Data Lake Storage, Azure App Service, Kubernetes, Azure Functions, Azure Application Insights, Azure AI Search, scikit-learn, PyTorch, TensorFlow, Fastapi, MLflow, Cisco Unified Intelligence Center, Cisco Meraki MS, Cisco Identity Services Engine, Palo Alto PA-5200 Series, Articulate Storyline 3, Rise, Camtasia, Vyond</v>
          </cell>
          <cell r="O670">
            <v>1000000000</v>
          </cell>
          <cell r="P670">
            <v>2</v>
          </cell>
          <cell r="Q670" t="str">
            <v>Afni, Inc. is a global business process outsourcing (BPO) company with nearly 90 years of experience in providing customer engagement solutions throughout the customer lifecycle. With a workforce of over 10,000 employees, Afni operates in the United States, the Philippines, and Mexico, offering scalable and flexible services to meet client needs.
The company specializes in various areas, including property and casualty (P&amp;C) insurance services, customer support services, and flexible staffing solutions through its Afni@Home program. Afni partners with businesses across multiple industries, such as insurance, financial services, telecommunications, healthcare, fitness, and media. The company's philosophy, "Better Begins Here," reflects its commitment to fostering a supportive work environment and investing in local communities.</v>
          </cell>
          <cell r="R670">
            <v>1936</v>
          </cell>
        </row>
        <row r="671">
          <cell r="A671" t="str">
            <v>Pinnacle Property Management Services</v>
          </cell>
          <cell r="B671">
            <v>0</v>
          </cell>
          <cell r="C671">
            <v>4500</v>
          </cell>
          <cell r="D671" t="str">
            <v>management consulting</v>
          </cell>
          <cell r="E671" t="str">
            <v>http://www.pinnaclepropertymanagement.com</v>
          </cell>
          <cell r="F671" t="str">
            <v>http://www.linkedin.com/company/pinnacle-family-of-companies</v>
          </cell>
          <cell r="G671" t="str">
            <v>Addison</v>
          </cell>
          <cell r="H671" t="str">
            <v>Texas</v>
          </cell>
          <cell r="I671" t="str">
            <v>real estate investments, consulting, property management, brokerage services, business consulting &amp; services, property portfolio optimization, real estate property managers, property management industry, real estate asset services, private owners, real estate investment strategies, residential property management, residential units, property management solutions, commercial real estate, property management firm, asset management, property maintenance, real estate investment, third-party management, tenant satisfaction, real estate, real estate portfolio, real estate service provider, property portfolio management, multifamily housing, property portfolio, customer service, real estate portfolio optimization, property management company, property management in the us, real estate management services, asset management platform, asset management services, commercial assets, tenant retention, software for property management, institutional investors, real estate services, services, asset management software, market research, maintenance services, real estate solutions, multifamily communities, property management software, tenant relations, commercial properties, government housing, property management technology, property management platform, real estate investment management, real estate asset management software, real estate asset management, property leasing, full-service property management, property operations, b2b, property owner services, commercial property management, cost containment, proactive asset management, tenant relations management, large-scale property management, operational efficiency, property management system, leasing, real estate management, property services, real estate development, financial reporting, leasing services, real estate portfolio management, rental listings, townhome rental, home rentals, real estate investing, tenant screening, monthly reporting, fair rent, pet-friendly housing, apartment leasing, vacancy management, tenant application, rental verification, landlord services, real estate transparency, occupancy rates, investor relations, rental markets, online applications, rental agreements, landlord responsibilities, property inspections, market analysis, real estate trends, maintenance requests, financial accountability, property advertising, local housing, community engagement, leasing support, house rental, home leasing, property value enhancement, rental pricing, property showcasing, leasing rates, urban living, family homes, investment properties, property analysis, rental solutions, customer trust, real estate performance, property features, enterprise software, enterprises, computer software, information technology &amp; services, management consulting</v>
          </cell>
          <cell r="J671" t="str">
            <v>Cloudflare DNS, CloudFlare Hosting, Mobile Friendly, WordPress.org, Google Font API, Apache, Ubuntu, Google Maps, reCAPTCHA, Remote</v>
          </cell>
          <cell r="Q671" t="str">
            <v>Pinnacle Property Management is a full-service property management company located in Greenville, North Carolina. They serve both residential tenants and property owners in Greenville and the surrounding areas. The company is committed to treating individuals with respect, ensuring safe environments, and providing responsive solutions to tenant issues.
For property owners, Pinnacle offers a range of services aimed at maximizing the profitability of real estate investments. This includes proactive property maintenance, transparent financial reporting, and effective occupancy management. For tenants, the company manages the rental application process, requiring online submissions and parental guarantees for applicants under 21.
Pinnacle Property Management advertises a variety of residential rental properties, including multi-bedroom townhomes, duplexes, and single-family homes. Their properties feature modern amenities such as luxury vinyl plank flooring, kitchen appliances, and in some cases, lawn care and basic cable services.</v>
          </cell>
          <cell r="R671">
            <v>1980</v>
          </cell>
        </row>
        <row r="672">
          <cell r="A672" t="str">
            <v>Roper Technologies, Inc.</v>
          </cell>
          <cell r="B672">
            <v>0</v>
          </cell>
          <cell r="C672">
            <v>19000</v>
          </cell>
          <cell r="D672" t="str">
            <v>information technology &amp; services</v>
          </cell>
          <cell r="E672" t="str">
            <v>http://www.ropertech.com</v>
          </cell>
          <cell r="F672" t="str">
            <v>http://www.linkedin.com/company/roper-industries</v>
          </cell>
          <cell r="G672" t="str">
            <v>Sarasota</v>
          </cell>
          <cell r="H672" t="str">
            <v>Florida</v>
          </cell>
          <cell r="I672" t="str">
            <v>industrial technology &amp; rf technology, roper39s operations are reported in four segments medical amp scientific imaging, energy systems controls, ropers operations are reported in four segments medical scientific imaging, energy systems amp controls, capital goods, software development, diversified technology, insurance technology, software as a service, capital deployment, regulatory compliance, construction project management, media measurement platforms, transportation platforms, water infrastructure, utilities, precision measurement, asset management software, life sciences analytics, market-specific data platforms, subscription models, software, industrial measurement, legal software, transportation freight matching, long-term growth strategy, strategic acquisitions, asset-light business, operational efficiency, software solutions, customer engagement, workflow management, capital allocation, long-term growth, industry-specific solutions, industrial automation, professional services software, media measurement, workflow automation, long-term shareholder value, healthcare, water industry solutions, market research, construction management, niche markets, medical technology, risk management, life sciences, construction bid management, government, life sciences software, market indices, construction, enterprise software, supply chain management, industry-specific saas, market-specific platforms, medical imaging, recurring revenue, precision measurement devices, specialized hardware and software, asset-light business model, business intelligence, industrial testing equipment, water meters, saas, operational excellence, asset management, services, application software, cash flow, workflow solutions, construction technology, software licensing, market-leading brands, transportation &amp; logistics, water meters and sensors, technology-enabled products, investment management, asset-light software companies, precision measurement technology, information, water industry, network software, transportation logistics, medical devices, high recurring revenue streams, high-margin markets, data analytics, b2b, customer relationship management, innovation, cloud-based solutions, market-leading niche businesses, predictive analytics, market capitalization, media analytics, market leadership, medical device innovation, technology, business management software, financial analytics, project intelligence, data insights, laboratory informatics, automated solutions, healthcare management, compliance solutions, document management, case management, time and billing systems, market-leading businesses, financial forecasting, remote monitoring, employee badge systems, education management software, nutrition service management, secure authentication, service management software, trend analysis, patient care solutions, contract modeling, student success tools, safety monitoring, hospital operations, resource planning, integration solutions, automation technology, auditing tools, legal, energy &amp; utilities, information technology &amp; services, computer software, mechanical or industrial engineering, health care, health, wellness &amp; fitness, hospital &amp; health care, enterprises, logistics &amp; supply chain, analytics, financial services, crm, sales</v>
          </cell>
          <cell r="J672" t="str">
            <v>Amazon SES, Outlook, Drupal, Sage Intacct, Adobe Marketing Cloud, Slack, Remote, Guidewire BillingCenter</v>
          </cell>
          <cell r="K672">
            <v>5625000000</v>
          </cell>
          <cell r="L672" t="str">
            <v>Debt Financing</v>
          </cell>
          <cell r="M672">
            <v>2000000000</v>
          </cell>
          <cell r="N672">
            <v>45870</v>
          </cell>
          <cell r="O672">
            <v>7902500000</v>
          </cell>
          <cell r="Q672" t="str">
            <v>Roper Technologies, Inc. is a diversified technology company founded in 1890 in Rockford, Illinois. It is publicly traded on the New York Stock Exchange under the symbol ROP and is part of the S&amp;P 500, Fortune 1000, and Russell 1000 Indexes. As of 2022, Roper ranks as the seventh largest software company in the United States, with annual revenues of $4.6 billion.
Originally focused on manufacturing gas stoves and home appliances, Roper transformed its business model under CEO Derrick Key from 1991 to 2001. The company shifted towards vertical software products for niche markets, acquiring firms in testing, measurement, and digital imaging. Roper develops a range of products, including software solutions, engineered products, medical and scientific imaging products, RF technology, and industrial technology systems. The company targets niche oligopolies to drive profitable growth and cash flow.</v>
          </cell>
          <cell r="R672">
            <v>1981</v>
          </cell>
        </row>
        <row r="673">
          <cell r="A673" t="str">
            <v>Diversified Maintenance</v>
          </cell>
          <cell r="B673">
            <v>0</v>
          </cell>
          <cell r="C673">
            <v>10000</v>
          </cell>
          <cell r="D673" t="str">
            <v>facilities services</v>
          </cell>
          <cell r="E673" t="str">
            <v>http://www.diversifiedm.com</v>
          </cell>
          <cell r="F673" t="str">
            <v>http://www.linkedin.com/company/diversified-maintenance-systems-llc</v>
          </cell>
          <cell r="G673" t="str">
            <v>Tampa</v>
          </cell>
          <cell r="H673" t="str">
            <v>Florida</v>
          </cell>
          <cell r="I673" t="str">
            <v>industrialprocess cleaning, parking lot cleaning, commercial cleaning, landscaping, floor care restoration, roof top debris cleaning, ceiling tile replacement, light maintenance, window cleaning, power washing, carpet care, porter services, special projects, floor care amp restoration, quality monitoring, education, technological innovation, environmental sustainability, aerospace, sustainability, quality assurance, cleaning services, interior services, industry-specific solutions, b2b, sustainability initiatives, emergency response, logistics, customized maintenance plans, green operations, banks &amp; financial, vendor management, retail, nationwide support, operational efficiency, community engagement, innovation, inclusive workplace culture, performance management, services, industry-specific maintenance, manufacturing, safety programs, cost efficiency, facility maintenance, food production, client satisfaction, healthcare, real-time quality audits, vendor partnerships, safety, supplier diversity, client-specific kpis, customer relationships, comprehensive service, facilities management, offices, government, real-time analytics, pharmaceuticals, employee training, employee development programs, critical environments, facility transition services, janitorial services, maintenance services, risk management, safety protocols, field management, vendor qualification process, facility management, exterior maintenance, finance, distribution, consumer products &amp; retail, transportation &amp; logistics, energy &amp; utilities, construction &amp; real estate, environmental services, renewables &amp; environment, mechanical or industrial engineering, health care, health, wellness &amp; fitness, hospital &amp; health care, medical, facilities services, financial services</v>
          </cell>
          <cell r="J673" t="str">
            <v>Sendgrid, Gmail, Outlook, Google Apps, MailChimp SPF, Microsoft Office 365, DigitalOcean, Slack, Salesforce, WordPress.org, Bootstrap Framework, Google Tag Manager, Vimeo, Mobile Friendly, Gauges, Nginx, Remote, Buffer, Tor, Act!, Quip, AMP, Ning</v>
          </cell>
          <cell r="L673" t="str">
            <v>Merger / Acquisition</v>
          </cell>
          <cell r="M673">
            <v>0</v>
          </cell>
          <cell r="N673">
            <v>45717</v>
          </cell>
          <cell r="O673">
            <v>300000000</v>
          </cell>
          <cell r="Q673" t="str">
            <v>Diversified Maintenance is a facilities maintenance and janitorial services company based in Tampa, Florida. Founded in 1973, it generates approximately $1.1 billion in annual revenue and employs around 10,000 people. The company offers a wide range of services, including janitorial and housekeeping solutions, labor managed services, floor care services, and integrated facilities maintenance.
The company focuses on providing customized services tailored to various industries and is committed to innovation in facility management. Diversified Maintenance has pursued growth through strategic acquisitions, enhancing its market reach and service offerings. Its philosophy centers on building strong customer relationships and positioning itself as a trusted professional in the industry.</v>
          </cell>
          <cell r="R673">
            <v>1997</v>
          </cell>
        </row>
        <row r="674">
          <cell r="A674" t="str">
            <v>Rubbermaid Commercial Products</v>
          </cell>
          <cell r="B674">
            <v>0</v>
          </cell>
          <cell r="C674">
            <v>11000</v>
          </cell>
          <cell r="D674" t="str">
            <v>plastics</v>
          </cell>
          <cell r="E674" t="str">
            <v>http://www.rubbermaidcommercial.com</v>
          </cell>
          <cell r="F674" t="str">
            <v>http://www.linkedin.com/company/rubbermaid-commercial-products</v>
          </cell>
          <cell r="G674" t="str">
            <v>Huntersville</v>
          </cell>
          <cell r="H674" t="str">
            <v>North Carolina</v>
          </cell>
          <cell r="I674" t="str">
            <v>plastics manufacturing, facility management, commercial products, stadiums, cleaning equipment, sustainability, microfiber cleaning tools, recycling solutions, waste containers, food storage containers, strategic acquisitions, outdoor waste stream labels, recycling and waste diversion, microfiber systems, manufacturing, sustainable waste containers, e-commerce, restaurants, outdoor waste containers, operational efficiency, healthcare, innovation, outdoor waste management solutions, safety signs, outdoor equipment, barriers and cones, safety and hygiene compliance, environmental responsibility, safety and hazard signage, retail, automated hygiene systems, microfiber pathogen removal efficacy, foodservice equipment, outdoor safety barriers, waste management, commercial cleaning, property management, automated restroom hygiene, hospital safety and sanitation, global reach, disinfectant dispensers, iconic waste containers, disinfectant and sanitizer dispensers, microfiber cleaning cloths, food storage solutions, airports, institutional solutions, microfiber for infection control, microfiber cleaning for healthcare, innovative solutions, material handling, hospital safety signage, foodservice solutions, hospital-grade safety products, safety and hygiene products, stadium waste management, hospital safety products, material handling equipment, hospital waste containers, microfiber pathogen removal, safety and hazard signs, hospitality, heavy use environments, recycling stations, b2b, offices, safety and hygiene, microfiber cleaning for infection prevention, safety products, automated soap dispensers, high-traffic area waste management, outdoor waste management, recycling station customization, odor control products, food storage, safety and security, microfiber cleaning, hazard signs, product innovation, government, hospital hygiene solutions, medical equipment and supplies manufacturing, healthcare supplies, outdoor recycling solutions, trusted industry leader, outdoor waste diversion, sustainability initiatives, durable products, washroom dispensers, heavy-duty carts, foodservice sanitation, durable materials, barriers, automated soap systems, cleaning services, material transport carts, recycling bins, safety signage, outdoor waste and recycling, outdoor containers, safety barriers, microfiber pathogen removal claims, safety barriers and cones, washroom hygiene, automated washroom systems, cleaning systems, outdoor waste receptacles, recycling compliance solutions, odor control, waste stream labels, hygiene solutions, safety standards, brute containers, slim jim containers, utility carts, cleaning accessories, automated sanitizers, washroom solutions, safety cones, food service containers, hazard barriers, spill pads, housekeeping carts, utility refuse containers, decorative refuse, touch-free dispensers, hand hygiene, automatic faucets, electronic flushers, performative waste disposal, motorized carts, heavy-duty storage, sanitary receptacles, environmental sustainability, custom labels, workstations, cleaning tools, efficiency improvement, surface care, sustainable products, ergonomic design, resin containers, bulk trucks, order picking carts, collection bins, water management solutions, sanitizing stations, healthcare cleaning products, industrial waste receptacles, low-profile dispensers, hands-free operation, modular systems, heavy-duty utility carts, mobile workstations, food, hospital, outdoor, safety, durability, microfiber, recycling, foodservice, washroom, automated dispensers, infection control, chemicals, environmental services, renewables &amp; environment, mechanical or industrial engineering, consumer internet, consumers, internet, information technology &amp; services, health care, health, wellness &amp; fitness, hospital &amp; health care, enterprise software, enterprises, computer software, leisure, travel &amp; tourism, consumer goods</v>
          </cell>
          <cell r="J674" t="str">
            <v>CSC Corporate Domains, Outlook, Microsoft Office 365, CloudFlare Hosting, TubeMogul, VueJS, Brightroll, Umbraco, Pardot, Facebook Custom Audiences, Google Tag Manager, Facebook Widget, DoubleClick Floodlight, Mobile Friendly, YouTube, reCAPTCHA, Facebook Login (Connect), Remote</v>
          </cell>
          <cell r="O674">
            <v>100000000</v>
          </cell>
          <cell r="Q674" t="str">
            <v>Rubbermaid Commercial Products (RCP) is a global manufacturer based in Huntersville, North Carolina, specializing in durable products for commercial and institutional markets. Established as a separate entity in 1968, RCP has a rich history that began in 1958 with the sale of doormats and bathmats to hotels. The company is known for its innovative solutions, including the iconic BRUTEÂ® container and the first resin mop bucket.
RCP offers a wide range of products across six core categories: waste handling, cleaning and sanitary maintenance, material transport, away-from-home washroom, safety, and food services. Their products are designed for toughness and ease of use, with features like touch-free automated soap systems and advanced cleaning tools. RCP emphasizes sustainability by using recycled materials and provides warranties on many items, ensuring long-lasting performance. Their products are utilized in various settings, including hospitals, hotels, and airports, focusing on user wellbeing and productivity.</v>
          </cell>
          <cell r="R674">
            <v>1968</v>
          </cell>
        </row>
        <row r="675">
          <cell r="A675" t="str">
            <v>Flagstar Bank</v>
          </cell>
          <cell r="B675">
            <v>0</v>
          </cell>
          <cell r="C675">
            <v>7000</v>
          </cell>
          <cell r="D675" t="str">
            <v>banking</v>
          </cell>
          <cell r="E675" t="str">
            <v>http://www.flagstar.com</v>
          </cell>
          <cell r="F675" t="str">
            <v>http://www.linkedin.com/company/flagstar-bank</v>
          </cell>
          <cell r="G675" t="str">
            <v>Hicksville</v>
          </cell>
          <cell r="H675" t="str">
            <v>New York</v>
          </cell>
          <cell r="I675" t="str">
            <v>government banking, insurance, savings, business banking, small business banking, investing, mortgage, commercial banking, retail banking, personal financial services, banks, finance, small business loans, refinancing, personalized financial planning, mortgage products, corporate finance, cybersecurity, credit cards, checking accounts, education, ira accounts, rebranding, community investment, customer data protection, community development, services, banking security, cybersecurity measures, financial services, consumer banking, banking digital transformation, digital payments, community outreach programs, digital banking, online banking platform, mortgage lending, regional expansion, personalized service, risk management, private banking, savings accounts, regional market strategy, asset management solutions, financial solutions, capital markets, healthcare, wealth management services, community involvement, wealth planning, acquisition, mortgage refinancing, certificates of deposit, loan management, investment management, financial technology integration, banking technology innovation, retail, small business financing, banking and finance, investment services, asset management, online banking, banking, customer experience enhancement, commercial loans, debit cards, home loans, financial planning, loan servicing technology, home equity loans, regional bank, customer data security, mobile banking app, wealth management, educational savings, financial advisory, high-growth market focus, digital banking solutions, customer engagement, acquisition strategy, banking cybersecurity, bank technology, personal savings accounts, mortgage origination, digital payments system, market growth, customer service, refinance solutions, cds, loan servicing, mobile banking, customer experience, regional banking expansion, customer-centric banking, home mortgage, mobile app, asset protection, community banking, high-growth markets, digital security in banking, commercial banking services, banking technology, personal banking, money market accounts, iras, mortgages, home equity solutions, business lines of credit, treasury management, cash flow improvement, budgeting tools, financial calculators, customer support, atm access, branch locations, retirement accounts, education savings accounts, health savings accounts, mobile wallet, zelle payments, fraud management, personal loans, business mortgages, financial guidance, deposit insurance, credit card rewards, promotional interest rates, cash-out refinance, custom banking solutions, diversity equity inclusion, b2b, b2c, health care, health, wellness &amp; fitness, hospital &amp; health care, financial consulting, consulting, management consulting, banks &amp; credit unions, mortgage brokers, real estate</v>
          </cell>
          <cell r="J675" t="str">
            <v>Cloudflare DNS, Sendgrid, ExactTarget, Outlook, Microsoft Office 365, CloudFlare Hosting, Taboola Newsroom, TubeMogul, Oracle Cloud, CloudFlare, OneTrust, Appcues, React Redux, The Trade Desk, MongoDB, Salesforce Live Agent, Amazon SES, Salesforce, Google Play, Ruby On Rails, New Relic, Shutterstock, Woo Commerce, Bootstrap Framework, Facebook Custom Audiences, Google Analytics, Sonobi, Wordpress.com, Shopify, Google Font API, Mobile Friendly, Google Tag Manager, Yelp, BugHerd, Linkedin Marketing Solutions, Google AdSense, Google Maps, reCAPTCHA, Facebook Login (Connect), Quantcast, WordPress.org, Google Plus, Bing Ads, Media.net, Typekit, DoubleClick, Facebook Widget, Squarespace ECommerce, Remote, Microsoft Excel, Microsoft Office, ServiceNow Configuration Management Database, Microsoft PowerPoint, Google AdWords Conversion, Saba Talentlink, Ning, Workday, Varicent, NICE, Python, SQL, Tableau, SAS Enterprise Guide, Microsoft SQL Server Reporting Services, Cisco DNA Spaces, Harmony Email &amp; Collaboration, Excel4Apps, Adobe, Visio, Oasis-7, Salesforce CRM Analytics, CLEAR, CAT, BASE, Sprinklr, SharePoint, Archer, SWIFT, Secured MVC Forum on Windows 2012 R2, Microsoft Teams, Microsoft Teams Rooms, FIS, Coupa, nCino Cloud Banking Platform, Zelle, Ansible, , Hi-Media Performance, Oracle Analytics Cloud, Azure Linux Virtual Machines, Amazon Associates, Microsoft Application Insights, accessiBe, Gem, Eyefinity OfficeMate, PL/SQL, PowerBI Tiles, Nevron Vision for SSRS, Palo Alto Next-Generation Firewall (NGFW), Ausgezeichnet</v>
          </cell>
          <cell r="L675" t="str">
            <v>Merger / Acquisition</v>
          </cell>
          <cell r="M675">
            <v>0</v>
          </cell>
          <cell r="N675">
            <v>44896</v>
          </cell>
          <cell r="O675">
            <v>4695000000</v>
          </cell>
          <cell r="P675">
            <v>11</v>
          </cell>
          <cell r="Q675" t="str">
            <v>Flagstar Bank, N.A. is a commercial bank based in Troy, Michigan, with regional headquarters in Hicksville, New York. It operates as a wholly owned subsidiary of Flagstar Financial, Inc., a significant regional banking holding company with $92.2 billion in consolidated assets as of June 30, 2025. Founded in 1987, Flagstar has grown through acquisitions and rebranding, adopting its current name in 1996.
The bank offers a range of services, including consumer and commercial banking, mortgage lending, and financial services. Its Flagstar Mortgage division operates nationally through a network of approximately 3,000 third-party originators. With 435 branches across the Northeast, Midwest, Southeast, and West Coast, Flagstar is well-positioned in the banking sector and continues to expand its operations.</v>
          </cell>
          <cell r="R675">
            <v>1987</v>
          </cell>
        </row>
        <row r="676">
          <cell r="A676" t="str">
            <v>PSG Global Solutions</v>
          </cell>
          <cell r="B676">
            <v>0</v>
          </cell>
          <cell r="C676">
            <v>4000</v>
          </cell>
          <cell r="D676" t="str">
            <v>staffing &amp; recruiting</v>
          </cell>
          <cell r="E676" t="str">
            <v>http://www.psgglobalsolutions.com</v>
          </cell>
          <cell r="F676" t="str">
            <v>http://www.linkedin.com/company/psg-global-solutions</v>
          </cell>
          <cell r="G676" t="str">
            <v>Marina del Rey</v>
          </cell>
          <cell r="H676" t="str">
            <v>California</v>
          </cell>
          <cell r="I676" t="str">
            <v>job board recruiting, research, administrative support, talent sourcing platforms, candidate engagement automation, recruitment process automation, services, healthcare recruitment support, recruitment process optimization software, ai in healthcare recruitment, global workforce, recruitment automation, recruitment support services, high-volume recruiting, employment placement agencies and executive search services, recruitment workflow optimization, recruitment efficiency tools, recruitment support, staffing industry technology, high-volume recruitment support, candidate experience platforms, talent management, recruitment workflow automation, high-volume hiring, information technology and services, recruitment data analytics, candidate screening, scalable recruitment, recruitment technology innovation, ai-driven hiring, candidate engagement technology, global talent acquisition, candidate management, ai in staffing industry, candidate evaluation tools, candidate screening software, candidate experience enhancement, candidate engagement platforms, high-volume staffing solutions, staffing solutions, candidate evaluation, workforce management, automated background checks, payroll, healthcare workforce automation, ai-enabled talent acquisition, ai in recruitment, workforce solutions, candidate sourcing, workforce optimization, healthcare staffing technology, credentialing technology, automated credentialing, ai-powered candidate screening, analytics, offshore recruiting, credentialing, background screening software, recruitment optimization, client-specific recruitment, b2b, recruitment process optimization, global talent solutions, talent acquisition, global talent sourcing platforms, offshore recruitment support, offshore talent sourcing, ai-powered recruitment, candidate experience optimization, candidate experience, recruitment process outsourcing, healthcare staffing, background checks, staffing industry solutions, rpo, global delivery model, ai in candidate evaluation, cost-effective hiring, recruitment efficiency, recruitment metrics, candidate relationship management, global recruitment technology, healthcare staffing ai, offshore recruitment, recruitment analytics software, recruitment analytics, recruitment data management, recruitment process digitization, offshore recruitment technology, credentialing services, recruitment technology, high-volume contact center staffing, candidate management systems, cost reduction in hiring, candidate screening automation, recruitment automation tools, staffing and recruitment, client management software, recruitment ai tools, healthcare recruitment, offshore staffing solutions, healthcare credentialing software, workforce solutions technology, offshore staffing, consulting, client-specific solutions, global workforce management software, candidate relationship management ai, candidate engagement ai, staffing industry, talent acquisition technology, candidate engagement, proprietary technology, talent sourcing, recruitment process improvement, ai-driven candidate matching, recruitment analytics and insights, recruitment technology platform, sourcing solutions, screening candidates, recruiting support, contact center solutions, employee onboarding, automated recruiting, technology integration, cost reduction, quality improvement, hiring efficiency, pre-employment screening, job board optimization, ppc advertising, video interviews, online assessments, programmatic job ads, candidate nurturing, data-driven recruitment, high volume recruiting, cloud-based solutions, staffing technology, employee retention strategies, diversity hiring, branded talent acquisition, frequent hiring, integrated recruitment technology, workforce planning, continuous improvement, client management, custom sourcing strategies, ats integration, operational excellence, bpo solutions, client satisfaction, global sourcing strategies, healthcare workforce management, performance metrics, healthcare, information technology &amp; services, health care, health, wellness &amp; fitness, hospital &amp; health care</v>
          </cell>
          <cell r="J676" t="str">
            <v>Salesforce, Route 53, Mimecast, Outlook, Microsoft Office 365, Amazon AWS, Gmail, Google Apps, Pardot, WP Engine, OneTrust, Slack, Google Font API, Mobile Friendly, New Relic, Google Tag Manager, YouTube</v>
          </cell>
          <cell r="K676">
            <v>300000000</v>
          </cell>
          <cell r="L676" t="str">
            <v>Merger / Acquisition</v>
          </cell>
          <cell r="M676">
            <v>300000000</v>
          </cell>
          <cell r="N676">
            <v>44835</v>
          </cell>
          <cell r="O676">
            <v>15860000</v>
          </cell>
          <cell r="Q676" t="str">
            <v>PSG Global Solutions is a prominent provider of customized recruitment process outsourcing (RPO) services, focusing on high-volume and partial-cycle recruiting. Founded in 2008 and based in Marina del Rey, California, the company has expanded from 10 employees to nearly 2,000 worldwide. PSG operates an offshore-led delivery model with centers in the Philippines and India, complemented by U.S.-based recruiters, ensuring 24/7 support. In 2022, PSG was acquired by Teleperformance, enhancing its technology and operational synergies.
The company offers modularized RPO solutions that include high-volume sourcing, screening, and recruitment support, as well as credentialing and compliance services for healthcare. PSG's core product, Anna, is a multilingual AI-powered recruiting assistant that automates various recruiting processes. PSG serves a diverse range of industries, including healthcare, BFSI, retail, logistics, and manufacturing, providing tailored, data-driven solutions to help organizations streamline their hiring processes.</v>
          </cell>
          <cell r="R676">
            <v>2008</v>
          </cell>
        </row>
        <row r="677">
          <cell r="A677" t="str">
            <v>Sutherland Healthcare Solutions</v>
          </cell>
          <cell r="B677">
            <v>0</v>
          </cell>
          <cell r="C677">
            <v>4300</v>
          </cell>
          <cell r="D677" t="str">
            <v>hospital &amp; health care</v>
          </cell>
          <cell r="F677" t="str">
            <v>http://www.linkedin.com/company/sutherland_healthcare_solutions</v>
          </cell>
          <cell r="G677" t="str">
            <v>Clifton</v>
          </cell>
          <cell r="H677" t="str">
            <v>New Jersey</v>
          </cell>
          <cell r="I677" t="str">
            <v>provider data management, ehr optimization, population payment services, population amp payment services, him, experience consulting, consumerism, full business office, hit services, patient member engagement, revenue cycle, claims processing, patient amp member engagement, contact center, credentialing, coding, analytics, icd10, hospitals &amp; health care, information technology &amp; services, hospital &amp; health care</v>
          </cell>
          <cell r="Q677" t="str">
            <v>Sutherland Healthcare Solutions is a digital transformation specialist dedicated to the healthcare industry, with over 18 years of experience. As part of Sutherland Global, which has 38 years of industry expertise, the company employs more than 5,000 healthcare professionals across 15 global locations. Sutherland Healthcare partners with over 75 healthcare clients, focusing on long-term collaborations.
The company offers a range of services through its Digital Engineering team, including product engineering, data engineering, intelligent automation, and cloud enablement. Sutherland Healthcare utilizes over 40 proprietary digital platforms to enhance efficiency and reduce costs. Key solutions include SmartHealthConnect for managing healthcare data, Sutherland SmartCredÂ® for streamlined provider outreach, and Sutherland ConnectÂ® for customer engagement. The company serves various segments, including health systems, payers, and government healthcare entities, and maintains a strong focus on AI-driven, human-centric solutions to improve both financial and clinical performance.</v>
          </cell>
          <cell r="R677">
            <v>1986</v>
          </cell>
        </row>
        <row r="678">
          <cell r="A678" t="str">
            <v>CaptionCall by Sorenson</v>
          </cell>
          <cell r="B678">
            <v>0</v>
          </cell>
          <cell r="C678">
            <v>7500</v>
          </cell>
          <cell r="D678" t="str">
            <v>telecommunications</v>
          </cell>
          <cell r="E678" t="str">
            <v>http://www.captioncall.com</v>
          </cell>
          <cell r="F678" t="str">
            <v>http://www.linkedin.com/company/captioncallbysorenson</v>
          </cell>
          <cell r="G678" t="str">
            <v>Taylorsville</v>
          </cell>
          <cell r="H678" t="str">
            <v>Utah</v>
          </cell>
          <cell r="I678" t="str">
            <v>software, information technology, hard of hearing, hearing disability, captioned telephones, hardware, information technology &amp; services</v>
          </cell>
          <cell r="J678" t="str">
            <v>Route 53, Outlook, Microsoft Office 365, Sigma</v>
          </cell>
          <cell r="O678">
            <v>968200000</v>
          </cell>
          <cell r="Q678" t="str">
            <v>CaptionCall by Sorenson offers captioned telephone services tailored for individuals who are hard-of-hearing, Deaf, or seniors experiencing hearing loss. The service provides real-time captions during phone calls, enhancing communication and confidence for users. CaptionCall operates through dedicated captioned phones and a mobile app, ensuring ongoing support and upgrades.
The core offering is the captioned phone service, which allows users to receive real-time captions during standard phone calls. The CaptionCall mobile app is available for both iPhone and Android, enabling users to make and receive captioned calls on the go. Additionally, CaptionCall provides a specialized no-cost captioning service for Veterans with hearing loss through the Sound Off Project. The company also features a referral program to help patients qualify for its services.</v>
          </cell>
          <cell r="R678">
            <v>2010</v>
          </cell>
        </row>
        <row r="679">
          <cell r="A679" t="str">
            <v>Bank of Texas</v>
          </cell>
          <cell r="B679">
            <v>0</v>
          </cell>
          <cell r="C679">
            <v>5100</v>
          </cell>
          <cell r="D679" t="str">
            <v>financial services</v>
          </cell>
          <cell r="E679" t="str">
            <v>http://www.bankoftexas.com</v>
          </cell>
          <cell r="F679" t="str">
            <v>http://www.linkedin.com/company/bank-of-texas</v>
          </cell>
          <cell r="G679" t="str">
            <v>Dallas</v>
          </cell>
          <cell r="H679" t="str">
            <v>Texas</v>
          </cell>
          <cell r="I679" t="str">
            <v>wealth management, personal services, business services, mortgage, banking and finance, community investment funds, b2c, community development programs, community support programs, investment services, deposits and loans, community outreach services, financial services, community involvement strategies, community partnership programs, community engagement programs, community outreach programs, auto loans, services, community support, banking technology, community involvement, retail, community development funding, banking branches, financial technology, credit cards, texas-based bank, community banking expertise, risk management, wealth advisory, deposits, community focus, loan solutions, community growth, digital banking, community programs, banking, community involvement programs, community outreach campaigns, investment management, community development, financial planning, banking services, mobile app, mobile banking, community service programs, credit solutions, community outreach efforts, community banking solutions, community partnerships, personal banking, community engagement strategies, commercial banking, community development initiatives, relationship banking, community support networks, volunteer programs, financial advisory, community investment initiatives, local community support, community investment, community impact, community service initiatives, community-focused banking, local economic support, customer service, mortgages, online account management, banking industry, community grants, online banking, community impact investing, community financial services, community initiatives, community donations, community banking services, community support services, community development loans, community service projects, loan products, bank branches, community service, financial stability, community banking, community engagement, community outreach, cash flow management, loans, community support initiatives, estate planning, business banking, savings accounts, checking accounts, home loans, personal loans, line of credit, retirement services, mineral management, trust services, financial literacy, business solutions, corporate social responsibility, financial advising, portfolio performance, strategic investments, insurance services, specialty asset management, sustainable banking, economic development, market insights, banking partnerships, diversity in banking, fundraising strategies, lending services, job creation, charitable contributions, client relationships, economic mobility, nonprofit support, banking accessibility, wealth preservation, holistic financial advice, finance, non-profit, b2b, finance technology, information technology &amp; services, financial consulting, consulting, management consulting, law practice, legal services, nonprofit organization management</v>
          </cell>
          <cell r="J679" t="str">
            <v>Salesforce, UltraDns, Mailchimp Mandrill, SMTP.com, Outlook, Marketo, Microsoft Office 365, Amazon AWS, React, The Trade Desk, Amazon SES, Google Maps, Google Font API, Eloqua, Google Play, reCAPTCHA, Mobile Friendly, Google Tag Manager, Vimeo, Bing Ads, iTunes, Linkedin Marketing Solutions, Bootstrap Framework, New Relic, Remote</v>
          </cell>
          <cell r="O679">
            <v>1257779000</v>
          </cell>
          <cell r="Q679" t="str">
            <v>Bank of Texas is a diversified financial services company with over 100 years of experience. It operates in multiple states, including Texas, Arizona, Arkansas, Colorado, Kansas, Missouri, and New Mexico, providing services to clients on a national scale. 
The bank offers a range of personal and business financial services, such as checking accounts, home loans, and mortgages. Bank of Texas has also achieved an Outstanding Community Reinvestment Act (CRA) rating for the last 12 years, reflecting its commitment to community service and responsible lending practices.</v>
          </cell>
          <cell r="R679">
            <v>1910</v>
          </cell>
        </row>
        <row r="680">
          <cell r="A680" t="str">
            <v>KellyConnect | Contact Center Solutions</v>
          </cell>
          <cell r="B680">
            <v>0</v>
          </cell>
          <cell r="C680">
            <v>7500</v>
          </cell>
          <cell r="D680" t="str">
            <v>consumer services</v>
          </cell>
          <cell r="E680" t="str">
            <v>http://www.kellyconnect.com</v>
          </cell>
          <cell r="F680" t="str">
            <v>http://www.linkedin.com/company/kelly-connect</v>
          </cell>
          <cell r="G680" t="str">
            <v>Troy</v>
          </cell>
          <cell r="H680" t="str">
            <v>Michigan</v>
          </cell>
          <cell r="I680" t="str">
            <v>outcomebased solutions, talent management, outsourcing, contact center, agent performance optimization, b2c, healthcare services, information technology &amp; services, remote contact center, content filtering, e-commerce, services, cloud-based platforms, customer support, multichannel communication, remote work solutions, remote onboarding, data analytics, contact center services, b2b, business process outsourcing, digital fraud detection, virtual agents, multilingual content moderation, interaction management, brand safety, flexible workforce, client satisfaction, content review, recruiting, content moderation, content moderation solutions, multichannel support, d2c, digital customer support, cloud-based solutions, real-time reporting, performance management, security protocols, it/helpdesk support, talent acquisition, assessment tools, digital customer engagement, cost efficiency, multilingual support, employee retention strategies, agent engagement, virtual contact centers, quality assurance systems, fraud prevention, pharma support services, customer support trends, consulting, digital learning systems, customer feedback analysis, workforce management, offshore contact centers, multichannel interaction, customer experience, remote agent training, ai-powered support, performance analytics, remote workforce management, scalable solutions, it support, agent training, nearshore contact centers, performance dashboards, medtech &amp; pharma, quality assurance, copc cx standard, medtech customer support, online marketplace support, contact center outsourcing, healthcare contact centers, data security, industry-specific solutions, customer satisfaction metrics, digital transformation, customer journey mapping, operational efficiency, retail, learning management, training modules, medtech &amp; pharma support, agent onboarding, client customization, security compliance, scalability options, data-driven insights, remote helpdesk support, customer retention strategies, customer support automation, automation tools, telephone call centers, scalable contact solutions, ai integration, contact center solutions, helpdesk services, remote monitoring, custom solutions, cx solutions, hybrid agents, customer satisfaction, scalability, consultation services, diagnostic assessments, business continuity, agent retention, technology integration, custom strategies, complaint management, real-time support, e-commerce solutions, flexible staffing, international outsourcing, nearshoring, call center optimization, employee engagement, kpi management, strategic partnerships, client trust, seamless integration, service desk operations, cross-channel support, healthcare, finance, manufacturing, consumer products &amp; retail, health care, health, wellness &amp; fitness, hospital &amp; health care, consumer internet, consumers, internet, computer &amp; network security, facilities services, financial services, mechanical or industrial engineering</v>
          </cell>
          <cell r="J680" t="str">
            <v>Outlook, Slack, Hubspot, Salesforce, Linkedin Widget, Facebook Custom Audiences, Facebook Login (Connect), Krux, Mobile Friendly, Bing Ads, DoubleClick, Facebook Widget, Linkedin Login, Google Tag Manager, Google Dynamic Remarketing, Linkedin Marketing Solutions, Quantcast, DoubleClick Conversion, Remote</v>
          </cell>
          <cell r="O680">
            <v>523900000</v>
          </cell>
          <cell r="Q680" t="str">
            <v>KellyConnect is a division of Kelly Services that specializes in Business Process Outsourcing (BPO) for contact centers. Founded in 2010, it offers customized workforce and outsourcing solutions that support various operational models, including brick-and-mortar, hub-and-spoke, and fully virtual work-from-home setups. The company focuses on optimizing operations and enhancing customer satisfaction through scalable and flexible solutions.
KellyConnect provides comprehensive contact center management services, including outsourcing and staffing for customer service, sales, and technical support. It also offers workforce solutions with virtual models and training, as well as optimization and consulting services to balance people, processes, and technology. The company serves a wide range of industries, including biotechnology, healthcare, and eCommerce, and emphasizes a people-first approach, leveraging technology and operational excellence to meet client needs.</v>
          </cell>
          <cell r="R680">
            <v>2010</v>
          </cell>
        </row>
        <row r="681">
          <cell r="A681" t="str">
            <v>Defense Contract Audit Agency</v>
          </cell>
          <cell r="B681">
            <v>0</v>
          </cell>
          <cell r="C681">
            <v>3800</v>
          </cell>
          <cell r="D681" t="str">
            <v>accounting</v>
          </cell>
          <cell r="E681" t="str">
            <v>http://www.dcaa.mil</v>
          </cell>
          <cell r="F681" t="str">
            <v>http://www.linkedin.com/company/defense-contract-audit-agency</v>
          </cell>
          <cell r="G681" t="str">
            <v>Fort Belvoir</v>
          </cell>
          <cell r="H681" t="str">
            <v>Virginia</v>
          </cell>
          <cell r="I681" t="str">
            <v>audit process, taxpayer savings, contract oversight, contractor financial compliance, defense financial management, federal acquisition, audit quality, contractor oversight, contractor costs, defense contracting, audit reports, defense procurement, contract administration, defense sector, contractor risk assessment, audit methodology, contract cost analysis, b2b, federal audit standards, contractor financial review, government, contractor audit process, public safety, employee benefits, contractor financial management, contract audits, contractor compliance, contractor cost control, contract compliance, government administration, cost reasonableness, contractor audit standards, government contracts, cost control, contract negotiation, defense budget, cost analysis, contractor financial integrity, contractor financial oversight, federal government, services, contractor risk management, allowable costs, audit services, contractor audit reports, risk management, financial advisory, defense financial oversight, regulatory compliance, contractor accountability, contractor audit quality, contractor audit, cost audit, consulting, contractor financial review process, audit standards, contractor cost reasonableness, defense &amp; space, audit standards compliance, accounting, tax preparation, bookkeeping, and payroll services, contract audit, financial advisory services, department of defense, dcaa, acquisition oversight, cost principles, allocable costs, reasonable costs, audit training, career development, federal regulations, contract management, financial analysis, cost accounting standards, audited financial statements, internal controls, contractor submission portal, far compliance, dfars regulations, audit guidance memos, acquisition strategy, program management, statutory compliance, financial oversight, internship program, employment opportunities, military contracting, budget analysis, cost assessment, audit methodologies, project auditing, salaries and compensation, work-life balance, employee retention, professional development, audit certification, government auditing, expenditure review, data-driven insights, mentorship programs, executive leadership, diversity hiring, public service, government accountability, finance, financial consulting, financial services, management consulting</v>
          </cell>
          <cell r="J681" t="str">
            <v>Akamai, Bootstrap Framework, Google Font API, DotNetNuke, Mobile Friendly, reCAPTCHA, ServiceNow</v>
          </cell>
          <cell r="O681">
            <v>3700000000</v>
          </cell>
          <cell r="Q681" t="str">
            <v>The Defense Contract Audit Agency (DCAA) is a U.S. Department of Defense agency established in 1965. It provides independent contract audits and financial advisory services to ensure that defense contractors' costs are allowable, allocable, and reasonable. DCAA supports various DoD components involved in procurement and contract administration, as well as other federal entities like the Department of Energy and NASA when requested.
DCAA's mission is to deliver contract audit and advisory services that exceed customer expectations, promoting timely acquisition decisions and maximizing DoD buying power. The agency conducts audits across all contract phases and offers financial and accounting advisory services to help evaluate contract costs. DCAA audits approximately 9,000 contractors annually, producing over 3,400 reports that examine around $350 billion in costs. With a workforce of about 4,600 personnel across more than 300 offices, DCAA plays a crucial role in ensuring cost integrity for defense-related contracts, benefiting service members and taxpayers alike.</v>
          </cell>
          <cell r="R681">
            <v>1965</v>
          </cell>
        </row>
        <row r="682">
          <cell r="A682" t="str">
            <v>Wyzant</v>
          </cell>
          <cell r="B682">
            <v>0</v>
          </cell>
          <cell r="C682">
            <v>3700</v>
          </cell>
          <cell r="D682" t="str">
            <v>information technology &amp; services</v>
          </cell>
          <cell r="E682" t="str">
            <v>http://www.wyzant.com</v>
          </cell>
          <cell r="F682" t="str">
            <v>http://www.linkedin.com/company/wyzant-tutoring</v>
          </cell>
          <cell r="G682" t="str">
            <v>Chicago</v>
          </cell>
          <cell r="H682" t="str">
            <v>Illinois</v>
          </cell>
          <cell r="I682" t="str">
            <v>coaching, test prep, mentor, online education, tutoring, teaching, education, marketplaces, information technology, technology, information &amp; internet, tutoring platform, browser-based tools, student success, student support, ixl learning, educational apps, tutor-client matching algorithms, educational resources, university courses, virtual tutoring, secure messaging, subject-specific tutors, personalized learning, educational content platform, b2c, online collaboration, payment system, services, tutor ratings, online learning, marketplace model, learning tools, learning management, all other schools and instruction, local tutor access, interactive learning tools, remote learning, tutor scheduling, education marketplace, tutor background checks, educator profiles, online education innovation, educational videos, educational resource sharing, educator certification, online tutoring, e-learning, flexible learning, learning studio, educational blog resources, subject-specific expertise, payment processing, flexible scheduling, learning support resources, learning platform, tutor profiles, diverse tutor pool, educational content, growth funding, one-on-one instruction, education technology, student progress tracking, college prep, broad customer base, tutor vetting, student reviews, teacher-student matching, q&amp;a forums, learning resources, video chat, k-12 subjects, educator diversity, educator, marketplace, subject tutoring, payment per session, on-demand tutoring, browser-based platform, remote education, student engagement, local tutors, personalized education, educational technology, tutor matching, lesson plans, 1to1 instruction, tutoring marketplace, affordable tutors, expert tutors, live online lessons, student-centered learning, academic support, personalized tutoring, homework help, tutors by subject, certified tutors, in-person tutoring, tutoring app, real-time feedback, tutor reviews, student goals, sat prep tutoring, language tutoring, math tutoring, science tutoring, music lessons, test preparation, chemistry tutors, geometry tutoring, writing assistance, algebra support, reading tutoring, spanish language tutoring, statistics tutoring, physics tutoring, computer science tutors, elementary education tutoring, high school tutoring, college tutoring, self-paced learning, whiteboard tools, video chat tutoring, expert instructors, convenient learning, educational outcomes, knowledge sharing, subject experts, internet, information technology &amp; services, computer software, education management, social media, consumer internet, consumers, private tutors, tutoring centers</v>
          </cell>
          <cell r="J682" t="str">
            <v>Cloudflare DNS, Microsoft Office 365, CloudFlare Hosting, Google Cloud Hosting, Gmail, Google Apps, Segment.io, VueJS, The Trade Desk, Zendesk, Slack, Facebook Login (Connect), Google AdWords Conversion, Facebook Custom Audiences, Customer.IO, Linkedin Marketing Solutions, DoubleClick, Google Tag Manager, YouTube, Mobile Friendly, Google Analytics, Facebook Widget, Google Play, DoubleClick Conversion, iTunes, Adobe Media Optimizer, ASP.NET, WordPress.org, Indeed, Vimeo, Cedexis Radar, Bing Ads, Google Dynamic Remarketing, Ruby On Rails, Verisign Seal, Google Font API, Google Maps, reCAPTCHA, Remote</v>
          </cell>
          <cell r="K682">
            <v>25880000</v>
          </cell>
          <cell r="L682" t="str">
            <v>Merger / Acquisition</v>
          </cell>
          <cell r="M682">
            <v>0</v>
          </cell>
          <cell r="N682">
            <v>44228</v>
          </cell>
          <cell r="O682">
            <v>768000000</v>
          </cell>
          <cell r="P682">
            <v>9</v>
          </cell>
          <cell r="Q682" t="str">
            <v>Wyzant is an online tutoring marketplace founded in 2005 by Andrew Geant and Mike Weishuhn. The platform connects students and parents with independent tutors across more than 240 subjects, ranging from elementary school topics to university-level curricula. Wyzant started in a living room in Reston, Virginia, and has grown to become the largest tutoring marketplace in the U.S., with over 500,000 tutors and 1 million students served.
Wyzant operates as a matchmaking platform, allowing users to search for pre-screened tutors based on location, subject, qualifications, rates, and reviews. There are no subscriptions or upfront payments; users pay only for completed sessions. Tutors set their own rates and schedules, while Wyzant takes a service fee from the tutors. The platform features the Wyzant Learning Studio, a free tool for online tutoring that includes video conferencing and interactive tools. Wyzant also invests in marketing to help tutors connect with students.</v>
          </cell>
          <cell r="R682">
            <v>2005</v>
          </cell>
        </row>
        <row r="683">
          <cell r="A683" t="str">
            <v>SEO</v>
          </cell>
          <cell r="B683">
            <v>0</v>
          </cell>
          <cell r="C683">
            <v>49000</v>
          </cell>
          <cell r="D683" t="str">
            <v>online media</v>
          </cell>
          <cell r="E683" t="str">
            <v>http://www.seo-usa.org</v>
          </cell>
          <cell r="F683" t="str">
            <v>http://www.linkedin.com/company/seo-geo-aeo</v>
          </cell>
          <cell r="G683" t="str">
            <v>Nassau</v>
          </cell>
          <cell r="H683" t="str">
            <v>New York</v>
          </cell>
          <cell r="I683" t="str">
            <v>search engine optimization, seo, aeo, geo, generative engine optimization, answer engine optimization, blogs, law career support, college access, mentoring, internship programs, nonprofit, education services, education, dei, urban youth programs, underserved communities, nonprofit organization, grantmaking and giving services, career opportunity, online learning, alternative investments training, alumni network, career counseling &amp; placement, high school college prep, professional training, career development, services, industry exposure, mentorship programs, alternative investments, educational opportunity, real estate, mentorship, diversity, professional mentorship, leadership development, college readiness, diversity and inclusion, scholarships, internships, high school programs, college support, college graduation, tech training, leadership programs, networking, career advancement, financial literacy, law programs, community support, underrepresented communities, academic achievement, peer support, professional development, human potential, social equity, skill-building, college persistence, gap closing, community engagement, corporate partnerships, fundraising, non-profit initiatives, stem education, workshops, technology internships, career coaching, job placement, soft skills training, investment education, real world experience, corporate training, competitive internships, programmatic support, college advising, scholarship funding, marketplace success, empowerment programs, non-profit, information technology &amp; services, search marketing, marketing, marketing &amp; advertising, blogging, online media, media, e-learning, internet, computer software, education management, investment management, financial services, fund-raising, professional training &amp; coaching, nonprofit organization management</v>
          </cell>
          <cell r="J683" t="str">
            <v>Salesforce, Constant Contact, Outlook, Google Cloud Hosting, WP Engine, Typeform, React, Hubspot, Salesforce Live Agent, WordPress.org, Nginx, Linkedin Marketing Solutions, Gravity Forms, Facebook Login (Connect), Google Tag Manager, Mobile Friendly, Google Font API, YouTube, Bootstrap Framework, Facebook Custom Audiences, Facebook Widget, Cvent, Google Analytics, reCAPTCHA, Circle, Desire2Learn / Brightspace, Nearpod, ezFlow for Google Docs for G Suite, Zoomdata, Python, Google Workspace, Microsoft Word, Microsoft Excel, Formassembly, Vtiger for G Suite, Box, Cisco VPN, Monday.com, NitroSell, Okta, Robin, Zendesk, Zoom Rooms, Google Chromebook, Blackboard, Genius, TimeTrade, Microsoft Office, Etracker, Altitude ARENA, HTML5 Maker, Greenhouse, Chrome, Tor</v>
          </cell>
          <cell r="K683">
            <v>1000000</v>
          </cell>
          <cell r="L683" t="str">
            <v>Other</v>
          </cell>
          <cell r="M683">
            <v>1000000</v>
          </cell>
          <cell r="N683">
            <v>45413</v>
          </cell>
          <cell r="O683">
            <v>20000000</v>
          </cell>
          <cell r="Q683" t="str">
            <v>Sponsors for Educational Opportunity (SEO) is a non-profit organization founded in 1963, dedicated to bridging educational and career opportunity gaps for underserved youth and professionals from historically excluded communities. Based in New York City, SEO serves over 6,000 individuals annually, with programs extending internationally, including recent expansions to China, Vietnam, and North Carolina.
SEO offers a range of free, multi-phase programs that support participants from high school through their professional careers. The SEO Scholars program boasts a 100% college acceptance rate and focuses on mentorship and academic success for public high school students. SEO Career prepares undergraduates for internships and full-time roles in finance, real estate, and tech, with a high conversion rate to full-time employment. Other initiatives include SEO Tech Developer, SEO Alternative Investments, SEO Law, and the SEO Leadership Institute, all designed to enhance skills, provide networking opportunities, and promote diversity, equity, and inclusion in various fields.</v>
          </cell>
          <cell r="R683">
            <v>1999</v>
          </cell>
        </row>
        <row r="684">
          <cell r="A684" t="str">
            <v>Combined, a Chubb Benefits Company</v>
          </cell>
          <cell r="B684">
            <v>0</v>
          </cell>
          <cell r="C684">
            <v>5100</v>
          </cell>
          <cell r="D684" t="str">
            <v>insurance</v>
          </cell>
          <cell r="E684" t="str">
            <v>http://www.combinedinsurance.com</v>
          </cell>
          <cell r="F684" t="str">
            <v>http://www.linkedin.com/company/combinedna</v>
          </cell>
          <cell r="G684" t="str">
            <v>Chicago</v>
          </cell>
          <cell r="H684" t="str">
            <v>Illinois</v>
          </cell>
          <cell r="I684" t="str">
            <v>supplemental insurance, long island, employee benefits, insurance industry, insurance plans, insurance marketing, specialty insurance products, disability insurance, a.m. best rating, insurance, customer support, disability income protection, independent agents, insurance marketplace, insurance distribution, insurance for veterans, insurance claims processing, insurance industry standards, coverage gaps, insurance for gig economy, accident insurance, insurance product development, insurance compliance, chubb, accident coverage, insurance industry recognition, financial protection, insurance company, insurance sales, global operations, insurance services, direct insurance (except life, health, and medical) carriers, insurance for specific conditions, insurance technology, insurance solutions, supplemental health benefits, bbb rating, personalized service, insurance industry regulations, insurance for high-net-worth individuals, insurance industry trends, insurance regulation, long history, employee benefit programs, insurance innovation, insurance claims, insurance industry stability, insurance for international clients, insurance for catastrophic events, insurance industry awards, insurance provider, hospital indemnity, brokers, insurance for remote workers, cancer insurance, insurance for expatriates, health insurance, coverage, global presence, claims support, benefits, worksite benefits, employee benefits solutions, insurance for small businesses, insurance industry growth, insurance for families, worksite programs, customized insurance solutions, insurance coverage, insurance for individuals, insurance policy management, insurance industry best practices, insurance policies, financial security, life benefit plans, insurance for military personnel, risk management, life insurance, insurance for niche markets, protection, financial services, insurance underwriting, insurance products, customer service, insurance industry solutions, critical illness insurance, personalized insurance plans, insurance industry challenges, hospital insurance, policyholder support, medical expenses, premiums, claims submission, individual insurance, family insurance, insurance quotes, agent support, health savings account, lump sum benefits, coverage options, disease management, risk assessment, insurance ratings, benefit customization, cash benefits, out-of-pocket costs, employer solutions, workplace benefits, financial strength, insurance agents, insurance portfolio, policy underwriting, insurance consultants, tailored coverage, portable insurance, military-friendly employer, insurance education, claim filing, professional development, client relationships, financial peace of mind, community service, corporate social responsibility, insurance access, b2b, b2c, healthcare, finance, distribution, health care, health, wellness &amp; fitness, hospital &amp; health care</v>
          </cell>
          <cell r="J684" t="str">
            <v>Akamai, Microsoft Azure Hosting, Outlook, Amazon AWS, Microsoft Office 365, Mixpanel, OneTrust, React, The Trade Desk, Taleo, Slack, reCAPTCHA, Google Tag Manager, Mobile Friendly, Google Analytics Ecommerce Tracking, Google Font API, Apache, WordPress.org, Adobe CQ, Remote, Sigma, AI</v>
          </cell>
          <cell r="O684">
            <v>4500000000</v>
          </cell>
          <cell r="Q684" t="str">
            <v>Combined Insurance, a Chubb company based in Chicago, specializes in supplemental accident, health, disability, and life insurance products. With over 100 years of experience, the company provides coverage primarily in the U.S. and Canada. It offers individual and group insurance solutions designed to complement primary coverage for individuals, families, small businesses, and larger employers.
The companyâ€™s product lineup includes accident insurance, critical illness insurance, cancer insurance, disability insurance, life insurance, and hospital insurance. For businesses, Combined provides group supplemental benefits tailored for employers of all sizes. Products are available through independent agents, brokers, and directly to consumers, ensuring accessible protection for unexpected events. Combined Insurance is recognized for its strong performance and commitment to service, holding an A+ rating from the Better Business Bureau and an A+ (Superior) financial strength rating from A.M. Best.</v>
          </cell>
          <cell r="R684">
            <v>1922</v>
          </cell>
        </row>
        <row r="685">
          <cell r="A685" t="str">
            <v>Chartis</v>
          </cell>
          <cell r="B685">
            <v>0</v>
          </cell>
          <cell r="C685">
            <v>3600</v>
          </cell>
          <cell r="D685" t="str">
            <v>management consulting</v>
          </cell>
          <cell r="E685" t="str">
            <v>http://www.chartis.com</v>
          </cell>
          <cell r="F685" t="str">
            <v>http://www.linkedin.com/company/the-chartis-group</v>
          </cell>
          <cell r="G685" t="str">
            <v>Chicago</v>
          </cell>
          <cell r="H685" t="str">
            <v>Illinois</v>
          </cell>
          <cell r="I685" t="str">
            <v>clinical transformation, revenue cycle, applied analytics, healthcare, information technology, strategy, accountable care, analytics, economics, research, performance improvement, decision support, performance excellence, informatics, network development, network design, health care, population health, data science, health care information technology, business consulting &amp; services, healthcare consulting firms, b2b, healthcare services, digital transformation, rural health programs, healthcare performance metrics, performance measurement, healthcare sector, data analytics, healthcare innovation, patient safety, provider optimization, health equity, health equity strategies, healthcare industry, healthcare strategy implementation, regulatory compliance, healthcare compliance, healthcare leadership, revenue cycle management, healthcare sector growth strategies, healthcare sector growth, industry expertise, strategic planning, healthcare investment strategies, patient experience, practitioner burnout, healthcare market, healthcare market analysis, mergers &amp; acquisitions, healthcare transformation, healthcare professionals, healthcare industry trends, care delivery, healthcare clients, healthcare organizations, healthcare consulting, healthcare strategy, healthcare automation tools, value-based care models, healthcare sector analytics, healthcare analytics, health system advisory, healthcare operational excellence, practitioner burnout solutions, clinical performance, healthcare data, healthcare technology, clinical performance analytics, healthcare growth, population health management, healthcare sector innovation, healthcare investment, services, healthcare digital tools, management consulting services, healthcare sector consulting, patient safety initiatives, healthcare it systems, healthcare sector solutions, digital health tools, value-based care, healthcare automation, consulting, analytics &amp; data, operational efficiency, healthcare sector challenges, healthcare advisory, healthcare solutions, digital health, cost reduction, rural health, healthcare data management, healthcare innovation tools, healthcare improvement, healthcare analytics platforms, healthcare sector transformation, healthcare performance, strategic transformation, operational performance improvement, clinical technology innovation, financial sustainability, payer transformation, analytics and architecture, partnerships and m&amp;a, oncology solutions, change management, consumer access, workforce wellness, healthcare insights, high reliability care, healthcare performance improvement, health plan optimization, innovative care models, hospital at home, ehr optimization, academic alignment, transaction diligence, digital consumer experience, health system integration, healthcare business models, payer-provider convergence, private equity advisory, healthcare delivery optimization, financial performance improvement, business technology innovation, healthcare it operations, provider network strategy, rural health solutions, care delivery systems, insurance integration, hospitality in healthcare, patient navigation programs, health market research, healthcare education, cultural transformation in healthcare, health, wellness &amp; fitness, hospital &amp; health care, information technology &amp; services, management consulting</v>
          </cell>
          <cell r="J685" t="str">
            <v>Salesforce, Cloudflare DNS, Sendgrid, Mimecast, Outlook, MailChimp SPF, Microsoft Office 365, JobDiva, CloudFlare Hosting, Google Cloud Hosting, Gmail, Google Apps, Constant Contact, Amazon AWS, React, Slack, Hubspot, MouseFlow, Google Tag Manager, Google Dynamic Remarketing, DoubleClick Conversion, Google Analytics, Visual Website Optimizer, Linkedin Marketing Solutions, DoubleClick, Amadesa, Mobile Friendly, Gravity Forms, Nginx, WordPress.org, reCAPTCHA, Typekit, Bootstrap Framework, AI, Remote, Sigma, Phoenix, IoT, BILL, Epic, Hi-Media Performance, Route, Electron, Epic Cupid, Sectra PACS, Snowflake, Bitbucket, Epic Beaker, Clarity, Epic Caboodle, Radarstats, Dice, SQL, Workday, PowerBI Tiles, Tableau, QlikView, Cerner Millennium, Sunquest SMART, SCC Soft Computer, MEDITECH EHR, Epic Optime, Epic Anesthesia, Jira, Ovation, Tor, Cadence, Epic Prelude, Unity, Microsoft Office, Microsoft Excel, Google Sheets, Zoho CRM, ServiceNow, BlogHer, Intive Referrals, Aryson MySQL to MSSQL Converter, Epic EHR, Cvent, .NET, Haiku Learning, Canto, Masimo, Rauland Education, Cisco VoIP</v>
          </cell>
          <cell r="L685" t="str">
            <v>Merger / Acquisition</v>
          </cell>
          <cell r="M685">
            <v>0</v>
          </cell>
          <cell r="N685">
            <v>45505</v>
          </cell>
          <cell r="O685">
            <v>250000000</v>
          </cell>
          <cell r="Q685" t="str">
            <v>Chartis, officially known as The Chartis Group, is the largest independent healthcare consulting firm in the United States. Founded in 2001 and based in Chicago, Illinois, Chartis specializes in strategic, performance, financial, digital, clinical, and technology advisory services aimed at enhancing care delivery in the healthcare sector. With a team of over 500 professionals, the firm has built strong relationships with healthcare organizations and has expanded through strategic acquisitions.
Chartis provides a wide range of transformation services tailored to providers, payers, and investors. Their offerings include enterprise strategy, performance improvement, digital strategy, and health equity initiatives. The firm emphasizes innovation in areas such as practitioner burnout and rural health, supporting clients with secure technology deployment and effective decision-making. Chartis serves approximately 900 healthcare clients annually, impacting 1,750 communities across the nation.</v>
          </cell>
          <cell r="R685">
            <v>2001</v>
          </cell>
        </row>
        <row r="686">
          <cell r="A686" t="str">
            <v>The Baldwin Group</v>
          </cell>
          <cell r="B686">
            <v>0</v>
          </cell>
          <cell r="C686">
            <v>4000</v>
          </cell>
          <cell r="D686" t="str">
            <v>insurance</v>
          </cell>
          <cell r="E686" t="str">
            <v>http://www.baldwin.com</v>
          </cell>
          <cell r="F686" t="str">
            <v>http://www.linkedin.com/company/thebaldwingroup</v>
          </cell>
          <cell r="G686" t="str">
            <v>Tampa</v>
          </cell>
          <cell r="H686" t="str">
            <v>Florida</v>
          </cell>
          <cell r="I686" t="str">
            <v>peo &amp; hr technology, safety &amp; risk engineering, commercial risk management, predictive analytics &amp; actuarial services, personal insurance, wellness, private risk management, employee benefits, asset &amp; income protection, medicare, specialty insurers, finance, risk analysis tools, insurance underwriting, high-value asset protection, diverse industries, embedded insurance solutions, industry verticals, insurance consulting, hospitality industry coverage, insurance customer service, insurance product development, asset protection, real estate, insurance solutions for businesses, client-focused service, risk mitigation strategies, insurance industry ranking, technology-enabled services, cyber risk management, industry partnerships, customer satisfaction, construction risk management, business protection, real estate insurance, healthcare, insurance brokerage, energy sector insurance, risk assessment, financial planning, manufacturing, digital insurance solutions, insurance program design, risk mitigation, services, asset management, insurance data analytics, aviation insurance solutions, life sciences, innovative risk strategies, digital transformation in insurance, transportation, life sciences insurance, insurance solutions, b2b, automated risk management, industry expertise, insurance claims processing, insurance portfolio management, tailored insurance solutions, insurance technology platforms, strategic acquisitions, homebuilder distribution network, risk analytics for industries, insurance policy optimization, life insurance, insurance industry innovation, government, private client insurance, consulting, top insurance agencies, government contracting insurance, financial services, industry-specific insurance, insurance market analysis, reinsurance solutions, insurance advisory, wealth management, carrier relationships, customer-focused service, digital risk management, automotive, risk management, complex risk assessment, retirement planning, construction, insurance policy management, client satisfaction, insurance analytics, marine insurance services, homebuilder insurance programs, strategic carrier partnerships, multi-industry insurance solutions, insurance compliance, customized insurance programs, insurance program optimization, complex insurance solutions, growth through acquisition, insurance agencies and brokerages, b2c, client relationship management, insurance, aviation, transportation risk mitigation, client-centric approach, business growth support, insurance programs, industry-specific risk mitigation, complex insurance programs, industry-specific underwriting, carrier partnerships, technology integration, healthcare risk solutions, large-scale risk management, hospitality, insurance market trends, manufacturing insurance programs, energy, claims management, brokerage revenue, insurance policy customization, health insurance, specialty insurance programs, tailored solutions, business insurance, cyber insurance, government contracting, auto insurance, property insurance, employee benefits compliance, retirement consulting, commercial insurance, high-value homes, marine and mega yacht insurance, surety bonds, analytics and underwriting, pharmacy benefit consulting, population health management, alternative funding, construction insurance, transportation insurance, manufacturing insurance, communications and engagement, wealth management strategies, disaster recovery planning, mergers and acquisitions insurance, embedded insurance, collaborative risk management, private client solutions, specialty insurance, institutional insurance services, claims advocacy, customized coverage, financial advisory services, data-driven insurance solutions, automated insurance processes, insurance for nonprofits, insurance for technology firms, insurance for contractors, sustainable insurance practices, non-profit, distribution, consumer products &amp; retail, transportation &amp; logistics, energy &amp; utilities, construction &amp; real estate, health care, health, wellness &amp; fitness, hospital &amp; health care, mechanical or industrial engineering, investment management, insurance agencies &amp; brokerages, leisure, travel &amp; tourism, nonprofit organization management</v>
          </cell>
          <cell r="J686" t="str">
            <v>Salesforce, Route 53, Sendgrid, ExactTarget, Mimecast, Outlook, Amazon AWS, Webflow, Workday, Slack, Adobe Marketing Cloud, Pantheon, React, Freshdesk, Hubspot, DoubleClick Conversion, WordPress.org, Google Tag Manager, Amadesa, Linkedin Marketing Solutions, Varnish, Google Font API, Google Dynamic Remarketing, YouTube, Vimeo, Gravity Forms, Mobile Friendly, reCAPTCHA, Google Analytics, Visual Website Optimizer, Bing Ads, Nginx, Workday Recruit, New Relic, DoubleClick, AI, Remote, Microsoft Excel, Barracuda MSP, Salesforce Marketing Cloud, Salesforce Journey Builder, QMetry Automation Studio, NTENT, SQL, Microsoft Office, Salesforce CRM Analytics, ZoomInfo, Databricks, Spark, PySpark, Spark SQL, Delta Lake, Amazon S3, Lambda Cloud, AWS Glue Data Catalog, Sizmek (MediaMind), Amazon EC2, Amazon EKS Anywhere, AWS Step Functions, AWS EventBridge, Terraform, GitHub Actions, Azure Devops, Jenkins, Flow, Unity Catalog, Atex, QAD QXtend, Gem, TUNE, Autopilot, Microsoft PowerShell, Jira, Microsoft Exchange Online, Microsoft Teams, SharePoint, Microsoft OneDrive, Azure Active Directory, Microsoft 365, Excel4Apps, Microsoft PowerPoint, Oracle BI Publisher, Google AdWords Conversion, AWS Analytics, Zoomdata, Cisco WebEx Teams, Epic, StackPath, Zywave Sales Cloud Solutions, PowerBI Tiles, Office365, Secured MVC Forum on Windows 2012 R2, Anthropic Claude, OpenAI, Gemini, Meta Code Llama, Azure OpenAI Service, Amazon Simple Storage Service (S3), GraphQL, Node.js, Python, R, Pega CRM Suite, Air, Blackrock Aladdin, Amazon AMS, First Advantage, C#, .NET, Javascript, Stormshield, LiveChat, Google Publisher Tag (GPT), Confluence, Airtable, 24-7 Media, AWS Bedrock, Amazon SageMaker, ECS, API Gateway, AWS Key Management Service (KMS), Citrix ShareFile, DocuSign</v>
          </cell>
          <cell r="K686">
            <v>225489348</v>
          </cell>
          <cell r="L686" t="str">
            <v>Other</v>
          </cell>
          <cell r="M686">
            <v>8428773</v>
          </cell>
          <cell r="N686">
            <v>46023</v>
          </cell>
          <cell r="O686">
            <v>1504884000</v>
          </cell>
          <cell r="Q686" t="str">
            <v>The Baldwin Group is an award-winning advisory firm based in Tampa, Florida, specializing in insurance, risk management, employee benefits, and wealth management solutions. Founded in 2011, the company operates a network of nearly 40 regional brands and employs over 4,200 people across the United States. The firm is known for its "powered by people" culture and its internal framework, The Azimuth, which aligns its mission, vision, and core values.
The Baldwin Group offers a range of customized solutions to simplify complex risks. Their services include tailored risk management strategies, various insurance options, comprehensive employee benefits plans, and wealth management advisory services. The firm prioritizes transparency, trust, and efficiency, adapting to the evolving needs of its clients. With a focus on collaboration and continuous learning, The Baldwin Group fosters a vibrant work environment and is committed to colleague development and community engagement.</v>
          </cell>
          <cell r="R686">
            <v>2011</v>
          </cell>
        </row>
        <row r="687">
          <cell r="A687" t="str">
            <v>PDS Tech Commercial, Inc.</v>
          </cell>
          <cell r="B687">
            <v>0</v>
          </cell>
          <cell r="C687">
            <v>6500</v>
          </cell>
          <cell r="D687" t="str">
            <v>staffing &amp; recruiting</v>
          </cell>
          <cell r="E687" t="str">
            <v>http://www.pdstech.com</v>
          </cell>
          <cell r="F687" t="str">
            <v>http://www.linkedin.com/company/pds-tech</v>
          </cell>
          <cell r="G687" t="str">
            <v>Irving</v>
          </cell>
          <cell r="H687" t="str">
            <v>Texas</v>
          </cell>
          <cell r="I687" t="str">
            <v>engineering services, aerospace, aerospace &amp; defense engineering &amp; it staffing &amp; resources, staffing, contingent staffing services, energy staffing, manufacturing, skilled trades, aviation, recruiting, aerospace staffing, hiring veterans, maritime, veteran staffing, engineering workforce solutions, payroll services, contingent workforce, energy, project engineering staffing, skilled technician staffing, technical staffing, staffing analytics, engineering, services, energy plant staffing, defense contractor staffing, direct hire, offload engineering, industrial engineering, direct hire staffing, aerospace and defense staffing, industry-specific staffing, lean staffing, logistics operations staffing, maritime vessel staffing, construction project staffing, supply chain staffing, staffing technology, aerospace component staffing, military contractor staffing, manufacturing staffing, workforce scalability, maritime staffing, performance management, energy project staffing, manufacturing process engineering, contract staffing, employee onboarding, candidate screening, defense, talent pool, naval architecture staffing, defense industry, supply chain logistics staffing, specialized staffing, complex project staffing, talent pool management, lean manufacturing staffing, staffing solutions, staffing agency, maritime technical staffing, workforce management, industrial automation talent, maritime repair staffing, logistics support, risk management, supply chain management, workforce solutions, industrial equipment staffing, industrial engineering staffing, logistics and manufacturing staffing, energy sector staffing, safety and compliance, regulatory compliance, industrial safety staffing, logistics, engineering recruitment, energy sector workforce, b2b, temporary help services, industrial safety compliance, construction management staffing, recruitment services, talent acquisition, maritime industry, project management, industrial automation staffing, logistics staffing, aerospace maintenance staffing, aerospace engineering staffing, client-specific staffing, safety programs, manufacturing process staffing, project execution, contingent staffing, regulatory compliance staffing, engineering design services, engineering consulting, skilled trades staffing, defense technology staffing, defense systems staffing, aerospace engineering, industrial staffing, employee benefits, contingent labor, industrial automation, labor relations, aerospace design staffing, global staffing, construction, maritime workforce, defense contracting, naval engineering staffing, construction staffing, technology, safety and quality staffing, business services, industry expertise, engineering offload, long-term workforce solutions, digital recruitment, consulting, energy infrastructure staffing, client-specific solutions, aerospace project management, professional services, high-tech industry staffing, long-term staffing, government, candidate engagement, project-based staffing, manufacturing talent, engineering offload services, lean workforce solutions, defense industry staffing, talent sourcing, project staffing, global workforce resources, maritime engineering staffing, client partnership, sow projects, engineering staffing, safety compliance, aerospace talent, talent acquisition solutions, managed service programs, vms solutions, diversity job placement, job search assistance, contractor onboarding, job placement success, client satisfaction, engineering talent, project tracking, recruiting firms, human capital management, job seeker support, veterans job placement, employee recognition programs, continuous learning, recruiter support, flexible staffing options, quality talent delivery, defense sector staffing, technical workforce solutions, talent procurement strategies, market insights, staff augmentation compliance, technical job market, comprehensive benefits, remote job opportunities, job market trends, industry partnerships, employee self-service portal, contractor longevity, job search resources, recruiting technology integration, client relationship management, technical skill assessment, employment verification services, job interview training, professional development programs, technical talent pool, distribution, construction &amp; real estate, information technology &amp; services, mechanical or industrial engineering, logistics &amp; supply chain, staffing &amp; recruiting, productivity, professional training &amp; coaching</v>
          </cell>
          <cell r="J687" t="str">
            <v>Outlook, Microsoft Office 365, GoDaddy Hosting, Mimecast, Amazon AWS, Slack, Salesforce, Google Tag Manager, Qualtrics, Facebook Widget, ASP.NET, Apache, CrazyEgg, Google Maps (Non Paid Users), Facebook Login (Connect), DoubleClick Conversion, Hotjar, Bootstrap Framework, AddThis, DoubleClick, Dropbox, Facebook Custom Audiences, Mobile Friendly, Pardot, Quantcast, Bing Ads, Linkedin Marketing Solutions, Google Analytics, Google Maps, Google Dynamic Remarketing, Moat, WordPress.org, Remote, Node.js, Android, IoT</v>
          </cell>
          <cell r="O687">
            <v>260000000</v>
          </cell>
          <cell r="Q687" t="str">
            <v>PDS Tech Commercial, Inc. is a prominent staffing and recruiting firm based in Irving, Texas, founded in 1977. With around 1,030 employees and an annual revenue of $302 million as of 2024, the company specializes in providing skilled trades and engineering workforce solutions. As part of The Adecco Group, it ranks among the top 10 providers of engineering talent in the U.S. and places over 10,000 associates each year.
The company offers a range of talent acquisition solutions, including staffing for contract, direct hire, and project-based roles across various sectors such as aerospace, defense, energy, and manufacturing. PDS Tech Commercial also provides offload engineering design services and customized workforce solutions, focusing on building long-term client relationships. Its commitment to quality is reflected in its Lean methodology, high-touch onboarding, and a strong safety program, along with benefits for job seekers like 401(k) plans and skills training.</v>
          </cell>
          <cell r="R687">
            <v>1977</v>
          </cell>
        </row>
        <row r="688">
          <cell r="A688" t="str">
            <v>Law</v>
          </cell>
          <cell r="B688">
            <v>0</v>
          </cell>
          <cell r="C688">
            <v>19000</v>
          </cell>
          <cell r="D688" t="str">
            <v>legal services</v>
          </cell>
          <cell r="F688" t="str">
            <v>http://www.linkedin.com/company/law23</v>
          </cell>
          <cell r="G688" t="str">
            <v>Alexandria</v>
          </cell>
          <cell r="H688" t="str">
            <v>Louisiana</v>
          </cell>
        </row>
        <row r="689">
          <cell r="A689" t="str">
            <v>Lincoln Financial</v>
          </cell>
          <cell r="B689">
            <v>0</v>
          </cell>
          <cell r="C689">
            <v>11000</v>
          </cell>
          <cell r="D689" t="str">
            <v>financial services</v>
          </cell>
          <cell r="E689" t="str">
            <v>http://www.lincolnfinancial.com</v>
          </cell>
          <cell r="F689" t="str">
            <v>http://www.linkedin.com/company/lincolnfinancial</v>
          </cell>
          <cell r="G689" t="str">
            <v>Strafford</v>
          </cell>
          <cell r="H689" t="str">
            <v>Pennsylvania</v>
          </cell>
          <cell r="I689" t="str">
            <v>life &amp; annuities, group protection, retirement solutions, investments, estate planning, long-term savings, retirement planning solutions, client support systems, services, wealth management sale, digital channels, brokerage, investment management services, wealth management, portfolio management, customer experience enhancement, long-term care insurance, community engagement, customer relationships, retirement planning, digital transformation in insurance, brand sponsorship, hybrid insurance products, product innovation, strategic moves, advisory network support, risk assessment tools, long-term care and hybrid insurance products, community engagement programs, financial stability and ratings, retirement and savings products, insurance industry innovation, customer service, risk management, client relationships, direct life, health, and medical insurance carriers, insurance product innovation, long history of industry innovation, digital platforms, financial technology integration, financial stability ratings, investment management, online policy management, retirement income solutions, b2b, advisory and brokerage services, long-term savings vehicles, digital transformation, product development, insurance solutions, digital platforms for insurance, brand presence, client acquisition strategies, insurance, digital customer service, customer engagement, client support, community sponsorship, b2c, community and brand visibility, financial stability, impaired-risk insurance, life insurance, variable annuities, innovative insurance products, financial planning, employee benefits, digital customer relationship management, employer-sponsored retirement plans, advisors, innovative products, financial strength, market presence, financial services, market growth strategies, digital customer engagement, distributor network, community sponsorship of sports venues, financial strength ratings from am best, fitch, moodyâ€™s, s&amp;p, digital policy management platforms, market expansion, retail, distributor channels, insurance product portfolio, investment services, insurance and investment integration, retirement plans, distributor and advisor networks, financial planning tools, policy management, long-term care, insurance products, multi-year guarantee annuities, group life and disability insurance, long-term care benefits, market leadership in life insurance, customer-centric insurance solutions, hybrid life/long-term care insurance, market diversification, qualified longevity annuity contracts (qlacs), annuities, moneyguardÂ® product, hybrid insurance, asset allocation, tax-efficient investing, mutual funds, financial advice, legacy planning, personal finance, cash value life insurance, digital investment platform, market analysis, financial security, college savings plans, trust services, family protection plans, financial literacy, investment strategies, savings accounts, financial goals, business solutions, financial wellness, socially responsible investing, consumer finance, investment research, financial advisors, retirement accounts, bonds, wealth preservation, financial product suite, comprehensive insurance, clients relationship management, account management, diversified investments, online investment tools, financial risk assessment, insurance claim services, premium financing, financial education, sector diversification, finance, distribution, law practice, legal services, long term care</v>
          </cell>
          <cell r="J689" t="str">
            <v>Akamai, Outlook, Microsoft Office 365, Cloudflare DNS, Google Cloud Hosting, ExactTarget, SuccessFactors (SAP), Slack, Chartbeat, WP Engine, Active Campaign, Google Tag Manager, DoubleClick Floodlight, Qualtrics, Mobile Friendly, Twitter Advertising, Tealium, SOASTA, Facebook Widget, Facebook Custom Audiences, Linkedin Marketing Solutions, Facebook Login (Connect), Bootstrap Framework, WordPress.org, Google Analytics, Google Font API, Truste, Remote, Axis, Python, Microsoft Excel, Instagram, Facebook, YouTube, X, Reddit for business, TikTok, Dataiku, Epicor Prophet 21, Forcepoint TRITON, R, Tableau, D-EDGE, AWS SDK for JavaScript, Spring Boot, Angular, React, GitLab, Jira, Confluence, New Relic, Amazon Simple Storage Service (S3), Vector, SQL, AWS Analytics, Microsoft System Center Configuration Manager, Anaplan, Microsoft Office, McAfee Total Protection for Data Loss (DLP), Juniper Networks SRX-Series Firewalls, Rise, Excel4Apps, GTmetrix, NetScaler, Cisco Nexus Switches, Cisco Catalyst 2900 Series, Cisco Wireless LAN Controllers, Infoblox DDI, Cisco VPN, Citrix, Workday, ADP, 24-7 Media, PowerBI Tiles, Salesforce CRM Analytics, Microsoft PowerPoint, Amazon S3, Redshift, AWS Glue Data Catalog, Amazon Elastic MapReduce (EMR), Lambda Cloud, Athena, Databricks, Unity Catalog, Amazon Managed Workflows for Apache Airflow (MWAA), MLflow, PySpark, IBM Mainframe, Appian, Secured MVC Forum on Windows 2012 R2, Parallels Mac Management for Microsoft SCCM, ServiceNow, Five9, Microsoft SQL Server Reporting Services, AWS Trusted Advisor, Salesforce, NVIDIA A100 Tensor Core GPU, Siemens SIMATIC S7, Kona Web Application Firewall, DocuSign, GoToAssist (FASTchat), Google AdWords Conversion, MuleSoft Anypoint Platform, BriteVerify, SysTools VBA Password Recovery, Click, Claude, OpenAI, LinkedIn Ads, Brandwatch, Microsoft Power Automate, Uipath, Power BI Documenter, Salesforce Platform, OpenTable for Restaurants, Salesforce Lightning Web Components, Salesforce VisualForce, Apex, REST, Red Hat JBoss Enterprise SOA Platform, SolarWinds, Wordpress.com, Microsoft Windows Server 2012, Apple Business Manager, Vbrick, Zoomdata, Adobe Premiere Pro, Adobe After Effects, Office365, Microsoft Teams Rooms, Microsoft Exchange Online, Copilot, SharePoint, Microsoft OneDrive for Business, Conviva Operational Data Platform, Micro, Microsoft PowerShell, Azure Purview, Amazon EC2, Aurora, Security, Postpresso, Azure Quantum, Kyriba, OneTrust Tech Risk &amp; Compliance, Gem, FactSet, VISI, FlipHTML5, CSS, Javascript, TypeScript</v>
          </cell>
          <cell r="O689">
            <v>6248000000</v>
          </cell>
          <cell r="Q689" t="str">
            <v>Lincoln National Corporation, also known as Lincoln Financial Group, is a prominent American holding company based in Radnor, Pennsylvania. Founded in 1905 as Lincoln National Life Insurance Company, it has evolved into a Fortune 200 company that operates various insurance and investment management businesses. The company emphasizes integrity and honesty, inspired by Abraham Lincoln, and has achieved significant milestones, including record life insurance sales in 2019 and managing $282 billion in assets.
Lincoln Financial offers a wide range of products, including life insurance policies (term, whole, universal, and variable), annuities (fixed, indexed, and variable), and group protection and retirement solutions. Their innovative offerings, such as the Lincoln MoneyGuardÂ® hybrid life/long-term care product, reflect their commitment to financial security and risk management. The company serves individual consumers, families, estates, and businesses across the nation, focusing on protecting Americans throughout all life stages.</v>
          </cell>
          <cell r="R689">
            <v>1905</v>
          </cell>
        </row>
        <row r="690">
          <cell r="A690" t="str">
            <v>Oak View Group</v>
          </cell>
          <cell r="B690">
            <v>0</v>
          </cell>
          <cell r="C690">
            <v>7500</v>
          </cell>
          <cell r="D690" t="str">
            <v>entertainment</v>
          </cell>
          <cell r="E690" t="str">
            <v>http://www.oakviewgroup.com</v>
          </cell>
          <cell r="F690" t="str">
            <v>http://www.linkedin.com/company/oak-view-group</v>
          </cell>
          <cell r="G690" t="str">
            <v>Centennial</v>
          </cell>
          <cell r="H690" t="str">
            <v>Colorado</v>
          </cell>
          <cell r="I690" t="str">
            <v>business development, public health sanitization, food service, arena &amp; stadium alliance, sponsorships &amp; partnerships, live entertainment, catering, sustainablity, public safety, concerts, sporting events, live events, hospitality, professional sports, booking content development, premium sales, consulting, venue management development, parking mobility services, conferences, venture capital, entertainment providers, ticketing solutions, venue customer experience enhancement, event management, venue financing, venue design and development, venue construction, venue customer experience, venue technology, food &amp; beverage services, cultural venue management, innovative venue management, premium event experiences, construction &amp; real estate, cultural venues, property management, hospitality services, sustainability, global partnerships, services, community-focused venue development, venue branding and marketing strategies, venue partnership development, venue financing and investment, sustainable event solutions, venue technology integration, community engagement, zero carbon certified arena, venue security and safety systems, event planning &amp; management, sustainable venues, venue renovation, venue financial planning, arena management, entertainment &amp; sports venues, venue strategy, venue branding, venue design, venue sustainability, stadium experiences, venue marketing, climate pledge arena, venue operational analytics, venue development, commercial real estate, venue security systems, event marketing, amusement and theme parks, venue development in multiple continents, venue security technology, parking &amp; mobility, large-scale venue renovation, supply chain management, venue partnerships, venue safety, venue guest experience, sustainable arena design, sports and entertainment venues, venue operational efficiency, venue sustainability certification, sustainable building &amp; design, event planning, venue partnership collaborations, event booking, global venue partnerships, entertainment venues, venue management, venue safety protocols, sustainable sports venues, content development, venue innovation, venue renovation and upgrade, venue consulting, data analytics, venue construction management, venue operations, b2b, hospitality &amp; food services, waste management, community engagement in venue planning, premium experiences, premium hospitality services, venue innovation and technology, customer experience, venue sustainability initiatives, venue management software, stadium development, venue analytics, risk assessment, venue design and construction management, venue design and construction, venue branding and marketing, venue security, venue analytics and data-driven management, sports venues, venue innovation strategies, sports facilities, sustainability practices, booking systems, business partnerships, premium seating experiences, stadium operations, client support, media conferences, security management, food and beverage services, guest experiences, event coordination, venue consulting services, international partnerships, climate action, performance tracking, employee culture, safety protocols, audience engagement, marketing strategies, finance management, auditorium design, strategic planning, contract management, sponsorship opportunities, operations oversight, environmental responsibility, digital media coordination, stakeholder collaboration, convention services, brand development, team collaboration, capital project planning, hospitality innovation, cultural institutions, event safety, finance, energy &amp; utilities, events services, leisure, travel &amp; tourism, food &amp; beverages, consumer goods, consumers, enterprise software, enterprises, computer software, information technology &amp; services, environmental services, renewables &amp; environment, marketing &amp; advertising, events, logistics &amp; supply chain, marketing strategy, financial services</v>
          </cell>
          <cell r="J690" t="str">
            <v>Salesforce, CSC Corporate Domains, Outlook, Eloqua, Microsoft Office 365, Autotask, DigitalOcean, Amazon AWS, Cloudflare DNS, CloudFlare Hosting, WP Engine, Campaign Monitor, iCIMS, Slack, Google Tag Manager, WordPress.org, reCAPTCHA, Nginx, Google Maps, Typekit, Mobile Friendly, Multilingual, Formstack, Google Maps (Non Paid Users), AI, Ramp, Microsoft Office, Micro, Postpresso, CONTROL, Intercom, Micros, .GIS, Elite Software HVAC Solution, SoundCloud, Level 3 Communications, Board, Tor, Corrigo, NetSuite, Coupa, AutoCAD, Adobe Acrobat, SharePoint, Fry, AT&amp;T, AboveNet, Meshmixer, Mailchimp Mandrill, Stripe, ConvertCart, REST, ScreenCloud Digital Signage, Cisco Nexus Switches, Buffer, Google Analytics, eMaint CMMS, Harmony Email &amp; Collaboration, Excel4Apps, Google AdWords Conversion, Google Cloud Scheduler, Facebook, Twitter Ads, Instagram, TikTok, Gem, Delphi, Ning, Dell iDRAC (Integrated Dell Remote Access Controller), Microsoft Excel, Microsoft PowerPoint, BlipTV, Cisco Catalyst 9800 Series Wireless Controllers, Altair Radioss, CAT, Xledger, Ticketmaster, Sequence Monitor SPF, AMP, SS&amp;C, Security, Lattice, Express, 3Play Media, Ovation, Pixlr, Brocade Switches, Kronos, Azure PlayFab, Dell Tablet, IfByPhone, Adobe Creative Suite, Slate by Technolutions, LinkedIn Ads, YouTube, .NET, TSYS, Box, Metasys, Secured MVC Forum on Windows 2012 R2, Eyefinity OfficeMate, FUSION, Cognos TM1, Canva, Adobe Creative Cloud, CapCut, X (Twitter), Carbon, Salesforce CRM Analytics (formerly Tableau CRM), Chai Research, IBM Content Manager for iSeries, LogIC, Gmail, Rise, SignalR, Paciolan, Bing, Snow, Smartsheet, Salesforce Marketing Cloud, Genetec, Apple iPad, Quip, Amazon Web Hosting, Olo, Adobe Acrobat Standard DC, Air, Compressor, GAS, Shutterstock, Microsoft Windows Server 2012, X, Ghost, ADP, Office365, Sophos, Mode, FRAC Pumps, Twitter Advertising, Kore.AI, Microsoft Teams, WebOffice, Stormshield, Git, ISO+â„¢, AudioEye, MagnetVideo, ADP Payroll, Cascade CMS, Jabra Headsets And Speakerphones, Infor Birst, Salesforce CRM Analytics, SAP Customer Activity Repository (CAR), Dynamics 365 Customer Insights, Tripleseat, Oracle Analytics Cloud, Google Ads, Sprout Social, Pinterest, Cvent, Google Business Profile</v>
          </cell>
          <cell r="K690">
            <v>100000000</v>
          </cell>
          <cell r="L690" t="str">
            <v>Venture (Round not Specified)</v>
          </cell>
          <cell r="M690">
            <v>100000000</v>
          </cell>
          <cell r="N690">
            <v>43160</v>
          </cell>
          <cell r="O690">
            <v>1200000000</v>
          </cell>
          <cell r="Q690" t="str">
            <v>Oak View Group (OVG) is a global sports and entertainment company founded in 2015 by Tim Leiweke and Irving Azoff. Headquartered in Los Angeles, California, with additional offices in New York, London, and Philadelphia, OVG specializes in venue development, management, advisory services, investments, hospitality, and live experiences. The company has experienced significant growth, expanding its workforce from 22,500 employees in 2022 to over 60,000-70,000 today.
OVG operates through several divisions, including venue development and management, OVG360, and advisory and investments. It manages over 200 venues worldwide, focusing on sustainable operations and innovative hospitality solutions. Notable projects include the Climate Pledge Arena in Seattle, the world's first carbon-zero arena, and the CFG Bank Arena in Baltimore, which recently underwent a $250 million renovation. OVG is committed to maximizing venue revenue through premium hospitality offerings and operational efficiency, while also expanding its presence in North American pro sports leagues and international markets.</v>
          </cell>
          <cell r="R690">
            <v>2015</v>
          </cell>
        </row>
        <row r="691">
          <cell r="A691" t="str">
            <v>Privat</v>
          </cell>
          <cell r="B691">
            <v>0</v>
          </cell>
          <cell r="C691">
            <v>17000</v>
          </cell>
          <cell r="D691" t="str">
            <v>financial services</v>
          </cell>
          <cell r="E691" t="str">
            <v>http://www.privat.com</v>
          </cell>
          <cell r="F691" t="str">
            <v>http://www.linkedin.com/company/getprivat</v>
          </cell>
          <cell r="G691" t="str">
            <v>Dover</v>
          </cell>
          <cell r="H691" t="str">
            <v>Delaware</v>
          </cell>
          <cell r="I691" t="str">
            <v>card services, finance, fintech, fintech innovation, digital identity verification, financial technology, real-time alerts, multi-currency account, personal data security, instant transactions, digital banking platform, digital wallet integration, compliance infrastructure, user experience, app notifications, money transfer, international banking, secure financial services, payment processing, customer support, online account management, contactless payment, financial transactions processing, reserve, and clearinghouse activities, virtual and physical cards, remote account opening, physical card, services, us-based bank account, global money transfer, easy account opening, transaction history, compliance, fdic insured, mobile money transfer, fdic member bank, digital banking, regulatory compliance, contactless payments, easy onboarding, multi-currency digital account, mobile banking, real-time financial analytics, banking partnership, multi-currency support, banking services for non-residents, bank account, cloud-based platform, mobile financial solutions, financial services, funds transfer, unbanked solutions, fintech for non-us residents, borderless banking, global banking access, instant bank account, unbanked populations, banking, mobile payments, d2c, demand deposit, fast onboarding, identity verification, contactless card payments, privacy policy, digital financial services, b2c, real-time transaction alerts, banking partner, international wire transfer, financial inclusion, mobile banking app, app-based banking, user-friendly interface, user data management, app security, digital banking for expatriates, app security features, virtual card, biometric authentication, secure payments, demand deposit accounts, finance technology, information technology &amp; services, ux, internet</v>
          </cell>
          <cell r="J691" t="str">
            <v>Cloudflare DNS, Amazon AWS, Webflow, Slack, Salesforce, Intercom, Mobile Friendly, AI</v>
          </cell>
          <cell r="Q691" t="str">
            <v>Privat Technologies Inc. is a financial technology company based in Delaware. It partners with financial institutions to provide banking services, ensuring compliance with "Know Your Customer" (KYC) requirements. Privat processes a wide range of personal data to enhance its offerings, including financial information, biometric data, and geolocation data.
The company offers app-based financial services that focus on account creation, identity verification, transaction processing, and data analysis. Key features include transaction history analysis, customer service support, and security monitoring. Privat also provides tools for users to manage their personal data and ensures compliance with legal obligations. The company utilizes collected information to improve services, process transactions, and engage with users through advertising and social media.</v>
          </cell>
          <cell r="R691">
            <v>2022</v>
          </cell>
        </row>
        <row r="692">
          <cell r="A692" t="str">
            <v>Monarch Landscape Companies</v>
          </cell>
          <cell r="B692">
            <v>0</v>
          </cell>
          <cell r="C692">
            <v>4000</v>
          </cell>
          <cell r="D692" t="str">
            <v>facilities services</v>
          </cell>
          <cell r="E692" t="str">
            <v>http://www.monarchlandscape.com</v>
          </cell>
          <cell r="F692" t="str">
            <v>http://www.linkedin.com/company/monarch-landscape-companies</v>
          </cell>
          <cell r="G692" t="str">
            <v>Los Angeles</v>
          </cell>
          <cell r="H692" t="str">
            <v>California</v>
          </cell>
          <cell r="I692" t="str">
            <v>snow management, sustainable landscape, landscape construction, commercial landscape management, tree care, water management, public infrastructure management, landscape maintenance, tree risk assessment, irrigation systems, retail, urban forestry, hardscape installation, arbor care, b2b, smart irrigation, commercial property management, hardscape repair, lawn care, irrigation upgrades, climate-smart landscaping, landscape management, property management, soil moisture sensors, native plants, tree pruning, environmentally friendly practices, disaster relief, green roofs, government, tree relocation, snow removal, tree care &amp; arboriculture, xeriscaping, water conservation, plant health assessment, storm damage repair, landscape design, construction &amp; real estate, landscaping services, landscape enhancements, tree preservation, native plant landscaping, services, consulting, commercial landscape maintenance, landscape development, stormwater management, drip irrigation, sustainable landscaping, landscape renovation, tree injection technology, landscape lighting, drought-resistant landscaping, enterprise software, enterprises, computer software, information technology &amp; services, facilities services</v>
          </cell>
          <cell r="J692" t="str">
            <v>Cloudflare DNS, Mimecast, Outlook, Pardot, GoDaddy Hosting, Gmail, Google Apps, Google Cloud Hosting, Microsoft Office 365, Webflow, Slack, Salesforce, Google Tag Manager, Mobile Friendly, reCAPTCHA, WordPress.org, Google Analytics, Google Maps, Google Font API, Varnish, Wix, Remote, Circle, Webmail, Android, ADP Applicant Tracking System, LinkedIn Ads, BriteVerify, Gem, .GIS</v>
          </cell>
          <cell r="L692" t="str">
            <v>Venture (Round not Specified)</v>
          </cell>
          <cell r="N692">
            <v>44652</v>
          </cell>
          <cell r="O692">
            <v>500000000</v>
          </cell>
          <cell r="Q692" t="str">
            <v>Monarch Landscape Companies is a prominent national provider of commercial landscaping services, headquartered in Los Angeles, California. Established in 1989, the company has grown through strategic acquisitions, supported by Audax Private Equity, and now employs around 1,000 people with an estimated revenue of $190.5 million. Monarch operates as a network of regional landscape firms, each bringing specialized expertise to deliver professional and consistent landscaping solutions.
The company offers a wide range of services, including landscape maintenance, arbor care, irrigation systems, hardscaping, and sustainable landscaping practices. Monarch focuses on creating and maintaining green spaces that promote biodiversity and ecosystem health. Their local teams ensure tailored service for various clients, including commercial property owners, municipalities, homeowner associations, and sectors such as education and healthcare.</v>
          </cell>
          <cell r="R692">
            <v>1969</v>
          </cell>
        </row>
        <row r="693">
          <cell r="A693" t="str">
            <v>Microsoft AI</v>
          </cell>
          <cell r="B693">
            <v>0</v>
          </cell>
          <cell r="C693">
            <v>10000</v>
          </cell>
          <cell r="D693" t="str">
            <v>information technology &amp; services</v>
          </cell>
          <cell r="E693" t="str">
            <v>http://www.microsoft.ai</v>
          </cell>
          <cell r="F693" t="str">
            <v>http://www.linkedin.com/company/microsoft-ai</v>
          </cell>
          <cell r="G693" t="str">
            <v>Redmond</v>
          </cell>
          <cell r="H693" t="str">
            <v>Washington</v>
          </cell>
          <cell r="I693" t="str">
            <v>copilot, ai, ai community, microsoft ai, responsible ai, ai companion, software development, predictive analytics, government, innovation, azure cloud infrastructure, ai for retail, ai for finance, consulting, enterprise software, ai for environmental sustainability, ai low-code development, azure openai service, services, low-code ai tools, generative ai, ai governance, multimodal ai, ai-powered tools, ai for government, ai model management, software publishers, ai for manufacturing, ai for social good, natural language processing, business intelligence, cloud computing, ai platform, ai responsible development, ai for societal benefits, azure ai services, ai for enterprise, ai scalability, ai apis, ai for healthcare, compliance, ethical ai, ai model training, ai compliance, research and development, b2b, ai models, microsoft 365 copilot, ai in gaming, ai development platform, ai-driven decision making, ai for accessibility, cognitive services, ai-powered productivity, information technology and services, data science, artificial intelligence, cloud ai services, machine learning, ai technologies, digital transformation, ai assistants, ai-powered analytics, computer vision, automation, ai for social impact, ai automation, ai research, dallÂ·e 2, customer engagement, ai security, gpt-3.5 integration, security, b2c, healthcare, finance, education, non-profit, manufacturing, information technology &amp; services, enterprises, computer software, analytics, research &amp; development, health care, health, wellness &amp; fitness, hospital &amp; health care, financial services, nonprofit organization management, mechanical or industrial engineering</v>
          </cell>
          <cell r="J693" t="str">
            <v>Microsoft Azure Monitor, Barracuda MSP, Android, Kiosked, Docker, Kubernetes, Prometheus, Grafana, OpenTelemetry, Terraform, HELM, Azure Blob Storage, Microsoft Advertising, Copilot, Foxit PDF SDK, Javascript, TypeScript, .NET, SAP Build Process Automation, Container Network Interface (CNI), NVIDIA A100 Tensor Core GPU, Spark, Liferay, Tor, Flutter, React Native, Python, C#, Skedge.me, Bing, Qualcomm Snapdragon, Bicep, Check Point CloudGuard Harmony Connect (CloudGuard Connect), Sizmek (MediaMind), WP-Oauth, AI, Microsoft Power Platform, Ning, SentenceTransformers, Dynamics 365 CRM, PowerBI Tiles, Google Search Central, Azure Data Lake Storage, SE Ranking, AWS SDK for JavaScript, SQL, Meta Llama 3, Mist, Google Publisher Tag (GPT), Gemini, Claude, Mode, BASE, HTML5 Maker, CSS, React, Angular, VueJS, CallMiner Eureka, Amazon Elastic MapReduce (EMR), Azure Analysis Services, Cisco WebEx Teams, SharePoint, Node.js, Canvas LMS, Amazon Simple Storage Service (S3), Azure Security Center, Azure Databricks, CONTROL, Azure Devops, GitHub, NVIDIA TensorRT, DPDK (Data Plane Development Kit), Blackbaud Award Management, ebs, ChatGPT, Mag+, Microsoft Windows Server 2012, Microsoft 365, ANGEL LMS, Databricks, Next.js, Salesforce Lightning Web Components, LeafLink, Apache Kafka, Pulsar, Forcepoint TRITON, IBM Storage Suite for IBM Cloud Paks, C# (C Sharp), Azure Maps, PyTorch, A Small Orange, Micro, Box, Outlook, LinkedIn Ads, Secured MVC Forum on Windows 2012 R2, Mitel MiCollab, Hadoop HDFS, DotNetNuke, Google Cloud Machine Learning Engine, Google AdWords Conversion, Microsoft Excel, Microsoft PowerPoint, Microsoft OneDrive for Business, Microsoft OneNote, IDC, Avast Software, GAS, NVIDIA, Salesforce CRM Analytics, Dixa, AT&amp;T, Microsoft Purview eDiscovery, Virgin Pulse, GitHub Copilot, Visual Studio, Vscode, Azure AI Studio, NVIDIA Morpheus, AMD SEV, TSYS, Shopper Approved, AMP, Gem, Ptengine, AWS Database Migration Service, Akamai App &amp; API Protector, Azure Cosmos DB, Azure Service Fabric, Azure App Service, Azure Virtual Machines, Azure Linux Virtual Machines, NLP Catpcha, Apple macOS, Security, WebOffice, Selenium WebDriver, SWIFT, Objective-C, Linkedin Marketing Solutions, Spark Streaming, Power BI Documenter, Amazon Linux 2, Cursor, Bing Maps, R, Weborama, Mend, Streamlit, Dash, Frame, Amazon S3, ASP.NET, Visio, Delta Lake, Apache Iceberg, Apache Hudi, Azure Event Hubs, DALL-E, Azure API Management, Azure Functions, Azure Storage Explorer, Open Multi-Processing (OpenMP), Altium 365, Site Vibes, Figma, ClickHouse, Azure SQL Database, Azure Data Explorer, Microsoft Power Automate, OpenAI Whisper, ADAPT, Lua, NLP, Dell EMC PowerStore, TrakSYS, GraphQL, Hive, Presto, ADX Studio, Apache Hive, AC500 PLC, Siemens SIMATIC SCADA, GE Digital ADMS, Clarity, Quark Docurated, FUSION, Azure Log Analytics, Azure Kubernetes Service (AKS)</v>
          </cell>
          <cell r="Q693" t="str">
            <v>Microsoft AI (MAI) is an artificial intelligence research laboratory and division of Microsoft, established on March 19, 2024. Headquartered in Redmond, Washington, it has offices in major cities worldwide, including New York City, London, and Beijing. The division is led by Mustafa Suleyman, with KarÃ©n Simonyan serving as Chief Scientist.
MAI oversees several consumer AI products, such as Copilot, an AI companion that assists users in problem-solving and idea exploration. It also manages Bing, an AI-powered search engine, and Microsoft Edge, a browser enhanced with AI features for various tasks. Additionally, GroupMe serves as a communication platform integrated with Copilot. The company is committed to advancing AI in areas like health, security, and responsible AI, and it has recently launched initiatives like the Microsoft AI Diagnostic Orchestrator, aimed at improving healthcare diagnostics.</v>
          </cell>
          <cell r="R693">
            <v>2024</v>
          </cell>
        </row>
        <row r="694">
          <cell r="A694" t="str">
            <v>BrightView Landscapes</v>
          </cell>
          <cell r="B694">
            <v>0</v>
          </cell>
          <cell r="C694">
            <v>20000</v>
          </cell>
          <cell r="D694" t="str">
            <v>facilities services</v>
          </cell>
          <cell r="E694" t="str">
            <v>http://www.brightview.com</v>
          </cell>
          <cell r="F694" t="str">
            <v>http://www.linkedin.com/company/brightview-landscape</v>
          </cell>
          <cell r="G694" t="str">
            <v>Blue Bell</v>
          </cell>
          <cell r="H694" t="str">
            <v>Pennsylvania</v>
          </cell>
          <cell r="I694" t="str">
            <v>tree growing moving, golf course, landscape maintenance, snow ice removal, landscape design, tree care, landscape development, water management, landscape enhancements, tree growing amp moving, sports turf, snow amp ice removal, water usage analysis, commercial landscape lifecycle, water cost reduction, proactive solutions, water recovery, landscape industry, water conservation strategies, water management data, water management consulting, water-saving technology, water management technology, landscape construction technology, hotel landscape services, landscape innovation, client-focused landscape solutions, landscape planning, educational campus landscaping, landscape service excellence, water efficiency programs, landscape project management, irrigation technology, landscape service provider, sustainable landscapes, irrigation leak detection, property management, irrigation optimization, landscape lifecycle, multi-location management, landscape service innovation, irrigation system innovation, landscape consulting, landscape industry leadership, innovative landscape design, landscape solutions, water savings, landscape operations, project management, customer engagement, water analysis, water monitoring, hospital landscape maintenance, landscape management, water savings programs, landscape design and construction, landscape projects, consulting, landscape improvement, water conservation landscaping, water management for golf courses, landscape planning for large properties, commercial landscaping, large-scale landscape projects, water conservation, water saving practices, sports turf innovation, landscape sustainability practices, sustainability, water efficiency, b2b, sports turf management, public park landscaping, construction management, landscape installation, hoa landscape services, irrigation system design, landscape expertise, multi-site landscape management, landscape project delivery, retail landscape design, landscaping solutions, golf course maintenance, golf course landscape, water rebate programs, smart irrigation, water usage benchmarking, landscape technology, resort landscape management, services, landscape enhancement, landscaping services, landscape enhancement projects, irrigation systems, landscape services, water management solutions, religious property landscaping, landscape architecture, water cost savings, industry leader, project delivery, landscape company, landscape maintenance automation, healthcare landscape solutions, mlb field consulting, water efficiency upgrades, landscape sustainability, irrigation management, client services, landscape construction, water reduction, client success, snow and ice management, tree care services, sustainable landscaping, commercial landscape solutions, client testimonials, custom landscape solutions, environmental responsibility, water usage reduction, hardscape installation, softscape design, corporate landscaping, municipal landscaping, residential landscaping, outdoor space management, commercial property services, seasonal landscape services, landscape lifecycle management, green landscaping, innovative landscape solutions, client support, corporate landscaping experts, proactive landscape solutions, commercial landscape provider, experienced landscape professionals, comprehensive landscape services, maintenance solutions, design and build services, team collaboration, integrated landscape services, best practices in landscaping, healthcare, education, construction, enterprise software, enterprises, computer software, information technology &amp; services, productivity, environmental services, renewables &amp; environment, facilities services, architecture &amp; planning, health care, health, wellness &amp; fitness, hospital &amp; health care</v>
          </cell>
          <cell r="J694" t="str">
            <v>Cloudflare DNS, Outlook, Microsoft Office 365, CloudFlare Hosting, Drupal, Citrix NetScaler, Hubspot, Slack, CrazyEgg, Facebook Custom Audiences, Facebook Widget, Varnish, Facebook Login (Connect), Google Analytics, Google Tag Manager, CallRail, Marin, Linkedin Marketing Solutions, BugHerd, Mobile Friendly, Remote, Salesforce, Microsoft Word, Microsoft Excel, Microsoft Outlook, Microsoft PowerPoint, Etracker, Salesforce CRM Analytics, Microsoft Dynamics CRM Consulting, Electron, Google AdWords Conversion, Flow, Aruba Mobility Controllers, CONTROL, CAT, AMP, Tor, GAS, BriteVerify, PowerBI Tiles, Thoughtleadr, Gem, Snow, .NET, Taleo Applicant Tracking Systems (ATS), WebOffice, Truckstop Load Board, D-EDGE, Microsoft Project, Oracle General Ledger, GitKraken, Webex, sweetCaptcha, Excel4Apps, Snowplow, Salesforce CPQ, Xledger, Apple, HCSS, PlanGrid Build, Power BI Documenter, Later, Secured MVC Forum on Windows 2012 R2, Conga CPQ, IBM DFSMS, Avid NewsCutter, Lytx, Workday, Microsoft Office, Cascade CMS, Autodesk BIM Collaborate, Git, Atera, Drip, Frame, SQL, NEAR, Act!</v>
          </cell>
          <cell r="K694">
            <v>968600000</v>
          </cell>
          <cell r="L694" t="str">
            <v>Other</v>
          </cell>
          <cell r="M694">
            <v>500000000</v>
          </cell>
          <cell r="N694">
            <v>45139</v>
          </cell>
          <cell r="O694">
            <v>2672800000</v>
          </cell>
          <cell r="Q694" t="str">
            <v>BrightView Landscapes, also known as BrightView Holdings, Inc., is the largest commercial landscaping services company in the United States and North America. Established in 2014 through the merger of The Brickman Group and ValleyCrest Companies, BrightView is headquartered in Blue Bell, Pennsylvania, and employs over 20,000 people across nearly 300 locations in 32 states.
The company offers comprehensive landscape services through its BrightView Landscape Lifecycleâ„¢ model, which includes design, development, maintenance, and enhancement. BrightView focuses on delivering high-quality, end-to-end solutions tailored to client needs, with services ranging from landscape architecture to snow and ice management. It serves a diverse clientele, including corporate properties, homeownersâ€™ associations, public parks, and golf courses, and is recognized for its commitment to sustainability and customer service.</v>
          </cell>
          <cell r="R694">
            <v>1939</v>
          </cell>
        </row>
        <row r="695">
          <cell r="A695" t="str">
            <v>Arctic Slope Regional Corporation</v>
          </cell>
          <cell r="B695">
            <v>0</v>
          </cell>
          <cell r="C695">
            <v>17000</v>
          </cell>
          <cell r="D695" t="str">
            <v>investment management</v>
          </cell>
          <cell r="E695" t="str">
            <v>http://www.asrc.com</v>
          </cell>
          <cell r="F695" t="str">
            <v>http://www.linkedin.com/company/arcticsloperegionalcorporation</v>
          </cell>
          <cell r="G695" t="str">
            <v>Utqiagvik</v>
          </cell>
          <cell r="H695" t="str">
            <v>Alaska</v>
          </cell>
          <cell r="I695" t="str">
            <v>holding companies, resource extraction, alaska native corporation, subsistence resource management, federal government services, subsistence values, alaska native land claims, north slope land, oil and mineral rights, construction services, subsistence hunting support, oil and gas pipelines, indigenous land management, economic development, environmental stewardship, arctic resource development, space support services, logistics support, north slope oil reserves, oilfield equipment, subsistence resource protection, environmental consulting, cybersecurity services, oil and gas production, land development, alaska native land rights advocacy, natural resources, alaska native land conservation, arctic resource extraction, oil and gas extraction, mining rights, defense contracting, oilfield exploration services, oil and gas exploration, land ownership, services, alaska native resource rights, oil and gas infrastructure, professional services, land management, resource exploration, oil and gas development, cultural stewardship, arctic resource conservation, oilfield maintenance, subsistence resource sustainability, risk management, oil and gas safety, oil pipeline support, engineering services, environmental management, north slope oil development support, energy infrastructure, oil and gas resource rights, oil pipeline support services, oilfield services, consulting, cultural values, shareholder dividends, oil and gas drilling, alaska native land management, alaska native land use, oil exploration leases, arctic land stewardship, oil and gas project management, construction, oil and gas engineering, coal resources, b2b, alaska native land rights, indigenous land rights advocacy, government contracting, alaskan economy, energy support services, support activities for mining, land use planning, oil reserves, subsistence resources, arctic environmental stewardship, subsistence resource preservation, subsistence hunting, oil and gas logistics, oil exploration, resource development, subsidiary companies, oil and gas support services, oil and gas environmental compliance, north slope oil field support, oil and gas resource management, mineral rights, alaska oil industry, oil production, industrial services, native land rights, arctic resource exploration, alaska oil exploration, mineral development, energy services, government, oil and gas leasing, industrial support, subsistence activities, north slope resource development, oil leases, native land development, indigenous resource development, government contract services, petroleum refining, natural resource management, iupiaq culture, gas processing, coal mining, subsurface rights, community engagement, long-term strategy, shareholder benefits, technical services, infrastructure support, fuel distribution, marine fuel supply, aviation fuel, heating oil, petroleum marketing, heavy equipment operation, alaskan workforce, local partnerships, resource potential, community education, oil transportation, energy solutions, business diversification, subsidiary operations, operational excellence, market reach expansion, economic self-sufficiency, culture preservation, shareholder programs, environmental sustainability, strategic investments, education funding, pipeline development, finance, distribution, transportation &amp; logistics, energy &amp; utilities, construction &amp; real estate, investment management, financial services, professional training &amp; coaching, information technology &amp; services, mining &amp; metals</v>
          </cell>
          <cell r="J695" t="str">
            <v>Mimecast, Outlook, Microsoft Office 365, Sophos, Barracuda Networks, Taleo, Slack, Remote, Akamai CDN Solutions, Azure Virtual Desktop, Azure Backup, Azure Files, Azure SQL, Connect, Epson Managed Print Services, HCL BigFix, Infoblox DHCP, Microsoft Active Directory Federation Services, Microsoft Advanced Group Policy Management, Microsoft Hyper-V Server, Microsoft Windows Server 2012, NetApp Common Internet File System (CIFS), Nutanix, OpenLDAP, Sophos Central, Tor, Veeam, VMware, Front, Snow, Act!, CAT, PROS, SAP, TIBCO Spotfire, Cisco Packaged Contact Center Enterprise, Microsoft 365, Cisco 2960, OpenFOAM, Mist, Air, REST, Compressor, Microsoft Azure Monitor, Azure Virtual Network, Azure VPN Gateway, Express, .NET, Palo Alto PA-5200 Series, Cisco Meraki MS, AT&amp;T, UPS, Excel4Apps, Google AdWords Conversion, Microsoft PowerPoint</v>
          </cell>
          <cell r="O695">
            <v>5700000000</v>
          </cell>
          <cell r="Q695" t="str">
            <v>Arctic Slope Regional Corporation (ASRC) is Alaska's largest locally owned and operated business, established to manage the interests and land resources of approximately 14,000 IÃ±upiaq shareholders from eight villages on Alaska's North Slope. Incorporated in 1972, ASRC plays a vital role in helping the IÃ±upiaq people control their land and economic future. The corporation generates over $2 billion in annual revenue and employs more than 6,000 people.
ASRC owns nearly 5 million acres of land on Alaska's North Slope, with rights to oil, gas, coal, and minerals. The corporation operates through various subsidiaries, including ASRC Energy Services, which provides oil field services, and ASRC Industrial Services, focused on high-performance industrial services. Additionally, ASRC engages in government contract services and petroleum refining and marketing. Since its inception, ASRC has distributed over $1 billion in dividends to its shareholders, supporting the economic well-being of Alaska Native communities.</v>
          </cell>
          <cell r="R695">
            <v>1972</v>
          </cell>
        </row>
        <row r="696">
          <cell r="A696" t="str">
            <v>NV5</v>
          </cell>
          <cell r="B696">
            <v>0</v>
          </cell>
          <cell r="C696">
            <v>4500</v>
          </cell>
          <cell r="D696" t="str">
            <v>information technology &amp; services</v>
          </cell>
          <cell r="E696" t="str">
            <v>http://www.nv5.com</v>
          </cell>
          <cell r="F696" t="str">
            <v>http://www.linkedin.com/company/nv5</v>
          </cell>
          <cell r="G696" t="str">
            <v>Hollywood</v>
          </cell>
          <cell r="H696" t="str">
            <v>Florida</v>
          </cell>
          <cell r="I696" t="str">
            <v>civil program management, energy optimization, building program management, environmental, inspection consulting, mep engineering, fire protection engineering, infrastructure engineering, construction quality assurance, infrastructure, telecommunications, technology design, audiovisual design, commissioning, testing, security &amp; surveillance design, energy, geotechnical, utility services, geospatial, code consulting, retrocommissioning, project management, acoustical engineering, power, other consumer services, consumer discretionary, engineering services, project lifecycle management, public safety engineering, precision mapping and surveying, occupational health services, audiovisual consulting, safety audits, advanced software solutions, user experience, data analytics in engineering, regulatory compliance, occupational health and safety, private sector clients, design and engineering, urban planning, urban development planning, environmental consulting, geospatial services, energy performance management, project lifecycle services, software applications, it data center services, b2b, public infrastructure projects, energy management, safety and compliance, climate change mitigation, advanced surveying technologies, advanced geospatial solutions, mission-critical infrastructure support, occupational health and industrial hygiene, hydrogeological modeling, climate change mitigation strategies, government, it consulting, surveying and mapping, energy efficiency solutions, co2 emissions reduction, building code compliance, environmental assessments, sustainability, energy efficiency, environmental management, environmental management strategies, construction materials testing, user interface, site planning, workplace ergonomics studies, surveying technologies, web development, software development, urban infrastructure, nuclear safety analysis, site selection, geospatial data, geospatial data analytics, clean energy, asset management, mission-critical engineering, power delivery systems, employee benefits, audiovisual security systems, geotechnical engineering, forensic consulting in engineering, geospatial solutions, private sector development, data-driven project planning, public sector clients, forensic consulting, web design, environmental and geotechnical engineering, construction management, energy optimization solutions, consulting services, services, engineering consulting, construction engineering, workplace safety, advanced engineering software, sustainable development, power systems design, radiation exposure assessment, environmental services, climate change strategies, precision mapping, workplace ergonomics, site selection optimization, web application, infrastructure services, consulting, mission-critical projects, construction support, safety audits and compliance, forensic engineering, it infrastructure services, geotechnical consulting, data analytics, redirected, javascript, enable javascript, web page, browser compatibility, website functionality, site access, loading issues, website security, javascript support, web technologies, dynamic content, interactive features, web scripts, client-side scripting, html rendering, page loading, cross-browser support, web standards, content delivery, website navigation, performance optimization, site features, web accessibility, coding languages, front-end development, code execution, site functionality, interactive web pages, user engagement, web optimization, mobile compatibility, website responsiveness, secure browsing, web usability, data integration, api interaction, real-time updates, website efficiency, site performance, html5, css styling, energy &amp; utilities, construction &amp; real estate, productivity, information technology &amp; services, ux, oil &amp; energy, management consulting, renewables &amp; environment, enterprise software, enterprises, computer software</v>
          </cell>
          <cell r="J696" t="str">
            <v>Salesforce, EasyDNS, Amazon SES, Mimecast, Outlook, Microsoft Office 365, Drupal, AudioEye, MessageGears, Hubspot, Zendesk, Remote, Atlas by Facebook, ETAP, .GIS, AWS Transit Gateway, Microsoft Office, AutoCAD, Bluebeam, Microsoft Windows Server 2012, Apple macOS, Jira, ServiceNow, Adobe Creative Suite, Rhino, Lumion, Enscape, Civil 3D, Python, pandas, Microsoft SQL Server Reporting Services, PostgreSQL, MongoDB, SQL, CET, Mode, Gem, CAT, Git, Tor, Revit, ETABS, RISA, Bentley RAM Concept, Excel4Apps, Designer, ArcGIS Pro, ArcGIS Online, ArcGIS Enterprise, ArcGIS, Construct, BuildingConnected, MicroStation, CLEAR, Archer Integrated Risk Management, CYME Power Engineering Software, Aspen, Vista, Siemens SIMATIC SCADA, Esri, Deltek Vision, AMP, Microsoft Excel, Mag+, Ning, Drone, Air, ABB Robotics, Spiceworks IP Scanner, Autodesk BIM Collaborate, Cascade CMS, Smartsupp, Delta, Google Guava, Brocade Switches, InRoads, , Quantcast Measure, VMware vCenter CapacityIQ, Visio, Level 3 Communications, Quip, FME Platform, ArcGIS Utility Network, ArcGIS GeoEvent Server, Amazon Web Services (AWS), Microsoft Azure, Terraform, AWS CloudFormation, Azure Resource Manager, PRTG Network Monitor, Amazon CloudWatch, Azure Monitor, Amazon S3, Azure Blob Storage, Azure Active Directory, Microsoft ADFS for Genesys Cloud, WP-Oauth, Microsoft PowerShell, Bash, Trane TRACE, Carrier Hourly Analysis Program (HAP), ServiceNow Request Management, Google AdWords Conversion, AWS GovCloud, Amazon EC2, Sizmek (MediaMind), AWS CloudTrail, Amazon Virtual Private Cloud (Amazon VPC), AWS Key Management Service (KMS), Minteye / AdsCaptcha, InformaCast, Splunk, Microsoft Windows Server 2000, ECS, Amazon EKS Anywhere, AWS Organizations, CONTROL, NTENT, AT&amp;T, Unity Catalog, PTC Mathcad Express, PL/SQL, Stardog, Smartsheet, Microsoft Teams Rooms, Adobe, NetApp ONTAP Data Management, Fastapi, DuckDB, Apache Parquet, Laser Scanning, Trimble, Microsoft Teams, HEC-RAS, GitLab, .NET, Adobe InDesign, Adobe Illustrator, Adobe Photoshop, QGIS, Google Earth Pro, Microsoft Word, Microsoft PowerPoint, Navisworks, Dell iDRAC (Integrated Dell Remote Access Controller), Global Mapper, Google, Kubernetes, Diligent One Platform, formerly HighBond, Rust, Telligent, Bloomberg Professional Services, OpenRoads Designer, Bentley GEOPAK, Bentley OpenRoads, PostGIS, Deltek Vantagepoint, AVEVA PDMS, Workday Prism Analytics, Databricks, GraphQL, HCSS, PTV Vissim, Olo, ePlan, AutoTURN, Check Point Maestro, PCSWMM, ADP, OpCon, Microsoft Azure Monitor, AWS Trusted Advisor, Microsoft Entra ID, Cachefly, Forcepoint TRITON, Resi, Webtrends Analytics for Sharepoint, GDAL, Pytest, MySQL, Apache Spark, Leaflet, OpenProject, Azure Active Directory B2C, Microsoft Advanced Group Policy Management, Akamai CDN Solutions, AWS Transfer for SFTP, Apache HTTP Server, WellnessLiving, Microsoft-IIS, SPS Commerce Analytics, Parallels Mac Management for Microsoft SCCM, Deltek Vantagepoint CRM, midas Civil, LEAP, Mathcad Prime</v>
          </cell>
          <cell r="K696">
            <v>18400000</v>
          </cell>
          <cell r="L696" t="str">
            <v>Merger / Acquisition</v>
          </cell>
          <cell r="M696">
            <v>0</v>
          </cell>
          <cell r="N696">
            <v>45839</v>
          </cell>
          <cell r="O696">
            <v>983430000</v>
          </cell>
          <cell r="Q696" t="str">
            <v>NV5 is a prominent provider of tech-enabled engineering, testing, inspection, and consulting solutions for the built environment. The company specializes in professional and technical services across various sectors, focusing on Construction Quality Assurance, Infrastructure, Energy, Program Management, and Environmental services. With a management team that has over 200 years of combined industry experience, NV5 aims to be an internationally recognized leader in these areas.
The company offers a range of specialized services, including engineering, testing, and consulting tailored to infrastructure and utilities, as well as geospatial solutions like precision mapping and surveying. NV5 also provides utility services and mission-critical solutions for essential infrastructure needs. Its suite of geospatial products includes tools for imagery analysis, photogrammetry, and data visualization, leveraging advanced technologies such as AI and remote sensing to deliver actionable insights and enhance operational efficiency.</v>
          </cell>
          <cell r="R696">
            <v>1947</v>
          </cell>
        </row>
        <row r="697">
          <cell r="A697" t="str">
            <v>Live! Hospitality &amp; Entertainment</v>
          </cell>
          <cell r="B697">
            <v>0</v>
          </cell>
          <cell r="C697">
            <v>7500</v>
          </cell>
          <cell r="D697" t="str">
            <v>restaurants</v>
          </cell>
          <cell r="E697" t="str">
            <v>http://www.visitlive.com</v>
          </cell>
          <cell r="F697" t="str">
            <v>http://www.linkedin.com/company/live-hospitality-and-entertainment</v>
          </cell>
          <cell r="G697" t="str">
            <v>Baltimore</v>
          </cell>
          <cell r="H697" t="str">
            <v>Maryland</v>
          </cell>
          <cell r="I697" t="str">
            <v>dining, hospitality, entertainment, restaurants, sports watch, events, live events, nightlife, private events, draftkings sports &amp; social, gaming resorts, culinary experiences, real estate development, marinas, customer loyalty programs, gaming &amp; casinos, multifaceted entertainment venues, nightlife venues, ballpark village, brand partnerships, customer experience enhancement, hospitality services, sports betting, casino promotions, community events, sports fan engagement, power &amp; light district, live event hosting, molson coors branded venues, urban revitalization projects, gaming, tourism, sports partnerships, sports and entertainment venues, luxury accommodations, regional tourism, luxury lifestyle branding, nightlife entertainment, destination marketing, live! arena, luxury hospitality, digital gambling platform, resorts, entertainment programming, casino operations, multi-sport viewing experiences, dining concepts, hospitality management, urban entertainment hubs, guy fieri restaurant concepts, entertainment districts, digital engagement, live! at the battery, event management, urban development, power plant live!, immersive brand experiences, celebrity chef collaborations, sports event broadcasting, sports and concert events, interactive gaming zones, casino gaming, luxury dining, public-private partnerships, entertainment &amp; recreation, live entertainment programming, fanduel sports venues, fenton development, community outreach programs, hotels, b2c, sports betting integration, hospitality staffing, pbr cowboy bar, sports event activations, multifaceted entertainment experience, online gambling, event sponsorships, community-focused entertainment, hospitality technology, sports and nightlife integration, event ticketing, texas live!, high-energy venues, food and beverage, digital media, regional economic impact, luxury hotel development, sports-themed entertainment, services, luxury hotel branding, waterside district, community revitalization, live sports broadcasting, power plant live! drone delivery, brand activations, hospitality innovation, community engagement, entertainment district development, social media marketing, hospitality &amp; tourism, hotel management, luxury hotel amenities, casino marketing, vivo! miami, digital media advertising, customer service, brand collaborations, casinos, live experiences, partnerships, gift cards, sports venues, immersive experiences, concerts, event spaces, strategic partnerships, local culture, career opportunities, business development, integration, payment technology, social experiences, sports entertainment, exciting environments, family-owned, community asset, customer loyalty, resort projects, national events, exclusive venues, on-site promotions, guest connection, community involvement, economic development, world-class service, unique experiences, activated marketing, celebrity partnerships, experiential marketing, destination concepts, b2b, consumer products &amp; retail, construction &amp; real estate, leisure, travel &amp; tourism, events services, games, food &amp; beverages, consumer goods, consumers, consumer internet, internet, information technology &amp; services, marketing &amp; advertising</v>
          </cell>
          <cell r="J697" t="str">
            <v>Maropost, Outlook, Amazon AWS, Barracuda Networks, YouTube, Microsoft-IIS, reCAPTCHA, UltiPro, Mobile Friendly, Google Tag Manager, Typekit, Postpresso, Tor, FreePBX, Linkedin Marketing Solutions, Meta Ads Manager, Snapchat, Spotify, TikTok, X, SS&amp;C, Visio, .GIS, Git, ABB Distributed Control Systems (DCS), AMP, Quip, .NET, CONTROL, Oracle Data Mining (ODM), ROOM, Google AdWords Conversion, Microsoft PowerPoint, Microsoft Excel, Gem, LinkedIn Ads, Google Drive, Microsoft Word, Jabra Headsets And Speakerphones, Micro, Vectorworks Spotlight, Turn, Ning, Adobe Creative Cloud, Cisco 2960, Cisco VoIP, Crestron, Laser Scanning, Microsoft 365, NewTek TriCaster, Stripo.email, Google Ads, iCIMS, Gauges, Canon Printers, FRAC Pumps, Sequence Monitor SPF, Adobe Photoshop, Wrike, Microsoft Office, Boomi AtomSphere, Excel4Apps, Apartments247, Zillow, Google Business Profile, Microsoft Application Insights, UKG Wallet</v>
          </cell>
          <cell r="O697">
            <v>41600000</v>
          </cell>
          <cell r="Q697" t="str">
            <v>Live! Hospitality &amp; Entertainment, a brand of The Cordish Companies, specializes in creating vibrant entertainment districts, casinos, hotels, and gaming resorts across the United States. Founded in 1999 with the launch of Power Plant Live! in Baltimore, the company has grown into a nationwide portfolio that attracts over 55 million visitors annually. Live! properties serve as hubs for concerts, festivals, sports events, and private gatherings, all while reflecting local culture and contributing to economic development.
The company offers a diverse range of experiences, including dynamic nightlife, award-winning dining, and exceptional customer service. Live! operates several notable venues, such as Live! Casino &amp; Hotel Maryland and Texas Live! in Arlington, Texas. Through partnerships with organizations like FanDuel Group, Live! enhances its gaming and sports engagement offerings. With a commitment to providing top-notch amenities and entertainment, Live! continues to set standards in the hospitality and gaming industries.</v>
          </cell>
          <cell r="R697">
            <v>1999</v>
          </cell>
        </row>
        <row r="698">
          <cell r="A698" t="str">
            <v>Genpact Headstrong Capital Markets</v>
          </cell>
          <cell r="B698">
            <v>0</v>
          </cell>
          <cell r="C698">
            <v>3100</v>
          </cell>
          <cell r="D698" t="str">
            <v>information technology &amp; services</v>
          </cell>
          <cell r="E698" t="str">
            <v>http://www.headstrong.com</v>
          </cell>
          <cell r="F698" t="str">
            <v>http://www.linkedin.com/company/headstrong</v>
          </cell>
          <cell r="G698" t="str">
            <v>Reston</v>
          </cell>
          <cell r="H698" t="str">
            <v>Virginia</v>
          </cell>
          <cell r="I698" t="str">
            <v>derivatives processing, asset management, client onboarding &amp; kyc, regulatory reporting, risk &amp; compliance, application development, wealth management, calypso, capital markets, collateral management, financial market solutions, it services &amp; it consulting, app development, apps, software development, information technology &amp; services, investment management, financial services</v>
          </cell>
          <cell r="J698" t="str">
            <v>Route 53, Remote</v>
          </cell>
          <cell r="K698">
            <v>550070000</v>
          </cell>
          <cell r="L698" t="str">
            <v>Merger / Acquisition</v>
          </cell>
          <cell r="M698">
            <v>550000000</v>
          </cell>
          <cell r="N698">
            <v>40634</v>
          </cell>
          <cell r="O698">
            <v>24241000</v>
          </cell>
          <cell r="Q698" t="str">
            <v>Genpact Headstrong Capital Markets is a global consulting and IT services company that specializes in capital markets. Founded in 1981 and acquired by Genpact in 2011, it has established itself as a leading technology services provider in the financial services sector. The company is headquartered in Reston, Virginia, and employs between 5,001 and 10,000 people, generating annual revenue exceeding $1 billion.
The company offers a range of consulting and IT services aimed at enhancing financial business operations. Its focus includes trading platforms for derivatives and securities, as well as comprehensive consulting in areas such as wealth management and asset management. Genpact Headstrong integrates advanced capabilities in AI, data analytics, and risk management to optimize trade cycles and improve operational agility. It serves major clients, including nine of the world's top ten investment banks, as part of Genpact's extensive client network in banking and capital markets.</v>
          </cell>
          <cell r="R698">
            <v>1981</v>
          </cell>
        </row>
        <row r="699">
          <cell r="A699" t="str">
            <v>Diamond ResortsÂ®</v>
          </cell>
          <cell r="B699">
            <v>0</v>
          </cell>
          <cell r="C699">
            <v>5000</v>
          </cell>
          <cell r="D699" t="str">
            <v>hospitality</v>
          </cell>
          <cell r="E699" t="str">
            <v>http://www.dia.md</v>
          </cell>
          <cell r="F699" t="str">
            <v>http://www.linkedin.com/company/diamondresorts</v>
          </cell>
          <cell r="G699" t="str">
            <v>Las Vegas</v>
          </cell>
          <cell r="H699" t="str">
            <v>Nevada</v>
          </cell>
          <cell r="I699" t="str">
            <v>direct sales, hospitality, direct marketing, resort network, customer-centric, luxury accommodations, destination access, vacation flexibility, luxury travel, travel experiences, timeshare management, cruise access, travel loyalty programs, marinas, flexible vacation planning, vacation ownership system, vacation club, points-based system, hilton integration, resort management, member benefits, customer experience, global operations, hospitality services, d2c, timeshare, resort operations, luxury travel services, travel industry, luxury residences, vacation planning, hotel management, international resorts, leisure, travel &amp; tourism, vacation packages, vacation ownership, destination management, vacation rentals, resort destinations, services, b2c, marketing &amp; advertising, american (traditional), hotels &amp; travel, resorts, restaurants</v>
          </cell>
          <cell r="J699" t="str">
            <v>CSC Corporate Domains, Amazon AWS, AI</v>
          </cell>
          <cell r="K699">
            <v>3600000000</v>
          </cell>
          <cell r="L699" t="str">
            <v>Merger / Acquisition</v>
          </cell>
          <cell r="M699">
            <v>1400000000</v>
          </cell>
          <cell r="N699">
            <v>44256</v>
          </cell>
          <cell r="O699">
            <v>1000000000</v>
          </cell>
          <cell r="P699">
            <v>5</v>
          </cell>
          <cell r="Q699" t="str">
            <v>Diamond ResortsÂ® is a timeshare company owned by Apollo Global Management Inc. It specializes in vacation resorts and experiences designed to help members escape their daily routines. The company operates a network of resorts worldwide, offering modern amenities and unique events, such as the Diamond Live Concert Series and the Diamond Resorts Tournament of Champions on the LPGA Tour.
The resorts provide a variety of accommodations, including coastal properties with easy beach access, swimming pools, fitness centers, and beautiful garden views. Notable locations include Daytona Beach Regency in Florida, Royal Oasis Club at Pueblo Quinta in MÃ¡laga, and Cromer Country Club in Norfolk. Diamond Resorts also hosts events like golf tournaments and live concerts, creating memorable experiences for vacationers.</v>
          </cell>
        </row>
        <row r="700">
          <cell r="A700" t="str">
            <v>PENN Entertainment, Inc</v>
          </cell>
          <cell r="B700">
            <v>0</v>
          </cell>
          <cell r="C700">
            <v>24000</v>
          </cell>
          <cell r="D700" t="str">
            <v>gambling &amp; casinos</v>
          </cell>
          <cell r="E700" t="str">
            <v>http://www.pennentertainment.com</v>
          </cell>
          <cell r="F700" t="str">
            <v>http://www.linkedin.com/company/pennentertainment</v>
          </cell>
          <cell r="G700" t="str">
            <v>Wyomissing</v>
          </cell>
          <cell r="H700" t="str">
            <v>Pennsylvania</v>
          </cell>
          <cell r="I700" t="str">
            <v>finance, culinary arts, resorts, gaming, hospitality, igaming, food &amp; beverage, casinos, hotel management, hotels &amp; racing, hotels/resorts, consumer discretionary, gambling facilities &amp; casinos, integrated entertainment, casino gaming, sports betting, online gaming, loyalty program, customer engagement, community support, diversity and inclusion, sustainability, mobile sportsbook, digital media, hospitality services, gaming machines, racetracks, lifestyle content, innovative experiences, customer loyalty, entertainment destinations, technology adoption, demographic targeting, responsible gaming, omnichannel provider, gaming revenue, customer demographics, entertainment experiences, gaming industry leader, north america, casino properties, digital platforms, sports media, hotel accommodations, customer rewards, gaming promotions, real money betting, active users, entertainment innovation, b2b, b2c, services, financial services, games, leisure, travel &amp; tourism, consumer goods, consumers, gambling &amp; casinos, environmental services, renewables &amp; environment, sports</v>
          </cell>
          <cell r="J700" t="str">
            <v>CloudFlare CDN, Rackspace MailGun, Outlook, Pardot, Microsoft Office 365, Zendesk, Amazon AWS, CloudFlare Hosting, Route 53, Gmail, Google Apps, Figma, Slack, Atlassian Cloud, React, Webflow, Android, Remote, AI, Micro, AMP, Lightspeed, CAT, Tor, Juniper Networks NetScreen Series, IBM OpenPages, ROOM, Salesforce, Microsoft Office, Connect, CONTROL, Security, Intercom, Quip, Tito, Tampa AS400 Inc, Postpresso, FreePBX, Gem, Posit, Elite Software HVAC Solution, Bing, AT&amp;T, Less, Electron, Micros, FRAC Pumps, Delphi, Meshmixer, GRIN, .GIS, CMPRO, ServiceNow Configuration Management Database, Spreadsheet Server by insightsoftware, Deltek ComputerEase, Buffer, ANGEL LMS, CSC, Avaya, BMC FootPrints, BlackBerry, Apple iPhone, Workday Prism Analytics, Microsoft Excel, Sizmek DSP, Git, Yelp, Act!, IBM Operational Decision Manager (ODM), Microsoft AdCenter, OneTrust Tech Risk &amp; Compliance, Ning, SQL, Apple iPod, inMotionNow, Facebook, Instagram, Twitter Advertising, Google AdWords Conversion, CPMStar, Eaglestats, Procore, Thermo Scientific Chromeleon Chromatography Data System (CDS), Oasis-7, Mag+, SAP, WebOffice, Coupa, Dayforce, Lansweeper, TSYS, Microsoft Word, Microsoft Outlook, Kronos, ICP, Board, AboveNet, Fry, Oracle Cloud, ACL, Micro Focus ArcSight, Agilent Technologies, Medallia Video, Qualtrics, Tableau, PowerBI Tiles, SentenceTransformers, Canon Multifunction Copiers, accessiBe, Microsoft PowerPoint, Microsoft Teams Rooms, Opentable, Backblaze Computer Backup, Olo, SiteCore, Akamai CDN Solutions, Cisco Unified Intelligence Center, Dell EMC SAN (Storage Area Network), Infoblox DHCP, Microsoft Active Directory Federation Services, Microsoft Windows Server 2012, VMware, iCIMS, Bigtincan Readiness (formerly Brainshark), Taleo Applicant Tracking Systems (ATS), Absorb LMS, BriteVerify, PHP, AWS Trusted Advisor, Undertone, UltiPro, Halogen Software, Portico Virtual Terminal, .NET, Lens, Microsoft Azure Monitor, ISA Web Publishing Load Balancer, Blue Coat PacketShaper, Talkwalker, Onit, BASE, 24-7 Media, Amazon Elastic Block Store (EBS), Cisco Adaptive Security Appliance Software, Cisco Nexus Switches, Gauges, Mailchimp Mandrill, SAP BusinessObjects Design Studio, Canon Printers, Altair Radioss, CET, Air, Oracle Products, Cornerstone HR, ironSource, Harmony Email &amp; Collaboration, Vizergy Central Reservation System, Inventor, Amazon Kinesis Data Firehose, Dropbox, Hostgator DNS, SES, Adelphic DSP, Bigtincan Engagement, Google Cloud Speech-to-Text, Bloomberg BNA, eNeighborhoods (Homes.com), Box, Glassdoor, Juniper Networks SRX-Series Firewalls, QFloors, MercuryGate TMS, Alight, Oracle Audit Vault and Database Firewall, Cisco WebEx Teams, BILL, ADP Applicant Tracking System, Amazon Web Services (AWS), Mari, Provenir, Lucky Orange</v>
          </cell>
          <cell r="O700">
            <v>6961000000</v>
          </cell>
          <cell r="Q700" t="str">
            <v>PENN Entertainment, Inc. is an American integrated entertainment, sports content, and casino gaming company. Founded in 1972 as Penn National Race Course, it has grown into one of North America's largest gaming and entertainment providers. The company is headquartered in Wyomissing, Pennsylvania, and operates 43 properties across 20 U.S. states, including casinos and racetracks.
PENN Entertainment offers a wide range of gaming and entertainment options. This includes retail gaming with slot machines and table games, sports betting through brands like ESPN BET and theScore Bet Sportsbook, and online casino gaming under various brands. The company also provides hospitality services, thoroughbred horse racing, and digital gaming through its Penn Interactive division. Additionally, it features a customer loyalty program called PENN Play, which rewards users with various experiences.</v>
          </cell>
          <cell r="R700">
            <v>1972</v>
          </cell>
        </row>
        <row r="701">
          <cell r="A701" t="str">
            <v>Novell</v>
          </cell>
          <cell r="B701">
            <v>0</v>
          </cell>
          <cell r="C701">
            <v>5100</v>
          </cell>
          <cell r="D701" t="str">
            <v>information technology &amp; services</v>
          </cell>
          <cell r="E701" t="str">
            <v>http://www.novelldesignstudio.com</v>
          </cell>
          <cell r="F701" t="str">
            <v>http://www.linkedin.com/company/novell</v>
          </cell>
          <cell r="G701" t="str">
            <v>Provo</v>
          </cell>
          <cell r="H701" t="str">
            <v>Utah</v>
          </cell>
          <cell r="I701" t="str">
            <v>collaboration, endpoint management, file sync &amp; share, file &amp; networking services, it services &amp; it consulting, jewelry design studio, jewelry design, fast jewelry production, jewelry manufacturing, custom jewelry production process, custom jewelry, fine casting, bridal jewelry, american jewelry manufacturing, jewelry supply chain, jewelry artisanship, jit inventory jewelry, customer service, domestic jewelry innovation, jewelry quality assurance, quality control, us jewelry manufacturer, handcrafted jewelry, american-made jewelry, award-winning jewelry design, 3d printing, domestic jewelry manufacturing, jewelry retail, jewelry manufacturing technology, in-house jewelry machining, customization services, retail jewelry supply, bespoke bridal jewelry, custom jewelry for retailers, jewelry wholesale, award-winning bridal jewelry, in-house manufacturing, jewelry retailer, jewelry market, jewelry and silverware manufacturing, domestic jewelry artisans, jewelry industry awards, bride and groom jewelry, jewelry production technology, domestic jewelry production, advanced casting techniques, fast turnaround wedding bands, personalized jewelry, jewelry manufacturing in new jersey, b2b, e-commerce, jewelry brand, award-winning jewelry, jewelry innovation, us-based jewelry factory, domestic jewelry artisanship, rapid custom jewelry, engagement ring customization, american craftsmanship jewelry, wholesale trade, jewelry industry, jewelry quality control, jewelry customer service, bespoke engagement rings, jewelry design services, rapid production, innovative jewelry design, wedding bands, handcrafted wedding bands, d2c, custom jewelry remaking, bespoke jewelry, wholesale jewelry manufacturing, custom jewelry craftsmanship, custom wedding ring engraving, jewelry craftsmanship, custom jewelry design, fine jewelry casting, handmade wedding bands, jewelry customer support, engagement rings, custom wedding bands, jewelry supply chain efficiency, jewelry supply chain management, b2c, manufacturing, distribution, consumer products &amp; retail, information technology &amp; services, consumer internet, consumers, internet, mechanical or industrial engineering</v>
          </cell>
          <cell r="J701" t="str">
            <v>Outlook, Circle, Remote</v>
          </cell>
          <cell r="O701">
            <v>6358000</v>
          </cell>
          <cell r="Q701" t="str">
            <v>Novell Design Studio is a U.S.-based jewelry manufacturer known for its American-made wedding bands, engagement rings, and bridal jewelry. With over 30 years of experience, the company operates a state-of-the-art production facility in Rahway, New Jersey, employing around 70 skilled workers. Novell emphasizes domestic production and efficient workflows, utilizing advanced techniques like CAD design and just-in-time inventory management.
The company offers a diverse range of precious metal bridal and fashion rings, including classic styles from the Novell Anthology collection and customizable options through their Custom Shop. Novell also provides jewelry manufacturing and fabrication services for designers, brands, and retailers, ensuring high customization success rates and rapid turnaround times. Their commitment to quality and efficiency positions them as a key supplier to independent jewelers and retailers across the nation.</v>
          </cell>
          <cell r="R701">
            <v>1979</v>
          </cell>
        </row>
        <row r="702">
          <cell r="A702" t="str">
            <v>Grimmway Produce Group</v>
          </cell>
          <cell r="B702">
            <v>0</v>
          </cell>
          <cell r="C702">
            <v>6500</v>
          </cell>
          <cell r="D702" t="str">
            <v>farming</v>
          </cell>
          <cell r="E702" t="str">
            <v>http://www.grimmway.com</v>
          </cell>
          <cell r="F702" t="str">
            <v>http://www.linkedin.com/company/grimmwayproducegroup</v>
          </cell>
          <cell r="G702" t="str">
            <v>Bakersfield</v>
          </cell>
          <cell r="H702" t="str">
            <v>California</v>
          </cell>
          <cell r="I702" t="str">
            <v>agricultural innovation in carrots, foodservice supply, crop production, organic farming research, produce for global markets, sustainable agriculture, crop yield optimization, agricultural research and development, food safety, organic vegetable ingredients, sustainable water systems, solar energy, produce, agricultural sustainability, soil preservation methods, family farm, b2b, produce branding, agricultural sustainability certifications, large organic acreage, fresh produce, organic crop management, organic vegetable processing, agricultural innovation, sustainable water use, carrots, water management, produce industry, organic farming, soil fertility, sustainable soil management, family-owned, produce innovation, usda organic, foodservice, food quality assurance, organic crop development, technology in farming, organic produce certifications, family business, food production, innovative crop rotation, organic produce, organic certification, food processing, renewable energy in farming, organic vegetable varieties, food industry, sustainability, food distribution, agricultural technology, sustainable resource management, regional organic farming, regional farming practices, crop diversity, conventional farming, certified organic, organic farming methods, crop rotation, organic standards, sustainable energy use, produce distribution, organic vegetables, produce brands, organic vegetables supply, sustainable farming investments, non-gmo, innovative farming techniques, energy efficiency, sustainable farming, agricultural heritage, organic farming best practices, large-scale organic farming, supply chain management, food industry partnerships, sustainable farming practices, sustainable resources, produce quality control, sustainable practices, innovative farming, retail supply, organic vegetable supply chain, retail, water conservation, food crops grown under cover, family legacy in agriculture, environmental stewardship, energy use reduction, innovation, produce supply chain, baby carrots, produce processing, agricultural research, produce industry awards, agriculture, organic farming technology, produce supply to 20+ countries, soil health, organic produce branding, certification agencies, fresh vegetables, carrot farming, cal-organic farms, bunny-luv, community engagement, healthy snacking, seasonal produce, foodservice ingredients, philanthropy, agricultural education, employee initiatives, global supply chain, drip irrigation, harvest techniques, high-quality carrots, vegetable ingredients, certifications, bakersfield farming, carrot recipes, infant nutrition, local agriculture, agroecology, family farming, established 1969, innovative farming practices, growing regions, vegetable farming, resources preservation, food insecurity support, employee wellness, fresh produce delivery, community partnerships, food industry leadership, healthy lifestyle, public health impact, fresh food access, farm to table, education, non-profit, manufacturing, distribution, consumer products &amp; retail, transportation &amp; logistics, energy &amp; utilities, food &amp; beverages, consumer goods, consumers, environmental services, renewables &amp; environment, logistics &amp; supply chain, nonprofit organization management, mechanical or industrial engineering</v>
          </cell>
          <cell r="J702" t="str">
            <v>Outlook, Microsoft Office 365, DNS Made Easy, Barracuda Networks, Amazon SES, Slack, Google Analytics, Gravity Forms, Google Font API, reCAPTCHA, CrazyEgg, Google Tag Manager, YouTube, Nginx, WordPress.org, Mobile Friendly, Remote, Gem, Microsoft Office, Excel4Apps, Microsoft Windows Server 2012, SQL, Microsoft PowerPoint, Google AdWords Conversion, Ning, CAT, AutoCAD, WMS, Tally.ERP 9, Air</v>
          </cell>
          <cell r="L702" t="str">
            <v>Merger / Acquisition</v>
          </cell>
          <cell r="M702">
            <v>0</v>
          </cell>
          <cell r="N702">
            <v>44166</v>
          </cell>
          <cell r="O702">
            <v>1600000000</v>
          </cell>
          <cell r="Q702" t="str">
            <v>Grimmway Farms, also known as Grimmway Produce Group, is a family-owned agricultural company based in Bakersfield, California. Established in 1969 by brothers Rod and Bob Grimm, it has grown to become the world's largest producer of carrots and the leading organic vegetable producer in the United States. The company operates 19 facilities across various states, cultivating over 65 organic crops on more than 40,000 organic acres and 56,000 acres of conventional carrots.
Grimmway offers a wide range of products, including conventional and baby carrots under the Bunny-Luv brand, as well as organic vegetables through Cal-Organic Farms. The company emphasizes innovation and sustainability, with a dedicated Ag R&amp;D Department and initiatives that include recycling and solar energy generation. With a commitment to quality and customer service, Grimmway serves retail, foodservice, and industrial sectors, shipping products to over 20 countries.</v>
          </cell>
          <cell r="R702">
            <v>1969</v>
          </cell>
        </row>
        <row r="703">
          <cell r="A703" t="str">
            <v>Telvista</v>
          </cell>
          <cell r="B703">
            <v>0</v>
          </cell>
          <cell r="C703">
            <v>4300</v>
          </cell>
          <cell r="D703" t="str">
            <v>outsourcing/offshoring</v>
          </cell>
          <cell r="E703" t="str">
            <v>http://www.telvista.com</v>
          </cell>
          <cell r="F703" t="str">
            <v>http://www.linkedin.com/company/telvistaus</v>
          </cell>
          <cell r="G703" t="str">
            <v>Dallas</v>
          </cell>
          <cell r="H703" t="str">
            <v>Texas</v>
          </cell>
          <cell r="I703" t="str">
            <v>help desk, contact center outsourcing, social media customer service, customer service inbound &amp; outbound, call center, omnichannel, sales, outsourcing &amp; offshoring consulting, multilingual support, customer loyalty programs, customer support technology integration, customer service management, customer service operations, next-gen technology, customer service support tools, global customer support strategy, social media customer care, customer service training, customer service tools, cultural alignment support, client-centric approach, customer engagement, customer service quality, crm integration, financial services support, customized outsourcing, scalable solutions, insurance customer service, data analytics for customer support, customer service kpis, nearshore support, customer journey analytics, next-generation contact center, customer support industry awards, lead generation, ai-enhanced customer support, healthcare contact center, customer support workforce optimization, back office support, retail, legal support services, remote support, customer service automation, ai support, multi-channel support, b2b, social media support, operational efficiency, customer feedback, multicultural workforce, customer service performance, business transformation, customer service strategy, startups support solutions, workforce management, offshore support, client success, customer support technology, customer service technology, telephone call centers, customer service processes, customer service solutions, customer loyalty, b2c, industry-specific support solutions, customer service analytics, quality assurance, automotive, finance, sales outsourcing, innovation, customer support automation tools, e-commerce, customer service improvement, customer support outsourcing, customer retention, industry experience, customer service metrics, data analytics, customer satisfaction, energy sector support, e-commerce customer support, seasonal support services, customer experience monitoring, it support, customer feedback analysis, government, human resources, customer support industry best practices, omnichannel support, customer experience, strategic partnership, customer service culture, digital support platforms, government customer service, industry awards, customer support, services, healthcare, automotive customer support, global contact centers, contact center, customer support quality assurance, customer service optimization, data-driven decisions, bpo solutions, remote agents, bpo, social media management, d2c, process automation, performance monitoring, customer service excellence, customer service innovation, multilingual contact centers, customer support performance analytics, customer insights, customer service best practices, remote workforce management, technical support, call center services, e-commerce support, customer support scalability, telecommunications, engagement solutions, omnichannel solutions, inbound and outbound sales, ai enhanced support, staffing services, sales strategy, reporting and analytics, crm technology, business process outsourcing, performance tracking, client care, customer journey optimization, user experience enhancement, predictive insights, brand loyalty, call center management software, email support, chat support, training and development, flexible staffing, customer interactions, strategic partnerships, global presence, industry best practices, technical issue resolution, legal, consumer products &amp; retail, energy &amp; utilities, outsourcing/offshoring, marketing &amp; advertising, facilities services, financial services, consumer internet, consumers, internet, information technology &amp; services, health care, health, wellness &amp; fitness, hospital &amp; health care, training &amp; development</v>
          </cell>
          <cell r="J703" t="str">
            <v>Cloudflare DNS, Mimecast, Outlook, Microsoft Office 365, CloudFlare Hosting, OneTrust, Slack, Google Font API, Google Tag Manager, Linkedin Marketing Solutions, Facebook Widget, Facebook Login (Connect), Mobile Friendly, Facebook Custom Audiences, reCAPTCHA, WordPress.org, Bootstrap Framework, Gusto</v>
          </cell>
          <cell r="O703">
            <v>200000000</v>
          </cell>
          <cell r="Q703" t="str">
            <v>Telvista is a business process outsourcing (BPO) and customer experience solutions provider based in Dallas, Texas. Founded in 1997, the company has grown to employ approximately 7,000 people and generates $1.5 billion in annual revenue. Telvista is co-owned by America Movil and Grupo Carso, and it operates with a focus on performance and growth.
The company offers a wide range of services, including omnichannel contact center solutions, IT support, sales support, tech support, and social media management. With a presence in the U.S. and Mexico, Telvista also partners with providers in various countries to meet international and multilingual client needs. The company serves over 100,000 clients across more than 60 industries, including telecommunications, healthcare, and retail. Telvista emphasizes a People First Philosophy, prioritizing employee development and innovation to deliver flexible, scalable solutions.</v>
          </cell>
          <cell r="R703">
            <v>1997</v>
          </cell>
        </row>
        <row r="704">
          <cell r="A704" t="str">
            <v>Seaboard Corporation</v>
          </cell>
          <cell r="B704">
            <v>0</v>
          </cell>
          <cell r="C704">
            <v>14000</v>
          </cell>
          <cell r="D704" t="str">
            <v>executive office</v>
          </cell>
          <cell r="E704" t="str">
            <v>http://www.seaboardcorp.com</v>
          </cell>
          <cell r="F704" t="str">
            <v>http://www.linkedin.com/company/seaboard-corporation</v>
          </cell>
          <cell r="G704" t="str">
            <v>Mission</v>
          </cell>
          <cell r="H704" t="str">
            <v>Kansas</v>
          </cell>
          <cell r="I704" t="str">
            <v>foods, wheatmilling, hogs, marine, commodity trading &amp; milling, farming/seeds/milling, industrials, executive offices, processing technology, animal welfare, foodservice supply, customer service, grain processing, sustainable agriculture, global operations, retail, services, energy, food safety, marine fleet, argentina biofuels, animal protein supply chain, global supply chain, grain milling, global agribusiness, turkey processing, vertical integration, solar energy, marine cargo services, commodity trading, international trade, transportation, marine transportation, energy credits, commodity logistics, finance, grain and protein commodities, marine logistics solutions, biofuels, african grain markets, food crops grown under cover, chemical manufacturing, b2b, international markets, pork products, floating barge diesel engines, employee benefits, marine shipping, integrated food system, renewable energy, biomethane, grain mills, food production, animal feed, diversified conglomerate, agricultural products, supply chain logistics, renewable natural gas, food processing, pork production, retail distribution, animal fats for biofuels, animal waste biogas, fuel storage terminals, lng-powered vessels, agriculture, renewable diesel, international commodity markets, sugar production, market access, marine diesel engines, sustainability, energy projects, sustainable fuels, renewable diesel facilities, premium pork products, animal feed ingredients, south american agriculture, bioenergy projects, global grain milling, agricultural exports, supply chain management, processing plants, honduras jalapeno peppers, pork processor, agricultural commodities, energy production, biodiesel, global shipping, containerized shipping, ocean transportation, import/export logistics, sustainable energy, feed milling, turkey production, fresh food distribution, meat processing, market hogs, protein sources, community giving, corporate partnerships, ethical practices, employee development, integrated business model, environmental sustainability, high-quality food, logistics services, caribbean shipping, foodservice operations, career opportunities, agricultural innovation, grain-based products, alternative energy sources, pork fat processing, food distribution network, logistics control, agricultural trading, international workforce, manufacturing, distribution, financial services, clean energy &amp; technology, environmental services, renewables &amp; environment, chemicals, food &amp; beverages, consumer goods, consumers, logistics &amp; supply chain, mechanical or industrial engineering</v>
          </cell>
          <cell r="J704" t="str">
            <v>DNS Made Easy, Microsoft Office 365, Amazon AWS, Outlook, WP Engine, Slack, Citrix NetScaler, Microsoft Sharepoint, SignalR, Atlassian Cloud, Hubspot, Google Font API, Google Custom Search, Mobile Friendly, Nginx, Google Tag Manager, Gauges, WordPress.org, Facebook Like Button, Qualtrics, Typekit, Facebook Custom Audiences, reCAPTCHA, Apache, Vimeo, OpenSSL, ASP.NET, Microsoft-IIS, AI, Remote, Workday, SharePoint, Microsoft Office, UKG Pro, ADP, IBM Cognos Analytics, Aruba Mobility Controllers, Ning, Amazon Web Services (AWS), Cision, Electron, Microsoft Teams, PeopleSoft Sales, Torque, CAT, Micro, Quip, Linkedin Marketing Solutions, Deluxe Payroll and HR Solutions, Chute, Uipath, Siemens Avanto, Power BI Documenter, PeopleSoft CRM, OneTrust Tech Risk &amp; Compliance</v>
          </cell>
          <cell r="O704">
            <v>9746000000</v>
          </cell>
          <cell r="Q704" t="str">
            <v>Seaboard Corporation is a diversified multinational agribusiness and transportation company based in Merriam, Kansas. Established in 1918, it operates in 45 countries and employs around 14,000 people. The company is publicly traded on the NYSE American under the symbol SEB and ranks #414 on the 2024 Fortune 500 list, with annual net sales exceeding $9 billion.
Seaboard's core business units include Seaboard Foods, a leading U.S. pork producer; Seaboard Marine, which offers containerized shipping services; and the Seaboard Overseas and Trading Group, focusing on international grain processing and commodity trading. The company also produces biofuels through Seaboard Energy and operates in various sectors, including turkey production with Butterball and sugar processing in Argentina. Seaboard emphasizes vertical integration and customer needs across its diverse operations, ensuring efficiency and ethical practices in its supply chains.</v>
          </cell>
          <cell r="R704">
            <v>1918</v>
          </cell>
        </row>
        <row r="705">
          <cell r="A705" t="str">
            <v>Sabert Corporation</v>
          </cell>
          <cell r="B705">
            <v>0</v>
          </cell>
          <cell r="C705">
            <v>3000</v>
          </cell>
          <cell r="D705" t="str">
            <v>packaging &amp; containers</v>
          </cell>
          <cell r="E705" t="str">
            <v>http://www.sabert.com</v>
          </cell>
          <cell r="F705" t="str">
            <v>http://www.linkedin.com/company/sabert-corporation</v>
          </cell>
          <cell r="G705" t="str">
            <v>Sayreville</v>
          </cell>
          <cell r="H705" t="str">
            <v>New Jersey</v>
          </cell>
          <cell r="I705" t="str">
            <v>consumer packaged goods, supermarket packaging, sustainable packaging, foodservice packaging solutions, packaging &amp; containers manufacturing, recyclable materials, packaging technology, carbon footprint reduction, agile manufacturing, sustainable sourcing, environmental impact metrics, material science, safety and safety features, packaging innovation, retail packaging, compostable materials, recycled content in packaging, restaurants, d2c, renewable content, recyclable and compostable, sustainable solutions, environmental certifications, recycling technology, operational efficiency, sustainable materials, environmental responsibility in packaging, food-grade recycled plastics, fast manufacturing, food presentation, safety compliance, waste reduction, earthtelligent sustainability platform, energy efficiency, innovative packaging, customer service, food preservation, sustainable supply chain, food safety standards, disposable containers, packaging solutions, global manufacturer, food industry customer, food packaging sustainability, customized packaging, risk management, food packaging design, industry trade organizations, sustainable product development, recycled resin solutions, product innovation, circular economy, sustainability, supply chain management, biodegradable food containers, recyclable food containers, safety features, manufacturing, other plastics product manufacturing, sustainable packaging innovation, performance and presentation, food lifecycle insights, distribution, retail, food industry, supply chain, biodegradable packaging, nuvida recycling, food safety, product development, recyclability and compostability, circular economy initiatives, services, global manufacturing, food packaging, sustainable practices, recycling initiatives, supply chain efficiency, performance, product design, industry leader, environmental impact reduction, e-commerce, food packaging circularity, consumer preferences, foodservice packaging, customer experience, market responsiveness, customization, food lifecycle, market trends, foodservice industry, environmental impact, b2b, consumer lifestyles, logistics optimization, innovation, earthtelligent platform, compostable packaging solutions, recyclable and compostable packaging, sustainable business practices, product customization, environmental responsibility, innovative solutions, recyclable containers, compostable packaging, catering solutions, single-use products, dual-ovenable packaging, portable food packaging, customizable designs, food service packaging, larger chains support, distribution packaging, performance packaging, material transparency, energy conservation, grocery store packaging, restaurant supplies, take-out containers, delivery packaging, pfas-free products, consumer lifestyle, flexible manufacturing, packaging economics, valve bags, environmentally conscious, curated collections, bowl packaging, custom plating, multi-sensory experiences, kitchenware, customer collaboration, product lifecycle management, corporate sustainability, responsible sourcing, packaging value model, packaging expertise, shipping, logistics &amp; supply chain, environmental services, renewables &amp; environment, mechanical or industrial engineering, consumer internet, consumers, internet, information technology &amp; services</v>
          </cell>
          <cell r="J705" t="str">
            <v>SendInBlue, Mimecast, Slack, Drupal, Apache, YouTube, Google translate API, Google translate widget, Google Tag Manager, Multilingual, WordPress.org, Google Analytics, Mobile Friendly, Remote, HP Latex, Tor, Filmora, Varnish, SAP, Microsoft Excel, Google AdWords Conversion, MercuryGate TMS, eMaint CMMS, Gem, Excel4Apps, OneTrust Tech Risk &amp; Compliance, UptimeRobot, CNC Software, Mastercam, WMS, Wider Planet, Outlook, blend, CONTROL, Microsoft Office, AC500 PLC, Visio, Siemens SIMATIC HMI (Human Machine Interface), ABB Robotics, Pipedrive, PowerBI Tiles, AMP, Blender, MPulse Maintenance Software, Star, UKG, ADP, SS&amp;C, ICP, Act!, Quip, Olo, S&amp;P Capital IQ Pro, Kronos, SES</v>
          </cell>
          <cell r="O705">
            <v>615800000</v>
          </cell>
          <cell r="Q705" t="str">
            <v>Sabert Corporation is a global leader in food packaging products and solutions, founded in 1983 by Albert Salama. Headquartered in Sayreville, New Jersey, the company operates over seven manufacturing facilities worldwide, employing approximately 1,600 to 2,000 people. Sabert's journey began with the sale of unique plastic food trays, and it has since expanded its offerings to include over 600 products designed for packaging, displaying, serving, and storing food.
The company emphasizes innovation and sustainability, with notable products like the SturdiWareÂ® Catering Platters, which were redesigned in 2023. Sabert serves various markets, including food service distribution, food packaging solutions, and consumer markets, catering to food distributors, restaurants, grocery stores, and more. With an annual revenue of around $804 million, Sabert continues to focus on quality, customization, and meeting consumer trends.</v>
          </cell>
          <cell r="R705">
            <v>1983</v>
          </cell>
        </row>
        <row r="706">
          <cell r="A706" t="str">
            <v>Diamonds International</v>
          </cell>
          <cell r="B706">
            <v>0</v>
          </cell>
          <cell r="C706">
            <v>4500</v>
          </cell>
          <cell r="D706" t="str">
            <v>luxury goods &amp; jewelry</v>
          </cell>
          <cell r="E706" t="str">
            <v>http://www.diamondsinternational.com</v>
          </cell>
          <cell r="F706" t="str">
            <v>http://www.linkedin.com/company/diamonds-international</v>
          </cell>
          <cell r="G706" t="str">
            <v>New York</v>
          </cell>
          <cell r="H706" t="str">
            <v>New York</v>
          </cell>
          <cell r="I706" t="str">
            <v>fine watches, duty free, luxury goods, designer jewelry, tanzanite, diamonds, retail luxury goods &amp; jewelry, luxury product sourcing, retail logistics, caribbean jewelry, customer loyalty, watches, retail store design, tanzanite jewelry collections, b2c, conflict-free diamonds, sister brands, luxury product distribution, retail growth, jewelry manufacturing, luxury gemstones, e-commerce, high-end accessories, luxury jewelry for cruise passengers, retail customer loyalty programs, retail supply chain, retail expansion strategies, luxury watch brands, luxury gemstone, duty-free shopping, services, retail sales growth, retail expansion, retail marketing, ethical sourcing, luxury watch retailing, gemstone jewelry, luxury gemstone sourcing, luxury jewelry collections, duty-free jewelry discounts, retail, retail network, cruise port retail, retail sales, retail distribution, retail customer service excellence, cruise tourism, luxury jewelry for travelers, online shopping, ethical gemstone sourcing, regional presence, retail jewelry for tourists, retail store locations, retail jewelry in tourist destinations, gemstone jewelry collections, retail customer experience, luxury jewelry direct from mines, luxury jewelry, cruise ship retail, retail marketing strategies, duty-free luxury watches, cruise port luxury retail, d2c, tanzanite gemstones, duty-free jewelry, gemstone sourcing, luxury accessories, jewelry design, cruise ship duty-free shopping, luxury brand, precious stones, diamond sourcing, customer service, conflict-free diamond certification, retail industry, luxury watches, luxury watch boutiques in cruise ports, cruise destination retail, retail chain, retail operations, fine jewelry, luxury jewelry manufacturing, luxury timepieces, luxury jewelry brands, luxury jewelry marketing, retail logistics management, luxury consumer goods, retail store management, luxury jewelry in cruise ports, cruise ship passengers, retail customer service, retail jewelry stores, engagement rings, diamond jewelry, crown of light diamonds, bracelets, earrings, necklaces, stackable rings, jewelry retail, online jewelry store, gold jewelry, silver jewelry, custom jewelry, gift ideas, affordable luxury, crown galaxy ring, safi kilima, di diamonds, high-quality jewelry, wedding jewelry, diamond bridal set, heritage jewelry, exquisite designs, artisan craftsmanship, jewelry collections, fashionable jewelry, elegant jewelry, luxury gifts, jewelry for travelers, caribbean destinations, watch collections, diamond earrings, gemstone bracelets, sustainable jewelry, best value jewelry, artisan cut, heirloom quality, personalized jewelry, distinctive designs, jewelry gifts under $100, jewelry gifts under $500, corporate social responsibility, manufacturing, distribution, consumer internet, consumers, internet, information technology &amp; services, mechanical or industrial engineering</v>
          </cell>
          <cell r="J706" t="str">
            <v>Sendgrid, Gmail, Google Apps, Amazon AWS, Outlook, FedEx, Slack, Shopify, Facebook Custom Audiences, Facebook Login (Connect), Mobile Friendly, Facebook Widget, YouTube, Oracle Analytics Cloud, Excel4Apps, GSI (Ebay Enterprise), Microsoft Excel, Gem, Salesforce CRM Analytics</v>
          </cell>
          <cell r="O706">
            <v>106800000</v>
          </cell>
          <cell r="P706">
            <v>3</v>
          </cell>
          <cell r="Q706" t="str">
            <v>Diamonds International is a family-owned jewelry manufacturer and retailer, established in 1987 or 1988. The company specializes in tax- and duty-free sales of fine jewelry, diamonds, gemstones, and luxury watches, primarily catering to tourists and cruise ship passengers. Headquartered in New York City's diamond district, it operates over 125 retail locations across the Caribbean, Mexico, Alaska, and Central America, employing more than 3,500 people.
The company offers a diverse range of luxury items, including certified loose diamonds, rare gemstones, fine jewelry, and high-end watches through its sister brand, Luxury of Time by DI. Manufacturing is managed by Almod Diamonds Ltd., which produces polished diamonds and supports jewelry production. Diamonds International emphasizes ethical sourcing and customer experience, serving millions of customers annually with a focus on value through duty-free pricing.</v>
          </cell>
          <cell r="R706">
            <v>1988</v>
          </cell>
        </row>
        <row r="707">
          <cell r="A707" t="str">
            <v>Baird</v>
          </cell>
          <cell r="B707">
            <v>0</v>
          </cell>
          <cell r="C707">
            <v>5400</v>
          </cell>
          <cell r="D707" t="str">
            <v>financial services</v>
          </cell>
          <cell r="E707" t="str">
            <v>http://www.rwbaird.com</v>
          </cell>
          <cell r="F707" t="str">
            <v>http://www.linkedin.com/company/robert-w-baird-co</v>
          </cell>
          <cell r="G707" t="str">
            <v>Milwaukee</v>
          </cell>
          <cell r="H707" t="str">
            <v>Wisconsin</v>
          </cell>
          <cell r="I707" t="str">
            <v>capital markets, wealth management, asset management, compliance, internships, institutional sales &amp; trading, information technology, venture capital, administrative support, private equity, public finance, corporate finance, investment banking, equity research, etfs, macro research, alternative investments, mutual funds, financial advisory, client relationships, full-service investment firm, global financial services, market insights, alternative asset management, global m&amp;a advisory, employee-owned, client trust, financial planning, sustainability, institutional investors, services, mergers and acquisitions, market expertise, employee ownership, b2b technology investments, research and analysis, market execution, financial strength, institutional trading, fixed income solutions, institutional clients, esg investment practices, client advisory, private client services, municipal bond underwriting, b2b, venture capital investments, long-term client focus, public sector bond issuance, institutional fixed income, employee ownership model, diversified revenue streams, private client advice, investment strategies, market research, client-focused, securities and commodity contracts intermediation and brokerage, government, global investment banking, global offices, diversified revenue, market research excellence, public finance solutions, financial services, client assets, financial analytics, risk-adjusted performance, institutional asset management, risk management, portfolio management, retirement planning, investment solutions, performance-driven, private equity in tech, private equity investments, client asset management, growth equity, technology services, global presence, long-term client relationships, asset oversight, venture capital in services, market insights by strategas, tax planning, b2c, client-centric investment approach, equity underwriting, intergenerational wealth transfer, real estate investment, corporate advisory, global research platform, debt underwriting, employee ownership benefits, estate planning, collaborative culture, family wealth planning, public sector finance, private wealth advice, long-term stability, integrated global teams, performance management, private equity portfolio companies, risk control, baird capital, private wealth management, fixed income, client-first culture, diversity and inclusion, trust services, baird trust, long-term financial planning, corporate access, institutional sales, equity capital markets, wealth planning, sales and trading, experienced advisors, financial education, community investment, personalized financial advice, client portal, securitized products, mission-driven finance, fund administration, asset allocation, corporate finance advisory, executives leadership, recognition and awards, global team expertise, client satisfaction commitment, healthcare, finance, non-profit, distribution, transportation &amp; logistics, investment management, financial consulting, consulting, management consulting, environmental services, renewables &amp; environment, mergers &amp; acquisitions, law practice, legal services, venture capital &amp; private equity, real estate investments, real estate, health care, health, wellness &amp; fitness, hospital &amp; health care, nonprofit organization management</v>
          </cell>
          <cell r="J707" t="str">
            <v>Cloudflare DNS, UltraDns, CloudFlare Hosting, Microsoft Office 365, CSC Corporate Domains, Amazon AWS, Slack, Salesforce, Salesforce Live Agent, ExactTarget, Emma, Google Analytics, reCAPTCHA, Google Play, iTunes, Google AdSense, Google Tag Manager, Mobile Friendly, EPiServer, YouTube, Typekit, Ruxit, ASP.NET, AI, Remote, Microsoft Office, Linkedin Marketing Solutions, Twitter Advertising, Microsoft Teams, Air, Microsoft SQL Server Reporting Services, Nevron Vision for SSRS, PowerBI Tiles, scikit-learn, PyTorch, Excel4Apps, Appian, Amazon Linux 2, Secured MVC Forum on Windows 2012 R2, Amazon Associates, OpenLDAP, Azure Active Directory B2C, Amazon Web Services (AWS), Google Cloud APIs, Power BI Documenter, Salesforce CRM Analytics, LinkedIn Ads, X, Microsoft PowerPoint, Concur, Google AdWords Conversion, Microsoft Excel, Intel, Envestnet, Workfront, Gem, Copilot, Toolkit, ChatGPT, Claude, OneTrust Tech Risk &amp; Compliance, Workday, PeopleSoft Sales, Liquid, Automation Anywhere, DocuSign, ADP, PeopleSoft CRM, DotNetNuke, Microsoft Azure Monitor, Loom, Make, Figma, Miro</v>
          </cell>
          <cell r="K707">
            <v>855000000</v>
          </cell>
          <cell r="L707" t="str">
            <v>Other</v>
          </cell>
          <cell r="M707">
            <v>340000000</v>
          </cell>
          <cell r="N707">
            <v>44378</v>
          </cell>
          <cell r="O707">
            <v>3512000000</v>
          </cell>
          <cell r="Q707" t="str">
            <v>Baird (Robert W. Baird &amp; Co.) is an employee-owned financial services firm based in Milwaukee, Wisconsin, established in 1919. It offers a wide range of services, including investment banking, capital markets, private equity, wealth management, and asset management. With approximately 4,600 employees and over 200 offices across the U.S., Europe, and Asia, Baird manages more than $525 billion in client assets and reported $3.5 billion in revenues for 2024.
Baird operates five key business segments: Private Wealth Management, Asset Management, Investment Banking, Fixed Income/Capital Markets, and Private Equity/Venture Capital. The firm is recognized for its comprehensive strategies tailored to high-net-worth individuals, families, and institutional clients. Baird Capital focuses on investing in lower middle-market companies across various sectors. The firm emphasizes integrity, client interests, and community support, contributing significantly to nonprofits through the Baird Foundation.</v>
          </cell>
          <cell r="R707">
            <v>1919</v>
          </cell>
        </row>
        <row r="708">
          <cell r="A708" t="str">
            <v>Boost Mobile</v>
          </cell>
          <cell r="B708">
            <v>0</v>
          </cell>
          <cell r="C708">
            <v>6400</v>
          </cell>
          <cell r="D708" t="str">
            <v>telecommunications</v>
          </cell>
          <cell r="E708" t="str">
            <v>http://www.boostmobile.com</v>
          </cell>
          <cell r="F708" t="str">
            <v>http://www.linkedin.com/company/boost-mobile</v>
          </cell>
          <cell r="G708" t="str">
            <v>Littleton</v>
          </cell>
          <cell r="H708" t="str">
            <v>Colorado</v>
          </cell>
          <cell r="I708" t="str">
            <v>50 monthly unlimited nationwide talk, boost, boost mobile, prepaid wireless, mobile, telecommunications, no hidden fees, sales, wireless, operations, brand, text, technology, advertising, no annual service contract, no contracts, web &amp; walkietalkie, pre paid, taxes &amp; fees included, marketing, cellular, unwronged, network development, network infrastructure, no-contract wireless, wireless network evolution, customer base, mobile network deployment, value-focused plans, roaming on at&amp;t and t-mobile, wireless service provider, wireless industry competition, 5g access, carrier switching, prepaid plans, satellite and wireless heritage, mobile network branding, flexible wireless plans, carrier crusher plans, promotional offers, smartphone sales, mobile customer base, wireless network roaming, mobile service, challenger brand, mobile accessories, immediate activation, b2c, local support, mobile device sales, mvno agreements, mobile network, mobile service flexibility, mobile network technology, retail presence, value-conscious consumers, wireless technology, mobile network evolution, unlimited talk text data, d2c, wireless carrier, mobile service plans, wireless network strategy, no-contract plans, retail store sales, mobile network infrastructure, promotional data deals, mobile network development, mobile network operator, wireless network infrastructure, wireless retail, wireless network native development, wireless network technology, network transition, wireless network upgrades, nationwide coverage, wireless plans customization, wireless plans, network roaming, mobile network rollout, wireless industry, wireless service innovation, mobile network coverage, carrier agreements, network infrastructure buildout, data plans for tablets, wireless network access, retail, wireless network transition strategies, wireless market, services, wireless network migration, network coverage, mobile data plans, wireless competition, nationwide 5g, wireless network management, wireless network transition, wireless network partnerships, affordable mobile plans, roaming agreements, wireless network expansion, 4g lte services, mobile voice services, local customer support, data-only plans, 5g network, internet, information technology &amp; services, computer &amp; network security, electronics, internet service providers, mobile phone accessories, mobile phones, professional services, shopping</v>
          </cell>
          <cell r="J708" t="str">
            <v>Route 53, The Trade Desk, Magento, Freshdesk, Omniture (Adobe), Slack, Adobe Marketing Cloud, Juniper NFV, Google, Metabase, LeadsPedia, Python, XGBoost, SQL, Athena, Make, Lambda Cloud, OpenAI Whisper, Gemini, Hugging Face, Meta Llama 3, Tableau, PowerBI Tiles, Looker, AWS Trusted Advisor, Akamai CDN Solutions, Meta Ads Manager, Rakuten Affiliate Network, Reddit for business, Snap, TikTok, YouTube, ServiceNow, Jira, AI, Microsoft Excel, TSheets, Kubernetes, HELM, Rapid7 InsightVM, REST, ReadyAPI, AWS Analytics, Amazon EKS Anywhere, Jenkins, GitLab, AWS CodePipeline, Terraform, AWS Cloud Development Kit (AWS CDK), AWS CloudFormation, Crossplane, GitHub Actions, Prometheus, Grafana, Datadog, Elastic Stack, Bash, go+, Hive, Google Workspace, Google Data Studio, Gem, Oracle Cloud, AWS SDK for JavaScript, Spring, Spring Boot, Node.js, OpenAPI, Apache Kafka, Redis, Amazon Simple Queue Service (SQS), Amazon DynamoDB, MongoDB, Amazon DocumentDB, Docker, SwaggerHub, Apigee, Confluence, Rally, WP-Oauth, SAM, Git, Segment, Azure VPN Gateway, BERT, Spring Cloud, VisiStat, Tor, Infoblox DHCP, Juniper Networks SRX-Series Firewalls, Adition Technologies - Advertisers, Cisco VPN, Ansible</v>
          </cell>
          <cell r="K708">
            <v>1400000000</v>
          </cell>
          <cell r="L708" t="str">
            <v>Merger / Acquisition</v>
          </cell>
          <cell r="M708">
            <v>0</v>
          </cell>
          <cell r="N708">
            <v>45627</v>
          </cell>
          <cell r="O708">
            <v>3607983000</v>
          </cell>
          <cell r="P708">
            <v>69</v>
          </cell>
          <cell r="Q708" t="str">
            <v>Boost Mobile is a prominent mobile virtual network operator in the U.S., operating under DISH Wireless L.L.C. The company offers affordable prepaid wireless services with a strong emphasis on nationwide 5G coverage and no-contract plans. Boost Mobile aims to provide reliable connectivity across 99% of the country, utilizing cloud-native technology to enhance speed and reduce latency.
The company features a variety of unlimited talk, text, and data plans, all with transparent pricing that includes taxes. Customers can choose from several plans, including options with premium data allotments and hotspot capabilities. Boost Mobile also provides the latest 5G smartphones, along with flexible payment options like Buy Now, Pay Later. Additional services include device setup, number transfers, and customer support for activation and billing.</v>
          </cell>
          <cell r="R708">
            <v>2002</v>
          </cell>
        </row>
        <row r="709">
          <cell r="A709" t="str">
            <v>Medical Solutions</v>
          </cell>
          <cell r="B709">
            <v>0</v>
          </cell>
          <cell r="C709">
            <v>7900</v>
          </cell>
          <cell r="D709" t="str">
            <v>staffing &amp; recruiting</v>
          </cell>
          <cell r="E709" t="str">
            <v>http://www.medicalsolutions.com</v>
          </cell>
          <cell r="F709" t="str">
            <v>http://www.linkedin.com/company/medical-solutions</v>
          </cell>
          <cell r="G709" t="str">
            <v>Omaha</v>
          </cell>
          <cell r="H709" t="str">
            <v>Nebraska</v>
          </cell>
          <cell r="I709" t="str">
            <v>nurse, managed service provider, healthcare staffing, human resources, prn, labor dispute, data analytics, crisis staffing, travel allied health, cno, staffing, patient care, consulting, workforce planning, float pool management, rn, hospital, travel nursing, msp program, talent management, medical staffing platform, healthcare staffing support, clinician benefits, healthcare staffing agency, allied health professionals, healthcare staffing company, industry recognition, temporary healthcare jobs, staffing agency, joint commission certified, locum agency, healthcare staffing provider, healthcare staffing recruitment, services, locum staffing platform, private housing, locum staffing agency, per diem travel jobs, healthcare staffing solutions, operational efficiency, locum staffing services, nurse staffing, credentialing platform, workforce management software, healthcare staffing network, healthcare staffing industry, clinical staffing services, healthcare staffing technology, voluntary benefits, healthcare staffing industry leader, credentialing systems, private housing for clinicians, managed services, locum tenens staffing, per diem jobs, healthcare workforce management, allied health staffing, medical staffing services, locum provider, healthcare staffing awards, employee benefits, locum tenens, healthcare staffing platform, hospital staffing, b2b, temporary help services, clinical workforce solutions, locum staffing solutions, hospital staffing solutions, locum staffing, staffing solutions platform, 24-hour customer care, recruitment, locum staffing network, nursing jobs, allied health jobs, loyalty bonuses, insurance coverage, discount programs, personalized pay packages, healthcare facilities, job matching, emergency staffing, managed services provider, strike staffing, clinical support, healthcare professionals, clinical staffing solutions, nursing agency, specialty staffing, medical licenses reimbursement, nurse resources, travel nurse discounts, personalized benefits, healthcare job placement, reward programs, travel assignments, nationwide staffing, comprehensive benefits, client services, employee assistance program, long-term disability, short-term disability, healthcare solutions, industry insights, remote healthcare jobs, staffing partner, credentialing support, performance bonuses, flexible pay options, temporary staffing, healthcare innovation, healthcare, staffing &amp; recruiting, health care, health, wellness &amp; fitness, hospital &amp; health care</v>
          </cell>
          <cell r="J709" t="str">
            <v>DNS Made Easy, Sendgrid, Outlook, ServiceNow, MailChimp SPF, Microsoft Office 365, Amazon AWS, Microsoft Azure Monitor, WP Engine, Drift, Create React App, The Trade Desk, Slack, Salesforce</v>
          </cell>
          <cell r="K709">
            <v>32500000</v>
          </cell>
          <cell r="L709" t="str">
            <v>Merger / Acquisition</v>
          </cell>
          <cell r="M709">
            <v>0</v>
          </cell>
          <cell r="N709">
            <v>44409</v>
          </cell>
          <cell r="O709">
            <v>3360000000</v>
          </cell>
          <cell r="Q709" t="str">
            <v>Medical Solutions is a leading healthcare recruiting and staffing company that connects healthcare professionals with job opportunities throughout the United States. Recognized as one of the largest staffing firms in the nation, it has earned accolades for its rapid growth and has been featured on Inc. Magazine's list of America's fastest-growing private companies.
The company specializes in staffing solutions for nursing, allied health, and therapy professionals. It offers a variety of placement options, including permanent positions, PRN (as-needed) roles, travel assignments, and local opportunities. Medical Solutions also provides a range of benefits and support services for clinicians, such as insurance coverage, housing assistance, and wellness resources. Serving hospitals and healthcare systems nationwide, Medical Solutions acts as a workforce partner, delivering both staffing and consulting services.</v>
          </cell>
          <cell r="R709">
            <v>2001</v>
          </cell>
        </row>
        <row r="710">
          <cell r="A710" t="str">
            <v>Suddenlink Communications</v>
          </cell>
          <cell r="B710">
            <v>0</v>
          </cell>
          <cell r="C710">
            <v>5900</v>
          </cell>
          <cell r="D710" t="str">
            <v>telecommunications</v>
          </cell>
          <cell r="E710" t="str">
            <v>http://www.suddenlink.com</v>
          </cell>
          <cell r="F710" t="str">
            <v>http://www.linkedin.com/company/suddenlink-communications</v>
          </cell>
          <cell r="G710" t="str">
            <v>St. Louis</v>
          </cell>
          <cell r="H710" t="str">
            <v>Missouri</v>
          </cell>
          <cell r="I710" t="str">
            <v>tv, phone, home security, internet, cable operator, fiber optic upgrades, tv channels, service quality improvement, customer service excellence, fiber optic technology deployment, fiber optic cable deployment strategies, fiber network upgrades, tv channel lineup, residential broadband, fiber network, service quality assurance, service reliability, telecom infrastructure, customer satisfaction, fiber optic cable installation services near me, digital transformation, internet speed upgrades, tv packages, fiber optic backbone, fiber optic network solutions, digital services, telecom consolidation, cable services, self-service portal, fiber optic network construction companies, customer service, fiber optic backbone infrastructure, telecom growth, ip telephony, reliable connectivity, regional acquisitions, fiber technology, fiber optic network design, fiber optic network development companies, market expansion, fiber optic network upgrade, service bundling, residential services, fiber optic network, digital phone services, broadband plans, telecommunications services, ip telephony solutions, network infrastructure, customer support services, advertising, fiber optic network planning, cable and fiber convergence, customer service support, regional cable, fiber optic network engineering services, internet speeds, digital tv, fiber optic network construction, telecommunications, high-speed internet, digital content, fiber optic technology, broadband, business services, fiber upgrade, fiber optic network engineering, telecom industry trends, telecom industry, market share growth, optimum brand, altice, network investment, rebranding, fiber network infrastructure, market expansion strategies, service upgrades, digital content delivery, market competitiveness, market penetration, home security systems, cable tv packages, fiber backbone network, fiber optic infrastructure, fiber optic cable installation, network reliability enhancements, market coverage, fiber deployment, fiber deployment strategies, fiber network deployment, fiber optic network design and installation, service portfolio, fiber infrastructure investment, cable television, broadband internet, customer experience improvement, fiber optic network construction companies near me, fiber optic cable installation process, user experience, internet plans, fiber optic network design companies, fiber-to-the-home (ftth), service innovation, network expansion, service integration, fiber optic network planning and design, business telecom, digital media services, customer support, fiber optic technology adoption, fiber optic network engineering companies, fiber optic network expansion, customer experience, telecom network, broadband speed optimization, cable tv, digital tv services, service delivery innovation, optimum, digital solutions, telecom provider, market strategy, market reach, fiber optic cable installation companies near me, fiber optic cable installation services, fiber optic cable installation companies, network modernization, fiber internet, fiber optic cable deployment, altice usa, service quality, self-service portals, high-speed broadband, telecom network expansion, fiber optic network development, market penetration tactics, market presence, 8 gig internet, unlimited mobile, wifi 6e, smart home wifi, mobile plans, tablet plans, prepaid mastercard, video on demand, entertainment tv, cloud dvr, data security, network reliability, symmetrical speed, installation reimbursement, mobile data plans, streaming packages, gaming internet, video streaming, roaming charges, equipment included, tech support, 24/7 customer service, bundle packages, auto pay discount, paperless billing, contract buyout, online setup, bring your own device, international plans, savings calculator, promotional rates, money-back guarantee, unlimited data, speed test, wireless coverage, home connectivity, premium channels, sports packages, international channels, tech devices, total care, internet promotion, network optimization, download speed, upload speed, b2b, information technology &amp; services, computer &amp; network security, ux, consumer internet, consumers, home services, internet service providers, professional services, television service providers</v>
          </cell>
          <cell r="J710" t="str">
            <v>Salesforce, Outlook, Microsoft Office 365, Zendesk, Sendgrid, CloudFlare CDN, Gmail, Google Apps, Amazon AWS, CloudFlare Hosting, Mixpanel, Drupal, CloudFlare, Atlassian Cloud, Slack, accessiBe, React Redux, Omniture (Adobe), Adobe Marketing Cloud, JW Player, Apache, Mobile Friendly, Google Tag Manager, Google Analytics, Varnish, Remote, IoT</v>
          </cell>
          <cell r="K710">
            <v>9100000000</v>
          </cell>
          <cell r="L710" t="str">
            <v>Merger / Acquisition</v>
          </cell>
          <cell r="M710">
            <v>9100000000</v>
          </cell>
          <cell r="N710">
            <v>42125</v>
          </cell>
          <cell r="O710">
            <v>9000000000</v>
          </cell>
          <cell r="P710">
            <v>58</v>
          </cell>
          <cell r="Q710" t="str">
            <v>Suddenlink Communications was an American telecommunications company that provided a variety of services, including cable television, high-speed broadband internet, IP telephony, home security, and advertising. The company primarily served residential and commercial customers across several U.S. states, particularly in the southern and midwestern regions.
Founded in 2003, Suddenlink grew rapidly through acquisitions, eventually serving approximately 1.4 million residential customers and thousands of commercial clients. The company focused on enhancing its infrastructure with upgrades like DOCSIS 3.0 for faster internet speeds and expanded fiber-optic networks. Suddenlink offered bundled service packages for convenience, along with 24/7 customer support. Its product offerings included hundreds of cable channels, digital phone services, and advanced home security features.</v>
          </cell>
          <cell r="R710">
            <v>2003</v>
          </cell>
        </row>
        <row r="711">
          <cell r="A711" t="str">
            <v>APi Group</v>
          </cell>
          <cell r="B711">
            <v>0</v>
          </cell>
          <cell r="C711">
            <v>29000</v>
          </cell>
          <cell r="D711" t="str">
            <v>facilities services</v>
          </cell>
          <cell r="E711" t="str">
            <v>http://www.apigroupinc.com</v>
          </cell>
          <cell r="F711" t="str">
            <v>http://www.linkedin.com/company/api-group-inc-</v>
          </cell>
          <cell r="G711" t="str">
            <v>New Brighton</v>
          </cell>
          <cell r="H711" t="str">
            <v>Minnesota</v>
          </cell>
          <cell r="I711" t="str">
            <v>steel fabrication, thermal insulation, mechanical construction, repair, fire protection systems, energy, distribution, life safety, garage door maintenance, security systems, replacement, specialty construction, electrical contracting, infrastructure, engineering &amp; construction, consumer discretionary, industrial projects, security integration, electrical contractors and other wiring installation contractors, regulatory compliance, specialty contracting, safety solutions, fire suppression product sourcing, remote monitoring systems, fire safety compliance, industrial safety equipment, monitoring and response, security system remote access, compliance management, commercial safety, emergency systems, fire sprinklers, safety culture, fire alarm systems, industrial safety certifications, security monitoring, hazard detection sensors, industrial safety standards, building safety, fire suppression systems, foams and chemicals, government, fire safety modernization, industrial construction, hazard response protocols, safety &amp; security services, telecommunications, security system upgrades, security system monitoring, maintenance services, fire safety risk assessment, commercial construction, fire protection, hazard response systems, predictive maintenance, inspection services, innovation, risk management, special hazard systems, aerial lift rental, fire safety management, fire suppression agents, scaffolding services, industrial safety innovation, b2b, risk response, construction services, life safety systems, hazard response automation, monitoring services, backflow devices, building code compliance, security system installation, hazard response, occupancy systems, services, industrial safety consulting, industrial safety, hazard mitigation, advanced fire detection, plumbing services, installation services, fire safety audits, industrial safety equipment sourcing, hazard mitigation technologies, leadership development, insulation services, security system integration, safety standards, industrial services, hazard response planning, hazard response training, security system design, fire safety training programs, construction, fire safety technology, business solutions, safety services, specialty services, hvac services, infrastructure services, utility services, contracting services, fabrication services, civil services, workplace safety, osha compliance, emergency services, fire suppression, energy retrofits, contractual maintenance, inspections and testing, mechanical services, elevator services, scaffold services, heavy civil work, structural steel fabrication, telecommunications services, community involvement, diversity and inclusion, veteran recruiting, employee well-being, mentorship programs, career development, sustainability initiatives, strategic planning, customer relationships, quality assurance, international operations, employee empowerment, team collaboration, cross-brand solutions, training programs, client partnerships, environmentally responsible practices, construction &amp; real estate, government administration</v>
          </cell>
          <cell r="J711" t="str">
            <v>Cloudflare DNS, Outlook, Microsoft Office 365, CloudFlare Hosting, Sigma, ACL, Azure AD P2, Bazaarvoice, Boomi, Mulesoft, Okta, Oracle Cloud, PowerBI Tiles, ServiceNow, Tableau, UKG, Wolters Kluwer Passport, Flow, Tor, Carbon, Salesforce CRM Analytics, Brocade Switches, Autodesk BIM Collaborate, AutoCAD, Bluebeam, IfByPhone, Revel iPad POS, Dell iDRAC (Integrated Dell Remote Access Controller), Dell Tablet, Revit, Navisworks, Micro, Oracle CPQ, Oracle Field Service, Gem, Oracle Integration Cloud, Azure Active Directory, React, GEP, , Oracle BI Publisher, VHDL, SAP Concur, Microsoft Azure Monitor, Azure OpenAI Service, Copilot, Python, C#, Javascript, SAP, Cisco 2500, Power BI Documenter, Microsoft Office, Dext, Azure Analysis Services, Databricks, Vertex, Microsoft Dynamics 365 Customer Voice, Azure AD Notifications, Smartsheet, Excel4Apps, AWS Transfer for SFTP, 24-7 Media, OneTrust Tech Risk &amp; Compliance, CONTROL, Oracle Cloud Infrastructure, Terraform, GitHub, Azure Devops, Git, EFI, Aruba Mobility Controllers, Remote, Spring, Articulate Storyline 3, Rise, Camtasia, Adobe Creative Cloud, IBM API Connect, AlphaSSL, Security, Laser Scanning, Payfactors, Oracle Analytics Cloud, Ceridian, FederatedMedia, IBM DFSMS, Microsoft Dynamics, Salesforce CPQ, SAP ERP Human Capital Management (HCM), StackAdapt, Azure Cognitive Services, TSYS, Grafana, Onit, VMware, IBM Db2 for Linux, UNIX, and Microsoft Windows, Microsoft Windows Server 2000</v>
          </cell>
          <cell r="K711">
            <v>950000000</v>
          </cell>
          <cell r="L711" t="str">
            <v>Debt Financing</v>
          </cell>
          <cell r="M711">
            <v>300000000</v>
          </cell>
          <cell r="N711">
            <v>44470</v>
          </cell>
          <cell r="O711">
            <v>7911000000</v>
          </cell>
          <cell r="Q711" t="str">
            <v>APi Group is a global leader in safety and specialty services, established in 1926 and based in New Brighton, Minnesota. With around 29,000 employees, the company operates as a multibillion-dollar public entity listed on the NYSE under the ticker APG. Originally part of a mechanical company, APi Group has grown through strategic diversification and over 50 acquisitions, evolving into its current form in 1997.
The company offers a wide range of services, including integrated occupancy systems and infrastructure services. Their occupancy systems encompass fire protection, HVAC solutions, entry systems, and elevators. In terms of infrastructure, APi Group provides maintenance and repair for various utilities, engineering and design services, and construction support. Their specialty contracting services include insulation installation and industrial installations, recognized for their performance and safety. APi Group serves a diverse array of sectors, including commercial, healthcare, education, and governmental agencies, focusing on building strong customer relationships and maintaining a customer-first approach.</v>
          </cell>
          <cell r="R711">
            <v>1926</v>
          </cell>
        </row>
        <row r="712">
          <cell r="A712" t="str">
            <v>Albemarle Corporation</v>
          </cell>
          <cell r="B712">
            <v>0</v>
          </cell>
          <cell r="C712">
            <v>8300</v>
          </cell>
          <cell r="D712" t="str">
            <v>chemicals</v>
          </cell>
          <cell r="E712" t="str">
            <v>http://www.albemarle.com</v>
          </cell>
          <cell r="F712" t="str">
            <v>http://www.linkedin.com/company/albemarlecorp</v>
          </cell>
          <cell r="G712" t="str">
            <v>Charlotte</v>
          </cell>
          <cell r="H712" t="str">
            <v>North Carolina</v>
          </cell>
          <cell r="I712" t="str">
            <v>lithium, surface treatment, catalyst solutions, fine chemistry services, energy storage, bromine, performance chemicals, chemical company, energy source, major chemicals, industrials, chemical manufacturing, oil &amp; energy, chemicals</v>
          </cell>
          <cell r="J712" t="str">
            <v>Cloudflare DNS, Outlook, CloudFlare Hosting, Drupal, WP Engine, React, Workday, Pardot, Slack, Salesforce, Active Campaign, Varnish, WordPress.org, Vimeo, Facebook Widget, Shopify, Facebook Login (Connect), Google Maps, Google AdSense, CrazyEgg, Typekit, YouTube, Yandex Metrica, Google Font API, reCAPTCHA, Facebook Custom Audiences, Google Tag Manager, Squarespace ECommerce, Facebook Comments, Google Analytics, BugHerd, Mobile Friendly, AngularJS, Bootstrap Framework, Workday Recruit, Woo Commerce, Wix, Multilingual, Google translate widget, Ubuntu, Apache, Google translate API, Remote, ARES, IHS Markit, SAP, SharePoint, Microsoft Office, Celonis, SQL, ServiceNow, WMS, LabWare LIMS, PowerBI Tiles, Eyefinity OfficeMate, Excel4Apps, .GIS, Power BI Documenter, Agilent SLIMS, AutoCAD, Siemens SIMATIC HMI (Human Machine Interface), FRAC Pumps, SAP S/4HANA, SAP Business Warehouse, Databricks, SAP HANA, SAP Analytics Cloud, SAP BusinessObjects Business Intelligence (BI), Microsoft Azure, ISO+â„¢, BERT, SAP Ariba Platform, Exact, Gem, Wider Planet, Microsoft 365, Chaos V-Ray, SAP Master Data Governance, .NET, Oracle Aconex, HubSpot Marketing Hub, Office365, Azure Active Directory, Sizmek (MediaMind), Acronis Cyber Backup, Hornetsecurity Spam and Malware Protection, Zopim, Proofpoint CASB, Sentinel, Palo Alto Networks Cortex XSOAR, Microsoft Defender for Cloud, Ning, SAP Master Data Governance (MDG), SAP Data Services, SAP Information Steward, SAP ECC, ABAP, AWS Identity and Access Management (IAM), BASE, Micro, Microsoft Azure Monitor, Netskope Cloud Access Security Broker (CASB), WebOffice, Azure Analysis Services, Azure Blueprints, Terraform, DeltaV, CONTROL, SAP EHS, Analyzer, DC Storm, AC500 PLC, Azure Policy, QGIS, ArcGIS, Onit, FIS, CLEAR, Communicator, Dell EMC Celerra, Flow, Git, Google AdWords Conversion, Honeywell MES, Microsoft Excel, PriceGrabber, Radarstats, SmartDraw, Tor, AI, OneTrust Tech Risk &amp; Compliance, Docusign CLM, GAS, Star, Delta, DocuSign</v>
          </cell>
          <cell r="K712">
            <v>4265000000</v>
          </cell>
          <cell r="L712" t="str">
            <v>Other</v>
          </cell>
          <cell r="M712">
            <v>90000000</v>
          </cell>
          <cell r="N712">
            <v>45170</v>
          </cell>
          <cell r="O712">
            <v>5142733000</v>
          </cell>
          <cell r="Q712" t="str">
            <v>Albemarle Corporation is a global specialty chemicals company based in Charlotte, North Carolina. Founded in 1887, it has evolved into a leader in the production of lithium, bromine, and catalyst solutions. The company emphasizes innovation and sustainability, transforming essential resources into critical materials for modern life. Albemarle operates in energy storage, bromine, and catalysts, with a significant focus on lithium products for electric vehicle batteries and sustainable energy solutions.
With a workforce of over 8,000 employees, Albemarle serves customers in approximately 70 countries. The company has a strong global presence, including facilities in Baton Rouge, Louisiana, and lithium operations in Chile's Salar de Atacama through a joint venture. Albemarle's commitment to safe operations and community impact is evident in its partnerships and joint ventures, which support sustainable production practices.</v>
          </cell>
          <cell r="R712">
            <v>1887</v>
          </cell>
        </row>
        <row r="713">
          <cell r="A713" t="str">
            <v>Knights of Columbus</v>
          </cell>
          <cell r="B713">
            <v>0</v>
          </cell>
          <cell r="C713">
            <v>3000</v>
          </cell>
          <cell r="D713" t="str">
            <v>financial services</v>
          </cell>
          <cell r="E713" t="str">
            <v>http://www.kofc.org</v>
          </cell>
          <cell r="F713" t="str">
            <v>http://www.linkedin.com/company/knights-of-columbus</v>
          </cell>
          <cell r="G713" t="str">
            <v>New Haven</v>
          </cell>
          <cell r="H713" t="str">
            <v>Connecticut</v>
          </cell>
          <cell r="I713" t="str">
            <v>charity, whole life, disability income insurance, long term care insurance, term life, annuities, religious education, religious education programs, global presence, ritual ceremonies, cultural outreach activities, veterans support, insurance carriers and related activities, parish partnerships, organizational management, community development, faith community engagement, catholic fraternal organization, patriotism, faith-based volunteerism, catholic values, religious advocacy, catholic social teaching, cultural promotion, faith-based fundraising, civic ceremonies, faith-based social services, cultural and religious events, faith-based community projects, civic engagement, catholic charitable grants, insurance products, parish support, religious advocacy campaigns, cultural heritage promotion, catholic charity, community support, mutual benefit, catholic civic pride, catholic education, mutual aid, religious organizations, evangelization media, nonprofit organizations, charitable activities, community outreach, social fraternity, scholarships, catholic education funding, diocesan partnership, religious fraternity rituals, vocations funding, philanthropic funding, evangelization support, cultural identity, philanthropy, faith-based initiatives, catholic social services, religious vocations, membership organization, community partnership management, catholic media support, mass communication, evangelization efforts, patriotism ceremonies, vocations scholarships, life insurance, b2c, religious media support, catholic community, evangelization, diocese collaboration, evangelization initiatives, religious media funding, services, disaster relief, charitable works, cultural and civic pride, insurance services, philanthropic programs, faith-based charity, catholic youth programs, catholic mass support, community service, veterans relief programs, membership coordination, civic participation, leadership development, fraternal organization, faith-based community organizing, modern communication tools, military chaplaincy support, catholic social justice, finance, education, non-profit, nonprofit organization management, religious institutions, financial services</v>
          </cell>
          <cell r="J713" t="str">
            <v>Cloudflare DNS, NSOne, Rackspace MailGun, Outlook, Microsoft Office 365, CloudFlare Hosting, Marketo, Atlassian Cloud, SuccessFactors (SAP), DoubleClick, Cedexis Radar, Apache, Bootstrap Framework, YouTube, Bing Ads, DoubleClick Conversion, Adobe Media Optimizer, Optimizely, Vimeo, Google AdWords Conversion, Google Analytics, Incapsula, Facebook Login (Connect), Google Tag Manager, reCAPTCHA, Mobile Friendly, Linkedin Marketing Solutions, Facebook Custom Audiences, Google Dynamic Remarketing, Hotjar, Google AdSense, DoubleClick Floodlight, Facebook Widget, Typekit, Microsoft Office, Microsoft PowerPoint, Canva, Informatica, SQL, Talend, Microsoft Windows Server 2012, Azure Linux Virtual Machines, Microsoft Excel, accessiBe, IBM CICS Transaction Server, Workiva Wdesk, LinkedIn Sales Navigator, Snowflake, Apache Airflow, Visio, Excel4Apps, IBM Db2, Airflow, Respond, Microsoft Azure Monitor, QlikView, Qlik Cloud, AWS SDK for JavaScript, Facebook, Instagram, LinkedIn Ads, Twitter Ads, Yext, Google, Bing, Microsoft Word, Dynamics 365 Customer Insights, Microsoft Power Automate, Azure Functions, Azure Logic Apps, ServiceNow, Admin, Microsoft OneNote, Alteryx, Tableau, PowerBI Tiles, ArcGIS, ADP, Hive</v>
          </cell>
          <cell r="O713">
            <v>2757321000</v>
          </cell>
          <cell r="P713">
            <v>3</v>
          </cell>
          <cell r="Q713" t="str">
            <v>The Knights of Columbus (KofC) is a Catholic fraternal service organization founded in 1882 by Father Michael J. McGivney in New Haven, Connecticut. It serves as a mutual benefit society for working-class and immigrant Catholic men, emphasizing charity, unity, fraternity, and patriotism. With over 1.7 million members across 14,000 councils worldwide, KofC is one of the largest insurance providers globally, offering life insurance and financial benefits to its members.
The organization actively supports Catholic education, refugee relief, and various social causes. It engages in philanthropy and advocacy aligned with Catholic teachings, promoting community welfare and providing aid during times of need, such as its wartime support during World War I. The Knights of Columbus also operates a shrine to Pope John Paul II in Washington, D.C., furthering its commitment to the Catholic faith and community service.</v>
          </cell>
          <cell r="R713">
            <v>1882</v>
          </cell>
        </row>
        <row r="714">
          <cell r="A714" t="str">
            <v>Signode</v>
          </cell>
          <cell r="B714">
            <v>0</v>
          </cell>
          <cell r="C714">
            <v>8000</v>
          </cell>
          <cell r="D714" t="str">
            <v>packaging &amp; containers</v>
          </cell>
          <cell r="E714" t="str">
            <v>http://www.signode.com</v>
          </cell>
          <cell r="F714" t="str">
            <v>http://www.linkedin.com/company/signode</v>
          </cell>
          <cell r="G714" t="str">
            <v>Tampa</v>
          </cell>
          <cell r="H714" t="str">
            <v>Florida</v>
          </cell>
          <cell r="I714" t="str">
            <v>protective packaging equipment, warehouse automation, protective packaging systems &amp; protective packaging equipment, protective packaging systems, packaging &amp; containers manufacturing, protective packaging, packaging systems, strapping solutions, stretch film, automated packaging, sustainability, supply chain efficiency, industrial packaging, manufacturing solutions, logistics, customer support, innovation, quality assurance, safety, global presence, tailored solutions, e-commerce packaging, transit protection, packaging equipment, technical support, environmental responsibility, packaging consulting, metals industry, food and beverage packaging, pharmaceuticals, corrugated packaging, customer satisfaction, continuous improvement, automation, packaging materials, end-of-line automation, robotics, packaging tools, packaging audits, product bundling, unitizing solutions, insulated transport products, custom packaging solutions, case packaging, strapping systems, stretch systems, automation solutions, logistics solutions, bulk transportation, packaging machinery, bundling solutions, load integrity, supply chain solutions, production efficiency, custom protective packaging, palletizing, transport stabilization, reliability services, downtime reduction, waste reduction, recycling solutions, high-speed bundling, pallet wrapping, battery-powered tools, tensioning tools, packaging consumables, packaging lab, customer experience center, integrated solutions, flexible packaging, general purpose equipment, packaging innovations, high-strength strapping, automated storage, testing services, research and development, end-of-line packaging, sustainability initiatives, post-consumer recycling, packaging optimization, global manufacturing, performance improvement, retrofitting solutions, custom engineering, customer-centric design, manufacturing equipment, environmental commitment, logistics support, b2b, e-commerce, services, shipping, logistics &amp; supply chain, environmental services, renewables &amp; environment, medical, mechanical or industrial engineering, information technology &amp; services, research &amp; development, consumer internet, consumers, internet</v>
          </cell>
          <cell r="J714" t="str">
            <v>Microsoft Azure Hosting, Microsoft Office 365, Slack, Google Tag Manager, ASP.NET, Wufoo, Mobile Friendly, Vimeo, Formstack, YouTube, Microsoft-IIS, ShareThis, Remote, , Dynamics 365 Finance, Microsoft SQL Server Reporting Services, Microsoft Azure Monitor, Microsoft Windows Server 2012, Microsoft Active Directory Federation Services, X, Microsoft PowerShell, mabl, Atlas by Facebook, McAfee IPS, Salesforce CRM Analytics, Dassault SOLIDWORKS, AC500 PLC, SAP Ariba Platform, Coupa, Taulia, Wider Planet, Gem, Tor, Pipedrive, CET, Quip, Micro, CAT, CONTROL, , CNC Software, OneTrust Tech Risk &amp; Compliance, Office365, Python, Microsoft VBScript, Microsoft Teams Rooms, AutoCAD, Microsoft Excel, FIS, SRS ReportSmith, Gorgias, Brocade Switches, Microsoft Teams</v>
          </cell>
          <cell r="O714">
            <v>2107000000</v>
          </cell>
          <cell r="Q714" t="str">
            <v>Signode Industrial Group LLC is a global leader in transit packaging solutions, founded in 1913 and based in Tampa, Florida. The company generates over $2.5 billion in annual revenue and employs more than 9,000 people across 80+ manufacturing facilities worldwide. Originally established as the Seal and Fastener Company in Chicago, Signode has evolved significantly, becoming a key player in the packaging industry.
Signode offers a wide range of transit packaging consumables, tools, software, and equipment. Their core products include steel and other strapping materials for securing goods, stretch films and protective packaging to safeguard items during transit, and various application devices and automation technology for efficient packaging operations. The company focuses on optimizing packaging for warehousing and shipping, continually innovating to meet customer needs in diverse industries.</v>
          </cell>
          <cell r="R714">
            <v>1913</v>
          </cell>
        </row>
        <row r="715">
          <cell r="A715" t="str">
            <v>The Budd Group</v>
          </cell>
          <cell r="B715">
            <v>0</v>
          </cell>
          <cell r="C715">
            <v>4000</v>
          </cell>
          <cell r="D715" t="str">
            <v>facilities services</v>
          </cell>
          <cell r="E715" t="str">
            <v>http://www.buddgroup.com</v>
          </cell>
          <cell r="F715" t="str">
            <v>http://www.linkedin.com/company/the-budd-group</v>
          </cell>
          <cell r="G715" t="str">
            <v>Winston-Salem</v>
          </cell>
          <cell r="H715" t="str">
            <v>North Carolina</v>
          </cell>
          <cell r="I715" t="str">
            <v>landscape services, janitorial services, facility services, green building certified, project management, recycling, window cleaning, services, cgmp cleaning, medical cleaning, cleanroom cleaning, commercial cleaning, 24/7 emergency response, certified cleaning standards, operational efficiency, education, data centers, floor care, commercial property, high-quality cleaning, facility safety, landscaping services, pressure washing, facility support services, biotech, customized facility programs, asset protection, government, carpet cleaning, sustainability, environmentally responsible cleaning, industrial manufacturing, pharmaceuticals, manufacturing, disinfection services, healthcare, life sciences, b2b, green cleaning, facility management, maintenance solutions, occupant health, specialty cleaning services, industrial cleaning, hospital, retail, commercial, industrial, pharmaceutical, cleaning services, disinfection, landscaping, maintenance, specialty services, facilities services, productivity, internet service providers, information technology &amp; services, environmental services, renewables &amp; environment, medical, mechanical or industrial engineering, health care, health, wellness &amp; fitness, hospital &amp; health care</v>
          </cell>
          <cell r="J715" t="str">
            <v>Salesforce, Gmail, Pardot, Google Apps, Webflow, Slack, Remote</v>
          </cell>
          <cell r="O715">
            <v>650000000</v>
          </cell>
          <cell r="Q715" t="str">
            <v>The Budd Group is a family-owned facility services company based in Winston-Salem, North Carolina. Founded in 1963 by Richard Budd, it has grown from a janitorial supply business into a leading provider of janitorial, maintenance, landscaping, and facility support solutions across the Southeast United States. With over 4,000 dedicated employees, the company operates 24/7, emphasizing hard work, integrity, and customer service.
The Budd Group offers a range of integrated facility management services, including janitorial services for cleaning and sanitation, maintenance for building upkeep, and landscaping to enhance outdoor spaces. Their facility support solutions are customizable and designed to meet diverse client needs with minimal disruption. The company focuses on building long-term partnerships and employee development to ensure operational excellence and support client growth.</v>
          </cell>
          <cell r="R715">
            <v>1965</v>
          </cell>
        </row>
        <row r="716">
          <cell r="A716" t="str">
            <v>DPSciences</v>
          </cell>
          <cell r="B716">
            <v>0</v>
          </cell>
          <cell r="C716">
            <v>4300</v>
          </cell>
          <cell r="D716" t="str">
            <v>information technology &amp; services</v>
          </cell>
          <cell r="E716" t="str">
            <v>http://www.dpsciences.com</v>
          </cell>
          <cell r="F716" t="str">
            <v>http://www.linkedin.com/company/dpsciences</v>
          </cell>
          <cell r="G716" t="str">
            <v>Cincinnati</v>
          </cell>
          <cell r="H716" t="str">
            <v>Ohio</v>
          </cell>
          <cell r="I716" t="str">
            <v>it services &amp; it consulting, domain transfer, email packages, payment plan options, payment plans, domain transfer instructions, digital services, web search portals, libraries, archives, and other information services, privacy protection, easy payment feature, quick domain delivery, domain purchase satisfaction guarantee, web hosting, money back guarantee, domain transfer to godaddy, domain name for sale, domain ownership management, e-commerce, secure shopping, namebright registrar, domain sales, information technology, whois privacy protection, ssl encryption, interest-free financing, b2c, information technology &amp; services, consumer internet, consumers, internet</v>
          </cell>
          <cell r="J716" t="str">
            <v>Amazon AWS, Remote</v>
          </cell>
          <cell r="O716">
            <v>4540000</v>
          </cell>
          <cell r="Q716" t="str">
            <v>DPSciences, also known as DPSciences Corp., is an IT services, consulting, and telecommunications company based in Cincinnati, Ohio. Founded in 1961, the company has over 50 years of experience in designing, building, deploying, and supporting network and communications solutions for critical business environments. DPSciences specializes in creating flexible technology infrastructures that support essential operations, including unified communications for voice, data, video, and messaging.
The company operates as a value-added reseller and provides comprehensive solutions from major manufacturers. Its services include building and maintaining network infrastructure, offering unified communication capabilities, and managing maintenance services for critical components. DPSciences focuses on proactive customer relationship management to enhance client retention and renewals, utilizing tools like PowerHelp CRM to improve visibility into customer contracts and sales processes. With a dedicated team of around 150 employees, DPSciences has established a strong reputation in the market, serving many Fortune 500 companies.</v>
          </cell>
          <cell r="R716">
            <v>1961</v>
          </cell>
        </row>
        <row r="717">
          <cell r="A717" t="str">
            <v>DFAS</v>
          </cell>
          <cell r="B717">
            <v>0</v>
          </cell>
          <cell r="C717">
            <v>11000</v>
          </cell>
          <cell r="D717" t="str">
            <v>accounting</v>
          </cell>
          <cell r="E717" t="str">
            <v>http://www.dfas.mil</v>
          </cell>
          <cell r="F717" t="str">
            <v>http://www.linkedin.com/company/dfas</v>
          </cell>
          <cell r="G717" t="str">
            <v>Indianapolis</v>
          </cell>
          <cell r="H717" t="str">
            <v>Indiana</v>
          </cell>
          <cell r="I717" t="str">
            <v>contracting, auditing, information technology, accounting, payroll services, defense department mission support, financial management, human resources, government financial technology, defense budget transparency, system modernization, cost reduction, fiscal transparency, federal government disbursement, financial systems integration, budget management, government financial services, customer online tools, payment processing, federally managed funds, federal financial reporting, transaction processing, federal government accounting standards, financial system upgrades, public sector financial services, fiscal management, financial transaction security, defense logistics financial management, foreign military sales, audit readiness, digital government services, transaction security, real-time financial reporting, financial process automation, public sector financial systems, automated payroll processing, online payment processing, federal agency financial oversight, funds management, military pay and benefits, federal financial transparency, government financial analytics, public sector accounting, financial oversight, cloud-based financial systems, disbursement automation, financial system integration, federal government finance, defense financial modernization, accounting, tax preparation, bookkeeping, and payroll services, military pay automation, defense financial data management, financial systems modernization, defense financial audit readiness, financial compliance, b2b, military financial operations, federally funded disbursements, civilian employee pay, public financial management, financial operations, general ledger management, financial data security, federally managed financial systems, government payroll, government finance systems, services, cloud computing in government, federal budget, audit support, government financial accountability, digital transformation, public sector digital transformation, vendor payments, government financial compliance tools, government financial software, federal financial compliance, digital government infrastructure, defense financial systems integration, customer service, federal funds management, compliance, retirement pay, military finance, federal government financial oversight, reimbursements, defense financial reporting, federally compliant systems, accounting services, government data security, federal financial audit support, military finance operations, web-based portals, online account management, federal financial operations, financial management software, military pay processing, government financial oversight, performance improvement, web portals, self-service portals, dod financial operations, government agency, revenue cycle management, disbursement processing, public sector digital services, military pay system modernization, military payroll, financial reporting, financial data management, government finance, digital payment systems, defense industry, military personnel pay, cost efficiency, financial data analytics, military pay verification, secure online portals, military benefits administration, automated disbursement systems, public sector finance, military payroll automation, defense budget management, debt collection, contractor payments, financial technology, military pay system, military retiree benefits, defense financial accountability, military retirement system, government, compliance standards, defense procurement payments, digital financial services, federal accounting, military payment services, defense finance, retired pay management, mypay portal, debt management, claims processing, annuity payments, secondary dependency claims, survivor benefit plan, tax statement management, customer care center, online tools, federal employee services, travel pay support, service member resources, garnishment information, financial transactions, direct deposit options, verification of pay, pay deductions, employer verification, disabled veterans services, child support information, spousal support, employer payment inquiries, travel voucher processing, general accounting practices, contractor payment services, dod financial services, employee paychecks, income verification, w-2 tax forms, active duty pay tables, reserve military pay, annuitant resources, special incentive pay, community bank services, employment verification, service member allowances, fraud protection services, online document submission, pay account management, electronic payments, finance, distribution, transportation &amp; logistics, financial services, finance technology, information technology &amp; services</v>
          </cell>
          <cell r="J717" t="str">
            <v>Akamai, Bootstrap Framework, DotNetNuke, Google Font API, Mobile Friendly, Sigma, Remote, BriteVerify, Microsoft Power Platform</v>
          </cell>
          <cell r="O717">
            <v>713000000</v>
          </cell>
          <cell r="Q717" t="str">
            <v>The Defense Finance and Accounting Service (DFAS) is an agency of the United States Department of Defense, based in Indianapolis, Indiana. Established in 1991, DFAS aims to standardize and improve financial functions across the DoD while enhancing financial management and reducing costs. As one of the largest finance and accounting operations globally, DFAS operates as a Working Capital Fund, generating revenue by charging for its services.
DFAS provides a range of financial and accounting services, including payroll and personnel payments for military and civilian staff, vendor and contractor payments, and general ledger accounting. The agency also manages debt collection, prepares financial reports, and offers business intelligence to support decision-making within the DoD. DFAS serves a diverse customer base, including military personnel, retirees, contractors, and various government departments. The agency has streamlined its operations by consolidating numerous finance offices into centralized centers, achieving cost savings and improved service delivery.</v>
          </cell>
          <cell r="R717">
            <v>1991</v>
          </cell>
        </row>
        <row r="718">
          <cell r="A718" t="str">
            <v>United States Cold Storage, Inc.</v>
          </cell>
          <cell r="B718">
            <v>0</v>
          </cell>
          <cell r="C718">
            <v>3500</v>
          </cell>
          <cell r="D718" t="str">
            <v>warehousing</v>
          </cell>
          <cell r="E718" t="str">
            <v>http://www.uscold.com</v>
          </cell>
          <cell r="F718" t="str">
            <v>http://www.linkedin.com/company/united-states-cold-storage-inc-</v>
          </cell>
          <cell r="G718" t="str">
            <v>Camden</v>
          </cell>
          <cell r="H718" t="str">
            <v>New Jersey</v>
          </cell>
          <cell r="I718" t="str">
            <v>dry warehousing, safety, dedicated distribution facilities, transportation, layer picking, consolidation program, cold storage, public warehousing, blast freezing, automation, repack, warehousing &amp; storage, sustainability initiatives, sustainable supply chain, environmentally friendly refrigeration, automation technology, food safety, warehouse automation systems, cold storage engineering, supply chain optimization, cold storage safety standards, temperature-controlled storage, e-commerce, automation robotics, cold chain automation, advanced refrigeration systems, renewable energy, warehouse management, cold chain logistics, sustainability, warehouse automation, sustainable cold chain, transportation &amp; logistics, sustainable logistics, cold chain technology, services, product preservation, smart warehouse management, cold storage innovation, refrigeration system innovation, food industry, solar energy, cold storage infrastructure, co2 refrigeration, advanced refrigeration, safety protocols, sustainable refrigeration, cold storage facilities, demand response, refrigerated transportation, cold logistics services, climate-resilient warehouses, climate resilience, advanced cold storage automation, advanced refrigeration technology, environmental responsibility, cold storage automation, refrigerated warehousing and storage, green building practices, advanced safety protocols, green energy initiatives, supply chain, temperature control systems, energy management systems, zero-emission transportation, energy management, carbon-negative initiatives, demand response programs, automated pallet handling, cold chain solutions, cold storage management, food &amp; beverage, green logistics solutions, automation in logistics, climate-smart warehouses, customer service, safety standards, b2b, refrigeration technology, environmental impact, green energy, cold chain industry, cold chain sustainability, temperature-sensitive products, smart warehousing, eco-friendly refrigeration, renewable energy in cold storage, real-time monitoring, food industry logistics, compliance, risk management, supply chain management, energy efficiency, refrigeration maintenance, innovation, energy-efficient warehousing, energy conservation, logistics, logistics services, sustainable practices, advanced robotics, safety and compliance, refrigerated warehousing, cold storage safety, food distribution, sustainable energy solutions, energy reduction strategies, retail, carbon footprint reduction, green refrigeration, refrigeration systems, eco-friendly cold chain, pharmaceuticals, automation in cold storage, food supply chain, smart temperature control, refrigeration engineering, advanced logistics, real-time performance monitoring, automated warehousing, food preservation, engineering excellence, cold chain management, product integrity, transportation solutions, employee support, electric trucks, safety programs, corporate social responsibility, waste reduction, automated systems, real-time tracking, load consolidation, freight optimization, shipping solutions, hazard management, safety training, refrigerated transport, innovative technology, staff training, customer satisfaction, service reliability, accountability, environmental stewardship, equipment maintenance, scalable solutions, community engagement, employee development, mechanical automation, data integration, business continuity planning, safety culture, supply chain innovation, non-profit, distribution, consumer internet, consumers, internet, information technology &amp; services, clean energy &amp; technology, environmental services, renewables &amp; environment, oil &amp; energy, consumer goods, logistics &amp; supply chain, medical, enterprise software, enterprises, computer software, nonprofit organization management</v>
          </cell>
          <cell r="J718" t="str">
            <v>Outlook, Microsoft Office 365, Atlassian Cloud, Slack, YouTube, reCAPTCHA, Google Font API, Mobile Friendly, UltiPro, WordPress.org, Google Tag Manager, Varnish, Vimeo, Remote, Tableau, Gem, Samsung Tablets, Altair Radioss, Cisco IP Phones, WMS, AC500 PLC, Spiceworks IP Scanner, Dell Tablet, IfByPhone, CONTROL, AMP, Inventor, Quip, Snowflake, SQL, AWS Trusted Advisor, Olo, Fortinet, Juniper Networks, Aruba, Fortinet FortiGate, Azure Analysis Services, Cisco Meraki SD-WAN, Wireshark, PRTG Network Monitor, Jira, Confluence, GitHub, Azure Kubernetes Service (AKS), Kubernetes, Docker, Terraform, GitHub Actions, Azure Policy, Microsoft Power Platform, Deltek ComputerEase, ANGEL LMS, AWS SDK for JavaScript, Spring, Hibernate, Oracle Analytics Cloud, Ansible, dynaTrace, Azure Monitor, Backblaze Computer Backup, IBM i, Amazon Associates, Node.js, Python, Next.js, React, IBM Sterling B2B Integrator, IBM Db2 for Linux, UNIX, and Microsoft Windows, Aryson MySQL to MSSQL Converter, PostgreSQL, AWS Transfer for SFTP, 24-7 Media, Absorb LMS, Ning, CET, Microsoft Office, Compressor, Tor, FRAC Pumps, Onit, data.ai Ascend (formerly App Annie), Microsoft PowerShell, Bash, Amazon Linux 2, Secured MVC Forum on Windows 2012 R2, Pacer, REACH, mabl, Azure Data Factory, Oracle Cloud Infrastructure, Jenkins, Claude, Cursor, GitHub Copilot, Google AlloyDB for PostgreSQL, SharePoint, Visual Studio, Microsoft Power Automate, Microsoft Power Apps, Cisco WebEx Teams, Activengage, GenText AI Assistant for MS Word, Catylist SiteLink, Loop11, Eyefinity OfficeMate, Azure Purview, Admin, Cisco TelePresence Management Suite (TMS), Wider Planet, Elite Software HVAC Solution, DATAVERSE LTD, ICP, Taleo Applicant Tracking Systems (ATS), Microsoft Sql Server, Zendesk, MercuryGate TMS, Salesforce CRM Analytics, Microsoft Excel, Microsoft PowerPoint, Act!, CAT, Microsoft Windows Server 2000, Microsoft SQL Server Reporting Services, SysTools VBA Password Recovery, Entrinsik Informer</v>
          </cell>
          <cell r="O718">
            <v>713000000</v>
          </cell>
          <cell r="Q718" t="str">
            <v>United States Cold Storage, Inc. (USCS) is a prominent provider of temperature-controlled cold storage logistics and warehousing solutions in the cold chain industry. Headquartered in Camden, New Jersey, the company operates approximately 42-43 facilities across 13 states, with a total storage capacity of about 210 million cubic feet. Founded in either 1889 or 1899, USCS employs around 1,388 to over 3,000 people and generates roughly $1.1 billion in revenue.
USCS specializes in cold storage warehousing, logistics, and third-party logistics (3PL) solutions for refrigerated and frozen goods. Their services include temperature-controlled warehouses with advanced automation, consolidated transportation services, and integrated logistics for efficient delivery. The company emphasizes safety, product integrity, and sustainability, with core values focused on building relationships, driving innovation, and continuous improvement. USCS also engages in demand response programs to enhance energy efficiency across multiple sites, contributing to both sustainability and profitability for its partners in the food industry.</v>
          </cell>
          <cell r="R718">
            <v>1889</v>
          </cell>
        </row>
        <row r="719">
          <cell r="A719" t="str">
            <v>HNI Corporation</v>
          </cell>
          <cell r="B719">
            <v>0</v>
          </cell>
          <cell r="C719">
            <v>7600</v>
          </cell>
          <cell r="D719" t="str">
            <v>furniture</v>
          </cell>
          <cell r="E719" t="str">
            <v>http://www.hnicareers.com</v>
          </cell>
          <cell r="F719" t="str">
            <v>http://www.linkedin.com/company/hni-corporation</v>
          </cell>
          <cell r="G719" t="str">
            <v>Muscatine</v>
          </cell>
          <cell r="H719" t="str">
            <v>Iowa</v>
          </cell>
          <cell r="I719" t="str">
            <v>innovation, rapid continuous improvement, member focused culture, furniture manufacturing, office equipment/supplies/services, consumer discretionary, furniture &amp; home furnishings manufacturing, energy-efficient heating accessories, office furniture manufacturing, sustainable manufacturing, fireplace remote control technology, retail and dealer distribution, fireplace safety features, continuous improvement, custom office environments, energy management, office workspace customization, product lifecycle management, energy-efficient heating solutions, ergonomic office furniture, energy-saving technologies, sustainable hearth products, ergonomic workspace design, office furniture, fireplace technology, smart home integration, ergonomic office seating, smart home fireplace integration, fireplace installation solutions, product customization, office solutions, manufacturing, energy-saving fireplace technology, ergonomic design, wood kitchen cabinet and countertop manufacturing, strategic acquisitions, fireplace decorative facings, product development, fireplace accessories and tools, product diversification, energy-efficient home heating, product quality, manufacturing automation, fireplaces, supply chain management, energy-efficient appliances, energy-efficient solutions, product design, ergonomic office furniture design, business-to-business manufacturing, industrial design, brand recognition, supply chain logistics, energy-efficient manufacturing, home heating equipment manufacturing, modular office furniture systems, home heating, energy-efficient fireplaces, modular office systems, fireplace and stove manufacturing, corporate furnishings, market expansion, energy conservation, energy-efficient products, modular workspace solutions, residential hearth products, sustainable practices, energy-efficient product manufacturing, fireplace accessories, product innovation, customer-centric approach, global market presence, market segmentation, modular office furniture, energy-efficient heating appliances, energy-efficient heating, energy-efficient heating technology, employee collaboration, manufacturing efficiency, energy efficiency, modular workstations, b2b, b2c, e-commerce, distribution, consumer products &amp; retail, transportation &amp; logistics, energy &amp; utilities, construction &amp; real estate, home decor, oil &amp; energy, mechanical or industrial engineering, logistics &amp; supply chain, environmental services, renewables &amp; environment, consumer internet, consumers, internet, information technology &amp; services</v>
          </cell>
          <cell r="J719" t="str">
            <v>Microsoft Office 365</v>
          </cell>
          <cell r="O719">
            <v>11557000</v>
          </cell>
          <cell r="Q719" t="str">
            <v>HNI Corporation specializes in designing, manufacturing, and selling products in two main industries: Workplace Furnishings and Residential Building Products. The company is dedicated to product design and manufacturing, focusing on creating solutions for these distinct sectors. 
With a strong emphasis on quality and innovation, HNI Corporation plays a significant role in the marketplace, contributing to both workplace environments and residential spaces.</v>
          </cell>
          <cell r="R719">
            <v>1944</v>
          </cell>
        </row>
        <row r="720">
          <cell r="A720" t="str">
            <v>Cellular Sales</v>
          </cell>
          <cell r="B720">
            <v>0</v>
          </cell>
          <cell r="C720">
            <v>7500</v>
          </cell>
          <cell r="D720" t="str">
            <v>telecommunications</v>
          </cell>
          <cell r="E720" t="str">
            <v>http://www.cellularsales.com</v>
          </cell>
          <cell r="F720" t="str">
            <v>http://www.linkedin.com/company/cellular-sales</v>
          </cell>
          <cell r="G720" t="str">
            <v>Knoxville</v>
          </cell>
          <cell r="H720" t="str">
            <v>Tennessee</v>
          </cell>
          <cell r="I720" t="str">
            <v>phone accessories, phones &amp; devices, home broadband internet, wireless sales, mobile broadband, hum by verizon, device coverage, wireless plans, retail wireless, device protection, tech upgrades, family plans, smartphone deals, retail network, retail wireless solutions, community outreach, mobile device accessories, digital marketing, customer satisfaction, network coverage, smartphones, sales incentives, local market outreach, mobile devices, mobile plans, retail franchise, wireless connectivity, community engagement, market expansion, brand partnership, employee development, services, wireless device repair services, retail customer loyalty programs, mobile device customization, customer feedback, retail expansion, mobile accessories, sales training, mobile device repair, family tech, retail marketing, consumer electronics, regional management, verizon authorized retailer, retail technology, verizon 5g ultra wideband, retail sales automation, community health initiatives, customer-centric sales approach, prepaid plans, customer data security, retail store design, regional sales management, store locator, customer engagement, business solutions, community charity drives, community involvement, mobile hotspots, employee training, retail store franchise, retail stores, network reliability, community service, 5g technology, retail operations, 5g network, business plans, wireless technology, charity events, growth recognition, tech support, plan discounts, mobile device trade-in, mobile security, device upgrades, wireless network coverage, regional marketing campaigns, employee training programs, customer experience, sales automation, b2c, device financing, employee mentorship programs, retail store management, smart device sales, customer loyalty, verizon retail, customer service, retail branding, trade-in offers, mobile security apps, telecommunications, local store support, wireless accessories, employee recognition, tech sales, retail, community volunteer programs, consumer products &amp; retail, marketing &amp; advertising, internet, information technology &amp; services, consumers, hardware, enterprise software, enterprises, computer software, b2b, business planning, saas, electronics, it services &amp; computer repair, local services, mobile phone accessories, mobile phones, shopping</v>
          </cell>
          <cell r="J720" t="str">
            <v>Microsoft Office 365, CloudFlare Hosting, Bluekai, Taboola Newsroom, TubeMogul, WP Engine, Hubspot, Linkedin Marketing Solutions, Mobile Friendly, Facebook Login (Connect), Google Tag Manager, iCIMS, Hotjar, Facebook Custom Audiences, Facebook Widget, Remote, CAT, Salesforce CRM Analytics, Concur, Hireology, Smart AdServer, Google AdWords Conversion, Microsoft Excel, Salesforce, ServiceNow</v>
          </cell>
          <cell r="O720">
            <v>3000000000</v>
          </cell>
          <cell r="P720">
            <v>229</v>
          </cell>
          <cell r="Q720" t="str">
            <v>Cellular Sales is a prominent American wireless retailer and Verizon's premier retail partner, based in Knoxville, Tennessee. Founded in 1993 by Dane and Meg Scism, the company has expanded from a single store to nearly 800 locations across 40-42 states, employing over 7,000 team members and generating around $1.5 billion in annual revenue.
The company specializes in selling smartphones, tablets, smartwatches, and wireless accessories from leading technology brands. As an authorized Verizon retailer, Cellular Sales focuses on providing the latest devices and services from a reliable 5G network. Their approach emphasizes personalized customer interactions and knowledgeable, in-person service, aiming to create meaningful experiences for customers. Cellular Sales is committed to employee development and has received multiple accolades, including being named Verizon Agent of the Year three times and appearing on Inc. Magazine's Inc. 5000 list of fastest-growing companies nine times.</v>
          </cell>
          <cell r="R720">
            <v>1993</v>
          </cell>
        </row>
        <row r="721">
          <cell r="A721" t="str">
            <v>PRA Group (Nasdaq: PRAA)</v>
          </cell>
          <cell r="B721">
            <v>0</v>
          </cell>
          <cell r="C721">
            <v>3000</v>
          </cell>
          <cell r="D721" t="str">
            <v>financial services</v>
          </cell>
          <cell r="E721" t="str">
            <v>http://www.pragroup.com</v>
          </cell>
          <cell r="F721" t="str">
            <v>http://www.linkedin.com/company/pragroup</v>
          </cell>
          <cell r="G721" t="str">
            <v>Norfolk</v>
          </cell>
          <cell r="H721" t="str">
            <v>Virginia</v>
          </cell>
          <cell r="I721" t="str">
            <v>debt management, core acquisitions collections, customer care, recovery solutions, insolvency investment services, data &amp; analytics, acquiring &amp; collecting nonperforming consumer loans, finance: consumer services, finance, international debt collection, financial reporting, debt portfolio risk assessment, services, debt purchase analytics, small business loans, loan portfolio management, class action claims, long-term focus, customer-first debt resolution, international market presence, debt management software, operational excellence in debt collection, portfolio management, debt portfolio valuation, financial data analytics, auto loan debt management, loan acquisition, asset management, nonperforming loans, customer-first approach, data analytics, acquisition of aktiv kapital, other activities related to credit intermediation, consumer finance, customer communication platforms, class action claims processing, debt portfolio valuation models, financial services innovation, credit originators, global financial operations, overdraft management, auto loan portfolios, customer engagement platforms, debt purchase and collection, credit card debt management, compliance, international debt collection strategies, international debt recovery systems, regulatory compliance in finance, market expansion strategies, financial institution partnerships, consumer loans, customer engagement in debt recovery, international operations, debt collection compliance tools, industry leader, class action claims recovery, global expansion, debt management technology, debt portfolio growth strategies, customer payment flexibility solutions, international financial services, regulatory compliance, international finance, portfolio acquisition and management, consumer debt management, customer payment flexibility, b2b, international debt purchase, debt collection automation, debt portfolio growth analytics, customer engagement, portfolio acquisition strategies, european expansion, b2c, long-term debt solutions, debt portfolios in europe, debt collection automation tools, operational efficiency, debt collection process automation, auto loans, debt recovery optimization, compliance and reliability, global debt management systems, debt collection compliance, debt recovery management, debt recovery, credit card portfolio acquisition, compliance management, debt portfolios, customer payment plan solutions, customer resolution tools, customer-centric debt solutions, fee-based services, debt management data analytics, debt collection technology, debt collection process improvement, customer payment solutions, debt recovery analytics tools, financial services, portfolio performance monitoring, financial institution services, debt purchase analytics tools, global debt purchasing, debt recovery analytics, debt purchase process, debt portfolio analytics, global footprint, bankruptcy debt recovery, retail, portfolio performance analytics, global debt purchase strategies, debt collection, regulatory reporting tools, debt recovery process optimization, fee-based recovery services, customer satisfaction in debt management, customer resolution, loan portfolio acquisition, financial industry leader, debt collection services, nonperforming loan management, government, global debt recovery systems, financial data security, debt purchase and management, financial data management, nasdaq listed, debt recovery process automation, financial technology, banking and credit institutions, portfolio risk management, global debt management platform, regulatory compliance in debt collection, customer resolution solutions, debt recovery performance metrics, portfolio acquisition, global reach, cash collections, insolvency services, revenue services, financial recovery, investor relations, community engagement, flexible payment options, credit management, risk compliance, analytics solutions, shareholder value, business development, credit portfolio, financial growth, social responsibility, business acquisitions, default management, digital operations, employee engagement, banking solutions, market expansion, debt servicing, financial transparency, competitive advantage, investment strategy, customer satisfaction, corporate governance, client partnerships, economic recovery, financial futures, global investments, market leadership, debt purchasing, legal, non-profit, finance technology, information technology &amp; services, nonprofit organization management</v>
          </cell>
          <cell r="J721" t="str">
            <v>Microsoft Office 365, Media Temple, WP Engine, Atlassian Cloud, The Trade Desk, Workday, Slack, Google Analytics, Piwik, Google Tag Manager, reCAPTCHA, Mobile Friendly, WordPress.org, Vimeo, AI, .NET, Genesys Cloud CX Platform, ACL, SAP BCM, Oracle Fusion Cloud Financials, Oracle Fusion Financials, Oracle Integration Cloud, Coupa, Concur, Blackline, Longview CPM, Microsoft SQL Server Reporting Services, Excel4Apps, Power BI Documenter, Python, R, Figma, Azure Devops, SQL, Jira, Confluence, Microsoft Transact-SQL, accessiBe, Microsoft Sql Server, Microsoft Power Automate, Intel, PowerBI Tiles, Microsoft Excel, Axure RP, IBM Spectrum LSF</v>
          </cell>
          <cell r="K721">
            <v>1050000000</v>
          </cell>
          <cell r="L721" t="str">
            <v>Debt Financing</v>
          </cell>
          <cell r="M721">
            <v>750000000</v>
          </cell>
          <cell r="N721">
            <v>44866</v>
          </cell>
          <cell r="O721">
            <v>1240240000</v>
          </cell>
          <cell r="Q721" t="str">
            <v>PRA Group, Inc. is a publicly traded debt buyer and debt collection company based in Norfolk, Virginia. Founded in 1996, it has become one of the largest acquirers of nonperforming loans worldwide. The company operates in 18 countries and employs over 3,200 people, focusing on the Americas, Europe, and Australia.
PRA Group specializes in acquiring nonperforming loans from banks and financial institutions at a discount, primarily targeting delinquent consumer debt from credit card issuers. The company emphasizes long-term customer care and offers flexible payment options. Its operations include call centers, legal recovery, and digital services, supported by a commitment to compliance and employee development. PRA Group has expanded its geographic reach through strategic acquisitions, enhancing its presence in Europe, Canada, Australia, and South America.</v>
          </cell>
          <cell r="R721">
            <v>1996</v>
          </cell>
        </row>
        <row r="722">
          <cell r="A722" t="str">
            <v>UES</v>
          </cell>
          <cell r="B722">
            <v>0</v>
          </cell>
          <cell r="C722">
            <v>4000</v>
          </cell>
          <cell r="D722" t="str">
            <v>information technology &amp; services</v>
          </cell>
          <cell r="E722" t="str">
            <v>http://www.teamues.com</v>
          </cell>
          <cell r="F722" t="str">
            <v>http://www.linkedin.com/company/teamues</v>
          </cell>
          <cell r="G722" t="str">
            <v>Orlando</v>
          </cell>
          <cell r="H722" t="str">
            <v>Florida</v>
          </cell>
          <cell r="I722" t="str">
            <v>environmental services, soil boringsdrilling environmental site assessment, building code compliance services, geotechnical engineering designconsulting, construction materials testing inspection, contamination hazardous materials services, engineering services, renewables &amp; environment, information technology &amp; services</v>
          </cell>
          <cell r="J722" t="str">
            <v>Constant Contact, Outlook, Cloudflare DNS, Gmail, Google Apps, CloudFlare Hosting, Microsoft Office 365, Amazon AWS, Slack, Amazon SES, Linkedin Marketing Solutions, Google Maps, Google Font API, Google Tag Manager, reCAPTCHA, WordPress.org, Shutterstock, Mobile Friendly, Google Places, Woo Commerce, Facebook Widget, Facebook Custom Audiences, Facebook Login (Connect), Nginx, Bootstrap Framework, The Trade Desk, YouTube, Typekit, Remote, IoT, Domo, Sisense, KNIME, Laser Scanning, .GIS, AutoCAD, Deltek Vantagepoint, SAP Manufacturing Integration and Intelligence, Darwinbox, Flickr Slideshow, Microsoft Excel, Tor, Microsoft Office, SQL, Ning, Flow, Autodesk, MATLAB, Python, ArcGIS, QGIS, Brocade Switches, Gainsight Product Experience, PowerBI Tiles, Truckstop Load Board, ArcGIS Pro, R, CLEAR, Micro, FlexSlider, .NET, Resi, Seismic, Thomas WebTrax, Salesforce CRM Analytics, Wider Planet, Bentley, Gem, LabWare LIMS, ADP Applicant Tracking System, Gauges, Cascade CMS, Shop Floor Data Collection (SFDC), Quip, Air, CET, Adobe InDesign, Viewable Media (Visable Measures), SharpSpring, Taleo Applicant Tracking Systems (ATS), REST, Git, 3M 360 Encompass - Health Analytics Suite, IFS, AMP, Microsoft Word</v>
          </cell>
          <cell r="O722">
            <v>434500000</v>
          </cell>
          <cell r="Q722" t="str">
            <v>UES (Universal Engineering Sciences) is a national provider of geotechnical engineering, environmental consulting, materials testing, and inspection services. Founded in 1964 and based in Orlando, Florida, UES has established a strong presence with over 4,000 professionals across more than 100 branches and operates over 80 accredited laboratories nationwide.
The company specializes in three main areas: Environmental and Earth Sciences, Sustainable Infrastructure Solutions, and Geophysical Technology. UES serves a wide range of industries, including transportation, healthcare, and residential sectors, and has completed numerous projects such as solar farms, hospitals, and airports. UES is committed to quality and safety, employing a highly skilled workforce and utilizing advanced project management tools to ensure timely delivery and environmental stewardship.</v>
          </cell>
          <cell r="R722">
            <v>1964</v>
          </cell>
        </row>
        <row r="723">
          <cell r="A723" t="str">
            <v>Contractor</v>
          </cell>
          <cell r="B723">
            <v>0</v>
          </cell>
          <cell r="C723">
            <v>3500</v>
          </cell>
          <cell r="D723" t="str">
            <v>marketing &amp; advertising</v>
          </cell>
          <cell r="E723" t="str">
            <v>http://www.contractorconnection.com</v>
          </cell>
          <cell r="F723" t="str">
            <v>http://www.linkedin.com/company/contractor</v>
          </cell>
          <cell r="G723" t="str">
            <v>Jacksonville</v>
          </cell>
          <cell r="H723" t="str">
            <v>Florida</v>
          </cell>
          <cell r="I723" t="str">
            <v>advertising services, roof repair, vetted contractors, claims management, workmanship warranty, general contractor, digital solutions, high-quality contractors, cost management, insurance industry services, construction &amp; real estate, project monitoring, real-time project tracking, home remodeling, property restoration, customer satisfaction, disaster response, intuitive dashboards, estimate accuracy, distribution, other building finishing contractors, quality assurance, workforce credentialing, managed repair solutions, bathroom remodeling, real-time reporting, performance management, automated estimate reviews, b2b, marketing &amp; advertising</v>
          </cell>
          <cell r="J723" t="str">
            <v>CSC Corporate Domains, Outlook, Microsoft Office 365, Google Font API, Mobile Friendly, Google Tag Manager, WordPress.org, iTunes, Vimeo, Google Play, Remote</v>
          </cell>
          <cell r="Q723" t="str">
            <v>Contractor Connection is a leader in contractor-managed repair and home improvement services, providing a national network of vetted contractors for both residential and commercial projects. Founded in 1995 and based in Jacksonville, Florida, the company has 30 years of experience in the insurance restoration industry and generates approximately $1.2 billion in annual revenue.
The company offers a range of services, including minor repairs, major restorations, and full-service property loss management for residential claims. For commercial claims, Contractor Connection handles everything from small business repairs to large-scale industrial restorations, focusing on minimizing downtime. They also provide specialized services such as emergency response, disaster restoration, general repairs, and building consultancy. Their advanced digital ecosystem supports project tracking and communication, ensuring a seamless experience for clients. Contractor Connection is dedicated to quality, offering a five-year workmanship warranty and a performance-driven quality assurance program.</v>
          </cell>
          <cell r="R723">
            <v>1995</v>
          </cell>
        </row>
        <row r="724">
          <cell r="A724" t="str">
            <v>WSI - Workforce Strategies, Inc.</v>
          </cell>
          <cell r="B724">
            <v>0</v>
          </cell>
          <cell r="C724">
            <v>5000</v>
          </cell>
          <cell r="D724" t="str">
            <v>staffing &amp; recruiting</v>
          </cell>
          <cell r="E724" t="str">
            <v>http://www.wsitalent.com</v>
          </cell>
          <cell r="F724" t="str">
            <v>http://www.linkedin.com/company/workforce-strategies-inc----wsi</v>
          </cell>
          <cell r="G724" t="str">
            <v>Kalamazoo</v>
          </cell>
          <cell r="H724" t="str">
            <v>Michigan</v>
          </cell>
          <cell r="I724" t="str">
            <v>research, talent, staffing, recruitment, employment, consulting, thought leadership, client satisfaction, staffing firm awards, recruitment process outsourcing michigan, distribution jobs, client staffing services, staffing industry, manufacturing jobs, manufacturing staffing michigan, staffing and recruitment, light industrial staffing, staffing firm, employment agency, staffing agency awards, staffing industry awards, staffing provider, staffing agency top 2%, client relationship management, employer services, staffing reviews, candidate sourcing, distribution staffing michigan, staffing excellence, temp staffing, staffing analytics, staffing industry recognition, temp-to-hire staffing, recruitment process outsourcing, employee staffing, staffing agency indiana, workforce solutions, staffing agency michigan, skilled trades staffing, manufacturing, b2b, staffing agency, staffing support, light industrial jobs, job matching, staffing technology, permanent placement, permanent staffing indiana, staffing industry leader, light industrial, candidate placement, temporary staffing, employee retention, client staffing solutions indiana, temporary staffing michigan, michigan staffing, staffing partner, top staffing firms in us, employment services, employment placement agencies and executive search services, job placement, job seekers, market research, distribution, light industrial staffing indiana, candidate screening, distribution staffing, employee benefits, indiana staffing, services, professional staffing, employment solutions, staffing company, recruitment services, permanent staffing, manufacturing staffing, staffing agency reviews, staffing awards, staffing solutions, talent acquisition, mechanical or industrial engineering, staffing &amp; recruiting</v>
          </cell>
          <cell r="J724" t="str">
            <v>Sendgrid, Gmail, Google Apps, Microsoft Office 365, CloudFlare Hosting, Flywheel, Hubspot, Slack, Mobile Friendly, BuddyPress, Google Font API, Gravity Forms, Google Analytics, Facebook Widget, Google Tag Manager, reCAPTCHA, WordPress.org, Facebook Custom Audiences, Facebook Login (Connect), YouTube, Remote, AI</v>
          </cell>
          <cell r="O724">
            <v>5500000</v>
          </cell>
          <cell r="Q724" t="str">
            <v>WSI - Workforce Strategies, Inc. is a staffing and recruiting firm founded in 2001 and based in Kalamazoo, Michigan. The company specializes in innovative staffing solutions across various sectors, including manufacturing, light industrial, distribution, and office clerical. WSI is committed to fostering a positive workplace culture and utilizes technology and creative marketing to provide tailored staffing services.
The firm offers a range of services, including temporary help, long-term and contract staffing, temporary-to-hire placements, direct hire, HR consulting, and managed services. WSI focuses on meeting the staffing needs of its clients while enhancing productivity and retention. With multiple locations in Michigan, Indiana, and Ohio, WSI is dedicated to delivering exceptional customer service and has earned an A+ rating from the Better Business Bureau.</v>
          </cell>
          <cell r="R724">
            <v>2001</v>
          </cell>
        </row>
        <row r="725">
          <cell r="A725" t="str">
            <v>Freedom Mortgage</v>
          </cell>
          <cell r="B725">
            <v>0</v>
          </cell>
          <cell r="C725">
            <v>6000</v>
          </cell>
          <cell r="D725" t="str">
            <v>financial services</v>
          </cell>
          <cell r="E725" t="str">
            <v>http://www.freedommortgage.com</v>
          </cell>
          <cell r="F725" t="str">
            <v>http://www.linkedin.com/company/freedom-mortgage</v>
          </cell>
          <cell r="G725" t="str">
            <v>Boca Raton</v>
          </cell>
          <cell r="H725" t="str">
            <v>Florida</v>
          </cell>
          <cell r="I725" t="str">
            <v>conventional loans, va loans, fha loans, independent mortgage lender, refinancing, homeownership support, loan origination, mortgage products, mortgage servicing technology, mortgage industry innovation, mortgage growth initiatives, mortgage customer engagement, va mortgage loans, retail lending, mortgage innovation, mortgage employee culture, mortgage digital transformation, client base, construction &amp; real estate, lending, mortgage, mortgage community partnerships, mortgage product offerings, community support, refinance, digital mortgage platform, military community support, client services, wholesale lending, mortgage industry leader, mortgage servicing rights management, services, usda loans, mortgage loan pipeline, government-backed mortgage, large loan portfolio, financial services, community engagement, mortgage technology, loan origination technology, mortgage risk assessment, full-service mortgage solutions, workplace culture awards, mortgage servicing platform, full-service mortgage, independent mortgage company, mortgage company, family-founded business, technology in mortgage, mortgage industry, mortgage lending, workplace culture, finance, mortgage analytics, family business, mortgage capital markets, mortgage market expansion, capital markets, loan application automation, loan management, philanthropy, retail, mortgage portfolio, homeownership promotion, servicing, mortgage marketing, fha mortgage loans, correspondent lending, mortgage analytics tools, fast-growing mortgage company, loan application processing, community-focused mortgage, digital mortgage, mortgage industry growth, home loans, mortgage data analytics, loan portfolio, mortgage leadership, mortgage compliance, multi-channel mortgage, government-backed loans, multi-channel mortgage delivery, veteran home loans, growth in mortgage, mortgage risk management, philanthropy in housing, philanthropic mortgage programs, loan portfolio management, real estate, loan origination systems, mortgage operations, homeownership, b2c, customer service, mortgage growth, mortgage platform, mortgage data management, independent non-bank lender, loan servicing, mortgage customer engagement tools, workplace recognition, fast-growing company, mortgage customer service, military support, mortgage servicing rights, loan processing, mortgage growth strategy, mortgage community outreach, usda mortgage loans, mortgage community programs, mortgage and nonmortgage loan brokers</v>
          </cell>
          <cell r="J725" t="str">
            <v>Route 53, Outlook, Microsoft Office 365, Amazon AWS, Microsoft Azure Monitor, MongoDB, Slack, Salesforce, Salesforce Marketing Cloud, NTENT, Salesforce Customer Data Platform (CDP), Microsoft Word, Lens, Microsoft Excel, Microsoft PowerPoint, Workday, Enom, LinkedIn Recruiter, Indeed, Handshake, Excel4Apps, Snowflake, SQL, Tableau, AI, Data Analytics, Gem, SharePoint, Temporal Cloud, Fiserv, SAP BusinessObjects Business Intelligence (BI), Smartsheet, Adobe Journey Optimizer, AMP, PRO.FILE, HTML Pro, CSS, Litmus, Email on Acid, 24-7 Media, Google AdWords Conversion, Interact, Microsoft Office, Sage, OneTrust Tech Risk &amp; Compliance, Cisco Nexus Dashboard, Pipedrive, CAT, eMDs</v>
          </cell>
          <cell r="K725">
            <v>1600000000</v>
          </cell>
          <cell r="L725" t="str">
            <v>Debt Financing</v>
          </cell>
          <cell r="M725">
            <v>1000000000</v>
          </cell>
          <cell r="N725">
            <v>45078</v>
          </cell>
          <cell r="O725">
            <v>433000</v>
          </cell>
          <cell r="P725">
            <v>7</v>
          </cell>
          <cell r="Q725" t="str">
            <v>Freedom Mortgage Corporation is a family-founded, full-service independent mortgage company established in 1990. Headquartered in Boca Raton, Florida, it is one of the largest non-bank mortgage lenders and servicers in the United States, licensed in all 50 states, the District of Columbia, Puerto Rico, and the U.S. Virgin Islands. The company specializes in loan origination and servicing, focusing on VA, FHA, and USDA loans for homebuyers, refinancers, and U.S. Veterans.
With over 4,500 employees, Freedom Mortgage emphasizes expanding homeownership, particularly for first-time buyers and military communities. In 2024, it originated $122 billion in loans, assisting over 316,000 borrowers, and services more than $625 billion in loans for over 2.5 million homeowners. The company offers a range of mortgage products through various channels, including retail and wholesale, and provides financial planning and capital markets access to its clients. Freedom Mortgage is committed to supporting military families and actively engages in philanthropy and industry advocacy.</v>
          </cell>
          <cell r="R725">
            <v>1990</v>
          </cell>
        </row>
        <row r="726">
          <cell r="A726" t="str">
            <v>Sinclair Inc.</v>
          </cell>
          <cell r="B726">
            <v>0</v>
          </cell>
          <cell r="C726">
            <v>7200</v>
          </cell>
          <cell r="D726" t="str">
            <v>media production</v>
          </cell>
          <cell r="E726" t="str">
            <v>http://www.sbgi.net</v>
          </cell>
          <cell r="F726" t="str">
            <v>http://www.linkedin.com/company/sinclair-inc.</v>
          </cell>
          <cell r="G726" t="str">
            <v>Cockeysville</v>
          </cell>
          <cell r="H726" t="str">
            <v>Maryland</v>
          </cell>
          <cell r="I726" t="str">
            <v>tbd, media, one media llc, amp media, amp sales marketing solutions, original programming, throwbacks podcast, news operations, ring of honor wrestling entertainment, content creation, charge, the nest, compulse, bffr podcast, american sports network, news, sinclair cares, tennischannel 2, television, newson, the triple option podcast, unfiltered soccer podcast, broadspan wireless, enriching local lives, broadcast media, digital, tennis channel, comet, onemedia, criminally obsessed, digital remedy, roar, broadcasting, industrials, broadcast media production &amp; distribution, multicast networks, tv stations, nextgen broadcast, comprehensive media portfolio, streaming content, information, local community engagement, video production, media company, content distribution, local news, digital advertising, digital media, multiplatform broadcasting, data analytics, government, sports networks, newson streaming, regional sports, broadcast television, b2b, podcasts, services, e-commerce, media &amp; entertainment, advertising services, media innovation, digital marketing, national news, sports programming, advertising solutions, investigative journalism, multiplatform content, live news, marketing technology, streaming services, media networks, local content delivery, audience engagement, sports broadcasting, corporate responsibility, community service, next generation broadcast, technology integration, subscriber services, user interaction, bally sports, news aggregation, subscription services, podcasting, remote reporting, digital extension, e-commerce integration, virtual events, sponsorship opportunities, revenue generation, network collaborations, live sports coverage, tv station management, media relations, audience analytics, real-time reporting, educational resources, journalism awards, diversity initiatives, cross-platform marketing, client outreach, multi-channel advertising, content monetization, public broadcasting, content syndication, viewer retention, news innovation, distribution, marketing &amp; advertising, consumer internet, consumers, internet, information technology &amp; services, public relations &amp; communications</v>
          </cell>
          <cell r="J726" t="str">
            <v>Route 53, Outlook, Microsoft Office 365, Remote, Axis, ROSS, Google AdWords Conversion, Microsoft Excel, Microsoft PowerPoint, Aja Video Systems, Jira, ArubaOS, Databricks, Google Analytics 4 (GA4), Adobe Photoshop, Mag+, ACL, AVEVA PDMS, Lytics, Intel, BASE, CodeIgniter, Adobe Creative Suite, JFrog Pipelines, Workfront, Facebook, Twitter Advertising, Instagram, YouTube, Salesforce CRM Analytics, Salesforce, Sequence Monitor SPF, Cisco Aggregation Services Routers, Intercom, Micro, .NET, Outsystems, Quip, ROOM, Tor, Omniture (Adobe), Azure Linux Virtual Machines, Unix, Android, Microsoft Teams Rooms, Google Ad Manager, IBM Cognos Analytics, Looker Studio, Tableau, Cisco WebEx Teams, Excel4Apps, Descript, Ning, AI, Deltek ComputerEase, Git, Route, Smart AdServer, SonicWall Network Security appliance (NSa) Series, Salesforce Service Cloud, Viewable Media (Visable Measures), IBM Cognos Impromptu, Oracle Cloud, Red Hat Satellite, Adobe Premiere Pro, WideOrbit, Nielsen Ad Intel, , Snowflake, Nevron Vision for SSRS, SQL, Python, Adobe Workfront, Adobe Creative Cloud, Adobe After Effects, Strato, Skype, TikTok, ICP, Microsoft Windows Server 2012, Harmony Email &amp; Collaboration, X, Sony, Adobe Creative Cloud Express, Pacer, Secured MVC Forum on Windows 2012 R2, Figma, Google Analytics, AWS Analytics, Azure Analysis Services, IBM ILOG CPLEX Optimization Studio, ANGEL LMS, Cascade CMS, Avid NewsCutter, Oracle Time and Labor, Workday Absence Management, Oracle BI Publisher</v>
          </cell>
          <cell r="O726">
            <v>3169000000</v>
          </cell>
          <cell r="Q726" t="str">
            <v>Sinclair, Inc., operating as Sinclair Broadcast Group, is a leading telecommunications and media company based in Cockeysville, Maryland. As the second-largest television station operator in the U.S., Sinclair reaches about 70% of the population through its extensive network of nearly 200 television stations across over 100 markets. The company is dedicated to delivering local news, sports, and entertainment content, while also engaging with audiences through digital platforms and streaming services.
Founded by Julian Sinclair Smith, Sinclair has a strong legacy of innovation in technology and business models. The company operates multicast networks, including Comet and Charge!, and owns the Tennis Channel. Sinclair also runs NewsON, the largest streaming aggregator of local news content, and AMP Media for digital content and podcasts. With a focus on strategic growth, Sinclair is actively pursuing partnerships and acquisitions to enhance its offerings and maintain its position in the media landscape.</v>
          </cell>
          <cell r="R726">
            <v>1986</v>
          </cell>
        </row>
        <row r="727">
          <cell r="A727" t="str">
            <v>Teradyne</v>
          </cell>
          <cell r="B727">
            <v>0</v>
          </cell>
          <cell r="C727">
            <v>6500</v>
          </cell>
          <cell r="D727" t="str">
            <v>semiconductors</v>
          </cell>
          <cell r="E727" t="str">
            <v>http://www.teradyne.com</v>
          </cell>
          <cell r="F727" t="str">
            <v>http://www.linkedin.com/company/teradyne</v>
          </cell>
          <cell r="G727" t="str">
            <v>North Reading</v>
          </cell>
          <cell r="H727" t="str">
            <v>Massachusetts</v>
          </cell>
          <cell r="I727" t="str">
            <v>storage test, collaborative robots, silicon photonics, automatic test equipment, defense aerospace test, industrial automation, defense amp aerospace test, memory test, semiconductor test, wireless test, production board test, electronics manufacturing, robotics, system level test, electrical products, industrials, semiconductor manufacturing, test system performance kits, rf testing, test system platforms, test system diagnostics tools, aerospace testing, consumer electronics, test system maintenance kits, training services, rf switch testing, test system deployment kits, test system support, test system maintenance, test system troubleshooting, test system validation, test system performance, test software, test system repair kits, artwork packages, test system repair, optical testing, test system troubleshooting tools, inline test solutions, digital testing, test system engineering, test system innovation, test system reporting, aerospace, test system platform, test system design, collaborative robots testing, semiconductor testing, test interface modules, test system integration tools, test system validation tools, test system calibration tools, renewable energy, consulting, autonomous mobile robots testing, test automation, defense electronics testing, test station solutions, test system monitoring, test data analysis, test fixtures, computer and peripheral equipment manufacturing, test system reliability kits, innovation, high-speed testing, mixed-signal testing, sustainability, manufacturing, b2b, test system diagnostics, analog testing, test system management, offline test solutions, automated test equipment, system-level test, test system scalability kits, test system development, optical test &amp; switching, test program set, test system upgrade kits, production test systems, test system customization, medical equipment, test system support packages, engineering services, services, test system customization kits, aerospace electronics testing, high-speed memory testing, transportation &amp; logistics, support and services, defense, distribution, test adapters, test program development, test automation software, system integration, automotive electronics testing, data analytics, test system manufacturing, heterogeneous chip testing, test system reliability, support packages, test hardware, system-on-chip testing, test program set development, smart factory solutions, test system upgrades, test system efficiency, software solutions, test system deployment, test system calibration, test system scalability, robotics automation, digital test, analog test, autonomous mobile robots, precision power testing, production support, test systems, functional test systems, instrumentation, in-line test solutions, off-line test solutions, lemsys products, ultraflex platform, titan test systems, magnum products, litepoint wireless testing, spectrum rf systems, eknowledge training, equipment reliability, test strategy, ai integration, manufacturing automation, product testing, time-to-market reduction, robotics integration, data storage systems, healthcare technology testing, high quality assurance, production efficiency, test methodologies, collaborative robotic solutions, automated manufacturing, precision measurements, supply chain automation, r&amp;d testing, safety compliance testing, mechanical or industrial engineering, information technology &amp; services, semiconductors, hardware, consumers, clean energy &amp; technology, environmental services, renewables &amp; environment</v>
          </cell>
          <cell r="J727" t="str">
            <v>Route 53, Microsoft Office 365, Drupal, WP Engine, Atlassian Cloud, SuccessFactors (SAP), ServiceNow, Hubspot, Slack, Salesforce, Mobile Friendly, Wistia, WordPress.org, Bootstrap Framework, Google Tag Manager, Apache, ON24, Remote, AutoCAD, Dassault SOLIDWORKS, COMSOL, Ansys Fluids, SolidWorks Flow Simulation, TubeBuddy, SAM, C#, .NET, Visual Studio, Rational ClearCase, Git, Microsoft Windows Server 2012, Azure Linux Virtual Machines, Analyzer, Verilog, Smart AdServer, Ansys HFSS, DC Storm, MATLAB, Python, Red Hat Enterprise Linux, HP-UX, Oracle Solaris, Microsoft Azure Monitor, AWS Trusted Advisor, , KVM, Kinaxis RapidResponse, Microsoft Excel, Universal Robots, Jira, Ansys Fluent, Ansys Icepak, Flow, Mag+, Gem, Triple Whale, Atlassian Bitbucket, Vidible, Webtrends Analytics for Sharepoint, React, AMP, IBM Cognos Analytics, Google Ads, Meta Ads, LinkedIn Ads, SystemVerilog, VHDL, ContentClick, Perl, Secured MVC Forum on Windows 2012 R2, Amazon Linux 2, Xilinx Vivado, Intel Quartus Prime, CLEAR, Apache Subversion (SVN) Server on Ubuntu 18.04 LTS, Xaxis, Terminus (by DemandScience), Cross Pixel Media, Adconion, Lambda Cloud, Cisco IP Interoperability and Collaboration System (IPICS), Microsoft Copilot Studio, Vertex AI, Snow, Microsoft Power Automate, Microsoft 365, GitHub Actions, Azure Devops, Oracle Fusion Middleware, Excel4Apps, Power BI Documenter, AI, Oracle Analytics Cloud, Jenkins, Illumina, Photon, Microsoft Power Platform, Microsoft Power Apps, Azure Data Factory, Azure Functions, Azure Logic Apps, Snowflake, PowerBI Tiles, DAX, Power Query, Office365, Azure SQL, Micro, TSYS, CAT, Doppler, Laser Scanning, Quip, Allegro, AVEVA PDMS, Amazon Kinesis, Venda, Flowplayer Commercial, UPS, C/C++, , Teamcenter, Salesforce CPQ, WebOffice, poly, Salesforce CRM Analytics, Microsoft Office, HyperLynx, Open AdStream, OrCAD PSpice Designer, Synopsys HSPICE, Cadence, Clarity, TierPoint DRaaS, DotNetNuke, SiteMeter, Commscope Ruckus, Amazon Associates, Conversant (ValueClick), Nasuni, NetApp, Rubrik, Rapid7 InsightVM, , CyberArk, Oracle Passlogix, SAP Material Requirement Planning (MRP), Visual-Basic-.NET, Bash, theFind.com, Benchmark GensuiteÂ® ESG Reporting, 3M 360 Encompass - Health Analytics Suite, WinSCP, AWS Transfer for SFTP, Siemens PLM, Wider Planet, Tor, Cisco Nexus Switches, SQL, Nasdaq eVestmentâ„¢, NeMo, Laserfiche, AWS SDK for JavaScript, Mirantis, SharePoint, Flash Appointments, Limelight Video Platform, AppointmentPlus, Ning, LinkedIn Recruiter, Arena PLM, IBM Lotus Protector, Linkedin Marketing Solutions, Act!, Javascript, Emediate, Miro, Google AdWords Conversion, Foxit PDF SDK, ACL, Azure Virtual Machines, ServiceNow Configuration Management Database, Copilot, Azure AI Studio, Mode, GitLab, GitHub, Bitbucket, JFrog Artifactory, Docker, Azure Analysis Services, VMware, Argon CI/CD Security, Zapier, Tableau, Confluence, VueJS, NuGet, Ansible, ELK Stack, Prefect, Lens, NVIDIA Morpheus, Optimal Workshop, SAP SuccessFactors, Creo+, SysTools VBA Password Recovery, Azure Cosmos DB, AWS Lambda, Dell EMC Disaster Recovery, Cascade CMS, NVIDIA, CONTROL, Opcenter RD&amp;L, mabl, CPX Interactive, Higher Logic Thrive, Instart Logic, CPMStar, Angular Material, Amazon FreeRTOS, CET, Broadcom, Microsoft PowerPoint, Reviews, EFI, Axis, ICP, Chorus by ZoomInfo, RS2, Spectrum, Allegro X PCB Designer, Microsoft Project, Oracle Product Data Hub Cloud, Signal, DPDK (Data Plane Development Kit), LogiKal, RStudio, LabVIEW, HTC VIVE, Atlas, Telerik Test Studio, Azure Digital Twins, SAP Billing and Revenue Innovation Management, Gorilla Nation, Admin, AWS Multi-Factor Authentication, Oracle EBS Projects, Olo, Connect, InsightExpress Flex, Eaglestats, BERT, Robin, Langchain, LlamaIndex, Apex, AMD Xilinx, Intel, Kubernetes, Groovy, Prometheus, Grafana, Elastic Stack, Dozuki, OpenFOAM, OrCAD Capture</v>
          </cell>
          <cell r="O727">
            <v>3190024000</v>
          </cell>
          <cell r="Q727" t="str">
            <v>Teradyne is a global leader in automated test equipment (ATE) and industrial automation solutions, founded in 1960 and based in North Reading, Massachusetts. The company employs around 6,500 people and serves major technology firms worldwide. Teradyne specializes in testing electronic and computer components during manufacturing, offering semiconductor testing solutions, wireless test systems, and comprehensive system test solutions.
Throughout its history, Teradyne has introduced several groundbreaking products, including the first computer-controlled chip tester in 1966 and the world's first subscriber-line test system for telecommunications in 1973. The company has expanded its capabilities through strategic acquisitions, such as AutoGuide Mobile Robots in 2020, enhancing its presence in the autonomous mobile robotics market. With a strong international presence, Teradyne continues to focus on delivering innovative test and automation solutions to help customers bring products to market efficiently.</v>
          </cell>
          <cell r="R727">
            <v>1960</v>
          </cell>
        </row>
        <row r="728">
          <cell r="A728" t="str">
            <v>POWER Engineers</v>
          </cell>
          <cell r="B728">
            <v>0</v>
          </cell>
          <cell r="C728">
            <v>4900</v>
          </cell>
          <cell r="D728" t="str">
            <v>information technology &amp; services</v>
          </cell>
          <cell r="E728" t="str">
            <v>http://www.powereng.com</v>
          </cell>
          <cell r="F728" t="str">
            <v>http://www.linkedin.com/company/power-engineers</v>
          </cell>
          <cell r="G728" t="str">
            <v>Hailey</v>
          </cell>
          <cell r="H728" t="str">
            <v>Idaho</v>
          </cell>
          <cell r="I728" t="str">
            <v>architectural services, cityworks consulting &amp; integration, power generation, cybersecurity, federal, program management, microgrid design, geospatial &amp; asset management, communications, food &amp; beverage facilities, visualization, power delivery, environmental, engineering services, holistic engineering solutions, engineering and program management, engineering sector services, engineering technology leverage, multidiscipline engineering, large project engineering management, complex engineering challenges, employee-owned engineering firm, system design, engineering project management tools, engineering services for diverse industries, engineering solutions tailored to clients, engineering solutions for diverse industries, engineering industry innovation, engineering services worldwide, engineering company revenue, engineering innovation in environmental sectors, complex project support, system design and implementation, engineering technologies, engineering design and implementation, engineering workforce size, project support services, advanced engineering tools, food industry engineering, communications engineering, engineering consulting services, engineering innovation technologies, multidisciplinary engineering services, engineering project management, holistic project support, engineering project support services, engineering sector growth, environmental engineering, engineering project delivery, engineering project planning, employee-owned, advanced engineering technologies, program management services, engineering industry scale, engineering service excellence, engineering solutions, engineering solutions for environmental sectors, client-focused solutions, engineering innovation, innovative engineering solutions, large-scale projects, engineering consulting firm, engineering industry standards, engineering consulting, engineering project execution, engineering sector expertise, client solutions, engineering industry leader, employee-owned company, engineering solutions provider, system integration engineering, engineering solutions for large projects, global engineering services, project management, engineering consulting expertise, engineering project support, engineering, consulting, design services, infrastructure, renewable energy, electrical engineering, civil engineering, environmental services, energy efficiency, risk management, feasibility studies, construction management, energy solutions, telecommunications, industrial projects, government projects, utility design, water resources, software development, smart grid, data analytics, geospatial technology, sustainability, energy modeling, market analysis, regulatory compliance, advanced technology, automation solutions, demand response, energy systems, power distribution, technical consulting, load forecasting, asset management, community engagement, project delivery, client services, field services, system integration, capacity planning, strategic planning, operations optimization, environmental impact assessments, b2b, information technology &amp; services, productivity, clean energy &amp; technology, renewables &amp; environment</v>
          </cell>
          <cell r="J728" t="str">
            <v>CSC Corporate Domains, Outlook, ServiceNow, Microsoft Azure Hosting, Microsoft Office 365, Flywheel, Netlify, Hubspot, Slack, Google Maps, Google Font API, Mobile Friendly, Facebook Widget, Bing Ads, Google Analytics, DoubleClick, Facebook Custom Audiences, Linkedin Marketing Solutions, Facebook Login (Connect), Google Tag Manager, Google Dynamic Remarketing, DoubleClick Conversion, Remote, Siemens SIMATIC SCADA, AutoCAD, Microsoft Excel, MicroStation, Microsoft Dynamics</v>
          </cell>
          <cell r="K728">
            <v>1780000000</v>
          </cell>
          <cell r="L728" t="str">
            <v>Merger / Acquisition</v>
          </cell>
          <cell r="M728">
            <v>1780000000</v>
          </cell>
          <cell r="N728">
            <v>45505</v>
          </cell>
          <cell r="O728">
            <v>489000000</v>
          </cell>
          <cell r="Q728" t="str">
            <v>POWER Engineers is a global engineering consultation company founded in 1976 and headquartered in Hailey, Idaho. As an employee-owned organization, it has grown to employ approximately 3,800 people and generates annual revenue of $724 million. The company was originally established in Pocatello, Idaho, by two engineers and has become a significant player in the engineering consulting industry.
The company specializes in management services and integrated solutions across various sectors, including food industry engineering, communications infrastructure, environmental solutions, power and transmission design, and cogeneration engineering, where it holds a top ranking. POWER Engineers provides comprehensive multidiscipline engineering services and program management capabilities to support its clients effectively.</v>
          </cell>
          <cell r="R728">
            <v>1976</v>
          </cell>
        </row>
        <row r="729">
          <cell r="A729" t="str">
            <v>News Corp</v>
          </cell>
          <cell r="B729">
            <v>0</v>
          </cell>
          <cell r="C729">
            <v>24000</v>
          </cell>
          <cell r="D729" t="str">
            <v>information technology &amp; services</v>
          </cell>
          <cell r="E729" t="str">
            <v>http://www.newscorp.com</v>
          </cell>
          <cell r="F729" t="str">
            <v>http://www.linkedin.com/company/newscorp</v>
          </cell>
          <cell r="G729" t="str">
            <v>New York</v>
          </cell>
          <cell r="H729" t="str">
            <v>New York</v>
          </cell>
          <cell r="I729" t="str">
            <v>information technology, news, media, newspapers/magazines, consumer discretionary, technology, information &amp; media, public relations, innovation, digital platforms, digital publishing, media services, global media company, content creation, content marketing, content delivery, media conglomerate, digital content delivery, news media, news and digital content, sustainability, real estate services, customer engagement, content distribution, news and media outlets, media business, print and online news, global reach, news media brands, realtor.com, news and journalism, media investments, publishing, news outlets, media platform, media assets, news brands, news publishing, digital real estate, media and publishing, book publishing industry, media innovation, digital transformation, web search portals, libraries, archives, and other information services, rupert murdoch, media industry, book publishing, financial reporting, news and information services, real estate platforms, advertising, media group, media strategy, media technology, media markets, digital content, news consumers, media network, media enterprise, media operations, b2c, digital advertising, media growth, social media, user experience, media solutions, real estate, media company, advertising services, media brands, media and entertainment, services, harpercollins, information services, subscription video, journalism, investor relations, government affairs, leadership, corporate governance, philanthropy, streaming services, online platforms, local news, editorial leadership, audiovisual media, sports programming, market analysis, audience engagement, brand management, community service, corporate diversity, environmental initiatives, subscription models, cfo, ceo, digital news, reader engagement, technology strategy, data analysis, investment strategy, corporate ethics, press relations, news circulation, global operations, b2b, non-profit, distribution, construction &amp; real estate, information technology &amp; services, marketing &amp; advertising, environmental services, renewables &amp; environment, consumer internet, consumers, internet, ux, data analytics, nonprofit organization management</v>
          </cell>
          <cell r="J729" t="str">
            <v>Route 53, Microsoft Office 365, Amazon AWS, Akamai DNS, Amazon SES, ExactTarget, Drupal, Atlassian Cloud, AWS SDK for JavaScript, OneTrust, React Redux, Python, MongoDB, Wordpress VIP, Slack, Adobe Marketing Cloud, VueJS, Mapbox, Bluekai, Facebook Conversion Tracking, Chartbeat, Brightcove, TripleLift, Videology, Genesys Cloud CX Platform, Salesforce, WP Engine, Genesys, Afterpay, GitHub Hosting, Salesforce Live Agent, Mobile Friendly, New Relic, Varnish, Google Tag Manager, Bootstrap Framework, WordPress.org, Nginx, Tealium, Google Maps (Non Paid Users), Typekit, Google Maps, YouTube, Parse.ly, Sizmek (MediaMind), Wistia, Rubicon Project, Adobe Media Optimizer, Stripe, Outbrain, DoubleClick, Vimeo, Google Play, Google AdSense, AI, AWS Trusted Advisor, Google Cloud Platform, Terraform, Kubernetes, Amazon EKS Anywhere, Argo CD, Amazon CloudWatch, Google Cloud Monitoring, Splunk, Sumologic, Azure Linux Virtual Machines, Google Cloud Run, Google Kubernetes Engine, Amazon Virtual Private Cloud (Amazon VPC), AWS Transit Gateway, AWS Key Management Service (KMS), Amazon EC2, ServiceNow Configuration Management Database, AWS CloudTrail, AWS CloudFormation, Lambda Cloud, Adobe Creative Suite, Salesforce CRM Analytics, Facebook, Instagram, TikTok, Pinterest, Google Analytics, Adobe Analytics, Google Workspace, Jira, Trello, , Google Cloud BigQuery, Google Cloud Storage, SQL, Airflow, CircleCI, GitHub, Confluence, Adobe Experience Platform, Segment, Adobe Photoshop, Drawbridge, Figma, Knak, Adobe Creative Cloud, Adobe After Effects, Strato, Adobe InDesign, Tableau, Biz Wizard, Microsoft Office, Frame, Amplitude, Intel, VMware, Jenkins, Azure Active Directory B2C, React, TypeScript, Next.js, GraphQL, Apollo, Node.js, AWS Analytics, Amazon DynamoDB, Argocd, Snowflake, Datadog, GitHub Actions, ANGEL LMS, Wordpress, NTENT, Gem, LinkedIn Ads, Snapchat, Microsoft PowerPoint, Excel4Apps, Mend, X, Concur, Amazon AMS, Meta Ads Manager, Google Ads, Reddit for business, Spotify, Google Ad Manager, Lighthouse 360, .GIS, Git, Okta, Microsoft 365, Zoomdata, Dropbox, Atlassian, Gmail, Google Drive, Google Groups, Google Docs, Google Meet, Oracle SPF, dmarcian, Akamai CDN Solutions, SMTP, PHP, Laravel, go+, GitLab, MySQL, PostgreSQL, Docker, Google Sheets, Verint, Delivra, Mercent, Adobe Premiere Pro, Kotlin, SWIFT, Angular, Elasticsearch, OpenSearch, Apache Kafka, Amazon Web Services (AWS), Smartsheet, Hightouch, Apex, Salesforce Lightning Web Components, Amazon Managed Workflows for Apache Airflow (MWAA), Oracle Data Cloud, Salesforce CPQ, Salesforce Marketing Cloud Intelligence (formerly Datorama), Stormshield, Tor, SSMS Tools Pack, Shopify, SAP Analytics Cloud, Process automation package for service request creation in SAP S/4HANA Utilities, SAP, Act!, Smart AdServer, Google, Jobvite, Indeed, Oracle GRC, SAP Process Orchestration, SAP Solution Manager, SAP Business Planning and Consolidation (BPC), OpenText, SAP BusinessObjects Business Intelligence (BI), Airmeet - Virtual Events &amp; Webinar Platform, Blackline, Vertex, SAP GRC Access Control (GRC-SAC), SAP Fiori, SAP GUI, React Router, Nestjs, Playwright, CSS, Pantheon, Amazon Managed Streaming for Apache Kafka (Amazon MSK), AWS EventBridge, eMaint CMMS, WMS, Wider Planet, Nuix Workstation, Less, ADP, Metabase, Google Firebase Realtime Database, Workday, Google AdWords Conversion, Amazon CloudFront, Istio, HELM, Bash, Tyk, Azure Front Door, Prometheus, Grafana, Opsgenie, PagerDuty, ServiceNow, Microsoft Excel, Amazon Associates, Linkedin Marketing Solutions, Jetpack, Android, LinkedIn Sales Navigator, Lenovo ThinkSystem, Kinsta, BMC TrueSight, PyTorch, Amazon Simple Queue Service (SQS), API Gateway, ECS, MongoDB Atlas, Redis, Argo, AWS Secrets Manager, Imperva Serverless Protection, Microsoft Windows Server 2012, Apple macOS, Kiosked, Cisco VPN, UltiPro, Hubspot, C#, Javascript, DotNetNuke, DatoCMS, WhatsApp, NetSuite, Adobe Audition, Avid Pro Tools, Descript, AWS Direct Connect, CAT, AutoCAD, IDC, ScriptPro Telepharmacy, OneStream, Cognos TM1, SailPoint, Okta Universal Directory, Flow, Microsoft Entra ID, OpenLDAP, Storyboard to SwiftUI Converter, Clip Studio Paint, Barracuda MSP, comScore, Cascade CMS, Sailthru, Factiva, OneTrust Tech Risk &amp; Compliance, SysTools VBA Password Recovery, FactSet, Loom, Spring, Ruby On Rails, Django, Express, Apache Spark, Aerospike, Neo4j, RabbitMQ, Redshift, AWS Lambda, ChatGPT, Claude, Gemini, Zapier, Clearbit, Looker Studio, Langchain, Hugging Face, Make, Uipath, Tegrity, Fastapi, NumPy, pandas, Apple News, Adobe Campaign, React Native, Expo, GAS, Athena, Amazon QuickSight, AWS Cost and Usage Report, Salesforce Flow, REST, Submittable, Substack, SAP Data Services, Amazon Product Advertising API, Leadfeeder, Apple, Workiva, CONTROL, UKG, Secured MVC Forum on Windows 2012 R2, Infoblox DHCP, AWS VPN, Microsoft Teams, Dell ECS Enterprise Object Storage, Bigtincan Engagement, Google Trends, Twitter Advertising, SHL, Siemens SIMATIC S7, Pipedrive, Proofpoint Targeted Attack Protection For SaaS, Fujitsu IaaS, Tampa AS400 Inc, Cross Pixel Media, LeadsPedia, Azure Cloud Services, Adform DMP, dbt, .NET, Palo Alto Networks Cortex XSOAR, Canal, Highspot, SAM, mO Jira OAuth SSO, Jira OpenID Connect SSO, Jira OIDC SSO, ISO+â„¢, Azure Data Factory, Spark, Azure Databricks, PySpark, Spark SQL, Delta Lake, Power BI Documenter, Azure Service Fabric, Azure Data Lake Storage, Azure Synapse, Azure SQL Database, Azure Analysis Services, Bicep, Azure Devops, DAX, ADAPT, Pardot, Microsoft Word, CSC Corptax, Cisco Adaptive Security Appliance (ASA) Software, Adobe, Canva, Thomson Reuters ONESOURCE, Alteryx, Power Query, Vtiger for G Suite, AC500 PLC, AMP, HTML Pro, Devo, IBM Security QRadar SIEM, Arcsight, , Microsoft Azure Monitor, IBM ILOG CPLEX Optimization Studio, Verizon WAF, Asana, LEAP, Microsoft Windows 10, SolarWinds DameWare Remote Support, MITRE ATT&amp;CK, SpectraLink, DemandBase, Copilot, Repl.it, EFI, Google Cloud Dataproc, Google Cloud Composer, WhereScape 3D, Google Checkout, JWT, PhotoShelter for Photographers, IBM QRadar Suite, Looker, Board, Micro, Cisco WebEx Teams, Quip, Weborama, Google Cloud APIs, Salesforce Customer Data Platform (CDP), AWS WAF, Xero, CodeIgniter, Twitter Ads, Phoenix, Backstage, CallMiner Eureka, Amazon GuardDuty, Amazon Macie, Amazon S3, AWS Config, AWS Security Hub, Mode, AWS Fargate, , Arista Networks, Zopim, Office365, Oracle Business Intelligence Discoverer, Lytics, Zuora, Winky-AXE, Apache JMeter, Micro Focus LoadRunner, BambooHR, PostGIS, Omniture (Adobe), Meta Ads, The Trade Desk, Esri, SAP Data Warehousing, Vertex AI, Retool, Miro, OpenTelemetry, Swagger UI, Postman, Connect, Toolkit, Amazon RDS for MySQL, BASE, Extend, Microsoft PowerShell, Microsoft SQL Server Management Studio, Microsoft SQL Server Reporting Services, PRO.FILE, , SolarWinds Database Performance Analyzer, UPS, Posit, OpenAI, Azure OpenAI Service, Sungard Availability Services, VMIX, DriverSide, Akamai, Siemens PROFIBUS, Splunk SOAR, Varonis GDPR Patterns, Adobe Acrobat, Qualtrics, Taboola, AT&amp;T, AWS App Mesh</v>
          </cell>
          <cell r="K729">
            <v>3312500000</v>
          </cell>
          <cell r="L729" t="str">
            <v>Debt Financing</v>
          </cell>
          <cell r="M729">
            <v>500000000</v>
          </cell>
          <cell r="N729">
            <v>44593</v>
          </cell>
          <cell r="O729">
            <v>8452000000</v>
          </cell>
          <cell r="Q729" t="str">
            <v>News Corp is an American mass media and publishing company based in New York City. It was formed on June 28, 2013, as a spin-off from the original News Corporation. The company has its roots in a small Australian newspaper established in 1923 and has grown into a global entity focused on news, book publishing, and digital real estate.
The company's portfolio includes well-known newspapers such as The Wall Street Journal, New York Post, The Times, and The Sun. It also operates in book publishing through HarperCollins, which publishes a variety of works, including notable titles like Martin Luther King Jr.'s memoirs. Additionally, News Corp has a significant presence in digital real estate, which has become a key revenue driver since the demerger. The company continues to expand its operations globally, with a strong emphasis on news media and digital services.</v>
          </cell>
          <cell r="R729">
            <v>2013</v>
          </cell>
        </row>
        <row r="730">
          <cell r="A730" t="str">
            <v>Ilitch Companies</v>
          </cell>
          <cell r="B730">
            <v>0</v>
          </cell>
          <cell r="C730">
            <v>23000</v>
          </cell>
          <cell r="D730" t="str">
            <v>professional training &amp; coaching</v>
          </cell>
          <cell r="E730" t="str">
            <v>http://www.ilitchcompanies.com</v>
          </cell>
          <cell r="F730" t="str">
            <v>http://www.linkedin.com/company/ilitchcompanies</v>
          </cell>
          <cell r="G730" t="str">
            <v>Detroit</v>
          </cell>
          <cell r="H730" t="str">
            <v>Michigan</v>
          </cell>
          <cell r="I730" t="str">
            <v>fundraising, hotels, corporate, holding company, sports, real estate, restaurants, hospitality, casino, entertainment, food, professional services, philanthropy, real estate investments, multisector business, urban infrastructure projects, city entertainment hubs, entertainment experiences, urban growth strategies, venue management, entertainment district, city development, entertainment and sports, detroit economy, public relations, sports ownership, urban revitalization, b2c, sports venue management, global franchise, little caesars, entertainment and sports infrastructure, urban planning, public-private partnership projects, community impact initiatives, diversified holding company, olympia development, real estate development, community development programs, urban revitalization strategies, sports franchise management, entertainment industry growth, urban renewal projects, community engagement programs, venue operations, sports venues, fast food, live entertainment, professional sports franchise ownership, diversified portfolio, stadium management, urban district revitalization, city revitalization projects, customer engagement, sports and leisure, sports and entertainment district, economic growth, food service, olympia entertainment, urban district, detroit red wings, city economic development, sports and entertainment, city revitalization initiatives, fitness and recreational sports centers, urban redevelopment, community development, urban infrastructure development, urban infrastructure, urban redevelopment projects, d2c, city economic impact, community philanthropy, real estate portfolio, community impact programs, food franchise, detroit tigers, urban planning and development, public venues, urban renewal initiatives, sports and entertainment infrastructure, detroit-based business, food industry, economic impact, venue management services, multisector enterprise, city cultural development, downtown detroit redevelopment, sports venue construction, public-private partnership, public venues management, city redevelopment, private holding company, customer experience, private company, professional sports teams, venue and event management, community engagement, public venue operations, urban renewal investments, community impact, downtown detroit, detroit district, urban revitalization projects, entertainment venues, services, urban development, entertainment venue operations, urban district development, city revitalization, food supply chain, cultural impact, community programs, large private company, public-private partnerships, retail, sports team ownership, entertainment industry, little caesars pizza, motorcity casino, ilitch holdings, sports entertainment, pizza franchise, amateur hockey program, community service, restaurant management, charitable giving, food service industry, franchise opportunities, business development, minor league baseball, tourist destinations, hockey fan experience, gaming and hospitality, family business, franchise model, local investments, corporate responsibility, sports facilities, non-profit initiatives, food distribution, veteran support programs, theater restoration, sports teams, local partnerships, youth development programs, business expansion, team ownership, restaurant innovation, community outreach, cultural contributions, team branding, fan experiences, award-winning management, sports tourism, event hosting, luxury accommodations, franchise success stories, consumer products &amp; retail, construction &amp; real estate, fund-raising, leisure, travel &amp; tourism, consumer goods, consumers, professional training &amp; coaching, b2b</v>
          </cell>
          <cell r="J730" t="str">
            <v>Cloudflare DNS, DNS Made Easy, Outlook, Microsoft Office 365, Amazon SES, Mobile Friendly, ASP.NET, Google Tag Manager, Vimeo, Remote, Data Analytics, AI, Circle</v>
          </cell>
          <cell r="O730">
            <v>5000000000</v>
          </cell>
          <cell r="Q730" t="str">
            <v>Ilitch Companies is a family-owned holding company based in Detroit, operating in food, sports, entertainment, and real estate. Founded in 1959 by Michael and Marian Ilitch, the company began as a single pizza restaurant and has grown into a significant multi-industry enterprise.
The company's primary holdings include Little Caesars Enterprises, known for its take-out pizza model and the "Pizza! Pizza!" marketing campaign. Ilitch Companies also owns the Detroit Red Wings NHL team and the Detroit Tigers MLB team. Olympia Entertainment manages operations at sports venues, while Olympia Development focuses on real estate projects in downtown Detroit, including the Little Caesars Arena. With approximately 10 major operating companies and tens of thousands of employees across 30 countries, Ilitch Companies has a substantial global presence and reported estimated sales of $1.5 billion as of 2005.
In addition to its business ventures, Ilitch Companies is committed to community development, supporting revitalization efforts in Detroit through various philanthropic initiatives.</v>
          </cell>
          <cell r="R730">
            <v>1999</v>
          </cell>
        </row>
        <row r="731">
          <cell r="A731" t="str">
            <v>Tyler Technologies</v>
          </cell>
          <cell r="B731">
            <v>0</v>
          </cell>
          <cell r="C731">
            <v>7500</v>
          </cell>
          <cell r="D731" t="str">
            <v>information technology &amp; services</v>
          </cell>
          <cell r="E731" t="str">
            <v>http://www.tylertech.com</v>
          </cell>
          <cell r="F731" t="str">
            <v>http://www.linkedin.com/company/tyler-technologies</v>
          </cell>
          <cell r="G731" t="str">
            <v>Plano</v>
          </cell>
          <cell r="H731" t="str">
            <v>Texas</v>
          </cell>
          <cell r="I731" t="str">
            <v>appraisal tax, platform technologies, productivity tools, services, regulatory, k12 education, student transportation, land official records, public sector, civic services, health human services, student information, software, school erp, transformative technology, public administration, consulting, erp, courts public safety, implementation, applications, data insights, enterprise, civic experience, cybersecurity, e-commerce, saas, legal, reputation, enterprise software, consumer internet, identity, internet, information technology, computer software: prepackaged software, technology, software development, tax assessment software, public safety communication, community development software, public safety analytics platform, public safety incident management, public safety field reporting, transportation management, data analytics, criminal justice software, land and records management, api integration, public safety officer safety, criminal court case management, data management platform, computer systems design and related services, property appraisal software, dispute resolution software, government, public safety data analytics, criminal case management, public safety alert system, electronic court filing, assessment software, data visualization tools, utilities, court case management, permit licensing software, school district software, public safety analytics, financial services, financial management software, online permit application, assessment administration, education, security compliance, supervision and parole management, public safety incident tracking, tax billing automation, public sector software, court management software, environmental health inspection, public safety communication system, community development, assessment roll management, public safety dispatch software, cybersecurity for government, performance measurement, b2b, cama property appraisal, court electronic filing, government software, motor vehicle licensing, tax billing and collection, jail management system, court docket management, permit and licensing software, school district management, public records management, criminal investigation case management, asset management software, cybersecurity services, asset lifecycle management, asset and work order management, jury management system, dispute resolution platform, outdoor recreation management, citizen service platform, public safety software, public safety response coordination, court management, community development permit, criminal justice data sharing, legal services, public safety resource management, criminal investigation software, government solutions, property valuation software, land records management, public safety dispatch, public safety resource allocation, business licensing system, transportation &amp; logistics, transportation management software, 311 request management, public safety incident analysis, asset management, regulatory licensing software, workforce management, public safety mobile dispatch, corrections management, tax collection software, outdoor recreation platform, regulatory compliance, digital government, public safety solutions, citizen engagement, parks and recreation management, electronic payments, 311 service requests, operational efficiency, dispute resolution, outdoor recreation licensing, cloud government software, corrections and jail management, court supervision software, public safety incident reporting, mobile government apps, workflow automation, land records software, public safety mobile apps, fire prevention inspection, electronic filing, public safety data sharing, property tax management, jail disbursements, public sector solutions, enterprise resource planning, civic services solutions, law enforcement records management, judicial case management, document automation, cybersecurity solutions, data insights software, electronic filing solutions, disability benefits management, youth services management, fleet maintenance solutions, revenue management solutions, human resources management, utilities management software, environmental health services, electronic payment processing, permit management software, business licensing solutions, crisis management solutions, asset &amp; liability management, virtual planning and permitting, integrated court solutions, citation management software, neighborhood services management, work order management, real-time data management, integrated mobile applications, transportation management solutions, budgeting and forecasting solutions, meeting management tools, content management systems, inspection management software, incident reporting systems, educational administration software, e-recording solutions, school erp software, mobile operations software, field personnel management, outcome measurement tools, strategic planning tools, finance, non-profit, energy &amp; utilities, information technology &amp; services, apps, consumers, computer software, enterprises, conflict resolution, nonprofit organization management</v>
          </cell>
          <cell r="J731" t="str">
            <v>Route 53, Outlook, Marketo, Zendesk, Amazon AWS, accessiBe, Atlassian Cloud, Citrix, Microsoft Sharepoint, Amazon SES, Slack, Google Dynamic Remarketing, reCAPTCHA, Google AdSense, Facebook Login (Connect), Google Tag Manager, Bootstrap Framework, Pure Chat, Wistia, WordPress.org, DotNetNuke, Vimeo, CrazyEgg, Mobile Friendly, Google Font API, Linkedin Marketing Solutions, Gravity Forms, Google Analytics, Google Maps, Facebook Widget, DoubleClick, Google Play, DoubleClick Conversion, .GIS, Mag+, Informatica Master Data Management Cloud, AWS Trusted Advisor, Microsoft Dynamics CRM, Salesforce CRM Analytics, AWS SDK for JavaScript, Microsoft Excel, Certinia Professional Services Automation, Gainsight, Microsoft Dynamics 365 CE, PowerBI Tiles, Gem, GitHub Actions, AWS CloudFormation, SAM, Terraform, Docker, ECS, AWS Fargate, Kubernetes, API Gateway, Amazon EventBridge, AWS Step Functions, Lambda Cloud, Amazon Simple Queue Service (SQS), Amazon CloudWatch, Xray, Ansible, GitHub, Datadog, Jira, C# (C Sharp), Microsoft SQL Server Reporting Services, ASP.NET, Secured MVC Forum on Windows 2012 R2, Angular, React, HTML Pro, CSS, Javascript, Geotab, CAT, AWS Analytics, Azure Analysis Services, Amazon Linux 2, AWS EventBridge, Confluence, .NET, FlipHTML5, SQL, Power BI Documenter, Alteryx, Microsoft Dynamics 365, Board, Microsoft 365, CaptivateIQ, Excel4Apps, Amazon DynamoDB, Copilot, ChatGPT, NTENT, Wider Planet, Microsoft Dynamics CRM Consulting, Standalone Tomcat - Java Servlet and JSP Platform by TurnKey Linux (HVM), UKG, Amazon EC2, Microsoft.NET Core 3.1, Samsung Tablets, Harness, Microsoft Teams, Prometheus, Grafana, ELK Stack, New Relic, Google AdWords Conversion, Amazon S3, Amazon Virtual Private Cloud (Amazon VPC), AWS Systems Manager Parameter Store, Sizmek (MediaMind), ebs, Amazon EC2 Auto Scaling, Security, Sumologic, AMP, Varonis GDPR Patterns, C#, TypeScript, Cisco AppDynamics, CheckPoint, VMware, Cisco UCS B Series, Pure Storage, Azure Active Directory B2C, Azure Active Directory, Office365, Amazon Associates, SharePoint, Dynamics 365 Customer Insights, Laravel, VueJS, Microsoft Windows Server 2012, Unix, Azure Linux Virtual Machines, HTML5 Maker, REST, Appium, Totango, Salesforce, MySQL, Amazon CloudFront, Ad Astra, Amazon Web Services (AWS), AWS Lambda, Mode, Flite, Salesforce Lightning Web Components, ACL, AWS CloudTrail, Amazon GuardDuty, AWS Config, AWS Security Hub, AWS Key Management Service (KMS), Ataccama One, Microsoft Sql Server, PROS, Perl, Elasticsearch, Aryson MySQL to MSSQL Converter, AWS Single Sign-On, Jobvite, C-Link, Dynamics 365 Finance, UKG Wallet, Tyler Technologies, Groovy, Oracle Analytics Cloud, PostgreSQL, Oracle JDBC, Microsoft PowerShell, Octopus Deploy, Keycloak, Echo, ANGEL LMS, NUnit, Microsoft Entity Framework, Linq, Visual Studio, Litera pdfDocs, Kiosked, Android, Microsoft Power Automate, Boomi, GoToAssist (FASTchat), Microsoft Word, Microsoft PowerPoint, NetApp SAN, SES, Amazon EKS Anywhere, Vitally, IBM Spectrum LSF, , Cisco WebEx Teams, Opex Document Automation, Infor CloudSuite Customer Relationship Management (CRM), SAP Sales, AI, Flow, Lytics, Dash, AWS Systems Manager, Red Hat Enterprise Linux, HTCondor 8.9.9 on Amazon Linux 2, Argon CI/CD Security, DatoCMS, Google AlloyDB for PostgreSQL, TSYS, Oracle XML DB, SmartFocus, Upland Qvidian, Microsoft.NET 5.0, Google Cloud, Claude, AWS Bedrock</v>
          </cell>
          <cell r="K731">
            <v>315783042</v>
          </cell>
          <cell r="L731" t="str">
            <v>Other</v>
          </cell>
          <cell r="M731">
            <v>310000000</v>
          </cell>
          <cell r="N731">
            <v>42309</v>
          </cell>
          <cell r="O731">
            <v>2332340000</v>
          </cell>
          <cell r="Q731" t="str">
            <v>Tyler Technologies, Inc. is a prominent provider of integrated software solutions and services tailored for the public sector, including local, state, and federal governments, as well as educational institutions. Founded in 1966 and headquartered in Dallas, Texas, the company focuses on enhancing community connectivity and safety through its "Connected Communities" vision. Tyler Technologies has a strong commitment to research and development, ensuring its offerings meet the evolving needs of public sector clients.
The company offers a comprehensive portfolio of software solutions that cover various areas such as property tax and assessment, civic services, public safety, regulatory compliance, and education management. Its products are designed to improve efficiency and transparency in government operations, supporting critical functions like tax billing, community development, and court administration. With a high client retention rate and a market cap of approximately $20.5 billion, Tyler Technologies is dedicated to empowering public sector organizations across the nation.</v>
          </cell>
          <cell r="R731">
            <v>1966</v>
          </cell>
        </row>
        <row r="732">
          <cell r="A732" t="str">
            <v>MNC Software</v>
          </cell>
          <cell r="B732">
            <v>0</v>
          </cell>
          <cell r="C732">
            <v>3100</v>
          </cell>
          <cell r="D732" t="str">
            <v>information technology &amp; services</v>
          </cell>
          <cell r="E732" t="str">
            <v>http://www.mncsoftware.com</v>
          </cell>
          <cell r="F732" t="str">
            <v>http://www.linkedin.com/company/mnc-software</v>
          </cell>
          <cell r="G732" t="str">
            <v>San Diego</v>
          </cell>
          <cell r="H732" t="str">
            <v>California</v>
          </cell>
          <cell r="I732" t="str">
            <v>system management, web monitoring applications, configurable software, device management, java monitoring applications, scalable software, flexible monitoring, realtime displays, monitor &amp; control, software development, real-time control, workflow automation, manage assets, cloud control, software engineering, monitoring and control, public safety monitoring, asset tracking, telecom network control, business intelligence, asset lifecycle, no-code automation, energy, automation platform, asset tracking system, broadcast infrastructure, system control platform, public safety infrastructure, multi-site network management, no-code workflow builder, enterprise control, network management, energy asset management, distributed assets, distributed systems, critical infrastructure, services, public safety management, digital transformation, automation workflows, power grid management, critical infrastructure monitoring, scalability, media automation, monitor anything, energy grid management, computer systems design and related services, mining, enterprise software, enterprise control solutions, distributed asset management, distributed asset control, asset visibility, building automation, critical systems control, control platform, telecommunications, automation tools, system control solutions, system integration, enterprise control platform, control anything, network automation, cloud-based solutions, asset management, system control, power plant control, public safety systems, broadcast automation, government, power &amp; hydro monitoring, control anything anywhere, asset automation, asset performance monitoring, asset lifecycle management, web technologies, cloud integration, asset lifecycle automation, custom software development, system orchestration, asset reprovisioning automation, asset reprovisioning, media content management, operational efficiency, real-time monitoring, monitoring solutions, monitoring platform, reliability, asset visibility platform, multi-site management, data security, asset control, no-code workflows, operations support, information technology and services, real-time system orchestration, public safety, broadcasting, energy monitoring, control system, b2b, asset performance, multi-location control, asset management system, broadcast infrastructure control, asset management software, building automation systems, telecom infrastructure, telecommunications network, network control, aerospace, broadcast solutions, monitoring software, control systems, real-time analytics, data visualization, fault detection, software solutions, enterprise resource planning, sla management, inventory tracking, data-driven decision making, user interface design, open architecture, multinational operations, software customization, monitoring protocols, proactive maintenance, integration capabilities, system interoperability, user management, performance optimization, alert notifications, helpdesk support, remote access, multi-device management, reporting tools, cloud workflows, low-code platform, api integrations, incident management, analytics features, customizable dashboards, maintenance management, workflow orchestration, software resilience, customer satisfaction, energy &amp; utilities, information technology &amp; services, analytics, enterprises, computer software, computer &amp; network security, broadcast media, media</v>
          </cell>
          <cell r="J732" t="str">
            <v>Slack, YouTube, WordPress.org, Google Font API, Google Tag Manager, Mobile Friendly, reCAPTCHA, Nginx, Ubuntu, AI</v>
          </cell>
          <cell r="O732">
            <v>641500000</v>
          </cell>
          <cell r="Q732" t="str">
            <v>MNC Software is a San Diego-based company that specializes in software solutions for network management, monitoring, control, and operational support. With over 30 years of experience, MNC Software serves various industries, including broadcast, telecommunications, aerospace, IT infrastructure, and public safety. The company is recognized as a leader in broadcast software solutions and digital transformation for media operations.
MNC Software offers a range of products designed to enhance operational efficiency. Their flagship offerings include Mosaic, a platform for remote equipment control and automated workflows; a Physical Asset Management Solution for tracking and optimizing assets; and a No-Code Orchestration Platform that enables users to create dynamic workflows without coding. The company focuses on delivering tailored solutions that emphasize automation, monitoring, and optimization across different sectors, ensuring reliability and cost-effectiveness.</v>
          </cell>
          <cell r="R732">
            <v>2008</v>
          </cell>
        </row>
        <row r="733">
          <cell r="A733" t="str">
            <v>Confie</v>
          </cell>
          <cell r="B733">
            <v>0</v>
          </cell>
          <cell r="C733">
            <v>3400</v>
          </cell>
          <cell r="D733" t="str">
            <v>insurance</v>
          </cell>
          <cell r="E733" t="str">
            <v>http://www.confie.com</v>
          </cell>
          <cell r="F733" t="str">
            <v>http://www.linkedin.com/company/confie-</v>
          </cell>
          <cell r="G733" t="str">
            <v>Huntington Beach</v>
          </cell>
          <cell r="H733" t="str">
            <v>California</v>
          </cell>
          <cell r="I733" t="str">
            <v>commercial insurance, identity theft amp legal, identity theft legal, roadside assistance, accidental death amp dismemberment, auto insurance, motorcycle insurance, boat insurance, windshield repair, accidental death dismemberment, renters insurance, home insurance, term life insurance, hospital indeminity, renter39s insurance, commercial auto insurance, insurance sector leadership, insurance marketplace, insurance customer service, insurance industry awards, insurance product customization, insurance awards, insurance customer experience, insurance agency franchise model, diversity and inclusion, insurance product portfolio, retail, community outreach programs, insurance risk management, insurance agency management, distribution, insurance technology integration, multi-channel service, insurance carrier collaborations, strategic insurance acquisitions, homeowners insurance, insurance regulatory compliance, operational efficiency, small business insurance, insurance growth, insurance provider, life insurance, insurance growth strategy, insurance sector innovation, insurance distribution, insurance industry leader, insurance distribution channels, insurance broker, insurance carrier relationships, insurance for underserved communities, insurance carrier diversification, insurance agency network, services, insurance solutions, insurance carrier network, insurance agency franchising, insurance digital marketing, insurance claims management, digital insurance solutions, insurance industry recognition, b2b, insurance sales growth, hispanic market insurance, local market insurance solutions, customer service, insurance broker partnerships, financial services, community engagement, insurance agency, community-based insurance, insurance carrier partnerships, health insurance, insurance, insurance customer engagement, insurance broker network, insurance technology, insurance industry growth, local community service, insurance company culture, customer experience, local agency partnerships, insurance market expansion, personal lines insurance, insurance market segmentation, insurance product innovation, insurance digital platform, insurance operational efficiency, insurance agencies and brokerages, customer-centric approach, insurance distribution network, insurance customer loyalty programs, b2c, strategic acquisitions, employee development, insurance agency growth strategies, multi-channel insurance access, automobile insurance, non-standard insurance, standard insurance, insurance distributor, general agency, multi-state insurance, insurance policies, high-risk insurance, affordable insurance options, insurance services, business process outsourcing, claims management, customer support, retail insurance, insurance partnerships, corporate responsibility, insurance professionals, insurance coverage options, workplace culture, employee growth, career advancement, digital services, franchising, insurance acquisitions, telesales support, insurance delivery, customer-centric solutions, telephonic support, integrated services, insurance safety programs, youth driver safety, scholarship programs, performance recognition, inclusive workplace, insurance trends, business expansion, strategic growth, insurance expertise, finance, non-profit, consumer products &amp; retail, insurance agencies &amp; brokerages, franchises, nonprofit organization management</v>
          </cell>
          <cell r="J733" t="str">
            <v>Mimecast, Outlook, Amazon AWS, Salesforce, Slack, Apache, UltiPro, Google Tag Manager, WordPress.org, reCAPTCHA, Mobile Friendly, Remote, Barracuda MSP, Delivra, Snowflake, Python, Airflow, Fivetran, WhatsApp, LangGraph, SAP, OpenAI, Azure AI Studio, AWS Bedrock, Claude, Docker, Kubernetes, A Small Orange, Lens, AI, CAT, Microsoft Office, WhereScape 3D, Atlas, AMS360, Excel4Apps, Google Ads, Bing Ads, Mode, ServiceNow, Microsoft 365, Microsoft PowerPoint, Cisco WebEx Teams, SharePoint, Athena, Power BI Documenter, Tableau, Sigma, Cisco Firepower 1000, Cisco Meraki SD-WAN, Strato, SecureCRT, Cisco AppDynamics, Amazon Elastic Load Balancing, Micro, ANGEL LMS, Verint, NICE, Calabrio ONE, Aspect Workforce, Genesys, VMware, Citrix Hypervisor, Microsoft-IIS, Microsoft Windows Server 2000, Azure Active Directory B2C, Remote Desktop Services, SolarWinds, Jira, Snow, Streams, Google Cloud Tasks, Gem, Google Analytics, Adobe Analytics, ShareASale, Calabrio Teleopti Workforce Management, Snowpark, pandas, NumPy, requests, SQL</v>
          </cell>
          <cell r="K733">
            <v>220000000</v>
          </cell>
          <cell r="L733" t="str">
            <v>Merger / Acquisition</v>
          </cell>
          <cell r="M733">
            <v>0</v>
          </cell>
          <cell r="N733">
            <v>44348</v>
          </cell>
          <cell r="O733">
            <v>515000000</v>
          </cell>
          <cell r="Q733" t="str">
            <v>Confie is a prominent personal lines insurance distributor in the United States, specializing in both standard and non-standard auto, home, life, and commercial insurance products. Founded in 2008 and headquartered in Huntington Beach, California, the company has grown significantly, serving over 1.1 million customers across 27 states with a retail presence in more than 1,250 locations. Confie generates over $4 billion in written premiums and has been recognized as a leading agency in the property and casualty sector.
The company operates through four main divisions: non-standard insurance, standard insurance, general agency, and client services. It provides tailored insurance solutions for high-risk drivers and small businesses, along with outsourcing services that include business process outsourcing, claims processing, and digital marketing support. Notable brands under Confie include Freeway Insurance, InsureOne Insurance, and Bluefire Insurance, reflecting its commitment to delivering accessible and affordable coverage to a diverse clientele.</v>
          </cell>
          <cell r="R733">
            <v>2008</v>
          </cell>
        </row>
        <row r="734">
          <cell r="A734" t="str">
            <v>Alpine Fresh, Inc.</v>
          </cell>
          <cell r="B734">
            <v>0</v>
          </cell>
          <cell r="C734">
            <v>3000</v>
          </cell>
          <cell r="D734" t="str">
            <v>farming</v>
          </cell>
          <cell r="E734" t="str">
            <v>http://www.alpinefresh.com</v>
          </cell>
          <cell r="F734" t="str">
            <v>http://www.linkedin.com/company/alpine-fresh-llc</v>
          </cell>
          <cell r="G734" t="str">
            <v>Miami</v>
          </cell>
          <cell r="H734" t="str">
            <v>Florida</v>
          </cell>
          <cell r="I734" t="str">
            <v>tropical fresh cuts, brussels sprouts, blueberries, asparagus, french beans, mangoes, stringless snap peas, pineapples, grapes, blackberries, strawberries, raspberries, import, distribution, packaging, fresh-cut produce, importer, vitamins, quality standards, agriculture, shipping, b2b, food industry, food safety, social responsibility, supply chain, global sourcing, nutrition, fresh produce logistics, specialty commodities, transportation &amp; logistics, year-round supply, supply chain management, retail packaging, services, manufacturing, food production, organic produce, farming, agriculture, forestry, fishing and hunting, agricultural products, produce, sustainable farming, fresh fruits and vegetables, north and south america, grower and packer, food crops grown under cover, export, packing, international trade &amp; development, logistics &amp; supply chain, health, wellness &amp; fitness, mechanical or industrial engineering</v>
          </cell>
          <cell r="J734" t="str">
            <v>Outlook, Microsoft Office 365, Vimeo, Typekit, Remote</v>
          </cell>
          <cell r="O734">
            <v>28700000</v>
          </cell>
          <cell r="Q734" t="str">
            <v>Alpine Fresh, Inc. is a grower, packer, and shipper of fresh fruits and vegetables based in Miami, Florida. Founded in January 1988 by Jose Sanchez and Walter Yager, the company has grown significantly and now operates with over 4,000 employees across six countries, generating approximately $1.7 billion in annual revenue.
The company specializes in seven major commodities, including asparagus, French beans, blueberries, blackberries, raspberries, Brussels sprouts, and fresh cut produce like mango and pineapple. Alpine Fresh handles over 40 million packages each year and is dedicated to sustainable practices and innovative growing techniques to ensure year-round product availability.</v>
          </cell>
          <cell r="R734">
            <v>1988</v>
          </cell>
        </row>
        <row r="735">
          <cell r="A735" t="str">
            <v>Genesis Technical &amp; Industrial Staffing</v>
          </cell>
          <cell r="B735">
            <v>0</v>
          </cell>
          <cell r="C735">
            <v>3000</v>
          </cell>
          <cell r="D735" t="str">
            <v>staffing &amp; recruiting</v>
          </cell>
          <cell r="E735" t="str">
            <v>http://www.gtstaffing.com</v>
          </cell>
          <cell r="F735" t="str">
            <v>http://www.linkedin.com/company/gtstaffing</v>
          </cell>
          <cell r="G735" t="str">
            <v>Mobile</v>
          </cell>
          <cell r="H735" t="str">
            <v>Alabama</v>
          </cell>
          <cell r="I735" t="str">
            <v>engineering design recruiting, executive search, technical staffing, isit staffing, engineering amp design recruiting, industrial staffing, manufacturing plant staffing, industrial automation staffing, port staffing, placement, construction workforce, heavy industry staffing, payroll services, background checks, recruitment process, recruiting, technical recruitment, employment process automation, employee onboarding, port operations staffing, manufacturing staffing, manufacturing process staffing, payrolling, employment, energy plant staffing, industrial labor, workforce management, background verification, recruitment solutions, workforce, temp staffing, labor market solutions, staffing services, candidate sourcing, temporary industrial workforce, engineering roles, recruitment, safety inspectors, employee sourcing, energy staffing, staffing and recruiting, design roles, services, contract staffing, temp-to-perm, client partnerships, laborers, recruitment agency, manufacturing jobs, client staffing solutions, industrial project staffing, port logistics staffing, direct hire, industrial sector staffing, energy infrastructure staffing, port industry staffing, industrial jobs, staffing, skill verification, temporary staffing, engineering roles staffing, b2b, candidate matching, temp-to-perm staffing, engineering staffing, talent acquisition, workforce solutions, industrial workforce, payroll management, staffing compliance, staffing industry technology, contract-to-hire, staffing support services, candidate screening, industrial safety staffing, safety inspection staffing, industrial sector recruitment, contract employees, manufacturing industry staffing, industry-specific staffing, industrial maintenance staffing, regional staffing, construction jobs, construction staffing, manufacturing workforce, employment agency, nationwide staffing, job order management, employment solutions, technical workforce, technical sector recruitment, staffing agency, contract labor management, nationwide staffing network, engineering design staffing, labor staffing, candidate background checks, technical jobs, industrial recruitment, employment services, skilled trades recruitment, design roles staffing, temporary help services, candidate vetting, engineering project staffing, industrial labor force, job placement, employee placement, construction project staffing, skilled trades, staffing industry, regional offices, port and maritime staffing, energy sector staffing, recruitment services, contract to hire, permanent placement, resume assistance, interview preparation, long-term contracts, short-term contracts, on-premise solutions, internship programs, staff augmentation, hr solutions, job seekers support, industry partnerships, client servicing, technical expertise, career advancement, client recruitment, engineering placement, oil and gas staffing, marine staffing, pharmaceutical staffing, aerospace staffing, food and beverage staffing, chemical industry staffing, environmental services staffing, project management staffing, it staffing, payrolling solutions, community support, job training programs, staff recruitment, labor market insights, employment consulting, non-profit, manufacturing, distribution, construction, staffing &amp; recruiting, nonprofit organization management, mechanical or industrial engineering</v>
          </cell>
          <cell r="J735" t="str">
            <v>Outlook, Microsoft Office 365, GoDaddy Hosting, Amazon AWS, Mobile Friendly, Google Tag Manager, WordPress.org, Remote</v>
          </cell>
          <cell r="Q735" t="str">
            <v>Genesis Technical &amp; Industrial Staffing, based in Mobile, Alabama, specializes in nationwide technical and industrial staffing services. Founded by Clarissa Hamilton, the company has grown from a small family operation to a team of over 30 staff members and more than 2,000 contract employees. Genesis is dedicated to connecting industrial and technical talent with clients, emphasizing quality, integrity, and a people-first approach.
The company offers staffing solutions across the U.S., focusing on industrial roles such as forklift operators and Hazwoper technicians, as well as technical positions for supplemental or contract work. With a presence in all 50 states and active projects in 32, Genesis maintains an office network across five states. The firm is committed to thorough vetting and ongoing support for both clients and candidates, ensuring positive experiences throughout the staffing process.</v>
          </cell>
          <cell r="R735">
            <v>2013</v>
          </cell>
        </row>
        <row r="736">
          <cell r="A736" t="str">
            <v>Transparent BPO</v>
          </cell>
          <cell r="B736">
            <v>0</v>
          </cell>
          <cell r="C736">
            <v>3000</v>
          </cell>
          <cell r="D736" t="str">
            <v>outsourcing/offshoring</v>
          </cell>
          <cell r="E736" t="str">
            <v>http://www.transparentbpo.com</v>
          </cell>
          <cell r="F736" t="str">
            <v>http://www.linkedin.com/company/transparent-bpo</v>
          </cell>
          <cell r="G736" t="str">
            <v>Rockville</v>
          </cell>
          <cell r="H736" t="str">
            <v>Maryland</v>
          </cell>
          <cell r="I736" t="str">
            <v>quality assurance, customer service, bpo, contact center, offshoring, email support, customer acquisition, nearshore, call center, nearshoring, omnichannel, outsourcing, back office support, work from home, chat, business process outsourcing, wfh, telemarketing, outsourcing &amp; offshoring consulting, employee training, agent training, cultural affinity belize, multilingual support, performance metrics, customer satisfaction, it support, nearshore outsourcing, philippines work-at-home agents, customer relationship management, agent performance monitoring, performance improvement, offshore support, back-office support, seamless integration, leadership development, operational efficiency, scalable support services, industry awards in bpo, agent turnover reduction, cloud-based systems, brand alignment, call center services, d2c, transparent business model, risk management, retail, offshore contact center, cost-effective solutions, customer support, call center outsourcing, digital customer engagement, client success, customized contact solutions, b2b, contact center outsourcing, e-commerce, offshore outsourcing, services, nearshore bpo, u.s. client focus, digital transformation, employee engagement, multichannel engagement, telephone call centers, it infrastructure, bpo services, cultural alignment with u.s., lead generation, client-centric approach, agent management, customer experience, multichannel support, agent attrition reduction, client reporting, contact center solutions, transparency in outsourcing, remote agents, customer retention, business process optimization, technology integration, belize contact centers, data security, inbound voice, outbound voice, multi-channel support, customized solutions, attrition reduction, training solutions, performance optimization, cost-effectiveness, global outsourcing, workforce management, sales growth, call volume management, process improvement, employee retention, omnichannel support, virtual assistance, client management, strategic partnerships, service delivery, quality monitoring, reporting infrastructure, cost savings, real-time analytics, continuous improvement, employee training programs, consultative approach, metrics-driven solutions, brand enhancement, team collaboration, remote workforce, business continuity, healthcare, finance, consumer products &amp; retail, social media, consumer internet, consumers, internet, information technology &amp; services, outsourcing/offshoring, crm, sales, enterprise software, enterprises, computer software, facilities services, marketing &amp; advertising, computer &amp; network security, health care, health, wellness &amp; fitness, hospital &amp; health care, financial services</v>
          </cell>
          <cell r="J736" t="str">
            <v>Cloudflare DNS, Microsoft Office 365, CloudFlare Hosting, WP Engine, Leadfeeder, Sage Intacct, Hubspot, Slack, WordPress.org, Google Tag Manager, Google Font API, Facebook Custom Audiences, Google Analytics, Gravity Forms, Shutterstock, Mobile Friendly, Nginx, AI, BambooHR, Ramp, Taleo Applicant Tracking Systems (ATS), Microsoft Office, Excel4Apps, Microsoft PowerPoint, Google AdWords Conversion, Salesforce, AdvancedMD, TCP TimeClock Plus, Microsoft Excel</v>
          </cell>
          <cell r="O736">
            <v>18000000</v>
          </cell>
          <cell r="Q736" t="str">
            <v>Transparent BPO is a business process outsourcing (BPO) company founded in 2009, specializing in nearshore contact center services and customizable outsourcing solutions for mid-size and enterprise clients. Headquartered in Maryland, the company operates contact centers in Belize and offers work-at-home programs in the Philippines, focusing on native English speakers and customer-friendly environments.
The company provides a range of services, including customer service, telemarketing, and back-office support, with an emphasis on seamless IT integration and real-time transparency. Transparent BPO is recognized for its results-driven approach, prioritizing responsiveness and client satisfaction. With a commitment to building long-term relationships, the company has achieved significant growth and has been listed on the Inc. 5000 list of America's Fastest-Growing Private Companies multiple times.</v>
          </cell>
          <cell r="R736">
            <v>2009</v>
          </cell>
        </row>
        <row r="737">
          <cell r="A737" t="str">
            <v>Federal Deposit Insurance Corporation (FDIC)</v>
          </cell>
          <cell r="B737">
            <v>0</v>
          </cell>
          <cell r="C737">
            <v>6200</v>
          </cell>
          <cell r="D737" t="str">
            <v>banking</v>
          </cell>
          <cell r="E737" t="str">
            <v>http://www.fdic.gov</v>
          </cell>
          <cell r="F737" t="str">
            <v>http://www.linkedin.com/company/fdic</v>
          </cell>
          <cell r="G737" t="str">
            <v>Washington</v>
          </cell>
          <cell r="H737" t="str">
            <v>District of Columbia</v>
          </cell>
          <cell r="I737" t="str">
            <v>banking research, deposit insurance, bank regulator</v>
          </cell>
          <cell r="J737" t="str">
            <v>Akamai, Akamai DNS, Outlook, Microsoft Office 365, Amazon AWS, Salesforce Service Cloud, Salesforce Live Agent, Salesforce, Adobe Marketing Cloud, Omniture (Adobe), Google Tag Manager, Bootstrap Framework, SOASTA, reCAPTCHA, Vimeo, Mobile Friendly, Google Analytics, ForeSee, Adobe Media Optimizer, Cedexis Radar, Qualtrics, Multilingual, Varnish, Google Font API, Nginx, Remote, ServiceNow</v>
          </cell>
          <cell r="O737">
            <v>8796000000</v>
          </cell>
          <cell r="Q737" t="str">
            <v>The Federal Deposit Insurance Corporation (FDIC) is an independent agency of the U.S. government, established by the Banking Act of 1933 during the Great Depression. Its primary mission is to maintain stability and public confidence in the financial system. The FDIC insures deposits at member banks, examines and supervises commercial and savings banks, and manages receiverships of failed institutions.
The FDIC provides deposit insurance coverage of up to $250,000 per depositor, per insured bank, for various account types, including checking and savings accounts. This coverage is automatic and backed by the U.S. government. The agency is funded by premiums paid by banks and savings associations for deposit insurance. Throughout its history, the FDIC has played a crucial role in stabilizing the banking system during financial crises.</v>
          </cell>
          <cell r="R737">
            <v>1933</v>
          </cell>
        </row>
        <row r="738">
          <cell r="A738" t="str">
            <v>Dart Container</v>
          </cell>
          <cell r="B738">
            <v>0</v>
          </cell>
          <cell r="C738">
            <v>13000</v>
          </cell>
          <cell r="D738" t="str">
            <v>packaging &amp; containers</v>
          </cell>
          <cell r="E738" t="str">
            <v>http://www.dartcontainer.com</v>
          </cell>
          <cell r="F738" t="str">
            <v>http://www.linkedin.com/company/dart-container</v>
          </cell>
          <cell r="G738" t="str">
            <v>Mason</v>
          </cell>
          <cell r="H738" t="str">
            <v>Michigan</v>
          </cell>
          <cell r="I738" t="str">
            <v>paper cups, manufacturing, food packaging, food containers, product design, disposable dinnerware, singleuse dinnerware, plastic cups, foam cups, packaging &amp; containers manufacturing, e-commerce, food service packaging, plastic dinnerware, plastic cutlery, global operations, food delivery, other plastics product manufacturing, truck fleet, recycling &amp; waste management, logistics management, private company, vertical integration, supply chain, packaging accessories, raw material production, deli containers, custom print cups, foam plates, waste management, recycling technologies, innovation, spout lids, product innovation, food packaging solutions, customized print cups, self-sufficient manufacturing, environmental initiatives, recyclable packaging, consumer goods, foam bowls, b2b, sustainability, recycling, eco-friendly materials, consumer packaging, clear deli containers, waste reduction, product development, lids and accessories, retail, foam containers, eps foam, foodservice supplies, environmental sustainability, catering, single-use packaging, disposable containers, sustainable packaging, catering supplies, custom packaging, food service products, single-use products, biodegradable containers, eco-friendly packaging, takeout solutions, packaging design, food storage, cups and lids, dinnerware, cutlery and utensils, packaging solutions, tableware, fast food packaging, to-go containers, restaurant supplies, bulk packaging, kitchen products, plastic food containers, specialty packaging, vented containers, custom printing, safety packaging, hygienic packaging, frozen food packaging, beverage packaging, portion control, delivery packaging, snack packaging, food tray, packaging automation, transit packaging, heat-sealed packaging, food delivery bags, online food packaging, retail packaging, packaging innovation, food preservation, compostable materials, healthcare, food, private, global, acquisition, logistics, raw materials, customization, foodservice, self-sufficient, disposable, manufacturing process, eco-friendly, supply chain management, corporate sustainability, recycling technology, expansion, mechanical or industrial engineering, shipping, logistics &amp; supply chain, consumer internet, consumers, internet, information technology &amp; services, environmental services, renewables &amp; environment, health care, health, wellness &amp; fitness, hospital &amp; health care</v>
          </cell>
          <cell r="J738" t="str">
            <v>Rackspace MailGun, Outlook, Microsoft Office 365, Microsoft Azure Hosting, CloudFlare Hosting, OneTrust, Slack, Mobile Friendly, Google Tag Manager, YouTube, SuccessFactors (SAP), Typekit, WordPress.org, Gravity Forms, Webmail, Remote, SAP, Microsoft Office, mabl, YieldBot, CONTROL, AMP, AC500 PLC, LogIC, Wider Planet, Siemens SIMATIC HMI (Human Machine Interface), Capita-SIMS, SQL, ABB Robotics, Visio, Quip, IoT, .NET, Agiloft Service Desk Suite, Dart, CNC Software, GRIN, Micro, Electron, Gem, E-planning, PowerBI Tiles, Python, Microsoft Fabric, Microsoft Azure Monitor, Power BI Documenter, Salesforce CRM Analytics, WMS, Gauges, SentenceTransformers, Tor, Pricefx</v>
          </cell>
          <cell r="O738">
            <v>3200000000</v>
          </cell>
          <cell r="Q738" t="str">
            <v>Dart Container Corporation is a leading manufacturer of foodservice packaging solutions, established in 1937 in Mason, Michigan. With around 16,000 employees and over 40 facilities across six countries, the company has grown significantly since its inception. Dart Container is known for its innovative production of foam cups, which began in the late 1950s, coinciding with the rise of the fast food industry.
The company offers a diverse range of over 3,000 products, including foam and paper cups, rigid plastic dinnerware, cutlery, deli containers, and straws. Dart Container utilizes vertical integration in its operations, producing its own raw materials and managing its supply chain, which includes trucking and recycling services. The company serves a variety of customers, including major foodservice chains and institutions like Chick-fil-A and Dunkin' Donuts.
Dart Container is also committed to sustainability, leading initiatives to promote recycling opportunities for polystyrene foam and investing in environmental practices to reduce its impact.</v>
          </cell>
          <cell r="R738">
            <v>1937</v>
          </cell>
        </row>
        <row r="739">
          <cell r="A739" t="str">
            <v>Cooley LLP</v>
          </cell>
          <cell r="B739">
            <v>0</v>
          </cell>
          <cell r="C739">
            <v>3200</v>
          </cell>
          <cell r="D739" t="str">
            <v>law practice</v>
          </cell>
          <cell r="E739" t="str">
            <v>http://www.cooley.com</v>
          </cell>
          <cell r="F739" t="str">
            <v>http://www.linkedin.com/company/cooleyllp</v>
          </cell>
          <cell r="G739" t="str">
            <v>Palo Alto</v>
          </cell>
          <cell r="H739" t="str">
            <v>California</v>
          </cell>
          <cell r="I739" t="str">
            <v>legal advice, bankruptcy, private equity, litigation, incorporation, going private, law firm, life sciences, clean tech, licensing, technology, employment, venture capital, trademark, patent, esop, restructuring, legal, low tech, fundraising legal advice, cloud computing, data protection, copyright law, employment law, legal services, regulatory compliance, regulatory filings, cross-border legal support, patent law, industry-specific regulations, big data regulation, cybersecurity litigation, mergers and acquisitions, life sciences law, innovation support, regulatory counsel, privacy and data security, blockchain transaction support, copyright enforcement, healthcare regulation, advertising compliance, technology licensing, ai legal support, market entry support, blockchain, dispute management, international m&amp;a in tech, corporate law, energy and environmental law, private placements, patent infringement defense, merger integration, offices of lawyers, fintech compliance, regulatory investigations in life sciences, dispute resolution, compliance programs, corporate governance, advertising and marketing law, advertising law, fintech, consulting, healthcare, intellectual property, trademark registration support, ip due diligence, cross-border ipos, tax advisory, artificial intelligence, industry expertise, ipo legal counsel for tech startups, technology sector, industry-specific legal services, m&amp;a, privacy law compliance, energy regulation support, innovation, startup legal support, risk management, venture capital law, financial services, international law, cross-border transactions, public company legal services, b2b, consumer protection litigation, fund closings, contract drafting, venture capital fund formation, ip protection, legal advisory, legal strategy, blockchain legal advisory, ipo support, fundraising in emerging markets, venture capital funding, compliance counseling, life sciences sector, cybersecurity law, fund formation, technology law, energy law, regulatory risk assessment, privacy law, cybersecurity compliance programs, litigation defense, ip services, commercial real estate, capital markets, regulatory investigations, healthcare law, services, securities law, technology transactions, consumer protection, energy &amp; utilities, corporate legal services, international legal support, healthcare regulatory defense, industry-specific legal advice, cross-border legal services, dispute resolution in tech, client counseling, public offerings, ip monetization, employment class actions, cybersecurity, startup law, trademark disputes, corporate restructuring, dispute resolution in healthcare, big data, ipo advisory, ai and data privacy law, industry-specific patent strategies, consumer law, ip litigation, global law firm, data privacy, antitrust law, diversity and inclusion, pro bono services, shareholder engagement, emerging companies, patent infringement, nonprofit law, esg consulting, commercial litigation, government contracts, licensing agreements, foreign investment, educational law, insurance law, artificial intelligence law, sponsorship agreements, environmental law, international arbitration, strategic partnerships, privacy policy compliance, contract negotiation, alternative dispute resolution, class action litigation, shareholder activism, executive compensation, voting rights, community outreach, audit committee representation, finance, law practice, enterprise software, enterprises, computer software, information technology &amp; services, mergers &amp; acquisitions, conflict resolution, finance technology, health care, health, wellness &amp; fitness, hospital &amp; health care</v>
          </cell>
          <cell r="J739" t="str">
            <v>Microsoft Office 365, Microsoft Azure Hosting, WP Engine, React Redux, Pardot, Salesforce, Slack, Microsoft-IIS, Google Tag Manager, Mobile Friendly, reCAPTCHA, Vimeo, ASP.NET, AI, Salesforce CRM Analytics, Microsoft Office, iManage, Microsoft Excel, Litera CAM, DocuSign, Intapp Conflicts, Aternity, Zoomdata, Microsoft Teams, Workfront, Adobe Acrobat, Intapp, Workday, LinkedIn Recruiter, OneTrust Tech Risk &amp; Compliance, Relativity, Blueprint, Gem, ServiceNow, SharePoint, Box, Microsoft SQL Server Reporting Services, Microsoft OneNote, .NET, Vero, Excel4Apps, Google AdWords Conversion, Outlook, Ning, Intapp Time, BizTalk Server, WeChat Work, Olo, Microsoft OneDrive, Microsoft Exchange Online, Microsoft 365, Autonomy WorkSite, Express, AWS Trusted Advisor, Microsoft Azure Monitor, Terraform, ServiceNow Discovery, ServiceNow Event Management, ServiceNow Service Mapping, Micro Focus Universal CMDB, ServiceNow IT Operations Management (ITOM), ServiceNow Vulnerability Response, ServiceNow Security Incident Response, ServiceNow HR Service Delivery, Amazon WorkSpaces, ServiceNow Employee Center, Microsoft Windows Server 2012, Chrome, SQL, Power Query, Linkedin Marketing Solutions, Hive, LinkedIn Sales Navigator, Bidtellect, Git, Microsoft Entra ID, Azure Active Directory B2C, AWS IAM Identity Center, Aruba, Aruba AirWave Network Management, Cisco Unified Intelligence Center, VMware SD-WAN, Canon Printers, Spiceworks IP Scanner, Apple iPhone, Apple iPad, Chrome River Connector, Amazon Elastic File System (Amazon EFS), Tor, Logitech Video Conferencing, Onit, ROOM, Outsystems, Copilot, Gemini, ChatGPT, Diligent One Platform, formerly HighBond, Liquid, Siemens SIMATIC S7, Cisco Secure Firewall Management Center, Zivver Email Encryption, iManage Work, Act!, Check Point CloudGuard CNAPP, Strato, CSG Forte, Azure Analysis Services, AWS Analytics, Secured MVC Forum on Windows 2012 R2, Prometheus, Grafana, Datadog, Splunk, Playwright, Cypress, , Genetec Security Center, Barracuda Spam Firewall, Dell Encryption, AWS VPN, Google Cloud Data Loss Prevention, Pipedrive, Siemens PROFIBUS, Microsoft Windows Server 2000, Guidewire BillingCenter, Miro, LucidChart, Figma, Zoom Rooms, Zoom Meetings, Zoom Webinar, Zoom Phone, Terragrunt, Azure Devops, GitHub Actions, Jenkins, AppDynamics, New Relic, Docker, Kubernetes, HELM, Flux, Argocd, BASE, Microsoft PowerPoint, Visio, Adobe Acrobat Pro, Microsoft Active Directory Federation Services, AWS Cloud, Microsoft PowerShell, ARES, Shareworks by Morgan Stanley, VMware, Microsoft Purview eDiscovery</v>
          </cell>
          <cell r="O739">
            <v>2150000000</v>
          </cell>
          <cell r="Q739" t="str">
            <v>Cooley LLP is an international law firm based in Palo Alto, California, with a rich history dating back to its founding in 1920 in San Francisco. The firm has grown to nearly 1,400 lawyers across 19 offices in the United States, Asia, and Europe. Cooley played a significant role in the development of Silicon Valley, establishing its Palo Alto office in 1980 and forming the West Coast's first venture capital partnership in 1958.
The firm specializes in technology and life sciences, offering services in corporate law, litigation, intellectual property, and more. Cooley has a strong focus on venture capital financing, IPOs, and supporting high-growth companies. It has handled over 1,000 M&amp;A transactions valued at more than $555 billion since 2020. Notable clients include Adobe Systems, Gilead Sciences, Qualcomm, and Disney, reflecting the firm's expertise in serving entrepreneurs, startups, and established companies in various sectors.</v>
          </cell>
          <cell r="R739">
            <v>1920</v>
          </cell>
        </row>
        <row r="740">
          <cell r="A740" t="str">
            <v>1 Hotels</v>
          </cell>
          <cell r="B740">
            <v>0</v>
          </cell>
          <cell r="C740">
            <v>3000</v>
          </cell>
          <cell r="D740" t="str">
            <v>hospitality</v>
          </cell>
          <cell r="E740" t="str">
            <v>http://www.1hotels.com</v>
          </cell>
          <cell r="F740" t="str">
            <v>http://www.linkedin.com/company/1-hotels</v>
          </cell>
          <cell r="G740" t="str">
            <v>Miami</v>
          </cell>
          <cell r="H740" t="str">
            <v>Florida</v>
          </cell>
          <cell r="I740" t="str">
            <v>food beverage, travel leisure, hospitality, hotels, service, sustainability, food amp beverage, travel amp leisure, digital water management, sustainable food sourcing, sustainable resource management, leed certified, energy monitoring systems, eco-friendly accommodations, sustainable architecture innovation, zero waste event planning, sustainable event management, green building materials, energy recovery systems, green tech adoption in hotels, green building, digital water conservation tools, d2c, eco-friendly hotel renovations, green innovation in hospitality, zero waste initiatives, sustainable event planning, luxury eco-hotel, water conservation, eco-conscious operations, energy efficiency technology, sustainable tourism, b2c, nature-inspired design, sustainable design solutions, green building certifications, pet-friendly hotel, green building design, green building retrofits, environmentally responsible events, hotels (except casino hotels) and motels, digital waste tracking, sustainable community programs, energy efficiency, eco-conscious guest engagement apps, construction, sustainable event technology, eco-friendly hotel amenities, green technology, sustainable infrastructure, local sourcing, eco-certifications, real estate, sustainable luxury branding, energy management systems, community engagement, reclaimed materials, smart energy systems, carbon-neutral hotel operations, organic cuisine, sustainable hotel, digital sustainability initiatives, wellness programs, energy-efficient systems, tourism, eco-conscious travelers, renewable energy, carbon offset, sustainable supply chain, digital guest experience, sustainable materials, smart environmental controls, green energy solutions, biophilic design, local community support, carbon footprint reduction, green hotel amenities, leed platinum hotels, environmental impact reduction, renewable energy-powered hotels, digital guest engagement, digital guest services, smart building technology, biophilic architecture, digital sustainability platform, biophilic interior design, eco-tourism, sustainable hospitality, energy, energy saving technologies, digital sustainability tools, native and reclaimed materials, eco-friendly hotel branding, services, eco-friendly hotel furniture, sustainable luxury, sustainable water systems, sustainable waste management, sustainable architecture, digital eco-initiatives, sustainable luxury hotels, wellness retreats, farm to table dining, bamford wellness spa, sustainable gatherings, community events, outdoor adventures, mind and movement, pet-friendly hotels, hotel app features, urban oasis, water filtration systems, seasonal offers, cultural experiences, electric vehicle accessibility, luxury travel, high-end hospitality, reclaimed wood furniture, sustainable practices, hotel fitness facilities, artisan restaurants, organic mattresses, environmental stewardship, event planning services, nature conservation, wellness programming, personalized service, green building practices, organic beds, holistic healing, signature cocktails, natural joy experiences, spacious suites, lake views, community partnerships, conservation efforts, sustainability education programs, dynamic events, freshwater fishing, scenic views, regenerative hospitality, mindful drinking, sustainable travel experiences, non-profit, energy &amp; utilities, construction &amp; real estate, leisure, travel &amp; tourism, environmental services, renewables &amp; environment, clean energy &amp; technology, nonprofit organization management</v>
          </cell>
          <cell r="J740" t="str">
            <v>Sendgrid, Outlook, CloudFlare Hosting, NMU AB, Mimecast, MailChimp SPF, Microsoft Office 365, Gmail, Google Apps, Amazon AWS, Backbone JS Library, Drupal, OneTrust, Mapbox, Slack, Google Tag Manager, Shopify, Bootstrap Framework, Google Play, Shutterstock, Vimeo, Hotjar, Google translate API, Google translate widget, Mobile Friendly, Remote, Travelport GDS, Expedia, FastBooking, Postpresso, ShoreTel Sky Communicator, OneTrust Tech Risk &amp; Compliance, Infor CloudSuite HCM, LogRhythm SIEM, BirchStreet Procure-to-Pay, Microsoft Office, Google Workspace, Microsoft PowerPoint, Canva, Google, Adobe Express, Microsoft Teams, Zoomdata, Asana, Salesforce CRM Analytics, SevenRooms, Convertro (AOL), Tableau, Pega KYC, Adobe, Figma, Workday, Sabre Hospitality SynXis, Star, WebSite Tonight, IAPPS, FreePBX, Elite Software HVAC Solution, Bing</v>
          </cell>
          <cell r="O740">
            <v>45080000</v>
          </cell>
          <cell r="P740">
            <v>1</v>
          </cell>
          <cell r="Q740" t="str">
            <v>1 Hotels is a luxury lifestyle hotel brand founded in 2015 by Barry Sternlicht. The company focuses on sustainable hospitality, inspired by nature, and promotes a philosophy of caring for the planet while traveling. 
The brand offers eco-conscious luxury accommodations, gourmet dining experiences through organic partnerships, wellness spas, and fitness classes. 1 Hotels also provides pet-friendly services, environmentally responsible event spaces, and a loyalty program called 1 Hotels Mission Membershipâ„¢, which rewards guests while supporting sustainability initiatives. 
With properties in 13 destinations worldwide, including Miami, Manhattan, and San Francisco, 1 Hotels is expanding with new locations in Cabo San Lucas, Paris, and Tokyo. The brand's design features nature-inspired elements and has received recognition for its commitment to sustainability. 1 Hotels appeals to affluent travelers who prioritize luxury and environmental responsibility.</v>
          </cell>
          <cell r="R740">
            <v>2015</v>
          </cell>
        </row>
        <row r="741">
          <cell r="A741" t="str">
            <v>Novolex</v>
          </cell>
          <cell r="B741">
            <v>0</v>
          </cell>
          <cell r="C741">
            <v>23000</v>
          </cell>
          <cell r="D741" t="str">
            <v>packaging &amp; containers</v>
          </cell>
          <cell r="E741" t="str">
            <v>http://www.novolex.com</v>
          </cell>
          <cell r="F741" t="str">
            <v>http://www.linkedin.com/company/novolex</v>
          </cell>
          <cell r="G741" t="str">
            <v>Charlotte</v>
          </cell>
          <cell r="H741" t="str">
            <v>North Carolina</v>
          </cell>
          <cell r="I741" t="str">
            <v>food packaging, plastics, sustainability, packaging, innovation, paper bags, ppe, manufacturing, plastic bags, north americas leader in packaging choice &amp; sustainability, packaging &amp; containers manufacturing, recycling operations, paper bag and coated and treated paper manufacturing, sustainable materials, recycling centers, tamper-evident containers, product development, foodservice packaging, food packaging for retail, food packaging compliance, food industry innovation, food packaging for grocery stores, food packaging brands, food contact bags, grease-resistant sandwich bags, food packaging sustainability initiatives, food packaging solutions, insulated food wraps, food packaging for convenience stores, ghg emissions reduction, food packaging materials, food packaging products, food delivery packaging, research and development, market innovation, multi-use packaging solutions, circular economy, recyclable pet containers, food packaging regulations, food safety standards, food waste reduction, sustainable supply chain, sustainable packaging, foodservice containers, food packaging for catering, product innovation, food packaging sustainability, bioplastics, compostable packaging, retail packaging, food packaging design, plastic bag recycling, recyclable products, carryout packaging, carbon footprint reduction, multi-layered laminated wraps, customized solutions, food packaging for e-commerce, biodegradable packaging, custom packaging, green packaging, food packaging manufacturing, flexible packaging, food packaging for dairy and confectionery, supply chain management, food processing packaging, food packaging supply chain, grease-resistant food wraps, industrial packaging, regulatory compliance, custom film manufacturing, flexible film extrusion, environmental stewardship, recyclable packaging, food packaging technology, environmental impact, grease-resistant packaging, food industry solutions, eco-conscious product lines, food industry regulations, food packaging for industrial use, plastic film recycling, environmental reporting, food safety, recyclability, paper packaging, sustainable design, food packaging for food processors, eco-friendly packaging, food packaging development, laser die-cut rollstock, post-consumer recycled materials, foodservice products, disposable dinnerware, recyclable materials, delivery packaging, carryout containers, packaging solutions, environmental responsibility, biodegradable products, performance solutions, innovative packaging, waste reduction, food waste solutions, restaurant supplies, bakery packaging, retail bags, utensils, consumer goods packaging, food processing, food service, traditional dining, healthcare packaging, convenience store products, sanitation goods, janitorial supplies, catering products, eco-friendly products, beverage packaging, food trays, events and catering, hospitality packaging, supply chain sustainability, renewable resources, packaging innovation, market trends, packaging design, custom food containers, multi-purpose wraps, food delivery systems, b2b, e-commerce, distribution, chemicals, environmental services, renewables &amp; environment, shipping, logistics &amp; supply chain, mechanical or industrial engineering, research &amp; development, food &amp; beverages, consumer goods, consumers, consumer internet, internet, information technology &amp; services</v>
          </cell>
          <cell r="J741" t="str">
            <v>Outlook, Microsoft Office 365, WP Engine, OneTrust, BigCommerce, Slack, Salesforce, Typekit, Google Font API, Mobile Friendly, Simpli.fi, Vimeo, Google Tag Manager, Remote, AC500 PLC, ANGEL LMS, Epicor Eclipse, Gem, Microsoft Excel, Ning, Kronos, SAP, Maintenance Connection, OneTrust Tech Risk &amp; Compliance, IBM Maximo IT, AMP, Adobe Media Encoder, Air, Dell EMC SAN (Storage Area Network), FRAC Pumps, LoopFuse, Motorola, Pipedrive, Sophos Email, Switch Concepts, Tor, Quip, iCIMS, WMS, Act!, Awin, Zivver Email Encryption, SHL, Wider Planet, Lytics, Absorb LMS, Blue Yonder Order Management, Power BI Documenter, OneStream, Oracle Hyperion Enterprise, eMaint CMMS, CONTROL, Board, .NET, Amazon Web Services (AWS), GRIN, ManageEngine ServiceDesk Plus, SentenceTransformers, Box, Aruba CX Switches, Star, Rapid7 InsightVM, OneStop, Excel4Apps, Power Query, SQL, Litmos, Dell EMC Celerra, Atex, AWS Transit Gateway, Google AdWords Conversion, Frame, Micro, Elite Software HVAC Solution, , UKG, Compressor, mabl, MercuryGate TMS, SAP Ariba Platform, GEP, Braze, Git, Microsoft Windows 365 Cloud PC, Microsoft PowerPoint, EFI, Zip, Basware, Microsoft Office, Altair PBS Professional, Adobe Marketo Measure (formerly Bizible), Infor SyteLine / Infor CloudSuite Industrial, Salesforce CRM Analytics, Tableau, Python, Automation Anywhere, PowerBI Tiles, HTML Pro, CSS, Javascript, Microsoft Power Platform, Microsoft Power Apps, Microsoft Power Automate, Azure Devops, , Microsoft Windows Server 2012, Electron, Informatica RulePoint, Hitslink, Siemens SIMATIC HMI (Human Machine Interface), FANUC FIELD System, Spiceworks IP Scanner, CNC Software, Project Contour, Cloudflare Insights, ICP, GFI, CAT, Airbrake, Langchain, Kinaxis RapidResponse, AWS Database Migration Service, Azure Virtual Desktop, TUNE, Microsoft Advanced Group Policy Management, Autopilot, Microsoft PowerShell, IFS, Red Hat Fuse, Zencoder, Amazon Kinesis Data Firehose, Cascade CMS, RabbitMQ, WeTransfer, UKG Pro Benefits Administration, LogIC, Cision, UptimeRobot, Azure Data Lake Analytics, Delta Lake, Azure Synapse, Azure Data Factory, DATAflow, Datapipe, PySpark, Alation, Visio, ServiceNow, ServiceNow Flow Designer, Secured MVC Forum on Windows 2012 R2, Azure Application Insights, ConvertCart, 3M 360 Encompass - Health Analytics Suite, Datonics, Phocas Software, PriceGrabber, Meta Audience Network, AVEVA InTouch HMI, Pendo., Posit, PaperCut, SES, Otto, ABB Robotics, Connect, ECS, Coupa, Amazon Associates, Looker, Amazon Mechanical Turk, Chainalysis KYT, Juniper Networks QFX-Series Switches, Datacore SDS, Brown Paper Tickets, Phenom Gigs, OpenProject, accessiBe, Flame, Activa, Mailchimp Mandrill, Baidu Search Engine, Blueprint, Craneware, Blender, Sensor Tower, Aruba Mobility Controllers, Cisco Catalyst 9800 Series Wireless Controllers, Vertica, Radial, Zopim, Adform DMP, Strato, Oracle Cloud EPM</v>
          </cell>
          <cell r="L741" t="str">
            <v>Merger / Acquisition</v>
          </cell>
          <cell r="M741">
            <v>0</v>
          </cell>
          <cell r="N741">
            <v>44593</v>
          </cell>
          <cell r="O741">
            <v>5100000000</v>
          </cell>
          <cell r="Q741" t="str">
            <v>Novolex is a prominent manufacturer of food, beverage, and specialty packaging solutions, catering to various industries including foodservice, grocery, and industrial sectors. Established in 2014, the company has expanded significantly through over 13 acquisitions, focusing on innovation and sustainability. Novolex operates more than 100 production facilities and two plastic film recycling centers across North America and Europe, employing over 20,000 people.
The company offers a diverse range of products, including plastic and paper bags, food packaging, and sustainable options like compostable materials and reusable systems. With over 120 product categories and 39,000 SKUs, Novolex supports businesses from large brands to small operations. Their commitment to safety, excellence, and environmental responsibility drives ongoing research and development efforts to enhance packaging solutions and reduce waste.</v>
          </cell>
          <cell r="R741">
            <v>2004</v>
          </cell>
        </row>
        <row r="742">
          <cell r="A742" t="str">
            <v>Elance-oDesk</v>
          </cell>
          <cell r="B742">
            <v>0</v>
          </cell>
          <cell r="C742">
            <v>6900</v>
          </cell>
          <cell r="D742" t="str">
            <v>information technology &amp; services</v>
          </cell>
          <cell r="F742" t="str">
            <v>http://www.linkedin.com/company/elance-odesk</v>
          </cell>
          <cell r="G742" t="str">
            <v>Mountain View</v>
          </cell>
          <cell r="H742" t="str">
            <v>California</v>
          </cell>
          <cell r="I742" t="str">
            <v>online staffing, future of work, online workplace, extended workforce, talent clouds, freelance economy, technology, information &amp; internet, information technology &amp; services</v>
          </cell>
          <cell r="J742" t="str">
            <v>Cloudflare DNS, Mailchimp Mandrill, Gmail, Google Apps, Microsoft Office 365, CloudFlare Hosting, Mixpanel, DemandBase, Drupal, Hubspot, Pardot, Marketo, Adobe Marketing Cloud, Zendesk, Ruby On Rails, Google Analytics Ecommerce Tracking, Hotjar, Google Tag Manager, iTunes, Google Analytics, Google Play, Google Font API, New Relic, SessionCam, Mobile Friendly, Varnish</v>
          </cell>
          <cell r="Q742" t="str">
            <v>Elance-oDesk was formed in 2013 through the merger of two pioneering platforms, Elance and oDesk, and operated as an online freelancing marketplace until it rebranded to Upwork in 2015. The company connected businesses with remote freelancers, offering a range of services to facilitate hiring, managing, and paying contractors across various industries.
The platform provided job postings, candidate screening, and talent matching for freelance projects. It also included tools for project management, time tracking, performance reviews, and secure payments. Elance-oDesk addressed the needs of remote work and compliance with labor laws, benefiting from the growing online freelance economy. The merger combined Elance's service marketplace model with oDesk's management features, creating a strong player in the freelance sector.</v>
          </cell>
          <cell r="R742">
            <v>2014</v>
          </cell>
        </row>
        <row r="743">
          <cell r="A743" t="str">
            <v>Chenega Corporation</v>
          </cell>
          <cell r="B743">
            <v>0</v>
          </cell>
          <cell r="C743">
            <v>6000</v>
          </cell>
          <cell r="D743" t="str">
            <v>information technology &amp; services</v>
          </cell>
          <cell r="E743" t="str">
            <v>http://www.chenega.com</v>
          </cell>
          <cell r="F743" t="str">
            <v>http://www.linkedin.com/company/chenega-corporation</v>
          </cell>
          <cell r="G743" t="str">
            <v>Anchorage</v>
          </cell>
          <cell r="H743" t="str">
            <v>Alaska</v>
          </cell>
          <cell r="I743" t="str">
            <v>government contracting, healthcare, information technology, security, it services &amp; it consulting, native american business, project management, commercial real estate, indigenous cultural values, training and development, innovation, federal government services, alaska native corporation, defense services, security systems lifecycle, consulting, environmental consulting, cmmi certifications, cybersecurity, technology consulting, native community investment, engineering services, healthcare services, cloud computing, b2b, emergency management, government, land active management, professional services, ancsa land rights, alaska native land rights, federally contracted security, sustainable growth, emergency response, security systems, ancsa land management, indigenous enterprise, community infrastructure, iso 9001:2015, real estate investment, tribal business development, staffing solutions, real estate development, intelligence support, environmental services, logistics support, federal contract compliance, facilities management, it solutions, security services, cultural preservation, corporate social responsibility, community development, strategic business units, services, native shareholder benefits, land management, transportation &amp; logistics, health care, health, wellness &amp; fitness, hospital &amp; health care, information technology &amp; services, productivity, training &amp; development, management consulting, enterprise software, enterprises, computer software, professional training &amp; coaching, renewables &amp; environment, facility management</v>
          </cell>
          <cell r="J743" t="str">
            <v>Outlook, Ooyala, TubeMogul, Microsoft Power BI, iCIMS, Slack, WordPress.org, Apache, Google Tag Manager, Mobile Friendly, Remote, Deltek Costpoint, SharePoint, Microsoft Office, Google AdWords Conversion, Microsoft Excel, Microsoft PowerPoint, ArcGIS, Excel4Apps</v>
          </cell>
          <cell r="O743">
            <v>1460000000</v>
          </cell>
          <cell r="Q743" t="str">
            <v>Chenega Corporation is an Alaska Native Village Corporation founded in 1974 under the Alaska Native Claims Settlement Act. It operates as a diversified holding company with a focus on sustainable growth, federal government services contracting, real estate investments, and land management. The corporation is committed to its core values, which include integrity, respect, and community citizenship.
The company has a rich history tied to the Chenega people, who faced significant challenges, including natural disasters that impacted their village. Chenega Corporation aims to achieve economic self-sufficiency for its shareholders while managing lands responsibly and preserving cultural traditions. It supports the village of Chenega Bay by providing essential facilities and services.
Chenega's primary business operations include federal government services contracting, leveraging its 8(a) status for diversification. It also invests in commercial real estate, including hotels and inns in Anchorage. The corporation is governed by an all-Native shareholder board, ensuring that profits benefit shareholders and support community initiatives.</v>
          </cell>
          <cell r="R743">
            <v>1974</v>
          </cell>
        </row>
        <row r="744">
          <cell r="A744" t="str">
            <v>Independence Blue Cross</v>
          </cell>
          <cell r="B744">
            <v>0</v>
          </cell>
          <cell r="C744">
            <v>7500</v>
          </cell>
          <cell r="D744" t="str">
            <v>insurance</v>
          </cell>
          <cell r="E744" t="str">
            <v>http://www.ibx.com</v>
          </cell>
          <cell r="F744" t="str">
            <v>http://www.linkedin.com/company/independence-blue-cross</v>
          </cell>
          <cell r="G744" t="str">
            <v>Philadelphia</v>
          </cell>
          <cell r="H744" t="str">
            <v>Pennsylvania</v>
          </cell>
          <cell r="I744" t="str">
            <v>regional blue plan servicing southeastern pennsylvania &amp; health insurance, regional blue plan servicing southeastern pennsylvania &amp; nj &amp; de, regional blue plan servicing southeastern pennsylvania, nj &amp; de, healthcare community outreach, healthcare quality assurance, healthcare collaboration, healthcare data analytics, b2c, community health programs, healthcare provider network, healthcare analytics, healthcare services, healthcare preventive services, prescription management, healthcare member resources, member support services, preventive health services, healthcare prescription management, services, healthcare international coverage, health and wellness, healthcare innovation initiatives, healthcare quality assurance systems, community involvement, patient-centered care, quality care, quality healthcare, medicaid plans, medicaid, prescription drug management, preventive care, healthcare access, community programs, healthcare quality metrics, specialty services, community health initiatives, community health, healthcare improvement programs, health outcomes, healthcare community health, healthcare behavioral health, international coverage, healthcare quality programs, healthcare cost management, medicare, healthcare technology, healthcare quality, data-driven healthcare, healthcare data exchange platforms, healthcare provider tools, urgent care, healthcare cost savings, cost management, digital health tools, health insurance, international health coverage, healthcare data exchange, healthcare analytics platforms, healthcare patient support, employer health plans, health data exchange, whole-person health, medicare plans, electronic medical records, digital health, health plans, healthcare data security, cost reduction strategies, healthcare digital tools, behavioral health, customer service, employer group plans, provider network, patient engagement, healthcare community programs, managed care, healthcare quality improvement, insurance agencies and brokerages, healthcare improvement, healthcare member portals, digital health solutions, member resources, healthcare partnership programs, healthcare patient engagement, healthcare innovation, patient engagement tools, digital health initiatives, healthcare partnerships, healthcare wellness programs, prescription drug plans, wellness programs, hospital network, medical coverage, virtual visits, employees health plans, individual health plans, family health plans, hmo, ppo, epo plans, health savings account, nutrition counseling, mental health support, patient management, care coordination, financial assistance, open enrollment, special enrollment, addiction support, case management, chronic disease management, immunizations, dental plans, vision plans, medical benefits, tax credit calculator, health insurance basics, children's health insurance, workplace benefits, fitness programs, registered nurse support, provider resources, claims processing, healthcare transparency, guest membership, health management tools, out-of-pocket costs, medical referrals, treatment compliance, well-being programs, customer support, claims tracking, b2b, healthcare, health care, health, wellness &amp; fitness, hospital &amp; health care, information technology &amp; services, insurance agencies &amp; brokerages</v>
          </cell>
          <cell r="J744" t="str">
            <v>CSC Corporate Domains, Microsoft Office 365, Citrix NetScaler, Microsoft Sharepoint, StackAdapt, Slack, Salesforce, Google Tag Manager, The Trade Desk, Ruxit, Liferay, Typekit, Bootstrap Framework, Mobile Friendly, Facebook Widget, Google Analytics, YouTube, DoubleClick, Facebook Login (Connect), Facebook Custom Audiences, AI, Microsoft Authenticator, Pole Star SSAS Management, Deltek Acumen, Tor, Amazon Web Services (AWS), Google Cloud Platform, Microsoft Azure Monitor, 123FormBuilder, Microsoft Word, Microsoft Excel, Microsoft PowerPoint, Visio, Square, ACL, PeopleSoft Sales, Interqual, Outlook, Excel4Apps, SharePoint, Adobe, Gem, GitHub, Jenkins, ServiceNow, Oracle Hyperion Enterprise, Tableau, SQL, Oracle Enterprise Data Management, PowerBI Tiles, Front, DatoCMS, LogicGate Risk Cloud, Security, Rust, Ning, Vanta, Microsoft SQL Server Reporting Services, SSMS Tools Pack, GoToAssist (FASTchat), Nevron Vision for SSRS, comScore, Adform DMP, Microsoft Defender for Cloud, Micro, Microsoft Entra ID, Azure Key Vault, Azure Firewall, Microsoft Defender for Endpoint, AWS IAM Identity Center, AWS Security Hub, Amazon GuardDuty, AWS Key Management Service (KMS), AWS WAF, AWS Secrets Manager, Google Cloud Security Command Center, Google VPC Service Controls, Google Cloud Armor, Google Kubernetes Engine (GKE), Azure Linux Virtual Machines, Microsoft Windows Server 2012, Symantec Altiris, Azure Purview, Proofpoint, Palo Alto Wildfire, Amazon Elastic Load Balancing, Cribl, Qualys Penetration Testing, OWASP Zed Attack Proxy (ZAP), Okta, Microsoft Exchange Online, Microsoft OneDrive for Business, Microsoft Teams Rooms, Microsoft 365, NextGen Connect Integration Engine, Appier AIRIS (formerly Woopra), Onehub, accessiBe, Google AdWords Conversion, OneTrust Tech Risk &amp; Compliance, Google Cloud BigQuery, R, PEO, CAT, Flow, Microsoft Sql Server, TSYS, Microsoft Office, Clarity, Microsoft Outlook, .NET, Sizmek (MediaMind), AWS CloudTrail, Amazon CloudWatch, Palo Alto PA-5200 Series, Standalone Tomcat - Java Servlet and JSP Platform by TurnKey Linux (HVM), PeopleSoft CRM, PeopleSoft PeopleTools, Visual Studio, Power BI Documenter</v>
          </cell>
          <cell r="O744">
            <v>32000000000</v>
          </cell>
          <cell r="P744">
            <v>3</v>
          </cell>
          <cell r="Q744" t="str">
            <v>Independence Blue Cross (IBX) is a prominent health insurance company based in Philadelphia, Pennsylvania, serving around seven million people across the nation. Founded in 1938, IBX operates as a private not-for-profit organization and is an independent licensee of the Blue Cross and Blue Shield Association. With a workforce of over 10,000 employees, the company has established itself as a key player in the health insurance market.
IBX provides a wide array of health insurance products and services, including managed care and traditional indemnity plans, Medicare Advantage and supplemental products, Medicaid coverage, and specialty services like vision and dental care. The company also offers international coverage for business travel and expatriates, along with third-party benefits administration. With a robust network of nearly 180 hospitals and over 60,000 healthcare professionals, IBX ensures its members have access to quality care.
In addition to its insurance offerings, IBX is dedicated to community health through initiatives like the Independence Blue Cross Foundation, which supports nonprofits and research, and various community programs. The company actively engages in partnerships to enhance care quality and promotes digital health tools to improve healthcare delivery.</v>
          </cell>
          <cell r="R744">
            <v>1938</v>
          </cell>
        </row>
        <row r="745">
          <cell r="A745" t="str">
            <v>CCS Facility Services</v>
          </cell>
          <cell r="B745">
            <v>0</v>
          </cell>
          <cell r="C745">
            <v>5500</v>
          </cell>
          <cell r="D745" t="str">
            <v>facilities services</v>
          </cell>
          <cell r="E745" t="str">
            <v>http://www.ccsbts.com</v>
          </cell>
          <cell r="F745" t="str">
            <v>http://www.linkedin.com/company/ccsbts</v>
          </cell>
          <cell r="G745" t="str">
            <v>Denver</v>
          </cell>
          <cell r="H745" t="str">
            <v>Colorado</v>
          </cell>
          <cell r="I745" t="str">
            <v>clean room services, construction cleanup, special events services cleaning, medical waste disposal, carpet cleaning, recycling services, building engineering, power washing, upholstery cleaning, window cleaning, general maintenance, emergency water restoration, janitorial, building maintenance, pressure washing, hard floor maintenance, matting programs, engineering, daynight janitorial cleaning services, food services sanitation cleaning, day porter services, data center cleaning, floor and carpet care, customer satisfaction, industrial, staff training, building equipment support, commercial cleaning, commercial real estate, advanced cleaning techniques, industrial cleaning, emergency cleaning services, safety standards, customized janitorial, cleanroom cleaning, sustainable practices, cleaning services, janitorial services, education facility cleaning, government, facility management, high-touch cleaning, quality assurance, facility engineering, reliability, healthcare, janitorial solutions, high-touch area cleaning, preventative maintenance, cleaning technology, employee training, corporate campus services, industry-specific solutions, regulatory compliance, building operations, services, building services, industry expertise, responsive service, facility maintenance, education, proactive maintenance, specialty services, operational efficiency, customer service, government facility cleaning, property management, plumbing services, b2b, specialty cleaning, cost-effective solutions, energy management, client partnership, healthcare facility cleaning, emergency cleaning, healthcare cleaning, educational facility cleaning, cleanroom services, corporate cleaning, government facility maintenance, fitness facility cleaning, retail cleaning, window washing, carpet care, construction cleaning, deep cleaning services, disinfection services, environmental cleaning, sustainability practices, green cleaning, tenant services, hvac maintenance, electrical services, safety training, certification services, accident prevention, contingency planning, emergency response, disaster recovery, landscaping services, secure facility services, infection control, site safety, facility audits, contractor management, compliance services, floor care solutions, facilities services, health care, health, wellness &amp; fitness, hospital &amp; health care, enterprise software, enterprises, computer software, information technology &amp; services, oil &amp; energy</v>
          </cell>
          <cell r="J745" t="str">
            <v>Salesforce, Outlook, Liquidweb, Microsoft Office 365, Flywheel, Workday, Hubspot, Slack, Vimeo, WordPress.org, Facebook Login (Connect), Google Tag Manager, Mobile Friendly, Bing Ads, YouTube, Hotjar, Remote, Elite Software HVAC Solution, Air, CONTROL, SentenceTransformers, Git</v>
          </cell>
          <cell r="O745">
            <v>550000000</v>
          </cell>
          <cell r="Q745" t="str">
            <v>CCS Facility Services is a U.S.-based provider of integrated commercial janitorial, facility engineering, and maintenance services. Founded in 1988 and headquartered in Denver, Colorado, the company has grown to employ over 6,500 professionals across 13 states, including a recent expansion to San Jose, California. CCS is recognized as one of the largest building services contractors in the country, serving a wide range of commercial businesses and public-sector entities.
The company offers a comprehensive suite of facility solutions, including commercial cleaning, facility engineering, and specialty services. CCS focuses on proactive maintenance and utilizes advanced technologies to enhance service delivery. Their commitment to quality is reflected in their certifications, such as LEED and GBAC, and their emphasis on health-focused cleaning practices. CCS serves various industries, including healthcare, education, hospitality, and commercial real estate, ensuring tailored solutions for each sector.</v>
          </cell>
          <cell r="R745">
            <v>1988</v>
          </cell>
        </row>
        <row r="746">
          <cell r="A746" t="str">
            <v>Ciox Health</v>
          </cell>
          <cell r="B746">
            <v>0</v>
          </cell>
          <cell r="C746">
            <v>3700</v>
          </cell>
          <cell r="D746" t="str">
            <v>hospital &amp; health care</v>
          </cell>
          <cell r="F746" t="str">
            <v>http://www.linkedin.com/company/datavant-ciox</v>
          </cell>
          <cell r="G746" t="str">
            <v>New York</v>
          </cell>
          <cell r="H746" t="str">
            <v>New York</v>
          </cell>
          <cell r="I746" t="str">
            <v>health information management, lcd10 training &amp; education, release of information, oncology data, clinical research services, him scanning, medical record retrieval, clinical revenue integrity, inpatient &amp; outpatient coding, nlp, audit denial management, full coding outsourcing, real world data, hospitals &amp; health care, natural language processing, artificial intelligence, information technology &amp; services, hospital &amp; health care</v>
          </cell>
          <cell r="J746" t="str">
            <v>Route 53, Amazon SES, Mimecast, Outlook, Microsoft Office 365, Amazon AWS, Gmail, Google Apps, Marketo, Pardot, MailChimp SPF, StatusPage IO, UptimeRobot, WP Engine, Atlassian Cloud, React, Webflow, Hubspot, Zendesk, Salesforce, React Redux, Oracle Cloud, Jira, Atlassian Confluence, Mobile Friendly, Google Analytics, CrazyEgg, Linkedin Marketing Solutions, DoubleClick, Visual Website Optimizer, Intercom, iTunes, Facebook Login (Connect), New Relic, AdRoll, Bootstrap Framework, WordPress.org, Cedexis Radar, Facebook Custom Audiences, Google Tag Manager, Adobe Media Optimizer, DoubleClick Conversion, Google AdWords Conversion, iCIMS, 33Across, Facebook Widget, Google Dynamic Remarketing, Hotjar, Vimeo, Typekit, Stripe, Greenhouse.io, Google Font API, Ruby On Rails, Dropbox, Marin, Perfect Audience, AppNexus, Linkedin Widget, Linkedin Login, Cloudinary, Gravity Forms, reCAPTCHA, Remote, AI, SAP, Data Analytics, Tableau</v>
          </cell>
          <cell r="K746">
            <v>70000000</v>
          </cell>
          <cell r="L746" t="str">
            <v>Series B</v>
          </cell>
          <cell r="M746">
            <v>40000000</v>
          </cell>
          <cell r="N746">
            <v>44112</v>
          </cell>
          <cell r="Q746" t="str">
            <v>Ciox Health is a healthcare data logistics company that specializes in secure health information management and exchange. Established in 2016 through the merger of four companies, Ciox Health has over 40 years of industry experience. The company is headquartered in Alpharetta, Georgia, and generates approximately $1.6 billion in annual revenue with a workforce of around 3,022 employees.
Ciox Health offers a range of services, including release of information and record retrieval, health information management, and secure data connectivity between healthcare organizations. They also provide de-identification and data linkage technologies for research and clinical applications. The company efficiently transmits information securely across the healthcare ecosystem, serving over 18,000 hospital and provider sites, 100 health plans, and a million unique requesters of patient information. Their diverse client base includes healthcare providers, payers, life sciences companies, and government entities.</v>
          </cell>
          <cell r="R746">
            <v>1976</v>
          </cell>
        </row>
        <row r="747">
          <cell r="A747" t="str">
            <v>Silgan Dispensing</v>
          </cell>
          <cell r="B747">
            <v>0</v>
          </cell>
          <cell r="C747">
            <v>12000</v>
          </cell>
          <cell r="D747" t="str">
            <v>packaging &amp; containers</v>
          </cell>
          <cell r="E747" t="str">
            <v>http://www.silgandispensing.com</v>
          </cell>
          <cell r="F747" t="str">
            <v>http://www.linkedin.com/company/silgandispensing</v>
          </cell>
          <cell r="G747" t="str">
            <v>Richmond</v>
          </cell>
          <cell r="H747" t="str">
            <v>Virginia</v>
          </cell>
          <cell r="I747" t="str">
            <v>garden, innovation, marketing research, beauty, closures, insights, responsive supply chain, b2b, healthcare, sales, packaging, global supply chain, 3d modeling, research &amp; development, home, dispensing solutions, personal care, packaging &amp; containers manufacturing, market responsiveness, dispensing systems, luxury brand solutions, brand partnership, fast prototyping, custom colors, product safety, d2c, specialized coatings, food and beverage, fragrance, ergonomic design, sustainable materials, premium spray technology, customization, consumer goods, multi-dose systems, sustainable aerosols, household products, high-performance dispensers, global manufacturing, sustainability, brand-specific branding, pumps, decorative components, compact solutions, market-specific solutions, sprayers, manufacturing, regional manufacturing, engineering excellence, product engineering, trigger sprayers, innovative packaging, multi-use dispensers, regulatory compliance, sustainable packaging, pharmaceuticals, laser marking, packaging innovation, market trends, product performance, consumer insights, premium aesthetics, refillable systems, product testing, innovative design, brand differentiation, child-resistant closures, safety sealing, global leader, pcr solutions, recyclable solutions, metal components, short lead times, tamper-evident features, 3d printing, recyclability, customer service, services, consumer experience, brand engagement, consumer preferences, airless packaging, refill systems, beauty &amp; fragrance, lightweight design, plastic dispensing, aerosol actuators, product launch support, preservative-free pumps, retail, glass bottles, product development, limited edition packaging, small batch production, custom spray patterns, biodegradable materials, eco-friendly practices, product customization, high viscosity formulas, personalized packaging, refillable aerosol, supply chain logistics, industrial machinery manufacturing, flexible assembly, customizable dispensers, fragrance pumps, airless systems, fine mist sprayers, lotion pumps, foam dispensers, personal care packaging, healthcare dispensing, home care solutions, post-consumer recycled, cosmetic pumps, battery-operated sprayers, beauty samplers, environmentally friendly dispensers, refillable solutions, spray closures, packaging aesthetics, dosing mechanisms, ergonomic designs, xpresservice, sustainability innovation, global market solutions, lawn and garden sprayers, medical dispensers, pharmaceutical solutions, automatic dosing, custom design, aerosol overcaps, packaging lifecycle, technological advancements, fragrance refill solutions, efficient dispensing, user-friendly design, beauty product delivery, retail packaging, consumer satisfaction, low minimum order quantities, rapid customization, corporate responsibility, private label solutions, e-commerce, personal_care, household, product_development, supply_chain, recyclable, innovative_design, fast_prototyping, global_supply, premium_aesthetics, regulatory_compliance, eco_friendly, small_batch, metal_components, laser_marking, short_lead_times, market_trends, product_performance, brand_differentiation, consumer_insights, packaging_solutions, aerosol_actuators, trigger_sprayers, refill_systems, health care, health, wellness &amp; fitness, hospital &amp; health care, shipping, logistics &amp; supply chain, food &amp; beverages, consumers, environmental services, renewables &amp; environment, mechanical or industrial engineering, medical, consumer internet, internet, information technology &amp; services</v>
          </cell>
          <cell r="J747" t="str">
            <v>Salesforce, MailJet, Outlook, WP Engine, Slack, Active Campaign, Remote, Microsoft Excel, Premium Web Cart, Microsoft Office, Wider Planet, Ansys Mechanical, Tor, Ning, poly, Air, GRIN, Postpresso, Etracker, Fishbowl, ISO+â„¢, ZBrush, Azure Data Lake Storage, CAT, Spreadsheet Server by insightsoftware, Box, Quip, Deltek ComputerEase, AT&amp;T, WMS, ThoughtSpot, ANGEL LMS, AC500 PLC, MaintainX, ABB Distributed Control Systems (DCS), Sage 100cloud, eMaint CMMS, JFrog Pipelines, SAP, Micro, Oracle Analytics Cloud, Redshift, Azure Data Lake Analytics, AWS Glue Data Catalog, Lambda Cloud, AWS Step Functions, Athena, SQL, Python, Shopper Approved, Batch, Bing, SAP Material Requirement Planning (MRP), Wasp Barcode, IBM Mainframe, CONTROL, SES, TradeTracker, UptimeRobot, IQMS, Spiceworks IP Scanner, ICP, Microsoft Windows Server 2012, Microsoft Active Directory Federation Services, Adform DMP, Microsoft 365, FederatedMedia, Microsoft Project, Microsoft Word, Olo, Microsoft PowerPoint, Dassault SOLIDWORKS, ETQ Reliance QMS, Salesforce CRM Analytics, Siemens NX, Shippo, Analyzer, Mag+, Inventor, Motorola, Adition Technologies - Advertisers, HPLC</v>
          </cell>
          <cell r="O747">
            <v>2300000000</v>
          </cell>
          <cell r="Q747" t="str">
            <v>Silgan Dispensing is a global leader in designing and manufacturing advanced dispensing systems, including pumps, sprayers, triggers, and closures. The company serves various markets such as fragrance, beauty, personal care, healthcare, home, garden, and pharmaceuticals. Headquartered in Richmond, Virginia, Silgan Dispensing is a division of Silgan Holdings Inc. and employs around 10,000 associates worldwide.
The company specializes in customized dispensing solutions tailored to the needs of brand owners. Its products focus on efficiency, comfort, and cleanliness, while also emphasizing sustainability through eco-friendly and recyclable packaging components. Silgan Dispensing supports its clients with end-to-end services, from consumer insights and research and development to global manufacturing and localized service, ensuring swift market entry. The company is committed to creating better consumer experiences and has received a Gold EcoVadis rating, highlighting its dedication to sustainability and ethical practices.</v>
          </cell>
          <cell r="R747">
            <v>1984</v>
          </cell>
        </row>
        <row r="748">
          <cell r="A748" t="str">
            <v>BPO</v>
          </cell>
          <cell r="B748">
            <v>0</v>
          </cell>
          <cell r="C748">
            <v>11000</v>
          </cell>
          <cell r="D748" t="str">
            <v>outsourcing/offshoring</v>
          </cell>
          <cell r="E748" t="str">
            <v>http://www.bpoconsultingsolutions.com</v>
          </cell>
          <cell r="F748" t="str">
            <v>http://www.linkedin.com/company/bpo-solutions-of-america</v>
          </cell>
          <cell r="G748" t="str">
            <v>Cooper City</v>
          </cell>
          <cell r="H748" t="str">
            <v>Florida</v>
          </cell>
          <cell r="I748" t="str">
            <v>social media marketing, ppc, seo, operations, app development, content writing, creative designing, architecture, live chat support, accounting, digital marketing, web development, insurance, outsourcing &amp; offshoring consulting, compliance, digital transformation, it services, process optimization, automation, operational efficiency, market research, consumer internet, consumers, internet, information technology &amp; services, marketing &amp; advertising, search marketing, marketing, apps, software development, writing &amp; editing, financial services, outsourcing/offshoring</v>
          </cell>
          <cell r="J748" t="str">
            <v>Verint, ADP Applicant Tracking System, Infor CloudSuite Customer Relationship Management (CRM), SES, Salesforce CRM Analytics, Taleo Applicant Tracking Systems (ATS)</v>
          </cell>
          <cell r="Q748" t="str">
            <v>We established our back office here in Pakistan back in 2016 after which we have been providing complete support to our registered office in Florida. Our main aim has been to function as an effective thirdÂ­party service provider in order to maintain beneficial relationships with multiple US based clients.Our sole focus has always been to deliver our best in an efficient and timely manner. We make sure that we develop a relationship of trust with our clients so that they can highly improve their business performance and shareholder value, at the same time reducing their costs to a greater extent. We function to cater businesses unique needs for multiple industries such as accounting, eâ€commerce, pharmaceuticals, telecommunications and more. A highly committed, multiâ€talented and energetic team is the sole reason we have been able to offer solutions to complex problems within a specified timeframe so that our clients' needs and requirements are completely fulfilled with complete satisfaction.</v>
          </cell>
          <cell r="R748">
            <v>2016</v>
          </cell>
        </row>
        <row r="749">
          <cell r="A749" t="str">
            <v>CorVel Corporation</v>
          </cell>
          <cell r="B749">
            <v>0</v>
          </cell>
          <cell r="C749">
            <v>4900</v>
          </cell>
          <cell r="D749" t="str">
            <v>insurance</v>
          </cell>
          <cell r="E749" t="str">
            <v>http://www.corvel.com</v>
          </cell>
          <cell r="F749" t="str">
            <v>http://www.linkedin.com/company/corvel-corporation</v>
          </cell>
          <cell r="G749" t="str">
            <v>Irvine</v>
          </cell>
          <cell r="H749" t="str">
            <v>California</v>
          </cell>
          <cell r="I749" t="str">
            <v>medical bill review, pharmacy management, telehealth, risk management, claims management, workers compensation, medical claims technology, 247 nurse tiage, rmis, provider network, case management, return to work, ppo management, clincial modeling, hospital bill review, workers39 compensation, patient advocacy, medical claims review, pharmacy benefit management, ppo, utilization management, general liability, ancillary care solutions, provider networks, liability claims management, auto liability, third party administrator, medicare reporting, liability claims, disability management, medicare agent services, pbm management, ancillary benefit management, speciality networks, insurance, specialty insurers, finance, predictive analytics, services, cost reduction strategies, cost containment, claims process optimization, claims resolution, data analytics, disability case management, cost management system, injured worker advocacy, b2b, claims outcome optimization, machine learning, payment accuracy, claims reporting, cost reduction analytics, medical fee review, cost reduction technology, medicare billing services, claims accuracy, healthcare, injured worker support, claims decision support tools, claims performance, natural language processing, cost optimization, claims fraud detection, cost reduction, workflow automation, cost savings tools, claims performance metrics, cost control, claims workflow, other insurance related activities, claims processing, hospital bill auditing, utilization review, real-time reporting, cost management analytics, claims workflow automation, natural language processing in claims, worker's compensation, cost efficiency, claims oversight system, claims efficiency, claims cost reduction, claims analytics, claims risk assessment, claims reporting tools, risk assessment, claims investigation, payment integrity, claims decision support, consulting, life care planning, claims process automation, cost control solutions, telehealth services, claims transparency, claims process improvement, claims technology, cost savings, claims solutions, claims data integration, claims analytics dashboard, cost management solutions, proprietary platform, payment integrity solutions, technology solutions, claims support, regulatory compliance, cost analysis, claims oversight, patient care, claims monitoring, ai and machine learning, virtual care, operational efficiency, provider reimbursement, vocational rehabilitation, predictive modeling in claims, claims management innovation, claims quality, claims outcomes, government, claims automation, claims management system, cost reduction platform, claims quality assurance, ai-driven claims analysis, integrated claims system, cost management tools, claims review, return-to-work programs, claims management platform, claims data management, generative ai, liability management, alternative risk solutions, risk management solutions, integrated claims management, automated claims processing, telephonic case management, field case management, preferred provider network, care management, return to work programs, predictive modeling, disability claims support, claims adjusters, case managers, claims specialists training, insurance solutions, corporate training programs, healthcare cost reductions, integrated technology, triage nurses, healthcare outcomes, workplace safety, client engagement, managed care, customized solutions, vendor management, healthcare compliance, employee wellness programs, claims lifecycle management, claims performance standards, health insurance solutions, cost-efficiency programs, workplace injury prevention, return-to-work strategies, client-centered approach, financial services, information technology &amp; services, enterprise software, enterprises, computer software, artificial intelligence, health care, health, wellness &amp; fitness, hospital &amp; health care</v>
          </cell>
          <cell r="J749" t="str">
            <v>Microsoft Office 365, Amazon AWS, Umbraco, Pardot, Salesforce, Slack, Vimeo, Google Tag Manager, Mobile Friendly, Shutterstock, AI, Microsoft Office, Microsoft Excel, CAT, SharePoint, WebOffice, Excel4Apps, ServiceNow, Gem, Outlook, Azure Machine Learning, Amazon SageMaker, Mode, Salesforce Sales Cloud, Microsoft Application Insights, SysTools VBA Password Recovery, PowerBI Tiles, Salesforce CPQ, Salesforce CRM, Google AdWords Conversion, EMC, Cisco WebEx Teams, Sales Cloud Einstein, OSIsoft PI, Cisco Umbrella, Connect, Duo, .GIS, Microsoft 365, Microsoft Defender for Endpoint, Microsoft Entra ID, Microsoft Exchange Server 2003, Microsoft Intune Enterprise Application Management, Microsoft OneDrive for Business, Microsoft Power Platform, Microsoft Teams Rooms, Office365, Rapid7, Copilot, SES, TCP TimeClock Plus, 24-7 Media, Power BI Documenter, Wider Planet, Rust, Amazon Associates, Acronis True Image, Varonis GDPR Patterns, Azure Data Factory, Microsoft Sql Server, Act!, SQL, DemandBase, Microsoft Teams, IBM Gentran, Azure Logic Apps, Azure Log Analytics, C#, ISO+â„¢, .NET, ServiceNow Governance, Risk, and Compliance, Microsoft Skype for Business, UKG Pro, Microsoft Word, Microsoft Outlook, Microsoft Windows Server 2012, Pega Case Management, UKG, Lessonly</v>
          </cell>
          <cell r="L749" t="str">
            <v>Other</v>
          </cell>
          <cell r="N749">
            <v>33390</v>
          </cell>
          <cell r="O749">
            <v>895589000</v>
          </cell>
          <cell r="Q749" t="str">
            <v>CorVel Corporation is an American technology company that specializes in claims management and healthcare management solutions for various industries, including workers' compensation, auto, health, and disability. Founded in 1987 and headquartered in Fort Worth, Texas, CorVel is the only independent, publicly-traded claims management provider in its field, listed on NASDAQ under the ticker symbol CRVL. The company generates over $795 million in annual revenue and employs approximately 5,106 people across the U.S.
CorVel offers a wide range of services, including end-to-end claims processing, medical bill review, case management, and pharmacy benefit management. Their proprietary platform, Care, provides real-time visibility and streamlined workflows for claims, care, and billing. The company also emphasizes technological innovation, with a focus on automation and AI-driven functionality to improve customer experience. CorVel is recognized for its commitment to excellence, earning a place on TIME's America's Growth Leaders 2026 List and being certified as a Great Place to Work.</v>
          </cell>
          <cell r="R749">
            <v>1987</v>
          </cell>
        </row>
        <row r="750">
          <cell r="A750" t="str">
            <v>Banking</v>
          </cell>
          <cell r="B750">
            <v>0</v>
          </cell>
          <cell r="C750">
            <v>16000</v>
          </cell>
          <cell r="D750" t="str">
            <v>banking</v>
          </cell>
          <cell r="F750" t="str">
            <v>http://www.linkedin.com/company/banking-online</v>
          </cell>
          <cell r="G750" t="str">
            <v>Mount Vernon</v>
          </cell>
          <cell r="H750" t="str">
            <v>New York</v>
          </cell>
          <cell r="Q750" t="str">
            <v>We are the best seller of the biggest online selling platform of the world; Amazon.com.  We will post products, details and order link to give our customers easy way to get the best of Amazon.com.
Deals &amp; Specials are posted based on product category. Please See Affiliate Pages</v>
          </cell>
          <cell r="R750">
            <v>2017</v>
          </cell>
        </row>
        <row r="751">
          <cell r="A751" t="str">
            <v>VEG ER for Pets</v>
          </cell>
          <cell r="B751">
            <v>0</v>
          </cell>
          <cell r="C751">
            <v>5100</v>
          </cell>
          <cell r="D751" t="str">
            <v>veterinary</v>
          </cell>
          <cell r="E751" t="str">
            <v>http://www.veg.com</v>
          </cell>
          <cell r="F751" t="str">
            <v>http://www.linkedin.com/company/veg-er-for-pets</v>
          </cell>
          <cell r="G751" t="str">
            <v>White Plains</v>
          </cell>
          <cell r="H751" t="str">
            <v>New York</v>
          </cell>
          <cell r="I751" t="str">
            <v>247 pet hospitalization, bls &amp; als recover cpr, ultrasound, emergency, work culture, endoscopy, digital xray, inhouse diagnostics, emergency veterinary medicine, 247 emergency pet care, surgical procedures, oxygen therapy, treatment for diseases, emergency critical care, veterinary services, blood donation for pets, pet trauma, b2c, animal treatment, animal emergency response, animal care support, diagnostic imaging, pet health diagnostics, veterinary technology, emergency pet surgery, pet owner communication, animal emergency, services, veterinary innovation, pet wellness support, animal hospitals, animal trauma treatment, exotic pet care, veterinary trauma services, 24/7 veterinary, pet blood bank, pet trauma treatment, compassionate pet care, pet wellness, transparent veterinary care, pet health technology, animal blood bank, pet health support, exotic pet emergency care, veterinary trauma care, exotic animal emergency, veterinary diagnostics, animal rescue partnerships, animal health diagnostics, emergency pet treatment, pet surgery, pet safety protocols, emergency vet, pet safety, animal emergency transparency, animal treatment technology, emergency pet diagnostics, pet crisis management, emergency veterinary services, animal diagnostics, pet owner participation, blood bank for pets, veterinary emergency team, transparency in care, critical care for pets, animal rescue support, animal hospital, urgent pet care, pet hospitalization, community pet health, animal health support, veterinary trauma response, pet first aid, exotic pet emergency, veterinary open floor plan, pet health services, animal hospital equipment, 24/7 pet emergency, veterinary care excellence, animal care innovation, veterinary emergency innovation, pet emergency, pet care transparency, compassionate care, animal emergency preparedness, emergency veterinary care, animal rescue blood donation, veterinary trauma, emergency diagnostics, pet safety services, pet health monitoring, emergency pet services, pet owner involvement, veterinary emergency services, pet care technology, community pet health programs, veterinary surgery, healthcare, health care, health, wellness &amp; fitness, hospital &amp; health care</v>
          </cell>
          <cell r="J751" t="str">
            <v>Route 53, Microsoft Office 365, Google Cloud Hosting, Rackspace MailGun, Sendgrid, Slack, Varnish, Mobile Friendly, Wix, Google Tag Manager, Remote, Xray, CAT, AMP, Admin, Mag+, Microsoft PowerPoint, AWS Analytics, PostgreSQL, Python, Microsoft Excel, Coupa, Monday.com, Gem, Electron, Adobe After Effects, Workday, Okta, Google Workspace, Microsoft 365, ChatGPT, Workvivo, OpenTracker, Microsoft Intune Enterprise Application Management, NinjaOne, Zoomdata, Cornerstone LMS, Greenhouse, ExtremeSwitching, Akamai CDN Solutions, Infoblox DHCP, Aruba Wireless Access Points, Juniper Networks SRX-Series Firewalls, Cisco Aggregation Services Routers, Cisco Nexus Switches, Aruba Mobility Controllers, Cisco VoIP, Tableau, Sage Intacct, ECS, Terraform, Nginx, American Technology Services, AWS SDK for JavaScript, ServiceNow</v>
          </cell>
          <cell r="K751">
            <v>204726324</v>
          </cell>
          <cell r="L751" t="str">
            <v>Private Equity</v>
          </cell>
          <cell r="M751">
            <v>100000000</v>
          </cell>
          <cell r="N751">
            <v>44440</v>
          </cell>
          <cell r="O751">
            <v>750000000</v>
          </cell>
          <cell r="P751">
            <v>1</v>
          </cell>
          <cell r="Q751" t="str">
            <v>VEG ER for Pets is a 24-hour emergency veterinary care company founded in 2014 by Dr. David Bessler and David Glattstein. With over 100 hospitals across the nation, VEG specializes in emergency and urgent care for pets, including dogs, cats, and exotic animals. The company aims to enhance the veterinary emergency experience by focusing on customer-centered care, ensuring both pets and their owners feel supported and informed throughout the treatment process.
VEG hospitals feature an open floor plan that allows pet parents to observe treatments and stay with their pets during all stages of care. Services include immediate consultations, triage upon arrival, overnight hospitalization, and advanced diagnostic tools. VEG is committed to community support through initiatives like VEG Cares, which assists underserved pets, and scholarship programs for veterinary students. The company also prioritizes employee well-being, offering mental health support and career development opportunities for its staff, known as "VEGgies."</v>
          </cell>
          <cell r="R751">
            <v>2014</v>
          </cell>
        </row>
        <row r="752">
          <cell r="A752" t="str">
            <v>TeleTech Philippines</v>
          </cell>
          <cell r="B752">
            <v>0</v>
          </cell>
          <cell r="C752">
            <v>23000</v>
          </cell>
          <cell r="D752" t="str">
            <v>outsourcing/offshoring</v>
          </cell>
          <cell r="E752" t="str">
            <v>http://www.ttecjobs.com</v>
          </cell>
          <cell r="F752" t="str">
            <v>http://www.linkedin.com/company/teletech</v>
          </cell>
          <cell r="G752" t="str">
            <v>Englewood</v>
          </cell>
          <cell r="H752" t="str">
            <v>Colorado</v>
          </cell>
          <cell r="I752" t="str">
            <v>digital trust &amp; safety services, bilingual professionals, customer care services, operational excellence, customer experience consulting, customer acquisition, customer growth services, omnichannel technology, customer management services, revenue growth, customer technology services, captivate customers, cloudbased technology, customer strategy services, business process outsourcing, outsourcing &amp; offshoring consulting, outsourcing/offshoring</v>
          </cell>
          <cell r="J752" t="str">
            <v>Microsoft Office 365, VueJS, Taleo, Slack, Drupal, Oracle Cloud, Pantheon, Netlify, Drift, Create React App, The Trade Desk, Pardot, Salesforce, Google AdWords Conversion, Google Font API, DoubleClick Floodlight, Google Analytics, Google Dynamic Remarketing, Wistia, DoubleClick Conversion, Mobile Friendly, Google Tag Manager, DoubleClick, Multilingual, Cedexis Radar, Varnish, Vimeo, Nginx, Lever, Linkedin Marketing Solutions, Adobe Media Optimizer, Remote, Circle</v>
          </cell>
          <cell r="O752">
            <v>2207587000</v>
          </cell>
          <cell r="Q752" t="str">
            <v>TTEC Philippines, formerly known as TeleTech, is a leading customer experience technology and services provider. Established in 2001, it operates over a dozen contact centers across the Philippines and employs more than 23,000 people. As part of TTEC Holdings, Inc., which has a global workforce of over 65,000, TTEC Philippines plays a crucial role in delivering customer support, tech support, and sales services.
The company is organized into two main divisions: TTEC Digital, which focuses on omnichannel platforms, CRM solutions, and AI-driven insights, and TTEC Engage, which specializes in customer engagement and back-office services. TTEC Philippines is recognized for its inclusive culture and commitment to employee engagement, making it an employer of choice in the business process outsourcing sector. With a strong market presence, TTEC continues to provide world-class customer experience solutions for clients across various industries.</v>
          </cell>
          <cell r="R752">
            <v>1982</v>
          </cell>
        </row>
        <row r="753">
          <cell r="A753" t="str">
            <v>First American</v>
          </cell>
          <cell r="B753">
            <v>0</v>
          </cell>
          <cell r="C753">
            <v>16000</v>
          </cell>
          <cell r="D753" t="str">
            <v>financial services</v>
          </cell>
          <cell r="F753" t="str">
            <v>http://www.linkedin.com/company/first-american</v>
          </cell>
          <cell r="G753" t="str">
            <v>Santa Ana</v>
          </cell>
          <cell r="H753" t="str">
            <v>California</v>
          </cell>
          <cell r="I753" t="str">
            <v>property data &amp; technology solutions, banking &amp; investment management, home warranties, title insurance, property &amp; casualty insurance, international title insurance &amp; related property &amp; financial services, closing &amp; settlement services, specialty insurers, finance, financial services</v>
          </cell>
          <cell r="J753" t="str">
            <v>Microsoft Office 365, Zendesk, Amazon AWS, Microsoft Azure Hosting, Microsoft Application Insights, Atlassian Cloud, StackAdapt, Salesforce Service Cloud, Azure Active Directory, MongoDB, Figma, ActiveProspect, Workday, Google Maps, BugHerd, DoubleClick Conversion, YouTube, Facebook Custom Audiences, Linkedin Widget, Linkedin Login, Stripe, FullStory, Google AdWords Conversion, Google Maps (Paid Users), Microsoft-IIS, Mobile Friendly, Hotjar, Segment.io, ON24, Hubspot, DoubleClick Floodlight, Bing Ads, Adobe Media Optimizer, Workday Recruit, Trustpilot, AppDynamics, Google Dynamic Remarketing, Twitter Advertising, Google Tag Manager, Linkedin Marketing Solutions, Vimeo, LiveRamp, Google Font API, Google Play, Facebook Widget, JW Player, CallRail, , The Trade Desk, Adform, Google Maps (Non Paid Users), Bootstrap Framework, DoubleClick, Vidyard, Facebook Login (Connect), Google Places, Google Analytics, Salesforce Live Agent, Salesforce, Cedexis Radar, Remote</v>
          </cell>
          <cell r="Q753" t="str">
            <v>First American Financial Corporation is a prominent provider of title insurance, settlement, and risk solutions for real estate transactions. Established in 1889 in Orange County, California, the company has a rich history, evolving from the Orange County Title Company to its current form. It became a publicly traded entity in 1993 and has since expanded its operations nationally and internationally, with a presence in markets such as Canada, Mexico, and Australia.
The company operates primarily through its Title Insurance and Services segment, offering title insurance and closing services to safeguard against title defects. It also provides property data, home warranty products, and various insurance services, including property and casualty insurance. Additionally, First American delivers banking, trust, and investment advisory services, along with data products and valuation services. With a focus on technological innovation, First American is committed to driving the digital transformation of the title industry, serving clients across the U.S. and beyond.</v>
          </cell>
          <cell r="R753">
            <v>1889</v>
          </cell>
        </row>
        <row r="754">
          <cell r="A754" t="str">
            <v>Menasha Packaging</v>
          </cell>
          <cell r="B754">
            <v>0</v>
          </cell>
          <cell r="C754">
            <v>4000</v>
          </cell>
          <cell r="D754" t="str">
            <v>packaging &amp; containers</v>
          </cell>
          <cell r="E754" t="str">
            <v>http://www.menasha.com</v>
          </cell>
          <cell r="F754" t="str">
            <v>http://www.linkedin.com/company/menasha-packaging</v>
          </cell>
          <cell r="G754" t="str">
            <v>Neenah</v>
          </cell>
          <cell r="H754" t="str">
            <v>Wisconsin</v>
          </cell>
          <cell r="I754" t="str">
            <v>fulfillment, graphic packaging, folding carton, signage, preprint, industrial packaging, contract packaging, lamas, retail insights, pointofpurchase displays, food packaging, packaging &amp; containers manufacturing, customized packaging design, packaging development, automated fulfillment centers, sustainable packaging, packaging testing, customer service, point-of-purchase displays, multichannel distribution, product protection, reusable containers, industry-specific packaging, innovative display solutions, global packaging leader, sustainability, customer-centric solutions, family-owned business, custom display solutions, sustainable solutions, sustainable manufacturing, supply chain, custom boxes, packaging, e-commerce, risk management, brand promotion, north american manufacturer, industry-specific packaging solutions, packaging process automation, product safety testing, inventory management, custom display engineering, paperboard container manufacturing, retail merchandising innovation, healthcare and pharmaceuticals, services, design &amp; testing, custom packaging, customer solutions, customized logistics solutions, brand packaging, eco-friendly packaging, supply chain transparency, product testing, sustainable manufacturing practices, supply chain and logistics, packaging design, retail displays, supply chain solutions, logistics, design and testing, fulfillment services, supply chain digitization, packaging quality assurance, packaging process optimization, d2c, product protection technology, custom packaging solutions, packaging innovation, kitting services, green packaging solutions, sustainable material sourcing, multichannel fulfillment, packaging logistics, supply chain resilience, packaging sustainability, packaging compliance standards, supply chain upgrades, e-commerce packaging, automation, packaging automation, packaging and containers, packaging design testing, eco-conscious packaging, retail in-store displays, corrugated packaging, warehouse automation, protective packaging, supply chain modernization, supply chain efficiency, project management, reusable packaging, supply chain value creation, retail merchandising, fulfillment network, logistics management, supply chain integration, customer engagement, material handling, manufacturing, product lifecycle management, print technologies, retail and merchandising, digital supply chain, supply chain cost reduction, b2b, product assembly, sustainable supply chain, eco-friendly manufacturing, digital transformation, automated pack-out, automated manufacturing, circular economy, logistics optimization, print technology solutions, custom engineering, value chain transformation, packaging and logistics consulting, packaging engineering, retail, product safety, consumer packaging, omnichannel solutions, displays and signage, e-commerce solutions, data insights, quality management, environmental responsibility, brand protection, safety protocols, retail integration, corrugated boxes, plastic pallets, supply chain innovation, digital packaging, labeling solutions, b2b packaging, personal care packaging, household packaging, health care packaging, recyclable packaging, performance optimization, cost-effective solutions, market insights, trend analysis, community involvement, employee safety, brand development, sustainable materials, healthcare, automotive, industrial, custom solutions, green packaging, design testing, shipping, logistics &amp; supply chain, environmental services, renewables &amp; environment, consumer internet, consumers, internet, information technology &amp; services, packaging &amp; containers, productivity, mechanical or industrial engineering, health care, health, wellness &amp; fitness, hospital &amp; health care</v>
          </cell>
          <cell r="J754" t="str">
            <v>Outlook, MailChimp SPF, Microsoft Office 365, Microsoft Sharepoint, Marketo, Slack, Remote, Workday</v>
          </cell>
          <cell r="O754">
            <v>300000000</v>
          </cell>
          <cell r="Q754" t="str">
            <v>Menasha Packaging is a prominent North American manufacturer specializing in corrugated packaging, retail merchandising displays, and supply chain solutions. As a division of the family-owned Menasha Corporation, which has roots dating back to 1852, the company has evolved significantly since its transition from wooden pails to corrugated boxes in 1927. With a workforce of over 6,000, Menasha Packaging contributes to the corporation's annual revenues exceeding $2 billion.
The company offers a wide range of products, including corrugated boxes, custom protective items, high-end retail displays, and specialized packaging solutions for various industries. Menasha Packaging also provides fulfillment and supply chain services, enhancing its offerings with engineering support for custom dunnage in sectors like automotive and electronics. Committed to sustainability, Menasha Packaging continues to innovate and adapt to meet the needs of diverse markets, including retail, pharmaceuticals, healthcare, and food processing.</v>
          </cell>
          <cell r="R754">
            <v>1849</v>
          </cell>
        </row>
        <row r="755">
          <cell r="A755" t="str">
            <v>Bozzuto's Inc</v>
          </cell>
          <cell r="B755">
            <v>0</v>
          </cell>
          <cell r="C755">
            <v>3500</v>
          </cell>
          <cell r="D755" t="str">
            <v>warehousing</v>
          </cell>
          <cell r="E755" t="str">
            <v>http://www.bozzutos.com</v>
          </cell>
          <cell r="F755" t="str">
            <v>http://www.linkedin.com/company/bozzutosinc</v>
          </cell>
          <cell r="G755" t="str">
            <v>Cheshire</v>
          </cell>
          <cell r="H755" t="str">
            <v>Connecticut</v>
          </cell>
          <cell r="I755" t="str">
            <v>warehousing &amp; storage, mid-atlantic, food distribution, product range, retail community involvement, retail grocery, dropshipping, food products, other grocery and related products merchant wholesalers, retail category management, retail supply chain, retail logistics solutions, procurement and distribution, foodservice supply, retail support, supply chain efficiency, customer service, retail, independent retailers, employee benefits, dropshipping logistics, distribution technology, accounting services, retail technology, retail logistics, customer experience, retail category management support, retail store development, retail product sourcing solutions, retail support services, community support, retail logistics innovation, distribution centers, new england grocery supply, services, supply chain, procurement, wholesale distribution, food and household products, retail customer satisfaction, product variety, iga distributor, retail procurement services, retail distribution methods, foodservice supply chain, advanced distribution centers, technology-driven logistics, industry award-winning distributor, retail sales support, family-owned wholesaler, independent retailer support, community-focused wholesale, inventory management, b2b, retail product variety, logistics, retail product sourcing, mid-atlantic distribution, household products, retail merchandising support, retail product range, retail supply chain optimization, retail industry, retail supply chain innovation, retail operations, retail supply chain management, advanced distribution technology, iga distributor excellence, retail procurement, advanced technology, community involvement, grocery wholesaling, distribution, logistics efficiency, retail industry leadership, grocery items, retail store branding, northeastern us, industry leadership, logistics and supply chain, family-owned, retail services, grocery supply, perishable goods, bakery and deli, fresh meat, seafood distribution, produce and floral, specialty products, organics, store brands, logistics solutions, transportation services, category management, merchandising support, creative store design, career opportunities, foodshow events, customer service excellence, procurement specialists, customer relations, supply chain solutions, food safety, fair pricing, event hosting, business partnerships, ethical sourcing, work/life balance, innovative practices, continuous improvement, quality assurance, diversity inclusion, team collaboration, professional development, award winning distributor, iga president's cup, retail excellence, state-of-the-art technology, efficient operations, non-profit, consumer products &amp; retail, transportation &amp; logistics, financial services, enterprise software, enterprises, computer software, information technology &amp; services, logistics &amp; supply chain, nonprofit organization management</v>
          </cell>
          <cell r="J755" t="str">
            <v>Amazon SES, Rackspace MailGun, Outlook, Drupal, Ceridian, The Trade Desk, Slack, Facebook Login (Connect), UltiPro, Facebook Widget, Vimeo, YouTube, AppNexus, Google Analytics, Nginx, Mobile Friendly, Google Tag Manager, Bootstrap Framework, Facebook Custom Audiences, Google Font API, Remote, Brocade Switches, eMaint CMMS, AC500 PLC, CONTROL, Postpresso, Gem, Tampa AS400 Inc, Fivetran Data Movement, Quip, RedheadLabs, Act!, Tor, ICP, Salesforce CRM Analytics, Minitab Statistical Software, Snowplow, Google AdWords Conversion, Microsoft Excel, OneTrust Tech Risk &amp; Compliance</v>
          </cell>
          <cell r="O755">
            <v>3100000000</v>
          </cell>
          <cell r="Q755" t="str">
            <v>Bozzuto's Inc. is a family-owned wholesale distributor of food and household products, established in 1945 and headquartered in Cheshire, Connecticut. The company serves independent retailers across New England, New York, New Jersey, Pennsylvania, and from Maine to Maryland. Originally named John Bozzuto &amp; Sons, Inc., Bozzuto's has evolved into a leading total-service provider, focusing on procurement and distribution efficiency through its advanced distribution centers.
The company offers a wide range of grocery and household items, including produce, dairy, frozen foods, bakery and deli products, fresh meat and seafood, health and beauty care, and specialty items. Bozzuto's distributes products under IGA and Hy-Top private labels, as well as national brands. In addition to distribution, the company provides extensive support services to its retail partners, including merchandising, custom store design, category management, and logistics.
Bozzuto's is committed to supporting independently owned retailers, helping them succeed through efficient procurement and a diverse product selection. The company is led by Michael A. Bozzuto and has received multiple awards for its excellence in service.</v>
          </cell>
          <cell r="R755">
            <v>1945</v>
          </cell>
        </row>
        <row r="756">
          <cell r="A756" t="str">
            <v>Textile</v>
          </cell>
          <cell r="B756">
            <v>0</v>
          </cell>
          <cell r="C756">
            <v>3700</v>
          </cell>
          <cell r="D756" t="str">
            <v>information technology &amp; services</v>
          </cell>
          <cell r="F756" t="str">
            <v>http://www.linkedin.com/company/trytextile</v>
          </cell>
          <cell r="G756" t="str">
            <v>San Francisco</v>
          </cell>
          <cell r="H756" t="str">
            <v>California</v>
          </cell>
          <cell r="I756" t="str">
            <v>retail technology, big data, machine learning, iot, internet of things, enterprise software, deep information technology, software, information technology, enterprises, computer software, information technology &amp; services, b2b, artificial intelligence</v>
          </cell>
          <cell r="O756">
            <v>15000000</v>
          </cell>
          <cell r="Q756" t="str">
            <v>Textile combines turnkey IoT and advanced machine learning to create engaging and measurable customer experiences for retailers.
We build technology for a future that embraces IoT-connected physical space and better customer data.
We use hardware and software to create unique in-store experiences that learn from customers. Our machine learning algorithms empower brands with the in-store insights.
Our launch kit helps retailers turn their stores into a store of the future.</v>
          </cell>
          <cell r="R756">
            <v>2017</v>
          </cell>
        </row>
        <row r="757">
          <cell r="A757" t="str">
            <v>Any Studios</v>
          </cell>
          <cell r="B757">
            <v>0</v>
          </cell>
          <cell r="C757">
            <v>7100</v>
          </cell>
          <cell r="D757" t="str">
            <v>design</v>
          </cell>
          <cell r="E757" t="str">
            <v>http://www.anystudios.com</v>
          </cell>
          <cell r="F757" t="str">
            <v>http://www.linkedin.com/company/anystudios</v>
          </cell>
          <cell r="G757" t="str">
            <v>New York</v>
          </cell>
          <cell r="H757" t="str">
            <v>New York</v>
          </cell>
          <cell r="I757" t="str">
            <v>uiux, branding, strategy, digital products, brand strategy, brand strategy &amp; webflow, go to market, campaigns, graphic design, webflow, design services, digital agency, user interface design, brand storytelling, ux/ui design, b2b, visual identity, brand audits, digital experience, website design, digital marketing, retail, api integration, brand development, digital branding, user engagement, prototyping, content creation, motion design, financial services, digital storytelling, brand management, research and insight, digital product design, campaign creative, content marketing, design research, interactive design, brand differentiation, brand positioning, b2c, ux research, design systems, user flow, creative direction, digital strategy, webflow partner, webflow development, graphic design services, user interface, services, digital design, digital platform, user research, brand evolution, brand architecture, motion graphics, digital transformation, digital footprint, brand-focused, user journey mapping, market expansion, user-centered design, digital solutions, design thinking, brand identity, user experience, technology integration, consumer services, digital innovation, customer profiling, engineering, wellness, digital campaigns, social media marketing, content strategy, user journeys, creative design, creative strategy, web development, market positioning, product planning, responsive design, campaign development, user testing, market research, competitive analysis, digital experiences, customer profiles, copywriting, wireframing, educational platforms, financial technology, cybersecurity solutions, mobile app development, brand assets, data privacy, innovation strategy, brand messaging, scalable solutions, collaborative design, gamification, impactful branding, intuitive design, startup consulting, social media strategy, creative development, data analysis, online security, cloud solutions, education, non-profit, consumer products &amp; retail, web design, marketing &amp; advertising, marketing, ux, consumer internet, consumers, internet, information technology &amp; services, writing &amp; editing, finance technology, software development, data analytics, cloud computing, enterprise software, enterprises, computer software, nonprofit organization management</v>
          </cell>
          <cell r="J757" t="str">
            <v>Cloudflare DNS, Gmail, Google Apps, Zoho Email, Leadfeeder, Webflow, Slack, Mobile Friendly, Facebook Custom Audiences, Google Tag Manager, Facebook Widget, Facebook Login (Connect), reCAPTCHA, Vimeo, Remote</v>
          </cell>
          <cell r="Q757" t="str">
            <v>Any Studios is an award-winning digital agency based in New York City, specializing in brand-focused UX/UI design and engineering services. The agency is dedicated to building brands, products, and experiences that enhance people's lives. With a team of approximately 26 employees, Any Studios operates from 414 Broadway and generates less than $5 million in annual revenue.
The company offers a wide range of services, including brand strategy and positioning, brand identity and design, print and packaging design, digital and creative services, web and user experience design, and technical development. Their expertise encompasses everything from research and brand audits to website design and API integration. Any Studios has collaborated with notable clients such as Clinicanna, Talia, and Highborn, showcasing their ability to deliver tailored solutions across various industries.</v>
          </cell>
          <cell r="R757">
            <v>2015</v>
          </cell>
        </row>
        <row r="758">
          <cell r="A758" t="str">
            <v>MJH Life SciencesÂ®</v>
          </cell>
          <cell r="B758">
            <v>0</v>
          </cell>
          <cell r="C758">
            <v>4000</v>
          </cell>
          <cell r="D758" t="str">
            <v>professional training &amp; coaching</v>
          </cell>
          <cell r="E758" t="str">
            <v>http://www.mjhlifesciences.com</v>
          </cell>
          <cell r="F758" t="str">
            <v>http://www.linkedin.com/company/mjh-life-sciences</v>
          </cell>
          <cell r="G758" t="str">
            <v>Cranbury Township</v>
          </cell>
          <cell r="H758" t="str">
            <v>New Jersey</v>
          </cell>
          <cell r="I758" t="str">
            <v>healthcare publishing, healthcare communications, healthcare media, professional services, patient outcomes, healthcare, clinical progress, consulting, association management, continuing education, medical content creation, primary care, healthcare professional engagement, medical media, medical conference organization, healthcare content strategy, continuing medical education, global medical affairs consulting, medical education services, medical education technology, medical education programs, healthcare strategy, event planning, medical industry insights, healthcare communication, healthcare technology, healthcare provider resources, healthcare professional networking, medical marketing solutions, medical industry partnerships, healthcare innovation, medical event management, medical consulting, medical education platforms, medical content distribution, medical research analytics, medical content, b2b, digital health communication, patient education platforms, medical research, pharmacy, digital media, healthcare partnerships, web search portals, libraries, archives, and other information services, healthcare digital media, medical brand management, market research, services, medical brand strategy, oncology, medical devices, healthcare content, healthcare data analytics, healthcare innovation partnerships, medical conferences, clinical progress reporting, healthcare marketing, digital health communication tools, event management, video production, medical publishing, healthcare events, medical content platforms, healthcare professional education, medical education, live events, virtual events, healthcare professionals, digital content, healthcare insights, medical affairs, multichannel strategy, expert-driven content, professional development, clinical research, therapeutic areas, biotechnology consulting, content distribution, cme accreditation, strategic alliances, policy advocacy, peer-reviewed journals, multimedia platform, oncology resources, digital healthcare, brand communication, data-driven marketing, audience engagement, education services, creative services, healthcare information, patient education, clinical trials, innovative solutions, medical communication, healthcare networking, thought leadership, research partnerships, pharmaceutical journalism, content curation, real-world evidence, community health, public health education, clinical practice guidelines, education, non-profit, distribution, professional training &amp; coaching, health care, health, wellness &amp; fitness, hospital &amp; health care, education management, events services, nonprofit organization management</v>
          </cell>
          <cell r="J758" t="str">
            <v>Cloudflare DNS, Mimecast, CloudFlare Hosting, Amazon AWS, Microsoft Office 365, Gmail, Google Apps, KnowledgeMarketing, CloudFlare, React Redux, Workday, Hubspot, Slack, DoubleClick, Apache, Mobile Friendly, WordPress.org, Google Dynamic Remarketing, Vimeo, Google Font API, Bootstrap Framework, DoubleClick Conversion, Workday Recruit, Google Tag Manager, AI, Taleo Applicant Tracking Systems (ATS), Microsoft Office, Claude, OpenAI, Workfront, Google Analytics, Google Ads, Ning, Next.js, React, CSS, TypeScript, Python, Fastapi, Ext JS, Serverless Framework, Docker, PostgreSQL, NeonCRM, Supabase, Amazon DynamoDB, SQLite, AWS Analytics, Lambda Cloud, API Gateway, AWS Secrets Manager, AWS Step Functions, AWS Cloud Development Kit (AWS CDK), Vercel, Salesforce, Bizzabo, DocuSign, Anthropic Claude, Gem, Cursor, Zedonk, Adobe, Microsoft Teams, Zoomdata, SAP, HTML Pro, Google AdWords Conversion, Excel4Apps, Microsoft PowerPoint, SQL, DatoCMS, Brightcove, iMovie, Adobe Premiere Pro, CapCut, Canva, YouTube, TikTok, Instagram, Meta Ads, LinkedIn Ads, Jira, Microsoft Transact-SQL, Apex, Flow, REST, Salesforce Sales Cloud, SOQL, OneTrust Tech Risk &amp; Compliance, ANGEL LMS, Linkedin Marketing Solutions, X, Facebook, Salesforce CRM Analytics</v>
          </cell>
          <cell r="O758">
            <v>236200000</v>
          </cell>
          <cell r="Q758" t="str">
            <v>MJH Life Sciences is the largest privately held, independent, full-service medical media company in North America, established in 1998 and based in Cranbury, New Jersey. With over 3,499 employees, the company operates globally, managing more than 65 brands and hosting 2,000 events. It attracts 7 million unique online visitors each month and has 2 million print readers.
The company offers a comprehensive range of services, including healthcare communication, continuing medical education, live and virtual events, video and audio production, and global medical affairs consulting. MJH Life Sciences serves a variety of stakeholders, including healthcare professionals, biotechnology startups, nonprofit organizations, and pharmaceutical innovators. The leadership, under Chairman and CEO Mike Hennessy Jr., focuses on transforming care from discovery to delivery, emphasizing values of service, integrity, innovation, and respect.</v>
          </cell>
          <cell r="R758">
            <v>1998</v>
          </cell>
        </row>
        <row r="759">
          <cell r="A759" t="str">
            <v>DexYP</v>
          </cell>
          <cell r="B759">
            <v>0</v>
          </cell>
          <cell r="C759">
            <v>5700</v>
          </cell>
          <cell r="D759" t="str">
            <v>information technology &amp; services</v>
          </cell>
          <cell r="F759" t="str">
            <v>http://www.linkedin.com/company/dexyp</v>
          </cell>
          <cell r="G759" t="str">
            <v>Grapevine</v>
          </cell>
          <cell r="H759" t="str">
            <v>Texas</v>
          </cell>
          <cell r="I759" t="str">
            <v>social media marketing, crm, payment processing, yellow pages advertising, marketing for small to mediumsized businesses, ppc, seo, sem, web design, mobile marketing, software development, consumer internet, consumers, internet, information technology &amp; services, marketing &amp; advertising, sales, enterprise software, enterprises, computer software, b2b, search marketing, marketing</v>
          </cell>
          <cell r="J759" t="str">
            <v>DNS Made Easy</v>
          </cell>
          <cell r="Q759" t="str">
            <v>DexYP, LLC was a leading American provider of local marketing solutions, formed in 2017 from the merger of Dex Media and YP Holdings. The company focused on delivering marketing and software solutions to small and medium-sized businesses across the United States, serving approximately 700,000 clients. DexYP was known for its comprehensive suite of services, including print directories, digital marketing tools, and an all-in-one management software called Thryvâ„ .
The company offered various services such as print yellow pages, online directories, reputation management, social media management, and business automation features. DexYP aimed to empower local businesses by providing them with digital tools and management software that helped them compete effectively in the market. In 2019, DexYP rebranded as Thryv Holdings, Inc., shifting its focus primarily to its SaaS platform for small and medium-sized businesses.</v>
          </cell>
          <cell r="R759">
            <v>1986</v>
          </cell>
        </row>
        <row r="760">
          <cell r="A760" t="str">
            <v>Atmel Corporation</v>
          </cell>
          <cell r="B760">
            <v>0</v>
          </cell>
          <cell r="C760">
            <v>4700</v>
          </cell>
          <cell r="D760" t="str">
            <v>semiconductors</v>
          </cell>
          <cell r="E760" t="str">
            <v>http://www.atmel.com</v>
          </cell>
          <cell r="F760" t="str">
            <v>http://www.linkedin.com/company/atmel-corporation</v>
          </cell>
          <cell r="G760" t="str">
            <v>San Jose</v>
          </cell>
          <cell r="H760" t="str">
            <v>California</v>
          </cell>
          <cell r="I760" t="str">
            <v>wireless solutions, automotive solutions, microcontroller solutions, embedded software studio 6, internet of things solutions, touch technology solutions, semiconductors, hardware, information technology, semiconductor manufacturing, low power devices, sensor interface ics, market diversification, supply chain resilience, cryptographic security, connectivity solutions, rf filters, medical devices, high-reliability components, iot connectivity, customer support, data converters, industrial communication standards, industrial communication, reference designs, environmental responsibility, modular memory solutions, chiplet ip integration, heterogeneous system design, chiplet test strategies, analog ics, digital signal controllers, timing modules, multi-die system design, advanced semiconductor packaging, security authentication ics, chiplet design verification, fpgas, iot edge devices, chiplet technology, security ics, power management, services, memory products, automotive safety ics, aerospace communication, timing and clock modules, chiplet innovation, multi-die architectures, product lifecycle management, aerospace-grade components, rf transceivers, fpga design, high-performance mcus, timing and clock systems, electronic components, wireless connectivity, chiplet reliability, rf components, design verification, system solutions, long-term shareholder value, industrial automation ics, chiplet design tools, sensor integration, consumer electronics, product migration, industrial automation, automated manufacturing, low power design, automotive-grade components, cryptography ics, chiplet ecosystem partners, global supply chain, automotive safety standards, energy efficiency solutions, multi-die system benefits, industry standards compliance, iot device security, power management ics, chiplet application markets, wireless communication, system-level integration, aerospace and defense, chiplet design challenges, high-speed data transfer, system integration, rf and microwave, chiplet cost reduction, strategic acquisitions, automotive electronics, industry standards, timing and synchronization, automotive safety certification, advanced packaging, memory-centric architectures, wireless protocols, modular semiconductor solutions, product innovation, chiplet manufacturing process, trusted platform modules, market leadership, motor drive control, supply chain management, chiplet scalability, sustainable technology, automotive mcus, high-reliability semiconductor, microcontrollers, timing solutions, chiplet industry collaboration, semiconductor and other electronic component manufacturing, aerospace components, industrial control systems, chiplet development tools, analog signal processing, chiplet package design, space-grade components, chiplet technology roadmap, chiplet industry trends, product longevity, microcontroller portfolio, chiplet productization, development tools, industrial iot platforms, radiation-hardened devices, sustainability solutions, chiplet industry standards, high-speed networking, low-voltage regulators, non-volatile memory solutions, chiplet verification, power modules, chiplet interface logic, system-on-chip (soc), innovation, heterogeneous integration, motor control solutions, security hardware, security solutions, digital signal processing, timing synchronization, iot solutions, industry certifications, chiplet design collaboration, embedded systems, chiplet performance enhancement, system-on-chip, automotive safety, product longevity support, power conversion, b2b, environmental sustainability, technology innovation, sensors and motor drive, wireless modules, chiplet simulation flows, chiplet assembly services, chiplet manufacturing paths, chiplet integration techniques, security authentication, power over ethernet, chiplet market adoption, energy management, high-growth markets, power supply solutions, automotive infotainment, chiplet ecosystem, self-contained chiplets, industrial iot, aerospace, wireless connectivity modules, automotive safety protocols, microprocessors, analog solutions, security products, microchip university, battery management, smart energy solutions, field programmable gate arrays, analog-to-digital converters, digital-to-analog converters, led drivers, sensors and motor drives, automotive products, industrial iot applications, data sheets, application center, evaluation boards, touchscreen controllers, real-time clocks, discrete components, component integration, networking technologies, emc and esd protection, high-reliability products, silicon carbide solutions, embedded controllers, memory management ics, clock and timing components, electric vehicle solutions, aerospace and defense solutions, hvac control solutions, smart building technologies, open vpx products, custom soc design, ethernet solutions, functional safety compliance, secure firmware solutions, api support, cloud integration, manufacturing, distribution, consumer_products_retail, transportation_logistics, energy_utilities, construction_real_estate, hospital &amp; health care, consumers, mechanical or industrial engineering, logistics &amp; supply chain, embedded hardware &amp; software, oil &amp; energy</v>
          </cell>
          <cell r="J760" t="str">
            <v>Akamai, Akamai DNS, Microsoft Office 365, Remote</v>
          </cell>
          <cell r="K760">
            <v>3560000000</v>
          </cell>
          <cell r="L760" t="str">
            <v>Merger / Acquisition</v>
          </cell>
          <cell r="M760">
            <v>3560000000</v>
          </cell>
          <cell r="N760">
            <v>42370</v>
          </cell>
          <cell r="Q760" t="str">
            <v>Atmel Corporation was a prominent designer and manufacturer of microcontrollers, capacitive touch solutions, advanced logic, mixed-signal components, nonvolatile memory, and RF components. With 35 years of experience, Atmel served various markets, including industrial, automotive, consumer, communications, and computing. The company was known for its expertise in embedded processing technologies and developed products suitable for harsh environments, emphasizing security and efficiency.
Atmel offered a diverse range of products, including AVR and ARM-based microcontrollers, capacitive touch solutions, and wireless connectivity components. Their development tools, such as Atmel Studio, supported a variety of projects and included features for debugging and programming. The company targeted sectors like automotive, industrial, smart energy, and aerospace, providing reliable and innovative solutions tailored to the needs of these industries. In 2016, Atmel was acquired by Microchip Technology, and its products are now available through Microchip.</v>
          </cell>
          <cell r="R760">
            <v>1984</v>
          </cell>
        </row>
        <row r="761">
          <cell r="A761" t="str">
            <v>International Mission of Mercy (IMM)</v>
          </cell>
          <cell r="B761">
            <v>0</v>
          </cell>
          <cell r="C761">
            <v>23000</v>
          </cell>
          <cell r="D761" t="str">
            <v>public relations &amp; communications</v>
          </cell>
          <cell r="E761" t="str">
            <v>http://www.immusa.org</v>
          </cell>
          <cell r="F761" t="str">
            <v>http://www.linkedin.com/company/international-mission-of-mercy-imm-</v>
          </cell>
          <cell r="G761" t="str">
            <v>Morristown</v>
          </cell>
          <cell r="H761" t="str">
            <v>New Jersey</v>
          </cell>
          <cell r="I761" t="str">
            <v>mental health, feeding programs, medicinesuppliesfocus, construction services, public relations &amp; communications services, humanitarian projects, crisis management, aid services, international aid, medical supplies, medical aid, aid outreach, long-term aid, aid support, crisis recovery, aid coordination, aid activities, medical equipment, disaster relief services, aid work, aid network, aid initiatives, aid beneficiaries, healthcare services, aid response, volunteer organization, aid assistance, education, humanitarian aid, vulnerable populations, emergency and other relief services, disaster response, aid delivery, elderly care, emergency response, community rebuilding, relief operations, aid relief, domestic disaster response, disaster recovery, community support, humanitarian services, medical team, aid logistics, community support services, international development, aid efforts, long-term rehabilitation, aid programs, disaster assistance, aid organization, disaster relief, rehabilitation, aid projects, aid distribution, public relations, food distribution, aid mission, services, clothing, nonprofit organization, crisis relief, orphan support, nutrition support, shelter provisions, clothing donations, psychological support, education aid, poverty alleviation, reconstruction services, volunteer programs, orphan care, emergency shelter, community reconstruction, nutritional supplementation, trauma care, hunger relief, global outreach, charitable donations, local communities, post-disaster recovery, need assessment, food security, healthcare access, disaster management, public health initiatives, volunteer opportunities, fundraising events, children support programs, food purveyors, environmental sustainability, cross-border assistance, mobilization of resources, community resilience, financial contributions, awareness campaigns, partnerships with ngos, nonprofit organization standards, board of trustees expertise, community education programs, rehabilitative services, cultural integration, awarding scholarships, aid distribution networks, community engagement, healthcare, non-profit, distribution, transportation &amp; logistics, hospital &amp; health care, health care, health, wellness &amp; fitness, international trade &amp; development, nonprofit organization management</v>
          </cell>
          <cell r="J761" t="str">
            <v>NSOne, Typekit, Google Tag Manager, YouTube, Remote</v>
          </cell>
          <cell r="Q761" t="str">
            <v>International Mission of Mercy (IMM), also known as International Mission of Mercy USA (IMMUSA), is a nonprofit organization founded in 1991 by Satish Mehtani. Based in Edison, New Jersey, IMM focuses on providing disaster relief to individuals affected by natural and man-made disasters worldwide. The organization operates comprehensive programs that include feeding initiatives, medical supplies and healthcare, mental health services, and construction efforts to rebuild communities.
IMM partners with food suppliers across various countries to feed over 10,000 people daily, catering to diverse population segments. It also offers medical assistance through a team of specialized physicians and addresses mental health needs following disasters. IMM has responded to significant events such as Hurricane Harvey, the 9/11 attacks, and the Nepal earthquake, demonstrating a commitment to long-term support for affected areas. The organization is governed by a board that includes community leaders and professionals from various fields.</v>
          </cell>
          <cell r="R761">
            <v>1991</v>
          </cell>
        </row>
        <row r="762">
          <cell r="A762" t="str">
            <v>doTERRA Wellness Advocate</v>
          </cell>
          <cell r="B762">
            <v>0</v>
          </cell>
          <cell r="C762">
            <v>5500</v>
          </cell>
          <cell r="D762" t="str">
            <v>health, wellness &amp; fitness</v>
          </cell>
          <cell r="F762" t="str">
            <v>http://www.linkedin.com/company/doterrawellnessadvocates</v>
          </cell>
          <cell r="G762" t="str">
            <v>Pleasant Grove</v>
          </cell>
          <cell r="H762" t="str">
            <v>Utah</v>
          </cell>
          <cell r="I762" t="str">
            <v>wellness &amp; fitness services, health, wellness &amp; fitness</v>
          </cell>
          <cell r="Q762" t="str">
            <v>doTERRA International, LLC produces and distributes high-quality CPTG Certified Pure Tested GradeÂ® essential oils and wellness products. Founded by health-care and business professionals, doTERRA aims to share the benefits of premium essential oils globally. The company emphasizes Co-Impact SourcingÂ®, ensuring products are developed with the highest standards of quality, purity, and safety.
As independent distributors, doTERRA Wellness Advocates educate and sell products both locally and online. They provide educational opportunities on essential oil usage for wellness and offer a chance to build a business through discounted purchases and sales. doTERRA's product range includes single essential oils, blends, personal care items, supplements, and diffusers, catering to both individual and professional wellness needs. The company has a vast network of over 4 million Wellness Advocates who promote these products through personal connections and online platforms.</v>
          </cell>
          <cell r="R762">
            <v>2008</v>
          </cell>
        </row>
        <row r="763">
          <cell r="A763" t="str">
            <v>Allscripts</v>
          </cell>
          <cell r="B763">
            <v>0</v>
          </cell>
          <cell r="C763">
            <v>4500</v>
          </cell>
          <cell r="D763" t="str">
            <v>information technology &amp; services</v>
          </cell>
          <cell r="F763" t="str">
            <v>http://www.linkedin.com/company/allscripts</v>
          </cell>
          <cell r="G763" t="str">
            <v>Chicago</v>
          </cell>
          <cell r="H763" t="str">
            <v>Illinois</v>
          </cell>
          <cell r="I763" t="str">
            <v>ehr, population health management, homecare automation, analytics &amp; intervention solutions, financial management &amp; operational solutions, professional services, revenue cycle management services, precision medicine, patient engagement, emergency dept, acute care ehr, document mgmt, managed services, eprescribing, electronic health records, supply chain, connectivity, care management, revenue cycle access management, revenue cycle amp access management, practice management, enterprise performance management, revenue cycle, referral mgmt, software development, professional training &amp; coaching, health care information technology, health care, health, wellness &amp; fitness, hospital &amp; health care, information technology &amp; services</v>
          </cell>
          <cell r="J763" t="str">
            <v>Route 53, Microsoft Office 365, Amazon AWS, Gmail, Google Apps, MailChimp SPF, Marketo, Atlassian Cloud, Leadfeeder, Hubspot, Bluekai, Microsoft Application Insights, Drift, React Redux, Amazon SES, AdRoll, Wistia, Google Tag Manager, Mobile Friendly, Google Analytics, Krux, DoubleClick, Google Dynamic Remarketing, Google Maps (Non Paid Users), YouTube, 33Across, New Relic, Facebook Custom Audiences, Cvent, CrazyEgg, Facebook Login (Connect), Adobe Media Optimizer, Linkedin Marketing Solutions, Google Font API, DoubleClick Conversion, ShareThis, Facebook Widget, Greenhouse.io, Bootstrap Framework, Cedexis Radar, DoubleClick Floodlight, SiteScout, FullStory, Akamai RUM, Google Maps, Vimeo, WordPress.org, reCAPTCHA, Salesforce, ASP.NET, Microsoft-IIS, Nginx, Android, Node.js, AI, Remote, IoT, Render</v>
          </cell>
          <cell r="K763">
            <v>100000000</v>
          </cell>
          <cell r="L763" t="str">
            <v>Other</v>
          </cell>
          <cell r="M763">
            <v>100000000</v>
          </cell>
          <cell r="N763">
            <v>42156</v>
          </cell>
          <cell r="Q763" t="str">
            <v>Veradigm Inc., formerly known as Allscripts, is a healthcare IT company based in Chicago, founded in 1986. The company specializes in electronic health records (EHR), practice management, and data-driven solutions for healthcare providers, hospitals, and other stakeholders. Veradigm has evolved through strategic acquisitions and a focus on integrated data systems and analytics, serving a vast network that includes 180,000 providers and 2,700 hospitals.
Veradigm offers a range of healthcare IT solutions aimed at enhancing clinical, financial, and operational efficiency. Their products include electronic health records, practice management tools, electronic prescribing, and platforms for patient engagement and care coordination. Additionally, they provide analytics and data services to improve healthcare quality and efficiency. The company is committed to connecting providers with patients and streamlining healthcare operations through its comprehensive portfolio.</v>
          </cell>
          <cell r="R763">
            <v>1986</v>
          </cell>
        </row>
        <row r="764">
          <cell r="A764" t="str">
            <v>Comcast Advertising</v>
          </cell>
          <cell r="B764">
            <v>0</v>
          </cell>
          <cell r="C764">
            <v>5000</v>
          </cell>
          <cell r="D764" t="str">
            <v>marketing &amp; advertising</v>
          </cell>
          <cell r="E764" t="str">
            <v>http://www.comcastadvertising.com</v>
          </cell>
          <cell r="F764" t="str">
            <v>http://www.linkedin.com/company/comcast-advertising</v>
          </cell>
          <cell r="G764" t="str">
            <v>New York</v>
          </cell>
          <cell r="H764" t="str">
            <v>New York</v>
          </cell>
          <cell r="I764" t="str">
            <v>data, media, technology, advertising services, multiscreen advertising, video advertising, data-driven advertising, audience targeting, addressable advertising, premium video inventory, campaign performance tracking, brand relevancy, sustainable business outcomes, healthcare advertising, automotive advertising, finance advertising, digital video solutions, first-party data insights, programmatic advertising, customer engagement, live sports advertising, streaming ad solutions, hyper-local targeting, cross-platform analytics, advertising technology, media solutions, customer demographics, competitive advertising landscape, innovative technology, entertainment experiences, targeted campaigns, audience insights, marketing strategies, advertising partnerships, industry-specific campaigns, tv advertising, addressable tv, tv measurement, programmatic buying, data privacy, consumer insights, cross-publisher solutions, premium video, content discovery, optimizing campaigns, media planning, audience reach, advertising spend, brand safety, tv analytics, viewability metrics, digital landscape, campaign performance, deterministic data, viewer engagement, real-time advertising, data integration, streaming platforms, traditional tv, programmatic transactions, impressions, advertising strategies, market trends, ad creative, target audience, consumer behavior, ad placements, reporting tools, interactive advertising, media ecosystem, performance metrics, ad fraud prevention, storytelling in ads, content strategy, measurement capabilities, industry initiatives, cross-device campaigns, b2b, services, marketing &amp; advertising, marketing strategy, enterprise software, enterprises, computer software, information technology &amp; services</v>
          </cell>
          <cell r="J764" t="str">
            <v>Google Cloud Hosting, Workday, Marketo, Salesforce, WP Engine, Mobile Friendly, Facebook Login (Connect), Bing Ads, reCAPTCHA, Google Tag Manager, Hotjar, WordPress.org, Qualtrics, Vimeo, Bizible, Remote, FreeWheel, .NET, ClearSaleing (eBay Enterprise), Spark, Delta, dbt, Databricks, Delta Lake, Apache Iceberg, AWS Trusted Advisor, Basis, eMaint CMMS, UPS, Tor, Elite Software HVAC Solution, Mulesoft, Apache Kafka, C#, Azure Linux Virtual Machines, ZoomInfo DaaS, Jira, GitHub, iManage, iManage Work, Litera CAM, Microsoft PowerShell, Postman, SQL, TypeScript, Vscode, HAProxy, Git, 24-7 Media, SailPoint IdentityIQ, Kubernetes, HELM, Act!, VMware SD-WAN, Route, AWS SDK for JavaScript, Python, go+, Azure Data Lake Storage, Microsoft Project, Smartsheet, Wowanalytics, SAS Enterprise Guide, CAT, Amazon DynamoDB, Amazon S3, Amazon Simple Queue Service (SQS), AngularJS, API Gateway, AWS Lambda, Elasticsearch, Google AdWords Conversion, MySQL, PostgreSQL, React, Redis, SNS, Amazon CloudWatch, Amazon EC2, Amazon EKS Anywhere, Aurora, Crystal Ball, CSS, Docker, ECS, HTML Pro, Javascript, Lambda Cloud, Microsoft Teams, Oracle Analytics Cloud, Adobe Photoshop, , Incorta, WMS, Siemens MRI, VNDLY, Microsoft Office, Cisco Integrated Services Routers, Snowflake, Aerospike, Microsoft Teams Rooms, ServiceNow, SailPoint, Microsoft Azure Monitor, , IBM Db2 for Linux, UNIX, and Microsoft Windows, Cisco VoIP, Webex, FreePBX, Delivra, Visio, Spiceworks IP Scanner, Trend Micro Smart Protection, Check Point SDP, JTL-Shop 3, REST, IDC, Bash, ArcGIS Spatial Analyst, Foxit PDF SDK, NTENT, Microsoft SQL Server Reporting Services, AT Internet, Data Analytics, MagnetVideo, Bazaarvoice, Google, Facebook, Twitter Advertising, Cisco Aggregation Services Routers, Cisco CX, Cisco DWDM, E-planning, Hi-Media Performance, Cisco VPN, Adobe Analytics, Adobe Target, Pinterest, TikTok, SAP, ABAP, 3M 360 Encompass - Health Analytics Suite, , Subversion, Cloud Foundry, Ciena 6500, RL Suite, AT&amp;T, Quip, home.pl, RabbitMQ, Amazon Web Services (AWS), Flow, Alteryx, Oracle BI Publisher, R, Tableau, Teradata, MongoDB, Django, VueJS, Delve, Jenkins, Mode, Axis, Genetec, Mag+, AutoCAD, SAP Concur, VMware vSphere, Microsoft Active Directory Federation Services, Mdt Marketing, Akamai CDN Solutions, Microsoft Windows Server 2012, Microsoft Excel, Microsoft PowerPoint, Microsoft.NET Core 3.1, Micro, ECircle (Teradata), MinIO, Amazon Redshift, SunGard K12 eSchool Plus, Amazon Elastic Load Balancing, Datadog, Looker, Terraform, GoCD, Hadoop HDFS, Gem, SharePoint, Connect, Communicator, Office365, Microsoft Power Platform, Microsoft Power Automate, Microsoft Power Apps, PowerBI Tiles, IBM HTTP Server, Dash, Avast Software, PHP, Google Cloud BigQuery, DotNetNuke, Redshift, Microsoft Dynamics, Infor ION, FUSION, Sophos MDR, Pipedrive, AI, AWS Step Functions, AWS Bedrock, Oracle Fusion Cloud Financials, ACL, GitHub Actions, TeamCity, Ansible, Prometheus, Grafana, ebs, Amazon Elastic File System (Amazon EFS), Route 53, Amazon Virtual Private Cloud (Amazon VPC), Amazon CloudFront, Athena, Amazon Kinesis, JFrog Artifactory, Fastapi, SS&amp;C, Google Cloud Platform, Looker Studio, Apache Subversion (SVN) Server on Ubuntu 18.04 LTS, Red Hat JBoss Enterprise SOA Platform, Amazon Associates, IBM ILOG CPLEX Optimization Studio, OneStream, Fidelity HSA, Apex, Salesforce VisualForce, Salesforce Lightning Web Components, OpenTable for Restaurants, jQuery, Angular, Confluence, Oracle Cloud, Airflow, Monte Carlo, Atex, TeamMate+, Hbase, Presto, Scala, Spark SQL, Spark Streaming, Yarn, Semrush, AWS Glue Data Catalog, Sizmek (MediaMind), Salesforce CRM Analytics, Oracle Cloud Infrastructure, Cassandra, Scylla, Bitnami AlertManager, OpenStack, Xcode, CocoaPods, National Instruments, SWIFT, SES, XCUITest, BlipTV, XGBoost, Open Neural Network Exchange (ONNX), Make, Spring, WhatCounts / Publicaster, Aha!, Articulate, Camtasia, Walkme, Microsoft 365, Adobe Creative Cloud, Adobe InDesign, Strato, Adobe Premiere Pro, Adobe After Effects, SAP HANA, Google AlloyDB for PostgreSQL, MicroStrategy, pandas, Aruba, Cisco Unified Intelligence Center, Cradlepoint, Fortinet, Juniper Networks SRX-Series Gateways, Pytest, eCentral, SAP Business Technology Platform, SAP ECC, SAP SuccessFactors, Wireshark, Selenium, SSMS Tools Pack, , Harmony Email &amp; Collaboration, IfByPhone, Flutter, Microsoft Entra ID, Infoblox DHCP, UniFi SDN, Juniper Networks SRX-Series Firewalls, MikroTik, D-Link Switches, Commscope Ruckus, Juniper Networks, SolarWinds, PRTG Network Monitor, Zabbix, Nagios, ArcGIS Image Server, HPE SimpliVity, Infoblox, NeuStar, Azure AD Notifications, Azure Active Directory B2C, ESET, CyberArk, Netwrix, Splunk, Apache Tomcat, Secured MVC Forum on Windows 2012 R2, Amazon Linux 2, Alteryx Machine Learning Cloud, Apache Hadoop HDFS, Copado, IGEL Endpoints, AWS WAF, AWS CloudFormation, ELK Stack, AWS Analytics, Azure Analysis Services, Node.js, Akamai, Copilot, DATAVERSE LTD, FlipHTML5, ServiceNow IntegrationHub, Intel, ServiceNow Event Management, ServiceNow Orchestration, Adobe Campaign, Adobe Journey Optimizer, Renaissance Accelerated Reader, UKG Pro Benefits Administration, ISO+â„¢, Cisco AppDynamics, Dell EMC SAN (Storage Area Network), OWASP Dependency-Check, Ning, OpenAPI, JWT, Coupa, SAP Ariba Platform, Docebo, Fortinet FortiGate, FortiManager, FortiAnalyzer, Hashicorp Packer, Azure Cloud Shell, Olo, Google Ad Manager, AWS VPN, Seeq, Excel4Apps, CSG, Microsoft Windows Server 2000, VMware ESXi, Atlan, Reltio Connected Data Platform, Microsoft Azure, AWS Direct Connect, Azure ExpressRoute, Ubuntu, Debian, CentOS, Red Hat, Azure Devops, Kiosked, Android, vSphere, Gerrit, Express, GoToAssist (FASTchat), Visual Studio, DBeaver, Boomtrain, SpingMetrics, GFI, Eyefinity OfficeMate, Twitter Ads, DocuSign, Microsoft Word, Spring Boot, Wider Planet, Amdocs, OneTrust Tech Risk &amp; Compliance, Vector, Oracle Hyperion Enterprise, Grafana Loki, Rancher Labs, Playwright, Argon CI/CD Security, Ekahau AI Pro, Gatling, Power BI Documenter, Ubiquiti Network Management System, Soap Media, Cisco BroadWorks, TSYS, Selenium WebDriver, Testng, Maven, Conversant, Amazon Managed Streaming for Apache Kafka (Amazon MSK), ZooKeeper, GitHub Copilot, Clarity, Microsoft Entity Framework, Taleo Applicant Tracking Systems (ATS), Masergy, AppDynamics, Lighthouse 360, Chrome, Respond, TCP TimeClock Plus, Octane, Amazon Elastic MapReduce (EMR), Gradle, Adobe Experience Manager, Workfront, Figma, Frame.io, C/C++, Frame, Couchbase, Elastic APM, GraphQL, AWS Managed Services, Avaya UCaaS, Salesforce Customer Data Platform (CDP), IBM Data Warehouse, Citrix Hypervisor, Amazon EC2 Container Service, OpenSCAP, AWS CloudHSM, Azure Blockchain Service, Neo4j, AWS Database Migration Service, BILL, NLP, Litera pdfDocs, AWS Control Tower, SAP Integration Suite, SAP Cloud Platform Integration, AWS Transfer for SFTP, Apache HTTP Server, Vlocity, Kronos, Security, PySpark, Thermo Scientific Chromeleon Chromatography Data System (CDS), NeoData, Visual Visitor, Verizon WAF, RSA SecurID Suite, Azure DDoS Protection, Cisco Secure Firewall Management Center, Siemens SIMATIC S7, Azure Data Lake Analytics, Ruby On Rails, Groovy, Dart, Asana, Biteable, Canva, Comcast, python celery, GitLab, VisualCron, Nokia, Huawei, SAP Landscape Management, enterprise edition, Oracle Essbase, Anaplan, BroadSoft, Genesys SIP, Next.js, Pulumi, AWS Secrets Manager, AWS CloudTrail, Carlson Software, CRM transformation assessment service for SAP Customer Experience, Google Analytics, Barracuda Spam Firewall, VMware, Vena, Microsoft Intune, ARES, F5 BIG-IP, FiberHome, WebOffice, BASE, Langchain, LlamaIndex, OpenAI, Salesforce CPQ, Adobe Experience Cloud, Salesforce Sales Cloud, Salesforce Marketing Cloud Intelligence (formerly Datorama), Adobe Real-Time CDP, SAP Analytics Cloud, SAP S/4HANA, Oracle Cloud EPM, Adobe, Cisco WebEx Teams, IXL, Sales Cloud Einstein, Amazon Managed Workflows for Apache Airflow (MWAA), Salesforce Email Studio, QMetry Automation Studio, Salesforce Journey Builder, AMP, Cisco Meraki SD-WAN, GoSecure Titan Managed Security Platform, Cucumber, Microsoft Fabric, Snow, DAX, Avid ISIS, Axios International, .GIS, Zendesk, Azure API Management, Amazon Kinesis Data Analytics, Microsoft Dynamics 365 Customer Voice, Avaya Aura, ADTRAN, Zoom Phone, OpenText Contact Center Analytics, Delivr, Google Cloud Pub/Sub, OpenLDAP, PyTorch, TensorFlow, Flash Appointments, SentenceTransformers, BERT, ChatGPT, Cision, Palo Alto Networks VM-Series Virtual Firewall, Dassault SOLIDWORKS, Brocade Switches, Kibana, Unity 3D Web Player, FIS, Hibernate, Bootstrap, Material UI, Segment, Junos OS, Arista EOS, Junip, Perl, InfluxDB, Yocto, Slack, Kong Insomnia, Gravitee.io, Apache Atlas, Derwent Innovation, Apache, Century Interactive, BMC Compuware File-AID, Epicor Eclipse, requests, Apache Spark, VLAN, React Router, Switch Concepts, CyberArk Application Identity Manager, CPI, Gorilla Nation, Oracle Communications Session Border Controller (SBC), Palo Alto Next-Generation Firewall (NGFW), erwin Data Modeler, SAP PowerDesigner, Box, GoSystem Tax RS, Salesforce Lightning, ASP.NET, HTML5 Maker, SS&amp;C Geneva, Postpresso, Canon Printers, SiteMinder, Azure Active Directory, Duo Security, Neogov HRMS, Oracle Fusion Cloud ERP, Informatica, Avaya, AMD Xilinx, Cisco Meraki, Redux, FigJam, Acme Packet, Kotlin, SAP Data Quality Management, microservices for location data, Akamai Connected Cloud (formerly Linode), Apache Parquet, AVRO, Beats, Hive, Keras, Logstash, Puppet, scikit-learn, YouTube, Conviva Operational Data Platform, Quantum Metric, JUnit, OpenTelemetry, Appier AIRIS (formerly Woopra), RISA, Cypress, Amazon Personalize, OpenSearch, Oracle Hospitality OPERA Sales and Catering, Cerner Millennium, Akamai App &amp; API Protector</v>
          </cell>
          <cell r="Q764" t="str">
            <v>Comcast Advertising is a leader in multiscreen TV advertising, helping brands connect with audiences across traditional television and streaming platforms. Based in Philadelphia, Pennsylvania, and part of Comcast, the company operates over 50 offices in the U.S. and has expanded globally. Founded in 1963, Comcast Advertising offers data-driven advertising solutions that leverage first-party data from millions of households for precise audience targeting.
The company provides a range of services, including media planning and buying for both traditional and streaming TV, campaign execution through its FreeWheel technology platform, and creative support for ad content development. Comcast Advertising also offers robust reporting and performance measurement tools to track campaign effectiveness. Its specialized solutions, like Universal Ads, enable brands of all sizes to access premium video advertising easily. The company serves a diverse clientele, including advertisers, agencies, publishers, and industry stakeholders, focusing on delivering impactful advertising across various media channels.</v>
          </cell>
          <cell r="R764">
            <v>2019</v>
          </cell>
        </row>
        <row r="765">
          <cell r="A765" t="str">
            <v>The Larry H. Miller Company</v>
          </cell>
          <cell r="B765">
            <v>0</v>
          </cell>
          <cell r="C765">
            <v>3000</v>
          </cell>
          <cell r="D765" t="str">
            <v>financial services</v>
          </cell>
          <cell r="E765" t="str">
            <v>http://www.lhm.com</v>
          </cell>
          <cell r="F765" t="str">
            <v>http://www.linkedin.com/company/the-larry-h-miller-company</v>
          </cell>
          <cell r="G765" t="str">
            <v>Sandy</v>
          </cell>
          <cell r="H765" t="str">
            <v>Utah</v>
          </cell>
          <cell r="I765" t="str">
            <v>sports ownership, corporate governance, water conservation efforts utah, senior care, infant and toddler exhibit renovation, sustainable urban development, healthcare, diversified holdings, healthcare sector, advanced health care acquisition, hospice, advertising, major league baseball utah, mlb expansion campaign utah, sports, sports franchise, power district development, philanthropic initiatives, sustainable practices, customer experience, utah water conservation, daybreak master-planned community, real estate acquisitions, sustainable growth, real estate portfolio, philanthropy in utah, construction management, healthcare investments, family investment, investment management, founder-led businesses, family leadership, real estate projects, water education initiatives, strategic investments, strategic growth, power district salt lake city, community resource events utah, megaplex theatres, assisted living, community building, cultural initiatives, sustainable community planning, water ways utah, long-term growth, entertainment, customer service, cultural enrichment, healthcare services, long-term value, business leadership, real estate, cultural enrichment utah, business growth, community engagement, antelope island learning center, community development, sustainability, entertainment venues, sports franchise ownership, salt lake city real estate, sports franchise management, cultural and community initiatives, family business, community impact projects, water conservation projects utah, utah business, community projects, diversified portfolio, investment portfolio, sustainable development, utah sports development, long-term investment, portfolio management, salt lake city baseball fields, financial services, family-owned investment, philanthropic giving, patient capital, real estate development, long-term value creation, lessors of nonresidential buildings (except miniwarehouses), b2b, daybreak community, theatre operations, thanksgiving point donations, sports and entertainment, philanthropy, real estate investment, automotive retail, services, salt lake city real estate boom, community impact, utah jazz ownership, investment, employee empowerment, integrity, hard work, stewardship, personal growth, major league baseball, miller family, charity, housing development, community initiatives, team culture, market growth, financial investment, vehicle sales, media acquisition, sports management, education foundation, home building, water conservation, development projects, customer relationships, continuous improvement, business strategy, franchise growth, charitable contributions, finance, education, non-profit, energy &amp; utilities, construction &amp; real estate, health care, health, wellness &amp; fitness, hospital &amp; health care, environmental services, renewables &amp; environment, nonprofit organization management</v>
          </cell>
          <cell r="J765" t="str">
            <v>Salesforce, Rackspace MailGun, Outlook, WP Engine, Atlassian Cloud, Campaign Monitor, Slack, TikTok, Instagram, X, Facebook, Microsoft Office, Google Workspace, QuickBooks, Git, NetSuite, Quip, Postpresso, Wordpress, Adobe Photoshop, HTML Pro, Salesforce CRM Analytics, CAT, Kore.AI, Google, Google Ads, Meta Ads Manager, Linkedin Marketing Solutions, caterease, Zoho, Vista, Python, Snowflake, AWS Analytics, Control-M, Power BI Documenter, Google Docs, Klaviyo, Marketo, MailChimp, Endpoint Protection, Siemens SIMATIC S7, .NET, Yardi, PowerBI Tiles, SQL, Microsoft SQL Server Reporting Services, IBM InfoSphere Change Data Capture, Eyefinity OfficeMate, Gem, Webtraxs, Adobe Creative Suite, Figma</v>
          </cell>
          <cell r="O765">
            <v>4400000000</v>
          </cell>
          <cell r="Q765" t="str">
            <v>The Larry H. Miller Company is a family investment firm established in 1979 by Larry H. and Gail Miller. It began as a single Toyota dealership in Murray, Utah, and has since expanded into a diverse portfolio that includes real estate, healthcare, sports and entertainment, and various investments. The company is dedicated to enriching lives through business leadership, community building, and philanthropy.
Over the years, the firm has developed significant ventures, such as the ownership of the Utah Jazz NBA team and the Delta Center, along with various real estate projects and healthcare initiatives. The company emphasizes personal growth, customer care, and community involvement, aiming to be a great place to work and do business. With a legacy in automotive services, it continues to maintain connections to the industry, focusing on financing and guest-centric services.</v>
          </cell>
          <cell r="R765">
            <v>1979</v>
          </cell>
        </row>
        <row r="766">
          <cell r="A766" t="str">
            <v>Universal Destinations &amp; Experiences</v>
          </cell>
          <cell r="B766">
            <v>0</v>
          </cell>
          <cell r="C766">
            <v>29000</v>
          </cell>
          <cell r="D766" t="str">
            <v>entertainment</v>
          </cell>
          <cell r="E766" t="str">
            <v>http://www.universaldestinationsandexperiences.com</v>
          </cell>
          <cell r="F766" t="str">
            <v>http://www.linkedin.com/company/universal-destinations-experiences</v>
          </cell>
          <cell r="G766" t="str">
            <v>Orlando</v>
          </cell>
          <cell r="H766" t="str">
            <v>Florida</v>
          </cell>
          <cell r="I766" t="str">
            <v>entertainment providers, retail, microsoft partnership, entertainment industry, amusement and theme parks, merchandise sales, tourism, franchise attractions, universal orlando resort, technological innovation, predictive maintenance, immersive experiences, attraction technology, minionland, franchise-based attractions, resorts, data-driven guest services, universal studios hollywood, advanced attractions, franchise merchandise, entertainment, real-time data analysis, predictive maintenance technology, global theme park network, themed lands, immersive storytelling, technology in theme parks, gaming opportunities, entertainment experiences, theme park operations, epic universe, technological innovation in entertainment, interactive experiences in parks, customer experience, amusement parks and arcades, visitor engagement, guest satisfaction, resort management, data analytics, global attractions, culinary experiences, azure data explorer, universal studios japan, storytelling in entertainment, theme parks, super nintendo world, family entertainment, amusement attractions, resort experiences, themed experiences, vacation packages, roller coasters, family fun, live shows, interactive rides, water parks, character experiences, hospitality services, event planning, holiday celebrations, seasonal events, food and beverage, merchandise shopping, guest services, travel accommodations, safety protocols, guest experiences, ticketing options, vip experiences, adventure sports, educational programs, concerts, nighttime events, special offers, transportation services, photo opportunities, group discounts, birthday celebrations, online reservations, annual passes, mobile apps, interactive games, location-based experiences, customizable itineraries, virtual experiences, sustainability initiatives, cultural events, themed dining, travel tips, customer support, social media engagement, community involvement, b2c, consumer products &amp; retail, amusement parks &amp; arcades, recreational facilities &amp; services, facilities services, events services, food &amp; beverages, consumer goods, consumers</v>
          </cell>
          <cell r="J766" t="str">
            <v>Akamai, Akamai DNS, Microsoft Office 365, Amazon AWS, Omniture (Adobe), Adobe Marketing Cloud, OneTrust, Slack, Emma, DoubleClick Floodlight, Flashtalking, Visual IQ, SOASTA, Facebook Widget, Bing Ads, Google Tag Manager, Twitter Advertising, Google Analytics, Yahoo Analytics, Facebook Custom Audiences, Adobe Media Optimizer, YouTube, Mobile Friendly, WordPress.org, DoubleClick, Facebook Login (Connect), Yahoo Ad Manager Plus, Google Maps (Non Paid Users), Google Font API, Google Maps, Nginx, Apache, BugHerd, MediaMath, New Relic, Tint, Sizmek (MediaMind), Vimeo, Google AdWords Conversion, Kenexa, Typekit, Remote</v>
          </cell>
          <cell r="O766">
            <v>8617000000</v>
          </cell>
          <cell r="Q766" t="str">
            <v>Universal Destinations &amp; Experiences (UDX) is the theme park and entertainment division of NBCUniversal, a subsidiary of Comcast, based in Orlando, Florida. The company operates world-class theme parks and resort properties around the globe, providing innovative entertainment experiences inspired by popular films, television shows, and characters. UDX was rebranded from Universal Parks &amp; Resorts in March 2023 to reflect its broader focus on diverse entertainment offerings.
With approximately 29,000 employees and generating $2.6 billion in revenue, UDX operates five theme parks and has three additional parks in development in Frisco, Texas; Subic Bay; and Bedford, England. The company offers a wide range of services, including theme parks and attractions, hotel and resort accommodations, travel packages, culinary experiences, live entertainment, and gaming. UDX aims to immerse guests in cinematic worlds, allowing them to experience their favorite films in engaging and interactive ways.</v>
          </cell>
        </row>
        <row r="767">
          <cell r="A767" t="str">
            <v>Supplemental Health Care</v>
          </cell>
          <cell r="B767">
            <v>0</v>
          </cell>
          <cell r="C767">
            <v>3000</v>
          </cell>
          <cell r="D767" t="str">
            <v>staffing &amp; recruiting</v>
          </cell>
          <cell r="E767" t="str">
            <v>http://www.shccares.com</v>
          </cell>
          <cell r="F767" t="str">
            <v>http://www.linkedin.com/company/shccares</v>
          </cell>
          <cell r="G767" t="str">
            <v>Cottonwood Heights</v>
          </cell>
          <cell r="H767" t="str">
            <v>Utah</v>
          </cell>
          <cell r="I767" t="str">
            <v>managed services provider, travel nurses, physicians, therapy professionals, registered nurse, health care travelers, occupational therapists, speech language pathologists, recruitment process outsourcing, contingent staffing, special education, nurse practitioners, prn pool management, healthcare workforce solutions, rn, physician assistants, nursing professionals, respiratory therapists, school therapy, radiology, medical imaging, paraprofessionals, travel nursing, slps, physical therapists, health care workforce solutions, healthcare staffing, staffing solutions, school nursing, mobile staffing app, correctional health, managed services programs, patient care hours, healthcare staffing expertise, ambulatory care staffing, long-term care, 24/7 support, talent management, healthcare industry leader, healthcare professionals, workforce solutions, healthcare talent solutions, patient care, healthcare workforce management, government, home health staffing, education staffing, healthcare recruitment, healthcare staffing services, healthcare staffing company, long-term care staffing, talent acquisition, government healthcare, healthcare facilities, hospice staffing, healthcare staffing excellence, local nursing, healthcare staffing leader, healthcare, behavioral health staffing, ai-powered staffing, mobile staffing platform, client satisfaction, allied health staffing, healthcare staffing awards, employee benefits, b2b, temporary help services, behavioral health, healthcare staffing industry, healthcare staffing innovation, correctional health staffing, tech-enabled workforce, services, ai staffing platform, talent placement, healthcare staffing support, direct sourcing, healthcare technology, ambulatory care, healthcare staffing network, talent satisfaction, mental health staffing, home health, hospice care, occupational therapy, physical therapy staffing, correctional health services, government healthcare staffing, nurse recruitment, workforce management, nursing jobs, special education staffing, rehabilitation services, job placement services, healthcare employment, care coordination, clinical staffing, nursing specialties, community healthcare, licensed practical nurses, certified nursing assistants, personal development, healthcare partnerships, staffing technology, mobile app for healthcare, job seeker support, nursing career advancement, occupational health, acute care staffing, staffing agencies, healthcare innovation, medical staffing, hospital staffing, healthcare solutions, education, medical practice, hospital &amp; health care, long term care, health care, health, wellness &amp; fitness, staffing &amp; recruiting</v>
          </cell>
          <cell r="J767" t="str">
            <v>Sendgrid, Outlook, Microsoft Office 365, CloudFlare Hosting, React, Hubspot, Slack, Vimeo, YouTube, Facebook Widget, Facebook Login (Connect), Greenhouse.io, Google Play, FullStory, Mobile Friendly, WordPress.org, Facebook Custom Audiences, Google Maps (Non Paid Users), Google Maps, Google Tag Manager, Nginx, Remote</v>
          </cell>
          <cell r="O767">
            <v>230000000</v>
          </cell>
          <cell r="Q767" t="str">
            <v>Supplemental Health Care (SHC) is a healthcare staffing provider based in Salt Lake City, Utah, with over 40 years of experience. The company connects nurses, therapists, behavioral health professionals, educators, and other clinicians to opportunities across the U.S. in various sectors, including behavioral health, education, and healthcare services.
Founded as a regional behavioral health travel nursing agency, SHC has grown to support a wide range of care settings, including home health, hospice, skilled nursing, and correctional health. The company offers comprehensive workforce solutions, including per diem, travel, and permanent staffing models, as well as Managed Service Programs (MSPs) and Direct Sourcing platforms. SHC utilizes its proprietary SHC WeConnect platform, which features a talent mobile app and AI-driven data intelligence, to enhance the hiring process. The company is committed to clinician career growth and operational efficiency for its clients, delivering millions of hours of care annually.</v>
          </cell>
          <cell r="R767">
            <v>1984</v>
          </cell>
        </row>
        <row r="768">
          <cell r="A768" t="str">
            <v>Marsden Services</v>
          </cell>
          <cell r="B768">
            <v>0</v>
          </cell>
          <cell r="C768">
            <v>10000</v>
          </cell>
          <cell r="D768" t="str">
            <v>facilities services</v>
          </cell>
          <cell r="E768" t="str">
            <v>http://www.marsden.com</v>
          </cell>
          <cell r="F768" t="str">
            <v>http://www.linkedin.com/company/marsden</v>
          </cell>
          <cell r="G768" t="str">
            <v>Saint Paul</v>
          </cell>
          <cell r="H768" t="str">
            <v>Minnesota</v>
          </cell>
          <cell r="I768" t="str">
            <v>uniformed security services, building services, restoration services, window washing, specialty services, routine janitorial, specialty floor programs, leed consulting, investigative services, hvac, scientific calibration, remediation services, disinfection services, hvac services, health and safety, emergency preparedness, quality service, organic waste diversion, multi-site management, sustainable waste management, community outreach, facility upgrades, local brands, customer satisfaction, biohazard remediation, industry standards, healthcare services, facility management, green cleaning, client solutions, client management, community engagement, market expansion, building repairs, employee development, healthcare facility cleaning, sustainability, integrated services, disaster response planning, industrial cleaning, technological innovation, services, facility cleaning, community programs, security services, green building practices, local service teams, janitorial services, facilities services, specialty cleaning, operational efficiency, hvac repair, service customization, facility optimization, client-focused solutions, cleaning, organic materials composting, b2b, cleaning technology, airborne pathogen deactivation, air quality improvement, client diversity, national reach, strategic acquisitions, maintenance technicians, disinfection, large venue cleaning, national provider, sustainable growth, organic waste recycling, corporate culture, cleaning services, security patrols, relationship building, private ownership, safety protocols, employee engagement, consulting, property management, community involvement, client retention, disaster recovery, emergency response, building maintenance, service excellence, charitable giving, vendor partnerships, airborne pathogen control, community giving, facility lifecycle management, facility operations, facility safety audits, cost savings, community support, leed stadium services, biohazard cleanup, environmental services, facility safety standards, disinfecting services, relationship-driven, janitorial, air quality management, event venue sanitation, sustainable practices, customized facility solutions, air decontamination, organic waste management, facility services, strategic growth, multi-service provider, disinfection compliance, covid-19 disinfection, cost efficiency, large-scale sanitation, integrated facility services, disaster recovery services, municipal facility services, vendor consolidation, facility consulting, commercial cleaning, air purification, multi-site coordination, security, mechanical services, facility maintenance, event venue services, workplace safety, equipment maintenance, custodial services, disinfecting protocols, employee wellbeing, quality assurance, client relations, workplace hygiene, environmental sustainability, risk mitigation, safety compliance, professional staffing, training and development, employee training, workforce management, client satisfaction, team collaboration, operational support, business continuity, technical services, site coordination, preventive maintenance, strategic planning, cross-training programs, healthcare, non-profit, health &amp; safety, health care, health, wellness &amp; fitness, hospital &amp; health care, renewables &amp; environment, enterprise software, enterprises, computer software, information technology &amp; services, training &amp; development, nonprofit organization management</v>
          </cell>
          <cell r="J768" t="str">
            <v>Salesforce, Outlook, Microsoft Office 365, WP Engine, Atlassian Cloud, Webflow, Slack, Active Campaign, reCAPTCHA, Gravity Forms, WordPress.org, Google Tag Manager, Mobile Friendly, Remote, ACL, Elite Software HVAC Solution, ESET, Jack Henry Yellow Hammer, Less, REST, SHL, Star, Tor, Tyk, Procore, SharePoint, Microsoft Office, Act!, SES, TSYS, Air, TripleLift, Compressor, Freelance Distributed Control System (DCS), Quip, Microsoft Excel, WebOffice, Groove, Gauges, Zendesk, Commerce Hub, Concur, Salesforce CRM Analytics, Buffer, Ning, UKG Dimensions Hourly Timekeeping, Revit, AutoCAD, Onehub, IBM Operational Decision Manager (ODM), ABB Distributed Control Systems (DCS), PegaRULES Process Commander (PRPC), Spreadsheet Server by insightsoftware, LEAP, Postpresso</v>
          </cell>
          <cell r="O768">
            <v>14500000</v>
          </cell>
          <cell r="Q768" t="str">
            <v>Marsden Services is a full-spectrum facility services provider established in 1952 and headquartered in Minneapolis, Minnesota. Originally founded as Marsden Building Maintenance, the company has grown significantly through both organic expansion and acquisitions, becoming one of the largest privately held firms in the U.S. It operates in 47 states through a network of wholly owned local companies, offering a wide range of services including janitorial, security, HVAC, emergency response, disinfection, building maintenance, and specialty services.
The company emphasizes a relationship-driven approach, focusing on local dedication within a national framework. Marsden's services are tailored to meet client needs, evolving from core janitorial offerings to comprehensive facility solutions. With a commitment to making workplaces cleaner, safer, and more productive, Marsden has achieved substantial growth, with recent revenues around $600 million. The leadership, under CEO Mark Mingo since 2002, continues to drive the company's mission and values of empathy and integrity.</v>
          </cell>
          <cell r="R768">
            <v>1952</v>
          </cell>
        </row>
        <row r="769">
          <cell r="A769" t="str">
            <v>Starr</v>
          </cell>
          <cell r="B769">
            <v>0</v>
          </cell>
          <cell r="C769">
            <v>3100</v>
          </cell>
          <cell r="D769" t="str">
            <v>insurance</v>
          </cell>
          <cell r="E769" t="str">
            <v>http://www.starrcompanies.com</v>
          </cell>
          <cell r="F769" t="str">
            <v>http://www.linkedin.com/company/starr-insurance</v>
          </cell>
          <cell r="G769" t="str">
            <v>New York</v>
          </cell>
          <cell r="H769" t="str">
            <v>New York</v>
          </cell>
          <cell r="I769" t="str">
            <v>insurance, financial services, investments, real estate, risk transfer, customer service, insurance claims processing, insurance data security, energy, corporate insurance, client engagement, insurance products, insurance product development, underwriting technology, international insurance programs, insurance process automation, insurance risk assessment, insurance policy customization, accident insurance, industry risk expertise, property insurance, market expertise, digital insurance, government, aviation, marine risk solutions, high-value insurance, insurance solutions, specialty risk coverage, insurance underwriting, digital insurance platforms, business insurance, insurance partnerships, insurance customer service, global insurance network, risk management, insurance market analysis, insurance platform, insurance services, b2b, insurtech integration, insurance regulation, excess casualty coverage, global insurance, energy insurance, marine, industry-specific insurance, global risk mitigation, specialty coverages, digital platform, excess casualty, insurance claims, insurance technology, insurance market, marine insurance, casualty insurance, energy sector insurance, insurance innovation, risk mitigation, insurance digitalization, insurance industry, client base, property and casualty, insurance compliance, aviation insurance, construction, insurance product innovation, multi-national insurance, insurance policy management, reinsurance carriers, services, health, underwriting, customer experience, insurtech, claims handling, financial strength, complex risk management, health insurance, insurance distribution, risk transfer solutions, digital claims, risk assessment, risk consulting services, insurance subsidiaries, global presence, excess casualty insurance, international markets, insurance analytics, insurance provider, market leader, insurance automation, insurance data, custom insurance programs, risk assessment tools, insurance technology solutions, risk analytics tools, client services, insurance claims automation, claims management, risk analytics, specialty insurance markets, aviation risk management, commercial property insurance, travel insurance, crisis management, cyber risk insurance, workers' compensation, federal employee insurance, general liability insurance, environmental liability, product recall insurance, kidnap and ransom insurance, contractor pollution insurance, construction insurance, business travel insurance, food and beverage insurance, professional liability insurance, political risk insurance, extended warranty insurance, financial lines insurance, professional services insurance, loss control services, business interruption insurance, inland marine insurance, employer liability insurance, general property insurance, construction builders risk, cyber defense insurance, accident and health coverage, crisis24 partnership, insurance broker services, subrogation policies, insurance coverage optimization, market expansion, global insurance solutions, custom underwriting solutions, insurance product differentiation, corporate insurance policies, finance, distribution, transportation &amp; logistics, energy &amp; utilities, construction &amp; real estate, workers compensation</v>
          </cell>
          <cell r="J769" t="str">
            <v>Mimecast, Microsoft Office 365, Microsoft Azure Hosting, StackAdapt, Slack, Salesforce, Microsoft Azure, Magento, Google Tag Manager, reCAPTCHA, Hotjar, Squarespace ECommerce, AddThis, Typekit, Google Analytics, Backbone JS Library, Facebook Comments, Yandex Metrica, Google Font API, WordPress.org, ASP.NET, Workday Recruit, SiteCore, Woo Commerce, Mobile Friendly, Google Analytics Ecommerce Tracking, Zopim, Facebook Widget, Bootstrap Framework, Google translate API, Google AdSense, Facebook Login (Connect), Facebook Custom Audiences, AI, Remote, Specflow, Microsoft Office, Workday, SQL, Microsoft Excel, Netlify, IBM Data Warehouse, Gem, .NET, Avaya, Power BI Documenter, ServiceNow, Freshworks, AWS Trusted Advisor, Microsoft Azure Monitor, Google Cloud, PowerBI Tiles, Google AdWords Conversion, Lucidworks Fusion, Ning, Stormshield, Jira Service Desk, Star, Clearwater Analytics, BMC Helix ITSM, Microsoft Intune Enterprise Application Management, Microsoft Teams, SolarWinds, SysTrack Digital Experience Monitoring, FLIR, UltraTax CS, BMC Helix Remedyforce, Pega CRM Suite, Eclipse, Databricks, Snowflake, Spark, Microsoft Word, Microsoft PowerPoint, Excel4Apps, Outlook, Pega Robotic Process Automation, Anaplan</v>
          </cell>
          <cell r="O769">
            <v>249812000</v>
          </cell>
          <cell r="Q769" t="str">
            <v>Starr Insurance Companies is a global insurance and investment organization with a rich history dating back to 1919 in Shanghai. The company operates as a leading international commercial insurance firm, serving clients in over 170 countries across five continents. Starr is known for its comprehensive range of insurance coverages, including property, casualty, and accident &amp; health insurance, as well as specialty coverages like aviation, marine, and energy insurance.
With strong financial credentials, Starr reports $11.9 billion in gross written premium and $41.1 billion in total assets. The company holds an "A" (Excellent) rating from A.M. Best and an "A+" (Strong) rating from Standard &amp; Poor's. Starr caters to a diverse clientele, from multinational corporations to small businesses, and emphasizes an agile approach with accessible leadership. The company is led by Maurice R. Greenberg, who has extensive experience in the insurance and financial services industry.</v>
          </cell>
          <cell r="R769">
            <v>1919</v>
          </cell>
        </row>
        <row r="770">
          <cell r="A770" t="str">
            <v>Barclays Bank US</v>
          </cell>
          <cell r="B770">
            <v>0</v>
          </cell>
          <cell r="C770">
            <v>3300</v>
          </cell>
          <cell r="D770" t="str">
            <v>financial services</v>
          </cell>
          <cell r="E770" t="str">
            <v>http://www.barclaysus.com</v>
          </cell>
          <cell r="F770" t="str">
            <v>http://www.linkedin.com/company/barclaysbankus</v>
          </cell>
          <cell r="G770" t="str">
            <v>Wilmington</v>
          </cell>
          <cell r="H770" t="str">
            <v>Delaware</v>
          </cell>
          <cell r="I770" t="str">
            <v>banking innovation, financial markets, digital transformation, digital banking solutions, retail, financial innovation, financial services, capital markets services, data security, banking operations, innovation, banking expansion, payment processing, banking services, asset management, trading services, banking history, banking, b2c, data analytics, customer service, e-commerce, b2b, commercial banking, corporate banking, digital banking, banking strategy, investment solutions, mergers and acquisitions, financial technology, banking industry, customer experience, fraud detection, banking sector, risk management, trade finance, financial performance, private banking, payment solutions, asset management solutions, capital markets, global banking, u.s. banking, banking products, mobile app, mergers and acquisitions advisory, wealth management, sustainability, banking clients, client services, d2c, financial advisory, investment banking, services, banking solutions, banking technology, credit cards, savings accounts, cds, personal loans, financial goals, online banking, customer support, rewards programs, no annual fee, fixed rate loans, bonus points, bonus miles, secure account access, buried fees, automatic payments, balance transfers, contactless payments, interest rates, financial education, credit score management, identity protection, digital wallet, no hidden charges, investments, online account management, credit card offers, banking partnerships, promotional offers, customer satisfaction, accessible banking, easy payment options, budgeting tools, money management, consumer banking, financial solutions, fixed annual percentage rate, invitation-only offers, no origination fees, self-service options, community support, banking innovations, transaction alerts, financial security, customer loyalty, finance, computer &amp; network security, information technology &amp; services, consumer internet, consumers, internet, mergers &amp; acquisitions, finance technology, investment management, environmental services, renewables &amp; environment, financial consulting, consulting, management consulting</v>
          </cell>
          <cell r="J770" t="str">
            <v>Akamai, Akamai DNS, Microsoft Office 365, NSOne, Frontbridge, ExactTarget, Omniture (Adobe), Adobe Marketing Cloud, The Trade Desk, Adobe CQ, Slack, AppDynamics, Bootstrap Framework, LiveRamp, Facebook Custom Audiences, DoubleClick Floodlight, Facebook Widget, DoubleClick, Mobile Friendly, Facebook Login (Connect), DoubleClick Conversion, Google Dynamic Remarketing, OpinionLab, Adobe Media Optimizer, Google Tag Manager, Scene7, iTunes, Google Play, Apache, Remote, AI, Circle</v>
          </cell>
          <cell r="Q770" t="str">
            <v>Barclays Bank US is the American division of Barclays PLC, a prominent global financial institution with roots dating back to 1690. Established in the U.S. in 1965, Barclays Bank US operates retail banking services on both coasts and focuses on corporate and investment banking.
The bank offers a wide range of financial services, including personal banking products like checking and savings accounts, credit cards, and consumer loans. It also provides corporate clients with lending, capital markets, advisory, and risk management services. Additionally, Barclays Bank US delivers wealth and investment management solutions, catering to individual investors and institutional clients.
Barclays is committed to innovation and sustainability, actively supporting the energy transition and climate technology investments. This dedication reflects its role as a forward-thinking financial institution, aiming for net-zero goals by 2050 while serving a diverse customer base.</v>
          </cell>
        </row>
        <row r="771">
          <cell r="A771" t="str">
            <v>Upwork, Fiverr, PeoplePerHour</v>
          </cell>
          <cell r="B771">
            <v>0</v>
          </cell>
          <cell r="C771">
            <v>3600</v>
          </cell>
          <cell r="D771" t="str">
            <v>market research</v>
          </cell>
          <cell r="F771" t="str">
            <v>http://www.linkedin.com/company/upwork-fiverr</v>
          </cell>
          <cell r="G771" t="str">
            <v>New York</v>
          </cell>
          <cell r="H771" t="str">
            <v>New York</v>
          </cell>
          <cell r="I771" t="str">
            <v>english, digital media, recruiting, freelancers, consumer internet, enterprise software, internet, software, information technology, consumers, information technology &amp; services, enterprises, computer software, b2b</v>
          </cell>
          <cell r="Q771" t="str">
            <v>Upwork Inc. is the world's largest online freelancing marketplace, established in 2015 through the merger of Elance and oDesk. The platform connects businesses with freelancers and agencies globally, offering flexible work solutions. Upwork serves a diverse clientele, from startups to Fortune 100 companies, enabling them to access talent, manage projects, and scale operations effectively.
The company features a comprehensive talent marketplace that includes AI-powered tools for talent matching and collaboration. Its offerings cater to small and medium-sized businesses, mid-market firms, and large enterprises, providing services such as job postings, milestone payments, and compliance management. Upwork has experienced significant growth, with annual revenue increasing from $10 million to over $750 million, and it facilitates millions of jobs each year across a vast user base in 180 countries.</v>
          </cell>
          <cell r="R771">
            <v>2023</v>
          </cell>
        </row>
        <row r="772">
          <cell r="A772" t="str">
            <v>Cabot Corporation</v>
          </cell>
          <cell r="B772">
            <v>0</v>
          </cell>
          <cell r="C772">
            <v>4200</v>
          </cell>
          <cell r="D772" t="str">
            <v>chemicals</v>
          </cell>
          <cell r="E772" t="str">
            <v>http://www.cabotcorp.com</v>
          </cell>
          <cell r="F772" t="str">
            <v>http://www.linkedin.com/company/cabot-corporation</v>
          </cell>
          <cell r="G772" t="str">
            <v>Boston</v>
          </cell>
          <cell r="H772" t="str">
            <v>Massachusetts</v>
          </cell>
          <cell r="I772" t="str">
            <v>designing particles to impart specific properties to a composite, modifying the surfaces of very fine particles to alter their functionality, making &amp; handling very fine particles, major chemicals, industrials, chemical manufacturing, cesium formate drilling fluids, carbon black, synthetic dye and pigment manufacturing, aerospace, performance additives, specialty chemicals, performance performance chemicals industrial, performance polymers, sustainability, performance performance chemicals sustainability, global supply chain, performance performance materials high-tech, performance enhancement, performance solutions, performance performance materials industrial, performance resins, performance catalysts, performance performance chemicals manufacturing, performance inks, personal care, performance materials, performance industry solutions, performance industry sustainability, performance industry development, aerogel thermal insulation, research and development, performance industry markets, performance performance materials advanced, performance industry customers, performance industry leadership, performance performance chemicals innovation, transportation, b2b, mining, distribution, performance industry excellence, aerogel insulation, sustainable technologies, performance fibers, food and beverage, building materials, performance performance chemicals high-tech, performance performance chemicals global, performance performance materials, electronics, performance alloys, tantalum, pharmaceuticals, performance performance chemicals r&amp;d, performance performance materials innovation, nanogel, automotive, packaging, performance industry partnerships, performance metals, performance supply chain, drilling fluids, performance powders, performance ceramics, performance innovation, consumer goods, innovative materials, performance performance materials global, performance composites, performance performance chemicals specialty, global operations, performance plastics, performance industry manufacturing, construction, performance performance chemicals, performance industry growth, chemical products, industrial chemicals, infrastructure, performance performance materials sustainability, performance performance materials r&amp;d, innovative products, environmental impact reduction, high-performance materials, performance chemical additives, performance performance materials manufacturing, cesium formate, advanced materials, thermal insulation, performance industry supply, performance product development, energy efficiency, multinational manufacturing, performance industry sectors, energy &amp; utilities, chemicals, tantalum high-reliability materials, nanogel lightweight aerogel, manufacturing, global manufacturing, performance industry r&amp;d, oil and gas, performance industry technology, services, performance industry innovation, performance performance materials specialty, performance coatings, performance industry research, performance performance chemicals advanced, industrial applications, performance adhesives, carbon blacks, battery materials, engineering elastomer composites, fumed silicas, inkjet colorants, coatings additives, masterbatches, conductive compounds, reinforcing agents, thermal management, environment, industrial rubber, digital solutions, adhesives and sealants, circular economy, innovation and technology, fumed metal oxides, high-performance tires, ev batteries, aerospace materials, environmental compliance, energy transition, safety performance, customer-oriented solutions, automotive products, functional additives, net zero emissions, recycling solutions, environmental impact, carbon neutrality, supply chain sustainability, environmental services, renewables &amp; environment, research &amp; development, food &amp; beverages, consumers, computer hardware, hardware, medical, shipping, logistics &amp; supply chain, material science, mechanical or industrial engineering, oil &amp; energy</v>
          </cell>
          <cell r="J772" t="str">
            <v>Salesforce, Outlook, Pardot, Microsoft Office 365, Microsoft Azure Hosting, Microsoft Application Insights, Mapbox, iCIMS, Slack, Google Tag Manager, Workday Recruit, Mobile Friendly, Google Analytics, Remote, Anaplan, PowerBI Tiles, Power Query, Microsoft Excel, DC Storm, Wider Planet, LabVIEW, Posit, Odoo, Oracle JDeveloper, Coupa, Blackline, Microsoft Office, Google AdWords Conversion, Microsoft Teams, Tor, Gem, Workday, NTENT, SS&amp;C, SAP Manager Self-Service (MSS), Concur, WebOffice, Freelance Distributed Control System (DCS), Agilent SLIMS, S&amp;P Capital IQ Pro, Cascade CMS, Ning, Flow, AI, KARTE, CONTROL, JD Edwards, SAP Concur, OneTrust Tech Risk &amp; Compliance, SAP Ariba Platform, Workday Time Tracking, Workday Absence Management, Deluxe Payroll and HR Solutions, Mode, Miro, Flame, Xray, Groundtruth, Electron, Crownpeak Universal Consent Platform (formerly Evidon), Excel4Apps, eMaint CMMS, LabWare LIMS, CSS, Azure Data Factory, Azure Data Lake Storage, Azure Synapse Analytics, Microsoft Fabric, Spark, PySpark, SQL, ICP, Nasdaq eVestmentâ„¢, Salesforce CRM Analytics</v>
          </cell>
          <cell r="K772">
            <v>2089000000</v>
          </cell>
          <cell r="L772" t="str">
            <v>Other</v>
          </cell>
          <cell r="M772">
            <v>5000000</v>
          </cell>
          <cell r="N772">
            <v>45383</v>
          </cell>
          <cell r="O772">
            <v>3713000000</v>
          </cell>
          <cell r="Q772" t="str">
            <v>Cabot Corporation is a global specialty chemicals and performance materials company based in Boston, Massachusetts. Founded in 1882, it has a long-standing reputation in the specialty chemicals industry and is listed on the New York Stock Exchange under the ticker CBT.
The company offers a diverse range of products, including carbon black, where it holds a leadership position and has expanded its manufacturing capacity significantly. Cabot is also a leader in activated carbon, focusing on research, development, and manufacturing for various applications. Additionally, the company produces specialty compounds and masterbatches, leveraging over 50 years of experience in this field. Its operations also include segments dedicated to reinforcement materials and performance chemicals.</v>
          </cell>
          <cell r="R772">
            <v>1882</v>
          </cell>
        </row>
        <row r="773">
          <cell r="A773" t="str">
            <v>Vibrantz Technologies Inc.</v>
          </cell>
          <cell r="B773">
            <v>0</v>
          </cell>
          <cell r="C773">
            <v>4000</v>
          </cell>
          <cell r="D773" t="str">
            <v>chemicals</v>
          </cell>
          <cell r="E773" t="str">
            <v>http://www.vibrantz.com</v>
          </cell>
          <cell r="F773" t="str">
            <v>http://www.linkedin.com/company/vibrantztechnologies</v>
          </cell>
          <cell r="G773" t="str">
            <v>Houston</v>
          </cell>
          <cell r="H773" t="str">
            <v>Texas</v>
          </cell>
          <cell r="I773" t="str">
            <v>advanced materials, porcelain enamel, minerals, performance coatings, color solutions, chemical manufacturing, organic and inorganic pigments, recyclable packaging for colorants, color technology, innovative color solutions, low voc colorants, high-purity electronic powders, services, volumetrically dosed tinting systems, automotive laser-etchable inks, glass colors and materials, packaging, glass and porcelain enamels, industrial mineral solutions, advanced materials manufacturing, high-purity chemicals, personal care, organic pigments, all other chemical product and preparation manufacturing, b2b, high-performance dielectric powders, industry-leading expertise, pigments, eco-friendly tinting, particle size engineering, patented technologies, smart glass coatings, glass coatings, innovative products, industrial coatings, performance additives for plastics, performance additives, consumer goods, aerospace, energy-efficient building pigments, patented chemical processes, near-infrared pigments for recycling, patent portfolio, advanced glass coatings for appliances, porcelain enamels, particle engineering, sustainable manufacturing, bio-based pigments, construction, customer collaboration, marine and sanitaryware enamels, silicon carbide slurries, engineered mineral additives, sustainable solutions, liquid performance additives, microchip polishing slurries, high-temperature ceramic coatings, digital ink technology, sustainable manganese sulfate, specialty mineral additives, sustainability, high-performance ceramic powders, automotive, digital inks, manganese chemicals, digital tinting systems, industrial applications, high-performance glass coatings, performance and durability, global manufacturer, consulting, performance and safety enhancements, liquid colorant systems, sustainable chemical solutions, industrial specialty materials, dielectric powders, industrial pigments, glass, glass and ceramic science, industrial solutions, plastics, global chemical manufacturer, advanced materials innovation, environmental regulations, coatings, liquid colorants, performance chemical solutions, metallurgy, health care, electronic materials, global manufacturing, aerospace materials, surface polishing, automotive and aerospace materials, specialty chemicals, metallurgy chemicals, innovation, pigment dispersions, electronic component materials, low carbon footprint coatings, customer-centric solutions, automotive uv-curing paints, electronics, eco-friendly chemicals, health, drilling fluid additives, energy-efficient materials, product durability, industrial application solutions, mineral additives, environmentally friendly industrial coatings, color technology innovations, colorants, agriculture, chemical dispersions, eco-friendly porcelain enamels, research and development, product safety standards, customer solutions, recycling pigments, automotive coatings, ceramic decoration, engineered minerals, inorganic pigments, pearls technology, autonomous vehicles, sustainable materials, architectural coatings, automotive finishes, healthcare applications, tinting systems, optical materials, energy efficient materials, battery materials, agricultural additives, finishing materials, packaging solutions, thermosets, home appliances, personal care products, craft and hobby applications, electronic components, paint products, recycling technologies, environmentally friendly products, laser marking materials, colorants for plastics, engineering solutions, composite materials, agrochemical formulations, fire retardant materials, coating technologies, glass and ceramics, healthcare, manufacturing, distribution, consumer_products, technology, verticals, primary_industry, material science, chemicals, shipping, logistics &amp; supply chain, consumers, environmental services, renewables &amp; environment, health, wellness &amp; fitness, computer hardware, hardware, research &amp; development, hospital &amp; health care, mechanical or industrial engineering</v>
          </cell>
          <cell r="J773" t="str">
            <v>Salesforce, Outlook, Pardot, Microsoft Office 365, Google Cloud Hosting, WP Engine, Sophos, Slack, Cedexis Radar, Adobe Media Optimizer, Bootstrap Framework, Google Tag Manager, Mobile Friendly, Vimeo, Nginx, reCAPTCHA, WordPress.org, Linkedin Marketing Solutions, Hotjar, Typekit, Micro, Microsoft Access, SAP, Vector, Adobe Photoshop, Strato, TripleLift, Epic Clarity, CONTROL, Workday, Meshmixer, Blender, Crucible, Batch, Ning, ISO+â„¢, GitHub, Wider Planet, Sysmex, Salesforce CRM Analytics, Microsoft Excel, Microsoft Office, eMaint CMMS, mabl, IFS, Azure Log Analytics, AI</v>
          </cell>
          <cell r="O773">
            <v>2400000000</v>
          </cell>
          <cell r="Q773" t="str">
            <v>Vibrantz Technologies Inc. is a global leader in specialty chemicals and materials, based in Houston, Texas. Established in April 2022 through the merger of Prince International Corporation, Ferro Corporation, and Chromaflo Technologies, the company employs around 5,000 people and operates 65 manufacturing sites across six continents. With a rich legacy of over 300 years, Vibrantz serves more than 11,000 customers and generates approximately $2.4 billion in revenue.
The company specializes in particle engineering, color technology, and glass and ceramic science, holding over 500 patents. Vibrantz offers a range of products, including specialty mineral and chemical additives for various industrial applications, pigments and colorant technologies for paints and coatings, functional glass coatings, and digitally engineered inks for printing. Its diverse market applications span agriculture, automotive, electronics, construction, and health care, among others, showcasing its commitment to innovation and collaboration with customers.</v>
          </cell>
          <cell r="R773">
            <v>2022</v>
          </cell>
        </row>
        <row r="774">
          <cell r="A774" t="str">
            <v>AI CERTsÂ®</v>
          </cell>
          <cell r="B774">
            <v>0</v>
          </cell>
          <cell r="C774">
            <v>3000</v>
          </cell>
          <cell r="D774" t="str">
            <v>education management</v>
          </cell>
          <cell r="E774" t="str">
            <v>http://www.aicerts.ai</v>
          </cell>
          <cell r="F774" t="str">
            <v>http://www.linkedin.com/company/ai-certs</v>
          </cell>
          <cell r="G774" t="str">
            <v>New York</v>
          </cell>
          <cell r="H774" t="str">
            <v>New York</v>
          </cell>
          <cell r="I774" t="str">
            <v>education, career impact, ethereum certification, industry-aligned certifications, market demand, skills validation, future-ready education, colleges, universities, and professional schools, ai leadership, blockchain evolution, consulting, ai workforce, blockchain industry trends, ai in marketing, academic partnerships, industry-recognized credentials, ai and iot, role-based training, e-learning, ai project management, market research, job-specific skills, industry recognition, services, digital transformation, future workforce, blockchain smart contracts, ai and quantum computing, blockchain security, artificial intelligence, information technology, ai maturity curve, ai skill assessment, finance, role-based certification, professional development, practical skills, healthcare, blockchain certification, workforce transformation, blockchain technology, training partnerships, retail, ai in healthcare, global reach, global certification programs, decentralized applications, industry standards, ai certification, information technology &amp; services, ai certifications, ai in cybersecurity, government, ai application, ai in supply chain, ethereum blockchain, technology trends, role-specific competencies, global edtech, practical ai skills, certification programs, industry veterans, skills gap, d2c, ai in law, digital workforce training, bitcoin blockchain, online learning, industry forums, training partner network, ai in hr, b2c, market relevance, e-commerce, b2b, manufacturing, blockchain scalability, bitcoin certification, certification development, customer experience, certification tracks, academic collaborations, ai ethics, ai in government, ai and blockchain skills gap, software development, certification impact, ai in finance, blockchain certifications, data science, machine learning, cloud computing, cybersecurity, project management, business analytics, ux design, data analysis, prompt engineering, ai security, ethical hacking, robotics, ai development, ai integration, ai training, role-based certifications, vendor agnostic certifications, ai for business, ai learning, job-ready skills, ai essentials, ai in education, blockchain development, bitcoin basics, cryptocurrency security, smart contracts, ai for executives, ai skills assessment, global recognition, flexible learning, continuous improvement, career advancement, ai strategy, ethics in ai, ai for marketing, ai innovation, ai and blockchain convergence, strategic partnerships, certification development process, quality assurance, learning community, executive leadership, internet, computer software, education management, financial services, health care, health, wellness &amp; fitness, hospital &amp; health care, consumer internet, consumers, mechanical or industrial engineering, enterprise software, enterprises, productivity, analytics, design, data analytics</v>
          </cell>
          <cell r="J774" t="str">
            <v>Outlook, Microsoft Office 365, Microsoft Azure Hosting, SendInBlue, Hubspot, Google AdSense, Mobile Friendly, Google Font API, Google translate API, reCAPTCHA, Google Tag Manager, Google Maps, CrazyEgg, YouTube, Wix, Gravity Forms, Google translate widget, Bootstrap Framework, Google Play, Apache, Facebook Custom Audiences, Mixpanel, Google Analytics, Woo Commerce, Facebook Widget, WordPress.org, Facebook Login (Connect), Moodle, Gem, Salesforce CRM Analytics, Dynamics 365 CRM, C#, .NET, Javascript, HTML Pro, CSS, Azure Devops, Lusha, LinkedIn Sales Navigator, Microsoft Excel, Microsoft PowerPoint, Python, Azure Linux Virtual Machines, AI, Cision, ICP, Mag+, Ning, NLP, Remote, SAP Predictive Analytics, Azure Blockchain Service, Linkedin Marketing Solutions, Ethereum, Solidity Finance, Looker Studio, PowerBI Tiles</v>
          </cell>
          <cell r="O774">
            <v>39600000</v>
          </cell>
          <cell r="Q774" t="str">
            <v>AI CERTsÂ® is a global EdTech organization based in Delhi, India, with a presence in New York. The company aims to certify 1 billion individuals worldwide through its role-based AI and blockchain certification programs. It focuses on democratizing access to emerging technology certifications, providing a comprehensive suite of training solutions.
The company offers various certification programs tailored for tech professionals, business leaders, and aspiring individuals. Its advanced AI courses and blockchain certification pathways are designed with real-world application in mind. AI CERTsÂ® provides flexible online learning options, including self-paced and instructor-led formats, and utilizes proprietary platforms for learning and credentialing. Their AI Labs 365 platform features AI-driven remote exam proctoring and certification management.
AI CERTsÂ® serves aspiring professionals, business leaders, and organizations looking to enhance their skills and unlock the potential of AI and blockchain technologies. With a team of 282 employees and a revenue of $104.8 million, the company continues to expand its reach and impact in the education sector.</v>
          </cell>
          <cell r="R774">
            <v>2023</v>
          </cell>
        </row>
        <row r="775">
          <cell r="A775" t="str">
            <v>Seal Software, a DocuSign Company</v>
          </cell>
          <cell r="B775">
            <v>0</v>
          </cell>
          <cell r="C775">
            <v>8400</v>
          </cell>
          <cell r="D775" t="str">
            <v>information technology &amp; services</v>
          </cell>
          <cell r="E775" t="str">
            <v>http://www.seal-software.com</v>
          </cell>
          <cell r="F775" t="str">
            <v>http://www.linkedin.com/company/seal-software-group</v>
          </cell>
          <cell r="G775" t="str">
            <v>Walnut Creek</v>
          </cell>
          <cell r="H775" t="str">
            <v>California</v>
          </cell>
          <cell r="I775" t="str">
            <v>contract due diligence, contract management, governance risk &amp; compliance, procurement &amp; sourcing, contract discovery, contract migration, contract analytics, machine learning, contract lifecycle management, contract abstraction, software, legal tech, information technology, software development, natural language processing, contract compliance monitoring, contract data insights, contract clause comparison, technology, contract opportunity identification, contract review tools, enterprise legal tech, contract intelligence platform, contract review, contract risk analysis, ai contract analysis, contract insights, ai, contract data extraction, contract analysis tools, contract negotiation support, enterprise contract management, contract data analysis, contract analysis platform, contract risk mitigation, enterprise software, legal document analysis, predictive analytics, contract data intelligence, risk identification, contract risk management, contract process automation, contract review automation, contract analytics saas, contract process optimization, contract management solutions, contract risk detection, real-time contract analysis, ai legal analysis, information technology and services, contract data management, digital contract management, legal services, contract document analysis, legal clause extraction, contract review and analysis, marketing, ai-driven contract analysis, contract comparison, computer systems design and related services, contract data automation, b2b, contract review software, contract review ai, contract clause analysis, financial services, risk assessment, ai contract review, finance, legal, artificial intelligence, information technology &amp; services, enterprises, computer software</v>
          </cell>
          <cell r="J775" t="str">
            <v>Outlook, Microsoft Office 365, Zendesk, Remote</v>
          </cell>
          <cell r="K775">
            <v>246849095</v>
          </cell>
          <cell r="L775" t="str">
            <v>Merger / Acquisition</v>
          </cell>
          <cell r="M775">
            <v>188000000</v>
          </cell>
          <cell r="N775">
            <v>43862</v>
          </cell>
          <cell r="O775">
            <v>1700000000</v>
          </cell>
          <cell r="Q775" t="str">
            <v>Seal Software, a subsidiary of DocuSign, specializes in enterprise contract analytics and artificial intelligence. Founded in 2010 and based in Walnut Creek, California, the company became part of DocuSign's Agreement Cloud portfolio following its acquisition in February 2020.
The company offers contract discovery and analytics solutions that utilize machine learning and natural language processing. Its flagship product, marketed as DocuSign Intelligent Insights, enables users to search and organize contracts by legal and business concepts, automate clause extraction and comparison, and identify risks and opportunities within contracts. Seal Software's solutions are designed to integrate seamlessly with Contract Lifecycle Management (CLM) and Customer Relationship Management (CRM) platforms, serving a diverse range of industries, including financial services, marketing, technology, and pharmaceuticals.</v>
          </cell>
          <cell r="R775">
            <v>2010</v>
          </cell>
        </row>
        <row r="776">
          <cell r="A776" t="str">
            <v>PBS</v>
          </cell>
          <cell r="B776">
            <v>0</v>
          </cell>
          <cell r="C776">
            <v>3200</v>
          </cell>
          <cell r="D776" t="str">
            <v>media production</v>
          </cell>
          <cell r="E776" t="str">
            <v>http://www.pbs.org</v>
          </cell>
          <cell r="F776" t="str">
            <v>http://www.linkedin.com/company/pbs</v>
          </cell>
          <cell r="G776" t="str">
            <v>Arlington</v>
          </cell>
          <cell r="H776" t="str">
            <v>Virginia</v>
          </cell>
          <cell r="I776" t="str">
            <v>public media, broadcasting, nonprofit, media accessibility, pbs video app, public service broadcasting, media programming, cultural enrichment, media strategy, media sustainability, lifelong learning, media channels, media support, public media funding, media education, media production, media challenges, media engagement, media organization, american masters, high-quality content, community outreach, pbs.org, science programming, non-profit organization, children's shows, digital platforms, flagship shows, media relevance, content creation, services, government funding, documentaries, accessibility, educational programming, media partnerships, independent media, media trust, digital media, media support services, broadcasting &amp; media, media campaigns, information, public understanding, history programs, arts programming, media funding, cultural programs, support for education, content distribution, media development, media services, educational media, viewer grants, media landscape, media initiatives, supporter donations, non-profit media, pbs newshour, media innovation, media outreach, diverse communities, trustworthy content, media growth, mobile app, support for arts, media platforms, public broadcasting, public service, educational content, community service, media diversity, streaming video, pbs kids, original programming, live tv, local shows, pbs passport, arts and culture, nature shows, current affairs, news programming, interactive content, genre categories, children's media, murder mystery, civics competition, wildlife documentaries, science education, historical programming, social issues, community engagement, subscription service, corporate sponsorship, membership benefits, donation support, viewer engagement, series access, award-winning shows, user account management, email newsletters, social media connections, video on demand, audience services, interactive features, showcase programs, behind the scenes, audience analytics, funding for public broadcasting, pbs foundation, corporate partnerships, local storytelling, cultural programming, educational resources, parenting guides, family-friendly content, education, non-profit, distribution, broadcast media, media, documentary, nonprofit organization management</v>
          </cell>
          <cell r="J776" t="str">
            <v>Amazon CloudFront, Route 53, Outlook, Microsoft Office 365, Amazon AWS, Chartbeat, Videology, Drupal, VueJS, WP Engine, Jira, Atlassian Confluence, Atlassian Cloud, Appcues, Django Language, Citrix NetScaler, Campaign Monitor, Workday, Eloqua, Freshdesk, Pardot, SparkPost, Salesforce, reCAPTCHA, Yotpo, Emma, Ad Unit 300 x 250, New Relic, Bootstrap Framework, Nginx, Facebook Custom Audiences, YouTube, CrazyEgg, Mobile Friendly, Ruby On Rails, Ad Unit 728 x 90, Criteo, Google Tag Manager, Facebook Widget, Facebook Login (Connect), Shutterstock, WordPress.org, Google Analytics, Ad Unit 320 x 50, Bing Ads, DoubleClick, Twitter Advertising, Disqus, JW Player, Django, Google AdSense, Ad Unit 300 x 600, Google Font API, AI, Remote, AWS Single Sign-On, Amazon Associates, GitHub, GitHub Actions, Firebase, Android, Kotlin, Microsoft Active Directory Federation Services, Microsoft Exchange Server 2003, Microsoft Windows Server 2012, Mode, Airtable, Lytics, Facebook, Instagram, TikTok, Javascript, React Native</v>
          </cell>
          <cell r="K776">
            <v>4000000</v>
          </cell>
          <cell r="L776" t="str">
            <v>Other</v>
          </cell>
          <cell r="M776">
            <v>0</v>
          </cell>
          <cell r="N776">
            <v>45413</v>
          </cell>
          <cell r="O776">
            <v>711410000</v>
          </cell>
          <cell r="Q776" t="str">
            <v>PBS, or the Public Broadcasting Service, is an American nonprofit media organization that distributes educational and cultural programming to independent public television stations across the United States. Founded in 1969, PBS launched its broadcast network in 1970 and serves as a successor to National Educational Television (NET). The organization is dedicated to promoting diverse, non-commercial educational content that may not be featured on commercial television.
PBS operates as a distribution network, connecting over 350 member stations nationwide. It has pioneered innovations such as closed captioning and satellite distribution of programming. The network offers a wide range of programming, including children's shows like *Sesame Street*, performing arts series like *Great Performances*, science programs such as *Nova*, and various documentary series. PBS is headquartered in Alexandria, Virginia, and has a presence in all 50 states.</v>
          </cell>
          <cell r="R776">
            <v>1969</v>
          </cell>
        </row>
        <row r="777">
          <cell r="A777" t="str">
            <v>Metronet</v>
          </cell>
          <cell r="B777">
            <v>0</v>
          </cell>
          <cell r="C777">
            <v>3200</v>
          </cell>
          <cell r="D777" t="str">
            <v>telecommunications</v>
          </cell>
          <cell r="E777" t="str">
            <v>http://www.metronet.com</v>
          </cell>
          <cell r="F777" t="str">
            <v>http://www.linkedin.com/company/metronet</v>
          </cell>
          <cell r="G777" t="str">
            <v>Evansville</v>
          </cell>
          <cell r="H777" t="str">
            <v>Indiana</v>
          </cell>
          <cell r="I777" t="str">
            <v>high speed internet, fiber phone, home security, fiber internet, customer service, fiber iptv, telecommunications, multi-gigabit speeds, fiber internet installation service, low latency, unlimited data, fiber-to-the-home, private fiber network, customer engagement, high-speed internet, fiber technology, fiber internet security features, fiber internet growth, fiber internet expansion, multi-community coverage, streaming tv support, internet service provider, cloud services, broadband provider, fiber service, fiber optic network services, business services, fiber internet security, fiber internet for remote work, fiber installation, fiber optic, fiber network, home phone, residential internet, eero wifi, fiber internet for streaming, fiber optic cables, services, fiber internet technology, broadband internet, fiber internet competition, fiber internet reliability, community fiber network, internet for gaming, fiber infrastructure, internet service providers, high-speed fiber, multi-gigabit fiber, fiber internet provider, fiber internet access, wholehome wifi, fiber network expansion, fiber internet installation, community broadband, fiber internet plans, fiber internet speeds, b2c, d2c, reliable internet, symmetrical speeds, remote work internet, fiber internet for gaming, fiber internet speed tiers, streaming tv, home phone service, fiber internet coverage, reliable connection, wired and wireless telecommunications carriers (except satellite), ftth, unified communications, fast isp, gigabit service, whole home wifi, eero router, local support, fiber-optic network, no data caps, buffer-free streaming, online gaming, data privacy, internet backup, ad blocking, parental controls, vpn service, recommendation tool, internet installation, customer care, affordable internet plans, multigig connectivity, telecom services, wifi coverage, accessibility options, internet availability, service area, network management, community support, internet speeds, digital subscription, featured channels, cable alternatives, fiber expansion, technician support, advanced wifi, truemesh technology, 4k streaming, mobile app management, wi-fi 7 support, premium internet, multi-device support, information technology &amp; services, cloud computing, enterprise software, enterprises, computer software, b2b</v>
          </cell>
          <cell r="J777" t="str">
            <v>Amazon CloudFront, Salesforce, Amazon SES, Mailchimp Mandrill, Mimecast, Amazon Elastic Load Balancer, Microsoft Office 365, Amazon AWS, Atlassian Cloud, React Redux, Eloqua, Zendesk, Slack, VueJS, The Trade Desk, Mobile Friendly, Google Tag Manager, reCAPTCHA, Ruxit, UltiPro, Google Maps, Google Font API, JQuery 1.11.1, Bootstrap Framework, WordPress.org, Remote, Avaya, Toast, CPI, FiberHome, PowerPlan, Olo, .NET, Quip, BERT, Adition Technologies - Advertisers, Construct, Mode, Seeq, SharePoint, Microsoft Office, Microsoft PowerPoint, Microsoft Project, Microsoft Excel, Smartsheet, Google, .GIS, Intel, Salesforce CRM Analytics, E-planning, Frame, ePlan, HubSpot Sales Hub, Spring Cloud Sleuth, SES, Jira, Google AdWords Conversion, Excel4Apps, accessiBe, OpenProject, IBM DFSMS, CyberArk Application Identity Manager, ActiveProspect, Confluence, SolarWinds Loggly, Microsoft Distributed File System (DFS), Gem, Zebra Symbol, Power BI Documenter, PL/SQL, Python, TensorFlow, Grafana, PowerBI Tiles, Microsoft Word, Oracle Field Service, Microsoft Access, SQL, Oracle Analytics Cloud, EFI, Cascade CMS, AWS Trusted Advisor, Microsoft Azure Monitor, IBM ILOG CPLEX Optimization Studio, Pega Case Management, Microsoft Power Apps, Microsoft Power Automate, eMaint CMMS, Pega CRM Suite, Cisco WebEx Teams, Oracle Database, Oracle GoldenGate, Hi-Media Performance, Oracle Multitenant, containerd, Oracle Database 19c, DatoCMS, Chrome Mobile DevTools</v>
          </cell>
          <cell r="L777" t="str">
            <v>Merger / Acquisition</v>
          </cell>
          <cell r="M777">
            <v>0</v>
          </cell>
          <cell r="N777">
            <v>45839</v>
          </cell>
          <cell r="O777">
            <v>25000000</v>
          </cell>
          <cell r="P777">
            <v>2</v>
          </cell>
          <cell r="Q777" t="str">
            <v>Metronet is a prominent fiber-to-the-home (FTTH) internet service provider based in Evansville, Indiana. Founded over 20 years ago by the Cinelli family, the company focuses on delivering high-speed fiber-optic internet, phone services, and cable TV to homes and businesses, particularly in underserved communities. Since its inception, Metronet has expanded significantly, now serving over 2.6 million locations across more than 300 communities in 19 states.
The company is known for its 100% fiber-optic networks, which offer multi-gigabit internet speeds and emphasize reliability and customer service. Metronet has achieved rapid growth and recognition, maintaining the highest build pace among private fiber providers and earning accolades such as PCMag's "Fastest Major ISP" award for 2023 and 2024. With ongoing investments and a commitment to expanding its infrastructure, Metronet continues to enhance connectivity in rural and Main Street USA areas.</v>
          </cell>
          <cell r="R777">
            <v>2005</v>
          </cell>
        </row>
        <row r="778">
          <cell r="A778" t="str">
            <v>MarketSource Inc.</v>
          </cell>
          <cell r="B778">
            <v>0</v>
          </cell>
          <cell r="C778">
            <v>5000</v>
          </cell>
          <cell r="D778" t="str">
            <v>marketing &amp; advertising</v>
          </cell>
          <cell r="E778" t="str">
            <v>http://www.marketsource.com</v>
          </cell>
          <cell r="F778" t="str">
            <v>http://www.linkedin.com/company/marketsource-inc</v>
          </cell>
          <cell r="G778" t="str">
            <v>Alpharetta</v>
          </cell>
          <cell r="H778" t="str">
            <v>Georgia</v>
          </cell>
          <cell r="I778" t="str">
            <v>account management, assisted sales, sales team training, contact center, retail sales, channel sales, retail brand advocacy, field sales, auto fi development, channel partner, inside sales, customer care, sales solutions, outsourced sales teams, go to market expertise, marketing solutions, patient engagement, recall, repair optimization compliance, direct sales, mobile, retail, retail technology, customer service, information technology, enterprise software, software, advertising services, sales acceleration, customer experience solutions, b2b services, retail solutions, automotive industry, training programs, technology-enabled solutions, managed sales, customer engagement, revenue growth, brand advocacy, outside sales, performance driving, measurable results, roi, hyper-personalization, customer insights, industry expertise, sourcing solutions, operational efficiency, relationship building, sales process optimization, customer success, retail operations, telecommunications, manufacturing, healthcare, consumer packaged goods, employee engagement, continuous improvement, data-driven strategies, market coverage, iconic brands, sales support services, innovative solutions, partnership approach, customer retention, sales velocity, market share optimization, customer experience optimization, managed sales solutions, technology-enabled sales, performance management, territory coverage, sales support, lead generation, brand loyalty, roi maximization, customer relationship management, training and development, data analytics, geospatial analysis, productivity improvement, incremental improvements, strategic sales, exceptional customer service, brand promotion, market share growth, sales team recruitment, process optimization, consumer engagement, business process engineering, sales technology stack, customer journey mapping, performance metrics, executive leadership, retail consulting, client success, sales management, data-driven sales, expert facilitation, merchandising solutions, retail training, sales transformation, client-centric solutions, market insights, actionable analytics, training experiences, experiential marketing, sales modeling, b2b, services, internet, information technology &amp; services, enterprises, computer software, marketing &amp; advertising, mechanical or industrial engineering, health care, health, wellness &amp; fitness, hospital &amp; health care, sales, crm, training &amp; development</v>
          </cell>
          <cell r="J778" t="str">
            <v>Outlook, Marketo, CloudFlare Hosting, Microsoft Azure Hosting, WP Engine, OneTrust, Pardot, Slack, Salesforce, Microsoft Office, Salesforce CRM Analytics</v>
          </cell>
          <cell r="Q778" t="str">
            <v>MarketSource Inc. is a sales acceleration and customer experience company based in Alpharetta, Georgia. As part of the Allegis Group, it specializes in B2B and retail sales solutions designed to help brands increase revenue, enhance market share, and improve customer experiences. Founded in 1975, the company employs between 3,800 and 9,000 team members and generates annual revenue estimated at $1.1 to $1.9 billion.
The company offers customized outsourced sales solutions, including field and inside sales teams, sales training, consulting, and channel partner management. MarketSource utilizes a proprietary Define-to-Designâ„¢ process and a robust sales tech stack to optimize sales performance. Its innovative tools, such as the AskMe virtual platform, connect consumers with brand experts, enhancing customer engagement. MarketSource serves a diverse range of clients, including automotive manufacturers, big-box retailers, and consumer brands, and emphasizes measurable ROI through improved sales velocity and customer experiences.</v>
          </cell>
          <cell r="R778">
            <v>1975</v>
          </cell>
        </row>
        <row r="779">
          <cell r="A779" t="str">
            <v>Aegis</v>
          </cell>
          <cell r="B779">
            <v>0</v>
          </cell>
          <cell r="C779">
            <v>3100</v>
          </cell>
          <cell r="D779" t="str">
            <v>information technology &amp; services</v>
          </cell>
          <cell r="E779" t="str">
            <v>http://www.aegisgrp.com</v>
          </cell>
          <cell r="F779" t="str">
            <v>http://www.linkedin.com/company/aegis_5</v>
          </cell>
          <cell r="G779" t="str">
            <v>Seattle</v>
          </cell>
          <cell r="H779" t="str">
            <v>Washington</v>
          </cell>
          <cell r="I779" t="str">
            <v>android applications, custom software, automated testing platforms, software engineering, hardware engineering, it services &amp; it consulting, ui design, device driver development, product prototyping, technology development, investment maximization, system testing packages, system integration, software architecture, telecommunications, system architecture, application development, advanced technologies, medical device development, b2b, aerospace &amp; defense, healthcare technology, custom hardware, software prototyping, portable data acquisition, certification services, food storage monitoring, systems integration, hardware prototyping, labview systems, custom hardware and software, client-specific solutions, network signaling beacons, technological solutions, financial planning, investment outcomes, program management, embedded systems, consulting, transportation technology, ui/ux design, microprocessor monitoring, it services, labview systems integration, it consulting, ultrasound system frames, product development, high-speed ip networks, industrial design services, ultrasound cart design, cellular fraud detection, flight test software, government, custom product development, transportation solutions, system testing, custom hardware solutions, agile development, industrial design, aerospace, services, proven methodologies, senior technical staffing, client tailored solutions, transportation, client-specific methodologies, aerospace industry, system design, truck components design, security systems, pharmaceutical compliance monitoring, rapid product development, customer service, gis mobile solutions, government clients, space system testing, product testing, system validation, technology innovation, crew rest systems, building movement measurement, market-ready solutions, custom engineering, risk management, engineering services, operational efficiency, custom software development, certification and standards, senior engineering, client collaboration, innovative engineering, senior engineering expertise, software development, senior-level engineers, risk mitigation, project management, embedded software, hardware development, rapid new product development, industrial controllers, medical monitor modules, hardware design, government and defense, telecom solutions, project management services, cockpit lighting systems, client-focused approach, military mobile systems, technology consulting, custom software solutions, portable power meters, product design, product lifecycle management, technological innovation, healthcare, information technology &amp; services, app development, apps, embedded hardware &amp; software, hardware, management consulting, productivity, health care, health, wellness &amp; fitness, hospital &amp; health care</v>
          </cell>
          <cell r="J779" t="str">
            <v>Gmail, Outlook, Google Apps, Mobile Friendly</v>
          </cell>
          <cell r="O779">
            <v>6500000</v>
          </cell>
          <cell r="Q779" t="str">
            <v>Aegis Group is a Service-Disabled Veteran-Owned Small Business based in downtown Seattleâ€™s historic Georgetown neighborhood. The company specializes in rapid new product and technology development.
Aegis Group offers customized engineering and technology development services. They focus on delivering exceptional products while maintaining a commitment to being on-time and on-budget, guided by their "Technology Minded. Client Focused." approach.</v>
          </cell>
          <cell r="R779">
            <v>1995</v>
          </cell>
        </row>
        <row r="780">
          <cell r="A780" t="str">
            <v>UM Worldwide</v>
          </cell>
          <cell r="B780">
            <v>0</v>
          </cell>
          <cell r="C780">
            <v>3000</v>
          </cell>
          <cell r="D780" t="str">
            <v>marketing &amp; advertising</v>
          </cell>
          <cell r="E780" t="str">
            <v>http://www.umww.com</v>
          </cell>
          <cell r="F780" t="str">
            <v>http://www.linkedin.com/company/um-ww</v>
          </cell>
          <cell r="G780" t="str">
            <v>New York</v>
          </cell>
          <cell r="H780" t="str">
            <v>New York</v>
          </cell>
          <cell r="I780" t="str">
            <v>social media, digital media, consumer internet, internet, information technology, advertising services, b2b, media data platforms, programmatic media buying, media data, media data analytics, campaign optimization, media optimization, media campaign management, media industry, ai marketing, media execution, media management, media technology innovation, data analytics, media targeting, client services, media automation tools, audience insights, media targeting technology, media data-driven strategies, media performance tracking, media expertise, media personalization technology, media insights, martech, brand consulting, brand strategy, advertising &amp; marketing, media trend analysis tools, media campaign personalization, ai marketing automation, digital marketing, media planning, media analytics platforms, media trend analysis, media campaigns, media optimization platforms, media buying automation, media buying, media personalization, media innovation, media automation, media performance, media data insights, ai-driven marketing, media technology, media investment, media partnerships, media investment optimization, media performance analytics, media campaign measurement, media effectiveness measurement, media campaign analytics, media buying ai, media trend forecasting, media automation solutions, ai-powered media planning, media channels, media solutions, media solutions provider, media services, content marketing, media planning ai, media data management, media trends, automation, media optimization algorithms, business intelligence, services, community, media buying platforms, media strategy, content creation, media analytics tools, digital media strategy, advertising campaigns, advertising agencies, media planning tools, media analytics, media agency, media effectiveness, media campaign optimization, media strategy development, media market, marketing strategy, media measurement, media campaign automation, audience segmentation, artificial intelligence, consumers, information technology &amp; services, marketing &amp; advertising, analytics, communities</v>
          </cell>
          <cell r="J780" t="str">
            <v>Atlassian Cloud, Figma, Slack, Bootstrap Framework, Google Maps, Mobile Friendly, WordPress.org, Google Maps (Non Paid Users), Google Tag Manager, Vimeo, TelmarHelixa, Microsoft PowerPoint, Excel4Apps, Linkedin Marketing Solutions, Meta Ads Manager, TikTok, X, Dv360, The Trade Desk</v>
          </cell>
          <cell r="O780">
            <v>1000000000</v>
          </cell>
          <cell r="Q780" t="str">
            <v>UM Worldwide, also known as Universal McCann, is a global media agency network under IPG Mediabrands, part of the Interpublic Group. Founded in 1999, UM operates in over 100 countries with approximately 3,000 to 4,800 employees, and is headquartered in New York City. The agency specializes in data-driven media strategies that combine analytics, creativity, and performance marketing to foster brand growth.
UM emphasizes a philosophy of "Better Science, Better Art, Better Outcomes," focusing on pattern recognition at the intersection of human and artificial intelligence. The agency offers a range of services, including strategic media planning and buying, advanced analytics, performance marketing, and specialized retail media through UM Commerce. In 2023, UM reported significant growth, doubling its retail media billings and serving over 40 global clients. The agency has been recognized for its achievements, including being named Ad Ageâ€™s 2024 Media Agency of the Year.</v>
          </cell>
          <cell r="R780">
            <v>1999</v>
          </cell>
        </row>
        <row r="781">
          <cell r="A781" t="str">
            <v>SiriusXM</v>
          </cell>
          <cell r="B781">
            <v>0</v>
          </cell>
          <cell r="C781">
            <v>5600</v>
          </cell>
          <cell r="D781" t="str">
            <v>entertainment</v>
          </cell>
          <cell r="F781" t="str">
            <v>http://www.linkedin.com/company/siriusxm</v>
          </cell>
          <cell r="G781" t="str">
            <v>New York</v>
          </cell>
          <cell r="H781" t="str">
            <v>New York</v>
          </cell>
          <cell r="I781" t="str">
            <v>news, sports, traffic &amp; weather, podcasting, talk, entertainment, music, media, consumer internet, internet, information technology, broadcasting, consumer discretionary, entertainment providers, consumers, information technology &amp; services, broadcast media</v>
          </cell>
          <cell r="J781" t="str">
            <v>Akamai, NSOne, Bluekai, Facebook Conversion Tracking, Brightroll, The Trade Desk, Wordpress VIP, Amazon SES, Salesforce, Atlassian Cloud, OneTrust, Create React App, GitHub Hosting, MongoDB, ServiceNow, Adobe Marketing Cloud, Slack, iCIMS, MailChimp, Mobile Friendly, Google Play, Typekit, Google Remarketing, Impact Radius, Yahoo Ad Manager Plus, Wix, Google AdSense, Facebook Widget, YouTube, Apache, Qualtrics, Facebook Custom Audiences, WordPress.org, Wistia, DoubleClick, Twitter Advertising, Facebook Login (Connect), New Relic, Bootstrap Framework, Yahoo Analytics, Multilingual, DoubleClick Floodlight, Shopify, Google Tag Manager, Google Analytics, AddThis, Stripe, Google Dynamic Remarketing, Squarespace ECommerce, Incapsula, Google Font API, Criteo, Hubspot, reCAPTCHA, Vimeo, SOASTA, Bizible, LivePerson Monitor, Taboola, Dotomi, Bing Ads, DoubleClick Conversion, Google AdWords Conversion, Nginx, Microsoft Excel, AWS Trusted Advisor, C#, go+, Mode, Spark, LeafLink, Apache Druid, SQL, Instagram, TikTok, X, Facebook, Avast Software, Android, Avid Pro Tools, Adobe Photoshop, Canva, Blackline, Alteryx, Tableau, Jira, Workday, GitLab, AWS SDK for JavaScript, Spring Boot, Datadog, Kibana, Amazon CloudWatch, Uipath, Zapier, Monday.com, Confluence, Opsgenie, Salesforce Service Cloud, Oracle Analytics Cloud, CourseSites by Blackboard, Databricks, .NET, Scala, Siemens SIMATIC S7, Apache Zeppelin, Hive, Presto, Spark SQL, Google Sheets, Zoomdata, Quip, Amazon Web Services (AWS), Samsung GALAXY SDK, Kotlin, Angular, Salesforce Lightning Web Components, Python, OpenAI, Claude, Gemini, Adswizz, Board, dbt, Snowflake, Google Cloud BigQuery, Semrush, Lytics, Redis, Memcached, Apache Kafka, PubSub+, Docker, Kubernetes, Prometheus, Grafana, ELK Stack, Miro, LucidChart, LabVIEW, Apex, AdButler, CAT, Microsoft Office, Adobe Audition, Azure Linux Virtual Machines, Microsoft Windows Server 2012, Qt, , Cucumber, Charles Proxy, Amplitude, Git, GitHub, GitHub Actions, Secured MVC Forum on Windows 2012 R2, Amazon Linux 2, Splunk, SolarWinds, Wireshark, AutoCAD, Visio, Looker, Springboot, Hibernate, WireMock, Microsoft PowerPoint, Microsoft Intune Enterprise Application Management, Jamf, Google Cloud Platform, SAP, Red Hat Satellite, UniFi SDN, eMaint CMMS, Gem, Google Docs, SAP BCM, Argocd, monday CRM, Excel4Apps, SalesLoft, Seamless.AI, Salesforce Customer Data Platform (CDP), Respond, SES, Apple OS X Server, Office365, Adobe Creative Cloud, C/C++, AWS Analytics, Amazon Managed Streaming for Apache Kafka (Amazon MSK), AWS EventBridge, Amazon Kinesis, Jenkins, Playwright, REST, Selenium, Adobe, Microsoft Application Insights, Google Workspace, LucidLink, Atlassian, , Salesforce Marketing Cloud, Salesforce Journey Builder, QMetry Automation Studio, Salesforce Email Studio, Microsoft Windows Server 2000, Parallels Mac Management for Microsoft SCCM, Ivanti, VMware, Horizon, Cisco UCS B Series, Cisco UCS Manager, Azure Active Directory B2C, Akamai CDN Solutions, Infoblox DHCP, Tenable Nessus, SentinelOne, Bash, Microsoft PowerShell</v>
          </cell>
          <cell r="K781">
            <v>2087000000</v>
          </cell>
          <cell r="L781" t="str">
            <v>Other</v>
          </cell>
          <cell r="M781">
            <v>87000000</v>
          </cell>
          <cell r="N781">
            <v>45566</v>
          </cell>
          <cell r="O781">
            <v>8558000000</v>
          </cell>
          <cell r="Q781" t="str">
            <v>SiriusXM is a leading audio entertainment company in North America, formed from the merger of Sirius Satellite Radio and XM Satellite Radio in 2008. Headquartered in New York City, SiriusXM operates as a subscription-based provider, offering a wide range of audio services.
The company provides satellite and online radio services featuring commercial-free music, sports, news, talk, and comedy channels. It also offers a subscription-based entertainment service with live, on-demand, and curated programming. SiriusXM includes Pandora, which provides ad-supported and premium music streaming, along with a podcast network and business solutions for commercial clients. Their mobile and web applications, such as MySXM, enhance personalized listening experiences. With a combined monthly audience of around 160 million listeners and approximately 35 million subscribers, SiriusXM has established itself as a prominent player in the audio entertainment industry.</v>
          </cell>
          <cell r="R781">
            <v>1990</v>
          </cell>
        </row>
        <row r="782">
          <cell r="A782" t="str">
            <v>MarketStar</v>
          </cell>
          <cell r="B782">
            <v>0</v>
          </cell>
          <cell r="C782">
            <v>3200</v>
          </cell>
          <cell r="D782" t="str">
            <v>outsourcing/offshoring</v>
          </cell>
          <cell r="E782" t="str">
            <v>http://www.marketstar.com</v>
          </cell>
          <cell r="F782" t="str">
            <v>http://www.linkedin.com/company/marketstar</v>
          </cell>
          <cell r="G782" t="str">
            <v>Ogden</v>
          </cell>
          <cell r="H782" t="str">
            <v>Utah</v>
          </cell>
          <cell r="I782" t="str">
            <v>outsourcing renewals, lead generation, customer success, customer success outsourcing, channel sales, retail, sales outsourcing, renewals management, partner management, account management, customer retention, sales &amp; marketing, marketing automation, channel management, ad sales, customer acquisition, technology sales, partner channel, partner channel management, direct sales, lead qualification, partner recruitment, direct, outsourcing &amp; offshoring consulting, event management, digital sales transformation, client engagement strategies, market expansion, sales process optimization, sales automation tools, sales pipeline management, global sales, telecommunications, customer retention optimization, employee development, b2b sales, technology-enabled sales, saas, customer engagement, sales ecosystem development, crm and sales tech integration, sales process automation, client engagement, client retention, social impact initiatives, partner network growth, management consulting services, digital sales, tech industry sales, tech sector, digital marketing integration, sales ecosystem, b2b, digital transformation, customer retention strategies, b2b sales outsourcing, inside sales, sales force automation, sales strategy consulting, content creation, video marketing, channel partner enablement, partner channel support, sales training and coaching, data-driven sales innovation, sales technology, sales management, sales as a service, revenue growth, enterprise client management, ecommerce, performance marketing, data-driven sales, partner network management, information technology and services, data analytics, sales strategy, community impact, services, sales analytics, community impact programs, sales performance analytics, sales performance, tech industry, partner networks, sales pipeline acceleration, demand generation, employee career development, content marketing, sales enablement, sales automation technology, global sales scaling, client relationships, sales execution, sales training, digital marketing, search engine optimization, channel support, sales enablement platforms, demand generation solutions, customer experience, generative ai, sales automation, brand awareness, email marketing, software and technology, it services, market growth strategies, sales training programs, client relationship management, sales solutions, predictive analytics, customer success management, sales operations, crm integration, strategic sales, market expansion strategies, employee development initiatives, community engagement, cloud &amp; cybersecurity, customer success teams, consulting, partner enablement, outsourced sales, partner activation, operational efficiency, cloud services, client success strategies, sales innovation, technology services, enterprise sales, e-commerce, outsource sales, marketing strategy, revenue optimization, account-based marketing, pipeline generation, new business acquisition, sales engineering, sales support, customer onboarding, success enablement, customer support, churn reduction, reporting solutions, forecasting, strategic planning, tech stack optimization, revenue strategy, data integration, b2b solutions, market strategies, multi-channel marketing, ui/ux design, social media advertising, sales coaching, account profiling, partner engagement, marketing tech, cross-selling strategies, customer journey mapping, digital experience solutions, non-profit, distribution, marketing &amp; advertising, sales, computer software, information technology &amp; services, enterprise software, enterprises, outsourcing/offshoring, events services, consumer internet, consumers, internet, marketing, seo, search marketing, cloud computing, nonprofit organization management</v>
          </cell>
          <cell r="J782" t="str">
            <v>Mailchimp Mandrill, Outlook, Microsoft Office 365, React, Salesforce, Hubspot, Slack, Linkedin Login, Google Tag Manager, Mobile Friendly, Facebook Login (Connect), AdRoll, Shutterstock, Linkedin Widget, Google Analytics, Facebook Custom Audiences, Facebook Widget, Dialpad, Microsoft Office, Microsoft Excel, Microsoft PowerPoint, Google Sheets, Looker, Tableau, PowerBI Tiles, LinkedIn Ads, Google Docs, Google Workspace, Linkedin Marketing Solutions, Chrome, Excel4Apps, DoorDash, SQL, Looker Studio, Power BI Documenter, OneTrust Tech Risk &amp; Compliance, X, Salesforce CRM Analytics, Google AdWords Conversion, Shopify, Gem, MailChimp, Intuit Mailchimp All-in-One Marketing Platform, Asana, Vector, Outreach.io, SalesLoft, , LinkedIn Sales Navigator, Vertex AI, Gemini, Google Cloud, Skillsoft, ANGEL LMS, Adobe, SAP, Tealium, Google Classroom, Smartsheet, n8n, Workday, AMP, Google Search Console, Semrush, Ahrefs, MozPro, Screaming Frog, Google Ads, Bing Ads, SysTools VBA Password Recovery, Mozu, Screaming Frog Services, Reddit for business, Taboola, Outbrain, Google My Business, Bing, Google Chromebook, Microsoft Windows Server 2012, Azure Linux Virtual Machines, Cross Pixel Media, Capita-SIMS, Gong, SharePoint, Google, 3M APC Grouper, Microsoft Azure Monitor, Azure Active Directory, Azure Resource Manager, Azure Virtual Network, .NET, Azure Firewall, Azure Virtual Desktop, Azure Storage Explorer, Azure Policy, Azure Blueprints, Microsoft Exchange Online, Microsoft OneDrive for Business, Microsoft Teams Rooms, Google Cloud Data Loss Prevention, Insider, Microsoft Intune Enterprise Application Management, Microsoft Defender for Office 365, Micro, Azure Information Protection, Microsoft Defender for Cloud, Azure Key Vault, Azure DNS, Resolver, Microsoft Active Directory Federation Services, AWS Trusted Advisor, Cisco Unified Intelligence Center, Juniper Networks SRX-Series Gateways, Microsoft Hyper-V Server, Apple MacBook Pro</v>
          </cell>
          <cell r="O782">
            <v>300000000</v>
          </cell>
          <cell r="Q782" t="str">
            <v>MarketStar is a global leader in B2B sales outsourcing and Sales as a ServiceÂ®, founded in 1988 in Ogden, Utah. The company employs approximately 3,950 people across remote, in-office, and hybrid operations in over 90 countries, including North America, EMEA, APAC, ANZ, and Latin America. MarketStar focuses on enhancing client growth by improving revenue and customer experiences through innovative sales solutions that convert leads into recurring revenue.
The company offers end-to-end B2B sales outsourcing, combining voice, digital, field engagements, data management, analytics, and technological solutions. Key services include sales acceleration programs, channel and retail sales strategies, and global expansion support, all tailored to adapt to local cultures and regulations. MarketStar emphasizes personal growth and community empowerment, with over 500 annual career advancements for employees and a commitment to social responsibility through the MarketStar Foundation, which supports education and community programs.</v>
          </cell>
          <cell r="R782">
            <v>1988</v>
          </cell>
        </row>
        <row r="783">
          <cell r="A783" t="str">
            <v>Patra Corporation</v>
          </cell>
          <cell r="B783">
            <v>0</v>
          </cell>
          <cell r="C783">
            <v>6500</v>
          </cell>
          <cell r="D783" t="str">
            <v>insurance</v>
          </cell>
          <cell r="E783" t="str">
            <v>http://www.patracorp.com</v>
          </cell>
          <cell r="F783" t="str">
            <v>http://www.linkedin.com/company/patra-corporation</v>
          </cell>
          <cell r="G783" t="str">
            <v>El Dorado Hills</v>
          </cell>
          <cell r="H783" t="str">
            <v>California</v>
          </cell>
          <cell r="I783" t="str">
            <v>insurance staffing, backoffice production, insurance production, insurance bpo, insurance outsourcing services, aipowered services, certificates of insurance, insurance technology, policy checking, ai-driven insurance workflows, cloud platform, insurance process digitization solutions, services, customer support, insurance claims ai, ai-powered underwriting support, insurance carriers, ai-driven decision making, data analytics, b2b, business process outsourcing, insurance policy data insights ai, ai insurance process optimization, insurance operational support, insurance policy validation ai, insurance workflow ai, insurance data security blockchain, insurance process ai integration, insurance workflow ai platform, digital insurance, insurance process ai automation, insurance industry solutions, information technology, ai insurance process analytics, insurance process improvement, ai for small accounts management, insurance workflow software, policy checking ai, automation, ai in insurance customer support, insurance workflow ai software, client retention, workflow automation, insurance policy lifecycle, insurance document ai, cloud-based insurance solutions, insurance workflow solutions, insurance, artificial intelligence, insurance workflow optimization platforms, insurance operational efficiency tools, insurance policy validation, compliance management, claims processing, insurance industry digitalization, insurance process resilience, global workforce, cloud computing, contact center, insurance process ai platform, insurance claims automation, insurance workflow ai solutions, ai in insurance, insurance process automation platforms, insurance workflows, document automation, ai-powered insurance document management, certificate processing, ai-powered policy checking, insurance process scalability, ai policy data analysis, small accounts management, management consulting services, insurance data security standards, compliance solutions, ai-powered solutions, insurance services, ai policy checking self-service, consulting, insurance data security ai, financial reporting, insurance process automation, policy management, insurance lifecycle, insurance data security and compliance, virtual assistant, insurance workflow automation tools, customer experience, compliance, insurance workflow process ai, virtual staffing, insurance process analytics, insurance data extraction ai, insurance policy checking saas platform, process optimization, insurance processing, insurance workflow ai tools, insurance industry, data security, insurance data integrity, digital transformation, ai insurance process management, insurance data extraction, insurance document digitization, document management, operational efficiency, insurance workflow management systems, virtual mail, retail, data protection, insurance data extraction automation, workflow management, policy administration, ai policy checking, insurance data security, insurance process digitization, ai-powered insurance workflows, employee benefits, insurance operational excellence, insurance outsourcing, ai solutions, insurance policy checking saas, insurance policy ai self-service, ai policy comparison, risk management, insurance data security blockchain technology, financial services, insurance data management, customer engagement, insurance customer service automation, mgas/mgus support, ai integration, insurance process optimization, data management services, contact center solution, print and virtual mail, customer experience support, business administration, technology workflow optimization, blockchain technology, property and casualty solutions, employee benefits management, integrated team, omnichannel customer service, document retrieval, endorsement processing, submission clearance, compliance and licensing, business advisory services, operational excellence, client retention strategies, insurance processing solutions, tech-enabled workflows, segmented market services, retail agency solutions, wholesaler services, mga services, carrier services, digital mailroom, loss run reporting, contract and policy administration, data entry services, automated processing workflows, customer data analysis, quality assurance, missing document retrieval, receipt scanning services, multilingual support, service level agreements, scalable solutions, remote staff augmentation, business continuity planning, data quality assurance, inventory reconciliation, audit management, finance, distribution, information technology &amp; services, enterprise software, enterprises, computer software, computer &amp; network security</v>
          </cell>
          <cell r="J783" t="str">
            <v>Outlook, Microsoft Office 365, CloudFlare Hosting, Amazon AWS, UptimeRobot, Atlassian Cloud, OneTrust, Sophos, iCIMS, Slack, Hubspot, Squarespace ECommerce, Typekit, Facebook Widget, Facebook Login (Connect), Google Font API, Wix, Wistia, WordPress.org, Bootstrap Framework, reCAPTCHA, Facebook Custom Audiences, Linkedin Marketing Solutions, StatCounter, Mobile Friendly, Google Analytics, Hotjar, Google Tag Manager, MouseFlow, AI, Articulate 360, Vyond, Canva, Gem, Docebo, WebOffice, Zoomdata, Akamai Connected Cloud (formerly Linode), Excel4Apps, OneTrust Tech Risk &amp; Compliance, Employee Navigator, Citrix ShareFile, Dropbox, Amazon Transcribe, Signal, Salesforce, Miro, IBM SoftLayer, SharePoint, Akamai CDN Solutions, Amazon Web Services (AWS), AWS Application Load Balancer, Azure Linux Virtual Machines, Bitsight, CrowdStrike, Google Cloud Platform, Infoblox DHCP, Microsoft Active Directory Federation Services, Microsoft Azure Monitor, Microsoft Windows Server 2012, NetApp, Qnap, Rapid7, Synology, Veeam, VMware, Microsoft Excel, Google AdWords Conversion, Adobe</v>
          </cell>
          <cell r="K783">
            <v>146000000</v>
          </cell>
          <cell r="L783" t="str">
            <v>Venture (Round not Specified)</v>
          </cell>
          <cell r="M783">
            <v>146000000</v>
          </cell>
          <cell r="N783">
            <v>44805</v>
          </cell>
          <cell r="O783">
            <v>56904000</v>
          </cell>
          <cell r="Q783" t="str">
            <v>Patra Corporation is a prominent provider of technology-enabled insurance outsourcing services and AI-powered software solutions. Founded in 2005 and based in El Dorado Hills, California, Patra optimizes insurance workflows throughout the policy lifecycle for various insurance organizations, including brokers, wholesalers, and carriers. The company utilizes its proprietary PatraOne cloud-based platform and a global team of over 6,000 process executives to manage millions of policies annually.
Patra's services encompass the entire insurance policy lifecycle, offering solutions such as insurance processing, employee benefits services, virtual staffing assistance, and premium financing through PatraPay. The company also provides AI-powered solutions for automating complex processes and enhancing accuracy. With a focus on innovation and operational excellence, Patra has received multiple awards and operates primarily remotely in the U.S., while maintaining a global presence. Its commitment to data security and client profitability drives its continuous improvement and product development efforts.</v>
          </cell>
          <cell r="R783">
            <v>2005</v>
          </cell>
        </row>
        <row r="784">
          <cell r="A784" t="str">
            <v>Protective Life</v>
          </cell>
          <cell r="B784">
            <v>0</v>
          </cell>
          <cell r="C784">
            <v>3800</v>
          </cell>
          <cell r="D784" t="str">
            <v>insurance</v>
          </cell>
          <cell r="E784" t="str">
            <v>http://www.protective.com</v>
          </cell>
          <cell r="F784" t="str">
            <v>http://www.linkedin.com/company/protective-life</v>
          </cell>
          <cell r="G784" t="str">
            <v>Birmingham</v>
          </cell>
          <cell r="H784" t="str">
            <v>Alabama</v>
          </cell>
          <cell r="I784" t="str">
            <v>asset protection, insurance, annuities, n/a, long-term savings, employee benefits, b2c, financial advisory, retirement income, insurance industry ratings, marriage and money insurance, services, insurance for entrepreneurs, insurance distribution, college savings insurance, insurance for real estate investors, customer-centric, insurance innovation, asset protection plans, variable annuities, insurance policy customization, insurance for high-net-worth individuals, financial planning, asset management, insurance for business continuity, insurance product innovation, retirement solutions, homeownership protection, insurance distribution channels, client protection, insurance market, client-focused, insurance for long-term care, insurance for disability income, insurance company, insurance products, life insurance, long-term protection, insurance product comparison, insurance for business succession, insurance claims support, insurance technology, policy management, insurance underwriting, insurance policyholder services, insurance for estate transfer, financial planning tools, insurance for healthcare costs, retirement planning, financial strength, insurance sales support, babies and families insurance, premium payments, insurance policies, insurance provider, risk management, community involvement, company history, insurance claims, insurance ratings, insurance for small business owners, insurance for special needs planning, customer account management, long-term asset protection, insurance product customization, insurance risk management, insurance policy administration, insurance for special events, insurance for wealth transfer, sustainability, life insurance policies, corporate social responsibility, insurance industry, estate planning, insurance claims processing technology, financial growth, retirement income guarantees, insurance for critical illness, insurance for gig economy workers, direct life, health, and medical insurance carriers, structured settlements, sustainable insurance practices, insurance history, claims processing, financial advisory services, financial performance, security, sustainable practices, digital insurance services, asset safeguarding, legacy planning insurance, insurance solutions, insurance stability, corporate responsibility, customer service, insurance industry trends, estate planning insurance, insurance subsidiaries, insurance for charitable giving, insurance offerings, fixed annuities, insurance customer engagement, protective life, divorce and finances insurance, market presence, financial security, financial services, insurance for tax planning, insurance for freelancers, company assets, insurance product development, indexed annuities, insurance marketing strategies, insurance for aging parents, retail, financial stability, insurance regulatory compliance, term life, whole life, universal life, variable universal life, immediate annuities, life insurance calculator, beneficiaries, claims process, commercial mortgages, financial professional, edelivery, legacy planning, permanent insurance, income benefits, life insurance options, customized policies, joint life annuity, joint and survivor annuity, investment distributors, tax-qualified plans, policy types, retirement risks, account management, online quotes, underwriting process, education center, financial advising, insurance assistance, benefit accounts, financial obligation, b2b, finance, distribution, financial consulting, consulting, management consulting, environmental services, renewables &amp; environment, law practice, legal services</v>
          </cell>
          <cell r="J784" t="str">
            <v>CSC Corporate Domains, Microsoft Office 365, Microsoft Azure Hosting, Facebook Conversion Tracking, Drupal, Eloqua, Slack, Salesforce, WordPress.org, SiteCore, Media.net, Facebook Widget, Microsoft-IIS, Facebook Login (Connect), ASP.NET, Woo Commerce, Bootstrap Framework, Facebook Custom Audiences, Mobile Friendly, Google Font API, Google Tag Manager, Shopify, Hotjar, FullStory, Shutterstock, Salesforce CRM Analytics, Spreadsheet Server by insightsoftware, Microsoft Excel, Akamai CDN Solutions, Ansible, Argocd, AWS Application Load Balancer, Azure Devops, Azure Automation, Azure Blob Storage, Azure Container Instances, Azure Cosmos DB, Azure Event Grid, Azure Front Door, Azure Functions, Azure Log Analytics, Azure Monitor, Azure Policy, Bicep, Blueprint, CAT, Check Point CloudGuard Harmony Connect (CloudGuard Connect), Connect, Docker, Flux, GitHub Actions, Grafana, Gremlin, iManage, Kubernetes, Litmus, Microsoft Application Insights, Microsoft Azure Monitor, Microsoft Entra ID, Microsoft PowerShell, .NET, Office365, OpenVMS, Prometheus, SQL, Terraform, Microsoft Office, BASE, Azure Resource Manager, Azure Logic Apps, Azure API Management, Azure Virtual Machines, Azure DNS, Azure Load Balancer, Azure Application Gateway, Azure Blueprints, Google Analytics, PowerBI Tiles, Excel4Apps, Azure Purview, Microsoft Defender for Cloud, Sentinel, Splunk, Zift Solutions, IBM Tivoli OMEGAMON, SystmOne, Wordpress.com, SolarWinds, Control-M, ServiceNow IT Operations Management (ITOM), IBM Z, Tampa AS400 Inc, DocuSign, Power BI Documenter, Axis, Pages, poly, accessiBe, Tableau, Microsoft VBScript, Esri Reports, SAP, Anaplan, OpenText Captiva, Kofax, Intel MAX, Admin, Board, Barracuda Spam Firewall, Eyefinity OfficeMate, Adobe Captivate, MAX by AppLovin, Revel, Azure Key Vault, SES, Strategy (formerly MicroStrategy), Microsoft PowerPoint, Microsoft Windows Server 2012, Microsoft Teams Rooms, Citrix VDI-in-a-Box, Citrix, AWS Multi-Factor Authentication, Mode, Microsoft Dynamics, Ning, Amazon Product Advertising API, AI, CSS</v>
          </cell>
          <cell r="K784">
            <v>100000000</v>
          </cell>
          <cell r="L784" t="str">
            <v>Other</v>
          </cell>
          <cell r="M784">
            <v>100000000</v>
          </cell>
          <cell r="N784">
            <v>37530</v>
          </cell>
          <cell r="O784">
            <v>7100000000</v>
          </cell>
          <cell r="Q784" t="str">
            <v>Protective Life Corporation is a financial services holding company based in Birmingham, Alabama. Founded in 1907, it specializes in life insurance, asset protection, annuities, and retirement savings products, serving customers across all 50 U.S. states. The company employs over 3,800 people and generates annual revenues of $7.75 billion while managing $124.5 billion in assets. Its primary subsidiary, Protective Life Insurance Company, has additional offices in Alabama, Missouri, and Kentucky.
Protective Life has a rich history marked by significant growth and expansion through numerous acquisitions. The company has adapted to challenges over the years and has relocated its headquarters several times, currently situated on a 28-acre campus on U.S. Highway 280. Protective Life is committed to providing accessible security through its products, which include affordable life insurance and various annuities. The company also supports community initiatives through the Protective Life Foundation, emphasizing a customer-centric approach and innovation in its services.</v>
          </cell>
          <cell r="R784">
            <v>1907</v>
          </cell>
        </row>
        <row r="785">
          <cell r="A785" t="str">
            <v>Guy Carpenter</v>
          </cell>
          <cell r="B785">
            <v>0</v>
          </cell>
          <cell r="C785">
            <v>3400</v>
          </cell>
          <cell r="D785" t="str">
            <v>insurance</v>
          </cell>
          <cell r="E785" t="str">
            <v>http://www.guycarp.com</v>
          </cell>
          <cell r="F785" t="str">
            <v>http://www.linkedin.com/company/guy-carpenter</v>
          </cell>
          <cell r="G785" t="str">
            <v>New York</v>
          </cell>
          <cell r="H785" t="str">
            <v>New York</v>
          </cell>
          <cell r="I785" t="str">
            <v>reinsurance, enterprise risk management, insurance, capital management, market intelligence, predictive analytics, capital markets, risk management, risk innovation, risk transfer decision support, risk transfer analytics, portfolio profitability assessment, risk transfer advisory, risk accumulation management, risk decision support, risk transfer advisory services, risk management solutions, risk transfer analytics tools, risk assessment, risk management strategies, financial services, advisory services, risk transfer analytics software, risk transfer innovation, portfolio management, risk analytics platform, multi-year risk models, risk management innovation, risk management tools, risk transfer solutions development, risk transfer models, actuarial analytics, risk consulting, risk management consulting, risk transfer platform development, risk transfer tools, risk advisory, risk transfer solutions, reinsurance broking, risk transfer platform software, reinsurance brokerage, risk transfer consulting, risk transfer platform, risk optimization, risk transfer solutions provider, data-driven pricing, risk transfer analytics solutions, reinsurance placement, insurance solutions, risk solutions provider, portfolio optimization, risk transfer solutions consulting, risk transfer modeling tools, risk transfer decision support tools, risk transfer strategies, reinsurance expert, risk mitigation, reinsurance carriers, risk modeling, risk transfer modeling, risk analytics, risk environment, actuarial science, risk assessment tools, risk transfer analytics platform, catastrophe bonds, risk transfer expert, risk portfolio, reinsurance risk, risk advisory services, strategic advisory, catastrophe modeling, risk analysis, reinsurance market, insurance-linked securities, innovative analytics, risk transfer innovations, risk modeling software, risk solutions, analytics, capital solutions, risk transfer, broking, global capital solutions, financial strength, data insights, catastrophe risk, parametric solutions, capital optimization, business growth, insurance market, global presence, financial advisory, volatile markets, natural catastrophe, risk quantification, m&amp;a advisory, legacy business management, structured solutions, client service, insurance products, property and casualty, commercial risk, environmental risks, collateralized reinsurance, equity issuance, reinsurer relationships, business intelligence, facultative reinsurance, underwriting solutions, diversification strategies, insurance compliance, cyber risk, business continuity planning, renewals management, regional specialties, excess and surplus lines, financial modeling, innovative financing solutions, regulatory landscape, industry benchmarks, b2b, finance, distribution, information technology &amp; services, enterprise software, enterprises, computer software, financial consulting, consulting, management consulting</v>
          </cell>
          <cell r="J785" t="str">
            <v>Route 53, Microsoft Office 365, Amazon AWS, Outlook, MongoDB, Adobe CQ, Pardot, Amazon SES, Salesforce, Slack, Apache, Mobile Friendly, Google Tag Manager, Remote, AI, PEO, Python, SQL, PowerBI Tiles, Microsoft Excel, CAT, Google AdWords Conversion, Microsoft PowerPoint, Microsoft Office, Excel4Apps, Netlify, Foxit PDF SDK</v>
          </cell>
          <cell r="O785">
            <v>2360000000</v>
          </cell>
          <cell r="Q785" t="str">
            <v>Guy Carpenter &amp; Company, LLC is a global risk and reinsurance specialist based in New York. As one of the leading reinsurance brokers in the world, the company operates over 60 offices and employs approximately 3,400 professionals. Founded in 1922, Guy Carpenter has a rich history in the reinsurance industry and celebrated its 100th anniversary in 2022.
The company offers a range of services, including reinsurance broking, strategic advisory services, and data and analytics. Its reinsurance broking business addresses complex risk management challenges, while the strategic advisory team focuses on emerging business risks and opportunities. The GC Analytics team provides actionable business intelligence through advanced data analysis and catastrophe modeling. Guy Carpenter is also known for its historical innovations, including the development of foundational principles for reinsurance brokerage that are still in use today. As a subsidiary of Marsh &amp; McLennan Companies, Guy Carpenter benefits from a strong global network and extensive resources.</v>
          </cell>
          <cell r="R785">
            <v>1922</v>
          </cell>
        </row>
        <row r="786">
          <cell r="A786" t="str">
            <v>Flatworld Solutions</v>
          </cell>
          <cell r="B786">
            <v>0</v>
          </cell>
          <cell r="C786">
            <v>5000</v>
          </cell>
          <cell r="D786" t="str">
            <v>information technology &amp; services</v>
          </cell>
          <cell r="E786" t="str">
            <v>http://www.flatworldsolutions.com</v>
          </cell>
          <cell r="F786" t="str">
            <v>http://www.linkedin.com/company/flatworld-solutions</v>
          </cell>
          <cell r="G786" t="str">
            <v>Princeton</v>
          </cell>
          <cell r="H786" t="str">
            <v>New Jersey</v>
          </cell>
          <cell r="I786" t="str">
            <v>transcription translation, insurance, genai services, medical billing coding, mortgage services, call center services, research analysis, data entry services, transcription amp translation, software development, virtual assistants, engineering services, call centre services, it services, photo editing, accounting bookkeeping, creative services, accounting amp bookkeeping, research amp analysis, medical billing amp coding, revenue cycle management, engineering design services, data science, it services &amp; it consulting, ai in legal research, ai for healthcare diagnostics, predictive analytics, services, customer support, data analytics, ai for compliance, customer relationship management, b2b, industry-specific services, computer systems design and related services, business process outsourcing, machine learning, process automation tools, accounting services, ai for supply chain, legal process outsourcing, ai-driven data analytics, automation services, healthcare, client satisfaction, custom software development, robotic process automation, ai for document processing, cost reduction, workflow automation, ai integration, ai in healthcare, finance &amp; accounting, ai for logistics automation, global delivery, ai-driven solutions, healthcare bpo, artificial intelligence, data entry, ai in retail, ai in procurement, ai in manufacturing, cloud computing, ai for quality control, digital innovation, global delivery centers, logistics services, rpa for legal, ai in insurance, multilingual support, custom software, bpo, business process automation, ai in data entry, ai in marketing automation, remote support, ai in logistics, consulting, ai in banking, education, customer experience, customer retention, logistics management, ai for inventory management, ai in customer experience, it solutions, bpa, offshore outsourcing, compliance standards, ai consulting, business growth, telecommunications, process optimization, real estate, translation services, data security, digital transformation, secure data handling, ai for fraud detection, ai in financial services, custom software solutions, ml algorithms, operational efficiency, market research, retail, information technology and services, operational resilience, ai in finance, technology consulting, logistics, data processing, ai in hr processes, ai-powered customer support, ai for predictive maintenance, ai for sales automation, ai services, data annotation, innovation, ml solutions, ai for process optimization, technology integration, ai in product development, iso certified, ai solutions, transcription services, business scalability, process reengineering, ai for risk management, client-centric approach, ai strategy, industry verticals, financial services, customer engagement, ai-powered insights, image editing, data management, finance and accounting, virtual assistant services, insurance bpo, mortgage processing, image editing services, customs brokerage, airline reservation services, inbound call center services, outbound call center services, email support services, live chat support services, telemarketing services, cold calling services, appointment setting services, technical support services, content moderation services, quality monitoring, operational excellence, market research services, lead generation services, call center consulting, data extraction services, data conversion services, customer feedback analysis, enhanced reporting services, finance, legal, distribution, information technology &amp; services, photography, enterprise software, enterprises, computer software, crm, sales, health care, health, wellness &amp; fitness, hospital &amp; health care, computer &amp; network security, management consulting, analytics, accounting</v>
          </cell>
          <cell r="J786" t="str">
            <v>Sendgrid, Outlook, Microsoft Office 365, Rackspace MailGun, Amazon AWS, Amplitude, Zoho Email, WP Engine, Leadfeeder, Barracuda Networks, Hubspot, Slack, Salesforce, ASP.NET, Angular, SQL, Microsoft Azure Monitor, AI, Azure Cognitive Services, Azure Form Recognizer, Azure Machine Learning, Azure OpenAI Service, Microsoft.NET Core 3.1, Python, Zoho CRM, Dassault SOLIDWORKS, Inventor, Cornerstone HR, Salesforce CRM Analytics, Oracle BI Publisher, NetSuite, Micro Focus LoadRunner, ACL, CCBill, Oracle Database</v>
          </cell>
          <cell r="L786" t="str">
            <v>Merger / Acquisition</v>
          </cell>
          <cell r="M786">
            <v>0</v>
          </cell>
          <cell r="N786">
            <v>44927</v>
          </cell>
          <cell r="O786">
            <v>45700000</v>
          </cell>
          <cell r="Q786" t="str">
            <v>Flatworld Solutions is a global provider of business process outsourcing (BPO), business process automation (BPA), IT services, and AI solutions. Founded in 2004 and headquartered in New Jersey, USA, the company operates major delivery centers in Bangalore, India, and Davao, Philippines, employing over 5,000 professionals. It serves more than 18,000 clients across 100 countries, focusing on enhancing efficiency and profitability through technology-driven solutions.
The company offers a wide range of services, including call center support, software development, healthcare services, mortgage processing, creative services, and financial and accounting solutions. Flatworld also specializes in AI, data science, and automation, leveraging its subsidiary Quadratyx for advanced AI and machine learning applications. With nearly two decades of experience, Flatworld Solutions is committed to delivering innovative and resourceful IT solutions that drive growth for businesses and communities.</v>
          </cell>
          <cell r="R786">
            <v>2004</v>
          </cell>
        </row>
        <row r="787">
          <cell r="A787" t="str">
            <v>Government Support Jobs</v>
          </cell>
          <cell r="B787">
            <v>0</v>
          </cell>
          <cell r="C787">
            <v>4900</v>
          </cell>
          <cell r="D787" t="str">
            <v>human resources</v>
          </cell>
          <cell r="E787" t="str">
            <v>http://www.governmentsupportjobs.com</v>
          </cell>
          <cell r="F787" t="str">
            <v>http://www.linkedin.com/company/government-support-jobs</v>
          </cell>
          <cell r="G787" t="str">
            <v>Reston</v>
          </cell>
          <cell r="H787" t="str">
            <v>Virginia</v>
          </cell>
          <cell r="I787" t="str">
            <v>human resources services</v>
          </cell>
          <cell r="J787" t="str">
            <v>Nginx, Mobile Friendly</v>
          </cell>
        </row>
        <row r="788">
          <cell r="A788" t="str">
            <v>Bakery</v>
          </cell>
          <cell r="B788">
            <v>0</v>
          </cell>
          <cell r="C788">
            <v>4400</v>
          </cell>
          <cell r="D788" t="str">
            <v>design</v>
          </cell>
          <cell r="E788" t="str">
            <v>http://www.bkry.org</v>
          </cell>
          <cell r="F788" t="str">
            <v>http://www.linkedin.com/company/bakery</v>
          </cell>
          <cell r="G788" t="str">
            <v>Jersey City</v>
          </cell>
          <cell r="H788" t="str">
            <v>New Jersey</v>
          </cell>
          <cell r="I788" t="str">
            <v>graphic design, web development, identity development, branding, advertising, brand marketing, creative, graphics, sales and marketing, consumer internet, enterprise software, internet, information technology, software, design services, culinary innovation, workshops and masterclasses, minimalist bakery design, artisanal baked goods, local and global sourcing, high-end market, gluten-free options, qr code menu, creative agency, culinary craftsmanship dubai, culinary arts &amp; baking, bakery masterclasses, brand strategy, business consulting, specialty coffee, fermentation, baking techniques, bread and bakery product manufacturing, ingredient sourcing bali, customer experience, upscale bakery dubai, dubai bakery, hospitality &amp; food services, sourdough breads, b2b, miso paste on-site, fermentation flavor development, website design, customer engagement, marketing services, design agency, artisanal bakery, bakery innovation uae, product uniqueness, innovative pastries, fermentation techniques, premium ingredients, culinary experimentation, craftsmanship, global ingredients, bakery technology, services, food &amp; beverage retail, consulting, local sourcing, food innovation, artisanal spreads and jams, upscale environment, in-house grain processing, culinary community, bakery expansion, middle eastern-inspired pastries, experimental baking, vegan options, b2c, education, consumer products &amp; retail, information technology &amp; services, marketing &amp; advertising, enterprises, computer software, sales &amp; marketing, consumers, management consulting, web design, food &amp; beverages, consumer goods</v>
          </cell>
          <cell r="J788" t="str">
            <v>Remote</v>
          </cell>
          <cell r="Q788" t="str">
            <v>bkry is an artisanal bakery and cafÃ© located in Alserkal Avenue, Al Quoz, Dubai. Founded by Kameel Rasyid, the bakery combines traditional baking techniques with innovative practices, using premium, ethically sourced ingredients from around the world and local farms. The space features a chic, minimalist design and is open daily from 8:00 AM to 10:00 PM, attracting a loyal customer base, especially during breakfast and weekends.
The bakery offers a variety of freshly baked goods, including unique breads, flaky croissants, cakes, and pastries, all crafted from distinctive recipes. They also provide artisanal jams and spreads, specialty coffee, and light dining options. Vegan and gluten-free choices are available, catering to diverse dietary needs. Additionally, bkry hosts masterclasses and workshops, sharing their baking expertise with the community. The bakery is committed to sustainability, emphasizing ethical sourcing and regenerative farming practices.</v>
          </cell>
          <cell r="R788">
            <v>2011</v>
          </cell>
        </row>
        <row r="789">
          <cell r="A789" t="str">
            <v>Work at home</v>
          </cell>
          <cell r="B789">
            <v>0</v>
          </cell>
          <cell r="C789">
            <v>4300</v>
          </cell>
          <cell r="D789" t="str">
            <v>marketing &amp; advertising</v>
          </cell>
          <cell r="E789" t="str">
            <v>http://www.work-from-home-dot-com.com</v>
          </cell>
          <cell r="F789" t="str">
            <v>http://www.linkedin.com/company/work-at-home</v>
          </cell>
          <cell r="I789" t="str">
            <v>advertising services, marketing &amp; advertising</v>
          </cell>
          <cell r="J789" t="str">
            <v>Amazon AWS, Remote</v>
          </cell>
          <cell r="Q789" t="str">
            <v>We rate the best work at home programs for you to earn a full time income from home.</v>
          </cell>
        </row>
        <row r="790">
          <cell r="A790" t="str">
            <v>TekniPlex</v>
          </cell>
          <cell r="B790">
            <v>0</v>
          </cell>
          <cell r="C790">
            <v>9000</v>
          </cell>
          <cell r="D790" t="str">
            <v>packaging &amp; containers</v>
          </cell>
          <cell r="E790" t="str">
            <v>http://www.tekni-plex.com</v>
          </cell>
          <cell r="F790" t="str">
            <v>http://www.linkedin.com/company/tekniplex</v>
          </cell>
          <cell r="G790" t="str">
            <v>Wayne</v>
          </cell>
          <cell r="H790" t="str">
            <v>Pennsylvania</v>
          </cell>
          <cell r="I790" t="str">
            <v>sustainability, food beverage packaging, diagnostics, food &amp; beverage, household industrial packaging, pharmaceutical packaging, materials science, material science, medical device components, beauty home packaging, innovation, packaging &amp; containers manufacturing, graphic design, transportation &amp; logistics, validation testing, vinyl medical tubing, vinyl compounds, medical equipment and supplies manufacturing, distribution, consumer goods, product development, precision components for medtech, manufacturing, b2b, market research, product innovation, foam trays for food packaging, design and development, packaging solutions, medical tubing, healthcare, customer service, sustainable materials, sustainability goals, polymer development, manufacturing technology, advanced polymer compounds, laminated closure liners, contract manufacturing, services, supply chain management, medical packaging, consumer products, medical device manufacturing, thermoforming, flexible packaging, die-cutting, blister packaging, custom packaging, sustainable packaging, injection molding, polymer products, heat sealing, moisture barrier, lamination, branding solutions, foil packaging, recyclable materials, protective packaging, advanced materials, fda compliance, iso certification, cleanroom manufacturing, printing services, cost-effective solutions, design engineering, product lifecycle management, quality assurance, adhesive solutions, product safety, multi-layered packaging, bulk packaging, insulated packaging, technical support, industry standards, automated packaging, logistics optimization, value-added services, environmental responsibility, sourcing solutions, consumer products &amp; retail, environmental services, renewables &amp; environment, consumers, shipping, logistics &amp; supply chain, mechanical or industrial engineering, health care, health, wellness &amp; fitness, hospital &amp; health care</v>
          </cell>
          <cell r="J790" t="str">
            <v>Cloudflare DNS, Rackspace MailGun, Mimecast, Microsoft Office 365, Flywheel, React, Slack, Salesforce, reCAPTCHA, CrazyEgg, Google Font API, Google Analytics, WordPress.org, Bootstrap Framework, Yandex Metrica, Facebook Custom Audiences, Woo Commerce, Hotjar, JivoSite, Vimeo, Google Tag Manager, Mobile Friendly, Shopify, AddThis, Remote, Peek, Microsoft Office, GRIN, ICP, Tampa AS400 Inc, Micro, Act!, Analyzer, Azure Virtual Machine Scale Sets, CAT, Clari, eMaint CMMS, Gravity, Infor SalesLogix, Gauges, PowerBI Tiles, Microsoft Excel, Google AdWords Conversion, Outlook, Siemens SIMATIC HMI (Human Machine Interface), Infor LN, Taleo Applicant Tracking Systems (ATS), Microsoft Windows Server 2000, Azure Active Directory B2C, Akamai CDN Solutions, Infoblox DHCP, VMware ESXi, Azure Analysis Services, VxRail, HPE Nimble Storage, Nutanix, Veeam, AC500 PLC, LogIC, Spiceworks IP Scanner, Gem, ETQ Reliance QMS, CONTROL, Microsoft PowerPoint, PayScale, SharePoint, FUSION, GibbsCAM, ESPRIT, Rise, Qualys Penetration Testing, Tenable.sc, Rapid7, Siemens SIMATIC S7, Pipedrive, Sizmek (MediaMind), McAfee Total Protection for Data Loss (DLP), ISO+â„¢, MITRE ATT&amp;CK, Microsoft Distributed File System (DFS), Zscaler ZTNA, Olo, Sysomos, Microsoft SQL Server Reporting Services, Nevron Vision for SSRS, GoToAssist (FASTchat), Apache SpamAssassin, Visual Studio, SQL, Power BI Documenter, Microsoft Power Automate, Microsoft PowerShell, Entrinsik Informer, SAP, Minitab Workspace, Microsoft Windows Server 2012, Dassault SOLIDWORKS, SS&amp;C, Delta, Compressor, SSMS Tools Pack, Git, Moldflow, CNC Software, Amazon Elastic File System (Amazon EFS), CoEx, Compete, Quest QMX, Sigma, FederatedMedia, Tor, Litmos, Airtable, Wider Planet, Dell EMC Celerra, GEP, Snap, Laserfiche, Cisco Nexus Switches, FRAC Pumps, mabl, SES, SentenceTransformers, Visio, Google AlloyDB for PostgreSQL, Flow, Oracle Analytics Cloud, OneStream, IQMS, MercuryGate TMS, ArcGIS Image Server, S&amp;P Capital IQ Pro, SAP Material Requirement Planning (MRP), AMP, GoCanvas, Excel4Apps, Microsoft Sql Server, Secured MVC Forum on Windows 2012 R2</v>
          </cell>
          <cell r="L790" t="str">
            <v>Merger / Acquisition</v>
          </cell>
          <cell r="M790">
            <v>0</v>
          </cell>
          <cell r="N790">
            <v>43009</v>
          </cell>
          <cell r="O790">
            <v>2000000000</v>
          </cell>
          <cell r="Q790" t="str">
            <v>TekniPlex is a global leader in materials science and manufacturing, focusing on innovative packaging materials, medical compounds, medical tubing, and dispensing components. Founded in 1967 in Brooklyn, New York, the company has expanded significantly and now operates approximately 29 facilities across nine countries, employing around 9,000 people and generating over $2 billion in annual revenue. Headquartered in Wayne, Pennsylvania, TekniPlex is dedicated to enhancing product integrity, safety, and sustainability in various markets, including healthcare, consumer products, food and beverage, pharmaceuticals, personal care, and household goods.
The company offers a diverse range of products, including closure liners, pharmaceutical blister films, foam trays, food containers, medical tubing, and specialty materials. TekniPlex also provides automation equipment and advanced therapeutic solutions, supporting product design and brand integrity. With a commitment to sustainability and performance, TekniPlex serves a wide array of industries, integrating its solutions into everyday items used by millions worldwide.</v>
          </cell>
          <cell r="R790">
            <v>1967</v>
          </cell>
        </row>
        <row r="791">
          <cell r="A791" t="str">
            <v>Zions Bancorporation</v>
          </cell>
          <cell r="B791">
            <v>0</v>
          </cell>
          <cell r="C791">
            <v>9400</v>
          </cell>
          <cell r="D791" t="str">
            <v>banking</v>
          </cell>
          <cell r="E791" t="str">
            <v>http://www.zionsbancorporation.com</v>
          </cell>
          <cell r="F791" t="str">
            <v>http://www.linkedin.com/company/zions-bancorporation</v>
          </cell>
          <cell r="G791" t="str">
            <v>Salt Lake City</v>
          </cell>
          <cell r="H791" t="str">
            <v>Utah</v>
          </cell>
          <cell r="I791" t="str">
            <v>sba lending, public finance advisory services, and agricultural finance, major banks, finance, business banking, government, consumer banking, loan services, services, loans, asset management, financial performance, small business support, public sector banking, b2c, treasury services, community focus, financial services, investment services, net revenue, customer base, insurance, financial solutions, regional financial services, community development, wealth management, commercial banking, investment products, financial advisory, small business lending, public finance advisory, award-winning bank, digital banking, local brands, middle-market banking, b2b, banking, community-focused banking, financial products, regional banks, local market expertise, cash management, capital markets, community reinvestment, community banking, local management teams, banking services, local management, community engagement, public finance, personal banking, retail, non-profit, investment management, financial consulting, consulting, management consulting, nonprofit organization management</v>
          </cell>
          <cell r="J791" t="str">
            <v>NSOne, UltraDns, Microsoft Office 365, CloudFlare Hosting, CloudFlare, Salesforce Service Cloud, Salesforce Live Agent, Slack, Salesforce, Adobe Marketing Cloud, Remote, Kubernetes, Security, Microsoft Office, Spark, Databricks, .NET, Posit, Apache Pig, Apigee, Spring Boot, AWS SDK for JavaScript, Oracle Analytics Cloud, React, Redux, TypeScript, Docker, HELM, Azure Devops, Grafana, Git, Jest, OpenAPI, JTL-Shop 3, 3M 360 Encompass - Health Analytics Suite, AWS CloudHSM, AWS Key Management Service (KMS), Apex, Ning, Flow, Salesforce Financial Services Cloud, Khoros for SAP Customer Experience Cloud, Copado, Thales HSM, SpingMetrics, Amazon Web Services (AWS), Google Cloud Platform, Microsoft Azure, Azure VPN Gateway, Cisco Nexus 2000, Cisco Meraki SD-WAN, Cisco Meraki, Copilot, DocuSign, Microsoft Teams, Dell iDRAC (Integrated Dell Remote Access Controller), Python, Fastapi, Flask, AI, ANGEL LMS, Amazon Simple Storage Service (S3), SQL, Apache Kafka, PySpark, Google Cloud, GitHub, GitHub Actions, AWS Trusted Advisor, Microsoft Azure Monitor, IBM ILOG CPLEX Optimization Studio, Azure Analysis Services, AWS Analytics, Amazon Managed Streaming for Apache Kafka (Amazon MSK), Langchain, LangGraph, Salesforce Lightning Web Components, SOQL, Adobe Experience Cloud, Excel4Apps, Confluence, ISO+â„¢, Seismic, Outlook, Adobe Real-Time CDP, Lytics, Activa, Calypso, Spectrum, H2O, JWT, Spring, TrakSYS, F5 NGINX Ingress Controller, Terraform, Bicep, OpenTelemetry, Prometheus, Resi, Gem, SAS Analytics Pro, PowerBI Tiles, Microsoft Power Apps, Microsoft Power Automate, Microsoft Teams Rooms, Taleo, ServiceNow, AMP, ServiceNow Flow Designer, Amazon EC2 Container Service, Amazon CloudWatch, Microsoft Excel, Clarity, SAP, Wider Planet, PL/SQL, Siemens PROFIBUS, Pipedrive, McAfee Total Protection for Data Loss (DLP)</v>
          </cell>
          <cell r="K791">
            <v>500000000</v>
          </cell>
          <cell r="L791" t="str">
            <v>Debt Financing</v>
          </cell>
          <cell r="M791">
            <v>500000000</v>
          </cell>
          <cell r="N791">
            <v>46054</v>
          </cell>
          <cell r="O791">
            <v>4944000000</v>
          </cell>
          <cell r="Q791" t="str">
            <v>Zions Bancorporation, N.A. is a prominent financial services holding company based in Salt Lake City, Utah. Established in 1873, it operates a network of community banks across 11 western states, including brands like Zions Bank, Amegy Bank, and California Bank &amp; Trust. The company manages approximately $89 billion in total assets and serves over 1 million customers through 416 branches.
Zions Bancorporation offers a wide range of financial services tailored to small businesses, middle-market companies, households, and public sector clients. It is recognized as a national leader in Small Business Administration (SBA) lending and public finance advisory services. The company emphasizes community-focused banking, providing deposits, loans, and relationship-based financial solutions. Zions has received numerous awards for its excellence in small business and middle-market banking, reflecting its commitment to fostering economic opportunity in the western U.S.</v>
          </cell>
          <cell r="R791">
            <v>1873</v>
          </cell>
        </row>
        <row r="792">
          <cell r="A792" t="str">
            <v>Sentry</v>
          </cell>
          <cell r="B792">
            <v>0</v>
          </cell>
          <cell r="C792">
            <v>4700</v>
          </cell>
          <cell r="D792" t="str">
            <v>insurance</v>
          </cell>
          <cell r="E792" t="str">
            <v>http://www.sentry.com</v>
          </cell>
          <cell r="F792" t="str">
            <v>http://www.linkedin.com/company/sentryinsurance</v>
          </cell>
          <cell r="G792" t="str">
            <v>Stevens Point</v>
          </cell>
          <cell r="H792" t="str">
            <v>Wisconsin</v>
          </cell>
          <cell r="I792" t="str">
            <v>claims services, commercial property insurance, general liability insurance, distributor &amp; retailer insurance, employee benefits, business liability insurance, workers compensation insurance, dealership insurance, trucking insurance, business life insurance, insurance, risk management, business insurance, individual life insurance, 401 plans, safety services, error tracking solutions, error resolution, error detection system, apm, error prediction models, services, error tracking for gaming apps, error tracking reports, error tracking logs, error tracking for saas platforms, error analytics, transportation, error tracking in iot, error reporting, error tracking for containerized environments, software troubleshooting, application diagnostics, machine learning, error tracking for cloud-native applications, error tracking for developers, error tracking for multi-language platforms, error resolution with ai, error notification, error monitoring dashboard, customer service, application monitoring, software development tools, error tracking for mobile development, error prediction in real-time, software monitoring, predictive analytics, software reliability, error resolution automation, information technology, error logs, error tracking in native apps, software diagnostics, developer tools, performance monitoring, software debugging, manufacturing, performance metrics, bug tracking, error management automation, b2b, error root cause analysis, error tracking in cloud environments, debugging tools, error tracking for serverless, error tracking in mobile apps, customer engagement, error detection, error tracking automation, error tracking for iot devices, error tracking with openai models, life insurance, application performance monitoring, error session replay, error tracking platform, error event processing, error tracking notifications, error tracking platform features, error tracking api, error tracking, integrations with development tools, error tracking software, error tracking with machine learning, application health monitoring, error monitoring platform, error management system, error management, error tracking analytics, construction, financial services, error management platform, risk assessment, software quality assurance, error resolution suggestions, real-time error detection, predictive error analytics, error detection in microservices, error tracking system, retail, root cause analysis, consulting, error root cause detection, ai-powered error resolution, error tracking for high-availability systems, error tracking in web apps, application health, error management in distributed systems, error analysis, error tracking integrations, error tracking for teams, software publishers, code coverage insights, software publishing, error tracking alerts, error logging, session replay, code coverage, error tracking sdks, error tracking metrics, ai error resolution, error alerts, commercial insurance, small business insurance, industry-specific coverage, insurance solutions, claims management, workers compensation, property and casualty insurance, transportation insurance, truck insurance, manufacturing insurance, construction insurance, retail insurance, service industry insurance, customizable insurance, direct writer, national accounts, client support, customer success stories, safety culture, premium coverage, insurance quotes, self-insured options, financial strength rating, mutual insurance, certificates of insurance, digital insurance management, online account access, claims status, loss-sensitive programs, dedicated teams, underwriting services, insurance brokers, agents and brokers, personal insurance, motorcycle insurance, dairyland insurance, annuity products, community engagement, insurance industry knowledge, tailored services, client relationships, agricultural equipment insurance, distributor insurance, hospitality insurance, artificial intelligence, information technology &amp; services, enterprise software, enterprises, computer software, mechanical or industrial engineering</v>
          </cell>
          <cell r="J792" t="str">
            <v>Akamai, Akamai DNS, Microsoft Office 365, Atlassian Cloud, OneTrust, Workday, Salesforce, Slack, TripleLift, Vimeo, AB Tasty, SOASTA, Google Tag Manager, Workday Recruit, Typekit, Mobile Friendly, AWS SDK for JavaScript, Spring, Microsoft SQL Server Reporting Services, VueJS, AWS Analytics, ANGEL LMS, , OneTrust Tech Risk &amp; Compliance, Aha!, Spring Boot, SWIFT, Kotlin, TypeScript, Javascript, SQL, Amazon Elastic Load Balancing, Snowflake, Security, SS&amp;C, Reval, UltraEdit, Remote, BILL, Microsoft Dynamics CRM, Google AdWords Conversion, Microsoft Excel, Microsoft PowerPoint, Outlook, BASE, Microsoft 365, Docker, Snowplow, AWS Trusted Advisor, Qualtrics, Excel4Apps, .NET, Whatfix, Tableau, SharePoint, Google Ads, Bing Ads, ActiveProspect, Postpresso, Microsoft Office</v>
          </cell>
          <cell r="O792">
            <v>5400000000</v>
          </cell>
          <cell r="P792">
            <v>3</v>
          </cell>
          <cell r="Q792" t="str">
            <v>Sentry Insurance is a mutual insurance company with over 120 years of experience in the industry. It is recognized as one of the financially strongest mutual insurance companies in the United States and has received accolades from Deloitte and Forbes for its workplace environment.
The company provides a variety of business insurance products and services tailored for both small businesses and large corporations. Their offerings include customizable business insurance coverage, liability and physical damage insurance, employee 401(k) plans, business life insurance, proactive risk management resources, and claims management services. Sentry Insurance's Great Lakes team serves appointed agents and businesses in Ohio, Indiana, Kentucky, Michigan, and Pennsylvania, leveraging over 200 years of combined experience.</v>
          </cell>
          <cell r="R792">
            <v>1904</v>
          </cell>
        </row>
        <row r="793">
          <cell r="A793" t="str">
            <v>Trucordia</v>
          </cell>
          <cell r="B793">
            <v>0</v>
          </cell>
          <cell r="C793">
            <v>5000</v>
          </cell>
          <cell r="D793" t="str">
            <v>insurance</v>
          </cell>
          <cell r="E793" t="str">
            <v>http://www.trucordia.com</v>
          </cell>
          <cell r="F793" t="str">
            <v>http://www.linkedin.com/company/trucordia</v>
          </cell>
          <cell r="G793" t="str">
            <v>Lindon</v>
          </cell>
          <cell r="H793" t="str">
            <v>Utah</v>
          </cell>
          <cell r="I793" t="str">
            <v>risk management, cyber liability, employee benefits, marine insurance, commercial insurance, travel insurance, natural catastrophe insurance, insurance agency network, ocips ccips, home auto insurance, general excess liability insurance, workers compensation, professional liability insurance, agriculture crop insurance, mergers acquisitions, shared services, property casualty, transportation insurance, sports entertainment insurance, surety bonds, construction insurance, captive insurance, insurance programs, personalized insurance plans, insurance industry growth, services, risk analysis, insurance for employees, insurance industry expertise, insurance partnerships, personalized risk assessment, industry risk management tools, insurance consulting, insurance strategy, insurance solutions for industries, insurance cost management, industry risk mitigation, health insurance, insurance claims processing, tailored risk solutions, employee risk solutions, employee benefits solutions, industry-specific risk management, insurance portfolio management, industry-specific insurance policies, risk mitigation strategies, insurance customer service, personalized insurance offerings, industry-focused insurance solutions, insurance for individuals, custom risk management, industry-specific risk solutions, insurance brokerage, client relationships, insurance for families, tailored employee benefits, construction &amp; real estate, client-centric insurance, tailored insurance, employee risk management, b2b, customized employee benefits, insurance advisory, risk management solutions, insurance coverage optimization, insurance, digital insurance solutions, comprehensive risk coverage, industry risk analysis, industry-specific insurance programs, personal coverage, industry risk consulting, risk mitigation, life insurance, industry risk profiling, industry-specific coverage options, insurance claims management, client-focused insurance, insurance claims support, insurance product development, insurance innovation, insurance technology, insurance risk evaluation, personalized insurance advice, industry-specific risk strategies, tailored insurance packages, insurance compliance, insurance services, risk assessment, personal insurance, insurance platform, insurance market trends, insurance planning, insurance program design, industry-specific coverage, insurance industry trends, personalized risk coverage, business insurance, insurance for businesses, transportation &amp; logistics, customized insurance solutions, personalized insurance consulting, insurance data analytics, insurance analytics, insurance policy design, insurance regulatory compliance, insurance risk mitigation tools, insurance product customization, insurance policy development, insurance market expansion, insurance agencies and brokerages, insurance solutions, medicare insurance, specialty insurance, claims advocacy, customized insurance, third-party administrator, hr solutions, small business insurance, comprehensive coverage, tailored coverage, property and casualty insurance, group health plans, turnkey benefits solutions, affordable insurance, high net worth insurance, auto insurance, home insurance, recreational vehicle insurance, commercial liability, workplace liability, online quotes, insurance broker, enrollment assistance, medicare advantage plans, medicare supplement insurance, medicaid options, life insurance policies, property insurance, financial risks, business insurance solutions, local insurance agents, insurance network, national broker, independent agents, customized solutions, client-centric service, employee wellness programs, group benefits consulting, b2c, healthcare, finance, insurance agencies &amp; brokerages, health care, health, wellness &amp; fitness, hospital &amp; health care, financial services</v>
          </cell>
          <cell r="J793" t="str">
            <v>Salesforce, Sendgrid, Outlook, Hubspot, Slack, Linkedin Widget, Linkedin Login, Mobile Friendly, Google Maps (Non Paid Users), Shutterstock, Google Maps, Google Tag Manager, Typekit, Facebook Custom Audiences, Facebook Widget, Facebook Login (Connect), Excel4Apps, Microsoft PowerPoint, Microsoft OneDrive for Business, Apex, Ning, GrubHub for Restaurants, Flow, SOQL, Zywave</v>
          </cell>
          <cell r="K793">
            <v>3240000000</v>
          </cell>
          <cell r="L793" t="str">
            <v>Private Equity</v>
          </cell>
          <cell r="M793">
            <v>1940000000</v>
          </cell>
          <cell r="N793">
            <v>45809</v>
          </cell>
          <cell r="O793">
            <v>900000000</v>
          </cell>
          <cell r="P793">
            <v>1</v>
          </cell>
          <cell r="Q793" t="str">
            <v>Trucordia is a leading insurance brokerage group based in Lindon, Utah, recognized as one of the top 20 in the U.S. It offers a wide range of risk management and insurance solutions tailored for individuals, families, businesses, and employees across the nation. With a workforce of over 5,000 professionals, Trucordia ranks #18 on Business Insurance's 2025 Top 100 Brokers and #16 on Insurance Journal's 2025 Top Property/Casualty Agencies.
The company provides full-service consulting and brokerage across various insurance lines, including commercial and personal coverage, life and health solutions, and employee benefits. Trucordia focuses on delivering exceptional client experiences and emphasizes growth through organic expansion and strategic mergers. Its structured approach enhances client service and operational efficiency, allowing it to serve millions of clients and manage billions in market premium effectively.</v>
          </cell>
          <cell r="R793">
            <v>1987</v>
          </cell>
        </row>
        <row r="794">
          <cell r="A794" t="str">
            <v>RT Specialty</v>
          </cell>
          <cell r="B794">
            <v>0</v>
          </cell>
          <cell r="C794">
            <v>3500</v>
          </cell>
          <cell r="D794" t="str">
            <v>insurance</v>
          </cell>
          <cell r="E794" t="str">
            <v>http://www.rtspecialty.com</v>
          </cell>
          <cell r="F794" t="str">
            <v>http://www.linkedin.com/company/rt-specialty</v>
          </cell>
          <cell r="G794" t="str">
            <v>Chicago</v>
          </cell>
          <cell r="H794" t="str">
            <v>Illinois</v>
          </cell>
          <cell r="I794" t="str">
            <v>surety, real estate, binding authority, healthcare, construction, transportation, aviation, property, environmental, professional &amp; executive liability, workers compensation, casualty, agribusiness, life sciences, workers39 compensation, customized insurance solutions, north american markets, regional and national market coverage, retail, transportation insurance, specialty insurance, insurance programs, property insurance, independent broker, reinsurance support, tailored insurance solutions for complex risks, industry leader, complex risk handling, claims advocacy, wholesale insurance, strategic acquisitions, high-risk account placement, complex account placement, professional liability, specialty lines, insurance carrier partnerships, hospitality, acquisition strategy, strategic acquisitions in insurance, risk management, market influence, underwriting expertise, advanced risk modeling, broker relationships, client service, specialty risk products, financial services, high-hazard risks, manufacturing, b2b, market diversification, specialty program management, bespoke insurance programs, insurance agencies and brokerages, strategic growth, workers' compensation, underwriting relationships, high-hazard insurance, alternative risk transfer, casualty insurance, european markets, specialty insurance expertise, risk consulting services, broker support, market influence in specialty insurance, premium volume, innovative insurance products, specialty insurance brokerage, premium placement, insurance, energy, services, insurance distribution, client-focused approach, consulting, risk solutions, specialty insurance for niche industries, private equity, tailored risk solutions, mgu platforms, mgus, insurance product innovation, brokerage services, market access, wholesale broker, accident &amp; health, cyber liability, marine insurance, environmental liability, construction insurance, transactional risk, occupational accident, personal lines insurance, claims management, insurance solutions, retail agents, insurance brokers, premium finance, surety bonds, commercial umbrella insurance, independent contractors, business insurance, insurance placements, customized insurance, creative solutions, insurance coverage, claims assistance, coverage options, premium estimation, environmental insurance, contractors pollution liability, marine liability, hull protection, marine employers liability, public entity insurance, real estate insurance, agricultural insurance, healthcare insurance, energy sector insurance, marine cargo insurance, risk purchasing groups, tower insurance, insurance market access, insurance products, insurance underwriting, insurance brokerage, insurance claims advocacy, finance, distribution, health care, health, wellness &amp; fitness, hospital &amp; health care, leisure, travel &amp; tourism, mechanical or industrial engineering, insurance agencies &amp; brokerages</v>
          </cell>
          <cell r="J794" t="str">
            <v>Outlook, Microsoft Office 365, Atlassian Cloud, Pardot, Hubspot, Slack, Linkedin Widget, Woo Commerce, Nginx, Clicky, Google Play, Google Analytics, Google Maps (Non Paid Users), reCAPTCHA, YouTube, Google Font API, iTunes, Mobile Friendly, Bing Ads, Bootstrap Framework, Apple Pay, Ruby On Rails, WordPress.org, Google Tag Manager, Stripe, Facebook Login (Connect), Google Maps, Linkedin Marketing Solutions, Google AdSense, Apache, AWS SDK for JavaScript, Groovy, Google Cloud Platform, Amazon Web Services (AWS), SQL, Gem, Microsoft Office, Microsoft Azure Monitor, Microsoft Dynamics 365, PROS, Spark, Rise, Azure Databricks, Power BI Documenter, Azure Analysis Services, Dynamics 365 Sales, Insurity, Databricks, IBM InfoSphere Master Data Management, IBM InfoSphere Change Data Capture, Unity Catalog, Its Learning LMS, IBM Tivoli OMEGAMON, Kubernetes, Smartsheet, Cisco Adaptive Security Appliance Software, Workday, Microsoft Excel, Microsoft PowerPoint, Titan, Unqork, ImageRight, Exclaimer, Tor, Red Hat JBoss Enterprise SOA Platform, 3M 360 Encompass - Health Analytics Suite, Jira, OpenLDAP, Amazon Associates, Python, Apache Spark, Azure Data Factory, Azure Functions, Excel4Apps, Google AdWords Conversion, Azure API Management, Azure Service Bus, Azure Logic Apps, Altitude ARENA, accessiBe, Datadog, New Relic, Grafana, Prometheus, Splunk, PowerBI Tiles, Salesforce CRM Analytics, AI, ServiceNow, Azure Data Lake Analytics, Azure Synapse, Azure Devops, Cisco WebEx Teams, Microsoft Word, Tableau, Stormshield, Air, Confluence, Bitbucket, C#, Microsoft.NET 6.0, Azure Cosmos DB, Azure Key Vault, Azure Application Insights, Microsoft Entra ID, Nevron Vision for SSRS, Azure SQL Data Warehouse, TypeScript, React, Angular, Node.js, PostgreSQL, MongoDB, Microsoft Visio, CyberArk, Delinea Secret Server, Delta, Profisee, Azure Purview, Microsoft SQL Server Reporting Services, GoToAssist (FASTchat), Azure Data Lake Storage, Workday Adaptive Planning, Salesforce, Qlik Sense, Playwright, Specflow, .NET, Figma, GitHub Actions, Jenkins, AWS Analytics, IBM ILOG CPLEX Optimization Studio, Terraform, Ansible, Docker, Microsoft PowerShell, Bash, ELK Stack, Azure Monitor</v>
          </cell>
          <cell r="O794">
            <v>1489100000</v>
          </cell>
          <cell r="Q794" t="str">
            <v>RT Specialty is a prominent wholesale distributor of specialty insurance products and services, operating as the wholesale brokerage division of Ryan Specialty. Founded in 2010 and based in Chicago, IL, the company acts as an intermediary between insurance carriers and retail brokerage firms across the United States. It focuses on providing creative solutions for complex risks through experienced brokers and advanced technology.
The company offers a wide range of wholesale brokerage expertise across various specialty lines, including property, casualty, professional liability, workersâ€™ compensation, and transportation. RT Specialty also provides services in personal lines, accident and health, aviation, construction, cyber, and many other sectors. With a national network of brokers, it addresses unique risks and delivers customized placements for retail brokers and agents. RT Specialty emphasizes collaboration and strong market relationships to deliver innovative insurance solutions.</v>
          </cell>
          <cell r="R794">
            <v>2010</v>
          </cell>
        </row>
        <row r="795">
          <cell r="A795" t="str">
            <v>Reinsurance Group of America, Incorporated</v>
          </cell>
          <cell r="B795">
            <v>0</v>
          </cell>
          <cell r="C795">
            <v>4100</v>
          </cell>
          <cell r="D795" t="str">
            <v>insurance</v>
          </cell>
          <cell r="E795" t="str">
            <v>http://www.rgare.com</v>
          </cell>
          <cell r="F795" t="str">
            <v>http://www.linkedin.com/company/rga-reinsurance-group-of-america-incorporated</v>
          </cell>
          <cell r="G795" t="str">
            <v>Chesterfield</v>
          </cell>
          <cell r="H795" t="str">
            <v>Missouri</v>
          </cell>
          <cell r="I795" t="str">
            <v>innovation, individual living benefits reinsurance, financial solutions, individual life reinsurance, group reinsurance, product development, eunderwriting, reinsurance, facultative underwriting, life insurance, finance, advanced data analytics, predictive analytics, insurance industry growth, services, risk management strategies, ai in underwriting, actuarial expertise, insurance industry reputation, insurance risk solutions, data analytics, risk analytics, insurance capacity management, b2b, innovative risk management, insurance industry trends, insurance portfolio optimization, risk transfer solutions, reinsurance capacity, insurance product innovation, insurance product development, health insurance, insurance risk transfer, health reinsurance, insurance, life reinsurance, insurance portfolio management, insurance expertise, longevity risk, underwriting, global presence, insurance industry leadership, mortality database, regulatory compliance in insurance, risk transfer, insurance analytics, ai in insurance, insurance market, risk modeling, insurance solutions provider, risk assessment, insurance services, ai-driven underwriting, pension risk transfer, insurance risk underwriting, consulting, global insurance markets, insurance data analytics, insurance portfolio, mortality risk, risk evaluation, insurance industry analytics, insurance solutions, actuarial modeling, insurance risk assessment tools, risk assessment tools, risk mitigation, insurance technology, insurance risk rating, direct life, health, and medical insurance carriers, client partnerships, longevity risk solutions, insurance industry expertise, insurance risk transfer solutions, insurance innovation, regulatory compliance, insurance industry, risk mitigation strategies, morbidity risk, insurance risk analytics, analytics, insurance risk, mortality and morbidity expertise, reinsurance solutions, client focus, capital management, insurance markets, data-driven insights, insurance risk assessment, financial strength, insurance risk modeling, insurance capacity, insurance partnerships, capital efficiency, risk management, insurance products, insurance industry innovation, financial services, insurance industry awards, insurance risk evaluation, claims handling, data solutions, investment capabilities, life and health solutions, longevity, psychological resilience, funded reinsurance, morbidity, fraud prevention, partnership, market insights, consumer behavior, insurance fraud, bancassurance, regulated markets, healthspan, innovative products, senior insurance, claims management, regional expertise, local insights, mortality insights, long-term partnerships, client collaboration, business segments, pediatric obesity, sustainable investing, capital transfer, financial protection, corporate governance, insurance market trends, responsible investing, healthcare, distribution, information technology &amp; services, enterprise software, enterprises, computer software, health care, health, wellness &amp; fitness, hospital &amp; health care</v>
          </cell>
          <cell r="J795" t="str">
            <v>Route 53, MessageGears, Outlook, ServiceNow, Amazon AWS, Microsoft Office 365, Microsoft Azure Monitor, Atlassian Cloud, Microsoft Power BI, OneTrust, React Redux, MongoDB, Eloqua, Marketo, Adobe Marketing Cloud, Slack, Mobile Friendly, Shutterstock, Typekit, Akamai RUM, Google Tag Manager, Vimeo, Microsoft-IIS, AI, Micro, Axis, Microsoft Excel, accessiBe, Google AdWords Conversion, Microsoft PowerPoint, Epicor Prophet 21, Alteryx, dbt, Excel4Apps, Data Analytics, Dell EMC Disaster Recovery, Ad Astra, Cascade CMS, Ning, Azure Purview, Microsoft Defender for Cloud, Security, Secured MVC Forum on Windows 2012 R2, Apple macOS, Microsoft Windows Server 2000, Amazon Linux 2, Office365, SQL, ChatBot, BriteVerify, Mode, Microsoft Office, Apptio Cloudability SaaS, PeopleSoft CRM, SysTools VBA Password Recovery, AWS Analytics, Prosci, R, Python, QTest, Browserstack, Playwright, TypeScript, Postman, REST, ReadyAPI, Databricks, Informatica, Jenkins, GitHub Actions, Azure Devops, Microsoft Teams, Allure, PowerBI Tiles, AWS Trusted Advisor, Docker, GitHub Copilot, Applitools, Zscaler ZTNA, Azure Analysis Services, FortiGate SWG, Netskope Cloud Access Security Broker (CASB), FordDirect Chat, Cisco Meraki SD-WAN, Amazon Kinesis Data Analytics, Adition Technologies - Advertisers, Juniper Networks SRX-Series Firewalls, Workday, Gem, Aravo, Apptio Platform, Admin, Terraform, Bash, Wiz, Prisma, Git, NetApp, Cohesity, Pure Chat, Unity Catalog, Delta Lake, MLflow, Amazon Managed Workflows for Apache Airflow (MWAA), Snowflake, Amazon SageMaker, Lambda Cloud, AWS Step Functions, Amazon S3, ECS, API Gateway, AWS Bedrock, Power BI Documenter, Windows 11, Microsoft PowerShell, Azure Active Directory B2C, Microsoft Exchange Server 2003, Autopilot, Apple iPhone, Dell Avamar, Apple MacBook Air, CPI, Cisco VoIP, Logitech Video Conferencing, Planisware Enterprise, Splunk, Cribl, CrowdStrike Falcon, Microsoft Purview eDiscovery, Tines, TelmarHelixa, SharePoint, , Horizon, Microsoft 365, Datadog, ControlUp, Palo Alto Networks GlobalProtect, Okta, Tanium Cloud, Parallels Mac Management for Microsoft SCCM, Jamf, OpenTracker, Microsoft Intune Enterprise Application Management, Amazon Web Services (AWS), Microsoft Azure, CrowdStrike, OpenID, SAM, mO Jira OAuth SSO, Jira OpenID Connect SSO, Jira OIDC SSO, JWT, FTK Forensic Toolkit, OpenText EnCase Forensic, Axway SecureTransport, Sift, Alteryx Machine Learning Cloud, Akamai CDN Solutions, IBM ILOG CPLEX Optimization Studio, Salesforce CRM Analytics, Adform DMP, Informatica Cloud Data Integration</v>
          </cell>
          <cell r="K795">
            <v>2380000000</v>
          </cell>
          <cell r="L795" t="str">
            <v>Other</v>
          </cell>
          <cell r="M795">
            <v>480000000</v>
          </cell>
          <cell r="N795">
            <v>45597</v>
          </cell>
          <cell r="O795">
            <v>22791000000</v>
          </cell>
          <cell r="Q795" t="str">
            <v>Reinsurance Group of America, Incorporated (RGA) is a leading global life and health reinsurer based in Chesterfield, Missouri. Founded in 1973, RGA became an independent company in 2008 and is publicly traded on the NYSE. The company manages approximately $3.9 trillion in life reinsurance in force and has assets totaling $118.7 billion. RGA operates in 25 markets worldwide and employs around 3,900 to 4,100 people.
RGA specializes in life and health-related reinsurance and financial solutions. Its offerings include life reinsurance, living benefits reinsurance, group reinsurance, health reinsurance, and financial solutions for capital management. The company emphasizes innovation through behavioral science and digital tools, aiming to make financial protection accessible to all. RGA is committed to sustainability and responsible governance, linking executive remuneration to sustainability targets and supporting community initiatives for longer, fulfilling lives.</v>
          </cell>
          <cell r="R795">
            <v>1973</v>
          </cell>
        </row>
        <row r="796">
          <cell r="A796" t="str">
            <v>Self Emplyoed</v>
          </cell>
          <cell r="B796">
            <v>0</v>
          </cell>
          <cell r="C796">
            <v>3600</v>
          </cell>
          <cell r="D796" t="str">
            <v>information technology &amp; services</v>
          </cell>
          <cell r="E796" t="str">
            <v>http://www.jjsword.com</v>
          </cell>
          <cell r="F796" t="str">
            <v>http://www.linkedin.com/company/self-emplyoed</v>
          </cell>
          <cell r="I796" t="str">
            <v>technology, information &amp; internet, information technology &amp; services</v>
          </cell>
          <cell r="J796" t="str">
            <v>Woo Commerce, WordPress.org, Nginx, Mobile Friendly, Google Font API, Remote</v>
          </cell>
          <cell r="Q796" t="str">
            <v>I am a freelance writer always looking for something new to write about.</v>
          </cell>
        </row>
        <row r="797">
          <cell r="A797" t="str">
            <v>Lanier Parking</v>
          </cell>
          <cell r="B797">
            <v>0</v>
          </cell>
          <cell r="C797">
            <v>6500</v>
          </cell>
          <cell r="D797" t="str">
            <v>facilities services</v>
          </cell>
          <cell r="E797" t="str">
            <v>http://www.lanierparking.com</v>
          </cell>
          <cell r="F797" t="str">
            <v>http://www.linkedin.com/company/lanierparking</v>
          </cell>
          <cell r="G797" t="str">
            <v>Atlanta</v>
          </cell>
          <cell r="H797" t="str">
            <v>Georgia</v>
          </cell>
          <cell r="I797" t="str">
            <v>alternative transportation consulting, event parking, parking management, shuttle &amp; valet services, transportation &amp; logistics, parking access control, valet services, remote parking monitoring, real estate services, event management, parking revenue control, parking enforcement, scalable enforcement fleets, customer experience, b2b, parking space maximization, real estate &amp; property management, parking revenue optimization, shuttle services, parking operations, janitorial services, government, parking system integration, parking facility management, education, ev charging stations, parking lot branding, parking data analytics, parking customer service, parking occupancy analysis, parking technology systems, parking consulting, digital parking solutions, multi-use parking assets, consulting, parking demand management, healthcare, license plate recognition, automated parking systems, parking enforcement technology, parking solutions, ticketless valet, automated ticketing systems, parking lot safety enhancements, parking signage, parking asset management, parking lot optimization, facilities management, contactless payments, retail, parking technology, multi-use spaces, parking app, services, parking lot redesign, saas, b2c, consumer products &amp; retail, energy &amp; utilities, construction &amp; real estate, events services, facilities services, health care, health, wellness &amp; fitness, hospital &amp; health care, facility management, computer software, information technology &amp; services, automotive, parking</v>
          </cell>
          <cell r="J797" t="str">
            <v>Route 53, Mimecast, Outlook, Microsoft Office 365, Slack, Google Tag Manager, WordPress.org, Mobile Friendly, Remote</v>
          </cell>
          <cell r="L797" t="str">
            <v>Other</v>
          </cell>
          <cell r="N797">
            <v>41699</v>
          </cell>
          <cell r="O797">
            <v>200000000</v>
          </cell>
          <cell r="P797">
            <v>4</v>
          </cell>
          <cell r="Q797" t="str">
            <v>Lanier Parking Solutions is a leading parking management company based in Atlanta, Georgia, established in 1989. As part of the Reimagined Parking family, Lanier operates with a workforce of 6,500, managing 2,500 parking facilities across 275 cities in North America. The company handles around 34 million digital transactions each year.
Lanier offers a wide range of parking and transportation services, including full-service parking management, advanced parking technology, parking consultation, and mobility services such as EV charging stations. They also provide valet parking, shuttle services, and large-scale event management. The company focuses on customizing its solutions based on usability, transparency, adaptability, and profitability, serving various sectors like commercial real estate, hospitality, airports, and healthcare facilities. Notably, they provide parking meter services for the City of Atlanta.</v>
          </cell>
          <cell r="R797">
            <v>1989</v>
          </cell>
        </row>
        <row r="798">
          <cell r="A798" t="str">
            <v>Company 3</v>
          </cell>
          <cell r="B798">
            <v>0</v>
          </cell>
          <cell r="C798">
            <v>5300</v>
          </cell>
          <cell r="D798" t="str">
            <v>entertainment</v>
          </cell>
          <cell r="E798" t="str">
            <v>http://www.company3.com</v>
          </cell>
          <cell r="F798" t="str">
            <v>http://www.linkedin.com/company/company-3</v>
          </cell>
          <cell r="G798" t="str">
            <v>Santa Monica</v>
          </cell>
          <cell r="H798" t="str">
            <v>California</v>
          </cell>
          <cell r="I798" t="str">
            <v>sound mixing, music videos, digital intermediate, advertising, animation, sound, editing, sound design, conversion 3d, visual effects, indie films, color grading, beauty, design, editorial, onset services, feature films, episodic, tv, postproduction, colorists, episodictv, finishing, entertainment providers, media asset versioning, services, vfx and color grading integration, creative post-production, visual effects integration, cloud-based post-production, film finishing, media management systems, digital dailies, hdr and sdr workflows, file-based workflows, b2b, hdr and dolby vision grading, media security, commercial finishing, digital workflows, television series post-production, talent development programs, cloud collaboration, high-resolution media management, digital intermediate for streaming, post-production pipeline, film color correction, media pipeline optimization, digital cinema mastering, media format support, cloud collaboration platforms, online editing, color science, file-based di workflows, file transfer protocols for post-production, music video post-production, virtual post-production workflows, workflow automation, media and entertainment services, hdr grading pipelines, media asset security protocols, industry innovation, high-end color correction, high-end color grading, post-production services, media production technology, diversity and inclusion programs, media production, film restoration, remote color grading sessions, media transcoding pipelines, hdr workflows, color grading suite, postproduction services and other motion picture and video industries, picture finishing, media asset security systems, file transfer technology, color correction, virtual post-production, advertising post-production, film post-production, film and tv finishing, industry-leading workflows, media transcoding, premium post-production, sound services, remote editing, media pipeline, client diversity, industry awards and recognition, file transfer protocols, film studio services, remote collaboration tools, entertainment industry services, client-focused services, commercial and music video, remote collaboration, media pipeline automation, vfx integration, remote vfx supervision, high-resolution formats, media asset management, film and video industry, workflow optimization, color grading pipeline, post-production technology, remote color grading, film and television production services, color grading software, music video finishing, media management, cloud-based post workflows, digital cinema mastering workflows, complex project support, digital workflow customization, digital mastering, industry reputation, media asset tracking, cloud-based media management, digital cinema, hdr grading, motion picture and video post-production, media asset security, color grading tools, media asset encryption, remote workflows, episodic tv finishing, data management, post-production, film editing, commercials, television shows, virtual color grading, dailies services, final color corrections, editorial services, audio mixing, sound editing, motion graphics, conform editing, color management, remote supervision, multi-resolution delivery, creative services, production workflows, project collaboration, award-winning colorists, visual storytelling, editing suites, client services, efficient workflows, real-time collaboration, quality assurance, digital delivery, script supervision, high dynamic range, real-time rendering, advanced color correction, content delivery, digital post-production, project management software, studio rentals, on-set color grading, post-production pipelines, augmented reality, video editing software, motion picture industry, information technology &amp; services</v>
          </cell>
          <cell r="J798" t="str">
            <v>Amazon CloudFront, Route 53, UltraDns, Amazon SES, Sendgrid, Gmail, Outlook, Google Apps, Sailthru, Amazon AWS, Amazon Elastic Load Balancer, Microsoft Office 365, Slack, Active Campaign, Salesforce, Django Language, Pardot, WordPress.org, Google Tag Manager, Mobile Friendly, Apache, Google Analytics, Wix, Google Font API, reCAPTCHA, Bootstrap Framework, Facebook Custom Audiences, Gravity Forms, Facebook Login (Connect), Vimeo, Squarespace ECommerce, Woo Commerce, Facebook Widget, Linkedin Marketing Solutions, YouTube, Typekit, AI, Houdini, Nuke, Maya, DaVinci Resolve, Sony, Route, Oracle Demantra, Karma, Cisco Nexus Dashboard, Oracle Solaris, OneTrust Tech Risk &amp; Compliance, OpenLDAP, ClickUp, Jira, Confluence, Azure Linux Virtual Machines, Python, Flame, Rocky Linux, Windows 10 IoT Core Services, Windows 11, Apple macOS, Proxmox VE, Azure Active Directory B2C, LifterLMS, Akamai CDN Solutions, Infoblox DHCP, Vtiger for G Suite, Zabbix, Grafana, BASE, Adobe After Effects, Mag+, Resolver, Arnold Renderer, V-Ray, Redshift, Amazon DynamoDB, Amazon S3, API Gateway, AWS Trusted Advisor, Lambda Cloud, Terraform, Flux, Bash, Microsoft PowerShell, Ansible, AWX, PDQ Detect, FogBugz, Mdt Marketing, Crowdsignal, Amazon Linux 2, Secured MVC Forum on Windows 2012 R2, Cortex R-Series, Unreal Engine, Red Hat, CentOS, FUSION, Frame, Cross Pixel Media, Flow</v>
          </cell>
          <cell r="O798">
            <v>300000000</v>
          </cell>
          <cell r="Q798" t="str">
            <v>Company 3 (CO3) is a visual effects and post-production company based in Santa Monica, California, founded in 1997. The company specializes in color grading, picture finishing, and a range of related services for feature films, commercials, music videos, and television. With additional locations in New York, London, Atlanta, Chicago, and Detroit, CO3 has expanded its reach and capabilities over the years.
The company offers a comprehensive suite of post-production services, including dailies, editorial, and conform work, as well as picture finishing and color services. Their expertise extends to commercial finishing, sound post-production, and virtual services that allow for real-time remote color grading. CO3 is known for its commitment to quality, having received awards for outstanding color grading in various projects. Their client base includes agencies and production companies that seek polished national broadcast spots and other media projects.</v>
          </cell>
          <cell r="R798">
            <v>1997</v>
          </cell>
        </row>
        <row r="799">
          <cell r="A799" t="str">
            <v>AdvoCare</v>
          </cell>
          <cell r="B799">
            <v>0</v>
          </cell>
          <cell r="C799">
            <v>7400</v>
          </cell>
          <cell r="D799" t="str">
            <v>health, wellness &amp; fitness</v>
          </cell>
          <cell r="E799" t="str">
            <v>http://www.advocare.com</v>
          </cell>
          <cell r="F799" t="str">
            <v>http://www.linkedin.com/company/advocare</v>
          </cell>
          <cell r="G799" t="str">
            <v>Richardson</v>
          </cell>
          <cell r="H799" t="str">
            <v>Texas</v>
          </cell>
          <cell r="I799" t="str">
            <v>health &amp; wellness, physical wellness, weight management, hydration, nutritional supplements, business opportunity, sports nutrition, direct sales, sports performance, gut health, financial wellness, dieatry supplements, fitness supplements, nutrition, direct selling, energy, community, fitness, dietary supplements, performance marketing, sales and marketing, personal health, health care, enterprise software, software, information technology, wellness &amp; fitness services, health education, cardiovascular health, prebiotics, scientific advisory board, wellness coaching, probiotics, vitamin supplements, community wellness initiatives, mlm, personal growth, private health company, collagen, social responsibility programs, protein powders, hydration products, b2c, supplement business, metabolism support, wellness products, sleep support, consumer goods, weight loss support, weight loss, distributor opportunity, recovery supplements, appetite control, social responsibility, health products, performance nutrition, product quality assurance, personal development, entrepreneurship in health, lifestyle wellness, vitamins, energy support, customer engagement, e-commerce, multi-level marketing, consumer health, community health, bcaas, d2c, immunity supplements, health advocacy, joint health, social selling, performance enhancement, distributor training, distributor network, hydration support, muscle endurance, health and wellness, postbiotics, energy drinks, nutrition science, muscle recovery, antioxidants, scientific research, immune support, immunity, health supplements, prebiotic supplements, postbiotic supplements, meal replacement shakes, amino acids, herbal supplements, hydration packs, caffeine supplements, chemical-free, natural flavors, ready-to-drink supplements, powdered drink mixes, fast-melting supplements, exercise supplements, nutrient-dense formulas, high-potency vitamins, performance enhancers, metabolism boosters, green coffee extract, garcinia cambogia, vitamin c, elderberry gummies, multinutrient supplements, exercise recovery, natural hydration, energy powders, sports drinks, diet aid, healthy lifestyle, active lifestyle, meal replacement bars, nutritional shakes, wellness bundles, metabolic enhancers, education, distribution, consumer products &amp; retail, health, wellness &amp; fitness, communities, hospital &amp; health care, marketing &amp; advertising, sales &amp; marketing, enterprises, computer software, information technology &amp; services, b2b, consumers, consumer internet, internet</v>
          </cell>
          <cell r="J799" t="str">
            <v>Akamai, Salesforce, Akamai DNS, Sendgrid, Outlook, Microsoft Office 365, ADP Workforce Now, accessiBe, WP Engine, Salesforce Commerce Cloud, Leadfeeder, Demandware Analytics, Demandware, Salesforce Live Agent, Slack, Yotpo, Google Tag Manager, Mobile Friendly, Wistia, Apple Pay, Bootstrap Framework, Typekit, Tableau, Looker, Power BI Documenter, Salesforce Marketing Cloud, Microsoft Excel, Google Analytics, PowerBI Tiles, Connect, Carta, TikTok, Instagram, YouTube, Asana, NLP Catpcha</v>
          </cell>
          <cell r="O799">
            <v>600000000</v>
          </cell>
          <cell r="Q799" t="str">
            <v>AdvoCare is a privately owned direct selling company based in Plano, Texas, founded in 1993 by Charles E. Ragus. The company specializes in premium health and wellness products, including nutrition, weight management, energy, sports performance, and overall wellness. AdvoCare distributes its products exclusively through independent distributors across the United States, focusing on personal development and product quality.
With a commitment to ethical practices, AdvoCare emphasizes training and leadership development for its approximately 60,000 to 200,000 distributors. The company offers over 70 exclusive nutritional products, such as the SPARK energy supplement, designed to enhance mental focus and support various wellness goals. AdvoCare also engages in community initiatives through the AdvoCare Foundation, which supports children's health and safety programs.</v>
          </cell>
          <cell r="R799">
            <v>1993</v>
          </cell>
        </row>
        <row r="800">
          <cell r="A800" t="str">
            <v>Faneuil Inc</v>
          </cell>
          <cell r="B800">
            <v>0</v>
          </cell>
          <cell r="C800">
            <v>4500</v>
          </cell>
          <cell r="D800" t="str">
            <v>outsourcing/offshoring</v>
          </cell>
          <cell r="E800" t="str">
            <v>http://www.faneuil.com</v>
          </cell>
          <cell r="F800" t="str">
            <v>http://www.linkedin.com/company/faneuil-inc</v>
          </cell>
          <cell r="G800" t="str">
            <v>Hampton</v>
          </cell>
          <cell r="H800" t="str">
            <v>Virginia</v>
          </cell>
          <cell r="I800" t="str">
            <v>government healthcare, commercial healthcare, utilities, electronic &amp; manual toll collection, staffing, medical device tracking, social programs, transportation, customer carecontact centers, chat support solutions, support navigator ai, scalability, seamless communication, employee training, support quality management, fraud detection ai, process optimization, agent support tools, support technology solutions, customer loyalty, back-office support, ai chatbots, healthcare, service excellence, remote support teams, customer interaction platforms, agent experience, ai for fraud prevention in support, customer support, support automation, ai accent harmonizer, customer retention strategies, support platform integration, quality insights 360, voice and chat support, ai-powered contact centers, workforce management, multichannel support tools, healthcare support, support process improvement, business support, agent training, agent confidence, support workflow automation, digital support channels, accent harmonizer for diverse agents, support analytics, bpo, customer relationship management, customer experience, support process automation, b2b, customer engagement, skill mentor ai, social media engagement, support workforce, customer service technology, social media support, ai for multilingual support, flexible support solutions, support scalability, ai-driven customer insights, ai-driven support, agent skill development, services, agent training programs, talent acquisition, support services, agent performance management, collection agencies, customer journey management, ai for customer support training, digital transformation, ai innovations, voice support technology, business process outsourcing, customer service automation, government, technology stack, client solutions, technology integration, ai support tools, client-specific customization, fraud defender voiceprint ai, support system integration, response genius ai, multi-channel contact, ai-powered agent coaching, ai for support quality assurance, customer satisfaction, industry-specific solutions, government services, operational efficiency, customer care, ai for customer interaction quality, ai voice technology, utilities support, accent harmonizer, fraud defender, response genius, skill mentor, support navigator, seamless solutions, scalable solutions, social media integration, real-time support, technical support, analytical reporting, predictive routing, multichannel support, workflow technology, employee training programs, data privacy, identity verification, synthetic voice detection, brand loyalty, performance analytics, call center technology, ivr solutions, remote workforce management, customer-centric solutions, customized support, voiceprint technology, intelligent workforce, service transformation, strategic outsourcing, cross-channel support, energy &amp; utilities, health care, health, wellness &amp; fitness, hospital &amp; health care, crm, sales, enterprise software, enterprises, computer software, information technology &amp; services, financial services</v>
          </cell>
          <cell r="J800" t="str">
            <v>Outlook, Microsoft Office 365</v>
          </cell>
          <cell r="L800" t="str">
            <v>Merger / Acquisition</v>
          </cell>
          <cell r="M800">
            <v>0</v>
          </cell>
          <cell r="N800">
            <v>45170</v>
          </cell>
          <cell r="O800">
            <v>434900000</v>
          </cell>
          <cell r="Q800" t="str">
            <v>Faneuil Inc is a customer experience (CX) solutions provider that helps businesses enhance their customer service and foster brand loyalty. The company focuses on creating tailored, people-first strategies that align with the unique goals of each business. With a team of 4,800 global employees, Faneuil promotes a culture centered on growth, integrity, collaboration, and excellence.
Faneuil offers customized CX solutions that integrate various communication channels, including voice, chat, email, social media, and AI. These tech-enabled services are designed to streamline interactions and improve efficiency, allowing teams to tackle challenges effectively. The company's approach emphasizes scalability, security, and flexibility, ensuring that businesses can adapt to their specific needs while delivering high-quality customer support.</v>
          </cell>
          <cell r="R800">
            <v>1993</v>
          </cell>
        </row>
        <row r="801">
          <cell r="A801" t="str">
            <v>MPW Industrial Services</v>
          </cell>
          <cell r="B801">
            <v>0</v>
          </cell>
          <cell r="C801">
            <v>3000</v>
          </cell>
          <cell r="D801" t="str">
            <v>facilities services</v>
          </cell>
          <cell r="E801" t="str">
            <v>http://www.mpwservices.com</v>
          </cell>
          <cell r="F801" t="str">
            <v>http://www.linkedin.com/company/mpw-industrial-services</v>
          </cell>
          <cell r="G801" t="str">
            <v>Hebron</v>
          </cell>
          <cell r="H801" t="str">
            <v>Ohio</v>
          </cell>
          <cell r="I801" t="str">
            <v>cyclone cleaning, facility management, ultrafiltration, media filtration, vacuuming, air heater cleaning, mobile clarification, buildownoperatemaintain, boiler deslagging, mobile deionization, fugitive dust removal, labor support, inventory management, water blasting, paint system management, waste management, condenser cleaning, deep cleaning, water jetting, environmental management, reverse osmosis, steam blow services, hydro excavation, chemical cleaning, emergency response, ash pond remediation, industrial vacuuming, custom tooling, safety training, membrane degasification, fugitive dust control solutions, high-pressure water jetting, fugitive dust mitigation, engineering solutions, hazardous waste management solutions, customer service, water system optimization, container cleaning, dewatering systems, ultrahigh-pressure jetting, safety culture, environmental compliance, industrial vacuum systems, technological innovation, zero waste-to-landfill initiatives, operational efficiency, industrial safety standards, mobile systems, aerospace, environmental sustainability, hazardous material handling, wastewater treatment compliance, high solids removal, water jet cutting, custom engineering, dewatering and dredging, environmental stewardship programs, fabrication, boom water systems, environmental reporting, wastewater recycling, dredging, fabrication services, customized tooling, custom fabrication of cleaning tools, safety standards compliance, fabrication technology, innovation, industrial water solutions, environmental stewardship, fugitive dust control, industrial cleaning innovation, manufacturing, custom tooling development, b2b, safety training programs, safety management systems, food and beverage, hazardous waste disposal, reverse osmosis systems, water filtration, proprietary systems, water reuse technologies, emergency response services, dredging services, utilities, industrial cleaning, water system automation, water filtration systems, water quality enhancement, services, hazard mitigation, ultrafiltration units, dewatering, all other waste management services, environmental impact reduction, hazardous waste dewatering, hazardous waste, mobile water treatment, customer relationships, ro system recycling wastewater, high solids ultrafiltration, mobile deionization fleet, water treatment for power plants, safety standards, water purification, industrial services, mobile operating systems, water system design, water quality improvement, water system engineering, water treatment, automotive, custom water treatment systems, environmental services, wastewater treatment, proprietary container cleaning, hazardous waste management, industrial cleaning technology, air utility services, cleaning services, hydro-excavation, compressed air solutions, demineralization, mobile water systems, safety management, total waste management, sustainable practices, waste recycling, augmented reality services, customized equipment, onsite services, water and air quality, technical cleaning, energy efficiency, process technologies, industrial cleaning solutions, compliance management, operational efficiencies, streamlined processes, ethical standards, industrial equipment fabrication, proprietary tooling, remote monitoring, scalable solutions, custodial services, industrial coating removal, tank cleaning services, 24/7 on-call support, industrial maintenance services, chemical treatment programs, risk management, hazardous material management, liquid waste disposal, oil &amp; gas services, industrial solutions provider, distribution, mechanical or industrial engineering, food &amp; beverages, consumer goods, consumers, renewables &amp; environment</v>
          </cell>
          <cell r="J801" t="str">
            <v>Salesforce, Postmark, Outlook, Pardot, Microsoft Office 365, Microsoft Azure Monitor, Slack, Mobile Friendly, WordPress.org, Google Font API, Google Tag Manager, Vimeo, Linkedin Marketing Solutions, Gravity Forms, Apache, reCAPTCHA, JD Edwards World, Basware, Taulia, Phoenix, , Kronos, ADP, CET, Salesforce CRM Analytics, Tor, AboveNet, Quip, Rackspace MailGun, UptimeRobot, AC500 PLC, Siemens SIMATIC HMI (Human Machine Interface), JD Edwards, Shogun, LinkedIn Ads, Google, ETAP, Znaptag, UberTags (X+1), SAP Data Migration, Motigo, Turn, Snowplow, Intel, Lytics, AWS Database Migration Service, .NET, Etsy, ConvertCart, Gem, Bouncy Castle, Intelex EHSQ, Cradlepoint, Studio 5000, Rise, SAP Contract Lifecycle Management (CLM), ANGEL LMS, FRAC Pumps, NUnit, BASE, CONTROL, Onit</v>
          </cell>
          <cell r="O801">
            <v>581200000</v>
          </cell>
          <cell r="Q801" t="str">
            <v>MPW Industrial Services is a prominent North American provider of integrated industrial cleaning, water purification, facility management, environmental management, and container management services. Founded in 1972 and headquartered near Columbus, Ohio, the company has grown to employ over 4,100 people across more than 100 locations. MPW operates five divisions, delivering customized solutions through in-house engineering and proprietary tooling to enhance client reliability and efficiency.
The company emphasizes safety, innovation, and service, aiming to build lasting customer relationships. MPW's services include automated water jetting, mobile deionization, comprehensive facility maintenance, and waste management. They also offer emergency response and custom equipment design. With a focus on various industries such as power generation, steel, and automotive, MPW is dedicated to minimizing safety risks and maximizing performance for its clients.</v>
          </cell>
          <cell r="R801">
            <v>1972</v>
          </cell>
        </row>
        <row r="802">
          <cell r="A802" t="str">
            <v>Bernstein Private Wealth Management</v>
          </cell>
          <cell r="B802">
            <v>0</v>
          </cell>
          <cell r="C802">
            <v>4300</v>
          </cell>
          <cell r="D802" t="str">
            <v>financial services</v>
          </cell>
          <cell r="E802" t="str">
            <v>http://www.bernstein.com</v>
          </cell>
          <cell r="F802" t="str">
            <v>http://www.linkedin.com/company/bernstein-private-wealth-management</v>
          </cell>
          <cell r="G802" t="str">
            <v>New York</v>
          </cell>
          <cell r="H802" t="str">
            <v>New York</v>
          </cell>
          <cell r="I802" t="str">
            <v>family offices, tailored investment solutions, opportunistic strategies, high-net-worth clients, other financial investment activities, wealth transfer planning, legacy and estate planning, family philanthropy, consulting, family philanthropy advisory, family wealth education, bespoke portfolios, family wealth succession, wealth management innovation, legacy management, responsible investing, family legacy strategies, family philanthropy planning, portfolio diversification, portfolio optimization, client engagement, hedge funds, active investment strategies, services, wealth preservation, financial services, family governance, client-focused service, family unity, multigenerational wealth transfer, family wealth stewardship, client communication tools, family governance best practices, portfolio management, multi-generational family support, tax management, personalized service, risk management, family governance solutions, investment research capabilities, asset stewardship, wealth transfer strategies, family wealth transfer strategies, wealth management awards, wealth planning, legacy strategies, estate planning, responsible portfolios, family wealth preservation techniques, family governance frameworks, investment management, family governance structures, family wealth transfer tools, investment analytics, wealth advisory, asset management, family wealth management technology, client relationship management, investment portfolios, family legacy building, multigenerational wealth, wealth transition, digital access for clients, passive investment management, client-specific portfolios, wealth planning technology, wealth transfer, tax-efficient strategies, family office platform, family office consulting, financial planning, investment risk management, wealth management insights, tax planning, legacy planning, wealth advisory teams, wealth management, family wealth planning, elite investment management, private client services, investment advisory, holistic wealth management, family governance research, custom portfolios, sophisticated modeling, philanthropy strategies, family governance advisory, wealth management consulting, family wealth planning whitepapers, trust and estate planning, family wealth solutions, family wealth sustainability, global asset allocation, wealth management technology, client confidentiality, multigenerational support, private equity, client-centric approach, alternative investments, family governance models, family office services, investment research, high-net-worth families, private wealth management, wealth strategy creation, manager selection, investment implementation, strategic philanthropy, wealth creators, business owners, foundations, institutions, sports and entertainment, global families, 401(k) plan sponsors, perspective on the markets, diversity and inclusion, women and wealth, financial advisors, cross-border complexity, investment strategies, philanthropic advisory, wealth forecasting system, financial stewardship, professional partnerships, wealth dynamics, investment clarity, research-driven approaches, targeted giving, generational wealth transfer, diversification strategies, financial education, global investment strategies, customized wealth solutions, personalized communication, investment performance, asset allocation strategies, market insights, innovative wealth solutions, b2b, finance, non-profit, law practice, legal services, nonprofit organization management</v>
          </cell>
          <cell r="J802" t="str">
            <v>ExactTarget, Microsoft Office 365, OneTrust, Pardot, Slack, Salesforce, Cedexis Radar, Linkedin Marketing Solutions, Facebook Login (Connect), Google Tag Manager, Vimeo, Zencoder, Adobe Media Optimizer, Google Analytics, Facebook Widget, Facebook Custom Audiences, Mobile Friendly</v>
          </cell>
          <cell r="O802">
            <v>1276670000</v>
          </cell>
          <cell r="Q802" t="str">
            <v>Bernstein Private Wealth Management, a subsidiary of AllianceBernstein L.P., specializes in personalized wealth management services for ultra-high-net-worth individuals, families, endowments, foundations, and institutions. With nearly 60 years of experience, the firm emphasizes strong client relationships and accountability, combining global research expertise with local service across 21 U.S. offices.
The firm offers a range of tailored solutions, including advanced planning and investment management, wealth strategy development, and legacy services. Their approach incorporates family values and philanthropic goals, utilizing tools like the Bernstein Wealth Forecasting SystemÂ®. Bernstein provides flexible manager selection, personalized guidance, and support for family unity and stewardship. They also offer asset protection, estate planning, and complex financial strategies, ensuring comprehensive support for clients navigating the complexities of significant wealth.</v>
          </cell>
          <cell r="R802">
            <v>1967</v>
          </cell>
        </row>
        <row r="803">
          <cell r="A803" t="str">
            <v>Service Logic</v>
          </cell>
          <cell r="B803">
            <v>0</v>
          </cell>
          <cell r="C803">
            <v>7000</v>
          </cell>
          <cell r="D803" t="str">
            <v>facilities services</v>
          </cell>
          <cell r="E803" t="str">
            <v>http://www.servicelogic.com</v>
          </cell>
          <cell r="F803" t="str">
            <v>http://www.linkedin.com/company/service-logic</v>
          </cell>
          <cell r="G803" t="str">
            <v>Charlotte</v>
          </cell>
          <cell r="H803" t="str">
            <v>North Carolina</v>
          </cell>
          <cell r="I803" t="str">
            <v>hvac controls, hvac projects, facilities services, energy efficiency services, building automation, hvac service agreements, hvac repairs, hvac services, consulting, hvac system optimization, hvac reporting and analytics, services, hvac asset management, hvac system diagnostics, mechanical services, hvac safety standards, hvac system design, hvac for healthcare facilities, hvac for data centers, building automation integration, hvac service contracts, hvac retrofit, multi-location management, hvac capital planning, building automation systems, hvac repair, energy management, hvac system retrofit solutions, b2b, hvac automation controls, energy efficiency, customer service, hvac project management, facilities management, hvac safety compliance, hvac for government buildings, hvac industry training, hvac remote monitoring, facility management, hvac equipment replacement, hvac maintenance, hvac for industrial plants, plumbing, heating, and air-conditioning contractors, hvac energy management, hvac remote support, commercial hvac services, hvac emergency services, hvac technical support, hvac for retail spaces, healthcare, manufacturing, distribution, consumer_products_retail, transportation_logistics, energy_utilities, construction_real_estate, oil &amp; energy, environmental services, renewables &amp; environment, health care, health, wellness &amp; fitness, hospital &amp; health care, mechanical or industrial engineering</v>
          </cell>
          <cell r="J803" t="str">
            <v>Outlook, Microsoft Office 365, React, Slack, Salesforce, Mobile Friendly, Hubspot, Hotjar, Google Tag Manager, Google Font API, LeadForensics, Nginx, CallRail, Google Maps, Google Places, reCAPTCHA, Remote</v>
          </cell>
          <cell r="K803">
            <v>206000000</v>
          </cell>
          <cell r="L803" t="str">
            <v>Merger / Acquisition</v>
          </cell>
          <cell r="M803">
            <v>0</v>
          </cell>
          <cell r="N803">
            <v>45962</v>
          </cell>
          <cell r="O803">
            <v>2200000000</v>
          </cell>
          <cell r="Q803" t="str">
            <v>Service Logic is the largest privately held Energy and HVAC/Mechanical company in the United States, based in Charlotte, North Carolina. Founded in 2004, it has over 70 years of operational history and operates a network of independent commercial HVAC and mechanical services companies across North America. With more than 145 locations and 56-60 businesses, Service Logic employs over 5,000 service technicians and supports around 1 billion square feet of buildings.
The company specializes in evaluating, designing, installing, and maintaining commercial mechanical systems to enhance energy efficiency and performance. Its core services include commercial HVAC solutions, energy efficiency optimization, system design and installation, preventative maintenance, and building automation. Service Logic's business model focuses on acquiring successful HVAC companies, allowing them to operate independently while benefiting from the resources and client base of the Service Logic network. The company serves a diverse range of clients across commercial, industrial, and institutional sectors throughout the United States and Canada.</v>
          </cell>
          <cell r="R803">
            <v>2004</v>
          </cell>
        </row>
        <row r="804">
          <cell r="A804" t="str">
            <v>NAV Fund Services</v>
          </cell>
          <cell r="B804">
            <v>0</v>
          </cell>
          <cell r="C804">
            <v>3400</v>
          </cell>
          <cell r="D804" t="str">
            <v>financial services</v>
          </cell>
          <cell r="E804" t="str">
            <v>http://www.navfundservices.com</v>
          </cell>
          <cell r="F804" t="str">
            <v>http://www.linkedin.com/company/nav-fund-administration-group</v>
          </cell>
          <cell r="G804" t="str">
            <v>Oakbrook Terrace</v>
          </cell>
          <cell r="H804" t="str">
            <v>Illinois</v>
          </cell>
          <cell r="I804" t="str">
            <v>venture capital, backoffice middle office service, hedge funds tax accounting, backoffice amp middle office service, multi strategy hedge funds, cryptocurrency funds, commodity pools, financial statements, hedge fund administration, fund of hedge funds administration, hedge fund audit, private equity &amp; real estate fund administration, managed accounts services, multiadvisor platforms fund administration, hedge fund tax prep, private equity fund administration, commodity pools fund administration, fund of hedge funds, tokenized real-world assets, client support, portfolio valuation, smart contract reconciliation, investment management, multi-jurisdictional support, on-demand reporting, family office solutions, digital asset funds, multi-manager platform, document repository, compliance monitoring, business intelligence, compliance support, global fund services, regulatory compliance, api gateway, nft fund management, compliance services, on-chain transaction reporting, private equity services, fund management, digital asset custody integration, digital asset compliance, proprietary platform, blockchain wallet management, real estate fund services, customized reporting, performance reporting, b2b, digital transformation, automated reconciliation, tokenized fund support, cash flow management, audit support, cryptocurrency tax support, staking and farming reporting, industry-leading reporting, securities and commodity contracts intermediation and brokerage, performance analytics, smart contract auditing, web3 fund solutions, risk management, investor relations, tokenized securities, client support services, fund accounting, regulatory reporting, data analytics, automated alerts, services, scalable solutions, proprietary technology, financial technology, api integration, cross-chain data processing, asset management, client dashboards, client portal, fund administration, trade reconciliation, hedge funds, digital asset fund administration, data security, data room, private equity, data aggregation, fund lifecycle management, transaction processing, compliance, technology innovation, performance metrics, multi-asset class, high-volume trade processing, investor services, crypto liquidity management, cryptocurrency custody, blockchain analytics, investor communication, private credit administration, venture capital fund management, tax services, alternative investments, financial services, tax compliance, defi portfolio management, real-time nav, complex fund structures, investor onboarding, operational efficiency, cloud-based software, mobile app, blockchain integration, multi-asset strategies, automated fee calculations, secure data exchange, digital assets, custom fund solutions, technology solutions, hedge fund services, digital asset administration, family office operations, custom reporting, financial statement preparation, client onboarding, multi-manager platforms, document security, real-time reporting, capital calls, redemption processing, investor communications, tailored solutions, fee calculations, onboarding process, data privacy, dynamic reporting, financial modeling, allocator services, report automation, flexible solutions, multi-strategy funds, secure access, managed futures, quantitative strategies, event-driven strategies, private equity administration, special situations financing, workload management, cloud-based solutions, customizable dashboards, finance, analytics, information technology &amp; services, finance technology, computer &amp; network security</v>
          </cell>
          <cell r="J804" t="str">
            <v>DNS Made Easy, Outlook, Microsoft Office 365, Microsoft Azure Hosting, Slack, Typekit, Google Dynamic Remarketing, Google Play, Mobile Friendly, DoubleClick, DoubleClick Conversion, Google Tag Manager, Salesforce CRM Analytics, Figma, Sketch, Adobe XD, HTML Pro, CSS, FlipHTML5, Vena, Python, Microsoft Sql Server, Docker, SQL</v>
          </cell>
          <cell r="O804">
            <v>110000000</v>
          </cell>
          <cell r="Q804" t="str">
            <v>NAV Fund Services is a privately owned fund administrator established in 1991. The company is recognized as a global leader in operational support, reporting, technology, and investor services for funds, managing over $350 billion in assets under administration. With a client base of more than 2,300, NAV has achieved over 30 years of consistent growth.
The company specializes in comprehensive fund administration, offering services such as NAV calculations, trade reconciliation, portfolio valuation, and investor distributions. NAV utilizes proprietary technology designed for efficiency and flexibility, ensuring accurate and timely reporting. They cater to a wide range of fund strategies, including hedge funds, digital assets, closed-end funds, multi-manager platforms, and family offices. NAV emphasizes a client-centric approach, providing tailored support and solutions to meet unique needs. Their commitment to high-quality service has earned them multiple awards and recognition in the industry.</v>
          </cell>
          <cell r="R804">
            <v>1991</v>
          </cell>
        </row>
        <row r="805">
          <cell r="A805" t="str">
            <v>SchoolsFirst Federal Credit Union</v>
          </cell>
          <cell r="B805">
            <v>0</v>
          </cell>
          <cell r="C805">
            <v>3000</v>
          </cell>
          <cell r="D805" t="str">
            <v>financial services</v>
          </cell>
          <cell r="E805" t="str">
            <v>http://www.schoolsfirstfcu.org</v>
          </cell>
          <cell r="F805" t="str">
            <v>http://www.linkedin.com/company/schoolsfirst-federal-credit-union</v>
          </cell>
          <cell r="G805" t="str">
            <v>Santa Ana</v>
          </cell>
          <cell r="H805" t="str">
            <v>California</v>
          </cell>
          <cell r="I805" t="str">
            <v>credit union, checking, car buying services, school employees, information technology, audit, human resources, personal loans, investments, finance, accounting, marketing, credit cards, community service, financial advisors, retirement, financial education, compliance, home equity, savings, insurance, payment services, auto loans, mortgage, consumer loans, financial services, business development, debt management, loan services, educator financial wellness, member loyalty, auto insurance, school community support, member-owned, financial planning, member rewards, loan application, financial workshops, not-for-profit, financial cooperative, school district banking, education foundation grants, auto loan rates, education foundation, cash management systems, system integration, ira, community development, fha loans, mortgage lending, community involvement, member communication, banking, educator financial literacy programs, investment services, summer savings, share certificates, educator financial education workshops, online banking, financial wellness, educational support, financial literacy, financial literacy for students, school employee loans, member advocacy, savings growth, financial advice, educator savings accounts, community partnerships, financial health, school district financial services, low fees, teacher financial planning, school employee financial wellness, california education community, digital banking solutions, california school employees, community impact, mortgages, branch network, branch operations, educational grants, school employee benefits, school district partnerships, high savings rates, teacher savings programs, mortgage rates, school employee discounts, savings accounts, educator-specific mortgage programs, member satisfaction, member engagement, atm network, financial security, financial products, teacher auto loans, mobile banking, community support, digital banking, credit unions, member support, loan refinancing, financial inclusion, education-focused financial services, educational programs, teacher retirement plans, member benefits, youth accounts, investment options, debit card, retirement plans, calculators, dividend rates, wire transfers, direct deposit, holiday closure, loan refinance, safe investments, insurance products, atm access, overdraft protection, zelle, member services, affordable loans, financial counseling, emergency card support, budget planning, summer saver program, deposit services, payment protection, loans for educators, investment retirement accounts, monthly dividends, share savings, loan applications, payment shield program, financial planning workshops, money market accounts, b2c, education, payments, b2b, banks &amp; credit unions</v>
          </cell>
          <cell r="J805" t="str">
            <v>UltraDns, CloudFlare Hosting, Media Temple SSL, WP Engine, Workday, Amazon SES, Mobile Friendly, Shopify, Bootstrap Framework, Hubspot, Optimizely, Squarespace ECommerce, Typekit, Google Tag Manager, Linkedin Marketing Solutions, Google Analytics, Google Maps, reCAPTCHA, WordPress.org, Workday Recruit, Google Font API, AI, Sigma, Dell Unisphere, Docker, Grafana, NetApp, NetApp iSCSI SAN Storage System, Podman, PowerMax, Prometheus, Pure Storage, Red Hat OpenShift, VMware vCenter, VMware vSAN, VMware vSphere, BlackLine Financial Close Management, IBM AIX, Azure Linux Virtual Machines, Zelle, Amazon Simple Queue Service (SQS), Eyefinity OfficeMate, Excel4Apps, Google AdWords Conversion, Microsoft PowerPoint, Visio, Sage, Apache Pig, ServiceNow, Microsoft Office, BriteVerify, Apex Chat, Genesys Cloud CX Platform, Azure Automation, Azure Log Analytics, Azure Logic Apps, Azure Purview, Micro, Microsoft Active Directory Federation Services, Microsoft Advanced Group Policy Management, Microsoft Azure Monitor, Microsoft Entra ID, Microsoft Exchange Online, Microsoft OneDrive for Business, Microsoft Power Platform, Microsoft PowerShell, Microsoft Teams Rooms, Microsoft Windows Server 2012, Red Hat Enterprise Linux, SharePoint, VMware, Windows 11, Adobe Creative Suite, SQL, Insurance Services Office (ISO), , Uipath, Genesys, Genesys Cloud CX</v>
          </cell>
          <cell r="O805">
            <v>1006301000</v>
          </cell>
          <cell r="P805">
            <v>46</v>
          </cell>
          <cell r="Q805" t="str">
            <v>SchoolsFirst Federal Credit Union (SchoolsFirst FCU) is a member-owned financial cooperative established in 1934. It is the largest credit union in California and serves over 1.5 million members, primarily school employees and their families. With more than $35 billion in assets and 70 branches statewide, SchoolsFirst FCU emphasizes member service and community support.
The credit union offers a wide range of financial products and services, including personal banking, loans, savings, and retirement planning. Members benefit from free online banking, checking accounts, and debit and credit cards. SchoolsFirst FCU also provides financial counseling and education, along with competitive rates and low fees.
Dedicated to community involvement, SchoolsFirst FCU contributes significantly to local education initiatives, donating $2.8 million last year to schools and charitable organizations. It co-founded the Education Foundation for California Schools, which has awarded over $2.2 million in grants to teachers. The credit union's mission focuses on fostering thriving communities through support for education and financial literacy.</v>
          </cell>
          <cell r="R805">
            <v>1934</v>
          </cell>
        </row>
        <row r="806">
          <cell r="A806" t="str">
            <v>W. R. Grace</v>
          </cell>
          <cell r="B806">
            <v>0</v>
          </cell>
          <cell r="C806">
            <v>4300</v>
          </cell>
          <cell r="D806" t="str">
            <v>chemicals</v>
          </cell>
          <cell r="E806" t="str">
            <v>http://www.grace.com</v>
          </cell>
          <cell r="F806" t="str">
            <v>http://www.linkedin.com/company/wr-grace</v>
          </cell>
          <cell r="G806" t="str">
            <v>Columbia</v>
          </cell>
          <cell r="H806" t="str">
            <v>Maryland</v>
          </cell>
          <cell r="I806" t="str">
            <v>catalysts technologies, materials technologies, fine chemicals, specialty catalysts, basic industries, chemical manufacturing, industrial applications, construction chemicals, refractory binders, high-performance catalysts, specialty chemicals, silica excipients, energy, services, petrochemical catalysts, construction, industrial chemicals, custom manufacturing, catalysts, coatings additives, moisture scavengers, low voc formulations, chromatographic silica, drug formulation excipients, high purity silica, all other chemical product and preparation manufacturing, b2b solutions, innovation, b2b, catalyst technology, sustainable materials, silica gel, oil absorption, mesoporous silica, manufacturing, patented technologies, catalyst support materials, anti-caking agents, energy efficiency, environmental remediation, chemical innovation, advanced materials, chemical process optimization, refining catalysts, product development, polymerization catalysts, research and development, sustainability, environmentally friendly, pharmaceuticals, chemicals, global manufacturing, polyolefin catalysts, silica products, silica, matting agents, coatings, active ingredients, drug formulations, anti-corrosive pigments, polypropylene, polyethylene, polyolefin, high-performance materials, biofuels, environmental compliance, voc compliance, separation technologies, adsorbents, film properties, enhanced performance, moisture protection, nutraceuticals, particle size control, surface area, chemical resistance, premixed formulations, process technology, metallocene catalysts, spherical silica, fluidized bed reactors, refinery processes, custom formulations, agricultural films, packaging solutions, anti-tack agents, binder systems, co-binders, refractory applications, quality control, technical support, product stewardship, distribution, energy &amp; utilities, construction &amp; real estate, mechanical or industrial engineering, environmental services, renewables &amp; environment, material science, research &amp; development, medical, clean energy &amp; technology</v>
          </cell>
          <cell r="J806" t="str">
            <v>Salesforce, Rackspace MailGun, Outlook, Pardot, Microsoft Office 365, Microsoft Azure Hosting, Drupal, CloudFlare, OneTrust, SuccessFactors (SAP), Slack, Adobe Marketing Cloud, Mobile Friendly, reCAPTCHA, Scene7, Apache, Vimeo, Remote, Adobe Experience Manager, Staffbase, Adobe Target, Adobe Analytics, Google Analytics, AC500 PLC, DC Storm, SAP, TSYS, GRIN, CET, Blackline, SAP Ariba Platform, AuditBoard, CAT, Flow, CONTROL, Gem, enablon, DeltaV, Basis, SAP SD, SAP S/4HANA, SAP Concur, Laserfiche, Micro, AWS App Mesh, Meshmixer, .NET, SAP ECC, Signal, Git, GAS, HPLC, Olo, Canal, ServiceNow, ServiceNow Flow Designer, ESET, SentenceTransformers, Econda, Quip, SES, SAP Analytics Cloud, PowerBI Tiles, Celonis, Fusion ERP Analytics, AI, Data Analytics, Prometheus, Microsoft Project, ISO+â„¢, Lua, Activa, Concur, Kofax ReadSoft Online, Swapcard, Cherwell Software, SS&amp;C, HTML Pro, CSS, FRAC Pumps, Ã‚Â© 2009- Filter, Craneware, Atex, Act!, Tor, HELM, Gauges, Box, ICP, Mode</v>
          </cell>
          <cell r="K806">
            <v>80000</v>
          </cell>
          <cell r="L806" t="str">
            <v>Other</v>
          </cell>
          <cell r="M806">
            <v>80000</v>
          </cell>
          <cell r="N806">
            <v>44774</v>
          </cell>
          <cell r="O806">
            <v>2100000000</v>
          </cell>
          <cell r="Q806" t="str">
            <v>W. R. Grace &amp; Co. is a global leader in specialty chemicals, providing high-performance chemicals and science-based solutions that enhance various industries. Founded in 1854 by William Russell Grace, the company has evolved from its origins in cargo shipping to focus on specialty chemicals after significant acquisitions in the 1950s.
Grace supplies a diverse range of products, including catalysts for petroleum refining and plastic manufacturing, silica-based engineered materials, sealants and coatings for food and beverage packaging, and specialty chemicals for construction. The company is known for innovations such as oxygen-scavenging seals for beer bottles and ultra-stable Y zeolite for fluid catalytic cracking. With operations in over 40 countries and manufacturing facilities on multiple continents, Grace continues to play a vital role in various industrial applications.</v>
          </cell>
          <cell r="R806">
            <v>1854</v>
          </cell>
        </row>
        <row r="807">
          <cell r="A807" t="str">
            <v>Trident Seafoods</v>
          </cell>
          <cell r="B807">
            <v>0</v>
          </cell>
          <cell r="C807">
            <v>7300</v>
          </cell>
          <cell r="D807" t="str">
            <v>fishery</v>
          </cell>
          <cell r="E807" t="str">
            <v>http://www.tridentseafoods.com</v>
          </cell>
          <cell r="F807" t="str">
            <v>http://www.linkedin.com/company/trident-seafoods</v>
          </cell>
          <cell r="G807" t="str">
            <v>Seattle</v>
          </cell>
          <cell r="H807" t="str">
            <v>Washington</v>
          </cell>
          <cell r="I807" t="str">
            <v>wild alaska cod, internships, seafood processor, sales, seafood, alaskan salmon, alaskan crab, wild alaska pollock, wild alaska seafood, skilled trades, commercial fishing, sustainable seafood, fisheries, alaska seafood harvesting, seafood logistics, seafood distribution, alaska seafood marketing, fisheries management, alaska seafood sourcing, responsible fishing, seafood company, seafood quality control, sustainable fisheries, seafood sustainability, seafood innovation, seafood branding, alaska seafood export, sustainable fishing practices, sustainability, wild-caught fish, retail seafood products, seafood quality assurance, wild-caught, seafood safety, alaska seafood partnerships, crab, alaska seafood company, supply chain transparency, alaska seafood retail, acquisitions, alaska seafood supply, global seafood, pollock, marine resources, alaska seafood distribution, seafood restaurant supply, salmon, seafood sustainability initiatives, seafood partnerships, seafood export markets, seafood industry, processing facilities, supply chain, traceable seafood, alaska seafood operations, seafood sourcing strategies, environmental stewardship, alaska fisheries sustainability, seafood marketing, fishing vessels, product development, seafood marketing strategies, food manufacturing, alaska seafood safety, fishing fleet, seafood brand, seafood harvesting, shore-based processing, alaska seafood quality, seafood supply chain, seafood sourcing, alaska seafood brand, b2b, seafood safety standards, seafood product preparation and packaging, seafood quality, alaska salmon, seafood retail, seafood processing facilities, processing plants, fishermen, alaska seafood innovation, alaska seafood, alaska seafood processing facilities, alaska processing plants, seafood product development, alaska, seafood traceability, seafood operations, processing, traceability, global distribution, seafood processing, alaska seafood traceability, seafood export, restaurant seafood supply, alaska pollock, alaska fishing fleet, supply chain logistics, e-commerce, onboard processing, product innovation, services, international markets, alaska fisheries management, alaska fisheries, harvesting, supply chain management, seafood products, alaska crab, seafood safety protocols, alaska seafood species, alaska seafood sustainability programs, retail, wild-caught seafood, vertical integration, global seafood supply chain, healthy seafood products, fishing careers, seafood recipes, crab products, salmon fillets, fish sticks, battered seafood, surimi seafood, food service solutions, cooked seafood products, pet food seafood, nutritional supplements, packaging optimization, community involvement, ocean stewardship, seafood production facilities, seafood audits, nutritional seafood, fresh seafood sourcing, seafood market trends, food industry solutions, recipe development, fishermen partnerships, seafood environmental impact, seafood demand response, seafood r&amp;d, seafood manufacturing, seafood employment opportunities, local seafood sourcing, seafood logistical support, trade shows, seafood consumer education, food nutrition education, education, manufacturing, distribution, fishery, environmental services, renewables &amp; environment, consumer internet, consumers, internet, information technology &amp; services, logistics &amp; supply chain, mechanical or industrial engineering</v>
          </cell>
          <cell r="J807" t="str">
            <v>Outlook, Microsoft Azure Hosting, Backbone JS Library, The Trade Desk, Slack, Mobile Friendly, Google Tag Manager, Facebook Custom Audiences, Nginx, Vimeo, Typekit, eMaint CMMS, GRIN, ISA Web Publishing Load Balancer, Craneware, Truckstop Load Board, Quip, Mari, AutoStore Unify Analytics, Ntirety, Tor, Star, Sophos Email, Compressor, FRAC Pumps, Freelance Distributed Control System (DCS), Baidu Search Engine, Motorola, MessageGears, SAP, Microsoft Excel, Azure Stream Analytics, ManageEngine ServiceDesk Plus, Box, Amazon Web Services (AWS), Micro, Gauges, Dell EMC SAN (Storage Area Network), Level 3 Communications, SentenceTransformers, GFI, Electron, Board, Security, CONTROL, Altair Radioss, Microsoft Office, VLAN, React Router, Drawbridge, Switch Concepts, Mode, Canon Printers, Smart AdServer, Aruba Wireless Access Points, Gem, Nielsen Ad Intel, Numerator Insights, Power BI Documenter, Tableau, SQL, Excel4Apps, Microsoft Teams, GAS, Wider Planet, 24-7 Media, mabl, Elite Software HVAC Solution, ServiceNow Configuration Management Database, Inventor, Nielsen NetRatings, PowerBI Tiles, Siemens PLM, SAP S/4HANA, Postpresso, Dayforce, Ivanti Service Desk, SS&amp;C, Microsoft Windows Server 2012, Microsoft Active Directory Federation Services, Microsoft Advanced Group Policy Management, Akamai CDN Solutions, Infoblox DHCP, Microsoft Hyper-V Server, Microsoft Azure Monitor, Microsoft Entra ID, Azure Site Recovery, Microsoft PowerShell, Microsoft PowerPoint, FedEx, Google AdWords Conversion, Wasp Barcode, AC500 PLC, Global Relay, Cincopa, SAP Production Planning, SAP Materials Management, Blackline, EFI, .NET, Delivr, PEO, Salesforce, SAP Analytics Cloud, VMware View Manager, Infor EAM, Less, CAT, Amazon Kinesis Data Firehose, Anaplan, Cisco WebEx Teams, ABB Distributed Control Systems (DCS), Revel iPad POS</v>
          </cell>
          <cell r="O807">
            <v>2500000000</v>
          </cell>
          <cell r="Q807" t="str">
            <v>Trident Seafoods Corporation is the largest vertically integrated seafood company in the United States and North America. Founded in 1973 by Chuck Bundrant, the company specializes in harvesting, processing, and marketing wild-caught seafood, primarily from Alaska. Headquartered in Seattle, Washington, Trident operates a comprehensive supply chain that includes 44 facilities worldwide and a fleet of vessels, employing around 9,000 people and partnering with over 5,400 independent fishermen.
Trident offers a wide range of wild Alaska seafood products, including pollock, salmon, crab, herring, shellfish, and groundfish. The company is known for its key brands such as Trident Seafoods, Louis Kemp, and Alaska Pure Omega. Trident emphasizes sustainability and innovation, converting byproducts into various items like fishmeal and pet treats while minimizing impacts on marine ecosystems. With a focus on quality and traceability, Trident serves customers in over 50 countries, including notable partners like McDonaldâ€™s and Long John Silverâ€™s.</v>
          </cell>
          <cell r="R807">
            <v>1973</v>
          </cell>
        </row>
        <row r="808">
          <cell r="A808" t="str">
            <v>RPM International Inc.</v>
          </cell>
          <cell r="B808">
            <v>0</v>
          </cell>
          <cell r="C808">
            <v>18000</v>
          </cell>
          <cell r="D808" t="str">
            <v>chemicals</v>
          </cell>
          <cell r="E808" t="str">
            <v>http://www.rpminc.com</v>
          </cell>
          <cell r="F808" t="str">
            <v>http://www.linkedin.com/company/rpm-international-inc.</v>
          </cell>
          <cell r="G808" t="str">
            <v>Medina</v>
          </cell>
          <cell r="H808" t="str">
            <v>Ohio</v>
          </cell>
          <cell r="I808" t="str">
            <v>paints/coatings, consumer discretionary, chemical manufacturing, b2c, corrosion control coatings, coatings for landmarks, waterproofing products, operational efficiency, coatings for infrastructure, construction chemicals, sustainable manufacturing, corrosion control, home improvement, e-commerce, services, retail, construction, building materials, waterproofing, paint and coating manufacturing, energy-efficient building solutions, waste management, adhesives, residential and commercial markets, specialty coatings, sealants for construction, performance coatings, distribution, waterproofing systems, global presence, b2b, energy-efficient coatings, fluorescent pigments, sealants, environmentally friendly coatings, caulks and patch products, concrete solutions, concrete additives, coatings, product innovation, acquisitions, sealants and adhesives, manufacturing, long-term shareholder value, industrial corrosion control, energy efficiency, industrial sealants, coatings for buildings, diversified product portfolio, consumer brands, industrial coatings, consumer goods, product development, sustainability initiatives, sustainable coatings, sustainability, acquisition strategy, energy &amp; utilities, infrastructure applications, transportation &amp; logistics, global manufacturing, adhesives and sealants, coatings for harsh environments, construction brands, consumer products, environmental management, strategic acquisitions, safety products, epoxy solutions, roofs and flooring, fire protection, technical support, global expansion, market penetration, community engagement, diversity and inclusion, associate wellbeing, environmental sustainability, long-term growth, shareholder value, stock appreciation, dividend growth, investor relations, ancillary services, recycling initiatives, production facilities, brand portfolio, competitive advantage, customer relationships, innovative products, technical solutions, product lines, strategic partnerships, institutional investments, financial performance, operational excellence, successful businesses, entrepreneurial culture, manufacturing processes, distribution channels, consumer products &amp; retail, construction &amp; real estate, chemicals, consumer internet, consumers, internet, information technology &amp; services, mechanical or industrial engineering, environmental services, renewables &amp; environment, government administration</v>
          </cell>
          <cell r="J808" t="str">
            <v>Postmark, Sendgrid, Mimecast, Outlook, ServiceNow, Microsoft Office 365, Umbraco, Slack, Zendesk, Mobile Friendly, Google translate widget, Adobe Media Optimizer, Google Tag Manager, Vimeo, Google Analytics, Google translate API, reCAPTCHA, Cedexis Radar, Remote</v>
          </cell>
          <cell r="K808">
            <v>300000000</v>
          </cell>
          <cell r="L808" t="str">
            <v>Debt Financing</v>
          </cell>
          <cell r="M808">
            <v>300000000</v>
          </cell>
          <cell r="N808">
            <v>44562</v>
          </cell>
          <cell r="O808">
            <v>7372644000</v>
          </cell>
          <cell r="Q808" t="str">
            <v>RPM International Inc. is a multinational holding company based in Medina, Ohio, founded in 1947. The company specializes in manufacturing and marketing high-performance specialty coatings, sealants, building materials, and related services. RPM operates through a decentralized network of subsidiaries in approximately 159-170 countries, employing around 15,500-17,300 people across 121-122 manufacturing facilities. The company generates annual revenue of about $6.1-7.4 billion and is publicly traded on the New York Stock Exchange under the symbol RPM.
RPM's product portfolio includes a wide range of brands in specialty chemicals for maintenance, protection, and improvement. Key segments include the Construction Products Group, which focuses on roofing, waterproofing, and concrete additives, and the Specialty Products Group, which offers corrosion control and industrial coatings. The company emphasizes strategic acquisitions, product innovation, and operational excellence to drive growth and deliver sustained shareholder value. RPM is committed to environmental, social, and governance (ESG) practices, reflecting its dedication to building a better world through its diverse offerings.</v>
          </cell>
          <cell r="R808">
            <v>1947</v>
          </cell>
        </row>
        <row r="809">
          <cell r="A809" t="str">
            <v>Elavon</v>
          </cell>
          <cell r="B809">
            <v>0</v>
          </cell>
          <cell r="C809">
            <v>4600</v>
          </cell>
          <cell r="D809" t="str">
            <v>financial services</v>
          </cell>
          <cell r="E809" t="str">
            <v>http://www.elavon.com</v>
          </cell>
          <cell r="F809" t="str">
            <v>http://www.linkedin.com/company/elavon-inc</v>
          </cell>
          <cell r="G809" t="str">
            <v>Atlanta</v>
          </cell>
          <cell r="H809" t="str">
            <v>Georgia</v>
          </cell>
          <cell r="I809" t="str">
            <v>payments, payment gateways, retail, airlines, healthcare smb, hospitality &amp; te, hospitality &amp; tampe, private sector, restaurants, payment gateway customization, payment infrastructure modernization, payment industry, secure payment gateway, merchant transaction security, hospitality payment systems, payment transaction management, payment transaction security, payment data security, payment solutions provider, merchant services, payment security technology, payment processing innovation, payment processing services, payment platform, financial services, payment processing security solutions, payment tokenization, payment processing industry leader, payment compliance solutions, services, payment processing technology solutions, hospitality, retail payment solutions, b2b, enterprise payments, payment reporting, payment reliability, payment processing solutions provider, mobile point of sale, payment technology infrastructure, payment security, digital wallet integration, healthcare payment processing, payment fraud prevention, payment gateway reliability, payment compliance, payment processing platform, business intelligence, payment platform security, payment security solutions, online payments, payment technology provider, payment processing, payment processing solutions, customer experience, payment system uptime, mobile wallet, b2c, enterprise payment solutions, multi-channel payment processing, credit card processing, risk management, data protection, contactless payments, payment process automation, payment innovation, d2c, payment processing infrastructure, payment services, payment management, payment gateway integration, industry-specific payment solutions, payment processing reliability, customer service, payment fraud mitigation, payment industry leader, payment infrastructure security, healthcare, payment industry standards, payment data analytics, e-commerce, payment processing security, payment platform scalability, payment system compliance, merchant solutions, payment compliance management, pci compliance, payment technology, contactless card technology, global payment provider, transaction security, contactless transaction technology, contactless card processing, payment security protocols, contactless payment, digital payments, mobile payments, global payment processing, payment processing technology infrastructure, financial transactions processing, reserve, and clearinghouse activities, payment automation, payment platform technology, merchant transaction processing, payment processing company, payment solutions, payment gateway, information technology, payment infrastructure, payment processing technology, payment fraud detection, payment industry innovation, payment analytics, transaction processing, payment gateway security, digital wallet, mobile payment solutions, ecommerce solutions, in-person payments, security compliance, payment optimization, transaction reporting, value added services, integrated payments, customer loyalty solutions, cash flow enhancement, business growth solutions, fraud reduction, payment terminals, merchant account setup, 24/7 customer support, business payment solutions, tokenization technology, point of sale solutions, funding options, payment facilitators, customized reporting, fast secure payments, small business solutions, payment acceptance, scalable technologies, advanced security solutions, payment innovations, emoney accounts, accelerated business growth, digital payment experiences, consumer insights, payment service providers, underwriting solutions, marketing partnerships, financial institutions partnerships, merchant success, payment system integration, payment solutions partner, finance, non-profit, consumer products &amp; retail, leisure, travel &amp; tourism, analytics, information technology &amp; services, health care, health, wellness &amp; fitness, hospital &amp; health care, consumer internet, consumers, internet, nonprofit organization management</v>
          </cell>
          <cell r="J809" t="str">
            <v>Akamai, Microsoft Office 365, Gmail, Google Apps, Google Cloud Hosting, Brightcove, Drupal, Omniture (Adobe), Slack, Salesforce, Adobe Marketing Cloud, Pardot, Mobile Friendly, Apache, Tealium, reCAPTCHA, Salesforce CRM Analytics, Kotlin, AWS SDK for JavaScript, Jetpack, Gem, Ning, PowerBI Tiles, Mode, Microsoft Azure Monitor, AWS Trusted Advisor, Snowflake, Databricks, IBM Db2 for Linux, UNIX, and Microsoft Windows, Oracle Analytics Cloud, SQL, Microsoft Excel, Microsoft Office, .NET, Spectrum, ServiceNow, Archer, Spark, Azure Analysis Services, Copilot, Kubernetes, Microsoft Teams, Excel4Apps, Microsoft PowerPoint, Outlook, Python, SAS Enterprise Guide, Hubspot, Frobbit, COBOL, Fusion ERP Analytics, Flow, Microsoft Power Platform, Automation Anywhere, ZoomInfo, GitHub Copilot, Salesforce Marketing Cloud, Salesforce Journey Builder, QMetry Automation Studio, Act!, Designer, AMP, Develatio's ExpressJS AMI, FlipHTML5, CSS, REST, Soap Media, Microsoft Power Apps, Microsoft Power Automate, SharePoint, DATAVERSE LTD, Google AdWords Conversion, Apache Pig, Cisco Catalyst 9800 Series Wireless Controllers, Trend Micro Smart Protection, SWIFT, Zelle, Tableau, Workday, H2O, JWT, Impact Radius, Swagger UI, OpenAPI, Postman, Salesforce Marketing Cloud Intelligence (formerly Datorama), AWS Analytics, Jenkins, GitHub Actions, GitLab, Amazon Web Services (AWS), Microsoft Azure, Google Cloud Platform, Jira, Microsoft SQL Server Reporting Services, Tor, Figma</v>
          </cell>
          <cell r="L809" t="str">
            <v>Merger / Acquisition</v>
          </cell>
          <cell r="M809">
            <v>0</v>
          </cell>
          <cell r="N809">
            <v>42461</v>
          </cell>
          <cell r="O809">
            <v>1800000000</v>
          </cell>
          <cell r="Q809" t="str">
            <v>Elavon, Inc. is a global payment processing company based in Atlanta, Georgia, and a subsidiary of U.S. Bancorp. Founded in 1991, Elavon specializes in secure merchant services for card transactions, online, mobile, and in-person payments across more than 36 countries. The company processes over 6.2 billion transactions annually in 131 currencies, valued at nearly $550 billion, serving 1.5 to 2 million merchant locations worldwide.
Elavon offers a range of payment processing solutions, including credit and debit card processing, enterprise billing, and e-commerce services. Their solutions are designed for various industries and supported by multilingual customer service available 24/7. With partnerships with over 650 banks globally, Elavon provides fast and secure payment experiences for businesses of all sizes. The company is recognized for its stability and ethical practices, holding an A+ rating from the Better Business Bureau in the U.S. and Canada.</v>
          </cell>
          <cell r="R809">
            <v>1991</v>
          </cell>
        </row>
        <row r="810">
          <cell r="A810" t="str">
            <v>GC Services</v>
          </cell>
          <cell r="B810">
            <v>0</v>
          </cell>
          <cell r="C810">
            <v>6500</v>
          </cell>
          <cell r="D810" t="str">
            <v>financial services</v>
          </cell>
          <cell r="E810" t="str">
            <v>http://www.gcserv.com</v>
          </cell>
          <cell r="F810" t="str">
            <v>http://www.linkedin.com/company/gc-services</v>
          </cell>
          <cell r="G810" t="str">
            <v>Houston</v>
          </cell>
          <cell r="H810" t="str">
            <v>Texas</v>
          </cell>
          <cell r="I810" t="str">
            <v>contact center, customer service, omnichannel, back office support, business process outsourcing, accounts receivables, contact center outsourcing, customer service outsourcing, nearshoring, collections, financial services, omnichannel outsourcing, back office outsourcing, accounts receivables outsourcing, collections outsourcing, financial services outsourcing, customer experience as a service, customer rehabilitation, customer satisfaction analytics, transportation &amp; logistics, operational efficiency, automated collections, multi-channel customer support, cyber security in bpo, tailored outsourcing solutions, automation, government contract management, customer engagement, insurance claims support, consumer electronics, logistics customer support, third-party arm, customer experience, accounts receivable management, b2b, client relationship management, bpo solutions, global bpo operations, government, multi-location call centers, debt collection, data-driven insights in arm, security certifications, digital transformation, customer care outsourcing, sentiment analysis in customer service, technology-enabled services, automated auto-summary, ai-powered quality assurance, secure payment processing, client-specific customization, consulting, regulatory compliance in arm, industry-specific bpo solutions, performance monitoring, healthcare, customer experience management, telecommunications, human-digital integration, remote workforce management, voice analytics, proactive customer support, customer engagement technology, healthcare collections, customer satisfaction surveys, customer service &amp; support, back-office outsourcing, offshore and nearshore support, customer loyalty retention, customer journey mapping, bpo, customer retention, utilities, compliance, first-party arm, collection agencies, compliance and security, automation in bpo, insurance, customer retention strategies, data security and compliance, services, cxaas, arm, tolling services, omnichannel support, data analytics, customer relations, debt recovery, payment processing, technical support, live chat assistance, email support, social media management, ivr systems, help desk support, remote it services, proactive customer care, order processing, billing management, cybersecurity assurance, quality assurance, compliance management, process optimization, customer loyalty programs, flexible payment solutions, risk management, transportation solutions, revenue collection, multi-pay solutions, call center operations, lead generation, chatbot services, business consulting, market insights, brand representation, cost reduction strategies, healthcare solutions, utilities industry support, fraud prevention, logistics solutions, government contract solutions, b2c, finance, consumers, hardware, health care, health, wellness &amp; fitness, hospital &amp; health care, marketing &amp; advertising, sales, management consulting, professional services</v>
          </cell>
          <cell r="J810" t="str">
            <v>Salesforce, Cloudflare DNS, ExactTarget, Outlook, CloudFlare Hosting, Remote, AI</v>
          </cell>
          <cell r="O810">
            <v>1200000000</v>
          </cell>
          <cell r="P810">
            <v>3</v>
          </cell>
          <cell r="Q810" t="str">
            <v>GC Services is a Houston-based business process outsourcing (BPO) company founded in 1957. It specializes in accounts receivable management (ARM), customer care, call center operations, and back-office solutions. The company serves a range of clients, including Fortune 500 companies, financial institutions, and governmental entities. With nearly 8,000 employees across 24 call centers, GC Services is one of the largest privately-held ARM and BPO providers in North America.
The company offers a variety of services designed to enhance customer experience and improve recovery rates. These include comprehensive accounts receivable management, customer care and contact center solutions, back-office administrative support, and call center management. GC Services emphasizes compliance and customer service while leveraging technology to provide effective and empathetic resolutions. Its diverse industry focus includes banking, telecommunications, healthcare, and retail, among others.</v>
          </cell>
          <cell r="R810">
            <v>1957</v>
          </cell>
        </row>
        <row r="811">
          <cell r="A811" t="str">
            <v>DTI LLC</v>
          </cell>
          <cell r="B811">
            <v>0</v>
          </cell>
          <cell r="C811">
            <v>3000</v>
          </cell>
          <cell r="D811" t="str">
            <v>legal services</v>
          </cell>
          <cell r="E811" t="str">
            <v>http://www.dtiglobal.com</v>
          </cell>
          <cell r="F811" t="str">
            <v>http://www.linkedin.com/company/dti-llc</v>
          </cell>
          <cell r="G811" t="str">
            <v>Atlanta</v>
          </cell>
          <cell r="H811" t="str">
            <v>Georgia</v>
          </cell>
          <cell r="I811" t="str">
            <v>ediscovery, risk &amp; compliance services, court reporting, forensic consulting, legal process outsourcing, facilities management, research, technology assisted review, esi processing &amp; hosting, managed document review, middle office outsourcing, project management, facility management, productivity</v>
          </cell>
          <cell r="J811" t="str">
            <v>NSOne, Outlook, Microsoft Office 365, Amazon AWS, Remote</v>
          </cell>
          <cell r="L811" t="str">
            <v>Other</v>
          </cell>
          <cell r="N811">
            <v>41852</v>
          </cell>
          <cell r="O811">
            <v>551000000</v>
          </cell>
          <cell r="Q811" t="str">
            <v>DTI LLC, also known as DTI Global, is a prominent legal process outsourcing (LPO) company based in Atlanta, Georgia. Founded in 1998, DTI serves law firms and corporations globally, focusing on managing risks, reducing costs, and enhancing competitiveness in complex litigation and compliance functions. The company is dedicated to developing principle-centered leaders and delivering superior outsourcing services through its empowered workforce.
DTI offers a wide range of legal support services, including eDiscovery for managing electronic data, managed services for ongoing legal operations, litigation support for complex cases, and court reporting services. With a global presence across 47 locations, DTI emphasizes its industry experience, flexibility, and strong project management capabilities. The company has expanded its reach through strategic acquisitions, enhancing its service offerings in various international markets.</v>
          </cell>
          <cell r="R811">
            <v>1998</v>
          </cell>
        </row>
        <row r="812">
          <cell r="A812" t="str">
            <v>Pelican Products, Inc.</v>
          </cell>
          <cell r="B812">
            <v>0</v>
          </cell>
          <cell r="C812">
            <v>3400</v>
          </cell>
          <cell r="D812" t="str">
            <v>packaging &amp; containers</v>
          </cell>
          <cell r="E812" t="str">
            <v>http://www.pelican.com</v>
          </cell>
          <cell r="F812" t="str">
            <v>http://www.linkedin.com/company/pelican-products-inc-</v>
          </cell>
          <cell r="G812" t="str">
            <v>Torrance</v>
          </cell>
          <cell r="H812" t="str">
            <v>California</v>
          </cell>
          <cell r="I812" t="str">
            <v>technically advanced flashlights, area lighting, advanced lighting systems, injection molded protective cases, remote area lighting, consumer products, consumer goods, rotationally molded protective cases, protective cases, portable lighting, consumer electronics protective cases, coolers, packaging &amp; containers manufacturing, impact-resistant cases for professional use, impactproof travel cases, impactproof photography cases, impactproof gear protection, impact-resistant cases for photography, waterproof cases, impactproof rugged cases, impactproof military cases, impact-resistant cases for valuables, outdoor gear protection, impactproof medical cases, impact-resistant cases for biologics, impact-resistant cases for tools, portable lighting systems, impactproof travel, military-grade cases, impact-resistant cases for critical gear, medical transport cases, impactproof performance, impact resistant technology, services, healthcare &amp; medical, rugged materials, impactproof transport solutions, impactproof durability, impactproof technology, impactproof gear cases, outdoor &amp; recreation, photography gear cases, impactproof photography, impact resistant design, impact-resistant cases for sports equipment, dustproof cases, impactproof storage cases, impactproof equipment cases, impact-resistant cases for aerospace, impactproof gear, watertight seals, impact resistant materials, impact-resistant cases for rifles, impactproof engineering, impact-resistant cases for drones, temperature-controlled packaging, retail, impact-resistant cases for travel, impact-resistant cases for high-value items, sporting and athletic goods manufacturing, impact resistant engineering, impact-resistant cases for fragile equipment, impactproof equipment protection, impactproof outdoor, defense &amp; military, rugged protection, military equipment cases, government, impactproof equipment, impactproof design, impactproof transport cases, impact resistant construction, impact-resistant cases for law enforcement, impactproof materials, impact-resistant cases for sensitive electronics, impact-resistant cases for fieldwork, impactproof cases, impact-resistant cases for remote operations, impact protection technology, impact-resistant cases for scientific instruments, impact-resistant cases for hunting gear, impact-resistant cases for medical equipment, impact resistance, d2c, impact-resistant cases for electronics, impactproof quality, impact-resistant cases for pharmaceuticals, impactproof storage, innovation, impact-resistant cases for expedition gear, b2c, e-commerce, b2b, shockproof cases, manufacturing, impactproof transport, impactproof outdoor cases, impactproof innovation, impact-resistant cases for industrial equipment, impact-resistant cases for outdoor gear, impact protection, advanced portable lighting, impact-resistant cases, impact-resistant cases for cameras, impact-resistant materials, pharmaceuticals, impactproof military, impactproof storage solutions, impactproof ruggedness, impactproof medical, impact-resistant cases for adventure gear, aerospace, impact-resistant cases for firearms, gun cases, camera cases, vehicle cases, travel cases, custom foam, luggage cases, lightweight cases, pelican air cases, pelican storm cases, pelican vault cases, pelican protector cases, compact cases, large cargo cases, wheeled coolers, tactical flashlights, safety lights, headlamps, remote area lights, drinkware, phone cases, samsung cases, iphone cases, magsafe accessories, foam dividers, trekpak organization system, outdoor gear, fishing cases, outdoor coolers, first aid cases, accessories for cases, personal utility cases, emergency preparedness gear, durable cases, high-impact cases, industrial cases, military cases, heavy-duty coolers, ice retention coolers, travel accessories, customizable cases, professional photography gear, adventure gear, electronic cases, specialty cases, firearm transport, sportsman gear, healthcare, military, public safety, photography, outdoor, medical, pharmaceutical, biotech, impact-resistant, waterproof, dustproof, shockproof, temperature-controlled, rugged, durable, transport, storage, protection, customization, impactproof, impactproof_cases, impactproof_protection, impactproof_materials, impactproof_design, consumers, shipping, logistics &amp; supply chain, consumer internet, internet, information technology &amp; services, mechanical or industrial engineering, health care, health, wellness &amp; fitness, hospital &amp; health care</v>
          </cell>
          <cell r="J812" t="str">
            <v>Salesforce, Cloudflare DNS, Mimecast, Microsoft Office 365, Amazon AWS, CloudFlare Hosting, Bluekai, StackAdapt, The Trade Desk, ThreatMetrix, Eloqua, Slack, Emarsys, Affirm, Magento, Adobe Marketing Cloud, Hubspot, Remote, Microsoft Windows Server 2012, Shopify, SAP, Wider Planet, Salesforce CRM Analytics, Amazon Associates, Ning, Inventor, ABB Robotics, SAP GUI, Avalara, UptimeRobot, Tor, Compressor, Sensor Tower, CAT, Micro, GEP, Gauges, SAP Contract Lifecycle Management (CLM), CNC Software, WMS, MercuryGate TMS, 24-7 Media, Resi</v>
          </cell>
          <cell r="L812" t="str">
            <v>Merger / Acquisition</v>
          </cell>
          <cell r="M812">
            <v>0</v>
          </cell>
          <cell r="N812">
            <v>44470</v>
          </cell>
          <cell r="O812">
            <v>460000000</v>
          </cell>
          <cell r="Q812" t="str">
            <v>Pelican Products, Inc. is a global leader in designing and manufacturing rugged protective cases, advanced portable lighting systems, and temperature-controlled packaging solutions. Founded in 1976 and headquartered in Torrance, California, the company has a rich history that began with selling diving markers and has evolved into a major manufacturer with facilities worldwide.
Pelican's core offerings include watertight and crushproof protective cases, waterproof flashlights, and temperature-controlled packaging solutions for healthcare and pharmaceuticals. The company emphasizes durability and innovation, catering to professionals in demanding sectors such as military, government, law enforcement, industrial, aerospace, fire safety, EMS, and medical. With a focus on global distribution and customizable solutions, Pelican is well-positioned to meet the needs of various markets, particularly in healthcare and critical infrastructure.</v>
          </cell>
          <cell r="R812">
            <v>1976</v>
          </cell>
        </row>
        <row r="813">
          <cell r="A813" t="str">
            <v>Markel</v>
          </cell>
          <cell r="B813">
            <v>0</v>
          </cell>
          <cell r="C813">
            <v>22000</v>
          </cell>
          <cell r="D813" t="str">
            <v>insurance</v>
          </cell>
          <cell r="E813" t="str">
            <v>http://www.markel.com</v>
          </cell>
          <cell r="F813" t="str">
            <v>http://www.linkedin.com/company/markel-insurance</v>
          </cell>
          <cell r="G813" t="str">
            <v>Glen Allen</v>
          </cell>
          <cell r="H813" t="str">
            <v>Virginia</v>
          </cell>
          <cell r="I813" t="str">
            <v>finance, specialty insurance, property and casualty, complex risks, niche markets, tailored solutions, global reach, commercial insurance, professional liability, casualty insurance, reinsurance, risk management, customer focus, people-first approach, innovation, financial institutions, small businesses, construction insurance, healthcare insurance, marine insurance, accident and health, claims management, risk engineering, partnerships, long-term commitment, corporate culture, diverse industries, customer segments, market leadership, financial strength, employee well-being, cybersecurity solutions, legal support, cash flow management, collateral warranty reviews, threat detection, cloud security, insurance claims, commercial property, business interruption, general liability, equine mortality, workers compensation, businessowners policy, personal property insurance, event insurance, accident medical, surety bonds, contract binding, analyzing risks, financial services, insurance solutions, insurance products, underwriting expertise, claims processing, business continuity planning, us and bermuda offerings, international insurance, emergency planning, insurance-linked securities, customized coverage, independent insurance agents, digital distribution, insurance partnerships, market opportunities, health insurance, agricultural insurance, claims expertise, environmental risk, insurance services, insurance underwriting, product innovation, customer service, personal lines insurance, multinational coverage, policy administration, market development, financial risk assessment, disaster recovery planning, business insurance, insurance portfolio management, high-risk insurance, b2b, b2c, consulting, services</v>
          </cell>
          <cell r="J813" t="str">
            <v>UltraDns, SendInBlue, Outlook, Microsoft Office 365, Microsoft Azure Hosting, Sendgrid, Pantheon, Microsoft Application Insights, Atlassian Cloud, OneTrust, Workday, Slack, Freshdesk, Hubspot, ASP.NET, Blogger, Google Maps (Non Paid Users), Vimeo, Google AdSense, Google Font API, Django, Google Plus, Lucky Orange, Stripe, Typekit, Workday Recruit, Facebook Login (Connect), ShareThis, Segment.io, Mobile Friendly, Shutterstock, Google Analytics, Bootstrap Framework, Facebook Widget, Google Maps, Twitter Advertising, Google Tag Manager, YouTube, reCAPTCHA, Wix, SiteCore, Shopify, WordPress.org, Woo Commerce, Squarespace ECommerce, Microsoft Office, Power BI Documenter, ServiceNow, PowerBI Tiles, Microsoft Word, Microsoft Excel, CAT, Looker Studio, Google AdWords Conversion, Vitess, C#, .NET, Microsoft Azure Monitor, SQL, Azure Cosmos DB, Angular, Guidewire ClaimCenter, Datadog, Microsoft Transact-SQL, Azure Data Lake Analytics, accessiBe, DAX, Excel4Apps, Microsoft PowerPoint, ServiceNow Workplace Service Delivery, ServiceNow Employee Center, Lytics, Python, Act!, Microsoft Dynamics CRM Consulting, Salesforce CRM Analytics, AI, Snyk Code (SAST), Ad Astra, Ning, Azure Databricks, Delta, Azure Data Factory, Azure Data Lake Storage, Azure Virtual Machines, Delta Lake, Unity Catalog, Databricks, Apache Spark, PySpark, Spark SQL, Olo, Azure Devops, GitHub Actions, Tor, Azure Key Vault, Azure Functions, Jira, Confluence, Sizmek (MediaMind), AWS WAF, Gem, Google Cloud Logging, Swoogo, Copilot, Internet Explorer</v>
          </cell>
          <cell r="K813">
            <v>1070000000</v>
          </cell>
          <cell r="L813" t="str">
            <v>Other</v>
          </cell>
          <cell r="M813">
            <v>620000000</v>
          </cell>
          <cell r="N813">
            <v>44682</v>
          </cell>
          <cell r="O813">
            <v>16589314000</v>
          </cell>
          <cell r="Q813" t="str">
            <v>Markel Group Inc. is a diversified global financial holding company based in Richmond, Virginia. Founded in 1930, it initially provided insurance for the trucking and jitney bus industries. Over the years, Markel has evolved into a Fortune 500 company, offering a wide range of services including insurance, reinsurance, investments, and non-insurance ventures. The company operates in multiple sectors and has expanded internationally, with a presence in 18 countries and around 14,000 employees.
Markel's core operations are divided into insurance and reinsurance, with a significant focus on specialty insurance through its divisions, including Markel Assurance and Markel Specialty. The company also engages in non-insurance investments through Markel Ventures, targeting scalable businesses in various industries such as manufacturing, consumer services, and healthcare. Markel aims to leverage its underwriting profits for strategic investments, fostering long-term growth and stability.</v>
          </cell>
          <cell r="R813">
            <v>1930</v>
          </cell>
        </row>
        <row r="814">
          <cell r="A814" t="str">
            <v>iLink Digital</v>
          </cell>
          <cell r="B814">
            <v>0</v>
          </cell>
          <cell r="C814">
            <v>3000</v>
          </cell>
          <cell r="D814" t="str">
            <v>information technology &amp; services</v>
          </cell>
          <cell r="E814" t="str">
            <v>http://www.ilink-digital.com</v>
          </cell>
          <cell r="F814" t="str">
            <v>http://www.linkedin.com/company/ilink-digital-thinkingbeyond</v>
          </cell>
          <cell r="G814" t="str">
            <v>Bothell</v>
          </cell>
          <cell r="H814" t="str">
            <v>Washington</v>
          </cell>
          <cell r="I814" t="str">
            <v>o365, o365 adoption &amp; migration, devops, info management, mdm analytics, product development, qa &amp; testing, microsoft fabric, iot, servicenow, aws, managed services, bi, cloud services azure, the hub social intranet, sharepoint solutions, ux, mean angular solutions, mobility solutions, it services &amp; it consulting, cybersecurity, ai for supply chain optimization, power bi consulting, industrial iot platforms, cybersecurity &amp; compliance, it infrastructure management, industry-specific solutions, ai product &amp; cloud services, media &amp; entertainment, devops &amp; continuous integration, financial &amp; insurance services, business analytics, generative &amp; open ai, ai-powered security operations, custom software development, generative ai solutions, machine learning, security &amp; managed services, ai in media &amp; entertainment, data platform development, product engineering &amp; development, retail, business intelligence &amp; reporting, microsoft 365 solutions, ai model governance frameworks, edge ai &amp; 5g integration, data science &amp; ai, data warehouse &amp; data lake, retail &amp; cpg, digital experience platforms, enterprise software solutions, education, enterprise software &amp; solutions, digital experience design, b2b, operational efficiency, ai-driven customer engagement, data engineering &amp; analytics, microsoft power platform, azure migration, ai &amp; ml solutions, data science &amp; machine learning, ai governance &amp; responsible ai, manufacturing, ai for business process optimization, computer systems design and related services, industrial iot services, ai-powered video analytics, finance, ai in healthcare &amp; life sciences, ai for retail &amp; cpg, healthcare technology, cloud solutions, microsoft azure expert, ai &amp; data analytics, low code &amp; automation, innovation, bi migrations, security &amp; risk management, data science, it security assessment, digital transformation, healthcare, ai accelerators &amp; frameworks, business intelligence, customer experience optimization, services, azure cloud services, generative ai, cloud &amp; infrastructure, cyber security &amp; ransomware protection, security, infrastructure &amp; managed services, predictive analytics, ai model development, business process automation, data migration &amp; modernization, ai for manufacturing &amp; industry 4.0, ai-enabled data migration, consulting, edge computing &amp; iot analytics, ai-powered business insights, ai &amp; cloud integration, robotic process automation, microsoft licensing &amp; governance, microsoft technologies, application modernization, cyber security services, government, power platform, ai-driven engineering, telecommunications, industry 4.0, low code development, hybrid cloud solutions, internet of things, ai for financial services, customer engagement, healthcare &amp; life sciences, cloud security &amp; compliance, insurance, cloud migration services, conversational ai, automation, digital transformation services, data engineering, ai solutions, data governance, cybersecurity services, infrastructure management, industrial iot, salesforce enablement, data archival services, it audit services, user enablement services, customized it solutions, mobile applications development, ai-powered applications, salesforce consulting, data visualization, generative design, secure communications, data integration, data automation, advanced analytics, enterprise resource planning, servicenow consulting, insights and analytics, client solutions partner, channel partner services, digital experience services, open ai, azure sentinel, automated workflows, data activation, business process optimization, multi-cloud strategy, data quality management, consumer products &amp; retail, information technology &amp; services, artificial intelligence, mechanical or industrial engineering, financial services, cloud computing, enterprise software, enterprises, computer software, health care, health, wellness &amp; fitness, hospital &amp; health care, analytics</v>
          </cell>
          <cell r="J814" t="str">
            <v>Amazon CloudFront, Route 53, Outlook, Microsoft Office 365, Amazon AWS, Oracle Cloud, WP Engine, Instantly, Slack, Mobile Friendly, Google Tag Manager, AI, Python, DotNetNuke, Microsoft Azure Monitor, Langchain, LlamaIndex, Microsoft.NET Core 3.1, Microsoft.NET 6.0, Angular, TypeScript, Microsoft SQL Server Reporting Services, PostgreSQL, Git, Docker, Kubernetes, Azure OpenAI Service, Azure Cognitive Services, Pinecone, Redis, Azure Cosmos DB, Azure Machine Learning, Azure Devops, .NET, RXJS, NGRX, Microsoft Entity Framework, CSS, Oracle Analytics Cloud, MAUI, Teradata, Snowflake, PowerBI Tiles, Tableau, SQL, Apache Parquet, Databricks, Delta Lake, PySpark, Spark SQL, Spark, Scala, AWS Trusted Advisor, Adform, Azure Synapse Analytics, Amazon S3, AWS Glue Data Catalog, Redshift, Unity Catalog, GitHub, Terraform, Azure Monitor, Azure Log Analytics, Microsoft PowerShell, Microsoft Fabric, Micro, Power BI Documenter, Microsoft Power Automate, Microsoft Power Apps, SAP, SAP BW/4HANA, SAP HANA, SAP Data Services, Designer, Analyzer, Posit, SAP ECC, SAP S/4HANA, Model N, AWS Analytics, Azure Analysis Services, Ansible, Node.js, Azure App Service, Azure Functions, Azure Virtual Machines, Azure Virtual Network, Azure API Management, Azure Storage Explorer, Azure Key Vault, LangGraph, Azure Data Lake Storage, DAX, Power Query, Azure Data Lake Analytics, Microsoft Excel, Azure Data Factory, Azure Event Hubs, Azure Purview, Azure Stream Analytics, GitHub Actions, AWS SDK for JavaScript, Unix, Expo, Oracle Automatic Storage Management (ASM), Viewpoint, Teradata Vantage, Amazon Managed Streaming for Apache Kafka (Amazon MSK), Apache Hadoop HDFS, C#, ASP.NET, Databricks Lakehouse Platform, IBM Data Warehouse, HELM, Prometheus, Grafana, ELK Stack, Apache Kafka, Snowflake Data Lake, Tor, Toolkit, RL Suite, SSMS Tools Pack, Oracle Data Integrator, Snowflake Data Warehouse, IBM ILOG CPLEX Optimization Studio, Azure Synapse, Google Cloud BigQuery, TrakSYS, Bicep, Copilot, SharePoint, DATAVERSE LTD, Microsoft Power Platform, Puppeteer, Cypress, Javascript, Apache JMeter, Google Cloud, Google, React, Fastapi, Azure Databricks, C# (C Sharp), Azure Application Insights, Azure Linux Virtual Machines, Graylog, Act!, Mode, Frame, SiteCore, Azure SQL, Apache Solr, Acronis Cyber Backup, AWS Application Load Balancer, Azure Active Directory, Azure Backup, Azure Firewall, Azure Security Center, Azure Site Recovery, Azure Virtual Machine Scale Sets, CAT, DoubleClick, Express, Gem, Microsoft Advanced Group Policy Management, Microsoft Application Insights, Microsoft Defender for Cloud, MLflow, Microsoft PowerPoint, Flow, Airflow, Azure Cost Management, Azure Resource Manager, TUNE, Autopilot, Mag+, BASE, PL/SQL, Office365, Microsoft Exchange Online, Cisco WebEx Teams, Microsoft OneDrive, Azure Active Directory B2C, AWS VPN, Juniper Networks SRX-Series Firewalls, Brocade Routers, Aruba CX Switches, Google Cloud Platform, Microsoft Azure, Amazon Web Services (AWS), CallMiner Eureka, SES, Neo4j, Microsoft Entra ID, Azure Logic Apps, DATAflow, Apache Spark, Hadoop HDFS, Microsoft Intune, Microsoft Endpoint Manager (MEM), Microsoft Active Directory Federation Services, Microsoft Teams Rooms, Microsoft OneDrive for Business, ServiceNow</v>
          </cell>
          <cell r="K814">
            <v>75010000</v>
          </cell>
          <cell r="L814" t="str">
            <v>Other</v>
          </cell>
          <cell r="M814">
            <v>75000000</v>
          </cell>
          <cell r="N814">
            <v>45200</v>
          </cell>
          <cell r="O814">
            <v>292300000</v>
          </cell>
          <cell r="Q814" t="str">
            <v>iLink Digital is a global digital transformation and software solutions company based in Bothell, Washington. Founded in 2002, it operates across 18 offices in 8 countries, providing integrated technology solutions and management consulting to help clients address complex business challenges. The company is recognized for its quality, holding certifications such as ISO 9001:2015 and ISO/IEC 27001:2013, and is a Microsoft Gold certified partner.
The company offers a wide range of services, including cloud services, custom software development, data management and analytics, artificial intelligence applications, enterprise mobility solutions, user experience design, and managed services. iLink Digital also specializes in IoT solutions, automation, security compliance, and quality assurance. With a strong focus on various industries like healthcare, telecommunications, and government, iLink Digital has established long-term partnerships with notable clients, including AT&amp;T and the US National Guard. The company reported a revenue of $292.3 million, highlighting its significant presence in the digital transformation sector.</v>
          </cell>
          <cell r="R814">
            <v>2002</v>
          </cell>
        </row>
        <row r="815">
          <cell r="A815" t="str">
            <v>Start- Up</v>
          </cell>
          <cell r="B815">
            <v>0</v>
          </cell>
          <cell r="C815">
            <v>4400</v>
          </cell>
          <cell r="D815" t="str">
            <v>information technology &amp; services</v>
          </cell>
          <cell r="E815" t="str">
            <v>http://www.startup-usa.com</v>
          </cell>
          <cell r="F815" t="str">
            <v>http://www.linkedin.com/company/start--up</v>
          </cell>
          <cell r="G815" t="str">
            <v>Detroit</v>
          </cell>
          <cell r="H815" t="str">
            <v>Michigan</v>
          </cell>
          <cell r="I815" t="str">
            <v>software development, professional services, branding, small business advocacy, entrepreneurship education, small business inspiration, american entrepreneurs, small business documentaries, small business stories, business owner interviews, financial services, business resilience, entrepreneurial spirit, online presence, entrepreneurial journey, economic resilience, business mentorship, business showcase, storytelling, technology, business leadership, business growth, small business, entrepreneurial education, business innovation, business challenges, business creation, social media marketing, diverse entrepreneurs, business storytelling, entrepreneurship in america, entrepreneurship, business education, innovation, small business support, business resilience stories, business support, startup success, educational resource, business success stories, startup journey, business development, customer engagement, tv series, inspirational stories, entrepreneurial inspiration, business success narratives, education, community impact, media production, business growth strategies, fintech, community entrepreneurship, television broadcasting, web search portals, libraries, archives, and other information services, business success, startup showcase, business stories, documentary, user experience, business owner, entrepreneurial stories, business growth case studies, start-up stories, inspiration, educational show, financial literacy, national television series, personal stories, american dream, business advice, success stories, business interviews, support for entrepreneurs, small business development, life coaching, business coaching, celebrity entrepreneurs, business resources, local businesses, visibility for entrepreneurs, educational tool, nominate a business, tv series about business, business features, business networking, small business showcase, growth mindset, business strategies, diverse small businesses, business model, workshop sessions, motivation to start a business, business partnerships, business pitches, entrepreneurial community, business transformation, creative entrepreneurs, information technology &amp; services, professional training &amp; coaching, consumer internet, consumers, internet, marketing &amp; advertising, b2b, finance technology, ux</v>
          </cell>
          <cell r="J815" t="str">
            <v>Outlook, Amazon AWS, YouTube, Yandex Metrica, Google Analytics, DoubleClick, Google Tag Manager, Mobile Friendly, Nginx, Bootstrap Framework, WordPress.org</v>
          </cell>
          <cell r="O815">
            <v>671000</v>
          </cell>
          <cell r="Q815" t="str">
            <v>Start Up is an inspirational television series hosted by Gary Bredow, showcasing the journeys of small business owners and modern entrepreneurs across the United States. Based in Detroit, Michigan, the company operates in the broadcasting and media industry, focusing on educational and motivational narratives about entrepreneurship. The series highlights the experiences, passions, and challenges faced by small business owners, representing a significant portion of the U.S. workforce.
The program airs on platforms like New Hampshire PBS and has a presence on YouTube. It features profiles of various small businesses, including The Blok Climbing Co., People's Choice Beef Jerky, and We Rock The Spectrum. Start Up aims to demystify entrepreneurship by sharing real-life stories and insights from average Americans who have turned their ideas into successful ventures.</v>
          </cell>
          <cell r="R815">
            <v>2011</v>
          </cell>
        </row>
        <row r="816">
          <cell r="A816" t="str">
            <v>Ballyâ€™s Corporation</v>
          </cell>
          <cell r="B816">
            <v>0</v>
          </cell>
          <cell r="C816">
            <v>10000</v>
          </cell>
          <cell r="D816" t="str">
            <v>gambling &amp; casinos</v>
          </cell>
          <cell r="E816" t="str">
            <v>http://www.ballys.com</v>
          </cell>
          <cell r="F816" t="str">
            <v>http://www.linkedin.com/company/ballys-corporation</v>
          </cell>
          <cell r="G816" t="str">
            <v>Providence</v>
          </cell>
          <cell r="H816" t="str">
            <v>Rhode Island</v>
          </cell>
          <cell r="I816" t="str">
            <v>gaming operations, casino management, osb, casino operations, igaming, highend gaming properties, hotels/resorts, consumer discretionary, gambling facilities &amp; casinos, bally bet, market expansion, gaming, multichannel gaming, global casino operator, casino, digital gaming, brand strategy, brand portfolio, table games, digital platform, casino loyalty integration, digital transformation, casino management system, land development, mobile gaming, sportsbook, online sports betting, e-commerce, digital-first approach, sports betting licenses, online gaming, hotel rooms, b2c, betting platform, online casino, international casino brands, bally rewards, proprietary software, customer retention, customer service, gambling platform, customer experience, d2c, casino loyalty program, daily fantasy sports, las vegas land development, acquisitions, b2b, casino-entertainment, interactive gaming, casino resorts, regulatory compliance, icasino, player management, international expansion, bally's interactive, customer loyalty, proprietary technology, retail, uk casino operations, casino branding, casinos (except casino hotels), casino and gaming, sports betting, land-based casinos, brand recognition, services, gaming technology, uk casino, entertainment, global gaming, omnichannel, casino licensing, land-based casino, gaming assets, casino asset management, slot machines, customer engagement, casino technology platform, casinos, free-to-play gaming, poker, omnichannel experience, digital gaming platforms, casino amenities, hotel accommodations, interactive technology, employee engagement, investor relations, corporate governance, esg strategy, stakeholder engagement, data privacy, anti-money laundering, player experience, casual gaming, community relations, social responsibility, diverse leadership, thrilling experiences, responsible gaming, revenue generation, partnerships, corporate social responsibility, brand loyalty, investor updates, stock information, gaming licenses, industry innovation, gambling &amp; casinos, leisure, travel &amp; tourism, games, consumer internet, consumers, internet, information technology &amp; services</v>
          </cell>
          <cell r="J816" t="str">
            <v>MailJet, Mimecast, Outlook, Microsoft Office 365, Zendesk, CloudFlare Hosting, The Trade Desk, Sophos, Adobe Marketing Cloud, Slack, Salesforce, UltiPro, Google Tag Manager, Linkedin Marketing Solutions, Google Font API, Hotjar, Typekit, Shutterstock, Bootstrap Framework, reCAPTCHA, Vimeo, Omniture (Adobe), Facebook Custom Audiences, Varnish, Facebook Login (Connect), Facebook Widget, Mobile Friendly, Intercom, AI, .NET, Microsoft Azure Monitor, Deltek ComputerEase, Spreadsheet Server by insightsoftware, ServiceNow Configuration Management Database, Microsoft Office, Microsoft Excel, FreePBX, Impact Radius, ARES, Gem, ebs, React Router, Switch Concepts, Remote, Quip, Eaglestats, OneTrust Tech Risk &amp; Compliance, Vizergy Central Reservation System, .GIS, Jonas POS, CONTROL, CSC, Micro, Ticketmaster, Google AdWords Conversion, Microsoft PowerPoint, Sage Timeslips, Route, Git, AudioEye, SHL, Oracle Fusion Cloud ERP, Media Composer, Adobe Premiere Pro, Avid Interplay, Air, Adobe After Effects, Adobe Photoshop, Micro Focus AccuRev, Beats, Tor, BASE, Elite Software HVAC Solution, Excel4Apps, Tampa AS400 Inc, Postpresso, Microsoft Windows Server 2012, Olo, Viewable Media (Visable Measures), Micros, TSYS, Oracle Analytics Cloud, Opentable, Composer, Onit, Altair Radioss, Buffer, Ning, Dell iDRAC (Integrated Dell Remote Access Controller), ANGEL LMS, Aja Video Systems, Sequence Monitor SPF, SS&amp;C, Cisco Nexus Switches, Cascade CMS, Tito, Agilysys InfoGenesis, Microsoft Active Directory Federation Services, Microsoft Advanced Group Policy Management, LinkedIn Ads, Instagram, Facebook, Glassdoor, Indeed, Meta Ads Manager, Google, SAP Convergent Charging (CC), Bing, Clearwater Analytics, Electron, Microsoft Outlook, Azure Virtual Machines, Brocade Switches, Microsoft Word, Secured MVC Forum on Windows 2012 R2</v>
          </cell>
          <cell r="K816">
            <v>1375000000</v>
          </cell>
          <cell r="L816" t="str">
            <v>Debt Financing</v>
          </cell>
          <cell r="M816">
            <v>1100000000</v>
          </cell>
          <cell r="N816">
            <v>45992</v>
          </cell>
          <cell r="O816">
            <v>2656687000</v>
          </cell>
          <cell r="Q816" t="str">
            <v>Bally's Corporation is a global casino-entertainment and gaming company that operates an integrated omni-channel platform, combining traditional land-based casinos with digital gaming and sports betting services. The company has a strong presence in the United States, the United Kingdom, and other international markets. Originally formed in 2004, Bally's has evolved significantly, acquiring the Bally's brand in 2020 and rebranding itself.
Bally's operates through three main segments: Casinos &amp; Resorts, North American Digital Platforms, and International Interactive. The Casinos &amp; Resorts segment includes 15 casinos across 10 U.S. states and a golf course and racetrack. The North American Digital Platforms feature the Bally Bet sportsbook and Bally Casino iGaming platform, while the International Interactive segment, acquired in 2021, is a leading operator in the UK and Asia. Bally's also offers a range of gaming products, including casino gaming, sports betting, online gaming, and sports media through Bally Sports, which covers numerous professional and collegiate teams. The company employs around 10,600 people and is focused on expanding its global reach and enhancing its digital offerings.</v>
          </cell>
          <cell r="R816">
            <v>2004</v>
          </cell>
        </row>
        <row r="817">
          <cell r="A817" t="str">
            <v>Matthews Marking Systems</v>
          </cell>
          <cell r="B817">
            <v>0</v>
          </cell>
          <cell r="C817">
            <v>5500</v>
          </cell>
          <cell r="D817" t="str">
            <v>packaging &amp; containers</v>
          </cell>
          <cell r="E817" t="str">
            <v>http://www.matthewsmarking.com</v>
          </cell>
          <cell r="F817" t="str">
            <v>http://www.linkedin.com/company/matthews-marking-systems</v>
          </cell>
          <cell r="G817" t="str">
            <v>Cranberry Township</v>
          </cell>
          <cell r="H817" t="str">
            <v>Pennsylvania</v>
          </cell>
          <cell r="I817" t="str">
            <v>software, hi resolution ink jet printing, consumables, thermal ink jet, marking &amp; coding, branding, thermal transfer printing, traceability, industrial ink jet, laser marking, indentification, industrial printers, automation software, packaging &amp; containers manufacturing, inkjet printers, maintenance-free operation, services, product traceability, reliable industrial printers, marking and coding, software integration, piezo inkjet, drop-on-demand inkjet, laser marking systems, oem solutions, customized solutions, distribution, b2b, thermal inkjet, printhead technology, high-speed printing, manufacturing, enterprise system compatibility, automatic labeling machines, scalable automation, laser engraving, all other miscellaneous manufacturing, mperia controllers, industrial printing solutions, transportation &amp; logistics, consumer goods &amp; retail, consumer products &amp; retail, information technology &amp; services, shipping, logistics &amp; supply chain, mechanical or industrial engineering</v>
          </cell>
          <cell r="J817" t="str">
            <v>Cloudflare DNS, Mailchimp Mandrill, Outlook, Act-On, Pardot, Microsoft Office 365, CloudFlare Hosting, Zendesk, Remote, .NET, Microsoft Windows Server 2000, Microsoft SQL Server Reporting Services, Azure Analysis Services, AutoCAD</v>
          </cell>
          <cell r="O817">
            <v>14444000</v>
          </cell>
          <cell r="Q817" t="str">
            <v>Matthews Marking Systems is a global leader in printing systems, consumables, and automation solutions focused on product identification, branding, marking, coding, and traceability. With over 170 years of experience, the company is headquartered in Cranberry Township, Pennsylvania, and operates as part of Matthews Internationalâ€™s Automation Solutions Group. It serves a wide range of manufacturers, suppliers, and distributors, enhancing accuracy and productivity across various supply chains.
The company offers a diverse portfolio of marking and coding technologies, including high-resolution inkjet printers, laser systems, print &amp; apply labelers, and robotics. Their MPERIAÂ® platform is a universal automation controller that integrates with multiple printers and production lines. Matthews also provides high-performance consumables, software solutions for traceability and automation, and custom-engineered solutions tailored to specific industry needs. Their systems are designed for durability and adaptability, making them suitable for applications in food and beverage, building materials, pharmaceuticals, and general manufacturing.</v>
          </cell>
          <cell r="R817">
            <v>1850</v>
          </cell>
        </row>
        <row r="818">
          <cell r="A818" t="str">
            <v>Crown Plaza Hotel</v>
          </cell>
          <cell r="B818">
            <v>0</v>
          </cell>
          <cell r="C818">
            <v>3800</v>
          </cell>
          <cell r="D818" t="str">
            <v>facilities services</v>
          </cell>
          <cell r="F818" t="str">
            <v>http://www.linkedin.com/company/crown-plaza-hotel</v>
          </cell>
          <cell r="G818" t="str">
            <v>Ogden</v>
          </cell>
          <cell r="H818" t="str">
            <v>Utah</v>
          </cell>
          <cell r="Q818" t="str">
            <v>Crowne Plaza is a British multinational chain of upscale hotels, part of the InterContinental Hotels Group (IHG). Established in 1983, it focuses on serving business, leisure, and blended travelers, with a strong emphasis on meetings, events, and conventions. The brand operates over 400 hotels in nearly 100 countries, offering more than 110,000 rooms in prime locations such as city centers, resorts, and near major airports.
The hotels provide upscale accommodations and cater to business traveler needs, with features designed for event hosting and sustainability. Notable properties include Crowne Plaza Changi Airport in Singapore, recognized as the world's best airport hotel, and Crowne Plaza Liverpool John Lennon Airport, a heritage-listed art deco building. The brand also integrates with IHG's loyalty program, IHG One Rewards, offering benefits to its members.</v>
          </cell>
        </row>
        <row r="819">
          <cell r="A819" t="str">
            <v>Cordence</v>
          </cell>
          <cell r="B819">
            <v>0</v>
          </cell>
          <cell r="C819">
            <v>5100</v>
          </cell>
          <cell r="D819" t="str">
            <v>management consulting</v>
          </cell>
          <cell r="E819" t="str">
            <v>http://www.cordence.com</v>
          </cell>
          <cell r="F819" t="str">
            <v>http://www.linkedin.com/company/cordenceworldwide</v>
          </cell>
          <cell r="G819" t="str">
            <v>Atlanta</v>
          </cell>
          <cell r="H819" t="str">
            <v>Georgia</v>
          </cell>
          <cell r="I819" t="str">
            <v>business consulting &amp; services, global consultancy network, synergies, project management, cross-sector collaboration, stakeholder engagement, socio-economic transformation, public sector, talent management, performance management, industry expertise, sustainability, operational excellence, business transformation, asset management in transport, strategic solutions, financial services, strategy consulting, energy, process optimization, consulting, leadership development, energy transition, digital strategy, independent firms, data analytics, government, sustainability consulting, competitive advantage, consultancy, data-driven strategies, sustainable industry practices, management consulting services, regulatory compliance, transportation &amp; logistics, predictive maintenance, ai cyber security, cybersecurity, public-private partnerships, b2b, performance improvement, services, digital transformation, ev charging infrastructure, risk management, energy-intensive industry decarbonization, organizational change, client-specific solutions, mobility future strategies, digital ecosystems, customer experience, change management, operational efficiency, public sector transformation, innovation, management consulting, analytics, mobility, asset management, energy &amp; utilities, productivity, environmental services, renewables &amp; environment, strategic consulting, marketing, marketing &amp; advertising, information technology &amp; services</v>
          </cell>
          <cell r="J819" t="str">
            <v>DNS Made Easy, Outlook, Microsoft Office 365, Slack, WordPress.org, Nginx, Gauges, Google Tag Manager, Google Custom Search, Mobile Friendly, Uipath, Automation Anywhere, AI, Remote</v>
          </cell>
          <cell r="O819">
            <v>920000000</v>
          </cell>
          <cell r="Q819" t="str">
            <v>Cordence Worldwide is a global network of independent management consulting firms that offers strategic consulting services across various industries. Founded in 2005 and based in Atlanta, Georgia, the organization operates through a unique partnership model, allowing Member Firms to maintain their autonomy while benefiting from shared global resources and expertise.
The company provides a wide range of consulting services, including strategy development, research and development, supply chain management, IT advisory, change management, and operational excellence. Cordence Worldwide serves clients in diverse sectors such as automotive, consumer goods, energy, life sciences, and telecommunications. Its decentralized structure enables Member Firms to tailor solutions to meet individual client needs while leveraging the network's global infrastructure. The organization is committed to core values of client focus, honesty, and delivering tangible value.</v>
          </cell>
          <cell r="R819">
            <v>2005</v>
          </cell>
        </row>
        <row r="820">
          <cell r="A820" t="str">
            <v>Lehman Brothers</v>
          </cell>
          <cell r="B820">
            <v>0</v>
          </cell>
          <cell r="C820">
            <v>4400</v>
          </cell>
          <cell r="D820" t="str">
            <v>capital markets</v>
          </cell>
          <cell r="E820" t="str">
            <v>http://www.lehman.com</v>
          </cell>
          <cell r="F820" t="str">
            <v>http://www.linkedin.com/company/lehman-brothers</v>
          </cell>
          <cell r="G820" t="str">
            <v>New York</v>
          </cell>
          <cell r="H820" t="str">
            <v>New York</v>
          </cell>
          <cell r="I820" t="str">
            <v>risk exposure, bankruptcy proceedings, financial product innovation, investment banking and securities dealing, private banking, capital raising, investment products, financial market development, trading strategies, financial markets, financial services, wealth management, investment advisory, b2b, client clientele, derivatives products, bankruptcy, bankruptcy filing, securities and commodity contracts intermediation and brokerage, clientele, investment management, derivatives trading, market risk management, corporate finance, mortgage securities, subprime market, financial market risk, subprime mortgage crisis, financial crisis impact, brokerage, client portfolios, trading, financial regulation reforms, mortgage market involvement, derivatives markets, financial market evolution, financial services history, investment banking advisory, financial institutions, capital markets, government, financial crisis aftermath, financial crisis, investment strategies, market research, financial products, derivatives, financial research, financial innovation, fixed-income trading, risk management strategies, services, equity sales, market analysis, financial regulation changes, investment banking legacy, market risk, financial regulation, investment banking, financial risk, financial market regulation, international markets, investment banking services, financial advisory, market expansion, private equity, banking sector impact, international finance, financial technology, asset-backed securities, global reach, risk management, financial history, financial crisis management, asset management, mortgage-backed securities, investment banking history, securities trading, investment banking evolution, client services, banking history, global financial markets, global financial centers, mergers and acquisitions, asset allocation, banking industry history, finance and insurance, finance, financial consulting, consulting, management consulting, finance technology, information technology &amp; services, mergers &amp; acquisitions</v>
          </cell>
          <cell r="J820" t="str">
            <v>Akamai DNS, Postini, Remote</v>
          </cell>
          <cell r="O820">
            <v>33633000000</v>
          </cell>
          <cell r="Q820" t="str">
            <v>Lehman Brothers was a prominent American financial services firm founded in 1850 in Montgomery, Alabama, by three brothers: Henry, Emanuel, and Mayer Lehman. Over its 167-year history, the firm evolved from a general store into one of the largest investment banks in the United States, becoming the fourth-largest investment bank at its peak in May 2008, with approximately $639 billion in assets.
The company specialized in investment banking, financial advisory services, securities underwriting, commodities trading, and asset management. It played a significant role in the establishment of the New York Cotton Exchange and was involved in underwriting equity issues for notable companies. Lehman Brothers served a diverse clientele, including corporations, government entities, and private individuals, contributing to its reputation as a key player in the financial industry.</v>
          </cell>
          <cell r="R820">
            <v>1850</v>
          </cell>
        </row>
        <row r="821">
          <cell r="A821" t="str">
            <v>ASRC Federal</v>
          </cell>
          <cell r="B821">
            <v>0</v>
          </cell>
          <cell r="C821">
            <v>9000</v>
          </cell>
          <cell r="D821" t="str">
            <v>information technology &amp; services</v>
          </cell>
          <cell r="E821" t="str">
            <v>http://www.asrcfederal.com</v>
          </cell>
          <cell r="F821" t="str">
            <v>http://www.linkedin.com/company/asrc-federal</v>
          </cell>
          <cell r="G821" t="str">
            <v>Reston</v>
          </cell>
          <cell r="H821" t="str">
            <v>Virginia</v>
          </cell>
          <cell r="I821" t="str">
            <v>engineering solutions, professional services, infrastructure support, health, mission solutions, engineering, information technology, digital operations it modernization, software, applications analytics, infrastructure operations, civilian, technical services, defense intel, programmatic support, facilities management, space, national security, web development, it management, enterprise security, linux, security, internet, it services &amp; it consulting, project management, high-performance computing, defense and national security, mission-critical systems, federal government support, predictive analytics, application development, satellite communications, space mission lifecycle, consulting, federal contracting, government services, system engineering, ai solutions, research and development in the physical, engineering, and life sciences, cybersecurity, geographic information systems, data management, real-time data processing, customer service, data analytics, engineering services, system operations, data visualization, b2b, government, analytics, spacecraft assembly and testing, supply chain management, satellite ground systems, alaska native owned business, geospatial intelligence, space mission support, risk management, mission support services, iÃ±upiat culture values, ai and data analytics, space systems engineering, high fidelity modeling, satellite technologies, space technology, system development, cyber defense, defense &amp; national security, space system security, satellite systems, high availability support, software development, space launch operations, geospatial solutions, space exploration support, employee benefits, remote sensing, fleet management, spacecraft systems engineering, services, system integration, digital operations, it modernization, software applications, logistics support, space operations, civilian services, defense services, national security solutions, health services, cybersecurity services, technical support, mission support, aerospace solutions, data center management, military logistics, it lifecycle management, ai development, cloud migration, hpc, systems engineering, network operations, collaboration tools, contract management, quality assurance, program management, customer support, staff augmentation, diversity and inclusion, technology solutions, security assessments, operational excellence, logistics solutions, performance improvement, engineering management, critical infrastructure support, professional training &amp; coaching, information technology &amp; services, facility management, productivity, enterprise software, enterprises, computer software, app development, apps, logistics &amp; supply chain</v>
          </cell>
          <cell r="J821" t="str">
            <v>Outlook, Microsoft Office 365, Brightcove, Drupal, WP Engine, StackAdapt, Amazon SES, Salesforce, Slack, Pure Chat, Mobile Friendly, Google Tag Manager, reCAPTCHA, ShareThis, Google Font API, Google Play, Google Maps (Non Paid Users), Google Maps, Wix, Facebook Widget, Vimeo, BuddyPress, Facebook Custom Audiences, Smartsupp, WordPress.org, Linkedin Marketing Solutions, Facebook Login (Connect), Bootstrap Framework, Google Analytics, Typekit, Woo Commerce, Remote, Bootstrap, CSS, Flow, HTML5 Maker, Javascript, jQuery, Microsoft Power Apps, SharePoint, SQL, TypeScript, Microsoft Active Directory Federation Services, System Center Operations Manager, ServiceNow Request Management, OpenLDAP, Microsoft Intune Enterprise Application Management, Microsoft BitLocker, C#, AWS SDK for JavaScript, Python, Formassembly, PHP, Pole Star SSAS Management, LiveRamp, Elasticsearch, Kibana, Logstash, Jenkins, Bash, Microsoft PowerShell, CAT, Micro, Azure Monitor, Siemens SIMATIC STEP 7, CloudMoverâ„¢ for AWS S3, UberFlip, PL/SQL, REST, Apex, Unix, GitLab, Palantir Foundry, Google Cloud Machine Learning Engine, Oracle Forms, Oracle Database, ACL, Oracle Analytics Cloud, Sencha, ASP.NET, Apache, Microsoft-IIS, Microsoft Excel, Bicep, Git, JFrog Artifactory, Kubernetes, Microsoft Azure Monitor, Terraform, Xray, Epom, Splunk, Pega Case Management, Azure Automation, CET, Carbon, ISO+â„¢, Appian, Board, GEP, Ning, Quip, Tor, Microsoft PowerPoint, Docker, SolarWinds, Armis, Ansible, Microsoft Windows Server 2012, Webex, Microsoft Lync Enterprise Voice, Cisco DNA Spaces, SAP, Amazon AMS, NUnit, Global Relay, Switch Concepts, Compressor, Grafana, Ã‚Â© 2009- Filter, SentenceTransformers, Aqua, AC500 PLC, Red Hat Enterprise Linux, VMware, Azure Analysis Services, Star, LogIC, Azure Active Directory B2C, AWS VPN, Cisco Meraki SD-WAN, E-planning, Wowanalytics, React Router, Barracuda Spam Firewall, ServiceNow, Microsoft Power Platform, Vanta, Amazon Lightsail, Cisco WebEx Teams, Deltek, Sqlalchemy, Flask, React, Material UI, Podman, Docker Compose, Microsoft Sql Server, Perforce Delphix, LinkedIn Ads, Microsoft Office, Remedy Single Sign On, Nutanix, Nutanix AHV, ArubaOS, Cisco Intersight Services, Cisco Nexus 2000, Catalyst, Palo Alto Networks Panorama, Palo Alto Networks, Azure Kubernetes Service (AKS), InformaCast, Yummly, WSUS, Act!, Azure Log Analytics, Amazon Linux 2, Excel4Apps, IBM Cognos Impromptu, Razorpay, IBM Engineering Requirements Management DOORS Next, Agile GCP Labs, SimCorp Gain, Sungard Availability Services, IBM Db2 for Linux, UNIX, and Microsoft Windows, Secured MVC Forum on Windows 2012 R2, Cisco AppDynamics, Red Hat, OpenVMS, Crownpeak Universal Consent Platform (formerly Evidon), Gem, Microsoft VBScript, .NET, Oracle XML DB, Wordpress.com, Microsoft 365, Microsoft Teams Rooms, Azure Information Protection, Microsoft Purview eDiscovery, Microsoft Exchange Server 2003, Cisco ASR 9000, Azure Linux Virtual Machines, Microsoft.NET Core 3.1, Angular, AWS Trusted Advisor, Microsoft Project, Adition Technologies - Advertisers, GRPC, Akamai CDN Solutions, Infoblox DHCP, IBM HTTP Server, Cisco VPN, AWS Application Load Balancer, Cisco Secure Firewall Management Center, Microsoft Power Automate, PowerBI Tiles, Unity, Office365, Microsoft.NET 6.0, Microsoft SQL Server Reporting Services, CNC Software, Opsgenie, Craneware, AutoCAD, Google AdWords Conversion, .GIS, IBM Data Warehouse, TigerLead, Esri, Perforce Visualization, CPI, SAP Fiori, GitHub Actions, Electron, BASE, imos iX, Azure SQL Database, PostgreSQL, Azure Data Factory, Azure Synapse Analytics, Jira, Cascade CMS, Informatica Enterprise Data Catalog, Hashicorp Packer, Azure Pipelines, Microsoft Entra ID, Azure Key Vault, Tenable Nessus, PEO, TrakSYS, Confluence, RabbitMQ, Amazon Managed Streaming for Apache Kafka (Amazon MSK), Apache ActiveMQ, Motorola, FRAC Pumps, Amazon Product Advertising API, Pipedrive, Air, Atex, OneTrust Tech Risk &amp; Compliance, Azure Virtual Machines, Keycloak, Snowplow, Lansweeper, Cloudflare Rocket Loader, Aruba Mobility Controllers, Atlassian Bitbucket, Boomi AtomSphere, Apple, Blackboard, Genially, Articulate 360, Poll Everywhere, Olo, Wireshark, CONTROL, Microsoft Windows Server 2000, AAHA Accredited, FCS Express, Bob, UPS, Eaglestats, DTScout, Sectra PACS, Kiosked, Cisco Meraki, ShareASale, Cisco Firepower 1000, VLAN, Verizon (ACS), Visio, Okta, Azure Active Directory, Adobe Creative Suite, Salesforce CRM Analytics, VMware ESXi, Microsoft Advanced Group Policy Management, Leads by Web.com, NETSCOUT Cyber Investigator, Diligent One Platform, formerly HighBond, Siemens SIMATIC S7, Azure Resource Manager, Microsoft Teams, OpCon, Articulate, ROOM, ConEst, Azure Purview, Microsoft OneNote, Adobe, Eclipse, Security, CyberArk Enterprise Password Vault, SES, Lytics, Google Workspace, Microsoft OneDrive for Business, Google Drive, Box, SS&amp;C Geneva, AppsFlyer, SAP BusinessObjects Business Intelligence (BI), Power BI Documenter, Tableau, Power Query, Databricks, SysTools VBA Password Recovery, DAX, Mint, Postpresso, Vtiger CRM, Ubuntu, Micro Focus LoadRunner, Rise, Metasys, O-arm Surgical Imaging System, 17hats, IBM Maximo, Rust, Google Apps Script for G Suite, Cortex A53, ScriptPro Telepharmacy, Front, Mux, Mode, Paciolan, Analyzer, Frame, Axonius, Salesforce Lightning, Groundtruth, Lenel, SkimLinks, Zen Planner, Swimlane, SAS/SCL, SIMS, Redis Software, Avaya, Dell iDRAC (Integrated Dell Remote Access Controller), JAX, Amazon Web Services (AWS), Google VPC Service Controls, Mag+, Segment, AWS Multi-Factor Authentication, Oracle Cloud Infrastructure Identity and Access Management, Oracle Solaris, Radarstats, Kaspersky Endpoint Security Cloud, Minteye / AdsCaptcha, Siemens PROFIBUS, DATAVERSE LTD, Concur, Smartsheet, Cameo Systems Modeler, FlipHTML5, GAS, Shopware, Microsoft Planner, Cisco VoIP, AMP, Red Hat OpenShift, Tenable.sc, Sizmek (MediaMind), Zoomdata, Accumulo, Hadoop HDFS, Dell EMC Celerra, Nevron Vision for SSRS, HELM, ROSS, Revit, TSYS, Connect, Gauges, SAP Convergent Charging (CC), Salesforce Service Cloud, ebs, Vantage Media, Ptengine, Zscaler Internet Access, Zscaler Private Access, Zscaler Client Connector, Branch, AWS Analytics, MicroStrategy, Samsung Pay, WMS, Raygun, ZBrush, Microsoft Endpoint Configuration Manager (MECM), Carchat24, Oracle Data Masking and Subsetting, GRIN, Apache Kafka, World Pay, IBM Maximo IT, BIRT, IBM Cognos Analytics, AWS GovCloud, Apache Atlas, ServiceNow IT Service Management (ITSM), Micro Focus Universal CMDB, ServiceNow Flow Designer, ServiceNow Integration Hub, Glide, Deltek Costpoint, Bitbucket, Azure Virtual Desktop, Veritas Alta, Prometheus, MySQL 8 With RHEL 8, Puppet Enterprise, Red Hat Satellite, Oracle Application Express, Admin, SAP Financial Supply Chain Management (FSCM), , Cucumber, JUnit, Postman, Inspectlet, NextGen RCM, Opt-Intelligence, Truckstop Load Board, Infor ION, ALEX, Azure AD P2, Omnissa Horizon, IBM DataStage, IBM InfoSphere Information Server, GoToAssist (FASTchat), ServiceNow IT Operations Management (ITOM), Azure Security Center, Google, Genesis, EMC, Lambda Cloud, API Gateway, Amazon S3, Amazon DynamoDB, Amazon EC2, go+, AWS CodePipeline, OpenProject, Torque, UltraCart, Symantec PGP, BirchStreet Procure-to-Pay, Salesforce Marketing Cloud Intelligence (formerly Datorama), Fusion ERP Analytics, HTML Pro, MATLAB, Azure Active Directory Domain Services, Sajax System, ADP, KNIME, Jupyter, FIS, Cisco Nexus Switches, iland, Aspen, SAM, ArcGIS, TelmarHelixa, Workday Grants Management, Webtrends Optimize, Ipswitch WhatsUp Gold, Hornetsecurity Spam and Malware Protection, Microsoft Exchange, AngularJS, Citrix VDI-in-a-Box, Splunk SOAR, Oracle GRC, Check Point SDP, HPE ProLiant DL Servers, MongoDB, OpenTelemetry, Adara, Azure Kubernetes Services, Google Cloud, Amazon Elastic Load Balancing, MITRE ATT&amp;CK, Rational ClearCase, Rational ClearQuest, QlikView, Gripp, Cisco Aggregation Services Routers, Complex Media Network, Azure Digital Twins, WellnessLiving, Microsoft Access, Visual Studio, CheckPoint</v>
          </cell>
          <cell r="O821">
            <v>800276000</v>
          </cell>
          <cell r="Q821" t="str">
            <v>ASRC Federal is a government services subsidiary of Arctic Slope Regional Corporation, an Alaska Native Corporation. Established in 2003 and based in Greenbelt, Maryland, the company employs over 8,500 professionals and generates approximately $3 billion in revenue. ASRC Federal emphasizes community, resilience, and innovation, delivering solutions that combine the agility of a small business with the scale of a large enterprise.
The company operates through three primary groups: Engineering and Aerospace Solutions, Information and Technical Solutions, and Infrastructure, Logistics and Solutions. ASRC Federal offers a wide range of services to federal government agencies, including high-performance space systems engineering, technological innovation in areas like artificial intelligence and satellite technologies, supply chain management, and base operations services. Recent acquisitions have expanded its capabilities and workforce, enhancing its support for critical federal missions.</v>
          </cell>
          <cell r="R821">
            <v>2003</v>
          </cell>
        </row>
        <row r="822">
          <cell r="A822" t="str">
            <v>F.N.B. Corporation</v>
          </cell>
          <cell r="B822">
            <v>0</v>
          </cell>
          <cell r="C822">
            <v>4200</v>
          </cell>
          <cell r="D822" t="str">
            <v>financial services</v>
          </cell>
          <cell r="E822" t="str">
            <v>http://www.fnb-online.com</v>
          </cell>
          <cell r="F822" t="str">
            <v>http://www.linkedin.com/company/f-n-b--corporation</v>
          </cell>
          <cell r="G822" t="str">
            <v>Pittsburgh</v>
          </cell>
          <cell r="H822" t="str">
            <v>Pennsylvania</v>
          </cell>
          <cell r="I822" t="str">
            <v>leasing, insurance, private banking, mortgage, investment, wealth management, loans, business banking, personal banking, 401k, banking, major banks, finance, diversified financial services, commercial banking, consumer banking, investment advisory, mortgage lending, asset management, digital banking, community involvement, customer service, financial solutions, personalized service, small business support, corporate banking, insurance products, capital markets, community development, innovation, high-net-worth households, geographic expansion, customer satisfaction, financial education, sba lending, urban banking, regional presence, customer demographics, banking technology, financial planning, investment real estate financing, trust estate administration, online banking, mobile banking, customer engagement, financial literacy, competitive banking, customer reviews, banking solutions, community growth, estore, checking accounts, savings accounts, personal loans, credit cards, mortgage services, investment solutions, business loans, treasury management, cash management, digital payments, account transfer, loan applications, remote deposit, fraud protection, client education, estate planning, retirement planning, credit monitoring, bill pay, funds transfer, risk management, financial resources, cash management solutions, employee benefits, wealth preservation, small business financing, payment services, merchant services, credit card rewards, account management, home equity loans, financial insights, community banking, branch locations, atm network, client support, client onboarding, lending solutions, b2c, services, retail, investment management, financial services, law practice, legal services, payments, banks &amp; credit unions, mortgage brokers, real estate</v>
          </cell>
          <cell r="J822" t="str">
            <v>Cloudflare DNS, CloudFlare Hosting, Microsoft Office 365, The Trade Desk, Slack, Microsoft-IIS, Linkedin Marketing Solutions, Typekit, New Relic, Vimeo, Mobile Friendly, ASP.NET, Content.ad, DoubleClick, LiveRamp, Woo Commerce, Google Font API, Adobe Media Optimizer, YouTube, Facebook Widget, DoubleClick Floodlight, Facebook Login (Connect), Google Maps, Squarespace ECommerce, Quantcast, Google Tag Manager, Google Maps (Non Paid Users), Webtraxs, Google Analytics, Shopify, reCAPTCHA, FullStory, Bootstrap Framework, Facebook Custom Audiences, Hubspot, Hotjar, SiteCore, DotNetNuke, WordPress.org, AppNexus, Remote, Microsoft Word, Microsoft Excel, Microsoft PowerPoint, OneTrust Tech Risk &amp; Compliance, TimeTrade, Google AdWords Conversion, Mastercard Offers, Visa, Oracle Business Intelligence Discoverer, SQL, DAX, PowerBI Tiles, Microsoft Power Automate, IBM Tivoli Access Manager, Posit, iland, BMC Helix Discovery, Excel4Apps, Dynamics 365 Customer Service, ISO+â„¢, Power BI Documenter, Mitel, .GIS, SAS Studio, SAS Enterprise Guide, Admin, Microsoft SQL Server Reporting Services, GoToAssist (FASTchat), Control-M, Oracle Analytics Cloud, MySQL, Base SAS, AirPods, Eaglestats, Argo, Cisco UCS Servers, Dell Data Domain, Dell EMC Vblock, PowerMax, PowerScale, PowerStore, VMware, Salesforce CRM Analytics, Epic, AccessData, LinkedIn Sales Navigator, Microsoft Power Apps, Copilot, Microsoft Power Platform, Planon, Visio, SharePoint, Lightspeed, IBM Cognos Analytics, Rise, Box, AWS Transfer for SFTP, Amazon Product Advertising API, Adition Technologies - Advertisers, Webex, BrightEdge, Siteimprove, Microsoft PowerShell, Siemens PROFIBUS, Fiserv, Workday, Git, Python, Oracle Hyperion Enterprise, Little Green Light, Switch Concepts, Olo, Ning, Loom, Gem, Mag+, Elite Software HVAC Solution, Redtail CRM, Apache Pig, SWIFT, BASE, Tor, REST, Cisco DNA Spaces, nCino Cloud Banking Platform</v>
          </cell>
          <cell r="K822">
            <v>350000000</v>
          </cell>
          <cell r="L822" t="str">
            <v>Debt Financing</v>
          </cell>
          <cell r="M822">
            <v>350000000</v>
          </cell>
          <cell r="N822">
            <v>44774</v>
          </cell>
          <cell r="O822">
            <v>2694832000</v>
          </cell>
          <cell r="P822">
            <v>12</v>
          </cell>
          <cell r="Q822" t="str">
            <v>F.N.B. Corporation is a diversified financial services holding company based in Pittsburgh, Pennsylvania. Its largest subsidiary is the First National Bank of Pennsylvania, which has been in operation since 1864. The company manages nearly $50 billion in total assets and operates around 350 banking offices across several states, including Pennsylvania, Ohio, Maryland, and Virginia, employing approximately 4,200 people.
F.N.B. Corporation offers a wide range of services, including commercial banking, consumer banking, wealth management, insurance, and consumer finance. Its subsidiary network features the First National Bank of Pennsylvania for retail and commercial banking, First National Insurance Agency for insurance services, and F.N.B. Wealth Management for investment solutions. The company is recognized for its digital leadership and commitment to community trust, and it has a strong presence in major metropolitan areas such as Pittsburgh, Baltimore, and Washington, D.C.</v>
          </cell>
          <cell r="R822">
            <v>1864</v>
          </cell>
        </row>
        <row r="823">
          <cell r="A823" t="str">
            <v>Merrill Edge</v>
          </cell>
          <cell r="B823">
            <v>0</v>
          </cell>
          <cell r="C823">
            <v>4000</v>
          </cell>
          <cell r="D823" t="str">
            <v>financial services</v>
          </cell>
          <cell r="E823" t="str">
            <v>http://www.merrilledge.com</v>
          </cell>
          <cell r="F823" t="str">
            <v>http://www.linkedin.com/company/merrill-edge</v>
          </cell>
          <cell r="G823" t="str">
            <v>Charlotte</v>
          </cell>
          <cell r="H823" t="str">
            <v>North Carolina</v>
          </cell>
          <cell r="I823" t="str">
            <v>brokerage services investment insights &amp; tools, investment insights &amp; tools, brokerage services, brokerage services &amp; investment insights &amp; tools, financial services, remote advice, financial advisory, retail, investment solutions, stock trading tools, customer support services, customer support, tax planning, mutual funds, b2c, online brokerage, investment banking, merrill lynch, customer experience, options strategy, younger investors, options trading, investment management, managed portfolios, retirement accounts, retail investor services, bank of america, guided investing, retirement readiness tools, investment platform, investment research, digital financial services, cross-referrals from merrill lynch, moderate investable assets, investment tools, mutual fund trading, investment platform technology, stock trading, banking, etf trading platform, institutional-grade research, financial technology, client account management, investment accounts, financial research tools, financial planning, investment insights for retail investors, tech-savvy clients, self-directed trading, financial guidance, retirement planning, asset management, risk management, etf trading, banking and investing integration, interactive kiosks in branches, personalized advice, investment analytics, banking integration, retail investors, wealth management, investable assets, user-friendly trading platform, services, interactive kiosks, other financial investment activities, digital investing, self-directed investing, portfolio management, long-term investment planning, brokerage accounts, integrated banking and brokerage, online investing, ira accounts, roth ira, traditional ira, 401(k) plans, sep ira, simple ira, 529 plans, education savings, mobile investing, investment advice, margin trading, exchange-traded funds (etfs), fixed income, bond investments, asset allocation, retirement income, investment goals, investment education, market insights, investment strategies, personal financial advisor, wealth growth, sustainable investing, preferred rewards, financial solutions, performance tracking, wealth consolidation, bofa integration, investment costs, trading fees, financial tools, investment decisions, client experience, finance, financial consulting, consulting, management consulting, capital markets, finance technology, information technology &amp; services</v>
          </cell>
          <cell r="J823" t="str">
            <v>Omniture (Adobe), Google Tag Manager, Kaltura, Marchex, Adobe TestAndTarget, DoubleClick Floodlight, DoubleClick, Google Places, Google Font API, Mobile Friendly, Tealium, Google Analytics, Google Maps, Remote, Sigma</v>
          </cell>
          <cell r="O823">
            <v>19066000000</v>
          </cell>
          <cell r="Q823" t="str">
            <v>Merrill Edge is an online brokerage and investment platform operated by Merrill Lynch, a subsidiary of Bank of America. It combines banking and investment services, allowing customers to manage their investments while banking with Bank of America. The platform offers self-directed investing capabilities, reflecting the legacy of Merrill Lynch, which has prioritized the needs of middle-class investors since its founding in 1914.
Merrill Edge provides a variety of investment and financial services, including brokerage accounts, retirement accounts, online trading, financial research tools, and investment advisory services. The platform is recognized for its excellence, having received the #1 ranking for Bank Brokerage from StockBrokers.com for eleven consecutive years, along with a strong overall rating of 4.5 out of 5 stars. It caters to self-directed investors looking for integrated banking and investment solutions through a digital platform.</v>
          </cell>
          <cell r="R823">
            <v>2010</v>
          </cell>
        </row>
        <row r="824">
          <cell r="A824" t="str">
            <v>United States Senate</v>
          </cell>
          <cell r="B824">
            <v>0</v>
          </cell>
          <cell r="C824">
            <v>5700</v>
          </cell>
          <cell r="D824" t="str">
            <v>legislative office</v>
          </cell>
          <cell r="E824" t="str">
            <v>http://www.senate.gov</v>
          </cell>
          <cell r="F824" t="str">
            <v>http://www.linkedin.com/company/ussenate</v>
          </cell>
          <cell r="G824" t="str">
            <v>Washington</v>
          </cell>
          <cell r="H824" t="str">
            <v>District of Columbia</v>
          </cell>
          <cell r="I824" t="str">
            <v>legislative offices, legislative authority, governance, advice and consent, impeachment trials, treaty approval, public services, educational resources, constituent engagement, political oversight, federal legislation, historical archives, committee resources, transportation, technology, banking, agriculture, public policy, civic engagement, political advocacy, legislative process, transparency, democracy, checks and balances, public forums, town hall meetings, stakeholder engagement, citizen participation, governance resources, political information, u.s. congress, federal government, civic education, legislative documents, public hearings, political science research, u.s. senate, senator contact, senate legislation, senate committees, congress, bills, nominations, treaties, votes, floor proceedings, rules and procedures, senate history, women in the senate, senate offices, capitol visitor center, senate archives, art collections, historical artifacts, senate leadership, senate sessions, constitutional powers, filibuster, censure, impeachment, voting rights, diversity in the senate, senatorial elections, state representation, historic buildings, senate research tools, public disclosure, financial disclosure, jobs and internships, senate divisions, political parties, senate blogs, oral history project, visiting the capitol, senators by state, senate officer roles, democratic leadership, republican leadership, senate historical highlights, senate floor activity, senate policies, legislative history, senate records, senatorial qualifications, government, services, financial services</v>
          </cell>
          <cell r="J824" t="str">
            <v>Akamai, Akamai DNS, Microsoft Office 365, Adobe Marketing Cloud, MemberClicks, Google Tag Manager, JW Player, Shutterstock, Wix, WordPress.org, JQuery 1.11.1, Apache, SoundCloud, Vimeo, Multilingual, Google Play, Google Maps (Non Paid Users), FullStory, Bootstrap Framework, Google Font API, Google translate API, YouTube, Facebook Like Button, AngularJS, AddThis, Adobe Coldfusion, Google Maps, Gravity Forms, reCAPTCHA, Facebook Widget, Typekit, Mobile Friendly, Google Analytics, Intercom, Webtrends, Google translate widget, Amadesa, Microsoft-IIS, Facebook Login (Connect), Cloudinary, Adobe Media Optimizer, Remote, Gem, ebs, Microsoft Office, Excel4Apps, Splunk, Red Hat Enterprise Linux, Ansible, Python, Javascript, ServiceNow Configuration Management Database, Infoblox DHCP, Akamai CDN Solutions, Cisco VoIP, Quip, Git, AMP, mabl, Brandfolder, Stitch, Adobe Acrobat, Absorb LMS, NTENT, CAT, Unity, Cisco Unified Contact Center Enterprise, SES, Act!, Cisco Unified Customer Voice Portal, Collective Media, Microsoft Windows Server 2012, Adobe Dreamweaver, FlipHTML5, VMware Aria Operations for Logs, CSS, Adobe InDesign, Strato, Adobe Photoshop, CLEAR, GitLab, Kubernetes, Docker, Azure Linux Virtual Machines, OnBase, Microsoft Active Directory Federation Services, Tor, Quest ActiveRoles Server, Inventor, ServiceNow, ServiceNow Security Incident Response, ServiceNow Vulnerability Response, ServiceNow Governance, Risk, and Compliance, Intel, Micro Focus Universal CMDB, ServiceNow IT Service Management (ITSM), Flexera IT Asset Management (ITAM), ServiceNow IT Operations Management (ITOM), GoodFirms, ServiceNow Flow Designer, ServiceNow Service Portal, Descript, ServiceNow IntegrationHub, REST, Soap Media, PostgreSQL, MySQL, SQL, FiberHome, Apache Pig, BirchStreet Procure-to-Pay, Microsoft Teams Rooms, Microsoft Excel, PeopleSoft CRM, Micro Focus SiteScope, Azure Devops, SharePoint, Oracle Analytics Cloud, Microsoft Windows Server 2000, .NET, Xray, Security, Elite Software HVAC Solution</v>
          </cell>
          <cell r="O824">
            <v>24767000</v>
          </cell>
          <cell r="Q824" t="str">
            <v>The United States Senate is one of the two chambers of the U.S. Congress, established by the Constitution in 1789. It consists of 100 members, with two senators from each of the 50 states, ensuring equal representation regardless of population size. Senators serve staggered six-year terms, with elections for one-third of the seats occurring every two years.
The Senate has significant legislative authority and plays a crucial role in the federal government. It confirms presidential appointments, approves treaties, and conducts impeachment trials. The Senate also oversees the executive branch and federal agencies, contributing to the system of checks and balances. It is organized into 16 standing committees that focus on specific policy areas, allowing for detailed consideration of legislation and nominations. The Senate operates from the north wing of the Capitol Building in Washington, D.C.</v>
          </cell>
          <cell r="R824">
            <v>1789</v>
          </cell>
        </row>
        <row r="825">
          <cell r="A825" t="str">
            <v>Peraton</v>
          </cell>
          <cell r="B825">
            <v>0</v>
          </cell>
          <cell r="C825">
            <v>18000</v>
          </cell>
          <cell r="D825" t="str">
            <v>information technology &amp; services</v>
          </cell>
          <cell r="E825" t="str">
            <v>http://www.peraton.com</v>
          </cell>
          <cell r="F825" t="str">
            <v>http://www.linkedin.com/company/peraton</v>
          </cell>
          <cell r="G825" t="str">
            <v>Reston</v>
          </cell>
          <cell r="H825" t="str">
            <v>Virginia</v>
          </cell>
          <cell r="I825" t="str">
            <v>em spectrum management, intelligence, healthcare it, network infrastructure, sigint, rampd, rapid prototyping, rd, software development, advanced engineering, nasa, civil, cybersecurity, engineering, communications, satellite, careers, cyber forensics, ai, defense, terrestrial, enterprise it, generative ai, space, technology, information &amp; internet, computer &amp; network security, information technology &amp; services</v>
          </cell>
          <cell r="J825" t="str">
            <v>Route 53, Microsoft Office 365, Pantheon, Webflow, iCIMS, Hubspot, Slack, Varnish, WordPress.org, Google Tag Manager, Nginx, YouTube, Mobile Friendly, reCAPTCHA, Gravity Forms, Remote, AWS Trusted Advisor, AWS CloudFormation, Terraform, AWS SDK for JavaScript, Hadoop HDFS, Accumulo, Cisco Unified Intelligence Center, Kubernetes, F5 BIG-IP, F5 BIG-IP Local Traffic Manager (LTM), GTmetrix, Pandora FMS, MapMarker, IAPPS, Genesis, Amazon CloudWatch, Sizmek (MediaMind), AWS Key Management Service (KMS), Cerner, React Router, Switch Concepts, AWS Application Load Balancer, Cisco VPN, Blue Coat ProxySG, Akamai CDN Solutions, Infoblox DHCP, PatientPop, VisiStat, .NET, Informatica Data as a Service, ServiceNow, Act!, Microsoft Excel, Power Query, Google AdWords Conversion, SQL, Amazon EC2, Amazon DynamoDB, Lambda Cloud, AWS Step Functions, AWS CloudTrail, SNS, Amazon Simple Queue Service (SQS), AWS Glue Data Catalog, ECS, CDK, Ansible, Bash, Python, Docker, IBM MQ, Connect, Azure Linux Virtual Machines, C#, LabVIEW, MATLAB, Microsoft Windows Server 2012, VMware ESXi, IBM Maximo IT, Jira, Archer, Azure Active Directory, Confluence, GoToAssist (FASTchat), Micro, Microsoft Project, Microsoft Power Apps, Microsoft Power Automate, Microsoft Teams Rooms, Oracle Primavera, PowerBI Tiles, R, SharePoint, Tableau, AI, Jira Service Desk, Microsoft Word, Micro Focus Universal CMDB, Flow, Azure AD P2, Microsoft Teams, Spectrum, Mode, Quip, PeopleSoft Sales, Oracle Analytics Cloud, Bugzilla, TestRail, Zephyr, Selenium, JUnit, Postman, ISO+â„¢, GEP, Microsoft Power Platform, TSYS, Cisco Aggregation Services Routers, Cisco Nexus Switches, Zivver Email Encryption, VMware AirWatch, HCL BigFix, Apple Business Manager, VMware Workspace ONE, Microsoft Intune Enterprise Application Management, Jamf, Azure Virtual Machines, Apple iPhone, Apple iPad, Microsoft PowerShell, SAP Contract Lifecycle Management (CLM), Microsoft Office, Azure Digital Twins, Metaswitch, McAfee Host IPS, Cisco VoIP, FreePBX, Kiosked, Android, BlackBerry, Microsoft Active Directory Federation Services, Adform DMP, SAP, Fujitsu IaaS, ZoomInfo DaaS, Board, ArcGIS, QGIS, Microsoft Exchange Server 2003, Azure Active Directory B2C, Gem, Remedy Single Sign On, TeamViewer, Zoomdata, Outlook, Genesys Cloud CX, Genesys PureConnect, Ning, Wildfly, Red Hat OpenShift, Jenkins, Git, Redmine, JFrog Artifactory, Google AlloyDB for PostgreSQL, Amazon S3, Amazon ElastiCache, AWS VPN, Cisco Unified Communications Manager (CallManager), Cisco Unity Connection, Cisco Unified Contact Center Express, Respond, Cisco Expressway, Cisco Unified Border Element (CUBE), Genesys SIP, Webex, Avaya Session Border Controller, Cisco Identity Services Engine, Impact Radius, Cisco TrustSec, Cisco Software-Defined Access, Power BI Documenter, GraphQL, ACL, Spark, Apache Hadoop HDFS, DDS-CAD, Excel4Apps, Cisco WebEx Teams, Azure AD Notifications, Harri, AWS Analytics, Amazon Virtual Private Cloud (Amazon VPC), AWS App Mesh, SonarQube, Shiny, Secured MVC Forum on Windows 2012 R2, Revel iPad POS, Cisco Next-Generation Firewalls (NGFWs), Avid Sibelius, Evolve IP Services, Siemens PROFIBUS, Splunk SOAR, INTTRA, Amazon Linux 2, Apple macOS, GitLab, Datadog, OpenSearch, PostgreSQL, MongoDB, Amazon DocumentDB, Elasticsearch, Ext JS, Spring, OpenAPI, Pytest, Jest, Cypress, InformaCast, Forescout OT Security, McAfee Total Protection for Data Loss (DLP), Pipedrive, Posit, Azure Analysis Services, Google Cloud, Fastapi, OpenAI, Security, Microsoft Defender for Cloud, Microsoft Defender for Endpoint, Office365, Trellix, Intel, NETSCOUT Cyber Investigator, ROSS, VMware Virtual Infrastructure, Unix, Netskope Cloud Access Security Broker (CASB), TrustArc, Oracle Cloud Infrastructure Identity and Access Management, Cisco AppDynamics, Tableau Desktop, Apple Laptop, Dell Tablet, Canon Printers, Spiceworks IP Scanner, Juniper Networks, Amazon Managed Streaming for Apache Kafka (Amazon MSK), VLAN, React, Javascript, Thomas WebTrax, SLURM Workload Manager, Microsoft Endpoint Configuration Manager (MECM), Microsoft Advanced Group Policy Management, Microsoft Windows Server 2000, AWS CodeBuild, AWS CodePipeline, Amazon EKS Anywhere, HELM, Tenable Nessus, Minteye / AdsCaptcha, Splunk, ELK Stack, Prometheus, Grafana, Red Hat Quay, Cisco Nexus 2000, Red Hat Enterprise Linux, CentOS, Ubuntu, Puppet, Apache Flink, Elastic Stack, Logstash, Kibana, Beats, Google Cloud APIs, Sage, Amazon Web Services (AWS), LogRhythm SIEM, Microsoft App-V, TUNE, AWS GovCloud, Oracle Hospitality OPERA Sales and Catering, Less, BMC Helix Discovery, SolarWinds, Subversion, Analyzer, Alfresco, GitHub Actions, Burp Suite, Microsoft Azure, SalesNet CRM, LogIC, InMobi, Argo CD, Azure Key Vault, Istio, Neo4j, Snowflake, WatchGuard Firebox, Prowly, CAT, ADAPT, Wavefront, TheHive, FTK Forensic Toolkit, Autopsy, ServiceNow Configuration Management Database, CONTROL, S&amp;P Capital IQ Pro, Metasploit, Unity, Red Hat, Keycloak, Podman, Parallels Mac Management for Microsoft SCCM, Nagios, Star, AWS Systems Manager Parameter Store, AWS EventBridge, OpenTelemetry, Microsoft 365, Microsoft OneDrive, SAP Fiori, Vscode, GitHub Copilot, Postfix, TypeScript, Node.js, Visual Studio, Microsoft.NET Core 3.1, Microsoft-IIS, Cisco Secure Firewall Management Center, Improvely, Adobe, Microsoft Application Insights, Microsoft PowerPoint, Azure Data Lake Analytics, Archibus, IBM TRIRIGA Application Suite, Metasys, SS&amp;C, Visio, Recharge Payments, Amazon Associates, Conversant (ValueClick), DashThis, NetApp iSCSI SAN Storage System, Tor, Workspace ONE Unified Endpoint Management, Microsoft Active Directory, Microsoft Entra ID, Dialpad Connect, Microsoft ADFS for Genesys Cloud, AWS Multi-Factor Authentication, Cameo Systems Modeler, Commvault, IBM Rational DOORS, Jama Connect for Requirements Management, LucidChart, Marc, Pega Case Management, Red Hat Ansible Automation Platform, Sparx Systems, Veeam, Wireshark, Apache Subversion (SVN) Server on Ubuntu 18.04 LTS, Etracker, NetScout, VMware, Radarstats, JAMIS Prime ERP, Recorded Future, Wowanalytics, CANalyzer, Check Point CloudGuard CNAPP, Riverbed SteelCentral, LoopNet, VMware vSphere, Microsoft Hyper-V Server, Arcsight, IBM Security QRadar SIEM, BERT, Copper, SiteCore, FiberHome, Cisco Switches, Citrix Virtual Desktops, Samsung Laptops, Samsung Tablets, Azure Cloud Shell, AWS Secrets Manager, Laserfiche, phpMyAdmin, Whimsical, Elite Software HVAC Solution, TradeTracker, AT&amp;T, AC500 PLC, UPS, Aruba CX Switches, Brocade Routers, Rackspace Reselling, Adition Technologies - Advertisers, DX Spectrum, 3M 360 Encompass - Health Analytics Suite, Postpresso, Olo, Conversant, MIDAS, Adara, Ivanti, Citrix VDI-in-a-Box, eFront, Media Shuttle, Dash, Kali Linux, HackerOne Pentest, MITRE ATT&amp;CK, UKG Pro Benefits Administration, Wasp Barcode, YubiKey, Crownpeak Universal Consent Platform (formerly Evidon), Microsoft SQL Server Reporting Services, Nevron Vision for SSRS, vSphere, BASE, Fleetio, Apache Kafka, Make, Maven, CMake, Zeek, Snort, C/C++, CONDA, Google Cloud Platform, Motorola, Wayin, Cisco TelePresence VCS, Cascade CMS, Cisco TelePresence Management Suite (TMS), poly, Google Ad Manager, CallMiner Eureka, IBM Mainframe, NetApp, VMware Aria Automation, Citrix, Cisco UCS B Series, Cisco HyperFlex, EFI, IXL, Citrix Hypervisor, Quartic, Dell EMC Disaster Recovery, Workday, Jira Service Management, Microsoft Sql Server, SAP Crystal Reports, Entrust, Pivotal tc Server, Acme Packet, LifeStreet Media, REST, JTL-Shop 3, Trustwave TrustKeeper, WebCube, Oracle Communications Session Border Controller (SBC), Ribbon, FirstSpirit, Cisco Prime Security Manager, Cisco ACI Orchestration, Kissflow, SecureCRT, Amazon GameLift, Bluebeam Revu, Gumroad, NLP, ICP, ChatGPT, Temporal Cloud, Langchain, LangGraph, Claude, AWS Bedrock, Jaeger, MinIO, Ionic, Lenel, UniFi SDN, NTENT, Pleo, AMP, Sistemi PROFIS, Lytics, Apache, SAS Analytics Pro, EpicCare Ambulatory, TurboTax Self Employed, Redshift, Bitbucket, IBM Engineering Requirements Management DOORS Next, Figma, Axway SecureTransport, AWS Transfer for SFTP, Splunk Enterprise Security, Microsoft Azure Monitor, Progress Chef, , Microsoft Dynamics CRM Consulting, Crucible, IBM Storage Suite for IBM Cloud Paks, Azure Devops, , NetApp ONTAP Data Management, Surfer, Informatica API and Application Integration, Thermo Scientific Chromeleon Chromatography Data System (CDS), Ad Astra, HAProxy, VMWare Tanzu, Dell EMC Isilon, DTScout, OpenVAS, Palo Alto Networks Cortex XSOAR, Qualys Penetration Testing, SentinelOne, Juniper Networks SRX-Series Firewalls, IBM ILOG CPLEX Optimization Studio, SAS/SCL, Leads by Web.com, Atera, RSA SecurID Suite, Juniper Networks SRX-Series Gateways, IBM Tivoli OMEGAMON, Wordpress.com, Azure Monitor, Oracle Database, Databricks, PySpark, Frame, Tenable Security Center, Azure Security Center, NUnit, GAS, Admin, OpenLDAP, IBM QRadar SIEM, PRTG Network Monitor, go+, SAM, BMC Remedy ARS, Cellebrite, Axiom by Syntellis Performance Solutions, Nuix Discover, NetApp Cloud Volumes ONTAP, NetApp SnapVault, NetApp SnapMirror, VMware vSAN, NetApp Common Internet File System (CIFS), Groovy, Robot Framework, Fortify WebInspect, Cisco WebEx, Microsoft Visio, SES, Astra WordPress Theme, SolarWinds DameWare Remote Support, Adelphic DSP, NIPR, CSS, Air, Playwright, Apache JMeter, Gatling, Locust, VMware vCenter Server, FlipHTML5, Cisco Meraki SD-WAN, Barracuda Spam Firewall, Oracle Data Mining (ODM), SAP Data Warehousing, Microsoft System Center Data Protection Manager, TrakSYS, Soap Media, Redis Software, Eclipse, QlikView, DATAVERSE LTD, Azure Functions, Azure Logic Apps, Mag+, GCC, Spring Boot, HP Thin Client Hardware, Cleverbridge, Avaya, Apache NiFi, Azure Resource Manager, Bicep, Rust, Microsoft Distributed File System (DFS), Splunk Enterprise, Trellix Enterprise Security Manager, McAfee, ScriptPro Telepharmacy, Keeper Security, accessiBe, Diligent One Platform, formerly HighBond, Ruby On Rails, Perl, VMware SD-WAN, Cucumber, Serenity, Xray, Fiddler Everywhere, SOAPUI, Harmony Email &amp; Collaboration, , Cachefly, Appium, Azure OpenAI Service, Plotly Dash, D3js, Monte Carlo, WMS, Wider Planet, Cloudflare Insights, Google Docs, AutoCAD, Microsoft VBScript, Batch, Elastic APM, E-planning, Astra, CMPRO, Toolkit, Eyefinity OfficeMate, Microsoft AdCenter, CPI, Cisco Meraki MS, Omnissa Horizon, JupyterHub, Veritas NetBackup, Dell Data Domain, Oracle Linux, IFS, Apricot Software, Red Hat Satellite, Miro, Mural, Backblaze Computer Backup, Planon Universe, Microsoft Project Server, jQuery, Angular, HP-UX, Oracle Solaris, Dremio, Red Hat OpenShift 4.x, VMware vCenter, Apache HTTP Server, MySQL, ServiceNow Discovery, Kaseya VSA, Oracle XML DB, Microsoft.net, Adobe Acrobat Pro, Econda, Palantir Foundry, AWS Security Hub, Amazon GuardDuty, ServiceNow IT Service Management (ITSM), Deltek Costpoint, Zaption, FIS, Palo Alto PA-5200 Series, Express, Azure Virtual Network, Azure Virtual WAN, Azure Network Watcher, Vormetric Data Security Platform, FederatedMedia, Barracuda Email Security Service, WorkSafeBC, Junip, Juniper Firewall, Mist, Micro Focus LoadRunner, SteelHead, Ipswitch WhatsUp Gold, PuTTY, Cisco Wireless LAN Controllers, Aruba Wireless Access Points, MadCap Flare, AWS Direct Connect, AWS Transit Gateway, Inventor, Articulate 360, Adobe Captivate, ANGEL LMS, AWS Cost Explorer, Azure Cost Management, Broadcom, Infoblox, Everbridge SnapComms, Route, Hi-Media Performance, Oracle Active Data Guard, Oracle Exadata Cloud Service, PL/SQL, Sprout Social, Twitter Ads, Facebook, Instagram, Planview PPM Pro, Dell Avamar, IBM Cognos Analytics, Mdt Marketing, Autopilot, Salesforce CRM Analytics, Amazon QuickSight, IBM Spectrum LSF, Amazon Elastic Block Store (EBS), OpenText RightFax, JazzHR, Windows 10 IoT Core Services, Windows 11, KVM, Azure Migrate, CloudEndure Migration, .GIS, MariaDB, Azure Cloud Services, Mobileiron, Axway, Zendesk Explore, Microsoft Active Directory Certificate Services (AD CS), OpenStack, Rise, Sensu, HP Web Jetadmin, AWS HPC, Salesforce Service Cloud, Azure Synapse, Azure SQL, Anaconda, HTML Pro, Adobe Coldfusion, Smartsheet, Activa, VASP, FordDirect Chat, dynaTrace, OpenText EnCase Forensic, Formassembly, Wind River VxWorks, IBM Maximo, SentenceTransformers, Google Cloud Data Fusion, WellnessLiving, Twistlock, Azure Kubernetes Service (AKS), SKOS, dbt, Amazon Elastic Container Registry (ECR), Cisco Jabber, iCIMS SkillSurvey Reference, Epic Anesthesia, PriceSpider Prowl, BigFix Inventory, ExtremeSwitching, Broadcom Service Virtualization, IBM Db2 for Linux, UNIX, and Microsoft Windows, HCL Unica NetInsight, Segment, Microsoft Intune, Microsoft Entra, COBOL, IBM CICS Transaction Server, Pearson VUE ExamDeveloper, Google Search Central, Microsoft Purview eDiscovery, TCP TimeClock Plus, Google Cloud Pub/Sub, Whois API Webservice, Kanbanize, Canvas by Instructure, WebGL, RStudio, Atlassian, Alteryx, CloudCheckr, Red Hat JBoss Enterprise SOA Platform, Zabbix, AppDynamics, Microsoft System Center Configuration Manager, Symantec Endpoint Protection, Linkedin Marketing Solutions, AdminStudio, InstallShield, WISE, UKG, REACH, AWS Cloud Development Kit (AWS CDK), Airflow, Absorb LMS, OneTrust Tech Risk &amp; Compliance, Allure, WireMock, Oracle RAC One Node, Verizon (ACS), Cisco ASR 1000, Aqua Trivy, Checkmarx, Apple, Smartsupp, Trend Micro TippingPoint, EMC, Windows Server Update Services, IBM AIX, ASP.NET, Swimlane, SafeSend, Salesforce, Salesforce Platform, ArcGIS Web AppBuilder, Glide, ServiceNow Flow Designer, Pages, IBM Tivoli Monitoring, Sentinel, Microsoft Defender for Identity, Cribl, Proofpoint, CheckPoint, iboss, ServiceNow Service Mapping, ServiceNow IntegrationHub, Apple OS X Server, Palo Alto Networks, Cisco Firepower 1000, Amazon S3 Glacier, Axiom Software, AdBay, iTunes, Apple iCloud, IBM i on Power Systems, Beeline VMS, Horizon, Cisco ASA 5555, Tenable.sc, Ixia, Spirent TestCenter, Remintrex, Amazon Elastic Load Balancing, AWS Config, AWS Systems Manager, FRAC Pumps, AccessData, System Center Operations Manager, IBM SPSS Modeler, Palo Alto PA-5000 Series, Google Hybrid Cloud, Phantom, CapCut, F5 BIG-IP ASM, Oracle WebLogic, Veritas Alta, Gravitee.io, Broadcom IDMS, Dell iDRAC (Integrated Dell Remote Access Controller), VueJS, SailPoint, PingFederate, Radiant Logic, Weborama, Anthropic Claude, Check Point Next Generation Firewall, PeopleSoft CRM, VMware Horizon</v>
          </cell>
          <cell r="K825">
            <v>7160000000</v>
          </cell>
          <cell r="L825" t="str">
            <v>Other</v>
          </cell>
          <cell r="M825">
            <v>60000000</v>
          </cell>
          <cell r="N825">
            <v>44440</v>
          </cell>
          <cell r="O825">
            <v>4500000000</v>
          </cell>
          <cell r="Q825" t="str">
            <v>Peraton Inc. is a privately held American national security and technology company based in Reston, Virginia. Established in 2017, it has a legacy of over 125 years, originating from the government IT services division of Harris Corporation. With around 18,000 employees and more than 150 offices across the United States, Peraton generates approximately $7 billion in annual revenue.
The company provides a range of services in critical areas such as space, intelligence, cyber, defense, homeland security, and health. Peraton specializes in national security solutions, cybersecurity, systems integration, and mission-critical technology. It has grown through strategic acquisitions, including notable purchases of companies like Northrop Grumman's federal IT business and Perspecta. Peraton has secured significant contracts with U.S. federal agencies, including a $31.5 billion contract to modernize the FAA's Air Traffic Control System and a $2.69 billion contract from the Department of Homeland Security for cloud optimization services.</v>
          </cell>
          <cell r="R825">
            <v>2017</v>
          </cell>
        </row>
        <row r="826">
          <cell r="A826" t="str">
            <v>MEDITECH</v>
          </cell>
          <cell r="B826">
            <v>0</v>
          </cell>
          <cell r="C826">
            <v>4000</v>
          </cell>
          <cell r="D826" t="str">
            <v>information technology &amp; services</v>
          </cell>
          <cell r="E826" t="str">
            <v>http://www.meditech.com</v>
          </cell>
          <cell r="F826" t="str">
            <v>http://www.linkedin.com/company/meditech</v>
          </cell>
          <cell r="G826" t="str">
            <v>Canton</v>
          </cell>
          <cell r="H826" t="str">
            <v>Massachusetts</v>
          </cell>
          <cell r="I826" t="str">
            <v>it services &amp; it consulting, healthcare automation, healthcare patient portal, interoperability with hies, remote care solutions, mobile health, patient portal, ai-infused solutions, ai for care coordination, healthcare data security, regulatory compliance, health information technology, genomics, ai-powered documentation, healthcare digital transformation, analytics, healthcare technology, ai-powered patient communication, telehealth, cloud-based health records, clinical analytics, patient engagement apps, patient communication, healthcare user experience, services, population health, mobility solutions, workflow automation, healthcare collaboration, healthcare integration, healthcare scalability, genomics data integration, healthcare efficiency, precision medicine, digital transformation, care coordination, ai solutions, ai-driven clinical summaries, healthcare data exchange platforms, ambient listening, health records on iphone, ehr, precision medicine tools, healthcare security, ambient listening for documentation, healthcare data exchange, interoperability, ai for documentation automation, genomics integration, apple health records, data analytics, mobility, ai for risk stratification, predictive analytics in healthcare, virtual care, clinical decision support, healthcare innovation, google cloud partnership, healthcare interoperability, ai for discharge summaries, ai in care management, data security, health it services, operational efficiency, patient safety, cloud hosting, healthcare performance metrics, cloud-based ehr, healthcare workflow optimization, computer systems design and related services, ehr platform, medical records management, remote patient monitoring, big data for population health, revenue cycle, big data, healthcare it, healthcare analytics, ambient listening technology, revenue cycle management, healthcare mobility solutions, virtual care on demand, cloud-based clinical workflows, clinical documentation, healthcare reporting, healthcare compliance, healthcare automation tools, consulting, big data analytics, digital health, patient care, artificial intelligence, ai clinical tools, healthcare software, b2b, healthcare interoperability standards, patient engagement, cloud platform, clinical workflows, health data integration, predictive analytics, ai for clinical decision support, ambient listening for notes, cloud-based healthcare, ehr software, meditech expanse, cloud-based solutions, ambulatory analytics, telehealth solutions, patient connect, health records mobile access, mobile healthcare solutions, patient-centered care, user experience optimization, healthcare outcomes improvement, privacy and security in health it, cost management, ai-driven healthcare, cloud hosting services, subscription model ehr, patient-centric solutions, sustainable healthcare practices, value-based care, healthcare workflow automation, data surveillance solutions, healthcare it services, healthcare analytics dashboard, telemedicine solutions, healthcare system integration, clinical documentation solutions, healthcare data management, advanced reporting tools, healthcare predictive analytics, patient communication tools, healthcare staff efficiency, quality improvement in healthcare, cross-functional collaboration in healthcare, healthcare, information technology &amp; services, health, wellness &amp; fitness, internet, computer &amp; network security, cloud computing, enterprise software, enterprises, computer software, health care, hospital &amp; health care</v>
          </cell>
          <cell r="J826" t="str">
            <v>Salesforce, DynECT, Mailchimp Mandrill, Gmail, Google Apps, MailChimp SPF, Microsoft Office 365, Google Cloud Hosting, MailJet, Drupal, Jira, Atlassian Confluence, Atlassian Cloud, Salesforce Live Agent, Amazon SES, Hubspot, Slack, Vimeo, Typekit, Wistia, Google Tag Manager, Mobile Friendly, Apache, Ubuntu, JQuery 1.11.1, Remote, AI, Viewpoint, Mode, Dell EMC PowerScale, Rise, MEDITECH EHR, Handshake, REST, Microsoft Windows Server 2012, Google Cloud Platform, Terraform, Ansible, Citrix, , VMware ESXi, IBM Storage Area Network (SAN), Microsoft Active Directory Federation Services, Gem, Bing, .NET, Python, Node.js</v>
          </cell>
          <cell r="L826" t="str">
            <v>Venture (Round not Specified)</v>
          </cell>
          <cell r="N826">
            <v>45444</v>
          </cell>
          <cell r="O826">
            <v>376000000</v>
          </cell>
          <cell r="Q826" t="str">
            <v>MEDITECH, or Medical Information Technology, Inc., is a privately held healthcare software company based in Westwood, Massachusetts. Founded in 1969, it specializes in developing and supporting integrated electronic health record (EHR) systems and health information technology solutions for healthcare organizations worldwide. MEDITECH holds a significant share of the U.S. hospital EHR market and serves approximately 2,400 healthcare sites across the United States, Canada, and the United Kingdom.
The company offers a range of fully integrated applications, including its flagship product, MEDITECH Expanse, a web-based EHR platform that supports cloud deployment and mobile access. Other offerings include tools for point-of-care documentation, patient communication, and a secure health portal for patients. MEDITECH is also focused on developing AI-infused EHR solutions to enhance healthcare delivery and streamline workflows. The company has established partnerships with major tech firms and continues to evolve its services to meet the needs of diverse healthcare organizations.</v>
          </cell>
          <cell r="R826">
            <v>1969</v>
          </cell>
        </row>
        <row r="827">
          <cell r="A827" t="str">
            <v>Veterans United Home Loans</v>
          </cell>
          <cell r="B827">
            <v>0</v>
          </cell>
          <cell r="C827">
            <v>5000</v>
          </cell>
          <cell r="D827" t="str">
            <v>financial services</v>
          </cell>
          <cell r="E827" t="str">
            <v>http://www.veteransunited.com</v>
          </cell>
          <cell r="F827" t="str">
            <v>http://www.linkedin.com/company/veteransunited</v>
          </cell>
          <cell r="G827" t="str">
            <v>Columbia</v>
          </cell>
          <cell r="H827" t="str">
            <v>Missouri</v>
          </cell>
          <cell r="I827" t="str">
            <v>va home loans, veterans united foundation, home buying process, va loan funding fee calculator, mortgage, veteran homeownership, other nondepository credit intermediation, residual income requirement, credit requirements, va loan for first-time buyers, financial education, veteran credit counseling, loan limits, va loan for second homes, va loan refinancing, loan types, lighthouse program, va loan for multi-unit properties, refinancing options, customer service, low interest va loans, loan process, va loan rates, home loans, military spouse eligibility, interest rates, va loan reuse, homeownership, va loan for rural properties, military families, homeownership assistance, va loan benefits, refinancing, flexible credit guidelines, remote mortgage services, home buying, home financing, veterans, mortgage lender, va loan process, va loan for disabled veterans, mortgage calculator, military service documentation, loan application, veteran financial aid, loan limit calculator, community involvement, community support, energy-efficient mortgage, online application, no pmi, nonprofit support, veteran financial literacy, veteran mortgage, homeownership grants, military service verification, loan preapproval, loan origination, veteran support, financial services, veteran loan reuse, veteran home loan assistance, mortgage application, va loan eligibility, online mortgage platform, digital mortgage platform, veteran mortgage refinancing, loan officers, credit building, loan tracking, refinance loans, loan servicing, customer reviews, va jumbo loans, veteran homeownership grants, b2c, loan approval, loan funding fee, loan closing, services, zero down payment, va loan for manufactured homes, irrrl refinance, customer support, va loan calculator, first-time homebuyers, affordability calculator, veteran mortgage education, va homebuying course, veteran community, military mortgage benefits, military homebuying, military discounts, va loans, loan eligibility, va loan for surviving spouses, va loan for energy improvements, loan approval process, loan closing process, online mortgage services, credit score, mortgage solutions, mortgage lending, real estate, loan eligibility verification, loan options, loan application process, veteran loan eligibility check, cash-out refinance, military homebuyers, no down payment, lower interest rates, competitive mortgage rates, va refinancing, homebuying process, military veterans, va funding fee, applying for a va loan, residual income, credit score requirements, home loan specialists, streamlined refinancing, real estate for veterans, va homebuying education, home loan quotes, customer satisfaction, mortgage calculators, va loan entitlements, residential properties, loan applications, purchase loans, energy efficient mortgage, va loan limits, loan management, property financing, mortgage servicing, real estate loans, disability compensation, online loan application, military family loans, home buying resources, mortgage interest rates, va approved lender, home equity, loan originators, financial education for veterans, home buyer assistance, e-commerce, finance, education, non-profit, construction &amp; real estate, consumer internet, consumers, internet, information technology &amp; services, nonprofit organization management, mortgage brokers, real estate services</v>
          </cell>
          <cell r="J827" t="str">
            <v>Akamai, Route 53, Amazon SES, Microsoft Office 365, Amazon AWS, Cloudflare DNS, CloudFlare Hosting, Mixpanel, Atlassian Cloud, Zapier, StackAdapt, The Trade Desk, ActiveProspect, Workday, Marketo, Slack, PHP, MySQL, HTML Pro, CSS, Javascript, Kubernetes, Azure Linux Virtual Machines, RabbitMQ, Elasticsearch, Cisco Unified Intelligence Center, Apache Kafka, Camunda, Smartsheet, Monday.com, dotloop, ServiceNow, Concur, .NET, C#, Angular, TypeScript, Excel4Apps, Google AdWords Conversion, Gem, Twilio, Airship, Micro Focus ArcSight, SAP Concur, DotNetNuke, Wireshark, Amazon Managed Streaming for Apache Kafka (Amazon MSK), SQL, Snowflake, Tableau</v>
          </cell>
          <cell r="O827">
            <v>774680000</v>
          </cell>
          <cell r="P827">
            <v>3</v>
          </cell>
          <cell r="Q827" t="str">
            <v>Veterans United Home Loans is a full-service mortgage lender based in Columbia, Missouri. Founded in 2002 by brothers Brant and Brock Bukowsky, the company specializes in VA loans for veterans and military families, while also offering conventional, FHA, and USDA mortgages, along with refinancing options. It has become the nation's largest VA lender, financing $19.29 billion in VA loan volume in 2024 and closing over 500,000 VA loans to date.
With a workforce of over 4,300 employees and 28 offices across more than 20 states, Veterans United is licensed to operate in all 50 states and Washington, D.C. The company is committed to helping military families achieve homeownership and offers a free financial training service called the Lighthouse Program to assist borrowers in qualifying for loans. Additionally, Veterans United supports veterans through its foundation, which has donated over $50 million to various military charities and initiatives.</v>
          </cell>
          <cell r="R827">
            <v>2002</v>
          </cell>
        </row>
        <row r="828">
          <cell r="A828" t="str">
            <v>Tryfacta, Inc.</v>
          </cell>
          <cell r="B828">
            <v>0</v>
          </cell>
          <cell r="C828">
            <v>4000</v>
          </cell>
          <cell r="D828" t="str">
            <v>staffing &amp; recruiting</v>
          </cell>
          <cell r="E828" t="str">
            <v>http://www.tryfacta.com</v>
          </cell>
          <cell r="F828" t="str">
            <v>http://www.linkedin.com/company/tryfactainc</v>
          </cell>
          <cell r="G828" t="str">
            <v>Pleasanton</v>
          </cell>
          <cell r="H828" t="str">
            <v>California</v>
          </cell>
          <cell r="I828" t="str">
            <v>technology services, platform as a service, healthcare solutions, infrastructure as a service, software as a service, recruitment services, cloud migration, staffing, payrolling, business process management, defense logistics it, client portfolio, government contracts, client satisfaction, workforce optimization, staffing and recruitment, ai staffing solutions, cybersecurity, data analytics, healthcare industry, inventory management, government, it tools, government agencies, contingent workforce management, healthcare staffing, javascript, public sector, it consulting, modern it technologies, cloud consulting, artificial intelligence, b2b, government it solutions, digital tools, automation, cloud implementation, regulatory compliance, it consulting services, workforce development in government, managed service provider, strategic growth, healthcare it, workforce management, automation technology, computer systems design and related services, diversity owned business, ai-powered staffing, revenue, html, public sector solutions, inclusive business practices, intelligent automation, government cybersecurity solutions, public sector workforce solutions, consulting, staffing solutions, military and defense contracts, services, public sector workforce optimization, public sector it, government cybersecurity, marketing automation, government contracting, public sector workforce, digital transformation, diversity certifications in it, public sector digital transformation, software development, talent recruitment, public sector cloud migration, fortune 100, healthcare staffing during covid-19, military it services, technology solutions, information technology and services, contingent labor, diversity certifications, technology-driven services, talent acquisition, employee base, payroll services, client solutions, strategic workforce solutions, contract staffing, direct hire, placement services, contract to hire, statement of work, executive hiring, janitorial services, web applications, infrastructure services, cybersecurity solutions, sustainability consulting, public sector staffing, federal government staffing, software and platform integration, recruiting solutions, diverse workforce management, human resources services, quality engineering services, cloud computing solutions, ui/ux design services, brand identity development, tech consulting, project management services, temporary staffing solutions, onboarding services, workforce planning, remote workforce management, employee benefits administration, risk management services, integrated staffing solutions, human capital management, job placement services, skill assessment services, compliance management, talent pipeline development, operational efficiency solutions, cost reduction strategies, vendor management services, business advisory services, job market analysis, healthcare, non-profit, paas, cloud computing, enterprise software, enterprises, computer software, information technology &amp; services, saas, management consulting, marketing &amp; advertising, facilities services, human resources, health care, health, wellness &amp; fitness, hospital &amp; health care, nonprofit organization management</v>
          </cell>
          <cell r="J828" t="str">
            <v>Cloudflare DNS, Rackspace MailGun, Outlook, Microsoft Office 365, JobDiva, Webflow, Slack, Mobile Friendly, Google Font API, Google Tag Manager, Remote, AI, Docker, Micro</v>
          </cell>
          <cell r="O828">
            <v>57000000</v>
          </cell>
          <cell r="Q828" t="str">
            <v>Tryfacta, Inc. is a global provider of staffing, technology consulting, and professional services. Founded in 1996, the company specializes in talent acquisition, AI, cybersecurity, cloud solutions, and healthcare operations. Headquartered in Pleasanton, California, Tryfacta employs around 4,000 people and reported $57 million in revenue for 2024. It is recognized as a Minority Owned Business Enterprise (MBE) with over 40 diversity certifications across 28 states.
The company offers strategic staffing and consulting solutions across various sectors, including healthcare, technology, and government. Its consulting services focus on AI, cybersecurity, cloud solutions, and healthcare operations management. Tryfacta has established partnerships with major technology firms like IBM, AWS, and Google, enabling it to deliver innovative solutions. The company serves a diverse clientele, including Fortune 100 companies and government agencies, and maintains 185 active contracts to support its operations.</v>
          </cell>
          <cell r="R828">
            <v>1996</v>
          </cell>
        </row>
        <row r="829">
          <cell r="A829" t="str">
            <v>Full Potential Solutions</v>
          </cell>
          <cell r="B829">
            <v>0</v>
          </cell>
          <cell r="C829">
            <v>3000</v>
          </cell>
          <cell r="D829" t="str">
            <v>outsourcing/offshoring</v>
          </cell>
          <cell r="E829" t="str">
            <v>http://www.fpsinc.com</v>
          </cell>
          <cell r="F829" t="str">
            <v>http://www.linkedin.com/company/fullpotentialsolutions</v>
          </cell>
          <cell r="G829" t="str">
            <v>Waltham</v>
          </cell>
          <cell r="H829" t="str">
            <v>Massachusetts</v>
          </cell>
          <cell r="I829" t="str">
            <v>product development, mutichannel business outsourcing solutions, live chat, sales, analytics, voice, bpo, data analytics, omnichannel, email, intelligent ivr, outsourcing &amp; offshoring consulting, customer insights, customer feedback analysis, customer support ai tools, workforce management, ai-driven conversations, employee engagement, customer data integration, customer support saas, customer support training, customer experience services, customer data platform, conversion optimization, ai technology, customer support performance analytics, performance-based outsourcing, customer experience, lead generation, voice &amp; text support, customer experience optimization, business process outsourcing (bpo), customer journey analytics, customer retention &amp; ltv, analytics &amp; data science, operational efficiency, customer support quality assurance, customer support automation, services, customer acquisition, customer retention, information technology, customer engagement tech stack, performance metrics, customer support solutions, omnichannel communication, customer experience strategy, collection agencies, ai customer support, customer engagement, data-driven decision making, b2b, customer segmentation, ai chatbots, customer satisfaction, business intelligence, customer lifecycle management, customer support workforce optimization, contact center, omnichannel cx, employee premium compensation, business process outsourcing, customer journey, customer experience (cx), customer loyalty programs, omnichannel engagement, customer care, lifetime value, data integration, performance optimization, back office support, executive assistance, customer interaction, technology solutions, real-time analytics, employee satisfaction, cross-sell, upsell, high-volume processing, data-driven decisions, virtual agents, call center operations, client satisfaction, performance measurement, service desk solutions, chat support, social media moderation, bpo services, scalable solutions, nurturing leads, voice and text communication, customer support, self-service solutions, training and coaching, continuous improvement, remote customer support, segmented contact strategy, client relationships, staff retention, cost reduction, client objectives, saas, b2c, information technology &amp; services, outsourcing/offshoring, marketing &amp; advertising, financial services, enterprise software, enterprises, computer software</v>
          </cell>
          <cell r="J829" t="str">
            <v>Route 53, Gmail, Google Apps, Microsoft Office 365, Google Cloud Hosting, Atlassian Cloud, iCIMS, Slack, Facebook Login (Connect), Mobile Friendly, Varnish, Wix, Google Tag Manager, Multilingual, New Relic, Google Font API, Nginx, Complex Media Network, Q, Microsoft Office, Google Workspace, Genesys Cloud CX Platform</v>
          </cell>
          <cell r="O829">
            <v>348000000</v>
          </cell>
          <cell r="Q829" t="str">
            <v>Full Potential Solutions (FPS) is a performance-based Business Process Outsourcing (BPO) services provider based in Kansas City, Missouri, with operations in Waltham, MA, India, Colombia, and the Philippines. Founded in 2017, FPS employs between 500-999 professionals globally, supported by over 4,000 trained agents.
FPS specializes in customer experience (CX) solutions across various channels, including voice, email, and live chat support. Their services encompass customer acquisition, sales support, technical assistance, and back office solutions. The company utilizes AI technology and analytics to enhance the capabilities of human agents, focusing on operational efficiency and maximizing customer lifetime value. FPS is committed to a values-based approach, emphasizing integrity, excellence, accountability, and grace, while also prioritizing employee development and well-being. With an annual revenue of approximately $140.5 million, FPS serves large brands, aiming to improve customer engagement and reduce acquisition costs.</v>
          </cell>
          <cell r="R829">
            <v>2017</v>
          </cell>
        </row>
        <row r="830">
          <cell r="A830" t="str">
            <v>W. R. Berkley Corporation</v>
          </cell>
          <cell r="B830">
            <v>0</v>
          </cell>
          <cell r="C830">
            <v>8700</v>
          </cell>
          <cell r="D830" t="str">
            <v>insurance</v>
          </cell>
          <cell r="E830" t="str">
            <v>http://www.berkley.com</v>
          </cell>
          <cell r="F830" t="str">
            <v>http://www.linkedin.com/company/wrberkleycorporation</v>
          </cell>
          <cell r="G830" t="str">
            <v>Greenwich</v>
          </cell>
          <cell r="H830" t="str">
            <v>Connecticut</v>
          </cell>
          <cell r="I830" t="str">
            <v>insurancerelated services, property &amp; casualty insurance &amp; insurancerelated services, property &amp; casualty insurance, property-casualty insurers, finance, reinsurance carriers, client-focused service, government, underwriting expertise, tailored risk solutions, market volatility navigation, global insurance, decentralized business model, risk transfer, non-profit, risk assessment, insurance, financial stability, insurance innovation, insurance company, insurance industry, insurance business, specialty reinsurance, insurance partnerships, global presence, real estate, specialty markets, tailored insurance solutions, claims management, reinsurance services, customer service, commercial lines insurance, insurance acquisitions, global specialty insurance, marine insurance, insurance solutions provider, services, insurance operations, employee benefits, innovation, niche market insurance, regional coverage, high-net-worth insurance, reinsurance, insurance risk management, property and casualty, fortune 500 company, industry expertise, customized risk management, risk management, b2b, specialized insurance, construction, insurance solutions, insurance services, insurance market growth, regional insurance expertise, financial services, specialty insurance, industry-specific risk solutions, manufacturing, professional liability, decentralized insurance units, market expansion, insurance market, industry-focused underwriting, industry-specific coverage, insurance provider, insurance and reinsurance, cyber insurance, business insurance, personal lines insurance, accident insurance, health insurance, workers compensation, general liability insurance, professional liability insurance, cyber liability insurance, property insurance, excess &amp; surplus insurance, surety insurance, management liability insurance, agribusiness insurance, cannabis insurance, collectibles insurance, construction insurance, environmental insurance, healthcare insurance, hospitality insurance, life sciences insurance, public entity insurance, transportation insurance, technology insurance, inland marine insurance, ocean marine, product liability insurance, crime and fidelity insurance, umbrella insurance, risk management services, independent agents, insurance distribution partners, insurance underwriting, insurance claims processing, insurance policy management, customer service in insurance, industry-specific insurance solutions, financial institutions insurance, non-profit insurance solutions, retail and wholesale insurance, educational institutions insurance, high-value insurance, specialized insurance products, commercial auto insurance, business owners package policies, specialized knowledge in insurance, insurance expertise across industries, distribution, nonprofit organization management, mechanical or industrial engineering</v>
          </cell>
          <cell r="J830" t="str">
            <v>CloudFlare CDN, Microsoft Office 365, CloudFlare Hosting, Mailchimp Mandrill, Pardot, iCIMS, Slack, Facebook Login (Connect), Google Analytics, Google Maps, Google Maps (Non Paid Users), Facebook Widget, Google Plus, BugHerd, Media.net, Google Font API, Drupal, reCAPTCHA, Woo Commerce, WordPress.org, Bootstrap Framework, Google Tag Manager, Cloudinary, Vimeo, YouTube, DoubleClick, Varnish, Mobile Friendly, Typekit, Facebook Custom Audiences, ASP.NET, Ruxit, AI, Sigma, FireMon Asset Manager, Spark, CallMiner Eureka, Microsoft Power Automate, Microsoft 365, Microsoft Power Platform, Copilot, Hornetsecurity Spam and Malware Protection, Genesys, Node.js, AWS SDK for JavaScript, Python, SQL, Umbraco, IAPPS, Security, UltraEdit, Dell iDRAC (Integrated Dell Remote Access Controller), LexisNexis, ServiceNow, Jira, React, Next.js, Tailwind, Jest, GraphQL, Microsoft Teams Rooms, LexisNexis Bridger Insight XG, Ning, Salesforce CRM Analytics, Mode, TouchBistro, Microsoft Teams, Google AdWords Conversion, Excel4Apps, Outlook, Confluence, .NET</v>
          </cell>
          <cell r="L830" t="str">
            <v>Other</v>
          </cell>
          <cell r="N830">
            <v>45992</v>
          </cell>
          <cell r="O830">
            <v>14705530000</v>
          </cell>
          <cell r="Q830" t="str">
            <v>W. R. Berkley Corporation is a prominent American commercial lines property and casualty insurance holding company based in Greenwich, Connecticut. Founded in 1967 by William R. Berkley, the company has grown into one of the largest insurers in the United States, operating nearly 60 businesses worldwide. It is ranked 397th on the Fortune 500 and reported $7.7 billion in annual revenue as of 2017.
The company utilizes a decentralized underwriting model, allowing local underwriters to make decisions that respond quickly to market changes. W. R. Berkley specializes in commercial insurance and reinsurance, offering products such as excess liability, professional liability, bespoke property insurance, and specialty commercial underwriting. Its geographic presence spans the United States, the United Kingdom, Europe, South America, and beyond, with significant international expansion in the 2000s. William R. Berkley serves as Executive Chairman, while W. Robert Berkley, Jr. is the President and CEO.</v>
          </cell>
          <cell r="R830">
            <v>1967</v>
          </cell>
        </row>
        <row r="831">
          <cell r="A831" t="str">
            <v>48forty Solutions</v>
          </cell>
          <cell r="B831">
            <v>0</v>
          </cell>
          <cell r="C831">
            <v>6100</v>
          </cell>
          <cell r="D831" t="str">
            <v>packaging &amp; containers</v>
          </cell>
          <cell r="E831" t="str">
            <v>http://www.48forty.com</v>
          </cell>
          <cell r="F831" t="str">
            <v>http://www.linkedin.com/company/48forty</v>
          </cell>
          <cell r="G831" t="str">
            <v>Houston</v>
          </cell>
          <cell r="H831" t="str">
            <v>Texas</v>
          </cell>
          <cell r="I831" t="str">
            <v>retail services, shipping supplies, pallet supply, warehouse services, online account management, pallet retrieval, new pallets, pallets, dunnage, pallet sorting, pallet repair, custom pallets, packaging supplies, recycled pallets, total pallet management, onsite services, pallet recycling, crating, supply chain resilience, pallet lifecycle tracking, recycling process automation, asset tracking, customer support, pallet logistics, logistics automation, supply chain circularity, automated pallet handling, pallet lifecycle management, inventory management, sustainable packaging, sustainability, services, environmental stewardship, sfi-certified recycled pallets, sustainability reporting, pallet safety standards, warehouse integration, food and beverage, pallet reuse programs, pallet waste diversion, sustainable logistics solutions, pallet safety, supply chain logistics, pallet recycling certification, logistics technology, pallet sustainability, eco-friendly pallets, environmental compliance, pallet repair and reuse, pallet management technology, cost-effective logistics, green logistics, retail pallet management, data insights, circular economy, supply chain visibility, digital supply chain, supply chain data, supply chain optimization, fleet operations, retail, transportation management, end-to-end pallet solutions, customer-centric solutions, inventory management system, pallettrax, retail pallet services, pallet asset tracking, environmental impact, carbon footprint management, asset management, market expansion, pallet recycling plants, pallet lifecycle extension, north american network, technology platform, pallettrax platform, recycling facilities, transportation &amp; logistics, asset-based logistics, fleet management software, logistics solutions, reverse logistics, fleet logistics, sustainable supply chain practices, real-time tracking, supply and demand analytics, general warehousing and storage, operational efficiency, pallet industry leader, acquisition strategy, pallet lifecycle, supply chain environmental impact, cost efficiency, supply chain analytics, innovation, automated logistics, supply chain transparency, pallet waste reduction, pallet management software, market growth, customer service, cost reduction, b2b, environmental sustainability, pallet tracking, manufacturing, asset-based services, distribution, customer experience, onsite pallet services, logistics network, environmental impact reduction, carbon emissions management, supply chain efficiency, north america, inventory control, digital logistics, pallet management, circular supply chain, fleet management, end-to-end solutions, sfi certification, logistics services, transportation services, quality assurance, cost-effective solutions, pallet network, national capabilities, local expertise, asset-based service, automated processes, supplier partnerships, compliance testing, safety programs, training and education, waste reduction, materials handling, digital management solutions, pallet specifications, innovation in logistics, just-in-time delivery, carbon footprint reduction, partnership development, resource conservation, pallet sourcing, pallet distribution, supply chain sustainability, pallet design, inventory visibility, freight handling, consumer_products_retail, transportation_logistics, environmental services, renewables &amp; environment, food &amp; beverages, consumer goods, consumers, mechanical or industrial engineering</v>
          </cell>
          <cell r="J831" t="str">
            <v>Sendgrid, Outlook, Cloudflare DNS, Microsoft Office 365, CloudFlare Hosting, Amazon AWS, Gmail, Google Apps, ADP Workforce Now, Greenhouse.io, Salesforce, Hubspot, Slack, Google Tag Manager, Google Font API, Mobile Friendly, Facebook Login (Connect), Facebook Widget, Linkedin Widget, Linkedin Login, Remote, Gem, ISA Web Publishing Load Balancer, Board, Altair Radioss, IfByPhone, SAP Ariba Platform, Taulia, Dun &amp; Bradstreet, Microsoft Excel, Electron, BriteVerify, OneTrust Tech Risk &amp; Compliance, Microsoft Office</v>
          </cell>
          <cell r="L831" t="str">
            <v>Merger / Acquisition</v>
          </cell>
          <cell r="M831">
            <v>0</v>
          </cell>
          <cell r="N831">
            <v>45078</v>
          </cell>
          <cell r="O831">
            <v>651000000</v>
          </cell>
          <cell r="Q831" t="str">
            <v>48forty Solutions is North America's largest pallet management services company, offering comprehensive pallet solutions that include supply, retrieval, recycling, and onsite services. Founded in 1992 and headquartered in Alpharetta, Georgia, the company operates a network of over 270 facilities, employing between 5,001 and 10,000 people. With reported revenue of approximately $709.1 million, 48forty Solutions serves nearly 4,000 customers across various industries, including consumer goods, manufacturing, retail, and logistics.
The company specializes in sustainable supply chain services, focusing on pallet recycling, remanufacturing, and reverse logistics. Its offerings include new and recycled pallets, custom pallets and crates, and a range of onsite services such as pallet sortation, repair, and Total Pallet Management. 48forty Solutions also provides managed inventory and wood packaging design, all supported by a private fleet of over 8,000 trailers and tractors. The company emphasizes quality, just-in-time delivery, and efficient logistics to optimize warehouse operations for its clients.</v>
          </cell>
          <cell r="R831">
            <v>1992</v>
          </cell>
        </row>
        <row r="832">
          <cell r="A832" t="str">
            <v>Westlake</v>
          </cell>
          <cell r="B832">
            <v>0</v>
          </cell>
          <cell r="C832">
            <v>16000</v>
          </cell>
          <cell r="D832" t="str">
            <v>chemicals</v>
          </cell>
          <cell r="E832" t="str">
            <v>http://www.westlake.com</v>
          </cell>
          <cell r="F832" t="str">
            <v>http://www.linkedin.com/company/westlake-corporation</v>
          </cell>
          <cell r="G832" t="str">
            <v>Houston</v>
          </cell>
          <cell r="H832" t="str">
            <v>Texas</v>
          </cell>
          <cell r="I832" t="str">
            <v>styrene, monomers, polymers, olefins, pvc resin, polyvinylchloride, chemicals manufacturing, polyethylene, caustic soda, vinyls, pvc pipe, petrochemicals, chloralkali, chemicals, building products, major chemicals, industrials, chemical manufacturing, renewable energy use, packaging industry, supply chain management, packaging materials, landscape edging, pvc wire and cable, sustainable materials, lldpe, specialty resins, europe, custom compounds, north american operations, wind turbine composites, recycled plastics, healthcare, pvc film applications, recycling initiatives, global supplier, recycled polymers, market leader, pvc window components, pvc fence, market expansion, polymer manufacturing, chemical engineering, international manufacturing, petrochemical industry, sustainability, manufacturing, innovation, building materials, international operations, product development, environmental sustainability, construction products, automotive parts, operational efficiency, pvc, chemical production, consumer electronics, recycling, product quality control, innovation in polymers, siding, water infrastructure, ldpe, b2b, pvc fittings, vertical integration, consumer goods, strategic acquisitions, asia, office mats, growth strategy, packaging, polymer science, ethylene, carbon reduction initiatives, water treatment chemicals, polymer production, plastics, sustainable products, sustainable manufacturing, automotive, water treatment, automotive industry, global logistics, research and development, product innovation, pvc garden accessories, environmental stewardship, automotive interior plastics, pvc household fixtures, pvc automotive trim, roofing, hdpe, product portfolio diversification, environmental compliance, industrial chemicals, pvc food-grade bottles, process optimization, pvc decking, automotive components, petrochemical products, pvc film, food packaging films, marine dock edging, pvc insulation tapes, pvc medical labels, resin and synthetic rubber manufacturing, industrial applications, pvc compounds, medical device plastics, north america, customer service, medical devices, global supply chain, advanced petrochemical technologies, construction industry, supply chain, global manufacturing, customer service excellence, construction materials, large-scale production, chlor-alkali, epoxy, water solutions, healthcare products, food packaging, housing materials, infrastructure solutions, automotive compounds, pipe and fittings, wastewater treatment, chemical derivatives, detergents, solar panel encapsulation, greenhouse sheeting, consumer safety, performance materials, essential chemicals, resilient infrastructure, safety codes, career opportunities, community engagement, investor relations, company governance, quality assurance, innovative solutions, safety data sheets, certifications, product performance, market leadership, finance, distribution, consumer_products, industrial, logistics &amp; supply chain, health care, health, wellness &amp; fitness, hospital &amp; health care, environmental services, renewables &amp; environment, mechanical or industrial engineering, consumers, hardware, shipping, research &amp; development, financial services</v>
          </cell>
          <cell r="J832" t="str">
            <v>DNS Made Easy, Microsoft Office 365, Amazon AWS, Outlook, Drupal, Citrix, Sophos, Slack, Salesforce, DoubleClick, reCAPTCHA, Google Analytics, Woo Commerce, Facebook Widget, Bootstrap Framework, Apache, Facebook Custom Audiences, Wix, Google Tag Manager, Histats, Gravity Forms, Google AdSense, Shopify, Vimeo, Mobile Friendly, Google Maps (Non Paid Users), AngularJS, Google Maps, Typekit, YouTube, Google translate API, WordPress.org, Google Font API, Facebook Login (Connect), Remote, AC500 PLC, eMaint CMMS, JD Edwards, Kinaxis RapidResponse, SAP, DC Storm, Awin, Azure Blueprints, FRAC Pumps, Microsoft Office, SS&amp;C, Tor, AWS Transit Gateway, Amazon EC2, NetApp ONTAP Data Management, Blackline, DocuSign, Wasp Barcode, 24-7 Media, Oracle JDeveloper, Workday, Microsoft PowerPoint, CONTROL, AVEVA InTouch HMI, Micro, Amazon AMS, LabWare LIMS, Ning, npm, Aspen, OSIsoft PI, Aspen InfoPlus.21, , Microsoft Power Apps, Microsoft Power Automate, DATAVERSE LTD, PowerBI Tiles, SharePoint, Microsoft PowerShell, Microsoft SQL Server Reporting Services, Azure Data Lake Analytics, Microsoft Power Platform, Microsoft 365, Cority Platform, Microsoft Windows Server 2012, Akamai CDN Solutions, Infoblox DHCP, Microsoft Distributed File System (DFS), Turn, Siemens SIMATIC HMI (Human Machine Interface), Agilent SLIMS, Gem, Cisco TelePresence Management Suite (TMS), Lansweeper, Backblaze Computer Backup, CAT, ICP, FactoryTalk View, .NET, OMRON SOFTWARE, PowerFlex, RSLogix, Siemens PROFIBUS, Siemens SIMATIC STEP 7, JD Edwards World, ISA Web Publishing Load Balancer, Quip, MercuryGate TMS, SAP Business Planning and Consolidation (BPC), Dassault SOLIDWORKS, Mastercam, 3M Codefinder, Datadog Cloud SIEM, Fiix CMMS, Wider Planet, Air, Atex, Compressor, Kofax Capture, AVImark Rapport, Excel4Apps, Microsoft Dynamics, Crowdsignal, AT&amp;T, SentenceTransformers, Aruba CX Switches, Basis, C-Link, Canto, ABBYY FlexiCapture SDK, ReportsNow, Analyzer, Electron, GAS, Less, AudienceScience, Cision, AMP, Oxid, Meshmixer, OpenText, SAP Plant Maintenance, SAP Master Data Governance (MDG), mabl, Siemens SIMATIC S7, GE Meridium, accessiBe, Microsoft Excel, Google AdWords Conversion, React, NEC, blend, Aspen Flare System Analyzer, Rise, Posit, GEP, GRIN, Mag+, TSYS, LogIC, Spiceworks IP Scanner, Postpresso, TapClicks, AVEVA Historian, Adjust, Brocade Switches, AutoCAD, Cincopa, Intel, S&amp;P Capital IQ Pro, Microsoft Active Directory Federation Services, Concur, ADP, AWS Nitro Enclaves Developer AMI, Power BI Documenter, Workday Prism Analytics, Olo, SAP S/4HANA, Moldflow, enablon, OneTrust Tech Risk &amp; Compliance, RevID by Streamline Health</v>
          </cell>
          <cell r="K832">
            <v>920588237</v>
          </cell>
          <cell r="L832" t="str">
            <v>Debt Financing</v>
          </cell>
          <cell r="M832">
            <v>750000000</v>
          </cell>
          <cell r="N832">
            <v>45962</v>
          </cell>
          <cell r="O832">
            <v>11170000000</v>
          </cell>
          <cell r="Q832" t="str">
            <v>Westlake Corporation is an international manufacturer and supplier of petrochemicals, polymers, and fabricated building products. Founded in 1986 by T. T. Chao, the company began with the acquisition of a polyethylene plant in Lake Charles, Louisiana. It operates mainly in two segments: Olefins and Vinyls. Westlake is the largest producer of low-density polyethylene (LDPE) in the United States and has integrated production of vinyls and polyvinyl chloride (PVC) building products. The company is also recognized among the Forbes Global 2000.
Westlake has expanded through acquisitions and facility growth, including significant milestones such as the acquisition of German PVC producer Vinnolit and the purchase of U.S. chlor-alkali producer Axiall. The company also formed Westlake Chemical Partners to manage its ethylene production facilities. Its operations include producing ethylene, LDPE, PVC, and related chemicals, with facilities located in Louisiana, Kentucky, and Texas.</v>
          </cell>
          <cell r="R832">
            <v>1986</v>
          </cell>
        </row>
        <row r="833">
          <cell r="A833" t="str">
            <v>Stewart Title</v>
          </cell>
          <cell r="B833">
            <v>0</v>
          </cell>
          <cell r="C833">
            <v>6800</v>
          </cell>
          <cell r="D833" t="str">
            <v>insurance</v>
          </cell>
          <cell r="E833" t="str">
            <v>http://www.stewart.com</v>
          </cell>
          <cell r="F833" t="str">
            <v>http://www.linkedin.com/company/stewarttitle</v>
          </cell>
          <cell r="G833" t="str">
            <v>Houston</v>
          </cell>
          <cell r="H833" t="str">
            <v>Texas</v>
          </cell>
          <cell r="I833" t="str">
            <v>escrow services, real estate services, title insurance, financial services, finance, specialty insurers, community engagement, title insurance in mexico and uk, international title services, international markets, international title underwriting, b2b, industry awards, title insurance data security, title insurance risk assessment tools, title search automation, title insurance providers, title insurance policy administration, title insurance risk mitigation tools, international title insurance markets, title insurance underwriting services, title insurance underwriting, title insurance for lenders, services, global title insurance, title insurance policy issuance software, title insurance in asia, title search, title insurance claims management systems, property ownership protection, asset management, public land records digitization, residential real estate, cross-border transactions, homebuyers services, real estate professionals, title insurance document management, lenders services, b2c, title abstracting, corporate culture, compliance, customer service, public land records, title and closing services, title plant software development, global land records modernization, title insurance risk analysis, title insurance policy management software, land records management, title policy issuance, title insurance industry innovation, international real estate, title insurance market expansion, sustainability initiatives, title insurance for commercial real estate, government, land records software, title insurance in mexico, title insurance underwriting technology, title underwriting, title search and examination, title insurance solutions, title policy customization, customer-centric approach, title insurance for international clients, title insurance technology integration, real estate transaction support, innovative technology, real estate, title insurance for residential real estate, title insurance digital transformation, title insurance compliance, direct insurance (except life, health, and medical) carriers, insurance, title insurance policy management, customer experience, cross-border real estate transactions, title insurance claims, title insurance technology, title insurance for homebuyers, title insurance claims processing, settlement services, title escrow, security, title insurance industry awards, land records modernization, title insurance for investors, title insurance risk assessment, financial strength, risk mitigation, title plant software, commercial real estate, market leadership, title insurance compliance standards, title insurance industry, title insurance technology platforms, title risk management, title policy, title insurance in europe, title insurance for foreign investors, technology solutions, title insurance claims management, title insurance and escrow integration, real estate closing services, underwriting services, home buyer resources, home seller resources, real estate agent tools, commercial title insurance, remote online notarization, wire fraud protection, educational resources, market insights, claim services, property title search, digital closing options, agent training, real estate compliance, loan origination, appraisal management, multifamily transactions, multistate transactions, realtor solutions, real estate industry trends, technology integration, business solutions, marketing resources, national coverage, trusted provider network, claims counsel, real estate lenders, commercial property services, business growth support, customer360 mindset, wire fraud guarantee, real estate calculators, local market expertise, customizable marketing platforms, property insurance solutions, estate settlement, agent partnerships, real estate transaction guidance, creative solutions, home builder services, remote earnest money deposits, educational webinars, legal</v>
          </cell>
          <cell r="J833" t="str">
            <v>Cloudflare DNS, Microsoft Office 365, Microsoft Azure Hosting, Microsoft Application Insights, OneTrust, Workday, Omniture (Adobe), Slack, Salesforce, Multilingual, Google Analytics, Mobile Friendly, Google Tag Manager, Workday Recruit, YouTube, Google Font API, Varnish, Hach WIMS, ResWare, OpenText ECM in the Cloud, Claude, GitHub Copilot, Microsoft Excel, , Workday Adaptive Planning, Mode, , Salesforce CRM Analytics, AI, Camunda, Canva, Adobe InDesign, Microsoft Project, Microsoft Teams Rooms, SharePoint, webMethods Integration Server, Software AG Universal Messaging, Terracotta Ehcache, API Gateway, Power BI Documenter, Microsoft SQL Server Reporting Services, Azure Analysis Services, Microsoft Power Apps, Microsoft Power Automate, Lua, CaptivateIQ, Webex, Webex Contact Center, Intel, LogicMonitor, ServiceNow, Cisco Meraki SD-WAN, Microsoft Graph, Microsoft PowerShell, Lawson Software, monday CRM, Workfront</v>
          </cell>
          <cell r="K833">
            <v>750000000</v>
          </cell>
          <cell r="L833" t="str">
            <v>Debt Financing</v>
          </cell>
          <cell r="M833">
            <v>300000000</v>
          </cell>
          <cell r="N833">
            <v>45931</v>
          </cell>
          <cell r="O833">
            <v>2921681000</v>
          </cell>
          <cell r="P833">
            <v>32</v>
          </cell>
          <cell r="Q833" t="str">
            <v>Stewart Title is a prominent global title insurance underwriter and real estate services company, established in 1893 in Galveston, Texas. As a subsidiary of Stewart Information Services Corp., it is headquartered in Houston and employs over 7,000 people across nearly a dozen countries. The company has a rich history, having pioneered title insurance in Texas and expanded its operations significantly over the years.
Stewart Title specializes in title insurance and related real estate services for both residential and commercial transactions. Its offerings include escrow and settlement services, mortgage services, and post-closing solutions. The company supports a wide range of clients, including homebuyers, real estate professionals, mortgage lenders, and title agencies, through a robust network of policy-issuing offices. Stewart is committed to innovation and customer satisfaction, focusing on technology and superior underwriting to enhance the real estate transaction experience.</v>
          </cell>
          <cell r="R833">
            <v>1893</v>
          </cell>
        </row>
        <row r="834">
          <cell r="A834" t="str">
            <v>Shearwater Health</v>
          </cell>
          <cell r="B834">
            <v>0</v>
          </cell>
          <cell r="C834">
            <v>6000</v>
          </cell>
          <cell r="D834" t="str">
            <v>hospital &amp; health care</v>
          </cell>
          <cell r="E834" t="str">
            <v>http://www.shearwaterhealth.com</v>
          </cell>
          <cell r="F834" t="str">
            <v>http://www.linkedin.com/company/shearwaterhealth</v>
          </cell>
          <cell r="G834" t="str">
            <v>Nashville</v>
          </cell>
          <cell r="H834" t="str">
            <v>Tennessee</v>
          </cell>
          <cell r="I834" t="str">
            <v>case management, inpatientoutpatient cdi, chart migration, utilization management services, medicaremedicaid, disease management health coaching, inpatientoutpatientprofee coding, drg validation, disease management amp health coaching, care coordination, health it, hospitals &amp; health care, hospital &amp; health care</v>
          </cell>
          <cell r="J834" t="str">
            <v>Cloudflare DNS, Pardot, Slack</v>
          </cell>
          <cell r="O834">
            <v>711400000</v>
          </cell>
          <cell r="Q834" t="str">
            <v>Shearwater Health is a Nashville, TN-based healthcare company founded in 1973, specializing in Clinical Process Outsourcing (CPOÂ®). The company provides scalable, clinician-led solutions to enhance clinical operations for various healthcare entities, including providers, payers, and managed care organizations. With a workforce of over 6,000 clinicians from more than 35 countries, Shearwater Health addresses nursing shortages and reduces administrative burdens, allowing healthcare professionals to focus on delivering high-value care.
The company offers a range of services, including utilization management, quality and risk management, revenue cycle management, and virtual care solutions. Their approach combines onshore and offshore clinical expertise with advanced processes and technology, ensuring rapid implementation and effective support for healthcare teams. Shearwater Health is committed to improving healthcare outcomes globally, guided by its core values of innovation, collaboration, and growth.</v>
          </cell>
          <cell r="R834">
            <v>1973</v>
          </cell>
        </row>
        <row r="835">
          <cell r="A835" t="str">
            <v>Delta Dental Ins.</v>
          </cell>
          <cell r="B835">
            <v>0</v>
          </cell>
          <cell r="C835">
            <v>3000</v>
          </cell>
          <cell r="D835" t="str">
            <v>insurance</v>
          </cell>
          <cell r="E835" t="str">
            <v>http://www.deltadentalins.com</v>
          </cell>
          <cell r="F835" t="str">
            <v>http://www.linkedin.com/company/delta-dental</v>
          </cell>
          <cell r="G835" t="str">
            <v>San Francisco</v>
          </cell>
          <cell r="H835" t="str">
            <v>California</v>
          </cell>
          <cell r="I835" t="str">
            <v>dental benefits, health care reform, group benefits, dental insurance, affordable care act, individual benefits, dental, oral health, group &amp; individual dental health benefits, cosmetic dentistry, dental insurance for underserved populations, oral health initiatives, b2c, community health programs, community oral health, dental care access, holistic health, major procedures, nationwide coverage, dental health awareness campaigns, healthcare, dental provider relations, services, dental coverage in all states, not-for-profit dental insurance, dental provider database, community oral health grants, dental health innovation, community-based dental programs, preventive care, local presence, dental insurance technology, healthcare access, community health, oral health education, dental network expansion, dental access initiatives, family plans, employee benefits, dental insurance for large organizations, dental insurance plans, not-for-profit, telehealth, provider network management, dental insurance administration, dental health equity, individual plans, dental provider data management, multi-state employer coverage, cost management, dental provider network management, public health partnerships, dental health social responsibility, large network, dental benefits administration, philanthropic grants, non-profit, public health programs, public programs, insurance, claims processing, dental insurance customer support, dental coverage, cost-effective dental insurance, government, community outreach in oral health, customer service, employer group plans, provider network, provider management, community grants, dental care, dental provider network, insurance agencies and brokerages, community impact programs, dental insurance for seniors, dental network coordination, dental insurance provider, affordable dental benefits, dental health promotion, dental plans, philanthropy, dental network size, benefit caps, dental insurance claims, group plans, delta dental ppo, deltacare usa, insurance for businesses, vision coverage, deltavision, dentist network, find a dentist, coverage options, claims management, wellness library, member perks, healthcare marketplace, dental discounts, well-being articles, flexible dental plans, preventive services, orthodontics coverage, diagnostic services, group insurance, dental office resources, healthcare exchange, third-party administration, billing and claims, insurance eligibility, dental plan comparison, policy assistance, enrollment process, online account management, customer support, deductibles, copayments, treatment costs, coverage limits, member benefits, health care providers, virtual appointments, network selection, customizable plans, wellness resources, covid-19 updates, b2b, health care, health, wellness &amp; fitness, hospital &amp; health care, cosmetics, beauty, apparel &amp; fashion, medical practice, nonprofit organization management, insurance agencies &amp; brokerages</v>
          </cell>
          <cell r="J835" t="str">
            <v>Microsoft Office 365, Microsoft Azure Hosting, Amazon AWS, Salesforce, Outlook, Drupal, Adobe CQ, Omniture (Adobe), Adobe Marketing Cloud, reCAPTCHA, Google AdWords Conversion, Google Tag Manager, Facebook Login (Connect), DoubleClick, Google Maps (Paid Users), Mobile Friendly, Apache, Facebook Widget, Wistia, Google Maps, Qualtrics, DoubleClick Floodlight, DoubleClick Conversion, Google Analytics, YouTube, Adobe Media Optimizer, Facebook Custom Audiences, Google Dynamic Remarketing, AppNexus, Google Font API, AI, Sigma, Jira, Cadence, Epic Prelude, MyChart, Ning, Lytics, Highspot, LinkedIn Ads, Pega CRM Suite, Azure Analysis Services, AWS SDK for JavaScript, 24-7 Media, Oracle Analytics Cloud, Snowflake, SQL, PL/SQL, Oracle GRC, AWS Transfer for SFTP, Azure Data Lake Analytics, Epic, Epic Cadence, Epic Resolute, Microsoft Azure Monitor, REST, Unity, Oracle XML DB, Visio, Office365, Arcserve, Oracle Cloud, FUSION, ACL, Oracle Integration Cloud, Linkedin Marketing Solutions, Westlaw, LexisNexis Accurint, Microsoft Excel, Microsoft PowerPoint, Microsoft Azure, Quadient, Alfresco, Palo Alto PA-5000 Series, Cisco AppDynamics, Cisco Firepower 1000, CrowdStrike, .NET, Azure Front Door, Fortify WebInspect, Black Duck, MITRE ATT&amp;CK, Atlas, CloudPay, Gem, Microsoft 365, Nuance, Genesys, Delivr, GAS, Pega Case Management, SAP, Selenium, Testng, Jenkins, Saucelabs, Docker, SonarQube for IDE (formerly SonarLint), Git, GitHub, ReadyAPI, Postman, Maven</v>
          </cell>
          <cell r="Q835" t="str">
            <v>Delta Dental Insurance Co. is a private dental insurance company based in Illinois and a key member of the Delta Dental Plans Association. Founded in 1954, it has grown to cover over 85 million people across the U.S., including Washington D.C., Puerto Rico, and other territories. The company is recognized for its extensive dentist network, which includes over 75% of U.S. dentists, and for its commitment to advancing oral health through various philanthropic initiatives.
Delta Dental offers a variety of dental insurance products, including fee-for-service plans, PPO networks, and HMOs. Their plans cater to groups in several states, providing options like DeltaCare USA, which focuses on preventive care, and the Delta Dental PPO Plus Premier, which combines access to both PPO and Premier networks. The company also partners with organizations like AARP to offer specialized dental plans for seniors. With a strong emphasis on customer service and community support, Delta Dental aims to improve health access and empower its employees.</v>
          </cell>
          <cell r="R835">
            <v>1955</v>
          </cell>
        </row>
        <row r="836">
          <cell r="A836" t="str">
            <v>I Am Boundless</v>
          </cell>
          <cell r="B836">
            <v>0</v>
          </cell>
          <cell r="C836">
            <v>3200</v>
          </cell>
          <cell r="D836" t="str">
            <v>individual &amp; family services</v>
          </cell>
          <cell r="E836" t="str">
            <v>http://www.iamboundless.org</v>
          </cell>
          <cell r="F836" t="str">
            <v>http://www.linkedin.com/company/iamboundless</v>
          </cell>
          <cell r="G836" t="str">
            <v>Worthington</v>
          </cell>
          <cell r="H836" t="str">
            <v>Ohio</v>
          </cell>
          <cell r="I836" t="str">
            <v>vocational habilitiation, intellectual disabilities, autism, telehealth, adult day services, outpatient, behavioral health, vocational habilitation, community integration, developmental disabilities, adult day programs, nonprofit organization, primary care, care coordination, autism care, residential support, multi-system youth programs, dental care, behavioral health services, healthcare services, psychiatry, supported living, respite services for disabilities, disability services, community programs, employment services, other individual and family services, healthcare, financial planning, ohiorise care coordination, health care and social assistance, mental health, services, intellectual and developmental disabilities, autism spectrum disorder programs, carf accreditation, person-centered care, whole-person care, vocational training, behavioral health therapy, b2c, non-profit, health care, health, wellness &amp; fitness, hospital &amp; health care, nonprofit organization management</v>
          </cell>
          <cell r="J836" t="str">
            <v>Salesforce, Outlook, Amazon AWS, Microsoft Office 365, GoDaddy Hosting, WordPress.org, Google Analytics, Facebook Widget, Google Tag Manager, Facebook Comments, DocuSign, Gravity Forms, reCAPTCHA, Drupal, Typekit, Google Maps (Non Paid Users), Hotjar, Linkedin Marketing Solutions, Facebook Custom Audiences, Varnish, Woo Commerce, Facebook Login (Connect), Google Maps, Bootstrap Framework, Google Play, Nginx, Google Dynamic Remarketing, Mobile Friendly, Google Font API, Remote, Android, Acronis True Image, Diligent One Platform, formerly HighBond, Recharts, RevID by Streamline Health, Harmony Email &amp; Collaboration, SchoolMessenger Social Media Managment, OneTrust Tech Risk &amp; Compliance, Electron, Logitech Video Conferencing</v>
          </cell>
          <cell r="O836">
            <v>154267000</v>
          </cell>
          <cell r="Q836" t="str">
            <v>I Am Boundless is a nonprofit organization based in Ohio, founded in 1980. It provides comprehensive services to over 6,000 individuals each year who have intellectual and developmental disabilities (I/DD), autism, and behavioral health challenges. With a dedicated team of more than 3,000 staff members, the organization emphasizes whole-person care and holds CARF accreditation for quality standards.
The mission of I Am Boundless is to empower individuals to live, work, and engage actively in their communities. The organization offers a variety of services, including residential support, vocational habilitation, and community-based behavioral health programs. It also provides integrated primary care and dental services at Boundless Health in Worthington. Through its person-centered approach, I Am Boundless promotes independence and community integration for individuals of all ages and their families.</v>
          </cell>
          <cell r="R836">
            <v>1980</v>
          </cell>
        </row>
        <row r="837">
          <cell r="A837" t="str">
            <v>NEP Group, Inc.</v>
          </cell>
          <cell r="B837">
            <v>0</v>
          </cell>
          <cell r="C837">
            <v>4300</v>
          </cell>
          <cell r="D837" t="str">
            <v>media production</v>
          </cell>
          <cell r="E837" t="str">
            <v>http://www.nepgroup.com</v>
          </cell>
          <cell r="F837" t="str">
            <v>http://www.linkedin.com/company/nep-group-inc</v>
          </cell>
          <cell r="G837" t="str">
            <v>Pittsburgh</v>
          </cell>
          <cell r="H837" t="str">
            <v>Pennsylvania</v>
          </cell>
          <cell r="I837" t="str">
            <v>broadcast engineering, broadcast systems integration, outside broadcast, remote production, augmented reality, postproduction, media management, studio production, audio visual solutions, flypacks, video display, television production solutions, media asset management, remote commentary, fiber cabling, broadcast solutions, led screens, crewing, centralized production, broadcast media production &amp; distribution, media integration, virtual production, virtual event staging, media archiving, network security, virtual event solutions, broadcast automation, virtual set customization, virtual event audience engagement, real-time environmental effects, virtual event visualization, cloud-based editing, virtual event automation, software-defined networking, remote control systems, ar environments, virtual event ar overlays, virtual art department, connectivity solutions, multi-location production, broadcasting, freight forwarding, ip infrastructure, remote monitoring, media cloud storage, remote vfx creation, project management, ip broadcast control, multi-location live production, remote production workflows, virtual event security, cloud-based media asset management, consulting, virtual set design, virtual environment design, event production, virtual event control room, virtual event production, ar solutions, live production, media workflows, flypack systems, virtual studio led walls, virtual event sound design, virtual set creation, content creation, virtual event management, virtual event analytics, virtual event rigging, virtual studio setup, media playout, ip-based control, b2b, cloud production, remote collaboration, sports broadcasting, virtual event graphics, virtual environments, real-time graphics, broadcast control, cloud workflows, broadcast infrastructure, live event services, entertainment, virtual studios, post-production services, remote collaboration tools, ip broadcast technology, services, virtual and augmented reality, ar for live events, virtual event content delivery, icvfx, distribution, customer experience, motion picture and video production, remote virtual tours, system integration, media production, virtual event streaming, entertainment production, media distribution, cloud infrastructure, remote broadcast support, virtual vfx, live event production, visualization, virtual sets, virtual set integration, virtual studio, media streaming, media content management, ar/vr technology, cloud-based media management, content localization, virtual event lighting, mobile units, ob trucks, facility control, camera systems, specialty capture, systems integration, live events, audio solutions, video rigging, lighting solutions, led display, tfc flow, post production, mediabank, production services, host broadcast support, sports production, esports, film production, music production, touring solutions, corporate events, global production, robotic cameras, wireless technology, aerial solutions, creative services, digital graphics, environmental sustainability, diversity and inclusion, technical support, content delivery, vision systems, information technology &amp; services, broadcast media, media, productivity, events services, enterprise software, enterprises, computer software, internet infrastructure, internet, events, post-production, motion pictures &amp; film, music</v>
          </cell>
          <cell r="J837" t="str">
            <v>Cloudflare DNS, Atlassian Cloud, Webflow, Slack, Salesforce, Google Font API, Vimeo, Wufoo, Google Analytics, HRMDirect, Mobile Friendly, reCAPTCHA, Google Tag Manager, Typekit, AI, Kubernetes, Grafana, Grafana Loki, Amazon CloudWatch, Stackdriver Monitoring, AWS Trusted Advisor, IBM ILOG CPLEX Optimization Studio, CAT, Quip, Restricted To Adults (RTA), Google Cloud Pub/Sub, Route, Cisco Nexus Switches, AutoCAD, Star, Prometheus, Graylog, EVS, BASE, DealHub.io, EFI, Red Hat Satellite, SWIFT, Snowflake, Databricks, dbt, Fivetran, CONTROL, Intercom, Concur, ADP, Terraform, Azure Databricks, Unity Catalog, Azure Data Factory, Azure Key Vault, Azure Devops, GitHub Actions, Microsoft Entra ID, SES, FedEx, ANSOS, Excel4Apps, Google AdWords Conversion, Employment Hero, Microsoft Office, Cornerstone HR, SS&amp;C, Cisco Aggregation Services Routers, CPI, Juniper Networks SRX-Series Firewalls, Postpresso, VLAN, Microsoft Excel, Solver, Ansible, HELM, Argocd, C#, go+, Microsoft Active Directory Federation Services, Office365, Okta, , TOPdesk, ServiceNow, GRPC, OpenAPI, AWS SDK for JavaScript, Node.js, React, React Native, Docker, JWT, Adobe, Aja Video Systems, Grass Valley RIO FOR POST, PowerBI Tiles, Power Query, PHP, FiberHome, Bookmark Website Builder, Meltwater, Dropbox, Cisco AppDynamics, Arista EOS, SAP Concur, Adobe Real-Time CDP, ISO+â„¢, Visio, Taleo Applicant Tracking Systems (ATS), Azure Linux Virtual Machines, Microsoft Windows Server 2012, NVivo, Esri Reports, Yamaha Audio and Visual, IoT, Emburse Nexonia, NS1, NeMo, Avid Pro Tools, ICP, Reaper, Apollo, Analyzer, Onit, Microsoft Project, Microsoft Project Server, .NET, Buffer, Ticket Spice, Altium, AdSpeed, Microsoft Windows Embedded Compact, Datacore SDS, Act!, Carbon, Adobe Premiere Pro, Adobe After Effects, Adobe Photoshop, Microsoft Teams Rooms, MLflow, Delta Lake, Python, PySpark, Databricks ML, Sage, Amazon Managed Streaming for Apache Kafka (Amazon MSK), RabbitMQ, PostgreSQL, MySQL, Power BI Documenter, Git, AudioEye, MagnetVideo, Salesforce CRM Analytics, Salesforce Service Cloud, Harmonic, ROSS, ExpressionEngine, Vizrt, MySMTP, DAX, SQL, Microsoft SQL Server Reporting Services, REST, ebs, TCP TimeClock Plus, IBM HTTP Server, Check Point SDP, Trend Micro Smart Protection, NATS, Copper, Tor, ABB Distributed Control Systems (DCS), Wider Planet, UniFi SDN, AWS Analytics, AWS Direct Connect, ScriptPro Telepharmacy, Gem, Jira, LogIC, Wasp Barcode, Microsoft PowerPoint, AWS CloudFormation, Micro, Unity, Canva, Adobe Creative Suite, Spark, EC CUBE, Multiview, React Router, ASP.NET, Azure Analysis Services, Google Cloud Platform, TypeScript, FlipHTML5, CSS, Google Cloud, Argon CI/CD Security</v>
          </cell>
          <cell r="K837">
            <v>700000000</v>
          </cell>
          <cell r="L837" t="str">
            <v>Other</v>
          </cell>
          <cell r="M837">
            <v>700000000</v>
          </cell>
          <cell r="N837">
            <v>45931</v>
          </cell>
          <cell r="O837">
            <v>1100000000</v>
          </cell>
          <cell r="Q837" t="str">
            <v>NEP Group, Inc. is a global outsourced technical production company based in Pittsburgh, Pennsylvania. Founded in 1984, NEP has over 35 years of experience in the media and entertainment industry. The company operates in 25 countries and employs more than 5,000 people, supporting productions in over 100 countries worldwide.
NEP provides a wide range of services for broadcast, live events, and virtual production. Their offerings include a fleet of TV trucks, specialty camera technology, virtual production studios, and advanced corporate event solutions. They also deliver technical infrastructure such as connectivity solutions, LED displays, and comprehensive lighting systems. NEP focuses on content management and distribution, utilizing cloud-based technologies and post-production solutions to assist clients in various sectors, including live sports, entertainment, and corporate events.</v>
          </cell>
          <cell r="R837">
            <v>1986</v>
          </cell>
        </row>
        <row r="838">
          <cell r="A838" t="str">
            <v>SapientNitro</v>
          </cell>
          <cell r="B838">
            <v>0</v>
          </cell>
          <cell r="C838">
            <v>10000</v>
          </cell>
          <cell r="D838" t="str">
            <v>marketing &amp; advertising</v>
          </cell>
          <cell r="F838" t="str">
            <v>http://www.linkedin.com/company/sapientnitro</v>
          </cell>
          <cell r="G838" t="str">
            <v>Boston</v>
          </cell>
          <cell r="H838" t="str">
            <v>Massachusetts</v>
          </cell>
          <cell r="I838" t="str">
            <v>we create digital transformation, we create experiences, we build brands, we define strategies, we deliver customer platforms, advertising services, marketing &amp; advertising</v>
          </cell>
          <cell r="J838" t="str">
            <v>Outlook, Pardot, Microsoft Office 365, Amazon AWS, Remote</v>
          </cell>
          <cell r="O838">
            <v>339900000</v>
          </cell>
          <cell r="Q838" t="str">
            <v>SapientNitro was a global digital agency that specialized in interactive marketing, design, and technology services. Founded in 1990 in Cambridge, Massachusetts, the company focused on creating integrated, immersive stories through its unique approach called "storyscaping." This method aimed to enhance brand communications and digital engagement across various channels.
The agency offered a range of services, including digital consulting, software development, and business transformation. Its cross-functional teams combined expertise in marketing, user experience, customer service, and technology to deliver comprehensive solutions. Notable projects included work with major clients such as Chrysler, Citi, The Coca-Cola Company, Lufthansa, Target, and Vodafone, as well as initiatives like the LA Metro's TAPforce system. In 2015, Sapient was acquired by Publicis, leading to its integration into Publicis Sapient.</v>
          </cell>
          <cell r="R838">
            <v>1990</v>
          </cell>
        </row>
        <row r="839">
          <cell r="A839" t="str">
            <v>The TECMA Group of Companies</v>
          </cell>
          <cell r="B839">
            <v>0</v>
          </cell>
          <cell r="C839">
            <v>15000</v>
          </cell>
          <cell r="D839" t="str">
            <v>outsourcing/offshoring</v>
          </cell>
          <cell r="E839" t="str">
            <v>http://www.tecma.com</v>
          </cell>
          <cell r="F839" t="str">
            <v>http://www.linkedin.com/company/the-tecma-group</v>
          </cell>
          <cell r="G839" t="str">
            <v>El Paso</v>
          </cell>
          <cell r="H839" t="str">
            <v>Texas</v>
          </cell>
          <cell r="I839" t="str">
            <v>outsourcing &amp; offshoring consulting, mexican real estate, metal fabrication, customs brokerage, mexican industrial parks, security solutions, textiles, border manufacturing, cost reduction, electronics manufacturing, mexico manufacturing relocation, industrial parks, furniture, supply chain optimization, mexico factory setup, industry sectors, mexico manufacturing industry sectors, apparel, mexican manufacturing, client support, mexican government compliance, supply chain management, shelter services, supply chain services, mexican legal compliance, aerospace, logistics &amp; supply chain, proximity to us, engineering services, cosmetics, customer service, services, warehouse management, mexico manufacturing logistics, manufacturing, machine learning, mexico border logistics, client industries, cost-effective labor, facility leasing, compliance solutions, industrial real estate, mexico manufacturing locations, mexican supply chain, employee recruitment, human resources outsourcing, import-export processing, medical devices, mexico export-import, mexico manufacturing support, mexican operational support, cross-border logistics, mexico industrial real estate, mexico manufacturing solutions, manufacturing support, shelter services mexico, mexico manufacturing costs, mexico manufacturing compliance, cost savings, supply chain logistics, logistics management, mexico border locations, electronics, manufacturing relocation, warehouse services, transportation services, manufacturing cost savings, relocation to mexico, mexican compliance, client industries support, automotive, mexico vendor management, client support services, client industry support, logistics solutions, facilities management, cost savings in manufacturing, b2b, facility management, call centers, mexico manufacturing support services, mexico manufacturing industry, consulting, clean energy, transportation management, security services, border locations, manufacturing in mexico, industrial facilities, customs solutions, governmental compliance, human resources, payroll services, physical security, import-export services, vendor management, operations management, employee cafeteria services, site selection, warehousing solutions, tax compliance, quality control, labor cost reduction, maquiladora operations, environmental compliance, recruitment services, accounting compliance, client partnerships, nearshoring, aerospace manufacturing, automotive industry, medical device manufacturing, textiles production, fulfillment centers, appliances manufacturing, plastics industry, roto molding, food processing, packaging solutions, call center operations, employee training programs, scholarship programs, small business services, industry-specific solutions, continuous improvement, employee retention programs, safety compliance, market growth strategies, manufacturing cost analysis, healthcare, education, legal, non-profit, distribution, transportation &amp; logistics, outsourcing/offshoring, home decor, information technology &amp; services, beauty, apparel &amp; fashion, mechanical or industrial engineering, artificial intelligence, hospital &amp; health care, computer hardware, hardware, environmental services, renewables &amp; environment, food &amp; beverages, consumer goods, consumers, health care, health, wellness &amp; fitness, nonprofit organization management</v>
          </cell>
          <cell r="J839" t="str">
            <v>Cloudflare DNS, Outlook, MailChimp SPF, Microsoft Office 365, CloudFlare Hosting, ZoneEdit, Amazon AWS, Slack, Bluekai, Mobile Friendly, Gravity Forms, Google Tag Manager, Linkedin Marketing Solutions, reCAPTCHA, Vimeo, Wistia, WordPress.org, Gusto, Remote, Microsoft Application Insights, Quartic, Cross Pixel Media, CANalyzer, Chorus by ZoomInfo, Excel4Apps, eMaint CMMS, Wider Planet, Check Point Maestro, CET, UPS, FedEx, SharePoint, Google Drive, MasterControl Audit, Altitude ARENA, Microsoft Office, Google Workspace, Google AdWords Conversion, ezFlow for Google Docs for G Suite, Microsoft Excel, TSheets, , ISO+â„¢, Sigma, Act!</v>
          </cell>
          <cell r="O839">
            <v>44379000</v>
          </cell>
          <cell r="Q839" t="str">
            <v>The TECMA Group of Companies, known as Tecma, is a prominent provider of shelter services for manufacturers in Mexico. Founded in 1985 and headquartered in El Paso, Texas, Tecma has been facilitating low-cost, low-risk manufacturing since 1986. The company specializes in bundled shelter services that help manufacturers navigate the complexities of operating in Mexico, including legal, administrative, HR, and logistical challenges.
With around 17,000 employees and an annual revenue of $3.6 billion, Tecma has established strategic manufacturing locations throughout Mexico to optimize cost efficiencies and logistics. The company is recognized for its commitment to continuous improvement and innovation, earning accolades as one of the 100 Best Places to Work in Mexico. Tecma's services include comprehensive support for setting up and maintaining manufacturing operations, as well as transportation services through its Tecma Transportation Services division. The company also invests in employee development through tuition reimbursement and scholarships, ensuring a skilled workforce.</v>
          </cell>
          <cell r="R839">
            <v>1986</v>
          </cell>
        </row>
        <row r="840">
          <cell r="A840" t="str">
            <v>Metropolis Technologies</v>
          </cell>
          <cell r="B840">
            <v>0</v>
          </cell>
          <cell r="C840">
            <v>20000</v>
          </cell>
          <cell r="D840" t="str">
            <v>information technology &amp; services</v>
          </cell>
          <cell r="E840" t="str">
            <v>http://www.metropolis.io</v>
          </cell>
          <cell r="F840" t="str">
            <v>http://www.linkedin.com/company/metropolisio</v>
          </cell>
          <cell r="G840" t="str">
            <v>Santa Monica</v>
          </cell>
          <cell r="H840" t="str">
            <v>California</v>
          </cell>
          <cell r="I840" t="str">
            <v>software development, ai recognition for vehicle entry, parking technology, ai-enabled parking solutions, ai recognition for customer experience, ai-powered parking environment, parking management software, ai in physical spaces, parking operator, ai technology in parking, ai-powered recognition, ai recognition algorithms, parking management solutions, ai recognition for exit, ai recognition system, parking management, parking system optimization, ai deployment, d2c, customer experience, digital parking solutions, parking industry innovation, automated vehicle recognition, responsive environments, vehicle recognition ai, parking analytics, parking data insights, ai-powered parking management, ai parking solutions, parking system integration, parking industry leader, parking automation tools, ai recognition software, automated billing, mobile app integration, parking network, ai-driven parking analytics, b2c, operational efficiency, parking experience enhancement, parking revenue growth, ai recognition for parking, ai software, digital transformation, parking ecosystem, smart infrastructure, parking optimization, customer loyalty, ai recognition platform for parking, transportation &amp; logistics, responsive physical spaces, ai recognition for operational efficiency, deep learning algorithms, parking operational costs, parking system intelligence, artificial intelligence, business services, not elsewhere classified, ai-driven analytics, ai parking management system, deep learning, parking experience innovation, vehicle detection ai, real estate solutions, business intelligence, payment processing, smart parking systems, ai-enabled parking, automated vehicle access, ai technology deployment, ai recognition for parking analytics, parking network expansion, parking automation solutions, predictive analytics, checkout-free parking, ai recognition deep learning, parking automation, construction &amp; real estate, ai infrastructure, customer engagement, facility management, ai recognition platform, smart parking recognition, automated payments, ai in real estate parking, property management, seamless customer experience, ai recognition technology, digital infrastructure, ai in parking infrastructure, parking experience, parking management innovation, seamless experience, parking automation technology, b2b, computer vision, real-time processing, vehicle recognition, ai-driven environment, real-time adaptation, parking management platform, ai recognition for parking optimization, financial reporting, services, parking system automation, ai-powered environment, checkout-free payment, parking operations, savings, driver experience, revenue control, digital validations, mobile payments, analytics portal, tenant management, automated enforcement, parking asset optimization, seamless access, operational insights, real estate owners, facility performance, data-driven, onboarding, real-time data, maintaining facility cleanliness, mobile application, site integration, network engineers, telematics, cloud-based platform, full-service parking, multi-garage support, local operations, proactive support, parking subscriptions, custom promotions, future-proof systems, data privacy, advanced access control, profitability enhancement, operational transition, user-friendly interface, custom growth services, nested garage support, tech-enabled service, auditable financials, saas, information technology &amp; services, analytics, enterprise software, enterprises, computer software, internet, financial services</v>
          </cell>
          <cell r="J840" t="str">
            <v>Route 53, Rackspace MailGun, Amazon SES, Zendesk, Slack, Google Tag Manager, Typekit, Cloudinary, Greenhouse.io, Squarespace ECommerce, HeapAnalytics, Mobile Friendly, AI, TypeScript, React, Scala, AWS SDK for JavaScript, MySQL, PostgreSQL, Snowflake, AWS Trusted Advisor, Git, GitHub, Copilot, Datadog, Cision, Oracle SPARC Servers, Olo, .GIS, Tor, NetSuite, Salesforce, Spark, Airflow, AWS Analytics, Salesforce CRM Analytics, GRPC, Redis, Kubernetes, Apache Kafka, OpenSearch, Faiss, Milvus, Kotlin, Android, Jetpack, Tines, Dagger, Gradle, Amazon Simple Queue Service (SQS), Maven, npm, Docker, Twilio, Stripe, Yocto, CET, Python, Pytest, Azure Linux Virtual Machines, IfByPhone, Oracle Analytics Cloud, Payactiv, Visio, Tampa AS400 Inc, Dayforce, ClickDimensions, UKG Dimensions, Asana, Signal, Linkedin Marketing Solutions, Workday, Oracle Cloud EPM, Oracle Essbase, SQL, Tableau, Looker, Hex, Batch, TCP TimeClock Plus, Microsoft PowerPoint, Greenhouse, LinkedIn Ads, Microsoft Windows Server 2012, Microsoft Active Directory Federation Services, Azure Active Directory, Google Workspace, Google AdWords Conversion, Microsoft Excel, BASE, NVIDIA, Gem, BirchStreet Procure-to-Pay, ACL, Claude, Star, dbt, Amazon Web Services (AWS), Azure DevOps Labs, IBM Netezza Performance Server, Excel4Apps, Revel iPad POS, Apple iPhone, GitHub Copilot, Java EE, NetApp ONTAP Data Management</v>
          </cell>
          <cell r="K840">
            <v>4125500000</v>
          </cell>
          <cell r="L840" t="str">
            <v>Series D</v>
          </cell>
          <cell r="M840">
            <v>1100000000</v>
          </cell>
          <cell r="N840">
            <v>45962</v>
          </cell>
          <cell r="O840">
            <v>580000000</v>
          </cell>
          <cell r="Q840" t="str">
            <v>Metropolis Technologies is a technology company based in Santa Monica, California, founded in 2017. It is recognized as the largest parking operator in North America, focusing on developing artificial intelligence for physical infrastructure. The company's mission is to enhance how people interact with their environments by creating intelligent systems that enable seamless experiences in various physical spaces.
Metropolis operates a computer vision and deep learning platform that automates vehicle recognition and payment processing. This platform allows for checkout-free parking payments, real-time vehicle recognition, and automated payment processing through a mobile app. The technology has expanded beyond parking to include gas stations, car washes, and retail or hospitality venues. With over 4,500 locations across North America, Metropolis serves real estate owners, parking operators, and urban infrastructure partners, helping members save significant time through its innovative solutions.</v>
          </cell>
          <cell r="R840">
            <v>2017</v>
          </cell>
        </row>
        <row r="841">
          <cell r="A841" t="str">
            <v>Plastipak</v>
          </cell>
          <cell r="B841">
            <v>0</v>
          </cell>
          <cell r="C841">
            <v>6500</v>
          </cell>
          <cell r="D841" t="str">
            <v>plastics</v>
          </cell>
          <cell r="E841" t="str">
            <v>http://www.plastipak.com</v>
          </cell>
          <cell r="F841" t="str">
            <v>http://www.linkedin.com/company/plastipak</v>
          </cell>
          <cell r="G841" t="str">
            <v>Plymouth</v>
          </cell>
          <cell r="H841" t="str">
            <v>Michigan</v>
          </cell>
          <cell r="I841" t="str">
            <v>personal care, aerosol, industrial &amp; agricultural products, juice, alcoholic beverages, consumer cleaning, food &amp; dairy, carbonated soft drinks &amp; water, automotive, plastics manufacturing, b2c, closed-loop recycling, family-owned business, pet container for household products, services, vacuum compensation, recycling solutions, packaging design, recycling, distribution, patent development, recyclable barrier containers, b2b, eco-friendly tattoo printing, pet container for personal care, sustainable materials, pet container lightweighting, pet container patents, pet container for food safety, manufacturing, patented technologies, pet bottle recycling, advanced extrusion technology, consumer brands, sustainable operations, eco-friendly decoration, vacuum technology, pet container for dairy products, recyclable plastics, pet containers, hotfill containers, lightweight packaging, product protection, monolayer and multilayer containers, lightweight container manufacturing, extrusion blow molding, patent portfolio, custom packaging solutions, pet container safety standards, environmental awards, environmentally friendly packaging, recycling technology, d2c, circular economy, pet container for high acid products, multilayer pet barrier containers, in-mold labeling, environmental sustainability, global footprint, pet recycling, innovative packaging, innovative packaging solutions, patented manufacturing processes, multilayer barrier containers, hotfill technology, industrial packaging, packaging customization, barrier technology, sustainable packaging patents, product shelf life, product preservation, pet preform manufacturing, consumer packaging, market diversification, sustainable supply chain, recycling process innovation, advanced manufacturing processes, plastic containers, recycling centers, environmental impact reduction, recycling innovation, pet container customization, pet container design, recyclable aerosol solutions, pet container decoration, circular economy initiatives, spraypet aerosol technology, eco-friendly solutions, product innovation, recycling education programs, aerosol packaging innovation, vacuum compensation technology, global supply network, product safety, packaging innovation, bottle-to-bottle recycling, personal care packaging, multi-layer barrier technology, pet barrier technology, high-speed blow molding, automotive packaging, monolayer oxygen scavenger, global manufacturing, pet container for industrial use, advanced manufacturing, shelf life extension, plastics packaging materials and unlaminated film and sheet manufacturing, household product packaging, pet packaging, pet preforms, retail, food and beverage packaging, packaging technology, high-impact packaging, environmental awards in packaging, lightweight pet bottles, sustainable packaging, pet container for beverages, pet barrier film, sustainable innovation, premium decoration technology, monolayer pet, plastic packaging, premium packaging, multilayer pet, barrier containers, vacuum compensation containers, aerosol packaging, barrier materials, conversion technologies, post-consumer recycled resin, virgin resin production, lightweight containers, custom packaging design, consumer cleaning products, food packaging, beverage containers, multi-layer containers, eco-friendly printing, flexible packaging, brand differentiation, thermoforming, injection molding, blow molding, digital printing, sustainability strategies, carbon footprint reduction, stackable containers, variable data printing, decorative packaging, packaging sustainability, packaging efficiency, creative packaging solutions, global operations, packaging materials, quality resin, supply chain solutions, packaging markets, advanced engineering, food safety compliance, aerosol solutions, packaging regulations, rigid plastic containers, education, chemicals, mechanical or industrial engineering</v>
          </cell>
          <cell r="J841" t="str">
            <v>UltraDns, Microsoft Office 365, Slack, Google Font API, Facebook Login (Connect), Gravity Forms, Workday Recruit, Typekit, Vimeo, Mobile Friendly, Google Tag Manager, WordPress.org, Remote, Circle, GRIN, Tor, Ning, SAP, ICP, Workday, Epic Systems, ICONICS IoT, Absorb LMS, AVEVA InTouch HMI, ABB Robotics, .NET, RSLogix, Siemens SIMATIC HMI (Human Machine Interface), Visio, Quip, Cascade CMS, SAP Ariba Platform, AC500 PLC, Siemens SIMATIC S7, LogIC, Mastercam, CONTROL, Cisco IP Interoperability and Collaboration System (IPICS), Microsoft Office, Microsoft Excel, Google AdWords Conversion, Microsoft Windows Server 2012, Motorola, Sensor Tower, Global Relay, Kronos, Excel4Apps, SentenceTransformers, Board, HPLC, BrandMuscle, Rise, Star, Gem, ISO+â„¢</v>
          </cell>
          <cell r="O841">
            <v>2800000000</v>
          </cell>
          <cell r="Q841" t="str">
            <v>Plastipak Packaging, Inc. is a global leader in the design, manufacture, and recycling of rigid plastic packaging. Founded in 1967 and headquartered in Plymouth, Michigan, the company has expanded to over 40 production sites worldwide, employing more than 6,000 people. Plastipak began by innovating lighter plastic alternatives to heavy glass water jugs and has since developed a strong focus on proprietary plastic technologies.
The company specializes in rigid plastic containers for the food, beverage, and consumer products industries, offering products such as PET and HDPE bottles. Plastipak's proprietary technologies include ThermoShapeâ„¢, EPET, and DiamondClearâ„¢, among others. They also provide advanced recycling services that produce food-grade post-consumer recycled resin. With a commitment to innovation and sustainability, Plastipak has set records in recycling and holds hundreds of patents for packaging designs and processes.</v>
          </cell>
          <cell r="R841">
            <v>1967</v>
          </cell>
        </row>
        <row r="842">
          <cell r="A842" t="str">
            <v>TCS</v>
          </cell>
          <cell r="B842">
            <v>0</v>
          </cell>
          <cell r="C842">
            <v>5500</v>
          </cell>
          <cell r="D842" t="str">
            <v>information technology &amp; services</v>
          </cell>
          <cell r="E842" t="str">
            <v>http://www.calltcs.com</v>
          </cell>
          <cell r="F842" t="str">
            <v>http://www.linkedin.com/company/calltcs</v>
          </cell>
          <cell r="G842" t="str">
            <v>Jefferson City</v>
          </cell>
          <cell r="H842" t="str">
            <v>Missouri</v>
          </cell>
          <cell r="I842" t="str">
            <v>voice over ip, sound systems, data networking, marketing on hold, virtualization, telecommunications, cloud solutions, camera systems, technology, information &amp; media, iot home automation, data analytics, scent marketing, retail optimization, digital content, managed services, customer retention, performance management system, talent platform, retail and consumer goods, it services, it support, financial services, manufacturing, blockchain technology, healthcare and life sciences, customer journey analytics, cloud enterprise solutions, cybersecurity, operational efficiency, iot, cloud migration, ai-driven business automation, blockchain, services, digital transformation tools, digital signage marketing, iot solutions, cloud-based software, performance management, digital marketing, smart city solutions, retail, blockchain solutions for business, public services, retail optimization platform, cloud enterprise, digital content management, information technology and services, smart city platform, industry-specific platforms, iot home solutions, retail platform, energy, resources, and utilities, content management system, talent acquisition platform, consulting, customer insights platform, digital marketing automation, digital content platform, business consulting, enterprise iot solutions, customer experience, blockchain solutions, customer insights, b2b, ai automation platform, customer engagement, connected marketing, enterprise software, technology services, business process services, iot business solutions, government, ai, smart city management, performance monitoring tools, smart ledger technology, digital signage solutions, performance analytics, performance analytics tools, content management platform, industry platforms, blockchain ledger, business automation, ai automation, it infrastructure, cybersecurity solutions, digital content creation, managed it services, retail analytics platform, connected marketing solutions, it consulting, digital signage, ai-driven automation, digital transformation, cloud computing, computer systems design and related services, education, communication solutions, voip phone systems, cloud phone systems, on-premise phone systems, unified communication platform, business collaboration tools, video conferencing, instant messaging, file sharing, automated workflows, data network support, it support services, music on hold, remote work solutions, scalability, business communication, customer portal, 24/7 support, phone system integration, network uptime, business productivity, advanced security, microsoft solutions, cost-effective communication, telecom support, call forwarding, automated systems, business marketing, advanced call features, multi-sensory marketing, enhanced mobility, email support, network performance, team collaboration, secure communication systems, customized marketing solutions, client communication, proactive it management, brand identity, customer satisfaction, enhanced customer service, quote request, healthcare, finance, distribution, consumer products &amp; retail, transportation &amp; logistics, energy &amp; utilities, construction &amp; real estate, enterprises, computer software, information technology &amp; services, mechanical or industrial engineering, marketing &amp; advertising, management consulting, health care, health, wellness &amp; fitness, hospital &amp; health care</v>
          </cell>
          <cell r="J842" t="str">
            <v>Outlook, Microsoft Office 365, Slack, Adobe Media Optimizer, Cedexis Radar, Vimeo, ASP.NET, Google Tag Manager, Microsoft-IIS, Wufoo, Apache, WordPress.org, Mobile Friendly, Google Font API, Azure Data Factory, Azure Databricks, Azure Synapse Analytics, Apache Spark, Azure SQL Database, Azure Cosmos DB, Azure Data Lake Storage, Azure Blob Storage, Azure Analysis Services, Azure Devops, Azure Monitor, Azure Automation, Microsoft SQL Server Reporting Services, Microsoft Sql Server, Azure OpenAI Service, Azure Cognitive Services, AWS Bedrock, Make, Amazon Comprehend, Amazon Textract, Amazon Kendra, Vertex AI, Google Cloud BigQuery, Looker, Docker, Kubernetes, ServiceNow, Cyara</v>
          </cell>
          <cell r="O842">
            <v>5063000</v>
          </cell>
          <cell r="P842">
            <v>1</v>
          </cell>
          <cell r="Q842" t="str">
            <v>TCS is a business marketing solutions provider located in Central Missouri. The company specializes in creating multi-sensory brand experiences that engage customers through various senses.
TCS offers digital signage solutions that feature dynamic visual communication systems with branded graphics and animations. These systems help businesses create engaging environments that display relevant content and enhance the customer experience. Additionally, TCS utilizes sensory marketing techniques, incorporating elements like background music and welcoming aromas to foster customer satisfaction and loyalty. Their solutions aim to improve brand identity, increase product awareness, and demonstrate business expertise through tailored content.</v>
          </cell>
          <cell r="R842">
            <v>1947</v>
          </cell>
        </row>
        <row r="843">
          <cell r="A843" t="str">
            <v>Nutrien Ag Solutions</v>
          </cell>
          <cell r="B843">
            <v>0</v>
          </cell>
          <cell r="C843">
            <v>24000</v>
          </cell>
          <cell r="D843" t="str">
            <v>farming</v>
          </cell>
          <cell r="E843" t="str">
            <v>http://www.nutrienagsolutions.com</v>
          </cell>
          <cell r="F843" t="str">
            <v>http://www.linkedin.com/company/nutrien-ag-solutions</v>
          </cell>
          <cell r="G843" t="str">
            <v>Loveland</v>
          </cell>
          <cell r="H843" t="str">
            <v>Colorado</v>
          </cell>
          <cell r="I843" t="str">
            <v>plant health, crop production, fertilizer &amp; nutritionals, financial, agricultural inputs, digital ag, innovative technologies, precision agriculture, seed, sustainability, solutions provider, soil sampling, crop protection, sustainable practices, digital farming tools, sustainable yield strategies, adjuvants, precision data analytics, custom seed solutions, support activities for crop production, crop stress management, financial services, data analytics, crop yield enhancement, soil testing, crop input optimization, sustainable agriculture, agriculture solutions, crop health monitoring, digital farm analytics, fertilizer application, remote sensing, research and development, crop monitoring, environmental impact mitigation, market management, crop input logistics, sustainable water use, farming, crop protection products, b2b, soil microbiology, precision nutrient application, technology integration, digital platforms, farm data management, local agronomic advice, custom fertilizer blends, agricultural research, agricultural services, farm management tools, crop consulting, sustainable inputs, agricultural innovation, integrated pest management, climate resilience, local soil analysis, crop input customization, e-commerce, agronomy, agronomic solutions, agronomic decision support, agriculture, crop inputs, digital farm management, soil health frameworks, digital crop scouting, farming technology, yield optimization, variable rate technology, farm management, farm productivity tools, soil health, crop performance data, crop protection plans, climate-smart agriculture, environmental impact reduction, environmental stewardship, microbial soil enhancement, advanced seed breeding, precision tools, yield prediction, fertilizer products, cover crop practices, crop stress resilience, nutrient management, agronomic advice, data management, soil carbon sequestration, operational efficiency, financial solutions, sustainable farming, climate adaptation, nutrient stewardship, climate adaptation strategies, fertilizers, sustainable nutrient use, market volatility management, services, carbon market participation, digital agronomy, seed varieties, field-level weather monitoring, advanced crop genetics, consulting, digital farming, retail, crop genetics, crop solutions, seed nutrition, herbicides, insecticides, fungicides, agricultural consulting, sustainability practices, digital agriculture tools, crop management, agronomy services, financial management, nutrient optimization, yield enhancement, crop insurance, local agronomist, field management, supply chain solutions, plant nutrition, custom applications, weather data integration, ag technology, risk mitigation, online ordering platform, crop yield monitoring, sustainability consulting, seed treatment, product application, planting strategies, data analysis tools, fertility assessment, agriculture technology, custom blends, vegetation management, podcast insights, community partnerships, wholesale suppliers, environmental compliance, customer support solutions, crop consulting services, sustainable farming practices, finance, distribution, environmental services, renewables &amp; environment, research &amp; development, consumer internet, consumers, internet, information technology &amp; services</v>
          </cell>
          <cell r="J843" t="str">
            <v>Route 53, Amazon AWS, Outlook, Microsoft Office 365, ServiceNow, React Redux, React, StackAdapt, The Trade Desk, Hubspot, Slack, Drupal, SAP, Atlassian Cloud, AWS SDK for JavaScript, SuccessFactors (SAP), Amazon SES, Zendesk, Mobile Friendly, Google Analytics, Vimeo, Facebook Custom Audiences, Typekit, Google Dynamic Remarketing, DoubleClick, Cedexis Radar, Facebook Login (Connect), Shutterstock, Facebook Widget, Adobe Media Optimizer, Twitter Advertising, Linkedin Marketing Solutions, DoubleClick Conversion, Google Tag Manager, Remote</v>
          </cell>
          <cell r="O843">
            <v>19428000000</v>
          </cell>
          <cell r="Q843" t="str">
            <v>Nutrien Ag Solutions is the retail division of Nutrien Ltd., the largest crop inputs company globally. Formed from the merger of Agrium Inc. and PotashCorp in 2018, it operates over 1,700 retail locations across seven countries. The company focuses on providing comprehensive agricultural products and services to optimize yields, soil health, and sustainability for farmers.
With a workforce of more than 25,500 employees, Nutrien Ag Solutions emphasizes innovation in biologically based solutions and precision agriculture. Its offerings include a wide range of high-performance agricultural inputs, such as seed treatments, fertilizers, and crop protection products. The company also provides tailored agronomic and financial support, including customized crop protection plans and precision agriculture tools. Nutrien Ag Solutions is committed to enhancing on-farm productivity and meeting global food demands through its full-acre strategies and digital platforms.</v>
          </cell>
          <cell r="R843">
            <v>2018</v>
          </cell>
        </row>
        <row r="844">
          <cell r="A844" t="str">
            <v>MassMutual</v>
          </cell>
          <cell r="B844">
            <v>0</v>
          </cell>
          <cell r="C844">
            <v>12000</v>
          </cell>
          <cell r="D844" t="str">
            <v>financial services</v>
          </cell>
          <cell r="E844" t="str">
            <v>http://www.massmutual.com</v>
          </cell>
          <cell r="F844" t="str">
            <v>http://www.linkedin.com/company/massmutual-financial-group</v>
          </cell>
          <cell r="G844" t="str">
            <v>Springfield</v>
          </cell>
          <cell r="H844" t="str">
            <v>Massachusetts</v>
          </cell>
          <cell r="I844" t="str">
            <v>life insurance, insurance, 401k, retirement, financial planning, financial wellness, diversified portfolio, client base, long-term care insurance, financial products, mutual ownership model, international markets, disability income insurance, client-centered services, market resilience, customer loyalty, diversified asset allocation, financial strength, market adaptation, customer focus, market resilience strategies, community grants, long-term asset growth, policyholders, international presence, international insurance, financial services, retirement planning, long-term growth, financial strength in insurance, asset management, insurance products, financial innovation, mutual funds, client services, asset diversification, asset protection, trust services, long-term focus, financial solutions, investment management, client-centric approach, direct life, health, and medical insurance carriers, wealth management, legacy planning, policyholder benefits, financial planning tools, financial stability, community development, long history, insurance for businesses, financial education support, community investment, community support, retirement solutions, customer-centric, customer-focused innovation, asset growth, annuities, mutual life insurance, diversity and inclusion, community financial health, insurance for families, insurance solutions, diversified investments, mutual ownership, diversity in workforce, estate planning, long-term stability, javascript, web application, frontend development, user interface, dynamic content, client-side scripting, cross-browser compatibility, performance optimization, responsive design, interactive features, web development, code efficiency, user experience, api integration, security protocols, data visualization, browser support, mobile optimization, progressive enhancement, ux design, load balancing, web accessibility, single page application, component-based architecture, application responsiveness, seo optimization, database integration, server-side rendering, cloud hosting, version control, syntax highlighting, debugging tools, modular design, state management, event handling, template rendering, data binding, web standards compliance, content delivery network, distributed systems, microservices architecture, data caching, real-time updates, asynchronous programming, version compatibility, quality assurance, project management tools, user authentication, b2c, finance, law practice, legal services, information technology &amp; services, ux, cloud computing, enterprise software, enterprises, computer software, b2b</v>
          </cell>
          <cell r="J844" t="str">
            <v>Akamai, CSC Corporate Domains, Microsoft Office 365, Akamai DNS, Taboola Newsroom, Chartbeat, WP Engine, Atlassian Cloud, React Redux, Genesys Cloud CX Platform, MongoDB, Workday, ExactTarget, Salesforce, Zendesk, Slack, Google Play, Vimeo, SOASTA, Mobile Friendly, SiteCore, ASP.NET, Tealium, Google Tag Manager, New Relic, Nginx, YouTube, Optimizely, Bootstrap Framework, Google Analytics, reCAPTCHA, AI, SharePoint, Microsoft PowerPoint, Degreed, Microsoft Excel, OpenTelemetry, Genesys, Capita, Deel, Excel4Apps, SAP S/4HANA, SAP ERP, SQL, Python, Informatica Test Data Management, SAP Solution Manager, , Rise, AWS Trusted Advisor, MySQL 8 With RHEL 8, 3M 360 Encompass - Health Analytics Suite, Make, SAP ERP Central Component (ECC), IBM Db2 for Linux, UNIX, and Microsoft Windows, Jira, Micro, IBM CICS Transaction Server, IBM VSAM, Vantage Media, VMware View Manager, PixiJS, BASE, Siemens PROFIBUS, Splunk SOAR, SAP, Harbor, Qualys Penetration Testing, Tenable.sc, Rapid7, Wiz, MITRE ATT&amp;CK, Google AdWords Conversion, accessiBe, ServiceNow, Microsoft 365, Zoomdata, Microsoft Teams, Atlassian, Ning, Salesforce Flow, Tableau, Microsoft Teams Rooms, ISO+â„¢, Anaplan, Oracle Hyperion Enterprise, Cisco Adaptive Security Appliance Software, Epicor Prophet 21, Axis, SES, Informatica, Tenable Security Center, AT&amp;T, UKG Pro Benefits Administration, Cisco AppDynamics, Flow, Allego, Sprinklr, Proofpoint, Visio, DocuSign, Micro Focus Universal CMDB, Comet.ml, Eaglestats, Microsoft Office, SAP Ariba Platform, SAP Business Network, Vertica, Teamtailor, Kyriba, Rapid7 InsightVM, Agilent Technologies, Blackrock Aladdin</v>
          </cell>
          <cell r="K844">
            <v>164760755</v>
          </cell>
          <cell r="L844" t="str">
            <v>Other</v>
          </cell>
          <cell r="M844">
            <v>100000000</v>
          </cell>
          <cell r="N844">
            <v>45017</v>
          </cell>
          <cell r="O844">
            <v>34232000000</v>
          </cell>
          <cell r="Q844" t="str">
            <v>MassMutual, or Massachusetts Mutual Life Insurance Company, is a mutual life insurance company founded in 1851 in Springfield, Massachusetts. It is dedicated to helping individuals secure their financial futures and protect their loved ones through a variety of financial services. As a mutual company, it is owned by its policyholders and has a long-standing history of paying dividends to eligible policyowners since 1869.
The company offers a diverse range of financial services, including life insurance, pensions, group insurance, annuities, and investment products. MassMutual has adapted its offerings over the years to meet changing market demands, expanding from core life insurance to include wealth management and retirement solutions. With a commitment to community support, MassMutual has a rich history of involvement in significant social efforts, demonstrating its principle of "Live Mutual."</v>
          </cell>
          <cell r="R844">
            <v>1851</v>
          </cell>
        </row>
        <row r="845">
          <cell r="A845" t="str">
            <v>Verizon Media</v>
          </cell>
          <cell r="B845">
            <v>0</v>
          </cell>
          <cell r="C845">
            <v>15000</v>
          </cell>
          <cell r="D845" t="str">
            <v>information technology &amp; services</v>
          </cell>
          <cell r="F845" t="str">
            <v>http://www.linkedin.com/company/verizon-media</v>
          </cell>
          <cell r="G845" t="str">
            <v>New York</v>
          </cell>
          <cell r="H845" t="str">
            <v>New York</v>
          </cell>
          <cell r="I845" t="str">
            <v>advertising, sales &amp; marketing, internet, information technology, consumer internet, software development, information technology &amp; services, consumers</v>
          </cell>
          <cell r="O845">
            <v>1500000000</v>
          </cell>
          <cell r="Q845" t="str">
            <v>Verizon Media (VMDS) was a content delivery network (CDN) provider that specialized in media and content delivery services for media companies and enterprises. It was launched as a division of Verizon after the acquisition of Edgecast in 2013. VMDS focused on scalable content distribution and became part of Verizon Media in 2017, which combined various properties including AOL and Yahoo.
VMDS offered CDN services for content delivery, media streaming, and scalable distribution. The broader Verizon Media Group provided unified advertising platforms, consumer products, and live programming. It utilized adtech, data insights, and e-commerce ecosystems to enhance its offerings.</v>
          </cell>
        </row>
        <row r="846">
          <cell r="A846" t="str">
            <v>Cubic Corporation</v>
          </cell>
          <cell r="B846">
            <v>0</v>
          </cell>
          <cell r="C846">
            <v>6200</v>
          </cell>
          <cell r="D846" t="str">
            <v>information technology &amp; services</v>
          </cell>
          <cell r="E846" t="str">
            <v>http://www.cubic.com</v>
          </cell>
          <cell r="F846" t="str">
            <v>http://www.linkedin.com/company/cubic</v>
          </cell>
          <cell r="G846" t="str">
            <v>San Diego</v>
          </cell>
          <cell r="H846" t="str">
            <v>California</v>
          </cell>
          <cell r="I846" t="str">
            <v>transportation systems, technology, innovation, engineering, global defense, mission solutions, defense, enterprise software, software, information technology, it services &amp; it consulting, military simulation environments, fare collection, b2b, situational awareness technologies, defense communication systems, public transportation, defense systems integration, training and simulation, transportation data integration, defense cybersecurity platforms, integrated systems, public transit fare systems, virtual and live training environments, defense logistics solutions, public transportation security, defense and security, military training environments, employee benefits, satellite technology, transportation data analytics, military simulation platforms, defense communication networks, public transit operational systems, integrated payment systems, training solutions, global defense solutions, defense communications technology, transportation data analytics tools, transportation it, transportation system security, cybersecurity solutions, other communications equipment manufacturing, cyber and it solutions, defense logistics, public transit fare collection, transportation fare technology, public transit data management, military logistics systems, transportation data analytics platforms, transportation planning solutions, port security, defense command systems, defense situational awareness, defense engineering services, defense cybersecurity, port security technology, transportation infrastructure tech, military training systems, defense support services, military training, military training and simulation, military situational awareness, command and control, defense engineering support, defense engineering, transportation infrastructure, transportation data security, cybersecurity for military, mission-critical systems, defense training and education, public transit technology, information technology and services, automated ballot systems, automated ballot counting, public transit automation, government, transportation information systems, transportation, cybersecurity, public transportation systems, data analytics, transportation data systems, transportation system integration, cyber defense for defense, security solutions, defense logistics management, customer service, transportation automation, advanced defense systems, transportation information technology, services, virtual military exercises, public transportation data solutions, transportation data management, predictive analytics, transportation fare collection, transportation planning, virtual training, defense cybersecurity solutions, defense technology, defense modernization services, transportation data management systems, public transportation data, public transit data analytics, public transportation management, public transit systems, defense training solutions, military training programs, defense logistics support, transportation efficiency solutions, mission-critical it systems, defense modernization, military operations technology, defense modernization projects, public transit data platforms, advanced technology systems, military simulation, defense training environments, defense operations support, virtual and constructive training, cyber solutions, advanced technology, military cybersecurity, it solutions, transportation security systems, transportation automation systems, military command systems, defense and security systems, iot, defense communication tech, transportation infrastructure solutions, military and defense technology, advanced military training, satellite systems, predictive transportation analytics, military command and control, cybersecurity for defense, transportation equipment manufacturing, training and simulation environments, transportation operational analytics, military training simulations, military operations support, education, distribution, transportation &amp; logistics, enterprises, computer software, information technology &amp; services, transportation/trucking/railroad</v>
          </cell>
          <cell r="J846" t="str">
            <v>Route 53, Outlook, Pardot, Microsoft Office 365, Zendesk, Drupal, Atlassian Cloud, React Redux, Citrix NetScaler, Workday, Slack, Salesforce, ServiceNow, Google AdWords Conversion, Microsoft Excel, Microsoft PowerPoint, Board, Salesforce CRM Analytics, AWS SDK for JavaScript, SAP, SAP Business Planning and Consolidation (BPC), Microsoft Dynamics, Beeline VMS, Amazon EC2, Amazon S3, API Gateway, AWS Trusted Advisor, Bamboo, J2EE, Jenkins, Lambda Cloud, Python, Spring, Spring Boot, MongoDB, Express, Akamai Connected Cloud (formerly Linode), React, GraphQL, Microsoft Azure Monitor, Docker, Kubernetes, poly, Visio, Dassault SOLIDWORKS, AutoCAD, SonarQube, ENTERPRISE ARCHITECT, .NET, Chorus by ZoomInfo, Cross Pixel Media, C#, Jira, Amazon CloudWatch, Amazon DynamoDB, Amazon EKS Anywhere, Amazon Simple Queue Service (SQS), AWS CloudFormation, Bash, ECS, JUnit, Sizmek (MediaMind), SNS, Terraform, Git, Red Hat OpenShift, GitLab, Excel4Apps, Kyriba, Oracle Primavera, Microsoft Project, Microsoft Office, Express JS Framework, Node.js, Apache JMeter, Cypress, GitHub Copilot, Katalon Studio, Playwright, Postman, Pytest, REST, Robot Framework, Selenium, Testng, TestRail, Amazon CloudFront, Amazon Virtual Private Cloud (Amazon VPC), Ansible, AWS CodeBuild, AWS CodePipeline, ELK Stack, Grafana, Prometheus, Azure Linux Virtual Machines, Argo CD, Azure Devops, Azure Resource Manager, Bicep, BirchStreet Procure-to-Pay, Flux, GitHub Actions, HELM, IBM ILOG CPLEX Optimization Studio, Microsoft PowerShell, Tor, BlazeMeter, AppDynamics, Microsoft Windows Server 2012, IBM AIX, Unix, , CONTROL, Onit, Azure AI Studio, Swagger UI, SQL, Ning, SharePoint, DotNetNuke, Confluence, Yocto, Oracle Analytics Cloud, IBM Db2 for Linux, UNIX, and Microsoft Windows, Microsoft SQL Server Reporting Services, IBM WebSphere Message Broker, Oracle WebLogic, , Infor ION, Interclick (Genome by Yahoo), Dash, Freelance Distributed Control System (DCS), PowerBI Tiles, DAX, Apache Kafka, AWS CloudTrail, Micro, Alteryx, Microsoft Fabric, ETQ Reliance QMS, Microsoft Windows Server 2000, SolarWinds, Secured MVC Forum on Windows 2012 R2, Amazon Linux 2, Gem, SAP Extended Warehouse Management, SAP Manufacturing Execution, SAP Production Planning, TSYS, Intel, SystemVue, ISO+â„¢, , Appium, Wireshark, Splunk, PostgreSQL, Aurora, Liquibase, PL/SQL, Linkedin Marketing Solutions, Rise, Wider Planet, Batch, OpenVMS, Stormshield, Veeam Backup &amp; Replication, Syncsort MFX, Siemens PLM, Zoho Office Suite, DatoCMS, ThreatMetrix, Flow, Apex, Salesforce VisualForce, Soap Media, Mulesoft, SAP ECC, Power BI Documenter, Azure Active Directory B2C, Burp Suite, Acunetix, Checkmarx, Fortify WebInspect, Snyk, Nmap, Metasploit, Tenable Nessus, Qualys Penetration Testing, Kali Linux, Angular, Javascript, HTML5 Maker, CSS, Redshift, Android, Microsoft Active Directory Federation Services, Redis, AngularJS, Hibernate, Apache, CAT, Nginx, Oracle Database, Oracle Enterprise Manager, Hi-Media Performance, Oracle Automatic Storage Management (ASM), Oracle GoldenGate, ACL, Upland Altify, SAP BusinessObjects Business Intelligence (BI), , AWS VPN, CPI, VLAN, Brocade Routers, Aruba CX Switches, Juniper Networks SRX-Series Firewalls, Microsoft Dynamics 365, EFI, FICO Safe Driving Score, IBM Rational DOORS, Act!, Weibo, AT&amp;T, DC Storm, Ansys HFSS, Micro Focus Universal CMDB, Google Calendar, AWS Analytics, Azure Analysis Services, ETAP, Windows 10 IoT Core Services, React Router, Switch Concepts, Barracuda Spam Firewall, Vertex, OpenText, Visual-Basic-.NET, Quip, Tableau, Anaplan, CMPRO, AWS GovCloud, Podman, IBM Storage Suite for IBM Cloud Paks, Argocd, Sumologic, PTC FlexPLM, Power Query, Databricks Lakehouse Platform, Ivanti Endpoint Manager, Ubuntu, Ghost, Allegro X PCB Designer, OneTrust Tech Risk &amp; Compliance</v>
          </cell>
          <cell r="K846">
            <v>2800000000</v>
          </cell>
          <cell r="L846" t="str">
            <v>Merger / Acquisition</v>
          </cell>
          <cell r="M846">
            <v>2800000000</v>
          </cell>
          <cell r="N846">
            <v>44228</v>
          </cell>
          <cell r="O846">
            <v>1500000000</v>
          </cell>
          <cell r="Q846" t="str">
            <v>Cubic Corporation is a multinational technology company based in San Diego, California, founded in 1949. It specializes in public transportation systems and defense solutions, employing around 6,200 people as of 2020. The company operates through two main segments: Cubic Transportation Systems (CTS) and Cubic Mission and Performance Solutions (CMPS). Following its transition to a private company in May 2021, Cubic continues to focus on engineering precision and innovation.
Cubic Transportation Systems offers integrated fare collection systems, including smart cards and mobile solutions for public transit, along with real-time passenger information and data analytics. Cubic Mission and Performance Solutions provides training and simulation systems, electronic warfare technologies, and mission support services for defense and security forces. The company serves a diverse range of clients, including major public transit agencies and military organizations worldwide.</v>
          </cell>
          <cell r="R846">
            <v>1951</v>
          </cell>
        </row>
        <row r="847">
          <cell r="A847" t="str">
            <v>PHH Mortgage</v>
          </cell>
          <cell r="B847">
            <v>0</v>
          </cell>
          <cell r="C847">
            <v>5000</v>
          </cell>
          <cell r="D847" t="str">
            <v>financial services</v>
          </cell>
          <cell r="E847" t="str">
            <v>http://www.phhmortgage.com</v>
          </cell>
          <cell r="F847" t="str">
            <v>http://www.linkedin.com/company/phh-mortgage</v>
          </cell>
          <cell r="G847" t="str">
            <v>Mount Laurel</v>
          </cell>
          <cell r="H847" t="str">
            <v>New Jersey</v>
          </cell>
          <cell r="I847" t="str">
            <v>commercial servicing, reverse servicing, subservicing, loan servicer, including loan originations, msrcoissue, portfolio retention, residential mortgages, multichannel origination platform, private label solutions, correspondent lending, subservicing &amp; portfolio retention, loan origination, non-bank mortgage servicing, mortgage risk management, digital mortgage platform, mortgage servicing software, mortgage forbearance programs, homeownership assistance, refinance options, home equity line of credit management, mortgage management, reverse mortgages, mortgage foreclosure assistance, mortgage and nonmortgage loan brokers, b2c, mortgage compliance software, mortgage loan processing, mortgage origination software, mortgage, mortgage default management, mortgage loan default analytics, mortgage compliance monitoring, mortgage support, loss mitigation, mortgage community, foreclosure prevention programs, mortgage community engagement, mortgage servicing, mortgage digital transformation, home equity loans, loss mitigation strategies, mortgage payment processing, mortgage portfolio, mortgage process, mortgage industry technology, fha loans, mortgage customer experience, homeownership, loan processing, mortgage document management, fha loan, mortgage financial services, customer support, mortgage servicing platform, home loan solutions, jumbo loan, mortgage analytics, mortgage servicing analytics, non-bank lender, mortgage industry, mortgage fraud detection, online mortgage, mortgage application, b2b, non-bank mortgage, servicing, jumbo loans, mortgage origination, mortgage application system, reverse mortgage, customer service, foreclosure prevention, mortgage community involvement, mortgage product, mortgage industry leader, conventional loans, home loan, mortgage technology, mortgage industry regulation, mortgage customer service, home equity, mortgage customer portal, real estate, mortgage servicing solutions, mortgage loan modification, financial services, digital mortgage onboarding, mortgage community support, services, mortgage banking, lender, reverse mortgage counseling, mortgage portfolio management, mortgage community outreach, conventional loan, mortgage servicing automation tools, mortgage compliance, mortgage origination process, mortgage servicing for financial institutions, loan, mortgage licensing, loan application, homeownership assistance programs, mortgage loan tracking, mortgage servicing for government programs, loan products, mortgage licensing compliance, mortgage risk assessment, mortgage customer retention, mortgage data security, mortgage portfolio analytics, va loan, va loans, mortgage loan servicing, mortgage automation, loan officer tools, mortgage loss mitigation, refinance, mortgage risk, mortgage industry community outreach, online mortgage services, mortgage data encryption, loan officers, mortgage assistance, loan refinancing, mortgage articles, mortgage hardship assistance, loan application process, home financing, loan preapproval, loan programs, foreclosure support, mortgage calculators, mortgage solutions, loan modification, mortgage application process, customer experience in mortgage, loan options, mortgage digital tools, refinancing, loan management, loan servicing technology, mortgage services, homeownership support, homeowner support programs, mortgage rates, homeownership education, debt consolidation, personalized mortgage solutions, finance, mortgage industry awards, construction &amp; real estate</v>
          </cell>
          <cell r="J847" t="str">
            <v>Salesforce, Route 53, Outlook, Microsoft Office 365, Amazon AWS, DNSimple, Rackspace MailGun, Gmail, Google Apps, React, Amazon SES, Bluekai, Google Play, Bootstrap Framework, reCAPTCHA, Bing Ads, Trustpilot, Google Tag Manager, ShareThis, Microsoft-IIS, Google Analytics, Mobile Friendly, Remote</v>
          </cell>
          <cell r="O847">
            <v>330000000</v>
          </cell>
          <cell r="Q847" t="str">
            <v>PHH Mortgage is a prominent full-service mortgage banking company in the United States, specializing in a wide range of mortgage solutions. With nearly 40 years of experience, the company offers services for residential, commercial, and reverse mortgages. Their offerings include home purchase loans, refinancing options, and home equity lines of credit, as well as various loan types such as conventional, VA, FHA, Jumbo, and reverse mortgages.
As a subsidiary of Onity Group Inc., PHH Mortgage operates through multiple business channels, providing private-label mortgage loan originations and complete outsourcing solutions for financial institutions. The company is recognized as a leading non-bank mortgage servicer and lender, with a strong focus on mortgage servicing, foreclosure prevention, and loss mitigation. PHH Mortgage serves a diverse clientele, including financial institutions, real estate brokers, and major financial services firms like Morgan Stanley and HSBC Holdings Plc.</v>
          </cell>
          <cell r="R847">
            <v>1984</v>
          </cell>
        </row>
        <row r="848">
          <cell r="A848" t="str">
            <v>TSI - Transworld Systems Inc.</v>
          </cell>
          <cell r="B848">
            <v>0</v>
          </cell>
          <cell r="C848">
            <v>6000</v>
          </cell>
          <cell r="D848" t="str">
            <v>outsourcing/offshoring</v>
          </cell>
          <cell r="E848" t="str">
            <v>http://www.tsico.com</v>
          </cell>
          <cell r="F848" t="str">
            <v>http://www.linkedin.com/company/transworldsystems</v>
          </cell>
          <cell r="G848" t="str">
            <v>Los Angeles</v>
          </cell>
          <cell r="H848" t="str">
            <v>California</v>
          </cell>
          <cell r="I848" t="str">
            <v>precollections, overdraft recovery for financial institutions, business process outsourcing, medical collections, healthcare rcm, ar management, cash flow management, commercial collections, accounts receivable, accelerator, revenue cycle management, customer care outsourcing, outsourcing services, collections, integrated technology, cash recoveries, profit recovery, delinquency management, cxbpo, outsourcing &amp; offshoring consulting, portfolio management, healthcare revenue cycle management, financial services, loan servicing platform, compliance, education, third-party collections, b2b, ai-driven decisioning, multi-channel outreach, revenue recovery, customer retention, loan servicing, multi-industry solutions, debtnext saas platform, performance management, automated dispute resolution, digital outreach tools, patient pay debt recovery, uas connect loan servicing, revenue recovery software, customer retention strategies, retail, vendor oversight platform, payment processing, ai call monitoring, proprietary analytics, client portal, denial management ai, legal services, regulatory compliance, healthcare, denial management automation, automated claims management, compliance management system, compliance management, cloud saas platform, vendor management, data security and privacy, ripple ai agent assist, legal recovery solutions, compliance standards, government, ai-powered collections, insurance claims services, healthcare revenue cycle ai, ai-driven outreach, collection agencies, regulated industry solutions, customer experience bpo, debt collection software, accounts receivable management, compliance-first recovery, services, debtnext saas, collectx analytics, omnichannel communication, performance analytics, recovery lifecycle management, cybersecurity certifications, automated workflow, patient engagement platform, nist cybersecurity framework, real-time reporting, digital transformation, automated workflow optimization, customer relationship management, scalable recovery solutions, real-time analytics, insurance claims denial services, client portal access, recovery lifecycle, operational efficiency, global workforce management, cybersecurity, ai analytics, automated workflows, digital collections, fisma, hipaa, pci dss, mensa ai orchestration, data security, denial resolution ai, cybersecurity compliance, patient pay recovery, automated claims processing, vendor oversight, digital communication, customer experience support, ai orchestration layer, ai-powered legal recovery, debt collection, customer care, healthcare revenue cycle, b2b collections, consumer support, talent development, omni-channel communications, customer experience management, cash flow optimization, performance analysis, advanced analytics, debt recovery strategies, training and development, consumer finance protection, hospital revenue recovery, utility customer care, financial services outsourcing, client engagement solutions, tenant account management, healthcare client support, payment processing solutions, customer satisfaction improvement, data compliance, inbound call management, legal compliance, tenant collections strategies, telehealth support services, industry-specific collections, debt settlement services, consumer rights education, marketing for debt recovery, healthcare compliance, insurance claim management, community relations management, custom client solutions, financial analytics, pre-eviction management, digital payment solutions, post-eviction services, finance, legal, outsourcing/offshoring, health care, health, wellness &amp; fitness, hospital &amp; health care, crm, sales, enterprise software, enterprises, computer software, information technology &amp; services, computer &amp; network security, training &amp; development</v>
          </cell>
          <cell r="J848" t="str">
            <v>Amazon SES, Outlook, Pardot, Amazon AWS, Sendgrid, ExactTarget, Act-On, Microsoft Office 365, Flywheel, React, iCIMS, Slack, reCAPTCHA, Mobile Friendly, WordPress.org, Google Font API, Google Tag Manager, Nginx, Multilingual, Bootstrap Framework, Facebook Custom Audiences, Remote, AI, Sigma, Verint, Microsoft Project, Gem, Python, Accenture Cloud Platform, Microsoft Office, Windows 11, Excel4Apps, Google AdWords Conversion</v>
          </cell>
          <cell r="L848" t="str">
            <v>Merger / Acquisition</v>
          </cell>
          <cell r="M848">
            <v>0</v>
          </cell>
          <cell r="N848">
            <v>44348</v>
          </cell>
          <cell r="O848">
            <v>472098000</v>
          </cell>
          <cell r="P848">
            <v>3</v>
          </cell>
          <cell r="Q848" t="str">
            <v>Transworld Systems Inc. (TSI) is a global leader in accounts receivable management, debt collection, business process outsourcing, healthcare revenue cycle management, and loan servicing solutions. Founded in 1970, TSI operates from 29 locations worldwide and employs approximately 4,400 people. The company is licensed in all 50 U.S. states and emphasizes regulatory compliance through its comprehensive Compliance Management System.
TSI offers a range of AI-powered, omnichannel solutions. Its services include full lifecycle accounts receivable management through the CollectXâ„¢ platform, global customer experience support, and healthcare revenue cycle management using the SAGA platform. TSI also provides loan servicing management via UAS Connect and revenue recovery software with dPlat/DebtNext. The company serves over 32,000 clients across various sectors, including Fortune 100 companies, healthcare providers, financial institutions, and educational facilities, ensuring performance and compliance in its operations.</v>
          </cell>
          <cell r="R848">
            <v>1970</v>
          </cell>
        </row>
        <row r="849">
          <cell r="A849" t="str">
            <v>Cardinal Glass Industries</v>
          </cell>
          <cell r="B849">
            <v>0</v>
          </cell>
          <cell r="C849">
            <v>10000</v>
          </cell>
          <cell r="D849" t="str">
            <v>glass, ceramics &amp; concrete</v>
          </cell>
          <cell r="E849" t="str">
            <v>http://www.cardinalcorp.com</v>
          </cell>
          <cell r="F849" t="str">
            <v>http://www.linkedin.com/company/cardinal-glass-industries</v>
          </cell>
          <cell r="G849" t="str">
            <v>Eden Prairie</v>
          </cell>
          <cell r="H849" t="str">
            <v>Minnesota</v>
          </cell>
          <cell r="I849" t="str">
            <v>residential glass, glass, ceramics &amp; concrete manufacturing, ig spacer system, solar heat gain control, safety glass, glass performance data, lo-i89 high u-factor glass, solar control glass, high-performance glass, neat+ coating, float glass manufacturing, sustainability, loÄ“ coatings, eco-friendly coatings, sustainable manufacturing, glass durability, solar control coatings, lo-272 moderate solar control, advanced lo coatings, lo-366 solar control glass, interior glass solutions, insulating glass, automated manufacturing, window glass, eco-friendly glass, clic switchable privacy glass, automated inspection systems, energy-saving glass, glare control glass, technical glass guide, glass fabrication automation, triple-pane ig units, low-emissivity coatings, advanced glazing, warm edge spacer, lo-180esc canadian compliance, b2b, uv protection, long-term seal durability, distribution, storm impact resistant glass, building materials, safety glazing, glass manufacturing, door manufacturing, home improvement, sustainable glass, triple-pane ig, e-commerce, energy code compliance, insulating glass technology, dual-seal ig, lo-340 glare control glass, custom glass fabrication, architectural glass, uv fade protection, dual-seal silicone, laminated glass, custom shapes and sizes, high u-factor efficiency, xl edge ig spacer system, construction, insulating glass units, glass glossaries, thermal performance, environmental product declarations, glass failure rate, glass innovation, lo coatings, self-cleaning glass, energy-efficient glass, coated glass, anti-corrosive glass, glass technical service bulletins, glass and glass product manufacturing, door glass, window manufacturing, energy efficiency, real-time quality testing, endur ig warm edge spacer, low failure rate, automated quality control, uv blocking, industry-leading warranty, custom glass, manufacturing, float glass, tempered glass, energy + comfort calculator, noise reduction glass, neat+ naturally cleaner glass, warm edge technology, triple-pane technology, glass manufacturing innovation, quad lo-452+ low-e coating, self-cleaning coatings, lo-di89 enhanced compliance, glass coatings, long-lasting ig, lo-180 high solar gain glass, thermal comfort, sound dampening, high solar gain, glare control, hurricane protection, security applications, custom tempered glass, switchable privacy glass, fade protection, decorative glass, spacer systems, advanced glazing technology, custom glass shapes, water-based protective film, argonic fill glass, moisture barriers, durability warranties, textured glass, sustainable building materials, neat technology, fade and solar control, light transmission, high transparency glass, low thermal conductivity, energy star ratings, argon gas fill, uv fading resistance, increased comfort levels, interior aesthetics, reduced cleaning time, minimal maintenance, spacer technology, thermal break, low maintenance glass, high quality standards, glass safety standards, exceptional performance certifications, environmental services, renewables &amp; environment, consumer internet, consumers, internet, information technology &amp; services, mechanical or industrial engineering</v>
          </cell>
          <cell r="J849" t="str">
            <v>SMTP.com, Outlook, Microsoft Office 365, DigitalOcean, Oracle Cloud, Slack, Nginx, Google Font API, WordPress.org, Google Tag Manager, Typekit, Mobile Friendly, Bootstrap Framework, Remote, Posit, mabl, Articulate, AC500 PLC, Tor, Git, C#, S&amp;P Capital IQ Pro, Oracle Analytics Cloud, Microsoft Excel, Google AdWords Conversion, Microsoft PowerPoint, Google, BriteVerify, Microsoft Windows Server 2012, Brocade Switches, Microsoft Office, Craneware, AmeriCommerce, Pivotal tc Server, AVEVA InTouch HMI, CONTROL, BASE, ABB Robotics, Onit, FANUC FIELD System, Amber, SES, CSS, SAP Material Requirement Planning (MRP), Micro, Gauges, Quip, Buffer, GRIN, CLEAR, UptimeRobot, Absorb LMS, Frame, Red Hat Fuse, AutoCAD, Siemens SIMATIC S7, .NET, Siemens PROFIBUS, eMaint CMMS</v>
          </cell>
          <cell r="O849">
            <v>2700000000</v>
          </cell>
          <cell r="Q849" t="str">
            <v>Cardinal Glass Industries is a management-owned S-Corporation based in Eden Prairie, Minnesota, founded in 1962. Initially established as Cardinal Insulated Glass Co., the company has grown to become a leading manufacturer of advanced residential glass products for windows and doors. With nearly 10,000 employees and 39-52 manufacturing and R&amp;D facilities across the U.S., Cardinal produces a significant volume of glass annually, including 1 billion square feet of coated glass and 25 million insulating glass units.
The company offers a range of turnkey glass solutions through its five subsidiaries, focusing on energy-efficient and durable products. These include insulating glass units, coated glass with low-emissivity coatings, float glass, custom tempered glass, and laminated glass. Cardinal emphasizes sustainability and innovation, having introduced several advancements in glass technology over the years. As an OEM supplier, Cardinal serves window and door manufacturers throughout North America, ensuring high-quality products that contribute to energy conservation in residential construction.</v>
          </cell>
          <cell r="R849">
            <v>1962</v>
          </cell>
        </row>
        <row r="850">
          <cell r="A850" t="str">
            <v>Moody's Ratings</v>
          </cell>
          <cell r="B850">
            <v>0</v>
          </cell>
          <cell r="C850">
            <v>4400</v>
          </cell>
          <cell r="D850" t="str">
            <v>financial services</v>
          </cell>
          <cell r="F850" t="str">
            <v>http://www.linkedin.com/company/moodys-ratings</v>
          </cell>
          <cell r="G850" t="str">
            <v>New York</v>
          </cell>
          <cell r="H850" t="str">
            <v>New York</v>
          </cell>
          <cell r="I850" t="str">
            <v>ratings &amp; research</v>
          </cell>
          <cell r="Q850" t="str">
            <v>Moody's Ratings is the credit rating division of Moody's Corporation, a prominent global provider of independent credit ratings, research, data, and analytics. Founded in 1909 by John Moody, the company has established itself as one of the "Big Three" credit rating agencies, rating around 90% of the world's public debt, which exceeds $74 trillion. Moody's Ratings offers independent opinions on credit risk to assist in borrowing, lending, and investment decisions across public and private debt markets.
The company provides a range of services, including global credit ratings, fixed-income research, and extensive databases on companies and credit. Its cloud-based decision solutions support various sectors, including banking, insurance, and compliance. With a workforce of approximately 16,000 employees in over 40 countries, Moody's serves more than 15,000 customers, including 97% of the Fortune 100, helping them navigate risks in an ever-changing financial landscape.</v>
          </cell>
        </row>
        <row r="851">
          <cell r="A851" t="str">
            <v>Great American Insurance Group</v>
          </cell>
          <cell r="B851">
            <v>0</v>
          </cell>
          <cell r="C851">
            <v>7700</v>
          </cell>
          <cell r="D851" t="str">
            <v>insurance</v>
          </cell>
          <cell r="E851" t="str">
            <v>http://www.greatamericaninsurancegroup.com</v>
          </cell>
          <cell r="F851" t="str">
            <v>http://www.linkedin.com/company/great-american-insurance</v>
          </cell>
          <cell r="G851" t="str">
            <v>Cincinnati</v>
          </cell>
          <cell r="H851" t="str">
            <v>Ohio</v>
          </cell>
          <cell r="I851" t="str">
            <v>insurance for nonprofits, farm insurance, workers comp, business insurance, property casualty insurance, trucking insurance, transportation insurance, manufacturing insurance, nonprofit insurance, specialty insurance, equine insurance, inland marine insurance, environmental insurance, annuities, commercial insurance, crop insurance, construction insurance, marine insurance, property insurance, global presence, supplemental insurance, professional liability, insurance underwriting, insurance ratings, agricultural insurance, insurance for construction, small business insurance, insurance innovation, financial ratings, annuity products, customer service, executive liability, fidelity and crime, bonds and surety, insurance for industries, cyber risk, insurance industry, fidelity/crime insurance, insurance market, insurance for public sector, cyber risk insurance, insurance claims, insurance for non-profits, political risk, large enterprise insurance, customized insurance, insurance solutions, workersâ€™ compensation, insurance products, executive liability insurance, community support, claims management, customized risk solutions, inland marine, industry expertise, insurance, insurance risk, political risk insurance, trade credit insurance, risk management, insurance provider, insurance company, financial services, industry-specific insurance, community-focused insurance, insurance coverage, niche insurance markets, property and casualty insurance, b2b, insurance history, admitted insurance, specialty property insurance, insurance stability, niche markets, claims excellence, insurance portfolio, equine mortality insurance, agriculture insurance, auto liability insurance, healthcare insurance, insurance for transportation, specialty casualty insurance, insurance solutions provider, global insurance, bonds, life insurance, professional liability insurance, auto insurance, services, insurance solutions for niches, insurance services, direct insurance (except life, health, and medical) carriers, non-admitted insurance, insurance for agriculture, casualty insurance, reinsurance, equine mortality, trade credit, insurance for healthcare, insurance for energy, international insurance, life insurance products, industry-specific coverage, insurance for businesses, workersâ€™ comp insurance, risk assessment, annuity insurance, insurance market segments, financial strength, energy insurance, accident and health, aviation insurance, excess liability, fidelity insurance, financial institution services, medical stop loss, mergers and acquisitions liability, public sector insurance, workers compensation, directors and officers liability, employment practices liability, crime insurance, storm damage coverage, customized insurance solutions, niche market insurance, safe harbor insurance, agri-business solutions, innovative insurance products, loss mitigation, insurance concierge, customer service excellence, financing solutions for insureds, embedded insurance solutions, marine cargo insurance, truck insurance, surety bonds, retail insurance, wholesale insurance, staff training for agents, digital insurance tools, insurance for education, healthcare, finance, non-profit, distribution, transportation &amp; logistics, energy &amp; utilities, construction &amp; real estate, health care, health, wellness &amp; fitness, hospital &amp; health care, nonprofit organization management</v>
          </cell>
          <cell r="J851" t="str">
            <v>Cloudflare DNS, Frontbridge, Outlook, CloudFlare Hosting, Sendgrid, Microsoft Office 365, ServiceNow, Route 53, Gmail, Google Apps, Amazon AWS, Microsoft Application Insights, Marketo, Hubspot, React, VueJS, Workday, Amazon SES, Mobile Friendly, Vidyard, Multilingual, Google Tag Manager, Typekit, Linkedin Marketing Solutions, Remote, AI, Microsoft Office, OpenCV, Snowflake, Microsoft Azure Monitor, Guidewire ClaimCenter, AWS SDK for JavaScript, Barracuda MSP, Uipath, Microsoft Power Platform, Microsoft Power Automate, Copilot, Nomad, Intel, Bloomberg Professional Services, Clearwater Analytics, SailPoint, Saviynt, Azure Active Directory B2C, Azure Active Directory, AWS IAM Identity Center, OpenLDAP, CAT, Tableau, Microsoft Excel, IBM Cognos Analytics, Excel4Apps, Ning, Microsoft PowerPoint, Salesforce, Flow, Sales Cloud Einstein, Microsoft.NET Core 3.1, C#, Entity Framework Core, GitHub Copilot</v>
          </cell>
          <cell r="K851">
            <v>3810000000</v>
          </cell>
          <cell r="L851" t="str">
            <v>Debt Financing</v>
          </cell>
          <cell r="M851">
            <v>310000000</v>
          </cell>
          <cell r="N851">
            <v>45748</v>
          </cell>
          <cell r="O851">
            <v>5500000000</v>
          </cell>
          <cell r="Q851" t="str">
            <v>Great American Insurance Group (GAIG) is a specialty property and casualty insurance provider based in Cincinnati, Ohio. Founded in 1872, GAIG has evolved into a global insurer with over 35 specialty businesses and more than 8,100 employees across 120 locations in the United States and internationally. The company is a subsidiary of American Financial Group, Inc. and is recognized for its financial strength, holding an "A+" rating from A.M. Best.
GAIG specializes in tailored commercial insurance products for over 100 niche industries, including agriculture, construction, nonprofits, transportation, manufacturing, and equine. Its lead insurer, Great American Insurance Company, offers comprehensive coverage supported by knowledgeable claims professionals. The company emphasizes integrity, specialization, and customer trust, focusing on providing expert solutions for businesses with unique risk management needs.</v>
          </cell>
          <cell r="R851">
            <v>1872</v>
          </cell>
        </row>
        <row r="852">
          <cell r="A852" t="str">
            <v>Ziply Fiber</v>
          </cell>
          <cell r="B852">
            <v>0</v>
          </cell>
          <cell r="C852">
            <v>3000</v>
          </cell>
          <cell r="D852" t="str">
            <v>telecommunications</v>
          </cell>
          <cell r="E852" t="str">
            <v>http://www.ziplyfiber.com</v>
          </cell>
          <cell r="F852" t="str">
            <v>http://www.linkedin.com/company/ziplyfiber</v>
          </cell>
          <cell r="G852" t="str">
            <v>Kirkland</v>
          </cell>
          <cell r="H852" t="str">
            <v>Washington</v>
          </cell>
          <cell r="I852" t="str">
            <v>fiber internet for homes, fiber internet upgrade, reliable internet, fiber internet performance, fiber internet growth, fiber-optic network, fiber internet availability, fiber internet for businesses, fiber internet access, multi-gig fiber internet, fiber internet speed tiers, fiber internet rollout, innovation, customer satisfaction, fiber internet plans, fiber internet technology, fiber internet service, b2c, fiber internet reliability, fiber internet provider, fiber internet for remote work, fiber internet security, internet service providers, fiber-optic internet, fiber internet installation process, 50 gig fiber internet, services, symmetrical upload/download speeds, fiber internet for content creators, fiber internet speeds, ultra-fast connectivity, telecommunications, fiber internet customer support, fiber internet plans comparison, business services, high-speed internet, fiber service provider, fiber internet for underserved communities, fiber installation, fiber internet solutions, fiber internet future-proof, fiber network expansion, fiber internet coverage, fiber broadband, fiber internet in rural areas, fiber internet expansion plans, fiber internet innovation, customer experience, fiber optic network services, fiber internet for rural areas, fiber broadband services, fiber internet network build, fiber internet for gaming, fiber service in nw, symmetrical speeds, fiber internet customer reviews, fiber infrastructure, fiber internet affordability, fiber network infrastructure, fiber internet in underserved areas, fiber internet, fiber internet coverage map, fiber internet for streaming, fiber internet for smart homes, instant activation fiber, multi-gig internet, fiber internet capacity, fiber internet connectivity, fiber installation process, fiber optic internet, multi-gig plans, internet speeds, symmetrical upload and download, no data caps, free installation, whole home wifi, cheap fiber internet, fast internet, community discount programs, streaming tv, detailed faq, customer service support, upload speeds 25x faster than cable, instant activation, residential internet, on-demand movie streaming, gaming latency, multimedia support, wireless coverage, email and file transfers, internet reliability, no annual contracts, internet installations, business internet, transparency in pricing, advanced technology, local internet service provider, user-friendly applications, residential and commercial offerings, wifi technology, autopay options, rapid service deployment, internet service provider, digital divide initiatives, secure network solutions, high-capacity internet, cost-effective internet, internet plans, fiber technology advantages, high upload speeds, seamless internet access, customer loyalty programs, advanced router options, broadband internet access, internet connectivity solutions, affordable pricing, rural internet solutions, non-profit, consumer products &amp; retail, information technology &amp; services, b2b, nonprofit organization management</v>
          </cell>
          <cell r="J852" t="str">
            <v>Cloudflare DNS, Outlook, Pardot, Microsoft Office 365, CloudFlare Hosting, Salesforce, CloudFlare, The Trade Desk, Slack, Google Dynamic Remarketing, greyscale - grey, Facebook Custom Audiences, Hotjar, Amazon Associates, Mobile Friendly, Bing Ads, DoubleClick, Facebook Widget, Bootstrap Framework, Linkedin Marketing Solutions, Adobe Media Optimizer, Qualtrics, Vimeo, Google Tag Manager, YouTube, DoubleClick Conversion, Facebook Login (Connect), Twitter Advertising, DoubleClick Floodlight, Remote, Cisco VPN, Cisco VoIP, BASE, CAT, .NET, Cisco Meraki SD-WAN, Genesys SIP, CUICK TRAC - DFARS and NIST 800-171 compliance solution, ISO+â„¢, Quip, FUSION, Pusher, AT&amp;T, VMware SD-WAN, Spiceworks IP Scanner, Sprinklr, Excel4Apps, Visio, NetBox, Reddit for business, Harmony Email &amp; Collaboration, AWS Database Migration Service, Nortel, Metaswitch, BroadSoft, Microsoft Office, Infor Infinium, Cisco DWDM, Acronis True Image, ClearSaleing (eBay Enterprise), Trend Micro Smart Protection, Pulse SDP, ADP Celergo, SolarWinds Loggly, LinkedIn Recruiter, ADP Applicant Tracking System, AI, Genesys Cloud CX Platform, Impact Radius</v>
          </cell>
          <cell r="K852">
            <v>800000000</v>
          </cell>
          <cell r="L852" t="str">
            <v>Merger / Acquisition</v>
          </cell>
          <cell r="M852">
            <v>0</v>
          </cell>
          <cell r="N852">
            <v>45597</v>
          </cell>
          <cell r="O852">
            <v>522800000</v>
          </cell>
          <cell r="Q852" t="str">
            <v>Ziply Fiber is a telecommunications company based in Kirkland, Washington, that specializes in fiber-optic broadband services for both residential and business customers. The company operates across Washington, Oregon, Idaho, and Montana, serving over 1.3 million locations. Since its launch on May 1, 2020, Ziply Fiber has focused on upgrading legacy copper networks to advanced fiber-optic infrastructure, investing significantly in expansions and new fiber miles.
The company offers symmetrical internet speeds ranging from 100 Mbps to 50 Gig (50,000 Mbps), ensuring reliable service through under-capacity networks and dedicated bandwidth. Ziply Fiber provides fiber-to-the-home installations and business broadband, designed to meet current and future demands. With plans to expand to three million locations by 2028, Ziply Fiber aims to enhance its service footprint and contribute to BCE Inc.'s North American fiber network.</v>
          </cell>
          <cell r="R852">
            <v>2020</v>
          </cell>
        </row>
        <row r="853">
          <cell r="A853" t="str">
            <v>Remotasks</v>
          </cell>
          <cell r="B853">
            <v>0</v>
          </cell>
          <cell r="C853">
            <v>7700</v>
          </cell>
          <cell r="D853" t="str">
            <v>information services</v>
          </cell>
          <cell r="E853" t="str">
            <v>http://www.remotasks.com</v>
          </cell>
          <cell r="F853" t="str">
            <v>http://www.linkedin.com/company/remotasks</v>
          </cell>
          <cell r="G853" t="str">
            <v>San Francisco</v>
          </cell>
          <cell r="H853" t="str">
            <v>California</v>
          </cell>
          <cell r="I853" t="str">
            <v>ai data collection support, ai model improvement, ai model training, ai data collection, ai data quality assurance, data annotation platform, customer service, content moderation, task automation support, global remote workforce, task completion platform, microtasks for ai, data annotation services, global task workforce, content moderation for ai, b2c, ai dataset creation, services, user experience, weekly payments, content filtering, ai training data, ai dataset labeling, machine learning data support, web search portals, libraries, archives, and other information services, artificial intelligence, 3d annotation, remote work platform, tasker community, online training for taskers, ai data annotation, machine learning training, content review tasks, ai data annotation services, human intelligence for ai, crowdsourcing ai data, labeling images for ai, flexible remote jobs, ai model development support, remote gig work, remote data labeling, remote microtask platform, audio transcription, ai data annotation platform, information services, ai data collection platform, remote work flexibility, tasker earnings, ai model training support, transcribing audio files, image labeling, crowdsourced data labeling, ai content moderation, remote data tasks, remote gig economy, ai training support, data quality control, ai data labeling community, machine learning, online tasks, remote work, earn money from home, task training, paypal, airtm, flexible schedule, task completion, global community, data processing, tasking platform, personal data security, user feedback, privacy protection, task assignments, identity verification, crowdsourcing, remote jobs, ai project support, data collection, freelance opportunities, data annotation, personalized tasks, task rewards, community guidelines, task unlocking, earning potential, task performance, financial compensation, online courses, instant payment, user interaction, remote collaboration, task management, digital workforce, activity logging, performance analysis, marketplace for tasks, crowdsourcing platform, task improvement, remote task execution, remote team building, task volunteering, training sessions, b2b, ux, information technology &amp; services, communities, internet, productivity</v>
          </cell>
          <cell r="J853" t="str">
            <v>Cloudflare DNS, Gmail, Google Apps, Microsoft Office 365, CloudFlare Hosting, Stripe, Webflow, Greenhouse.io, Zendesk, Slack, Facebook Widget, Facebook Login (Connect), Google Tag Manager, Mobile Friendly, YouTube, Facebook Custom Audiences</v>
          </cell>
          <cell r="O853">
            <v>1200000000</v>
          </cell>
          <cell r="Q853" t="str">
            <v>Remotasks is a remote work platform that connects users with task-based earning opportunities. It allows individuals to complete various assignments from home on a flexible schedule. 
The platform offers tasks in several categories, including AI training, where users help train AI chatbots and contribute to building artificial intelligence models. Additionally, Remotasks provides OCR (Optical Character Recognition) tasks, enabling workers to analyze visual data and assist clients in developing OCR software. 
Key features of Remotasks include flexible working hours, quick onboarding that takes less than an hour, and weekly payments. The platform also offers starting bonuses for completing initial tasks and provides free registration and tutorials. Remotasks serves a diverse user base, including teams, corporations, and startups focused on advancing AI technology.</v>
          </cell>
          <cell r="R853">
            <v>2017</v>
          </cell>
        </row>
        <row r="854">
          <cell r="A854" t="str">
            <v>Publicis Collective</v>
          </cell>
          <cell r="B854">
            <v>0</v>
          </cell>
          <cell r="C854">
            <v>6000</v>
          </cell>
          <cell r="D854" t="str">
            <v>marketing &amp; advertising</v>
          </cell>
          <cell r="E854" t="str">
            <v>http://www.publiciscollective.com</v>
          </cell>
          <cell r="F854" t="str">
            <v>http://www.linkedin.com/company/publicis-collective</v>
          </cell>
          <cell r="G854" t="str">
            <v>New York</v>
          </cell>
          <cell r="H854" t="str">
            <v>New York</v>
          </cell>
          <cell r="I854" t="str">
            <v>advertising services, data analytics, retail, award-winning campaigns, fragmented data integration, real-time media insights, business outcomes, ai and analytics, predictive analytics, ro(ai) platform, advertising agencies, data science, brand strategy, media performance, innovation partner, sustainability in marketing, analytics, media services, customer experience, client-centric media strategy, advertising &amp; marketing, client success, media &amp; communications, media technology, campaign analytics, b2b, media measurement, media strategy, customer engagement, e-commerce, media planning, media agency, customer relationship management, data-driven decisions, campaign measurement, ai platform, integrated media solutions, sales lift measurement, media buying, ai decision tools, media innovation, audience targeting, d2c, real-time insights, user experience, digital transformation, innovation, media optimization, crm, services, media technology platform, media impact on sales, digital advertising, data lineage modeler, media campaigns, media effectiveness, performance marketing, media automation, digital marketing, business results, digital solutions, creative services, industry expertise, scalable solutions, performance improvement, strategic consulting, data-driven marketing, creative innovation, team collaboration, risk-taking, leadership excellence, value creation, market insights, consumer behavior, advertising solutions, cross-channel marketing, stakeholder engagement, research analysis, performance metrics, creative strategy, collaborative design, diversity and inclusion, relentless focus, curiosity mindset, learning culture, client satisfaction, business performance, market trends, strategic partnerships, integrated marketing, communication solutions, creative talent, exceptional results, status quo challenge, outcome-driven, relationship management, personalized marketing, growth strategies, future innovations, audit and optimization, saas, marketing &amp; advertising, information technology &amp; services, enterprise software, enterprises, computer software, consumer internet, consumers, internet, sales, ux, management consulting</v>
          </cell>
          <cell r="J854" t="str">
            <v>Amazon CloudFront, Route 53, Amazon AWS, Outlook, Pardot, Microsoft Office 365, Slack, Microsoft Application Insights, React Redux, iCIMS, Mobile Friendly, Nginx, Facebook Login (Connect), Vimeo, New Relic, Google Tag Manager, Apache, AddThis, Multilingual, Google Analytics, Google Font API, Python, Anthropic Claude, Google, OpenAI, DoubleClick Floodlight, Adform DMP, AMP, Flashtalking, Innovid, Marc, LinkedIn Learning, Udemy, SQL, Siemens MRI, comScore</v>
          </cell>
          <cell r="Q854" t="str">
            <v>Publicis Collective is a global, full-service media agency based in Birmingham, Michigan, and part of Publicis Groupe. With around 2,200 employees in the U.S., the agency focuses on delivering innovative marketing solutions and prioritizes business outcomes over traditional media metrics. 
The agency's team includes specialists in data, platforms, AI, analytics, and research, enabling them to offer services such as sales lift solutions, audience engagement measurement, and AI-driven media applications. Publicis Collective has successfully executed campaigns for notable clients, including The General Insurance, where their work significantly increased policy sales and garnered prestigious awards. 
The company culture is built on three core values: curiosity, openness, and drive, which guide their commitment to achieving exceptional results through diverse perspectives and a rigorous pursuit of excellence.</v>
          </cell>
        </row>
        <row r="855">
          <cell r="A855" t="str">
            <v>The Hanover Insurance Group</v>
          </cell>
          <cell r="B855">
            <v>0</v>
          </cell>
          <cell r="C855">
            <v>4900</v>
          </cell>
          <cell r="D855" t="str">
            <v>insurance</v>
          </cell>
          <cell r="E855" t="str">
            <v>http://www.hanover.com</v>
          </cell>
          <cell r="F855" t="str">
            <v>http://www.linkedin.com/company/the-hanover-insurance-group</v>
          </cell>
          <cell r="G855" t="str">
            <v>Worcester</v>
          </cell>
          <cell r="H855" t="str">
            <v>Massachusetts</v>
          </cell>
          <cell r="I855" t="str">
            <v>property-casualty insurers, finance, b2c, renters insurance, services, insurance company, agency network, insurance policies, insurance claims, broader product portfolio, financial stability, insurance agent, insurance for wholesale and distribution, b2b, property insurance, insurance provider, insurance industry trends, homeowners insurance, insurance customer experience, cyber insurance solutions, independent agents, insurance premium, casualty insurance, agency distribution, insurance for watercraft, property and casualty insurance, insurance product innovation, insurance risk mitigation, insurance claims management, insurance marketplace, insurance distribution, insurance financials, insurance digital tools, insurance for high-net-worth individuals, insurance underwriting process, insurance for small businesses, agency-centric model, insurance, digital platform, digital agents platform, insurance claims automation, insurance market, long history, insurance for construction firms, insurance for high-value items, business insurance, insurance for professional services, risk assessment, insurance services, insurance for cultural assets, insurance for emerging risks, insurance loss prevention, insurance data analytics, catastrophe resilience, insurance policy management, insurance solutions, risk assessment tools, insurance technology, insurance underwriting, specialty insurance, commercial insurance, insurance for real estate, insurance for manufacturers, water damage risk management, insurance innovation, professional liability insurance, insurance coverage, insurance for cultural institutions, insurance for lifestyle assets, insurance industry, insurance policy customization, digital transformation, climate risk insurance, international insurance coverage, customer service, insurance risk, insurance for technology companies, insurance regulation, auto insurance, insurance claims processing, personalized insurance solutions, insurance platform, insurance data security, insurance for educational institutions, insurance risk assessment, insurance for healthcare providers, management liability insurance, financial strength, direct insurance (except life, health, and medical) carriers, personal lines insurance, insurance broker, marine insurance, insurance for life sciences, risk management, insurance company ratings, insurance products and services, insurance for complex risks, watercraft insurance, insurance products, insurance for financial institutions, insurance for retail businesses, specialty risk coverage, home insurance, motorcycle insurance, umbrella insurance, valuables coverage, cyber insurance, identity theft protection, personal insurance, claims service, bundled savings, customized coverage, roadside assistance, customer support, claims management, premium savings, liability insurance, workers compensation, teen drivers insurance, recreational vehicle insurance, home business insurance, commercial auto insurance, general liability, management liability, surety bonds, education and training, resources for policyholders, safety tips, claims resources, water damage prevention, cyber security for businesses, recreational vehicle coverage, professional liability, premium audit, agent solutions, family protection plans, property protection, personal lines, commercial lines, business owner's policy, claims process, customer satisfaction, business risk solutions, healthcare, education, manufacturing, distribution, construction, financial services, health care, health, wellness &amp; fitness, hospital &amp; health care, mechanical or industrial engineering</v>
          </cell>
          <cell r="J855" t="str">
            <v>UltraDns, Microsoft Azure Hosting, Microsoft Office 365, Brightcove, Netlify, Mapbox, Eloqua, ExactTarget, Slack, Citrix NetScaler, Nginx, Linkedin Marketing Solutions, Google Maps, Facebook Login (Connect), Varnish, Google Places, Facebook Widget, Mobile Friendly, Google Font API, Google Tag Manager, Facebook Custom Audiences, Remote, AI, IBM Mainframe, Exterro Privacy, Microsoft Office, Salesforce, Microsoft Azure Monitor, Saviynt, Azure Active Directory B2C, Microsoft Entra ID, ServiceNow, Oracle EBS CRM, PeopleSoft CRM, SAM, Connect, Microsoft Entra, Frame, Gem, Azure Application Insights, Microsoft PowerPoint, eMaint CMMS, Azure Analysis Services, Power BI Documenter, Dayforce, ADP, Ceridian, React, Spring Boot, AWS SDK for JavaScript, Microsoft Excel, Microsoft Entra External ID, Rust, Microsoft Application Insights, OpenID, Calendar for Jira, Starfield Technologies, Python, C#, Visio, Azure Synapse, Databricks, Delta, SQL, Obiee, PowerBI Tiles, SAP Extended ECM (xECM), 24-7 Media, IBM CICS Transaction Server, IBM z/OS Operating System, IBM Db2 for Linux, UNIX, and Microsoft Windows, Elite Software HVAC Solution, Tor, Air, Eyefinity OfficeMate</v>
          </cell>
          <cell r="K855">
            <v>800000000</v>
          </cell>
          <cell r="L855" t="str">
            <v>Debt Financing</v>
          </cell>
          <cell r="M855">
            <v>500000000</v>
          </cell>
          <cell r="N855">
            <v>45870</v>
          </cell>
          <cell r="O855">
            <v>6597500000</v>
          </cell>
          <cell r="Q855" t="str">
            <v>The Hanover Insurance Group, Inc. is a property and casualty insurance company based in Worcester, Massachusetts. Established in 1852, it is one of the oldest insurers in the United States, with a market capitalization of $5.63 billion. The company operates as a publicly traded entity on the New York Stock Exchange under the ticker symbol THG.
The Hanover Insurance Group offers a balanced portfolio of personal, commercial, and specialty insurance lines, including auto, home, commercial, marine, surety, workers' compensation, and general liability insurance. The company distributes its products through a network of independent agents and brokers across the nation. With a workforce of approximately 6,500 employees, The Hanover continues to serve customers with a commitment to financial stability and long-term relationships.</v>
          </cell>
          <cell r="R855">
            <v>1852</v>
          </cell>
        </row>
        <row r="856">
          <cell r="A856" t="str">
            <v>MCC Label</v>
          </cell>
          <cell r="B856">
            <v>0</v>
          </cell>
          <cell r="C856">
            <v>12000</v>
          </cell>
          <cell r="D856" t="str">
            <v>packaging &amp; containers</v>
          </cell>
          <cell r="E856" t="str">
            <v>http://www.mcclabel.com</v>
          </cell>
          <cell r="F856" t="str">
            <v>http://www.linkedin.com/company/mcclabel</v>
          </cell>
          <cell r="G856" t="str">
            <v>Atlanta</v>
          </cell>
          <cell r="H856" t="str">
            <v>Georgia</v>
          </cell>
          <cell r="I856" t="str">
            <v>roll fed labels, pressure sensitive labels, cut, stack labels, inmold labels, heat transfer labels, shrink sleeve labels, label printing, sustainable packaging, selfadhesive labels, folding cartons, prime labels, packaging &amp; containers manufacturing, product safety labels, manufacturing, shelf impact optimization, eco-friendly label solutions, fiber molded packaging solutions, cylinder manufacturing technology, flexible manufacturing processes, sustainable label materials, environmental sustainability, iml labels, labeling for fmcg brands, label technology innovation, recyclable and reusable labels, cylinder manufacturing, fiber molded label solutions, product appeal enhancement, innovative label solutions, label upgrades, shelf appeal, recyclable label materials, global supply chain, custom label design, innovative packaging solutions, distribution, innovative label upgrades, product branding strategies, high-quality printing, brand differentiation, market leader, flexible manufacturing, consumer brands, environmentally friendly packaging, fiber molded labels for packaging, environmental responsibility, high-quality label production, brand engagement, customer-centric culture, sustainable packaging options, fiber molded packaging, consumer product branding, environmentally conscious labeling, advanced cylinder technology, premium label manufacturing, reusable packaging solutions, consumer product labels, eco-conscious label upgrades, advanced printing, brand branding, healthcare, label upgrades and innovations, sustainable product branding, global label manufacturer, label innovation, decorative labels, b2b, prime decorative labels, technological innovation, printing, consumer engagement strategies, transportation &amp; logistics, brand differentiation tools, customer-centric approach, global manufacturing network, product identity, innovative label printing techniques, consumer products &amp; retail, iml technology, innovative packaging, sustainable consumer packaging, services, global manufacturing, sustainable packaging development, sustainable packaging innovations, label technology, recyclable labels, fiber molded labels, recyclable packaging innovations, flexographic printing, premium labels, environmentally friendly label solutions, decorative label solutions, project management, product customization, product differentiation, advanced printing technologies, customer-centric, sustainable solutions, premium label solutions, brand identity, advanced label printing, high durability labels, premium quality labels, consumer engagement, global label solutions, sustainable branding, decorative label printing, shelf impact, fiber molded packaging technology, product differentiation techniques, label solutions for fmcg, brand identity reinforcement, product branding, label solutions, technological investments, prime label printing, product appeal, product customization capabilities, market expansion strategies, recyclable label innovations, market leadership in labels, customer service, rotogravure printing, premium iml labels, in-mold labeling, packaging innovation, consumer-driven designs, recyclable packaging, injection molding labels, blow molding labels, thermoforming labels, interactive labels, compliant packaging, global label supplier, automotive labeling, food and dairy labels, healthcare packaging, personal care labels, beauty product labels, durable labels, technical labels, home care labels, beverage labeling, wine and spirits labels, environmental leadership, packaging design, label printing technologies, high-quality labels, local production units, customer satisfaction, sustainability goals, labeling expertise, market trends, custom label solutions, eco-friendly packaging, sustainability roadmap, industry awards, multi-color printing, global presence, business collaboration, operational excellence, industry partnerships, effective communication, market leadership, innovation in labeling, dynamic packaging solutions, existing product enhancement, consumer_products_retail, transportation_logistics, shipping, logistics &amp; supply chain, mechanical or industrial engineering, health care, health, wellness &amp; fitness, hospital &amp; health care, productivity</v>
          </cell>
          <cell r="J856" t="str">
            <v>Cloudflare DNS, Mimecast, Drupal, Drift, Jobvite, Pardot, Slack, Salesforce, VueJS, Google Analytics, Mobile Friendly, Apache, reCAPTCHA, Typekit, Google Tag Manager, WordPress.org, Remote, ACL, Salesforce CRM Analytics, Git, SS&amp;C, Impact Radius, Juniper Networks QFX-Series Switches, SAP, Oracle Hyperion Enterprise, Sales Cloud Einstein, .NET, ServiceNow Configuration Management Database, Cision, Protheus, Quip, Dayforce, 1shoppingcart, Microsoft Active Directory Federation Services, SentinelOne, TeamViewer, Strato, Adobe Photoshop, Trend Micro Smart Protection, Vertex, WebCenter, Eyefinity OfficeMate, Gem, GDM Digital, ICP, HP Latex, AudienceScience, Infolinks, Roundcube Email, Wider Planet, Less, Shopper Approved, NetApp SAN, CSS, Sigma, TSYS, Make, Olo, Microsoft Excel, ISO+â„¢, Concur, DocuSign, Acronis True Image, Boomi, Microsoft Office, SQL, Cint, NUnit, eMaint CMMS, AWS Wavelength, SKEEPERS Influencer Marketing, GEP, AC500 PLC, AVEVA InTouch HMI, Microsoft Outlook, IBM SPSS Modeler, EMaint, MercuryGate TMS, Secured MVC Forum on Windows 2012 R2, WhatsApp, Snowflake, Power BI Documenter, Excel4Apps, SharePoint, MEX Maintenance Software, Google AdWords Conversion, Simcenter STAR-CCM+, HPE MSA, S&amp;P Capital IQ Pro, IQMS, PowerBI Tiles, Azure Active Directory B2C, Apple macOS, ETQ Reliance QMS, AMP, Elite Software HVAC Solution, Snap, Cisco WebEx Teams, ServiceNow, Ramco EAM</v>
          </cell>
          <cell r="K856">
            <v>1139000000</v>
          </cell>
          <cell r="L856" t="str">
            <v>Debt Financing</v>
          </cell>
          <cell r="M856">
            <v>250000000</v>
          </cell>
          <cell r="N856">
            <v>46023</v>
          </cell>
          <cell r="O856">
            <v>3500000000</v>
          </cell>
          <cell r="Q856" t="str">
            <v>Multi-Color Corporation (MCC Label) is a global leader in premium prime label solutions for consumer products. Founded in 1916 in Cincinnati, Ohio, and now headquartered in Rosemont, Illinois, the company operates over 100 plants in more than 25 countries, employing over 12,000 people. MCC has a strong history in label printing, having pioneered in-mold label (IML) technology in 1980, which enhances the durability and recyclability of labels used in various products.
MCC specializes in a range of labeling and packaging solutions, including pressure-sensitive labels, in-mold labels, and shrink sleeve labels. The company serves diverse industries such as food and beverage, home and personal care, and wine and spirits, focusing on innovative and sustainable options. With approximately $2.7 billion in revenues for 2024, MCC has established itself as the world's largest pure-play prime label printer, emphasizing customer collaboration and advanced print technologies to enhance product identity and shelf appeal.</v>
          </cell>
          <cell r="R856">
            <v>1916</v>
          </cell>
        </row>
        <row r="857">
          <cell r="A857" t="str">
            <v>New York Community Bank (NYCB)</v>
          </cell>
          <cell r="B857">
            <v>0</v>
          </cell>
          <cell r="C857">
            <v>7500</v>
          </cell>
          <cell r="D857" t="str">
            <v>banking</v>
          </cell>
          <cell r="E857" t="str">
            <v>http://www.mynycb.com</v>
          </cell>
          <cell r="F857" t="str">
            <v>http://www.linkedin.com/company/nycb</v>
          </cell>
          <cell r="G857" t="str">
            <v>Hicksville</v>
          </cell>
          <cell r="H857" t="str">
            <v>New York</v>
          </cell>
          <cell r="I857" t="str">
            <v>finance, mortgage warehouse loans, customer service, real estate finance expertise, banking regional presence, mobile banking apps, banking market, real estate market challenges, personal banking, banking sector, services, business banking, banking customer service, bank technology, regional real estate finance, banking growth strategies, banking industry trends, real estate market, real estate market dynamics, mortgages, regional bank expansion, private banking, professional association banking, banking infrastructure, banking operations, small business cash solutions, online banking, financial products, warehouse loans, specialty finance loans, small business banking, warehouse lending, small and mid-size business, mortgage origination, bank branches, banking services platform, large corporate banking, real estate market analysis, regional banking, banking industry, banking solutions, corporate loans, regional bank resilience, retail, mortgage industry support, specialty finance for large obligors, banking network, bank products, bank challenges, banking technology, real estate sector banking, mortgage servicing, wealth management, large corporate clients, banking for real estate developers, banking news, banking history, customer base, b2c, mortgage servicing technology, multifamily lending, banking services, mortgage, commercial banking, banking in multiple states, financial sector, multifamily property finance, non-luxury apartment financing, banking in diverse markets, banking digital transformation, risk management, urban real estate loans, bank growth, banking financial products, customer banking, mobile banking, rent-regulated apartment loans, asset management, real estate market navigation, financial services, real estate investment loans, banking clients, regional bank, banking regulations, banking, banking in northeast and midwest, banking compliance, regional banking growth, specialty finance, real estate sector support, loans, banking challenges, bank operations, cash management solutions, bank history, bank branch network, cash management, banking technology infrastructure, real estate finance, banking market trends, banking digital services, banking innovation, real estate, urban banking services, real estate support, digital banking, small business financial products, banking for property investors, b2b, construction &amp; real estate, investment management, banks &amp; credit unions</v>
          </cell>
          <cell r="J857" t="str">
            <v>Cloudflare DNS, Microsoft Office 365, BugHerd, Google Analytics, Google Font API, Mobile Friendly, Google Tag Manager, Remote, AI</v>
          </cell>
          <cell r="K857">
            <v>1050000000</v>
          </cell>
          <cell r="L857" t="str">
            <v>Other</v>
          </cell>
          <cell r="M857">
            <v>1050000000</v>
          </cell>
          <cell r="N857">
            <v>45352</v>
          </cell>
          <cell r="O857">
            <v>2062000000</v>
          </cell>
          <cell r="P857">
            <v>25</v>
          </cell>
          <cell r="Q857" t="str">
            <v>New York Community Bancorp, Inc. (NYCB) is a Delaware-chartered bank holding company established in 1993. It operates several banking subsidiaries, including New York Community Bank and historical divisions such as Queens County Savings Bank and Roslyn Savings Bank. These institutions are recognized for their strong service and community presence.
In December 2022, NYCB merged with Flagstar Bank, creating one of the largest bank holding companies in the U.S. The combined entity has total assets of approximately $59.5 billion, with a significant portion in loans and deposit funding. NYCB's lending activities focus on one-to-four family loans, particularly jumbo mortgages. The company has demonstrated strong financial performance, with notable returns in fiscal year 2022.</v>
          </cell>
          <cell r="R857">
            <v>1859</v>
          </cell>
        </row>
        <row r="858">
          <cell r="A858" t="str">
            <v>Gallagher Bassett</v>
          </cell>
          <cell r="B858">
            <v>0</v>
          </cell>
          <cell r="C858">
            <v>7700</v>
          </cell>
          <cell r="D858" t="str">
            <v>insurance</v>
          </cell>
          <cell r="E858" t="str">
            <v>http://www.gallagherbassett.com</v>
          </cell>
          <cell r="F858" t="str">
            <v>http://www.linkedin.com/company/gallagher-bassett</v>
          </cell>
          <cell r="G858" t="str">
            <v>Rolling Meadows</v>
          </cell>
          <cell r="H858" t="str">
            <v>Illinois</v>
          </cell>
          <cell r="I858" t="str">
            <v>risk control, workers compensation, workers39 compensation, claims management, appraisal services, information management, propertycasualty third party administrator, managed care, it management, information technology &amp; services</v>
          </cell>
          <cell r="J858" t="str">
            <v>Akamai DNS, Outlook, Microsoft Office 365, WP Engine, React, Mapbox, iCIMS, Slack, Salesforce, Remote, AI, SQL, Microsoft Office, Adobe, SharePoint, Analyzer, ICP, Google AdWords Conversion, Excel4Apps, Microsoft PowerPoint, Gem, Talkspace, Unanet, Microsoft Excel, Micro Focus LoadRunner, Toolkit, Board, Microsoft 365, Ironclad, DocuSign, LlamaIndex, Langchain, Python, Azure Data Factory, Git, GitHub Copilot, OSIsoft PI, AWS Transfer for SFTP, Rapid7 InsightVM, Salesforce Service Cloud</v>
          </cell>
          <cell r="L858" t="str">
            <v>Merger / Acquisition</v>
          </cell>
          <cell r="M858">
            <v>0</v>
          </cell>
          <cell r="N858">
            <v>42979</v>
          </cell>
          <cell r="O858">
            <v>1450000000</v>
          </cell>
          <cell r="Q858" t="str">
            <v>Gallagher Bassett is a global leader in risk and claims management solutions, established in 1962 as a subsidiary of Arthur J. Gallagher &amp; Co. Headquartered in Rolling Meadows, Illinois, the company employs over 5,000 people across more than 60 countries, including the United States, Canada, Australia, and the United Kingdom.
The company specializes in tailored end-to-end risk and claims management services. Its offerings include processing for workers' compensation and automobile insurance claims, legal services, and specialized risk control. Gallagher Bassett focuses on helping clients manage financial, reputational, and organizational challenges. The firm also provides safety solutions and has expanded its capabilities through the acquisition of Safe T Professionals. With a commitment to high ethical standards and inclusivity, Gallagher Bassett serves over 4,800 businesses, including commercial employers, insurance carriers, and government entities, acting as an extension of their teams to support organizational success.</v>
          </cell>
          <cell r="R858">
            <v>1962</v>
          </cell>
        </row>
        <row r="859">
          <cell r="A859" t="str">
            <v>Spectrum Business for enterprise</v>
          </cell>
          <cell r="B859">
            <v>0</v>
          </cell>
          <cell r="C859">
            <v>5000</v>
          </cell>
          <cell r="D859" t="str">
            <v>telecommunications</v>
          </cell>
          <cell r="F859" t="str">
            <v>http://www.linkedin.com/company/spectrum-business-for-enterprise</v>
          </cell>
          <cell r="G859" t="str">
            <v>Stamford</v>
          </cell>
          <cell r="H859" t="str">
            <v>Connecticut</v>
          </cell>
          <cell r="I859" t="str">
            <v>dedicated fiber internet, sdwan, managed it solutions, cloud connect, managed hosting services, voice solutions, unified communications, fiberinternet access, ethernet access, enterprise tv, cloud infrastructure, business tv, enterprise internet, enterprise software, enterprises, computer software, information technology &amp; services, b2b, internet infrastructure, internet</v>
          </cell>
          <cell r="J859" t="str">
            <v>Akamai, Akamai DNS</v>
          </cell>
          <cell r="O859">
            <v>55085000000</v>
          </cell>
          <cell r="Q859" t="str">
            <v>Spectrum Business for Enterprise is the enterprise division of Spectrum Business, a subsidiary of Charter Communications, Inc. It provides scalable, high-performance fiber-based network, voice, TV, security, and managed services tailored for large enterprises, midsized businesses, and public sector organizations. The company supports over 90% of Fortune 500 companies with a modern fiber network that offers speeds up to 100 Gbps and a 100% uptime service level agreement.
The companyâ€™s offerings include dedicated fiber Internet, Ethernet access, unified communications, HDTV services, and fully managed security solutions. Spectrum Business for Enterprise focuses on mission-critical applications, providing flexible and reliable solutions that cater to the needs of distributed businesses and address industry-specific challenges. With a commitment to customer support, it offers 24/7 U.S.-based assistance and emphasizes network modernization and business continuity for its clients.</v>
          </cell>
          <cell r="R859">
            <v>1993</v>
          </cell>
        </row>
        <row r="860">
          <cell r="A860" t="str">
            <v>Ropes &amp; Gray LLP</v>
          </cell>
          <cell r="B860">
            <v>0</v>
          </cell>
          <cell r="C860">
            <v>3000</v>
          </cell>
          <cell r="D860" t="str">
            <v>law practice</v>
          </cell>
          <cell r="E860" t="str">
            <v>http://www.ropesgray.com</v>
          </cell>
          <cell r="F860" t="str">
            <v>http://www.linkedin.com/company/ropes-&amp;-gray-llp</v>
          </cell>
          <cell r="G860" t="str">
            <v>New York</v>
          </cell>
          <cell r="H860" t="str">
            <v>New York</v>
          </cell>
          <cell r="I860" t="str">
            <v>cryptocurrency, high-stakes litigation, data protection, healthcare licensing, legal research, clinical trial regulation, top-tier clients, client relationship management, transaction management, healthcare sector legal support, medical device regulation, pro bono, full-service law firm, venture capital, financial services, collaboration transactions, public institutions, licensing and collaboration deals, licensing transactions, legal advice, healthcare dispute resolution, cybersecurity, legal technology, global presence, healthcare, lawyer, client-focused approach, blockchain, services, legal counsel, biotech patent law, client advocacy, regulatory compliance, industry sectors, medical innovation law, life sciences deals, litigation, public interest law, healthcare industry regulation, regulatory law, bankruptcy and restructuring, financial technology, healthcare compliance, complex legal environments, life sciences, life sciences regulatory, risk management, white-collar defense, corporate law, medical licensing, pro bono legal services, technology, customized pricing, corporate finance, client success strategies, employee benefits, public health law, consulting, compliance programs, medical collaboration agreements, high-value deals, diversity and inclusion, law firm culture, biotech transactions, offices of lawyers, law firm awards, medical research agreements, cross-border legal services, legal services, healthcare law, international legal practice, pharmaceutical licensing, transactional work, client success, legal compliance, b2b, client services, biotech industry legal services, biotech collaboration, law firm, corporate governance, pharmaceutical law, compliance, restructuring, legal innovation tools, intellectual property, diverse client base, international offices, law practice, multinational law firm, bankruptcy, dispute resolution, capital markets, healthcare data security, client base, lawyer collaboration, biotech licensing, government enforcement, transactional law, legal strategy, alternative fee arrangements, social responsibility, technology law, biotech patent portfolio, pharmaceutical compliance, social media, public service commitment, asset management, legal innovation, global law firm, professional development, law firm rankings, industry expertise, private equity, medical research law, high-value transactions, legal consulting, public service, licensing deals, diversity initiatives, legal industry, investment funds, pro bono services, mergers and acquisitions, privacy and data security, antitrust, international risk, securities, environmental law, government investigations, tax law, fraud prevention, corporate investigations, employment law, advertising law, social media compliance, emerging companies, charitable foundations, economic sanctions, consumer protection, drug pricing, contract law, litigation strategy, government relations, class actions, technology transactions, healthcare transactions, fundraising strategies, data privacy, e-discovery, cyber risk assessment, supply chain compliance, real estate transactions, finance, legal, non-profit, health care, health, wellness &amp; fitness, hospital &amp; health care, finance technology, information technology &amp; services, conflict resolution, consumer internet, consumers, internet, mergers &amp; acquisitions, venture capital &amp; private equity, nonprofit organization management</v>
          </cell>
          <cell r="J860" t="str">
            <v>CloudFlare CDN, Mimecast, Outlook, Microsoft Office 365, CloudFlare Hosting, Bluekai, Brightcove, Videology, Citrix, Slack, OneTrust, Gem, BASE, Outsystems, Chrome, InterAction+, Microsoft Outlook, AI, SQL, Google AdWords Conversion, Microsoft Excel, Microsoft PowerPoint, Zoom Rooms, Microsoft Teams, ECS, REST, Concur, iManage, Olo, Copilot, ChatGPT, Dash, American Express, Chrome River Connector, iManage Work, Microsoft Office, Micro, MicroStrategy, Excel4Apps, Microsoft-IIS, Microsoft Windows Server 2000, Microsoft PowerShell, Relativity, CourtLinkÂ®, Westlaw, LexisNexis, Adobe Acrobat, Adobe Captivate, Camtasia, BILL, LexisNexis CounselLink, TyMetrix 360, Zoomdata, Adobe, GoToAssist (FASTchat), Fivetran, Microsoft SQL Server Reporting Services, Act!, Git, Smartsheet, Microsoft OneNote, CCH Tagetik, EAB Navigate, LexisNexis Bridger Insight XG</v>
          </cell>
          <cell r="K860">
            <v>1500000</v>
          </cell>
          <cell r="L860" t="str">
            <v>Other</v>
          </cell>
          <cell r="M860">
            <v>1500000</v>
          </cell>
          <cell r="N860">
            <v>44136</v>
          </cell>
          <cell r="O860">
            <v>3140000000</v>
          </cell>
          <cell r="Q860" t="str">
            <v>Ropes &amp; Gray LLP is a multinational full-service law firm founded in 1865 in Boston. With over 1,500 lawyers and 1,300 professionals, the firm operates across 16 offices in the US, Asia, and Europe. It has a rich history, evolving from serving local Boston companies to advising multinational corporations, financial institutions, and government agencies.
The firm offers a wide range of legal services, focusing on complex matters such as mergers and acquisitions, private equity, capital markets, and litigation. Ropes &amp; Gray has extensive expertise in various industries, including life sciences, health care, technology, and cryptocurrency. The firm is recognized for its strong performance in life sciences and private equity, earning accolades like Law Firm of the Year by The American Lawyer in 2022. Ropes &amp; Gray is committed to diversity, equity, and community service, logging over 139,000 pro bono hours in 2024.</v>
          </cell>
          <cell r="R860">
            <v>1865</v>
          </cell>
        </row>
        <row r="861">
          <cell r="A861" t="str">
            <v>Boyd Gaming</v>
          </cell>
          <cell r="B861">
            <v>0</v>
          </cell>
          <cell r="C861">
            <v>17000</v>
          </cell>
          <cell r="D861" t="str">
            <v>gambling &amp; casinos</v>
          </cell>
          <cell r="E861" t="str">
            <v>http://www.boydgaming.com</v>
          </cell>
          <cell r="F861" t="str">
            <v>http://www.linkedin.com/company/boyd-gaming</v>
          </cell>
          <cell r="G861" t="str">
            <v>Las Vegas</v>
          </cell>
          <cell r="H861" t="str">
            <v>Nevada</v>
          </cell>
          <cell r="I861" t="str">
            <v>entertainment, career, hospitality, tourism, food &amp; beverage, casino, consumer services, gambling facilities &amp; casinos, leisure, travel &amp; tourism, consumer goods, consumers, gambling &amp; casinos</v>
          </cell>
          <cell r="J861" t="str">
            <v>Chartbeat, The Trade Desk, ServiceNow, Slack, AI, ANGEL LMS, Stormshield, DatoCMS, SQL, CAT, Ticketmaster, Microsoft Office, Salesforce, Git, Tor, BASE, Gem, NTENT, Micros, Oracle iSupplier Portal</v>
          </cell>
          <cell r="K861">
            <v>900000000</v>
          </cell>
          <cell r="L861" t="str">
            <v>Debt Financing</v>
          </cell>
          <cell r="M861">
            <v>900000000</v>
          </cell>
          <cell r="N861">
            <v>44348</v>
          </cell>
          <cell r="O861">
            <v>4091989000</v>
          </cell>
          <cell r="P861">
            <v>1</v>
          </cell>
          <cell r="Q861" t="str">
            <v>Boyd Gaming Corporation is a prominent U.S. casino entertainment company based in Las Vegas, Nevada. Founded in 1975 by Sam Boyd and his son Bill Boyd, the company operates 28 gaming properties across ten states, including Nevada, Illinois, Indiana, and Pennsylvania, as well as managing a tribal casino in northern California. Boyd Gaming has a rich history, beginning with Sam Boyd's arrival in Las Vegas in 1941 and the establishment of the California Hotel and Casino, which catered to Hawaiian tourists.
The company focuses on providing a wide range of casino entertainment, including slots, table games, poker, sports betting, and dining options. Boyd Gaming emphasizes exceptional customer service and value, with a commitment to community engagement and sustainable growth. Notable properties include Sam's Town Las Vegas, Valley Forge Casino Resort, and various locations in Nevada and Mississippi. Boyd Gaming also offers online gaming through its Boyd Interactive platform, expanding its reach in the digital casino space.</v>
          </cell>
          <cell r="R861">
            <v>1975</v>
          </cell>
        </row>
        <row r="862">
          <cell r="A862" t="str">
            <v>Ryan Specialty</v>
          </cell>
          <cell r="B862">
            <v>0</v>
          </cell>
          <cell r="C862">
            <v>5600</v>
          </cell>
          <cell r="D862" t="str">
            <v>insurance</v>
          </cell>
          <cell r="E862" t="str">
            <v>http://www.ryanspecialty.com</v>
          </cell>
          <cell r="F862" t="str">
            <v>http://www.linkedin.com/company/ryan-specialty</v>
          </cell>
          <cell r="G862" t="str">
            <v>Chicago</v>
          </cell>
          <cell r="H862" t="str">
            <v>Illinois</v>
          </cell>
          <cell r="I862" t="str">
            <v>transactional risk, transportation, professional liability, life science, ma, dic, eo, casualty, renewable energy, cyber risk, energy marine, distribution services, healthcare, construction, property, excess surplus lines, specialty insurers, finance, insurance data, insurance compliance, insurance product design, insurance policies, insurance industry expertise, customer service, public company, specialty property, insurance operations, insurance regulation, contactless guest technology, contactless guest risk, property and casualty, insurance coverage, broker distribution, insurance solutions, product development, contactless technology risk, insurance claims, insurance claims management, hard-to-place risks, strategic acquisitions, wholesale brokerage, industry leader, insurance industry, insurance brokers, builders risk, client solutions, insurance analytics, market niches, construction insurance, underwriting management, services, natural disaster coverage, specialty risk, natural catastrophe insurance, insurance services, insurance market access, program business, insurance risk transfer, broker services, market expansion, insurance market, insurance portfolio, underwriting expertise, energy insurance, innovative insurance, professional lines, insurance technology, insurance distribution, regulatory compliance, renewable energy insurance, insurance platform, marine insurance, insurance brokerage, insurance solutions provider, accident and health, insurance underwriting, hospitality insurance, direct insurance (except life, health, and medical) carriers, risk management, insurance market growth, financial services, specialty insurance, alternative risk solutions, niche markets, retail, reinsurance, specialty products, global insurance, insurance industry trends, risk transfer, insurance, insurance innovation, insurance risk assessment, industry-specific programs, data analytics, insurance programs, insurance carriers, insurance agents, b2b, risk mitigation, insurance industry growth, mgus, binding authority, risk management services, property insurance, casualty insurance, professional lines insurance, workers compensation, broker relationships, retail brokers, managing general underwriters, team collaboration, employee engagement, esg initiatives, diversity and inclusion, client-centric approach, insurance products distribution, premium finance solutions, insurance industry leadership, client outcomes, sustainable practices, professional development, digital insurance solutions, insurance market analysis, innovative insurance solutions, insurance distribution channels, insurance training programs, insurance consulting, corporate social responsibility, healthcare insurance, contractors insurance, enterprise risk insurance, transactional risk insurance, non-profit, distribution, energy &amp; utilities, construction &amp; real estate, clean energy &amp; technology, environmental services, renewables &amp; environment, health care, health, wellness &amp; fitness, hospital &amp; health care, nonprofit organization management</v>
          </cell>
          <cell r="J862" t="str">
            <v>Outlook, Microsoft Office 365, Hubspot, Atlassian Cloud, SuccessFactors (SAP), Linkedin Marketing Solutions, reCAPTCHA, Google Maps (Non Paid Users), Mobile Friendly, Nginx, WordPress.org, Apache, Google AdSense, Google Tag Manager, Google Font API, Google Maps, Remote, Microsoft Office, Gem, Salesforce, Qlik Sense, Insurity, Workday, CyberArk, Delinea Secret Server, Saviynt, SailPoint, ServiceNow, Azure Analysis Services, SQL, Power BI Documenter, Nevron Vision for SSRS, Azure SQL Data Warehouse, Jira, Salesforce CRM Analytics, Groovy, Docker, Podman, Kubernetes, Databricks, Apache Spark, Azure Data Factory, Azure Functions, Datadog, New Relic, Grafana, Prometheus, Splunk, Workday Adaptive Planning, Cisco WebEx Teams, Python, SysTools VBA Password Recovery, Its Learning LMS, IBM Tivoli OMEGAMON, Microsoft Excel, Absorb LMS, C#, Microsoft.NET 6.0, Microsoft SQL Server Reporting Services, Azure Cosmos DB, Azure API Management, Azure Key Vault, Azure Application Insights, Azure Service Bus, Microsoft Entra ID, Unqork, REST, FlipHTML5, CSS, TypeScript, React, Angular, Node.js, PostgreSQL, MongoDB, Google Cloud Platform, Amazon AMS, Mode, Lytics, Excel4Apps, Visio, AWS SDK for JavaScript, AWS Trusted Advisor, Delta, Azure Data Lake Storage, Profisee, IBM InfoSphere Change Data Capture, Azure Purview, Tableau, Azure Devops, Verint, GitHub Actions, Jenkins, Terraform, Ansible, AWS Analytics, IBM ILOG CPLEX Optimization Studio, Microsoft PowerShell, Bash, ELK Stack, Azure Monitor, Aryson MySQL to MSSQL Converter, Snow, Air, Pega CRM Suite, API Gateway, Azure Logic Apps, iManage, OnBase, AI, Microsoft Azure Monitor, Ruby On Rails, SIMS, Spark, Titan</v>
          </cell>
          <cell r="K862">
            <v>2062879533</v>
          </cell>
          <cell r="L862" t="str">
            <v>Merger / Acquisition</v>
          </cell>
          <cell r="M862">
            <v>0</v>
          </cell>
          <cell r="N862">
            <v>45597</v>
          </cell>
          <cell r="O862">
            <v>3051126000</v>
          </cell>
          <cell r="Q862" t="str">
            <v>Ryan Specialty is an international holding company that specializes in providing specialty insurance solutions for brokers, agents, and insurance carriers. Founded in 2010 by Patrick G. Ryan in Chicago, Illinois, the company focuses on addressing complex and high-hazard risks that require tailored solutions beyond standard insurance offerings.
The company operates through several business units, including RT Specialty, a wholesale brokerage firm, and RSG Underwriting Managers, which consists of a collection of specialized managing general underwriting companies. Ryan Specialty offers a wide range of services, such as wholesale brokerage, insurance underwriting management, product development, and risk management solutions, with a particular emphasis on the Excess &amp; Surplus (E&amp;S) sector.
Ryan Specialty has grown significantly through strategic acquisitions and went public in 2021. It serves a diverse clientele, including insurance brokers, agents, and carriers, and has established a strong presence across North America, the UK, and Europe.</v>
          </cell>
          <cell r="R862">
            <v>2010</v>
          </cell>
        </row>
        <row r="863">
          <cell r="A863" t="str">
            <v>First National Bank</v>
          </cell>
          <cell r="B863">
            <v>0</v>
          </cell>
          <cell r="C863">
            <v>5700</v>
          </cell>
          <cell r="D863" t="str">
            <v>banking</v>
          </cell>
          <cell r="F863" t="str">
            <v>http://www.linkedin.com/company/first-national-bank</v>
          </cell>
          <cell r="G863" t="str">
            <v>Raleigh</v>
          </cell>
          <cell r="H863" t="str">
            <v>North Carolina</v>
          </cell>
          <cell r="J863" t="str">
            <v>Remote, AI</v>
          </cell>
          <cell r="Q863" t="str">
            <v>First National Bank of West Greenville, founded in 1864, is a major regional bank operating across seven states and Washington, D.C. It manages over $20 billion in assets, providing a range of banking services to its customers.
First National Bank of Pandora, established in 1919, is an independent community bank that focuses on serving families, small businesses, and local farmers. It emphasizes personalized service and community involvement.
First National Bank in Central Indiana, founded in 1913, operates seven locations and offers community banking services. First National Bank in Altavista, established in 1908, also serves its local community with various banking solutions.</v>
          </cell>
          <cell r="R863">
            <v>1898</v>
          </cell>
        </row>
        <row r="864">
          <cell r="A864" t="str">
            <v>Olin</v>
          </cell>
          <cell r="B864">
            <v>0</v>
          </cell>
          <cell r="C864">
            <v>7700</v>
          </cell>
          <cell r="D864" t="str">
            <v>chemicals</v>
          </cell>
          <cell r="E864" t="str">
            <v>http://www.olin.com</v>
          </cell>
          <cell r="F864" t="str">
            <v>http://www.linkedin.com/company/olin-corporation</v>
          </cell>
          <cell r="G864" t="str">
            <v>Clayton</v>
          </cell>
          <cell r="H864" t="str">
            <v>Missouri</v>
          </cell>
          <cell r="I864" t="str">
            <v>manfucaturing, chemicals, ammunition, manufacturing, engineering, major chemicals, industrials, chemical manufacturing, b2b, industrial logistics, safety standards, defense manufacturing logistics, metals industry, metal products, chemical resource management, metal alloy manufacturing, chemical innovation, chemical company, epoxy, firearm ammunition, chemical process automation, global chemical markets, metal alloy precision manufacturing, epoxy for construction, ammunition market, chemical processing, product stewardship, logistics, metal fabrication for defense, regulatory compliance, safety and compliance, ammunition manufacturing, industrial chemical innovation, metal alloy development, epoxy resin applications, chemical business, industrial chemical solutions, chemical safety standards, chemical process sustainability, chlorine, chemical plants, brass for aerospace, industrial chemicals, chlorinated organics manufacturing, defense and military supplies, brass alloy manufacturing, metal fabrication, logistics and distribution, industrial supply, other basic inorganic chemical manufacturing, product innovation, chemical resource efficiency, ammunition for sporting use, global supply chain, chlorinated organics, industrial chemical logistics, defense industry supplier, environmental stewardship, logistics network, chemical industry, logistics efficiency, firearms and ammunition supply chain, water treatment, retail, government, chemical solutions, high-performance metal alloys, metal supply chain, defense manufacturing, metal alloys, global manufacturing, chemical industry leadership, global operations, brass, metal manufacturing processes, chemical plant operations, chemical industry innovation, brass product innovation, brass component manufacturing, chemical industry supply chain, advanced manufacturing technology, industrial materials, chlorine and caustic soda production, defense products, services, chlor-alkali process, sustainable manufacturing practices, defense industry, environmental responsibility, epoxy materials, chemical production, caustic soda, chemical process optimization, metals, chemical process technology, small caliber ammunition, firearms accessories, sustainability, ammunition production, sustainable chemical solutions, chemical product development, chemical process engineering, chemical industry growth, brass products, sustainable manufacturing, chlor alkali, defense and security products, ammunition manufacturing technology, epoxy resin technology, epoxy composite materials, ammunition for law enforcement, chemical logistics, safety culture, vinyls, bleach, hydrochloric acid, chemical products, chlorine production, small arms ammunition, military ammunition, reloading components, industrial cartridges, corporate responsibility, sustainability initiatives, investor relations, financial reports, integrated supply chain, community involvement, employee engagement, workplace safety, research and development, product responsibility, global distribution, vinyl chloride monomer, chemical engineering, business governance, diversity and inclusion, u.s. college recruiting, shareholder services, stock dividends, market positioning, pb&amp;l calculation, corporate ethics, safety protocols, business expansion, strategic acquisitions, cost management, environmental, health, and safety standards, innovation in chemicals, lithium-ion batteries, business growth strategies, education, distribution, mechanical or industrial engineering, environmental services, renewables &amp; environment, research &amp; development</v>
          </cell>
          <cell r="J864" t="str">
            <v>Salesforce, AT&amp;T DNS, Rackspace MailGun, Sendgrid, Outlook, Microsoft Azure Hosting, Atlassian Cloud, Taleo, Slack, Google Font API, reCAPTCHA, Nginx, Vimeo, Gravity Forms, Mobile Friendly, WordPress.org, Remote, Eyefinity OfficeMate, SAP, DC Storm, eMaint CMMS, ANGEL LMS, SAP EHS, Excel4Apps, SharePoint, OpenText Documentum, Secured MVC Forum on Windows 2012 R2, AC500 PLC, LogIC, SAP Plant Maintenance, Microsoft Windows Server 2012, SAP ECC, Oracle General Ledger, SAP Accounts Payable and Receivable, SAP Asset Accounting (AA), Cisco Packaged Contact Center Enterprise, Gem, Jira, Cincopa, SAP Financial Supply Chain Management (FSCM), ABAP, Basis, GAS, Power BI Documenter, Sigma, Workday Recruiting, The PI System, SAP S/4HANA, SAP Analytics Cloud, CONTROL, DeltaV, SAP HANA Live, CAT, Mode, Workday, Salesforce CRM Analytics, SAP Manager Self-Service (MSS), SentenceTransformers, Global Relay, Switch Concepts, Motorola, MediaAlpha, EnergyCAP SmartAnalytics</v>
          </cell>
          <cell r="O864">
            <v>6780800000</v>
          </cell>
          <cell r="Q864" t="str">
            <v>Olin Corporation is a leading American multinational manufacturer with a focus on ammunition and chemicals. Founded in 1892, the company has a rich history that began with supplying explosives for coal mines. Olin is well-known for its Winchester ammunition, which serves as the largest supplier of small-caliber rounds to the U.S. military. The company also produces a range of chemicals, including chlorine and sodium hydroxide, which are essential for disinfection and the production of PVC plastics.
Headquartered in Clayton, Missouri, Olin operates in over 15 countries and serves customers in nearly 100 countries. The company has made significant acquisitions over the years, including Winchester Repeating Arms and various chemical businesses, enhancing its position in the market. With a workforce of nearly 7,700 employees, Olin continues to play a vital role in both the defense and industrial sectors.</v>
          </cell>
          <cell r="R864">
            <v>1892</v>
          </cell>
        </row>
        <row r="865">
          <cell r="A865" t="str">
            <v>Young &amp; Rubicam Group</v>
          </cell>
          <cell r="B865">
            <v>0</v>
          </cell>
          <cell r="C865">
            <v>12000</v>
          </cell>
          <cell r="D865" t="str">
            <v>marketing &amp; advertising</v>
          </cell>
          <cell r="E865" t="str">
            <v>http://www.yrgrp.com</v>
          </cell>
          <cell r="F865" t="str">
            <v>http://www.linkedin.com/company/young-&amp;-rubicam-group</v>
          </cell>
          <cell r="G865" t="str">
            <v>New York</v>
          </cell>
          <cell r="H865" t="str">
            <v>New York</v>
          </cell>
          <cell r="I865" t="str">
            <v>advertising, healthcare communications, public relations, multicultural marketing, identity &amp; design, direct &amp; database marketing, digital &amp; interactive marketing, public affairs, social media &amp; integrated marketing communications, brand strategy, advertising services, cross-cultural marketing, mobile campaigns, marketing communications, global advertising agency, customer insights, javascript, global marketing, performance marketing, brand identity, marketing services, b2c, activation marketing, services, influencer partnerships, data analytics, digital transformation, mobile experiential marketing, brand consulting, analytics tools, cultural resonance campaigns, social influence marketing, content strategy, media and communications, mobile marketing, media buying, cross-platform marketing, influencer marketing, data-driven marketing, global reach, digital marketing, global-local marketing model, integrated marketing solutions, social media marketing, analytics and insights, emerging media, targeted advertising, creative services, creative advertising, advertising technology, campaign management, html, full-service agency, php, integrated digital solutions, integrated marketing, digital tools, marketing innovation, consumer goods marketing, retail, measurable marketing impact, marketing and advertising, business growth, advertising agency, human insights-driven marketing, digital and social influence, content marketing, media planning, advertising agencies, multichannel marketing, client portfolio, targeted campaigns, content creation, campaign automation, big ideas creation, measurable results, customer engagement, b2b, consumer products &amp; retail, marketing &amp; advertising, public relations &amp; communications, consumer internet, consumers, internet, information technology &amp; services</v>
          </cell>
          <cell r="J865" t="str">
            <v>Outlook, Microsoft Office 365</v>
          </cell>
          <cell r="O865">
            <v>1000000000</v>
          </cell>
          <cell r="Q865" t="str">
            <v>Young &amp; Rubicam Group (Y&amp;R) is a global marketing and communications company founded in 1923 in New York City. Initially established as an advertising agency, Y&amp;R specializes in a wide range of services, including advertising, public relations, direct marketing, corporate and product identity consulting, sales promotion, digital and social media, and health-care communications. The company has a rich history of innovation, such as pioneering the first color television commercials in the 1960s.
Over the years, Y&amp;R has expanded significantly, becoming one of the world's largest advertising networks with over 500 offices in 80 countries. In 2020, Y&amp;R merged with VML to form VMLY&amp;R, focusing on integrated marketing services. The agency has worked with major global brands across various sectors, including consumer goods, finance, telecom, and healthcare, showcasing its versatility and commitment to client collaboration.</v>
          </cell>
          <cell r="R865">
            <v>1923</v>
          </cell>
        </row>
        <row r="866">
          <cell r="A866" t="str">
            <v>Rooms To Go</v>
          </cell>
          <cell r="B866">
            <v>0</v>
          </cell>
          <cell r="C866">
            <v>8500</v>
          </cell>
          <cell r="D866" t="str">
            <v>furniture</v>
          </cell>
          <cell r="E866" t="str">
            <v>http://www.roomstogo.com</v>
          </cell>
          <cell r="F866" t="str">
            <v>http://www.linkedin.com/company/rooms-to-go</v>
          </cell>
          <cell r="G866" t="str">
            <v>Seffner</v>
          </cell>
          <cell r="H866" t="str">
            <v>Florida</v>
          </cell>
          <cell r="I866" t="str">
            <v>children teens furniture, children amp teens furniture, dining room furniture, home furnishing accessories, mattresses, living room furniture, bedroom furniture, furniture &amp; home furnishings manufacturing, home furnishings, affordable prices, room packages, product range, outdoor furniture, store expansion, home improvement retail, furniture style diversity, distribution, online shopping, international markets, delivery logistics, home decor accessories, furniture, home improvement, distribution centers, retail supply chain, customer experience, trend updates in furniture, inventory management, furniture for first-time buyers, specialized stores for children, furniture manufacturing, strategic acquisitions, value-oriented shopping, international furniture market, fast delivery, quick delivery furniture, b2c, retail, furniture logistics, interior design, designer-coordinated rooms, supply chain technology, outdoor living products, furniture for families, strategic growth, brand partnerships, product assortment, furniture inventory technology, market segmentation, virtual room planning, customer-centric, private company, product innovation, multi-room furniture sets, retail store design, market expansion, market targeting, home furnishing solutions, home decor, lighting, customer service, furniture retail, retail chain growth, e-commerce, digital sales channels, warehouse operations, private ownership, middle-income consumers, showroom environment, inventory management systems, affordable furniture, living room sets, reclining sofas, sectionals, loveseats, sleepers, accent chairs, patio furniture, kids furniture, sofa sets, cindy crawford, drew &amp; jonathan, la-z-boy, tv consoles, fire pit sets, outdoor heaters, rugs, barstools, storage solutions, home accessories, financing options, custom furniture, designer collections, modular furniture, small space solutions, shipping options, durable materials, performance fabrics, furniture inventory, seasonal sales, complete room packages, delivery services, low prices, lifestyle collections, design ideas, guest room solutions, multifunctional furniture, modern furniture, traditional furniture, contemporary styles, rustic furniture, american colonial styles, accessibility features, consumer internet, consumers, internet, information technology &amp; services, furniture stores, home &amp; garden, shopping</v>
          </cell>
          <cell r="J866" t="str">
            <v>Route 53, Amazon SES, Outlook, ServiceNow, Microsoft Azure Hosting, Mailchimp Mandrill, Microsoft Office 365, Amazon AWS, Gmail, Google Apps, Taboola Newsroom, CloudFlare, WP Engine, React Redux, The Trade Desk, MongoDB, Slack, ADP Workforce Now, UPS, React, Pixlee, DoubleClick Conversion, Yahoo Ad Manager Plus, Google Tag Manager, Facebook Widget, Taboola, Twitter Advertising, reCAPTCHA, DoubleClick, DoubleClick Floodlight, YouTube, Google Font API, Yahoo Analytics, Segment.io, Google AdWords Conversion, Facebook Login (Connect), FullStory, WordPress.org, Google Dynamic Remarketing, Google Play, Facebook Custom Audiences, Mobile Friendly, Bing Ads, Remote, AI, Microsoft Excel, NetScout AirMagnet, Adobe Photoshop, Gem, Azure Event Hubs, Azure Service Bus, Azure Analysis Services, .NET, C#, VueJS, Blazor, GitHub Actions, Microsoft Office, Clickability, Git, Capture One Pro, Javascript, CSS, Bootstrap, Material UI, Figma</v>
          </cell>
          <cell r="L866" t="str">
            <v>Merger / Acquisition</v>
          </cell>
          <cell r="M866">
            <v>0</v>
          </cell>
          <cell r="N866">
            <v>43101</v>
          </cell>
          <cell r="O866">
            <v>3800000000</v>
          </cell>
          <cell r="P866">
            <v>79</v>
          </cell>
          <cell r="Q866" t="str">
            <v>Rooms To Go is a prominent American furniture retailer founded in 1990 in Orlando, Florida. The company operates over 250 stores across the southeastern and southwestern United States, making it one of the largest furniture retailers in the country. Rooms To Go is known for its innovative approach to furniture shopping, offering complete room packages that allow customers to purchase coordinated sets at discounted prices.
The company provides a wide range of furniture products, including living room, bedroom, and dining room sets, as well as children's furniture and outdoor furniture through its Rooms To Go Outdoor division. With a focus on low to mid-range pricing, Rooms To Go emphasizes convenience and fast delivery, typically within one week. The company also engages in sustainability efforts, maintaining a recycling program since 1992 that has significantly reduced waste.</v>
          </cell>
          <cell r="R866">
            <v>1991</v>
          </cell>
        </row>
        <row r="867">
          <cell r="A867" t="str">
            <v>Avago Technologies</v>
          </cell>
          <cell r="B867">
            <v>0</v>
          </cell>
          <cell r="C867">
            <v>5300</v>
          </cell>
          <cell r="D867" t="str">
            <v>semiconductors</v>
          </cell>
          <cell r="E867" t="str">
            <v>http://www.avagotech.com</v>
          </cell>
          <cell r="F867" t="str">
            <v>http://www.linkedin.com/company/avago-technologies</v>
          </cell>
          <cell r="G867" t="str">
            <v>San Jose</v>
          </cell>
          <cell r="H867" t="str">
            <v>California</v>
          </cell>
          <cell r="I867" t="str">
            <v>wireless communications, mixed signal &amp; optoelectronics components &amp; subsystems, digital, enterprise storage, industrial applications, analog, wired infrastructure, semiconductors, hardware, information technology, semiconductor manufacturing, mixed-signal semiconductor, fiber optic modules, enterprise software, automotive sensors and optocouplers, power management ics, networking chips, fiber optic modules for telecom, high-frequency semiconductors, iot device chips, data center networking, distribution, automotive and industrial sensors, high-speed data transmission chips, digital optocouplers for automotive, broadcom, pcie flash technology, artificial intelligence, mobile devices, enterprise storage solutions, wireless infrastructure components, fiber optic transceivers, mixed-signal ic design, optocouplers, information technology &amp; services, wireless components, transmit filters for mobile, manufacturing, services, product development, high-speed data transmission, high-speed data interface chips, cloud computing, high-performance networking chips, automotive optocouplers, data analytics, consumer electronics, iot semiconductor, enterprise ssd controllers, high-speed serdes channels, iot sensor chips, power amplifiers, industrial automation chips, b2b, cloud infrastructure, patent portfolio, enterprise networking, mixed-signal ics, analog semiconductor devices, fiber optic technology, defense &amp; aerospace, machine learning, defense electronics, automotive optical sensors, industrial automation, defense semiconductor components, wireless infrastructure, acquisitions, iot solutions, enterprise networking chips, rf power amplifiers, fiber optic sensor modules, semiconductor design, semiconductor and other electronic component manufacturing, automotive, enterprise storage chips, integrated circuits, automotive safety sensors, fiber optic communication modules, mixed-signal devices, analog devices, high-frequency rf chips, data center chips, optical mouse sensors, automotive semiconductor, network security, power amplifiers for mobile, automotive electronics, high-speed data chips, wireless communication, asic serdes channels, network infrastructure chips, wireless communication components, patent portfolio in wireless, automotive sensors, electronics manufacturing, iot chips, digital optocouplers, fbar duplexers, iot connectivity chips, semiconductor solutions, data center &amp; cloud computing, industrial sensors, optical sensors, pcie ssd controllers, high-performance chips, data transmission, cybersecurity, fiber optic transceivers for data centers, power amplifiers for mobile phones, telecommunications, ssd controllers, optical connectivity, networking solutions, broadband technology, 5g infrastructure, data center infrastructure, network management, signal processing, high-speed interfaces, microcontrollers, embedded systems, automation solutions, security solutions, application-specific integrated circuits, custom asics, virtualization, open-source software, digital signal processing, multimedia solutions, telecommunications equipment, rf solutions, power management, system on chip (soc), wireless chipsets, video processing, storage solutions, ai-driven networking, edge computing, optical networking, data transfer technology, communication standards, event-driven architecture, intelligent transport solutions, smart city technology, connected devices, telemetry solutions, network optimization, communications protocols, consumer_products, transportation, energy_utilities, enterprises, computer software, internet, mechanical or industrial engineering, consumers, internet infrastructure, defense &amp; space, embedded hardware &amp; software</v>
          </cell>
          <cell r="J867" t="str">
            <v>UltraDns, Gmail, Google Apps, Amazon AWS, Remote</v>
          </cell>
          <cell r="K867">
            <v>648000000</v>
          </cell>
          <cell r="L867" t="str">
            <v>Other</v>
          </cell>
          <cell r="N867">
            <v>41365</v>
          </cell>
          <cell r="O867">
            <v>31747000</v>
          </cell>
          <cell r="Q867" t="str">
            <v>Broadcom Limited, formerly known as Avago Technologies, is a prominent designer and global supplier of a wide range of analog and digital semiconductor products and infrastructure software solutions. The company has a rich heritage stemming from AT&amp;T/Bell Labs, Lucent, and Hewlett-Packard/Agilent, focusing on technologies that connect people and businesses.
Broadcom's diverse portfolio includes semiconductor solutions for wired communications, innovative ASIC solutions, and a comprehensive range of optical components for multimode and single-mode fiber applications. The company also offers transmissive encoders for motion control and networking products such as Emulex LightPulse 16G Fibre Channel Host Bus Adapters, which are validated for high performance. Broadcom is committed to corporate responsibility and leverages its extensive design history and fabrication capabilities to deliver effective solutions across various industries.</v>
          </cell>
          <cell r="R867">
            <v>2005</v>
          </cell>
        </row>
        <row r="868">
          <cell r="A868" t="str">
            <v>PT (Performance Technologies, Inc.)</v>
          </cell>
          <cell r="B868">
            <v>0</v>
          </cell>
          <cell r="C868">
            <v>5900</v>
          </cell>
          <cell r="D868" t="str">
            <v>telecommunications</v>
          </cell>
          <cell r="E868" t="str">
            <v>http://www.pt.com</v>
          </cell>
          <cell r="F868" t="str">
            <v>http://www.linkedin.com/company/performancetechnologies</v>
          </cell>
          <cell r="G868" t="str">
            <v>Rochester</v>
          </cell>
          <cell r="H868" t="str">
            <v>New York</v>
          </cell>
          <cell r="I868" t="str">
            <v>multiprotocol gatewaysservers solutions, ss7 signaling solutions, diameter routing solutions, telecom service providers, oem equipment manufacturing, oem integration, signaling deployment, sensor and radar applications, military networks, network performance, scalability, mission-critical communications, signaling in aerospace, network routing, network software &amp; services, telecommunications, sip applications, gateway solutions, signaling applications, ss7, military communication networks, defense signaling solutions, sensor networks, signaling technology, global telecom infrastructure, ip migration, telecommunications equipment manufacturing, scalable signaling infrastructure, signaling for weather systems, signaling for oem products, signaling management, carrier-grade linux, signaling security, b2b, diameter, mission-critical, secure signaling solutions, network scalability, ims networks, signaling for government systems, ip-centric network, routing, scalable network elements, mission-critical systems, signaling gateways, signaling, signaling protocol, signaling solutions, high-availability signaling, government communications, defense and aerospace, diameter signaling, signaling hardware reliability, other communications equipment manufacturing, network infrastructure, signaling software robustness, gateway, government, telecommunications networks, sensor network signaling, security solutions, network security, virtualized signaling platforms, network elements, high availability, signaling controllers, cloud communications, network reliability, virtualized diameter, signaling protocol security, signaling infrastructure, mission-critical signaling, 4g lte networks, signaling software, network evolution, operational efficiency, signaling protocols, signaling for radar systems, government systems, signaling hardware, aerospace communications, aerospace communication systems, ims signaling systems, signaling for critical infrastructure, network applications, services, signaling platforms, digital transformation, cloud-based signaling, signaling systems, network automation, signaling architecture, signaling for 4g lte, sip bridging, transportation &amp; logistics, defense &amp; space, computer &amp; network security, information technology &amp; services</v>
          </cell>
          <cell r="J868" t="str">
            <v>Amazon AWS, Remote</v>
          </cell>
          <cell r="O868">
            <v>25959000</v>
          </cell>
          <cell r="Q868" t="str">
            <v>Performance Technologies, Inc. (PT), founded in 1981 and based in Rochester, New York, is a global supplier of advanced network communications solutions. The company focuses on telecommunications, military, aerospace, and government systems. PT specializes in signaling systems and platforms for SS7, 4G/LTE, and IMS telecom networks, as well as IP-interworking applications in various sectors, including data acquisition and control systems.
PT offers a range of products, including SEGway Signaling Solutions, which provide integrated signaling and routing capabilities for mobile networks. Their Monterey and IPnexus platforms feature Carrier Grade Linux for IP-interworking applications. Additionally, PT develops Xpress SIP Applications for next-generation network services. The company has a global presence with offices in the U.S., Canada, England, and China, and has supported over 1,000 signaling systems for major wireless networks worldwide. In 2013, PT was acquired by Sonus Networks, enhancing its portfolio with cloud-based multimedia communications solutions.</v>
          </cell>
          <cell r="R868">
            <v>1981</v>
          </cell>
        </row>
        <row r="869">
          <cell r="A869" t="str">
            <v>OnBrand24</v>
          </cell>
          <cell r="B869">
            <v>0</v>
          </cell>
          <cell r="C869">
            <v>5000</v>
          </cell>
          <cell r="D869" t="str">
            <v>outsourcing/offshoring</v>
          </cell>
          <cell r="E869" t="str">
            <v>http://www.onbrand24.com</v>
          </cell>
          <cell r="F869" t="str">
            <v>http://www.linkedin.com/company/onbrand24</v>
          </cell>
          <cell r="G869" t="str">
            <v>Iowa City</v>
          </cell>
          <cell r="H869" t="str">
            <v>Iowa</v>
          </cell>
          <cell r="I869" t="str">
            <v>call center services, customer service outsourcing, customer service call center, call center customer service, b2b lead generation, order processing, lead generation, social media support, massachusetts call center, inbound call center, call center outsourcing, appointment setting, outbound telemarketing, outsourcing &amp; offshoring consulting, bpo services, multilingual translation, healthcare services, consumer electronics, travel, healthcare, cloud infrastructure, retail &amp; ecommerce, e-commerce, b2b, d2c, multilingual support, telephone call centers, database scrubbing, outbound call center, data processing, customer win-back, customer experience, services, data analytics, retail, government/public sector, automation, financial services, business services, b2c, digital operations, quality assurance, cloud computing, energy &amp; utilities, technical support, travel &amp; hospitality, consulting, market research, technology, customer service, ai &amp; technology, manufacturing, government, agent staffing, customer support, finance, education, distribution, consumer products &amp; retail, transportation &amp; logistics, marketing &amp; advertising, sales, outsourcing/offshoring, health care, health, wellness &amp; fitness, hospital &amp; health care, consumers, hardware, enterprise software, enterprises, computer software, information technology &amp; services, internet infrastructure, internet, consumer internet, facilities services, mechanical or industrial engineering</v>
          </cell>
          <cell r="J869" t="str">
            <v>Sendgrid, Outlook, Microsoft Office 365, Amplitude, UPS, Hubspot, Slack, Active Campaign, YouTube, DoubleClick, LiveChat, iCIMS, Facebook Widget, Linkedin Marketing Solutions, Marin, Wistia, Google Analytics, Google Dynamic Remarketing, Linkedin Widget, Intercom, DoubleClick Conversion, Facebook Custom Audiences, Mobile Friendly, Linkedin Login, Facebook Login (Connect), Google Tag Manager, AdRoll, Avaya</v>
          </cell>
          <cell r="O869">
            <v>143600000</v>
          </cell>
          <cell r="Q869" t="str">
            <v>OnBrand24 is a tech-enabled call center outsourcing company with over 30 years of experience. It specializes in inbound and outbound services, customer experience solutions, lead generation, and telesales. Headquartered in Beverly, Massachusetts, OnBrand24 operates facilities in Savannah, Georgia, and Portsmouth, New Hampshire, serving clients across North America, South America, Europe, and Asia. The company handles 15,000-20,000 calls daily and employs over 5,000 associates.
The company offers a range of services, including customer service outsourcing, help desk support, order processing, telemarketing, and B2B lead generation. OnBrand24 utilizes advanced technology, including AI-driven insights and cloud contact centers, to enhance operational efficiency and customer satisfaction. It supports various industries, including retail, technology, healthcare, and financial services, focusing on delivering measurable growth for its clients.</v>
          </cell>
          <cell r="R869">
            <v>1980</v>
          </cell>
        </row>
        <row r="870">
          <cell r="A870" t="str">
            <v>Liberty Media</v>
          </cell>
          <cell r="B870">
            <v>0</v>
          </cell>
          <cell r="C870">
            <v>6500</v>
          </cell>
          <cell r="D870" t="str">
            <v>investment management</v>
          </cell>
          <cell r="E870" t="str">
            <v>http://www.libertymedia.com</v>
          </cell>
          <cell r="F870" t="str">
            <v>http://www.linkedin.com/company/liberty-media</v>
          </cell>
          <cell r="G870" t="str">
            <v>Englewood</v>
          </cell>
          <cell r="H870" t="str">
            <v>Colorado</v>
          </cell>
          <cell r="I870" t="str">
            <v>e-commerce, consumer internet, internet, information technology, broadcasting, industrials, holding companies, sports investments, digital broadcasting, sports event promotion, sports sponsorship deals, sports analytics, sponsorship, global markets, sports content distribution, media distribution platforms, sports event streaming, services, market diversification, sports rights, media production, media and entertainment industry, media rights deals, digital media, content creation, sports broadcasting rights, d2c, sports event logistics, sports media licensing, entertainment industry, live entertainment, media, media company, acquisitions, media industry, sports event broadcasting, sports event management, entertainment assets, sports properties, fan engagement, entertainment, motion picture and video production, media rights, customer experience, sports broadcasting technology, media rights revenue, live nation, media partnerships, media rights licensing, financial reporting, strategic acquisitions, sports marketing, global audience, content distribution, sports events, sports broadcasting rights negotiations, sports, digital sports broadcasting, motogp, sports media industry, sports event streaming services, sports content licensing, digital sports content creation, tracking stocks, sports media rights, asset trades, digital sports media, live events, sports franchise ownership, sports media companies, sports franchises, sports analytics tools, media rights negotiations, sports event hosting, media investments, content licensing, liberty media, digital streaming, sports event streaming platforms, corporate restructuring, sports event marketing, sports event marketing platforms, sports media rights deals, sports event sponsorship deals, sports event logistics management, sports management, regulatory compliance, event management, sports event sponsorship, sports sponsorship, sports analytics platforms, b2c, sports media investments, formula one, risk management, media portfolio, media technology, digital content, sports broadcasting networks, sports media partnerships, sports events management, sports media, sports broadcasting, live sports streaming, siriusxm, investments, stock tracking, financial performance, ernst &amp; young, liberalization, television networks, audience engagement, business strategy, shareholder value, capital management, event promotion, subscription services, audience analytics, corporate governance, strategic partnerships, live sports broadcasting, ticket sales, entertainment portfolio, diversification, business innovation, marketing strategy, social media strategy, content monetization, broadcast rights, investor relations, financial metrics, sports sponsorships, international markets, commercial partnerships, live performance, audience development, market analysis, public offerings, competitive advantage, b2b, distribution, consumers, information technology &amp; services, broadcast media, investment management, financial services, marketing &amp; advertising, events services</v>
          </cell>
          <cell r="J870" t="str">
            <v>CSC Corporate Domains, Outlook, Amazon AWS, Microsoft Office 365, Drupal, Slack, Google Font API, Apache, Mobile Friendly, Google AdSense, Remote, AI</v>
          </cell>
          <cell r="K870">
            <v>3649181300</v>
          </cell>
          <cell r="L870" t="str">
            <v>Other</v>
          </cell>
          <cell r="M870">
            <v>949181300</v>
          </cell>
          <cell r="N870">
            <v>45505</v>
          </cell>
          <cell r="O870">
            <v>4482000000</v>
          </cell>
          <cell r="Q870" t="str">
            <v>Liberty Media Corporation is a publicly traded holding company founded in 1991 by John Malone. It focuses on investments in media, entertainment, and sports, evolving from its origins in the cable industry as a spin-off from Tele-Communications Inc. The company has undergone significant restructuring, including mergers, spin-offs, and the creation of tracking stocks. Notable milestones include the acquisition of Formula 1 in 2017 and the recent split-off of Atlanta Braves Holdings in July 2023.
Liberty Media's key assets include stakes in Formula 1, which has expanded its global presence through initiatives like F1 TV and partnerships with media platforms such as Netflix. The company has also held interests in various entertainment and sports brands, including Discovery, QVC, and SiriusXM. Liberty Media's strategy emphasizes asset management and growth within its portfolio, contributing to its position in the media and entertainment landscape.</v>
          </cell>
          <cell r="R870">
            <v>1991</v>
          </cell>
        </row>
        <row r="871">
          <cell r="A871" t="str">
            <v>RCM Healthcare Services</v>
          </cell>
          <cell r="B871">
            <v>0</v>
          </cell>
          <cell r="C871">
            <v>3500</v>
          </cell>
          <cell r="D871" t="str">
            <v>staffing &amp; recruiting</v>
          </cell>
          <cell r="E871" t="str">
            <v>http://www.rcmhealthcare.com</v>
          </cell>
          <cell r="F871" t="str">
            <v>http://www.linkedin.com/company/rcmhealthcareservices</v>
          </cell>
          <cell r="G871" t="str">
            <v>New York</v>
          </cell>
          <cell r="H871" t="str">
            <v>New York</v>
          </cell>
          <cell r="I871" t="str">
            <v>health information management, foreign recruitment, permanent placement, school nursing, physical therapy, correctional healthcare services, nonclinical staffing, hiring, occupational therapy, health care staffing, speech language pathology, healthcare, travel nursing, recruitment, allied healthcare, nursing, revenue cycle services, healthcare providers, healthcare staffing quality standards, nursing staffing, healthcare jobs, medical staffing agency, behavioral health, revenue cycle management, services, healthcare staffing industry leader, patient care support, healthcare staffing services, healthcare talent, joint commission accreditation, healthcare employment, healthcare staffing for clinics, healthcare institutions, offices of all other health practitioners, compliance, talent acquisition, healthcare staffing technology platforms, therapy staffing solutions, healthcare staffing provider, life sciences, candidate database, healthcare staffing safety, staffing agency, staffing solutions, healthcare staffing accreditation, healthcare professionals database, medical staffing, healthcare recruitment, healthcare staffing long-term relationships, therapy staffing, healthcare staffing solutions, healthcare staffing for education, healthcare staffing for schools, healthcare staffing for hospitals, quality assurance, healthcare staffing for care facilities, international recruitment, client support, b2b, healthcare compliance, accreditation, healthcare workforce management, project management, behavioral health staffing, healthcare staffing company, healthcare staffing, healthcare staffing technology, healthcare staffing safety standards, healthcare staffing compliance, healthcare quality, healthcare staffing agency, hospitals, healthcare standards, healthcare industry, telehealth, revenue cycle management services, medical professionals, healthcare professionals, healthcare staffing industry, healthcare careers, job placement, clinical data abstraction, healthcare workforce, engineering, healthcare staffing quality, international healthcare recruitment, healthcare staffing firm, medical staffing solutions, career development, patient care, healthcare services, rcm health care services, allied health and therapy, locum tenens, non-clinical, educational services, job seekers, careers, usa, clinical support, expertise, specialized staffing, healthcare excellence, database of candidates, temporary positions, telepractice services, personalized support, continuity of care, client partnerships, professional development, locum tenens staffing, school health services, healthcare placements, special education staffing, community health, temporary nurses, data solutions, aerospace and defense, compliance and reimbursement, support services, academic progress, student care solutions, healthcare expertise, education, physiotherapy, health care, health, wellness &amp; fitness, hospital &amp; health care, productivity</v>
          </cell>
          <cell r="J871" t="str">
            <v>Cloudflare DNS, CloudFlare Hosting, Gmail, Google Apps, Amazon AWS, Microsoft Office 365, TurboSMTP, Outlook, JobDiva, Microsoft Azure Hosting, Emma, Hubspot, Slack, Google Font API, WordPress.org, Gravity Forms, Hotjar, Mobile Friendly, Google Places, Google Tag Manager, Google Maps, Adobe Media Optimizer, Cedexis Radar, Webtraxs, Shutterstock, Vimeo, reCAPTCHA, Linkedin Marketing Solutions, Remote, AI, Domo, Sisense, KNIME</v>
          </cell>
          <cell r="O871">
            <v>142679000</v>
          </cell>
          <cell r="Q871" t="str">
            <v>RCM Healthcare Services is a prominent healthcare staffing agency that specializes in recruitment, staffing, and revenue cycle solutions for healthcare institutions across the country. The company is dedicated to enhancing healthcare quality through innovative solutions and career opportunities.
RCM offers a wide range of services, including permanent placement in medical management and non-clinical roles, as well as international recruitment. They provide full support for locum tenens staffing, including candidate vetting and credentialing. The RCM Travel Division offers flexible travel staffing opportunities for nurses and allied health professionals. Additionally, RCM provides short- and long-term nursing placements nationwide and tailored revenue cycle solutions to ensure compliance and reimbursement for healthcare facilities. Their employer solutions are designed to meet the specific staffing needs of various healthcare organizations.</v>
          </cell>
          <cell r="R871">
            <v>1971</v>
          </cell>
        </row>
        <row r="872">
          <cell r="A872" t="str">
            <v>Brock Group</v>
          </cell>
          <cell r="B872">
            <v>0</v>
          </cell>
          <cell r="C872">
            <v>12000</v>
          </cell>
          <cell r="D872" t="str">
            <v>facilities services</v>
          </cell>
          <cell r="E872" t="str">
            <v>http://www.brockgroup.com</v>
          </cell>
          <cell r="F872" t="str">
            <v>http://www.linkedin.com/company/brockgroup</v>
          </cell>
          <cell r="G872" t="str">
            <v>Houston</v>
          </cell>
          <cell r="H872" t="str">
            <v>Texas</v>
          </cell>
          <cell r="I872" t="str">
            <v>scaffolding, fireproofing, electrical instrumentation, painting coatings, insulation, electrical amp instrumentation, abatement, fabrication capabilities, facilities maintenance, painting amp coatings, blast cleaning, turnaround support, energy industry services, instrumentation services, insulation services, hazardous material abatement, long-term maintenance planning, petrochemical, pipe coating, industrial maintenance, project controls, b2b, project management software, safety metrics, corrosion protection, turnaround services, manufacturing, safety protocols, industrial services, industrial fabrication, asset integrity, specialty scaffolding, civil services, renewable energy, safety initiatives, power generation, ground support personnel, petrochemical industry, rope access services, multi-craft services, turnaround planning, safety services, recruitment, process optimization, services, asset protection, safety certifications, risk management, safety culture, electrical services, fabrication, chemical manufacturing, safety procedures, safety attendants, surface preparation, hazardous material removal, heavy industry, fabrication services, safety programs, safety improvement, safety policies, disruptive technologies, reliability programs, schedule management, mechanical services, industrial project support, food processing, pharmaceutical, customer satisfaction, safety professionals, coatings and linings, industrial coatings, safety performance, safety leadership, cost reduction strategies, industrial insulation, shutdown services, safety standards, 3d modeling for scaffolding, digital tools, custom fabrication, safety management, gps scaffold tracking, digital project controls, innovation, asbestos abatement, pipeline repair, scaffolding solutions, refining industry, maintenance optimization, scaffold management system, maintenance, heavy manufacturing support, oil &amp; gas, project execution, reliability services, industrial asset management, refractory, construction, asbestos removal, thermal insulation, metal fabrication, safety audits, cost optimization, maintenance support, refractory repair, consulting, project management, power generation services, distribution, maintenance services, safety first, maintenance program management, safety training, safety reporting, safety inspections, coatings, structural services, safety compliance, long-term maintenance, all other specialty trade contractors, construction services, safety excellence, facility maintenance, leak detection, piping services, civil construction, protective coatings, linings, refractory work, removable insulation, rope access, soft craft services, general mechanical services, technical services, safety support, turnaround projects, quality assurance, oil and gas industry, pulp and paper industry, nuclear services, training center, hseq management, quality management system, employee portal, customer portal, onboarding resources, technological innovation, compliance support, sustainability initiatives, workforce management, construction &amp; real estate, mechanical or industrial engineering, clean energy &amp; technology, environmental services, renewables &amp; environment, chemicals, food &amp; beverages, consumer goods, consumers, medical, oil &amp; energy, productivity</v>
          </cell>
          <cell r="J872" t="str">
            <v>DNS Made Easy, Rackspace MailGun, Outlook, Microsoft Office 365, Google Cloud Hosting, VueJS, Slack, Varnish, Google Tag Manager, Wix, Mobile Friendly, Remote, Spark Hire, Microsoft Office, Microsoft Excel, Google AdWords Conversion, Microsoft PowerPoint, OpenProject, Salesforce CRM Analytics, SAP Business One</v>
          </cell>
          <cell r="L872" t="str">
            <v>Merger / Acquisition</v>
          </cell>
          <cell r="M872">
            <v>0</v>
          </cell>
          <cell r="N872">
            <v>43009</v>
          </cell>
          <cell r="O872">
            <v>1700000000</v>
          </cell>
          <cell r="Q872" t="str">
            <v>Brock Group is a prominent provider of industrial specialty services, focusing on multi-craft maintenance, turnarounds, and capital projects. Headquartered in Houston, Texas, the company has over 75 years of experience and employs approximately 13,000 to 15,000 workers across various customer sites in the United States and Canada. Brock Group serves the refining, petrochemical, power generation, and industrial processing sectors, emphasizing execution excellence through technical expertise and safety protocols.
The company offers a range of services, including scaffolding, coatings, insulation, and site-based maintenance. Brock partners with facility owners, engineering firms, and general contractors to deliver solutions for both small and large projects. With an annual revenue of around $3.5 billion, Brock Group operates over 500 facilities in North America and has a significant presence in the energy infrastructure sector. Recent acquisitions have further strengthened its capabilities in the industry.</v>
          </cell>
          <cell r="R872">
            <v>1947</v>
          </cell>
        </row>
        <row r="873">
          <cell r="A873" t="str">
            <v>YOK</v>
          </cell>
          <cell r="B873">
            <v>0</v>
          </cell>
          <cell r="C873">
            <v>15000</v>
          </cell>
          <cell r="D873" t="str">
            <v>information technology &amp; services</v>
          </cell>
          <cell r="E873" t="str">
            <v>http://www.erpclub.org</v>
          </cell>
          <cell r="F873" t="str">
            <v>http://www.linkedin.com/company/yok</v>
          </cell>
          <cell r="G873" t="str">
            <v>Redmond</v>
          </cell>
          <cell r="H873" t="str">
            <v>Washington</v>
          </cell>
          <cell r="I873" t="str">
            <v>technology, information &amp; internet, information technology &amp; services</v>
          </cell>
          <cell r="J873" t="str">
            <v>DNSPod, ASP.NET, Google Analytics, Microsoft-IIS</v>
          </cell>
          <cell r="Q873" t="str">
            <v>YOK (äºšå¯) is a Chinese company that specializes in SAP ERP training and education. It operates an ERP club platform that offers a variety of resources, including books, articles, and online course enrollments focused on SAP technologies. The company provides specialized training courses, such as a 10-day weekend class on SAP Business Planning and Consolidation (BPC), aimed at enterprise IT managers, SAP consultants, and professionals transitioning to SAP.
In addition to training, YOK publishes educational materials that cover various SAP modules, including financial accounting and advanced topics like SAP BPC and HANA integration with cloud services. The platform also features articles and news on SAP-related technologies, helping to keep professionals informed about the latest developments in the field.</v>
          </cell>
          <cell r="R873">
            <v>2003</v>
          </cell>
        </row>
        <row r="874">
          <cell r="A874" t="str">
            <v>Nexstar Media Group, Inc.</v>
          </cell>
          <cell r="B874">
            <v>0</v>
          </cell>
          <cell r="C874">
            <v>12000</v>
          </cell>
          <cell r="D874" t="str">
            <v>media production</v>
          </cell>
          <cell r="E874" t="str">
            <v>http://www.nexstar.tv</v>
          </cell>
          <cell r="F874" t="str">
            <v>http://www.linkedin.com/company/nexstar-media-group-inc</v>
          </cell>
          <cell r="G874" t="str">
            <v>Irving</v>
          </cell>
          <cell r="H874" t="str">
            <v>Texas</v>
          </cell>
          <cell r="I874" t="str">
            <v>broadcasting, industrials, broadcast media production &amp; distribution, media services, media industry leadership, information, retransmission fees, media assets, community broadcasting, journalistic integrity, local television, news programming, social media, media revenue models, media expansion, digital advertising, media growth, media awards, advertising revenue, media operations, entertainment, media content creation, national networks, media innovation, media digital transformation, digital news platforms, media audience engagement, media technology, media acquisitions, digital marketing, media consolidation, broadcast television, media network, local news, news broadcasting, video advertising, services, media ownership, local advertising, sports broadcasting, network affiliation, television broadcasting, media partnerships, media reach, digital platforms, tv stations, media industry, media community service, media regulation, media infrastructure, broadcast technology, media distribution, media corporate governance, customer engagement, b2b, content production, localism in media, television stations, media diversification, media &amp; digital content, digital properties, media mergers, regional news, digital content, media compliance, media strategy, entertainment content, media company, digital media, local media, sports programming, entertainment programming, advertising solutions, atsc 3.0, community service, hyperlocal news, audience reach, network affiliates, cable agreements, retransmission consent, diverse programming, social media presence, mobile apps, local advertisers, trustworthy journalism, employee engagement, revenue diversification, programming production, multimedia storytelling, innovative content, community involvement, diversity and inclusion, environmental initiatives, corporate responsibility, esg reporting, financial growth, data privacy, video content, native advertising, investor relations, award-winning journalism, charitable contributions, market leadership, business strategy, digital solutions, consumer engagement, cable network, distribution, broadcast media, media, consumer internet, consumers, internet, information technology &amp; services, marketing &amp; advertising</v>
          </cell>
          <cell r="J874" t="str">
            <v>CSC Corporate Domains, Outlook, WP Engine, Workday, Wordpress VIP, Google Tag Manager, Nginx, WordPress.org, Mobile Friendly, Varnish, Vimeo, Google Analytics, Google Font API, AI, Linkedin Marketing Solutions, Micro, Adobe Premiere Pro, Adobe After Effects, Adobe Photoshop, Adobe Audition, Adobe Media Encoder, Facebook, Twitter Advertising, NEAR, Git, GetSocial, NTENT, ObservePoint, AVEVA PDMS, React Router, .NET, Adobe Creative Suite, Visio, Quip, Microsoft Office, X, Instagram, Microsoft Excel, Microsoft PowerPoint, Google AdWords Conversion, Google Ad Manager, Zoomdata, Star, Cross Pixel Media, LeadsPedia, ROSS, TikTok, Mag+, Hive, Microsoft Teams, IBM Enterprise Business Servers, CSS, Observe.AI, Azure Active Directory B2C, AWS VPN, Secured MVC Forum on Windows 2012 R2, Amazon Linux 2, Less, Canon Multifunction Copiers, Nielsen NetRatings, comScore, ROOM, Asana, SharePoint, Acuity Scheduling, ExpressionEngine, Salesforce CRM Analytics, YouTube, X (Twitter), Adobe Creative Cloud, Act!, WideOrbit, Strato, Cinema 4D, Redshift, Wrike, Frame, Wordpress, Make, Excel4Apps, Cisco VoIP, Twitter Ads, Electron, Red Hat Satellite, Panasonic IP-PBX, CodeIgniter, LogIC, Sony, SS&amp;C, Apple News, Chartbeat, Google, Google Search Central, Google Trends, Interclick (Genome by Yahoo), Meta Ads Manager, Qualcomm Snapdragon, Board, Amazon Advertising, MasterControl Audit, Drone, Apple iPad, Azure Media Player, Silicon Graphics International, IfByPhone, OSIsoft PI, Microsoft Teams Rooms, Adobe, Nielsen Ad Intel, Connect, Doppler, Jenzabar One, AWS Directory Service, Azure Linux Virtual Machines, Microsoft Windows Server 2012, VLAN, Dataminr, LexisNexis, AdSpeed, Planview PPM Pro, Express, Apple macOS, LinkedIn Ads, Snapchat, Remote, SES, AccuWeather, Apex, Salesforce Flow, ACL, Oracle Exadata Cloud Service, Salesforce Einstein AI, Jira, GitHub, Copado, VMIX, Harmony Email &amp; Collaboration, Canva, Crowd, CAT, CONTROL, C-Link, Dynamics 365 Customer Insights, Analyzer, Nielsen Display Ads (Formerly eXelate), SOCi, StreamYard, CPI, Foxrate, Brocade Switches, Final Cut Pro X, Litmos, TSYS, Gem, SAP, Tesseract, Signal, Olo, Adobe Analytics, AT&amp;T, AMP, Harmonic, Cobalt, ICP, GoToAssist (FASTchat), MagnetVideo, NewTek TriCaster, Sysomos, Crisp, Brocade Routers, Baidu Search Engine, Cisco Next-Generation Firewalls (NGFWs), Spiceworks IP Scanner</v>
          </cell>
          <cell r="K874">
            <v>703950000</v>
          </cell>
          <cell r="L874" t="str">
            <v>Other</v>
          </cell>
          <cell r="M874">
            <v>2500000</v>
          </cell>
          <cell r="N874">
            <v>42984</v>
          </cell>
          <cell r="O874">
            <v>4949000000</v>
          </cell>
          <cell r="Q874" t="str">
            <v>Nexstar Media Group, Inc. is a prominent diversified media company based in Irving, Texas, with additional offices in New York and Chicago. Founded in 1996 by Perry A. Sook, Nexstar is the largest local television broadcasting group in the United States, operating over 200 stations across 116 markets and reaching approximately 220 million people. The company produces more than 317,000 hours of programming annually, including news, sports, and entertainment.
Nexstar's portfolio includes affiliates of major networks such as ABC, NBC, FOX, CBS, and The CW, along with its own national properties like NewsNation and multicast networks. The company also owns WGN-AM radio in Chicago and has a strong digital presence with local websites, mobile apps, and platforms like The Hill and BestReviews. Nexstar focuses on delivering high-quality content and innovative advertising solutions, while also engaging with communities through various partnerships and initiatives.</v>
          </cell>
          <cell r="R874">
            <v>1996</v>
          </cell>
        </row>
        <row r="875">
          <cell r="A875" t="str">
            <v>Green Bay Packaging</v>
          </cell>
          <cell r="B875">
            <v>0</v>
          </cell>
          <cell r="C875">
            <v>4500</v>
          </cell>
          <cell r="D875" t="str">
            <v>packaging &amp; containers</v>
          </cell>
          <cell r="E875" t="str">
            <v>http://www.gbp.com</v>
          </cell>
          <cell r="F875" t="str">
            <v>http://www.linkedin.com/company/green-bay-packaging</v>
          </cell>
          <cell r="G875" t="str">
            <v>Green Bay</v>
          </cell>
          <cell r="H875" t="str">
            <v>Wisconsin</v>
          </cell>
          <cell r="I875" t="str">
            <v>structual amp graphic displays, ista certified, custom packaging design prototyping, corrugated box manufacturer, packaging systems support, structual graphic displays, ecommerce packaging, food beverage packaging, sustainable manufacturing, point of purchase displays, leader in sustainability, environmental designing, retail ready packaging, custom corrugated boxes, paperboard boxes, product safety initiatives, coated label products, recycled material packaging, automated packaging systems, corrugated, folding cartons, ista certified packaging testing, sustainable ecofriendly packaging, quality assurance packaging testing, packaging design, containerboard manufacturing, top corrugated manufacturer in us, custom corrugated packaging, pressure sensitive custom labels, high quality packaging, brcgs certified, sustainable packaging manufacturer, packaging &amp; containers manufacturing, market diversification, sustainable forestry, supply chain sustainability, custom point-of-purchase displays, d2c, mergers and acquisitions, net-zero water use, e-commerce, services, retail, pressure-sensitive labels, retail displays, fiber resource management, industry leadership, state-of-the-art equipment, recycling of old corrugated containers, family-owned, environmental sustainability, fiber certification, vertical integration, greenhouse gas reduction, north american manufacturing, corrugated containers, custom packaging, eco-friendly manufacturing, sfi certification, closed-loop water system, innovative manufacturing, iso certifications, environmental stewardship, net-zero water, custom design services, distribution, timberlands management, family business culture, recycled fiber, b2b, sustainable manufacturing processes, fsc certification, retail-ready packaging, sustainable paperboard, sustainable business practices, sustainable packaging, customer-centric solutions, paperboard container manufacturing, high-performance packaging, recycling initiatives, quality testing services, manufacturing, environmental innovation, supply chain innovation, retail packaging solutions, corrugated packaging innovation, advanced converting technology, high-speed corrugator plants, product protection, supply chain management, point-of-purchase displays, paper mill operations, sustainable resource management, packaging solutions, corrugated packaging, e-commerce packaging, in-store displays, packaging design services, packaging testing services, quality assurance, fiber certifications, paper recycling, supply chain optimization, packaging systems, food packaging certifications, green manufacturing, custom display solutions, retail packaging, water-resistant packaging, cardboard logistics, eco-friendly packaging, sfi certified, fsc certified, packaging engineering, automated packaging solutions, packaging and display gallery, packaging compliance, efficient packaging solutions, reusable packaging, brand identity packaging, market ready packaging, high-quality graphics, environmentally responsible packaging, packaging durability, cost-effective packaging, packaging materials, shelf ready boxes, sustainable practices, custom die-cut packaging, packaging innovation, consumer_products_retail, transportation_logistics, shipping, logistics &amp; supply chain, mergers &amp; acquisitions, consumer internet, consumers, internet, information technology &amp; services, mechanical or industrial engineering, environmental services, renewables &amp; environment</v>
          </cell>
          <cell r="J875" t="str">
            <v>Cloudflare DNS, Outlook, Microsoft Office 365, WP Engine, Slack, Salesforce, Pardot, SharpSpring, CallRail, Google Analytics, WordPress.org, DoubleClick, Google Font API, reCAPTCHA, Mobile Friendly, Google Tag Manager, React, Linkedin Marketing Solutions, YouTube, Remote, Power BI Documenter, Excel4Apps, QAD Adaptive ERP, Microsoft Office, GE Healthcare MRI, Rockwell Automation Services, Siemens SIMATIC S7, eMaint CMMS, AC500 PLC, Brocade Switches, ArtiosCAD, AutoCAD</v>
          </cell>
          <cell r="K875">
            <v>13100000</v>
          </cell>
          <cell r="L875" t="str">
            <v>Venture (Round not Specified)</v>
          </cell>
          <cell r="M875">
            <v>13100000</v>
          </cell>
          <cell r="N875">
            <v>42064</v>
          </cell>
          <cell r="O875">
            <v>2000000000</v>
          </cell>
          <cell r="Q875" t="str">
            <v>Green Bay Packaging Inc. (GBP) is a family-owned manufacturer of packaging solutions, established in 1933 and headquartered in Green Bay, Wisconsin. The company specializes in a variety of products, including corrugated shipping containers, folding cartons, pressure-sensitive labels, and custom point-of-purchase displays. GBP operates multiple facilities, including recycled and virgin linerboard mills, specialty converting plants, and timberlands, ensuring a vertically integrated production process.
With a strong commitment to sustainability and innovation, GBP has pioneered practices such as producing containerboard from 100% recycled fiber and maintaining a closed-loop water system. The company has expanded significantly over the years, operating over 35 manufacturing facilities across the U.S. and North America, and employing more than 3,500 people. GBP continues to focus on quality and lean manufacturing, serving a diverse range of industries with its eco-friendly packaging solutions.</v>
          </cell>
          <cell r="R875">
            <v>1933</v>
          </cell>
        </row>
        <row r="876">
          <cell r="A876" t="str">
            <v>Banyan Software</v>
          </cell>
          <cell r="B876">
            <v>0</v>
          </cell>
          <cell r="C876">
            <v>3000</v>
          </cell>
          <cell r="D876" t="str">
            <v>information technology &amp; services</v>
          </cell>
          <cell r="E876" t="str">
            <v>http://www.banyansoftware.com</v>
          </cell>
          <cell r="F876" t="str">
            <v>http://www.linkedin.com/company/banyan-software-llc</v>
          </cell>
          <cell r="G876" t="str">
            <v>Atlanta</v>
          </cell>
          <cell r="H876" t="str">
            <v>Georgia</v>
          </cell>
          <cell r="I876" t="str">
            <v>growth, data recovery, data protection, ma, pc optimization, software, data security, software development, autonomy for portfolio companies, software publishers, b2b software, b2b, growth support, business services, portfolio management, strategic support, operational resources, niche markets, global presence, private holding company, services, collaborative growth, talent acquisition, long-term growth, buy-and-hold strategy, enterprise software businesses, acquisition, portfolio companies, specialized enterprise solutions, long-term value creation, software publishing, enterprise software, founder legacy, long-term ownership, information technology &amp; services, computer &amp; network security, enterprises, computer software</v>
          </cell>
          <cell r="J876" t="str">
            <v>Rackspace MailGun, Sendgrid, Gmail, Outlook, Google Apps, Microsoft Office 365, Sage Intacct, Slack, Salesforce, Circle, Remote, AI, Salesforce Sales Cloud, Ruby On Rails, PostgreSQL, Zendesk, Stormshield, Brocade Switches, Moneris Online, SQL, 3M 360 Encompass - Health Analytics Suite, AWS Trusted Advisor, Copilot, Cursor, DatoCMS, Frame, GitHub, IBM RACF, React, OnBase, Microsoft Office, PL/SQL, Terraform, GitHub Actions, GitLab, Claude, AWS Analytics, GitHub Copilot, Amazon Simple Storage Service (S3), Amazon Web Services (AWS), Azure Analysis Services, Google Cloud Platform, Microsoft Sql Server, Secured MVC Forum on Windows 2012 R2, Citrix Hypervisor, VMware, Microsoft Windows Server 2000, Cisco AppDynamics, Cisco Nexus 2000, Microsoft PowerShell, VLAN, Juniper Networks SRX-Series Firewalls, Cisco VoIP, Genesys SIP, Amazon Linux 2, Wireshark, TypeScript, Node.js, Next.js, CSS, Microsoft SQL Server Reporting Services, Azure SQL, Paddle, Azure Application Insights, Git, Eslint, AWS SDK for JavaScript, Javascript, Azure Devops, ChatGPT, Microsoft Excel, UPS, Salesforce Marketing Cloud, Salesforce Journey Builder, Salesforce CRM, Cypress, Microsoft VBScript, Python, Selenium, TestComplete, Canva, Figma, Angular, Tailwind, PrimeNG, Storybook, C#, .NET, Barracuda Spam Firewall, AWS VPN, Microsoft Dynamics, SES, Pages, DATAVERSE LTD, Microsoft Power Automate, PowerBI Tiles, , Microsoft Azure Monitor, Liquid, HTML5 Maker, , Hubspot, Linkedin Marketing Solutions, NetSuite, Infor SyteLine / Infor CloudSuite Industrial, Wordpress, Google Analytics, LinkedIn Ads, DotNetNuke, Docker, Kubernetes, DALL-E, Midjourney, Azure AD P2, Azure Cognitive Search, Azure Key Vault, Elasticsearch, Grafana, Okta, OpenAI, Prometheus, Tor, Front, ZoomInfo, LinkedIn Sales Navigator, Redux, webpack, Babel, Express, Couchbase, Microsoft Azure, ECS, Azure Service Bus, Azure Data Lake Storage, MongoDB, Microsoft.NET Core 3.1, NuGet, Salesforce CRM Analytics, IBM ILOG CPLEX Optimization Studio, ACL, Cerner Millennium, VueJS, jQuery, Google Workspace, Zoomdata, BambooHR, Microsoft 365, ROOM, SolarWinds, Workato, Zeus, Zoho Projects, Notion, Playwright, Oracle Analytics Cloud</v>
          </cell>
          <cell r="O876">
            <v>124000000</v>
          </cell>
          <cell r="Q876" t="str">
            <v>Banyan Software is a private holding company based in Atlanta, Georgia, founded in 2016. The company employs a buy-and-hold-for-life strategy, focusing on acquiring and nurturing successful enterprise software businesses for long-term growth. Unlike traditional private equity firms, Banyan aims to provide a stable and supportive environment for its portfolio companies, allowing them to maintain operational independence and preserve their unique cultures.
Banyan specializes in acquiring, building, and holding enterprise software companies, offering resources and strategic guidance to foster customer success and growth. The company operates globally, with a presence in North America, the UK, Europe, and Australia and New Zealand. With approximately $124 million in total revenue across its portfolio, Banyan has been recognized as one of the fastest-growing private companies in the U.S., appearing on the Inc. 5000 list for five consecutive years. One of its portfolio companies, vCreative, provides communications and media software solutions, benefiting from Banyan's support in scaling operations and product development.</v>
          </cell>
          <cell r="R876">
            <v>2016</v>
          </cell>
        </row>
        <row r="877">
          <cell r="A877" t="str">
            <v>Sylvan Learning</v>
          </cell>
          <cell r="B877">
            <v>0</v>
          </cell>
          <cell r="C877">
            <v>3400</v>
          </cell>
          <cell r="D877" t="str">
            <v>government administration</v>
          </cell>
          <cell r="E877" t="str">
            <v>http://www.sylvanlearning.com</v>
          </cell>
          <cell r="F877" t="str">
            <v>http://www.linkedin.com/company/sylvan-learning</v>
          </cell>
          <cell r="G877" t="str">
            <v>Bedford</v>
          </cell>
          <cell r="H877" t="str">
            <v>Texas</v>
          </cell>
          <cell r="I877" t="str">
            <v>study skills, stem, state test prep, coding, reading, college prep, summer camps, robotics, satact prep, math, writing, homework help, education administration programs, learning technology, international expansion, adaptive learning technology, stem enrichment, sylvan method, student engagement, student success, k-12 education, learning outcomes, franchise education model, student confidence building, learning strategies, certified teachers, test taking strategies, academic performance guarantee, international education services, advanced placement support, educational camps, k-12 support, international education, educational support, test prep for gre/ib/accuplacer/asvab, learning assessment, student motivation, school partnership, customized learning plans, standardized test prep, b2c, student achievement, small class sizes, educational technology, online and in-center tutoring, educational improvement, learning programs, test preparation, academic support, learning confidence, educational support services, personalized tutoring, student confidence, learning personalization, academic improvement, personalized learning plans, all other schools and instruction, stem camps, learning assessment technology, report card help, education services, educational services, franchise network, proprietary curriculum, adaptive learning, educational camps for stem, online tutoring, academic skills, services, test prep, test readiness, student development, customer service, academic growth, student progress, franchise business, franchise education, d2c, specialty schools and instruction, k-12 tutoring, academic coaching, math tutoring, reading tutoring, writing tutoring, science tutoring, foreign languages tutoring, homeschool support, advanced placement, sat preparation, act preparation, gre preparation, ged preparation, academic camps, stem programs, students assessment, one-on-one tutoring, personalized learning plan, school alignment, report card improvement, learning principles, confidence building, tutoring effectiveness, interactive technology, extra practice, learning resources, educational strategies, family engagement, referral program, test-taking strategies, motivation techniques, academic challenges, skills mastery, educational curriculum, learning styles, social-emotional learning, performance tracking, parent communication, school performance, academic success, b2b, education, mechanical or industrial engineering, information technology &amp; services, government administration, primary/secondary education, education management, tutoring centers</v>
          </cell>
          <cell r="J877" t="str">
            <v>CloudFlare CDN, Gmail, Outlook, Google Apps, CloudFlare Hosting, Microsoft Azure Hosting, Pantheon, Mapbox, Slack, Adobe Media Optimizer, Bing Ads, Yelp, Facebook Custom Audiences, WordPress.org, Cedexis Radar, Google Dynamic Remarketing, Mobile Friendly, Vimeo, Google Tag Manager, DoubleClick, Segment.io, Gravity Forms, Visual Website Optimizer, YouTube, Facebook Login (Connect), Facebook Widget, DoubleClick Floodlight, DoubleClick Conversion, Circle, Revel iPad POS</v>
          </cell>
          <cell r="K877">
            <v>1500000</v>
          </cell>
          <cell r="L877" t="str">
            <v>Seed</v>
          </cell>
          <cell r="M877">
            <v>1500000</v>
          </cell>
          <cell r="N877">
            <v>41676</v>
          </cell>
          <cell r="O877">
            <v>16700000</v>
          </cell>
          <cell r="P877">
            <v>232</v>
          </cell>
          <cell r="Q877" t="str">
            <v>Sylvan Learning is a prominent provider of personalized tutoring, test preparation, and educational programs for K-12 students in the United States and Canada. The company operates through both company-owned centers and a franchise model, focusing on helping students address learning gaps and improve academically. Sylvan emphasizes one-on-one instruction with certified teachers who create customized learning plans based on individual assessments.
The services offered include personalized tutoring in subjects like reading and math, test preparation for standardized exams, and STEM programs delivered to schools. Their early literacy programs target foundational skills for young learners, while the Insightâ„¢ Assessment helps evaluate academic standing. Sylvan Learning is dedicated to fostering student confidence and mastery at each child's pace, with proven results showing significant academic growth.</v>
          </cell>
          <cell r="R877">
            <v>1979</v>
          </cell>
        </row>
        <row r="878">
          <cell r="A878" t="str">
            <v>POWDR</v>
          </cell>
          <cell r="B878">
            <v>0</v>
          </cell>
          <cell r="C878">
            <v>7500</v>
          </cell>
          <cell r="D878" t="str">
            <v>recreational facilities &amp; services</v>
          </cell>
          <cell r="E878" t="str">
            <v>http://www.powdr.com</v>
          </cell>
          <cell r="F878" t="str">
            <v>http://www.linkedin.com/company/powdr-corp</v>
          </cell>
          <cell r="G878" t="str">
            <v>Park City</v>
          </cell>
          <cell r="H878" t="str">
            <v>Utah</v>
          </cell>
          <cell r="I878" t="str">
            <v>recreational facilities, outdoor activity centers, adventure lifestyle, action sports progression, action sports training, outdoor sports equipment, amusement parks and arcades, parkour facilities, outdoor sports facilities, snowboarding, adventure sports camps, mountain biking, sustainability, action sports camps, outdoor sports resorts, heli-adventure, outdoor sports camps, recreational outdoor facilities, outdoor adventure parks, skiing, outdoor adventure innovation, whitewater rafting, mountain resort management, outdoor activity tourism, tourism, recreational resorts, outdoor adventure programs, outdoor adventure offerings, services, adventure tourism, adventure tourism services, recreational outdoor experiences, woodward centers, amusement and theme parks, outdoor activities, outdoor adventure, recreational facilities and services, outdoor recreation, heli-skiing, recreational tourism, adventure sports centers, clean energy, foam pits, b2c, scenic outdoor experiences, luxury adventure lodging, mountain resorts, recreational experiences, adventure travel, outdoor activity providers, active lifestyle experiences, outdoor sports venues, snow sports, action sports, youth progression, female empowerment, community engagement, solar power, heli rafting, summer camps, positive change, outdoor experiences, family activities, urban adventure center, local communities, adventure experiences, ikon pass, recreational activities, outdoor adventures, philanthropic programs, experience-based learning, scenic landscapes, earth-friendly practices, camps for kids, sports training, skill development, exploration, nature activities, resort experiences, youth camps, athletic progression, community programs, resort expansion, outdoor gear, family-friendly resorts, wellness retreats, extreme sports, environmental responsibility, guided tours, adventure trips, community partnerships, holiday experiences, resort amenities, event hosting, education, facilities services, amusement parks &amp; arcades, recreational facilities &amp; services, environmental services, renewables &amp; environment, leisure, travel &amp; tourism</v>
          </cell>
          <cell r="J878" t="str">
            <v>Route 53, Outlook, CloudFlare Hosting, Atlassian Cloud, Workday, Emma, Slack, Drupal, WordPress.org, Google Font API, reCAPTCHA, Shopify, Facebook Login (Connect), MailChimp, Bootstrap Framework, Mobile Friendly, Workday Recruit, Woo Commerce, Facebook Widget, Facebook Custom Audiences, Apache, Google Tag Manager, Remote, AI, Microsoft Windows Server 2012, Microsoft Office, Adobe Photoshop Lightroom, Adobe Premiere Pro, CapCut, CPMStar, CAT, Snow, MaintainX, Tor, Postpresso, Pega CRM Suite, Connecteam, Stormshield, Cloudbeds, ROOM, Check Point Maestro, Mews, SiteMinder, Microsoft 365, NEC, SentenceTransformers, Conductor, Microsoft Word, Microsoft Excel, Kronos Workforce Timekeeper, Google AdWords Conversion, Excel4Apps, Truckstop Load Board, Front, GoPro, Quip, Sophos Email, Red Hat Virtualization, GitKraken, Mailchimp Mandrill, GRIN, Intuit, Air, CONTROL, Microsoft Teams Rooms, TSYS, Delphi, Gem, Coupa</v>
          </cell>
          <cell r="O878">
            <v>34500000</v>
          </cell>
          <cell r="Q878" t="str">
            <v>POWDR is an adventure lifestyle company based in Park City, Utah, founded in 1994. It operates a diverse range of mountain resorts, action sports camps, and experiential businesses across North America. Initially focused on ski resorts, POWDR has expanded its offerings to include summer camps, events, and various adventure activities, emphasizing fun and outdoor experiences.
The company manages over ten mountain resorts, including Copper Mountain and Killington, and operates the Woodward brand, which features action sports camps and mountain centers. POWDR also produces media content through Outside TV and organizes events via Human Movement Management. With approximately 6,259 employees and reported revenues of $1 billion, POWDR appeals to action sports enthusiasts, families, and athletes, providing unique experiences in exciting locations.</v>
          </cell>
          <cell r="R878">
            <v>1993</v>
          </cell>
        </row>
        <row r="879">
          <cell r="A879" t="str">
            <v>People's United Bank, N.A.</v>
          </cell>
          <cell r="B879">
            <v>0</v>
          </cell>
          <cell r="C879">
            <v>5200</v>
          </cell>
          <cell r="D879" t="str">
            <v>financial services</v>
          </cell>
          <cell r="E879" t="str">
            <v>http://www.peoples.com</v>
          </cell>
          <cell r="F879" t="str">
            <v>http://www.linkedin.com/company/people's-united-bank</v>
          </cell>
          <cell r="G879" t="str">
            <v>Bridgeport</v>
          </cell>
          <cell r="H879" t="str">
            <v>Connecticut</v>
          </cell>
          <cell r="I879" t="str">
            <v>commercial &amp; retail banking, brokerage &amp; insurance services, equipment financing, wealth management services, savings institutions, finance, banking accessibility, banking operations, local business support, private banking, wealth management, community investment, digital payments, local financial services, banking customer experience, small business banking, treasury management, lending solutions, cybersecurity, b2c, retail, small business loans, customer support, strategic growth, cash flow management, community development, banking software, consumer loans, financial technology, local banking networks, retail banking, insurance, community focus, atm services, credit cards, banking customer support, banking regulations, banking security, customer experience, banking technology, northeast us, business banking, local economic development, banking and finance, mobile banking, payment solutions, banking compliance, commercial banking, local engagement, community reinvestment, personal banking, community banking strategy, services, banking channels, community partnerships, banking convenience, regional financial services, banking analytics, online banking, local banking presence, community banking focus, trust services, digital banking, banking industry, neighborhood financial services, regional bank, customer service, home equity loans, community banking initiatives, financial planning, community banking programs, bank branches, bank acquisitions, community banking solutions, banking infrastructure, mortgages, bank security, neighborhood banking, community outreach, banking digital transformation, government, financial advisory, community banking, insurance products, banking innovation, banking solutions, financial services, loan services, banking digital tools, retirement planning, banking automation, regional banking, branch network, asset management, lines of credit, savings accounts, checking accounts, debit cards, investments, financial education, cash management, fraud prevention, account management, client services, business financing, investment services, community banks, local banking, multicultural banking, customer satisfaction, remote deposit, ach services, wire transfers, real-time payments, merchant services, payables services, receivables services, account information services, fraud risk management, zelle payments, personal loans, auto loans, student loans, sustainability and esg, community involvement, b2b, non-profit, consumer products &amp; retail, investment management, finance technology, information technology &amp; services, financial consulting, consulting, management consulting, nonprofit organization management</v>
          </cell>
          <cell r="J879" t="str">
            <v>Amazon CloudFront, Route 53, Marketo, Microsoft Office 365, Amazon AWS</v>
          </cell>
          <cell r="L879" t="str">
            <v>Merger / Acquisition</v>
          </cell>
          <cell r="M879">
            <v>0</v>
          </cell>
          <cell r="N879">
            <v>44228</v>
          </cell>
          <cell r="O879">
            <v>1892700000</v>
          </cell>
          <cell r="Q879" t="str">
            <v>People's United Bank, N.A. is a community-focused bank that operates as part of M&amp;T Bank. The bank is dedicated to providing personalized banking solutions to help individuals and businesses achieve their financial goals. It emphasizes a community bank approach, ensuring that customers receive tailored financial products and services.
The bank offers a variety of core financial products, including checking accounts that cater to different lifestyles, everyday banking services, mortgage services for home financing, and loan services for personal or business needs. Additionally, it provides investment services aimed at wealth management and growth, supporting both individual and business customers in their financial journeys.</v>
          </cell>
          <cell r="R879">
            <v>1842</v>
          </cell>
        </row>
        <row r="880">
          <cell r="A880" t="str">
            <v>Jordan's Furniture</v>
          </cell>
          <cell r="B880">
            <v>0</v>
          </cell>
          <cell r="C880">
            <v>3000</v>
          </cell>
          <cell r="D880" t="str">
            <v>furniture</v>
          </cell>
          <cell r="E880" t="str">
            <v>http://www.jordans.com</v>
          </cell>
          <cell r="F880" t="str">
            <v>http://www.linkedin.com/company/jordan's-furniture</v>
          </cell>
          <cell r="G880" t="str">
            <v>Taunton</v>
          </cell>
          <cell r="H880" t="str">
            <v>Massachusetts</v>
          </cell>
          <cell r="I880" t="str">
            <v>bedding, bedroom furniture, dining room furniture, mattresses, home furnishing, living room furniture, outdoor furniture, furniture, furniture bedding mattresses home furnishing living room furniture bedroom furniture dining room furn, e-commerce, regional, store atmosphere, dining room, product information management, recliners, multimedia shows, interactive showrooms, dining sets, product information system, technology, services, product data management, store layout, b2c, themed showrooms, store innovation, store attractions, entertainment shopping, dining furniture, family-owned business, digital marketing, bed frames, store management, entertainment, interactive store experience, themed retail environment, showrooms, showroom experience, family entertainment, flight-simulator theater, retail, furniture retail, themed stores, e-commerce technology, retail innovation, home decor, sofas, store marketing, store entertainment, family-owned, customer loyalty, furniture manufacturing, home furniture, berkshire hathaway, regional retailer, website optimization, store technology, website search optimization, store design, online shopping, customer service, store experience, store branding, themed store design, entertainment attractions, retail technology, furniture brands, customer engagement, store automation, store locations, digital transformation, office furniture, customer experience, product catalog, living room, sectionals, home office furniture, kids furniture, game room, customize, performance fabrics, in-home design, massage recliners, adjustable beds, financing options, sleep lab, modern farmhouse, traditional, transitional style, mid-century modern, contemporary, rocking chairs, fire pits, area rugs, gift cards, delivery options, outlet deals, local attractions, entertainment centers, bar stools, nightstands, dressers, ottomans, storage solutions, home accents, brand discounts, exclusive offers, best prices, best sellers, new arrivals, popular collections, unique styles, custom designs, family-friendly, event promotions, warranty coverage, consumer internet, consumers, internet, information technology &amp; services, marketing &amp; advertising, enterprise software, enterprises, computer software, b2b</v>
          </cell>
          <cell r="J880" t="str">
            <v>CloudFlare CDN, Outlook, CloudFlare Hosting, Microsoft Azure Hosting, accessiBe, Atlassian Cloud, OneTrust, The Trade Desk, iCIMS, Slack, Salesforce, Typekit, Bing Ads, Mobile Friendly, Google Tag Manager, Google Analytics Ecommerce Tracking, Remote, Shopify, Shopify Plus, Google Analytics, Facebook, Instagram, Twitter Advertising, Linkedin Marketing Solutions, TikTok, YouTube, Pinterest, Mailchimp Mandrill, Tor, Quip, Dayforce, ISA Web Publishing Load Balancer, Clip Studio Paint, Sustainalytics, Act!, ICP, Bing, Gem, Amazon Mechanical Turk, Elite Software HVAC Solution, GAS, FRAC Pumps, Twitter Ads, LinkedIn Ads</v>
          </cell>
          <cell r="L880" t="str">
            <v>Merger / Acquisition</v>
          </cell>
          <cell r="M880">
            <v>0</v>
          </cell>
          <cell r="N880">
            <v>36434</v>
          </cell>
          <cell r="O880">
            <v>1500000000</v>
          </cell>
          <cell r="P880">
            <v>1</v>
          </cell>
          <cell r="Q880" t="str">
            <v>Jordan's Furniture is a prominent retailer in New England, known for its extensive selection of quality name-brand furniture and mattresses. With locations in Connecticut, Massachusetts, Maine, New Hampshire, and Rhode Island, the company aims to provide a unique shopping experience that combines retail with entertainment. Their stores feature attractions like the Enchanted Village, which includes family activities, seasonal events, and interactive experiences such as indoor ropes courses.
In addition to a wide range of furniture for various spaces, including living rooms, bedrooms, and outdoor areas, Jordan's Furniture offers custom options and expert in-home design services. The company is also committed to philanthropy, partnering with organizations to support foster children and community initiatives. With a focus on affordability and fun, Jordan's Furniture creates an engaging environment for shoppers and families alike.</v>
          </cell>
          <cell r="R880">
            <v>1918</v>
          </cell>
        </row>
        <row r="881">
          <cell r="A881" t="str">
            <v>Pacific Life</v>
          </cell>
          <cell r="B881">
            <v>0</v>
          </cell>
          <cell r="C881">
            <v>4500</v>
          </cell>
          <cell r="D881" t="str">
            <v>financial services</v>
          </cell>
          <cell r="E881" t="str">
            <v>http://www.pacificlife.com</v>
          </cell>
          <cell r="F881" t="str">
            <v>http://www.linkedin.com/company/pacific-life</v>
          </cell>
          <cell r="G881" t="str">
            <v>Newport Beach</v>
          </cell>
          <cell r="H881" t="str">
            <v>California</v>
          </cell>
          <cell r="I881" t="str">
            <v>annuities, life insurance, workforce benefits, institutional solutions, investments, institutional reinsurance, institutional risk management, life insurance for high-net-worth, financial technology, digital insurance platforms, connectivity partnerships, long-term financial security, employee benefits, financial services, disability insurance, pension plan management, deferred income annuities, sustainable investment policies, fixed indexed annuities, safety of principal, variable universal life, b2c, sustainable finance, long-term care insurance, pension risk transfer, insurance industry leadership, retirement income solutions, market-linked growth, market protection, insurance ratings, financial ratings, retirement solutions, retirement security solutions, digital insurance innovation, retirement income planning, insurance technology, b2b, immediate annuities, pension risk management, client asset protection, life insurance policies, customer service, client-focused solutions, insurance industry innovation, tax-advantaged growth, long-term wealth preservation, pension risk transfer market, institutional investment, customer-centric services, investment solutions, retirement income, long-term stability, variable life, asset management, death benefits, group benefits, universal life, retirement planning, insurance, employee benefits administration, financial strength, market-linked annuities, direct life, health, and medical insurance carriers, insurance products, investment management, life protection, market protection strategies, structured settlement solutions, sustainable finance initiatives, benefits administration, universal life insurance, employee health benefits, financial innovation, estate planning, employee benefits customization, tax deferral, innovation, pension de-risking, pension solutions, sustainable investing, health benefits, indexed universal life, pension management, services, pension de-risking strategies, digital transformation, structured settlements, life insurance protection, wealth management, reinsurance, long-term growth, risk management, long-term investment, retail, pension plans, variable annuities, indexed universal life insurance, term life insurance, commercial real estate, financial security, investment products, mutual funds, funding agreements, insurance industry ratings, financial planning, tax-deferred growth, asset protection, equity investments, alternative investments, pension risk-transfer, institutional investments, lifetime income, legacy planning, corporate social responsibility, corporate governance, financial stability, wealth preservation, income protection, employee retirement plans, digital employee benefits, client service, policyholder benefits, insurance claims handling, retirement savings, wealth accumulation, insurance solutions, beneficiary protection, financial professional support, investment strategies, financial literacy programs, finance, distribution, finance technology, information technology &amp; services, law practice, legal services, real estate</v>
          </cell>
          <cell r="J881" t="str">
            <v>Outlook, Microsoft Office 365, Adobe Marketing Cloud, Slack, Salesforce, accessiBe, Atlassian Cloud, Create React App, Workday, ExactTarget, Google Font API, Mobile Friendly, Vimeo, Shutterstock, Wufoo, YouTube, Google Tag Manager, Incapsula, Remote, AI, Salesforce Marketing Cloud, Salesforce Email Studio, Salesforce Journey Builder, QMetry Automation Studio, Act!, SQL, Salesforce Sales Cloud, HTML Pro, CSS, AMP, Zoomdata, NetApp, Pure Chat, VMware, Vitally, Micro, Copilot, AWS Trusted Advisor, Microsoft Azure, Terraform, Ansible, Azure Devops, Barracuda Email Security Service, MuleSoft Anypoint Platform, Snowflake, Adform DMP, Admin, Specific Media, Concur, Microsoft Office, Visio, AWS Analytics, Azure Active Directory B2C, Microsoft Entra ID, OpenLDAP, TalentLMS, Akamai CDN Solutions, Infoblox DHCP, Excel4Apps, AWS SDK for JavaScript, Microsoft Excel, Connect, IoT, Kubernetes, Python, Oracle XML DB, Sales Cloud Einstein, Salesforce Customer Data Platform (CDP), MuleSoft Anypoint, Adobe Analytics, Gem, Google AdWords Conversion, SharePoint, Appian, SWIFT, Google Cloud APIs, Trend Micro Smart Protection, Apache Pig, Wireshark, FIS Integrity, Kyriba, SAP, Quadient Inspire, Micro Focus Universal CMDB, DocuSign, Oracle Analytics Cloud, PowerBI Tiles, Apptio Platform, Chorus by ZoomInfo, Microsoft Power Automate, Microsoft Power Apps, Microsoft Word, Microsoft PowerPoint, COBOL, IBM CICS Transaction Server, IBM Db2 for Linux, UNIX, and Microsoft Windows, IBM ISPF, SolarWinds Security Event Manager, Vanta, VMware View Manager, Zift Solutions, Epicor Prophet 21, Auto Vitals, Coupa, PeopleSoft Sales, Zoho CRM, Materialise Magics, Vantage Media, Azure Data Lake Analytics, Imperva Serverless Protection, AppTweak, Workiva Wdesk, GoToAssist (FASTchat), .NET, Amazon Web Services (AWS), C#, Microsoft SQL Server Reporting Services, Microsoft.NET Core 3.1, Microsoft Azure Monitor, DotNetNuke, Salesforce CRM Analytics, Leadsquared Marketing Automation, Demandware Analytics, Bloomberg Professional Services, Nintex, Salesforce Marketing Cloud Intelligence (formerly Datorama), R, Tableau, Microsoft Application Insights, Seismic, ACL, Arcserve, FederatedMedia, Oracle Essbase, IBX SmartView, E-planning, Collibra, Cornerstone HR, LinkedIn Learning, Streamlit, Sigma, dbt, Matillion, Micro Focus ArcSight, Microsoft Windows Server 2012, Langchain, Planview LeanKit, Linkedin Marketing Solutions, Oracle Enterprise Data Management, Articulate 360, Vyond, Camtasia, Adobe Captivate, Appspace, Nuvolo Connected Workplace, Lenel, Huawei S6700, Docker, Git, Azure Pipelines, Autopilot, Microsoft Windows 365 Cloud PC, Azure Virtual Desktop, Jamf, Apple Business Manager, Microsoft PowerShell, Bash, PeopleSoft CRM, CallMiner Eureka, ARGUS Developer, Adobe Real-Time CDP, Amazon S3, Alteryx, Monday.com, Amazon Virtual Private Cloud (Amazon VPC), AWS Cloud WAN, AWS Direct Connect, AWS Transit Gateway, Azure Virtual WAN, Cisco VPN, Express, Imperva, Tanium, Microsoft Teams, Adobe, Cisco WebEx Teams, Microsoft OneDrive, Microsoft Exchange Online, TUNE, Azure AD Notifications, Awardco, Tor, Profisee, Amazon EC2, Lambda Cloud, ServiceNow, ePlan, Apache Spark, Amazon Managed Streaming for Apache Kafka (Amazon MSK), IBM ILOG CPLEX Optimization Studio, Azure Analysis Services, Azure Linux Virtual Machines, Delivra, Archer, Westlaw, Office365, OpenText Core Share, Microsoft Teams Rooms, HireVue, Workday Recruiting, FIS</v>
          </cell>
          <cell r="K881">
            <v>3452796605</v>
          </cell>
          <cell r="L881" t="str">
            <v>Other</v>
          </cell>
          <cell r="M881">
            <v>782947800</v>
          </cell>
          <cell r="N881">
            <v>46023</v>
          </cell>
          <cell r="O881">
            <v>16014000000</v>
          </cell>
          <cell r="Q881" t="str">
            <v>Pacific Life is a diversified financial services company founded in 1868, originally as the Pacific Mutual Life Insurance Company of California. Headquartered in Newport Beach, California, it specializes in life insurance, annuities, retirement solutions, reinsurance, institutional products, and workforce benefits. With over $150 billion in assets, it operates as a Fortune 500 mutual holding company, emphasizing financial strength and long-term strategies.
The company offers a wide range of products designed for financial security and risk management. Its life insurance options include term life, indexed universal life, and whole life policies. Pacific Life also provides annuities, retirement solutions, and reinsurance services, expanding its reach internationally. Additionally, it supports workforce benefits through disability insurance and supplemental health coverage. Committed to corporate social responsibility, Pacific Life has a long history of community support and philanthropy, focusing on initiatives that promote financial stability and community investment.</v>
          </cell>
          <cell r="R881">
            <v>1868</v>
          </cell>
        </row>
        <row r="882">
          <cell r="A882" t="str">
            <v>Wireless Vision</v>
          </cell>
          <cell r="B882">
            <v>0</v>
          </cell>
          <cell r="C882">
            <v>3400</v>
          </cell>
          <cell r="D882" t="str">
            <v>telecommunications</v>
          </cell>
          <cell r="E882" t="str">
            <v>http://www.wirelessvision.com</v>
          </cell>
          <cell r="F882" t="str">
            <v>http://www.linkedin.com/company/wireless-vision-llc</v>
          </cell>
          <cell r="G882" t="str">
            <v>Bloomfield Hills</v>
          </cell>
          <cell r="H882" t="str">
            <v>Michigan</v>
          </cell>
          <cell r="I882" t="str">
            <v>customer focused, retail, employee customer loyalty, service selling, entrepeneurial, servant leadership, employee amp customer loyalty, values honesty, tmobile, integrity, wireless, telecommunications, retail technology, employee culture, retail management, retail industry trends, retail community outreach programs, social responsibility initiatives, b2c, retail growth strategies, community support programs, customer-centric approach, retail growth, retail innovation, employee training, retail community engagement, brand partner, leadership development, operational efficiency, workplace culture, retail store expansion, services, retail sales growth, veterans support, community support, retail expansion, retail marketing, retail growth via acquisitions, retail network, retail sales, retail branding, retail store operations, retail workforce development, retail services, growth through acquisition, community programs, retail customer experience enhancement, wireless devices, retail social impact, employee benefits, veterans initiatives, store locations, consumer electronics, employee engagement, mobile plans, retail social responsibility, retail wireless solutions, customer experience, retail brand partnership, accessories, t-mobile exclusive retailer, retail workforce training, retail technology integration, employee satisfaction, retail culture, customer-centric, retail telecommunications, retail employee programs, retail store network, b2b solutions, retail employee culture, mobile devices, growth strategy, service plans, customer service, retail workforce, mobile technology, retail industry, retail customer loyalty, mobile connectivity, retail operations, social responsibility, retail community programs, brand partnership, retail partnerships, retail employee recognition, retail community outreach, retail store management, retail mobile device sales, community engagement, technology adoption, retail employee development, t-mobile partnership, retail veteran support, retail customer service, store management, t-mobile retail, t-mobile, wireless retail, career opportunities, team culture, family environment, sales experience, 5g network, customer satisfaction, business growth, team building events, health benefits, tuition reimbursement, performance incentives, passion for people, corporate values, best workplace, employee recognition, work-life balance, diversity and inclusion, community outreach, back-to-school programs, veteran support, fundraising events, school supplies donation, employee development, leadership academy, technology investment, work hard play hard, company culture, community involvement, health and wellness, fun workplace, career advancement, team spirit, community service projects, customer-first, sales training, employee support, family-like team, b2b, non-profit, distribution, enterprise software, enterprises, computer software, information technology &amp; services, consumers, hardware, internet, health, wellness &amp; fitness, nonprofit organization management</v>
          </cell>
          <cell r="J882" t="str">
            <v>Outlook, UptimeRobot, Python, Jobvite, Slack</v>
          </cell>
          <cell r="L882" t="str">
            <v>Venture (Round not Specified)</v>
          </cell>
          <cell r="M882">
            <v>0</v>
          </cell>
          <cell r="N882">
            <v>44197</v>
          </cell>
          <cell r="O882">
            <v>674200000</v>
          </cell>
          <cell r="Q882" t="str">
            <v>Wireless Vision, LLC is a telecommunications company founded in 2004 and based in Bloomfield Hills, Michigan. As the largest exclusive T-Mobile retailer in the United States, it operates over 600 retail locations and employs around 4,000 people. The company generates approximately $1.5 billion in revenue and is recognized for its family-like culture and core values of integrity, passion, creativity, and belief.
Wireless Vision offers a range of wireless products and services, including mobile phones, service plans, accessories, and wireless connectivity options. It caters to both business-to-business and consumer markets, enhancing customer experiences through a dedicated mobile app. The company is committed to empowering its employees and adding value to customers and communities, striving to provide unparalleled service and foster growth.</v>
          </cell>
          <cell r="R882">
            <v>2004</v>
          </cell>
        </row>
        <row r="883">
          <cell r="A883" t="str">
            <v>Frontier Internet</v>
          </cell>
          <cell r="B883">
            <v>0</v>
          </cell>
          <cell r="C883">
            <v>13000</v>
          </cell>
          <cell r="D883" t="str">
            <v>telecommunications</v>
          </cell>
          <cell r="E883" t="str">
            <v>http://www.frontier.com</v>
          </cell>
          <cell r="F883" t="str">
            <v>http://www.linkedin.com/company/frontier-communications</v>
          </cell>
          <cell r="G883" t="str">
            <v>Dallas</v>
          </cell>
          <cell r="H883" t="str">
            <v>Texas</v>
          </cell>
          <cell r="I883" t="str">
            <v>small business service provider, internet service provider, residential service provider, wireless communications, managed networks, cloud services, fiber networks, consumer &amp; business customer care, enterprise connectivity, telecom services, social baker award winner, tv &amp; video services provider, carrier network partner, network operations, healthcare, education, hospitality, enterprise mobility, telecommunications equipment, information technology &amp; services, cloud computing, enterprise software, enterprises, computer software, b2b, health care, health, wellness &amp; fitness, hospital &amp; health care, leisure, travel &amp; tourism, home services, internet service providers, it services &amp; computer repair, local services, professional services, telecommunications, television service providers</v>
          </cell>
          <cell r="J883" t="str">
            <v>Akamai DNS, Sendgrid, Act-On, Marketo, EasyDNS, Gmail, Google Apps, Route 53, Amazon AWS, Rackspace Email, Bluekai, TubeMogul, The Trade Desk, Salesforce, Adobe Marketing Cloud, Slack, Microsoft Application Insights, WP Engine, Drift, OneTrust, React Redux, StackAdapt, ActiveProspect, Pardot, Gigya, Google Tag Manager, Jobvite, Mobile Friendly, WordPress.org, Google Analytics, Apache, ASP.NET, DoubleClick Floodlight, Sizmek (MediaMind), Amadesa, DoubleClick Conversion, Gigya Registration, Bing Ads, Facebook Custom Audiences, FullStory, Adobe Media Optimizer, Yahoo Ad Manager Plus, Bizible, Google Play, Facebook Widget, Facebook Login (Connect), reCAPTCHA, Ruxit, AdRoll, Taboola, Yahoo Analytics, Monetate, Eloqua, greyscale - grey, Zencoder, Google Font API, Quantcast, New Relic, ON24, Visual Website Optimizer, TribalFusion, LiveRamp, CrazyEgg, Bootstrap Framework, DoubleClick, Linkedin Marketing Solutions, Google AdWords Conversion, Twitter Advertising, Decibel Insight, Amazon Associates, Google Dynamic Remarketing, ReachForce, Remote, Microsoft Excel, Microsoft PowerPoint, Outlook, Cisco VoIP, .NET, Microsoft Windows Server 2012, Git, BERT, Adition Technologies - Advertisers, Less, Mode, Juniper Networks SRX-Series Gateways, EHS Insight, TSYS, CAT, Quip, Analyzer, CSS, Micro, SS&amp;C, Tor, Cisco Mobile Wireless Routers, Resi, React Router, Box, Route, Alcatel-Lucent, ADTRAN, Calix Support Cloud, Tradedoubler, Act!, Cisco Unified Intelligence Center, VLAN, Adobe Real-Time CDP, Google Cloud Pub/Sub, ThreatMetrix, Framer, Delinea, Freelance Distributed Control System (DCS), Copper, Cisco Catalyst 9800 Series Wireless Controllers, Informatica Test Data Management, .GIS, FUSION, AT&amp;T, Board, SolarWinds Loggly, AMP, Apple Laptop, NUnit, Security, Javascript, Node.js, Express, Camunda, SQLite, SQL, Redis, MongoDB, Microsoft SQL Server Reporting Services</v>
          </cell>
          <cell r="K883">
            <v>3124000000</v>
          </cell>
          <cell r="L883" t="str">
            <v>Other</v>
          </cell>
          <cell r="M883">
            <v>23000000</v>
          </cell>
          <cell r="N883">
            <v>45505</v>
          </cell>
          <cell r="P883">
            <v>23</v>
          </cell>
          <cell r="Q883" t="str">
            <v>Frontier Communications, operating as Frontier Internet, is the largest pure-play fiber provider in the U.S. The company is dedicated to delivering high-speed fiber broadband connectivity to millions of consumers and businesses, with a mission of "Building Gigabit AmericaÂ®." Founded in 1935 and headquartered in Norwalk, CT, Frontier has evolved significantly, particularly after acquiring Verizon's landline assets and emerging from bankruptcy as a fiber-focused entity.
Frontier specializes in high-speed internet services, offering multi-gigabit speeds up to 7 Gig. The company serves nearly 8 million homes and businesses across various states, setting industry standards in fiber technology. Frontier is recognized for its innovations and advancements in network technology, making it a key player in the broadband market.</v>
          </cell>
          <cell r="R883">
            <v>1935</v>
          </cell>
        </row>
        <row r="884">
          <cell r="A884" t="str">
            <v>The HON Company</v>
          </cell>
          <cell r="B884">
            <v>0</v>
          </cell>
          <cell r="C884">
            <v>3000</v>
          </cell>
          <cell r="D884" t="str">
            <v>furniture</v>
          </cell>
          <cell r="E884" t="str">
            <v>http://www.hon.com</v>
          </cell>
          <cell r="F884" t="str">
            <v>http://www.linkedin.com/company/thehoncompany</v>
          </cell>
          <cell r="G884" t="str">
            <v>Muscatine</v>
          </cell>
          <cell r="H884" t="str">
            <v>Iowa</v>
          </cell>
          <cell r="I884" t="str">
            <v>tables, education furniture, office furniture, workstations, storage, filing, desks, files, lounge furniture, cubicles, companies headquartered in iowa, chairs, panel systems, seating, furniture &amp; home furnishings manufacturing, environmental responsibility, recycling initiatives, employee engagement, publicly traded, office furniture with community involvement, workspace accessories, office furniture with environmental responsibility, office furniture with community support, sustainable practices, office furniture with waste reduction, workspace products, office design, ergonomic furniture, office furniture for corporations, office furniture with innovation, green manufacturing, office chairs, responsive design, manufacturing process, office furniture efficiency, recycling, office organization, product development, capital equipment, sustainable manufacturing, office furniture for education, file cabinets, manufacturing, b2b, community initiatives, office furniture with efficiency, office furniture (including fixtures) manufacturing, furniture manufacturing, high-quality furniture, office furniture for commercial use, commercial furniture, north america, office furniture for north america, office furniture for businesses, mass production, office solutions, office furniture innovation, office accessories, office furniture with sustainability, distribution, furniture efficiency, office decor, office furniture with environmental focus, office environment, innovation, office furniture manufacturing process, office furniture for government, office furniture for healthcare, office seating, office furniture on nasdaq, office furniture with recycling, office furniture with mass production, mass production furniture, community support, office furniture for organizations, office furniture sustainability, office productivity, office storage, efficiency improvements, interior design, product innovation, office furniture with high productivity, government, waste reduction, community involvement, ergonomic chairs, executive chairs, conference tables, task chairs, height-adjustable desks, filing cabinets, storage cabinets, multi-purpose seating, workspace design, furniture configurator, sustainable materials, customer support, business solutions, government contracts, healthcare furniture, virtual planning, accessories and tools, dealer locator, customization options, resource library, quickship furniture, flexible workspaces, adaptable office environments, amenities, collaborative spaces, modern office design, modular furniture, reliable furniture, brand values, innovation in design, ongoing support, maximized productivity, business efficiency, workspace aesthetics, dynamic office solutions, comfort in design, quality assurance, style and functionality, product specifications, configurable solutions, design standards, space optimization, furniture warranty, healthcare, education, home decor, mechanical or industrial engineering, health care, health, wellness &amp; fitness, hospital &amp; health care</v>
          </cell>
          <cell r="J884" t="str">
            <v>Microsoft Office 365, Woopra, Drupal, Pardot, Salesforce, Slack, Remote, Salesforce CRM Analytics, Microsoft PowerPoint</v>
          </cell>
          <cell r="O884">
            <v>75000000</v>
          </cell>
          <cell r="Q884" t="str">
            <v>The HON Company is a prominent North American manufacturer of office furniture, established in 1944 in Davenport, Iowa. Founded by C. Maxwell Stanley, Clement T. Hanson, and H. Wood Miller, the company initially focused on employing World War II veterans and has since evolved into a leader in the office furniture industry. Headquartered in Muscatine, Iowa, HON is the largest subsidiary of HNI Corporation and operates manufacturing facilities in Iowa, Georgia, and China.
HON designs and produces a wide range of office and workplace furniture aimed at small and medium-sized businesses, educational institutions, and government offices. Their product offerings include office chairs, desks, tables, storage solutions, and collaborative seating. The company emphasizes practicality, innovation, and affordability, distributing its products through a nationwide network of dealers and retailers. HON has a strong commitment to sustainability, having pioneered the use of recycled materials in its products and maintaining a focus on quality and corporate responsibility throughout its history.</v>
          </cell>
          <cell r="R884">
            <v>1944</v>
          </cell>
        </row>
        <row r="885">
          <cell r="A885" t="str">
            <v>BECU</v>
          </cell>
          <cell r="B885">
            <v>0</v>
          </cell>
          <cell r="C885">
            <v>3100</v>
          </cell>
          <cell r="D885" t="str">
            <v>banking</v>
          </cell>
          <cell r="E885" t="str">
            <v>http://www.becu.org</v>
          </cell>
          <cell r="F885" t="str">
            <v>http://www.linkedin.com/company/becu</v>
          </cell>
          <cell r="G885" t="str">
            <v>Tukwila</v>
          </cell>
          <cell r="H885" t="str">
            <v>Washington</v>
          </cell>
          <cell r="I885" t="str">
            <v>consumer banking, business services, financial education &amp; literacy, mortgage lending, auto loans, financial education, wealth management, consumer lending, community engagement, personal loans, financial consulting, community development, member empowerment, fraud detection, financial technology, washington state, mobile banking, member engagement, financial health, interest rate reduction, financial services, mortgage, banking, member discounts, banking innovation, services, loan options, regional credit union, mobile deposits, regional bank, community support, member rewards, community growth, insurance, loan products, checking accounts, financial institution, banking solutions, member support, certificates of deposit, accounts, loan reprice program, loans, home equity loans, money market, atm network, financial counseling, loan comparison, member benefits, mortgages, member advocacy, credit union membership, credit unions, b2c, member-centric, loan application, online banking, not-for-profit, investment services, financial planning, financial products, member services, loan refinancing, savings account, savings accounts, credit union, auto loan, financial wellness, credit cards, community involvement, financial tools, bank account, credit card, interest rate discounts, financial literacy, digital banking, customer service, interest rates, membership, free checking, cash back credit card, business banking, financial health programs, zelle, bill payment, fund transfers, atm locations, debit card management, virtual assistance, payment relief, member assistance, community banking, competitive rates, no monthly fees, no origination fees, child savings, holiday discounts, loan payment options, home equity lines, early saver account, credit card payments, overdraft protection, credit score tracking, secure messaging, deposits, check writing services, wire transfers, automated payments, referral program, customer support, identity protection, privately insured, equal housing opportunity, payment services, atm withdrawals, finance, non-profit, b2b, investment management, management consulting, computer &amp; network security, information technology &amp; services, finance technology, payments, nonprofit organization management, banks &amp; credit unions</v>
          </cell>
          <cell r="J885" t="str">
            <v>UltraDns, Outlook, Mailchimp Mandrill, Taboola Newsroom, TubeMogul, React Redux, ExactTarget, Omniture (Adobe), Salesforce, Adobe Marketing Cloud, Amazon SES, ASP.NET, Mobile Friendly, Google Tag Manager, LivePerson Monitor, Google Play, AppDynamics, reCAPTCHA, Bootstrap Framework, AI, Gusto, Tableau, Visual-Basic-.NET, SQL, Git, Encompass, Microsoft Azure Monitor, Microsoft PowerPoint, Mag+, Box, poly, SAS Enterprise Guide, Python, AWS Trusted Advisor, ANGEL LMS, GitHub, BASE, Microsoft PowerShell, Azure Devops, Azure Cosmos DB, Azure Data Factory, Azure SQL Managed Instance, Extend, GitHub Actions, GoToAssist (FASTchat), Microsoft SQL Server Reporting Services, Nevron Vision for SSRS, PL/SQL, PRO.FILE, Snowflake, Tor, Veracode Static Analysis (SAST), Cisco Secure Firewall Management Center, Cisco VPN, Copilot, VMware vRealize Orchestrator, Apache SpamAssassin, Azure Analysis Services, SeekOut, Gem, .NET, ACL, Workday, SharePoint, Aruba, Avaya, Cisco Unified Intelligence Center, Fortinet, Micro, Microsoft Intune Enterprise Application Management, OpenTracker, Palo Alto PA-5200 Series, ServiceNow, SolarWinds, VMware SD-WAN, Wireshark, Zoom Phone, Yelp, Google, Pega Case Management, Kofax Capture, SSMS Tools Pack, Harmony Email &amp; Collaboration, R, C#, GraphQL, REST, Adobe Target, Experian, DotNetNuke</v>
          </cell>
          <cell r="O885">
            <v>987000000</v>
          </cell>
          <cell r="P885">
            <v>39</v>
          </cell>
          <cell r="Q885" t="str">
            <v>BECU, or Boeing Employees' Credit Union, is a member-owned, not-for-profit credit union based in Tukwila, Washington. Founded in 1935 by Boeing employees, it has grown to serve over 1.5 million members across the Pacific Northwest. BECU manages more than $29.4 billion in assets, making it the largest credit union in Washington and the fourth largest in the U.S. The organization emphasizes community support, contributing $9.2 million in donations last year.
BECU offers a range of financial products and services, including personal loans, deposits, online banking, and access to over 40 branches in the Puget Sound area. The credit union focuses on member financial well-being, providing tools like Video Banking and an AI Advisor. With a mission rooted in "people helping people," BECU continues to expand its membership and services, reflecting its commitment to cooperative growth and community engagement.</v>
          </cell>
          <cell r="R885">
            <v>1935</v>
          </cell>
        </row>
        <row r="886">
          <cell r="A886" t="str">
            <v>ADEC Innovations</v>
          </cell>
          <cell r="B886">
            <v>0</v>
          </cell>
          <cell r="C886">
            <v>3000</v>
          </cell>
          <cell r="D886" t="str">
            <v>management consulting</v>
          </cell>
          <cell r="E886" t="str">
            <v>http://www.adec-innovations.com</v>
          </cell>
          <cell r="F886" t="str">
            <v>http://www.linkedin.com/company/adecinnovations</v>
          </cell>
          <cell r="G886" t="str">
            <v>Irvine</v>
          </cell>
          <cell r="H886" t="str">
            <v>California</v>
          </cell>
          <cell r="I886" t="str">
            <v>health solutions, impact investing, environmental disclosure, esg corporate strategy development, technology solutions, sustainable supply chain management, climaterelated risks, internal &amp; investor engagement, environmental data services, ghg inventory, social sustainability, sustainability, esg solutions, energy &amp; carbon management, corporate social responsibility reporting, industry expertise, esg consulting, knowledge management, data management, business consulting &amp; services, cloud computing, impact data management, cost reduction, impact reporting, risk management, operational efficiency, financial services, esg, regulatory compliance, data-driven decision-making, impact sourcing kenya, automation, business process outsourcing, impact sourcing hubs, impact sourcing rural workers, customer experience, b2b, environmental risk, ai, sustainable outsourcing, impact sourcing female workers, business intelligence, impact solutions, management consulting services, government, impact sourcing employment, data analytics, digital transformation, supply chain sustainability, social impact, supply chain transparency, healthcare services, environmental consulting, consulting, healthcare, rpa, impact sourcing, impact measurement, chemical risk management, impact sourcing communities, impact sourcing social inclusion, supply chain management, impact sourcing social impact, impact monitoring, sustainability &amp; esg, government &amp; public sector, environmental risk &amp; compliance, retail, compliance, client performance, sustainable growth, outsourcing, regulatory reporting, advanced technologies, services, environmental risk management, compliance assurance, marine assurance, healthcare solutions, customer experience outsourcing, finance and accounting services, site assessment, resource assessment, remediation services, chemical inventory management, risk mitigation, positive environmental impact, social responsibility, cleanchain integration, sustainable business practices, carbon management, waste management solutions, human resources outsourcing, effectiveness measurement, global partnerships, ngo collaborations, climate change solutions, funding strategies, sustainable development goals, performance metrics, multi-stakeholder initiatives, community development, technology solutions for esg, data visualization, sustainable reporting, mitigation strategies, client testimonials, referrals and case studies, market research insights, employee empowerment, skill development programs, cost reduction strategies, service level agreements (sla), quality control, operational resilience, impact tracking, saas, finance, non-profit, transportation &amp; logistics, environmental services, renewables &amp; environment, management consulting, enterprise software, enterprises, computer software, information technology &amp; services, analytics, health care, health, wellness &amp; fitness, hospital &amp; health care, logistics &amp; supply chain, nonprofit organization management</v>
          </cell>
          <cell r="J886" t="str">
            <v>Amazon CloudFront, Route 53, Amazon SES, Gmail, Outlook, Pardot, Google Apps, Microsoft Office 365, Amazon Elastic Load Balancer, Amazon AWS, React, Slack, Salesforce, Wistia, Mobile Friendly, WordPress.org, reCAPTCHA, Google Tag Manager, Google Font API, Nginx, Ubuntu, Bootstrap Framework, Woo Commerce, AngularJS, Typekit, AddThis, Wix, AI, Xero, Sage 200, Deltek Vision, ArcGIS, Python, Javascript, SQL, AutoCAD, Myob, QuickBooks, Microsoft Excel, Dynamics 365 Customer Insights, Excel4Apps, GlobeNewswire, Coupa, LinkedIn Ads, IQMS, SAP EHS, Outsystems, Electron, Gem, SES, PrismHR</v>
          </cell>
          <cell r="O886">
            <v>16648000</v>
          </cell>
          <cell r="Q886" t="str">
            <v>ADEC Innovations is a global business solutions organization founded in 1996 and based in Irvine, California. With operations in over 20 countries, the company focuses on providing Global Business Services and Environmental, Social, and Governance (ESG) solutions. ADEC Innovations aims to transform environmental and social risks into positive impacts and sustainable value through a collaborative approach.
The company offers comprehensive services across three main areas: Environmental Risk &amp; Compliance, Sustainability &amp; ESG, and Business Process &amp; Impact Sourcing. Their solutions include environmental data management, ESG consultancy, supply chain monitoring technology, and business process outsourcing. ADEC Innovations employs over 5,000 associates and utilizes advanced tools and data analytics to enhance operational efficiency and regulatory compliance. Their subsidiaries, such as ADEC USA and FirstCarbon Solutions, further strengthen their integrated service offerings. ADEC Innovations serves a diverse clientele, including governments, enterprises, and local agencies, addressing challenges in sustainability and operational effectiveness.</v>
          </cell>
          <cell r="R886">
            <v>1996</v>
          </cell>
        </row>
        <row r="887">
          <cell r="A887" t="str">
            <v>Justice Resource Institute</v>
          </cell>
          <cell r="B887">
            <v>0</v>
          </cell>
          <cell r="C887">
            <v>3000</v>
          </cell>
          <cell r="D887" t="str">
            <v>individual &amp; family services</v>
          </cell>
          <cell r="E887" t="str">
            <v>http://www.jri.org</v>
          </cell>
          <cell r="F887" t="str">
            <v>http://www.linkedin.com/company/justice-resource-institute</v>
          </cell>
          <cell r="G887" t="str">
            <v>Needham</v>
          </cell>
          <cell r="H887" t="str">
            <v>Massachusetts</v>
          </cell>
          <cell r="I887" t="str">
            <v>trauma informed care, social work, education, permanency, social justice, therapy, direct care, clinical, advocacy, disability residential care, residential treatment programs, youth advocacy, hospitals, clinical quality, trauma recovery, non-profit, disability employment support, services, community reintegration services, care coordination, care navigation, evidence-based trauma treatment, trauma-informed, mental health clinics, aba principles, developmental disabilities support, family therapy, family engagement, evidence-based, public partnerships, therapeutic models, youth advocacy initiatives, other individual and family services, foster care, mental health assessment, mental health crisis intervention, juvenile justice, behavioral health services, specialized residential schools, therapeutic interventions, dbt therapy, developmental support, public agency partnerships, in-home therapy, in-home behavioral services, client-centered care, family support, social services, youth rehabilitation, community care coordination, trauma-informed juvenile services, behavioral health, foster care support, clinical quality improvement, evidence-based practices, behavioral health management, residential treatment, youth mental health advocacy, mental health, behavioral health data management, behavioral therapy models, community integration, trauma recovery programs, community services, healthcare, long-term stability, arc trauma model, youth justice programs, disability habilitation, family partner programs, behavioral health outcome tracking, community-based services, specialized schools, youth mental health, trauma-informed care, clinical documentation, family support services, behavioral intervention, mental health treatment, disability services, lived experience support, mental health services, intensive services, educational advocacy, family services, substance abuse support, youth programs, developmental disabilities, individualized services, peer support, clinical services, treatment programs, early childhood services, medical case management, support services, lgbtq+ youth support, job training, counseling, community-based care, rehabilitative treatment, group homes, after-school programs, capacity building, mental health assessments, intensive outpatient therapy, transitional living, employment services, equine therapy, vocational training, adoption services, integrated health solutions, housing support, legal assistance, advocacy services, resource navigation, supportive housing, training and technical assistance, community engagement, rehabilitation programs, b2c, hospital &amp; health care, nonprofit organization management, health care, health, wellness &amp; fitness, counselling</v>
          </cell>
          <cell r="J887" t="str">
            <v>Salesforce, Outlook, Amazon AWS, Gmail, Google Apps, Drupal, Citrix, Amazon SES, Google Tag Manager, UltiPro, Google Font API, WordPress.org, YouTube, Mobile Friendly, Nginx, Remote, AI, ARES, UKG, Marchex, Frame, Tor, Semrush, Smart AdServer, dbt, SharePoint, Classy, UKG Wallet, Microsoft Forms, PowerBI Tiles, Micro, FACTS SIS (Student Information System), Prisma Access, ECS, ProLaw, Electron, Air, CATS, Apple iPhone, Apple Laptop, SurveyMonkey, Excel4Apps, Microsoft Intune Enterprise Application Management, Apple Business Manager, Microsoft 365, Google Workspace, Kiosked, Chrome</v>
          </cell>
          <cell r="O887">
            <v>266455000</v>
          </cell>
          <cell r="P887">
            <v>1</v>
          </cell>
          <cell r="Q887" t="str">
            <v>Justice Resource Institute (JRI) is a nonprofit social justice organization based in Boston, Massachusetts. Founded in 1973, JRI is one of New England's largest human services agencies, providing trauma-informed care to thousands of vulnerable children, families, and adults each year across Massachusetts, Rhode Island, and Connecticut. The organization has a strong focus on addressing the needs of high-risk populations through over 100 diverse programs.
JRI offers a range of services, including mental health and behavioral health care, residential and shelter services, and community outreach for youth involved in the juvenile justice system. Their innovative approaches include specialized treatments such as yoga for abused children and equine therapy. JRI emphasizes evidence-based practices and measurable outcomes to ensure effective support for those they serve, particularly focusing on the needs of disadvantaged and underserved communities.</v>
          </cell>
          <cell r="R887">
            <v>1973</v>
          </cell>
        </row>
        <row r="888">
          <cell r="A888" t="str">
            <v>SelectQuote Insurance Services</v>
          </cell>
          <cell r="B888">
            <v>0</v>
          </cell>
          <cell r="C888">
            <v>4300</v>
          </cell>
          <cell r="D888" t="str">
            <v>insurance</v>
          </cell>
          <cell r="E888" t="str">
            <v>http://www.selectquote.com</v>
          </cell>
          <cell r="F888" t="str">
            <v>http://www.linkedin.com/company/selectquote-insurance-services</v>
          </cell>
          <cell r="G888" t="str">
            <v>Overland Park</v>
          </cell>
          <cell r="H888" t="str">
            <v>Kansas</v>
          </cell>
          <cell r="I888" t="str">
            <v>senior insurance, auto &amp; home insurance, life insurance, life, term life insurance, medicare, insurance, health &amp; insurance, insurance companies, specialty insurers, finance, insurance comparison, direct-to-consumer insurance, insurance needs analysis, insurance technology, pharmacy services, insurance product diversity, web presence enhancement, insurance sales analytics, insurance sales platform, insurance customer targeting, insurance customer base, digital insurance platform, insurance market expansion, insurance lead management system, personalized insurance advice, insurance agent network, insurance technology solutions, insurance marketing, d2c, customer experience, insurance product bundling, insurance sales automation, insurance customer retention, insurance digital marketing, online insurance quotes, insurance sales performance analytics, insurance marketplace, web presence, insurance lead generation tools, insurance agencies and brokerages, insurance solutions, insurance customer acquisition, insurance carrier network integration, insurance carrier network, lead generation, lead sourcing, insurance sales funnel optimization, multi-carrier sourcing, lead routing, digital marketing, b2c, insurance customer personalization, lead sourcing technology, insurance distribution, proprietary technology, insurance services, insurance platform, customer-centric services, insurance lead quality, insurance marketing automation, insurance sales, insurance lead routing technology, insurance lead management, digital transformation, scalability solutions, customer service, healthcare services, needs analysis for insurance, insurance policy comparison, insurance customer journey, digital insurance marketplace, insurance solutions provider, insurance comparison platform, insurance carrier integration, insurance industry, health insurance, insurance platform customization, medicare advantage, insurance carrier comparison, personalized insurance recommendations, unbiased insurance comparison, long-term care pharmacy, insurance digital platform development, insurance customer insights, insurance agency, risk assessment, insurance digital platform, insurance products, insurance product innovation, digital insurance sales, high-quality leads, insurance customer acquisition strategies, insurance lead sourcing, proprietary algorithms, insurance industry innovation, financial planning, insurance agent support tools, insurance lead routing, insurance customer segmentation, financial services, insurance product offerings, insurance customer experience, customer engagement tools, insurance platform scalability, insurance sales process, crm integration, insurance product comparison tools, high-quality lead sourcing, consumer insurance solutions, insurance product comparison, insurance provider, insurance agent support, home insurance, auto insurance, scalability, web platform, insurance data analytics, services, insurance carrier partnerships, life insurance quotes, licensed agents, affordable life insurance, financial protection, personalized quotes, whole life insurance, insurance policies, term length, premiums, insurance coverage, beneficiary options, online insurance, insurance agents, life insurance plans, peace of mind, protect your family, insurance brokerage, term insurance, no medical exam insurance, coverage options, death benefit, quoting tool, life insurance alternatives, savings plans, customer testimonials, dependents protection, low-cost insurance, immediate coverage, long-term security, instant quotes, insurance advisor, tailored insurance, reliable insurance, trustworthy agents, cache insurance, financial security, insurance reviews, dedicated service, easy application, healthcare, distribution, insurance agencies &amp; brokerages, marketing &amp; advertising, sales, health care, health, wellness &amp; fitness, hospital &amp; health care</v>
          </cell>
          <cell r="J888" t="str">
            <v>Cloudflare DNS, Postmark, Gmail, Google Apps, MailChimp SPF, CloudFlare Hosting, Taboola Newsroom, Atlassian Cloud, Netlify, The Trade Desk, iCIMS, Slack, Google Maps, Bootstrap Framework, New Relic, Multilingual, Google Analytics, Mobile Friendly, Trustpilot, Google Font API, Facebook Login (Connect), Open AdStream (Appnexus), Google Tag Manager, Optimizely, Remote, Microsoft Excel, SQL, Microsoft Office, Google AdWords Conversion, Iterable, Braze, Microsoft SQL Server Management Studio, Google, Azure Active Directory B2C, PioneerRX, Amazon QuickSight, AWS Trusted Advisor, Microsoft Azure Monitor, Salesforce CRM Analytics, Shopp, Smartsheet, UKG Pro, UKG, IBM Cognos Analytics, Looker, Power BI Documenter, Microsoft PowerPoint, Microsoft SQL Server Reporting Services, LucidChart, Microsoft Word, Google Workspace, Jira, Jenkins, Bitbucket, Terraform, Ansible, AWS CloudFormation, Docker, Javascript, Python, Bash, GitHub, OneTrust Tech Risk &amp; Compliance, Cisco VoIP, FullStory, Google Cloud BigQuery, Looker Studio, Excel4Apps, OpenAPI, IBM ILOG CPLEX Optimization Studio, Frame, UKG Wallet, Intercom, Equifax Prequalification of One, PEO, Gem, C#, TypeScript, Akamai CDN Solutions, CPI, Less, Microsoft Active Directory Federation Services, Microsoft System Center Configuration Manager, VMware NSX-T Data Center</v>
          </cell>
          <cell r="K888">
            <v>1335000000</v>
          </cell>
          <cell r="L888" t="str">
            <v>Debt Financing</v>
          </cell>
          <cell r="M888">
            <v>415000000</v>
          </cell>
          <cell r="N888">
            <v>46023</v>
          </cell>
          <cell r="O888">
            <v>1526594000</v>
          </cell>
          <cell r="P888">
            <v>1</v>
          </cell>
          <cell r="Q888" t="str">
            <v>SelectQuote Insurance Services is a publicly traded insurance brokerage founded in 1985 and headquartered in Overland Park, Kansas. The company specializes in unbiased price comparisons from over 50 highly rated carriers, helping more than 2 million families find coverage for life insurance, Medicare plans, auto, and home insurance without charging fees. As an independent broker, SelectQuote earns commissions from carriers while offering consultative support and proprietary technology for lead sourcing and needs analysis.
SelectQuote has expanded its services beyond life insurance to include pharmacy services through its subsidiary SelectRx and virtual care options. The company emphasizes transparency and convenience, providing free quotes in minutes and same-day options for no-exam life insurance for eligible individuals. With nearly 40 years in the industry, SelectQuote maintains an A+ rating from the Better Business Bureau and a strong reputation on Trustpilot.</v>
          </cell>
          <cell r="R888">
            <v>1985</v>
          </cell>
        </row>
        <row r="889">
          <cell r="A889" t="str">
            <v>TIH</v>
          </cell>
          <cell r="B889">
            <v>0</v>
          </cell>
          <cell r="C889">
            <v>9000</v>
          </cell>
          <cell r="D889" t="str">
            <v>insurance</v>
          </cell>
          <cell r="E889" t="str">
            <v>http://www.tihinsurance.com</v>
          </cell>
          <cell r="F889" t="str">
            <v>http://www.linkedin.com/company/tihinsuranceholdings</v>
          </cell>
          <cell r="G889" t="str">
            <v>Charlotte</v>
          </cell>
          <cell r="H889" t="str">
            <v>North Carolina</v>
          </cell>
          <cell r="I889" t="str">
            <v>personal insurance, employee benefits, business insurance, risk management, insurance transformation, multi-division structure, insurance development, client service, digital insurance, insurance growth, customer relationship management, market leadership, digital transformation, insurance data, insurance innovation, underwriting technology, insurance solutions company, insurance technology, market access, insurance industry leader, independent insurance broker, innovative insurance, insurance capacity management, insurance risk management tools, wholesale insurance, insurance data-driven decisions, carrier relationships, insurance industry, market snapshot tools, insurance brokerage, financial planning, carrier-backed insurance products, insurance market, insurance platform technology, insurance claims, insurance capacity, wholesale underwriting, insurance market trends, insurance expertise, lead generation, insurance strategy, insurance solutions, insurance products, specialty risk solutions, insurance platform, consulting, insurance distribution, insurance backing, claims management, crc group, specialty insurance markets, insurance performance, market intelligence, specialty markets, insurance, property and casualty, insurance company, financial services, industry-specific insurance, customized insurance solutions, insurance industry analytics, insurance digital tools, insurance operations, insurance market intelligence, insurance capacity solutions, b2b, underwriting, specialty insurance, market trend analysis, insurance risk profiling, underwriting services, private equity backing, insurance agencies and brokerages, insurance solutions provider, property casualty insurance, market analysis, reinsurance capacity, advanced underwriting analytics, life insurance, data-driven insights, services, insurance data platform, insurance analytics tools, market performance tools, insurance underwriting tools, specialty insurance programs, insurance services, insurance pricing, reinsurance, insurance tools, insurance risk evaluation, insurance industry insights, innovative insurance programs, market trend tools, insurance data analytics, insurance benchmarking, private equity-backed insurance, risk assessment, risk evaluation tools, market intelligence platforms, insurance analytics, insurance automation, specialty wholesale, client-first approach, financial strength, catastrophe insurance, business acquisitions, strategic partnerships, community engagement, marketing strategies, cybersecurity solutions, long-term care insurance, disability insurance, retail agency partners, investment opportunities, m&amp;a activities, team-oriented culture, innovation strategies, business performance, professional development, employee recruitment, compliance and regulatory, financial operations, client success, insurance mergers, business strategy, work-life balance, diversity and inclusion, personalized services, networking opportunities, health benefits, retirement savings, client satisfaction, community outreach, high-performance organization, technology integration, client engagement, strategic initiatives, healthcare, finance, distribution, construction &amp; real estate, crm, sales, enterprise software, enterprises, computer software, information technology &amp; services, marketing &amp; advertising, insurance agencies &amp; brokerages, marketing strategy, health care, health, wellness &amp; fitness, hospital &amp; health care</v>
          </cell>
          <cell r="J889" t="str">
            <v>Salesforce, CSC Corporate Domains, Rackspace MailGun, Outlook, Microsoft Office 365, Microsoft Azure Hosting, Mobile Friendly, Typekit, Google Tag Manager, Workday Recruit, Apache</v>
          </cell>
          <cell r="K889">
            <v>13950000000</v>
          </cell>
          <cell r="L889" t="str">
            <v>Merger / Acquisition</v>
          </cell>
          <cell r="M889">
            <v>12000000000</v>
          </cell>
          <cell r="N889">
            <v>45323</v>
          </cell>
          <cell r="O889">
            <v>3460000000</v>
          </cell>
          <cell r="Q889" t="str">
            <v>TIH operates as CRC Group, a leading wholesale specialty insurance distributor in North America. The company is an independent brokerage that provides tailored insurance solutions across various industries. With over $30 billion in annual premium volume, CRC Group partners with more than 650 carriers and has a workforce of over 4,300 employees across the US and Canada.
CRC Group offers a variety of specialty insurance products and services, including Builders Risk, Casualty, Complex Risks, Employee Benefits, and underwriting services. They also provide tools like the REDY Index for pricing analysis and CRC Quick Quotes for instant quoting and binding. The company emphasizes client support through resources such as the Placing You First Podcast and Tools + Intel, which deliver insights and industry news to their partners.</v>
          </cell>
          <cell r="R889">
            <v>1922</v>
          </cell>
        </row>
        <row r="890">
          <cell r="A890" t="str">
            <v>GSH Group</v>
          </cell>
          <cell r="B890">
            <v>0</v>
          </cell>
          <cell r="C890">
            <v>4500</v>
          </cell>
          <cell r="D890" t="str">
            <v>facilities services</v>
          </cell>
          <cell r="E890" t="str">
            <v>http://www.gshgroup.com</v>
          </cell>
          <cell r="F890" t="str">
            <v>http://www.linkedin.com/company/george-s-hall-inc-</v>
          </cell>
          <cell r="G890" t="str">
            <v>Parsippany-Troy Hills</v>
          </cell>
          <cell r="H890" t="str">
            <v>New Jersey</v>
          </cell>
          <cell r="I890" t="str">
            <v>hvac, global managed services, energy management, engineering services, janitorial, energy consulting, integrated facility solutions, mechanical, building management services, facilities management, environmental best practices, sustainable building, asset management, environmental impact reduction, sustainable operations, sustainability &amp; energy, environmental sustainability, green initiatives, cmms software, project management, environmental research center, waste-to-fuel projects, services, environmental management, family-owned business, real estate services, b2b, energy engineering forum, green building standards, global operations, manufacturing, iso 41001 facility management, life sciences, sustainable facility design, supply chain management, green building, data management, workplace safety, coal-to-biomass conversion, environmental policy advocacy, sustainability, integrated facilities management, energy efficiency, iso certifications, energy performance monitoring, biofuel solutions, workplace wellness, cmms technology, environmental compliance, energy program management, facilities engineering, safety &amp; health, iso 50001 energy management, higher education, energy solutions, carbon neutral, client-centric service, renewable energy projects, energy optimization strategies, energy conservation, construction &amp; real estate, facilities support services, sustainable maintenance practices, process improvement, sustainable engineering, sustainability initiatives, cleaning services, energy engineering, green building certification support, energy saving measures, energy use monitoring, mechanical maintenance, waste management, operational efficiency, consulting, government, commercial real estate, carbon negative goals, energy &amp; utilities, carbon footprint reduction, portfolio management, health and safety, award winning services, preventive maintenance, building management, utility management, cost savings, customer satisfaction, subcontractor management, safety program management, technology integration, 24/7 support, employee development, training programs, day porters, catering services, janitorial services, vendor management, energy procurement, corporate responsibility, transportation services, facility maintenance, commercial buildings, healthcare facilities, educational institutions, data centers, research facilities, government services, quality assurance, emergency preparedness, client engagement, education, oil &amp; energy, information technology &amp; services, facility management, productivity, mechanical or industrial engineering, logistics &amp; supply chain, environmental services, renewables &amp; environment, education management, health &amp; safety, facilities services, internet service providers</v>
          </cell>
          <cell r="J890" t="str">
            <v>Amazon SES, Mailchimp Mandrill, Sendgrid, Outlook, Microsoft Office 365, Slack, Remote, Siemens SIMATIC STEP 7, Schneider Electric, Siemens PROFIBUS, .NET, Google AdWords Conversion, Microsoft PowerPoint, Cisco WebEx Teams, SharePoint</v>
          </cell>
          <cell r="O890">
            <v>85517000</v>
          </cell>
          <cell r="Q890" t="str">
            <v>GSH Group is a family-owned global provider of integrated facilities management and building engineering services, founded in 1895 in Stoke-on-Trent, UK. With over 130 years of experience, the company operates across Europe, North America, and Asia, with offices in the UK, US, France, and India. Headquartered in Parsippany, New Jersey, GSH employs approximately 4,500 people and reports revenue around $934-978 million.
The company specializes in self-delivered mechanical maintenance and workplace wellness, offering a comprehensive range of services including facilities management, sustainability solutions, health and safety management, and Computerized Maintenance Management Software (CMMS). GSH serves various sectors such as aviation, transportation, life sciences, healthcare, data centers, higher education, government, and commercial real estate, providing tailored services to meet the unique needs of each client.</v>
          </cell>
          <cell r="R890">
            <v>1895</v>
          </cell>
        </row>
        <row r="891">
          <cell r="A891" t="str">
            <v>ARRIS</v>
          </cell>
          <cell r="B891">
            <v>0</v>
          </cell>
          <cell r="C891">
            <v>5000</v>
          </cell>
          <cell r="D891" t="str">
            <v>telecommunications</v>
          </cell>
          <cell r="E891" t="str">
            <v>http://www.arris.com</v>
          </cell>
          <cell r="F891" t="str">
            <v>http://www.linkedin.com/company/arris</v>
          </cell>
          <cell r="G891" t="str">
            <v>Suwanee</v>
          </cell>
          <cell r="H891" t="str">
            <v>Georgia</v>
          </cell>
          <cell r="I891" t="str">
            <v>broadband, settops, cable, cloud, video, modems, technology, hardware, digital tv, wifi, retail, home, ccap, internet, software, ip, enterprise, broadband technology, ultra hd, 4k, gateways, global services, network, docsis, multiscreen, radio &amp; television broadcasting &amp; communications equipment, thermoplastic composites, automotive lightweight solutions, industrial sector innovation, high-performance sports equipment, lightweight high-performance parts, material science innovation, aerospace, advanced composites, additive molding, sustainable materials, fiber placement technology, product development, carbon fiber products, fiber-reinforced plastics, automotive industry, sustainable manufacturing, composite manufacturing platform, advanced manufacturing technology, lightweight structural parts, lightweight bicycle spokes, telecommunications, industrial lightweight manufacturing, task-specific performance, aerospace weight savings, material science research, industrial machinery manufacturing, high-strength lightweight structures, lightweight aerospace parts, thermoplastic processing, b2b, product design optimization, automotive structural composites, global manufacturing hubs, composite structural parts, carbon fiber, automotive composites, advanced material integration, high strength lightweight materials, sustainable high-performance materials, fiber placement automation, product innovation, next-generation manufacturing, fiber composites, consumer electronics, automotive weight reduction, lightweight firearm components, lightweight industrial components, high-volume production, advanced thermoplastic processing, high stiffness materials, scalable production, automotive, 3d fiber alignment, carbon fiber bicycle spokes, scalable manufacturing systems, custom fiber composites, aerospace industry solutions, consumer goods, aerospace lightweight parts, government, lightweight parts, high-volume manufacturing, task-specific composite parts, custom manufacturing, industrial sector manufacturing, high-performance manufacturing, next-gen lightweight materials, fiber alignment technology, manufacturing automation, high-performance materials, automotive lightweight parts, advanced composite structures, sustainable composite solutions, software integration, carbon fiber innovation, advanced manufacturing, lightweight aerospace components, custom composite solutions, carbon fiber thermoplastics, aerospace industry, aerospace components, manufacturing, innovation, industrial manufacturing, fiber-reinforced thermoplastics, industrial automation, automotive industry solutions, industrial lightweight solutions, scalable composite manufacturing, product design reimagination, performance shoe plates, firearm components, transportation &amp; logistics, material science, services, additive manufacturing, digital transformation, industrial composites, composite material processing, additive fiber molding, aerospace composites, carbon fiber technology, carbon fiber processing, composite part manufacturing, industrial applications, aerospace lightweight components, fiber-reinforced composites, performance running shoe plates, network connectivity, fiber optics, cable management, data centers, copper broadband, 5g solutions, in-building cellular systems, wireless networking, optical systems, cable assemblies, video processing, network architecture, signal distribution, fiber patch panels, copper structured cabling, enterprise networking, splitters and combiners, distributed antenna systems, ortical distribution frames, rf equipment, next-gen pon solutions, hybrid fiber coaxial, cable modem termination systems, video delivery systems, interference mitigation, structured cabling solutions, performance optimization, indoor antennas, copper connectivity, telecommunication infrastructure, network integration, smart buildings technology, poe extenders, data center automation, wireless access points, micro cell solutions, high-speed networks, module and wiring blocks, electrical tilt technology, flexible fiber solutions, cross-connects structures, structured network management, cable and accessory solutions, connectivity infrastructure, outdoor wireless modules, network assurance services, smart campus solutions, information technology &amp; services, consumers, mechanical or industrial engineering, internet service providers</v>
          </cell>
          <cell r="J891" t="str">
            <v>Outlook, Marketo, Pardot, Microsoft Office 365, Microsoft Azure Hosting, Mobile Friendly, Remote</v>
          </cell>
          <cell r="K891">
            <v>7400000000</v>
          </cell>
          <cell r="L891" t="str">
            <v>Merger / Acquisition</v>
          </cell>
          <cell r="M891">
            <v>7400000000</v>
          </cell>
          <cell r="N891">
            <v>43405</v>
          </cell>
          <cell r="O891">
            <v>45000000</v>
          </cell>
          <cell r="Q891" t="str">
            <v>ARRIS is a technology company that specializes in networking and communications infrastructure, now part of CommScope. The company focuses on designing, manufacturing, installing, and supporting hardware and software for broadband, enterprise, and wireless networks. With a rich history in digital connectivity, ARRIS has made significant contributions to internet-based technologies since 1997 and continues to drive innovations that enhance communication.
ARRIS offers a range of products and services, including structured cabling solutions like SYSTIMAXÂ®, fiber platforms such as Propelâ„¢, and advancements in Wi-Fi standards. The company is at the forefront of developing technologies like 802.11ax and 60GHz multi-channel tech, achieving speeds of up to 128Gbps. Additionally, ARRIS provides HFC technologies and services that encompass design, manufacturing, installation, and ongoing support, all aimed at powering digital environments and ensuring reliable connectivity.</v>
          </cell>
          <cell r="R891">
            <v>1995</v>
          </cell>
        </row>
        <row r="892">
          <cell r="A892" t="str">
            <v>Carpenter Co.</v>
          </cell>
          <cell r="B892">
            <v>0</v>
          </cell>
          <cell r="C892">
            <v>6500</v>
          </cell>
          <cell r="D892" t="str">
            <v>chemicals</v>
          </cell>
          <cell r="E892" t="str">
            <v>http://www.carpenter.com</v>
          </cell>
          <cell r="F892" t="str">
            <v>http://www.linkedin.com/company/carpenter-co-</v>
          </cell>
          <cell r="G892" t="str">
            <v>Richmond</v>
          </cell>
          <cell r="H892" t="str">
            <v>Virginia</v>
          </cell>
          <cell r="I892" t="str">
            <v>expanded polystyrene systems, tire fill, foam mattresses, acoustical nonwovens, nonwovens, chemicals, air filtration media, flexible foam packaging, polyester fiber, carpet cushion, furniture foam, bedding, chemical systems, polyurethane foam, consumer products, chemical manufacturing, comfort cushioning products, sustainable materials, polyurethane foam environmental impact, polyurethane foam innovation, sustainable manufacturing, polyurethane foam resource efficiency, polyol products, insulation materials, automotive foam solutions, insulation solutions, polyurethane systems, b2c, polyurethane foam standards, polyurethane foam for pet bedding, memory foam, pet bedding, polyurethane foam product development, foam manufacturing, molded foam, b2b, polyurethane foam quality control, polyurethane foam for industrial use, customer service, polyurethane foam for automotive, high resiliency foam, polymer products, product innovation, resource stewardship, recycled pet polyols, pet bedding products, e-commerce, resin and synthetic rubber manufacturing, automotive foam, polyether polyols, automotive, packaging, polyurethane chemical solutions, expanded polystyrene, polyurethane foam for furniture, consumer goods, comfort cushioning, polyurethane foam for packaging, advanced research, polyurethane foam manufacturing process, polyester fibers, industrial foam, d2c, polyurethane foam for consumer products, advanced r&amp;d, health, insulation, polyurethane foam for bedding, comfort technology, global production, manufacturing, innovation, global manufacturing, operational efficiency, self-adjusting foam, polyurethane foam for insulation, polyurethane foam sustainability, memory foam technology, services, flexible foam, acquisitions, industry standards, chemical solutions, polymer solutions, retail, furniture, molded manufacturing, furniture fabrication, fireseal, technical foam, tyre fill, environmental stewardship, tranquility foam, aurora foam, elate foam, avena foam, hybrid bliss foam, hybrid theragel foam, intuition foam, isotonic foam, qualux foam, serene foam, tranquil foam, recycled pet, manufacturing process, foam pouring, global locations, quality assurance, comfort products, retail showroom, research and development, industrial applications, vertical integration, network of production, softness, support, durability, cushioning solutions, application diversity, expansion strategies, global marketplace, distribution, consumers, consumer internet, internet, information technology &amp; services, shipping, logistics &amp; supply chain, mechanical or industrial engineering, home decor, research &amp; development</v>
          </cell>
          <cell r="J892" t="str">
            <v>Salesforce, Outlook, Microsoft Office 365, WP Engine, React, Slack, Remote, mabl, Tor, Brocade Switches, AT&amp;T, Quip, SAP, Microsoft Office, Microsoft Excel, CAT, Inventor, AC500 PLC, Vonage Contact Center (VCC), OneTrust Tech Risk &amp; Compliance, AutoCAD, FRAC Pumps, Compressor, CONTROL, Siemens SIMATIC HMI (Human Machine Interface), MAXQDA, CNC Software, SAS Analytics Pro, .NET, UKG, eMaint CMMS, LabWare LIMS, Google AdWords Conversion, accessiBe, FederatedMedia, Microsoft Word, ABAP, Azure Virtual Machine Scale Sets, Amber, Micro, SAP S/4HANA, PowerBI Tiles, 24-7 Media, Opsgenie, FIS, SAP HANA Live, ServiceNow Configuration Management Database, IQMS, Flow, Azure Active Directory B2C, Microsoft Exchange Server 2003, Microsoft PowerPoint</v>
          </cell>
          <cell r="O892">
            <v>2500000000</v>
          </cell>
          <cell r="Q892" t="str">
            <v>Carpenter Co. is the largest vertically integrated manufacturer of polyurethane foam and specialty polymer products, established in 1950 and based in Richmond, Virginia. With over 6,500 employees and more than 60 production locations worldwide, the company has grown from a local latex foam manufacturer into a diverse producer serving various markets.
The company specializes in manufacturing polyurethane foams for comfort cushioning in mattresses, furniture, and bedding. They also produce specialty polymer products, including expanded polystyrene and polyester fibers, as well as polyurethane chemical solutions. Carpenter Co. offers insulation materials for various applications and has expanded its bedding offerings through the Casper brand. The company emphasizes ethical standards, environmental stewardship, and innovation, supported by advanced research and development facilities.</v>
          </cell>
          <cell r="R892">
            <v>1948</v>
          </cell>
        </row>
        <row r="893">
          <cell r="A893" t="str">
            <v>ITT Systems</v>
          </cell>
          <cell r="B893">
            <v>0</v>
          </cell>
          <cell r="C893">
            <v>12000</v>
          </cell>
          <cell r="D893" t="str">
            <v>information technology &amp; services</v>
          </cell>
          <cell r="E893" t="str">
            <v>http://www.ittsystems.com</v>
          </cell>
          <cell r="F893" t="str">
            <v>http://www.linkedin.com/company/itt-systems</v>
          </cell>
          <cell r="G893" t="str">
            <v>Colorado Springs</v>
          </cell>
          <cell r="H893" t="str">
            <v>Colorado</v>
          </cell>
          <cell r="I893" t="str">
            <v>cloud security, ai in hvd, bandwidth management, server management, linux/unix administration, network monitoring, nms tools, free network tools, hypervisor error fixing, cloud infrastructure, consulting, network security monitoring, information technology and services, cybersecurity, storage management solutions, network server virtualization, security automation, network security, computer software, it automation tools, computer systems design and related services, cloud computing, b2b, network monitoring tools, it support tools, virtual desktop infrastructure security, storage software, cloud hypervisor, access control, it support, cybersecurity in vdi, real-time bandwidth monitor, cloud vdi solutions, smtp relay services, cyber threat management, secure workspace for remote work, netflow tools, remote work security, network management, bandwidth management software, ip address management, open-source hypervisors, hybrid cloud vdi, network virtualization, hypervisors, services, email deliverability tools, cloud hypervisor setup, hosted virtual desktop (hvd), it infrastructure, saas, enterprise software, enterprises, information technology &amp; services, internet infrastructure, internet</v>
          </cell>
          <cell r="J893" t="str">
            <v>Route 53, Sendgrid, Gmail, Google Apps, WordPress.org, Google Tag Manager, Nginx, Mobile Friendly, Remote</v>
          </cell>
          <cell r="Q893" t="str">
            <v>ITT Systems is a team of IT professionals with over 23 years of combined experience in network monitoring, Windows Server administration, and Linux/Unix system administration. The founders, who met at ITT Technical Institute, specialize in providing educational content and guidance on IT management solutions.
The company operates as a networking software review and information platform. It evaluates and reviews network management and monitoring software, tools, and utilities tailored for IT professionals and engineers. Key focus areas include systems management, cybersecurity topics, and the operation of Network Operations Centers (NOCs). ITT Systems covers a range of major IT management and cybersecurity solutions, offering insights into platforms like Intruder Systems, Auvik, Atera, Guardz, and NinjaOne. The platform is designed for IT professionals and organizations looking for reliable information to help them select the right IT management tools.</v>
          </cell>
        </row>
        <row r="894">
          <cell r="A894" t="str">
            <v>keine Angabe</v>
          </cell>
          <cell r="B894">
            <v>0</v>
          </cell>
          <cell r="C894">
            <v>24000</v>
          </cell>
          <cell r="D894" t="str">
            <v>wireless</v>
          </cell>
          <cell r="F894" t="str">
            <v>http://www.linkedin.com/company/loesche.-kreationen-f-r-licht</v>
          </cell>
          <cell r="H894" t="str">
            <v>Delaware</v>
          </cell>
          <cell r="I894" t="str">
            <v>wireless services, telecommunications</v>
          </cell>
          <cell r="J894" t="str">
            <v>Amazon AWS, ASP.NET, Mobile Friendly, Google Font API, Microsoft-IIS</v>
          </cell>
          <cell r="Q894" t="str">
            <v>'++++++++++++++++++++++++++++++++++++++++++++++++++++++++++++++++++++++++++++++++++++++++++++++++++++++++++++++++++++++++++++++++++++++++++++++++++++++++++++++++++++++++++++++++++++++++++++++++++++++++++++++++++++++++++++++++++++++++++++++++++++++++++++++++++++++++++++++++++++++++++++++++++++++++++++++++++++++++++++++++++++++++++++++++++++++++++++</v>
          </cell>
        </row>
        <row r="895">
          <cell r="A895" t="str">
            <v>Fred Loya Insurance Agency</v>
          </cell>
          <cell r="B895">
            <v>0</v>
          </cell>
          <cell r="C895">
            <v>5200</v>
          </cell>
          <cell r="D895" t="str">
            <v>insurance</v>
          </cell>
          <cell r="E895" t="str">
            <v>http://www.fredloya.com</v>
          </cell>
          <cell r="F895" t="str">
            <v>http://www.linkedin.com/company/fred-loya-insurance-agency</v>
          </cell>
          <cell r="G895" t="str">
            <v>Oxnard</v>
          </cell>
          <cell r="H895" t="str">
            <v>California</v>
          </cell>
          <cell r="I895" t="str">
            <v>community insurance offices, insurance in food retail markets, insurance quotes, local agents, affordable car insurance, regional auto insurer, insurance with no credit check, insurance policy customization, auto insurance, finance, personal injury protection, local presence, insurance in small towns, local claim adjusters, direct insurance (except life, health, and medical) carriers, roadside assistance, legal department, insurance discounts, claims adjusters, insurance in grocery stores, retail, no credit check insurance, insurance claim support, insurance claims process, multi-state insurance coverage, auto insurance policies, financial services, insurance in retail locations, comprehensive coverage, affordable auto policies, claims handling, insurance with local agents, insurance discounts vary by state, insurance coverage, insurance, collision coverage, rental reimbursement, insurance in large cities, services, b2c, liability insurance, local offices, fast coverage, community-based service, claims process, community-focused insurance, consumer products &amp; retail</v>
          </cell>
          <cell r="J895" t="str">
            <v>Microsoft Office 365, Google Cloud Hosting, VueJS, Slack, Salesforce, Google Font API, WordPress.org, Facebook Custom Audiences, Mobile Friendly, Google Maps, Facebook Widget, Simpli.fi, Microsoft-IIS, SiteScout, Nginx, Bootstrap Framework, Facebook Login (Connect), ASP.NET, Google Tag Manager, reCAPTCHA, Google Maps (Non Paid Users), Remote, EFI, CCC ONE</v>
          </cell>
          <cell r="O895">
            <v>766000000</v>
          </cell>
          <cell r="P895">
            <v>38</v>
          </cell>
          <cell r="Q895" t="str">
            <v>Fred Loya Insurance Agency, founded in 1974 and headquartered in El Paso, Texas, specializes in affordable auto insurance for low-income and underserved communities, particularly targeting Hispanic and minority populations. The company started as a single office and has grown to operate over 700 locations across 11 states, including California, Texas, and Georgia. It is recognized as one of the fastest-growing auto insurance groups in the U.S. and is the 18th largest Latino-owned company.
Fred Loya primarily offers general auto insurance, focusing on liability coverage with competitive rates for non-standard risks. The company emphasizes low premiums and six-month policy terms, providing services like free quotes and claims handling. With a commitment to accessibility, its offices are located in shopping centers and grocery stores, making it convenient for its target demographic. The leadership team includes founder Fred Loya Sr. and his children, who continue to drive the company's mission of serving over 600,000 drivers with dependable insurance solutions.</v>
          </cell>
          <cell r="R895">
            <v>1974</v>
          </cell>
        </row>
        <row r="896">
          <cell r="A896" t="str">
            <v>Argenbright Group</v>
          </cell>
          <cell r="B896">
            <v>0</v>
          </cell>
          <cell r="C896">
            <v>50000</v>
          </cell>
          <cell r="D896" t="str">
            <v>investment management</v>
          </cell>
          <cell r="E896" t="str">
            <v>http://www.argenbrightgroup.com</v>
          </cell>
          <cell r="F896" t="str">
            <v>http://www.linkedin.com/company/argenbright</v>
          </cell>
          <cell r="G896" t="str">
            <v>Atlanta</v>
          </cell>
          <cell r="H896" t="str">
            <v>Georgia</v>
          </cell>
          <cell r="I896" t="str">
            <v>security services, facilities services, aviation services, holding companies, above-wing aviation services, frontline workforce, employee engagement, integrated services, government, security management, facilities support services, facility safety technology, project management, services, mergers and acquisitions, security technology, security solutions, employee training, business intelligence, service excellence, technology innovation, airports, operational efficiency, labor workforce innovation, employee well-being, transportation &amp; logistics, facility services, aviation industry solutions, b2b, customer service, facilities management, security personnel, employee empowerment programs, aviation ground operations, client-focused services, below-wing aviation services, workforce solutions, strategic investments, deep technology for frontline services, digital transformation, aviation support, technology deployment, human capital services, risk modeling, strategic m&amp;a in services, global operation, security risk management, labor management, labor-intensive services, facility maintenance, labor solutions, cleaning services, distribution, investment management, financial services, productivity, mergers &amp; acquisitions, analytics, information technology &amp; services, facility management</v>
          </cell>
          <cell r="J896" t="str">
            <v>Gmail, Google Apps, Google Cloud Hosting, Route 53, Outlook, Microsoft Office 365, Slack, Varnish, Wix, Mobile Friendly, React Native, Android, AI</v>
          </cell>
          <cell r="O896">
            <v>19700000</v>
          </cell>
          <cell r="Q896" t="str">
            <v>Argenbright Group, also known as Argenbright Holdings, is a privately held company based in Atlanta, Georgia. Founded in 1979 by Frank A. Argenbright, Jr., the company specializes in workforce solutions and tech-enabled services across various human capital-intensive industries, including aviation services, facilities management, and security. With a valuation exceeding $2.1 billion, Argenbright Group employs nearly 50,000 people globally and has created over 100,000 jobs in the US and Europe.
The company is committed to delivering exceptional client service through a combination of personal attention, strong processes, and technology-driven solutions. Its portfolio includes notable holdings such as Unifi, the largest US aviation services provider, Velociti Services for facilities management, and Amberstone Security in the UK. Argenbright Group also operates ABRIGHT Lab, focusing on tech-enabled services, and has offices in India to tap into local talent and business opportunities. The leadership team, including founder Frank A. Argenbright, Jr. and executive Karan Ishwar, continues to drive strategic investments in its core sectors.</v>
          </cell>
          <cell r="R896">
            <v>1979</v>
          </cell>
        </row>
        <row r="897">
          <cell r="A897" t="str">
            <v>Military Network</v>
          </cell>
          <cell r="B897">
            <v>0</v>
          </cell>
          <cell r="C897">
            <v>5600</v>
          </cell>
          <cell r="D897" t="str">
            <v>professional training &amp; coaching</v>
          </cell>
          <cell r="E897" t="str">
            <v>http://www.militarynetwork.co</v>
          </cell>
          <cell r="F897" t="str">
            <v>http://www.linkedin.com/company/military-network-llc</v>
          </cell>
          <cell r="G897" t="str">
            <v>Memphis</v>
          </cell>
          <cell r="H897" t="str">
            <v>Tennessee</v>
          </cell>
          <cell r="I897" t="str">
            <v>it career transition training, career transition training, personal development, career coaching, human resource assett, cyber security, veteran engagement, veteran reintergration, it career training &amp; certification, career training, mobile advertising, defense, dod/military, military veterans, advertising, enterprise software, software, consumer internet, information technology, internet, workforce development, consulting, colleges, universities, and professional schools, federal apprenticeship recognition, va-endorsed training, employment transition, military veteran it training, career transition services, military spouse career services, veteran job placement support, spouse employment, education, federal workforce standards, veteran services, federal standards, remote learning, government, it career advancement, remote education technology, it skills training, federal apprenticeship, military spouse support, b2b, cybersecurity, veteran employment network, veteran employment facilitation, veteran support, employment bridging, military employment resources, military family employment, federal apprenticeship programs, military community employment, federally recognized apprenticeship, remote it education, veteran career services, military personnel support, federal workforce compliance, remote veteran training, federal apprenticeship standards, federal workforce programs, career support, services, veteran employment, professional development, it training, it career transition for veterans, military transition, employment services, veteran workforce integration, professional training &amp; coaching, computer &amp; network security, information technology &amp; services, marketing &amp; advertising, enterprises, computer software, consumers</v>
          </cell>
          <cell r="Q897" t="str">
            <v>Military Network is a privately-held company based in Memphis, Tennessee. It is dedicated to helping military personnel, veterans, and their spouses transition into civilian careers, particularly in the information technology (IT) sector. The company focuses on professional training and coaching, providing resources and services aimed at improving employment options for its clients.
The mission of Military Network is to enhance the lives and well-being of service members and their families. It connects its clients with businesses and opportunities that align with their military backgrounds. The company offers VA-endorsed IT professional remote training programs that meet federal apprenticeship standards, specifically designed for transitioning active duty personnel and veterans looking to enter or advance in IT fields.</v>
          </cell>
          <cell r="R897">
            <v>2008</v>
          </cell>
        </row>
        <row r="898">
          <cell r="A898" t="str">
            <v>OneDigital</v>
          </cell>
          <cell r="B898">
            <v>0</v>
          </cell>
          <cell r="C898">
            <v>5200</v>
          </cell>
          <cell r="D898" t="str">
            <v>management consulting</v>
          </cell>
          <cell r="E898" t="str">
            <v>http://www.onedigital.com</v>
          </cell>
          <cell r="F898" t="str">
            <v>http://www.linkedin.com/company/weareonedigital</v>
          </cell>
          <cell r="G898" t="str">
            <v>Atlanta</v>
          </cell>
          <cell r="H898" t="str">
            <v>Georgia</v>
          </cell>
          <cell r="I898" t="str">
            <v>insurance, property &amp; casualty, health &amp; ancillary benefits, consulting, health insurance, employee benefits, dental vision, pharmacy consulting, human resources consulting, peo, wealth management, smb, human resources, global benefits, wellbeing, risk management, retirement planning, financial services, acquisitions, business consulting &amp; services, benefits cloud solutions, benefits advisory, benefits client management, benefits mobile, business automation, benefits data analytics, benefits platform integration, apis, employee engagement tools, benefits workflow automation, benefits communication platforms, benefits workflow, benefits brokerage, hr consulting, benefits automation tools, data-driven strategies, benefits strategy, services, benefits client apps, product development, benefits client reporting, hr technology, benefits programs, property &amp; casualty insurance, benefits client dashboards, benefits innovation, regulatory compliance, insurance solutions, b2b, benefits outsourcing, benefits compliance, benefits analytics tools, benefits digital transformation, benefits platform, benefits reporting, benefits integration, benefits customization tools, benefits client portals, ai, employee engagement, benefits administration, benefits optimization, benefits client engagement, benefits compliance tools, property and casualty insurance, employee benefits consulting, benefits client portal, benefits cloud, benefits administration software, benefits management software, benefits digital, compliance support, benefits analytics, benefits client communication, benefits communication, benefits mobile apps, insurance agencies and brokerages, b2c, benefits strategy development, investment management, benefits partnerships, benefits client tools, benefits partnership programs, benefits client software, benefits customization, benefits solutions, benefits design, benefits automation, benefits data, benefits client platform, retirement plan services, benefits client solutions, benefits technology, benefits consulting, benefits management, benefits industry disruption, benefits data management, customized plans, healthcare solutions, compliance consulting, health and wellbeing, medicare services, wealth management services, executive benefits solutions, financial education, personal financial planning, data-driven solutions, technology integration, employee retention strategies, member engagement, financial advising, employee data analytics, retirement education, nonqualified deferred compensation, business growth, client advocacy, healthcare journey navigation, personal insurance, family office services, corporate financial strategies, m&amp;a consulting, health benefits administration, customizable hr solutions, financial planning tools, human capital management, healthcare access, tax strategies, legacy planning, diversity equity inclusion, community engagement, healthcare, finance, management consulting, insurance agencies &amp; brokerages, health care, health, wellness &amp; fitness, hospital &amp; health care</v>
          </cell>
          <cell r="J898" t="str">
            <v>Cloudflare DNS, CSC Corporate Domains, Sendgrid, SMTP.com, ExactTarget, Outlook, CloudFlare Hosting, Microsoft Dynamics 365 Marketing, WP Engine, Workday, Hubspot, Slack, Salesforce, WordPress.org, Google Maps, ON24, React, Google Tag Manager, Vimeo, Optimizely, Workday Recruit, Mobile Friendly, Salesforce Financial Services Cloud, Salesforce Sales Cloud, Salesforce Service Cloud, Adobe Experience Cloud, Salesforce CRM Analytics, Zoho CRM, LinkedIn Sales Navigator, ZoomInfo, AI, Taleo Applicant Tracking Systems (ATS), Micro, Microsoft Office, Microsoft Excel, Smartsheet, Dynamics 365 Customer Insights, Microsoft 365, Spring, Canva, Applied Epic, Google AdWords Conversion, Excel4Apps, Microsoft PowerPoint, Zoomdata, Cisco WebEx Teams, Attendance on Demand, Azure Analysis Services, Azure Virtual Network, .NET, Azure ExpressRoute, Azure Firewall, Azure Application Gateway, Kona Web Application Firewall, Cisco Meraki SD-WAN, Cisco Firepower 1000, Gem, Palo Alto Networks, Palo Alto Networks Panorama, Cisco Secure Access, Cisco Umbrella, Duo Security, Terraform, Ansible, Python, Siemens PROFIBUS, Freshdesk, Epic, C#, ASP.NET, Redux, Next.js, GitHub Actions, Microsoft Azure Monitor, Microsoft SQL Server Reporting Services, Workday Prism Analytics, Microsoft Word, Secured MVC Forum on Windows 2012 R2, Azure Active Directory B2C, TUNE, Five9, 24-7 Media, Admin, Microsoft Entra ID, Autopilot, TeamDynamix IT Service Management, OneTrust Tech Risk &amp; Compliance, Microsoft Dynamics, ADP, go+, TypeScript, IBM Content Manager OnDemand, , FactSet, Ning, Outreach.io, Oktopost, Zywave Sales Cloud Solutions, Microsoft Dynamics CRM, SharePoint, PowerBI Tiles, Paychex, Paycom, Paylocity, Paycor, Kronos, Microsoft AdCenter, Apex, Amazon Managed Workflows for Apache Airflow (MWAA), Google Identity Services APIs, Pages, Flow, ANGEL LMS, Git, Microsoft Windows Server 2012, Office365, Salesforce Lightning Web Components, Dialpad, Genesys SIP, Trend Micro Smart Protection, Cisco VoIP, Oracle Communications Session Border Controller (SBC), AWS VPN, Canon Printers, Employee Navigator, Schwab Compliance Technologies, Fidelity HSA, Orion Advisor Tech, Tamarac, Act!, Snowflake, SQL, Anaplan, Wider Planet, Adform DMP, Power BI Documenter, PrismHR, Deluxe Payroll and HR Solutions, Microsoft Planner, Asana, Atlan, Azure Data Factory, GoToAssist (FASTchat), Azure Devops, dbt, Oracle Analytics Cloud, Talkdesk, Infor ION, Tailwind, Javascript, OpenAI, Snyk, Veritas Alta, Qualys Penetration Testing, CrowdStrike, QlikView, ADP Applicant Tracking System</v>
          </cell>
          <cell r="K898">
            <v>960000000</v>
          </cell>
          <cell r="L898" t="str">
            <v>Merger / Acquisition</v>
          </cell>
          <cell r="M898">
            <v>0</v>
          </cell>
          <cell r="N898">
            <v>45901</v>
          </cell>
          <cell r="O898">
            <v>1700000000</v>
          </cell>
          <cell r="Q898" t="str">
            <v>OneDigital is the largest employee-benefits broker in the United States, based in Atlanta, Georgia. Founded in 2000, the company has grown to employ over 5,000 people and serves more than 35,000 companies, managing nearly $4 billion in premiums. OneDigital focuses on providing a tech-enabled platform that integrates personalized insurance, financial services, and HR solutions for businesses of all sizes.
The company offers a range of services, including employee benefits, risk management, corporate retirement plan consulting, and HR consulting. OneDigital emphasizes a people-first approach, utilizing advanced technology and AI to enhance operations and provide tailored support. The company has received recognition for its growth and workplace culture, appearing on the Inc. 5000 list and earning awards from Glassdoor and Fortune.</v>
          </cell>
          <cell r="R898">
            <v>2000</v>
          </cell>
        </row>
        <row r="899">
          <cell r="A899" t="str">
            <v>Invisible Technologies</v>
          </cell>
          <cell r="B899">
            <v>0</v>
          </cell>
          <cell r="C899">
            <v>5000</v>
          </cell>
          <cell r="D899" t="str">
            <v>information technology &amp; services</v>
          </cell>
          <cell r="E899" t="str">
            <v>http://www.invisibletech.ai</v>
          </cell>
          <cell r="F899" t="str">
            <v>http://www.linkedin.com/company/invisible-technologies-inc-</v>
          </cell>
          <cell r="G899" t="str">
            <v>New York</v>
          </cell>
          <cell r="H899" t="str">
            <v>New York</v>
          </cell>
          <cell r="I899" t="str">
            <v>data organization, productivity, business process outsourcing, cx, cost reduction, executive coaching, operations, outsourcing, workflow automation, ai application, virtual assistance, robotic process automation, lead generation, automation, data cleanup, project management, data transformation, processes assistant, generative ai, network intelligence, workforce planning, compliance, data &amp; ai services, workflow optimization, artificial intelligence, cx management, freelance management, ai training, software development, multimodal ai, ai model improvement, ai model fine-tuning, ai performance, ai model validation, ai for sports analytics, ai model testing, high-stakes environments, ai for healthcare, ai integration, ai model integration, ai for insurance claims, model evaluation, computer systems design and related services, ai for government services, ai platform, ai for regulatory compliance, ai for real-time decision-making, ai model deployment, data platform, ai infrastructure, ai consulting, ai for operational efficiency, ai model automation, scalable ai systems, ai for complex data, ai for large-scale data, modular ai systems, ai model performance, ai for public safety, ai model robustness, human-in-the-loop, ai model scalability, ai systems, ai lifecycle, ai for asset management, ai for enterprise security, enterprise data analysis, data structuring, ai model evaluation platform, ai impact assessment, ai for fraud detection, ai for compliance, automated evaluation, ai monitoring, ai for high-stakes environments, ai compliance, data processing, ai platform development, ai impact evaluation, ai optimization, ai automation, ai for risk analysis, data analysis, enterprise software, ai for supply chain, ai model lifecycle, data integration, ai for insurance, ai customization, enterprise data processing, cloud ai, ai impact, ai workflows, ai scalability, ai for customer insights, human-ai collaboration, ai for financial services, ai robustness, ai training data, ai for decision support, data cleaning, ai for risk management, ai for banking, sports ai, ai for real-time analytics, foundation model training, public sector ai, ai deployment, ai workflow mapping, model fine-tuning, modular architecture, ai orchestration, information technology and services, ai for compliance monitoring, model validation, ai model training, agentic solutions, ai for large-scale automation, workflow platform, ai for financial forecasting, ai for predictive modeling, enterprise ai, ai system durability, ai governance, data analytics, enterprise ai solutions, ai security, ai model management, ai for public sector, ai model customization, model training, ai for high complexity, ai engineering, b2b, finance, professional training &amp; coaching, marketing &amp; advertising, sales, information technology &amp; services, enterprises, computer software, financial services</v>
          </cell>
          <cell r="J899" t="str">
            <v>Cloudflare DNS, Gmail, Google Apps, Microsoft Office 365, Rackspace MailGun, Hubspot, Figma, Greenhouse.io, Slack, Google Tag Manager, Mobile Friendly, Wistia, Google Font API, Adobe Media Optimizer, DoubleClick, Google Dynamic Remarketing, Vimeo, DoubleClick Conversion, Shutterstock, YouTube, Cedexis Radar, Linkedin Marketing Solutions, Segment.io, FullStory, Google Analytics, Remote, AI, Circle, Salesforce, Docker, Fastapi, Kubernetes, Google Cloud Platform, Amazon Web Services (AWS), Apache Kafka, Unity Catalog, Delta Lake, Jira, TypeScript, Javascript, HTML Pro, CSS, React, Metabase, Google Sheets, SQL, Google Apps Script for G Suite, GitLab, Terraform, AWS GovCloud, Next.js, MUI, Ag Grid, Storybook, Highcharts, Langchain, OpenAI, Azure OpenAI Service, Claude, Gemini, Python, Kotlin, FlipHTML5</v>
          </cell>
          <cell r="K899">
            <v>107900000</v>
          </cell>
          <cell r="L899" t="str">
            <v>Venture (Round not Specified)</v>
          </cell>
          <cell r="N899">
            <v>46113</v>
          </cell>
          <cell r="O899">
            <v>134000000</v>
          </cell>
          <cell r="Q899" t="str">
            <v>Invisible Technologies is an operations innovation company founded in 2015, headquartered in New York, with additional offices in Reston, San Francisco, and London. The company specializes in providing an AI operating system for enterprises, combining AI, automation, and a global team of over 2,000 skilled agents. This approach helps eliminate execution bottlenecks and enables scalable operations.
Invisible's core offering is a tech-enabled service and AI software platform that enhances operational efficiency. It utilizes proprietary process orchestration to integrate AI, automation, and human expertise, ensuring faster and more cost-effective delivery than traditional services. The platform focuses on data structuring, workflow automation, and expert mobilization, addressing common challenges in AI implementation. In 2024, Invisible achieved $134 million in revenue and was recognized as the second fastest-growing AI company on the Inc. 5000 list.</v>
          </cell>
          <cell r="R899">
            <v>2015</v>
          </cell>
        </row>
        <row r="900">
          <cell r="A900" t="str">
            <v>Own bussiness</v>
          </cell>
          <cell r="B900">
            <v>0</v>
          </cell>
          <cell r="C900">
            <v>45000</v>
          </cell>
          <cell r="D900" t="str">
            <v>information services</v>
          </cell>
          <cell r="E900" t="str">
            <v>http://www.sonianet.com</v>
          </cell>
          <cell r="F900" t="str">
            <v>http://www.linkedin.com/company/own-bussiness</v>
          </cell>
          <cell r="G900" t="str">
            <v>Albuquerque</v>
          </cell>
          <cell r="H900" t="str">
            <v>New Mexico</v>
          </cell>
          <cell r="I900" t="str">
            <v>cloud computing, workflow automation tools, education software tools, education records management, youth programs, innovation, information management, e-commerce, cybersecurity, customer experience, business continuity, youth development, records management, data compliance, digital workflow, education technology, education records, market research, software for compliance, non-profit tech, sustainability, youth mentorship programs, search engine optimization, colleges, universities, and professional schools, software platform, cloud information management, business software, workflow automation, web development, enterprise software, youth engagement, ediscovery services, data organization, data management, youth mentorship, business process automation, student placement management, web design, workflow tools, education management, compliance solutions, digital records, student engagement platform, non-profit organization, compliance monitoring, records organization, cloud services, education, education software, ediscovery tools, cloud-based solutions, digital marketing, data security, cloud solutions, non-profit, graphic design, records security, youth outreach, education sector software, youth mentorship platform, cloud-based software, compliance management, b2b, enterprises, computer software, information technology &amp; services, it management, consumer internet, consumers, internet, e-learning, environmental services, renewables &amp; environment, seo, search marketing, marketing, marketing &amp; advertising, computer &amp; network security, nonprofit organization management</v>
          </cell>
        </row>
        <row r="901">
          <cell r="A901" t="str">
            <v>Mostaql.com | Ù…Ø³ØªÙ‚Ù„</v>
          </cell>
          <cell r="B901">
            <v>0</v>
          </cell>
          <cell r="C901">
            <v>6500</v>
          </cell>
          <cell r="D901" t="str">
            <v>information technology &amp; services</v>
          </cell>
          <cell r="E901" t="str">
            <v>http://www.mostaql.com</v>
          </cell>
          <cell r="F901" t="str">
            <v>http://www.linkedin.com/company/mostaql</v>
          </cell>
          <cell r="G901" t="str">
            <v>Bunker Hill</v>
          </cell>
          <cell r="H901" t="str">
            <v>Indiana</v>
          </cell>
          <cell r="I901" t="str">
            <v>technology, information &amp; internet, freelancer empowerment, arabic-speaking market, secure payment, mena digital economy, web technologies, regional app development, regional marketing freelancers, arabic content projects, project bidding, computer systems design and related services, css, online marketplace, user experience, freelancer support, mysql, freelance platform for startups, technology-driven platform, web development in arabic, freelance marketplace, freelance project management, project posting system, social media marketing, web development technologies, freelance services, regional freelance platform, dispute resolution, client support features, freelance jobs, digital marketplace, remote freelance work, freelancer showcase in arabic, enterprise freelance solutions, arabic language, arabic language support, freelance marketplace tools, client dashboard, enterprise outsourcing, project tracking, payment gateway integration, freelance platform for smes, user-friendly interface, regional digital marketplace, mena content creation, communication tools, platform security, remote work, client support, client-freelancer connection, web development, marketplace growth, javascript, mena graphic design, remote collaboration, regional focus, technology services, graphic design, cloud infrastructure, mena region, secure payment processing, mobile app development, startup outsourcing, html, user authentication, regional freelance employment, web design, arabic design projects, regional freelance ecosystem, services, bidding system, mena freelance jobs, project management tools, information technology and services, regional project outsourcing, b2c, project posting, freelance platform, freelancer showcase, laravel php, project collaboration, software, multilingual support, mena client base, bootstrap, mena freelance market, arabic freelance platform, software development, sme outsourcing, project management, remote collaboration tools, digital marketing, professional freelancers, platform scalability, arabic translation services, technology, professional services, arabic programming freelancers, 3d modeling, ar, vr, ui design, ux design, application development, control panel, figma, sketch, photoshop, illustrator, seo, google analytics, data analysis, pdf generation, cloud computing, devops, rest api, excel integration, google sheets, data visualization, business intelligence, e-commerce, wordpress, woocommerce, customer journey mapping, digitalocean, godaddy, ci/cd, payment processing, membership management, cloud architecture, access control, social media integration, meta marketing, pdf editing, responsive design, cross-platform compatibility, firebase integration, sketch export, rapid prototyping, version control, collaboration tools, data sharing, analytics dashboard, content management system, b2b, information technology &amp; services, ux, consumer internet, consumers, internet, marketing &amp; advertising, conflict resolution, enterprise software, enterprises, computer software, internet infrastructure, productivity, professional training &amp; coaching, app development, apps, design, search marketing, marketing, data analytics, analytics, content management systems</v>
          </cell>
          <cell r="J901" t="str">
            <v>Route 53, Amazon SES, Rackspace MailGun, Zoho Email, Amazon AWS, VueJS, Slack, Mobile Friendly, Bootstrap Framework, Google Tag Manager, YouTube, Adobe Media Optimizer, Stripe, WordPress.org, Google Play, Google Analytics, Cedexis Radar, Nginx, Vimeo</v>
          </cell>
          <cell r="O901">
            <v>428000</v>
          </cell>
          <cell r="Q901" t="str">
            <v>Mostaql.com is the largest Arabic freelancing platform in the Middle East and North Africa, founded in 2014 and operated by Hsoub. The platform connects freelancers with project owners, focusing on ease of use and security for both parties. 
With a workforce of between 1,001 and 5,000 employees, Mostaql.com serves the Arabic-speaking market, facilitating a wide range of professional services. It positions itself as a leading marketplace for freelancers in the Arab world, helping to bridge the gap between service providers and clients.</v>
          </cell>
          <cell r="R901">
            <v>2014</v>
          </cell>
        </row>
        <row r="902">
          <cell r="A902" t="str">
            <v>GLOBO</v>
          </cell>
          <cell r="B902">
            <v>0</v>
          </cell>
          <cell r="C902">
            <v>3000</v>
          </cell>
          <cell r="D902" t="str">
            <v>translation &amp; localization</v>
          </cell>
          <cell r="E902" t="str">
            <v>http://www.helloglobo.com</v>
          </cell>
          <cell r="F902" t="str">
            <v>http://www.linkedin.com/company/helloglobo</v>
          </cell>
          <cell r="G902" t="str">
            <v>Collegeville</v>
          </cell>
          <cell r="H902" t="str">
            <v>Pennsylvania</v>
          </cell>
          <cell r="I902" t="str">
            <v>global marketing amp transcreation, global marketing transcreation, translation localization, face to face interpreting, translation amp localization, telephone video interpreting, interpreting, telephone amp video interpreting, consulting, training, translation, interpretation, education, client management platform, healthcare ai interpretation, healthcare language analytics, language management system, translation and interpretation services, interpretation routing, medical support services, multilingual customer engagement, digital language solutions, healthcare communication technology, healthcare language access, interpretation quality assurance, ai interpretation, video conferencing, interpretation platform, language access solutions, language access analytics, interpreting services, custom analytics, government, language access compliance, customer experience, multilingual patient support, patient journey support, technology, real-time interpretation, healthcare, ai-powered interpretation, interpretation management, cultural correctness, telehealth language support, language support, multilingual workforce, multilingual customer support, video remote interpreting, industry-specific interpreters, business intelligence, data insights, multilingual patient engagement, localization for healthcare, sign language interpretation, language service scalability, language service provider, healthcare interpretation, services, patient communication, multilingual data analytics, mobile interpretation app, user-friendly platform, multilingual analytics, financial services, language service automation, skills-based routing, interpretation workflow, interpretation quality control, on-demand translation, ai in healthcare interpretation, interpretation workflow automation, multilingual communication, telecommunication, medical language services, client dashboard, data analytics, medical localization, language access technology, appointment system integration, multilingual communication technology, cloud-based platform, api integration, clinical documentation translation, customer support, remote interpretation, multilingual support platform, b2b, language access equity, real-time data, emergency interpretation, multilingual support tools, telehealth integration, api integrations, over-the-phone interpreting, scalable solutions, interpretation scheduling, multilingual customer service, high-quality linguists, cultural adaptation, translation services, medical transcription, enterprise language services, audio interpreting, on-site interpreting, telehealth language access, custom solutions, patient journey, patient consent forms, language localization, transcription services, document translation, quality assurance, healthcare communication, user-friendly interface, language access, speech-to-text services, mobile application, scheduling tools, administrative tasks, workflow integration, remote access, automated scheduling, utilization tracking, industry-specialized interpreters, smart routing, quick connect times, scheduling apps, interpretation analytics, hipaa-compliance, 24/7 access, customer journey optimization, reporting tools, translation memory, quality control, cost-effective solutions, language management, computer software, information technology &amp; services, health care, health, wellness &amp; fitness, hospital &amp; health care, analytics, internet</v>
          </cell>
          <cell r="J902" t="str">
            <v>Route 53, Gmail, Google Apps, MailChimp SPF, Microsoft Office 365, Zendesk, Outlook, Amazon AWS, Stripe, Leadfeeder, React, Sage Intacct, Hubspot, Slack, Facebook Login (Connect), Shutterstock, Google Tag Manager, Mobile Friendly, Google Font API, Google Analytics, Facebook Widget, Facebook Custom Audiences, Remote, Fivetran, dbt, Snowflake, AWS Bedrock, Anthropic Claude, ANGEL LMS, Langchain, Google Workspace, Microsoft 365, Airflow, Amazon EC2, Amazon EKS Anywhere, Amazon S3, AWS Trusted Advisor, CDK, ECS, Elasticsearch, Google AdWords Conversion, Lambda Cloud, Make, PostgreSQL, Python, RabbitMQ, Redis, Ruby On Rails, Adobe InDesign, Strato, Adobe Photoshop, Adobe Creative Suite, Microsoft PowerPoint, Excel4Apps, Oracle XML DB</v>
          </cell>
          <cell r="K902">
            <v>300000</v>
          </cell>
          <cell r="L902" t="str">
            <v>Venture (Round not Specified)</v>
          </cell>
          <cell r="N902">
            <v>44562</v>
          </cell>
          <cell r="O902">
            <v>36200000</v>
          </cell>
          <cell r="Q902" t="str">
            <v>GLOBO Language Solutions is a B2B provider specializing in interpreting and translation services. The company combines innovative technology with a network of over 8,000 qualified linguists who speak more than 430 languages and dialects. GLOBO is dedicated to enhancing language access, particularly in healthcare, ensuring effective communication for limited English speakers.
The company offers a wide range of services, including telephone, video, on-site, and AI interpreting available 24/7. Their translation services encompass localization, transcription, and on-demand support, all designed to maintain accuracy and cultural relevance. GLOBO also features a technology platform, GLOBO HQ, for managing language services and GLOBO Connect, a mobile app for easy access to interpreters.
Recognized as one of the top healthcare interpreting companies, GLOBO is committed to creating equitable language access experiences. The company values employee well-being and fosters a collaborative culture through various initiatives and recognition programs.</v>
          </cell>
          <cell r="R902">
            <v>2009</v>
          </cell>
        </row>
        <row r="903">
          <cell r="A903" t="str">
            <v>Helena Agri-Enterprises, LLC</v>
          </cell>
          <cell r="B903">
            <v>0</v>
          </cell>
          <cell r="C903">
            <v>6000</v>
          </cell>
          <cell r="D903" t="str">
            <v>farming</v>
          </cell>
          <cell r="E903" t="str">
            <v>http://www.helenaagri.com</v>
          </cell>
          <cell r="F903" t="str">
            <v>http://www.linkedin.com/company/helena-agri</v>
          </cell>
          <cell r="G903" t="str">
            <v>Collierville</v>
          </cell>
          <cell r="H903" t="str">
            <v>Tennessee</v>
          </cell>
          <cell r="I903" t="str">
            <v>farm optimization tools, precision agriculture, agricultural data analytics, water conservation strategies, water management technology, crop performance data, farm management tools, water conservation technologies, farm data management, sustainable water use, agronomic solutions, herbicide formulations, proprietary products, digital products, agronomic insights, formulation technologies, adjuvants, biological crop solutions, water use monitoring, water use efficiency solutions, water resource management, soil fertility solutions, environmental sustainability, soil health, yield optimization, water resource optimization, packaging, soil amendment products, crop inputs, water management, digital agronomy, crop stress management, crop health monitoring, crop protection, consulting, agricultural software, agricultural manufacturing, precision water management, agricultural technology, farm management software, helena fieldlink blog, herbicide resistance management, herbicide technology, farm management, agricultural research, sustainable crop production, crop disease management, water conservation, water management tools, farm data solutions, water efficiency products, herbicides, innovation, crop management, financial services, proprietary formulation, custom fertilizer formulations, water use efficiency, water efficiency, manufacturing, b2b, e-commerce, agronomic data analytics, farm data analytics, crop growth monitoring, agriculture, water use monitoring systems, digital farming tools, nutrient management, crop monitoring, crop stress detection, agricultural data management, agronomic data, crop performance monitoring, soil health products, data solutions, sustainable agriculture, soil fertility, agronomic data platforms, seed treatments, crop growth enhancement, precision technology, crop yield data, services, precision technology development, crop yield optimization, water use management, helena products group, custom application services, distribution, agricultural innovation, agricultural solutions, water management software, agronomic data collection, data analytics, agricultural data platforms, crop enhancement, fertilizers, agrintelligence, crop nutrition, agronomic research &amp; development, application technology, crop protection formulations, all other crop farming, retail, crop yield, supply chain management, crop production, controlled-release fertilizers, agricultural productivity, insecticides, fungicides, plant nutrition, soil amendments, custom application, crop insurance, range and pasture management, environmental impact, yield potential, high-quality inputs, plant growth enhancers, biological soil treatments, nutritional formulations, humic compounds, granular fertilizers, natural pest repellents, spray drift reduction, water conditioning, customer success, technical support, agricultural consulting, integrated pest management, knowledge sharing, fieldlink services, employee expertise, client solutions, research partnerships, crop management tools, bioscience products, micronutrients, educational resources, media resources, latest technologies, crop viability, finance, education, legal, shipping, logistics &amp; supply chain, mechanical or industrial engineering, consumer internet, consumers, internet, information technology &amp; services</v>
          </cell>
          <cell r="J903" t="str">
            <v>Netriplex, Outlook, Microsoft Office 365, NSOne, Gmail, Google Apps, Campaign Monitor, Slack, Amazon SES, reCAPTCHA, Mobile Friendly, Google Font API, Vimeo, Facebook Custom Audiences, Typekit, Google Maps (Non Paid Users), MediaMath, Cedexis Radar, Google Maps, Adobe Media Optimizer, Facebook Widget, Ubuntu, Google Tag Manager, Apache, Facebook Login (Connect), Remote, WebOffice, eMaint CMMS, Microsoft Office, Tor, AWS Cloud Development Kit (AWS CDK), Oracle Analytics Cloud, GRIN, Drone, Microsoft PowerPoint, Make, TELUS, Act!, SAI360, IoT, AWS Cloud Development Kit, .GIS, Verisign, OpenTelemetry, Analyzer, Yieldmo, HPLC, GAS, Mag+, ServiceNow, ArcGIS Field Maps, ARES, Kronos, WISE</v>
          </cell>
          <cell r="O903">
            <v>500000000</v>
          </cell>
          <cell r="Q903" t="str">
            <v>Helena Agri-Enterprises, LLC is a leading agronomic solutions provider in the United States, founded in 1957 in West Helena, Arkansas. Headquartered in Collierville, Tennessee, the company has a strong national presence with around 6,000 employees and over 500 branch locations across the lower 48 states. In 2023, Helena achieved sales exceeding $7 billion, ranking second in the CropLife 100 list of top agricultural retailers.
Helena offers a wide range of agronomic solutions to enhance agricultural productivity. Their products include seeds, fertilizers, crop protectants, precision agriculture tools, and financial services. The company also operates Helena Products Group, which focuses on research, development, and training, and manufactures chemical products through Helena Industries, Inc. Helena has invested in digital agriculture with its AGRIntelligenceÂ® suite and the Agvance software platform, designed to improve data management for agricultural retailers. The company values a supportive workplace culture centered on people, products, and knowledge.</v>
          </cell>
          <cell r="R903">
            <v>1957</v>
          </cell>
        </row>
        <row r="904">
          <cell r="A904" t="str">
            <v>MYCPE ONE</v>
          </cell>
          <cell r="B904">
            <v>0</v>
          </cell>
          <cell r="C904">
            <v>3000</v>
          </cell>
          <cell r="D904" t="str">
            <v>financial services</v>
          </cell>
          <cell r="E904" t="str">
            <v>http://www.my-cpe.com</v>
          </cell>
          <cell r="F904" t="str">
            <v>http://www.linkedin.com/company/mycpeone</v>
          </cell>
          <cell r="G904" t="str">
            <v>Sugar Land</v>
          </cell>
          <cell r="H904" t="str">
            <v>Texas</v>
          </cell>
          <cell r="I904" t="str">
            <v>remote staffing, accounting staffing, accounting, tax, offshore staffing, building captives, compliance, technology, backoffice staffing, bookkeeping, staffing, finance staffing, cpa, ma advisory, virtual staffing, marketing, continuing education, practice management system, audit, professional development, exam preparation, other services, outsourcing, outsourcing solutions, business growth tools, compliance management, b2b, business advisory, client management, global talent pool, technology integration, digital marketing, client retention, business growth, client-centric approach, certified professionals, consulting, market benchmarking, client retention strategies, platform, professional education, remote workforce, business expansion, offshore staffing models, regulatory compliance, unified dashboard, accounting, tax preparation, bookkeeping, and payroll services, global talent, accounting industry, education, local hiring, market insights, build-operate-transfer (bot) model, professional community access, offshore staff, industry expertise, benchmarking, accounting firm growth, offshore captive operations, services, technology platform, cost savings, business advisory services, cpe courses, offshore operations, staffing &amp; recruitment, merger, cpa services, accounting technology, scalable platform, staffing solutions, professional services, m&amp;a advisory, growth strategies, remote team management, compliance solutions, cost-effective staffing, merger-driven platform, industry benchmarking, cost reduction, accounting firms, platform integration, training resources, scaling firms, offshore talent sourcing, growth, industry insights, exam prep, finance, financial services, education management, marketing &amp; advertising, professional training &amp; coaching</v>
          </cell>
          <cell r="J904" t="str">
            <v>Route 53, ElasticEmail, Mailchimp Mandrill, Outlook, Microsoft Office 365, Amazon AWS, Slack, Bootstrap Framework, YouTube, Google Analytics, Hotjar, Facebook Login (Connect), reCAPTCHA, Google Tag Manager, Facebook Widget, Wix, Google AdSense, Google Play, Mobile Friendly, Facebook Custom Audiences, Google Font API, Android, Uipath, Git, Zoho, Salesforce CRM Analytics, Microsoft Office, Eaglestats, Google Search Console, QuickBooks, NetSuite, SAP, Oracle Analytics Cloud, CaseWare IDEA, Zucchetti, ProSystem fx Suite, Sage Intacct, Excel4Apps</v>
          </cell>
          <cell r="L904" t="str">
            <v>Merger / Acquisition</v>
          </cell>
          <cell r="M904">
            <v>0</v>
          </cell>
          <cell r="N904">
            <v>45597</v>
          </cell>
          <cell r="Q904" t="str">
            <v>MYCPE ONE is a platform dedicated to continuing professional education (CPE) and learning management, primarily serving CPAs, accounting firms, tax professionals, and finance and HR specialists in the US, Canada, and the UK. Based in Sugar Land, Texas, the company offers a comprehensive ecosystem for CPE, compliance, talent acquisition, and professional development, with a focus on delivering value to over 3,000 CPA and accounting firms.
The platform provides unlimited access to over 15,000 hours of accredited CPE courses across more than 500 topics, along with tailored solutions for teams and individuals. MYCPE ONE also offers staff outsourcing and offshoring services, connecting firms with a network of skilled professionals. Additional services include custom website development and digital marketing to enhance online presence for CPA firms, as well as daily news updates and online communities for professionals to connect and grow.</v>
          </cell>
          <cell r="R904">
            <v>2015</v>
          </cell>
        </row>
        <row r="905">
          <cell r="A905" t="str">
            <v>Shift4</v>
          </cell>
          <cell r="B905">
            <v>0</v>
          </cell>
          <cell r="C905">
            <v>4000</v>
          </cell>
          <cell r="D905" t="str">
            <v>financial services</v>
          </cell>
          <cell r="E905" t="str">
            <v>http://www.shift4.com</v>
          </cell>
          <cell r="F905" t="str">
            <v>http://www.linkedin.com/company/shift4</v>
          </cell>
          <cell r="G905" t="str">
            <v>Center Valley</v>
          </cell>
          <cell r="H905" t="str">
            <v>Pennsylvania</v>
          </cell>
          <cell r="I905" t="str">
            <v>pci compliance, secure payment processing, strategiimplementering, projektprogramledelse, ledelses og organisationsudvikling, merchant services, payment security, integrations, vaerdikaede og procesoptimering, real estate, pos hardware solutions, global commerce, digital wallets, payment method diversification, financial technology, digital payment methods, payment security technology, merchant solutions, hospitality pos, e-commerce, payment processing apis, transaction reporting, transaction management, real-time analytics, pos hardware and software, cryptocurrency payments, entertainment &amp; sports, payment security encryption, casino payment solutions, omnichannel solutions, merchant onboarding process, spaceflight payment processing, payment methods, services, spaceflight booking payments, business intelligence tools, retail payment solutions, venue retail solutions, integrated payments, merchant dashboard, tokenization, payment gateway integrations, payment fraud prevention, contactless stadium commerce, payment processing, cloud-based analytics, pos systems, industry-specific payment solutions, omnichannel payment processing, contactless payments, omnichannel sports payments, business analytics, industry-specific solutions, retail solutions, nonprofit donation solutions, cloud payment platform, information technology &amp; services, payment gateway, contactless technology, security and compliance, financial services, sports venue pos, crypto and stablecoin transactions, transit fare collection, online payment platform, venue management technology, cloud analytics, contactless card payments, contactless gaming payments, transit fare payment systems, omnichannel commerce, merchant account management, online payments, business intelligence, crypto payment integration, crypto payment gateway, ecommerce platform, payment method support, nonprofit crypto donations, contactless transit fare, ecommerce solutions, payment data analytics, b2b, crypto fundraising platforms, digital wallets support, payment integrations, payment security protocols, payment automation, scalable payment solutions, financial transactions processing, reserve, and clearinghouse activities, gaming industry payments, online gaming payments, nonprofit, cryptocurrency integration, payment processing scalability, payment ecosystem, hospitality technology, mobile ordering in hospitality, payment security compliance, mobile and contactless payments, scalable solutions, space tourism payments, merchant onboarding, venue management systems, crypto fundraising, mobile payments, end-to-end commerce solution, online store builder, venue contactless solutions, software integrations, space tourism payment systems, global payment platform, contactless stadium payments, payment security measures, mobile ordering, mobile pos, contactless payment technology, omnichannel gaming payments, venue ticketing systems, retail, payment methods support, mobile payment apps, hospitality, venue pos systems, commerce technology, end-to-end solution, in-person payments, mobile point of sale, restaurant technology, hospitality solutions, customer data security, loyalty programs, qr code solutions, gift card program, crypto payments, streamlined transactions, order management systems, marketplace integrations, reporting and analytics, business growth, cross-border payments, secure payment technology, customer support, guest experience, food and beverage solutions, sports and entertainment payments, travel payment solutions, online ticketing, charitable donations, community impact, industry partnerships, technology integrations, customer satisfaction, data-driven decisions, mobile ordering systems, finance, non-profit, consumer products &amp; retail, transportation &amp; logistics, finance technology, consumer internet, consumers, internet, analytics, leisure, travel &amp; tourism, nonprofit organization management</v>
          </cell>
          <cell r="J905" t="str">
            <v>Route 53, Gmail, Google Apps, Microsoft Office 365, WP Engine, Atlassian Cloud, Vercel, Slack, Salesforce, Vimeo, ON24, Apache, Google Tag Manager, JQuery 1.11.1, Bootstrap Framework, Mobile Friendly, Remote, Tableau, Gem, AWS Trusted Advisor, Posit, Salesforce CRM Analytics, Excel4Apps, Micro, Google, Monday.com, Pitney Bowes, GitLab, Workday, Objective-C, SWIFT, LinkedIn Recruiter, Spreedly, Act!, Cisco DNA Spaces, Microsoft Excel, CSS, Tailwind, React, VueJS, Figma, Storybook, Repl.it, Claude, Red Hat OpenShift 4.x, Thomson Reuters ONESOURCE, Blackline, Smartsheet, , NetSuite, Okta, Mulesoft, athenaOne, GMass</v>
          </cell>
          <cell r="K905">
            <v>1417112542</v>
          </cell>
          <cell r="L905" t="str">
            <v>Debt Financing</v>
          </cell>
          <cell r="M905">
            <v>1376603700</v>
          </cell>
          <cell r="N905">
            <v>45778</v>
          </cell>
          <cell r="O905">
            <v>4180000000</v>
          </cell>
          <cell r="Q905" t="str">
            <v>Shift4 Payments, Inc. is a global commerce technology company founded in 1999 by Jared Isaacman in Las Vegas, Nevada. Originally known as United Bank Card, the company has grown from a small merchant processor to a leading provider of payment processing, point-of-sale (POS) systems, and business intelligence software. Shift4 serves over 200,000 businesses across various sectors, including retail, hospitality, restaurants, and e-commerce, processing more than $260 billion annually.
The company offers a comprehensive suite of solutions, including integrated payment processing and gateways, advanced POS systems like Harbortouch, and a commerce technology ecosystem with over 500 integrations. Shift4 emphasizes innovation and seamless software-payment integration, which has contributed to its high merchant retention rate of over 98%. With a market cap of $9.3 billion, Shift4 is expanding its reach internationally, while also facilitating cryptocurrency charitable donations through its subsidiary, TheGivingBlock.</v>
          </cell>
          <cell r="R905">
            <v>1994</v>
          </cell>
        </row>
        <row r="906">
          <cell r="A906" t="str">
            <v>AssuredPartners</v>
          </cell>
          <cell r="B906">
            <v>0</v>
          </cell>
          <cell r="C906">
            <v>3400</v>
          </cell>
          <cell r="D906" t="str">
            <v>insurance</v>
          </cell>
          <cell r="F906" t="str">
            <v>http://www.linkedin.com/company/assuredpartners</v>
          </cell>
          <cell r="G906" t="str">
            <v>Rolling Meadows</v>
          </cell>
          <cell r="H906" t="str">
            <v>Illinois</v>
          </cell>
          <cell r="I906" t="str">
            <v>risk management, consulting, insurance, select commercial, employee benefits, property &amp; casualty, personal lines</v>
          </cell>
          <cell r="J906" t="str">
            <v>Salesforce, AMS360, Applied Epic, EFI, Smartsheet</v>
          </cell>
          <cell r="K906">
            <v>13458000000</v>
          </cell>
          <cell r="L906" t="str">
            <v>Merger / Acquisition</v>
          </cell>
          <cell r="M906">
            <v>13450000000</v>
          </cell>
          <cell r="N906">
            <v>45627</v>
          </cell>
          <cell r="O906">
            <v>2900000000</v>
          </cell>
          <cell r="Q906" t="str">
            <v>AssuredPartners is a global insurance brokerage firm founded in 2011 and headquartered in Orlando, Florida. The company specializes in property and casualty insurance, employee benefits, risk management, commercial insurance, specialty lines, and personal lines for both businesses and individuals. With over 500 acquisitions, AssuredPartners operates more than 250 offices across 40 U.S. states and several European countries, employing over 10,000 professionals.
The firm provides a range of insurance brokerage and advisory services tailored to meet the needs of its diverse clientele. This includes core offerings in property and casualty insurance for commercial enterprises, customized employee benefits plans, and strategic risk management solutions. AssuredPartners emphasizes a client-centric approach, fostering long-term relationships and leveraging industry expertise to deliver innovative solutions. With a philosophy of "Power through Partnership," the company serves over 900,000 customers, positioning itself as a trusted advisor in the insurance landscape.</v>
          </cell>
          <cell r="R906">
            <v>2011</v>
          </cell>
        </row>
        <row r="907">
          <cell r="A907" t="str">
            <v>CoolSys - Refrigeration and HVAC Systems</v>
          </cell>
          <cell r="B907">
            <v>0</v>
          </cell>
          <cell r="C907">
            <v>3500</v>
          </cell>
          <cell r="D907" t="str">
            <v>facilities services</v>
          </cell>
          <cell r="E907" t="str">
            <v>http://www.coolsys.com</v>
          </cell>
          <cell r="F907" t="str">
            <v>http://www.linkedin.com/company/cool-sys</v>
          </cell>
          <cell r="G907" t="str">
            <v>Brea</v>
          </cell>
          <cell r="H907" t="str">
            <v>California</v>
          </cell>
          <cell r="I907" t="str">
            <v>new construction, hvac, energy savings, energy resilience, used assets recycling, high energy efficiency solutions, cogeneration solutions, meprfp design, refrigeration, repairs, equipment sourcing, emissions reduction, natural refrigerant conversion, co2 based systems, multi site multi state rollout, remodels, installation, predictive maintenance, client support, refrigeration repair technology, energy efficiency, refrigerant tracking, net zero systems, performance optimization, education, system resilience, energy management, system upgrades, low gwp solutions, zero zone collaboration, technician network, energy monitoring platforms, system performance tuning, system efficiency retrofits, industrial hvac customization, b2b, healthcare, system design, maintenance, cost-effective compressor racks, full lifecycle services, emergency response, monitoring systems, project management, energy audits, ventilation, heating, air-conditioning, and commercial refrigeration equipment manufacturing, services, repair, critical inventory protection, energy savings analytics, cost reduction, multi-sector solutions, asset management, asset liquidation, asset recovery services, commercial refrigeration, manufacturing, retail, refrigeration technology, client relationships, government, sustainability, energy &amp; utilities, facility management, technology collaboration, system repair, distribution, refrigeration longevity, system monitoring, refrigerant management, technician certification, hvac services, hvac retrofit solutions, grocery, energy optimization, refrigeration lifecycle management, advanced system control, cost savings, system installation, industrial refrigeration, consulting, energy solutions, industrial, hvac engineering, custom engineering, compressor design customization, operational efficiency, compressor racks, refrigeration system longevity, market sectors, refrigeration services, engineering solutions, equipment installation, emergency repairs, preventive maintenance, carbon reduction, low-emission solutions, technician training, industrial hvac, net zero goals, customer support, equipment lifecycle, retrofitting, mechanical solutions, data-driven technology, esg compliance, decabonization, combined heat and power, sustainable solutions, equipment recovery, hvac-r consulting, remote monitoring, installation services, compliance solutions, engineering designs, installation upgrades, facility operators, technical support, response time, customer service excellence, multi-site energy solutions, re-commerce programs, utility management, equipment upgrades, environmental services, renewables &amp; environment, oil &amp; energy, health care, health, wellness &amp; fitness, hospital &amp; health care, productivity, mechanical or industrial engineering</v>
          </cell>
          <cell r="J907" t="str">
            <v>CSC Corporate Domains, Mimecast, Outlook, Pardot, Microsoft Office 365, Google Cloud Hosting, WP Engine, iCIMS, Slack, Salesforce, Hubspot, Facebook Login (Connect), Mobile Friendly, WordPress.org, Nginx, Vimeo, Shutterstock, Google Font API, Facebook Custom Audiences, Multilingual, Google Tag Manager, DoubleClick, New Relic, Quantcast, Facebook Widget, Bootstrap Framework, Active Campaign, McAfee, Wordpress.com, Baidu Ads, Google Analytics, YouTube, reCAPTCHA, Typekit, Squarespace ECommerce, Woo Commerce, Google Play, Yandex Metrica, ShareThis, Remote, Node.js, Android, IoT, Outsystems, CONTROL, Gem, Tor, Microsoft Office, AutoCAD, Revit, Copper, Perl, Compressor, Air, Ning, GAS, Brocade Switches, Intel Quartus Prime, BASE, Git, FRAC Pumps, ABB Distributed Control Systems (DCS), Box, Quip, Sage, Amazon Virtual Private Cloud (Amazon VPC), Google AdWords Conversion, Excel4Apps, ServiceNow Virtual Agent</v>
          </cell>
          <cell r="K907">
            <v>150000000</v>
          </cell>
          <cell r="L907" t="str">
            <v>Debt Financing</v>
          </cell>
          <cell r="M907">
            <v>150000000</v>
          </cell>
          <cell r="N907">
            <v>45901</v>
          </cell>
          <cell r="O907">
            <v>493300000</v>
          </cell>
          <cell r="Q907" t="str">
            <v>CoolSys is a nationwide provider of refrigeration, HVAC, energy, and engineering solutions, established in 2017 and based in Brea, California. The company specializes in full lifecycle services for various sectors, including commercial, industrial, retail, and food service. With around 3,200 employees and a reported revenue of $2 billion, CoolSys offers a range of services such as installation, design, maintenance, repair, and energy optimization, along with 24/7 emergency support.
The company emphasizes energy efficiency and sustainability, managing the complete equipment lifecycle from design to environmentally conscious removal. CoolSys integrates local responsiveness with national resources and has expanded its capabilities through acquisitions. It focuses on proactive solutions, including CO2 and ultra-low GWP refrigerant systems, to ensure regulatory compliance and energy savings. CoolSys serves diverse markets, including data centers, healthcare, and food manufacturing, providing tailored services that prioritize performance, reduced operating costs, and compliance with environmental regulations.</v>
          </cell>
          <cell r="R907">
            <v>1997</v>
          </cell>
        </row>
        <row r="908">
          <cell r="A908" t="str">
            <v>Integrity</v>
          </cell>
          <cell r="B908">
            <v>0</v>
          </cell>
          <cell r="C908">
            <v>6000</v>
          </cell>
          <cell r="D908" t="str">
            <v>insurance</v>
          </cell>
          <cell r="E908" t="str">
            <v>http://www.integrity.com</v>
          </cell>
          <cell r="F908" t="str">
            <v>http://www.linkedin.com/company/integrity-marketing-</v>
          </cell>
          <cell r="G908" t="str">
            <v>Dallas</v>
          </cell>
          <cell r="H908" t="str">
            <v>Texas</v>
          </cell>
          <cell r="I908" t="str">
            <v>agent recruitment systems, agency development, product development, insurance consulting, digital transformation in insurance, insurance agencies and brokerages, consulting, automation tools, omnichannel platform, market expansion, data analytics, agent network, customer needs analysis, workplace culture, ai-assisted client service, insurance technology platforms, workplace innovation, insurance product innovation, client outcomes, workflow automation, financial services, insurance product development, services, digital enrollment tools, client relationship ai tools, digital transformation, proprietary growth engine, compliance and marketing automation, wealth management, insurance sales automation, market insights and analytics, b2c, client-centric approach, insurance industry innovation, lead generation, ai-assisted analysis, industry-leading technology solutions, digital client onboarding, industry awards, predictive analytics in insurance, ai-driven marketing, digital assistant, culture of collaboration, data security in insurance, employee ownership culture, market growth, life insurance, investment advisory, customer engagement, agent support technology, agent tools, technology solutions, carrier partnerships, client engagement ai, ai-powered tools, insurance technology, d2c, digital marketing automation, customer needs analysis tools, market intelligence analytics, market insights analytics, agent support systems, financial advisory, customer insights, predictive modeling, financial planning, marketing automation, data security, insurance, client relationship management, compliance solutions, industry-leading data insights, product customization, ai technology, digital marketing, customer experience, growth engine, insurance products, client relationship management systems, digital insurance solutions, industry leadership, agent support platforms, compliance, insurance lifecycle, agent support, market intelligence, customer retention, risk assessment, client-centric solutions, industry awards and recognition, cloud-based platform, predictive analytics, predictive modeling in insurance, life and health insurance, technology integration, client retention strategies, digital platforms, compliance automation tools, employee ownership, client-focused insurance services, agent productivity, insurance product customization, data-driven decisions, insurance innovation, proprietary software, industry-leading data, customer needs, cloud technology, market expansion strategies, market growth analytics, customer experience enhancement, insurtech, insurance distribution, client engagement platforms, enrollment platforms, insurance industry leadership, health insurance, agent productivity tools, product innovation, industry-leading data analytics, retirement solutions, b2b, retirement planning, market insights, digital enrollment platforms, client engagement tools, market growth strategies, client solutions, insurance lifecycle solutions, proprietary platforms, insurance lifecycle management, lead management, life coverage, health coverage, wealth protection, medicare advantage, medicare supplement, data-driven solutions, customer relationship management (crm), cloud-based solutions, lead acquisition, eapp submissions, consumer insights, agent training, product distribution, claims processing, final expense, indexed universal life, anxiety-free estate planning, business underwriting, financial risk management, insurance advisory services, partnering, insurance marketing, consumer protection, personal support, service optimization, automated systems, financial security, data insights, medical underwriting, legacy planning, business process outsourcing, healthcare, finance, distribution, insurance agencies &amp; brokerages, investment management, marketing &amp; advertising, sales, financial consulting, management consulting, saas, computer software, information technology &amp; services, enterprise software, enterprises, computer &amp; network security, health care, health, wellness &amp; fitness, hospital &amp; health care</v>
          </cell>
          <cell r="J908" t="str">
            <v>Cloudflare DNS, Mimecast, Outlook, Microsoft Office 365, Amazon AWS, Figma, Slack, Salesforce, Hubspot, Multilingual, reCAPTCHA, Vimeo, Bootstrap Framework, Shutterstock, Google Font API, SociableLabs, Mobile Friendly, Facebook Login (Connect), Google Maps (Non Paid Users), Google Tag Manager, Google Analytics, Ruby On Rails, Typekit, YouTube, Facebook Custom Audiences, WordPress.org, Wix, Facebook Widget, Google Maps, Remote, Blackline, NetSuite, Workday, PowerBI Tiles, DAX, Power Query, SQL, Snowflake, SonicWall SRA, Tor, Salesforce CRM Analytics, Django CSRF, Microsoft Excel, Tegrity, OneStream, Microsoft.NET Core 3.1, .NET, C#, Visual-Basic-.NET, Visual Studio, Vscode, Microsoft SQL Server Reporting Services, Oracle XML DB, FlipHTML5, Javascript, CSS, Microsoft SQL Server Management Studio, Monday.com, Canva, Microsoft Word, Microsoft PowerPoint, Excel4Apps, Concur, Coupa, Bill.com, Mag+, Microsoft Office, SourcingUp, GoToMeeting, Microsoft Windows Server 2012, NLP Catpcha, Microsoft Azure Monitor, Databricks, Tableau, Python, pandas, NumPy, scikit-learn, BILL, LinkedIn Ads, Indeed, Adobe Photoshop, Adobe Premiere Pro, Strato, Google AdWords Conversion, Greenhouse, TikTok, Instagram, Facebook, Orum, Etracker, Gem, Wider Planet, SharePoint, Salesforce Marketing Cloud, Linkedin Marketing Solutions, Secured MVC Forum on Windows 2012 R2, Unix, C-Link, Posit, Azure Load Testing, Zoomdata, Adobe, TeamViewer, Jitbit Helpdesk, Schwab Compliance Technologies, Fidelity HSA, CAT, Microsoft Teams, PySpark, Dask, TensorFlow, R, Webflow, , AI, SAP Contract Lifecycle Management (CLM), Azure Devops, SAP Financial Supply Chain Management (FSCM), Jira, Confluence, Power BI Documenter, Office365, Acoustic, HTML Pro, jQuery, Asana, O-arm Surgical Imaging System, Wordpress, Elementor, Adobe XD, Yoast, WP Engine, GoDaddy, Cisco Software-Defined Access, Microsoft 365, Google Workspace, Google Ads, Meta Ads Manager, StackAdapt, Cisco WebEx Teams, Angular, Node.js</v>
          </cell>
          <cell r="K908">
            <v>945000000</v>
          </cell>
          <cell r="L908" t="str">
            <v>Debt Financing</v>
          </cell>
          <cell r="M908">
            <v>945000000</v>
          </cell>
          <cell r="N908">
            <v>43721</v>
          </cell>
          <cell r="O908">
            <v>238200000</v>
          </cell>
          <cell r="Q908" t="str">
            <v>Integrity is an independent distributor of life and health insurance products, as well as a provider of wealth management and retirement planning solutions. Headquartered in Dallas, Texas, the company was founded in 2006 and has since grown to serve millions of Americans through a comprehensive platform that connects consumers, agents, and carriers.
The company offers a wide range of products, including life insurance, Medicare Advantage and Supplement plans, annuities, long-term care insurance, and final expense policies. Integrity also provides wealth management and retirement planning services tailored primarily for seniors and individuals looking to protect their financial future. Their technology infrastructure includes a seamless platform for agents and clients, an AI-powered digital assistant, and advanced analytics to enhance service delivery and client engagement. Integrity operates through a diverse network of independent and captive agents, telesales, and online platforms, ensuring accessibility for clients at various life stages.</v>
          </cell>
          <cell r="R908">
            <v>2006</v>
          </cell>
        </row>
        <row r="909">
          <cell r="A909" t="str">
            <v>Skyworks Solutions, Inc.</v>
          </cell>
          <cell r="B909">
            <v>0</v>
          </cell>
          <cell r="C909">
            <v>11000</v>
          </cell>
          <cell r="D909" t="str">
            <v>semiconductors</v>
          </cell>
          <cell r="E909" t="str">
            <v>http://www.skyworksinc.com</v>
          </cell>
          <cell r="F909" t="str">
            <v>http://www.linkedin.com/company/skyworks-solutions-inc</v>
          </cell>
          <cell r="G909" t="str">
            <v>Irvine</v>
          </cell>
          <cell r="H909" t="str">
            <v>California</v>
          </cell>
          <cell r="I909" t="str">
            <v>5g, rf power amplifiers &amp; frontend modules, internet of things, rf engineering, technology innovation, high performance solutions, wireless connectivity, rfanalog semiconductors, lte, design engineers, rf passives, high performance analog semiconductors, power management, semiconductors, hardware, information technology, technology, semiconductor manufacturing, rf system design tools, rf manufacturing processes, digital and analog ics, wireless data transmission, wireless infrastructure, rf filters for wireless, rf power amplifiers, rf solutions, analog semiconductors, rf amplifiers for base stations, rf system integration, rf technology patents, mobile communication, rf integration, rf industry leader, rf transceivers, wireless data, rf device miniaturization, wireless device support, rf market growth, analog ics, rf modules, automotive wireless solutions, rf signal chain optimization, iot connectivity, rf innovation, telecommunications equipment, wireless solutions, global semiconductor, rf device reliability, rf chips, rf industry standards compliance, rf signal chain, rf device manufacturing, rf applications, rf front-end modules, rf market, rf technology innovation, 5g nr front-end modules, high-performance semiconductors, rf industry standards, rf solutions for iot, wireless communication solutions, automotive electronics, rf switches and filters, global semiconductor company, rf technology, 5g technology, rf switches for mobile devices, smart home devices, rf system modules, mixed-signal semiconductors, rf switches, rf system performance enhancement, wireless communications, automotive wireless, patent portfolio, rf product development, digital ics, rf product innovation, rf system design, rf industry, rf technology leadership, rf components for infrastructure, rf filters, rf components, rf amplifiers, rf industry collaborations, semiconductor and other electronic component manufacturing, rf system integration solutions, rf front-end for automotive, digital and analog rf ics, rf device support, rf ics, rf modules for smart devices, amplifiers, cellular pas, low noise amplifiers, variable gain amplifiers, battery management systems, digital isolators, optocouplers, antenna management, diodes, modems, attenuators, clocks and timing, automotive solutions, smart energy, machine learning, audio gate drivers, smart home, diversity receive, connected vehicles, medical devices, voice solutions, data converters, timing solutions, industrial iot, consumer electronics, automotive digital radios, isolation products, digital signal processors, data transfer, tv and video products, connected home solutions, power over ethernet, iot gateways, smart city technologies, battery health monitoring, photovoltaic optocouplers, security solutions, sustainable technologies, high-efficiency power amps, aerospace and defense applications, automotive telematics, wireless charging solutions, b2b, healthcare, manufacturing, distribution, artificial intelligence, information technology &amp; services, consumers, hospital &amp; health care, medical, health care, health, wellness &amp; fitness, mechanical or industrial engineering</v>
          </cell>
          <cell r="J909" t="str">
            <v>Amazon CloudFront, Salesforce, Rackspace MailGun, Constant Contact, Outlook, Amazon Elastic Load Balancer, Microsoft Office 365, Amazon AWS, Drupal, Atlassian Cloud, SuccessFactors (SAP), Slack, Microsoft-IIS, Shutterstock, Facebook Widget, Google Analytics, Facebook Custom Audiences, Facebook Login (Connect), Ad Unit 728 x 90, reCAPTCHA, Mobile Friendly, Ad Unit 300 x 600, Linkedin Marketing Solutions, Ad Unit 300 x 250, Google AdSense, Typekit, DoubleClick, Wistia, Google Font API, Twitter Advertising, Google Tag Manager, WordPress.org, Ad Unit 320 x 50, Remote, Aruba Wireless Access Points, C#, CPI, Tor, Analyzer, Git, CAT, Microsoft Office, ISA Web Publishing Load Balancer, Mag+, TurboTax Self Employed, Shop Floor Data Collection (SFDC), S&amp;P Capital IQ Pro, Act!, Boomi, Databricks, IDC, Informatica, JWT, Mulesoft, NetSuite, OpenAPI, SAP, ServiceNow, Workday, BCD Travel, Posit, SharePoint, BMC MainView Systems Management, AMP, , A Small Orange, Sigfox, DPDK (Data Plane Development Kit), Python, LabVIEW, VHDL, Verilog, SystemVerilog, Cadence, Synopsys VCS, Cadence Innovus, AT&amp;T, Javascript, Google AdWords Conversion, Microsoft Excel, Microsoft Windows Server 2012, CONTROL, SAP Ariba Platform, Concur, SAP GRC, SAP SD, Rocket.Chat, FUSION, Excel4Apps, Power BI Documenter, Elite Software HVAC Solution, Vormetric Data Security Platform, Schrodinger, SES, GAS, Amazon Web Services (AWS), Siemens Calibre, DAX, SQL, Microsoft Power Apps, Microsoft Power Automate, Microsoft Power Platform, ContentClick, Apache, Amazon Linux 2, Ansys HFSS, Clarity, Acoustic, Check Point Maestro, Smart AdServer, Cadence Virtuoso, Visio, Data Analytics, Kinaxis, pandas, Sqlalchemy, Oracle Analytics Cloud, HTML5 Maker, CSS, React, VueJS, Flask, Django, Fastapi, Plotly Dash, Airflow, ServiceNow Configuration Management Database, Abnormal Security, CrowdStrike, Digital Guardian, Forcepoint, Jira, Mimecast, Prisma, Proofpoint, Proofpoint CASB, SentinelOne, Splunk, Zscaler, PyTorch, Langchain, Kubernetes, Azure Devops, Open Neural Network Exchange (ONNX), PowerBI Tiles, Emediate, Apache MXNet, HyperLynx, MATLAB, OrCAD PSpice Designer, PADS Professional, Visual-Basic-.NET, Xilinx Vivado, mO Jira OAuth SSO, Jira OpenID Connect SSO, Jira OIDC SSO, SS&amp;C, Confluence, Bitbucket, FIS, Apache Subversion (SVN) Server on Ubuntu 18.04 LTS, GitHub, Jenkins, JFrog Artifactory, GitHub Actions, dynaTrace, Jama Connect for Requirements Management, Jira Service Management, KNIME, Microsoft Azure Monitor, IBM ILOG CPLEX Optimization Studio, AWS Trusted Advisor, Docker, Docking &amp; MDI for WPF, Visual Studio, HTML Pro, TypeScript, Microsoft SQL Server Reporting Services, Taleo Applicant Tracking Systems (ATS), Testmo, Skedge.me, MySMTP, Sophos MDR, GRIN, ACL, F5 BIG-IP DNS, FleetWise VB, Microsoft PowerPoint, Ning, ADP Applicant Tracking System, Signal, Aha!, Unix, Submittable, Terraform, HELM, UPS, SAP Ariba Spend Analysis, CSC Corporate Domains, PeopleSoft Sales, Vertex, Uipath, Oracle GRC, Seamless Web, AWS SDK for JavaScript, PL/SQL, Oracle WebLogic, Microsoft System Center, Planview PPM Pro, Azure Data Lake Storage, NumPy, OpenAI, Spark, Azure Data Factory, Delta Lake, Cassandra, Delta, Snowflake, Azure Machine Learning, Azure Synapse, MLflow, Scala, Apache Kafka, Xray, SAM, Board, VMware Workspace ONE, Alteryx, GoToAssist (FASTchat), TapClicks, SmartDraw, Gem, Stormshield, Teamcenter, GitKraken, Frame, AWS App Mesh, Genesys SIP, Aruba CX Switches, TUNE, Quip, Allegro X PCB Designer, Make, Sectra PACS, Stable Diffusion, TSYS, FlipHTML5, jQuery, Microsoft Teams, Synopsys, Mode, Homestead, Wasp Barcode, IBM System p Server, ISO+â„¢, Oracle Hyperion Enterprise, Keysight ADS, Micro, Amazon Managed Streaming for Apache Kafka (Amazon MSK), Front, Laserfiche, IBM Db2 for Linux, UNIX, and Microsoft Windows, Perforce Delphix, Azure Logic Apps, OnApp, Azure API Management, Google Frontend (Webserver), Allegro, Kinaxis RapidResponse, Microsoft SQL Server Management Studio, Verint, Cadence Omnis CFD Platform, PEX, AC500 PLC, Tableau, Open AdStream, Connect, Expo, AI, OpenProject, AutoCAD, Oracle Global Order Promising, aPriori Digital Manufacturing Simulation Software, Olo, GAGEpack, Wider Planet, Switch Concepts, CGI Momentum, AWS Organizations, John Doe, Claude, Flow, FRAC Pumps, iCIMS SkillSurvey Reference, Perl, Cisco Nexus Switches, Dell Data Domain, Dell EMC Isilon, Microsoft Active Directory Federation Services, Veeam, VMware, C/C++, SailPoint, Google Cloud Platform, Salesforce CPQ, Rise, , 3M 360 Encompass - Health Analytics Suite, SAP Solution Manager, Arena PLM, Meshmixer, Worldox GX4, Bluebeam Revu, Cloudflare Insights, Moldflow, Cloud Foundry, Spiceworks IP Scanner, SAP Data Migration, OpenTable for Restaurants, Apex, .NET, Workiva, SAP S/4HANA, Azure Analysis Services, Azure Log Analytics, Amazon Pinpoint, Oracle Data Masking and Subsetting</v>
          </cell>
          <cell r="K909">
            <v>1962462941</v>
          </cell>
          <cell r="L909" t="str">
            <v>Debt Financing</v>
          </cell>
          <cell r="M909">
            <v>1500000000</v>
          </cell>
          <cell r="N909">
            <v>44317</v>
          </cell>
          <cell r="O909">
            <v>4086900000</v>
          </cell>
          <cell r="Q909" t="str">
            <v>Skyworks Solutions, Inc. is a leading American semiconductor company based in Irvine, California. It specializes in high-performance analog and mixed-signal semiconductors that facilitate innovative connectivity solutions across various sectors, including mobile, automotive, infrastructure, and industrial markets. With a workforce of approximately 10,100 employees in 17 countries, Skyworks operates globally, providing engineering, marketing, sales, and support services.
Founded in 2002 through the merger of Alpha Industries and Conexant's wireless communications division, Skyworks has a rich history dating back to 1962 and holds around 5,000 patents. The company generated $4.2 billion in revenue for fiscal year 2024, with a strong focus on mobile products and broad markets. Its extensive product portfolio includes power amplifiers, RF components, and 5G solutions, supporting a wide range of applications from smartphones to industrial automation. Skyworks is committed to sustainability and community involvement, and it is listed on Nasdaq as SWKS.</v>
          </cell>
          <cell r="R909">
            <v>2002</v>
          </cell>
        </row>
        <row r="910">
          <cell r="A910" t="str">
            <v>Amadecasa</v>
          </cell>
          <cell r="B910">
            <v>0</v>
          </cell>
          <cell r="C910">
            <v>3200</v>
          </cell>
          <cell r="E910" t="str">
            <v>http://www.amadecasa.us</v>
          </cell>
          <cell r="F910" t="str">
            <v>http://www.linkedin.com/company/amadecasa</v>
          </cell>
          <cell r="G910" t="str">
            <v>Sugar Land</v>
          </cell>
          <cell r="H910" t="str">
            <v>Texas</v>
          </cell>
          <cell r="I910" t="str">
            <v>home improvement products, retail branding, market adaptation strategies, home furnishing market, business strategy, retail infrastructure, product quality assurance, customer satisfaction, employee scaling, financial management, financial stability, strategic retail partnerships, consumer home needs, customer service, bedding products, retail business model, home decor accessories, credit risk management, retail market growth, home decor, market trends, employee expansion, retail technology, online store, home furnishings, mid-sized enterprise, technology-driven, market expansion, supply chain, customer engagement, personal care, home essentials, florida-based retailer, product innovation, retail supply chain management, retail industry, consumer household products, product quality, product range, business services, home textiles, retail marketing, online retail, retail supply chain, revenue, sustainable retail, market competitiveness, home furnishing, growth strategy, florida headquarters, retail sales, home goods, consumer goods, e-commerce, business expansion, home living products, outdoor home goods, quality home goods, credit risk, product selection, customer focus, market analysis, consumer demand, retail logistics, b2c, home improvement, bedding, household products, technology-driven growth, textiles, consumer targeting, kitchen accessories, strategic partnerships, product diversification, retail customer base, home accessories, employee growth, customer base, furnishing, retail industry trends, texas-based operations, consumer market, market strategy, retail operations, employee development, mid-sized retail, product assortment, product sourcing, home goods sourcing, kitchen items, market growth, market adaptation, retail, outdoor accessories, sustainable growth, texas operations, supply chain management, market presence, consumer products &amp; retail, enterprise software, enterprises, computer software, information technology &amp; services, b2b, consumer internet, consumers, internet, logistics &amp; supply chain</v>
          </cell>
          <cell r="Q910" t="str">
            <v>Ama de Casa is a Venezuelan retail chain with over 55 years of experience, specializing in home textiles and products. The company operates 10 stores across Venezuela and employs approximately 496 people. With reported revenue of $15.7 million, Ama de Casa is recognized for its quality and variety in home linen products, aiming to bring "Calor de Hogar" (home warmth) to households.
The product range includes sheet sets, comforters, towels, bedding, kitchen items, and outdoor accessories, all designed for everyday use. Ama de Casa focuses on providing excellent customer service in its physical stores while also offering an online shopping platform for convenience. The company primarily serves general Venezuelan households, emphasizing innovation and customer satisfaction in its offerings.</v>
          </cell>
        </row>
        <row r="911">
          <cell r="A911" t="str">
            <v>ACN</v>
          </cell>
          <cell r="B911">
            <v>0</v>
          </cell>
          <cell r="C911">
            <v>12000</v>
          </cell>
          <cell r="D911" t="str">
            <v>telecommunications</v>
          </cell>
          <cell r="E911" t="str">
            <v>http://www.acn.com</v>
          </cell>
          <cell r="F911" t="str">
            <v>http://www.linkedin.com/company/acn</v>
          </cell>
          <cell r="G911" t="str">
            <v>Concord</v>
          </cell>
          <cell r="H911" t="str">
            <v>North Carolina</v>
          </cell>
          <cell r="I911" t="str">
            <v>business opportunities, telecomunications, energy services, health &amp; wellness, telecommunications, energy, credit cards, information technology, health, wellness &amp; fitness</v>
          </cell>
          <cell r="J911" t="str">
            <v>Route 53, Amazon AWS, Mimecast, Microsoft Office 365, Outlook, OneTrust, Slack, Salesforce, VueJS, Atlassian Cloud, Amazon SES, Mobile Friendly, Bootstrap Framework, Google Tag Manager, Apache, OpenSSL, Vimeo, Google Font API, YouTube, Remote, Deel, AI</v>
          </cell>
          <cell r="O911">
            <v>90000000</v>
          </cell>
          <cell r="Q911" t="str">
            <v>ACN is a direct-selling company founded in 1993 by Greg Provenzano, Robert Stevanovski, Tony Cupisz, and Mike Cupisz. Initially a reseller of long-distance telephone services, ACN has grown into a global provider of residential and business services, operating in 27 countries from its headquarters in Concord, North Carolina. The company is committed to integrity, sustainable operations, and prioritizing the needs of its customers and Independent Business Owners (IBOs).
ACN offers a wide range of services across 12 categories, including mobile phone service, telecommunications, internet, energy services, credit card processing, health care, travel, and long-distance telephone service. It is recognized as a leading direct seller in telecommunications and essential services. The company fosters a supportive environment for its IBOs, focusing on results and recognition.
In addition to its business operations, ACN is involved in community initiatives through ACN Global Reach Charities, which supports various causes such as child welfare and domestic violence prevention. The company has a strong reputation, holding an A+ rating from the Better Business Bureau and being a member of the Direct Selling Association.</v>
          </cell>
          <cell r="R911">
            <v>1993</v>
          </cell>
        </row>
        <row r="912">
          <cell r="A912" t="str">
            <v>Teledyne Technologies Incorporated</v>
          </cell>
          <cell r="B912">
            <v>0</v>
          </cell>
          <cell r="C912">
            <v>15000</v>
          </cell>
          <cell r="D912" t="str">
            <v>information technology &amp; services</v>
          </cell>
          <cell r="E912" t="str">
            <v>http://www.teledyne.com</v>
          </cell>
          <cell r="F912" t="str">
            <v>http://www.linkedin.com/company/teledyne-technologies-incorporated</v>
          </cell>
          <cell r="G912" t="str">
            <v>Thousand Oaks</v>
          </cell>
          <cell r="H912" t="str">
            <v>California</v>
          </cell>
          <cell r="I912" t="str">
            <v>instruments, microwave components subsystems, manufacturing, engineered systems, marine systems, electronics communications, aerospace engines amp components, electronics amp communications, energy power systems, digital imaging, microelectronics, aerospace engines components, lidar, semiconductor, microwave components amp subsystems, software, energy amp power systems, industrial machinery/components, industrials, software development, oceanographic research tools, infrared and x-ray sensors, environmental sensors, aerospace electronics, custom engineered systems, marine instrumentation, services, marine sonar systems, imaging systems, medical imaging technology, market expansion, sensor technology, deepwater oil exploration, defense electronics, harsh environment interconnects, high precision analog-to-digital converters, defense and space applications, oil &amp; gas exploration &amp; production, navigational, measuring, electromedical, and control instruments manufacturing, medical devices &amp; imaging, strategic acquisitions, harsh environment electronics, aerospace, aerospace &amp; defense, sensor signal processing, digital imaging sensors, high barriers to entry, environmental control instrumentation, energy systems, industrial equipment, signal processing, test and measurement equipment, satellite communication subsystems, high-reliability products, government, sustainability, climate change monitoring tools, medical diagnostics sensors, applied research center, analog and digital conversion, b2b, industrial automation, defense, environmental monitoring, product innovation, product development, advanced technology solutions, innovation, operational excellence, advanced technology, high reliability, factory automation, air quality monitoring, water quality monitoring, cameras, infrared technology, x-ray technology, monitoring instrumentation, control instrumentation, marine applications, environmental applications, electronics design, deepwater exploration, oil and gas production, medical imaging, pharmaceutical research, aircraft management systems, satellite communication, research and development, customer support, greenhouse gas reduction, csr reporting, marine health monitoring, oceanographic research, energy applications, technology integration, industrial growth markets, specialized products, targeted acquisitions, margins improvement, addressable markets, corporate governance, ethical business conduct, environmental management, safety management, compliance programs, healthcare, energy &amp; utilities, mechanical or industrial engineering, information technology &amp; services, environmental services, renewables &amp; environment, research &amp; development, health care, health, wellness &amp; fitness, hospital &amp; health care</v>
          </cell>
          <cell r="J912" t="str">
            <v>Salesforce, Cloudflare DNS, Outlook, ServiceNow, Microsoft Office 365, CloudFlare Hosting, Atlassian Cloud, Microsoft Sharepoint, Slack, Google Tag Manager, ASP.NET, Mobile Friendly, Remote, Micro, Microsoft Word, Microsoft Excel, Analyzer, Git, ADP, AWS Organizations, CONTROL, Dassault SOLIDWORKS, Electron, OrCAD PSpice Designer, Microsoft Project, Act!, Microsoft Power Platform, Microsoft Power Apps, SharePoint, Azure Devops, Azure Active Directory, Azure Key Vault, Homestead, Torque, CAT, Amber, Locu, Apex, Verilog, SystemVerilog, FreeCAD, Resi, Microsoft Office, Signal, SAP, Microsoft Teams, Webex Calling, Webex Contact Center, Webex, R//Evolution, Cisco IP Phones, ROOM, Zoomdata, Posit, Ning, Olo, Altium 365, Tor, IFS, Quip, AMP, Python, LabVIEW, MATLAB, Turn, GRIN, .NET, Carbon, Groundtruth, CNC Software, C/C++, Check Point CloudGuard Harmony Connect (CloudGuard Connect), Intel Nios, AT&amp;T, IDC, Altium Designer, Ticket Spice, Cross Pixel Media, Quartic, CANalyzer, FLIR, Salesforce CRM Analytics, Microsoft 365, AnyDesk, Mari, SS&amp;C, MySMTP, Endurance, redvertisement, FiberHome, Jira, Xray, Mode, ADP Applicant Tracking System, Wider Planet, IBM TRIRIGA Application Suite, NEAR, AutoCAD, C#, Chorus by ZoomInfo, Yocto, NVIDIA Jetson, Jetpack, Radarstats, FICO Safe Driving Score, SAP ECC, SAP S/4HANA, Barracuda MSP, Microsoft Active Directory Federation Services, Azure Linux Virtual Machines, Cisco Prime Infrastructure, Harness, REST, SketchUp, ANSYS, MSC Adams, Epicor, Confluence, Paloma, IFS Cloud, Cascade CMS, Power BI Documenter, Cisco WebEx Teams, DAX, R, Anaconda, SQL, Google Cloud APIs, Excel4Apps, DATAflow, Juniper Networks SRX-Series Gateways, Carlson Software, Aryson MySQL to MSSQL Converter, ICP, Cision, AC500 PLC, LogIC, Emediate, AWS SDK for JavaScript, Laser Scanning, OpticStudio, Board, Glide, Workday, Gem, Acoustic, ARES, BASE, SAP BW/4HANA, SAP BusinessObjects Business Intelligence (BI), SAP Lumira, SAP BusinessObjects Web Intelligence, SAP Analytics Cloud, Alvaria CXP, GEP, Amazon FreeRTOS, Bamboo, CPI, GitHub, IBM Rational DOORS, SmartBear Software, Flow, Nitrogen, ACL, Camstar, eMaint CMMS, Air, Mag+, IoT, Adition Technologies - Advertisers, Alteryx, FRAC Pumps, Mist, GitHub Copilot, Dialpad Sell, Altium, AMD Xilinx, Expo, EFI, Oracle Bare Metal Cloud Services, Conviva Operational Data Platform, Pardot, SAP ERP Central Component (ECC), , ServiceNow Configuration Management Database, McAfee IPS, Gauges, Laserfiche, Winmo, Formassembly, CAESAR II, Deltek Costpoint, Smart AdServer, Datawrapper, Ansys HFSS, , Inventor, AVEVA PDMS, , PADS Professional, MasterControl Audit, , Google AdWords Conversion, edX, Angular Material, Sigma, ETQ Reliance QMS, AWS Mobile SDK, Cisco Unified Intelligence Center, , NetApp ONTAP Data Management, VMware SD-WAN, Red Hat OpenShift, Cadence, Siemens PROFIBUS, Siemens Calibre, Siemens Calibre nmDRC, Siemens Calibre nmLVS, PEX, DPDK (Data Plane Development Kit), Apache Subversion (SVN) Server on Ubuntu 18.04 LTS, Eclipse, PyCharm, Arduino IDE, Acoustic Analytics, AWS Analytics, Dell EMC PowerScale, Epicor iScala</v>
          </cell>
          <cell r="K912">
            <v>281628438</v>
          </cell>
          <cell r="L912" t="str">
            <v>Debt Financing</v>
          </cell>
          <cell r="M912">
            <v>200000000</v>
          </cell>
          <cell r="N912">
            <v>41183</v>
          </cell>
          <cell r="O912">
            <v>6115400000</v>
          </cell>
          <cell r="Q912" t="str">
            <v>Teledyne Technologies Incorporated is an American industrial conglomerate based in Thousand Oaks, California. Founded in 1960, the company specializes in enabling technologies, electronic subsystems, instrumentation, digital imaging products, and engineered systems. Teledyne serves high-reliability markets such as aerospace, defense, environmental monitoring, and energy, employing approximately 14,900 people and generating $5.67 billion in revenue for 2024.
The company operates through four main segments: Digital Imaging, Instrumentation, Aerospace and Defense Electronics, and Engineered Systems. Its offerings include high-performance sensors and cameras, monitoring instruments for environmental and industrial applications, electronic components for aviation and defense, and advanced engineering solutions for various sectors. Teledyne emphasizes growth through targeted acquisitions and internal research and development, supporting a full lifecycle from concept development to manufacturing and sustainment. The company serves a diverse range of industries, including aerospace, oil and gas, healthcare, and environmental monitoring.</v>
          </cell>
          <cell r="R912">
            <v>1960</v>
          </cell>
        </row>
        <row r="913">
          <cell r="A913" t="str">
            <v>Allstate Financial Services, LLC</v>
          </cell>
          <cell r="B913">
            <v>0</v>
          </cell>
          <cell r="C913">
            <v>7400</v>
          </cell>
          <cell r="D913" t="str">
            <v>financial services</v>
          </cell>
          <cell r="F913" t="str">
            <v>http://www.linkedin.com/company/allstate-financial</v>
          </cell>
          <cell r="G913" t="str">
            <v>Lincoln</v>
          </cell>
          <cell r="H913" t="str">
            <v>Nebraska</v>
          </cell>
          <cell r="Q913" t="str">
            <v>Allstate Financial Services, LLC is the registered Broker-Dealer of the Allstate Corporation, providing financial services aimed at helping individuals manage uncertainties and plan for the future. Founded as part of Allstate in 1931, the company operates in the financial services industry, focusing on brokerage and investment solutions. It is a member of FINRA and SIPC, ensuring compliance with securities regulations.
The company offers a variety of financial products through Personal Financial Representatives, including life insurance, annuities, mutual funds, retirement programs like IRAs, and college savings plans such as 529 plans. With over 10,000 employees and annual revenues between $10 billion and $50 billion, Allstate Financial Services is headquartered primarily in Lincoln, Nebraska, with additional ties to Northbrook, Illinois, and Orange City, Florida.</v>
          </cell>
        </row>
        <row r="914">
          <cell r="A914" t="str">
            <v>Xavient Digital</v>
          </cell>
          <cell r="B914">
            <v>0</v>
          </cell>
          <cell r="C914">
            <v>3000</v>
          </cell>
          <cell r="D914" t="str">
            <v>information technology &amp; services</v>
          </cell>
          <cell r="E914" t="str">
            <v>http://www.xavient.com</v>
          </cell>
          <cell r="F914" t="str">
            <v>http://www.linkedin.com/company/xavient-digital</v>
          </cell>
          <cell r="G914" t="str">
            <v>Simi Valley</v>
          </cell>
          <cell r="H914" t="str">
            <v>California</v>
          </cell>
          <cell r="I914" t="str">
            <v>mobility solutions, manufacturing, open source platform services, retail, enterprise application services, integrated engineering solutions, it infrastructure services, nextgen solutions, telecom, banking, quality assurance testing, quality assurance amp testing, it services &amp; it consulting, data management, open source platform, cybersecurity compliance, digital experience, iso 27001, technology integration, it process optimization, computer systems design and related services, iot development, big data analytics, digital transformation, software as a service, big data services, digital innovation, cmmi level 5, responsive design, global it services, it support and maintenance, software testing, secure cloud solutions, iot connected devices, digital customer engagement, business process automation, enterprise it, operational efficiency, media content delivery, open source platforms, industry-specific it services, project management, devops automation, technology consulting, scalable it solutions, business intelligence, devops, technology solutions, agile development, multi-industry it services, consulting, employee training in it, healthcare, telecommunications, data security, it consulting, ai automation, next-generation digital transformation, ui/ux design, software quality assurance, devops services, low employee turnover, multi-cloud management, big data insights, enterprise software, web development, risk management, cost-effective it solutions, cloud services, financial services, offshore delivery, ott solutions, cloud migration, b2b, predictive analytics, it infrastructure support, iot solutions, software development, it compliance, digital experience design, enterprise cloud, global delivery model, open source technologies, information technology and services, services, digital business enablement, cloud-native applications, agile methodologies, ai-powered services, customer experience, enterprise application modernization, global it workforce, internet of things, data analytics, cloud optimization, scalable solutions, digital solutions, cybersecurity, cloud infrastructure, mobile app development, devops consulting, machine learning, media ott solutions, application development, testing, ai solutions, remote it services, cloud management, it support services, ui designing, domain consulting, api development, user experience design, cross-platform applications, custom software solutions, outsourcing services, application integration, e-commerce solutions, user interface design, data visualization, website optimization, mobile strategy, system architecture, cybersecurity solutions, software maintenance, quality assurance, legacy system modernization, big data solutions, integration services, mobile analytics, full stack development, multilingual app support, content management systems, crm solutions, remote development teams, user research, digital marketing services, startup incubation, technical support services, mechanical or industrial engineering, information technology &amp; services, enterprises, computer software, saas, productivity, management consulting, analytics, health care, health, wellness &amp; fitness, hospital &amp; health care, computer &amp; network security, cloud computing, internet infrastructure, internet, artificial intelligence, app development, apps, design, e-commerce, consumer internet, consumers</v>
          </cell>
          <cell r="J914" t="str">
            <v>Mobile Friendly, Apache, Bootstrap Framework, Nginx, Remote</v>
          </cell>
          <cell r="K914">
            <v>250000000</v>
          </cell>
          <cell r="L914" t="str">
            <v>Merger / Acquisition</v>
          </cell>
          <cell r="M914">
            <v>250000000</v>
          </cell>
          <cell r="N914">
            <v>43132</v>
          </cell>
          <cell r="O914">
            <v>70000000</v>
          </cell>
          <cell r="Q914" t="str">
            <v>Xavient Digital is a global IT consulting and digital services company based in Simi Valley, California. Founded in 2002, it operates under TELUS International, which acquired it in 2018. The company employs between 501 and 1,000 professionals and generates annual revenue between $11 million and $100 million. Xavient Digital focuses on transforming business ideas into effective technology solutions, guided by the philosophy of "Great Ideasâ€¦Simple Solutions."
The company offers a wide range of IT services, including advanced consulting, quality assurance, enterprise application services, system integration, ERP solutions, and IT infrastructure services. Xavient Digital serves various industries, such as telecommunications, healthcare, manufacturing, and banking. With a people-centric culture and a process-driven approach, the company maintains a low employee turnover rate and adheres to high standards of service delivery and data security. Its global delivery model allows it to provide cost-effective solutions across multiple regions.</v>
          </cell>
          <cell r="R914">
            <v>2002</v>
          </cell>
        </row>
        <row r="915">
          <cell r="A915" t="str">
            <v>Station Casinos</v>
          </cell>
          <cell r="B915">
            <v>0</v>
          </cell>
          <cell r="C915">
            <v>3700</v>
          </cell>
          <cell r="D915" t="str">
            <v>gambling &amp; casinos</v>
          </cell>
          <cell r="E915" t="str">
            <v>http://www.stationcasinos.com</v>
          </cell>
          <cell r="F915" t="str">
            <v>http://www.linkedin.com/company/station-casinos</v>
          </cell>
          <cell r="G915" t="str">
            <v>Las Vegas</v>
          </cell>
          <cell r="H915" t="str">
            <v>Nevada</v>
          </cell>
          <cell r="I915" t="str">
            <v>slots, hotel, video poker, dining, table games, poker, bingo, entertainment concerts, movies, bowling, fine dining, buffets, meetings, conventions, event space, weddings, spas, salons, gambling facilities &amp; casinos, local entertainment hub, community engagement, hospitality technology, regional entertainment, local market, casino loyalty program, customer loyalty, recreation, health insurance, local casino operator, race and sports, regional resort, luxury suites, b2c, entertainment, family-friendly amenities, loyalty rewards, casino and resort, nevada gaming, regional gaming operator, gaming technology, event management, nevada hospitality, entertainment venues, entertainment &amp; recreation, meeting spaces, digital marketing, recruitment, family-friendly, regional gaming, rewards program, hospitality services, gaming &amp; casinos, hotel accommodations, services, community casino, casino gaming, casino marketing, promotional offers, spa, las vegas, entertainment booking, gaming promotions, community-focused casino, community outreach, employee benefits, community involvement, regional entertainment destination, local gaming market, hotel rooms, regional casino, hospitality, guest experience, gaming, nevada resort chain, customer engagement, guest services, event hosting, amusement arcades, local gaming experience, casino and hospitality, customer service, mobile app, hospitality management, casino promotions, gaming options, casino, hospitality &amp; hotels, resort, leisure, travel &amp; tourism, film, media, restaurants, health, wellness &amp; fitness, gambling &amp; casinos, events services, marketing &amp; advertising, games, arts &amp; entertainment, bars, casinos, nightlife</v>
          </cell>
          <cell r="J915" t="str">
            <v>Microsoft Office 365, MailChimp SPF, The Trade Desk, Slack, Nginx, Dstillery, Tealium, Mobile Friendly, Quantcast, Google Font API, Google Play, DoubleClick Floodlight, Taboola, DataXu, Google Tag Manager, DoubleClick, WordPress.org, IgnitionOne, reCAPTCHA, Typekit, YouTube, Shutterstock, iTunes, Facebook Widget, Bootstrap Framework, Vimeo, Facebook Login (Connect), Cloudinary, Woo Commerce, Facebook Custom Audiences, Remote, AI, Blackline, CAT, DatoCMS, Agilysys InfoGenesis, Postpresso, .GIS, Olo, Infor CloudSuite HCM, Opentable, JD Edwards, Chatmeter, Medallia Video, SharePoint, ServiceNow, Front, Microsoft Excel, ACL, Genesis, SQL, IBM Cognos Analytics, PowerBI Tiles, Tableau, ANGEL LMS, .NET, Sabre Hospitality SynXis, LogicGate Risk Cloud, Flow, Canon Printers, Buffer, Act!, Spiceworks IP Scanner, Oracle Cloud, Ning, Fiserv Prologue, Secured MVC Forum on Windows 2012 R2, Kiosked, Android, AWS Database Migration Service, ACT WorkKeys, Altair Radioss, Microsoft Windows Server 2012, Delphi</v>
          </cell>
          <cell r="K915">
            <v>500000000</v>
          </cell>
          <cell r="L915" t="str">
            <v>Debt Financing</v>
          </cell>
          <cell r="M915">
            <v>500000000</v>
          </cell>
          <cell r="N915">
            <v>45352</v>
          </cell>
          <cell r="O915">
            <v>1930000000</v>
          </cell>
          <cell r="P915">
            <v>95</v>
          </cell>
          <cell r="Q915" t="str">
            <v>Station Casinos is a prominent operator of casinos, hotels, and resorts based in Las Vegas. The company manages around 20 casino locations in the Las Vegas area, offering a mix of luxury and value-driven experiences. Notable properties include the Red Rock Resort, Casino &amp; Spa, and Green Valley Ranch Resort, Casino &amp; Spa, alongside classic venues like Palace Station and Sunset Station. The company also features "Going Local" venues, such as Barleyâ€™s Casino &amp; Brewery, which combines gaming with award-winning microbrews.
The gaming options at Station Casinos are diverse, including slots, table games, and live poker. Guests can enjoy luxury accommodations, fine dining, and various entertainment options. The Boarding Pass rewards program enhances the guest experience by allowing members to earn points on gaming and dining, which can be redeemed across all locations. Station Casinos focuses on providing memorable experiences for both locals and visitors, making it a popular choice for gaming and hospitality in the Las Vegas Valley.</v>
          </cell>
          <cell r="R915">
            <v>1976</v>
          </cell>
        </row>
        <row r="916">
          <cell r="A916" t="str">
            <v>Brooks Automation</v>
          </cell>
          <cell r="B916">
            <v>0</v>
          </cell>
          <cell r="C916">
            <v>4000</v>
          </cell>
          <cell r="D916" t="str">
            <v>semiconductors</v>
          </cell>
          <cell r="E916" t="str">
            <v>http://www.brooks.com</v>
          </cell>
          <cell r="F916" t="str">
            <v>http://www.linkedin.com/company/brooks-automation</v>
          </cell>
          <cell r="G916" t="str">
            <v>Chelmsford</v>
          </cell>
          <cell r="H916" t="str">
            <v>Massachusetts</v>
          </cell>
          <cell r="I916" t="str">
            <v>life science storage systems, instruments consumables, gene sequencing, biobank, cryopumps amp cryocoolers, instruments amp consumables, semiconductor atmospheric vacuum robots, cryopumps cryocoolers, semiconductor wafer handling systems, semicondcutor automation, lf hf rfid readers antennas, lf amp hf rfid readers amp antennas, semiconductor atmospheric amp vacuum robots, semiconductors, hardware, information technology, industrial machinery/components, technology, semiconductor manufacturing, biotechnology, cryogenic sample storage, services, automation for precision handling, automated sample management, sample handling, factory automation software, automation systems, automated tube sealing, sample storage, automated storage, automated sample retrieval, automation for high-purity applications, wafer handling, automation testing, automation solutions, automated sealing, mechatronics, robotic handling systems, reliable automation, automation for clinical diagnostics, automation platform, automation for food safety testing, robotics, automation for water quality labs, automation innovation, automation development, factory automation, automation deployment, automation for cleanroom environments, genomics services, automation diagnostics, automated specimen decapping, automation support, automation scalability, manufacturing automation, automation for advanced packaging, factory automation solutions, automation lifecycle, automation for environmental testing, wafer handling systems, automation for drug discovery, automation industry, rfid asset tracking, automation for biotech research, rfid, rfid antennas, cryopreservation, automation efficiency, high throughput automation, automation modules, wafer handling robots, collaborative robots, life sciences automation, automation troubleshooting, automation upgrades, automation technology, reticle handling automation, automation project management, automation controllers, contamination detection, automation firmware, automation, automation integration services, rfid chips, b2b, automation products, genomics sample prep, rfid asset management, automation for electronics testing, reticle handling, automation for pharmaceutical labs, cryopreservation systems, genomics, automation compliance, automation for high-throughput labs, automation calibration, automation services, contamination control, automated decapping, automated specimen handling, automation for semiconductor fabs, vacuum and atmospheric robots, semiconductor automation, clinical diagnostics automation, automation consulting, automation for high-volume manufacturing, automation software updates, electronics manufacturing, automation safety, vacuum robots, rfid transponders, automated lab workflows, life sciences, automation engineering, industrial automation, automation validation, automation integration, automation training, collaborative robot safety, automation software, system integration, rfid readers, automation maintenance, automated inventory tracking, automation design, automation customization, biobank automation, industrial machinery manufacturing, automation for complex sample workflows, laboratory automation, biorepository automation, vision control, software development, automation reliability, automation hardware, warehouse automation, innovation, automation equipment, preciseflex robots, robotic solutions, machine tending, pick and place, smart manufacturing, equipment for electronics, asset tracking, cleaning solutions, robot integration, clinical diagnostics, automated testing, robotic arms, lab automation, small parts handling, rfid solutions, robot safety, low collision forces, energy efficient robots, fast roi, flexible operation, robot programming, motion control, precision automation, industrial robotics, testing and handling, assembly automation, agriculture robotics, mobile cobots, laboratory robotics, facility optimization, robot performance, production efficiency, smart factories, multi-industry applications, robot features, pca handling, flexible manufacturing, small and medium enterprises, automation benefits, robot reliability, sustainable automation, healthcare, manufacturing, distribution, consumer products &amp; retail, transportation &amp; logistics, mechanical or industrial engineering, information technology &amp; services, health care, health, wellness &amp; fitness, hospital &amp; health care, accessories, fashion, men's clothing, professional services, shopping, women's clothing</v>
          </cell>
          <cell r="J916" t="str">
            <v>Route 53, Microsoft Office 365, Amazon AWS, Amazon CloudFront, Blue Host, Amazon Elastic Load Balancer, Grafana, Atlassian Cloud, React, Workday, Pardot, Slack, Amazon SES, Salesforce, DoubleClick Conversion, ASP.NET, Google Dynamic Remarketing, DoubleClick, Mobile Friendly, Google Analytics, Linkedin Marketing Solutions, reCAPTCHA, YouTube, Microsoft-IIS, Google Tag Manager, Apache, Remote, Oracle Cloud, ACL, Excel4Apps, Oracle Fusion Middleware, Microsoft 365, Amazon Web Services (AWS), Microsoft Azure, Gem, ABB Robotics, AC500 PLC, Microsoft Teams Rooms, TUNE, Power BI Documenter, Dash, Azure AD Notifications, Azure Active Directory B2C, BMC Helix Remedyforce, Rally, Android, Outlook, Microsoft Teams, Microsoft OneDrive, SharePoint, ePlan, OPanel, Creo+, IBM Cognos Analytics, SentenceTransformers, Tor, UPS, Amber, Quip, Dassault SOLIDWORKS, ANGEL LMS, Camtasia, Adobe Premiere Pro, Adobe After Effects, UptimeRobot, LEAP, AI, Visio, Salesforce CRM Analytics, Oracle Analytics Cloud, Microsoft Power Platform, Bash, Microsoft PowerShell, VMware, Wider Planet, Microsoft Word, Microsoft Excel, Microsoft PowerPoint, Microsoft Project, Agilent Technologies, C#, .NET, AutoCAD, Awin, Elite Software HVAC Solution, TripleLift, Sigma, , Oracle BI Publisher, Oracle Cloud Infrastructure, Oracle Field Service, Oracle Integration Cloud, Salesforce CPQ, SQL, Vertex, Python</v>
          </cell>
          <cell r="K916">
            <v>70000000</v>
          </cell>
          <cell r="L916" t="str">
            <v>Merger / Acquisition</v>
          </cell>
          <cell r="M916">
            <v>70000000</v>
          </cell>
          <cell r="N916">
            <v>44287</v>
          </cell>
          <cell r="O916">
            <v>593821000</v>
          </cell>
          <cell r="P916">
            <v>8</v>
          </cell>
          <cell r="Q916" t="str">
            <v>Brooks Automation is a global leader in automation solutions for the semiconductor and manufacturing industries, founded in 1978 and headquartered in Chelmsford, Massachusetts. The company specializes in innovative hardware, software, and services designed to enhance manufacturing efficiency, throughput, yield, and cost of ownership. Their automation systems focus on transport, handling, storage, and purity control.
With over 1,000 employees worldwide, Brooks Automation has established itself as a trusted partner for major players in process equipment and device manufacturing. The company emphasizes mechatronics, advanced motion and vision control, and intelligent software to deliver reliable and scalable solutions. Brooks continues to expand into lab automation and emerging markets, maintaining a strong commitment to customer success and value creation. Their offerings include core automation solutions, factory automation hardware, and global support services, all aimed at optimizing manufacturing processes and improving product timelines.</v>
          </cell>
          <cell r="R916">
            <v>1978</v>
          </cell>
        </row>
        <row r="917">
          <cell r="A917" t="str">
            <v>Verano</v>
          </cell>
          <cell r="B917">
            <v>0</v>
          </cell>
          <cell r="C917">
            <v>3800</v>
          </cell>
          <cell r="D917" t="str">
            <v>alternative medicine</v>
          </cell>
          <cell r="E917" t="str">
            <v>http://www.verano.com</v>
          </cell>
          <cell r="F917" t="str">
            <v>http://www.linkedin.com/company/verano-holdings</v>
          </cell>
          <cell r="G917" t="str">
            <v>Chicago</v>
          </cell>
          <cell r="H917" t="str">
            <v>Illinois</v>
          </cell>
          <cell r="I917" t="str">
            <v>cultivation, vertical integration, medical cannabis, recreational cannabis, alternative medicine, retail, health, manufacturing, community engagement programs, cannabis edibles, plant-based health, cannabis product safety, edibles, hospitality focus, plant-based wellness solutions, product safety, community-focused cannabis initiatives, b2c, inclusive industry initiatives, customer guidance, product safety verification, d2c, proprietary cannabis strains, inclusive industry, product innovation, cannabis cultivation, retail dispensaries, topicals and balms, cannabis, product quality verification, industry leader, vape products, expert growers, cannabis research and development, regulatory compliance, product verification, retail network, sustainable cultivation practices, proprietary strains, plant-based wellness, community impact programs, cannabis innovation, cannabis education, local community support, organic cultivation, broad customer base, decriminalization advocacy, concentrates, regulatory compliance in cannabis, community engagement, consumer goods, local sourcing, vapes, food crops grown under cover, plant-based health solutions, cannabis industry recognition, cannabis research, premium cannabis products, small batch cannabis, local sourcing practices, quality control, industry leader in decriminalization, premium flower, small batch production, industry leadership in cannabis, expert cannabis cultivation, cannabis science, customer experience, product consistency and safety, quality assurance, sustainable cultivation methods, product safety testing, cbd, plant science, e-commerce, decriminalization efforts, cannabis flower, sustainable farming, sustainable cultivation, cannabis product innovation, premium product development, industry leadership, cannabis cultivation and production, expert cultivation, concentrate production, sustainable farming practices, industry recognition, community impact initiatives, b2b, topicals, diverse product portfolio, services, large dispensary network, sustainability, decriminalization, inclusivity, sustainable and organic cannabis, safety standards, health and wellness education, product consistency, community growth, organic cannabis, cannabis dispensaries, plant science innovation, state-of-the-art cultivation, small batch manufacturing, community impact, innovative cultivation, multistate cannabis company, regulatory standards compliance, cannabis product quality assurance, premium flower cultivation, expert guidance, cannabis science and research, cannabis products, oils, handcrafted cannabis, medical marijuana, cannabis strains, cannabis tinctures, cannabis extracts, cannabis balms, cannabis gummies, thc, microdosing, cannabis hospitality, cannabinoids, cannabis legality, cannabis clemency, cannabis industry, cannabis community, cannabis culture, cannabis rituals, cannabis connoisseur, cannabis exploration, plant medicine, nonviolent offenders, cannabis growth, strain guide, curated cannabis, cannabis membership, cabbage club, zen leaf, mv brands, encore edibles, on the rocks, holy union, avexia, education, distribution, consumer products &amp; retail, health, wellness &amp; fitness, mechanical or industrial engineering, pharmaceuticals, medical, consumers, consumer internet, internet, information technology &amp; services, environmental services, renewables &amp; environment</v>
          </cell>
          <cell r="J917" t="str">
            <v>Cloudflare DNS, SMTP.com, Outlook, Microsoft Office 365, Autotask, Zendesk, CloudFlare Hosting, accessiBe, WP Engine, 8x8, Adobe Marketing Cloud, Slack, Salesforce, Google Tag Manager, WordPress.org, reCAPTCHA, Gravity Forms, Mobile Friendly, AT&amp;T, BBB Dynamic Seal, CONTROL, FRAC Pumps, ICP, Liquid, Motorola, Quip, SentenceTransformers, Tor, Flow, Microsoft 365, Postpresso, Salesforce CRM Analytics, Catylist SiteLink, IoT, ABAP, , SAP, Aruba Wireless Access Points, SAP Ariba Platform, SAP SuccessFactors, Surfcam, HTML5 Maker, J2EE, jQuery, Javascript, Extend, SAP ECC, SAP Advanced Track and Trace for Pharmaceuticals, Azure Virtual Machine Scale Sets, Strategy (formerly MicroStrategy), React, Onit, NEC, Security, Process automation package for service request creation in SAP S/4HANA Utilities, SAP SuccessFactors Learning, FlipHTML5, CSS, AWS SDK for JavaScript, Oracle XML DB, Adelphic DSP, SAP HANA, SAP Customer Care and Service (CCS), CPI, SAP BTP for Spend Management, Inventor, eMaint CMMS, Wider Planet, IQMS, AC500 PLC, AVEVA InTouch HMI, Ignition SCADA, ETQ Reliance QMS, Elite Software HVAC Solution, Microsoft Excel, Adobe, ADTRAN, FICO Safe Driving Score, Flatfile, NeoData, REST, SAP Fiori, SAP NetWeaver, Vonage Conversational Commerce (formerly jumper.ai), SS&amp;C, Wasp Barcode, HPLC, eCentral, AuditBoard, Excel4Apps, Less, Gem</v>
          </cell>
          <cell r="K917">
            <v>1694700000</v>
          </cell>
          <cell r="L917" t="str">
            <v>Debt Financing</v>
          </cell>
          <cell r="M917">
            <v>75000000</v>
          </cell>
          <cell r="N917">
            <v>45901</v>
          </cell>
          <cell r="O917">
            <v>835884000</v>
          </cell>
          <cell r="Q917" t="str">
            <v>Verano Holdings Corp. is a leading multistate cannabis operator based in Chicago, Illinois, founded in 2014. The company specializes in the cultivation, production, and retail of premium cannabis products for both medical and adult-use markets. With over 1,000,000 square feet of state-of-the-art facilities across 14 markets, Verano employs approximately 3,800 people and operates more than 150 dispensaries under the Zen Leaf and MÃœV brands.
Verano offers a diverse range of artisanal cannabis products, including flower, pre-rolls, vapes, oils, extracts, edibles, and topicals. The company cultivates over 160 proprietary organic strains, ensuring high quality through rigorous testing. Verano is committed to cannabis education and advocacy, supporting initiatives like Mission Green and partnering with organizations to promote community support and legal reform. Key leadership includes CEO George Archos, CIO Aaron Miles, and CFO Brett Summerer.</v>
          </cell>
          <cell r="R917">
            <v>2014</v>
          </cell>
        </row>
        <row r="918">
          <cell r="A918" t="str">
            <v>Hallcon Corporation</v>
          </cell>
          <cell r="B918">
            <v>0</v>
          </cell>
          <cell r="C918">
            <v>5000</v>
          </cell>
          <cell r="D918" t="str">
            <v>transportation/trucking/railroad</v>
          </cell>
          <cell r="E918" t="str">
            <v>http://www.hallcon.com</v>
          </cell>
          <cell r="F918" t="str">
            <v>http://www.linkedin.com/company/hallcon-transportation</v>
          </cell>
          <cell r="G918" t="str">
            <v>Chicago</v>
          </cell>
          <cell r="H918" t="str">
            <v>Illinois</v>
          </cell>
          <cell r="I918" t="str">
            <v>transportation programs, services, ai-powered transportation, electric vehicle charging, transportation analytics, predictive maintenance, government, data analytics, transportation staffing, ev infrastructure, sustainable transportation, transportation safety, business intelligence, shuttle services, multi-modal transportation integration, last-mile shuttles, intercampus shuttles, other transit and ground passenger transportation, education, energy &amp; utilities, transportation &amp; logistics, regulatory compliance, fleet management, b2b, transportation cleaning, command center dispatch, ev charging infrastructure, ada compliant shuttles, turnkey transportation solutions, predictive analytics, on-demand shuttles, transportation program optimization, transportation performance benchmarking, predictive analytics for transportation, healthcare, transportation/trucking/railroad, analytics, information technology &amp; services, enterprise software, enterprises, computer software, health care, health, wellness &amp; fitness, hospital &amp; health care, airport shuttles, hotels &amp; travel, transportation</v>
          </cell>
          <cell r="J918" t="str">
            <v>DNS Made Easy, Postmark, Outlook, Microsoft Office 365, WP Engine, Citrix, Microsoft Power BI, Sage Intacct, Hubspot, Slack, Shopify, Google Tag Manager, Cloudinary, Bootstrap Framework, Woo Commerce, Google Font API, Mobile Friendly, Google Maps (Non Paid Users), Google Analytics, Google Maps, YouTube, Typekit, WordPress.org, Remote, OneTrust Tech Risk &amp; Compliance, Microsoft Excel, RabbitMQ, GEP, Excel4Apps, Dayforce, Microsoft PowerPoint, Google AdWords Conversion, Samsara, PriceGrabber</v>
          </cell>
          <cell r="L918" t="str">
            <v>Merger / Acquisition</v>
          </cell>
          <cell r="M918">
            <v>0</v>
          </cell>
          <cell r="N918">
            <v>44743</v>
          </cell>
          <cell r="O918">
            <v>888000000</v>
          </cell>
          <cell r="P918">
            <v>1</v>
          </cell>
          <cell r="Q918" t="str">
            <v>Hallcon Corporation is a transportation and infrastructure services company based in the U.S., founded in 1946 and headquartered in Chicago, Illinois. The company specializes in providing turnkey solutions, including shuttles, electric vehicle (EV) infrastructure, and mobility services. Hallcon manages a fleet of over 2,500 vehicles and employs between 1,690 and 2,719 people, generating approximately $888 million in revenue.
The company offers a range of services designed to enhance transportation efficiency and sustainability. This includes on-time shuttle services for various sectors such as technology companies, universities, hospitals, and public transportation agencies. Hallcon also focuses on developing EV infrastructure, including charging centers, and integrates technology for improved data analytics and business intelligence. Their commitment to safety, customer service, and sustainable practices positions Hallcon as a leader in the transportation industry, catering to diverse clients and adapting to their specific needs.</v>
          </cell>
          <cell r="R918">
            <v>1946</v>
          </cell>
        </row>
        <row r="919">
          <cell r="A919" t="str">
            <v>Victra - Verizon Authorized Retailer</v>
          </cell>
          <cell r="B919">
            <v>0</v>
          </cell>
          <cell r="C919">
            <v>7000</v>
          </cell>
          <cell r="D919" t="str">
            <v>telecommunications</v>
          </cell>
          <cell r="E919" t="str">
            <v>http://www.victra.com</v>
          </cell>
          <cell r="F919" t="str">
            <v>http://www.linkedin.com/company/victra</v>
          </cell>
          <cell r="G919" t="str">
            <v>Raleigh</v>
          </cell>
          <cell r="H919" t="str">
            <v>North Carolina</v>
          </cell>
          <cell r="I919" t="str">
            <v>4g, cell phones, cable, smartphones, 5g, internet service, verizon authorized retailer, verizon, wireless devices, wireless accessories, tablets, mobile devices, mobile, internet, information technology &amp; services, electronics, mobile phone accessories, mobile phones, shopping</v>
          </cell>
          <cell r="J919" t="str">
            <v>Mailchimp Mandrill, Sendgrid, Outlook, ServiceNow, Amazon AWS, Microsoft Office 365, Atlassian Cloud, The Trade Desk, Five9, Magento, Slack, Salesforce, Adobe Marketing Cloud, Hubspot, Quantcast, Bootstrap Framework, Cloudinary, Google Font API, Typekit, Vimeo, Incapsula, DoubleClick, WordPress.org, YouTube, Woo Commerce, Paypal, Google AdSense, AngularJS, Google Analytics, Gravity Forms, BugHerd, Nginx, Strikingly, Wix, Google Places, reCAPTCHA, Google Maps, Taboola, Mobile Friendly, Google Tag Manager, Remote, AI, Salesforce CRM Analytics, Smartsheet, Microsoft Power Platform, AWS Analytics, Google Cloud, Anthropic Claude, OpenAI, .NET, Oracle Cash Management, Microsoft Office, Python, Copilot, Cloud Foundry, Vertex, Google, SharePoint, Google AdWords Conversion, Microsoft OneDrive for Business, Workday</v>
          </cell>
          <cell r="K919">
            <v>269848505</v>
          </cell>
          <cell r="L919" t="str">
            <v>Merger / Acquisition</v>
          </cell>
          <cell r="M919">
            <v>0</v>
          </cell>
          <cell r="N919">
            <v>44652</v>
          </cell>
          <cell r="O919">
            <v>3000000000</v>
          </cell>
          <cell r="P919">
            <v>147</v>
          </cell>
          <cell r="Q919" t="str">
            <v>Victra is a privately-held company based in Raleigh, North Carolina, and is the largest exclusive authorized retailer for Verizon Wireless. Founded in 1996, Victra operates between 1,500 to 1,700 Verizon-branded stores across nearly all states, employing over 7,000 people. The company is dedicated to providing a positive customer experience by connecting guests with Verizon products and solutions in a friendly and trustworthy environment.
Victra offers a wide range of Verizon wireless products and services, including smartphones, tablets, smartwatches, and mobile broadband devices. They provide various plans, including affordable options for individuals and families, as well as home internet services with no hidden fees. Additionally, Victra offers accessories, device insurance, and in-store tech support. The company emphasizes core values such as performance, collaboration, and innovation, and has been recognized for its company culture and employee compensation.</v>
          </cell>
          <cell r="R919">
            <v>1996</v>
          </cell>
        </row>
        <row r="920">
          <cell r="A920" t="str">
            <v>NodeShift</v>
          </cell>
          <cell r="B920">
            <v>0</v>
          </cell>
          <cell r="C920">
            <v>4500</v>
          </cell>
          <cell r="D920" t="str">
            <v>information technology &amp; services</v>
          </cell>
          <cell r="E920" t="str">
            <v>http://www.stealthstartup.com</v>
          </cell>
          <cell r="F920" t="str">
            <v>http://www.linkedin.com/company/stealthstartup</v>
          </cell>
          <cell r="G920" t="str">
            <v>San Francisco</v>
          </cell>
          <cell r="H920" t="str">
            <v>California</v>
          </cell>
          <cell r="I920" t="str">
            <v>financial services, finance, software development, information technology &amp; services</v>
          </cell>
          <cell r="J920" t="str">
            <v>Ruxit, Adobe Media Optimizer, YouTube, Google Tag Manager, Bootstrap Framework, Multilingual, Google Analytics, reCAPTCHA, Google Font API, WordPress.org, Piwik, Google AdSense, Typekit, Facebook Login (Connect), Cvent, Mobile Friendly, Facebook Widget, Google Maps, Wix, Vimeo, Trustpilot, Google Maps (Non Paid Users), Facebook Custom Audiences, Google Play, Adobe CQ, Wistia, Remote, Spiceworks IP Scanner, S&amp;P Capital IQ Pro, Android, Jetpack, Kotlin, Hubspot, PandaDoc, .NET, Python, C#, OpenFOAM, PostgreSQL, MySQL, MongoDB, Mode, Google Ads, Linkedin Marketing Solutions, go+, AWS SDK for JavaScript, Kubernetes, IoT, AI, ABB Robotics, Taleo Applicant Tracking Systems (ATS), SQL, React, TypeScript, Node.js, Google AlloyDB for PostgreSQL, Javascript, Next.js, VueJS, HTML Pro, CSS, NVIDIA TensorRT, Open Neural Network Exchange (ONNX), Dassault SOLIDWORKS, SAP, Jenkins, GitLab, GitHub Actions, Ruby On Rails, Salesforce, Vector, Thermo Scientific Chromeleon Chromatography Data System (CDS), Git, Cortex M-Series, Analyzer, AWS DeepComposer, Sidekiq Pro, Redis, Argo CD, Terraform, Pulumi, AWS Trusted Advisor, IBM ILOG CPLEX Optimization Studio, Prometheus, Grafana, ELK Stack, Wider Planet, eFront, SentenceTransformers, Google, LinkedIn Ads, Meta Ads Manager, Air, GAS, Salesforce CRM Analytics, Lytics, Resi, Unity, PurpleView, Stripe, JWT, AVEVA PDMS, GraphQL, Akamai Connected Cloud (formerly Linode), Google Cloud Platform, Google Drive, Loom, Slack, Angular, Jira, AutoCAD, Langchain, LlamaIndex, Repl.it, LinkedIn Sales Navigator, , Apollo, Docker, HELM, Microsoft Azure Monitor, PyTorch, SWIFT, Klaviyo, Shopify, TikTok, Claude, Figma, Adobe XD, Sketch, Argocd, OneTrust Tech Risk &amp; Compliance, Micro, Parallels, Tor, Mixpanel, Google Cloud BigQuery, Electron, Supabase, AVEVA InTouch HMI, SAP Business Planning and Consolidation (BPC), GitHub, Bitbucket, LinkedIn Recruiter</v>
          </cell>
          <cell r="Q920" t="str">
            <v>NodeShift is a technology company based in the USA and UAE that offers a decentralized Sovereign AI Cloud platform. This platform aggregates independent data centers and decentralized networks, providing affordable and secure compute infrastructure. NodeShift enables significant cost savings of over 70% compared to traditional hyperscalers through a unified API.
Founded by former Cisco colleagues Andrey Surkov and Mihai MÄƒrcuÈ›Äƒ, NodeShift has a global team of over 20 members and operates across more than 200 data centers worldwide. The company provides a range of services, including affordable virtual machines, GPU clusters for AI and machine learning, and extensive storage options. NodeShift also offers no-code AI tools, application hosting, and self-hosting solutions, making it accessible for startups, enterprises, and developers migrating from traditional cloud services. The company has received funding from various investors, including Mubadala and Intel Ignite, to enhance its decentralized AI cloud capabilities.</v>
          </cell>
          <cell r="R920">
            <v>2018</v>
          </cell>
        </row>
        <row r="921">
          <cell r="A921" t="str">
            <v>Intrawest</v>
          </cell>
          <cell r="B921">
            <v>0</v>
          </cell>
          <cell r="C921">
            <v>7500</v>
          </cell>
          <cell r="D921" t="str">
            <v>leisure, travel &amp; tourism</v>
          </cell>
          <cell r="E921" t="str">
            <v>http://www.intrawest.com</v>
          </cell>
          <cell r="F921" t="str">
            <v>http://www.linkedin.com/company/intrawest</v>
          </cell>
          <cell r="G921" t="str">
            <v>Denver</v>
          </cell>
          <cell r="H921" t="str">
            <v>Colorado</v>
          </cell>
          <cell r="I921" t="str">
            <v>ski, golf, snowboard, lodging, spa, resorts, real estate, bike, travel arrangements, mountain resorts, destination marketing, resort environmental policies, mountain environment preservation techniques, ikon pass, destination development, resort acquisitions, outdoor activity risk management, sustainable practices, destination management, resort community partnerships, resort community programs, resort community outreach, mountain safety systems, resort expansion projects, digital transformation, skiing, resort environmental monitoring, adventure travel, sustainable development, social responsibility, outdoor activity management systems, leisure pursuits, resort community health initiatives, infrastructure investment, outdoor recreation safety technology, resort real estate, mountain ecosystem preservation, outdoor recreation, resort infrastructure development, climate commitments, ski destinations, operational efficiency, climate goals, environmental sustainability, mountain adventure, customer engagement, four-season activities, real estate development, capital improvements, guest services technology, sustainable outdoor activity management, climate sustainability, climate resilience, resort climate action plans, leisure, travel &amp; tourism, digital resort management, resort customer experience, resort guest experience enhancement, resort branding, outdoor recreation innovation, community support, mountain biking, outdoor activity technology, recreational facilities &amp; services, resort management, sustainable tourism, climate action initiatives, community foundation, ski pass, resort safety protocols, technology innovation, mountain environment conservation, outdoor activity safety innovations, community investment, sustainable energy solutions for resorts, destination experiences, recreational activities, ski resort upgrades, industry partnerships, ski industry, mountain environment sustainability, resort community resilience, mountain infrastructure, sustainable resort design, resort operational technology, resort capital investment, sustainability, outdoor activity safety standards, community partnership programs, e-commerce, outdoor recreation climate strategies, outdoor recreation environmental impact, mountain community engagement, hospitality, digital guest engagement, mountain ecosystem protection, resort eco-innovation, sustainable energy use, outdoor activity innovation, climate impact reduction, guest experience, food and beverage, resort environmental impact assessments, outdoor activity sustainability standards, resort development, climate action, destination portfolio, adventure tourism, resort carbon footprint reduction, climate resilience planning, b2c, climate-friendly infrastructure, mountain community, sustainable tourism development, resort sustainability certifications, resort digital platforms, mountain ecosystem management, outdoor activity safety measures, climate impact mitigation strategies, services, seasonal activity planning, resort community development, mountain resort technology, climate adaptation in tourism, ski pass technology, resort operations, resort branding and marketing, resort infrastructure, mountain resort eco-design, safety and security, d2c, climate action programs, climate-conscious resort development, environmental impact reduction, climate change mitigation, resort services, resort amenities, resort infrastructure projects, fitness and recreational sports centers, mountain environment protection, resort environmental initiatives, mountain environment, employee culture, outdoor activities, climate action in tourism, resort infrastructure upgrades, mountain ecosystem health, mountain activity management, outdoor activity safety, hiking, sustainable infrastructure, sustainable resort practices, environmental services, real estate integration, resort safety and security, outdoor recreation services, ski resorts, heli-skiing, snowboarding, mountain adventures, skiable terrain, family-friendly, all-season activities, mountain hospitality, retail experiences, ski lift tickets, winter sports, summer activities, community engagement, trail running, snowshoeing, groomed slopes, terrain parks, expert skiing, beginner slopes, year-round destinations, lodging accommodations, live entertainment, mountain culture, olympic history, guided experiences, customer service excellence, sustainability initiatives, passholder benefits, interactive experiences, local cuisine, snowfall averages, mountain safety, unique landscapes, mountain events, team-building activities, scenic views, wildlife encounters, guided hiking, family bonding, vacation packages, b2b, non-profit, distribution, construction, renewables &amp; environment, facilities services, consumer internet, consumers, internet, information technology &amp; services, food &amp; beverages, consumer goods, nonprofit organization management</v>
          </cell>
          <cell r="J921" t="str">
            <v>Route 53, Outlook, Eloqua, Amazon AWS, Rackspace, Adobe Marketing Cloud, Mobile Friendly, Google Tag Manager, Qualtrics, Vimeo, Adobe TestAndTarget, Omniture (Adobe), Adobe Media Optimizer, Typekit, Workday Recruit, Pingdom, Hotjar, Remote, AI</v>
          </cell>
          <cell r="K921">
            <v>187500000</v>
          </cell>
          <cell r="L921" t="str">
            <v>Other</v>
          </cell>
          <cell r="M921">
            <v>187500000</v>
          </cell>
          <cell r="N921">
            <v>41640</v>
          </cell>
          <cell r="Q921" t="str">
            <v>Intrawest is a prominent resort and real estate development company based in Vancouver, British Columbia. Founded in 1973, it has grown to become one of North America's largest ski resort operators. The company initially focused on residential real estate, developing around 1,800 homes in various Canadian cities before expanding into commercial real estate in the early 1980s.
Intrawest made its first foray into the ski industry in 1986 with the purchase of Blackcomb Mountain. It later merged operations with Copper Mountain and Whistler Mountain, creating Whistler-Blackcomb, the largest ski resort in North America. The company also ventured into the vacation-club industry in 1993, offering members points for stays at its properties. Over the years, Intrawest has reorganized its operations to focus on resort management and real estate development, achieving significant financial success with revenues exceeding $1 billion in 2003. In 2017, the company was acquired by KSL Capital Partners and Henry Crown &amp; Company.</v>
          </cell>
          <cell r="R921">
            <v>1976</v>
          </cell>
        </row>
        <row r="922">
          <cell r="A922" t="str">
            <v>U.S. Securities and Exchange Commission</v>
          </cell>
          <cell r="B922">
            <v>0</v>
          </cell>
          <cell r="C922">
            <v>4000</v>
          </cell>
          <cell r="D922" t="str">
            <v>financial services</v>
          </cell>
          <cell r="E922" t="str">
            <v>http://www.sec.gov</v>
          </cell>
          <cell r="F922" t="str">
            <v>http://www.linkedin.com/company/secgov</v>
          </cell>
          <cell r="G922" t="str">
            <v>Washington</v>
          </cell>
          <cell r="H922" t="str">
            <v>District of Columbia</v>
          </cell>
          <cell r="I922" t="str">
            <v>federal government, compliance, financial services, clean technology, clean energy, agriculture, financial misconduct investigation, financial oversight, legal services, regulatory compliance, securities market data, market activity monitoring, securities filings database, securities laws, investment management, financial misconduct detection, securities law enforcement tools, regulatory reporting systems, market fairness tools, investor alerts, market integrity assurance, regulatory agency, regulatory compliance tools, public disclosure platform, securities market supervision, market monitoring, regulatory compliance software, regulatory reporting, financial transparency standards, securities law enforcement, market stability measures, market transparency initiatives, financial regulation technology, market transparency tools, market oversight, financial disclosures, regulatory enforcement, securities filings, securities and commodity contracts intermediation and brokerage, government, financial market oversight, market surveillance, securities industry, edgar system, financial system, regulatory data analysis, financial information, market stability, investor fraud prevention, market regulation, market transparency, market integrity, securities compliance monitoring, public investor resources, investor education resources, public company disclosures, risk management, rulemaking, public access to filings, public filings access, market regulation analytics, market activity analysis, financial law enforcement, rulemaking process, financial transparency, capital formation, public filings, public company filings, regulatory data systems, market surveillance systems, financial data transparency, investment advisers, market fairness, financial enforcement, financial oversight technology, investor protection, securities exchanges, investor confidence, investor education, market risk management, financial markets, investment, securities enforcement, securities enforcement actions, market misconduct detection, securities market, capital markets, securities regulation, edgar database, enforcement actions, financial compliance, securities law compliance, investor protection tools, securities industry regulation, cybersecurity, financial data analysis, financial reporting, regulatory framework, mutual funds, market regulation policies, compliance monitoring, market oversight technology, regulatory oversight, securities, transparency, fraud prevention, variable insurance products, black box regulation, financial literacy, insider trading, whistleblower program, data analysis, investment recommendations, financial tools, investment professionals, no-action letters, investment fraud, institutional investors, small business support, financial education, trading compliance, market manipulation, litigation releases, economic analysis, stakeholder engagement, financial instruments, investment strategies, diversity and inclusion, government regulations, public petitions, submission portals, interactive data, financial calculators, investing products, performance reports, financial guidelines, b2b, finance, legal, clean energy &amp; technology, environmental services, renewables &amp; environment, data analytics</v>
          </cell>
          <cell r="J922" t="str">
            <v>Akamai, Akamai DNS, Outlook, Microsoft Office 365, Cloudflare DNS, ElasticEmail, Gmail, Google Apps, CloudFlare Hosting, Salesforce, Salesforce Live Agent, Drupal, Mobile Friendly, Nginx, Google Tag Manager, Remote, AI, Salesforce Service Cloud, Proofpoint Targeted Attack Protection For SaaS, Tampa AS400 Inc, CaseMapÂ®</v>
          </cell>
          <cell r="O922">
            <v>4355000000</v>
          </cell>
          <cell r="Q922" t="str">
            <v>The Securities and Exchange Commission (SEC) is a federal agency established in 1934 to regulate the U.S. securities markets. Its primary mission is to protect investors, maintain fair and efficient markets, and facilitate capital formation. The SEC enforces federal securities laws to ensure transparency and accountability in the financial system.
To achieve its goals, the SEC provides various services, including investor protection through accurate financial reporting and fraud prevention. It oversees over 26,000 financial entities and monitors extensive securities trading activity. The agency also conducts regulatory enforcement actions against violations such as insider trading and accounting fraud. Additionally, the SEC requires public companies to submit regular financial disclosures and conducts examinations to ensure compliance with regulations.
The SEC is led by a team of Commissioners appointed by the President and operates through 12 regional offices across the country. Its broad authority allows it to adapt regulations to evolving market conditions and protect the integrity of the securities industry.</v>
          </cell>
          <cell r="R922">
            <v>1934</v>
          </cell>
        </row>
        <row r="923">
          <cell r="A923" t="str">
            <v>SunGard - now part of FIS</v>
          </cell>
          <cell r="B923">
            <v>0</v>
          </cell>
          <cell r="C923">
            <v>4400</v>
          </cell>
          <cell r="D923" t="str">
            <v>information technology &amp; services</v>
          </cell>
          <cell r="F923" t="str">
            <v>http://www.linkedin.com/company/sungard</v>
          </cell>
          <cell r="G923" t="str">
            <v>Wayne</v>
          </cell>
          <cell r="H923" t="str">
            <v>Pennsylvania</v>
          </cell>
          <cell r="I923" t="str">
            <v>cloud services, public sector, financial services, corporate treasury, k12 education, energy, technology, financial technology, cloud computing, enterprise software, enterprises, computer software, information technology &amp; services, b2b, finance technology</v>
          </cell>
          <cell r="J923" t="str">
            <v>Akamai, Salesforce, Outlook, ServiceNow, Marketo, Microsoft Office 365, Amazon SES, Active Campaign, Dropbox, Nginx, Google Dynamic Remarketing, Facebook Custom Audiences, Google Font API, Workday Recruit, Linkedin Marketing Solutions, ON24, DoubleClick Conversion, CrazyEgg, SOASTA, Lotame, Google Plus, ASP.NET, Bizible, Facebook Login (Connect), Bing Ads, Apache, SiteCore, Google Tag Manager, DoubleClick, Wistia, Google Analytics, Facebook Widget, Mobile Friendly, Linkedin Widget, Hotjar, The Trade Desk, Bootstrap Framework, DoubleClick Floodlight, Google Maps, reCAPTCHA, Google Play, Linkedin Login, New Relic, Google AdWords Conversion</v>
          </cell>
          <cell r="Q923" t="str">
            <v>SunGard, now part of FIS, is a prominent provider of financial software and technology services. Founded in 1983 and based in Wayne, Pennsylvania, the company specializes in risk management, trading, asset management, and disaster recovery solutions. Before its acquisition by FIS in 2015, SunGard generated $2.8 billion in annual revenue and employed 13,000 people.
Following the acquisition, FIS expanded its offerings and market reach, integrating SunGard's solutions to serve a diverse range of clients, including banks, asset managers, insurance companies, and public sector organizations. SunGard's products include risk management and trading systems, asset management solutions, disaster recovery services, and retirement plan recordkeeping systems. This integration allows FIS to provide comprehensive financial technology solutions across various sectors, enhancing client relationships and service capabilities.</v>
          </cell>
          <cell r="R923">
            <v>1968</v>
          </cell>
        </row>
        <row r="924">
          <cell r="A924" t="str">
            <v>Erie Insurance Group</v>
          </cell>
          <cell r="B924">
            <v>0</v>
          </cell>
          <cell r="C924">
            <v>6800</v>
          </cell>
          <cell r="D924" t="str">
            <v>insurance</v>
          </cell>
          <cell r="E924" t="str">
            <v>http://www.erieinsurance.com</v>
          </cell>
          <cell r="F924" t="str">
            <v>http://www.linkedin.com/company/erie-insurance-group</v>
          </cell>
          <cell r="G924" t="str">
            <v>Erie</v>
          </cell>
          <cell r="H924" t="str">
            <v>Pennsylvania</v>
          </cell>
          <cell r="I924" t="str">
            <v>auto insurance, business insurance, life insurance, home insurance, specialty insurers, finance, insurance stability ranking, insurance legacy, insurance community, home coverage, insurance coverage, insurance financial ratings, insurance network, insurance solutions, insurance growth, insurance community programs, insurance products, insurance claims, insurance product diversity, insurance, insurance support, insurance quotes, property and casualty, financial services, homeowners insurance, insurance stability, insurance services, insurance market, financial strength, direct insurance (except life, health, and medical) carriers, community involvement, insurance discounts, insurance innovation division, b2c, insurance policies, insurance market capitalization, insurance regional coverage, independent agents, insurance innovation, insurance company, reciprocal insurer, auto coverage, risk management, insurance corporate values, services, commercial insurance, community-oriented culture, customer service, independent insurance agents, motorcycle insurance, boat insurance, recreational vehicle insurance, classic car insurance, collectible auto insurance, renters insurance, mobile home insurance, flood insurance, identity theft insurance, personal valuables insurance, long-term care insurance, medicare supplement insurance, personal umbrella insurance, workers compensation insurance, restaurant insurance, risk control services, roadside assistance, claims assistance, online account management, policy management, premium payments, agent support, discounts on insurance, multi-policy discount, safe driving discount, accident forgiveness, diminishing deductible, emergency services coverage, recreational vehicle coverage, rv insurance, travel trailer insurance, personal watercraft insurance, property liability coverage, physical damage coverage, comprehensive coverage, collision coverage, medical payments for injuries, auto glass repair, pet injury coverage, rental car insurance, business auto insurance, wholesaler insurance, agent referral program, satisfaction guarantees, b2b</v>
          </cell>
          <cell r="J924" t="str">
            <v>AT&amp;T DNS, UltraDns, Mimecast, Microsoft Office 365, Taboola Newsroom, The Trade Desk, SuccessFactors (SAP), Slack, Google Play, SiteCore, Mobile Friendly, ASP.NET, Google Tag Manager, Google Font API, Facebook Custom Audiences, Google Maps (Non Paid Users), Nginx, DoubleClick, Google Maps, Confirmit, Amazon Associates, Remote, Guidewire ClaimCenter, Guidewire, AWS SDK for JavaScript, AWS Trusted Advisor, Microsoft Azure Monitor, Google Cloud Platform, Terraform, Python, Bash, Microsoft PowerShell, Prometheus, Grafana, Amazon CloudWatch, Datadog, SAP, ChatGPT, Fusion ERP Analytics, Microsoft Excel, Microsoft Power Automate, SAS Enterprise Guide, R, Majesco, NTENT, Google Cloud Security Command Center, .NET, Micro, Automic Automation, Adition Technologies - Advertisers, Amazon S3 Glacier, Cisco DNA Center, Gem, F5 BIG-IP, AWS VPN, C#, DotNetNuke, React, FlipHTML5, CSS, Javascript, AWS Analytics, LexisNexis, TSYS, Buffer, Act!, Bluebeam, Procore, Microsoft PowerPoint, Rise</v>
          </cell>
          <cell r="O924">
            <v>4067258000</v>
          </cell>
          <cell r="Q924" t="str">
            <v>Erie Insurance Group is a Fortune 500 property and casualty insurance company founded in 1925 in Erie, Pennsylvania. It operates as a reciprocal insurer, managed by Erie Indemnity Company, and employs over 7,000 people. The company serves 12 states and the District of Columbia, maintaining more than 7 million active policies through a network of over 14,000 independent insurance agents.
Erie offers a variety of insurance products, including auto, home, business, and life insurance. It has a strong focus on customer service, which is reflected in its tagline "Above all in sERvIcE." The company has a history of innovation, introducing policies that have influenced industry standards. Erie emphasizes principles of honesty, decency, service, and affordability, and supports innovation through Erie Strategic Ventures. With strong financials, Erie continues to grow and expand its reach across the United States.</v>
          </cell>
          <cell r="R924">
            <v>1925</v>
          </cell>
        </row>
        <row r="925">
          <cell r="A925" t="str">
            <v>Hugo</v>
          </cell>
          <cell r="B925">
            <v>0</v>
          </cell>
          <cell r="C925">
            <v>4500</v>
          </cell>
          <cell r="D925" t="str">
            <v>information technology &amp; services</v>
          </cell>
          <cell r="E925" t="str">
            <v>http://www.hugoinc.com</v>
          </cell>
          <cell r="F925" t="str">
            <v>http://www.linkedin.com/company/hugo-africa</v>
          </cell>
          <cell r="G925" t="str">
            <v>Chicago</v>
          </cell>
          <cell r="H925" t="str">
            <v>Illinois</v>
          </cell>
          <cell r="I925" t="str">
            <v>startups, omnichannel customer support, lead generation, offshoring, data entry, process optimization, outsourcing, customer acquisition, customer experience, content moderation, data annotation, it services &amp; it consulting, telecommunications, multichannel communication, multichannel support, remote workforce, rapid deployment, fintech, security and data privacy, demand flexibility in staffing, multilingual customer support, agent management, employee training, call center, fast team deployment, support for startups and enterprises, e-commerce, operational efficiency, highly skilled talent, saas, flexible contracts, cost reduction, support scalability, media, services, quality assurance, performance metrics, talent acquisition, retail, technology integration, demand-adaptive resourcing, customer support, multilingual customer service, long-term support teams, support in multiple languages, fraud detection, long-term team stability, security protocols, client-specific training, scalable support teams, technology, long-term partnership building, employee retention, bpo, healthtech, african talent development, management consulting services, remote agents, security and compliance, remote talent sourcing, industry-specific support, knowledge base development, professional services, support quality assurance, legal, b2b, training and onboarding, customer engagement, performance monitoring, ai-driven workflows, d2c, knowledge management, gaming, continuous improvement, ai workflows, performance monitoring tools, scalable support, customer service, support automation, employee retention strategies, talent sourcing, seasonal surges support, diverse industry support, digital and ai solutions, cost efficiency, demand flexibility, client-centric approach, client-centric solutions, customer satisfaction, african talent, digital transformation, seasonal support, rapid team deployment, industry recognition, multilingual support, live chat support, email support, digital operations, back office support, trust and safety, ai and ml model training, scalability, 24/7 availability, kpi tracking, e-commerce support, claims processing, appointment scheduling, market intelligence, user account management, vendor onboarding, content updates, performance coaching, training programs, complex query resolution, adaptive coverage, customer loyalty, data processing, crm management, international support, business continuity, tech support, social media integration, sla compliance, employee onboarding, interview scheduling, quality control, business performance, risk mitigation, human expertise, customer feedback analysis, sales support, platform integration, proactive customer service, healthcare, edtech, telecom, industry_recognition, remote_agents, ai_workflows, demand_flexibility, multilingual_support, rapid_deployment, long_term_stability, employee_retention, security_compliance, support_scalability, seasonal_support, marketing &amp; advertising, sales, information technology &amp; services, finance technology, financial services, consumer internet, consumers, internet, computer software, computer &amp; network security, professional training &amp; coaching, games, health care, health, wellness &amp; fitness, hospital &amp; health care, e-learning, education, education management</v>
          </cell>
          <cell r="J925" t="str">
            <v>DigitalOcean, Gmail, Google Apps, Amazon AWS, Greenhouse.io, Slack, Hubspot, New Relic, Mobile Friendly, Google Tag Manager, Shutterstock, Nginx, WordPress.org, YouTube, NetSuite, PowerBI Tiles, Zoho, Kubernetes, Docker, Tableau, Power BI Documenter, NICE, Verint, Calabrio ONE, Monday.com, ezFlow for Google Docs for G Suite, Node.js, Express, React, Apollo, LinkedIn Sales Navigator, Python, SQL, dbt, Airflow, Prefect, Google Cloud Workflows, Google Cloud BigQuery, Terraform, Git, GitHub, GitHub Actions</v>
          </cell>
          <cell r="O925">
            <v>220100000</v>
          </cell>
          <cell r="Q925" t="str">
            <v>Hugo Inc., also known as Hugo Technologies, Inc., is a business process outsourcing (BPO) provider that focuses on customer support, technical support, data and AI operations, and community management. The company connects skilled African talent to global tech, media, e-commerce, fintech, and SaaS companies. Hugo emphasizes training and upskilling, aiming to capture a share of the growing BPO market.
Hugo offers a range of services, including omnichannel customer support, data processing for AI/ML models, and trust and safety solutions. Their unique approach combines human expertise with AI tools to create efficient "super agents." The company operates 24/7/365, supports multiple languages, and has a strong commitment to flexibility and scalability. With a workforce of 1,001-5,000 employees and an estimated revenue of $50-100 million, Hugo has been recognized as the fastest-growing BPO company in 2024 and 2025.</v>
          </cell>
          <cell r="R925">
            <v>2017</v>
          </cell>
        </row>
        <row r="926">
          <cell r="A926" t="str">
            <v>Networks Connect</v>
          </cell>
          <cell r="B926">
            <v>0</v>
          </cell>
          <cell r="C926">
            <v>4800</v>
          </cell>
          <cell r="D926" t="str">
            <v>staffing &amp; recruiting</v>
          </cell>
          <cell r="E926" t="str">
            <v>http://www.networks-connect.com</v>
          </cell>
          <cell r="F926" t="str">
            <v>http://www.linkedin.com/company/networks-connect-llc</v>
          </cell>
          <cell r="G926" t="str">
            <v>Indianapolis</v>
          </cell>
          <cell r="H926" t="str">
            <v>Indiana</v>
          </cell>
          <cell r="I926" t="str">
            <v>staffing, supply chain, customer service, hospital, information technology, him, revenue integrity, certified nursing assistant, insurance, billing collections, patient access, direct hire, construction, manufacturing, temporary to hire, underwriting, architecture, accounting finance, healthcare, call center, healthcare professionals, rehab, civil engineering, human resources, processing, physician practice, medical coding, recruiting, data entry, nursing home, contract placement, engineering, nurses, revenue cycle, specialty practice, healthcare staffing support, healthcare workforce, permanent placement, healthcare staffing professionals, healthcare staffing agency, medical coding specialists, healthcare staffing specialists, healthcare staffing, clinical professionals, healthcare solutions, healthcare staffing company, allied health professionals, staffing solutions, medical billing collections, healthcare recruitment, recruitment process, clinical staffing, services, staffing agency, healthcare staffing recruitment, denial management, health information management, healthcare staffing partners, healthcare staffing expertise, medical professionals, healthcare staffing solutions, revenue cycle management, nurse practitioners, healthcare talent, healthcare industry focus, healthcare staffing network, healthcare industry, healthcare staffing services, healthcare jobs, healthcare employment, physician assistants, screening process, clinical leadership, temporary staffing, clinical documentation management, patient registration, healthcare operational excellence, healthcare staffing firm, offices of all other health practitioners, healthcare staffing process, government, healthcare workforce solutions, healthcare staffing platform, medical staffing, healthcare providers, contract staffing, data management, medical billing, healthcare staffing solutions provider, clinical roles, b2b, healthcare compliance, client partnership, managed care analytics, talent acquisition, recruitment, medical assistants, revenue cycle leadership, prn nursing, hospital staffing, specialty nursing, financial services staffing, insurance staffing, professional staffing, healthcare recruiting, licensed practical nurses, certified nursing assistants, patient care staffing, emergency medical staffing, clinical support, scheduling solutions, credentialing, background checks, office operations staffing, recruitment services, human resources support, employment services, job placement, job boards, candidate screening, flexible staffing, community healthcare, temp-to-hire staffing, remote staffing, industry insights, customer service staffing, financial expertise, staffing coverage, job opportunities, job flexibility, workforce planning, specialty practice staffing, medical billing staffing, career placement, finance, mechanical or industrial engineering, health care, health, wellness &amp; fitness, hospital &amp; health care, staffing &amp; recruiting, financial services</v>
          </cell>
          <cell r="J926" t="str">
            <v>Outlook, GoDaddy Hosting, Amazon AWS, reCAPTCHA, WordPress.org, Linkedin Marketing Solutions, Mobile Friendly, Google Tag Manager, Apache, AI</v>
          </cell>
          <cell r="Q926" t="str">
            <v>Networks Connect is a staffing and recruiting firm based in Indianapolis, Indiana, specializing in talent acquisition for the healthcare, insurance, financial services, and revenue cycle management sectors. Founded in 2019, the company employs between 11 and 50 professionals and generates approximately $30.2 million in revenue. With a commitment to connecting talent to opportunities, Networks Connect operates 24/7 and has a network of over 4,500 employed professionals.
The firm offers a range of staffing solutions, including short-term and long-term contracts, temporary-to-hire, and direct-hire placements. Their services cover various roles in healthcare, business, and technical fields, ensuring a tailored approach to meet client needs. Networks Connect emphasizes a people-first strategy, providing hands-on training and managing the full recruitment process to enhance workforce acquisition for industry-leading employers. The leadership team includes President Christopher Madden, Vice President of Operations Dennis McCall, and Controller Shelly Wood.</v>
          </cell>
          <cell r="R926">
            <v>2019</v>
          </cell>
        </row>
        <row r="927">
          <cell r="A927" t="str">
            <v>Service Corporation International</v>
          </cell>
          <cell r="B927">
            <v>0</v>
          </cell>
          <cell r="C927">
            <v>25000</v>
          </cell>
          <cell r="D927" t="str">
            <v>individual &amp; family services</v>
          </cell>
          <cell r="E927" t="str">
            <v>http://www.sci-corp.com</v>
          </cell>
          <cell r="F927" t="str">
            <v>http://www.linkedin.com/company/scicorp</v>
          </cell>
          <cell r="G927" t="str">
            <v>Houston</v>
          </cell>
          <cell r="H927" t="str">
            <v>Texas</v>
          </cell>
          <cell r="I927" t="str">
            <v>sales, funeral, cemetery, preplanning, deathcare, cremation, insurance, other consumer services, consumer discretionary, funeral arrangements, cemetery services, funeral services &amp; cemeteries, memorial products, funeral home operations, funeral services, funeral homes and funeral services, cremation services, funeral service solutions, funeral service network, funeral service company, memorialization, funeral brands, b2c, funeral transportation, funeral service infrastructure, funeral merchandise, funeral service industry, deathcare industry, crematoria, funeral service provider, funeral and cemetery operations, memorialization products, interment rights, cremation products, funeral service brands, funeral planning, end-of-life services, funeral service market, funeral service products, funeral service organization, funeral service providers, funeral facilities, funeral service companies, funeral service locations, operational efficiency, services</v>
          </cell>
          <cell r="J927" t="str">
            <v>Cloudflare DNS, CloudFlare Hosting, Remote, Microsoft Office, Workday, Gem, Zscaler ZTNA, Deltek ComputerEase, GitKraken, FRAC Pumps, Tor, AMP, WebOffice, Microsoft PowerPoint, Salesforce CRM Analytics, Oracle Cloud, Act!, Salesforce, Smartsheet, ServiceNow Configuration Management Database, Apache Atlas, OpenProject, Visio, Microsoft Word, Microsoft Excel, Webex, Kofax Capture, Ivanti Neurons for Discovery, Oracle Analytics Cloud, Microsoft Outlook, Cascade CMS, Outlook, Backblaze Computer Backup, Revel iPad POS, Azure Virtual Machine Scale Sets, OpenText RightFax, UPS, Apple iPad, Google Docs, Adobe, InVision, Advanced Solutions International (ASi), SAP, , Google AdWords Conversion, ShoreTel Sky Communicator, Brocade Switches, Workday Peakon Employee Voice, Taleo Applicant Tracking Systems (ATS), YourMembership, Excel4Apps, Secured MVC Forum on Windows 2012 R2, OneTrust Tech Risk &amp; Compliance, Meta Ads Manager, Google Ads, Snow, SQL, Eyefinity OfficeMate, Citrix, CAT, Drone, Security, SS&amp;C, TSYS, UltraEdit, Microsoft Windows Server 2012, SharePoint, Airtable, Coupa, .NET, Canva, Microsoft Project, Microsoft Visio, PowerBI Tiles, Front, ROOM, Canon Multifunction Copiers, Canon Printers, NEC, AWS Database Migration Service, Facebook, Oracle GRC, Bing, YouTube, DocuSign, Mitel, Harmony Email &amp; Collaboration, AT Internet, Delivra, Ning, Absorb LMS, Google Analytics, Google Search Console, NTENT, Adobe Photoshop, Power BI Documenter, FOUNDATION, SysTools VBA Password Recovery, Micro, Board, Juniper Networks NetScreen Series, Quip, Intent Media, Canopy, Air, Infor CloudSuite Customer Relationship Management (CRM), GEP, Barracuda MSP</v>
          </cell>
          <cell r="K927">
            <v>3825000000</v>
          </cell>
          <cell r="L927" t="str">
            <v>Debt Financing</v>
          </cell>
          <cell r="M927">
            <v>2175000000</v>
          </cell>
          <cell r="N927">
            <v>44927</v>
          </cell>
          <cell r="O927">
            <v>4309234000</v>
          </cell>
          <cell r="Q927" t="str">
            <v>Service Corporation International (SCI) is North America's largest provider of funeral, cemetery, and cremation services, based in Houston, Texas. Founded in 1962, SCI has expanded to operate over 1,900 locations across 44 U.S. states, eight Canadian provinces, the District of Columbia, and Puerto Rico. The company is committed to honoring personal stories through its core values of Respect, Integrity, Service Excellence, and Enduring Relationships.
SCI offers a wide range of deathcare products and services, including funeral arrangements, cemetery operations, and cremation services. The company assists more than 450,000 families each year, providing full-spectrum support from traditional funerals to memorial tributes. SCI is dedicated to maintaining ethical standards, supporting its associates, and engaging with the community while caring for the environment.</v>
          </cell>
          <cell r="R927">
            <v>1962</v>
          </cell>
        </row>
        <row r="928">
          <cell r="A928" t="str">
            <v>Kamps Pallets</v>
          </cell>
          <cell r="B928">
            <v>0</v>
          </cell>
          <cell r="C928">
            <v>4300</v>
          </cell>
          <cell r="D928" t="str">
            <v>packaging &amp; containers</v>
          </cell>
          <cell r="E928" t="str">
            <v>http://www.kampspallets.com</v>
          </cell>
          <cell r="F928" t="str">
            <v>http://www.linkedin.com/company/kamps-pallets</v>
          </cell>
          <cell r="G928" t="str">
            <v>Grand Rapids</v>
          </cell>
          <cell r="H928" t="str">
            <v>Michigan</v>
          </cell>
          <cell r="I928" t="str">
            <v>remanufactured pallets, pallet rental, new pallets, container management, shredding services, pallets, bark &amp; mulch, corrugated pallets, buy pallets, boxes crates, boxes amp crates, packaging &amp; containers manufacturing, pallet recycling technology, pallet quality assurance, e-commerce, services, pallet lifecycle management, pallet management technology, pallet industry, pallet services, pallet environmental responsibility, pallet environmental reporting, pallet innovation, recycled pallets, pallet repair services, distribution, heat-treated export pallets, b2b, pallet sourcing solutions, pallet supply chain management, manufacturing, pallet quality control, pallet inventory, pallet sourcing strategies, pallet environmental impact reduction, pallet cost reduction, pallet solutions, pallet company, pallet compliance, pallet distribution, pallet cost savings, pallet environmental impact assessment, pallet sustainability reporting, pallet recycling innovations, total pallet management, pallet sustainability metrics, pallet supply chain efficiency, pallet program, pallet sustainability, pallet data analytics tools, pallet management software, supply chain solutions, pallet logistics, sustainable pallets, pallet tracking systems, custom pallet design, pallet processing, pallet manufacturer, custom pallets, heat-treated pallets, pallet supplier, pallet management solutions, pallet management, pallet environmental sustainability, consulting, pallet logistics solutions, pallet lifecycle, pallet lifecycle optimization, pallet remanufacturing, pallet lifecycle services, pallet operations, pallet logistics management, pallet environmental impact, pallet solutions provider, pallet cost savings programs, pallet network, pallet recycling programs, pallet provider, pallet logistics network, pallet sourcing, pallet logistics optimization, wood pallets, pallet sustainability initiatives, pallet quality, pallet recycling, pallet manufacturing equipment, retail, pallet supply chain optimization, pallet inventory management, pallet logistics services, pallet custom design, government, pallet data analytics, logistics, pallet supply chain, wood container and pallet manufacturing, inventory management, pallet supply, pallet buy and sell, pallet remanufacture, pallet repair, pallet data-driven operations, pallet data-driven decision making, pallet inventory control, pallet safety compliance, pallet remanufacturing process, pallet recycling services, pallet service provider, pallet manufacturing, pallet export compliance, pallet safety standards, pallet safety, total pallet management (tpm), comprehensive pallet life-cycle services (cpls), manufactured pallets, ispm-15 heat-treated pallets, protective packaging, custom packaging solutions, shipping boxes, wooden shipping crates, cushionwood, colored mulch, bark products, pallet purchase programs, pallet pickup services, on-demand pallet pickup, drop trailer program, pallet sorting services, pallet resale, pallet disposal, environmental sustainability, supply chain optimization, cost savings, carbon footprint reduction, pallet asset recovery, customized pallet solutions, transport logistics, nationwide pallet supplier, pallet standardization, reconditioned pallets, material handling, pallet count reporting, waste diversion, supply chain transparency, remote pallet management, data-driven insights, sustainability reporting, warehouse efficiency, pallet asset tracking, pallet inventory replenishment, circular economy practices, business sustainability strategies, custom pallet programs, shipping, logistics &amp; supply chain, consumer internet, consumers, internet, information technology &amp; services, mechanical or industrial engineering</v>
          </cell>
          <cell r="J928" t="str">
            <v>Outlook, Microsoft Office 365, Amazon AWS, WP Engine, Slack, Vimeo, CallRail, Gravity Forms, DoubleClick, Google Tag Manager, WordPress.org, YouTube, Bing Ads, reCAPTCHA, Mobile Friendly, Remote, K3s, Python, CONTROL, AWS Database Migration Service, PowerBI Tiles, Workday, Microsoft Dynamics GP, Sage Intacct, Fusion ERP Analytics, TypeScript, C#, .NET, OpenCV, TensorFlow, PyTorch, Olo, Docker, Kubernetes, Rancher Labs, Microsoft Azure Monitor, AWS Trusted Advisor, IBM ILOG CPLEX Optimization Studio, PostgreSQL, Microsoft SQL Server Reporting Services, Grafana, Prometheus, OpenTelemetry, Azure Devops, Git, Bevywise MQTT Broker, Microsoft Teams</v>
          </cell>
          <cell r="O928">
            <v>158432000</v>
          </cell>
          <cell r="P928">
            <v>1</v>
          </cell>
          <cell r="Q928" t="str">
            <v>Kamps Pallets (Kamps Inc.) is a prominent supplier of wooden pallets and pallet recycling services in the United States. Founded in 1973 and based in Grand Rapids, Michigan, the company operates over 400 locations nationwide, including more than 50 manufacturing and recycling facilities. Kamps specializes in manufacturing, reconditioning, and recycling pallets, processing over two million pallets each month and offering more than 2,500 pallet types.
The company provides a wide range of products and services, including custom-designed new pallets, recycled and remanufactured pallets, heat-treated pallets for international shipping, and various packaging solutions. Kamps also offers comprehensive pallet management services, including repair and return programs, managed inventory, and transportation management. With a focus on sustainability and innovation, Kamps serves industries such as automotive, retail, grocery, and logistics, delivering tailored solutions to nearly 2,000 customers across the country.</v>
          </cell>
          <cell r="R928">
            <v>1973</v>
          </cell>
        </row>
        <row r="929">
          <cell r="A929" t="str">
            <v>Yellowstone Landscape</v>
          </cell>
          <cell r="B929">
            <v>0</v>
          </cell>
          <cell r="C929">
            <v>7500</v>
          </cell>
          <cell r="D929" t="str">
            <v>facilities services</v>
          </cell>
          <cell r="E929" t="str">
            <v>http://www.yellowstonelandscape.com</v>
          </cell>
          <cell r="F929" t="str">
            <v>http://www.linkedin.com/company/yellowstone-landscape</v>
          </cell>
          <cell r="G929" t="str">
            <v>Bunnell</v>
          </cell>
          <cell r="H929" t="str">
            <v>Florida</v>
          </cell>
          <cell r="I929" t="str">
            <v>landscape maintenance, landscape enhancement, irrigation installation &amp; repair, sports field maintenance, snow &amp; ice management, landscape design, tree care, landscape insallation, landscaping services, landscape workforce training, landscape industry awards, landscape services, sustainable landscaping, client relationships, outdoor maintenance, water management, private equity landscaping, landscape project management, industry leader, interior landscaping, full-service landscaping, property management, snow removal, water conservation, landscape construction, property beautification, landscape industry technology, construction, sports turf care, multi-state operations, horticulture, client-focused, environmental sustainability, landscape technology, landscaping, landscape safety, landscape rebranding, industry standards, landscape equipment, irrigation systems, green practices, interior plants, landscape installation, landscape management software, industry consolidation, landscape enhancements, commercial landscape, commercial landscaping, commercial tree care, irrigation management, ice management, interiorscapes, community associations, commercial properties, public infrastructure, national accounts, arboriculture services, tree pruning, stump grinding, tree removal, plant health care, commercial lawn care, landscape aesthetics, maintenance scheduling, pest management, planting services, landscape consulting, site analysis, environmental aesthetics, hardscaping, softscaping, seasonal plantings, soil health management, fertilization services, green space management, customer engagement, project management, thermal imaging for irrigation, commercial grounds care, exterior plant design, professional landscaping, landscape restoration, irrigation audits, emergency snow services, year-round landscape services, vendor management, commercial landscape solutions, quality assurance in landscaping, b2b, facilities services, enterprise software, enterprises, computer software, information technology &amp; services, farming, agriculture, productivity</v>
          </cell>
          <cell r="J929" t="str">
            <v>Outlook, Microsoft Office 365, Amazon AWS, Sendgrid, React, Hubspot, Slack, Facebook Widget, Linkedin Login, Google Tag Manager, Facebook Login (Connect), Google Maps (Non Paid Users), Linkedin Widget, Google Maps, Google Analytics, Mobile Friendly, Nginx, Remote, Circle, Quip, Truckstop Load Board, GAS, Apple, Salesforce, Drip, Snow, Snowplow, Cloudflare Rocket Loader, Oracle General Ledger, Google Drive, Pipedrive, Microsoft Excel, Microsoft Office, CAT, Tor, Front, Excel4Apps, Xledger, poly, Adobe Photoshop, BASE, UKG</v>
          </cell>
          <cell r="L929" t="str">
            <v>Other</v>
          </cell>
          <cell r="N929">
            <v>45627</v>
          </cell>
          <cell r="O929">
            <v>579000000</v>
          </cell>
          <cell r="Q929" t="str">
            <v>Yellowstone Landscape is a prominent full-service commercial landscaping company based in Bunnell, Florida. Founded in 2008, it has grown to become one of the largest organizations in the green industry, employing around 6,000 people and generating over $1 billion in revenue. The company serves more than 5,000 client properties across the U.S., with operations in states including North Carolina, South Carolina, Georgia, Florida, Texas, New Mexico, Arizona, and Nevada.
The company offers a wide range of landscaping services tailored to various markets, including commercial, corporate, municipal, hospitality, and multi-family sectors. Their services encompass landscape design and installation, ongoing maintenance, tree care, and snow and ice management. Yellowstone emphasizes sustainability and environmental stewardship through practices like integrated pest management, innovative irrigation, and the use of drought-tolerant plants. With a focus on proactive communication and client partnerships, Yellowstone Landscape aims to enhance property values and deliver professional results.</v>
          </cell>
          <cell r="R929">
            <v>2008</v>
          </cell>
        </row>
        <row r="930">
          <cell r="A930" t="str">
            <v>Elwood Staffing Services, Inc.</v>
          </cell>
          <cell r="B930">
            <v>0</v>
          </cell>
          <cell r="C930">
            <v>4200</v>
          </cell>
          <cell r="D930" t="str">
            <v>staffing &amp; recruiting</v>
          </cell>
          <cell r="E930" t="str">
            <v>http://www.elwoodstaffing.com</v>
          </cell>
          <cell r="F930" t="str">
            <v>http://www.linkedin.com/company/elwood-staffing-services-inc-</v>
          </cell>
          <cell r="G930" t="str">
            <v>Columbus</v>
          </cell>
          <cell r="H930" t="str">
            <v>Indiana</v>
          </cell>
          <cell r="I930" t="str">
            <v>automotive, warehouse distribution, oil amp gas, customer service, engineering, manufacturing amp production, construction, oil gas, administrative amp clerical, skilled trades, manufacturing production, professional search, warehouse amp distribution, information technology, administrative clerical, temporary help services, staffing process automation, industry sectors, candidate screening, talent matching, manufacturing, client services, assessment tools, staffing and recruiting, client-specific staffing solutions, employment verification, job matching algorithms, workforce optimization, recruitment services, services, client partnerships, hr analytics, candidate assessment tools, employee screening tools, staffing software, talent sourcing, industry-specific staffing, candidate database, data-driven matching, professional staffing, employee screening, skilled trades staffing, staffing solutions, permanent placement, job placement, managed service provider, employee benefits, staffing industry awards, data analytics, workforce analytics, talent management, distribution, talent management systems, industry vertical expertise, temporary staffing, workforce intelligence, industry recognition, employment agency, job opportunities, employment solutions, b2b, workforce planning, staffing industry, pre-employment testing, candidate engagement platforms, talent acquisition, candidate assessment, staffing firm, construction and real estate, industry expertise, staffing agency, staffing compliance, workforce data insights, talent sourcing platforms, staffing technology, workforce management, recruitment technology, candidate evaluation, recruitment analytics, employment services, employee retention strategies, temporary employment, hiring options, contract staffing, direct hire, professional recruiting, skill trades staffing, general staffing, administrative staffing, customer service staffing, logistics staffing, manufacturing staffing, medical coverage, 401(k) plan, disability insurance, holiday pay, employee engagement, training programs, resume tips, job seeker resources, online application, w-2 access, unadvertised opportunities, skill enhancement, temp-to-hire, payrolling services, retail staffing, telemedicine benefits, annual salary, job search tools, safety programs, employment options, job seeker faqs, industry specialization, employee perks, temporary-to-permanent positions, work-life balance, employee referral program, cultural fit, project staffing, human resource solutions, economic adaptability, construction &amp; real estate, staffing &amp; recruiting, mechanical or industrial engineering, employment agencies, professional services</v>
          </cell>
          <cell r="J930" t="str">
            <v>Constant Contact, Outlook, Sendgrid, Amazon AWS, Microsoft Office 365, The Trade Desk, Slack, Nginx, Google Analytics, Facebook Widget, Facebook Login (Connect), Google Tag Manager, Google Maps, Facebook Custom Audiences, Apache, reCAPTCHA, Cedexis Radar, Google Maps (Non Paid Users), Google AdSense, Vimeo, Ubuntu, Adobe Media Optimizer, DoubleClick, Google Font API, UltiPro, WordPress.org, Gravity Forms, Mobile Friendly, Circle, AI, Remote</v>
          </cell>
          <cell r="L930" t="str">
            <v>Merger / Acquisition</v>
          </cell>
          <cell r="M930">
            <v>0</v>
          </cell>
          <cell r="N930">
            <v>44986</v>
          </cell>
          <cell r="O930">
            <v>659600000</v>
          </cell>
          <cell r="P930">
            <v>9</v>
          </cell>
          <cell r="Q930" t="str">
            <v>Elwood Staffing Services, Inc. is a staffing and recruiting firm based in Columbus, Indiana, founded in 1980. The company specializes in talent-based solutions and offers comprehensive support throughout the employment lifecycle, from attraction to retention. With approximately 3,826 employees and annual revenue of around $418.7 million, Elwood Staffing operates offices across the United States.
The firm provides a wide range of staffing solutions, including temporary, temp-to-hire, and direct hire services. Its divisions, such as Elwood ProfessionalÂ® and Elwood Skill Staff&lt;sup&gt;SM&lt;/sup&gt;, focus on professional search and skilled trades staffing. Elwood also offers services like on-site partnerships, managed service provider programs, recruitment process outsourcing, and various screening and testing services. The company serves multiple industries, including administrative, automotive, construction, engineering, information technology, and manufacturing. Recognized as one of the largest staffing firms in the U.S. and globally, Elwood has received accolades for its staffing services from Forbes.</v>
          </cell>
          <cell r="R930">
            <v>1980</v>
          </cell>
        </row>
        <row r="931">
          <cell r="A931" t="str">
            <v>Fort Dearborn Company</v>
          </cell>
          <cell r="B931">
            <v>0</v>
          </cell>
          <cell r="C931">
            <v>3000</v>
          </cell>
          <cell r="D931" t="str">
            <v>printing</v>
          </cell>
          <cell r="E931" t="str">
            <v>http://www.fortdearborn.com</v>
          </cell>
          <cell r="F931" t="str">
            <v>http://www.linkedin.com/company/fort-dearborn-company</v>
          </cell>
          <cell r="G931" t="str">
            <v>Elk Grove Village</v>
          </cell>
          <cell r="H931" t="str">
            <v>Illinois</v>
          </cell>
          <cell r="I931" t="str">
            <v>cut amp stack labels, cut stack labels, pressure sensitive labels, rollfed labels, shrink sleeve labels, printing services, label industry leader, print technologies, label application equipment, label custom printing, label logistics optimization, technical capabilities, label industry, label material science, label industry standards, label manufacturing process innovation, brand packaging, roll-to-roll printing, label printing, label customer service, heat shrink sleeve labels, label distribution, label machinery, shrink film tube technology, label regional facilities, label sustainability innovations, inventory management, label r&amp;d, label process automation, label compliance testing, label design innovation, label materials, label client base, food and beverage packaging labels, label quality assurance, label sustainability practices, label application, advanced print technology, multi-technology label solutions, services, label logistics, patented seaming process, pressure-sensitive label technology, label manufacturing technology, label markets, label quality, custom labels, packaging machinery, label client, label high-speed printing, label technology patents, advanced print technologies, private label packaging, label engineering, label branding, label durability testing, label services, packaging machinery integration, merger with mcc, shrink-sleeve labels, shrink-sleeve manufacturing, patented technology, food and beverage labels, label quality control, food storage packaging, custom packaging labels, label sustainability, label quality control systems, north american manufacturer, label innovation, label application automation, label patents, retail, label design for retail, label supply, label product development, label manufacturing process, label technology, label automation, label solutions provider, custom label design, regulatory compliance, roll-fed labels, label supply chain, paper bag and coated and treated paper manufacturing, product design, label environmental impact, label durability, pressure-sensitive adhesive formulations, label digital printing, label design, label technical expertise, private label branding, label printing on shrink film, transportation &amp; logistics, private label, label supply chain management, label customization, label solutions, high-impact decorative labels, label manufacturing patents, seaming process, label product engineering, label seam reduction technology, label machinery patents, private label retail, label manufacturing, label design software, label product innovation, label technical support, label branding solutions, industrial labels, pressure-sensitive labels, cut and stack labels, label market, label application machinery, b2b, advanced packaging solutions, decorative labels, manufacturing, label compliance, beverage labels, seaming process patent, industrial label solutions, food packaging, label printing presses, packaging innovation, distribution, branding, label global reach, label production, label patent filings, label innovation process, pressure-sensitive adhesive technology, label process innovation, global label supply chain, consumer goods &amp; retail, global label supplier, consumer packaged goods, e-commerce, consumer_products_retail, transportation_logistics, mechanical or industrial engineering, consumer internet, consumers, internet, information technology &amp; services</v>
          </cell>
          <cell r="J931" t="str">
            <v>Route 53, Mimecast, Outlook, Google Cloud Hosting, Remote</v>
          </cell>
          <cell r="K931">
            <v>207363500</v>
          </cell>
          <cell r="L931" t="str">
            <v>Merger / Acquisition</v>
          </cell>
          <cell r="M931">
            <v>0</v>
          </cell>
          <cell r="N931">
            <v>44378</v>
          </cell>
          <cell r="O931">
            <v>1000000000</v>
          </cell>
          <cell r="Q931" t="str">
            <v>Fort Dearborn Company is a prominent North American supplier of high-impact decorative labels for consumer packaged goods. Established in 1925 in Chicago, the company is now headquartered in Elk Grove Village, Illinois. With an annual revenue of $431.2 million and a workforce of approximately 825 employees, Fort Dearborn operates 14 divisions and maintains 20 locations across the United States.
The company specializes in a wide range of label solutions, including pressure-sensitive, roll-fed, cut and stack, and shrink-sleeve labels. Fort Dearborn also offers graphic and pre-press services, utilizing various print methods such as flexographic, lithographic, rotogravure, and digital printing. Its diverse customer base spans multiple industries, including beverage, food, spirits, personal care, and healthcare, serving clients in North, Central, and South America, as well as Europe, Australia, New Zealand, South Africa, and China.</v>
          </cell>
          <cell r="R931">
            <v>1925</v>
          </cell>
        </row>
        <row r="932">
          <cell r="A932" t="str">
            <v>GURU</v>
          </cell>
          <cell r="B932">
            <v>0</v>
          </cell>
          <cell r="C932">
            <v>3100</v>
          </cell>
          <cell r="D932" t="str">
            <v>information technology &amp; services</v>
          </cell>
          <cell r="E932" t="str">
            <v>http://www.guruconsult.com</v>
          </cell>
          <cell r="F932" t="str">
            <v>http://www.linkedin.com/company/guru</v>
          </cell>
          <cell r="G932" t="str">
            <v>Gaithersburg</v>
          </cell>
          <cell r="H932" t="str">
            <v>Maryland</v>
          </cell>
          <cell r="I932" t="str">
            <v>disaster recovery, cloud security, managed services, office 365, aws, hipaa compliance, azure, smb it support, computer systems design and related services, it support, managed it services, it consulting, it cost predictability, it compliance support, data security, business it solutions, information technology and services, b2b, remote support, plain english support, cybersecurity, it infrastructure, government, it asset management, business continuity, proactive network management, network security, cloud services, industry-specific it solutions, services, network evaluation, it service guarantee, data protection, 24/7 monitoring, network monitoring, vendor management, consulting, business growth technology, non-profit, information technology &amp; services, management consulting, computer &amp; network security, cloud computing, enterprise software, enterprises, computer software, nonprofit organization management</v>
          </cell>
          <cell r="J932" t="str">
            <v>Mailchimp Mandrill, Outlook, Amazon AWS, Slack, Google Tag Manager, Mobile Friendly, reCAPTCHA</v>
          </cell>
          <cell r="O932">
            <v>310000</v>
          </cell>
          <cell r="Q932" t="str">
            <v>GURU, Inc. is an IT managed services provider based in Gaithersburg, Maryland, established in 1994. The company specializes in comprehensive technology solutions for businesses in the DC, Maryland, and Virginia region. GURU emphasizes proactive IT management, offering 24/7 network monitoring and rapid emergency response. Their services are tailored to fit various business sizes and budgets, focusing on quality, integrity, and customer service.
GURU provides a wide range of IT services, including managed IT services, cybersecurity, cloud services, and infrastructure support. Their offerings include remote monitoring, help desk support, virus protection, and custom project management. One of their key features is GURU Guardian, which combines remote management with strategic planning and on-site support. The company targets small to medium businesses, fostering long-term relationships and ensuring clients can focus on growth without IT concerns.</v>
          </cell>
          <cell r="R932">
            <v>1995</v>
          </cell>
        </row>
        <row r="933">
          <cell r="A933" t="str">
            <v>Orrick, Herrington &amp; Sutcliffe LLP</v>
          </cell>
          <cell r="B933">
            <v>0</v>
          </cell>
          <cell r="C933">
            <v>3900</v>
          </cell>
          <cell r="D933" t="str">
            <v>law practice</v>
          </cell>
          <cell r="E933" t="str">
            <v>http://www.orrick.com</v>
          </cell>
          <cell r="F933" t="str">
            <v>http://www.linkedin.com/company/orrick</v>
          </cell>
          <cell r="G933" t="str">
            <v>San Francisco</v>
          </cell>
          <cell r="H933" t="str">
            <v>California</v>
          </cell>
          <cell r="I933" t="str">
            <v>technology, venture capital, legal, emerging markets, finance, b2b, client relationship management, legal industry technology, legal analytics platforms, renewable energy projects, public company legal counsel, cross-border transactions, digital transformation, blockchain, legal tech startups funding, public tech companies, renewable energy, fintech, legal ai applications, legal ai research, data analytics, compliance, legal industry growth, legal industry networking, legal industry insights, global offices, legal innovation hubs, risk management, legal industry best practices, client service, regulatory compliance, life sciences &amp; healthtech, legal tech partnerships, legal talent development, legal practice management, law firm, legal tech accelerators, environmental law, mergers and acquisitions, legal process automation, legal compliance monitoring, legal advisory, data privacy law, esg strategies, legal industry solutions, corporate law, offices of lawyers, legal technology solutions, client advisory, capital markets, legal project management, legal tech development, law firm expansion, legal industry transformation, legal industry events, technology law, legal tech adoption, cybersecurity, legal practice innovation, client service excellence, legal document management, legal innovation labs, global legal practice, legal ai tools, banking &amp; finance, legal industry conferences, legal data security, mergers &amp; acquisitions, legal tech consulting, life sciences, health tech, litigation &amp; dispute resolution, energy &amp; infrastructure, financial services, legal ai governance, technology &amp; innovation, government, legal tech investment, legal industry reports, pro bono services, global law firm, energy law, legal technology, cross-border legal services, startup law, esg compliance, legal ai compliance, legal data analytics, legal workflow automation, legal industry digital transformation, pro bono legal services, legal industry strategies, environmental sustainability, legal industry rankings, legal tech incubators, innovation awards, legal tech startups, services, legal tech trends, legal industry leadership, legal risk management, law firm culture, legal tech, diversity &amp; inclusion, banking law, data privacy, legal industry publications, consulting, financial regulation, legal innovation awards, law firm mergers, legal industry awards, energy, legal services, legal compliance software, legal industry research, cyber law, regulatory updates, legal project management tools, private equity, litigation, life sciences law, legal innovation, diversity and inclusion, sustainability, legal tech integration, dispute resolution, legal industry challenges, infrastructure, legal ai ethics, intellectual property, legal industry trends, ai in legal practice, healthcare law, ai regulation, class action, pro bono, government enforcement, m&amp;a, public finance, antitrust, emerging technologies, contract negotiation, ip transactions, regulatory advice, online safety, carbon credits, decarbonization, ethical ai, project finance, real estate law, trade secrets, employment law, employment litigation, consumer finance, corporate governance, ediscovery, environmental compliance, legal tech innovations, healthcare, non-profit, energy &amp; utilities, clean energy &amp; technology, environmental services, renewables &amp; environment, finance technology, information technology &amp; services, law practice, conflict resolution, health care, health, wellness &amp; fitness, hospital &amp; health care, nonprofit organization management</v>
          </cell>
          <cell r="J933" t="str">
            <v>Cloudflare DNS, Mimecast, Outlook, Microsoft Office 365, CloudFlare Hosting, Brightcove, WP Engine, OneTrust, Slack, Salesforce, AI, Remote, .GIS, PeopleSoft CRM, UKG Pro, ServiceNow, PowerBI Tiles, Microsoft Power Apps, Nevron Vision for SSRS, Microsoft SQL Server Reporting Services, ASP.NET, DatoCMS, Microsoft Office, Thomson Reuters Elite, Salesforce CRM Analytics, iCIMS, Zoomdata, Microsoft Teams Rooms, Google AdWords Conversion, Microsoft Excel, Microsoft PowerPoint, Gem, BlueTie Vault, Microsoft Exchange Server 2003, Posit, CompAnalyst, empow, Deluxe Payroll and HR Solutions, Adobe Acrobat, Microsoft 365, Microsoft Azure Monitor, SysTools VBA Password Recovery, PeopleSoft Sales, Excel4Apps, Cisco WebEx Teams, Forms on the Fly, SharePoint, Rediker (Plus Portals), Secured MVC Forum on Windows 2012 R2, Apple macOS, Kiosked, Android, Micro, SES, Intapp, Cisco Expressway, Remintrex, accessiBe, Aderant Milana, Intel, SAP Business Planning and Consolidation (BPC), Vena, ROOM, Linkedin Marketing Solutions, Cloud Foundry, Azure AI Studio, Copilot, Microsoft Power Automate, Azure Cosmos DB, Azure SQL, Azure Blob Storage, Azure Functions, Azure Logic Apps, Azure Devops, GitHub Actions, Langchain, Lens, Azure OpenAI Service, Postman, Azure Monitor, Prometheus, Grafana, AWS Lambda, Google Cloud Run, Azure API Management</v>
          </cell>
          <cell r="O933">
            <v>1590000000</v>
          </cell>
          <cell r="Q933" t="str">
            <v>Orrick, Herrington &amp; Sutcliffe LLP is a global law firm based in San Francisco, California, founded in 1863. With over 1,150 lawyers, the firm operates in more than 25 international markets, focusing on sectors such as technology and innovation, energy and infrastructure, finance, and life sciences and health tech.
The firm offers a range of services, including transactional, regulatory, and litigation support. It assists clients from the formation stage to IPOs and acquisitions, particularly for venture-backed companies. Orrick has a strong presence in project finance and public finance, as well as expertise in corporate law, real estate, and various litigation areas. The firm is recognized for its commitment to innovation, diversity, and pro bono work, and has received numerous awards for its contributions to the legal field.</v>
          </cell>
          <cell r="R933">
            <v>1863</v>
          </cell>
        </row>
        <row r="934">
          <cell r="A934" t="str">
            <v>American Family Insurance</v>
          </cell>
          <cell r="B934">
            <v>0</v>
          </cell>
          <cell r="C934">
            <v>13000</v>
          </cell>
          <cell r="D934" t="str">
            <v>insurance</v>
          </cell>
          <cell r="E934" t="str">
            <v>http://www.amfam.com</v>
          </cell>
          <cell r="F934" t="str">
            <v>http://www.linkedin.com/company/american-family-insurance</v>
          </cell>
          <cell r="G934" t="str">
            <v>Madison</v>
          </cell>
          <cell r="H934" t="str">
            <v>Wisconsin</v>
          </cell>
          <cell r="I934" t="str">
            <v>business insurance, auto insurance, property insurance, life insurance, insurance, b2b, financial services, home &amp; rental insurance</v>
          </cell>
          <cell r="J934" t="str">
            <v>AT&amp;T DNS, Mailchimp Mandrill, ExactTarget, Mimecast, Outlook, Amazon AWS, Shutterstock, Mobile Friendly, dynaTrace, Google Tag Manager, Optimizely, iTunes, Nginx, Google Play, Trustpilot, Bootstrap Framework, Microsoft Office, Salesforce, Salesforce Marketing Cloud, Salesforce Service Cloud, Confluence, Layer7 API Gateway, Apigee, IBM ILOG CPLEX Optimization Studio, AWS Analytics, Terraform, GitLab, Postman, Kubernetes, Google Kubernetes Engine (GKE), Amazon EKS Anywhere, Google Cloud Run, Datadog, OpenAPI, Amazon Managed Streaming for Apache Kafka (Amazon MSK), Cassandra, SpingMetrics, ForgeRock Identity Platform, Okta, mO Jira OAuth SSO, Jira OpenID Connect SSO, Jira OIDC SSO, JWT, AWS SDK for JavaScript, Spring Boot, Node.js, .NET, Python, Maven, ECS, Swagger UI, HELM, Ansible, Cisco SD-WAN, Cisco Meraki, Cisco ACI Orchestration, Infoblox, Crossplane, Paradox, Workday, Veritas Alta, ServiceNow, Mode, Jira, SafeSend, Scrum Do, ServiceNow Event Management, AWS Service Catalog, ServiceNow UI Builder, Frame, , SQL, Google Cloud Platform, Google Cloud BigQuery, Android, Google Sheets, Intel, Xactimate, Vertex AI, PubSub+, Tor, Google Cloud BigTable, Docker, Microsoft PowerPoint, CA 7 Workload Automation Intelligence, AutoSys Workload Automation, Stonebranch, Palo Alto PA-5000 Series, Barracuda Spam Firewall, Endpoint Protection, AWS VPN, SharePoint, Guidewire, AWS VPC Lattice, Azure Virtual Network, Google Cloud</v>
          </cell>
          <cell r="K934">
            <v>300000000</v>
          </cell>
          <cell r="L934" t="str">
            <v>Debt Financing</v>
          </cell>
          <cell r="M934">
            <v>175000000</v>
          </cell>
          <cell r="N934">
            <v>45323</v>
          </cell>
          <cell r="O934">
            <v>17100000000</v>
          </cell>
          <cell r="P934">
            <v>168</v>
          </cell>
          <cell r="Q934" t="str">
            <v>American Family Insurance (AmFam) is a prominent mutual insurance company based in Madison, Wisconsin. Founded in 1927, it initially focused on providing auto insurance to farmers. Over the years, AmFam has expanded significantly and is now one of the largest property and casualty insurance groups in the United States, ranking among the top insurers in homeowners and private passenger auto insurance.
The company offers a diverse range of insurance products, including auto, homeowners, commercial, and life insurance. AmFam is dedicated to protecting customers' dreams through tailored risk management solutions. With a mission to inspire and restore dreams, the company emphasizes customer-driven experiences and community impact. Led by CEO Bill Westrate, AmFam operates through a network of agency owners and employees across the nation, maintaining a strong commitment to excellence in service and support.</v>
          </cell>
          <cell r="R934">
            <v>1927</v>
          </cell>
        </row>
        <row r="935">
          <cell r="A935" t="str">
            <v>Wicresoft</v>
          </cell>
          <cell r="B935">
            <v>0</v>
          </cell>
          <cell r="C935">
            <v>9500</v>
          </cell>
          <cell r="D935" t="str">
            <v>management consulting</v>
          </cell>
          <cell r="E935" t="str">
            <v>http://www.wicresoftinternational.com</v>
          </cell>
          <cell r="F935" t="str">
            <v>http://www.linkedin.com/company/wicresoft</v>
          </cell>
          <cell r="G935" t="str">
            <v>Bellevue</v>
          </cell>
          <cell r="H935" t="str">
            <v>Washington</v>
          </cell>
          <cell r="I935" t="str">
            <v>business process outsourcing, staffing, devops, recruitment marketing, leading it outsourcer, mobile, diversity, equity inclusion, talent marketing, talent acquisition, business intelligence, solutions, it consulting services, it staffing, career website platforms, business consulting &amp; services, advisory services, it services, telecom services, managed services, technology solutions, cybersecurity, operational excellence, business transformation, risk management, compliance, cloud solutions, customer support, global presence, local expertise, emerging technologies, hr consultancy, employer branding, service level agreements, productivity optimization, managed telecom services, it support, digital transformation, innovation, strategic partnerships, comprehensive solutions, customer satisfaction, employee development, flexible work environment, industry recognition, microsoft partner, delivery centers, business resilience, high-tech industry, healthcare solutions, manufacturing services, financial services, energy sector, public utilities, temporary work placement, business growth support, client success focus, cybersecurity services, digital innovation, executive search, computer systems design and related services, managed it services, information technology and services, b2b, service industry solutions, global service provider, specialized industry solutions, operational efficiency, full flexibility recruitment, cloud computing, international operations, technical documentation, aftersales services, services, business consulting, professional services, telecom engineering, technical support, software development, data-driven, it security, software development services, service-based solutions, ehs services, digital transformation support, consulting, internet, information technology &amp; services, analytics, staffing &amp; recruiting, management consulting, enterprise software, enterprises, computer software, professional training &amp; coaching, computer &amp; network security</v>
          </cell>
          <cell r="J935" t="str">
            <v>Mimecast, Outlook, Microsoft Office 365, Route 53, MailChimp SPF, Sage Intacct, Hubspot, Facebook Custom Audiences, Google Play, Bootstrap Framework, Google Tag Manager, Facebook Login (Connect), Facebook Widget, Mobile Friendly, Vimeo, Remote, AI</v>
          </cell>
          <cell r="O935">
            <v>35000000</v>
          </cell>
          <cell r="Q935" t="str">
            <v>Wicresoft International is a global provider of digital innovation, IT solutions, HR consultancy, and recruitment services. Established in 2002 as a strategic joint venture with Microsoft, the company emphasizes collaboration and technical expertise to drive client success across various industries. With a primarily remote workforce, Wicresoft operates from locations including Bellevue, Washington, and serves clients in the U.S. and worldwide.
The company offers a wide range of services through its specialized subsidiaries. This includes HR recruitment and consultancy, focusing on executive search and talent development, as well as recruitment marketing to optimize talent acquisition. Wicresoft also provides managed IT services, particularly aligned with Microsoft technologies. The company has been recognized as a Microsoft Partner of the Year and collaborates with partners like Kiefer Consulting to enhance its service offerings. Wicresoft is dedicated to supporting diverse business needs with a customer-centric approach.</v>
          </cell>
          <cell r="R935">
            <v>2002</v>
          </cell>
        </row>
        <row r="936">
          <cell r="A936" t="str">
            <v>PPLSI</v>
          </cell>
          <cell r="B936">
            <v>0</v>
          </cell>
          <cell r="C936">
            <v>4600</v>
          </cell>
          <cell r="D936" t="str">
            <v>law practice</v>
          </cell>
          <cell r="E936" t="str">
            <v>http://www.pplsi.com</v>
          </cell>
          <cell r="F936" t="str">
            <v>http://www.linkedin.com/company/pplsi</v>
          </cell>
          <cell r="G936" t="str">
            <v>Ada</v>
          </cell>
          <cell r="H936" t="str">
            <v>Oklahoma</v>
          </cell>
          <cell r="I936" t="str">
            <v>legal services, identity protection, legal protections, monitoring, consumer rights, consultation, consumer protection, legal advise, privacy, legal rights, identity theft, legal assistance, fraud alerts, legal and privacy services, small business legal services, privacy protection services, disrupting justice industry, legal plans for small businesses, access to justice, technology innovation, cost-effective legal plans, identity fraud alerts, legal consultation, offices of lawyers, services, legal document review, legal rights education, legal industry disruption, legal services subscription, identity theft recovery, north america, information technology, financial savings, legal plans for individuals, legal tech innovation, legal advice app, reputation repair services, identity theft protection, affordable legal advice, cybersecurity for individuals, privacy management, identity restoration services, disruption in justice system, legal advocacy, credit score tracking, d2c, online security, cybersecurity, member services, legal technology, legal and identity protection, legal plans for businesses, legal access for underserved populations, legal access, reputation restoration, legalshield, online reputation protection, idshield, private investigators, identity monitoring, traffic ticket resolution, legal network, reputation management, cyber threat response, dispute resolution, legal advice, affordable legal plans, b2c, justice for all, idshield mobile app, legal and privacy protection, identity fraud prevention, privacy rights, online reputation management, legalshield app, estate planning, privacy rights advocacy, dark web monitoring, employee benefits, legal advice hotline, saas, b2b, legal, consulting, management consulting, conflict resolution, law practice, computer software, information technology &amp; services</v>
          </cell>
          <cell r="J936" t="str">
            <v>Cloudflare DNS, Microsoft Office 365, CloudFlare Hosting, AI</v>
          </cell>
          <cell r="O936">
            <v>561000000</v>
          </cell>
          <cell r="Q936" t="str">
            <v>PPLSI is the parent company of LegalShield and IDShield, dedicated to providing affordable legal services and identity theft protection. The company aims to empower individuals and businesses by leveraging innovation and technology. LegalShield offers prepaid legal plans that cover a variety of personal, family, and business needs, with access to experienced lawyers. Key services include estate planning, consumer issues, housing disputes, family law, employment matters, traffic issues, and business legal support.
In addition to legal services, PPLSI provides identity theft protection through IDShield and tools for financial stress reduction in partnership with Best Money Moves. The company also offers employee benefit solutions that integrate legal and identity theft protection, making these services accessible and user-friendly for employers. PPLSI is committed to ensuring equal access to legal and identity protection services for all.</v>
          </cell>
          <cell r="R936">
            <v>1972</v>
          </cell>
        </row>
        <row r="937">
          <cell r="A937" t="str">
            <v>Polycom</v>
          </cell>
          <cell r="B937">
            <v>0</v>
          </cell>
          <cell r="C937">
            <v>4100</v>
          </cell>
          <cell r="D937" t="str">
            <v>telecommunications</v>
          </cell>
          <cell r="E937" t="str">
            <v>http://www.polycom.com</v>
          </cell>
          <cell r="F937" t="str">
            <v>http://www.linkedin.com/company/polycom</v>
          </cell>
          <cell r="G937" t="str">
            <v>San Jose</v>
          </cell>
          <cell r="H937" t="str">
            <v>California</v>
          </cell>
          <cell r="I937" t="str">
            <v>unified communications professional services, open standardsbased unified communications, hd video &amp; voice conferencing solutions, mobile collaboration, telehealth solutions, enterprise video interoperability architecture, enterprise video content management, remote work solutions, enterprise video software architecture, enterprise software, ip telephony, telehealth technology, enterprise collaboration software, enterprise video interoperability, sustainability, microsoft teams integration, enterprise video collaboration architecture, enterprise security, enterprise video software development, enterprise video software, enterprise video content sharing, unified communications, enterprise video security architecture, it services, enterprise video room systems, video collaboration solutions, b2b, enterprise video security, enterprise video platform development, managed services, collaboration hardware, distance learning, mobile video collaboration, remote work tools, enterprise video security solutions, enterprise video hardware architecture, enterprise video conferencing software, enterprise communication platforms, enterprise video conferencing solutions, enterprise video hardware integration, enterprise video cloud architecture, services, professional services, enterprise video hardware, telecommunications, open standards, information technology and services, multipoint enterprise video calls, video room solutions, multipoint video calls, video collaboration software, cloud video solutions, conference phones, remote collaboration tools, enterprise video hardware management, video collaboration, enterprise-grade security, educational services, video system management, enterprise video cloud, enterprise video security management, hd video conferencing, enterprise video solutions, user experience, 3d printing, distance learning platforms, enterprise video interoperability standards, voice collaboration, content sharing platforms, enterprise telephony, virtual meetings, content collaboration, sip protocols, video room systems, analytics, multiparty video, enterprise video management, enterprise video platform, enterprise collaboration, enterprise telephony systems, enterprise communication, hd audio, video collaboration systems, enterprise video software solutions, enterprise video collaboration tools, interoperability, enterprise security standards, interoperable video systems, video conferencing platforms, healthcare technology, enterprise communication systems, video system integration, cloud collaboration, enterprise video platform architecture, multipoint video, hd audio quality, enterprise video cloud platform, enterprise video content architecture, multiparty video calls, customer engagement, enterprise video platform customization, enterprise video cloud solutions, government, content sharing, enterprise video security standards, video conferencing, collaboration solutions, hybrid work, business technology, document services, security solutions, personalized devices, gaming laptops, remote work, cloud-based solutions, ai technology, hp mini conferencing pc, managed print services, endpoint protection, home printers, laser printers, enterprise solutions, instant ink service, mobile workstations, audio solutions, headsets, vr headsets, large-format printers, digital printing, social impact, diverse work environments, office technology, low-cost printing, design software, consumer pcs, supply chain security, digital manufacturing, pc security, video conferencing devices, real-time collaboration, ai pcs, personal computing, workforce solutions, cloud client solutions, healthcare printing, remote monitoring, laptops, 3d printing materials, office printing security, printing innovation, sustainable packaging, automated document solutions, accessibility technologies, healthcare, education, enterprises, computer software, information technology &amp; services, environmental services, renewables &amp; environment, professional training &amp; coaching, ux, printing, health care, health, wellness &amp; fitness, hospital &amp; health care</v>
          </cell>
          <cell r="J937" t="str">
            <v>Akamai, Salesforce, Mimecast, Outlook, Microsoft Office 365, Amazon AWS, VueJS, Jira, Atlassian Confluence, Atlassian Cloud, AWS SDK for JavaScript, React Redux, AudioEye, StackAdapt, The Trade Desk, Salesforce Service Cloud, Facebook Widget, Facebook Login (Connect), Twitter Advertising, Mobile Friendly, Bootstrap Framework, Google Tag Manager, Google Analytics, Google Font API, Facebook Custom Audiences</v>
          </cell>
          <cell r="K937">
            <v>4000000000</v>
          </cell>
          <cell r="L937" t="str">
            <v>Merger / Acquisition</v>
          </cell>
          <cell r="M937">
            <v>0</v>
          </cell>
          <cell r="N937">
            <v>44652</v>
          </cell>
          <cell r="O937">
            <v>1681000000</v>
          </cell>
          <cell r="Q937" t="str">
            <v>Polycom specializes in IP-based communication hardware, focusing on VoIP phones and wireless telephony solutions for business environments. The company develops standalone IP-based wireless phone systems and related software, allowing for mobile call management away from desks.
Polycom's product lineup includes the VVX D230 DECT IP Phones, designed for wireless IP-based calling, and the VVX Series Business Phones, such as the VVX 150, which features VoIP functionality supported by OBi Edition software. Their offerings also include call management tools, providing features like call history screens and LED status indicators to enhance user experience.</v>
          </cell>
          <cell r="R937">
            <v>1990</v>
          </cell>
        </row>
        <row r="938">
          <cell r="A938" t="str">
            <v>VTech Communications Inc.</v>
          </cell>
          <cell r="B938">
            <v>0</v>
          </cell>
          <cell r="C938">
            <v>23000</v>
          </cell>
          <cell r="D938" t="str">
            <v>consumer electronics</v>
          </cell>
          <cell r="E938" t="str">
            <v>http://www.vtech.com</v>
          </cell>
          <cell r="F938" t="str">
            <v>http://www.linkedin.com/company/vtech</v>
          </cell>
          <cell r="G938" t="str">
            <v>Tigard</v>
          </cell>
          <cell r="H938" t="str">
            <v>Oregon</v>
          </cell>
          <cell r="I938" t="str">
            <v>cordless phones, services, contract manufacturer, contract manufacturing services, products, electronic learning products, electronic, phones, origin equipment manufacturer, electronics manufacturing services, oem, telecommunication, toys, advanced pcb manufacturing, global supply chain, consumer electronics, global operations, embodied intelligence, r&amp;d centers, sustainable development, product safety standards, social responsibility, brand licensing, it services, environmental responsibility, product testing, market-specific products, energy efficiency, market expansion, supply chain, waste management, cloud solutions, product lifecycle management, product innovation, educational technology, corporate governance, pcb assembly, quality assurance, product quality, renewable energy, iot healthcare devices, product certification, award-winning products, technology innovation, iot products, educational gaming consoles, innovation, product launch, risk management, children's learning devices, all other miscellaneous manufacturing, high-volume manufacturing, sustainability, environmental impact, educational toys, b2b, e-commerce, telecommunication products, low carbon emissions, innovative product categories, multilingual learning devices, product design, stakeholder value, brand partnerships, product innovation hubs, digital learning, manufacturing excellence, circular economy initiatives, b2c, wireless communication devices, high-tech industries, product safety, award-winning educational toys, social impact programs, d2c, carbon reduction, manufacturing facilities, environmental impact reduction, product development, system integration, custom product solutions, multilingual products, circular economy, market reach, employee development, microchip-based products, sustainable product design, e-commerce partnerships, retail, customer partnerships, retail distribution, supply chain management, high-quality products, wellbeing, climate change strategy, employee support, green products, carbon emissions, safety culture, inclusive workplace, community support, ethical sourcing, monitoring capabilities, interactive learning, smart technology, sustainable logistics, governance, csr, auditing, resource efficiency, educational products, human rights, recycling programs, post-consumer recycling, operational excellence, environmental compliance, green manufacturing, stakeholder engagement, ai technology, baby monitors, technology integration, market leadership, child development, smart home systems, ethical business practices, community engagement, safety standards, health and safety, employee welfare, education, manufacturing, distribution, consumers, hardware, environmental services, renewables &amp; environment, information technology &amp; services, cloud computing, enterprise software, enterprises, computer software, clean energy &amp; technology, consumer internet, internet, logistics &amp; supply chain, health &amp; safety, mechanical or industrial engineering</v>
          </cell>
          <cell r="J938" t="str">
            <v>Microsoft Office 365, Amazon SES, Outlook, Braintree, Mailchimp Mandrill, Amazon AWS, Slack, Freshdesk, Google Maps (Non Paid Users), Google Tag Manager, WordPress.org, Mobile Friendly, Google Font API, YouTube, Bootstrap Framework, Google Maps, Vimeo, Apache, Gravity Forms, Google Analytics, reCAPTCHA, Remote, Amazon FreeRTOS, Android, Azure Linux Virtual Machines, C#, MATLAB, Python, Microsoft Windows Server 2012, Gem, Nginx, Microsoft-IIS, Node.js, Express, MariaDB, Aryson MySQL to MSSQL Converter, Docker, Jenkins, Board, Microsoft Excel</v>
          </cell>
          <cell r="O938">
            <v>2177200000</v>
          </cell>
          <cell r="Q938" t="str">
            <v>VTech Holdings Limited, established in 1976 in Hong Kong, is a prominent global player in electronic learning products, telecommunications, baby care monitors, and contract manufacturing services. The company operates in 19 countries and employs over 20,000 people, generating annual sales exceeding US$2 billion. VTech is known for its innovative approach, having launched the first electronic learning product in 1980 and becoming the largest U.S. manufacturer of electronic learning aids by the mid-1980s.
The company focuses on three main segments: Electronic Learning Products (ELPs), where it leads in developing educational toys for children; Telecommunication Products, recognized as the world's largest cordless phone manufacturer; and Contract Manufacturing Services, ranking among the top 50 global electronic manufacturing service providers. VTech's products are marketed under its own brand and acquired brands like LeapFrog, and are distributed through various retail and e-commerce partnerships worldwide. The company is committed to sustainable practices that balance economic growth with environmental and social responsibility.</v>
          </cell>
          <cell r="R938">
            <v>1976</v>
          </cell>
        </row>
        <row r="939">
          <cell r="A939" t="str">
            <v>Haworth</v>
          </cell>
          <cell r="B939">
            <v>0</v>
          </cell>
          <cell r="C939">
            <v>7000</v>
          </cell>
          <cell r="D939" t="str">
            <v>furniture</v>
          </cell>
          <cell r="E939" t="str">
            <v>http://www.haworth.com</v>
          </cell>
          <cell r="F939" t="str">
            <v>http://www.linkedin.com/company/haworthinc</v>
          </cell>
          <cell r="G939" t="str">
            <v>Holland</v>
          </cell>
          <cell r="H939" t="str">
            <v>Michigan</v>
          </cell>
          <cell r="I939" t="str">
            <v>seating, manufacturing, raised floors, lighting, storage, systems furniture, movable walls, wood casegoods, design, organic workspaces, global manufacturer, ergonomic seating, office furniture and equipment manufacturing, innovative office paneling, sustainable interior materials, product development, ergonomic workspace, luxury lifestyle brands, furniture solutions, design excellence, luxury lifestyle furnishings, product customization, family business legacy, environmental sustainability, office partitions, furniture design, global footprint, high-end office furniture, office system furniture, luxury design acquisitions, corporate interior design, movable office panels, public space furniture, sustainable manufacturing, design innovation, modular office partitions, luxury interior solutions, custom workspace solutions, innovative furniture, luxury goods manufacturing, architectural interiors, ergonomic design, office furniture (including fixtures) manufacturing, workspace solutions, office furniture, luxury corporate interiors, workspace flexibility, design leadership, global office furniture market, sustainability, sustainable design, office environment optimization, interior architecture design, interior architecture solutions, global presence, sustainable design leadership, prewired movable office panels, office interior innovation, collaborative workspace, luxury furnishings, modular walls, product innovation, dealer network, sustainable office furniture, heritage-rich furniture company, modular interior systems, sustainable workspace design, family-owned business, b2b, office partitioning, innovative wiring integration, architectural interior design, environmentally responsible, office seating, furniture manufacturing, environmentally conscious manufacturing, ergonomic workspace solutions, customizable office systems, architectural interior systems, office environment, modular office furniture, modular workspace systems, interior design solutions, luxury office furnishings, collaborative tables, corporate office furniture, public space solutions, family-owned company, innovation, acquisition strategy, ergonomic furniture, interior design, modular office systems, interior systems, sustainable materials, interior systems furniture, family-owned global business, custom office interiors, luxury interiors, market segments, innovative office solutions, corporate furniture, global dealer network, luxury interior brands, innovative workspace, interior architecture, research and development, global manufacturing, healthcare, education, distribution, construction &amp; real estate, mechanical or industrial engineering, environmental services, renewables &amp; environment, architecture &amp; planning, research &amp; development, health care, health, wellness &amp; fitness, hospital &amp; health care</v>
          </cell>
          <cell r="J939" t="str">
            <v>CloudFlare CDN, Salesforce, CSC Corporate Domains, Sendgrid, Outlook, MailChimp SPF, Microsoft Office 365, Zendesk, CloudFlare Hosting, SAP, Microsoft Application Insights, Flywheel, Affirm, Shopify Plus, SuccessFactors (SAP), Hubspot, Slack, Visual Website Optimizer, Shopify, Google Tag Manager, Vimeo, BloomReach, Bing Ads, Scene7, Mobile Friendly, Listrak, Remote, Brocade Switches, Electron, Gem, Asana, Wider Planet, Creo+, ServiceNow Configuration Management Database, ServiceNow, Dell Tablet, Board, MouseFlow, PowerBI Tiles, QlikView, Adobe Creative Suite, Microsoft Office, Microsoft PowerPoint, AutoCAD, Designer, Azure App Configuration, Microsoft Dynamics, Amplience, Dash, Filevine, Dynamics 365 Finance, IBM Data Warehouse, ABAP, NeoData, SAP HANA, Eclipse, Postman, Adobe, SAP ERP, SAP Materials Management, SAP Ariba, ROOM, Power BI Documenter, AC500 PLC, CNC Software, LogIC, Microsoft Teams, Salesforce CRM Analytics, Cascade CMS, SharePoint, 3M 360 Encompass - Health Analytics Suite, Juniper Networks SRX-Series Gateways, Thermo Scientific Chromeleon Chromatography Data System (CDS), Microsoft Excel, WebOffice, BobCAD-CAM, Raygun, Excel4Apps, Google AdWords Conversion, Adobe Photoshop, SAP SuccessFactors, TSYS, Ceros, Adobe InDesign</v>
          </cell>
          <cell r="O939">
            <v>2500000000</v>
          </cell>
          <cell r="Q939" t="str">
            <v>Haworth Inc. is a family-owned global company founded in 1948, specializing in the design, manufacture, and distribution of office furniture and workspace solutions. Headquartered in Holland, Michigan, Haworth offers a wide range of products, including seating, tables, movable walls, panels, storage, and wood casegoods. The company has grown significantly from its origins as a garage woodworking operation to a leader in the contract furnishings industry, employing over 8,000 people and operating in more than 150 countries.
Haworth is known for its innovative workspace solutions that emphasize flexibility, acoustics, and functionality. Its product offerings include office chairs, modular systems for customizable workstations, and high-end furnishings from luxury brands acquired through strategic partnerships. The company has a strong commitment to design and sustainability, with a history of patents and awards that reflect its focus on creating effective and appealing office environments. Haworth serves a diverse range of corporate clients and maintains a global presence through manufacturing licenses and showrooms in key cities worldwide.</v>
          </cell>
          <cell r="R939">
            <v>1948</v>
          </cell>
        </row>
        <row r="940">
          <cell r="A940" t="str">
            <v>NFP, an Aon company</v>
          </cell>
          <cell r="B940">
            <v>0</v>
          </cell>
          <cell r="C940">
            <v>5600</v>
          </cell>
          <cell r="D940" t="str">
            <v>insurance</v>
          </cell>
          <cell r="E940" t="str">
            <v>http://www.nfp.com</v>
          </cell>
          <cell r="F940" t="str">
            <v>http://www.linkedin.com/company/wearenfp</v>
          </cell>
          <cell r="G940" t="str">
            <v>New York</v>
          </cell>
          <cell r="H940" t="str">
            <v>New York</v>
          </cell>
          <cell r="I940" t="str">
            <v>retirement, executive benefits, property &amp; casualty insurance, consulting, hr services, wealth management, risk management, life insurance, corporate benefits, commercial insurance, personal insurance, insurance brokerage, employee benefits, risk capital, human capital, financial services, finance, consultative advisors, workforce solutions, retirement planning, property and casualty insurance, benefits consulting, tailored solutions, middle-market focus, global capabilities, people-first approach, financial planning, human capital solutions, client-centered approach, customized insurance, asset protection, retirement security, employee development, risk mitigation, high-net-worth individuals, small and medium-sized enterprises, health and safety solutions, cross-industry collaboration, partnerships, problem-solving, client engagement, long-term relationships, specialized expertise, market growth, comprehensive solutions, insurance, benefits, compliance, property and casualty, healthcare plans, cyber liability, workers' compensation, retirement plans, employee well-being, claims management, holistic approach, urs solutions, risk assessment, data analytics, actuarial services, hr technology, mergers and acquisitions, diversity and inclusion, personal risk services, global reach, client solutions, fiduciary compliance, financial stability, market insights, customer success, strategic partnerships, insurance underwriting, innovative solutions, specialty insurance, long-term care, total rewards, capital optimization, insurance claims, occupational health, healthcare compliance, business management solutions, education and training, risk transfer solutions, employee engagement, retirement advisory services, tax planning, b2b, services, investment management, workers compensation, mergers &amp; acquisitions, long term care</v>
          </cell>
          <cell r="J940" t="str">
            <v>Salesforce, UltraDns, ExactTarget, Outlook, Helpscout, CloudFlare Hosting, SalesLoft, Atlassian Cloud, Netlify, Appcues, SignalR, Workday, Pardot, Slack, AddThis, Facebook Widget, Nginx, DoubleClick Conversion, UltiPro, Mobile Friendly, New Relic, SoundCloud, Google Maps, Bootstrap Framework, Google Tag Manager, Google Dynamic Remarketing, DoubleClick, Google Maps (Non Paid Users), MediaMath, Linkedin Marketing Solutions, Facebook Custom Audiences, CrazyEgg, Bing Ads, BugHerd, WordPress.org, Facebook Login (Connect), Typekit, Bootstrap Framework v3.1.1, Vimeo, Gem, Epic, Google AdWords Conversion, Microsoft PowerPoint, Microsoft Excel, Concur, Microsoft Office, R, SQL, Segura 360Â° Privilege Platform, Envestnet, Tamarac, Broadridge, Visio, SS&amp;C, Fidelity HSA, Microsoft Teams Rooms, Zoho, Sisense, Capita, Ning, Cognos TM1, PowerBI Tiles, DatoCMS, NTENT, Salesforce CRM Analytics, Instagram, Facebook, Twitter Advertising, YouTube, UKG Wallet, Copilot, Microsoft 365, Microsoft Azure Monitor, Microsoft Exchange Online, SharePoint, Microsoft OneDrive for Business, Microsoft Entra ID, Microsoft Intune Enterprise Application Management, Microsoft Teams, Microsoft Outlook, Smartsheet, Google Ads, Microsoft Windows Server 2012, Apple macOS, Azure Virtual Desktop, .NET, Microsoft Dynamics CRM, BILL, IBM z/OS Operating System, ebs, Applied Epic, OneTrust Tech Risk &amp; Compliance, Zoomdata, Wordpress, Umbraco, Kentico, Google Analytics, Google Search Console, Looker Studio, VMware SD-WAN, Cisco VPN, Cisco Secure Firewall Management Center, iAuditor, Microsoft Word, E-planning, Wowanalytics, Altium 365, AWS Identity and Access Management (IAM), /DB, Monday.com, Zoho CRM, ORCS Web, Connect, ClearSaleing (eBay Enterprise), ServiceNow, Harmony Email &amp; Collaboration, Libsyn, SAP Concur, Azure Virtual Network, Express, Juniper Networks SRX-Series Firewalls, OpenVMS, Azure Virtual Machine Scale Sets, Terraform, Bicep, Microsoft PowerShell, Azure Resource Manager, Power Query, , Infor ION, Redtail CRM, Check Point CloudGuard Harmony Connect (CloudGuard Connect), Acronis Cyber Backup, Azure Policy, Azure Blueprints, Excel4Apps, Siemens PROFIBUS, Endpoint Protection, Microsoft Fabric, Power BI Documenter, Python, Rise, CAT, ServiceNow IT Service Management (ITSM), AI, Agile GCP Labs, Adobe, Act!, SWIFT, Dbs International, Glam Media, Microsoft SQL Server Management Studio, Azure Active Directory, Webex, GoToMeeting, Zen Planner, Foleon, Visual-Basic-.NET, Arista Extensible Operating System, Amazon AMS, Workplace by Facebook, bswift, Microsoft Power Automate, Cisco AppDynamics, Microsoft OneDrive, Azure Identity Management, Cisco WebEx Teams, 3M 360 Encompass - Health Analytics Suite, TUNE, Secured MVC Forum on Windows 2012 R2, QuickBooks, Bill.com, Hubspot, Micro, AWS Database Migration Service, EFI, Amazon CloudWatch, Apptio Cloudability SaaS, Microsoft Planner, Azure AD Notifications, AvidXchange, LinkedIn Ads, ZoomInfo, Google</v>
          </cell>
          <cell r="K940">
            <v>14700000000</v>
          </cell>
          <cell r="L940" t="str">
            <v>Merger / Acquisition</v>
          </cell>
          <cell r="M940">
            <v>13400000000</v>
          </cell>
          <cell r="N940">
            <v>45261</v>
          </cell>
          <cell r="O940">
            <v>2464000000</v>
          </cell>
          <cell r="Q940" t="str">
            <v>NFP, an Aon Company, is a prominent provider of risk, benefits, wealth, and retirement plan advisory services, focusing on middle-market clients. Established in 1999, NFP has grown to employ over 7,700 professionals and generated approximately $2.2 billion in revenue in 2023. Following its acquisition by Aon in April 2024, NFP operates as an independent platform while leveraging Aon's extensive resources.
The company offers a range of services, including property and casualty brokerage, benefits consulting, wealth management, and retirement plan advisory. NFP emphasizes strong local relationships and a people-first approach, aiming to address the unique challenges faced by companies and individuals in risk management, workforce benefits, and financial planning. Doug Hammond serves as CEO, leading the company within Aon's framework.</v>
          </cell>
          <cell r="R940">
            <v>1998</v>
          </cell>
        </row>
        <row r="941">
          <cell r="A941" t="str">
            <v>National General</v>
          </cell>
          <cell r="B941">
            <v>0</v>
          </cell>
          <cell r="C941">
            <v>9000</v>
          </cell>
          <cell r="D941" t="str">
            <v>insurance</v>
          </cell>
          <cell r="E941" t="str">
            <v>http://www.nationalgeneral.com</v>
          </cell>
          <cell r="F941" t="str">
            <v>http://www.linkedin.com/company/national-general-insurance</v>
          </cell>
          <cell r="G941" t="str">
            <v>Winston-Salem</v>
          </cell>
          <cell r="H941" t="str">
            <v>North Carolina</v>
          </cell>
          <cell r="I941" t="str">
            <v>commercial auto insurance, property insurance, rv &amp; motorhome insurance, motorcycle insurance, accident supplemental health insurance, life, accident amp supplemental health insurance, auto insurance, lender placed insurance, home insurance, property-casualty insurers, finance, disaster preparedness insurance, insurance acquisition, customized insurance plans, insurance for vintage vehicles, b2c, lender asset protection, insurance customer support, insurance online platform, insurance for high-net-worth individuals, insurance marketing, asset protection insurance, insurance regulatory compliance, e-commerce, multi-channel distribution, insurance for seasonal vehicles, insurance technology, insurance digitalization, financial stability, insurance policy customization, am best rating, insurance sales, insurance ratings, disaster response insurance, insurance history, insurance for recreational vehicles, insurance telematics, insurance policy management, claims service, insurance premium discounts, classic car insurance, insurance underwriting, direct insurance (except life, health, and medical) carriers, homeowners insurance, insurance risk management, insurance provider, insurance claims automation, insurance distribution, insurance customer service, property and casualty insurance, rv insurance, collector car insurance, insurance data analytics, insurance innovation, insurance claims, insurance claims handling, independent agents, specialty insurance products, financial services, insurance fraud detection, insurance for specialty equipment, small business insurance, insurance customer engagement, insurance claims processing, catastrophe claims handling, insurance network, renters insurance, insurance services, specialty insurance, specialized claims service, personal umbrella, insurance app, personal insurance, insurance for personal collections, insurance partnerships, specialty vehicle insurance, specialty property insurance, insurance stability, insurance segments, affinity insurance programs, services, insurance coverage, insurance channels, custom insurance coverage, insurance market, insurance product development, insurance for niche markets, insurance for small businesses, affinity groups, insurance industry, luxury asset insurance, private collections insurance, insurance solutions, insurance customer experience, insurance for affinity groups, customer service, mobile app, green building insurance, insurance company, insurance for unique assets, insurance for off-road vehicles, mexico insurance, auto coverage, flood insurance, insurance portfolio, insurance, insurance compliance, insurance growth, environmentally friendly insurance options, insurance products, commercial auto, claims, file a claim, insurance quotes, agent network, policies, liability coverage, comprehensive coverage, collision coverage, medical payments, uninsured motorist, underinsured motorist, personal injury protection, roadside assistance, emergency expense allowance, identity protection, identity theft recovery, paperless billing, quick pay, digital claims, disaster preparedness, custome coverage, additional coverages, discount programs, safe driver discount, multi-policy discount, flexible payment, claims support, policy management, long-term relationship, community support, affordable care act health insurance, specialized equipment coverage, temporary car insurance, guest passenger coverage, distribution, consumer products &amp; retail, transportation &amp; logistics, consumer internet, consumers, internet, information technology &amp; services</v>
          </cell>
          <cell r="J941" t="str">
            <v>Microsoft Office 365, Drupal, Webflow, Workday, Slack, reCAPTCHA, Visual Website Optimizer, Google Play, Typekit, Workday Recruit, Gravity Forms, SessionCam, Omniture (Adobe), Facebook Widget, Bootstrap Framework, Ruxit, Facebook Custom Audiences, Hubspot, Wistia, Wix, Mobile Friendly, Facebook Login (Connect), Google Font API, Nginx, Woo Commerce, Ruby On Rails, Disqus, ASP.NET, Google Analytics, YouTube, WordPress.org, Google Tag Manager, Remote, CCC ONE, Google AdWords Conversion, Outlook, COSTAR, Beamery, LinkedIn Recruiter, Paradox, Salesforce CRM Analytics, LinkedIn Ads, Angular, Javascript, jQuery, HTML5 Maker, CSS, C#, Microsoft SQL Server Reporting Services, Microsoft Sql Server, Microsoft Entity Framework, Tor, SQL, MongoDB, Oracle Analytics Cloud, PostgreSQL, Azure Devops, Azure Storage Explorer, Amazon Web Services (AWS), Microsoft.NET Core 3.1, Azure Cosmos DB, Xactimate, Act!, .NET, FlipHTML5, Audatex</v>
          </cell>
          <cell r="K941">
            <v>4190000000</v>
          </cell>
          <cell r="L941" t="str">
            <v>Other</v>
          </cell>
          <cell r="N941">
            <v>44378</v>
          </cell>
          <cell r="O941">
            <v>5100000000</v>
          </cell>
          <cell r="Q941" t="str">
            <v>National General Insurance, now part of Allstate, is a prominent U.S. insurer specializing in personal and commercial property and casualty (P&amp;C) products. Founded in 1920 in North Carolina, the company has a rich history that began in the automotive insurance sector. It has grown through various acquisitions, including GMAC Insurance, and operates under several subsidiaries, such as Integon National Insurance Company.
Headquartered in Winston-Salem, North Carolina, National General holds a 1.05% share of the U.S. auto insurance market and generates $2.2 billion in direct written premiums. The company employs around 7,570 people and distributes its products through over 55,000 independent agents. National General offers a wide range of insurance products, including auto, homeowners, renters, and specialty lines for recreational vehicles and accident and health coverage. The company emphasizes affordable coverage, innovative products, and efficient claims resolution, focusing on customer satisfaction and financial stability.</v>
          </cell>
          <cell r="R941">
            <v>1939</v>
          </cell>
        </row>
        <row r="942">
          <cell r="A942" t="str">
            <v>Alera Group, Inc.</v>
          </cell>
          <cell r="B942">
            <v>0</v>
          </cell>
          <cell r="C942">
            <v>4600</v>
          </cell>
          <cell r="D942" t="str">
            <v>insurance</v>
          </cell>
          <cell r="E942" t="str">
            <v>http://www.aleragroup.com</v>
          </cell>
          <cell r="F942" t="str">
            <v>http://www.linkedin.com/company/aleragroup</v>
          </cell>
          <cell r="G942" t="str">
            <v>Deerfield</v>
          </cell>
          <cell r="H942" t="str">
            <v>Illinois</v>
          </cell>
          <cell r="I942" t="str">
            <v>risk management, retirement plan services, employee benefits, property &amp; casualty insurance, wealth management, property and casualty insurance, personalized insurance solutions, wealth growth strategies, client relationship management, data-driven insurance solutions, data analytics, financial advisory, industry expertise, healthcare, national coverage, national insurance coverage, risk mitigation, cost control in benefits, employee benefits consulting, private insurance brokerage, employee benefits benchmarking, market insights, asset management, market leverage, risk management technology, insurance risk analysis, claims advocacy, retirement plan design, industry-specific benefits solutions, benefits benchmarking, financial planning tools, wealth planning, local service, insurance agencies and brokerages, insurance solutions, benefits benchmarking tools, risk management consulting, local expertise, digital risk management, wealth strategies, operational efficiency, claims advocacy and management, private insurance solutions, local and national insurance services, cost containment strategies, insurance claims process optimization, insurance brokerage services, private insurance organization, client engagement, property and casualty risk, wealth transfer strategies, insurance, consulting, corporate risk management, client solutions, industry-specific risk management, employee engagement in benefits, benefits administration, wealth management strategies, personalized service, merger and acquisition, market expansion strategies, client-centric insurance services, data analytics tools, manufacturing, multi-firm merger, wealth transfer planning, insurance market leverage, benefits administration technology, hr consulting, cost containment, digital insurance tools, industry-specific solutions, insurance risk assessment, market expansion, risk assessment, insurance brokerage, wealth management for families, renewable energy, benefits optimization, technology consulting, cost control, wealth transfer strategies for business owners, financial planning, merger-driven growth, benefits consulting, financial services, employee benefits solutions, private insurance, market leverage in insurance, b2b, retirement planning, technology, data-driven insights, risk consulting, cost containment in insurance, acquisition growth, risk mitigation strategies, claims management, services, wealth transfer, risk assessment tools, employee engagement, insurance claims advocacy, client relationships, employee engagement programs, absence management, health plan strategies, alternative funding, benefits optimizer, captive solutions, pharmacy management, voluntary benefits, retirement plans, wealth services, fiduciary services, population health, compliance solutions, wellbeing programs, personal partnerships, actuarial services, benchmarking, peo solutions, customized solutions, insurance coverage, financial solutions, healthcare costs, specialty medications, health coverage, total program management, national collaboration, workforce optimization, cost control strategies, employers flexibility, communication strategies, integrated disability management, workplace productivity, business growth strategies, employee retention, corporate wellness, innovative solutions, finance, non-profit, investment management, financial consulting, management consulting, health care, health, wellness &amp; fitness, hospital &amp; health care, insurance agencies &amp; brokerages, mechanical or industrial engineering, clean energy &amp; technology, environmental services, renewables &amp; environment, nonprofit organization management</v>
          </cell>
          <cell r="J942" t="str">
            <v>Mimecast, Cloudways, iCIMS, Zendesk, Slack, Salesforce, Google Tag Manager, Vimeo, SOASTA, Shutterstock, reCAPTCHA, YouTube, Varnish, Gravity Forms, Google Analytics, Google Font API, WordPress.org, New Relic, AddThis, Bootstrap Framework, Multilingual, Google Maps, Act-On, Mobile Friendly, Hotjar, Clicky, Google Maps (Non Paid Users), Facebook Login (Connect), Nginx, iGoDigital</v>
          </cell>
          <cell r="K942">
            <v>4715095680</v>
          </cell>
          <cell r="L942" t="str">
            <v>Debt Financing</v>
          </cell>
          <cell r="M942">
            <v>4000000000</v>
          </cell>
          <cell r="N942">
            <v>45778</v>
          </cell>
          <cell r="O942">
            <v>1500000000</v>
          </cell>
          <cell r="P942">
            <v>1</v>
          </cell>
          <cell r="Q942" t="str">
            <v>Alera Group, Inc. is an independent national insurance and financial services firm based in Deerfield, Illinois. Founded in 2017 through the merger of 24 companies, it has grown to become the 11th largest firm of its kind in the U.S., employing over 4,400 people across more than 180 offices. The company generates approximately $1.4 billion in gross revenue and focuses on providing holistic, personalized solutions to protect and grow clients' assets.
Alera Group offers a wide range of services, including property and casualty insurance, employee benefits, wealth management, retirement plan services, and risk management consulting. Their approach emphasizes connectivity, linking clients to specialists and resources while maintaining local support. The firm serves a diverse clientele, including businesses, individuals, families, and non-profits, and continues to expand through strategic acquisitions to enhance its service offerings.</v>
          </cell>
          <cell r="R942">
            <v>2017</v>
          </cell>
        </row>
        <row r="943">
          <cell r="A943" t="str">
            <v>SBM Management Services, LP</v>
          </cell>
          <cell r="B943">
            <v>0</v>
          </cell>
          <cell r="C943">
            <v>12000</v>
          </cell>
          <cell r="D943" t="str">
            <v>facilities services</v>
          </cell>
          <cell r="E943" t="str">
            <v>http://www.sbmmanagement.com</v>
          </cell>
          <cell r="F943" t="str">
            <v>http://www.linkedin.com/company/sbm-site-services-llc</v>
          </cell>
          <cell r="G943" t="str">
            <v>McClellan Park</v>
          </cell>
          <cell r="H943" t="str">
            <v>California</v>
          </cell>
          <cell r="I943" t="str">
            <v>gmp services, waste management, exterior &amp; landscape services, manufacturing services, facilities management, pest control, janitorial services, cleaning services, cleanroom services, technology, mailroom services, aviation services, maintenance programs, environmental services, safety, innovation, inspection readiness, diversity ownership, green cleaning, maintenance support, safety training, industry-specific services, certified minority-owned, diversity supplier programs, environmental certifications, incident reporting apps, services, employee training transcripts, performance scorecards, energy conservation programs, safety incentives, gmp compliance, gmp cleaning, site-specific training, incident management, consulting, real-time visibility, client satisfaction, associate empowerment, performance metrics, mobile reporting, site ownership programs, education, automated compliance tracking, diversity supplier, critical environment management, predictable results, life sciences facilities, innovative solutions, b2b, performance dashboards, operational excellence, compliance tracking, mobile access, sustainability planning, controlled environment services, commercial cleaning, service standardization, hazardous waste disposal, recycling and waste management, data analytics, manufacturing, safety audits, customized sops, performance reporting, cleanroom sanitation, environmentally friendly cleaning, safety culture development, technology-enabled services, technology platform, automated reporting, global operations, operational efficiency, waste reduction, environmentally friendly products, sustainability initiatives, customer service, safety culture, automotive, employee training, employee engagement, green cleaning solutions, mobile safety reporting, data transparency, client portals, site support services, scalable processes, diversity owned, real-time reporting, training compliance, sustainability, scalable service models, safety and health compliance, environmental responsibility, waste stream recycling, safety and compliance, multilingual training, risk management, performance benchmarking, customer engagement, innovative technology, incident reporting, leed certification support, aerospace, cost management, employee ownership programs, real-time safety alerts, critical environment cleaning, recycling programs, sustainability reporting, cost control, real-time alerts, cloud-based platform, performance analytics, environmental monitoring, healthcare facilities, client-specific kpis, soft services, performance transparency, quality assurance, leed consulting, safety incentives programs, distribution, cost savings, site safety, site support, safety metrics, global service delivery, customer satisfaction, employee safety, real-time tracking, mobile performance monitoring, trained associates, environmental safety, vendor management, building maintenance, light repairs, leeds certification, labor relations, service customization, on-site reporting, audit performance, employee empowerment, employee training compliance, facility cleanliness, highly trained personnel, team collaboration, continuous improvement, industry expertise, customer feedback, health and safety, contract optimization, workplace transformation, facility inspections, employee retention, competitive advantage, healthcare, facility management, facilities services, renewables &amp; environment, mechanical or industrial engineering, health &amp; safety, health care, health, wellness &amp; fitness, hospital &amp; health care</v>
          </cell>
          <cell r="J943" t="str">
            <v>Amazon AWS, Backbone JS Library, Typeform, Jobvite, Slack, Hubspot, Google Tag Manager, Mobile Friendly, Workday Recruit, New Relic, Google Analytics, Vimeo, Remote, Sigma, Tegrity, Salesforce CRM Analytics, Oracle Analytics Cloud, IBM Spectrum Scale, Microsoft Office, Absorb LMS, Micro, Microsoft Entra, Rise, Oracle General Ledger, .NET, Act!, Red Hat Virtualization, Truckstop Load Board, Ning, eMaint CMMS, Microsoft PowerPoint, NetSuite, Workday, Dynamics 365 Customer Insights, Microsoft Teams, Smartsheet, IoT, Tor, , FRAC Pumps, Power BI Documenter, Microsoft SQL Server Reporting Services, Nevron Vision for SSRS, Apache SpamAssassin, UKG, JD Edwards, SQL, Snow, Inventor, Harmony Email &amp; Collaboration, Microsoft Excel, ETQ Reliance QMS, Gem, SysAid, Microsoft Dynamics 365, Excel4Apps, Taleo Applicant Tracking Systems (ATS), Quip, Wasp Barcode, Altair Radioss, Python, AWS SDK for JavaScript, Azure Analysis Services, Azure Functions, Foursquare Studio, TierPoint DRaaS, ADP Applicant Tracking System, Kinaxis RapidResponse, Adform DMP, Cisco WebEx Teams</v>
          </cell>
          <cell r="O943">
            <v>840200000</v>
          </cell>
          <cell r="Q943" t="str">
            <v>SBM Management Services, LP is a minority-owned facilities management company based in McClellan, California. Founded in 1982 by Charles Somers and Don Tracy, SBM specializes in soft services, including janitorial maintenance and facility support. The company operates globally, managing over 600 complex sites in more than 1,000 locations across North America, Latin America, Asia, and the Middle East. With a workforce of 9,000 to 13,000 associates, SBM reports annual revenues between $1.5 and $2.7 billion.
SBM offers a range of facilities management services designed for operational efficiency and safety. Their key offerings include standardized cleaning processes, waste management, and customizable solutions for various environments, such as cleanrooms and critical spaces. The company utilizes its 4insite platform to enhance visibility and performance, supporting real-time operations monitoring. SBM serves a diverse clientele, including Fortune 100 and 500 companies across sectors like automotive, aviation, healthcare, and manufacturing, focusing on creating clean and productive workplaces.</v>
          </cell>
          <cell r="R943">
            <v>1982</v>
          </cell>
        </row>
        <row r="944">
          <cell r="A944" t="str">
            <v>ABS</v>
          </cell>
          <cell r="B944">
            <v>0</v>
          </cell>
          <cell r="C944">
            <v>3400</v>
          </cell>
          <cell r="D944" t="str">
            <v>management consulting</v>
          </cell>
          <cell r="E944" t="str">
            <v>http://www.abs-us.net</v>
          </cell>
          <cell r="F944" t="str">
            <v>http://www.linkedin.com/company/abs</v>
          </cell>
          <cell r="G944" t="str">
            <v>Deerfield</v>
          </cell>
          <cell r="H944" t="str">
            <v>Illinois</v>
          </cell>
          <cell r="I944" t="str">
            <v>strategic planning, business consulting, tax consulting, succession planning, marketing, management consulting, advertising, business planning, business consulting &amp; services, user account system, fitness journey, user engagement, b2c, privacy policy, health, cookie usage, community and wellness, customized training, full-service fitness, transformed selves, client success stories, personal training, e-commerce, terms and conditions, holistic health, nutrition plans, personal training studio, website traffic analysis, d2c, services, community support, wellness, community, fitness community, success stories, health and wellness, fitness and recreational sports centers, camaraderie, fitness, consumer products &amp; retail, b2b, personal coaching, consumer internet, consumers, internet, information technology &amp; services, communities, health, wellness &amp; fitness, personal health, health care, hospital &amp; health care</v>
          </cell>
          <cell r="J944" t="str">
            <v>Amazon AWS, Google AdSense, Mobile Friendly, Google Tag Manager, Remote</v>
          </cell>
          <cell r="O944">
            <v>13913000</v>
          </cell>
          <cell r="Q944" t="str">
            <v>ABS was formed by a group of business professionals who collectively have provided business analytical and consulting services to thousands of clients and have been involved in building some of the fastest growing analytical, management consulting and strategic tax planning companies in business today. In coming together to form ABS, these highly experienced and qualified individuals decided that they wanted to build the premier consulting company for the owners of small and medium-size businesses. In forming ABS, these professionals have committed themselves and ABS to a standard of quality in the delivery of business analytical and consulting services never before seen in this marketplace. The core group of ABS has been working together for over 11 years and many have been working in the consulting related fields for over twenty years.</v>
          </cell>
        </row>
        <row r="945">
          <cell r="A945" t="str">
            <v>IT-SCIENT</v>
          </cell>
          <cell r="B945">
            <v>0</v>
          </cell>
          <cell r="C945">
            <v>3000</v>
          </cell>
          <cell r="D945" t="str">
            <v>information technology &amp; services</v>
          </cell>
          <cell r="E945" t="str">
            <v>http://www.itscient.com</v>
          </cell>
          <cell r="F945" t="str">
            <v>http://www.linkedin.com/company/itscient</v>
          </cell>
          <cell r="G945" t="str">
            <v>Fremont</v>
          </cell>
          <cell r="H945" t="str">
            <v>California</v>
          </cell>
          <cell r="I945" t="str">
            <v>project management training, pmp, hrms systems, java developers, elearning solutions, project management, information technology services, software development, it consulting, recruitment, it services &amp; it consulting, staff augmentation, remote it support, project management tools, business process outsourcing, it infrastructure services, client-centric approach, data management, telecom network management, telecommunications, cloud computing, crm customization, business process optimization, risk management, saas solutions, system integration tools, technology services, cloud services, industry-specific software, global it services, it strategy, financial services software, services, outsourcing, enterprise software deployment, it talent acquisition, b2b, technology consulting, technology solutions provider, analytics, insurance claims processing software, application support, cloud migration services, retail, middleware integration templates, telecom it services, offshore it services, insurance industry it, remote project management, financial services it, custom software, healthcare data solutions, business analytics, offshore development, erp customization, business process automation tools, software solutions, consulting frameworks, energy it solutions, crm, digital transformation, human resources, it support services, middleware templates, industry-specific solutions, it service management, business transformation, technology delivery, staffing, consulting, it staffing for healthcare, enterprise applications, telecom infrastructure, crm saas, business intelligence analytics, healthcare patient management, industry-specific saas, cloud integration, application modernization, operational efficiency, it infrastructure, application lifecycle management, saas, erp extension, finance, insurance, offshore delivery, telecom, it outsourcing, offshore it staffing, artificial intelligence, client satisfaction, enterprise data analytics, custom enterprise applications, crm solutions, it staffing for finance, manufacturing, consulting services, regulatory compliance, energy management systems, data migration services, it services, data analytics, energy, b2b it services, business intelligence, it staffing, business process automation, data warehousing solutions, energy sector it solutions, client engagement, digital solutions, it project delivery, data warehousing, erp, healthcare, computer systems design and related services, enterprise software, healthcare it, machine learning, it solutions, it infrastructure modernization, government, application development, software engineering, b2b services, it staffing services, it compliance solutions, systems integration, technology expertise, financial services, custom application development, middleware, customer experience, insurance it solutions, business process services, project implementation, erp functionality extension, sales force automation, custom software solutions, infrastructure services, learning management systems, application tracking systems, offshoring, it recruitment, process automation, telecommunications solutions, healthcare it solutions, banking solutions, financial services consulting, energy solutions, automotive solutions, retail solutions, smart technology integration, network management, supply chain optimization, data monetization, agile consulting, it strategy development, change management, performance engineering, it strategy alignment, education, energy &amp; utilities, productivity, information technology &amp; services, management consulting, enterprises, computer software, sales, outsourcing/offshoring, mechanical or industrial engineering, staffing &amp; recruiting, health care, health, wellness &amp; fitness, hospital &amp; health care, app development, apps</v>
          </cell>
          <cell r="J945" t="str">
            <v>Slack, Google Tag Manager, Google Analytics, Bootstrap Framework, Google Font API, Mobile Friendly, Apache, Remote</v>
          </cell>
          <cell r="Q945" t="str">
            <v>IT-SCIENT is a US-based information technology, consulting, and outsourcing company located in Fremont, California. The company focuses on enhancing productivity and profitability for IT organizations through specialized staffing, project implementation, and digital solutions. Founded with a commitment to delivering cost-effective, high-quality software services, IT-SCIENT operates in the technology services industry and employs approximately 1,454 people.
The company offers a wide range of IT services, including specialized staffing and project implementation, systems integration, ERP functionality extension, and custom application development. IT-SCIENT also provides infrastructure services tailored to improve IT landscapes. It serves various industries, including telecommunications, healthcare, financial services, insurance, and energy, helping clients with business transformation, operational efficiency, and innovation. With a reported revenue of $60.5 million, IT-SCIENT positions itself as a trusted advisor in its field.</v>
          </cell>
          <cell r="R945">
            <v>2005</v>
          </cell>
        </row>
        <row r="946">
          <cell r="A946" t="str">
            <v>Mystic Lake Casino Hotel</v>
          </cell>
          <cell r="B946">
            <v>0</v>
          </cell>
          <cell r="C946">
            <v>3100</v>
          </cell>
          <cell r="D946" t="str">
            <v>gambling &amp; casinos</v>
          </cell>
          <cell r="E946" t="str">
            <v>http://www.mysticlake.com</v>
          </cell>
          <cell r="F946" t="str">
            <v>http://www.linkedin.com/company/mystic-lake-casino-hotel</v>
          </cell>
          <cell r="G946" t="str">
            <v>Prior Lake</v>
          </cell>
          <cell r="H946" t="str">
            <v>Minnesota</v>
          </cell>
          <cell r="I946" t="str">
            <v>food beverage, gaming, hotel, gaming hotel entertainment food beverage golf course, entertainment, golf course, food amp beverage, gambling facilities &amp; casinos, b2c, entertainment &amp; events, cosmic bingo nights, hospitality, venue, hotel amenities, entertainment venue, electronic gaming, services, free shuttle, luxury accommodations, mystic lake center, event spaces, golf, event hosting, community donations, hospitality &amp; resorts, mystic showroom, table game tables, bingo jackpots, casino games, events, guest services, cosmic bingo, responsible gaming, mobile app, casino, vikings watch parties, responsible gaming initiatives, live shows, rv park, hotel bookings, vip rewards, slots, special events, promotions, dining options, bingo, conventions, gambling, spa, gift shop, casino tournaments, community engagement, live entertainment, seasonal giveaways, black light bingo, gaming experience, loyalty tier benefits, slot machines, cosmic blackjack nights, table games, cosmic blackjack, membership rewards, dakotah meadows rv park, casino policies, minnesota vikings watch parties, gaming tournaments, luxury hotel, rewards, casino &amp; gaming, casinos (except casino hotels), black light blackjack, seasonal promotions, loyalty program, dining, restaurant, special event hosting, gaming promotions, games, leisure, travel &amp; tourism, gambling &amp; casinos, american (traditional), arts &amp; entertainment, buffets, casinos, food, hotels, hotels &amp; travel, restaurants, seafood, steakhouses</v>
          </cell>
          <cell r="J946" t="str">
            <v>Outlook, Microsoft Office 365, StackAdapt, The Trade Desk, Slack, Adobe Marketing Cloud, Mobile Friendly, Google Tag Manager, reCAPTCHA, Postpresso, .GIS, .NET, Ticketmaster, Jonas Club Management, Taleo Applicant Tracking Systems (ATS), Quip, BlipTV, AWS Auto Scaling, Open Multi-Processing (OpenMP), Cisco Nexus Switches, Cisco Aggregation Services Routers, Adobe Media Encoder, R, Eaglestats, Gem, TSYS, Dell iDRAC (Integrated Dell Remote Access Controller), Basis, eMaint CMMS, Tor, ICP, Bing, Brocade Switches, Visio, Aruba CX Switches, Brocade Routers, ROSS, Later, Lytics, Cascade CMS, Olo, Microsoft Office</v>
          </cell>
          <cell r="O946">
            <v>75000000</v>
          </cell>
          <cell r="P946">
            <v>5</v>
          </cell>
          <cell r="Q946" t="str">
            <v>Mystic Lake Casino Hotel is a full-service resort located in Prior Lake, Minnesota, owned by the Shakopee Mdewakanton Sioux Community. Opened in 1992, it features a large gaming floor of 300,000 square feet, making it one of the largest casinos east of Las Vegas. The resort includes 766 hotel rooms and suites, and it employs around 4,100 people, making it the largest employer in Scott County.
The casino offers a variety of gaming options, including 4,000 slot machines and 50 gaming tables, and is open 24/7. Guests can enjoy luxurious accommodations, an indoor pool, a full-service spa, and multiple dining options with 10 bars and restaurants. The resort also features an 18-hole championship golf course and hosts live entertainment and events. With extensive business facilities and amenities, Mystic Lake Casino Hotel caters to leisure guests, gamers, and event attendees.</v>
          </cell>
        </row>
        <row r="947">
          <cell r="A947" t="str">
            <v>ProLogistix</v>
          </cell>
          <cell r="B947">
            <v>0</v>
          </cell>
          <cell r="C947">
            <v>4000</v>
          </cell>
          <cell r="D947" t="str">
            <v>staffing &amp; recruiting</v>
          </cell>
          <cell r="E947" t="str">
            <v>http://www.prologistix.com</v>
          </cell>
          <cell r="F947" t="str">
            <v>http://www.linkedin.com/company/prologistix</v>
          </cell>
          <cell r="G947" t="str">
            <v>Dunwoody</v>
          </cell>
          <cell r="H947" t="str">
            <v>Georgia</v>
          </cell>
          <cell r="I947" t="str">
            <v>logistics staffing, warehouse staffing, forklift drivers, logistics employment agency, safety protocols, safety standards, supply chain management, direct hire, warehouse employees, safety and risk management, e-commerce, employee qualification, distribution safety standards, warehouse recruitment, proprietary screening, safety training, training programs, assessment tools, logistics safety culture, safety compliance programs, distribution jobs, on-demand workforce, distribution safety programs, workforce solutions, temp-to-hire, training modules, assessment process, recruitment process, warehousing, warehouse job placement, forklift validation, qualified logistics workers, distribution staffing, osha forklift training, staffing agency logistics, distribution, logistics safety standards, supply chain staffing, logistics employment, assessment for warehouse workers, warehouse workforce, assessment evaluations, logistics industry focus, b2b, training and certification, safety and training, logistics staffing agency, background screening, logistics safety certifications, safety management, osha standards, safety and training programs, supply chain workforce, osha compliance, supply chain staffing solutions, safety audits, local market knowledge, permanent logistics staffing, workplace safety, employee safety programs, employee training programs, warehouse safety training, industry certifications, safety and compliance, assessment and screening, temporary staffing logistics, distribution staffing services, safety standard of excellence, warehouse safety certification, operational efficiency, safety compliance, distribution safety protocols, distribution safety audits, industry recognition, logistics, safety and compliance training, employee development, safety culture in logistics, warehouse safety initiatives, safety and loss prevention, industry expertise, employee vetting, services, warehouse workforce management, warehouse safety, client satisfaction logistics, employee screening, assessment and validation programs, assessment platform, logistics industry, employee onboarding, industrial staffing, logistics employment services, staffing solutions, safety culture, temp-to-hire logistics, logistics workforce validation, distribution workforce, logistics industry experts, employee certification, safety validation programs, drug testing, background checks, safety policies, assessment for logistics workers, safety standards of excellence, validation programs, safety procedures, project staffing, safety certifications, logistics workforce solutions, employee safety, drug screening, warehouse jobs, warehouse safety audits, distribution center staffing, industry-specific staffing, employee safety initiatives, assessment and validation, employee satisfaction, professional employer organizations, employee recruitment, forklift operator, order selector, material handler, shipping and receiving, warehouse management, flexible workforce, benefits packages, job placements, warehouse associates, operating equipment, inventory control, pick and pack, logistics solutions, employment verification, skills assessments, mobile app access, temporary employment, permanent job placement, job application process, employee engagement, hr services, team collaboration, local staffing, digital solutions, supply chain jobs, job training, w-2 information, employee referrals, safety training programs, job satisfaction, career advancement, work-life balance, work environment, performance incentives, validating skills, job opportunities, workforce development, qualifications assessments, customer satisfaction, transportation &amp; logistics, logistics &amp; supply chain, consumer internet, consumers, internet, information technology &amp; services, employment agencies, professional services</v>
          </cell>
          <cell r="J947" t="str">
            <v>Outlook, Marketo, Microsoft Office 365, Slack, Remote</v>
          </cell>
          <cell r="O947">
            <v>12760000</v>
          </cell>
          <cell r="P947">
            <v>3</v>
          </cell>
          <cell r="Q947" t="str">
            <v>ProLogistix is a staffing agency that specializes in recruiting, screening, and placing logistics employees for warehouse, distribution, and supply chain roles. As a brand of EmployBridge, the largest industrial staffing company in the U.S., ProLogistix operates from its headquarters in Atlanta, Georgia, and has over 400 locations nationwide. The company employs between 621 and 5,000 people and generates approximately $150 million in revenue.
ProLogistix offers tailored staffing solutions that include a rigorous recruiting and screening process, various staffing options such as temporary and direct hire, and specialized support with internal certifications for warehouse skills and safety. The agency focuses on matching candidates to roles ranging from entry-level positions to senior supply chain executives, emphasizing productivity and cultural fit. With a commitment to safety and integrity, ProLogistix leverages proprietary tools and data-driven solutions to deliver high-quality workforce solutions to logistics employers.</v>
          </cell>
          <cell r="R947">
            <v>1999</v>
          </cell>
        </row>
        <row r="948">
          <cell r="A948" t="str">
            <v>INVISTA</v>
          </cell>
          <cell r="B948">
            <v>0</v>
          </cell>
          <cell r="C948">
            <v>10000</v>
          </cell>
          <cell r="D948" t="str">
            <v>chemicals</v>
          </cell>
          <cell r="E948" t="str">
            <v>http://www.invista.com</v>
          </cell>
          <cell r="F948" t="str">
            <v>http://www.linkedin.com/company/invista</v>
          </cell>
          <cell r="G948" t="str">
            <v>Wichita</v>
          </cell>
          <cell r="H948" t="str">
            <v>Kansas</v>
          </cell>
          <cell r="I948" t="str">
            <v>spandex, polyester, innovations, global, fibers, bedding, chemical, polymers, manufacturing, automotive, packaging, nylon, textiles, apparel, intermediates, flooring, chemical manufacturing, stainmasterÂ® carpet, polymer production, fiber and polymer innovation, koch industries, automotive materials, global operations, textile industry, chemical process innovation, performance material development, sustainability, airbag fibers, chemical industry, chemical production, advanced research, nylon fibers, food packaging materials, medical device materials, global presence, automotive parts, product innovation, chemicals, nylon intermediates, global chemicals, chemical processing, chemical engineering, nylon 6,6 ingredients, b2b, specialty materials, operational efficiency, chemical process optimization, performance fibers, polymer innovation, performance fiber applications, product development, resin and synthetic rubber manufacturing, chemical supply chain management, medical equipment, global manufacturer, advanced fiber manufacturing, materials science, medical materials, lycraÂ® fiber, polymer technology, sustainable performance materials, nylon production, specialty chemicals for automotive, medical devices, polypropylene value chain, industrial fibers, innovation, specialty chemical manufacturing, performance polymers, carpet fibers, sustainable chemistry, chemical intermediates supply chain, industrial chemicals, industrial polymer solutions, industrial chemical solutions, chemical intermediates supply, fiber innovation, chemical intermediates, market-based management, industrial applications, antronÂ® carpet fiber, fiber technology, global specialty chemicals, specialty chemicals, global markets, energy efficiency, sustainable materials, industrial innovation, textile and apparel, food packaging, chemical intermediates for textiles, advanced materials, performance textiles, performance fibers development, global chemical markets, supply chain management, chemical supply chain, research labs, strategic divestiture, advanced polymer labs, corduraÂ® fabric, fiber manufacturing, cordura, advanced polymer research, coolmaxÂ® fabric, chemical r&amp;d, performance fiber technology, customer service, healthcare, distribution, mechanical or industrial engineering, shipping, logistics &amp; supply chain, environmental services, renewables &amp; environment, hospital &amp; health care, material science, health care, health, wellness &amp; fitness</v>
          </cell>
          <cell r="J948" t="str">
            <v>Amazon CloudFront, Route 53, Microsoft Office 365, Amazon AWS, OneTrust, React, Amazon SES, Slack, Salesforce, Typekit, Mobile Friendly, Google Tag Manager, Scene7, Remote, Excel4Apps, Power BI Documenter, AVEVA InTouch HMI, ABB Robotics, Microsoft Excel, PowerBI Tiles, LabWare LIMS, GAS, IDC, VISI, Xray, Mist, Homestead</v>
          </cell>
          <cell r="K948">
            <v>4200000000</v>
          </cell>
          <cell r="L948" t="str">
            <v>Merger / Acquisition</v>
          </cell>
          <cell r="M948">
            <v>4200000000</v>
          </cell>
          <cell r="N948">
            <v>37926</v>
          </cell>
          <cell r="O948">
            <v>6000000000</v>
          </cell>
          <cell r="Q948" t="str">
            <v>INVISTA is a global manufacturer of chemical intermediates, polymers, and fibers, primarily focusing on nylon 6,6 and polypropylene. Headquartered in Wichita, Kansas, it operates as a subsidiary of Koch Industries, Inc. Since its founding in the early 2000s, INVISTA has become one of the largest integrated producers in its field, with a presence in over 20 countries and a commitment to innovation and long-term value.
The company produces a wide range of products for various applications, including automotive parts, medical equipment, and food packaging. Its portfolio features patented innovations that enhance everyday items, such as CORDURAÂ® fabric for military use and STAINMASTERÂ® carpets. INVISTA emphasizes sustainability in its operations, focusing on improving production processes and supporting diverse sectors through its global manufacturing capabilities.</v>
          </cell>
          <cell r="R948">
            <v>2004</v>
          </cell>
        </row>
        <row r="949">
          <cell r="A949" t="str">
            <v>Mobilelink</v>
          </cell>
          <cell r="B949">
            <v>0</v>
          </cell>
          <cell r="C949">
            <v>5000</v>
          </cell>
          <cell r="D949" t="str">
            <v>telecommunications</v>
          </cell>
          <cell r="E949" t="str">
            <v>http://www.mobilelinkusa.com</v>
          </cell>
          <cell r="F949" t="str">
            <v>http://www.linkedin.com/company/mobilelink</v>
          </cell>
          <cell r="G949" t="str">
            <v>Sugar Land</v>
          </cell>
          <cell r="H949" t="str">
            <v>Texas</v>
          </cell>
          <cell r="I949" t="str">
            <v>telecommunications, wireless technology, retail, mobile device sales, prepaid mobile plans, wireless accessories, mobile devices, 5g lte services, cricket wireless, rural market expansion, rural wireless expansion, telecom retail, wireless plans, authorized retailer, unlimited wireless plans, wireless devices, b2c, prepaid phones, retail telecommunications, wireless retail, services, mobile accessories, cell phone plans, customer service, consumer electronics, telecom franchise, phone accessories, unlimited 5g lte, wireless services, retail locations, customer experience, contract-free plans, affordable wireless, network coverage, 5g network, customer loyalty, wireless needs, exclusive retailer, mobilelink usa, smartphone sales, mobile network, device plans, mobile contracts, value-added services, customer support, diverse workforce, employee development, retail expansion, nationwide coverage, financial value, electronics accessories, career opportunities, professional growth, integrity, innovation, community engagement, customer-centric, retail strategy, service excellence, tech products, online shopping, responsive services, mobile technology, corporate culture, fair competition, leadership development, team collaboration, retail experience, operational efficiency, consumer products &amp; retail, internet, information technology &amp; services, consumers, hardware, wireless, mobile, e-commerce, consumer internet</v>
          </cell>
          <cell r="J949" t="str">
            <v>Amazon SES, Outlook, Liquidweb, Microsoft Office 365, Amazon AWS, UptimeRobot, Slack, ASP.NET, Mobile Friendly, Google Analytics, Bootstrap Framework, Google Font API, Microsoft-IIS, Google Tag Manager, Absorb LMS, Excel4Apps, Gem, SS&amp;C, OneTrust Tech Risk &amp; Compliance, Dell iDRAC (Integrated Dell Remote Access Controller), SAM</v>
          </cell>
          <cell r="O949">
            <v>463200000</v>
          </cell>
          <cell r="Q949" t="str">
            <v>Mobilelink USA is a telecommunications retail company founded in 2005 in Houston, Texas. It is the largest authorized retailer for Cricket Wireless, operating a nationwide network of over 450 to 600 retail locations. The company focuses on expanding its presence in rural areas, providing value-driven wireless products and services.
Headquartered in Sugar Land, Texas, Mobilelink has grown from three initial stores to a significant player in the wireless retail industry. The company emphasizes excellent customer service and employee development within a collaborative work environment. Mobilelink aims to expand its retail footprint and customer base while maintaining a commitment to serving underserved markets. It employs a diverse team dedicated to delivering quality wireless telecommunications services.</v>
          </cell>
          <cell r="R949">
            <v>2005</v>
          </cell>
        </row>
        <row r="950">
          <cell r="A950" t="str">
            <v>WIS International</v>
          </cell>
          <cell r="B950">
            <v>0</v>
          </cell>
          <cell r="C950">
            <v>8800</v>
          </cell>
          <cell r="D950" t="str">
            <v>management consulting</v>
          </cell>
          <cell r="E950" t="str">
            <v>http://www.wisintl.com</v>
          </cell>
          <cell r="F950" t="str">
            <v>http://www.linkedin.com/company/wis-international</v>
          </cell>
          <cell r="G950" t="str">
            <v>Plano</v>
          </cell>
          <cell r="H950" t="str">
            <v>Texas</v>
          </cell>
          <cell r="I950" t="str">
            <v>medical inventory services, library inventory services, store mapping, retail stock counts, space planning, fixed asset services, physical inventory, stocktaking, warehouse inventory services, price verification, merchandising, retail, customer service, enterprise software, software, information technology, business consulting &amp; services, retail store operations, retail inventory solutions, retail merchandising support, inventory data accuracy tools, store operations, consulting, store setup and remodels, retail space mapping technology, inventory accuracy, store planning, rfid, real-time reporting, retail store compliance audits, retail store setup, data collection, inventory data reporting tools, store optimization, store remodel project management, services, inventory process automation tools, retail space planning, retail store analytics, inventory management solutions, store layout mapping, inventory process control, inventory data analytics, retail store automation, store setup project management, store space utilization, store signage installation, store fixture installation, inventory data collection, inventory data security, inventory process optimization, store fixture and shelving installation, rfid integration, manufacturing, data analytics, retail store planning, retail merchandising execution, retail solutions, healthcare, store layout analysis, inventory control systems, inventory counting, retail store layout surveys, supply chain, rfid technology, store setup, inventory data validation, inventory tracking, store layout design, retail store compliance, retail store consulting, store layouts, store performance, inventory process improvement, store layout optimization, retail store execution, inventory solutions, retail store performance, inventory data reporting, inventory reporting tools, inventory reporting, retail space optimization, inventory support, inventory data integration, inventory verification, project management, retail merchandising, b2b, inventory technology, inventory process, store layout design services, real-time data, inventory verification services, store space utilization analysis, inventory management, space mapping, inventory process automation, store design, inventory data collection technology, retail store remodels, inventory data validation services, supply chain management, inventory data accuracy, inventory data collection systems, retail consulting, retail store technology, retail space analysis, retail analytics, retail store efficiency, self-service inventory, management consulting services, store remodels, inventory data security standards, inventory process streamlining, inventory process consulting, store layout optimization services, space mapping services, store planogram compliance, proprietary technology, retail store data, store execution, inventory management software, store fixture and display audits, inventory automation, rfid inventory management, store display setup, inventory data management, inventory data analysis, store compliance, operational efficiency, retail store services, retail inventory, full-service inventory, inventory auditing, retail setups, floorplan design, barcode scanning, technology solutions, seasonal staff support, accuracy validation, planogram compliance, logistics inventory, healthcare inventory, warehouse inventory, automotive dealership inventory, customer service improvement, cost reduction, profit increase, trained inventory associates, industry expertise, partner system rental, staffing solutions, equipment rental, report generation, electronic shelf labels, fixture installation, visual merchandising, supply chain audits, efficient processes, retail compliance, customized solutions, national coverage, on-site support, real-time data capture, trained staff, consumer insights, customer satisfaction improvement, performance analysis, distribution, enterprises, computer software, information technology &amp; services, management consulting, mechanical or industrial engineering, health care, health, wellness &amp; fitness, hospital &amp; health care, productivity, logistics &amp; supply chain</v>
          </cell>
          <cell r="J950" t="str">
            <v>Microsoft Office 365, CloudFlare Hosting, Atlassian Cloud, React, iCIMS, Slack, Remote, Wasp Barcode, Ning, Spiceworks IP Scanner, Android, AWS Analytics, Azure Analysis Services, IBM ILOG CPLEX Optimization Studio, Netskope Cloud Access Security Broker (CASB), Dell EMC Disaster Recovery, Ad Astra, Raspberry Pi, Kubernetes, Docker, Siemens PROFIBUS, McAfee Total Protection for Data Loss (DLP), Marc, AWS VPN, Amazon Associates, Barracuda Spam Firewall, Backblaze Computer Backup</v>
          </cell>
          <cell r="K950">
            <v>70000000</v>
          </cell>
          <cell r="L950" t="str">
            <v>Venture (Round not Specified)</v>
          </cell>
          <cell r="M950">
            <v>70000000</v>
          </cell>
          <cell r="N950">
            <v>38292</v>
          </cell>
          <cell r="O950">
            <v>1000000000</v>
          </cell>
          <cell r="Q950" t="str">
            <v>WIS International is a global leader in inventory and data collection services, specializing in inventory management, retail solutions, and supply chain optimization. Founded in 1953, the company has grown to become the largest provider of inventory services worldwide, generating $3.2 billion in annual revenue and employing around 4,724 people. With dual headquarters in Dallas, Texas, and San Diego, California, WIS International operates a vast network of over 20,000 associates and collaborates with strategic partners across various regions.
The company offers a wide range of services, including physical inventory counting, merchandising services, space mapping, data collection, and real-time reporting. WIS International utilizes proprietary technology, such as its internally developed software and patented hardware, to enhance inventory accuracy and efficiency. The company serves multiple industries, primarily focusing on retail, while also providing specialized services in healthcare, manufacturing, automotive, and logistics. WIS International is recognized for its innovative solutions, including the integrated inventory count terminal and the use of RFID technology in its processes.</v>
          </cell>
          <cell r="R950">
            <v>1953</v>
          </cell>
        </row>
        <row r="951">
          <cell r="A951" t="str">
            <v>Heritage Christian Services</v>
          </cell>
          <cell r="B951">
            <v>0</v>
          </cell>
          <cell r="C951">
            <v>3600</v>
          </cell>
          <cell r="D951" t="str">
            <v>individual &amp; family services</v>
          </cell>
          <cell r="E951" t="str">
            <v>http://www.heritagechristianservices.org</v>
          </cell>
          <cell r="F951" t="str">
            <v>http://www.linkedin.com/company/heritage-christian-services</v>
          </cell>
          <cell r="G951" t="str">
            <v>Rochester</v>
          </cell>
          <cell r="H951" t="str">
            <v>New York</v>
          </cell>
          <cell r="I951" t="str">
            <v>group homes, fiscal intermediaries, community habilitation, hippotherapy, brokers, speech language pathology, day habilitation, supported employment, medicaid service coordination, respite, home healthcare, physical &amp; occupational therapy, developmental disabilities, inclusion, community outreach, support for families, philanthropy, cultural competence in support services, community education, volunteer programs, employment transition, support brokers, disability services, support services, therapeutic programs, housing and residential services, self-direction, quality standards, pre-employment services, agricultural education center, employment services, client-centered care, health and wellness, employment training, accessible transportation, disability support services, community development, personal assistance, healthcare services, fundraising, nonprofit organization, self-directed services, inclusive employment, inclusive child care, housing services, fundraising events, training and development, support planning, employment support, personal support, adult services, advocacy programs, senior care, community impact, specialized residential apartments, therapeutic riding programs, community retreats, disability rights, youth services, inclusive community, special needs education, youth transition services, services, support coordination, advocacy, adaptive housing, respite care, disability support, health and social care services, therapeutic riding, regulatory compliance, community programs, community integration, other individual and family services, residential care, advocacy events, specialized housing, retail, volunteering, disability advocacy, b2c, healthcare, education, non-profit, construction &amp; real estate, health, wellness &amp; fitness, health care, hospital &amp; health care, fund-raising, training &amp; development, nonprofit organization management</v>
          </cell>
          <cell r="J951" t="str">
            <v>Cloudflare DNS, Constant Contact, Outlook, Microsoft Office 365, CloudFlare Hosting, Flywheel, Atlassian Cloud, Hubspot</v>
          </cell>
          <cell r="O951">
            <v>165678000</v>
          </cell>
          <cell r="Q951" t="str">
            <v>Heritage Christian Services (HCS) is a nonprofit organization established in 1984, dedicated to supporting children, older adults, and individuals with developmental and intellectual disabilities in western New York. Headquartered in Rochester, HCS operates across 16 counties, providing a variety of services including residential programs, day programs, employment supports, respite care, self-directed services, and childcare. The organization emphasizes a people-first culture, focusing on dignity, compassion, and innovation.
HCS aims to create an inclusive and equitable community where individuals feel valued. With a staff of over 3,200, the organization has grown significantly from its beginnings with one group home, now recognized nationally for its quality programs. HCS is committed to maintaining high standards of support and actively engages in initiatives that promote community participation and meaningful work. The organization also prioritizes racial equity and diversity within its leadership and staff, ensuring that all individuals have equal opportunities.</v>
          </cell>
          <cell r="R951">
            <v>1979</v>
          </cell>
        </row>
        <row r="952">
          <cell r="A952" t="str">
            <v>TBD</v>
          </cell>
          <cell r="B952">
            <v>0</v>
          </cell>
          <cell r="C952">
            <v>5200</v>
          </cell>
          <cell r="D952" t="str">
            <v>information technology &amp; services</v>
          </cell>
          <cell r="E952" t="str">
            <v>http://www.tbd.com</v>
          </cell>
          <cell r="F952" t="str">
            <v>http://www.linkedin.com/company/tbd_4</v>
          </cell>
          <cell r="G952" t="str">
            <v>Bloomingdale</v>
          </cell>
          <cell r="H952" t="str">
            <v>Illinois</v>
          </cell>
          <cell r="I952" t="str">
            <v>technology, information &amp; internet, comedy block, pop culture shows, digital shorts, key &amp; peele, mobile app, comedy shows, sketch comedy series, comedy programming, humor content, improv comedy, viral sketches, broadcasting &amp; cable tv, entertainment series, entertainment network, live streaming, iconic tv series, entertainment &amp; media, video streaming, entertainment schedule, online streaming, whose line is it anyway?, humor franchises, comedy franchises, tv schedule, media &amp; content production, tv channel, television network, show schedule, services, cable tv, agriculture, celebrity hosts, entertainment, game shows, live tv, information, punk'd, celebrity appearances, advertising, channel finder, b2b, tv app, tv programming, tv guide, comedy game shows, sketch comedy, comedy specials, consulting, saturday night live, digital streaming, local channel access, streaming, comedy, humor, tv shows, edgy comedy, improv, reality tv, television series, satirical news, celebrity pranks, pop culture, big stars, tv network, broadcasting, on-demand, content schedule, educational shows, animal rescue, food documentary, interactive shows, family programming, online viewing, closed captions, local channel, viewer engagement, tv specials, viral content, sitcoms, award-winning, hosted shows, talent showcases, late-night programming, original series, cable streaming, podcast-style programming, interactive comedy, live performances, fan community, subscription-free tv, b2c, information technology &amp; services, consumer internet, consumers, internet, broadcast media, media</v>
          </cell>
          <cell r="J952" t="str">
            <v>Route 53, Outlook, Microsoft Office 365, Amazon AWS, Salesforce, WordPress.org, DoubleClick, Bootstrap Framework, reCAPTCHA, JW Player, Mobile Friendly, Ubuntu, Apache, Google Tag Manager, Remote</v>
          </cell>
          <cell r="K952">
            <v>4800000</v>
          </cell>
          <cell r="L952" t="str">
            <v>Series A</v>
          </cell>
          <cell r="M952">
            <v>4800000</v>
          </cell>
          <cell r="N952">
            <v>39295</v>
          </cell>
          <cell r="O952">
            <v>3548000000</v>
          </cell>
          <cell r="Q952" t="str">
            <v>TBD is a television network that offers a diverse range of entertainment programming, including reality TV, comedy, game shows, and lifestyle content. The network provides access to its shows through broadcast and online streaming, featuring a mix of unscripted and comedic series. Viewers can enjoy popular titles such as *Punk'd*, *Fear Factor*, and *America's Heartland*, among others.
TBD also emphasizes accessibility with closed captioning and audio description services. The network's programming schedule includes various shows that cater to different interests, ensuring a broad appeal to its audience. With a focus on engaging content, TBD aims to entertain viewers across multiple genres.</v>
          </cell>
          <cell r="R952">
            <v>2010</v>
          </cell>
        </row>
        <row r="953">
          <cell r="A953" t="str">
            <v>HTI</v>
          </cell>
          <cell r="B953">
            <v>0</v>
          </cell>
          <cell r="C953">
            <v>3500</v>
          </cell>
          <cell r="D953" t="str">
            <v>staffing &amp; recruiting</v>
          </cell>
          <cell r="E953" t="str">
            <v>http://www.htijobs.com</v>
          </cell>
          <cell r="F953" t="str">
            <v>http://www.linkedin.com/company/htijobs</v>
          </cell>
          <cell r="G953" t="str">
            <v>Greenville</v>
          </cell>
          <cell r="H953" t="str">
            <v>South Carolina</v>
          </cell>
          <cell r="I953" t="str">
            <v>staffing project management, career development, employee engagement, industrial staffing, sorting &amp; repack project management, retention, retention strategies, training, staffing, materials flow strategy, warehouse &amp; logistics management, human resources, direct hire recruiting, outplacement, workforce consulting, leadership training, professional recruiting, human resources advising, training development, hiring events, employee care, software solutions, smart software for resorts, project management, sustainable winter sports equipment, global presence, wind turbine design, manufacturing, hydropower technology, b2b, winter sports technology, services, leadership development, product innovation, renewable energy project development, hydropower turbines, smart resort solutions, heavy machinery manufacturing, heavy machinery, employee benefits, snow management, material transport, operational efficiency, renewable energy equipment, software development, snowmaking systems, ropeways, market research, wind turbine installation, data management, green energy technology, industrial manufacturing, industrial group, international markets, wind turbines, talent acquisition, technology development, customer service, urban mobility, sustainable manufacturing, hr consulting, recruiting, sustainable solutions, industrial equipment, energy sector, industrial automation, urban mobility software, hydropower turbines design, snow and vegetation management, renewable energy, renewable energy solutions, vegetation management, commercial and service industry machinery manufacturing, consulting, ropeway systems, transportation equipment, hr management, recruitment services, staffing solutions, employee training, outplacement services, employee retention, hiring strategies, greenfield start-ups, workforce management, onboarding processes, performance improvement, compliance management, job seekers, flexible staffing, workplace culture, talent strategy, community partnerships, process improvement, employee experience, organizational development, manufacturing recruitment, healthcare staffing, automotive hiring, small business hr solutions, consumer goods staffing, remote work strategies, career pathing, workforce planning, employer branding, skilled labor recruitment, high-touch hr solutions, temporary staffing, diversity hiring, retention programs, continuous improvement, employee satisfaction, succession planning, talent utilization, strategic hr services, distribution, professional training &amp; coaching, productivity, mechanical or industrial engineering, information technology &amp; services, management consulting, clean energy &amp; technology, environmental services, renewables &amp; environment, commercial &amp; service industry machinery manufacturing, staffing &amp; recruiting</v>
          </cell>
          <cell r="J953" t="str">
            <v>ElasticEmail, Outlook, Microsoft Office 365, DigitalOcean, WP Engine, Hubspot, Slack, Linkedin Login, Google Dynamic Remarketing, Facebook Custom Audiences, Facebook Login (Connect), WordPress.org, DoubleClick, Mobile Friendly, YouTube, Google Maps (Non Paid Users), Google Font API, Linkedin Widget, Google Analytics, Pingdom, DoubleClick Conversion, Bootstrap Framework, Nginx, Google Tag Manager, Linkedin Marketing Solutions, reCAPTCHA, Twitter Advertising, Gravity Forms, Facebook Widget, Google Maps</v>
          </cell>
          <cell r="O953">
            <v>68818000</v>
          </cell>
          <cell r="Q953" t="str">
            <v>HTI (Human Technologies, Inc.) is a staffing and recruiting firm based in Greenville, South Carolina, founded in 1999. The company specializes in workforce utilization, talent management, and HR solutions, primarily serving the manufacturing and industrial sectors. With a team of 1,001-5,000 employees, HTI has established itself as a leading provider in the Southeast, focusing on empowering individuals and enhancing workplace environments.
HTI offers a variety of HR and staffing solutions throughout the employee lifecycle. Their services include industrial staffing, professional recruiting, HR services, workforce consulting, leadership training, and employee engagement strategies. The firm partners with employers to address staffing challenges at all levels, from entry-level positions to management roles. HTI is committed to community enrichment through its Time Talent Treasure (T3) initiative, which supports various causes, including children, animals, and military families.</v>
          </cell>
          <cell r="R953">
            <v>1999</v>
          </cell>
        </row>
        <row r="954">
          <cell r="A954" t="str">
            <v>Feld Entertainment</v>
          </cell>
          <cell r="B954">
            <v>0</v>
          </cell>
          <cell r="C954">
            <v>3000</v>
          </cell>
          <cell r="D954" t="str">
            <v>entertainment</v>
          </cell>
          <cell r="E954" t="str">
            <v>http://www.feldentertainment.com</v>
          </cell>
          <cell r="F954" t="str">
            <v>http://www.linkedin.com/company/feld-entertainment</v>
          </cell>
          <cell r="G954" t="str">
            <v>Palmetto</v>
          </cell>
          <cell r="H954" t="str">
            <v>Florida</v>
          </cell>
          <cell r="I954" t="str">
            <v>live entertainment, motor sports, family entertainment, event production, event management, show innovation, event logistics, performance storytelling, motorsports entertainment, charitable programs, family event logistics, entertainment industry, performance management, performance production, show logistics, production services, live event logistics, performance venue solutions, touring logistics, spectacular performances, venue rental services, circus, show production, scenic design, performance safety management, performance logistics planning, monster jam, global partnerships, performance innovation, services, live event services, live show production, show production services, performance costume design, entertainment, promoters of performing arts, sports, and similar events with facilities, performance logistics innovation, touring productions, tour logistics, performance logistics, tourism &amp; travel, performance logistics support, high-tech show effects, performance show branding, audience experiences, performance excellence, logistics sourcing, performance design, global entertainment, performance logistics management, retail, family legacy, family-friendly circuses, ice skating shows, creative production, performance set design, family entertainment industry, audience experience enhancement, family-friendly shows, show management, tour management, global tours, supercross, brand collaboration, family shows, show business leadership, disney on ice, live family experiences, motorsports events, audience engagement, entertainment production, d2c, show business, live shows, performance technology, ice shows, venue rentals, entertainment services, venue management, logistics management, performance audience interaction, performance safety standards, family values, b2c, b2b, brand partnerships, entertainment empire, live touring shows, performance production technology, performance logistics solutions, audience engagement tools, performance enhancement, performance event marketing, training, entertainment brands, costume design, immersive show environments, charitable contributions, event marketing, family experiences, touring shows, engaging performances, ringling bros., interactive entertainment, immersive experiences, arts and crafts, live tours, spectacular shows, innovative storytelling, high-energy events, celebration, world-class productions, motor sports entertainment, community engagement, memorable moments, audience participation, cutting-edge technology, performing arts, cultural events, character-driven stories, hosted events, sponsorship opportunities, education outreach, charity events, local partnerships, vip experiences, unique experiences, musical performances, visual arts, breathtaking costumes, nice experiences, family fun, superhero shows, acrobatic performances, interactive shows, sports competitions, extreme sports shows, non-profit, transportation &amp; logistics, events services, marketing &amp; advertising, events, arts &amp; crafts, nonprofit organization management</v>
          </cell>
          <cell r="J954" t="str">
            <v>Cloudflare DNS, CloudFlare Hosting, NetSuite, DNS Made Easy, Mimecast, Microsoft Office 365, Zendesk, Microsoft Azure Hosting, Bluekai, TubeMogul, StackAdapt, Slack, WP Engine, Lever, Typekit, Mobile Friendly, reCAPTCHA, Google Tag Manager, WordPress.org, Remote, Sigma, Excel4Apps, Microsoft Office, Microsoft Excel, Google AdWords Conversion, Microsoft PowerPoint, Ghost, Tor, FRAC Pumps, Quip, Micro, Meshmixer, Jabra Headsets And Speakerphones, EVS, Ribbon, Maya, Cinema 4D, Amex GBT Egencia, accessiBe, Adobe, Pacer, Smartsheet, Westlaw, 24-7 Media, Asana, Domo, IBM Db2 for Linux, UNIX, and Microsoft Windows, IBM i, Jira, Manhattan Associates WMS, Microsoft Project, NetSuite ERP, Postpresso, PowerBI Tiles, Snowflake, Adobe After Effects, .NET, AI, Board, Adobe Photoshop, Microsoft 365, Microsoft Teams, Concur, Amazon Web Hosting, SAP Extended Warehouse Management, PDQ Deploy &amp; Inventory</v>
          </cell>
          <cell r="O954">
            <v>1000000000</v>
          </cell>
          <cell r="Q954" t="str">
            <v>Feld Entertainment, Inc. is a family-owned American live entertainment production company, recognized as a leader in touring family shows. Founded in 1967, the company has a rich history rooted in the circus tradition, having acquired the Ringling Bros. and Barnum &amp; Bailey Circus. It produces over 3,500 shows annually, entertaining approximately 25 million attendees across more than 80 countries.
The company specializes in a variety of live productions, including the iconic Ringling Bros. and Barnum &amp; Bailey, Disney On Ice, Monster Jam, and Marvel Universe LIVE! Feld Entertainment aims to create memorable experiences that unite people and uplift the human spirit, emphasizing quality, integrity, and passion in its performances. With a commitment to innovation, the company continues to evolve its offerings, bringing joy to audiences worldwide.</v>
          </cell>
          <cell r="R954">
            <v>1967</v>
          </cell>
        </row>
        <row r="955">
          <cell r="A955" t="str">
            <v>Flagship Facility Services, Inc.</v>
          </cell>
          <cell r="B955">
            <v>0</v>
          </cell>
          <cell r="C955">
            <v>6500</v>
          </cell>
          <cell r="D955" t="str">
            <v>facilities services</v>
          </cell>
          <cell r="E955" t="str">
            <v>http://www.flagshipinc.com</v>
          </cell>
          <cell r="F955" t="str">
            <v>http://www.linkedin.com/company/flagship-facility-services-inc</v>
          </cell>
          <cell r="G955" t="str">
            <v>San Jose</v>
          </cell>
          <cell r="H955" t="str">
            <v>California</v>
          </cell>
          <cell r="I955" t="str">
            <v>production services, grounds management, window cleaning, facility maintenance, culinary services, covid19 cleaning, floor care, airport, support services, integrated facilities management, pressure washing, aviation support services, janitorial services, aviation, cleanrooms facility maintenance green cleaning grounds management janitorialcustodial production serv, aircraft, recycling programs, building maintenance, carpet care, green cleaning, upholstery cleaning, janitorialcustodial, smart building technologies, b2b, facility upgrades, seismic retrofit services, hvac, pharmaceutical facility services, facilities management, automotive facility maintenance, project management, remote facility management, technology integration, white glove service, client-centric, sustainability, ev charging station maintenance, vendor coordination, staff training programs, government, cold storage facility support, life sciences support, biotech facility renovation, innovation, biotech facilities, real estate, emergency response, cleanroom certification, operational efficiency, integrated facilities maintenance, janitorial, services, engineering services, preventive maintenance strategies, customer portal, facilities support services, asset management, cleanroom services, hospitality facility services, managed services, green building certifications, industrial cleaning, electrical, engineering solutions, staff management, on-demand support, commercial cleaning, educational campus maintenance, specialty maintenance services, lab support, high tech, plumbing, mobile support, consulting, iot in facilities, real-time monitoring, cleanroom gmp compliance, lab support services, cleaning industry standards, data center support, workforce development, food services, facility renovations, plumbing services, airport terminal maintenance, preventive maintenance, sustainable operations, customer service, energy efficiency, facility inspections, operational excellence, compliance management, manufacturing, data-driven insights, eco-friendly cleaning, biotech, research lab support, safety culture, vendor management, asset optimization, custom facility solutions, gmp facility maintenance, laboratory support, education, laboratory equipment calibration, biotech lab support, safety compliance, facility automation, sustainable practices, employee engagement, life sciences facility management, customer satisfaction, facility solutions, high-tech manufacturing support, mechanical services, electrical services, specialty maintenance, mobile support services, ancillary staff management, hvac solutions, facility operations, safety and compliance, top-tier cleaning standards, data driven insights, automation in maintenance, client-centric services, corporate facilities management, sustainable facility services, employee safety training, community engagement programs, cleaning for health, biotech facility services, high-tech facility solutions, performance optimization, service quality assurance, acquisition and integration, employee development programs, risk mitigation, cost efficient solutions, flexible service contracts, multi-industry facilities support, event setup services, 24/7 facility support, regulatory compliance assistance, real-time reporting, high standards of cleanliness, future-proof maintenance solutions, crisis management protocols, facility resilience planning, environmental safety initiatives, continuous improvement program, frontline worker support, supplier diversity initiatives, healthcare, distribution, construction &amp; real estate, facilities services, facility management, productivity, environmental services, renewables &amp; environment, information technology &amp; services, mechanical or industrial engineering, health care, health, wellness &amp; fitness, hospital &amp; health care</v>
          </cell>
          <cell r="J955" t="str">
            <v>Cloudflare DNS, Mimecast, Outlook, Microsoft Office 365, CloudFlare Hosting, WP Engine, React, Workday, Hubspot, Slack, Salesforce, Remote, AMP, Buffer, CSC, Tor, Kronos, eMaint CMMS, Microsoft Office, Wider Planet, Microsoft Excel, Google AdWords Conversion, Gmail, Google Docs, Google Calendar, Act!, Excel4Apps, Oracle BI Publisher, CyberKnife, Gem, Onit, Asana, Jira, Bing, SES, Microsoft 365, Google Workspace, ConnectWise, Microsoft Windows Server 2000, Ning, Secured MVC Forum on Windows 2012 R2, Apple macOS, AWS Application Load Balancer, ICP, Mag+, UPS, FedEx, Microsoft Publisher, Microsoft PowerPoint, Visio, SharePoint, ServiceNow, WebOffice, SS&amp;C, Google Forms</v>
          </cell>
          <cell r="O955">
            <v>533000000</v>
          </cell>
          <cell r="Q955" t="str">
            <v>Flagship Facility Services, Inc. is a facilities maintenance company based in Southlake, Texas, founded in 1988. With an annual revenue of $927.3 million in 2024, the company employs approximately 1,395 to 6,500 people and serves over 1,800 client locations across the U.S. and Canada. Over its 35 years of operation, Flagship has established itself as a leader in the facilities management sector, offering integrated solutions for industries such as aviation, manufacturing, and life sciences.
The company provides a wide range of services, including comprehensive janitorial and cleaning, engineering and maintenance, and additional facility management. Their offerings encompass floor care, window washing, HVAC services, culinary services, and specialized laboratory services following their acquisition of Biotechnical Services, Inc. Flagship emphasizes cleaner and greener environments, with services available 24/7, tailored for large commercial buildings in various regions.</v>
          </cell>
          <cell r="R955">
            <v>1988</v>
          </cell>
        </row>
        <row r="956">
          <cell r="A956" t="str">
            <v>Retired Life</v>
          </cell>
          <cell r="B956">
            <v>0</v>
          </cell>
          <cell r="C956">
            <v>5200</v>
          </cell>
          <cell r="D956" t="str">
            <v>information technology &amp; services</v>
          </cell>
          <cell r="E956" t="str">
            <v>http://www.swde.com</v>
          </cell>
          <cell r="F956" t="str">
            <v>http://www.linkedin.com/company/retired-life</v>
          </cell>
          <cell r="G956" t="str">
            <v>San Jose</v>
          </cell>
          <cell r="H956" t="str">
            <v>California</v>
          </cell>
          <cell r="I956" t="str">
            <v>software development, software design, control roadside call boxes, diagnostic loading, real-time bug fixing, services, media cataloging, embedded real-time programs, error handling, modular diagnostics, control systems, radio communication, b2b, computer systems design and related services, software development experience, password backup, mp3 directory flattening, factory model, software maintenance, calibration software, automation, error processing modules, database management, software troubleshooting, programming in c++, software community, version control, software fixing, programming, diagnostic machinery, unix bug fixes, utilities and tools, software customization, data management, software solutions, software modularity, system control, software engineering, software projects, unicode character handling, event management, software for wafer positioning, consulting, error processing, software automation, mp3 organizer, radio communication tools, unix applications, modular design, software for project sorting, project management, database analysis tools, print function separation, problem solving, software utilities, wealth management, utilities, data analysis, wix installer creation, senior living, problem domain, retirement planning, system integration, real-time systems, print programs, media management, information technology and services, radio message automation, software for control hardware, embedded systems, version control prep tools, sj races software, software for web security, modular software, software bug fixes, embedded control systems, automation tools, software modification, password vault utilities, github projects, software problem solving, password management, github, c++ programming, microsoft access, mfc applications, data backup, file management, ascii to unicode, mp3 file organization, event check-in system, secure ftp, project management tools, code generation, module libraries, software templates, application deployment, windows installer, wix toolset, encryption, data merging, program documentation, barcode scanning, event reporting, cross-platform compatibility, file comparison, password encryption, address book management, personal projects, coder collaboration, application interface design, software functionality, data structure implementation, api integration, user experience design, data normalization, code refactoring, password vault, open source software, custom actions in installers, command line utilities, digital record keeping, backup tools, information technology &amp; services, events services, productivity, investment management, financial services, data analytics, embedded hardware &amp; software, hardware</v>
          </cell>
          <cell r="J956" t="str">
            <v>Microsoft Azure Hosting, Slack, Mobile Friendly, Remote</v>
          </cell>
          <cell r="O956">
            <v>11683000</v>
          </cell>
          <cell r="Q956" t="str">
            <v>Webmaster for 5 web sites.  Treasurer of Deep Peninsula Dog Training Club.  Show Secretary of the Gavilan Chapter CDS Summer Show (Aug 28-29 2010.</v>
          </cell>
        </row>
        <row r="957">
          <cell r="A957" t="str">
            <v>Global Healthcare Resource</v>
          </cell>
          <cell r="B957">
            <v>0</v>
          </cell>
          <cell r="C957">
            <v>7000</v>
          </cell>
          <cell r="D957" t="str">
            <v>hospital &amp; health care</v>
          </cell>
          <cell r="E957" t="str">
            <v>http://www.globalhealthcareresource.com</v>
          </cell>
          <cell r="F957" t="str">
            <v>http://www.linkedin.com/company/global-healthcare-resource</v>
          </cell>
          <cell r="G957" t="str">
            <v>Atlanta</v>
          </cell>
          <cell r="H957" t="str">
            <v>Georgia</v>
          </cell>
          <cell r="I957" t="str">
            <v>rcm, documentation review, healthcare practice management, medical transcription, accounts receivable, revenue cycle management, postacute, healthcare billing, medical coding, medical billing, emrehr, provider credentialing, patient call center, clinical surveys, home health hospice coding, patient engagement, patient experience, home health, healthcare bpo, hospitals &amp; health care, revenue savings calculator, a/r follow-up, patient follow-up and satisfaction, patient experience improvement, clinical data management, healthcare operational efficiency, credentialing, patient eligibility, healthcare industry workforce development, healthcare cost savings strategies, medical billing and coding accuracy, international healthcare staffing, medical record services, hipaa compliance, healthcare outsourcing solutions, healthcare industry solutions, revenue optimization, patient engagement tools, healthcare business solutions, healthcare market expansion, patient eligibility verification, medical billing turnaround, medical billing accuracy, payment posting, billing companies, operational efficiency, healthcare provider support, medical practice support, healthcare outsourcing, cost-effective staffing, healthcare compliance, peer reviews, healthcare industry, healthcare providers, medical billing software integration, healthcare business development, global academy employee training, offshore call centers for healthcare, revenue cycle technology, insurance verification, healthcare, data security, medical record review, healthcare industry trends, denial management, accounting, tax preparation, bookkeeping, and payroll services, healthcare call center, specialty medical coding (oncology, cardiology, nephrology, rheumatology), clinical surveys and patient feedback, medical record organization and analysis, healthcare industry consulting, risk adjustment, healthcare data privacy, healthcare cost management, hospital revenue cycle, healthcare industry standards, global academy, b2b, healthcare workforce solutions, healthcare cost reduction, billing and coding services, healthcare workforce scalability, international staffing, healthcare revenue cycle technology integration, healthcare data security, hipaa compliant coding, offshore medical coding, healthcare workforce training, healthcare data management solutions, healthcare industry compliance standards, hospital services, services, healthcare industry market penetration, offshore staffing, specialty coding, healthcare revenue enhancement, clinical summaries, offshore healthcare staff, healthcare technology, healthcare provider credentialing, medical practice revenue support, patient satisfaction strategies, risk adjustment services, healthcare staff training, revenue cycle savings calculator, remote healthcare staffing, medical record management, soc 2 type 2, healthcare analytics, healthcare data security &amp; confidentiality, hipaa &amp; soc 2 type 2 compliance, medical coding specialties, healthcare revenue cycle optimization, rcm solutions, healthcare solutions, accounts receivable follow-up, billing services, healthcare staffing, outsourced call center services, specialty medical billing, payment posting services, end-to-end rcm, healthcare technology integration, coding accuracy, patient self-pay management, compliance audits, a/r management, healthcare cost savings, soc 2 type 2 compliance, patient accounts receivable, home health services, 24-hour turnaround time, customized business solutions, telehealth services, healthcare claims processing, revenue cycle optimization, patient intake services, outsourced revenue cycle management, healthcare bpo services, practice management support, coding training programs, medical specialty expertise, healthcare industry support, patient engagement solutions, healthcare it solutions, financial performance improvement, reimbursement efficiency, education, hospital &amp; health care, health care, health, wellness &amp; fitness, computer &amp; network security, information technology &amp; services</v>
          </cell>
          <cell r="J957" t="str">
            <v>Outlook, Blue Host, Hubspot, DoubleClick Conversion, Mobile Friendly, DoubleClick, Apache, Google Dynamic Remarketing, Vimeo, YouTube, The Trade Desk, Google Tag Manager, Linkedin Marketing Solutions, WordPress.org, Google Analytics, Microsoft PowerPoint, Microsoft Excel, Google AdWords Conversion</v>
          </cell>
          <cell r="O957">
            <v>600000000</v>
          </cell>
          <cell r="Q957" t="str">
            <v>Global Healthcare Resource is a full-service healthcare solutions firm based in Atlanta, Georgia. Founded in 1999, the company specializes in revenue cycle management (RCM), medical billing, coding, and patient call center services for U.S. healthcare providers and billing companies. With over 25 years of experience, it offers cost-effective, HIPAA-compliant outsourcing solutions designed to maximize ROI, increase revenues, and improve productivity.
The company operates as a global staffing agency, employing between 1,000 and 4,999 people, including 5,000 to 7,000 coders, billing specialists, and call center agents. Global Healthcare Resource maintains a high coding accuracy rate of 98% through comprehensive employee training and development. Its services include streamlined revenue cycle management, specialty-specific medical billing and coding, and patient call center services, all tailored to meet client needs and enhance patient satisfaction. The firm has offices in Atlanta, Muntinlupa City (Philippines), and Chennai (India).</v>
          </cell>
          <cell r="R957">
            <v>1999</v>
          </cell>
        </row>
        <row r="958">
          <cell r="A958" t="str">
            <v>HAND Enterprise Solutions LTD.</v>
          </cell>
          <cell r="B958">
            <v>0</v>
          </cell>
          <cell r="C958">
            <v>11000</v>
          </cell>
          <cell r="D958" t="str">
            <v>information technology &amp; services</v>
          </cell>
          <cell r="E958" t="str">
            <v>http://www.hand-us.com</v>
          </cell>
          <cell r="F958" t="str">
            <v>http://www.linkedin.com/company/hand-us</v>
          </cell>
          <cell r="G958" t="str">
            <v>Milpitas</v>
          </cell>
          <cell r="H958" t="str">
            <v>California</v>
          </cell>
          <cell r="I958" t="str">
            <v>oracle platinum partner, s4 hana hybris certified expertise, 247 global support service, sap platinum partner, offshore support, it services &amp; it consulting, sap s/4hana, services, erp upgrade, erp rapid deployment, custom erp solutions, oracle hcm cloud, microsoft dynamics, sap hybris, cloud hosting, oracle managed service partner, oracle scm cloud, computer systems design and related services, system integration, erp support services, e-commerce, erp consulting, cross-border erp integration, sap, oracle, multi-cloud support, enterprise digitalization, information technology, retail, d2c, erp implementation, data migration, industry solutions, industry vertical solutions, oracle epm cloud, it outsourcing, information technology and services, cloud computing, global support, healthcare, sap c4c, oracle cloud erp, software development, offshore and onshore teams, microsoft erp, 24/7 support, financial services, industry-specific erp, system migration, consulting, manufacturing, oracle cloud excellence implementer, b2b, digital transformation, software publishing, multi-language support, cloud erp, cloud migration services, it localization, erp deployment, enterprise software, finance, distribution, information technology &amp; services, enterprises, computer software, consumer internet, consumers, internet, outsourcing/offshoring, health care, health, wellness &amp; fitness, hospital &amp; health care, mechanical or industrial engineering</v>
          </cell>
          <cell r="J958" t="str">
            <v>Google Cloud Hosting, DynECT, Outlook, Microsoft Office 365, Wix, Mobile Friendly, Varnish, Remote, AI, SAP Basis, SAP, SAP ERP, , SAP ERP Central Component (ECC), Python, Fusion ERP Analytics, Teamcenter, WMS, Kong, , Oracle EBS Projects, , FICO Safe Driving Score, Salesforce CRM Analytics, HTML Pro, CSS, Javascript, ABAP, Kingdee Software, ServiceNow IT Service Management (ITSM)</v>
          </cell>
          <cell r="O958">
            <v>464000000</v>
          </cell>
          <cell r="Q958" t="str">
            <v>HAND Enterprise Solutions Co., Ltd. is a prominent provider of enterprise digital transformation solutions, established in 1996 and based in Shanghai, China. The company is publicly traded on the Shenzhen Stock Exchange and employs over 10,000 people across 89 countries, serving more than 7,000 clients globally.
HAND specializes in a range of information technology solutions, including ERP implementation and consulting, informatization services, SaaS platform solutions, and technical support. The company has successfully completed over 20,000 ERP projects related to SAP and Oracle. With regional headquarters in Singapore and subsidiaries in various countries, HAND continues to expand its presence in Southeast Asia and beyond. It serves clients in multiple industries, including telecom, real estate, financial services, and manufacturing, catering to both large enterprises and state-owned groups.</v>
          </cell>
          <cell r="R958">
            <v>1996</v>
          </cell>
        </row>
        <row r="959">
          <cell r="A959" t="str">
            <v>Trinseo</v>
          </cell>
          <cell r="B959">
            <v>0</v>
          </cell>
          <cell r="C959">
            <v>3000</v>
          </cell>
          <cell r="D959" t="str">
            <v>chemicals</v>
          </cell>
          <cell r="E959" t="str">
            <v>http://www.trinseo.com</v>
          </cell>
          <cell r="F959" t="str">
            <v>http://www.linkedin.com/company/trinseo</v>
          </cell>
          <cell r="G959" t="str">
            <v>Wayne</v>
          </cell>
          <cell r="H959" t="str">
            <v>Pennsylvania</v>
          </cell>
          <cell r="I959" t="str">
            <v>pmma, plastic resins, polycarbonate, tires, acrylic glass, bioplastics, plastics, styrene, materials company, resins, automotive, latex binders, polymethyl methacrylate, manufacturing, chemicals, latex adhesives, rubber, latex coatings, thermoplastics, footwear, methyl methacrylate, polymers, high performance materials, carpet &amp; textiles, chemical manufacturing, latex, electronics, synthetic rubber, basic industries, customer collaboration, material innovation, market presence, personal care, industry applications, rubber for automotive, restructuring, global reach, global manufacturing, innovative material solutions, packaging, styrenics, product portfolio, supply chain, sustainable solutions, regulatory compliance, custom polymer solutions, building materials, north america, packaging solutions, net sales, market challenges, customer partnerships, latex binders for medical, corporate sustainability, construction materials, medical, material challenges, engineered materials, responsible manufacturing, environmental responsibility, industrial polymers, services, innovation, engineered polymers, global materials company, consumer electronics, product innovation, specialty polymers, polycarbonates, collaborative development, acquisition strategy, medical devices, consumer goods, safety and ethics, sustainable plastics, sustainability, b2b, europe, construction, market growth, distribution, sustainable material solutions, product development, product diversification, medical materials, asia pacific, market expansion, resin and synthetic rubber manufacturing, environmental sustainability, automotive materials, value unlocking, specialty materials, acquisitions, custom material development, acrylic resins, sustainable materials, adhesives and sealants, biodegradable plastics, electric vehicle support, coatings, fiberglass reinforcements, fiber bonding, medical applications, waterproofing membranes, construction solutions, high-performance polymers, heat resistance, uv resistance, chemical resistance, visibility range, building infrastructure, sustainability initiatives, battery packaging, enhanced durability, construction adhesives, lighting solutions, thermal insulation, styrene acrylic, anti-corrosion coatings, flooring solutions, acrylic sheets, furniture design, multi-layer sheets, pool and spa materials, diverse certifications, environment-friendly solutions, tack and peel resistance, packaging board, acrylic solutions, polycarbonate materials, bio-based formulations, low voc emissions, recycled content plastics, custom formulations, styrene-butadiene rubber, healthcare, consumer products &amp; retail, transportation &amp; logistics, construction &amp; real estate, mechanical or industrial engineering, shoes, consumers, apparel &amp; fashion, computer hardware, hardware, shipping, logistics &amp; supply chain, hospital &amp; health care, environmental services, renewables &amp; environment, health care, health, wellness &amp; fitness</v>
          </cell>
          <cell r="J959" t="str">
            <v>Amazon CloudFront, Route 53, Microsoft Office 365, Amazon AWS, Outlook, Atlassian Cloud, iCIMS, Slack, Active Campaign, Salesforce, Facebook Widget, Google Analytics, Facebook Custom Audiences, Facebook Login (Connect), Google Tag Manager, Linkedin Marketing Solutions, Mobile Friendly, Twitter Advertising, reCAPTCHA, Typekit, Remote, Freelance Distributed Control System (DCS), ePlan, Workday, Wasp Barcode, Microsoft Windows Server 2012, Microsoft Office, LabWare LIMS, SAP ERP Central Component (ECC), DC Storm, SAP, SAP S/4HANA, Carbon, Minitab Statistical Software, poly, Flow, Olo, React, ServiceNow Configuration Management Database, HPLC, AWS Transit Gateway, Google AdWords Conversion, RabbitMQ, Ecovadis, Adobe Real-Time CDP, Agilent SLIMS, CAT, CONTROL, AC500 PLC, SS&amp;C, Tor, John Doe, Excel4Apps, Azure Analysis Services, SUSE, Microsoft Windows Server 2000, Posit, , S&amp;P Capital IQ Pro, HPE MSA, Akamai App &amp; API Protector, Electron, Siemens SIMATIC SCADA, Microsoft Azure Monitor, Azure Linux Virtual Machines, Microsoft PowerPoint, Microsoft Excel, Cisco WebEx Teams</v>
          </cell>
          <cell r="K959">
            <v>1417000000</v>
          </cell>
          <cell r="L959" t="str">
            <v>Debt Financing</v>
          </cell>
          <cell r="M959">
            <v>150000000</v>
          </cell>
          <cell r="N959">
            <v>45474</v>
          </cell>
          <cell r="O959">
            <v>3133800000</v>
          </cell>
          <cell r="Q959" t="str">
            <v>Trinseo is a specialty material solutions provider that manufactures plastics, latex binders, and rubber products for global markets. Established in 2010 and headquartered in Wayne, Pennsylvania, the company became publicly traded on the New York Stock Exchange in 2014. Trinseo reported net sales of approximately $3.7 billion in 2023 and employs around 3,100 people across North America, Europe, and Asia Pacific.
The company operates through five business segments, offering a diverse product portfolio that includes styrenics, engineered plastics, automotive plastics, emulsion polymers, and synthetic rubber. Trinseo serves various industries, including automotive, home appliances, building and construction, consumer electronics, and medical devices. The company is dedicated to delivering innovative and sustainable solutions, emphasizing collaboration with customers and a commitment to responsible practices.</v>
          </cell>
          <cell r="R959">
            <v>2010</v>
          </cell>
        </row>
        <row r="960">
          <cell r="A960" t="str">
            <v>Benchmark Human Services</v>
          </cell>
          <cell r="B960">
            <v>0</v>
          </cell>
          <cell r="C960">
            <v>3800</v>
          </cell>
          <cell r="D960" t="str">
            <v>individual &amp; family services</v>
          </cell>
          <cell r="E960" t="str">
            <v>http://www.benchmarkhs.com</v>
          </cell>
          <cell r="F960" t="str">
            <v>http://www.linkedin.com/company/benchmarkhumanservices</v>
          </cell>
          <cell r="G960" t="str">
            <v>Fort Wayne</v>
          </cell>
          <cell r="H960" t="str">
            <v>Indiana</v>
          </cell>
          <cell r="I960" t="str">
            <v>serving individuals with extensive behavioral &amp; medical needs, crisis managementcrisis response services, early intervention services, consulting, behavioral health services, autism services, serving children &amp; adults with disabilities, behavioral health, community integration, behavioral health system design, staff training, client-centered services, independent living, vocational rehabilitation, residential support, disability system innovation, provider capacity building, idd services, person-centered planning, system capacity building, healthcare services, community services, home healthcare, b2b, disability services, system evaluation, best practices, complex behavioral needs, non-profit, support coordination, crisis response, system development, specialized residential services, other individual and family services, mental health support, case management, system improvement, health care and social assistance, facility evaluation, services, disability system support, behavioral health crisis, health and safety, behavioral health crisis response, client advocacy, early intervention, autism and aba, system design, system consulting, system evaluation and monitoring, healthcare, health care, health, wellness &amp; fitness, hospital &amp; health care, nonprofit organization management, health &amp; safety</v>
          </cell>
          <cell r="J960" t="str">
            <v>Cloudflare DNS, Outlook, CloudFlare Hosting, Microsoft Office 365, Media Temple SSL, Sophos, Slack, Facebook Widget, Hotjar, Squarespace ECommerce, Vimeo, reCAPTCHA, WordPress.org, Wix, Yelp, Google Font API, Facebook Comments, Mobile Friendly, Google Play, Google translate API, Google Analytics, Google Tag Manager, YouTube, Shopify, Drip, Facebook Custom Audiences, Linkedin Marketing Solutions, Amadesa, Hubspot, Facebook Login (Connect), Woo Commerce, Active Campaign, Typekit, Google AdSense, Bootstrap Framework, Remote, Cisco Unified Intelligence Center, CentralReach, Kodak Alaris, Oasis-7, OneTrust Tech Risk &amp; Compliance, DemandTools, Gem, Cisco AppDynamics, Arista EOS, CAT, Posit, TSYS</v>
          </cell>
          <cell r="O960">
            <v>140800000</v>
          </cell>
          <cell r="Q960" t="str">
            <v>Benchmark Human Services is a for-profit organization based in Fort Wayne, Indiana, dedicated to providing specialized support for individuals with intellectual and developmental disabilities, behavioral health needs, and autism. Founded in 1960, the company serves over 20,000 individuals across 18 states and the District of Columbia, employing nearly 4,000 staff members. Its mission focuses on promoting independence, community inclusion, and respect for those it serves.
The organization offers a wide range of person-centered services, including residential and community transition support, vocational rehabilitation, behavioral health and crisis response, and children and family services. Benchmark also provides active consulting to enhance the capabilities of service providers. The company has played a significant role in state deinstitutionalization efforts, helping transition individuals from institutions to community settings while partnering with various government and healthcare organizations to address complex needs.</v>
          </cell>
          <cell r="R960">
            <v>1960</v>
          </cell>
        </row>
        <row r="961">
          <cell r="A961" t="str">
            <v>CoorsTek, Inc.</v>
          </cell>
          <cell r="B961">
            <v>0</v>
          </cell>
          <cell r="C961">
            <v>5000</v>
          </cell>
          <cell r="D961" t="str">
            <v>glass, ceramics &amp; concrete</v>
          </cell>
          <cell r="E961" t="str">
            <v>http://www.coorstek.com</v>
          </cell>
          <cell r="F961" t="str">
            <v>http://www.linkedin.com/company/coorstek</v>
          </cell>
          <cell r="G961" t="str">
            <v>Golden</v>
          </cell>
          <cell r="H961" t="str">
            <v>Colorado</v>
          </cell>
          <cell r="I961" t="str">
            <v>material science, advanced ceramics, alumina components, ceramic finishing, automotive components, ceramic injection molding, technical ceramics, oil &amp; gas components, aluminum nitride, medical ceramics, medical device components, aerospace components, custom components, hot isostatic pressing, precisionmachined metals, ceramic manufacturing, bioceramics, manufacturing, silicon nitride, ceramic substrates, silicon carbide, engineered ceramics, medical equipment components, highperformance polymers, custom assemblies, custom manufacturing, prototyping, material design, medical components, semiconductor components, glass, ceramics &amp; concrete manufacturing, ceramic industry leader, ceramic for energy storage, precision ceramics, industrial manufacturing, ceramic material properties, sustainability initiatives, all other miscellaneous manufacturing, wear-resistant coatings, ceramic industry, manufacturing capabilities, ceramic sensor components, sustainable materials, medical implant ceramics, critical-duty applications, high-performance industrial ceramics, semiconductor ceramics, custom ceramic solutions, energy market, electronics, laser and optical ceramics, high-purity alumina, chemical processing ceramics, ceramic technology, defense, sustainability, innovation, microelectronics manufacturing, corrosion-resistant ceramics, ceramic component design, ceramic solutions provider, microelectronics ceramics, automotive parts, automotive ceramics, oil and gas ceramics, b2b, wear resistance, manufacturing processes, net shaping, semiconductor processing, product customization, medical, critical applications, material property optimization, customer engagement, military armor, thermal management, energy solutions, armor systems, lightweight aerospace ceramics, high-temperature insulators, silicon carbide ceramics, wear-resistant ceramics, government, ceramic process capabilities, firing and finishing, ceramic application solutions, global research facilities, armor ceramics, advanced manufacturing techniques, family-owned, space exploration ceramics, advanced materials, ceramic material development, ceramic engineering, lightweight materials, ceramic composites, ceramic innovation, ceramic materials, custom ceramic fabrication, ceramic research, microelectronic substrates, automotive, military ceramics, lightweight armor, precision manufacturing, research and development, high-temperature ceramics, ceramic formulations, ceramic process, ceramic components, environmental responsibility, oil and gas, ceramic armor tiles, advanced ceramic composites, ceramic for oilfield applications, ceramic material testing, aerospace ceramics, ceramic product design, high-performance ceramics, high-temperature stability, energy ceramics, industrial applications, environmental impact, medical devices, custom solutions, energy market ceramics, energy, oil and gas industry, collaborative engineering, industrial ceramics, military ballistic ceramics, thermal barrier coatings, global manufacturing, aerospace, semiconductor process components, corrosion resistance, healthcare, chemical, semiconductor, oil_gas, industrial, mechanical or industrial engineering, building materials, computer hardware, hardware, environmental services, renewables &amp; environment, research &amp; development, oil &amp; energy, hospital &amp; health care, health care, health, wellness &amp; fitness</v>
          </cell>
          <cell r="J961" t="str">
            <v>Mimecast, Amazon AWS, Outlook, Umbraco, Angular JS v1, Salesforce Service Cloud, Sophos, Salesforce Live Agent, Hubspot, Slack, Salesforce, Woo Commerce, WordPress.org, Google Tag Manager, Mobile Friendly, Facebook Widget, AngularJS, YouTube, Facebook Login (Connect), Bootstrap Framework, Facebook Custom Audiences, Google Font API, Remote, AI, Ning, Advanced Solutions International (ASi), Axis, eMaint CMMS, GRIN, Air, Bing, CAT, EFI, ISO+â„¢, Weborama, Infinity Tracking, CNC Software, Responsive, formerly RFPIO, Micro, Quip, Excel4Apps, Google AdWords Conversion, Secured MVC Forum on Windows 2012 R2, Microsoft Office, SAP Material Requirement Planning (MRP), GAS, React, ROSS, Argo, Tor, Infinity Call Tracking, BobCAD-CAM, Siemens SIMATIC S7, CONTROL, FactoryTalk, Basis, .NET, AutoCAD, Dassault SOLIDWORKS, Mastercam, AMP, Creo+, Rise, FANUC FIELD System, Brocade Switches, Act!, ROOM, Shopify Hydrogen, SAP, Adobe Acrobat Pro, Copilot, Databricks, Inventor, Gem, Wider Planet, Google VPC Service Controls, S&amp;P Capital IQ Pro, Microsoft Excel, IfByPhone, SES, SHL, Vertica, ABB Robotics, Microsoft PowerPoint, Minitab Workspace, InfinityQS ProFicient, mabl, Microsoft Windows Server 2012, SS&amp;C, QAD Adaptive ERP, Cascade CMS, Adobe Campaign</v>
          </cell>
          <cell r="K961">
            <v>1254600000</v>
          </cell>
          <cell r="L961" t="str">
            <v>Debt Financing</v>
          </cell>
          <cell r="M961">
            <v>1250000000</v>
          </cell>
          <cell r="N961">
            <v>45962</v>
          </cell>
          <cell r="O961">
            <v>820000000</v>
          </cell>
          <cell r="Q961" t="str">
            <v>CoorsTek, Inc. is a prominent global manufacturer of technical ceramics, established in 1910 and based in Golden, Colorado. With a workforce of over 5,000 employees, the company specializes in more than 400 proprietary ceramic material formulations and advanced manufacturing processes. CoorsTek collaborates closely with customers to design and produce custom components that address complex challenges across various essential industries.
The company has a rich history, evolving from its origins in pottery and labware to becoming the world's largest technical ceramics manufacturer. CoorsTek develops engineered ceramic components for high-performance applications, including technical ceramics for semiconductor processing, labware for scientific use, electronic substrates for computers, and implantable ceramics through CoorsTek Medical LLC. The company serves diverse industries such as aerospace, automotive, electronics, and medical, contributing to significant projects like NASA's MOXIE technology on the Mars Rover Perseverance.</v>
          </cell>
          <cell r="R961">
            <v>1910</v>
          </cell>
        </row>
        <row r="962">
          <cell r="A962" t="str">
            <v>Hospital SÃ£o Luiz - Rede D'Or SÃ£o Luiz</v>
          </cell>
          <cell r="B962">
            <v>0</v>
          </cell>
          <cell r="C962">
            <v>5600</v>
          </cell>
          <cell r="D962" t="str">
            <v>health, wellness &amp; fitness</v>
          </cell>
          <cell r="F962" t="str">
            <v>http://www.linkedin.com/company/hospital-sao-luiz</v>
          </cell>
          <cell r="I962" t="str">
            <v>wellness &amp; fitness services, health, wellness &amp; fitness</v>
          </cell>
          <cell r="J962" t="str">
            <v>Amazon CloudFront, Cloudflare DNS, Mailchimp Mandrill, Rackspace MailGun, Sendgrid, Outlook, Amazon Elastic Load Balancer, Amazon AWS</v>
          </cell>
          <cell r="Q962" t="str">
            <v>Rede D'Or SÃ£o Luiz S.A., also known as Hospital SÃ£o Luiz - Rede D'Or SÃ£o Luiz, is the largest integrated healthcare network in Latin America and the leading private hospital operator in Brazil. Founded in 1977 in Rio de Janeiro, the company has over 45 years of experience in providing high-quality healthcare services. Headquartered in Rio de Janeiro, it operates across 13 Brazilian states and the Federal District, managing 76 owned hospitals, 65 oncology clinics, and 11 laboratories.
The company emphasizes humanized care and advanced technology, featuring Brazil's largest diagnostic services and the most extensive robotic surgery facilities in Latin America. Rede D'Or provides a wide range of healthcare services, including emergency care, outpatient services, surgeries, and specialized treatments in areas like oncology and nephrology. With over 128,000 accredited physicians and more than 71,000 employees, Rede D'Or is committed to delivering efficient medical care while respecting ethical standards and the social context of its patients.</v>
          </cell>
          <cell r="R962">
            <v>1977</v>
          </cell>
        </row>
        <row r="963">
          <cell r="A963" t="str">
            <v>Favorite Healthcare Staffing</v>
          </cell>
          <cell r="B963">
            <v>0</v>
          </cell>
          <cell r="C963">
            <v>5000</v>
          </cell>
          <cell r="D963" t="str">
            <v>staffing &amp; recruiting</v>
          </cell>
          <cell r="E963" t="str">
            <v>http://www.favoritestaffing.com</v>
          </cell>
          <cell r="F963" t="str">
            <v>http://www.linkedin.com/company/favorite-healthcare-staffing</v>
          </cell>
          <cell r="G963" t="str">
            <v>Overland Park</v>
          </cell>
          <cell r="H963" t="str">
            <v>Kansas</v>
          </cell>
          <cell r="I963" t="str">
            <v>emergency response staffing, managed service provider, vendor management system, travel nursing agency, travel allied health jobs, permanent nursing jobs, per diem prn staffing, nonclinical personnel, medical staffing, direct hire permanent placement, recruitment process outsourcing, nursing healthcare staffing, allied health staffing, healthcare staffing, rapid response staffing, crisis staffing, wellness events, vendor managed services, allied health, workforce solutions, clinical research, nurse staffing, allied healthcare staffing, nonclinical, travel nursing, per diem, project staffing, physicians advanced practice, recruitment placement services, patient care, healthcare staffing certification, staffing solutions, government, per diem healthcare, healthcare jobs, consulting, healthcare workforce management, healthcare staffing leadership, telehealth staffing, temporary help services, healthcare staffing growth, permanent healthcare jobs, remote healthcare staffing, correctional healthcare staffing, behavioral health staffing, healthcare employment, healthcare staffing provider, healthcare staffing success, emergency management staffing, services, disaster response staffing, healthcare services, school nursing staffing, healthcare staffing excellence, healthcare staffing agency, healthcare staffing industry, clinical staffing, acute care staffing, healthcare staffing network, continuing education, healthcare recruitment, recruitment, healthcare staffing firm, public health staffing, allied health jobs, non-clinical staffing, healthcare solutions, staffing agency, healthcare professionals, healthcare staffing company, healthcare staffing support, healthcare staffing standards, disaster relief staffing, healthcare industry, healthcare facilities, employee benefits, long-term care staffing, per diem staffing, permanent placement, managed services, nursing jobs, healthcare staffing solutions, healthcare staffing innovation, emergency staffing, allied health services, healthcare staffing quality, healthcare recruitment agency, healthcare workforce, government healthcare staffing, healthcare staffing trends, healthcare staffing services, rehabilitation staffing, b2b, healthcare staffing technology, healthcare staffing compliance, emergency healthcare staffing, nursing staffing, mobile app, specialty practice staffing, healthcare staffing platform, healthcare staffing agency us, managed workforce solutions, travel healthcare, nursing services, per diem nursing, non-clinical roles, direct hire, emergency management, job placement, 24/7 support, recruitment services, flexible work, temp-to-perm, contract staffing, credentialing, hospital staffing, community outreach, referral bonuses, diversity and inclusion, national staffing agency, healthcare careers, staff augmentation, temporary employment, certified healthcare professionals, skill development, job search, career advancement, clinical research nursing, staff retention, qualified talent, consultative staffing, community support, staff scheduling, crisis response, temporary healthcare professionals, best staffing agency, healthcare facility partnerships, employee wellness, healthcare, staffing &amp; recruiting, health care, health, wellness &amp; fitness, hospital &amp; health care, education management</v>
          </cell>
          <cell r="J963" t="str">
            <v>Mimecast, Microsoft Office 365, Workday, Slack, Hubspot, Google Tag Manager, WordPress.org, Mobile Friendly, ASP.NET, Google Play, Workday Recruit, Taleo Applicant Tracking Systems (ATS), ADP Applicant Tracking System, Excel4Apps, Eaglestats, Power BI Documenter, PowerBI Tiles, Microsoft Office</v>
          </cell>
          <cell r="L963" t="str">
            <v>Merger / Acquisition</v>
          </cell>
          <cell r="M963">
            <v>0</v>
          </cell>
          <cell r="N963">
            <v>44562</v>
          </cell>
          <cell r="O963">
            <v>522000000</v>
          </cell>
          <cell r="Q963" t="str">
            <v>Favorite Healthcare Staffing is a leading healthcare staffing and recruiting agency based in Overland Park, Kansas. Founded in 1981 by Gerhard Kuti, the company has grown to become one of the largest staffing firms in the United States, ranking as the 10th largest healthcare staffing firm overall. With a workforce of over 11,600 employees, Favorite Healthcare Staffing generates approximately $468.6 million in annual revenue and has been recognized on Forbes' Best Temporary Staffing Firms list.
The company provides a wide range of workforce solutions, including per diem staffing, travel nurse staffing, local staffing, direct hire staffing, and temp-to-perm placements. They also offer Managed Service Provider (MSP) programs and have a dedicated permanent placement division. Favorite Healthcare Staffing serves various healthcare professionals, including nursing, advanced practice, allied health, and non-clinical roles, placing them in top-rated hospitals, clinics, and other healthcare facilities across the nation. The company has maintained Joint Commission Health Care Staffing Services Certification since 2005, ensuring high-quality standards in its staffing services.</v>
          </cell>
          <cell r="R963">
            <v>1981</v>
          </cell>
        </row>
        <row r="964">
          <cell r="A964" t="str">
            <v>CTB, Inc.</v>
          </cell>
          <cell r="B964">
            <v>0</v>
          </cell>
          <cell r="C964">
            <v>3000</v>
          </cell>
          <cell r="D964" t="str">
            <v>farming</v>
          </cell>
          <cell r="E964" t="str">
            <v>http://www.ctbinc.com</v>
          </cell>
          <cell r="F964" t="str">
            <v>http://www.linkedin.com/company/ctbinc</v>
          </cell>
          <cell r="G964" t="str">
            <v>Milford</v>
          </cell>
          <cell r="H964" t="str">
            <v>Indiana</v>
          </cell>
          <cell r="I964" t="str">
            <v>grain dryers, food packaging equipment, conveyors, animal identification, food packaging automation, agricultural equipment, manufacturing, storage structures, sow and pig systems, animal biometrics, software solutions, process optimization, plastic components, food industry, animal care systems, grain preservation systems, poultry equipment, services, food traceability, electronic controls, food processing machinery, environmental control systems, feeders, industrial equipment, poultry and pig environmental systems, industrial automation, poultry care, biometrics, food processing software and traceability, food processing, poultry environmental control, environmental systems, grain oil containment, e-commerce, b2b, grain storage systems, pig care, food safety, egg collection systems, food industry software, grain handling, traceability software, industrial equipment &amp; components, food processing software, consulting, precision-molded plastics, food processing equipment, industrial building systems, agricultural implement manufacturing, grain bins, distribution, construction, mechanical or industrial engineering, food &amp; beverages, consumer goods, consumers, consumer internet, internet, information technology &amp; services</v>
          </cell>
          <cell r="J964" t="str">
            <v>Outlook, DigitalOcean, Gmail, Google Apps, Slack, Mobile Friendly, YouTube, Facebook Custom Audiences, Google Font API, Apache, Google Tag Manager, WordPress.org, Remote, AI, IoT, Android, AutoCAD, Microsoft Excel, Microsoft Teams Rooms, Wider Planet, Laserfiche, SAP Data Migration, Amazon Elastic Kubernetes Service (Amazon EKS), Veeam, VMware, Microsoft Active Directory Federation Services, Kronos, LabVIEW, Oracle Analytics Cloud, Excel4Apps, Google AdWords Conversion, Amazon Web Services (AWS), GRIN, Ning, Micro, CAT, Gauges, CNC Software, AC500 PLC, Quip, PyTorch, Microsoft Office, Infor CloudSuite HCM</v>
          </cell>
          <cell r="L964" t="str">
            <v>Merger / Acquisition</v>
          </cell>
          <cell r="M964">
            <v>0</v>
          </cell>
          <cell r="N964">
            <v>37469</v>
          </cell>
          <cell r="O964">
            <v>1000000000</v>
          </cell>
          <cell r="Q964" t="str">
            <v>CTB, Inc. is a global leader in designing, manufacturing, and marketing systems and solutions for the poultry, pig, egg production, and grain industries. Founded in 1952 and formalized as CTB in 1976, the company is a wholly owned subsidiary of Berkshire Hathaway. CTB emphasizes innovation through product development and has achieved significant milestones, including numerous acquisitions that have expanded its portfolio and global reach.
Headquartered in Milford, Indiana, CTB offers a wide range of products aimed at improving efficiency and productivity in agriculture. Their offerings include grain systems for storage and handling, feeding and watering systems for poultry and pigs, and various equipment for egg production. The company also provides software and controls for agricultural and industrial applications, all designed to enhance air quality and animal care while supporting global food production.</v>
          </cell>
          <cell r="R964">
            <v>1952</v>
          </cell>
        </row>
        <row r="965">
          <cell r="A965" t="str">
            <v>Guggenheim Partners</v>
          </cell>
          <cell r="B965">
            <v>0</v>
          </cell>
          <cell r="C965">
            <v>3900</v>
          </cell>
          <cell r="D965" t="str">
            <v>financial services</v>
          </cell>
          <cell r="E965" t="str">
            <v>http://www.guggenheimpartners.com</v>
          </cell>
          <cell r="F965" t="str">
            <v>http://www.linkedin.com/company/guggenheim-partners</v>
          </cell>
          <cell r="G965" t="str">
            <v>New York</v>
          </cell>
          <cell r="H965" t="str">
            <v>New York</v>
          </cell>
          <cell r="I965" t="str">
            <v>investment banking &amp; capital markets, global asset management &amp; investment advisory, global asset management &amp; investment advisory &amp; investment banking &amp; capital markets, insurance services, asset allocation, structured finance, long-term objectives, alternative investments, b2b, advisory services, asset-liability management, advisory in private markets, telecom, asset management technology, financial restructuring, client-focused solutions, consulting, market insights, investment banking &amp; securities, debt financing, services, client services, financial technology, financial innovation, asset management, funds, equity investments, global investment, global asset management, debt placement, secondary markets, financial consulting, investment performance, capital structure optimization, fixed income, strategic advisory, liability restructuring, alternative asset classes, investment risk assessment, media, liquidity solutions, investment strategies, client solutions, market restructuring, securities and commodity contracts intermediation and brokerage, client engagement, client base, entrepreneurial spirit, government, liability management, energy, client-specific solutions, advisory solutions, investment banking, wealth management, financial services, risk management, m&amp;a advisory, secondary solutions, capital structure advisory, continuation fund advisory, fund management, liquidity management tools, restructuring, complex financial challenges, innovative financial strategies, liquidity management, client-centric approach, thought leadership, client portfolio, managed accounts, private markets, investment advisory, technology, global financial markets, investment solutions, capital markets, strategic financial planning, capital structure, financing transactions, healthcare, market analysis, private equity, ip-driven debt placement, finance, investment management, finance technology, information technology &amp; services, management consulting, health care, health, wellness &amp; fitness, hospital &amp; health care</v>
          </cell>
          <cell r="J965" t="str">
            <v>Outlook, Pardot, Amazon AWS, Microsoft Azure Hosting, AI, Workday, ADP, Bloomberg Professional Services, Thomson Reuters Legal Tracker, MSCI, DocuSign, Microsoft Excel, Google Maps, COSTAR, Cisco VPN, Blackrock Aladdin, ARKit, Microsoft SQL Server Reporting Services, Azure SQL, Snowflake, Azure Service Fabric, Azure Devops, .NET, Salesforce CRM Analytics, Microsoft 365, Dell PowerEdge Servers, CAT, Monday.com, Weibo, IBM ILOG CPLEX Optimization Studio, Tor, S&amp;P Capital IQ Pro, Ovation, , Cvent, ServiceNow, Microsoft PowerPoint, Google AdWords Conversion, Visio, Micro Focus LoadRunner, Excel4Apps</v>
          </cell>
          <cell r="K965">
            <v>2000000000</v>
          </cell>
          <cell r="L965" t="str">
            <v>Debt Financing</v>
          </cell>
          <cell r="M965">
            <v>2000000000</v>
          </cell>
          <cell r="N965">
            <v>43101</v>
          </cell>
          <cell r="O965">
            <v>400000000</v>
          </cell>
          <cell r="Q965" t="str">
            <v>Guggenheim Partners is a global investment and advisory firm founded in 1999, with roots tracing back to the Guggenheim family business established in the late 1800s. The firm manages over $350 billion in assets and employs more than 2,200 professionals across offices in major cities including Chicago, New York, London, Dubai, and Tokyo. It is dedicated to creating exceptional value through innovation, investment, and management.
The firm operates primarily in two areas: Asset Management and Investment Advisory, and Investment Banking and Capital Markets. Guggenheim Investments specializes in fixed income, equity, and alternative investments, while Guggenheim Securities provides comprehensive services in M&amp;A advisory, financing, sales and trading, and restructuring. Guggenheim Partners serves a diverse clientele, including insurance companies, pension funds, sovereign wealth funds, endowments, foundations, and high net worth individuals, focusing on their return and risk needs.</v>
          </cell>
          <cell r="R965">
            <v>1999</v>
          </cell>
        </row>
        <row r="966">
          <cell r="A966" t="str">
            <v>Career Start</v>
          </cell>
          <cell r="B966">
            <v>0</v>
          </cell>
          <cell r="C966">
            <v>7500</v>
          </cell>
          <cell r="D966" t="str">
            <v>staffing &amp; recruiting</v>
          </cell>
          <cell r="E966" t="str">
            <v>http://www.careerstartusa.com</v>
          </cell>
          <cell r="F966" t="str">
            <v>http://www.linkedin.com/company/career-start</v>
          </cell>
          <cell r="G966" t="str">
            <v>Rochester</v>
          </cell>
          <cell r="H966" t="str">
            <v>New York</v>
          </cell>
          <cell r="I966" t="str">
            <v>staffing, recruitment, employment services, direct hire, administrative and office support, environmental staffing, payroll services, executive search, staffing solutions, administrative staffing, warehouse and logistics, workforce management, business consulting, on-demand staffing, logistics staffing, talent acquisition, b2b, finance and accounting, temporary help services, hospitality staffing, real-time visibility, large-scale staffing, food service, staffing and recruitment, talent acquisition technology, services, staffing technology, workforce scalability, hr compliance, food manufacturing staffing, workforce solutions, vms tools, food service staffing, food manufacturing, event staffing, packaging and fulfillment, human resources, b2c, industry expertise, vetted workers, seamless coverage, temporary to permanent, warehouse staffing, consulting, hospitality and events, medical staffing, environmental services, employer of record, e-commerce, healthcare, manufacturing, logistics, hospitality, administrative, financial, environmental, events, staffing &amp; recruiting, management consulting, renewables &amp; environment, consumer internet, consumers, internet, information technology &amp; services, health care, health, wellness &amp; fitness, hospital &amp; health care, mechanical or industrial engineering, leisure, travel &amp; tourism</v>
          </cell>
          <cell r="J966" t="str">
            <v>Outlook, MailChimp SPF, Microsoft Office 365, WordPress.org, Google Font API, DoubleClick Conversion, Google Dynamic Remarketing, Google Tag Manager, reCAPTCHA, Google Play, Mobile Friendly, DoubleClick, Apache, AI</v>
          </cell>
          <cell r="O966">
            <v>26000000</v>
          </cell>
          <cell r="Q966" t="str">
            <v>Career Start is a staffing and workforce management company based in Rochester, New York, founded in 2007. Initially a pilot program to help individuals transition from public assistance to employment, it has grown into a comprehensive staffing and recruitment firm with around 100 corporate employees and thousands of associates ready for placement.
The company provides a wide range of services, including direct hire staffing, temporary staffing, workforce management, recruitment services, HR support, and large-volume staffing solutions. Career Start specializes in various sectors such as food manufacturing, hospitality, administrative roles, and medical staffing. They utilize advanced technology to improve service delivery and offer 24/7 on-call support to meet customer needs efficiently. With reported annual revenues between $26 million and $60 million, Career Start has successfully filled thousands of positions for its employer partners.</v>
          </cell>
          <cell r="R966">
            <v>2007</v>
          </cell>
        </row>
        <row r="967">
          <cell r="A967" t="str">
            <v>Sapient Consulting | Now Publicis Sapient</v>
          </cell>
          <cell r="B967">
            <v>0</v>
          </cell>
          <cell r="C967">
            <v>20000</v>
          </cell>
          <cell r="D967" t="str">
            <v>management consulting</v>
          </cell>
          <cell r="F967" t="str">
            <v>http://www.linkedin.com/company/sapientconsulting</v>
          </cell>
          <cell r="G967" t="str">
            <v>Revere</v>
          </cell>
          <cell r="H967" t="str">
            <v>Massachusetts</v>
          </cell>
          <cell r="I967" t="str">
            <v>strategy consulting, technology services, financial services, commodities, health, public sector, salesforce powered by vertiba, strategy amp consulting, business consulting &amp; services, strategic consulting, b2b, management consulting</v>
          </cell>
          <cell r="J967" t="str">
            <v>Amazon AWS, Remote</v>
          </cell>
          <cell r="Q967" t="str">
            <v>Publicis Sapient is a digital-first management consulting and technology firm based in Boston, Massachusetts. Founded in 1990, it specializes in digital business transformation, technology modernization, and enhancing customer experiences for enterprises and the public sector. The company employs around 20,000 people across multiple global locations and generated $11 billion in revenue in 2021.
Publicis Sapient offers comprehensive digital transformation services focused on three main areas: elevating customer experience, modernizing organizations, and unlocking value through technology and data. Its capabilities include strategy consulting, program management, custom software development, and integrated marketing campaigns. The firm serves a diverse range of industries, including financial services, retail, technology, and government, and has a history of working with major organizations to drive digital innovation and competitive advantage.</v>
          </cell>
          <cell r="R967">
            <v>1990</v>
          </cell>
        </row>
        <row r="968">
          <cell r="A968" t="str">
            <v>Rabobank North America</v>
          </cell>
          <cell r="B968">
            <v>0</v>
          </cell>
          <cell r="C968">
            <v>3300</v>
          </cell>
          <cell r="D968" t="str">
            <v>financial services</v>
          </cell>
          <cell r="E968" t="str">
            <v>http://www.rabobankna.com</v>
          </cell>
          <cell r="F968" t="str">
            <v>http://www.linkedin.com/company/rabobank-north-america</v>
          </cell>
          <cell r="G968" t="str">
            <v>New York</v>
          </cell>
          <cell r="H968" t="str">
            <v>New York</v>
          </cell>
          <cell r="I968" t="str">
            <v>trade policy analysis, macro-economic impact analysis, climate change adaptation finance, renewable energy project funding, climate-smart investments, global economic trends, food processing, supply chain financing, client advisory, energy market analysis, energy efficiency investments, sustainable agriculture finance, energy transition financing, risk management solutions, food industry innovation, market research, corporate finance, financial services, data analytics, corporate lending, client relationship management, food safety finance, supply chain solutions, green bond principles, sustainable investment, sustainable development goals, carbon credit trading, energy sector, macro-economic analysis, energy industry finance, cooperative bank, agricultural inputs, international banking, energy finance, sustainable finance, agriculture technology, agriculture sector expertise, energy sector growth opportunities, farm input supply chain, global financial services, securities services, global commodity trends, supply chain finance solutions, client relationships, commodity markets, climate risk mitigation strategies, global research reports, macro analysis, commercial banking, equipment finance, food safety compliance finance, global insights, specialized industry knowledge, cooperative banking, agriculture finance, green bonds, trade and tariffs impact, agri-food industry research, green energy investment, food industry market insights, agricultural finance, green energy projects, energy transition funding, interest rate risk, sector-specific expertise, sector-specific solutions, food &amp; beverage, carbon market, agriculture technology adoption, food processing industry finance, agriculture, energy policy impact, digital banking, global market insights, food processing finance, equipment financing, specialized expertise, international banking network, food finance, trade war risk assessment, agriculture innovation support, risk mitigation, sector-specific research reports, foreign exchange risk, climate risk assessment, global trade policy analysis, climate-smart agriculture, climate resilience funding, agri-food supply chain, farm finance, macro-economic forecasting, agriculture industry finance, food industry, commodity price risk, financial innovation, energy &amp; utilities, food industry finance, market risk management, interest rate hedging, farm input financing, green energy finance, sector research, energy project finance, climate finance, energy transition, commodity risk, renewable energy projects, supply chain finance, market intelligence, food and agribusiness financing, food security finance, agriculture supply chain, risk management, securities business, renewable energy finance, interest rate derivatives, sustainable supply chain management, trade impact, food supply chain finance, leveraged lending, b2b, finance, distribution, food &amp; beverages, consumer goods, consumers</v>
          </cell>
          <cell r="J968" t="str">
            <v>Akamai DNS, Amazon SES, Salesforce, Internap DNS, Outlook, Microsoft Office 365, Slack, Pardot, Mapbox, Figma, Google Tag Manager, WordPress.org, Nginx, reCAPTCHA, Mobile Friendly, Multilingual, Varnish, SWIFT, Microsoft Teams Rooms, CallMiner Eureka, Microsoft Azure Monitor, Azure Devops, Microsoft Excel, Google AdWords Conversion, One Identity Defender, Databricks, Tor, Angular, HTML5 Maker, CSS, TypeScript, AWS SDK for JavaScript, Spring Boot, GraphQL, Ionic, Salesforce Lightning Web Components, RXJS, Jest, OpenAPI, Redux, Yarn, WebDriverIO, Cloud Foundry, Azure Analysis Services, AWS Analytics, Splunk, SignalFX, dynaTrace, PagerDuty, Checkmarx, SonarQube, Archer, Zscaler, Zscaler Private Access, Cisco Meraki SD-WAN, AWS VPN, .GIS, Remote, AI, AFS Analytics, Connect, nCino Cloud Banking Platform, .NET, AWS Trusted Advisor, Appian, Oracle FLEXCUBE, Microsoft Teams, Microsoft PowerPoint, Piano Analytics, Pega Case Management, Oracle Siebel, Loom, Thomson Reuters ONESOURCE, ServiceNow, Jira, Red Hat Ansible Automation Platform, CyberArk, Azure SQL Database, Camunda, Power BI Documenter, Azure Databricks, Azure Data Factory, Azure Synapse, REST, Microsoft Graph, Salesforce Financial Services Cloud, Confluence, API Gateway, Gingr, Kubernetes, IBM Storage Suite for IBM Cloud Paks, Amazon EKS Anywhere, Red Hat OpenShift, Apache Kafka, Terraform, Bash, Python, Grafana, Azure Functions, Azure OpenAI Service, Bicep, Docker, Kong, PowerBI Tiles, SQL, Workday, ANGEL LMS, BizTalk Server, Frobbit, IBM Data Warehouse, Microsoft Power Automate, Microsoft Power Apps, Power Query, SAP BusinessObjects Business Intelligence (BI), Excel4Apps, SUSE, Adomik, Sentinel, Microsoft Defender for Cloud, Etsy, PTC Integrity, Microsoft OneDrive for Business, Mendix, Copilot, Robin, TIBCO EBX, OneTrust, FlipHTML5, Javascript, Lytics, TrakSYS, Amazon Managed Streaming for Apache Kafka (Amazon MSK), Process automation package for service request creation in SAP S/4HANA Utilities, ABAP, 3M 360 Encompass - Health Analytics Suite, SAP, SAP Integration Suite, Intel, Argon CI/CD Security, OnCore CTMS, PostgreSQL, Git, OpenTelemetry, DotNetNuke, Salesforce CRM Analytics, DAX, Azure Pipelines, Amazon Web Services (AWS), Google Cloud Platform, VMware, Mulesoft, SysTools VBA Password Recovery, Siemens SIMATIC S7, React, Pytest, JUnit, Spring, Hibernate, Maven, Gradle, AWS Lambda, Amazon DynamoDB, Amazon CloudWatch, Amazon Simple Queue Service (SQS), SNS, IoT, Azure Digital Twins, Olo, Kotlin, HaloITSM, Concur, Egencia, Telligent, Airflow, DATAVERSE LTD, Microsoft Power Platform, CRM transformation assessment service for SAP Customer Experience, Informatica, Azure Event Hubs, Anypoint API Manager, Collibra, Prometheus, Azure Monitor, Azure Log Analytics, Azure Key Vault, GitHub Actions, Akamai Connected Cloud (formerly Linode), Oracle BlueKai Data Management Platform, CAT, Fastapi, Flask, Langchain, C#, Microsoft PowerShell, Azure Linux Virtual Machines, Microsoft Windows Server 2012, Red Hat, Oracle Database, Oracle Enterprise Manager, Later, EFI, Automic Automation, Micro, Backstage, Flow, Articulate, SharePoint</v>
          </cell>
          <cell r="O968">
            <v>750000000</v>
          </cell>
          <cell r="Q968" t="str">
            <v>Rabobank North America is a key part of Rabobank Group, a global financial institution with a strong focus on the food, agriculture, and energy sectors. With a rich history dating back over a century, Rabobank North America leverages the global expertise of its parent company to provide tailored financial solutions throughout the North American food and agriculture supply chain and the renewable energy industry. 
The bank offers a variety of services, including wholesale banking, corporate and investment banking, agricultural financing, and equipment financing. Rabo AgriFinance specifically caters to farmers and ranchers, providing essential financial support for working capital, equipment, and sustainability initiatives. Additionally, Rabobank North America produces extensive research and advisory services, delivering valuable insights to clients across various sectors. The organization is committed to fostering long-term relationships and supporting sustainable practices in the industries it serves.</v>
          </cell>
          <cell r="R968">
            <v>1981</v>
          </cell>
        </row>
        <row r="969">
          <cell r="A969" t="str">
            <v>Colibri Group</v>
          </cell>
          <cell r="B969">
            <v>0</v>
          </cell>
          <cell r="C969">
            <v>4600</v>
          </cell>
          <cell r="D969" t="str">
            <v>professional training &amp; coaching</v>
          </cell>
          <cell r="E969" t="str">
            <v>http://www.colibrigroup.com</v>
          </cell>
          <cell r="F969" t="str">
            <v>http://www.linkedin.com/company/colibrigroup</v>
          </cell>
          <cell r="G969" t="str">
            <v>St. Louis</v>
          </cell>
          <cell r="H969" t="str">
            <v>Missouri</v>
          </cell>
          <cell r="I969" t="str">
            <v>finance, teachers, distance learning, real estate, nurses, cpa, accounting, cpe, course material, business, nurse practitioner, healthcare, online learning, education, appraisal, cma, test prep, industry verticals, learning management system, career services, educational technology, accounting exam prep, services, real estate designations, healthcare continuing education, d2c, exam preparation, industry-specific online courses, appraiser licensing courses, adaptive learning, learning management system integration, valuation licensing, interactive content, industry regulation compliance, learning platform, career development tools, professional licensing exam, industry-focused curriculum, teacher certification prep, industry-specific certification, financial services training, professional exam training, e-learning platform, continuing education, valuation &amp; property education, industry-specific training, career pathways, real estate licensing, cpa exam prep, industry-specific online learning, teacher certification programs, real estate exam prep, financial licensing education, career success, teacher certification platform, career growth tools, industry leaders, career certification, student-instructor communication, healthcare exam preparation, regulatory compliance, mobile learning, industry-specific assessments, industry partnerships, b2b, professional licensing, interactive learning, remote learning, virtual training, career readiness, industry-specific modules, education management, acquisition strategy, learning solutions, b2c, online certification, cloud-based education, education services, licensed professionals, career success metrics, industry certifications, digital education, financial industry exams, training platform, appraisal education, education technology, e-commerce, licensing exam prep, financial exam review, training solutions, real estate continuing education, industry-specific curriculum, e-learning, financial services, learning engagement, learning analytics, teacher certification online, insurance licensing courses, online courseware, career support services, professional skills development, industry expertise, certification courses, healthcare professional training, appraisal continuing education, educational innovation, professional development, personalized learning, computer training, industry-specific content delivery, digital certification, healthcare certification, career advancement, professional education, career support, career training, industry compliance training, professional growth, online courses, real estate training, financial services education, teacher certification, property appraisal, accounting education, licensure training, student success, mentorship programs, cpr exam prep, cma training, exam passing strategies, flexible learning, digital learning, career-focused education, customer support, student engagement, market-leading programs, real-world application, test prep courses, scalable solutions, performance insights, accreditation, career building, skill enhancement, educational resources, customized curriculum, alumni network, content library, technology integration, assessment tools, business management courses, strategic partnerships, adult education, health care, health, wellness &amp; fitness, hospital &amp; health care, internet, information technology &amp; services, computer software, consumer internet, consumers, professional training &amp; coaching</v>
          </cell>
          <cell r="J969" t="str">
            <v>CloudFlare CDN, Route 53, Sendgrid, Outlook, Amazon AWS, CloudFlare Hosting, Gmail, Google Apps, Google Cloud Hosting, Atlassian Cloud, Barracuda Networks, Slack, Mobile Friendly, WordPress.org, Optimizely, Typekit, Google Tag Manager, Shutterstock, Remote, Drupal, Magento, Salesforce Commerce Cloud, Wordpress, Salesforce CRM Analytics, Microsoft Office, Zoomdata, monday CRM, Adobe, Hubspot, Google Analytics, Power BI Documenter, Looker Studio, Facebook, Instagram, YouTube, Salesforce, 6sense, Five9, Microsoft Excel, Vimeo, Calabrio Teleopti Workforce Management, E-planning, Excel4Apps, Power Query, Salesforce Marketing Cloud, Oracle Exadata Cloud Service, AMP, Develatio's ExpressJS AMI, SQL, CSS, UKG, ShipStation, CSC, Microsoft PowerPoint, Electron, Micro, NICE</v>
          </cell>
          <cell r="L969" t="str">
            <v>Venture (Round not Specified)</v>
          </cell>
          <cell r="M969">
            <v>0</v>
          </cell>
          <cell r="N969">
            <v>45231</v>
          </cell>
          <cell r="O969">
            <v>112500000</v>
          </cell>
          <cell r="Q969" t="str">
            <v>Colibri Group is a prominent provider of online learning solutions tailored for licensed professionals in various industries, including real estate, healthcare, financial services, accounting, teacher education, and valuation/property services. Headquartered in St. Louis, Missouri, the company serves over 1 million students annually and boasts a network of more than 7 million alumni. With over 10,000 hours of content available, Colibri Group offers a wide range of programs designed to support professional development and career advancement.
The company has grown through strategic acquisitions, enhancing its offerings in areas such as real estate continuing education, healthcare exam preparation, and financial services training. Colibri Group emphasizes a holistic approach to education, providing engaging experiences and mentorship alongside its curriculum. Its platforms feature user-friendly interfaces and mobile access, ensuring that students can learn effectively and efficiently.</v>
          </cell>
          <cell r="R969">
            <v>1998</v>
          </cell>
        </row>
        <row r="970">
          <cell r="A970" t="str">
            <v>Symmetry Financial Group</v>
          </cell>
          <cell r="B970">
            <v>0</v>
          </cell>
          <cell r="C970">
            <v>6600</v>
          </cell>
          <cell r="D970" t="str">
            <v>insurance</v>
          </cell>
          <cell r="E970" t="str">
            <v>http://www.sfglife.com</v>
          </cell>
          <cell r="F970" t="str">
            <v>http://www.linkedin.com/company/symmetryfinancialgroup</v>
          </cell>
          <cell r="G970" t="str">
            <v>Swannanoa</v>
          </cell>
          <cell r="H970" t="str">
            <v>North Carolina</v>
          </cell>
          <cell r="I970" t="str">
            <v>mortgage protection, life insurance, iul, retirement solutions, college saving plans, financial planning, final expense, eiul, annuities, sales &amp; marketing, insurance, sales automation tools, insurance policy illustration tools, digital marketing for agents, performance tracking, agency support services, leads program, digital insurance workflow, insurance application automation, insurance product customization, remote insurance sales, digital insurance products, performance management tools, industry-leading insurtech, work-life balance focus, client engagement, agent empowerment platform, comprehensive licensing support, digital underwriting engine, insurance sales automation, client engagement tools, agent productivity tools, insurtech innovation, agency management platform, services, client communication automation, agency growth tools, insurance lead generation system, financial services, insurance agencies and brokerages, proprietary insurance products, remote agent support, digital underwriting, innovative insurance underwriting, multi-channel marketing support, agency management tools, client communication tools, insurance marketing, community outreach, insurance product diversification, community outreach philanthropy, social responsibility initiatives, award-winning organizational culture, passive income, insurance application technology, agency culture, growth-oriented culture, social responsibility, agency building and mentorship, passive income potential, digital marketing for insurance agents, insurance sales training, community outreach and donations, performance analytics, customer relationship management, passive income opportunities, client engagement automation, retirement planning, insurance carriers, agency management system, agent training, agent success platform, client policy customization, agency support, insurance industry technology, insurtech solutions, performance analytics dashboard, independent insurance marketing organization, performance analytics for agents, insurance sales automation tools, lead generation, client retention strategies, digital insurance underwriting, agency management software, lead program, insurance sales support, agency culture development, community impact and philanthropy, wealth management, broad carrier network, insurance product portfolio, agency building, lead tracking system, insurance agent automation, insurance sales analytics, agency building platform, digital insurance platform, agent success stories, agency support and training, insurance licensing support, client policy illustration, insurance policy illustration, client retention, agent onboarding tools, client relationship management software, client engagement platform, agency growth strategies, agency growth support, remote work opportunities, b2b, life insurance products, customer-centric product offerings, digital marketing automation, insurtech, distribution, insurance application platform, customizable insurance solutions, technology-driven workflow, digital insurtech solutions, insurance product innovation, agency management, agency growth, insurtech platform, agent support tools, remote work, carrier partnerships, virtual agency management, carrier network, independent imo, workflow automation, saas, agent culture, compliance, finance, digital marketing, policy illustration, sales automation, non-profit, insurance agencies &amp; brokerages, crm, sales, enterprise software, enterprises, computer software, information technology &amp; services, marketing &amp; advertising, investment management, nonprofit organization management</v>
          </cell>
          <cell r="J970" t="str">
            <v>Cloudflare DNS, Mailchimp Mandrill, Outlook, MailChimp SPF, Microsoft Office 365, Zendesk, CloudFlare Hosting, Stripe, VueJS, Citrix, Django Language, The Trade Desk, Slack, Hubspot, Salesforce, WordPress.org, MouseFlow, Google Dynamic Remarketing, DoubleClick, Google Tag Manager, Mobile Friendly, DoubleClick Conversion</v>
          </cell>
          <cell r="K970">
            <v>3800000000</v>
          </cell>
          <cell r="L970" t="str">
            <v>Merger / Acquisition</v>
          </cell>
          <cell r="M970">
            <v>3800000000</v>
          </cell>
          <cell r="N970">
            <v>42217</v>
          </cell>
          <cell r="O970">
            <v>44000000</v>
          </cell>
          <cell r="Q970" t="str">
            <v>Symmetry Financial Group (SFG) is a leading independent insurance marketing organization founded in 2009. It empowers independent life insurance agents and agency builders across the United States, focusing on professional success and work-life balance. As a subsidiary of Quility Insurance, SFG provides agents with resources, technology, and industry connections to support remote work and agency ownership.
SFG offers a comprehensive agent enablement platform that includes a robust leads program, training and mentorship, and proprietary technology tools. Agents benefit from a wide portfolio of products from over 80 top-tier carriers, including customizable digital insurance solutions for mortgage protection and retirement. The company emphasizes a culture of support and innovation, recognized as a Top Company Culture by Entrepreneur. SFG connects agents with clients nationwide, helping families and individuals find suitable insurance solutions.</v>
          </cell>
          <cell r="R970">
            <v>2009</v>
          </cell>
        </row>
        <row r="971">
          <cell r="A971" t="str">
            <v>It Works! Global</v>
          </cell>
          <cell r="B971">
            <v>0</v>
          </cell>
          <cell r="C971">
            <v>8900</v>
          </cell>
          <cell r="D971" t="str">
            <v>health, wellness &amp; fitness</v>
          </cell>
          <cell r="E971" t="str">
            <v>http://www.itworks.com</v>
          </cell>
          <cell r="F971" t="str">
            <v>http://www.linkedin.com/company/it-works-global</v>
          </cell>
          <cell r="G971" t="str">
            <v>Palmetto</v>
          </cell>
          <cell r="H971" t="str">
            <v>Florida</v>
          </cell>
          <cell r="I971" t="str">
            <v>health &amp; wellness, personal health, fitness, natural skin care, health care, retail health &amp; personal care products, digital marketing, community building, philanthropic social responsibility, social media tools, body wraps, aromatherapy products, brand recognition, social media marketing tools, direct selling/mlm, distributor recruitment, community support programs, b2c, community engagement, independent distributors, social selling strategies, modern collaborative workspace, home-based business, personal development culture, digital marketing in mlm, beauty products, product response to market trends, distributor empowerment, product innovation, online training, health products, product diversification, detoxification products, multi-level marketing, motivational events, social media sales, digital tools for sales, online community engagement, skincare, distributor empowerment programs, business opportunity, social media sales platforms, nutritional supplements, keto support supplements, digital engagement tools, network marketing, wellness community, corporate social responsibility, distributor network, nutrition, digital community building, self-employment, entrepreneurship, product diversification strategies, entrepreneurship in health industry, personal development, corporate culture, d2c, wellness focus, wellness lifestyle products, multi-level marketing platform, customer service, e-commerce, philanthropy, independent distributor success, community support in health industry, personal development programs, distributor training, direct sales, personal growth, consumer goods, community-driven growth, product portfolio expansion, social selling, distributor training programs, multi-level marketing in health, personal growth initiatives, home-based entrepreneurship, health and beauty direct sales, motivational culture, motivation culture, product feedback and development, social media-driven sales, wellness products, product feedback loop, wellness supplements, home business opportunities, product innovation in health, philanthropic initiatives, global direct sales network, community engagement platforms, mlm business model, social media advertising, global expansion, entrepreneurial support, social media marketing, online community, essential oils, anti-aging skincare, growth strategies, growth recognition, personal branding, motivational corporate culture, mlm, health and wellness, miscellaneous retail stores, not elsewhere classified, digital sales, personal care, body contouring products, market responsiveness, holistic health, weight loss, online sales channels, b2b, healthcare, non-profit, distribution, consumer products &amp; retail, health, wellness &amp; fitness, hospital &amp; health care, marketing &amp; advertising, consumer internet, consumers, internet, information technology &amp; services, nonprofit organization management</v>
          </cell>
          <cell r="J971" t="str">
            <v>Cloudflare DNS, Mailchimp Mandrill, Outlook, Microsoft Office 365, Sailthru, CloudFlare Hosting, CloudFlare, Atlassian Cloud, Citrix, BambooHR, Slack, Salesforce, Zendesk, Bootstrap Framework, Google Maps, Google Tag Manager, AddThis, Facebook Widget, Wistia, Vimeo, Cedexis Radar, Facebook Custom Audiences, Paypal, Google Maps (Non Paid Users), Google Font API, Facebook Login (Connect), Adobe Media Optimizer, Lucky Orange, Google Analytics, Mobile Friendly, Remote, Google Workspace</v>
          </cell>
          <cell r="O971">
            <v>971500000</v>
          </cell>
          <cell r="P971">
            <v>10</v>
          </cell>
          <cell r="Q971" t="str">
            <v>It Works! Global is a multi-level marketing company founded in 2001 by Mark and Cindy Pentecost, based in Palmetto, Florida. The company specializes in direct sales of health, wellness, beauty, and nutrition products through a global network of independent distributors. It began with the Ultimate Body Applicator, also known as the Skinny Wrap, and has since expanded its product offerings to include beauty and skincare items, nutritional supplements, and products for active lifestyles.
The company operates on an MLM model, encouraging distributors to sell products via social media and recruit others. It has achieved significant milestones, including over $1 billion in cumulative sales by 2015 and $538.5 million in annual revenue in 2024. With a workforce of approximately 8,061 to 9,313 employees and over 100,000 distributors worldwide, It Works! Global emphasizes community, entrepreneurship, and personal well-being. The company also engages in philanthropic efforts through the It Works! Gives Back Foundation.</v>
          </cell>
          <cell r="R971">
            <v>2001</v>
          </cell>
        </row>
        <row r="972">
          <cell r="A972" t="str">
            <v>Acara Solutions, An Aleron Company</v>
          </cell>
          <cell r="B972">
            <v>0</v>
          </cell>
          <cell r="C972">
            <v>7500</v>
          </cell>
          <cell r="D972" t="str">
            <v>staffing &amp; recruiting</v>
          </cell>
          <cell r="E972" t="str">
            <v>http://www.acarasolutions.com</v>
          </cell>
          <cell r="F972" t="str">
            <v>http://www.linkedin.com/company/acarasolutions</v>
          </cell>
          <cell r="G972" t="str">
            <v>Buffalo</v>
          </cell>
          <cell r="H972" t="str">
            <v>New York</v>
          </cell>
          <cell r="I972" t="str">
            <v>payrolling services, direct placement, executive search, onsite staffing, contract staffing, contracttodirect services, staffing &amp; recruiting</v>
          </cell>
          <cell r="J972" t="str">
            <v>Mimecast, Act-On, Microsoft Office 365, CloudFlare Hosting, VueJS, Amazon SES, Salesforce, Slack, Bing Ads, Google Tag Manager, Facebook Login (Connect), Gravity Forms, Facebook Custom Audiences, Bootstrap Framework, DoubleClick Conversion, Linkedin Marketing Solutions, Mobile Friendly, DoubleClick, reCAPTCHA, YouTube, Google Analytics, WordPress.org, Apache, Google Dynamic Remarketing, Facebook Widget, Remote, AI</v>
          </cell>
          <cell r="O972">
            <v>100000000</v>
          </cell>
          <cell r="Q972" t="str">
            <v>Acara Solutions is a leading provider of recruiting and workforce solutions, helping companies attract and retain talent since 1957. As part of the Aleron Group, Acara has built a strong reputation in talent acquisition and staffing services, leveraging over six decades of experience. The company is led by CEO Scott Stenclik, who has been instrumental in its growth into one of the largest recruitment providers in the nation.
Acara offers a wide range of workforce solutions, including contingent staffing, recruitment process outsourcing (RPO), master vendor programs, direct placement, executive search, and payrolling services. The company focuses on building strong relationships with clients across various industries, tailoring its services to meet their specific needs. Acara is committed to fostering a supportive and inclusive workplace culture, emphasizing core values such as accountability, transparency, and engagement.</v>
          </cell>
          <cell r="R972">
            <v>1957</v>
          </cell>
        </row>
        <row r="973">
          <cell r="A973" t="str">
            <v>Hexion Inc.</v>
          </cell>
          <cell r="B973">
            <v>0</v>
          </cell>
          <cell r="C973">
            <v>3900</v>
          </cell>
          <cell r="D973" t="str">
            <v>chemicals</v>
          </cell>
          <cell r="E973" t="str">
            <v>http://www.hexion.com</v>
          </cell>
          <cell r="F973" t="str">
            <v>http://www.linkedin.com/company/hexion-inc</v>
          </cell>
          <cell r="G973" t="str">
            <v>Columbus</v>
          </cell>
          <cell r="H973" t="str">
            <v>Ohio</v>
          </cell>
          <cell r="I973" t="str">
            <v>chemical manufacturing, digital innovation in chemical manufacturing, sustainable resin solutions, resin technology, fire-resistant products, eco-friendly resins, consulting, smart manufacturing in chemicals, chemical process digitalization, performance and safety standards, environmental responsibility, industrial safety innovations, resin systems, safety and sustainability awards, digital transformation in chemicals, environmentally friendly adhesives, composite materials, energy, advanced innovation center, sustainable development goals, sustainable solutions, chemical process automation, coatings, r&amp;d investment, performance and safety in chemicals, chemical process optimization, thermoset resins, global chemical company, automotive adhesives, sustainability, sustainable resource utilization, services, digital transformation, ai manufacturing, ai in wood panel production, energy sector materials, fire safety innovation, chemicals, community engagement, resin and synthetic rubber manufacturing, resin formulation technology, construction, resin formulations, fire safety, product quality improvement, performance-driven chemical solutions, performance materials, agriculture chemicals, resin system optimization, industrial performance, safety and compliance, advanced resin chemistry, ai-driven autonomous manufacturing, chemical intermediates, manufacturing efficiency, construction adhesives, product development, global supply chain, performance coatings, advanced fire protection products, agriculture, green manufacturing, renewable methanol formaldehyde, sustainable industrial processes, industrial adhesives, resin production, green manufacturing practices, safety awards, sustainable product design, green chemistry principles, resin innovation, advanced materials, market expansion, adhesives, sustainable supply chain, sustainable raw materials, industrial chemicals, ecobind ultra-low emitting resin, safety and health awards, sustainable building materials, intelligent manufacturing, automated resin application, eco-friendly manufacturing, collaborative innovation, safety standards, innovation, sustainable chemistry, automotive industry, industrial innovation, innovative fire safety materials, industrial process automation, resin formulation innovation, sustainability initiatives, automotive, resin technology for construction, b2b, next-generation resin technology, innovative materials, collaborative r&amp;d, global manufacturing, green chemistry, performance enhancement, building materials, digital r&amp;d tools, fire-resistant wrap armorbuilt, formaldehyde, construction materials, fire safety solutions, engineered wood, pressure sensitive adhesives, protective coatings, sustainable products, low voc formulations, synthetic resins, high performance materials, environmentally friendly, bio-feedstocks, versatic acids, veova technology, cardura glycidyl esters, urea formaldehyde concentrate, melamine resins, amino resins, hydrogen sulfide scavengers, elastomeric roof coatings, self-leveling flooring, decorative coatings, automotive coatings, wood adhesives, furniture materials, industrial applications, agricultural products, polyurethane products, formaldehyde solutions, heat resistant adhesives, composite bonding, flexible adhesives, structural adhesives, durability enhancements, coating durability, eco-friendly materials, r&amp;d innovation, advanced manufacturing, technological advancements, safety and health stewardship, environmental governance, responsible chemistry, supply chain sustainability, employee engagement, diversity and inclusion, customer-centric solutions, manufacturing, distribution, environmental services, renewables &amp; environment, material science, mechanical or industrial engineering</v>
          </cell>
          <cell r="J973" t="str">
            <v>DNS Made Easy, Outlook, Microsoft Azure Hosting, Drupal, OneTrust, Eloqua, Pardot, SuccessFactors (SAP), Slack, reCAPTCHA, Mobile Friendly, Google Tag Manager, Remote, SAP S/4HANA, Salesforce, OSIsoft PI, Azure Analysis Services, AWS Analytics, LangGraph, Amazon Managed Streaming for Apache Kafka (Amazon MSK), Docker, Kubernetes, ISO+â„¢, Lytics, Google AdWords Conversion, AWS Transit Gateway, Olo, FactoryTalk, Modbus, .NET, Siemens SIMATIC S7, Wonderware InTouch, eMaint CMMS, SES, CONTROL, LogIC, DeltaV, SAP, Microsoft 365, Microsoft Exchange Server 2003, Microsoft Teams Rooms, SharePoint, Microsoft OneDrive for Business, IBM DataPower Gateway, Cisco TelePresence Management Suite (TMS), Microsoft Excel, PowerBI Tiles, AWS Wavelength, CallMiner Eureka, NLP, Salesforce CRM Analytics, Power BI Documenter, Freelance Distributed Control System (DCS), ADAPT, AMP, Blackline, Workiva, Harness, Homestead, DC Storm, Microsoft Office, Databricks, PySpark, SQL, Azure Data Lake Storage, Azure Data Factory, Delta, Unity Catalog, Delta Lake, SAP ECC, Deltek Vantagepoint CRM, PI, AC500 PLC, FOUNDATION, Star, ShipStation, Excel4Apps, Azure Logic Apps, Azure SQL Database, Microsoft Entra ID, Azure Key Vault, Terraform, Bicep, Azure Devops, GitHub Actions, Python, Pricefx, Microsoft Dynamics, Amazon Managed Workflows for Apache Airflow (MWAA), Fusion ERP Analytics, Microsoft PowerPoint, Microsoft Project</v>
          </cell>
          <cell r="O973">
            <v>2510000000</v>
          </cell>
          <cell r="Q973" t="str">
            <v>Hexion Inc. is a global leader in specialty chemicals, focusing on thermoset resins, adhesives, and performance materials. The company serves various industries, including wood processing, construction, automotive, energy, and industrial manufacturing. Headquartered in Columbus, Ohio, Hexion has a rich history dating back to 1857 and operates in approximately 85 countries, employing around 1,824 people.
Hexion's product offerings include thermoset resins and specialty products designed for bonding materials such as wood, metals, and plastics. Their applications range from engineered wood products to industrial uses in civil engineering and electronics. The company emphasizes innovation and sustainability, with a commitment to "Responsible Chemistry" and a focus on performance materials that enhance safety and efficiency. Hexion holds 137 patents and continues to support over 3,100 customers globally with technical expertise and advanced solutions.</v>
          </cell>
          <cell r="R973">
            <v>1899</v>
          </cell>
        </row>
        <row r="974">
          <cell r="A974" t="str">
            <v>Metropolitan Opera</v>
          </cell>
          <cell r="B974">
            <v>0</v>
          </cell>
          <cell r="C974">
            <v>5500</v>
          </cell>
          <cell r="D974" t="str">
            <v>performing arts</v>
          </cell>
          <cell r="E974" t="str">
            <v>http://www.metopera.org</v>
          </cell>
          <cell r="F974" t="str">
            <v>http://www.linkedin.com/company/metropolitan-opera</v>
          </cell>
          <cell r="G974" t="str">
            <v>New York</v>
          </cell>
          <cell r="H974" t="str">
            <v>New York</v>
          </cell>
          <cell r="I974" t="str">
            <v>performing arts, opera, nonprofit, theater companies and dinner theaters, education, touring performances, cultural exchange, b2c, cultural landmark, broadcasting, opera performances, artistic programming, diversity in casting, opera education, sponsorship, digital arts platforms, digital archives, educational programs, media outreach, cultural institution, metropolitan opera, international opera audience, artistic diversity, world-class artists, streaming, philanthropy, cultural diplomacy, media technology, artistic excellence, artist development, arts, entertainment, and recreation, opera broadcasts, artistic innovation, media &amp; broadcasting, hd broadcasting, opera in original language, services, digital streaming, audience engagement, d2c, american opera development, theatrical productions, artistic collaboration, media production, media innovation in arts, live performance, live in hd, contemporary opera, performances, tickets, cultural events, live music, podcasts, backstage tours, dining services, member benefits, gift opportunities, accessibility services, in-house shops, social media engagement, auditorium amenities, rehearsal rooms, dramatic arts, international tours, special events, film collaborations, alumni performances, community outreach, discount programs, gift vouchers, live broadcasts, family-friendly productions, master classes, art exhibitions, community events, collaborations, artistic partnerships, classical music, rehearsals, artist debuts, high definition screenings, musical education, charitable giving, fundraising initiatives, soprano, tenor, conductors, production designers, vocal performances, non-profit, distribution, broadcast media, media, entertainment, live events, events, events services, nonprofit organization management, arts &amp; entertainment, opera &amp; ballet</v>
          </cell>
          <cell r="J974" t="str">
            <v>Cloudflare DNS, Mimecast, CloudFlare Hosting, Bluekai, Brightcove, React Redux, The Trade Desk, Lever, Active Campaign, Tessitura, accessiBe, Outlook, Microsoft Office</v>
          </cell>
          <cell r="K974">
            <v>1000000</v>
          </cell>
          <cell r="L974" t="str">
            <v>Other</v>
          </cell>
          <cell r="M974">
            <v>1000000</v>
          </cell>
          <cell r="N974">
            <v>39448</v>
          </cell>
          <cell r="O974">
            <v>307487000</v>
          </cell>
          <cell r="P974">
            <v>8</v>
          </cell>
          <cell r="Q974" t="str">
            <v>The Metropolitan Opera, known as The Met, is a prominent opera company based in New York City, established in 1883. It has a rich history of presenting world-class opera performances and nurturing talent. Since 1966, The Met has operated from its modern home at Lincoln Center, featuring advanced stage facilities that enhance its productions.
The Met offers a full opera season showcasing top global and American singers in original languages, with a diverse repertoire that includes Italian, German, and French operas. The company emphasizes high production values and innovative staging. It also plays a significant role in artist development through programs like the National Council Auditions and the Lindemann Young Artist Development Program. Additionally, The Met engages in educational outreach through the Metropolitan Opera Guild, providing student matinees and school programs to foster a love for opera among new audiences.</v>
          </cell>
          <cell r="R974">
            <v>1883</v>
          </cell>
        </row>
        <row r="975">
          <cell r="A975" t="str">
            <v>TEGNA</v>
          </cell>
          <cell r="B975">
            <v>0</v>
          </cell>
          <cell r="C975">
            <v>5500</v>
          </cell>
          <cell r="D975" t="str">
            <v>media production</v>
          </cell>
          <cell r="E975" t="str">
            <v>http://www.tegna.com</v>
          </cell>
          <cell r="F975" t="str">
            <v>http://www.linkedin.com/company/tegna</v>
          </cell>
          <cell r="G975" t="str">
            <v>Tysons</v>
          </cell>
          <cell r="H975" t="str">
            <v>Virginia</v>
          </cell>
          <cell r="I975" t="str">
            <v>e-commerce, consumer internet, internet, information technology, broadcasting, industrials, broadcast media production &amp; distribution, innovation, content delivery, digital platforms, g/o digital, content creation, media networks, local journalism, locked on podcast network, streaming platforms, quest network, programmatic advertising, customer experience, b2b, community engagement, digital advertising tools, information, broadcast television, tv stations, digital properties, true crime network, cross-platform content, advertising solutions, multicast networks, data analytics, digital transformation, media, tv broadcasting, premion platform, marketing services, advertising, digital, digital media, local news, digital marketing, audience reach, local broadcast stations, media technology, targeted advertising, digital content, brand safety, multiplatform content, audience targeting, social media platforms, audience insights, content amplification, media company, campaign measurement, services, ott advertising, content partnerships, broadcast, streaming, marketing solutions, live sports, attribution, podcasts, native content, brand-safe, audience engagement, community service, fraud-free environment, data insights, tv advertising, social responsibility, professional development, success stories, career opportunities, employee engagement, community grants, diversity and inclusion, business growth, sustainable practices, corporate governance, video content, real-time data, trusted journalism, investigative reporting, platform integration, media partnerships, content distribution, community betterment, ethical journalism, reach and buzz, data-driven technology, global partnerships, local programming, consumer engagement, social media strategy, corporate social responsibility, b2c, consumers, information technology &amp; services, broadcast media, marketing &amp; advertising</v>
          </cell>
          <cell r="J975" t="str">
            <v>Salesforce, Route 53, Outlook, Microsoft Office 365, Google Cloud Hosting, WP Engine, Atlassian Cloud, Greenhouse.io, Slack, Hubspot, Google Tag Manager, Typekit, Mobile Friendly, WordPress.org, Vimeo, Akamai RUM, Adobe Creative Suite, Canva, Wordpress, Facebook, Instagram, X (Twitter), TikTok, YouTube, Salesforce CRM Analytics, iMatrix, Adobe, Medius, SWIFT, Uikit, ANGEL LMS, Kotlin, Android, GitHub Actions, Azure Devops, Svelte, Javascript, TypeScript, VMIX, AWS Analytics, Azure Analysis Services, New Relic, Sony, UKG Pro, UKG Pro Workforce Management, Microsoft Excel, FreeWheel, IBM Enterprise Business Servers, Cisco Aggregation Services Routers, Cisco Nexus Switches, ABB Distributed Control Systems (DCS), Salesforce Service Cloud, Quip, Playwright, Espresso, XCUITest, WideOrbit, XMedius, Adobe Premiere Pro, FlipHTML5, Avast Software, Google Analytics, AT&amp;T, AMP, comScore, HTML Pro, Amazon Advertising, Apple tvOS, Roku OneView (formerly Dataxu), Salesforce Heroku, SAM, Samsung, The Trade Desk, Amplitude, dbt, Atex, SQL, GraphQL, Snowflake, Snowpark, Python, scikit-learn, pandas, NumPy, XGBoost, .GIS, .NET, Cision, REST, Google Firebase A/B Testing, Ematch, Cortex M-Series, AWS Bedrock, Make, Lambda Cloud, Amazon EC2, AWS Step Functions, Amazon CloudWatch, Adform DMP, Excel4Apps, Teladoc Health, Spring, Jira, Jira Product Discovery, Confluence, Figma, Microsoft 365, ZoomInfo, X, Microsoft PowerPoint, Snow, Seamless.AI, React Native, Monday.com, Tableau Cloud, Twitter Ads, NEAR, NTENT, Adobe Creative Cloud, React, CSS, Adobe After Effects, Adobe Photoshop, Strato, Tableau, Crisp, React Router, Git, Smart AdServer, Complex Media Network, Switch Concepts, Adobe Media Encoder, Freelance Distributed Control System (DCS), Cisco Secure Firewall Management Center, Microsoft Windows Defender Antivirus, TSYS, RudderStack, Claude, DatoCMS, Inventor, AI, Board, Amazon SageMaker, Gem, Kubernetes, AWS Cloud Development Kit (AWS CDK), AWS CloudFormation, Terraform, Jenkins, Docker, OpenTelemetry, Prometheus, Grafana, API Gateway, Buffer, ROSS, CONTROL, Apple, ROOM, Creatio, SendPulse, IfByPhone, Storyboard to SwiftUI Converter, GitHub</v>
          </cell>
          <cell r="K975">
            <v>14250000000</v>
          </cell>
          <cell r="L975" t="str">
            <v>Merger / Acquisition</v>
          </cell>
          <cell r="M975">
            <v>6200000000</v>
          </cell>
          <cell r="N975">
            <v>45870</v>
          </cell>
          <cell r="O975">
            <v>2711998000</v>
          </cell>
          <cell r="Q975" t="str">
            <v>TEGNA Inc. is a prominent U.S.-based journalism and broadcasting company, operating 64 news brands across 51 markets. It reaches about 39% of TV households nationwide and connects with over 100 million people monthly through various platforms, including web, mobile apps, streaming, and linear TV. Founded in 1906 and headquartered in Tysons, Virginia, TEGNA became an independent entity in 2015, focusing on broadcasting and digital media.
The company is recognized for its trustworthy journalism and operates as one of the largest independent station groups for major network affiliates in the top 25 markets. TEGNA delivers news content through online, mobile, and social media channels, and offers multicast networks like True Crime Network and Quest. Additionally, it provides marketing solutions, including the Premion CTV advertising platform, and newsroom tools such as Octopus for news planning and production. TEGNA is committed to ethical journalism and ensures its employees receive annual training on relevant topics.</v>
          </cell>
          <cell r="R975">
            <v>1906</v>
          </cell>
        </row>
        <row r="976">
          <cell r="A976" t="str">
            <v>YAI</v>
          </cell>
          <cell r="B976">
            <v>0</v>
          </cell>
          <cell r="C976">
            <v>4000</v>
          </cell>
          <cell r="D976" t="str">
            <v>individual &amp; family services</v>
          </cell>
          <cell r="E976" t="str">
            <v>http://www.yai.org</v>
          </cell>
          <cell r="F976" t="str">
            <v>http://www.linkedin.com/company/yai-network</v>
          </cell>
          <cell r="G976" t="str">
            <v>New York</v>
          </cell>
          <cell r="H976" t="str">
            <v>New York</v>
          </cell>
          <cell r="I976" t="str">
            <v>including long island, westchester &amp; rockland counties, the hudson valley &amp; new jersey, supporting children &amp; adults with intellectual &amp; developmental disabilities &amp; their families th, support for neurodivergent health, crisis intervention, support for community participation, security, consulting, support for neurodivergent youth, support for down syndrome, support for neurodivergent families, education, behavioral therapy, support for family engagement, community integration programs, support for behavioral health, support for neurodivergent creators, support for neurodivergent research, support for autism spectrum disorder, assistive communication, community support, diversity and inclusion initiatives, support coordination services, support for neurodivergent transportation, support for neurodivergent entrepreneurs, support for co-occurring conditions, support for community engagement, family resources, nonprofit organization, services, support for neurodivergent advocacy, other individual and family services, support for life skills, behavioral health, support for behavioral challenges, support for neurodivergent individuals, support for neurodivergent children, special education, healthcare services, support for neurodivergent veterans, support for neurodivergent musicians, family support services, support for neurodivergent athletes, support for neurodivergent education, rehabilitation services, support for social integration, support for neurodivergent performers, residential services, healthcare, assistive technology, support for neurodivergent organizations, support for brain injuries, specialized healthcare, support for independence, support for aging in place, support for neurodiversity, support in new york, new jersey, california, support for brain injury, clinical services, nonprofit healthcare, support for community living, training and consulting, support for neurodivergent adults, employment support, intellectual and developmental disabilities, educational services, support for health and wellness, support for neurodivergent seniors, residential programs, support for neurodivergent leaders, support for lifelong learning, support for neurodivergent wellness, support for cerebral palsy, support for autism, community programs, support for employment goals, support for social skills, support for neurodivergent caregivers, support for self-advocacy, assistive communication technology, support coordination, inclusive community, support for employment, support for personal development, support for neurodivergent professionals, support for community integration, behavior support, support for neurodivergent writers, support services, non-profit, support for neurodivergent communities, support for independent living, employment training, b2c, day programs, support for crisis intervention, support for personal growth, support for neurodivergent workers, support for crisis management, person-centered care, support for neurodivergent students, support for neurodivergent artists, support for children and adults, support for neurodivergent populations, support for neurodivergent innovators, support for traumatic brain injury, employee benefits, inclusive education, support for neurodivergent employment, support for neurodivergent housing, education for i/dd, support for social skills training, intellectual disabilities, developmental disabilities, family support, socialization, technology integration, advocacy, volunteering, life skills training, healthcare access, positive psychology, respite care, professional development, dsp training, autism support, down syndrome, cerebral palsy, patient advocacy, community integration, self-advocacy, resource finder, equality, inclusion, diversity, corporate partnerships, tuition reimbursement, flexible scheduling, mental health services, primary care services, youth programs, adaptive education, personal growth, employment pathways, skills development, network of affiliates, individualized services, social responsibility, leadership training, corporate social responsibility, health care, health, wellness &amp; fitness, hospital &amp; health care, nonprofit organization management, professional training &amp; coaching</v>
          </cell>
          <cell r="J976" t="str">
            <v>Salesforce, Outlook, Microsoft Office 365, Workday Recruit, Facebook Custom Audiences, Google Tag Manager, Hotjar, Nginx, Varnish, Mobile Friendly, reCAPTCHA, Facebook Login (Connect), Facebook Widget, Git, Salesforce Marketing Cloud Intelligence (formerly Datorama), Workday, CAT, Electron, Star, Microsoft Office, Adobe Marketo Measure (formerly Bizible), NextGen Connect Integration Engine, athenaIDX, Intel, Olo, Quip, ADAPT, Vero, NetScout AirMagnet, SS&amp;C, Ning, Palo Alto Next-Generation Firewall (NGFW), Gem, Google AdWords Conversion, Microsoft Excel, Cornerstone HR, Amazon Elastic MapReduce (EMR), .NET, Google Ads, Google Analytics, Calabrio Teleopti Workforce Management, Prisma Access, SharePoint, Semrush</v>
          </cell>
          <cell r="O976">
            <v>253219000</v>
          </cell>
          <cell r="Q976" t="str">
            <v>YAI (Young Adult Institute) is a nonprofit organization focused on providing comprehensive services for individuals with intellectual and developmental disabilities (I/DD) and their families. Established in 1957, YAI has grown to become one of New York State's largest social services nonprofits, employing over 4,000 staff members and supporting more than 20,000 people across New York, northern New Jersey, and California.
YAI offers a wide range of programs and services, including residential support, clinical services, educational programs, employment support, and community engagement activities. The organization also provides crisis intervention, family support, and innovative technology tools to promote independence. YAI operates through a network of affiliated agencies, ensuring a broad reach and diverse offerings for individuals with disabilities, including autism, Down syndrome, and cerebral palsy.</v>
          </cell>
          <cell r="R976">
            <v>1957</v>
          </cell>
        </row>
        <row r="977">
          <cell r="A977" t="str">
            <v>Adtran</v>
          </cell>
          <cell r="B977">
            <v>0</v>
          </cell>
          <cell r="C977">
            <v>3100</v>
          </cell>
          <cell r="D977" t="str">
            <v>telecommunications</v>
          </cell>
          <cell r="E977" t="str">
            <v>http://www.adtran.com</v>
          </cell>
          <cell r="F977" t="str">
            <v>http://www.linkedin.com/company/adtran</v>
          </cell>
          <cell r="G977" t="str">
            <v>Huntsville</v>
          </cell>
          <cell r="H977" t="str">
            <v>Alabama</v>
          </cell>
          <cell r="I977" t="str">
            <v>fiber access, fttx, vectoring, unified communications, broadband access, optical networking edge, ftth, rfog, epon, 10g, broadband, switches, carrier ethernet, sdaccess, telecommunications, gfast, voip, mobile backhaul, wifi, vwlan, routers, open networks, sip trunking, telecommunications equipment, utilities, wi-fi 7, edge computing, network services, telecom solutions, consulting, wi-fi 6, programmable edge platforms, edge cloud deployment, fiber access equipment, wireless communications equipment, fiber network scalability, cloud saas applications, spectrum as a service, network management, enterprise routers, fiber to the home (ftth), fiber network technology, fiber network resilience, sustainability, network performance, fiber network hardware, disaggregated cell gateways, resilient broadband networks, services, programmable edge, network modernization, telephone apparatus manufacturing, fiber aggregation, fiber network products, open otn cross-connects, network scalability, information technology, wi-fi solutions, edge network solutions, service provider solutions, cloud-based network management, pnt research support, sdn, satellite wi-fi, fiber aggregation systems, fiber network infrastructure, fiber network solutions, open optical networks, network infrastructure, fiber to the building (fttb), cloud saas for networks, virtualization platforms, fiber extension, mesh wi-fi gateways, multi-access edge computing (mec), optical networking, telecommunications equipment manufacturing, network automation and controls, saas applications, timing and synchronization, network reliability, network automation, information technology &amp; services, fiber network aggregation, software-defined access, network automation tools, optical timing channels, government, network timing synchronization, optical cesium clock, cloud software, fiber to the home/building, fiber network deployment, disaggregated cell site gateways, municipal broadband, fiber to the home, multi-access edge computing, fiber monitoring systems, network security solutions, fiber network monitoring, network software, fiber extension solutions, digital infrastructure, quantum-safe security channels, broadband infrastructure, cloud services, consulting and education services, fiber extension and aggregation, support services, fiber network security, edge cloud solutions, managed optical networks, network security, management and orchestration, cloud-managed wi-fi, fiber to the building, b2b, network functions virtualization (nfv), quantum-safe security solutions, fiber monitoring and management, 800g optical transport, cloud management, residential gateways, fiber network access, fiber solutions, 5g connectivity, network hardware, pon technology, programmable edge computing, network and data center equipment, network resilience, fiber network extension, fiber monitoring, network deployment services, virtualization, quantum-safe security, enclosures and cabinets, enterprise switching, packet edge solutions, data center interconnect, software-defined networking, network virtualization, end-to-end fiber solutions, residential broadband, business networking, iot solutions, authentication services, mesh wi-fi, optical line terminals, optical network terminals, dynamic spectrum allocation, in-service monitoring, mosaic one, adaptive bandwidth, automated network management, enni services, ai-driven applications, rural broadband, urban broadband, global services, consulting services, education services, training services, sd-wan solutions, deployment services, pluggables and subsystems, open optical network, performance management, service delivery gateways, education, environmental services, renewables &amp; environment, computer &amp; network security, cloud computing, enterprise software, enterprises, computer software, management consulting</v>
          </cell>
          <cell r="J977" t="str">
            <v>CloudFlare CDN, Salesforce, Route 53, Outlook, Zuora, Amazon AWS, CloudFlare Hosting, Oracle Cloud, Jira, Atlassian Confluence, Atlassian Cloud, React Redux, AudioEye, Workday, Magento, Eloqua, Magento 2 Enterprise, Magento Enterprise, Salesforce Live Agent, SparkPost, SendInBlue, Slack, Adobe Marketing Cloud, Google Tag Manager, reCAPTCHA, GoToWebinar, Workday Recruit, Google Analytics, Vimeo, Mobile Friendly, ASP.NET, Google Font API, BugHerd, Pingdom, Remote, Apache Kafka, AWS SDK for JavaScript, Docker, IntelliJ IDEA, Javascript, PyCharm, Python, Red Hat Enterprise Linux, Robot Framework, Selenium, TeamCity, Azure Linux Virtual Machines, BASE, Microsoft Windows Server 2012, Siemens PLM, VMware, Atlassian Bitbucket, XGBoost, Hitachi Vantara LLC, SentenceTransformers, Tor, Electron, Analyzer, ADTRAN, Activa, SAP, Microsoft Excel, Wider Planet, PatientPop, MATLAB, GitHub, Allegro X PCB Designer, Ansys HFSS, React Native, Expo, TypeScript, API Gateway, AWS Lambda, Act!, Brocade Switches, CAESAR II, TurboTax Self Employed, AMP, Photon, eMaint CMMS, MySMTP, Flow, TSYS, Quip, Cadence, ModelSim, Synopsys Design Compiler, Synopsys PrimeTime, Synopsys VCS, SystemVerilog, VHDL, WorkSafeBC, Cisco DWDM, Atlas by Facebook, Micro, WebSpectator, C#, Angular, REST, .NET, IBM HTTP Server, Respond, Altium Designer, SMTP, Panasonic IP-PBX, Fujitsu IaaS, Oracle Automatic Storage Management (ASM), Yamaha Audio and Visual, Kicksite, Ananke CDN, mO Jira OAuth SSO, Jira OpenID Connect SSO, Jira OIDC SSO, Visio, Google AdWords Conversion, Amazon Linux 2, Amazon FreeRTOS, C/C++, Cross Pixel Media, DatoCMS, Git, Quartic, Xray, Air, Salesforce CPQ, DoubleClick, AWS IoT Core, Amazon DynamoDB, OpenSearch, UPS, Gerrit, JUnit, Jenkins, SAP Extended Warehouse Management, Node.js, AWS Trusted Advisor, Lambda Cloud, Juniper NFV, UniFi SDN, Cisco vEdge Cloud Router, nTop, Creo+, Ansys Icepak, Bash, Excel4Apps, Microsoft PowerPoint</v>
          </cell>
          <cell r="K977">
            <v>245000000</v>
          </cell>
          <cell r="L977" t="str">
            <v>Debt Financing</v>
          </cell>
          <cell r="M977">
            <v>175000000</v>
          </cell>
          <cell r="N977">
            <v>45901</v>
          </cell>
          <cell r="O977">
            <v>1083807000</v>
          </cell>
          <cell r="Q977" t="str">
            <v>Adtran is a global provider of networking solutions, specializing in open, disaggregated, and secure technologies. Founded in 1985 and headquartered in Huntsville, Alabama, with additional offices in Germany, Adtran focuses on fiber access, optical transport, synchronization, and automation platforms. Their solutions support service providers, enterprises, utilities, and government agencies in building resilient broadband infrastructure.
The company offers a comprehensive range of products, including GPON and XGS-PON platforms, modular optical transport systems, and advanced network synchronization tools. Adtran also provides software platforms like Mosaic One for automation and optimization, along with professional services designed to enhance network performance and operational efficiency. With a commitment to security and sustainability, Adtran serves over 400 service providers and thousands of enterprise networks, contributing to a fully connected world.</v>
          </cell>
          <cell r="R977">
            <v>1985</v>
          </cell>
        </row>
        <row r="978">
          <cell r="A978" t="str">
            <v>Cocacola Now</v>
          </cell>
          <cell r="B978">
            <v>0</v>
          </cell>
          <cell r="C978">
            <v>4000</v>
          </cell>
          <cell r="D978" t="str">
            <v>information technology &amp; services</v>
          </cell>
          <cell r="F978" t="str">
            <v>http://www.linkedin.com/company/proing95786</v>
          </cell>
          <cell r="G978" t="str">
            <v>Palo Alto</v>
          </cell>
          <cell r="H978" t="str">
            <v>California</v>
          </cell>
          <cell r="I978" t="str">
            <v>lifestyle, softdrink, events, beverage, mobile, advertising, search, email, information technology, consumer internet, internet, engineering services, consumer goods, consumers, information technology &amp; services</v>
          </cell>
          <cell r="J978" t="str">
            <v>Remote</v>
          </cell>
          <cell r="Q978" t="str">
            <v>.</v>
          </cell>
          <cell r="R978">
            <v>1977</v>
          </cell>
        </row>
        <row r="979">
          <cell r="A979" t="str">
            <v>Houchens Industries, Inc.</v>
          </cell>
          <cell r="B979">
            <v>0</v>
          </cell>
          <cell r="C979">
            <v>18000</v>
          </cell>
          <cell r="D979" t="str">
            <v>executive office</v>
          </cell>
          <cell r="E979" t="str">
            <v>http://www.houchens.com</v>
          </cell>
          <cell r="F979" t="str">
            <v>http://www.linkedin.com/company/houchensindustries</v>
          </cell>
          <cell r="G979" t="str">
            <v>Bowling Green</v>
          </cell>
          <cell r="H979" t="str">
            <v>Kentucky</v>
          </cell>
          <cell r="I979" t="str">
            <v>executive offices, management of companies and enterprises, pet supply e-commerce, esop, construction services, industrial distribution, insurance solutions, employee ownership, multi-industry, consumer goods, food distribution, automation controls, diversified investment portfolio, retail fixture design, insurance, employee-owned, manufacturing, b2b, automotive controls, distribution, fencing, retail and grocery stores, healthcare, road construction industry, diversified company, retail industry, healthcare services, food and beverage, employee benefits, retail grocery, construction, retail stores, d2c, pet supplies, financial services, building materials, diversification, community involvement, supply chain management, factory automation controls, beverages, services, fence distribution, business consulting, community charities, annual revenue over $4b, pharmacy, growth strategy, decentralized management, manufacturing solutions, pharmaceuticals, fluid power solutions, community support, beverage manufacturing, warehouse automation controls, fruit juice drinks, b2c, building products, food manufacturing, e-commerce, independent subsidiaries, retail, employee stock ownership plan, growth, finance, consumers, mechanical or industrial engineering, health care, health, wellness &amp; fitness, hospital &amp; health care, food &amp; beverages, logistics &amp; supply chain, management consulting, medical, food production, consumer internet, internet, information technology &amp; services</v>
          </cell>
          <cell r="J979" t="str">
            <v>Cloudflare DNS, Outlook, Slack, New Relic, Vimeo, Google Tag Manager, WordPress.org, Google Font API, reCAPTCHA, Mobile Friendly, Typekit, Nginx</v>
          </cell>
          <cell r="O979">
            <v>4000000000</v>
          </cell>
          <cell r="Q979" t="str">
            <v>Houchens Industries, Inc. is a 100% employee-owned holding company based in Bowling Green, Kentucky. Founded in 1917 as a small grocery store, it has grown into a diverse organization with over 19,000 employees and annual revenues exceeding $4 billion. The company operates across various sectors, including retail, industrial manufacturing, insurance, construction, and consumer products, achieved through strategic acquisitions.
In retail, Houchens manages more than 325 grocery and convenience stores across 14 states, with brands like Houchens Markets and Save-A-Lot. Its industrial segment includes companies like Air Hydro Power, which provides fluid power solutions, and Lee Masonry Products, a manufacturer of concrete products. The construction division features Scotty's Contracting &amp; Stone, while Houchens Insurance Group offers a range of insurance services in Kentucky and Tennessee. The company emphasizes community engagement and employee ownership, fostering a culture of innovation and customer service.</v>
          </cell>
          <cell r="R979">
            <v>1917</v>
          </cell>
        </row>
        <row r="980">
          <cell r="A980" t="str">
            <v>ProAmpac</v>
          </cell>
          <cell r="B980">
            <v>0</v>
          </cell>
          <cell r="C980">
            <v>7900</v>
          </cell>
          <cell r="D980" t="str">
            <v>packaging &amp; containers</v>
          </cell>
          <cell r="E980" t="str">
            <v>http://www.proampac.com</v>
          </cell>
          <cell r="F980" t="str">
            <v>http://www.linkedin.com/company/proampac</v>
          </cell>
          <cell r="G980" t="str">
            <v>Cincinnati</v>
          </cell>
          <cell r="H980" t="str">
            <v>Ohio</v>
          </cell>
          <cell r="I980" t="str">
            <v>flexible packaging, sustainable packaging, packaging, packaging &amp; containers manufacturing, proampac proactive cold seal, custom packaging, retail, prototyping services, life cycle analysis, proampac proactive compostable, customer service, consumer convenience, custom design, proampac proactive sustainabilityÂ®, proampac proactive recycle-ready, proampac proactive moisture protect, proampac proactive recyclable r-2000d, sustainability, recyclable materials, proampac proactive pcr, food and beverage, barrier structures, sustainable materials, proampac proactive impact, proampac proactive zipper films, proampac proactive shrink films, printing services, proampac proactive spouted pouches, innovative packaging, food and beverage packaging, risk mitigation, proampac proactive retort pouches, pharmaceutical packaging, product protection, proampac rap acquisition, laminations, flexographic printing, barrier packaging, proampac proactive recyclable, proampac proactive barrier films, b2b, pet food, proampac impact report, other plastics product manufacturing, pet food packaging, e-commerce packaging, e-commerce, sustainable solutions, proampac proactive bio-based, flexible packaging solutions, pharmaceuticals, high-performance films, d2c, healthcare, bio-based resins, supply chain resilience, prototyping, innovation, proampac r&amp;d, rotogravure printing, services, proactive sustainability, packaging and containers, proampac proactive life cycle analysis, high-speed manufacturing, product innovation, recyclable films, collaborative innovation, material science, custom pouches, conventional pouches, high-barrier laminates, moisture protection, easy-open features, child-resistant packaging, prototyping solutions, collaboration lab, packaging innovation, industrial packaging, food packaging, healthcare packaging, fresh food packaging, retort packaging, lightweight films, biodegradable materials, packaging equipment, filling efficiency, design samples, packaging design portal, paper bags, plastic shipping mailers, secure packaging, tamper-evident solutions, food safety, packaging customization, brand differentiation, packaging sustainability, environmental impact, market trends, packaging solutions, multi-material laminates, custom packaging structures, efficient logistics, product lifecycle, packaging graphics, post-consumer recycled content, bio-based packaging, packaging for e-commerce, food industry standards, clean labeling, packaging durability, innovative substrates, packaging compliance, food, beverage, pharmaceutical, recyclable, bio-based, compostable, high-speed, lamination, barrier, customization, global, manufacturing, supply chain, collaboration, certifications, retort, cold seal, shrink, pouches, films, shipping, logistics &amp; supply chain, environmental services, renewables &amp; environment, food &amp; beverages, consumer goods, consumers, consumer internet, internet, information technology &amp; services, medical, health care, health, wellness &amp; fitness, hospital &amp; health care, packaging &amp; containers, mechanical or industrial engineering, media</v>
          </cell>
          <cell r="J980" t="str">
            <v>Cloudflare DNS, Outlook, CloudFlare Hosting, ADP Workforce Now, Leadfeeder, Emma, Shopify Plus, Slack, Google Tag Manager, Google Maps, Typekit, Woo Commerce, Google translate widget, Bootstrap Framework, Microsoft-IIS, WordPress.org, reCAPTCHA, Mobile Friendly, Google Maps (Non Paid Users), Facebook Login (Connect), Facebook Widget, ASP.NET, Nginx, Facebook Custom Audiences, Google Custom Search, Wix, Google Analytics, DoubleClick, Google translate API, Google Font API, Google AdSense, Remote, mabl, UKG Wallet, Tampa AS400 Inc, OneTrust Tech Risk &amp; Compliance, UKG, AC500 PLC, Sensor Tower, UKG Pro, HPE OneView, Postpresso, Intel, Excel4Apps, ManageEngine Endpoint Central, TUNE, LogRhythm SIEM, Lansweeper, Autopilot, ManageEngine ServiceDesk Plus, Microsoft Windows Server 2000, Workday Prism Analytics, Ignition SCADA, Wonderware InTouch, Datawrapper, IAPPS, Quip, ServiceNow Configuration Management Database, Zivver Email Encryption, Meshmixer, Compete, Infolinks, S&amp;P Capital IQ Pro, Strato, Power BI Documenter, Elite Software HVAC Solution, Tor, GRIN, Micro, .NET, CONTROL, Adobe Acrobat, Power Query, PowerBI Tiles, Microsoft Fabric, Gem, AMP, UKG Pro Benefits Administration, ICP, LogIC, Pipedrive, SES, Wider Planet, Microsoft Office, Smartsheet, AutoCAD, Solid Edge, SAP, FilmLight Baselight, AVEVA InTouch HMI, Microsoft Excel, Google AdWords Conversion, Avid NewsCutter, eMaint CMMS, SharePoint, Microsoft OneDrive, Microsoft Teams, Microsoft Power Platform, Microsoft Power Automate, Microsoft Power Apps, Microsoft Forms, Microsoft Purview eDiscovery, Microsoft Entra ID, Microsoft Exchange Online, Microsoft PowerShell, Microsoft 365, ABB Distributed Control Systems (DCS), Harmony Email &amp; Collaboration, Salesforce CRM Analytics, Board, Fiix CMMS, Motorola, Mag+, Expo, Air, Act!, Kronos, Infor VISUAL, Dynamics 365 Customer Insights, HPE ProLiant BL Blade Servers, HPE MSA, HPE Nimble Storage, HPE Alletra Storage, VMware vSAN, VMware Cloud Foundation, Veeam, Zerto, VMware vSphere, Gauges, Thermo Scientific Chromeleon Chromatography Data System (CDS), Adobe Acrobat Sign, WMS, Aruba, CLEAR, Fortinet FortiGate, Prisma SD-WAN, PeopleSoft CRM, Canon Printers, Teamcenter, SQL, Juniper Networks QFX-Series Switches, TSYS, PEO, Snowplow, Snow, ANGEL LMS, Microsoft Teams Rooms, Connect, Dialpad Connect, Microsoft Defender for Office 365, Microsoft Graph, Azure Automation, Microsoft Active Directory Certificate Services (AD CS), Wiz, ServiceNow Request Management, Zopim, Azure Virtual Machine Scale Sets, CyberKnife, SOTI Mobicontrol, Jamf Pro, IGEL, Apple Business Manager, Kiosked, Android, accessiBe, Shop Floor Data Collection (SFDC), Stibo STEP</v>
          </cell>
          <cell r="L980" t="str">
            <v>Private Equity</v>
          </cell>
          <cell r="N980">
            <v>44197</v>
          </cell>
          <cell r="O980">
            <v>3000000000</v>
          </cell>
          <cell r="Q980" t="str">
            <v>ProAmpac is a global leader in flexible and paper-based packaging solutions, based in Cincinnati, Ohio. The company specializes in innovative and sustainable products, including films, foils, fibers, rollstock, bags, and pouches. ProAmpac serves a variety of industries such as food, pet care, healthcare, and lawn &amp; garden.
Founded in 1971, ProAmpac has grown through multiple acquisitions and now operates 41-50 manufacturing plants and 10 graphic design centers worldwide. With a workforce of over 5,200 employees, the company emphasizes material science-driven innovation and sustainability through its "ProActive Sustainability" approach. ProAmpac's product offerings include rollstock, bags, pouches, and specialized packaging solutions for sectors like food service, e-commerce, and secure cash transport. The company is committed to collaboration with customers to enhance speed-to-market and customization.</v>
          </cell>
          <cell r="R980">
            <v>2015</v>
          </cell>
        </row>
        <row r="981">
          <cell r="A981" t="str">
            <v>work from anywhere</v>
          </cell>
          <cell r="B981">
            <v>0</v>
          </cell>
          <cell r="C981">
            <v>13000</v>
          </cell>
          <cell r="D981" t="str">
            <v>marketing &amp; advertising</v>
          </cell>
          <cell r="E981" t="str">
            <v>http://www.rjpjrblue.ws</v>
          </cell>
          <cell r="F981" t="str">
            <v>http://www.linkedin.com/company/work-from-any-where</v>
          </cell>
          <cell r="G981" t="str">
            <v>Orlando</v>
          </cell>
          <cell r="H981" t="str">
            <v>Florida</v>
          </cell>
          <cell r="I981" t="str">
            <v>mlm, bitcoin, work from home, network marketing, affiliate marketing, hemp oil, sales, team building, certified, cbd oil, hemp seed oil, cbd, all natural, advertising services, cryptocurrency, marketing &amp; advertising</v>
          </cell>
          <cell r="J981" t="str">
            <v>Outlook, Amazon AWS</v>
          </cell>
          <cell r="O981">
            <v>3500000000</v>
          </cell>
          <cell r="Q981" t="str">
            <v>Hello my Friends,
I am a Online Business Coach and Mentor who has several online Businesses ranging from SFI to a few CryptoCurrency mining Companies. 
My Sister Amanda and I have been working together online going on 9 Years and are seeing great progress within our Businesses! It was a struggle at first till I learned how to Market and sell myself in the Affiliate Marketing Field!</v>
          </cell>
          <cell r="R981">
            <v>2012</v>
          </cell>
        </row>
        <row r="982">
          <cell r="A982" t="str">
            <v>Greenlight Planet</v>
          </cell>
          <cell r="B982">
            <v>0</v>
          </cell>
          <cell r="C982">
            <v>3000</v>
          </cell>
          <cell r="D982" t="str">
            <v>semiconductors</v>
          </cell>
          <cell r="E982" t="str">
            <v>http://www.greenlightplanet.com</v>
          </cell>
          <cell r="F982" t="str">
            <v>http://www.linkedin.com/company/greenlightplanet</v>
          </cell>
          <cell r="G982" t="str">
            <v>Chicago</v>
          </cell>
          <cell r="H982" t="str">
            <v>Illinois</v>
          </cell>
          <cell r="I982" t="str">
            <v>rural marketing, pay as you go, solar energy, affordable solar energy products, consumer financing, global partnerships, africa, solar products, retail, clean energy, microfinancing, asia, renewable energy, solar lighting, india, clean technology, consumer goods, ventures for good, consumers, renewable energy semiconductor manufacturing, solar energy for low-income families, solar energy for agriculture, energy storage, solar energy for women entrepreneurs, solar energy innovation, solar product design, solar energy for households, mobile payment integration, solar energy sustainability, pay-as-you-go financing, solar product affordability, solar energy for economic growth, solar energy for health facilities, solar market expansion, solar product customization, solar product distribution network, solar home systems, solar energy access, solar loans, solar lanterns, pay-as-you-go, solar product sales agents, solar product innovation, solar energy for community projects, solar energy for remote areas, solar energy equipment &amp; systems, rural electrification, financial services, solar installation, solar energy for community centers, solar product durability, solar energy for education facilities, affordable solar products, solar installation services, off-grid solar, solar power systems, solar energy for small businesses, b2c, solar energy for rural development, electric power generation, micro-entrepreneurs, solar product distribution, b2b, payg solar financing in africa, solar energy for micro-enterprises, solar energy for mobile charging, solar energy for education, solar home systems for rural households, electrical equipment manufacturing, solar technology, solar energy in africa and asia, energy management, solar energy solutions, solar product financing, solar energy for health clinics, mobile money integration, energy efficiency, solar energy for humanitarian projects, solar energy for disaster relief, solar lanterns for off-grid communities, services, e-commerce, solar for underserved communities, d2c, solar financing, portable lighting, phone charging, music and radio, pico plus, pro 200, pro 300, pro 400, boom, off-grid power, renewable energy solutions, solar ac systems, energy access, environmentally friendly, sustainable energy sources, expandable solar power, smart mobile charging, led lighting, solar panel technology, multi-kilowatt solar, battery management, solar inverter, user-friendly solar products, solar power for schools, solar for businesses, community energy projects, reliable lighting solutions, renewable energy expansion, safe energy alternatives, solar for rural communities, off-grid households, distributed energy generation, affordable electricity solutions, solar technology for development, innovative energy products, customer-centric solar services, field agent network, energy equity, solar market growth, empower communities with solar, finance, education, distribution, consumer products &amp; retail, energy &amp; utilities, environmental services, renewables &amp; environment, clean energy &amp; technology, semiconductors, hardware, oil &amp; energy, electrical/electronic manufacturing, mechanical or industrial engineering, consumer internet, internet, information technology &amp; services</v>
          </cell>
          <cell r="J982" t="str">
            <v>DNS Made Easy, Gmail, Pardot, Google Apps, Microsoft Office 365, Zendesk</v>
          </cell>
          <cell r="K982">
            <v>171360000</v>
          </cell>
          <cell r="L982" t="str">
            <v>Other</v>
          </cell>
          <cell r="M982">
            <v>90000000</v>
          </cell>
          <cell r="N982">
            <v>44075</v>
          </cell>
          <cell r="O982">
            <v>266300000</v>
          </cell>
          <cell r="Q982" t="str">
            <v>Greenlight Planet, operating under the Sun King brand, focuses on providing solar power solutions to the 1.8 billion people living off the grid. The company aims to bridge energy access gaps for underserved communities by offering reliable and cost-effective solar technology.
Their product offerings include Solar Home Systems, which are designed for household use in off-grid areas, providing essential lighting and power. They also provide Multi-Kilowatt Systems for larger-scale installations that meet higher energy demands. Greenlight Planet delivers comprehensive services, including professional installation and flexible financing options, making solar power accessible and affordable for those without traditional electricity sources.</v>
          </cell>
          <cell r="R982">
            <v>2009</v>
          </cell>
        </row>
        <row r="983">
          <cell r="A983" t="str">
            <v>Mauser Packaging Solutions</v>
          </cell>
          <cell r="B983">
            <v>0</v>
          </cell>
          <cell r="C983">
            <v>11000</v>
          </cell>
          <cell r="D983" t="str">
            <v>packaging &amp; containers</v>
          </cell>
          <cell r="E983" t="str">
            <v>http://www.mauserpackaging.com</v>
          </cell>
          <cell r="F983" t="str">
            <v>http://www.linkedin.com/company/mauser-packaging-solutions</v>
          </cell>
          <cell r="G983" t="str">
            <v>Oak Brook</v>
          </cell>
          <cell r="H983" t="str">
            <v>Illinois</v>
          </cell>
          <cell r="I983" t="str">
            <v>refurbishment &amp; recycling of packaging materials, injection molding, metal drums, blow molding, industrial products, food packaging, rigid packaging, fiber drums, steel pails, recollection, packaging, ibc39s, reconditioned steel drums, packaging innovation, global services, aerosol cans, consumer products, ibcs, sustainability, packaging &amp; containers manufacturing, packaging technology, global supply chain, packaging performance, global manufacturing, packaging industry, sustainable container solutions, recycling services, pcr resin containers, recycling solutions, circular packaging solutions, full-service packaging, product lifecycle, multi-material containers, chemicals, recycling and reuse, patented packaging technology, container management, metal packaging, reusable packaging, packaging materials, environmental sustainability, full lifecycle packaging, container lifecycle management, supply chain logistics, customized reconditioning, reconditioning containers, environmental regulations compliance, packaging solutions, reco2 series, food-grade containers, high-performance containers, reusable ibcs, sustainable materials, packaging for chemicals, packaging design, infinity series pcr, reconditioning and recycling, recycled content packaging, packaging services, pharmaceuticals, packaging for pharmaceuticals, packaging design innovation, reusable containers, industrial packaging, environmental impact, recover syst-m, manufacturing, metal can, box, and other metal container (light gauge) manufacturing, sustainable supply chain, environmentally friendly, food and beverage, flexible packaging, reconditioning services, customized packaging, ibc containers, eco-friendly packaging innovations, smart containers, distribution, lightweight heavy-duty ibc, container refurbishment, innovative packaging, recoloop series, sustainable industrial packaging, global manufacturing network, container manufacturing, packaging patents, recycled content, green packaging initiatives, circular economy, container recycling, sustainable packaging, plastic containers, labeling solutions, sustainable solutions, custom packaging, environmental footprint reduction, packaging lifecycle, supply chain management, intermediate bulk containers, drums, cans, tight head containers, jerrycans, pails, bottles, reconditioned packaging, specialty containers, recycled materials, medical containers, machinery parts, accessories, fleet management, customized services, environmental solutions, medical waste disposal, recycling, logistics solutions, global network, waste management, eco-friendly packaging, sustainable practices, iso certifications, hazardous materials, fleet tracking, safety compliance, client collaboration, agricultural chemicals, automotive packaging, cosmetic packaging, beverage containers, petrochemicals, paints and coatings, ink containers, bulk shipping, container return programs, material recovery, b2b, healthcare, shipping, logistics &amp; supply chain, consumer goods, consumers, environmental services, renewables &amp; environment, medical, mechanical or industrial engineering, food &amp; beverages, health care, health, wellness &amp; fitness, hospital &amp; health care</v>
          </cell>
          <cell r="J983" t="str">
            <v>CSC Corporate Domains, Outlook, Microsoft Office 365, Amazon AWS, WP Engine, Slack, Google Tag Manager, Mobile Friendly, WordPress.org, Google Font API, Gravity Forms, reCAPTCHA, Varnish, Remote, IoT, Circle, AI, Microsoft Office, Wider Planet, Micro, Gauges, Visio, SS&amp;C, SAP, ICP, Olo, Nginx, Bigtincan Readiness (formerly Brainshark), Infinity Tracking, Salesforce, Cisco VoIP, Panasonic IP-PBX, Gem, Cisco Unified IP Interactive Voice Response, eMaint CMMS, Microsoft PowerPoint, AC500 PLC, RSLogix, Quip, SAP EHS, Flow, CONTROL, Act!, Springer-Miller, GRIN, Tenstreet, Microsoft Excel, Google Analytics, InfinityQS ProFicient, S&amp;P Capital IQ Pro, ACL, Oracle BI Publisher, VHDL, ServiceNow, Apex, Google AdWords Conversion, Excel4Apps, Blue Coat PacketShaper, Amazon Elastic File System (Amazon EFS), EHS Insight, GenesisMedia, EKM, MEX Maintenance Software, SES, EMaint, Sass, .NET, Mailchimp Mandrill, UptimeRobot, AutoCAD, Sensor Tower, Power BI Documenter, AMP, Ã‚Â© 2009- Filter, Switch Concepts, NICE inContact, Dell EMC SAN (Storage Area Network), Verkada, Microsoft Application Insights, QAD Adaptive ERP, ConvertCart, Dassault SOLIDWORKS, Datacore SDS, Basware, ABB Robotics, Parallels Mac Management for Microsoft SCCM, Microsoft Intune Enterprise Application Management, Microsoft Windows Server 2012, Unix, Tor, Azure Analysis Services, Secured MVC Forum on Windows 2012 R2, Eyefinity OfficeMate, Akamai CDN Solutions, Infoblox DHCP, TeamViewer, Microsoft PowerShell, Bash, Python</v>
          </cell>
          <cell r="K983">
            <v>2300000000</v>
          </cell>
          <cell r="L983" t="str">
            <v>Debt Financing</v>
          </cell>
          <cell r="M983">
            <v>0</v>
          </cell>
          <cell r="N983">
            <v>45383</v>
          </cell>
          <cell r="O983">
            <v>4500000000</v>
          </cell>
          <cell r="Q983" t="str">
            <v>Mauser Packaging Solutions is a global leader in sustainable rigid packaging solutions, formed in 2018 from the merger of four established companies. With over 330 years of combined experience, the company operates more than 170 facilities in 20 countries and employs over 11,000 people, generating annual sales exceeding $4 billion.
The company offers a wide range of packaging products, including intermediate bulk containers, plastic pails, fiber drums, and metal containers. Mauser Packaging Solutions also provides design, reconditioning, reuse, and recycling services, operating a closed-loop service model that allows customers to return empty packaging for reconditioning or recycling. This approach emphasizes sustainability, with a focus on using recycled materials and reducing waste.
Mauser Packaging Solutions serves a diverse customer base across various industries, including chemicals, food and beverage, pharmaceuticals, and agriculture. The company is committed to innovative packaging solutions that meet customer needs while promoting environmental responsibility.</v>
          </cell>
          <cell r="R983">
            <v>2018</v>
          </cell>
        </row>
        <row r="984">
          <cell r="A984" t="str">
            <v>Menasha Corporation</v>
          </cell>
          <cell r="B984">
            <v>0</v>
          </cell>
          <cell r="C984">
            <v>7000</v>
          </cell>
          <cell r="D984" t="str">
            <v>packaging &amp; containers</v>
          </cell>
          <cell r="E984" t="str">
            <v>http://www.menashacorporation.com</v>
          </cell>
          <cell r="F984" t="str">
            <v>http://www.linkedin.com/company/menasha-corporation</v>
          </cell>
          <cell r="G984" t="str">
            <v>Neenah</v>
          </cell>
          <cell r="H984" t="str">
            <v>Wisconsin</v>
          </cell>
          <cell r="I984" t="str">
            <v>reusable plastic packaging systems, corrugated packaging &amp; merchandising solutions, retail marketing solutions for pharmaceuticals &amp; cpgs, packaging &amp; containers manufacturing, fulfillment services, supply chain solutions, logistics services, supply chain management, green packaging, dunnage, merchandising displays, plastic pallets, food and beverage packaging, product promotion, supply chain performance, bulk systems, product protection, cost reduction, packaging design, supply chain support, manufacturing, services, recycling, environmental sustainability, retail displays, retail, supply chain technology, automotive packaging, reusable plastic containers, corrugated boxes, inventory management, paper bag and coated and treated paper manufacturing, merchandising display solutions, sustainable supply chain, supply chain logistics, customer solutions, logistics and transportation, b2b, supply chain engineering, industrial packaging, logistics optimization, supply chain efficiency, supply chain sustainability, supply chain environmental impact, sustainable packaging, metal racks, supply chain cleaning services, supply chain services, healthcare packaging, reusable containers, pharmaceutical packaging, innovation, supply chain tracking, logistics management, global supply chains, supply chain optimization, point-of-sale materials, packaging and containers, supply chain solutions provider, custom packaging, supply chain cost savings, packaging manufacturing, e-commerce, supply chain innovation, supply chain logistics services, healthcare, sustainability, supply chain, reusable packaging, logistics, industrial, shipping, logistics &amp; supply chain, mechanical or industrial engineering, packaging &amp; containers, consumer internet, consumers, internet, information technology &amp; services, health care, health, wellness &amp; fitness, hospital &amp; health care, environmental services, renewables &amp; environment</v>
          </cell>
          <cell r="J984" t="str">
            <v>Brightcove, Workday, Slack, Remote, Mailchimp Mandrill, ISA Web Publishing Load Balancer, Springer-Miller, GRIN, Micro, Zscaler ZTNA, Tor, SAP, eMaint CMMS, CAT, SAP S/4HANA, SAP Variant Configuration and Pricing, Dassault SOLIDWORKS, Vertica, Bob, Kodak Alaris, Star, AMP, Gem, poly, Microsoft Office, Microsoft Windows Server 2012, Azure Stream Analytics, Motorola, Microsoft Excel, FANUC FIELD System, AC500 PLC, Siemens SIMATIC HMI (Human Machine Interface), Visio, Sensor Tower, Turn, Aruba Mobility Controllers, SharePoint, Salesforce, Microsoft Teams Rooms, CUICK TRAC - DFARS and NIST 800-171 compliance solution, ADP, AT&amp;T, Mitel Revolution, Videojet, WMS, QT9 QMS, Secured MVC Forum on Windows 2012 R2, Google AdWords Conversion, Excel4Apps, Ning, UptimeRobot, Olo, Brocade Switches, Azure Devops, SAP ECC, AMD Xilinx, Outlook, AWS Analytics, Amazon S3, AWS Glue, SAP Customer Care and Service (CCS), Process automation package for service request creation in SAP S/4HANA Utilities, SQL, Azure Virtual Machine Scale Sets, CNC Software, Cascade CMS, Servo-i Ventilator, .NET, CONTROL, LogIC, SAP SD, Power BI Documenter, Microsoft Power Automate, Tableau, Microsoft PowerPoint, Open AdStream, Cisco WebEx Teams, Adobe Photoshop, Adobe Illustrator, Cinema 4D, ArtiosCAD, AVEVA PDMS, C#, CGI Momentum, DriveWorks, Microsoft SQL Server Reporting Services, SysTools VBA Password Recovery, Visual-Basic-.NET, Strato, Adobe InDesign, Adobe Acrobat Pro, SAP ERP Central Component (ECC) 6.0, SAP Logistics Execution, HPE Alletra Storage, Oracle Transportation Management Cloud, AutoCAD, Microsoft Word, Board, Amber, Quark Docurated, Adobe Acrobat Sign, Juniper Networks QFX-Series Switches, Workday Peakon Employee Voice, Kong, PowerBI Tiles, Quip, FedEx, UPS, Capita-SIMS, Gauges, Air, AboveNet, SAP Emergency Access Management (EAM), UpCloud, Wasp Barcode, ISO+â„¢, Logility Demand Planning, Oracle Analytics Cloud, Azure Linux Virtual Machines, AWS Trusted Advisor, Spreadsheet Server by insightsoftware, Inventor</v>
          </cell>
          <cell r="O984">
            <v>2000000000</v>
          </cell>
          <cell r="Q984" t="str">
            <v>Menasha Corporation is a family-owned manufacturing company based in Neenah, Wisconsin, with a history dating back to 1849. It is recognized as one of America's oldest manufacturing businesses, employing over 7,800 people across more than 100 facilities in North America and Europe. Originally a wooden pail factory, Menasha evolved into the largest manufacturer of turned woodenware by the Civil War era and later transitioned to corrugated packaging, leading to the establishment of Menasha Packaging.
Today, Menasha is a leading provider of corrugated and plastic packaging, contract services, and supply chain solutions. It operates primarily through Menasha Packaging Company, which specializes in high-end graphic packaging displays and merchandising products, and ORBIS Corporation, which focuses on plastic products like pallets and containers. The company emphasizes innovation, sustainability, and community involvement, with initiatives such as the "175 Acts of Kindness" to celebrate its long-standing commitment to its employees and the communities it serves.</v>
          </cell>
          <cell r="R984">
            <v>1849</v>
          </cell>
        </row>
        <row r="985">
          <cell r="A985" t="str">
            <v>INDIVIDUAL</v>
          </cell>
          <cell r="B985">
            <v>0</v>
          </cell>
          <cell r="C985">
            <v>4100</v>
          </cell>
          <cell r="D985" t="str">
            <v>marketing &amp; advertising</v>
          </cell>
          <cell r="F985" t="str">
            <v>http://www.linkedin.com/company/iindividual</v>
          </cell>
          <cell r="G985" t="str">
            <v>San Francisco</v>
          </cell>
          <cell r="H985" t="str">
            <v>California</v>
          </cell>
          <cell r="I985" t="str">
            <v>digital marketing, branding, strategy, portrait photography, personal development, personal branding, professional development, story telling, social media, graphic design, advertising services, marketing &amp; advertising, consumer internet, consumers, internet, information technology &amp; services</v>
          </cell>
          <cell r="R985">
            <v>2019</v>
          </cell>
        </row>
        <row r="986">
          <cell r="A986" t="str">
            <v>WorldVentures Holdings</v>
          </cell>
          <cell r="B986">
            <v>0</v>
          </cell>
          <cell r="C986">
            <v>3100</v>
          </cell>
          <cell r="D986" t="str">
            <v>leisure, travel &amp; tourism</v>
          </cell>
          <cell r="E986" t="str">
            <v>http://www.worldventures.com</v>
          </cell>
          <cell r="F986" t="str">
            <v>http://www.linkedin.com/company/worldventures</v>
          </cell>
          <cell r="G986" t="str">
            <v>Plano</v>
          </cell>
          <cell r="H986" t="str">
            <v>Texas</v>
          </cell>
          <cell r="I986" t="str">
            <v>direct sales, travel, leisure travel, vacation club memberships, e-commerce, social media marketing, social travel, online travel, social media, consumer internet, internet, information technology, travel membership, travel loyalty system, mlm, travel promotions, travel loyalty program software, travel incentives, travel affiliate marketing, travel rewards platform, travel agent network, travel community platform, travel cloud infrastructure, travel marketplace, discounted travel, retail, travel rewards program management, security technologies, e-commerce travel platform, travel revenue model, travel agent hosting, global travel market, online travel platform, travel agent support system, travel experience marketplace, travel platform, travel revenue optimization, d2c, social media integration, travel booking engine, it infrastructure, curated group travel, services, travel experience platform, travel community, travel technology, cloud it management, travel experience, travel and tourism, b2b, travel technology stack, travel partner integration, travel rewards system, travel agencies, travel business model, travel industry growth, travel marketing automation, travel incentive program, travel booking system, travel business, travel data security, travel business software, multi-level marketing, travel affiliate program, membership rewards program, travel customer engagement, travel experience app, sql databases, aws cloud services, travel data analytics, b2c, network marketing, travel rewards, discounted vacation packages, travel agent support, travel community engagement, cloud management, travel customer engagement tools, travel revenue, travel affiliate, travel loyalty program, travel community building, travel agent, travel customer support tools, travel industry, travel booking, travel digital platform, travel e-commerce solution, travel loyalty, travel rewards program, travel agent portal, vacation, holiday, tour packages, group travel, experiential travel, travel memberships, family vacations, adventure travel, budget travel, luxury travel, sustainable tourism, travel deals, online booking, travel loyalty programs, exclusive offers, community travel, networking events, guided tours, travel experiences, weekend getaways, travel planning, destination travel, incentive travel, business travel, affordable trips, dining experiences, local excursions, sightseeing tours, cultural travel, customer support, travel blogs, virtual tours, travel tips, flight deals, hotel bookings, travel insurance, transportation services, travel apps, flexible itineraries, unique accommodations, travel guides, mobile bookings, travel consultations, travel safety, transportation &amp; logistics, consumers, information technology &amp; services, marketing &amp; advertising, leisure, travel &amp; tourism, cloud computing, enterprise software, enterprises, computer software</v>
          </cell>
          <cell r="J986" t="str">
            <v>VueJS, Atlassian Cloud, React, Mapbox, Slack, Mobile Friendly, Apache, OpenSSL, Remote</v>
          </cell>
          <cell r="O986">
            <v>377000000</v>
          </cell>
          <cell r="Q986" t="str">
            <v>WorldVentures Holdings is a private company based in Plano, Texas, founded in 2005 by Wayne Nugent and Mike Azcue. It operates as a direct sales and multi-level marketing firm, specializing in travel club memberships through brands like DreamTrips and Rovia. The company offers discounted group travel experiences worldwide, emphasizing social selling and entrepreneurial opportunities for independent representatives.
With over 300,000 independent representatives across 33 countries, WorldVentures promotes a lifestyle centered around travel, personal development, and financial growth. The company has received multiple awards, including recognition as the World's Leading Travel Club from the World Travel Awards. In 2019, it reported revenue exceeding $335 million. Following a reorganization in 2021, WorldVentures continues to focus on unique travel adventures and investment in its sales teams.</v>
          </cell>
          <cell r="R986">
            <v>2005</v>
          </cell>
        </row>
        <row r="987">
          <cell r="A987" t="str">
            <v>cxLoyalty</v>
          </cell>
          <cell r="B987">
            <v>0</v>
          </cell>
          <cell r="C987">
            <v>3100</v>
          </cell>
          <cell r="D987" t="str">
            <v>leisure, travel &amp; tourism</v>
          </cell>
          <cell r="E987" t="str">
            <v>http://www.chasetravelcorporatesolutions.com</v>
          </cell>
          <cell r="F987" t="str">
            <v>http://www.linkedin.com/company/cxloyalty</v>
          </cell>
          <cell r="G987" t="str">
            <v>Stamford</v>
          </cell>
          <cell r="H987" t="str">
            <v>Connecticut</v>
          </cell>
          <cell r="I987" t="str">
            <v>rewards incentives programs, loyalty marketing, contact center, full service loyalty provider, loyalty programs, travel agency, membership travel, travel technology fulfillment, rewards amp incentives programs, travel supplier management, loyalty fulfillment, travel technology amp fulfillment, travel arrangements, event and production travel, hotel booking integration, vip client travel management, cloud-based platform, multi-language support, enterprise loyalty software, data analytics, program customization, secure online platform, travel and tourism, real-time travel booking system, automated rewards processing, vip travel logistics, customer analytics, travel industry solutions, software as a service, luxury and resort travel, corporate travel solutions, travel management software, program scalability, mobile travel app, cruise booking, travel rewards, brand loyalty, dynamic ui for rewards, travel incentive programs, custom travel experiences, reward program design, digital rewards platform, global travel platform, travel logistics management, customer insights, vip entertainment travel, reward platform, global travel solutions, discreet vip travel services, customer loyalty analytics, travel program management, travel booking services, travel program analytics, international travel support, travel program optimization, real-time travel booking, hotel booking, multi-industry loyalty solutions, customer retention strategies, specialized entertainment travel, employee recognition programs, customer rewards, customer loyalty rewards, program design and management, retail, special event travel planning, travel partner network, customer retention, vip travel concierge, real-time redemption, program management, customer loyalty, global travel management, consulting, digital travel platform, corporate travel consulting, custom travel solutions, travel solutions, customized travel experiences, dynamic user interface, entertainment industry travel, customizable loyalty programs, corporate loyalty solutions, professional sports travel logistics, travel &amp; expense management, multi-language travel platform, corporate travel, real-time redemptions, security and compliance, digital platform, scalable software, management consulting services, data-driven decision making, vip client loyalty programs, multi-currency rewards platform, expense management, travel partner integration, travel policy enforcement, group travel management, travel expense reporting, brand advocacy, travel rewards platform, enterprise software, customer engagement, technology-driven loyalty, travel booking system, customizable programs, multi-currency support, luxury travel rewards, entertainment travel logistics, scalable technology, travel loyalty analytics, travel booking, corporate incentive travel, travel policy compliance, financial services, loyalty program design, brand loyalty programs, customer engagement tools, employee incentives, customer experience enhancement, employee recognition, b2b, cruise and activity booking, data-driven insights, retail loyalty programs, travel and expense management, reward redemption system, reward redemption technology, cruise booking platform, financial services loyalty, services, multi-industry solutions, reward redemption, dynamic ui, luxury travel, global travel logistics, e-commerce, finance, distribution, consumer internet, consumers, internet, information technology &amp; services, leisure, travel &amp; tourism, saas, computer software, enterprises</v>
          </cell>
          <cell r="J987" t="str">
            <v>Akamai, Cloudflare DNS, Outlook, Microsoft Office 365, Microsoft Azure Hosting, Pardot, MailChimp SPF, Amazon SES, Rackspace MailGun, Bluekai, Atlassian Cloud, Slack, SOASTA, Mobile Friendly, Apache, Google Tag Manager, Google Font API, reCAPTCHA, WordPress.org, AI</v>
          </cell>
          <cell r="O987">
            <v>450000000</v>
          </cell>
          <cell r="Q987" t="str">
            <v>cxLoyalty is a prominent provider of loyalty technology services, specializing in the design, administration, and fulfillment of loyalty programs, particularly in travel rewards. Founded in 1981 and headquartered in Stamford, Connecticut, the company operates under the name Chase Travel Partner Solutions following its acquisition by JPMorgan Chase in December 2020. With a workforce of approximately 1,000 to 3,100 employees, cxLoyalty generates around $1.5 billion in revenue and serves over 68.7 million consumers through about 2,900 client partnerships.
The company offers a scalable platform that enables brands to create and manage loyalty programs, focusing on customer engagement and retention. Key services include travel rewards fulfillment, loyalty program design and administration, and comprehensive support such as account management and data analytics. cxLoyalty also provides additional capabilities like gift cards, merchandise, and technology solutions to enhance customer travel experiences. It primarily serves Fortune 500 companies across various sectors, including banking, retail, airline, hotel, and technology.</v>
          </cell>
          <cell r="R987">
            <v>1981</v>
          </cell>
        </row>
        <row r="988">
          <cell r="A988" t="str">
            <v>Freelance, Self Employment</v>
          </cell>
          <cell r="B988">
            <v>0</v>
          </cell>
          <cell r="C988">
            <v>9200</v>
          </cell>
          <cell r="D988" t="str">
            <v>information technology &amp; services</v>
          </cell>
          <cell r="E988" t="str">
            <v>http://www.selfemployed.com</v>
          </cell>
          <cell r="F988" t="str">
            <v>http://www.linkedin.com/company/pixel-perfect-world</v>
          </cell>
          <cell r="G988" t="str">
            <v>San Francisco</v>
          </cell>
          <cell r="H988" t="str">
            <v>California</v>
          </cell>
          <cell r="I988" t="str">
            <v>laravel, vuejs, saas, computer software, information technology &amp; services</v>
          </cell>
          <cell r="J988" t="str">
            <v>Cloudflare DNS, Gmail, Google Apps, CloudFlare Hosting, Slack, WordPress.org, Google Font API, Google AdSense, Google Tag Manager, Mobile Friendly, Varnish, Android, AI</v>
          </cell>
          <cell r="K988">
            <v>1500000</v>
          </cell>
          <cell r="L988" t="str">
            <v>Seed</v>
          </cell>
          <cell r="M988">
            <v>1500000</v>
          </cell>
          <cell r="N988">
            <v>43374</v>
          </cell>
          <cell r="Q988" t="str">
            <v>SelfEmployed.com is an online resource hub launched in 2020, designed for freelancers, independent contractors, and self-employed professionals. Owned by Under30CEO, LLC and based in Draper, Utah, it provides practical guidance on building businesses, maximizing income, and achieving financial freedom. The platform offers expert-driven content from a team of entrepreneurs and small business owners, addressing the needs of millions who choose self-employment.
The site serves as a platform, resource center, and mentoring program, featuring blogs, articles, videos, and community features. Key topics include establishing business models, financial management, personal branding, and strategies for income maximization. SelfEmployed.com aims to be the trusted resource for individuals looking to build their businesses on their own terms, with a focus on digital content and user-shared success stories.</v>
          </cell>
        </row>
        <row r="989">
          <cell r="A989" t="str">
            <v>United Veterinary Care</v>
          </cell>
          <cell r="B989">
            <v>0</v>
          </cell>
          <cell r="C989">
            <v>3000</v>
          </cell>
          <cell r="D989" t="str">
            <v>veterinary</v>
          </cell>
          <cell r="E989" t="str">
            <v>http://www.unitedveterinarycare.com</v>
          </cell>
          <cell r="F989" t="str">
            <v>http://www.linkedin.com/company/unitedvetcare</v>
          </cell>
          <cell r="G989" t="str">
            <v>Palm Beach Gardens</v>
          </cell>
          <cell r="H989" t="str">
            <v>Florida</v>
          </cell>
          <cell r="I989" t="str">
            <v>veterinary, pet surgery, veterinary medicine, animal wellness, preventive pet health care, veterinary services, patient care, veterinary data management, practice operational systems, veterinary leadership development, veterinary team support, data management, veterinary client communication, veterinary hospital network management tools, clinical development programs, veterinary care innovation, financial planning, telemedicine in veterinary care, veterinary care quality improvement, veterinary clinics, practice growth analytics, veterinary training, veterinary care, practice support services, veterinary hospital network, veterinary care technology, veterinary hospital group management, veterinary operational support, veterinary practice development programs, veterinary practice culture, specialty veterinary, veterinary industry, veterinary community building, veterinary team, practice management, veterinary staff training, veterinary hospital network growth, veterinary practice network, consulting, veterinary professional development, veterinary operational excellence, veterinary clinical support, veterinary support infrastructure, veterinary technology solutions, veterinary staff mentorship, veterinary hospital network management, veterinary community, veterinary support services, veterinary professional support, veterinary practice expansion, veterinary network, veterinary care quality, veterinary hospital group, veterinary care standards, veterinary technology, veterinary digital solutions, veterinary hospital support network, pet care, veterinary operational tools, clinical excellence, practice support technology, veterinary practice support, veterinary practice network development, veterinary practice development, veterinary employment, veterinary growth, veterinary practice growth, veterinary organization, veterinary industry innovation, veterinary training programs, veterinary practice growth strategies, veterinary staff development platforms, veterinary leadership training, veterinary team collaboration, veterinary support center, veterinary practice support solutions, veterinary support, veterinary hospital support, veterinary practice consolidation, veterinary care support, veterinary hospital network services, pet health, veterinary hospital operational support, veterinary development, animal health, practice management software, veterinary professionals, veterinary hospital group support, veterinary network management, veterinary hospital network expansion support, veterinary care excellence, veterinary practice support services, veterinary operations, veterinary industry support services, veterinary practice support systems, veterinary practice management, veterinary practice, practice efficiency tools, emergency veterinary, practice management systems, b2b, veterinary standards, digital health tools for vets, veterinary practice scalability solutions, veterinary practice integration, veterinary industry support, veterinary data analytics, veterinary leadership, veterinary care services, veterinary network expansion, practice growth strategies, veterinary practice scalability, services, veterinary support organization, veterinary industry leadership, animal healthcare, veterinary support technology, veterinary hospital network expansion, veterinary workflow automation, veterinary patient care technology, multi-site veterinary management, veterinary innovation, veterinary practice growth support, veterinary practice support platform, veterinary culture, veterinary practice technology integration, veterinary practice consolidation support, veterinary hospital management, veterinary team development, veterinary telehealth, veterinary telemedicine platforms, partnership opportunities, veterinary practices, employee mentorship, professional development, team empowerment, partner hospitals, emergency veterinary services, veterinary recruitment, client experience, community focus, employment benefits, owner transition, growth strategy, corporate support, specialty veterinary care, veterinary technicians, career opportunities, veterinarian mentorship, business growth, hospital management, clinical support, hospital operations, business strategy, salaries and benefits, diversity and inclusion, animal welfare, career advancement, innovation in veterinary medicine, veterinary education, branding and marketing, client engagement, clinical training, operational efficiencies, technology integration, veterinary ownership, patient outcomes, career pathways, digital solutions, staff retention, compassionate care, financial performance, healthcare, education, health care, health, wellness &amp; fitness, hospital &amp; health care</v>
          </cell>
          <cell r="J989" t="str">
            <v>Mimecast, CloudFlare Hosting, Amazon AWS, Cloudflare DNS, Outlook, Microsoft Office 365, Mailchimp Mandrill, Webflow, Jobvite, Slack, Sage Intacct, Freshdesk, Facebook Custom Audiences, Facebook Widget, Google Tag Manager, Mobile Friendly, reCAPTCHA, Google Font API, WordPress.org, Facebook Login (Connect), Remote, Semrush, OpenVino, Headspace, Siemens MRI, OpenTelemetry, Dayforce, Coupa, Divvy, Git, Tor, EMC, Xray, NEAR, MAX by AppLovin, Sage, AVImark Rapport, Electron, Act!, ezyVet, Analyzer, FUSION, .NET, CAT, Microsoft Excel, Google AdWords Conversion, Dragon NaturallySpeaking, R//Evolution, Olo, GE Healthcare MRI, CyberArk Enterprise Password Vault, Laserfiche, Amazon Elastic MapReduce (EMR), Mag+, Amber, Flow, Loftware Smartflow, Loom, GAS, EFI, Onit</v>
          </cell>
          <cell r="K989">
            <v>23780000</v>
          </cell>
          <cell r="L989" t="str">
            <v>Venture (Round not Specified)</v>
          </cell>
          <cell r="M989">
            <v>5100000</v>
          </cell>
          <cell r="N989">
            <v>44105</v>
          </cell>
          <cell r="O989">
            <v>537000000</v>
          </cell>
          <cell r="Q989" t="str">
            <v>United Veterinary Care is a prominent veterinary chain in the United States, founded in 2019 by Dr. Michael Tuder, Dr. Scott Crawford, and Matt Lender. Headquartered in West Palm Beach, Florida, the company operates over 100 veterinary practices across more than 20 states. With a team of over 2,000 professionals, including more than 250 veterinarians, United Veterinary Care serves around 400,000 pet patients each year.
The company offers a wide range of veterinary services, including general care, specialty treatments, and emergency care. United Veterinary Care also provides programs and support for veterinary professionals, focusing on clinical development and training. Their operational model emphasizes support for veterinarians, with a dedicated support center in Florida that helps streamline operations, allowing staff to concentrate on providing high-quality care. The organization is committed to clinical excellence, integrity, and compassion in its services.</v>
          </cell>
          <cell r="R989">
            <v>2019</v>
          </cell>
        </row>
        <row r="990">
          <cell r="A990" t="str">
            <v>Hornblower Group</v>
          </cell>
          <cell r="B990">
            <v>0</v>
          </cell>
          <cell r="C990">
            <v>5000</v>
          </cell>
          <cell r="D990" t="str">
            <v>leisure, travel &amp; tourism</v>
          </cell>
          <cell r="E990" t="str">
            <v>http://www.hornblowercorp.com</v>
          </cell>
          <cell r="F990" t="str">
            <v>http://www.linkedin.com/company/hornblower-group</v>
          </cell>
          <cell r="G990" t="str">
            <v>Orlando</v>
          </cell>
          <cell r="H990" t="str">
            <v>Florida</v>
          </cell>
          <cell r="I990" t="str">
            <v>travel arrangements, marine operations, marine fuel efficiency, consulting, water tourism, scenic and sightseeing transportation, operational efficiency, marine environmental compliance, e-commerce, marine vessel automation, marine environmental education, environmental sustainability, digital ticketing, maritime transportation, maritime, hybrid ferry systems, tourism services, marine safety systems, private event cruises, environmental services, private charter cruises, tourism transportation, marine engineering, transportation, marine maintenance, marine innovation, water experiences, zero-emission ferries, sustainable vessels, eco-tourism vessels, city cruises, cruise experiences, marine services, city ferry services, passenger logistics, marine environmental initiatives, offshore vessel maintenance, digital transformation, green maritime technology, water-based experiences, land-based tours, experience tourism, marine safety protocols, b2c, sustainable tourism solutions, passenger transportation, marine consulting, government, hybrid ferries, ferry services, cargo ferry services, maritime logistics, b2b, fleet management, tourism, eco-friendly vessels, offshore logistics, marine safety consulting, cruise line, passenger experience, maritime services, digital ticketing systems, watercraft operations, fleet management software, passenger ferry, sustainable transportation, ferry operations, sustainable marine design, offshore wind support vessels, green technology, marine safety training, customer experience, public sightseeing cruises, hybrid ferry technology, marine industry innovation, marine infrastructure, waterway transportation, maritime technology, environmental stewardship, marine vessel retrofit, hospitality, marine environmental certifications, public transit ferries, ferry transportation, tourism industry, environmentally friendly vessels, tourism marketing, fleet maintenance, maritime industry, services, zero-emission vessels, marine environmental impact reduction, marine fleet expansion, fleet optimization, d2c, maritime safety, marine infrastructure development, hornblower group, marine hospitality, world-class experiences, land-based experiences, sightseeing cruises, transportation solutions, consulting services, sustainable tourism, dining experiences, event charters, guest satisfaction, operational expertise, ticketing solutions, anchor operating system, tour packages, green initiative, eco-friendly practices, cargo transportation, passenger ferries, maritime consulting, experience-based travel, cultural tours, food tours, urban ferry systems, niagara city cruises, alcatraz city cruises, statue city cruises, nyc ferry, international operations, cruise excursions, family-friendly experiences, corporate events, innovative transport solutions, safety protocols, environmental impact, community engagement, cruise management, exclusive tours, multi-port experiences, career opportunities, employee engagement, customer loyalty programs, sustainable practices, education, manufacturing, distribution, leisure, travel &amp; tourism, consumer internet, consumers, internet, information technology &amp; services, renewables &amp; environment, management consulting, events services, mechanical or industrial engineering</v>
          </cell>
          <cell r="J990" t="str">
            <v>Cloudflare DNS, CloudFlare Hosting, CloudFlare, Slack, React Native, Gem, MEX Maintenance Software, HELM, LEAP, Security, SES, Elite Software HVAC Solution, Baidu Search Engine, Postpresso, Salesforce, Anchor, FRAC Pumps, Quip, Tor, Microsoft Excel, Autopilot, CAT, EKM, Salesforce CRM Analytics, ABB Oil, gas and petrochemical operations management software, Blackbaud eTapestry, GRIN, Clip Studio Paint, Sustainalytics, Apple Laptop, Electron, Tableau, Upland PowerSteering, CONTROL, Dayforce, Less, BriteVerify, Microsoft Office, Inventor, Bing, GEP, Google AdWords Conversion, Olo, Onscroll, Micro, TSYS, Sprout Social, Instagram, Facebook, Linkedin Marketing Solutions, X, TikTok, YouTube, Samsung Laptops, .NET, Vizergy Central Reservation System, AC500 PLC, Ning, eMaint CMMS, Flux, Outlook, Okta, Excel4Apps, Node.js, React, GraphQL, Toast, OneTrust Tech Risk &amp; Compliance, Concentrix, Figma, Medallia Video, Microsoft Clarity, Hotjar, Radarstats, Carpathia Hosting, Azure AI Studio</v>
          </cell>
          <cell r="K990">
            <v>30000000</v>
          </cell>
          <cell r="L990" t="str">
            <v>Debt Financing</v>
          </cell>
          <cell r="M990">
            <v>30000000</v>
          </cell>
          <cell r="N990">
            <v>45901</v>
          </cell>
          <cell r="O990">
            <v>450000000</v>
          </cell>
          <cell r="Q990" t="str">
            <v>Hornblower Group is a global leader in experiences and transportation, boasting over a century of maritime and hospitality innovation. The company operates a diverse portfolio that includes water-based and land-based experiences, ferry services, and transportation solutions across multiple continents.
Hornblower Group consists of two main divisions: City Experiences, which offers a variety of land and water experiences, and Journey Beyond, Australia's leading experiential travel group. Their services encompass dining and sightseeing cruises, walking and food tours, overnight experiences, and comprehensive ferry and transportation services. With operations in 10 countries and a presence in 125 U.S. cities, Hornblower Group serves over 30 million guests annually, with corporate offices in San Francisco and additional locations in major cities worldwide.</v>
          </cell>
          <cell r="R990">
            <v>1980</v>
          </cell>
        </row>
        <row r="991">
          <cell r="A991" t="str">
            <v>Datavant</v>
          </cell>
          <cell r="B991">
            <v>0</v>
          </cell>
          <cell r="C991">
            <v>8000</v>
          </cell>
          <cell r="D991" t="str">
            <v>information technology &amp; services</v>
          </cell>
          <cell r="E991" t="str">
            <v>http://www.datavant.com</v>
          </cell>
          <cell r="F991" t="str">
            <v>http://www.linkedin.com/company/datavant</v>
          </cell>
          <cell r="G991" t="str">
            <v>Phoenix</v>
          </cell>
          <cell r="H991" t="str">
            <v>Arizona</v>
          </cell>
          <cell r="I991" t="str">
            <v>population health management, release of information, ai in healthcare, healthcare interoperability, health data exchange, data logistics, medicaire risk adjustment, data privacy, health data, software development, healthcare data connectivity, data management, health data management system, privacy-preserving record linkage, federated learning, patient privacy, clinical trial data, healthcare analytics, healthcare data solutions, healthcare innovation, healthcare research, data security standards, health data security, patient matching, health data privacy compliance, health data analytics, patient record linkage, healthcare data interoperability, real-world data, health data analytics platform, data security, electronic health records, data anonymization, healthcare it, health data privacy regulations, real-world evidence, data de-identification, claims data, health data security protocols, health data platform, health data security technology, web search portals, libraries, archives, and other information services, healthcare data platform, data integration, medical data management, data compliance, data sharing, health information exchange, privacy-preserving technology, healthcare data analytics, healthcare data security standards, data tokenization, patient data anonymization, healthcare data infrastructure, public health data, health data integration tools, data processing, health data ecosystem development, healthcare data processing, health data anonymization techniques, healthcare data network, healthcare data exchange, healthcare data sharing, health data security compliance, healthcare data security, data linkage, healthcare data management, health data sharing platform, de-identification, data analytics, health data security infrastructure, health data collaboration network, health data privacy solutions, healthcare data collaboration, health data interoperability, privacy technology, health data ecosystem, health data tokenization, regulatory compliance, healthcare data integration, data connectivity platform, healthcare data privacy, clinical data integration, health data connectivity, clinical data linkage, health data security standards, information technology &amp; services, computer &amp; network security, health care information technology, health care, health, wellness &amp; fitness, hospital &amp; health care, enterprise software, enterprises, computer software, b2b</v>
          </cell>
          <cell r="J991" t="str">
            <v>Salesforce, Route 53, Amazon SES, Outlook, Microsoft Office 365, UptimeRobot, WP Engine, Atlassian Cloud, React, Webflow, Hubspot, Zendesk, Slack, Remote, AI, Nec Asia Pacific Pte Ltd, Abstract, Cisco VPN, Electron, Airflow, Amazon CloudWatch, Amazon EC2, Amazon Kinesis, Amazon S3, Apache Kafka, AWS Glue Data Catalog, AWS SDK for JavaScript, AWS Trusted Advisor, Datadog, Docker, go+, Grafana, GraphQL, Kubernetes, Lambda Cloud, Next.js, Python, REST, SAM, Sizmek (MediaMind), Snowflake, Spark, SQL, TypeScript, Microsoft Windows Server 2012, Apple macOS, Gem, Microsoft Excel, TapClicks, PowerBI Tiles, Tableau, dbt, Databricks, Asana, Sigma, Power BI Documenter, Microsoft Office, Google AdWords Conversion, Microsoft PowerPoint, Excel4Apps, Amazon Elastic MapReduce (EMR), Microsoft 365, RingCentral, Remote Desktop Services, accessiBe, Secured MVC Forum on Windows 2012 R2, Epic, CallMiner Eureka, LearnUpon LMS, OneTrust Tech Risk &amp; Compliance, Semrush, Django, Flask, Fastapi, Flow, DemandTools, Teradata Vantage, Javascript, Claude, AWS Analytics, Amazon EKS Anywhere, Amazon DynamoDB, Fusion ERP Analytics, Rust, Jira, Confluence, Amazon Web Services (AWS), Google Cloud Platform, Microsoft Azure, Bash, Coupa, Okta, Azure Active Directory, SailPoint, Cerner PowerChart, 3M 360 Encompass - Health Analytics Suite, TCP TimeClock Plus, Microsoft Azure Monitor, AWS Glue, C#, Snyk Code (SAST), Minteye / AdsCaptcha, Ning, Qualys Penetration Testing, Mode, Security, Figma, Jira Service Management, GitHub, Scala, Apache Spark, Nestjs, Spring Boot, Hibernate, MySQL, GitHub Actions, Maven, Vitess, IntelliJ IDEA, Vscode, CloudNine Concordance, Terraform, Pulumi, NLP, Jenkins, Argocd, Cassandra, MOVEit MFT, Mulesoft, AWS WAF, Git, AWS VPN, Alibaba Cloud, Delta Lake, Five9, Genesys, NICE, Kore.AI, poly, Cornerstone HR</v>
          </cell>
          <cell r="K991">
            <v>119800000</v>
          </cell>
          <cell r="L991" t="str">
            <v>Merger / Acquisition</v>
          </cell>
          <cell r="M991">
            <v>0</v>
          </cell>
          <cell r="N991">
            <v>45200</v>
          </cell>
          <cell r="O991">
            <v>87300000</v>
          </cell>
          <cell r="Q991" t="str">
            <v>Datavant is a health data platform company based in Phoenix, Arizona, founded in 2017. The company connects health data to enhance patient outcomes by facilitating the secure and compliant exchange of patient-level data across the healthcare ecosystem. Datavant operates the nation's largest health data network, which includes over 70,000 hospitals and clinics and partnerships with 75% of the top 100 U.S. health systems. It processes more than 60 million healthcare records annually and tokenizes over 100 billion records each month.
The company's business model focuses on three main pillars: protecting data through advanced compliance and security solutions, connecting data for interoperability, and delivering timely data through its products and services. Datavant serves a diverse range of stakeholders, including healthcare providers, payers, life sciences companies, government agencies, and researchers. With a commitment to data privacy and integrity, Datavant has established itself as a leader in the health data economy, evolving from a startup to a key infrastructure player in the industry.</v>
          </cell>
          <cell r="R991">
            <v>2017</v>
          </cell>
        </row>
        <row r="992">
          <cell r="A992" t="str">
            <v>TCF Bank</v>
          </cell>
          <cell r="B992">
            <v>0</v>
          </cell>
          <cell r="C992">
            <v>3000</v>
          </cell>
          <cell r="D992" t="str">
            <v>banking</v>
          </cell>
          <cell r="E992" t="str">
            <v>http://www.tcfbank.com</v>
          </cell>
          <cell r="F992" t="str">
            <v>http://www.linkedin.com/company/tcf-bank</v>
          </cell>
          <cell r="G992" t="str">
            <v>Detroit</v>
          </cell>
          <cell r="H992" t="str">
            <v>Michigan</v>
          </cell>
          <cell r="I992" t="str">
            <v>personal banking, commercial banking, lending, business banking, digital banking platform, services, convenience banking, financial technology, banking security, supermarket banking strategy, banking transaction services, convenience banking solutions, bank merger, banking market, supermarket branch banking, supermarket branch system, wealth management, banking operations, retail banking convenience, banking history, financial planning, mortgage banking, retail banking in supermarkets, accessible banking products, banking digital channels, asset growth, banking data security, midwest financial services, supermarket banking model, banking customer engagement, asset management services, online banking platforms, banking digital transformation, customer experience, financial institution, branch banking, consumer loans, convenience financial services, retail banking growth, retail customer services, customer-centric banking, regional banking, banking innovation tools, asset management, banking compliance, branch network, leasing services, supermarket branches, online banking, retail banking customer base, supermarket branch convenience, banking footprint, banking infrastructure, branch convenience, banking sector, mortgage services, bank merger integration, retail banking digital services, supermarket branch expansion, banking automation, banking platform, 24/7 online banking, retail banking innovation, retail customer focus, digital banking, digital banking solutions, commercial lending, regional financial services, retail, banking operations management, small business loans, financial services, b2c, banking analytics, wealth management services, accessible banking, retail banking technology, branch network expansion, retail banking, banking services, regional bank, banking customer support, banking products, banking innovation, investment management, banking solutions, business loans, banking, midwest regional bank, small business banking, specialty leasing, banking technology, customer service, supermarket branch network, banking channels, banking industry, banking product offerings, huntington bancshares, finance, finance technology, information technology &amp; services, banks &amp; credit unions</v>
          </cell>
          <cell r="J992" t="str">
            <v>Akamai, Akamai DNS, Drupal, Microsoft Application Insights, ExactTarget</v>
          </cell>
          <cell r="O992">
            <v>2000000000</v>
          </cell>
          <cell r="P992">
            <v>64</v>
          </cell>
          <cell r="Q992" t="str">
            <v>TCF Bank has merged with Huntington Bank, allowing former TCF customers to access their accounts through Huntington's extensive banking services. Huntington Bank, established in 1866, provides a full range of personal and commercial banking options.
For personal banking, Huntington offers tools like The Hub for tracking spending and setting financial goals, as well as flexible Home Equity Lines of Credit. In commercial banking, they provide financing solutions for healthcare operators and franchise banking for restaurant owners, along with business online banking for efficient account management. Additionally, Huntington supports nonprofit initiatives through the TCF Foundation, focusing on enhancing self-sufficiency and social equality.</v>
          </cell>
          <cell r="R992">
            <v>1923</v>
          </cell>
        </row>
        <row r="993">
          <cell r="A993" t="str">
            <v>MeadWestvaco (MWV)</v>
          </cell>
          <cell r="B993">
            <v>0</v>
          </cell>
          <cell r="C993">
            <v>97000</v>
          </cell>
          <cell r="D993" t="str">
            <v>packaging &amp; containers</v>
          </cell>
          <cell r="E993" t="str">
            <v>http://www.mwv.com</v>
          </cell>
          <cell r="F993" t="str">
            <v>http://www.linkedin.com/company/meadwestvaco</v>
          </cell>
          <cell r="G993" t="str">
            <v>Richmond</v>
          </cell>
          <cell r="H993" t="str">
            <v>Virginia</v>
          </cell>
          <cell r="I993" t="str">
            <v>community development land management, community development amp land management, paperboard, specialty chemicals, packaging solutions, packaging &amp; containers manufacturing, biodegradable food packaging, corrugated boxes, brand packaging, innovative packaging materials, environmentally friendly materials, sustainable materials, sustainable forestry, circular economy in packaging, digital supply chain integration, certified sustainable forestry, digital printing, product development, custom retail displays, logistics solutions, shelf impact, eco-friendly materials, packaging design, recyclable fiber packaging, brand differentiation, supply chain solutions, fiber-based future, sustainable packaging design, packaging logistics, automated manufacturing, eco-conscious brand solutions, eco-conscious packaging, sustainable material sourcing, merchandising displays, packaging automation services, biodegradable materials, sustainable supply chain, sustainable packaging, custom design, paper solutions, sustainable manufacturing practices, healthcare packaging, environmental sustainability, paper and paperboard, product innovation, specialty papers, certified forestlands, packaging for health and wellness, consumer insights, food and beverage packaging, advanced printing technologies, consumer packaging, retail packaging, packaging, design services, advanced packaging engineering, supply chain optimization, specialty packaging, biodegradable packaging solutions, paperboard container manufacturing, logistics, market insights, packaging engineering, packaging automation, green packaging initiatives, custom packaging, flexible packaging, eco-friendly consumer packaging, supply chain management, innovative printing, product customization, sustainable packaging innovation, recyclable packaging, customized merchandising solutions, digital inventory tracking, sustainable product development, automated systems, automated packaging, manufacturing, global manufacturing, innovation capabilities, customer experience, material science, printing solutions, digital transformation, packaging technology, recycling services, digital supply chain, automated packaging solutions, recyclable materials, foodservice packaging, beverage packaging, paperboard packaging, industrial packaging, packaging distribution, packaging innovation, custom packaging solutions, packaging consulting services, cross-industry packaging, merchandising display solutions, digital supply chain solutions, eco-friendly packaging, flexible packaging options, premium packaging, user-friendly packaging, agile packaging systems, bulk packaging solutions, premium water packaging, food packaging safety, liquid packaging, sustainable forestry practices, biodegradable packaging, packaging quality assurance, consumer health packaging, clinical trial packaging, animal health packaging, self-care packaging, plant-based packaging, consumer electronics packaging, furniture packaging solutions, contract packaging services, labeling solutions, pharmaceutical packaging, visual branding in packaging, transportation packaging solutions, b2b, e-commerce, healthcare, distribution, consumer products &amp; retail, transportation &amp; logistics, shipping, logistics &amp; supply chain, mechanical or industrial engineering, consumer internet, consumers, internet, information technology &amp; services, health care, health, wellness &amp; fitness, hospital &amp; health care</v>
          </cell>
          <cell r="J993" t="str">
            <v>Gmail, Outlook, Google Apps, Microsoft Office 365, Remote</v>
          </cell>
          <cell r="Q993" t="str">
            <v>MeadWestvaco Corporation (MWV) was a prominent American packaging company based in Richmond, Virginia. Established in 2002 through the merger of The Mead Corporation and Westvaco, MWV became a global leader in packaging solutions, employing around 23,000 people across 153 locations in 30 countries. The company generated approximately $6 billion in annual revenue, primarily from paperboard and plastic packaging for consumer products. MWV was recognized for its commitment to sustainability and was included in the Dow Jones World Sustainability Index since 2005.
MWV offered a diverse range of products, including packaging, paperboard, specialty papers, and consumer office products. Its packaging solutions served various industries such as food and beverage, healthcare, and personal care. Notable brands included Carrier Kote, Custom Kote, and Mead. The company also managed extensive forestlands, focusing on sustainable harvesting and ecosystem research. In 2015, MWV merged with Rock-Tenn to form WestRock, concluding its independent operations.</v>
          </cell>
        </row>
        <row r="994">
          <cell r="A994" t="str">
            <v>Boeing Defense, Space &amp; Security</v>
          </cell>
          <cell r="B994">
            <v>0</v>
          </cell>
          <cell r="C994">
            <v>3100</v>
          </cell>
          <cell r="D994" t="str">
            <v>management consulting</v>
          </cell>
          <cell r="F994" t="str">
            <v>http://www.linkedin.com/company/boeing-defense-space-security</v>
          </cell>
          <cell r="G994" t="str">
            <v>Wayne</v>
          </cell>
          <cell r="H994" t="str">
            <v>Pennsylvania</v>
          </cell>
          <cell r="I994" t="str">
            <v>business consulting &amp; services, management consulting</v>
          </cell>
          <cell r="J994" t="str">
            <v>Amazon CloudFront, Route 53, Amazon AWS, Adobe Marketing Cloud, Zendesk, Tableau, OneTrust, Omniture (Adobe), Salesforce, Mobile Friendly, reCAPTCHA, AddThis, Google Analytics, Disqus, BriteVerify, Google Tag Manager, Google translate widget, SOASTA, YouTube, TMP Worldwide, Bootstrap Framework, Google translate API, Eventbrite, DoubleClick Conversion, AngularJS, Workday Recruit, Facebook Login (Connect), Adobe TestAndTarget, iPerceptions, Qualtrics, ShareThis, Google Play, Twitter Advertising, IBM Websphere, Cornerstone On Demand, Google AdWords Conversion, ON24, Linkedin Marketing Solutions, Hotjar, Facebook Custom Audiences, Vimeo, DoubleClick Floodlight, Google Dynamic Remarketing, Multilingual, AppDynamics, Taleo, DoubleClick, Google Font API, WordPress.org, Adobe Media Optimizer, TribalFusion, Apache, Salesforce Live Agent, Stripe, New Relic, Scene7, Facebook Widget, Webex, JQuery 1.11.1, Ruxit, Bing Ads, Wistia, Zencoder, iGoDigital, Coremetrics, iTunes, Remote</v>
          </cell>
          <cell r="Q994" t="str">
            <v>Boeing Defense, Space &amp; Security (BDS) is a division of The Boeing Company and ranks as the world's second-largest defense company. Headquartered in Arlington, Virginia, BDS employs over 18,000 people across 22 countries and 50 U.S. states. The division was established in 2002 by integrating various aerospace entities and has since become a significant contributor to Boeing's overall business, generating $23.9 billion in revenues in 2024.
BDS specializes in providing end-to-end services for large-scale systems that enhance air, land, sea, and space platforms. Its expertise includes the development and support of fixed-wing and rotary-wing aircraft, satellites, human spaceflight programs, and advanced weapons systems. The division operates through eight specialized divisions, focusing on areas such as autonomous systems, missile and weapon systems, and commercial derivative aircraft. BDS serves a diverse range of global military, government, and commercial customers, including the U.S. government and NASA, while also expanding into emerging markets like unmanned systems and cybersecurity.</v>
          </cell>
          <cell r="R994">
            <v>2002</v>
          </cell>
        </row>
        <row r="995">
          <cell r="A995" t="str">
            <v>Woodforest National Bank</v>
          </cell>
          <cell r="B995">
            <v>0</v>
          </cell>
          <cell r="C995">
            <v>4700</v>
          </cell>
          <cell r="D995" t="str">
            <v>banking</v>
          </cell>
          <cell r="E995" t="str">
            <v>http://www.woodforest.com</v>
          </cell>
          <cell r="F995" t="str">
            <v>http://www.linkedin.com/company/woodforest-national-bank</v>
          </cell>
          <cell r="G995" t="str">
            <v>Sand Springs</v>
          </cell>
          <cell r="H995" t="str">
            <v>Oklahoma</v>
          </cell>
          <cell r="I995" t="str">
            <v>commercial banking, business banking, retail banking, asset management, treasury management, banking accessibility, banking technology, banking support, bank branches, banking platform, bank inside walmart, branch network, bank expansion, mobile banking, banking excellence, community development, customer satisfaction, small business services, financial inclusion, banking services, social responsibility, customer service, bank assets, banking network, employee-owned, banking solutions, retail branches, nonprofit partnerships, retail partnerships, bank partnerships, financial planning, banking assets, consumer banking, regional growth, financial technology, growth-oriented, community bank, banking awards, regional banking, bank growth, community involvement, digital banking, second chance checking, convenient banking, private ownership, community foundation, loans, online banking, banking reputation, banking recognition, financial services, banking innovation, banking infrastructure, bank technology, bank products, high transaction volume, community banking, banking, banking inclusion, banking community, banking partnerships, merchant services, bank operations, b2c, banking security, banking systems, services, specialized accounts, financial products, retail store branches, bank awards, banking operations, banking products, banking scalability, banking growth, banking automation, retail, banking compliance, wealth management, regional presence, personal checking, savings accounts, consumer loans, mobile banking apps, online banking services, debit cards, business loans, business checking, investment services, financial education, identity theft protection, p2p payments, budgeting tools, financial calculators, affordable housing initiatives, disaster recovery resources, community support programs, locate a branch, financial health improvement, federal tax payments, branch banking, remote deposit capture, money management resources, online account management, branch locations, secure banking, customer advocacy, employee ownership, financial advisors, financial literacy, community engagement, credit monitoring services, cash management solutions, easy account setup, referral programs, competitive interest rates, banking gps, secure transactions, biometric authentication, deposits and withdrawals, customer loyalty programs, loan assistance, transfers and payments, credit card services, risk management solutions, award-winning banking services, b2b, finance, non-profit, finance technology, information technology &amp; services, investment management, nonprofit organization management, banks &amp; credit unions</v>
          </cell>
          <cell r="J995" t="str">
            <v>Microsoft Office 365, CloudFlare Hosting, Salesforce, Slack, YouTube, Google Play, Taleo, Google Tag Manager, iTunes, Mobile Friendly, Remote</v>
          </cell>
          <cell r="K995">
            <v>34500000</v>
          </cell>
          <cell r="L995" t="str">
            <v>Debt Financing</v>
          </cell>
          <cell r="M995">
            <v>34500000</v>
          </cell>
          <cell r="N995">
            <v>40057</v>
          </cell>
          <cell r="O995">
            <v>916000000</v>
          </cell>
          <cell r="P995">
            <v>30</v>
          </cell>
          <cell r="Q995" t="str">
            <v>Woodforest National Bank is a community-focused national bank based in The Woodlands, Texas. Established in 1980, it operates as a wholly-owned subsidiary of Woodforest Financial Group and has grown to manage assets exceeding $9 billion. The bank has over 730 branches across 17 states, primarily located within Walmart stores, and employs approximately 4,300 people.
Woodforest offers a variety of banking services, including retail and commercial banking. Its retail offerings include everyday accounts and specialized "second chance" checking options. The bank also provides customized business financing and lending solutions, with a strong focus on real estate and small business lending. Woodforest is recognized for its commitment to customer service, receiving accolades from J.D. Power and Associates, and actively engages in community support through initiatives like the Woodforest Charitable Foundation.</v>
          </cell>
          <cell r="R995">
            <v>1980</v>
          </cell>
        </row>
        <row r="996">
          <cell r="A996" t="str">
            <v>VCA Animal Hospitals</v>
          </cell>
          <cell r="B996">
            <v>0</v>
          </cell>
          <cell r="C996">
            <v>19000</v>
          </cell>
          <cell r="D996" t="str">
            <v>veterinary</v>
          </cell>
          <cell r="E996" t="str">
            <v>http://www.vcacareers.com</v>
          </cell>
          <cell r="F996" t="str">
            <v>http://www.linkedin.com/company/vcaanimalhospitals</v>
          </cell>
          <cell r="G996" t="str">
            <v>Los Angeles</v>
          </cell>
          <cell r="H996" t="str">
            <v>California</v>
          </cell>
          <cell r="I996" t="str">
            <v>veterinary practice marketing solutions, veterinary digital imaging, veterinary diagnotic laboratories, veterinary medical services, veterinary services, veterinary support services, animal hospitals, veterinary team support, veterinary specialist care, veterinary technology, animal care excellence, veterinary care, animal diagnostics services, veterinary staff, veterinary specialist services, veterinary career development, continuing education, oncology, veterinary education, veterinary hospital careers, diagnostic labs, veterinary industry leadership, emergency veterinary care, veterinary specialists, urgent care, veterinary support staff training, veterinary job openings, veterinary network support, animal diagnostics and testing, veterinary innovation programs, animal health diagnostics labs, veterinary research initiatives, veterinary industry leader, veterinary research and development, veterinary services nationwide, veterinary professional development, veterinary culture, veterinary industry, veterinary education support, veterinary team development, veterinary hospitals, veterinary hospital network, veterinary industry growth, pet wellness, veterinary professional training, services, vca animal hospitals, veterinary community support, animal healthcare, animal health testing, veterinary career pathways, animal health diagnostics, veterinary network expansion, pet health services, surgery, animal diagnostics, diagnostic laboratories, veterinary support and growth programs, veterinary technology innovation, employee benefits, veterinary employment opportunities, animal diagnostics labs, veterinary research, veterinary services across the us, veterinary leadership, veterinary employment, veterinary network, pet food, emergency pet care, specialty veterinary care, veterinary support staff, animal care excellence initiatives, health insurance, veterinary patient care, veterinary job opportunities, veterinary leadership programs, veterinary education programs, veterinary internship programs, veterinary support, pet health, customer experience, veterinary professionals, veterinary training, veterinary hospital support, veterinary education and training, veterinary training programs, veterinary internships, veterinary growth, offices of all other health practitioners, veterinary community initiatives, primary care, veterinary patient care services, veterinary career growth, animal health testing labs, b2c, veterinary community, veterinary internship opportunities, veterinary support office, animal health and wellness, pet care, veterinary innovation, veterinary careers, dvm opportunities, vet internships, hospital support roles, animal care, veterinary technicians, education programs, mentorship for vets, student externships, career development, virtual learning, animal wellness, medical training, team leadership, hospital leadership, diversity initiatives, paws first year package, job opportunities, medical advances, learning platform, hands-on experience, mock interviews, career fairs, career growth, equity and inclusion, vet school programs, dvm students, clinical competence, patient-centered care, wellness programs, financial support, leadership training, in-field support, community engagement, network support, medical record management, real-world training, educational resources, work-life balance, holistic veterinary care, boarding and grooming services, veterinary associations, competitive compensation, healthcare, education, education management, hospital &amp; health care, professional training &amp; coaching, health care, health, wellness &amp; fitness</v>
          </cell>
          <cell r="J996" t="str">
            <v>Route 53, Amazon AWS, Sendgrid, Outlook, reCAPTCHA, Cornerstone On Demand, Google Maps, Mobile Friendly, Google Plus, Google Tag Manager, Workday Recruit, Domo, Sisense, Zoho One, Looker, Headspace, Fidelity HSA, Workday, Git, Semrush, Analyzer, Posit, Tor, Carma Mail (Compost Marketing), AT&amp;T, TSYS, Olo, Siemens MRI, Catalyst, Lyra Health, Gem, Xray, Google AdWords Conversion, Microsoft Excel, Google Docs, Elite Software HVAC Solution, Bing, BlueTie Vault, Stryker, GAS, .NET, , Commscope Ruckus, Laserfiche, SAP Billing and Revenue Innovation Management, Histats, Mag+, Axis, Snap, FUSION, Resi, SAP Data Migration, Make, Echo, OpenVino, CET, Microsoft Office, GE Healthcare MRI, OpenTelemetry, Azure Key Vault, Electron, Amazon Elastic MapReduce (EMR), MAX by AppLovin, Microsoft Teams, Rhino, Mist, Quip, CLEAR, Act!, Doppler, Oracle Recovery Manager, Veracode AppSec Governance, SAP, CAT, Onit, NEAR, ICP, CSC, Mari, Sectra PACS, Servo-i Ventilator, GEP, Integral Ad Science, Derwent Innovation, Duo, REST, Micro, Semgrep, American Technology Services, Mindray, Amber, Azure Maps, Express, IoT, Restricted To Adults (RTA), NUnit, Salesforce, Vitally, SmartDraw, Ning, Nudgespot, Emma, NASA, Flow, Azure Site Recovery, ISO+â„¢, SES, Canon Aquilion, PRO.FILE, BERT, Varonis GDPR Patterns, Eclipse, Instinctive Ads, BeeGFS, Construct, EMC, GE Signa, Apple iPad, IBM ILOG CPLEX Optimization Studio</v>
          </cell>
          <cell r="K996">
            <v>9163500000</v>
          </cell>
          <cell r="L996" t="str">
            <v>Series B</v>
          </cell>
          <cell r="M996">
            <v>40000000</v>
          </cell>
          <cell r="N996">
            <v>44896</v>
          </cell>
          <cell r="O996">
            <v>5000000000</v>
          </cell>
          <cell r="Q996" t="str">
            <v>VCA Animal Hospitals is a privately owned network of veterinary hospitals across the United States, founded with a focus on providing a "hometown vibe" supported by a global company structure. The network includes historic locations such as VCA Hollywood Animal Hospital, established in 1947, and various facilities in regions like Central Ohio, Philadelphia, and Larchmont, New York.
VCA offers comprehensive veterinary care through AAHA-certified practices equipped with advanced technology, including in-house blood machines and digital x-ray systems. Their services cover general practice, specialty care, and support for various animal health needs. The company is dedicated to fostering an inclusive work environment and provides programs for mentoring and career development. Additionally, VCA Charities supports animals affected by disasters, reflecting the company's commitment to animal welfare.</v>
          </cell>
          <cell r="R996">
            <v>1986</v>
          </cell>
        </row>
        <row r="997">
          <cell r="A997" t="str">
            <v>Pinnacle Elite</v>
          </cell>
          <cell r="B997">
            <v>0</v>
          </cell>
          <cell r="C997">
            <v>3000</v>
          </cell>
          <cell r="D997" t="str">
            <v>financial services</v>
          </cell>
          <cell r="E997" t="str">
            <v>http://www.pinnacleelite.com</v>
          </cell>
          <cell r="F997" t="str">
            <v>http://www.linkedin.com/company/pinnacle-agency-inc</v>
          </cell>
          <cell r="G997" t="str">
            <v>San Jose</v>
          </cell>
          <cell r="H997" t="str">
            <v>California</v>
          </cell>
          <cell r="J997" t="str">
            <v>Amazon AWS, Gmail, Google Apps</v>
          </cell>
          <cell r="Q997" t="str">
            <v>Pinnacle Elite is a financial services company that specializes in insurance and financial planning. Operating as a non-captive broker-dealer, it partners with multiple insurance providers to offer tailored solutions that help clients achieve their financial goals. The company focuses on educating clients about financial literacy, covering areas such as retirement planning, college savings, and insurance.
Pinnacle Elite aims to build a network of 250,000 licensed agents and assist 10 million families in pursuing financial independence. It emphasizes values centered on faith, family, finances, fitness, and fun. Agents are equipped with tools and mentorship to support their clients, while also enjoying flexibility in their roles. The company collaborates with well-known insurance carriers like Nationwide, Symetra, Transamerica, and Pacific Life to provide a range of financial services, including cash flow management and debt consolidation.</v>
          </cell>
          <cell r="R997">
            <v>1998</v>
          </cell>
        </row>
        <row r="998">
          <cell r="A998" t="str">
            <v>Global Furniture Group</v>
          </cell>
          <cell r="B998">
            <v>0</v>
          </cell>
          <cell r="C998">
            <v>4000</v>
          </cell>
          <cell r="D998" t="str">
            <v>furniture</v>
          </cell>
          <cell r="E998" t="str">
            <v>http://www.globalfurnituregroup.com</v>
          </cell>
          <cell r="F998" t="str">
            <v>http://www.linkedin.com/company/global-furniture-group</v>
          </cell>
          <cell r="G998" t="str">
            <v>Fairfield</v>
          </cell>
          <cell r="H998" t="str">
            <v>California</v>
          </cell>
          <cell r="I998" t="str">
            <v>healthcare furniture, seating, hospitality furniture, panels systems, desking, workplace furniture, office chairs, filing amp storage, filing storage, lounge seating, education furniture, panels amp systems, office furniture for shared spaces, office furniture company, modular furniture, office furniture with acoustic solutions, office furniture for government, custom office furniture, office furniture for lounge areas, office furniture for meeting rooms, sustainable furniture, furniture materials, modern office furniture, furniture quality control, manufacturing innovation, award-winning furniture, furniture installation, office furniture for corporate, modular panel systems, storage solutions, sustainability, office furniture accessories, manufacturing capacity, office design, furniture resources, office furniture with storage options, workspace solutions, neocon awards, ergonomic design, sustainable manufacturing, flexible workspace solutions, product specifications, workspace furniture, product literature, office environment, modular furniture systems, cad library, office furniture for conference rooms, customizable furniture, product development, furniture manufacturing, furniture technology, product portfolio, office furniture trends, office furniture for education, furniture finishes, furniture environmental data, office furniture for reception areas, office furniture with height adjustability, accessories, office seating, furniture solutions, office furniture for training rooms, collaborative spaces, product innovation, furniture awards, supply chain, furniture industry, government, office furniture for private offices, product design, office furniture brands, office furniture supplier, corporate office furniture, furniture customization, award-winning designs, furniture distribution, logistics, furniture innovation, office furniture, office furniture design, furniture logistics, furniture for education, sustainable office furniture, installation guides, office space planning, office furniture products, office furniture for flexible environments, desks and tables, office furniture for open plan offices, office furniture solutions, panel systems, office furniture (including fixtures) manufacturing, furniture design, office furniture for modern workplaces, furniture cad files, customer service, b2b, manufacturing, ergonomic seating, ergonomic seating solutions, office furniture market, office furniture for collaborative spaces, vertical integration, office furniture manufacturer, office furniture industry, furniture assembly, office furniture with power options, furniture disassembly, office furniture for healthcare, neocon award winner, textiles, office furniture systems, educational furniture, furniture for healthcare, seating solutions, classroom furniture, height adjustable desks, conference tables, wellness solutions, mess seating, industrial seating, personal storage, lockers, meeting tables, lounge furniture, acoustic solutions, filling cabinets, workstations, task seating, stacking chairs, nesting tables, outdoor seating, finishes, workplace solutions, education solutions, healthcare solutions, government solutions, environmental commitment, quick ship options, network of suppliers, trusted partner, competitive pricing, custom furniture design, versatile furniture, office productivity, workspace optimization, project case studies, environmental applications, affiliations, product warranty, dealer network, global furniture, healthcare, education, distribution, environmental services, renewables &amp; environment, mechanical or industrial engineering, health care, health, wellness &amp; fitness, hospital &amp; health care</v>
          </cell>
          <cell r="J998" t="str">
            <v>Cloudflare DNS, Sendgrid, Gmail, Outlook, Google Apps, Microsoft Office 365, CloudFlare Hosting, StackAdapt, Slack, Active Campaign, Google Analytics, Facebook Widget, Facebook Custom Audiences, Mobile Friendly, Facebook Login (Connect), Google Dynamic Remarketing, reCAPTCHA, Google Maps, Bootstrap Framework, DoubleClick, DoubleClick Conversion, Google Font API, Google Maps (Non Paid Users), Google Tag Manager, Remote, Tampa AS400 Inc, UKG Pro, Gem, Excel4Apps, ABB Robotics, Tor, eMaint CMMS</v>
          </cell>
          <cell r="O998">
            <v>1000000000</v>
          </cell>
          <cell r="Q998" t="str">
            <v>Global Furniture Group is a multinational manufacturer and distributor of office furniture, founded in 1966 and headquartered in Marlton, New Jersey. The company has grown significantly from its origins as a single manufacturing plant and is now the fifth-largest in its sector, operating over six million square feet of manufacturing space worldwide. Global emphasizes quality, service, and sustainability, with a diverse team dedicated to serving markets in Workplace, Education, Healthcare, and Government sectors.
The company offers a comprehensive portfolio of over 36 award-winning product categories, including seating, desking, tables, filing, storage, and integrated panel systems. Their products are designed to meet modular, ergonomic, and sustainable needs across various environments, including commercial and academic settings. Global markets its products through Global Contract, reaching specifiers and end-users via a network of dealers. Recent accolades include Best of NeoCon Awards and recognition as an Interior Design HiP Honoree.</v>
          </cell>
          <cell r="R998">
            <v>1966</v>
          </cell>
        </row>
        <row r="999">
          <cell r="A999" t="str">
            <v>San Manuel Casino</v>
          </cell>
          <cell r="B999">
            <v>0</v>
          </cell>
          <cell r="C999">
            <v>5000</v>
          </cell>
          <cell r="D999" t="str">
            <v>gambling &amp; casinos</v>
          </cell>
          <cell r="E999" t="str">
            <v>http://www.yaamava.com</v>
          </cell>
          <cell r="F999" t="str">
            <v>http://www.linkedin.com/company/san-manuel-casino</v>
          </cell>
          <cell r="G999" t="str">
            <v>Highland</v>
          </cell>
          <cell r="H999" t="str">
            <v>California</v>
          </cell>
          <cell r="I999" t="str">
            <v>hospitality, indian gaming, tribal government, casino, gambling, gambling facilities &amp; casinos, luxury resort, gaming, slot machines, table games, high-limit gaming, entertainment venue, dining options, fine dining, hotel accommodations, spa and salon, elevated pool deck, club serrano, player rewards, southern california, community engagement, diverse demographics, experiential activities, live entertainment, retail shops, scenic views, premium experience, casual gamers, high-limit players, family-friendly, social activities, strategic partnerships, aaa five diamond, forbes four star, inclusive environment, charitable giving, local culture, tourism, comprehensive resort experience, slots, vip gaming, promotions, rewards program, progressive jackpots, high limit games, dining, entertainment, spa services, resort rooms, golf benefits, in-room dining, concerts, club membership, gifts, food &amp; drink, tournaments, free play, cash giveaways, gaming lounge, casual gaming, luxury accommodations, event venue, casual dining, exclusive events, family-friendly activities, transportation services, merchandise shop, custom promotions, online gaming, mobile app, health &amp; fitness center, meetings &amp; events, poolside concerts, winning experience, luxury gaming, real-time promotions, fitness programs, seasonal festivals, car giveaways, game tournaments, independent gaming rooms, casino credit, slot tournaments, player club benefits, b2c, services, retail, leisure, travel &amp; tourism, gambling &amp; casinos, games, restaurants, mobile apps, american (new), american (traditional), arts &amp; entertainment, barbeque, bars, beer bar, buffets, casinos, local flavor, lounges, mexican, music venues, nightlife, steakhouses, yelp events</v>
          </cell>
          <cell r="J999" t="str">
            <v>Cloudflare DNS, Microsoft Office 365, CloudFlare Hosting, The Trade Desk, Marketo, Google Tag Manager, BugHerd, Vimeo, Varnish, YouTube, Bootstrap Framework, Facebook Login (Connect), Mobile Friendly, Remote</v>
          </cell>
          <cell r="O999">
            <v>511300000</v>
          </cell>
          <cell r="P999">
            <v>9</v>
          </cell>
          <cell r="Q999" t="str">
            <v>Yaamava' Resort &amp; Casino is a Native American casino and resort located in Highland, California, on the San Manuel Reservation. Owned and operated by the San Manuel Band of Mission Indians, the facility began as San Manuel Bingo in 1986 and evolved into a full casino with the addition of slot machines and card games in 1994. In 2021, it was rebranded as Yaamava' Resort &amp; Casino, with the name reflecting the Serrano word for "spring," symbolizing renewal.
The resort features a vast gaming area of 480,000 square feet, offering 6,500 slot machines, various table games, a high-limit gaming room, and a bingo area. Dining options include specialty restaurants, a buffet, and a sports bar. The property also boasts a 17-story hotel with 432 rooms, a pool deck, and a spa, along with a 2,800-seat entertainment venue for live events. Yaamava' Resort &amp; Casino plays a significant role in the local economy, providing employment and various benefits to the tribe and its members.</v>
          </cell>
          <cell r="R999">
            <v>1986</v>
          </cell>
        </row>
        <row r="1000">
          <cell r="A1000" t="str">
            <v>Defense Information Systems Agency</v>
          </cell>
          <cell r="B1000">
            <v>0</v>
          </cell>
          <cell r="C1000">
            <v>5600</v>
          </cell>
          <cell r="D1000" t="str">
            <v>information technology &amp; services</v>
          </cell>
          <cell r="E1000" t="str">
            <v>http://www.disa.mil</v>
          </cell>
          <cell r="F1000" t="str">
            <v>http://www.linkedin.com/company/disadod</v>
          </cell>
          <cell r="G1000" t="str">
            <v>Fort Meade</v>
          </cell>
          <cell r="H1000" t="str">
            <v>Maryland</v>
          </cell>
          <cell r="I1000" t="str">
            <v>defense, dod, department, military, communications, computing, it, it services &amp; it consulting, telecommunications, defense it modernization, federated cloud environments, information assurance services, services, it modernization, mobile device technologies, defense cybersecurity standards, digital transformation in defense, cybersecurity threat detection, unified communication systems, defense data management, information assurance, cloud security, global information grid (gig) security, defense communication networks, secure voice and video, global information grid (gig), defense information systems network (disn), information technology support, cyber defense strategies, cyber defense operations, mobile environment security, cloud security for defense, web services for defense, defense technology innovation, data storage technologies, net-centric technology, defense it infrastructure support, satellite communications, cybersecurity solutions, c4isr systems support, military communication systems, defense network security, defense network management, defense it security, federal cybersecurity, defense network security standards, defense it innovation, it support services, command, control, communications, computing, intelligence, surveillance, and reconnaissance (c4isr), mobile device management, defense data networks, web service integration, cybersecurity operations, elastic cloud environments, cloud computing, satellite data security, defense &amp; military, defense data management systems, web services integration in defense, elastic data solutions for defense, defense cybersecurity, elastic data environments, mobile device security, defense network infrastructure, digital transformation initiatives, defense mobility technologies, information technology, defense it solutions, defense mobility solutions, cloud infrastructure for military, web service deployment, mission-critical it systems, cloud services for defense, mobile security in defense, defense data storage, disaster recovery in defense, cybersecurity standards, elastic data storage solutions, it infrastructure modernization, elastic data storage, cyber defense technology, defense cloud computing, defense data sharing technology, defense network resilience, network infrastructure, military communications, net-centric architecture, cybersecurity compliance in defense, it infrastructure, defense information sharing, mission support technologies, information sharing platforms, web services, defense cloud solutions, defense network operations, cloud security solutions, secure voice communication, cybersecurity, procurement, gig security standards, secure satellite communications, defense operations support, satellite data services, defense contracting, video conferencing security, cybersecurity for military networks, secure mobile solutions, secure mobile environments, defense network modernization, defense communications, cyber operations, secure voice and video services, it program management, cyber defense, net-centric operations, it support contracts, cloud migration, secure communications, defense data analytics platforms, mobile device and application technologies, cybersecurity compliance standards, net-centric environment support, defense technology development, it services, defense it contracts, defense communications support, satellite communication systems, cloud-based defense solutions, defense data sharing platforms, unified capability technologies, defense contracting services, government, web services development, mobile security solutions, secure mobility, cloud infrastructure, federal it support, data management, defense digital transformation, cybersecurity compliance, gig security, computer systems design and related services, command and control systems, network services, disaster recovery for defense systems, mobile computing, cloud migration for defense, federated data environments, defense data analytics, b2b, information technology &amp; services, enterprise software, enterprises, computer software, computer &amp; network security, internet infrastructure, internet</v>
          </cell>
          <cell r="J1000" t="str">
            <v>Wistia, Google Analytics Ecommerce Tracking, Gravity Forms, TrustedShops, Google Analytics, Facebook Login (Connect), Mobile Friendly, Vimeo, Stripe, Google Tag Manager, Typekit, WordPress.org, Facebook Custom Audiences, Google Dynamic Remarketing, reCAPTCHA, Facebook Widget, Shopify, Woo Commerce, Google translate widget, Bootstrap Framework, Google Font API, Google translate API, Remote, Amazon Kinesis Data Streams, ServiceNow Configuration Management Database, Gem, PowerBI Tiles, .NET, Oracle Communications Session Border Controller (SBC), Spiceworks IP Scanner, Cisco VoIP, React Router, Switch Concepts, Cisco Secure Firewall Management Center, SharePoint, NETSCOUT Cyber Investigator, Crownpeak Universal Consent Platform (formerly Evidon), Olo, Resi, Ipswitch WhatsUp Gold, Frame, Mode, Rust</v>
          </cell>
          <cell r="O1000">
            <v>120000000</v>
          </cell>
          <cell r="Q1000" t="str">
            <v>The Defense Information Systems Agency (DISA) is a combat support agency within the United States Department of Defense (DoD). Its primary role is to plan, engineer, develop, acquire, implement, operate, and maintain information technology and communications systems that support command, control, communications, computers, intelligence, surveillance, and reconnaissance (C4ISR) across various operational conditions.
Established in 1991, DISA operates the Global Information Grid (GIG), providing secure IT and communications from the White House to tactical forces worldwide. The agency manages critical systems such as the Defense Information Systems Network (DISN) and the Global Command and Control System (GCCS), ensuring effective decision-making and mission execution. DISA also offers a range of IT, communications, and cybersecurity services, including command and control systems, information assurance, and enterprise infrastructure, supporting military departments and federal agencies.</v>
          </cell>
          <cell r="R1000">
            <v>1960</v>
          </cell>
        </row>
        <row r="1001">
          <cell r="A1001" t="str">
            <v>Amica Insurance</v>
          </cell>
          <cell r="B1001">
            <v>0</v>
          </cell>
          <cell r="C1001">
            <v>4000</v>
          </cell>
          <cell r="D1001" t="str">
            <v>insurance</v>
          </cell>
          <cell r="E1001" t="str">
            <v>http://www.amica.com</v>
          </cell>
          <cell r="F1001" t="str">
            <v>http://www.linkedin.com/company/amica-mutual-insurance-co</v>
          </cell>
          <cell r="G1001" t="str">
            <v>Lincoln</v>
          </cell>
          <cell r="H1001" t="str">
            <v>Rhode Island</v>
          </cell>
          <cell r="I1001" t="str">
            <v>life insurance, auto insurance, umbrella insurance, marine insurance, home insurance, partnership with penn state athletics, longstanding insurance tradition, retail, insurance policies, insurance products, watercraft insurance, digital insurance, heritage insurance company, b2c, partnership with boston celtics, community involvement, trust-based insurance, customer experience, policyholder dividends, community engagement programs, financial strength ratings, long-term policyholder relationships, insurance industry, award-winning service, personalized risk management, technology in insurance, insurance solutions, mutual structure, customer satisfaction awards, liability insurance, insurance reputation, risk assessment, dividends, customer-centric, data analytics, dividend-paying policies, customer loyalty, direct insurance (except life, health, and medical) carriers, award-winning customer service, insurance discounts, insurance for all life stages, insurance provider, empaty in insurance, legacy insurer, d2c, customer service, risk management, insurance company, community support initiatives, mutual insurance, insurance partnerships, financial stability, personalized coverage, insurance stability, insurance innovation, policyholder-owned, mutual insurer benefits, auto and home bundle discounts, technology-driven, insurance claims, services, insurance quotes, insurance, community donations, data-driven customer insights, customer-first approach, innovative risk analytics, insurance for watercraft, long-term relationships, insurance coverage, condo insurance, renters insurance, flood insurance, retirement insurance, motorcycle insurance, small business insurance, claims center, roadside assistance, policy management, bundle policies, safe driving discounts, dividend policies, empathy in insurance, financial protection, liability coverage, comprehensive coverage, collision coverage, medical payments coverage, pip insurance, uninsured motorist coverage, additional coverages, home repair assistance, trustpilot reviews, insurance for pets, online account management, mobile app services, long-term financial stability, discount programs, emergency assistance, customized insurance plans, community support, 24/7 customer support, privacy protection, insurance tracking, information security, loyalty discounts, insurance evaluations, insurance education resources, client testimonials, finance, computer &amp; network security, information technology &amp; services, financial services</v>
          </cell>
          <cell r="J1001" t="str">
            <v>UltraDns, Amazon AWS, VueJS, Atlassian Cloud, OneTrust, React Redux, The Trade Desk, MongoDB, Omniture (Adobe), Salesforce, Slack, Adobe Marketing Cloud, Scene7, Trustpilot, Bing Ads, Google Analytics, DoubleClick, Twitter Advertising, DoubleClick Conversion, greyscale - grey, Google Tag Manager, Facebook Widget, Facebook Login (Connect), Mobile Friendly, Ruxit, Facebook Custom Audiences, Google Dynamic Remarketing, Google AdWords Conversion, Adobe Media Optimizer, Bootstrap Framework, Google Maps (Non Paid Users), Amazon Associates, Google Maps, AI, Guidewire, Salesforce Marketing Cloud Intelligence (formerly Datorama), ANGEL LMS, Apex, Ning, Flow, Salesforce Customer Data Platform (CDP), Google Cloud APIs, Workday, UKG, Snowflake, AWS Analytics, MITRE ATT&amp;CK, Salesforce Financial Services Cloud, Oracle Exadata Cloud Service, Gem, SQL, Copilot, PowerBI Tiles, Guidewire PolicyCenter</v>
          </cell>
          <cell r="O1001">
            <v>2830605000</v>
          </cell>
          <cell r="P1001">
            <v>13</v>
          </cell>
          <cell r="Q1001" t="str">
            <v>Amica Mutual Insurance Company, based in Rhode Island, is the oldest mutual insurer of automobiles in the United States, founded in 1907. The company operates as a direct writer of personal insurance, offering a variety of products including auto, homeowners, renters, marine, and life insurance through its subsidiary, Amica Life. With over 1.4 million policies in force and approximately $5.4 billion in assets, Amica emphasizes financial strength and customer service, supported by around 3,800 employees across 44 offices nationwide.
Amica is recognized for its exceptional customer service, having received over 50 J.D. Power awards and multiple accolades from Forbes. The company focuses on providing personalized insurance solutions, utilizing advanced data analytics to enhance customer experience. Amica also engages in community support, contributing to local initiatives and prioritizing policyholder benefits through dividend policies.</v>
          </cell>
          <cell r="R1001">
            <v>1907</v>
          </cell>
        </row>
        <row r="1002">
          <cell r="A1002" t="str">
            <v>Federal Reserve Financial Services</v>
          </cell>
          <cell r="B1002">
            <v>0</v>
          </cell>
          <cell r="C1002">
            <v>3000</v>
          </cell>
          <cell r="D1002" t="str">
            <v>financial services</v>
          </cell>
          <cell r="E1002" t="str">
            <v>http://www.frbservices.org</v>
          </cell>
          <cell r="F1002" t="str">
            <v>http://www.linkedin.com/company/federal-reserve-financial-services</v>
          </cell>
          <cell r="G1002" t="str">
            <v>Chicago</v>
          </cell>
          <cell r="H1002" t="str">
            <v>Illinois</v>
          </cell>
          <cell r="I1002" t="str">
            <v>payment services, financial education, financial services, consumer affairs, banking, fedwire funds service, fedline developer tools, cash distribution, real-time payments, banking technology, apis for banks, instant payment technology, payment settlement, coin distribution, payment system modernization, payment system resilience, financial stability, payment system regulation, instant payments, federal reserve payment services, banking infrastructure modernization, payment clearing, federal reserve payment system, financial market stability, banking industry support, iso 20022, financial system oversight, banking operations technology, payment system regulatory compliance, payment solutions, large-value transactions, banking system support, payment system efficiency, financial technology, payment system efficiency improvements, government, financial services for banks, payment system innovation, payment system upgrade projects, financial market infrastructure, check collection, fedline web api, interbank transfers, innovation, banking api integration, risk management, payment network security, banking sector support, large-value payments, banking api access, payment processing services, payment system development, b2b, banking infrastructure, payment system modernization initiative, electronic funds transfer, large-value payment system, federal reserve bank services, electronic fund transfers, payment system integration, fednow service, check processing, secure payment processing, apis for banking, financial technology innovation, banking operations support, payment system development projects, payment system resilience planning, banking system reliability, services, payment system security, monetary authorities-central bank, federal reserve system, banking infrastructure support, secure payment network, cash and coin distribution, payment system security protocols, payment infrastructure, real-time payment processing, payment system support, banking technology solutions, interbank payment network, banking transaction services, banking operations, payment system upgrades, banking industry infrastructure, payment system evolution, payment system support for digital payments, financial transaction infrastructure, accounting services, payment processing, payment clearing and settlement, federal reserve, ach services, fedach, instant payment infrastructure, central bank, check services, cash visibility, wire transfers, fedwire, electronic payments, treasury services, account management, business continuity, savings bonds, reporting services, foreign exchange, central reserves, payment reconciliation, ach risk management, discount window, payment innovations, cloud based banking, bill payments, transaction analysis, account to account transfer, same day ach, cash management, collateral services, currency services, duplicate check notification, check 21 services, fedcash, fedpayments, secure transactions, 24/7 payment operations, financial institution services, real time payments, report generation, treasury auctions, electronic check services, payment security, participating financial institutions, payment education, financial data insights, business resource centers, finance, distribution, transportation &amp; logistics, payments, finance technology, information technology &amp; services</v>
          </cell>
          <cell r="J1002" t="str">
            <v>Amazon CloudFront, Route 53, UltraDns, Outlook, Microsoft Office 365, Amazon AWS, Eloqua, Google AdWords Conversion, Google Analytics, YouTube, Mobile Friendly, Linkedin Marketing Solutions, Google Font API, Bootstrap Framework, Google Tag Manager, Nginx</v>
          </cell>
          <cell r="O1002">
            <v>524300000</v>
          </cell>
          <cell r="Q1002" t="str">
            <v>Federal Reserve Financial Services (FRFS) is a division of the Federal Reserve Banks that delivers vital financial services to depository institutions, the U.S. Treasury, and government agencies. It focuses on payment systems, cash handling, and related operations to maintain the efficiency and integrity of the U.S. financial system. FRFS operates under the supervision of the Division of Reserve Bank Operations and Payment Systems at the Federal Reserve Board.
FRFS provides a variety of core financial services, including electronic fund transfers through the Fedwire Funds Service, check collection and processing, and cash and coin distribution. It also offers instant payment services via the FedNow Service, which has over 1,500 participants. Additional services include loans to banks, government check processing, and account maintenance for the U.S. Treasury. FRFS supports institutions with access solutions like FedLineÂ® and offers educational webinars on its services.</v>
          </cell>
        </row>
        <row r="1003">
          <cell r="A1003" t="str">
            <v>Cambly Inc.</v>
          </cell>
          <cell r="B1003">
            <v>0</v>
          </cell>
          <cell r="C1003">
            <v>3100</v>
          </cell>
          <cell r="D1003" t="str">
            <v>e-learning</v>
          </cell>
          <cell r="E1003" t="str">
            <v>http://www.cambly.com</v>
          </cell>
          <cell r="F1003" t="str">
            <v>http://www.linkedin.com/company/cambly</v>
          </cell>
          <cell r="G1003" t="str">
            <v>San Francisco</v>
          </cell>
          <cell r="H1003" t="str">
            <v>California</v>
          </cell>
          <cell r="I1003" t="str">
            <v>english, elearning &amp; ed tech, elearning, ed tech, tech, startup, education, language learning, e-learning providers, english for international students, online language learning, ai-powered feedback, adaptive learning, online learning, english tutoring platform, language learning platform, remote education services, global education platform, english for kids, kids language courses, flexible learning schedule, 24/7 language practice, all other schools and instruction, multilingual support, learning management system, remote language training, language skills development, mobile learning app, english tutoring, business english training, personalized activities, online education, multilingual tutor support, language learning community, b2c, video chat platform, native english tutors, learning progress tracking, video chat tutoring, e-commerce, digital language education, interactive language learning, educational technology, e-learning platform, real-time feedback, interactive learning, language proficiency improvement, english conversation practice, personalized language lessons, e-learning, conversational english, english for business, virtual tutoring, services, language learning technology, global language education, conversation-based learning, customized language activities, flexible scheduling, video conferencing technology, tutor marketplace, native english speakers, 1-on-1 lessons, personalized feedback, real-time interaction, language practice, kids english courses, business english, english fluency, tutoring community, individualized instruction, self-paced learning, language assessment, grammar improvement, vocabulary enhancement, accent coaching, structured discussions, progress tracking, learning activities, corporate english training, multicultural communication, tutor matching, easy access, mobile learning, group lessons, customized learning plans, business communication skills, english pronunciation, test preparation, ielts coaching, cefr levels, english for special purposes, kids learning games, multilingual tutors, global learning platform, english for professionals, active learning strategies, educational resources, saas, internet, information technology &amp; services, computer software, education management, consumer internet, consumers</v>
          </cell>
          <cell r="J1003" t="str">
            <v>CloudFlare CDN, Route 53, Rackspace MailGun, Gmail, Google Apps, Microsoft Office 365, Zendesk, Amazon AWS, CloudFlare Hosting, Outlook, Google Cloud Hosting, Stripe, VueJS, Atlassian Cloud, React Redux, Webflow, MongoDB, Slack, Facebook Login (Connect), New Relic, Mobile Friendly, Google AdSense, Google Tag Manager, Google AdWords Conversion, Google Play, Facebook Widget, Facebook Custom Audiences, Google Font API, Linkedin Marketing Solutions, Bootstrap Framework, AI, Data Analytics, Paypal, LinkedIn Ads, Salesforce CRM Analytics, Instagram, YouTube, NAVER, TikTok, Google Ads, Meta Ads Manager, Next.js, React, TypeScript, AWS Trusted Advisor, Flask, Kakao</v>
          </cell>
          <cell r="K1003">
            <v>122130000</v>
          </cell>
          <cell r="L1003" t="str">
            <v>Series B</v>
          </cell>
          <cell r="M1003">
            <v>60000000</v>
          </cell>
          <cell r="N1003">
            <v>44713</v>
          </cell>
          <cell r="O1003">
            <v>128900000</v>
          </cell>
          <cell r="Q1003" t="str">
            <v>Cambly Inc. is an e-learning company based in San Francisco, founded in 2012 or 2013. It offers an online platform for English language tutoring through video chat with native-speaking tutors available 24/7. Cambly operates 10 global offices and serves students in over 190 countries, employing around 3,012 to 3,180 people.
The platform provides private 1-on-1 video chat lessons with more than 10,000 native English-speaking tutors from various countries. Users can access instant or scheduled lessons, track their progress, and receive personalized feedback. Cambly also offers specialized English courses for different skill levels, including business English and academic test preparation. For corporate clients, Cambly has a comprehensive English training program designed for teams, featuring dedicated support and tailored curriculum developed by education experts. The company reported annual revenue of $16.9 million in 2024 and has raised between $60 million and $100.34 million in funding.</v>
          </cell>
          <cell r="R1003">
            <v>2013</v>
          </cell>
        </row>
        <row r="1004">
          <cell r="A1004" t="str">
            <v>Toshiba Business</v>
          </cell>
          <cell r="B1004">
            <v>0</v>
          </cell>
          <cell r="C1004">
            <v>3300</v>
          </cell>
          <cell r="D1004" t="str">
            <v>printing</v>
          </cell>
          <cell r="E1004" t="str">
            <v>http://business.toshiba.com</v>
          </cell>
          <cell r="F1004" t="str">
            <v>http://www.linkedin.com/company/toshibabusiness</v>
          </cell>
          <cell r="G1004" t="str">
            <v>Lake Forest</v>
          </cell>
          <cell r="H1004" t="str">
            <v>California</v>
          </cell>
          <cell r="I1004" t="str">
            <v>document management, multifunction printers, copiers &amp; scanners, managed print services, digital signage solutions, supplies, content management, software solutions, semiconductors, hardware, information technology, printing services, information technology &amp; services, printing, managed services</v>
          </cell>
          <cell r="J1004" t="str">
            <v>Cloudflare DNS, Route 53, Microsoft Office 365, Amazon AWS, Outlook, Pardot, Media Temple SSL, Salesforce, Slack, Bluekai, Taboola Newsroom, Brightcove, Drupal, Media Temple, Mapbox, SharpSpring, ServiceNow, Amazon SES, Apache, Mobile Friendly, IBM Websphere, Google Analytics, Ascendify, YouTube, reCAPTCHA, Google Tag Manager, Google Font API, Remote</v>
          </cell>
          <cell r="Q1004" t="str">
            <v>Toshiba Corporation is a leading Japanese multinational electronics company based in Kawasaki, Kanagawa Prefecture. Founded in 1939, Toshiba has grown to become one of the largest manufacturers in the electronics and electrical equipment sector, with over 300 subsidiaries and affiliates worldwide. The company established its North American presence in 1965, operating through several key divisions.
Toshiba's operations in North America include Toshiba International Corporation, which specializes in industrial and automotive motors, and Toshiba America Electronic Components, which provides advanced microcontrollers and storage solutions. The company also offers energy systems through Toshiba America Energy Systems and manages business solutions via Toshiba America Business Solutions. Additionally, Toshiba Tec Corporation focuses on industry-targeted solutions such as digital signage and printing technology. With a diverse product portfolio that includes power systems, electronic components, medical equipment, and IT solutions, Toshiba serves a wide range of markets, including energy, healthcare, and retail.</v>
          </cell>
          <cell r="R1004">
            <v>1999</v>
          </cell>
        </row>
        <row r="1005">
          <cell r="A1005" t="str">
            <v>The Facilities Group</v>
          </cell>
          <cell r="B1005">
            <v>0</v>
          </cell>
          <cell r="C1005">
            <v>16000</v>
          </cell>
          <cell r="D1005" t="str">
            <v>facilities services</v>
          </cell>
          <cell r="E1005" t="str">
            <v>http://www.thefacilitiesgroup.com</v>
          </cell>
          <cell r="F1005" t="str">
            <v>http://www.linkedin.com/company/the-facilities-group</v>
          </cell>
          <cell r="G1005" t="str">
            <v>Tampa</v>
          </cell>
          <cell r="H1005" t="str">
            <v>Florida</v>
          </cell>
          <cell r="I1005" t="str">
            <v>kpi reporting, facility management, predictive analytics, asset lifecycle management, services, window cleaning, real-time tracking, asset management, data analytics, green cleaning, customer reporting, technology-enabled workforce, exception reporting, b2b, snow removal, real-time kpi dashboards, third-party platform integration, mobile workforce management, healthcare, carpet cleaning, building services, janitorial services, performance optimization, cleaning services, cost control, construction, client-specific solutions, property management support, compliance management, work order management, vendor management, property management, safety and compliance automation, construction clean-up, industry vertical specialization, jan-it platform, preventive maintenance, electrical services, safety protocols, consulting, security services, environmentally friendly chemicals, healthcare cleaning, scalable service models, facility maintenance, state-of-the-art technology, customer experience, client portal access, energy efficiency, landscaping, quality assurance, system integration, employee training, industry-specific solutions, operational excellence, sustainable practices, service automation, retail, asset tracking, multi-location service delivery, scalable staffing, customized facility solutions, government, green cleaning initiatives, hvac, inventory management, industrial services, environmental stewardship, customer-centric solutions, technological innovation, integrated services, work order system, pressure washing, dedicated account management, retail facility services, plumbing services, commercial cleaning, multi-site management, multi-industry expertise, education, distribution, information technology &amp; services, enterprise software, enterprises, computer software, health care, health, wellness &amp; fitness, hospital &amp; health care, facilities services, environmental services, renewables &amp; environment</v>
          </cell>
          <cell r="J1005" t="str">
            <v>Amazon SES, Outlook, Microsoft Office 365, Barracuda Networks, Slack, Drawbridge, Google Font API, Taboola, Criteo, Gravity Forms, WordPress.org, Facebook Custom Audiences, Google Play, Amazon Associates, DoubleClick, reCAPTCHA, Nginx, Rubicon Project, PubMatic, Mobile Friendly, Google Tag Manager, Remote, BriteVerify, Apache Parquet, Buffer, Hex, ADP, Spring, Security, CET, Wider Planet, Microsoft Office, PowerBI Tiles, Microsoft Fabric, SQL, Excel4Apps, Power BI Documenter, OneTrust Tech Risk &amp; Compliance, BILL, Tor, ServiceChannel, eMaint CMMS, Onit, ADP Workforce Now, IBM OpenPages, ROOM, ZBrush, Apple iPad, Postpresso, Act!, IBM Operational Decision Manager (ODM), Microsoft Teams, Microsoft Excel, Delivra, NetSuite, Rust, Boomi</v>
          </cell>
          <cell r="O1005">
            <v>3200000</v>
          </cell>
          <cell r="Q1005" t="str">
            <v>The Facilities Group (TFG) is a facilities management company based in Tampa, Florida, founded in 2020. It partners with local, regional, and national facility maintenance providers across all 50 U.S. states, offering integrated services through a network of 18 brands and independent service providers. TFG has quickly become one of the largest commercial facilities maintenance organizations in the U.S., employing around 14,000 people and servicing over 28,000 locations.
TFG specializes in comprehensive integrated facilities management and maintenance solutions for commercial properties. Its services include janitorial, facility maintenance, operational support, security, HVAC, plumbing, electrical, and emergency response. The company utilizes proprietary technology, such as its Jan-IT work-order management system and real-time KPI dashboards, to enhance service delivery and operational efficiency. TFG serves a variety of industries, including healthcare, retail, education, and government, focusing on customized solutions and strong client relationships.</v>
          </cell>
          <cell r="R1005">
            <v>2020</v>
          </cell>
        </row>
        <row r="1006">
          <cell r="A1006" t="str">
            <v>Aramark Uniform Services</v>
          </cell>
          <cell r="B1006">
            <v>0</v>
          </cell>
          <cell r="C1006">
            <v>20000</v>
          </cell>
          <cell r="D1006" t="str">
            <v>facilities services</v>
          </cell>
          <cell r="E1006" t="str">
            <v>http://www.aramarkuniform.com</v>
          </cell>
          <cell r="F1006" t="str">
            <v>http://www.linkedin.com/company/aramark-uniform-services</v>
          </cell>
          <cell r="G1006" t="str">
            <v>Burbank</v>
          </cell>
          <cell r="H1006" t="str">
            <v>California</v>
          </cell>
          <cell r="I1006" t="str">
            <v>scrubs, floor mats, uniforms, apparel, microfiber mop systems, towels amp linen services, towels linen services, cleanroom garments, workwear inventory control, rental programs, customer support, managed services, business support, business support services, emergency supply services, distribution, branded uniforms, customized uniform programs, cleanroom garment logistics, manufacturing, cost-effective solutions, customer satisfaction, customized programs, employee safety gear management, supply chain logistics, industrial supply chain support, uniform repair and maintenance, healthcare, workwear logistics management, workplace safety compliance, healthcare uniforms, industrial laundry services, workwear maintenance, cost reduction, safety and safety gear, automotive workwear, emergency delivery, employee uniform branding, workplace safety and hygiene, north america, workplace supplies, workplace safety products, food processing uniforms, restroom supplies, brand image, uniform rental, linen services, cleanroom garment processing, workplace safety solutions, cleaning supplies, workwear logistics, food processing, employee engagement, uniform cleaning, north american market, sustainability, industrial uniforms, automotive, workplace hygiene, hospitality, workwear and safety supplies, operational support, workplace hygiene supplies, workwear solutions, delivery and pickup, fleet management, custom programs, uniform customization, workplace hygiene management, industrial uniform solutions, cost savings solutions, supply chain efficiency, linen management, industrial cleaning supplies, linen and uniform supply, emergency supplies, supply chain management, local offices, cleaning and safety supplies, employee uniforms, safety supplies, custom safety apparel, safety products, operational efficiency, employee apparel management, workwear maintenance services, logistics, employee engagement tools, cost-effective, hospitality uniforms, inventory management, brand image enhancement, workplace safety, innovation, delivery services, restroom supply services, safety compliance, employee apparel, uniform management, branded uniform programs, uniform management software, uniform programs, specialty garment rental, uniform rentals, cleanroom uniforms, first aid products, towels, linens, mops, full-service rental programs, emergency deliveries, supplies management, product delivery services, industry-specific uniforms, automotive uniforms, retail uniforms, pharmaceutical uniforms, operating cost reduction, comprehensive service offering, on-site cleaning services, professional staff attire, supply replenishment, contract services, business needs assessment, location-based support, custom service packages, customer portal, account management online, invoice management, quality control, repair services, order management, expert consultations, service requests, quote requests, frequent delivery services, local offices support, b2b, mechanical or industrial engineering, health care, health, wellness &amp; fitness, hospital &amp; health care, food &amp; beverages, consumer goods, consumers, environmental services, renewables &amp; environment, leisure, travel &amp; tourism, logistics &amp; supply chain, shopping</v>
          </cell>
          <cell r="J1006" t="str">
            <v>ExactTarget, Outlook, Microsoft Office 365, OneTrust, Webflow, Salesforce, Emma, Slack, Apache, Moxie, WordPress.org, ON24, Google Tag Manager, UltiPro, Nginx, Mobile Friendly, Remote, AI, Iron Mountain Services, Oracle iProcurement, Salesforce CRM Analytics, CPX Interactive, SQL, Azure Linux Virtual Machines, SOTI Mobicontrol, Canon Printers, Microsoft Office, RedheadLabs, AC500 PLC, eMaint CMMS, Apple Laptop, Oracle Analytics Cloud, Oracle Hyperion Enterprise, Google AdWords Conversion, Excel4Apps, Microsoft PowerPoint, Cisco WebEx Teams, MGID, Board, SharePoint, Air, Elite Software HVAC Solution, Kronos, PL/SQL, Minitab Statistical Software, Infor Risk and Compliance, Tor, Oracle Hyperion Planning, IAPPS, Power BI Documenter, OneTrust Tech Risk &amp; Compliance, SES, PEX, Microsoft Excel, accessiBe, Microsoft Project, Coupa, SAP Ariba Platform</v>
          </cell>
          <cell r="O1006">
            <v>2037000</v>
          </cell>
          <cell r="P1006">
            <v>41</v>
          </cell>
          <cell r="Q1006" t="str">
            <v>Vestis, formerly known as Aramark Uniform Services, is a prominent provider of rental uniforms and workplace supplies in North America. The company specializes in full-service uniform rental programs and managed services, including uniform delivery, cleaning, and specialized garment processing. Vestis operates multiple locations, such as in Ottawa, IL; Edgewood, NY; and Oakville, ON, catering to various industries.
Vestis offers a comprehensive range of services, including regular delivery of fresh uniforms, cleanroom and specialty garment processing, flame-resistant workwear, and facility supplies like restroom services and safety products. Their solutions are tailored to meet the specific needs of different sectors, ensuring that businesses receive the appropriate uniforms and supplies for their operations.</v>
          </cell>
          <cell r="R1006">
            <v>1936</v>
          </cell>
        </row>
        <row r="1007">
          <cell r="A1007" t="str">
            <v>Rocket Software</v>
          </cell>
          <cell r="B1007">
            <v>0</v>
          </cell>
          <cell r="C1007">
            <v>4300</v>
          </cell>
          <cell r="D1007" t="str">
            <v>information technology &amp; services</v>
          </cell>
          <cell r="E1007" t="str">
            <v>http://www.rocketsoftware.com</v>
          </cell>
          <cell r="F1007" t="str">
            <v>http://www.linkedin.com/company/rocket-software</v>
          </cell>
          <cell r="G1007" t="str">
            <v>Waltham</v>
          </cell>
          <cell r="H1007" t="str">
            <v>Massachusetts</v>
          </cell>
          <cell r="I1007" t="str">
            <v>ibm mainframe, supply chain integration, database servers amp tools, ibm i, archive backup management, database servers tools, application modernization, bi analytics, ibm i solutions, multivalue database, storage, networks &amp; compliance, terminal emulation, as400, archive amp backup management, mainframe solutions, z systems mainframe solutions, bi amp analytics, it services &amp; it consulting, information technology &amp; services</v>
          </cell>
          <cell r="J1007" t="str">
            <v>CloudFlare CDN, Mimecast, Microsoft Office 365, CloudFlare Hosting, DemandBase, WP Engine, Jira, Atlassian Confluence, Atlassian Cloud, Drift, OneTrust, React Redux, Python, The Trade Desk, Salesforce Service Cloud, Sophos, MongoDB, Workday, Marketo, Omniture (Adobe), Salesforce Live Agent, Amazon SES, Slack, Salesforce, Adobe Marketing Cloud, Circle, HTML Pro, CSS, Javascript, Amazon EC2 Container Service, Amplitude, Assemble, COBOL, IBM CICS Transaction Server, IBM Db2 for z/OS Operating System, IBM VSAM, Kubernetes, Red Hat OpenShift, Rise, SES, Pipedrive, Cloud Foundry, Sizmek (MediaMind), Barracuda Email Security Service, Sales Cloud Einstein, Salesforce CPQ, Khoros for SAP Customer Experience Cloud, Amazon Web Services (AWS), Microsoft Azure, Google Cloud Platform, IBM Mainframe, Tampa AS400 Inc, IBM i, Analyzer, Workday Benefits, Workday Recruiting, Workday Compensation, Security, Gem, Microsoft SQL Server Reporting Services, Weibo, IBM z/OS Operating System, SUSE Linux Enterprise Server, Flatfile, AWS Trusted Advisor, IBM ILOG CPLEX Optimization Studio, Microsoft Azure Monitor, Kantata, Planon Universe, Rocket UniData, Cisco Meraki SD-WAN, .NET, IBM Z, Express, Broadcom IDMS, Software AG Adabas, Oracle Analytics Cloud, Microsoft Sql Server, PostgreSQL, GitHub, Azure Devops, AWS CodePipeline, Jenkins, PowerBI Tiles, DAX, Power Query, Microsoft Excel, C/C++, Microsoft Windows Server 2012, Unix, Fivetran, Snowflake, dbt, Looker, Power BI Documenter, Dataiku, Gainsight, Ansible, IXL, Microsoft 365, Cisco Meraki MS, whos.amung.us, Quick-start service for guided buying for SAP Ariba Buying and SAP Ariba Buying and Invoicing, Mag+, Azure Load Balancer, Econda, Hive, IBM Cognos Analytics, Broadcom ACF2, IBM Db2 for Linux, UNIX, and Microsoft Windows, IBM RACF, LogRocket, Secured MVC Forum on Windows 2012 R2, MDLIVE, Allegro X PCB Designer, Microsoft System Center Data Protection Manager, Siemens PROFIBUS, Excel4Apps, Brocade Routers, Arista Networks, Oracle Utilities Customer Care and Billing Solutions, AWS Database Migration Service, Mobius, Cisco WebEx Teams, Azure Active Directory B2C, Akamai CDN Solutions, Infoblox DHCP, GoDaddy, SMTP, Microsoft Exchange Server 2003, VMware, Nutanix, Salesforce CRM Analytics, TargetX</v>
          </cell>
          <cell r="K1007">
            <v>2395130000</v>
          </cell>
          <cell r="L1007" t="str">
            <v>Debt Financing</v>
          </cell>
          <cell r="M1007">
            <v>270730000</v>
          </cell>
          <cell r="N1007">
            <v>45870</v>
          </cell>
          <cell r="O1007">
            <v>1300000000</v>
          </cell>
          <cell r="Q1007" t="str">
            <v>Rocket Software is a U.S.-based software company founded in 1990 and headquartered in Waltham, Massachusetts. The company specializes in enterprise software that modernizes IT infrastructure across on-premises, hybrid, and cloud environments. With over 3,200 employees, including 1,750 software engineers, Rocket Software serves more than 12,500 customers globally, including many leading companies in various industries.
The company offers solutions that enhance data, applications, and infrastructure from legacy platforms, focusing on modernization, innovation, and operational efficiency. Its core offerings include support for IBM Z, IBM i, and cloud platforms, along with capabilities in application integration, predictive analytics, and IT system management. Rocket Software emphasizes seamless operations and security, enabling organizations to leverage existing technology while developing for AI and automation. The company has established strong partnerships, particularly with IBM, and plays a vital role in mission-critical sectors such as financial services, healthcare, and aerospace.</v>
          </cell>
          <cell r="R1007">
            <v>1990</v>
          </cell>
        </row>
        <row r="1008">
          <cell r="A1008" t="str">
            <v>CUNA Mutual Group</v>
          </cell>
          <cell r="B1008">
            <v>0</v>
          </cell>
          <cell r="C1008">
            <v>3700</v>
          </cell>
          <cell r="D1008" t="str">
            <v>financial services</v>
          </cell>
          <cell r="E1008" t="str">
            <v>http://www.cunamutual.com</v>
          </cell>
          <cell r="F1008" t="str">
            <v>http://www.linkedin.com/company/cunamutualgroup</v>
          </cell>
          <cell r="G1008" t="str">
            <v>Madison</v>
          </cell>
          <cell r="H1008" t="str">
            <v>Wisconsin</v>
          </cell>
          <cell r="I1008" t="str">
            <v>insurance, technology, asset management, ventures, financial services, employee benefits, investments</v>
          </cell>
          <cell r="J1008" t="str">
            <v>Microsoft Office 365, Microsoft Azure Hosting, Bluekai, Brightroll, Microsoft Application Insights, Slack, VueJS, Salesforce, ASP.NET, Google Analytics, Vimeo, Mobile Friendly, Yahoo Analytics, Facebook Login (Connect), Facebook Custom Audiences, Yahoo Ad Manager Plus, DoubleClick Conversion, Google Tag Manager, Ruxit, reCAPTCHA, Workday Recruit, Linkedin Marketing Solutions, SiteCore, Krux, Bing Ads, Flashtalking, Adobe Media Optimizer, Facebook Widget, DoubleClick Floodlight, Cedexis Radar, DoubleClick, Bootstrap Framework, Qualtrics, Google AdWords Conversion, Trustpilot, AppNexus, Google Dynamic Remarketing, Open AdStream (Appnexus), Optimizely</v>
          </cell>
          <cell r="O1008">
            <v>5200000000</v>
          </cell>
          <cell r="Q1008" t="str">
            <v>CUNA Mutual Group, now known as TruStageâ„¢, is a strong insurance, investment, and financial services company founded in 1935. It focuses on serving the credit union movement, providing a variety of financial services designed to help individuals achieve financial security. The company emphasizes transparency, social justice, and making a positive impact in the community.
With a history of nearly 90 years, CUNA Mutual Group has developed into a comprehensive financial services provider. In 2021, it reported impressive financial performance, including $5 billion in revenue and $36.7 billion in assets. The company offers a range of services, including insurance and investment products tailored for credit unions and their members. Notable partnerships include collaborations with EsuranceÂ® for auto and home insurance and LPL Financial for brokerage services, enhancing the digital experience for credit unions.</v>
          </cell>
          <cell r="R1008">
            <v>1934</v>
          </cell>
        </row>
        <row r="1009">
          <cell r="A1009" t="str">
            <v>HAVI</v>
          </cell>
          <cell r="B1009">
            <v>0</v>
          </cell>
          <cell r="C1009">
            <v>4200</v>
          </cell>
          <cell r="D1009" t="str">
            <v>investment management</v>
          </cell>
          <cell r="E1009" t="str">
            <v>http://www.havi.com</v>
          </cell>
          <cell r="F1009" t="str">
            <v>http://www.linkedin.com/company/havigroup</v>
          </cell>
          <cell r="G1009" t="str">
            <v>Chicago</v>
          </cell>
          <cell r="H1009" t="str">
            <v>Illinois</v>
          </cell>
          <cell r="I1009" t="str">
            <v>freight management, convenience, analytics, category management, food safety, logistics, sourcing, manufacturing, packaging, food service logistics, supply chain, retail, coffee chains, sustainability, supply chain visibility, qsr, digital supply chain, cold chain, holding companies, recycling, supply chain risk mitigation, food safety standards, supply chain innovation, patented foodservice products, temperature-sensitive transportation, claims management, food industry supply chain, data-driven insights, supply chain strategy, customer service, supply chain analytics, supply chain planning, supply chain resilience strategies, industry certifications in logistics, inventory management, global logistics, supply chain technology, global distribution network, foodservice packaging innovation, food industry, logistics automation, supply chain sustainability initiatives, digital transformation, promotional item logistics, real-time emissions monitoring, supply chain efficiency, automated warehouses, supply chain management, environmental impact reduction, global hubs, sustainable packaging, cold storage solutions, tail spend management, industry standards compliance, packaging solutions, high-temperature thermostable trays, automated warehouse systems, transportation modes, supply chain optimization, predictive supply chain analytics, supply chain sustainability, real-time monitoring, ai-driven solutions, logistics software, food safety certifications, environmental sustainability, transportation, operational excellence, cold chain logistics, refrigerated warehousing and storage, supply chain performance, supply chain transparency, industry-specific logistics, digital analytics, pharmaceutical logistics, supply chain risk management, supply chain consulting, distribution centers, global network, food safety compliance, supplier management, customer engagement, transport modes, risk mitigation, predictive analytics, hazardous materials transportation, promotional logistics, temperature-controlled logistics, supply chain resilience, inventory tracking, supply chain integration, supply chain reporting, warehousing, real-time emissions tracking, supply chain digitalization, industry certifications, environmental impact, sustainable logistics, logistics solutions, sustainable supply chains, data analytics, waste management, carbon footprint reduction, cold chain management, customer engagement services, sourcing and procurement, transparent operations, circular economy solutions, climate change action, environmental responsibility, global distribution, integrated logistics, order fulfillment, collaboration tools, mobile supply chain apps, transportation services, analytics and insights, fleet management, energy efficiency, process automation, stock visibility, waste reduction, logistical compliance, freight forwarding, market insights, risk management, business analytics, last mile delivery, quality assurance, employee engagement, sustainability reporting, community service, diversity and inclusion, employee development, b2b, e-commerce, healthcare, distribution, information technology &amp; services, mechanical or industrial engineering, shipping, logistics &amp; supply chain, environmental services, renewables &amp; environment, investment management, financial services, enterprise software, enterprises, computer software, consumer internet, consumers, internet, health care, health, wellness &amp; fitness, hospital &amp; health care</v>
          </cell>
          <cell r="J1009" t="str">
            <v>Amazon SES, MailJet, Outlook, DigitalOcean, Microsoft Office 365, Amazon AWS, Brightcove, Drupal, Atlassian Cloud, OneTrust, React, iCIMS, SuccessFactors (SAP), Slack, WordPress.org, Google Tag Manager, Linkedin Marketing Solutions, Zencoder, Typekit, Mobile Friendly, Nginx, Hotjar, reCAPTCHA, Remote, SharePoint, Azure Data Factory, Databricks, Azure Synapse Analytics, Spark, Atex, Monte Carlo, Azure Monitor, Python, Microsoft Office, SAP, Oracle Analytics Cloud, PowerBI Tiles, Brocade Switches, AFAS, SAP SuccessFactors, ISO+â„¢, TensorFlow, PyTorch, scikit-learn, AWS Analytics, Azure Analysis Services, IBM ILOG CPLEX Optimization Studio, MLflow, Kubeflow, Photon, SentenceTransformers, DXC Hogan Systems, SAP SD, Microsoft PowerPoint, Microsoft Teams Rooms, Gem, Microsoft Excel, Scrum Do, SafeSend, Less, SAP S/4HANA, Activa, GAS, Kinsta, CONTROL, Wider Planet, Avalara, Azure Databricks, MercuryGate TMS, WMS, IFS, Gambio, AI, ARIS Simulation, Unity Catalog, Delta Sharing, Excel4Apps, BASE, AWS SDK for JavaScript, WebOffice</v>
          </cell>
          <cell r="K1009">
            <v>50000</v>
          </cell>
          <cell r="L1009" t="str">
            <v>Other</v>
          </cell>
          <cell r="M1009">
            <v>50000</v>
          </cell>
          <cell r="N1009">
            <v>44562</v>
          </cell>
          <cell r="O1009">
            <v>3500000000</v>
          </cell>
          <cell r="Q1009" t="str">
            <v>HAVI is a global supply chain management company based in Downers Grove, Illinois, founded in 1974. With a presence in over 30 markets across North America, Europe, and Asia, HAVI serves customers in more than 100 countries and employs around 10,000 people. The company executes over 2 million deliveries annually and operates nearly 140 offices and logistics centers worldwide.
HAVI specializes in a range of supply chain solutions, including warehousing, logistics, freight management, and temperature-controlled logistics. The company also offers supply chain planning and analytics, waste and recycling management, packaging solutions, and multi-modal transportation services. HAVI primarily serves industries with strict supply chain standards, such as food and beverage, pharmaceuticals, and hazardous materials. Its notable clients include McDonald's, Coca-Cola, and Shell. With an annual revenue of approximately $3.3 billion, HAVI is recognized for its operational excellence and commitment to sustainability and technological innovation.</v>
          </cell>
          <cell r="R1009">
            <v>1974</v>
          </cell>
        </row>
        <row r="1010">
          <cell r="A1010" t="str">
            <v>Bartech Staffing</v>
          </cell>
          <cell r="B1010">
            <v>0</v>
          </cell>
          <cell r="C1010">
            <v>3000</v>
          </cell>
          <cell r="D1010" t="str">
            <v>staffing &amp; recruiting</v>
          </cell>
          <cell r="E1010" t="str">
            <v>http://www.bartechstaffing.com</v>
          </cell>
          <cell r="F1010" t="str">
            <v>http://www.linkedin.com/company/bartech-staffing</v>
          </cell>
          <cell r="G1010" t="str">
            <v>Southfield</v>
          </cell>
          <cell r="H1010" t="str">
            <v>Michigan</v>
          </cell>
          <cell r="I1010" t="str">
            <v>engineering staffing, contingent staffing, direct placement, professional staffing, contract staffing, direct hire staffing, consulting, talent acquisition, bpo solutions, staffing and recruitment, technology equipment, contractor recruitment, recruitment analytics, consumer products staffing, candidate sourcing, recruitment solutions, oil &amp; gas staffing, engineering, career advisory, oil &amp; gas, tech equipment staffing, manufacturing staffing, oil &amp; gas recruitment, technical talent, specialized engineering talent, professional services, temporary help services, information technology, technology-enabled staffing, engineering talent, technical staffing, analytics in staffing, business process outsourcing, utilities staffing, engineering talent solutions, workforce optimization, vendor management, services, technology-driven staffing, supply chain staffing, targeted recruitment, client partnership, talent retention, workforce solutions, utilities workforce, talent solutions, consumer goods staffing, career support, bpo, manufacturing workforce, analytics-driven staffing, global staffing solutions, high-volume staffing, supply chain talent, executive search, msp solutions, candidate placement, client-centric staffing, talent sourcing, workforce management, people-centric staffing, industry-specific recruitment, recruiting, professional recruitment, industry-specific staffing, candidate engagement, permanent placement, targeted staffing, contingent workforce, industry expertise, people-centric approach, utilities, staff augmentation, specialized staffing, direct hire, manufacturing, engineering recruitment, it talent, innovative staffing, client-focused staffing, b2b, recruitment services, global workforce, managed service provider, technology equipment staffing, staffing analytics, it staffing, supply chain &amp; logistics, consumer goods, talent advisory, staffing agency, job seekers, temporary workforce, contingent workforce solutions, contract recruitment, career opportunities, candidate experience, job search, industry partnerships, automotive staffing, oil and gas recruiting, renewable energy staffing, manufacturing recruitment, engineering positions, senior leadership hiring, skills assessment, contractor support, employee engagement, veteran staffing, labor market insights, competitive compensation, networking opportunities, project managers, program management, client relationships, human resources staffing, work-life balance, diversity in staffing, recruitment innovation, performance-based hiring, talent strategy, freelancer support, insights and analytics, career advancement, corporate staffing solutions, industry recognition, case studies, staffing technology solutions, enterprise, smb, staffing, recruitment, technical, it, msp, global staffing, industry-specific, professional, high-volume, targeted, oil &amp; energy, professional training &amp; coaching, staffing &amp; recruiting, mechanical or industrial engineering, consumers</v>
          </cell>
          <cell r="J1010" t="str">
            <v>Outlook, Microsoft Office 365, Microsoft Azure Hosting, OneTrust, Hubspot, Google Tag Manager, Linkedin Marketing Solutions, WordPress.org, Google Analytics, Mobile Friendly, YouTube, Hotjar, Remote, Android</v>
          </cell>
          <cell r="L1010" t="str">
            <v>Venture (Round not Specified)</v>
          </cell>
          <cell r="M1010">
            <v>0</v>
          </cell>
          <cell r="N1010">
            <v>40969</v>
          </cell>
          <cell r="O1010">
            <v>300000000</v>
          </cell>
          <cell r="Q1010" t="str">
            <v>Bartech Staffing is a staffing and recruiting firm founded in 1976 and based in Southfield, Michigan. The company specializes in engineering, technical, IT, finance, and professional roles, serving a diverse range of clients from startups to established firms. With an estimated annual revenue between $20.6 million and $50 million and a workforce of 156 to 519 employees, Bartech has established itself as a leader in the staffing industry.
As a Managed Service Provider (MSP) since 1998, Bartech offers a variety of workforce management services, including staff augmentation, recruitment process outsourcing (RPO), and business process outsourcing (BPO). The company emphasizes a personalized approach to talent optimization and risk management, leveraging technology and analytics to enhance recruitment and retention strategies. Bartech's expertise spans multiple industries, supported by a team of experienced recruiters focused on delivering tailored staffing solutions.</v>
          </cell>
          <cell r="R1010">
            <v>1976</v>
          </cell>
        </row>
        <row r="1011">
          <cell r="A1011" t="str">
            <v>TRANZACT</v>
          </cell>
          <cell r="B1011">
            <v>0</v>
          </cell>
          <cell r="C1011">
            <v>3000</v>
          </cell>
          <cell r="D1011" t="str">
            <v>marketing &amp; advertising</v>
          </cell>
          <cell r="E1011" t="str">
            <v>http://www.tranzact.net</v>
          </cell>
          <cell r="F1011" t="str">
            <v>http://www.linkedin.com/company/tranzact</v>
          </cell>
          <cell r="G1011" t="str">
            <v>Fort Lee</v>
          </cell>
          <cell r="H1011" t="str">
            <v>New Jersey</v>
          </cell>
          <cell r="I1011" t="str">
            <v>endtoend solutions, web marketing, technical integration, directtoconsumer insurance sales, customer acquisition, lead generation, advertising services, direct-to-consumer insurance marketing, insurance sales solutions, marketing technology, seo services, ppc advertising, email marketing, social media campaigns, website optimization, data-driven marketing, machine learning algorithms, operational efficiency, customer engagement, medicare insurance, life insurance, property and casualty insurance, sales agents network, customer education, healthcare decision support, brand visibility, predictive analytics, customer satisfaction, insurance industry leader, marketing automation, comprehensive marketing solutions, technology-driven efficiency, customer-centric approach, pain point solutions, insurance product distribution, digital content publication, mobile-responsive websites, direct-to-consumer insurance, insurance marketing, sales technology, lead optimization, data-driven solutions, web applications, digital advertising, personalized support, insurance policies, analytics and reporting, seo strategies, ppc campaigns, social media marketing, benefit reviews, case management, post-sales engagement, insurance licensing, insurance customer service, lead purchasing, health insurance, medicare advantage, medicare supplement, insurance broker support, marketing solutions, targeted marketing, user experience optimization, customer retention strategies, integrated media strategy, performance marketing, insurance agent portal, recruitment and training, professional services, business optimization, custom applications, insurance policy support, consumer health data, insurance application processing, compliance and legal, financial analytics, humansupport services, b2b, b2c, d2c, services, marketing &amp; advertising, sales, seo, information technology &amp; services, search marketing, marketing, enterprise software, enterprises, computer software, saas, consumer internet, consumers, internet, professional training &amp; coaching</v>
          </cell>
          <cell r="J1011" t="str">
            <v>Route 53, Amazon SES, Outlook, Microsoft Office 365, Amazon AWS, OneTrust, React Redux, Microsoft Azure, ASP.NET, Google Tag Manager, Mobile Friendly, Optimizely, Microsoft-IIS, Cloudinary, WordPress.org, Facebook Custom Audiences, Typekit, Vimeo, Google Maps, Google Analytics, Facebook Login (Connect), Facebook Widget, Woo Commerce, Google Font API, Google Plus, Google Maps (Non Paid Users), Yandex Metrica, Bootstrap Framework, Linkedin Marketing Solutions, reCAPTCHA, Wix, Squarespace ECommerce, Shopify, Shutterstock, Data Analytics, AI, Domo, Sisense, KNIME, Remote, Dv360, Microsoft Office, ICP, Facebook, Instagram, Meta Ads Manager, Databricks, Unity Catalog, Airflow, Lambda Cloud, SNS, Azure Service Bus, .NET, C#, Spiceworks IP Scanner, Delivra, Cisco ASR 1000, Python, Microsoft PowerShell, Bash, Kubernetes, IBM Storage Suite for IBM Cloud Paks, Amazon EKS Anywhere, Terraform, Docker, HELM, HashiCorp Vault, Backstage, Prometheus, Grafana, Splunk, Sysdig Secure, Jira, TeamCity, Octopus Deploy, Git, GitHub, Microsoft Azure Monitor, AWS Trusted Advisor, Confluence, AWS Lambda, Genesys SIP, Delivr, Mode, Azure Linux Virtual Machines, Microsoft Windows Server 2012, OpenTelemetry, Claude, Excel4Apps</v>
          </cell>
          <cell r="K1011">
            <v>632400000</v>
          </cell>
          <cell r="L1011" t="str">
            <v>Merger / Acquisition</v>
          </cell>
          <cell r="M1011">
            <v>632400000</v>
          </cell>
          <cell r="N1011">
            <v>45292</v>
          </cell>
          <cell r="O1011">
            <v>400000000</v>
          </cell>
          <cell r="Q1011" t="str">
            <v>TRANZACT, operating as MG LLC, is a leading marketplace for direct-to-consumer insurance products. The company connects millions of consumers with insurance options while helping carriers strengthen their relationships with customers. TRANZACT focuses on innovative, people-centered strategies in marketing, sales, and member care to drive growth for major brands.
The company offers comprehensive solutions throughout the customer journey, enhancing audience engagement through various media and personalized approaches. Dedicated agents manage lead nurturing and customer relationships, ensuring a quality-first focus. TRANZACT also provides member care, auditing, reporting, and support for business transactions, along with data processing for analytics and marketing purposes. The company has received numerous awards from carrier partners, recognizing its excellence in customer service and product distribution.</v>
          </cell>
          <cell r="R1011">
            <v>1997</v>
          </cell>
        </row>
        <row r="1012">
          <cell r="A1012" t="str">
            <v>Hospital Dream Jobs</v>
          </cell>
          <cell r="B1012">
            <v>0</v>
          </cell>
          <cell r="C1012">
            <v>3600</v>
          </cell>
          <cell r="D1012" t="str">
            <v>hospital &amp; health care</v>
          </cell>
          <cell r="E1012" t="str">
            <v>http://www.hospitaldreamjobs.com</v>
          </cell>
          <cell r="F1012" t="str">
            <v>http://www.linkedin.com/company/hospital-dream-jobs</v>
          </cell>
          <cell r="G1012" t="str">
            <v>Savannah</v>
          </cell>
          <cell r="H1012" t="str">
            <v>Georgia</v>
          </cell>
          <cell r="I1012" t="str">
            <v>hospital job postings, healthcare job search, hospital website directory, healthcare blogs, healthcare journals, healthcare trends, hospital video tours, career advice, continuing education, hospitals &amp; health care, healthcare jobs, job listings, career resources, personalized service, job matching, healthcare professionals, nursing jobs, medical careers, hospital administration, job seekers, career advancement, healthcare blog, resume tips, interview preparation, salary negotiation, telehealth professionals, health informatics, job search platform, healthcare industry, support staff, job opportunities, career development, healthcare recruitment, job market, healthcare sector, online job portal, job search tools, community involvement, professional growth, healthcare training, networking opportunities, b2b, services, education management, hospital &amp; health care</v>
          </cell>
          <cell r="J1012" t="str">
            <v>Gmail, Google Apps, Amazon AWS, Remote</v>
          </cell>
          <cell r="O1012">
            <v>3990000</v>
          </cell>
          <cell r="Q1012" t="str">
            <v>Hospital Dream Jobs is a healthcare employment website that connects job seekers with medical and hospital career opportunities. With a focus on hospital employment, medical careers, and healthcare jobs, the company has been serving the industry for approximately 16 years. Headquartered in Savannah, Georgia, it has an annual revenue of $5.1 million and employs around 1,458 people.
The platform features a robust job board with over 400 categories in the healthcare field, offering thousands of job listings from hospitals, medical facilities, staffing companies, and travel companies. It also provides valuable career resources, including resume and interview tips, a nationwide hospital directory, and professional organization listings. Additionally, Hospital Dream Jobs utilizes social media marketing tools and maintains a healthcare blog called *Bridging Opportunity to Success*. The company serves both job seekers looking for employment and employers seeking to recruit medical professionals.</v>
          </cell>
          <cell r="R1012">
            <v>2009</v>
          </cell>
        </row>
        <row r="1013">
          <cell r="A1013" t="str">
            <v>Aflac</v>
          </cell>
          <cell r="B1013">
            <v>0</v>
          </cell>
          <cell r="C1013">
            <v>13000</v>
          </cell>
          <cell r="D1013" t="str">
            <v>insurance</v>
          </cell>
          <cell r="E1013" t="str">
            <v>http://www.aflac.com</v>
          </cell>
          <cell r="F1013" t="str">
            <v>http://www.linkedin.com/company/aflac</v>
          </cell>
          <cell r="G1013" t="str">
            <v>Columbus</v>
          </cell>
          <cell r="H1013" t="str">
            <v>Georgia</v>
          </cell>
          <cell r="I1013" t="str">
            <v>broker relationships, individual policies, employee benefits, small business, peo, employer benefits programs, accident &amp;health insurance, finance, financial services, insurance</v>
          </cell>
          <cell r="J1013" t="str">
            <v>Microsoft Office 365, Amazon AWS, Cloudflare DNS, Outlook, CloudFlare Hosting, Akamai, Salesforce, Akamai DNS, Brightcove, Backbone JS Library, VueJS, WP Engine, Atlassian Cloud, Tableau, React Redux, StackAdapt, Heroku, SuccessFactors (SAP), Zendesk, Slack, Amazon SES, Hubspot, Bootstrap Framework, Vimeo, Microsoft-IIS, YouTube, ASP.NET, Google Tag Manager, Google Font API, Mobile Friendly, Google Analytics, reCAPTCHA, Omniture (Adobe), Remote, AI, SQL, Rapid7 InsightVM, Amazon Associates, IBM Mainframe, Blackrock Aladdin, AWS Snow Family, Gem, Microsoft Office, Excel4Apps, Microsoft Excel, Security, Splunk SOAR, Siemens SIMATIC S7, Adobe InDesign, PRO.FILE, Oracle JDBC, Swagger UI, REST, Spring, Spring Boot, JUnit, Maven, AWS Trusted Advisor, Amazon EC2, Amazon S3, ECS, Google AdWords Conversion, AWS Fargate, Terraform, AWS CloudFormation, AWS SDK for JavaScript, AWS Analytics, Lambda Cloud, Amazon Simple Queue Service (SQS), API Gateway, Snowflake, Mulesoft, Salesforce Einstein AI, Proofpoint, SharePoint, Office365, Azure Active Directory, Microsoft SQL Server Reporting Services, Unix, Secured MVC Forum on Windows 2012 R2, Azure Active Directory B2C, Jira, Confluence, Microsoft PowerPoint, Visio, .NET, PowerBI Tiles, ISO+â„¢, Workday, Blackline, SAP, SAP Business Planning and Consolidation (BPC), Workiva, Workiva Wdesk, CrowdStrike, Jira Software, IBM CICS Transaction Server, COBOL, IBM Db2 for Linux, UNIX, and Microsoft Windows, Assemble, Microsoft Azure Monitor, Microsoft Power Platform, Tor, SOAPUI, Python, R, SysTools VBA Password Recovery, SmartCOMM, Thunderhead, erwin Data Modeler, Mode, Designer, IBM InfoSphere Change Data Capture, NTENT, SAP Analytics Cloud</v>
          </cell>
          <cell r="L1013" t="str">
            <v>Other</v>
          </cell>
          <cell r="N1013">
            <v>30864</v>
          </cell>
          <cell r="O1013">
            <v>17438000000</v>
          </cell>
          <cell r="P1013">
            <v>32</v>
          </cell>
          <cell r="Q1013" t="str">
            <v>Aflac Incorporated, founded in 1955 in Columbus, Georgia, is the largest provider of supplemental insurance in the United States. With nearly $125 billion in assets, Aflac offers financial protection to over 50 million people worldwide. The company initially focused on cancer insurance, which became its signature product and helped it dominate the market.
Aflac specializes in voluntary supplemental insurance, providing cash benefits for covered accidents or illnesses. Its product offerings include cancer insurance, accident and disability coverage, dental insurance, and long-term care insurance, among others. The company primarily serves employees through employer-sponsored worksite programs, with policies funded via payroll deductions.
Recognized for its ethical business practices, Aflac has been named a World's Most Ethical Company by Ethisphere for 19 consecutive years and ranks 137th on the Fortune 500 list by revenue.</v>
          </cell>
          <cell r="R1013">
            <v>1955</v>
          </cell>
        </row>
        <row r="1014">
          <cell r="A1014" t="str">
            <v>Zumba</v>
          </cell>
          <cell r="B1014">
            <v>0</v>
          </cell>
          <cell r="C1014">
            <v>7100</v>
          </cell>
          <cell r="D1014" t="str">
            <v>health, wellness &amp; fitness</v>
          </cell>
          <cell r="E1014" t="str">
            <v>http://www.zumba.com</v>
          </cell>
          <cell r="F1014" t="str">
            <v>http://www.linkedin.com/company/zumba-fitness-llc</v>
          </cell>
          <cell r="G1014" t="str">
            <v>Hallandale Beach</v>
          </cell>
          <cell r="H1014" t="str">
            <v>Florida</v>
          </cell>
          <cell r="I1014" t="str">
            <v>dance, fitness education, home dvd, fitness apparel, health &amp; wellness, wellness &amp; fitness services, health, wellness &amp; fitness, active life, dance studios, fitness &amp; instruction, trainers</v>
          </cell>
          <cell r="J1014" t="str">
            <v>Cloudflare DNS, Sendgrid, Gmail, Google Apps, Microsoft Office 365, CloudFlare Hosting, Remote, Dropbox, AWS Analytics, Frame, Adobe, Frame.io, Amazon S3, Adobe Premiere Pro, Adobe After Effects, Adobe Illustrator, Arena PLM</v>
          </cell>
          <cell r="L1014" t="str">
            <v>Venture (Round not Specified)</v>
          </cell>
          <cell r="M1014">
            <v>0</v>
          </cell>
          <cell r="N1014">
            <v>40969</v>
          </cell>
          <cell r="O1014">
            <v>51173000</v>
          </cell>
          <cell r="P1014">
            <v>101</v>
          </cell>
          <cell r="Q1014" t="str">
            <v>Zumba is a global fitness company founded in 2001, known for its dance-based workout programs that blend Latin and international rhythms with easy-to-follow choreography. With over 15 million participants each week across 200,000 locations in 185 countries, Zumba emphasizes joy and community in its fitness approach.
The company offers a variety of services, including instructor certification and training through the Zumba Academy and the Zumba Instructor Network (ZIN). Its flagship Zumba classes incorporate various dance styles, and it also features specialty classes for different age groups and fitness levels. In addition, Zumba has developed STRONG Nation, a non-dance HIIT workout, and hosts interactive Fitness-Concert events for high-energy experiences. Zumba's model empowers certified instructors to lead classes worldwide, contributing to its expansive reach and impact.</v>
          </cell>
          <cell r="R1014">
            <v>2001</v>
          </cell>
        </row>
        <row r="1015">
          <cell r="A1015" t="str">
            <v>Monolithic Power Systems, Inc.</v>
          </cell>
          <cell r="B1015">
            <v>0</v>
          </cell>
          <cell r="C1015">
            <v>4100</v>
          </cell>
          <cell r="D1015" t="str">
            <v>semiconductors</v>
          </cell>
          <cell r="E1015" t="str">
            <v>http://www.monolithicpower.com</v>
          </cell>
          <cell r="F1015" t="str">
            <v>http://www.linkedin.com/company/monolithic-power-systems</v>
          </cell>
          <cell r="G1015" t="str">
            <v>West Palm Beach</v>
          </cell>
          <cell r="H1015" t="str">
            <v>Florida</v>
          </cell>
          <cell r="I1015" t="str">
            <v>semiconductors, hardware, information technology, technology, semiconductor manufacturing, single-chip power solutions, energy-efficient motor control, electrical equipment &amp; components, data center energy solutions, global semiconductor industry, power distribution ics, energy sustainability, industrial automation power, electrical components &amp; equipment, global power solutions, fast switching power ics, automotive power ics, single-chip power systems, power ic design tools, sustainability, consumer electronics, robotics, single-chip power management, energy saving technology, power ic innovation, power system integration, power technology innovation, semiconductor innovation, semiconductor industry, energy-efficient semiconductors, power system reliability, power electronics, customer-focused power solutions, semiconductor r&amp;d, power solutions, b2b, high-performance semiconductors, data center power ics, power efficiency technology, manufacturing, power system innovation, automotive power solutions, power ic manufacturing, power ic design, cloud computing, services, consumer electronics power ics, telecommunications, power management integrated circuits, automotive electronics, motor control ics, power electronics applications, reliability in power ics, energy management solutions, integrated circuits, power electronics manufacturing, energy efficiency, power electronics design, high-voltage power ics, energy technology leadership, automotive motor control ics, industrial power solutions, consumer electronics power management, distribution, power ic patent technology, innovation, power management ics, power management technology, power efficiency in devices, lighting control ics, energy storage, global electronics supply chain, semiconductor technology, iot, energy efficiency standards, energy management technology, semiconductor growth, energy-efficient device design, power ics, data center reliability, high-performance power ics, energy conservation, dc to dc converters, energy-saving ics, integrated power system ics, integrated circuit design, power ic reliability testing, semiconductor and other electronic component manufacturing, industrial power ics, energy conservation technology, electric vehicles, data center power management, sustainable power solutions, energy-efficient power solutions, power system miniaturization, power management, switching converters, multi phase controllers, power management ic, data center power protection, power over ethernet, usb load switches, ldo, voltage supervisory, mosfet drivers, isolation drivers, digital isolators, dc/dc converters, battery management, fuel gauges, active balancers, motor drivers, smart charging, automotive solutions, integrated power modules, led driver, inductors, class-d audio, high power density, thermal regulation, pwm input, analog data converters, synchronous rectifiers, ac/dc power supplies, e-mobility, telecom infrastructure, digital pmic, fast charging, high efficiency power modules, remote support tools, virtual bench pro, power module solutions, usb applications, design tools, automotive aecq grade, current sensors, angular position sensors, industrial applications, medical applications, motor control, consumer products &amp; retail, transportation &amp; logistics, energy &amp; utilities, environmental services, renewables &amp; environment, consumers, mechanical or industrial engineering, information technology &amp; services, enterprise software, enterprises, computer software, oil &amp; energy, clean energy &amp; technology</v>
          </cell>
          <cell r="J1015" t="str">
            <v>Route 53, Amazon SES, Mailchimp Mandrill, Outlook, Marketo, Microsoft Office 365, Drupal, Stripe, Atlassian Cloud, Magento, Magento 2 Community, SharpSpring, Adobe Marketing Cloud, Slack, Zendesk, Varnish, Mobile Friendly, Android, Remote, , Microsoft Power Platform, Olo, Emediate, Gem, Git, ISO+â„¢, Jama Connect for Requirements Management, SharePoint, AT&amp;T, ADP, Workday, Elite Software HVAC Solution, Tor, WebOffice, LinkedIn Recruiter, Microsoft Teams, Amazon Polly, Quip, SAP BusinessObjects Business Intelligence (BI), Mode, AMP, C#, Python, Bash, Ansible, Azure Linux Virtual Machines, Microsoft Windows Server 2012, OpenStack, , Nimble AMS, Pure Chat, NetApp ONTAP Data Management, SystemVerilog, Verilog, IFS, Homestead, Microsoft Dynamics CRM Consulting, ScriptPro Telepharmacy, Altium Designer, CrowdStrike Falcon X, NetApp FAS Series Storage Systems, Yahoo! Japan Promotional Ads, Dynamics 365 Customer Insights, Vtiger CRM, OPERA Cloud PMS, Vector, SQL, SS&amp;C, Salesforce CRM Analytics, PowerBI Tiles, Microsoft Excel, Microsoft PowerPoint, Microsoft Office, SAP ERP Central Component (ECC), Wider Planet, CampBrain, Cotendo, Microsoft PowerShell, CONTROL, LogIC, GeoTrust SSL, DriverSide, GEP, Lambda Cloud, Monte Carlo, Worldox GX4, SAP Material Requirement Planning (MRP), Microsoft 365, Microsoft Azure Monitor, Azure Active Directory, Microsoft Active Directory Federation Services, Azure Devops, SolarWinds RMM, Visio, Apple macOS, Kiosked, mO Jira OAuth SSO, Jira OpenID Connect SSO, Jira OIDC SSO, Equity Edge Online, Cadence, Cadence Virtuoso, ContentClick, Higher Logic Vanilla, Perl, StarRC, Synopsys, Synopsys VCS, Tradedoubler, Microsoft Dynamics 365, Langchain, Amazon Simple Storage Service (S3), AgentBot, A Small Orange, Adconion, SAP Crystal Reports, Siemens PROFIBUS, Securonix Security Operations and Analytics Platform, FleetWise VB, Ticket Spice, IQMS, Analyzer, SAP Concur, ECS, MATLAB, .NET, Falco, C/C++, Dell EMC Unity, Google, Unity, Synopsys HSPICE, Tradelab, Siemens Calibre, Revcontent, PI, Bevywise MQTT Broker, Cortex M4, Akamai CDN Solutions, Microsoft Exchange Server 2003, Office365, Zoomdata, Spiceworks IP Scanner, S&amp;P Capital IQ Pro, MySQL 8 With RHEL 8, CentOS, Ubuntu, 3M 360 Encompass - Health Analytics Suite, Microsoft Entra ID, GraalVM, CAT, Vanilla Forums, DPDK (Data Plane Development Kit)</v>
          </cell>
          <cell r="K1015">
            <v>63450000</v>
          </cell>
          <cell r="L1015" t="str">
            <v>Other</v>
          </cell>
          <cell r="M1015">
            <v>46750000</v>
          </cell>
          <cell r="N1015">
            <v>38292</v>
          </cell>
          <cell r="O1015">
            <v>2790459000</v>
          </cell>
          <cell r="Q1015" t="str">
            <v>Monolithic Power Systems, Inc. (MPS) is a prominent American semiconductor company based in Kirkland, Washington. Founded in 1997 by Michael Hsing, MPS specializes in energy-efficient power management solutions for various electronic systems, including cloud computing, telecom, automotive, industrial, and consumer applications. The company went public in 2004 and has since expanded its offerings to over 4,000 products across more than 13 product lines.
MPS designs and markets high-performance power management integrated circuits (ICs) and modules. Their product range includes DC-DC converters, AC/DC ICs, monolithic ICs, and compact power modules. These solutions are tailored for diverse applications, supporting industries such as communications, consumer electronics, and transportation electrification. MPS is committed to sustainability and corporate responsibility, aiming to reduce greenhouse gas emissions and increase renewable electricity usage. The company also provides engineering support and reference designs to facilitate system design for its customers.</v>
          </cell>
          <cell r="R1015">
            <v>1997</v>
          </cell>
        </row>
        <row r="1016">
          <cell r="A1016" t="str">
            <v>Enshored</v>
          </cell>
          <cell r="B1016">
            <v>0</v>
          </cell>
          <cell r="C1016">
            <v>4000</v>
          </cell>
          <cell r="D1016" t="str">
            <v>outsourcing/offshoring</v>
          </cell>
          <cell r="E1016" t="str">
            <v>http://www.enshored.com</v>
          </cell>
          <cell r="F1016" t="str">
            <v>http://www.linkedin.com/company/enshored</v>
          </cell>
          <cell r="G1016" t="str">
            <v>Signal Hill</v>
          </cell>
          <cell r="H1016" t="str">
            <v>California</v>
          </cell>
          <cell r="I1016" t="str">
            <v>ecommerce support, back office, technical support, customer experience, call centre, omnichannel customer support, customer care, outsourcing, business process outsourcing, bpo, sales outsourcing, scaling, lead generation, content moderation, video editing, hr operations, call center, lead qualification, customer retention, customer support, b2b, enterprise &amp; start up support, customer acquisition, data services, accounting outsourcing, health &amp; wellness, logistics, financial technology, enterprise software, software, information technology, outsourcing &amp; offshoring consulting, remote support infrastructure, cost transparency in outsourcing, all-in-one bpo services, scalable customer journeys, cost-effective outsourcing, remote customer service, remote team management, efficiency enhancement, data protection, client industry focus, client onboarding, customized outsourcing, content filtering tools, services, fast-growing business, low attrition rate, pre-trained customer support teams, back office support, employee satisfaction, industry-specific content moderation, employee satisfaction in bpo, saas, operational efficiency, advanced technological tools, industry-specific bpo solutions, competitive pricing, content review systems, customized outsourcing solutions, outsourcing for healthtech startups, customer journey mapping, security protocols, industry-specific outsourcing, client industry diversity, client retention strategies, content filtering and review, automation, content moderation technology, client data privacy and security, employee training programs, business scalability, scalable solutions, client-centric solutions, client data security, automated workflows, advanced security technologies, disruptive startup support, cost efficiency, industry-specific compliance, industry-specific solutions, digital customer experience, sales and marketing solutions, industry compliance standards, client data privacy, cloud-based tools, d2c, client data protection, pre-trained teams, digital transformation in customer support, all other support services, performance analytics, multichannel support, customized client solutions, cost-effective business scaling, digital transformation, scalable customer support, remote customer support, salesforce, advanced security protocols, digital support platforms, client-centric approach, customer satisfaction metrics, award-winning company, ai-driven strategies, crm integration, outsourcing for traveltech companies, sales and marketing, bpo services, customer service outsourcing, business growth support, technology-driven outsourcing, outsourcing industry, data-driven strategies, growth-stage business services, performance monitoring, technology-enabled outsourcing, remote team management in bpo, content moderation for digital platforms, cost-effective solutions, remote customer experience management, customer service, startup support, cost transparency models, growth-stage companies, security and compliance standards, award-winning service, digital customer journey design, client engagement tools, multichannel customer support, e-commerce, customer engagement, healthtech, data security technologies, automated customer support workflows, startups, technological innovation, data security, outsourcing for saas companies, efficiency improvement, performance analytics in bpo, customer loyalty enhancement, fast-growing outsourcing company, client onboarding and training, cost transparency, client data security protocols, digital content management, customer loyalty programs, industry compliance, award-winning bpo provider, healthcare, consumer products &amp; retail, marketing &amp; advertising, sales, health, wellness &amp; fitness, finance technology, information technology &amp; services, financial services, enterprises, computer software, outsourcing/offshoring, sales &amp; marketing, consumer internet, consumers, internet, computer &amp; network security, health care, hospital &amp; health care</v>
          </cell>
          <cell r="J1016" t="str">
            <v>Cloudflare DNS, Gmail, Google Apps, CloudFlare Hosting, WP Engine, Hubspot, Slack, Active Campaign, Google Analytics, LeadForensics, Mobile Friendly, WordPress.org, Typekit, reCAPTCHA, Wix, Shutterstock, Google Font API, Google Tag Manager, Google Maps, Bootstrap Framework, ANGEL LMS, Webflow, Framer, Wordpress, Shopify, Vercel, FlipHTML5, CSS, Javascript, Google Business Profile, Screaming Frog, Semrush, Google Search Console, Dynamics 365 Customer Service, Cisco Unified Intelligence Center, E-planning, Fortinet, Juniper Networks SRX-Series Firewalls, .NET, VMware SD-WAN, Wowanalytics, Google Ads, LinkedIn Ads, Meta Ads, TikTok Ads, Zendesk, Microsoft Azure Monitor, Azure Data Factory, Zoomdata, ClickUp, BugHerd, Salesforce, Taleo, Spreadsheet Server by insightsoftware, AWS Control Tower, Adition Technologies - Advertisers, Aruba Wireless Access Points, AWS Trusted Advisor, LinkedIn Learning, Adobe, Canva, Twitter Ads</v>
          </cell>
          <cell r="L1016" t="str">
            <v>Venture (Round not Specified)</v>
          </cell>
          <cell r="M1016">
            <v>0</v>
          </cell>
          <cell r="N1016">
            <v>43101</v>
          </cell>
          <cell r="O1016">
            <v>50000000</v>
          </cell>
          <cell r="Q1016" t="str">
            <v>Enshored is a business process outsourcing (BPO) company founded in 2014, specializing in creating custom-built teams for startups and high-growth companies. Headquartered in Long Beach, California, with operational hubs in the Philippines, Portugal, and Malaysia, Enshored focuses on industries such as FinTech, EdTech, social media, eCommerce, SaaS, online food ordering, and consumer goods manufacturing.
The company offers a range of tailored outsourcing solutions, including customer support, back office operations, AI training support, content moderation, and sales and marketing support. Enshored emphasizes scalability and excellence, leveraging a college-educated talent pool to meet the needs of its clients. With a strong leadership team and a culture that values learning and integrity, Enshored has experienced significant growth, earning recognition on the Inc. 5000 list of fastest-growing U.S. companies for five consecutive years.</v>
          </cell>
          <cell r="R1016">
            <v>2014</v>
          </cell>
        </row>
        <row r="1017">
          <cell r="A1017" t="str">
            <v>Maxim Integrated</v>
          </cell>
          <cell r="B1017">
            <v>0</v>
          </cell>
          <cell r="C1017">
            <v>7100</v>
          </cell>
          <cell r="D1017" t="str">
            <v>semiconductors</v>
          </cell>
          <cell r="E1017" t="str">
            <v>http://www.maximintegrated.com</v>
          </cell>
          <cell r="F1017" t="str">
            <v>http://www.linkedin.com/company/maxim-integrated</v>
          </cell>
          <cell r="G1017" t="str">
            <v>San Jose</v>
          </cell>
          <cell r="H1017" t="str">
            <v>California</v>
          </cell>
          <cell r="I1017" t="str">
            <v>mixedsignal engineering, semiconductors, analog integration, power management, technology, semiconductor manufacturing, automotive electronics, healthcare equipment and supplies manufacturing, sensor technology, precision data converters, medical diagnostics ics, automotive manufacturing, sensors, software solutions, high-speed data converters, digital interface ics, system integration, automotive infotainment ics, energy efficiency, digital signal processing ics, government, energy-efficient ics, sensor interface ics, b2b, medical device ics, ic portfolio, signal conditioning, system calibration tools, analog and mixed-signal ics, battery management ics, power regulation, electrical equipment and components manufacturing, healthcare technology, sensor signal conditioning, power management solutions, system design tools, industrial sensors, microchip manufacturing, automotive power ics, rf circuits, amplifiers, analog ics, services, developer tools, embedded development, industrial iot ics, circuit simulation, automotive safety systems, automotive safety ics, e-commerce, wireless communication ics, embedded software, power efficiency, power management ics, industrial automation, high-performance ics, power line communication ics, industrial control ics, automotive ics, rf communication ics, mixed-signal ics, innovation, data converters, cmos analog ics, low-noise amplifiers, industrial machinery manufacturing, medical sensor interfaces, semiconductor and other electronic component manufacturing, wireless sensor nodes, healthcare devices, predictive maintenance, integrated circuit design, consumer electronics, integrated power modules, system-on-chip solutions, iot sensor ics, sensor fusion ics, bipolar ics, data acquisition ics, digital signal processing, analog devices, development tools, developer portal, design complexity, building management systems, 10base-t1l protocol, hvac control, occupancy monitoring, real-time analytics, integration support, code samples, engineering services, device drivers, communication technology, iot solutions, network diagnostics, fault detection, remote monitoring, system optimization, open-source tools, multi-core support, vav controllers, building controllers, custom-tailored support, end-to-end security, system architecture, wireless communications, sensor interfaces, data processing, simulation tools, design tools, commercial support, intelligent buildings, agile development, cloud connectivity, software defined networking, fun engineering tools, embedded vision, digital health technology, healthcare, manufacturing, energy &amp; utilities, hardware, environmental services, renewables &amp; environment, enterprise software, enterprises, computer software, information technology &amp; services, consumer internet, consumers, internet, mechanical or industrial engineering, health care, health, wellness &amp; fitness, hospital &amp; health care</v>
          </cell>
          <cell r="J1017" t="str">
            <v>CloudFlare CDN, CSC Corporate Domains, Outlook, Eloqua, CloudFlare Hosting, Remote</v>
          </cell>
          <cell r="L1017" t="str">
            <v>Merger / Acquisition</v>
          </cell>
          <cell r="M1017">
            <v>0</v>
          </cell>
          <cell r="N1017">
            <v>44409</v>
          </cell>
          <cell r="O1017">
            <v>2632529000</v>
          </cell>
          <cell r="Q1017" t="str">
            <v>Maxim Integrated is a semiconductor company that specializes in highly integrated analog and mixed-signal semiconductors. The company has a strong focus on innovative analog solutions, serving a variety of industries, particularly in automotive and hardware security. Maxim has shipped over one billion automotive integrated circuits (ICs), establishing a significant presence in the automotive market.
The company offers a diverse range of products, including power management ICs tailored for automotive applications, Ethernet system-on-chip (SoC) solutions, voltage references optimized for cost efficiency, and intelligent analog switches for smart energy monitoring. Maxim also provides battery-backed memory products, including hybrid non-volatile SRAM solutions. Their products support applications in programmable logic, power-efficient designs, and secure systems, catering to a wide array of customer needs.</v>
          </cell>
          <cell r="R1017">
            <v>1983</v>
          </cell>
        </row>
        <row r="1018">
          <cell r="A1018" t="str">
            <v>Postmates by Uber</v>
          </cell>
          <cell r="B1018">
            <v>0</v>
          </cell>
          <cell r="C1018">
            <v>4300</v>
          </cell>
          <cell r="D1018" t="str">
            <v>information technology &amp; services</v>
          </cell>
          <cell r="E1018" t="str">
            <v>http://www.postmates.com</v>
          </cell>
          <cell r="F1018" t="str">
            <v>http://www.linkedin.com/company/postmates</v>
          </cell>
          <cell r="G1018" t="str">
            <v>San Francisco</v>
          </cell>
          <cell r="H1018" t="str">
            <v>California</v>
          </cell>
          <cell r="I1018" t="str">
            <v>logistics, delivery, transportation, local commerce, marketplaces, food &amp; beverages, postal &amp; courier services, automotive, information technology, technology, information &amp; internet, delivery fleet, autonomous logistics platform, delivery management, fast food, uber acquisition, services, delivery scalability, api integration, delivery automation, urban logistics solutions, pharmacy delivery, last-mile delivery, b2c, delivery system apis, serve delivery robot, merchants onboarding, customer base, transportation &amp; logistics, market coverage, retail, autonomous delivery, autonomous rover, last-mile autonomous delivery, logistics technology, last-mile logistics, delivery app, robotic delivery research, api for merchants, delivery robot, delivery optimization, alcohol delivery, urban mobility, self-driving delivery vehicles, delivery innovation in cities, delivery robot technology, subscription model, delivery automation solutions, autonomous delivery rover, delivery innovation, merchant integration, mobile app, service charges, delivery data analytics, market expansion, urban delivery automation tools, on-demand delivery, urban delivery automation, venture capital, merchant api, robotic delivery solutions, real-time order tracking, urban mobility tech, delivery ecosystem, couriers and express delivery services, subscription service, delivery logistics software, food delivery, delivery service platform, self-driving courier fleet, autonomous vehicle logistics, robotic last-mile delivery, retail goods delivery, postmates unlimited, courier network, delivery fees, local merchants, delivery technology, delivery infrastructure, e-commerce, customer engagement, urban logistics, user experience, delivery tech startups, logistics algorithms, self-driving delivery, real-time tracking, urban logistics robotics, delivery efficiency, delivery system integration, grocery delivery, delivery platform, delivery network expansion, delivery network, robotic courier services, urban delivery network, technology innovation, uber eats merger, merchant services, annual fees, restaurant sign up, online ordering, meal delivery, local restaurants, delivery service, healthy meals, pickup options, discount codes, restaurant offers, customer promotions, daily deals, variety of cuisines, gift card purchases, user-friendly interface, cashless payments, personalized recommendations, cancel and reorder, customer support, food quality, tracking orders, safe food delivery, contactless delivery, fresh ingredients, tips and reviews, multi-order options, dining out alternatives, family meal deals, meal prep, community restaurants, restaurant partnerships, busy lifestyle solutions, special dietary options, efficient logistics, sustainable practices, restaurant menus, order customization, food presentation, delivery radius, customer loyalty programs, food safety standards, user reviews, distribution, consumer products &amp; retail, consumer goods, consumers, information technology &amp; services, consumer internet, internet, ux, couriers &amp; delivery services, food, food delivery services, local services</v>
          </cell>
          <cell r="J1018" t="str">
            <v>UltraDns, Gmail, Google Apps, Amplitude, Stripe, React Redux, Mapbox, Marketo, Slack</v>
          </cell>
          <cell r="K1018">
            <v>3502950000</v>
          </cell>
          <cell r="L1018" t="str">
            <v>Merger / Acquisition</v>
          </cell>
          <cell r="M1018">
            <v>2600000000</v>
          </cell>
          <cell r="N1018">
            <v>44013</v>
          </cell>
          <cell r="O1018">
            <v>1200000000</v>
          </cell>
          <cell r="P1018">
            <v>12</v>
          </cell>
          <cell r="Q1018" t="str">
            <v>Postmates by Uber is a delivery platform that operates within Uber's ecosystem, focusing on on-demand delivery of food, groceries, alcohol, and other items from local businesses. It allows customers to order from over 600,000 restaurants, retailers, and stores through its app, providing options for both delivery and pickup.
The service offers features like the Uber One membership, which provides benefits such as $0 delivery fees on eligible orders, discounts, and cash back on rides. Postmates also supports group ordering through shareable links, making it easy for multiple users to collaborate on a single order. Additionally, it provides flexible opportunities for delivery drivers, allowing them to set their own schedules and earn per delivery. The platform partners with various merchants, offering tools to help them manage orders and reach more customers through integration with Uber Eats.</v>
          </cell>
          <cell r="R1018">
            <v>2011</v>
          </cell>
        </row>
        <row r="1019">
          <cell r="A1019" t="str">
            <v>AGS Health</v>
          </cell>
          <cell r="B1019">
            <v>0</v>
          </cell>
          <cell r="C1019">
            <v>13000</v>
          </cell>
          <cell r="D1019" t="str">
            <v>hospital &amp; health care</v>
          </cell>
          <cell r="E1019" t="str">
            <v>http://www.agshealth.com</v>
          </cell>
          <cell r="F1019" t="str">
            <v>http://www.linkedin.com/company/ags-health</v>
          </cell>
          <cell r="G1019" t="str">
            <v>Washington</v>
          </cell>
          <cell r="H1019" t="str">
            <v>District of Columbia</v>
          </cell>
          <cell r="I1019" t="str">
            <v>healthcare revenue cycle management, computerassisted coding software, endtoend revenue cycle management, medical coding, ar management, revenue cycle management, coding audits, medical coding &amp; compliance audit software, analytics, healthcare automation, medical billing, clinical documentation improvement software, icd10, transaction processing, hospitals &amp; health care, information technology &amp; services, financial services, hospital &amp; health care</v>
          </cell>
          <cell r="J1019" t="str">
            <v>Outlook, Microsoft Office 365, Amazon AWS, WP Engine, Atlassian Cloud, Hubspot, Slack, AI, Microsoft Excel, Microsoft PowerPoint, SAP, Sigma, Google Analytics, SendPulse, Oracle Analytics Cloud, PowerBI Tiles, Specops Authentication for O365, Excel4Apps</v>
          </cell>
          <cell r="L1019" t="str">
            <v>Other</v>
          </cell>
          <cell r="N1019">
            <v>42979</v>
          </cell>
          <cell r="O1019">
            <v>150000000</v>
          </cell>
          <cell r="Q1019" t="str">
            <v>AGS Health is a prominent revenue cycle management (RCM) company that provides comprehensive solutions to hospitals, health systems, and physicians. With a workforce of over 15,000 certified RCM experts, AGS Health processes $53 billion in accounts receivable each year and codes more than 53 million charts. The company serves over 150 clients, including nearly half of the top 20 U.S. hospitals and 40% of the largest health systems in the nation.
The services offered by AGS Health are organized into three main categories: Patient Access Services, Health Information Management (HIM) and Clinical Services, and Patient Financial Services. These services focus on optimizing financial operations, ensuring accurate documentation and coding, and recovering lost revenue. AGS Health utilizes AI-enhanced technology and a hybrid intelligence methodology to improve revenue cycle performance, supported by a global presence in countries like India, the Philippines, Mexico, and the United States. The company has received several industry awards and is recognized as a Great Place to Work in multiple regions.</v>
          </cell>
          <cell r="R1019">
            <v>2011</v>
          </cell>
        </row>
        <row r="1020">
          <cell r="A1020" t="str">
            <v>PSAV</v>
          </cell>
          <cell r="B1020">
            <v>0</v>
          </cell>
          <cell r="C1020">
            <v>3400</v>
          </cell>
          <cell r="D1020" t="str">
            <v>events services</v>
          </cell>
          <cell r="F1020" t="str">
            <v>http://www.linkedin.com/company/psav</v>
          </cell>
          <cell r="G1020" t="str">
            <v>Schiller Park</v>
          </cell>
          <cell r="H1020" t="str">
            <v>Illinois</v>
          </cell>
          <cell r="I1020" t="str">
            <v>event technology, digital media, video, creative services, interactive services, staging services, facility services, audio, factility services</v>
          </cell>
          <cell r="J1020" t="str">
            <v>Mimecast, Outlook, Microsoft Office 365, Genesys, Angular JS v1, Genesys Cloud CX Platform, Magento, Eloqua, Magento 2 Enterprise, Magento Enterprise, Marketo, Amazon SES, Vimeo, Google Tag Manager, Mobile Friendly, New Relic, reCAPTCHA, BugHerd, WordPress.org</v>
          </cell>
          <cell r="P1020">
            <v>5</v>
          </cell>
          <cell r="Q1020" t="str">
            <v>Encore, formerly known as PSAV, is a global leader in audiovisual services and event technology solutions. Founded in 1937, the company is headquartered in Schiller Park, Illinois, and operates in over 20 countries, providing support for events worldwide. Encore offers a wide range of services for in-person, virtual, and hybrid events, catering to everything from simple presentations to large-scale conferences.
The company specializes in audiovisual solutions, staging and rigging, lighting, and digital technology. It also provides creative services, full production management, and event marketing. Encore partners with a vast network of hotel and conference venues globally, serving a diverse clientele that includes corporations, associations, and event organizers. With a dedicated team and advanced technology, Encore is committed to delivering engaging and seamless event experiences.</v>
          </cell>
          <cell r="R1020">
            <v>1937</v>
          </cell>
        </row>
        <row r="1021">
          <cell r="A1021" t="str">
            <v>Press Ganey</v>
          </cell>
          <cell r="B1021">
            <v>0</v>
          </cell>
          <cell r="C1021">
            <v>3000</v>
          </cell>
          <cell r="D1021" t="str">
            <v>hospital &amp; health care</v>
          </cell>
          <cell r="E1021" t="str">
            <v>http://www.pressganey.com</v>
          </cell>
          <cell r="F1021" t="str">
            <v>http://www.linkedin.com/company/press-ganey-associates</v>
          </cell>
          <cell r="G1021" t="str">
            <v>South Bend</v>
          </cell>
          <cell r="H1021" t="str">
            <v>Indiana</v>
          </cell>
          <cell r="I1021" t="str">
            <v>quality improvement, clinical resource management, data analytics, safety, transformation, healthcare consumerism, valuebased purchasing, core measures, consumerism, member experience, consulting, patient experience, health plans, hcahps, patient flow, hhcahps, health care, physician engagement, cgcahps, employee engagement, patient satisfaction, health care information technology, artificial intelligence, natural language processing, hospitals, deep information technology, information technology, hospitals &amp; health care, healthcare patient engagement, big data, healthcare compliance, healthcare digital transformation, recovery solutions, diversity &amp; inclusion, healthcare safety, healthcare safety culture, care coordination, patient safety, healthcare performance, healthcare workforce engagement, healthcare improvement, healthcare industry benchmarks analytics, healthcare data analytics, healthcare data visualization, experience management, healthcare insights, healthcare patient safety, healthcare reputation, safety &amp; high reliability, healthcare predictive modeling, healthcare quality metrics, caregiver experience analytics, healthcare industry solutions, clinical data integration, predictive analytics for patient safety, healthcare digital tools, healthcare analytics, healthcare operational analytics, ai in healthcare quality improvement, patient experience measurement, natural language processing in healthcare, healthcare experience digital platform, ai-powered platform, real-time insights, market research, offices of physicians, healthcare operational dashboards, b2b, healthcare performance improvement, data visualization, patient-centered care, healthcare innovation, healthcare provider tools, healthcare data storytelling, healthcare data science, healthcare experience platform, healthcare risk prediction models, healthcare patient feedback, healthcare big data, patient feedback surveys, data integration, reputation management, government, services, operational efficiency, caregiver feedback, healthcare organizational change, patient experience surveys automation, healthcare risk management, healthcare strategy, healthcare industry benchmarks, diversity and equity in healthcare, healthcare outcomes, healthcare technology, care quality, patient engagement, healthcare consulting, predictive analytics, healthcare reputation review publishing, healthcare data security, regulatory compliance, machine learning, continuous listening, clinical quality, healthcare safety &amp; reliability solutions, patient safety culture assessment, healthcare, healthcare workforce, healthcare workforce safety, performance analytics, employee experience, crowdsourcing, digital feedback, cahps, high reliability, performance measurement, actionable insights, human experience, technology integration, feedback management, service recovery, health plan consulting, nursing consulting, diversity equity inclusion, strategic consulting, healthcare benchmarks, analytics solutions, digital rounding, dynamic dashboards, interactive reporting, feedback analysis, operational strategies, clinical strategies, community health, stakeholder engagement, consulting expertise, outcome improvement, caregiver engagement, insight generation, data-driven decisions, system performance, engagement strategies, workforce well-being, consulting services, health, wellness &amp; fitness, hospital &amp; health care, information technology &amp; services, enterprise software, enterprises, computer software, communities, internet, management consulting</v>
          </cell>
          <cell r="J1021" t="str">
            <v>Mimecast, Microsoft Office 365, Salesforce, Cloudflare DNS, Sendgrid, Gmail, Outlook, Marketo, Google Apps, MailChimp SPF, NetSuite, Amazon AWS, Route 53, Pantheon, Atlassian Cloud, React Redux, MongoDB, Hubspot, Slack, Drift, React, Amazon SES, WP Engine, Pardot, Zendesk, reCAPTCHA, Linkedin Marketing Solutions, Google Tag Manager, Facebook Custom Audiences, Facebook Login (Connect), Typekit, AngularJS, Varnish, Google Font API, Wistia, Quantcast, Woo Commerce, Google Play, Mobile Friendly, Bootstrap Framework, YouTube, Nginx, New Relic, Wordpress.com, Vidyard, Parse.ly, Facebook Widget, WordPress.org, AI, Remote, CallMiner Eureka, Demandware Analytics, Salesforce CRM Analytics, Microsoft Teams, Kubernetes, Azure SQL Database, Cisco Unified Intelligence Center, Fortinet FortiGate, CloudFlare, Microsoft Azure Monitor, AWS Trusted Advisor, LogicMonitor, Forsta, Wrike, Azure SQL, Kantata, Databricks, PySpark, Delta Lake, SQL, Unity Catalog, Delta, Amazon Managed Workflows for Apache Airflow (MWAA), Spark, Git, Excel4Apps, Tableau, R, Python, Power BI Documenter, IBM SPSS Modeler, SAS Analytics Pro</v>
          </cell>
          <cell r="K1021">
            <v>9128320000</v>
          </cell>
          <cell r="L1021" t="str">
            <v>Merger / Acquisition</v>
          </cell>
          <cell r="M1021">
            <v>6750000000</v>
          </cell>
          <cell r="N1021">
            <v>45931</v>
          </cell>
          <cell r="O1021">
            <v>645500000</v>
          </cell>
          <cell r="Q1021" t="str">
            <v>Press Ganey is a prominent healthcare technology company that focuses on enhancing patient experiences and improving care delivery. Founded in 1985 by Dr. Irwin Press and Dr. Rod Ganey, the company is headquartered in South Bend, Indiana, and has expanded to multiple locations across the U.S. It partners with over 41,000 healthcare organizations, including more than 26,000 providers and 50% of U.S. hospitals.
The company offers a comprehensive Human Experience (HX) platform, which integrates patient and employee experience tools with advanced analytics and AI technology. This platform includes features for continuous feedback collection, data analysis, and real-time insights, enabling healthcare organizations to make informed decisions and improve patient-centered care. Press Ganey is dedicated to reducing suffering for patients and caregivers by leveraging data-driven insights and fostering a culture of continuous improvement.</v>
          </cell>
          <cell r="R1021">
            <v>1985</v>
          </cell>
        </row>
        <row r="1022">
          <cell r="A1022" t="str">
            <v>Spire Hospitality</v>
          </cell>
          <cell r="B1022">
            <v>0</v>
          </cell>
          <cell r="C1022">
            <v>3000</v>
          </cell>
          <cell r="D1022" t="str">
            <v>hospitality</v>
          </cell>
          <cell r="E1022" t="str">
            <v>http://www.spirehotels.com</v>
          </cell>
          <cell r="F1022" t="str">
            <v>http://www.linkedin.com/company/spirehotels</v>
          </cell>
          <cell r="G1022" t="str">
            <v>Irving</v>
          </cell>
          <cell r="H1022" t="str">
            <v>Texas</v>
          </cell>
          <cell r="I1022" t="str">
            <v>hotel operations, revenue management, food &amp; beverage, 3rd party management, travel, hospitality management, resorts, guest relations, hospitality, branded hotel properties, sales marketing, independent hotel properties, hotel management, hotels, asset management, hotel repositioning, hotel guest services, hotel marketing strategies, hotel staff training, hospitality portfolio, hotel community engagement, hotel financial analytics, turnaround management, revenue optimization, property management, hotel performance metrics, hotel revenue strategies, hotel management technology, hotel industry leadership, non-branded hotels, hotel asset value, market trends, transparent leadership, hotel staff development, condo hotels, operational efficiency, hotel operational efficiency, hotel investment strategies, hotel portfolio management, branded properties, financial performance, hotel market analysis, hotel operational audits, hotel turnaround, consulting, hotel community involvement, hotel management consulting, cost control, hotel operational strategy, construction &amp; renovation, hotel branding, hotel sales growth, hotel financial oversight, financial results, hotel performance improvement, profit maximization, market positioning, hotel revenue management, construction and renovation, community engagement, b2b, hospitality industry experience, hotel management services, hotel asset protection, hotel performance, guest experience, hotel revenue growth, revenue growth, b2c, hotel property management, real estate property managers, hotel culture, hotel marketing, operational excellence, hotel profitability, data-driven insights, services, independent hotels, hotel owner partnerships, hotel portfolio, hotel investment, hotel sales strategies, owner-centric approach, brand management, hotel asset enhancement, hotel rebranding, employee development, asset value enhancement, digital marketing, full-service hotels, hotel guest experience customization, high-performance culture, select-service hotels, hotel operational excellence, real estate, lifestyle hotels, hotel financial management, guest satisfaction, hospitality solutions, guest experiences, employee engagement, sales optimization, f&amp;b operations, third-party management, brand positioning, financial accountability, team training, operations strategy, marketing strategies, humans resources, strategic partnerships, hospitality leadership, meeting space management, performance management, technology integration, analytics tools, continuous development, customer satisfaction, industry expertise, market share growth, sustainable practices, personalized services, guest loyalty programs, facility upkeep, targeted marketing, industry recognition, competitive analysis, customization strategies, capital improvement, hospitality culture, wellbeing programs, training programs, cross-training initiatives, guest satisfaction metrics, recruitment strategies, employee wellness, construction &amp; real estate, consumer goods, consumers, leisure, travel &amp; tourism, enterprise software, enterprises, computer software, information technology &amp; services, marketing &amp; advertising, marketing strategy</v>
          </cell>
          <cell r="J1022" t="str">
            <v>Salesforce, Mailchimp Mandrill, Outlook, Microsoft Office 365, CloudFlare Hosting, Slack, Facebook Custom Audiences, Typekit, Nginx, Mobile Friendly, WordPress.org, Gravity Forms, Google Tag Manager, Remote, Electron, CPMStar, Microsoft Excel, Gem, BriteVerify, FreePBX, Micros, IBM Mainframe, IBM Cognos Analytics, UKG, OneTrust Tech Risk &amp; Compliance, Microsoft Office, .GIS, Google AdWords Conversion, SES, CyberKnife, Fry, Clip Studio Paint, Varnish, Aruba Mobility Controllers, UKG Pro, Flow, Dell iDRAC (Integrated Dell Remote Access Controller), PagerDuty Incident Response, Backblaze Computer Backup, Canon Printers, IfByPhone, OpenText RightFax, Canon Multifunction Copiers, Excel4Apps</v>
          </cell>
          <cell r="O1022">
            <v>150000000</v>
          </cell>
          <cell r="Q1022" t="str">
            <v>Spire Hospitality is a third-party hotel management company based in Irving, Texas, specializing in a variety of hotel types, including full-service, lifestyle, convention, select-service hotels, resorts, and condo hotels across the United States. Founded in 1980 as Lane Hospitality and rebranded in 2012, Spire is part of the AWH Partners family and manages around 34 properties, employing approximately 2,255 people and generating about $387 million in revenue.
The company offers a wide range of hotel management services, including branding, financial management, food and beverage operations, human resources, and sales and marketing. Spire emphasizes data-driven insights and transparent leadership to enhance hotel value and achieve operational excellence. Its diverse portfolio includes both independent properties and well-known brands like Hilton and Marriott. Spire's mission focuses on enriching its people and delivering memorable guest experiences while maximizing asset value for owners.</v>
          </cell>
          <cell r="R1022">
            <v>1986</v>
          </cell>
        </row>
        <row r="1023">
          <cell r="A1023" t="str">
            <v>The Heico Companies LLC</v>
          </cell>
          <cell r="B1023">
            <v>0</v>
          </cell>
          <cell r="C1023">
            <v>9000</v>
          </cell>
          <cell r="D1023" t="str">
            <v>venture capital &amp; private equity</v>
          </cell>
          <cell r="E1023" t="str">
            <v>http://www.heicocompanies.com</v>
          </cell>
          <cell r="F1023" t="str">
            <v>http://www.linkedin.com/company/the-heico-companies-llc</v>
          </cell>
          <cell r="G1023" t="str">
            <v>Chicago</v>
          </cell>
          <cell r="H1023" t="str">
            <v>Illinois</v>
          </cell>
          <cell r="I1023" t="str">
            <v>industrial services, metal processing, speciality equipment, engineered components, acquisitions, manufacturing, construction, wbenc, venture capital &amp; private equity principals, cargo solutions, electronic solutions, thermal management, recycling solutions, metal products, specialty equipment, commercial construction, industrial markets, b2b services, oem partnerships, long-term strategic partner, customer value, integrity, corporate citizenship, north america, global operations, diverse portfolio, buy and build strategy, customer relationships, aerospace industry, aviation services, aftermarket suppliers, employee growth, business acquisitions, market expansion, logistics solutions, industrial equipment, specialty manufacturing, heavy-duty construction, capital equipment, cargo securement, industrial solutions, construction services, engineering services, heavy equipment, automated systems, welding solutions, transportation infrastructure, document destruction, waste management, steel fabrication, advanced recycling, oem components, specialty tools, fabricated steel products, sustainable practices, electronic components, high-performance parts, construction equipment rental, drain inspection technology, heat management, mobile shredding systems, electrical contracting, custom manufacturing, aluminum extrusions, heavy-duty truck parts, sewer cleaning equipment, power resistors, document security, air purification systems, high-pressure water jetters, structural steel framing, forestry equipment, advanced metalworking, quality control systems, industrial shredders, technical support services, quality assurance, contract manufacturing, real estate construction, mechanical systems, research and development, supply chain solutions, metal fasteners, custom plastic components, transcription technology, b2b, government, services, mechanical or industrial engineering, information technology &amp; services, research &amp; development</v>
          </cell>
          <cell r="J1023" t="str">
            <v>Cloudflare DNS, Outlook, CloudFlare Hosting, BigCommerce, Salesforce, Mozu, Phusion Passenger, Mobile Friendly, Ruby On Rails, Google Font API, reCAPTCHA, Google Tag Manager, Remote, AI, AWS Trusted Advisor, Quip, Microsoft Dynamics 365, , PowerBI Tiles, Jack Henry Yellow Hammer, Microsoft Power Platform, Tor, Wider Planet, CNC Software, Siemens SIMATIC S7, AutoCAD, Convertkit, GEP, Trimble, Visio, Ning, Microsoft Distributed File System (DFS), SES, Micro, Gauges, CAT, Salesforce.com Jigsaw, CONTROL, AC500 PLC, Microsoft Teams, , Microsoft Office, Less, Act!, Heap | by Contentsquare, Box, Craneware, Cloudflare Rocket Loader, Square, CDNetworks, Salesforce CRM Analytics, Gem, Dynamics 365 Customer Insights, Revel iPad POS, Amazon Elastic File System (Amazon EFS), Brocade Switches, LogIC, Dassault SOLIDWORKS, SAP Material Requirement Planning (MRP), PriceGrabber, .NET, Cisco Catalyst 9800 Series Wireless Controllers, Power BI Documenter, Excel4Apps, Amazon Kinesis Data Firehose, Compressor, Little Green Light, OneTrust Tech Risk &amp; Compliance, Mastercam, GRIN, Eyefinity OfficeMate, Cisco WebEx Teams, Microsoft Excel, Google AdWords Conversion, Laserfiche, Wasp Barcode, Autodesk BIM Collaborate, Chrome, , Deltek ComputerEase, Adobe, Bluebeam, Dynamics 365 Finance, Microsoft Power Automate, Microsoft Power Apps, SharePoint, UltiPro, Concur, Cisco TelePresence Management Suite (TMS), Cascade CMS, , Azure Blueprints, National Instruments, Jack Henry &amp; Associates, ISA Web Publishing Load Balancer, PyTorch, Awin, Amazon Web Services (AWS), Air, Cision, Apple iPad, GAS, Benchmark GensuiteÂ® ESG Reporting, CleverTap, Contentsquare, IDC, GoSystem Tax RS, Revit, FANUC FIELD System, Mitsubishi Adroit Process Suite (MAPS), AT&amp;T, mabl, IT.net, Microsoft Azure, Google Cloud Platform, Terraform, AWS CloudFormation, Ansible, Jenkins, GitHub Actions, GitLab, Azure Devops, Prometheus, Grafana, ELK Stack, Datadog, Docker, Kubernetes, HELM, Kubeflow, MLflow, Make, Azure Machine Learning, Google Cloud AI Platform, Python, Bash, Microsoft PowerShell, Aqua Trivy, ISO+â„¢, BriteVerify, LinkedIn Learning, 3M Codefinder, VMware vCenter Operations, Amazon Elastic Block Store (EBS), Loop11, Aruba Wireless Access Points, Chainalysis KYT, AMP, Siemens PROFIBUS, RabbitMQ, ServiceNow, Secured MVC Forum on Windows 2012 R2, Microsoft 365, BeyondTrust, Hubspot, AWS Transit Gateway, Level 3 Communications, Dell EMC Vblock, Langchain, MercuryGate TMS, Microsoft Word, Microsoft Outlook, D365 Data Quality, Elite Software HVAC Solution, PL/SQL, Monday.com, Microsoft Teams Rooms, EFI, Synology Office Suite, AWS Analytics, ICP, Axis, Epic, Absolute, Microsoft PowerPoint, Feathr, Qwikcilver, Epicor, SAM, WMS, Concrete5, Groundtruth, CSC</v>
          </cell>
          <cell r="O1023">
            <v>2500000000</v>
          </cell>
          <cell r="Q1023" t="str">
            <v>The Heico Companies LLC is a privately held holding company based in Chicago, Illinois. With over 40 years of experience, it has expanded to include more than 70 companies across various sectors, including manufacturing, construction, and industrial services. The company operates on five continents and in 19 countries, generating over $2.5 billion in annual revenues.
Heico Companies is structured into four core operating groups: Construction Solutions, Applied Solutions, Metal Processing, and Industrial Technologies. This decentralized model allows each business to operate independently while benefiting from shared knowledge and collaboration. The company offers a range of products and services, including specialty manufacturing, heavy-duty construction equipment, engineered steel wire products, and recycling systems. Heico serves Original Equipment Manufacturers (OEMs) and focuses on strategic acquisitions that enhance its diverse portfolio.</v>
          </cell>
          <cell r="R1023">
            <v>1979</v>
          </cell>
        </row>
        <row r="1024">
          <cell r="A1024" t="str">
            <v>Cherokee Nation Entertainment</v>
          </cell>
          <cell r="B1024">
            <v>0</v>
          </cell>
          <cell r="C1024">
            <v>4000</v>
          </cell>
          <cell r="D1024" t="str">
            <v>gambling &amp; casinos</v>
          </cell>
          <cell r="E1024" t="str">
            <v>http://www.cherokeecasino.com</v>
          </cell>
          <cell r="F1024" t="str">
            <v>http://www.linkedin.com/company/cherokee-nation-entertainment</v>
          </cell>
          <cell r="G1024" t="str">
            <v>Catoosa</v>
          </cell>
          <cell r="H1024" t="str">
            <v>Oklahoma</v>
          </cell>
          <cell r="I1024" t="str">
            <v>horse racing, gambling, retail, hospitality, entertainment, gambling facilities &amp; casinos, amusement arcades, live entertainment, services, lake gaming, casino loyalty rewards, hotel, gaming &amp; casinos, bar services, loyalty program, convention space, casino, electronic gaming, mobile app, hotel services, live music, restaurants, entertainment &amp; nightlife, casino entertainment, slot machines, dining options, hotel accommodations, gaming, video poker, customer service, full-service restaurants, bars, food and beverage, b2c, horse racing betting, event spaces, hospitality &amp; hotels, table games, consumer products &amp; retail, leisure, travel &amp; tourism, gambling &amp; casinos, live events, events, events services, games, food &amp; beverages, consumer goods, consumers, arts &amp; entertainment, casinos</v>
          </cell>
          <cell r="J1024" t="str">
            <v>Outlook, MailChimp SPF, Microsoft Office 365, CloudFlare Hosting, ShareThis, Google Font API, Sojern, iTunes, Google Play, SiteCore, SynXis (Sabre Hospitality), Mobile Friendly, Vimeo, Google Tag Manager, Typekit, Microsoft-IIS, ASP.NET, Shutterstock, Postpresso, Toast, Tor, Gem, Iron Mountain Services, Needle, WebSpectator, Buffer</v>
          </cell>
          <cell r="O1024">
            <v>1000000000</v>
          </cell>
          <cell r="P1024">
            <v>1</v>
          </cell>
          <cell r="Q1024" t="str">
            <v>Cherokee Nation Entertainment is the gaming and hospitality company of the Cherokee Nation, with over 30 years of experience in delivering exceptional gaming experiences. The company operates a diverse portfolio of properties, including the Hard Rock Hotel &amp; Casino Tulsa and nine Cherokee Casinos in Oklahoma, which feature a racino, three resort hotels, a golf course, and various retail operations. Additionally, it manages the Gold Strike Casino Resort in Tunica, Mississippi, a well-known gaming destination.
The company offers a comprehensive entertainment experience that includes gaming options such as slots and poker, a variety of dining venues, and nightlife entertainment at locations like the Greatest Hits Lounge. Cherokee Nation Entertainment also provides hospitality services through its resort hotels and a loyalty program called One Star RewardsÂ®, which offers benefits like room upgrades and exclusive invitations. The company caters to adult customers aged 21 and older, aiming to be a destination for a wide range of entertainment preferences.</v>
          </cell>
        </row>
        <row r="1025">
          <cell r="A1025" t="str">
            <v>Sargent &amp; Lundy</v>
          </cell>
          <cell r="B1025">
            <v>0</v>
          </cell>
          <cell r="C1025">
            <v>5000</v>
          </cell>
          <cell r="D1025" t="str">
            <v>professional training &amp; coaching</v>
          </cell>
          <cell r="F1025" t="str">
            <v>http://www.linkedin.com/company/sargent-&amp;-lundy</v>
          </cell>
          <cell r="G1025" t="str">
            <v>Chicago</v>
          </cell>
          <cell r="H1025" t="str">
            <v>Illinois</v>
          </cell>
          <cell r="I1025" t="str">
            <v>power generation, power transmission, distribution, nuclear power, fossil power, renewable energy, wind energy, solar energy, oil, gas, government services, industrial, environmental services, electric grid infrastructure, energy business consulting, operations, maintenance, national security operations, engineering, environmental management, construction management, commissioning, carbon capture, professional services, clean energy &amp; technology, renewables &amp; environment, professional training &amp; coaching</v>
          </cell>
          <cell r="J1025" t="str">
            <v>Mimecast, Outlook, WP Engine, Slack, Remote, Microsoft Excel, PowerBI Tiles, Siemens SIMATIC SCADA, Inventor, AutoCAD, Datacore SDS, Veeva Vault PromoMats, MicroStation, Microsoft Office, Electron, Git, Wordpress, Google Analytics 4 (GA4), Linkedin Marketing Solutions, Adobe Creative Cloud, Canva, Sprout Social, Hootsuite, AC500 PLC, DC Storm, .NET, ArcGIS, Streams, HEC-RAS, QGIS, Global Mapper, Civil 3D, ABB Distributed Control Systems (DCS), Microsoft 365 Apps &amp; Services, Totara, PriceSpider Prowl, Oracle SPF, Revit, ETAP, LexisNexis, RSLogix, mabl, Freelance Distributed Control System (DCS), Mint, IoT, Microsoft Power Apps, Microsoft Power Automate, Microsoft Power Platform AI Builder, Global Relay, EHS Insight, Deltek Costpoint, SAP, FACTS, Synopsys VCS, PVsyst, Microsoft Azure Monitor, Azure Virtual Desktop, Microsoft Power Platform, Microsoft Fabric, Azure Purview, Microsoft 365, ACL, Okta, Microsoft Entra ID, AWS Trusted Advisor, Google Cloud Platform, Databricks, Snowflake, Informatica Test Data Management, Terraform, Ansible, Microsoft PowerShell, Python, FOUNDATION, Teamwork.com, Simpplr, Act!, Microsoft PowerPoint, accessiBe, Amazon Virtual Private Cloud (Amazon VPC), Undertone, Tor, Carbon, PowerPlan, CLEAR, Modbus, CPI, Google Cloud Pub/Sub, MATLAB, Excel4Apps, CYME Power Engineering Software, Ignition SCADA, Hitachi Vantara LLC, SQL, Google Analytics, Asana, Monday.com, AI, GAS, CAT, Power BI Documenter, Eyefinity OfficeMate, CONTROL, Archer Integrated Risk Management, Navisworks, Bentley STAAD, SAP2000, SafeSend, GT STRUDL, ANSYS, GitHub Copilot, Cursor, FRAC Pumps, Microsoft Project, Aspen, C#, DotNetNuke, React, Secured MVC Forum on Windows 2012 R2, go+, FlipHTML5, CSS, Javascript, Microsoft SQL Server Reporting Services, Visual Studio, Cascade CMS, LinkedIn Recruiter, iCIMS, R, Microsoft VBScript, Gem, Unity, OneTrust, Bitsight, Mode, BASE, Google AdWords Conversion, Scrum Do, Kanbanize, Construct, Automic Automation, Azure Active Directory B2C, Azure Devops, ServiceNow, Microsoft Teams Rooms, Atex, Microsoft Windows Server 2000, Azure Analysis Services, VMware vSphere, Citrix Hypervisor, Akamai CDN Solutions, Infoblox DHCP, Globalscape, Cisco AppDynamics, Catalyst, Cisco Meraki, Postpresso, VLAN, AWS VPN, Impact Radius, SAM, Azure Application Insights, Palo Alto Networks, Zscaler, Palo Alto Networks GlobalProtect, Imperva, Cisco Meraki SD-WAN, OpenFlows StormCAD, Bentley PondPack</v>
          </cell>
          <cell r="O1025">
            <v>900000000</v>
          </cell>
          <cell r="Q1025" t="str">
            <v>Sargent &amp; Lundy is a Chicago-based engineering, design, and consulting firm that has been specializing in electric power generation, transmission, and energy projects since its founding in 1891. With around 4,000 employees globally, the firm operates offices in various countries, including Saudi Arabia, South Korea, and India, and supports projects across multiple continents.
The company offers a wide range of professional services for power and energy clients, focusing on quality and safety. Their expertise includes energy business consulting, engineering, and project development for fossil fuel, nuclear, and renewable energy sources. They also provide services in electric grid infrastructure, construction management, and environmental solutions. Sargent &amp; Lundy is recognized for its full lifecycle support, from consulting and design to implementation, and has been involved in notable projects such as the Callaway Plant and the California-Oregon Transmission Project. The firm is committed to innovation and sustainability in the energy sector.</v>
          </cell>
          <cell r="R1025">
            <v>1891</v>
          </cell>
        </row>
        <row r="1026">
          <cell r="A1026" t="str">
            <v>U.S. Sugar</v>
          </cell>
          <cell r="B1026">
            <v>0</v>
          </cell>
          <cell r="C1026">
            <v>3000</v>
          </cell>
          <cell r="D1026" t="str">
            <v>farming</v>
          </cell>
          <cell r="E1026" t="str">
            <v>http://www.ussugar.com</v>
          </cell>
          <cell r="F1026" t="str">
            <v>http://www.linkedin.com/company/u.s.-sugar</v>
          </cell>
          <cell r="G1026" t="str">
            <v>Clewiston</v>
          </cell>
          <cell r="H1026" t="str">
            <v>Florida</v>
          </cell>
          <cell r="I1026" t="str">
            <v>railroad, agriculture, food, manufacturing, sugarcane farming, citrus farming, retail, citrus, food processing, renewable energy, florida farming, food manufacturing, soil preservation, agricultural research, b2c, integrated farming systems, sustainable farming, advanced farming technology, crop yields, clean energy, crop harvesting technology, food production, sweet corn, rail transportation, b2b, environmental stewardship, environmental conservation, volunteer programs, sustainable water use, environmental protection, environmental impact reduction, everglades preservation, sugar production, florida agriculture, d2c, local community, agri-business, agricultural technology, sugarcane, florida orange juice, precision agriculture, services, soil health practices, community outreach, community support, technological innovation, local food production, sustainable agriculture, water management, vegetable and melon farming, local food supply, non-profit, distribution, consumer goods, consumers, mechanical or industrial engineering, food &amp; beverages, clean energy &amp; technology, environmental services, renewables &amp; environment, transportation/trucking/railroad, nonprofit organization management</v>
          </cell>
          <cell r="J1026" t="str">
            <v>Cloudflare DNS, Mimecast, Outlook, Microsoft Office 365, CloudFlare Hosting, WP Engine, SuccessFactors (SAP), Slack, Remote, MagnetVideo, Phaser, Quip, SES, Tor, UptimeRobot, Xray, Microsoft Office, eMaint CMMS, Blue Coat PacketShaper, GRIN, Micro, IBM Maximo, CONTROL, Juniper Networks QFX-Series Switches, Cisco Meraki MR Series, Front, Onit, Canon Printers, Rails Assets, SAP, IBM Maximo IT, Microsoft Windows Server 2012, Microsoft Excel, Google AdWords Conversion, Datawrapper, Spiceworks IP Scanner, AC500 PLC, Git, Board, Aruba Mobility Controllers, Sequence Monitor SPF, .NET, Avid NewsCutter, Mailchimp Mandrill, Salesforce.com Jigsaw, GFI, SAS Enterprise Guide, HPE NonStop Systems, Bing, Flame, Airbrake, Onscroll, Ruby On Rails, Deltek ComputerEase, Articulate, Microsoft 365, Microsoft Exchange Online, Cisco WebEx Teams, Microsoft OneDrive, SharePoint, Windows 7, Windows 10 IoT Core Services, Windows 11, PeopleSoft CRM, PeopleSoft Sales, Electron, Gem, CAT, Analyzer, SAP S/4HANA, Inventor, Microsoft Azure Monitor, CET, GitKraken, ROOM</v>
          </cell>
          <cell r="O1026">
            <v>375000000</v>
          </cell>
          <cell r="Q1026" t="str">
            <v>U.S. Sugar is a Florida-based agribusiness company founded in 1931, specializing in sugarcane farming and processing. The company operates over 240,000 acres of land south of Lake Okeechobee, making it a significant player in American agriculture. U.S. Sugar is committed to sustainable farming practices and has diversified its operations to include crops such as citrus, sweet corn, and vegetables, as well as cattle farming.
The company also generates renewable energy from sugarcane stalks, contributing to its operations and often producing surplus energy. U.S. Sugar operates the historic Savannah Refinery in Georgia, which has been producing high-quality sugar products for over a century. With a focus on feeding American families, U.S. Sugar emphasizes its mission and values centered around sustainability and innovation in agriculture.</v>
          </cell>
          <cell r="R1026">
            <v>1931</v>
          </cell>
        </row>
        <row r="1027">
          <cell r="A1027" t="str">
            <v>Better Business Bureau</v>
          </cell>
          <cell r="B1027">
            <v>0</v>
          </cell>
          <cell r="C1027">
            <v>3300</v>
          </cell>
          <cell r="D1027" t="str">
            <v>information technology &amp; services</v>
          </cell>
          <cell r="E1027" t="str">
            <v>http://www.bbb.org</v>
          </cell>
          <cell r="F1027" t="str">
            <v>http://www.linkedin.com/company/better-business-bureau</v>
          </cell>
          <cell r="G1027" t="str">
            <v>New York</v>
          </cell>
          <cell r="H1027" t="str">
            <v>New York</v>
          </cell>
          <cell r="I1027" t="str">
            <v>home owners, technology, information &amp; media, business profiles, ratings and reviews, business dispute mediation, education, trust seal, market integrity, bbb trust seal, bbb scam alerts, bbb wise giving alliance, business associations, consumer reviews, bbb scam tracker, ethical business practices, bbb accreditation, bbb code of advertising, bbb international torch awards, marketplace trust, b2c, consumer rights, bbb accreditation seal, services, online presence, consumer education campaigns, bbb privacy policy, ethical standards, business monitoring, business standards, charity evaluation, trust in business, business credibility, bbb trust hub, non-profit organization, trust symbol, bbb marketplace trust, bbb4good, consumer guidance, bbb trust certification, market regulation, trustworthiness, bbb charity reports, dispute resolution, bbb accreditation standards, business ratings, charity reports, self-regulation, bbb standards for trust, consumer education, consumer confidence, business ethics, bbb seal, business verification, consumer advocacy, trust mark, bbb institute for marketplace trust, consumer protection, bbb data privacy framework, bbb dispute resolution, dispute mediation, business reputation, non-profit, customer service, business transparency, business directory, trustworthy businesses, customer reviews, consumer complaints, fraud prevention, business visibility, local businesses, scam alerts, accredited businesses, business resources, scam tracker, get a quote, business networking, small business support, business profile, bbb mission, business tips, integrity, complaint resolution, business insights, business tools, marketing resources, customer trust, bbb services, business visibility programs, business development, community trust, bbb learning, business standards for trust, bbb consumer account, reputation management, local bbb, bbb interactions, bbb service areas, business partnerships, information technology &amp; services, conflict resolution, nonprofit organization management, b2b, professional services</v>
          </cell>
          <cell r="J1027" t="str">
            <v>Cloudflare DNS, Sendgrid, Mimecast, Outlook, Microsoft Office 365, CloudFlare Hosting, Constant Contact, Emma, Pardot, SendInBlue, Bootstrap Framework, Optimizely, Citrix NetScaler, LiveChat, Facebook Custom Audiences, Mobile Friendly, DoubleClick, Google Maps, Google Tag Manager, MouseFlow, Fusioncharts JS Library, Adobe CQ, ASP.NET, Multilingual, YouTube, Google Ads, Meta Ads Manager, Microsoft Excel, Google Sheets</v>
          </cell>
          <cell r="O1027">
            <v>431600000</v>
          </cell>
          <cell r="P1027">
            <v>48</v>
          </cell>
          <cell r="Q1027" t="str">
            <v>The Better Business Bureau (BBB) is a nonprofit organization established in 1912, dedicated to promoting trust in the marketplace. It operates through a network of over 90 local bureaus across the United States and Canada, coordinated by the International Association of Better Business Bureaus. BBB's mission includes advancing ethical business practices, protecting consumers from fraud, and fostering honesty in advertising and sales.
BBB provides a range of consumer-focused services, including unbiased business profiles, customer reviews, and complaint histories. It mediates disputes between consumers and businesses, alerts the public to scams, and offers educational resources on ethical standards. The organization also evaluates charities through the BBB Wise Giving Alliance. While it does not sell traditional products, BBB offers informational tools such as ratings, reliability reports, and guides to help consumers make informed decisions. Businesses can achieve accreditation by meeting specific standards, which supports BBB's mission of providing free services to the public.</v>
          </cell>
          <cell r="R1027">
            <v>1912</v>
          </cell>
        </row>
        <row r="1028">
          <cell r="A1028" t="str">
            <v>M*Modal</v>
          </cell>
          <cell r="B1028">
            <v>0</v>
          </cell>
          <cell r="C1028">
            <v>12000</v>
          </cell>
          <cell r="D1028" t="str">
            <v>hospital &amp; health care</v>
          </cell>
          <cell r="E1028" t="str">
            <v>http://www.mmodal.com</v>
          </cell>
          <cell r="F1028" t="str">
            <v>http://www.linkedin.com/company/mmodal</v>
          </cell>
          <cell r="G1028" t="str">
            <v>Franklin</v>
          </cell>
          <cell r="H1028" t="str">
            <v>Tennessee</v>
          </cell>
          <cell r="I1028" t="str">
            <v>voice recognition, transcription services, hit, clinical documentation, collaborative intelligence, speech recognition, speech understanding, health speech recognition, healthcare information, coding services, health care information technology, health care, hospitals &amp; health care, medical transcription, natural language understanding, healthcare it solutions, innovation, clinical data insights, clinical data analytics, healthcare compliance solutions, hospitals, consulting, healthcare data management, healthcare operational analytics, medical data transformation, services, healthcare analytics, medical ai technology, healthcare provider solutions, patient care, healthcare data analytics, computer systems design and related services, medical transcription ai, medical technology, natural language processing, healthcare technology, cloud computing, healthcare data security, ai-powered healthcare, physician satisfaction solutions, healthcare process automation, data analytics, healthcare digital transformation, compliance, healthcare compliance, healthcare analytics tools, clinical workflow automation, clinical decision support, cloud healthcare platform, user experience, digital health tools, b2b, clinical trial documentation, medical documentation software, cloud-based clinical documentation, clinical documentation integrity, medical diagnostics, medical transcription services, healthcare, healthcare operational efficiency, healthcare ai solutions, ehr integration, ai-powered clinical notes, healthcare workflow optimization, clinical trial data management, ai speech recognition, medical records automation, ai-driven insights, physician documentation tools, healthcare solutions, ai-driven coding, revenue cycle management, patient management systems, wound care products, antimicrobial dressings, iv solutions, sterilization products, health information technology, clinical training, patient monitoring, population health analytics, consulting services, outsourced coding, electronic health records, biopharmaceutical purification, anion exchange chromatography, negative pressure therapy, advanced wound dressings, temperature management systems, surgical solutions, disinfecting products, medical wearables, transdermal components, iv site management, coding integrity, ambient documentation, quality care outcomes, performance management, infection prevention, clinical evidence, patient satisfaction, healthcare accessibility, environmental sustainability, integrated healthcare solutions, clinical workflows, staffing solutions, cost containment, administrative automation, clinical guidelines, education and training, biological indicators, chemical indicators, patient access solutions, artificial intelligence, information technology &amp; services, health, wellness &amp; fitness, hospital &amp; health care, enterprise software, enterprises, computer software, ux, management consulting</v>
          </cell>
          <cell r="J1028" t="str">
            <v>Route 53, Outlook, MailChimp SPF, Amazon AWS, Microsoft Office 365, Amazon CloudFront, Amazon Elastic Load Balancer, Figma, Workday, Adobe CQ, Eloqua, Slack, Salesforce, Amadesa, Microsoft-IIS, Scene7, Multilingual, DoubleClick Conversion, reCAPTCHA, Google Dynamic Remarketing, IBM Websphere, Apache, Mobile Friendly, DoubleClick, Adobe Media Optimizer, Google Play, Workday Recruit, Piwik, Google Tag Manager, Vimeo, GoToWebinar, Cedexis Radar, Remote, Canal, Cvent, Lucidspark, SAP, SAP Ariba, SAP Integration Suite, Omniture (Adobe), Sprinklr Social, Snowflake, Amazon Web Services (AWS), Make, AWS Bedrock, SharePoint, Microsoft Power Apps, AWS Trusted Advisor, AWS CloudFormation, Terraform, AWS Cloud Development Kit (AWS CDK), ECS, Amazon EKS Anywhere, Kubernetes, Amazon Virtual Private Cloud (Amazon VPC), Sizmek (MediaMind), Amazon CloudWatch, AWS CloudTrail, OpenSearch, Prometheus, Grafana, AWS Key Management Service (KMS), CallMiner Eureka, Microsoft Excel, PowerBI Tiles, Amazon DynamoDB, Amazon EC2, Amazon S3, API Gateway, Aurora, Google AdWords Conversion, Lambda Cloud, C#, DotNetNuke, AC500 PLC, SS&amp;C, Tor, Siemens PLM, Prosci, NICE inContact, Wider Planet, ABB Distributed Control Systems (DCS), ABB Robotics, Encompass, Ning, Data Analytics, SAP S/4HANA, Google Ads, Meta Ads, Shopee, YouTube, Salesforce CRM Analytics, Snyk Code (SAST), Ad Astra, Minteye / AdsCaptcha, Baidu, ServiceNow Configuration Management Database, Mode, Ansible, Docker, CET, Oracle Analytics Cloud, Taboola Newsroom, ServiceNow, ServiceNow IT Service Management (ITSM), Cisco UCS Manager, Micro Focus Universal CMDB, Absorb LMS, Dash, Microsoft PowerPoint, Infobip, eMaint CMMS, Homestead, IoT, , AWS Glue Data Catalog, WeChat Work, Minitab Workspace, SentenceTransformers, Microsoft Office, WinSCP, OSIsoft PI, Visio, Swimlane, Python, Microsoft PowerShell, Gem, WMS, Amazon Managed Streaming for Apache Kafka (Amazon MSK), GitHub Actions, AWS CodePipeline, AWS CodeBuild, Copilot, GitHub Copilot, Claude, Splunk, NLP, Concur, Allegro, Altium, FANUC FIELD System, Spark, dbt, AWS Analytics, AWS EventBridge, Amazon Simple Queue Service (SQS), SNS, Redshift, Amazon Kinesis, AI, SAP ECC, Aryson MySQL to MSSQL Converter, proALPHA ERP, Box, SQL, Microsoft Power Automate, Histats, Adobe Campaign, Adobe Experience Manager, AVEVA InTouch HMI, Elite Software HVAC Solution, Act!, Apple Laptop, MLflow, Git, Microsoft Dynamics 365, JD Edwards, AWS Lambda, AWS Step Functions, HVR, Fivetran, Informatica, mod_page_speed, Google Cloud APIs, FRAC Pumps, Quip, Siemens SIMATIC HMI (Human Machine Interface), BriteVerify, pandas, NumPy, scikit-learn, Amazon SageMaker, ISO+â„¢, 3M 360 Encompass - Health Analytics Suite, Power BI Documenter, Tampa AS400 Inc, Process automation package for service request creation in SAP S/4HANA Utilities, Excel4Apps, Cisco TelePresence Management Suite (TMS), VISI, CONTROL, ACL, BobCAD-CAM, E-planning, Clari, EKM, LinkedIn Recruiter, Indeed, Informatica Cloud Mass Ingestion, Dell EMC Disaster Recovery, Lytics, .NET, Intel, Onit, Sift, Pipedrive, McAfee Total Protection for Data Loss (DLP), Netskope Cloud Access Security Broker (CASB), AWS WAF, Siemens PROFIBUS, Splunk SOAR, Barracuda Spam Firewall, Apex, Salesforce VisualForce, Mulesoft, REST, Proofpoint, Microsoft Purview eDiscovery, Amazon GuardDuty, Microsoft Sql Server, GoToAssist (FASTchat), AWS Glue, Eyefinity OfficeMate, AdBlade Tracking, Google Identity Services APIs, SAP ERP Central Component (ECC), PyTorch, TensorFlow, Hugging Face, Microsoft Project, Jira, SAP Material Requirement Planning (MRP), Cisco Secure Firewall Management Center, ChinaCache, GAS, ABBYY FlexiCapture SDK, Showpad, Instagram, Linkedin Marketing Solutions, Pulumi, Microsoft Azure Monitor, IBM ILOG CPLEX Optimization Studio, Yardi Commercial Suite, AWS SDK for JavaScript, go+, Compressor, Affilinet, Amazon Elastic MapReduce (EMR), Athena, Amazon QuickSight, oracle service bus OSB, AWS Transfer for SFTP, Apache HTTP Server, Oracle XML DB, Soap Media, EMC, GitHub, Apache Subversion (SVN) Server on Ubuntu 18.04 LTS, Electron, RISE with SAP, Google Analytics</v>
          </cell>
          <cell r="K1028">
            <v>74064891</v>
          </cell>
          <cell r="L1028" t="str">
            <v>Other</v>
          </cell>
          <cell r="M1028">
            <v>70000000</v>
          </cell>
          <cell r="N1028">
            <v>43132</v>
          </cell>
          <cell r="O1028">
            <v>200000000</v>
          </cell>
          <cell r="Q1028" t="str">
            <v>M*Modal is a health information and technology company that specializes in workflow solutions for health information management. Their offerings aim to automate and streamline processes from clinical documentation capture to coding and revenue integrity. M*Modal's solutions are designed for clinicians, coders, clinical documentation integrity teams, and quality teams, focusing on improving healthcare efficiency and outcomes.
The company addresses challenges such as clinician burnout and documentation inefficiencies by providing ambient clinical documentation solutions, integrated CDI solutions, and AI-powered coding. These tools help automate real-time documentation, identify gaps in patient stories, and enhance coding processes. M*Modal's technology is built on decades of expert content and insights, supporting healthcare professionals in delivering better care while improving operational efficiency.</v>
          </cell>
          <cell r="R1028">
            <v>2001</v>
          </cell>
        </row>
        <row r="1029">
          <cell r="A1029" t="str">
            <v>Multiple Companies</v>
          </cell>
          <cell r="B1029">
            <v>0</v>
          </cell>
          <cell r="C1029">
            <v>3300</v>
          </cell>
          <cell r="D1029" t="str">
            <v>information technology &amp; services</v>
          </cell>
          <cell r="E1029" t="str">
            <v>http://www.serraconsult.com</v>
          </cell>
          <cell r="F1029" t="str">
            <v>http://www.linkedin.com/company/multiple-companies_2</v>
          </cell>
          <cell r="G1029" t="str">
            <v>San Francisco</v>
          </cell>
          <cell r="H1029" t="str">
            <v>California</v>
          </cell>
          <cell r="I1029" t="str">
            <v>it services &amp; it consulting, information technology &amp; services</v>
          </cell>
          <cell r="Q1029" t="str">
            <v>Serra Consultancy Services is an IT infrastructure and DevOps consulting firm with over 20 years of experience. The company provides expert guidance in critical IT domains, helping organizations implement effective technology solutions.
Their core services include infrastructure consultancy, where they offer UNIX/Linux installation, management, and training, as well as performance tuning and network equipment management. They also specialize in DevOps and DevSecOps, focusing on CI/CD pipeline development, containerization, and monitoring solutions using technologies like Docker and Kubernetes. Additionally, Serra offers MLOps consultancy for machine learning operations and provides training programs in DevOps, IT infrastructure, and cybersecurity, tailored to client needs.
The team at Serra is certified by leading organizations, ensuring a high level of expertise in areas such as Linux, Unix, DevOps, MLOps, and cybersecurity.</v>
          </cell>
        </row>
        <row r="1030">
          <cell r="A1030" t="str">
            <v>MiTAC Computing</v>
          </cell>
          <cell r="B1030">
            <v>0</v>
          </cell>
          <cell r="C1030">
            <v>7200</v>
          </cell>
          <cell r="D1030" t="str">
            <v>computer hardware</v>
          </cell>
          <cell r="E1030" t="str">
            <v>http://www.mitaccomputing.com</v>
          </cell>
          <cell r="F1030" t="str">
            <v>http://www.linkedin.com/company/mitaccomputing</v>
          </cell>
          <cell r="G1030" t="str">
            <v>Newark</v>
          </cell>
          <cell r="H1030" t="str">
            <v>California</v>
          </cell>
          <cell r="I1030" t="str">
            <v>servers &amp; workstation, hpc, server motherboards, barebones, server barebones, storage server, cloud computing server, servers, embedded board, gpu servers, ai hpc systems, server design, enterprise server solutions, storage servers, liquid cooling, rackmount servers, services, tower servers, server system design, hpc servers, liquid cooling technology, high-density servers, hyperscale data centers, computer and peripheral equipment manufacturing, amd partnership, data center solutions, server integration, edge computing, ocp servers, blade servers, high-performance servers, server oem, intel partnership, server architecture support, regulatory compliance, information technology, ocp server design, server supply chain, server regulatory compliance, server odm, server brand consolidation, cloud infrastructure, manufacturing, oran servers, energy-efficient servers, b2b, server firmware tracking, server performance, server manufacturing, server energy efficiency, ai servers, server thermal management, server innovation, cloud computing servers, data center services, multi-node servers, amd epyc processors, intel xeon processors, cloud computing, ai training, ai inference, high-performance computing, energy-efficient design, integrated storage solutions, direct liquid cooling, immersion cooling, openbmc technology, power calculation tools, firmware tracking, system debugging, advanced applications, data store solutions, vmware compatibility, nvidia integration, micro-atx motherboards, flex-atx motherboards, pcie 5.0 support, ddr5 memory, o-ran technology, scalable growth solutions, network optimization, seamless content delivery, virtualization solutions, robust security features, real-time analytics, supply chain management, logistics management, testing and assembly services, system design excellence, design quality assurance, customer-centric solutions, performance optimization, enterprise applications, cloud service providers, technology integration services, business continuity solutions, enterprise software, enterprises, computer software, information technology &amp; services, internet infrastructure, internet, mechanical or industrial engineering, logistics &amp; supply chain</v>
          </cell>
          <cell r="J1030" t="str">
            <v>Cloudflare DNS, Outlook, Microsoft Office 365, CloudFlare Hosting</v>
          </cell>
          <cell r="P1030">
            <v>2</v>
          </cell>
          <cell r="Q1030" t="str">
            <v>MiTAC Computing Technology Corp. is a Taiwan-based company that specializes in designing and manufacturing servers and computing solutions for data centers, enterprises, and cloud environments. Established in 2014 as a spin-off from MiTAC International Corp., the company focuses on cloud computing and server ODM services. With over 30 years of experience, MiTAC Computing has become a key player in the server industry, offering a wide range of products including rack-mount servers, HPC servers, AI servers, and cloud computing servers.
The company emphasizes flexibility and customization in its solutions, catering to public, private, and hybrid cloud environments. MiTAC Computing also provides industrial PC solutions, such as panel PCs and embedded systems, aimed at brand owners and system integrators. The company has formed partnerships with major tech firms and is a member of the OpenPOWER Consortium, collaborating with industry leaders like IBM and Google. With a commitment to energy-efficient technologies and a focus on low Total Cost of Ownership, MiTAC Computing continues to support the evolving needs of hyperscale data centers and advanced computing applications.</v>
          </cell>
          <cell r="R1030">
            <v>1982</v>
          </cell>
        </row>
        <row r="1031">
          <cell r="A1031" t="str">
            <v>Fireman's Fund Insurance Company</v>
          </cell>
          <cell r="B1031">
            <v>0</v>
          </cell>
          <cell r="C1031">
            <v>4400</v>
          </cell>
          <cell r="D1031" t="str">
            <v>insurance</v>
          </cell>
          <cell r="E1031" t="str">
            <v>http://www.firemansfund.com</v>
          </cell>
          <cell r="F1031" t="str">
            <v>http://www.linkedin.com/company/firemans-fund-insurance-company</v>
          </cell>
          <cell r="G1031" t="str">
            <v>Novato</v>
          </cell>
          <cell r="H1031" t="str">
            <v>California</v>
          </cell>
          <cell r="I1031" t="str">
            <v>risk services consulting, property casualty insurance, international insurance placement through network of allianz affiliates, claims management, property amp casualty insurance, distribution, insurance, fire service organizations, fire departments, fire safety tools, customer engagement, specialty insurance for entertainment, insurance history, fire insurance for high-net-worth individuals, b2c, services, fire risk management, customer service, fire department grants, fire insurance history, fire safety training, insurance claims, fire safety equipment, independent agents, fire insurance innovation, insurance social mission, risk management, firefighter support, specialty insurance, entertainment insurance, fire risk, allianz subsidiary, community engagement, fire departments grants, fire safety initiatives, fire safety education, fire insurance for entertainment, insurance products, high-net-worth insurance, fire safety education grants, fire service community programs, insurance innovation, sustainability, fire risk management solutions, commercial insurance, entertainment industry insurance, property and casualty insurance, fire insurance for landmarks, high-net-worth clients, direct insurance (except life, health, and medical) carriers, firefighter support programs, community grants, fire safety grants, fire safety programs, liability insurance, marine insurance, property and casualty, community safety, specialty markets, fire safety equipment grants, fire insurance for high-net-worth, firefighter attributes, fire insurance, fire insurance for events, high-net-worth coverage, insurance distribution, allianz, financial services, heritage program, insurance industry, risk assessment, personal insurance, specialized insurance, emerging industries insurance, b2b, finance, environmental services, renewables &amp; environment</v>
          </cell>
          <cell r="J1031" t="str">
            <v>AI</v>
          </cell>
          <cell r="O1031">
            <v>5000000000</v>
          </cell>
          <cell r="Q1031" t="str">
            <v>Fireman's Fund Insurance Company is a property and casualty insurance provider founded in 1863 in San Francisco by retired sea captain William Holdredge. Initially established to insure homes and businesses against fire during the Gold Rush, the company has a unique social mission, dedicating 10 percent of its annual net profits to support firefighters and their families.
The company has a rich history of resilience, notably paying significant claims after major disasters like the Great Chicago Fire and the 1906 San Francisco earthquake. Fireman's Fund was also a pioneer in the insurance industry, offering the first nationwide auto insurance in 1906. Over the years, it expanded its offerings to include a wide range of insurance products such as homeowner policies, automobile insurance, fire insurance, and commercial property coverage. In 2006, it introduced the first green insurance products in the United States. The company continues to honor its commitment to the fire service through its Heritage Program, providing grants for equipment and training to local fire departments.</v>
          </cell>
          <cell r="R1031">
            <v>1863</v>
          </cell>
        </row>
        <row r="1032">
          <cell r="A1032" t="str">
            <v>DolEx Dollar Express, Inc.</v>
          </cell>
          <cell r="B1032">
            <v>0</v>
          </cell>
          <cell r="C1032">
            <v>3300</v>
          </cell>
          <cell r="D1032" t="str">
            <v>financial services</v>
          </cell>
          <cell r="E1032" t="str">
            <v>http://www.dolex.com</v>
          </cell>
          <cell r="F1032" t="str">
            <v>http://www.linkedin.com/company/usdolex</v>
          </cell>
          <cell r="G1032" t="str">
            <v>Houston</v>
          </cell>
          <cell r="H1032" t="str">
            <v>Texas</v>
          </cell>
          <cell r="I1032" t="str">
            <v>personal loans, payments, bill payment, remittance, money transfer, financial services, envios de dinero, cambio de cheques, compliance and licensing, retail, retail financial services, bill payments, telephony, security, africa remittances, information technology, b2c, customer service, money transfer network, independent agents, check cashing, state-of-the-art technology, e-commerce, regulatory compliance, multi-country remittance, loan application, proprietary retail stores, financial inclusion, analytics, loans, financial products, other activities related to credit intermediation, agent network, international remittances, promotions, customer satisfaction, money orders, customer loyalty, us hispanic community, digital services, domestic remittances, tax preparation, mobile app, money transfer locations, multi-channel services, retail network, latin america remittances, community involvement, credit-building loans, user experience, bill pay, services, installment loans, finance, distribution, telecommunications, consumer internet, consumers, internet, information technology &amp; services, ux, banks &amp; credit unions</v>
          </cell>
          <cell r="J1032" t="str">
            <v>Amazon SES, Outlook, Microsoft Office 365, Amazon AWS, Pagely, Zoho Survey, Zoho SalesIQ, Mapbox, Slack, Remote</v>
          </cell>
          <cell r="L1032" t="str">
            <v>Merger / Acquisition</v>
          </cell>
          <cell r="M1032">
            <v>0</v>
          </cell>
          <cell r="N1032">
            <v>44774</v>
          </cell>
          <cell r="O1032">
            <v>771400000</v>
          </cell>
          <cell r="Q1032" t="str">
            <v>DolEx Dollar Express, Inc. is a multinational financial services company founded in 1996, focusing on retail financial services for underserved communities, especially the Hispanic population in the US. Headquartered in Arlington, Texas, DolEx operates between 300 to 500 retail stores and has 2,000 to 3,000 independent agents across more than 30 US states, Puerto Rico, the US Virgin Islands, and Spain.
DolEx offers a wide range of financial products and services, including domestic and international money transfers, check cashing, bill payments, money orders, personal and installment loans, and telephony products. The company emphasizes low-cost, secure, and reliable payment solutions, with features like online options and SWIFT integration. DolEx aims to improve everyday life for its customers and communities through innovation and accessible financial services.</v>
          </cell>
          <cell r="R1032">
            <v>1996</v>
          </cell>
        </row>
        <row r="1033">
          <cell r="A1033" t="str">
            <v>Kumon North America, Inc.</v>
          </cell>
          <cell r="B1033">
            <v>0</v>
          </cell>
          <cell r="C1033">
            <v>9100</v>
          </cell>
          <cell r="D1033" t="str">
            <v>government administration</v>
          </cell>
          <cell r="E1033" t="str">
            <v>http://www.kumon.com</v>
          </cell>
          <cell r="F1033" t="str">
            <v>http://www.linkedin.com/company/kumon</v>
          </cell>
          <cell r="G1033" t="str">
            <v>Rutherford</v>
          </cell>
          <cell r="H1033" t="str">
            <v>New Jersey</v>
          </cell>
          <cell r="I1033" t="str">
            <v>leadership, learning, education, education administration programs, small-step worksheet methodology, digital education platform, student confidence building, individualized education, child-centered education, self-study programs, student progress monitoring, child academic advancement, learning center support, educational content, education franchise opportunities, b2c, learning centers, multilingual programs, digital literacy for children, global education network, education services, learning support services, reading comprehension, interactive worksheets, interactive language learning, tablet-based learning, early childhood literacy, franchise expansion, student engagement tools, educational innovation, digital education tools, student achievement, learning program customization, remote learning support, supplemental education, educational accessibility, multilingual education, education platform, educational growth, education technology, educational outreach, independent study, worksheet-based education, language learning support, math and reading enrichment, educational services, language learning programs, self-learning motivation, personalized learning, learning management software, personalized student pathways, child development, franchise model, preschool to high school, education software, student assessment, student engagement software, student confidence development, lifelong learning skills, teacher support, remote student monitoring, learning progress analytics, all other schools and instruction, digital learning for children, progress tracking, learning progress visualization, student-centered learning, early childhood education, high school education, learning management system, language acquisition, student performance tracking, digital learning environment, online worksheet completion, services, self-directed learning, educational technology, small-step learning, digital education integration, educational franchise, education innovation tools, children's education, academic skill development, self-learning program, interactive education, self-paced learning, math mastery, education app, digital learning platform, student independence, early education technology, student data analytics, interactive language programs, remote learning tools, learning app, digital worksheets, structured worksheets, d2c, multilingual language programs, digital worksheet platform, learning progress tracking, student motivation, government administration, e-learning, internet, information technology &amp; services, computer software, education management, tutoring centers</v>
          </cell>
          <cell r="J1033" t="str">
            <v>Cloudflare DNS, Outlook, Microsoft Office 365, CloudFlare Hosting, Remote, Zoomdata, Connect, Cornerstone HR, Adobe InDesign, Adobe Photoshop, Strato, Microsoft Office, Google AdWords Conversion, Microsoft Excel, Microsoft PowerPoint, DotNetNuke, C# (C Sharp), ASP.NET, SQL, Excel4Apps, C#, .NET, Microsoft.NET Core 3.1, Microsoft Sql Server, Microsoft SQL Server Reporting Services, Cornerstone LMS, Salesforce Service Cloud, Salesforce Marketing Cloud, Flow</v>
          </cell>
          <cell r="O1033">
            <v>155935000</v>
          </cell>
          <cell r="P1033">
            <v>249</v>
          </cell>
          <cell r="Q1033" t="str">
            <v>Kumon North America, Inc. is the North American branch of the global Kumon educational network, based in Rutherford, New Jersey. It oversees over 2,100 learning centers across the United States, Canada, and Mexico, contributing to a worldwide total of nearly 25,000 centers in 55 countries. The company promotes the Kumon Method, an individualized approach to math and reading enrichment that encourages self-learning and academic independence for students from preschool through high school.
Kumon North America offers after-school enrichment programs that focus on math and reading, utilizing worksheets and a tailored curriculum to help students advance beyond their grade level. The program includes Junior Kumon for toddlers aged 2-5 and additional language offerings in Portuguese and Spanish. The company also provides educational materials through Kumon Publishing North America, including workbooks, toys, and study reference books. With a commitment to professional development and diversity, Kumon North America positions itself as an accessible franchise opportunity in the education sector.</v>
          </cell>
          <cell r="R1033">
            <v>1958</v>
          </cell>
        </row>
        <row r="1034">
          <cell r="A1034" t="str">
            <v>Cultural Care Au Pair</v>
          </cell>
          <cell r="B1034">
            <v>0</v>
          </cell>
          <cell r="C1034">
            <v>6100</v>
          </cell>
          <cell r="D1034" t="str">
            <v>individual &amp; family services</v>
          </cell>
          <cell r="E1034" t="str">
            <v>http://www.culturalcare.com</v>
          </cell>
          <cell r="F1034" t="str">
            <v>http://www.linkedin.com/company/cultural-care-au-pair</v>
          </cell>
          <cell r="G1034" t="str">
            <v>Cambridge</v>
          </cell>
          <cell r="H1034" t="str">
            <v>Massachusetts</v>
          </cell>
          <cell r="I1034" t="str">
            <v>au pair, inhome childcare, bilingual care, infant care, au pair in usa, quality child care, au pair in the usa, childcare, english language learning, multiple child care, cultural exchange, flexible, livein childcare, affordable childcare, au pair care, toddler care, language learning, school age care, travel, education, child safety training, au pair screening process, family support services, cultural celebration events, cultural exchange programs, cultural exchange program, global family community, au pair program, educational support for au pairs, light housekeeping, family and au pair communication, b2c, pre-departure orientation, child care services, au pair placement, j-1 visa au pairs, family bonding, on-the-ground local consultants, cultural learning, cultural awareness activities, au pair matching app, international au pairs, flexible childcare, global recruitment, host family support, cultural integration, international recruitment, child development support, staffing and employment services, cultural immersion, mobile app, 24/7 support, family relationship building, visa regulated childcare, multilingual au pairs, services, cultural exchange experience, live-in childcare, cultural diversity, visa sponsorship, childcare staffing, childcare assistance, family matching, childcare services, matching service, flexible schedule, live-in caregiver, support for parents, global diversity, childcare experience, 24/7 emergency support, personalized care, international travel, competitive pricing, cultural awareness, host family preparation, background checks, au pair training, matching specialists, neurocolor personality test, community events, dedicated assistance, reliable childcare, affordable rates, immersion programs, cross-cultural understanding, monthly payment plans, child-related household chores, meal preparation, social opportunities, cultural traditions, youthful energy, host family requirements, pre-vetted candidates, long-term relationships, applicant screening, dependent care expenses, language immersion, bilingual children, community engagement, personal growth opportunities, au pair reviews, host family testimonials, local childcare support, au pair program benefits, legal, education management, child care &amp; day care, home services, local services, nanny services, professional services</v>
          </cell>
          <cell r="J1034" t="str">
            <v>Cloudflare DNS, Outlook, Microsoft Office 365, CloudFlare Hosting, Gmail, Google Apps, Segment.io, CloudFlare, Microsoft Azure Monitor, Microsoft Application Insights, Atlassian Cloud, Drift, Salesforce, Slack, Google Tag Manager, Google Play, Optimizely, Mobile Friendly, Vimeo, Google Maps (Non Paid Users), Google Maps, Trustpilot, Figma, WhatsApp, Tableau, Instagram, TikTok, Linkedin Marketing Solutions, Facebook, LinkedIn Ads, Apex, SOQL, Javascript, REST, Soap Media, FlipHTML5, Oracle XML DB, SQL, AWS SDK for JavaScript, C#, Git, AWS Analytics, Azure Analysis Services, Dialpad, Khoros for SAP Customer Experience Cloud, Sales Cloud Einstein, Salesforce Service Cloud, Kiosked, Android, GitHub Copilot, Cursor, Claude, YouTube, Google Ads, Metabase, Salesforce Marketing Cloud, Salesforce Email Studio, Salesforce Journey Builder, Zoomdata, Microsoft Teams, HREF Lang, Harmony Email &amp; Collaboration, Pinterest, Oracle Data Cloud, Refinitiv World-Check Risk Intelligence, Nielsen NetRatings, Azure Logic Apps, Gem</v>
          </cell>
          <cell r="O1034">
            <v>55500000</v>
          </cell>
          <cell r="P1034">
            <v>7</v>
          </cell>
          <cell r="Q1034" t="str">
            <v>Cultural Care Au Pair is a leading au pair agency based in Cambridge, Massachusetts, founded in 1989. The company focuses on international cultural exchange by connecting young adults from over 20 countries with American host families. As part of EF Education First, Cultural Care Au Pair has placed over 120,000 au pairs in American homes.
The agency offers a comprehensive au pair placement program that includes recruitment, screening, training, and ongoing support. They match au pairs with host families, ensuring safety and compatibility through thorough background checks. Au pairs receive room and board while providing childcare, and they have the opportunity to immerse themselves in American culture. Cultural Care also organizes local events and provides continuous guidance for both au pairs and host families throughout the program year. The company employs around 5,529 people and operates offices in Boston and Denver, leveraging EF Education First's global infrastructure for local support.</v>
          </cell>
          <cell r="R1034">
            <v>1989</v>
          </cell>
        </row>
        <row r="1035">
          <cell r="A1035" t="str">
            <v>Executive Management Services, Inc.</v>
          </cell>
          <cell r="B1035">
            <v>0</v>
          </cell>
          <cell r="C1035">
            <v>5000</v>
          </cell>
          <cell r="D1035" t="str">
            <v>facilities services</v>
          </cell>
          <cell r="E1035" t="str">
            <v>http://www.emsinc.com</v>
          </cell>
          <cell r="F1035" t="str">
            <v>http://www.linkedin.com/company/executive-management-services-inc.</v>
          </cell>
          <cell r="G1035" t="str">
            <v>Greenfield</v>
          </cell>
          <cell r="H1035" t="str">
            <v>Indiana</v>
          </cell>
          <cell r="I1035" t="str">
            <v>facility services, facilities management, commercial cleaning, janitorial, industry leader, healthcare cleaning, b2b, cims with honors, cims-gb with honors, manufacturing, certifications, medical sector, facility management solutions, certified green cleaning, family-owned, educational facility services, green seal certified, security solutions, ethical culture, janitorial services, sustainability, leed gold, self-performing services, service excellence, educational services, sustainable facilities, leed gold certification, manufacturing cleaning, snow removal, landscaping, specialty cleaning, commercial services, sustainable cleaning products, landscaping services, cleaning solutions, snow removal services, maintenance solutions, green seal, nationwide janitorial, services, certifications and honors, supply and equipment, maintenance services, cleaning services, self-performing janitorial, local branch offices, facilities services, employee benefits, managed services, customer service, facility management, wbenc certified, cleaning industry, security services, family business, healthcare, education, construction &amp; real estate, mechanical or industrial engineering, environmental services, renewables &amp; environment, health care, health, wellness &amp; fitness, hospital &amp; health care</v>
          </cell>
          <cell r="J1035" t="str">
            <v>Slack, Formstack, Google Maps, Mobile Friendly, Google Font API, Google Maps (Non Paid Users), Shopify, Remote, Linkedin Marketing Solutions, ZoomInfo, Salesforce, LinkedIn Sales Navigator</v>
          </cell>
          <cell r="O1035">
            <v>201246000</v>
          </cell>
          <cell r="Q1035" t="str">
            <v>Executive Management Services, Inc. (EMS) is a family-owned facility services corporation founded in 1989 and headquartered in Greenfield, Indiana. The company specializes in nationwide janitorial and complementary facility maintenance services, operating in 43 states with local branches in over 30 cities. EMS has grown significantly, expanding from 30 employees at its inception to approximately 4,000 today.
EMS offers a wide range of facility services, including commercial cleaning, carpet cleaning, day staff services, marble and granite restoration, and light maintenance. They also provide consumable supplies, snow removal, landscaping, and unarmed security services. The company emphasizes high standards, ethical culture, and strong customer relations, ensuring that services are delivered directly by their team rather than subcontracted. With a reported annual revenue of $515.5 million in 2025, EMS is recognized as a leader in the facilities services and commercial cleaning industries. Dave Bego serves as the President and CEO.</v>
          </cell>
          <cell r="R1035">
            <v>1989</v>
          </cell>
        </row>
        <row r="1036">
          <cell r="A1036" t="str">
            <v>Friedman LLP</v>
          </cell>
          <cell r="B1036">
            <v>0</v>
          </cell>
          <cell r="C1036">
            <v>3500</v>
          </cell>
          <cell r="D1036" t="str">
            <v>accounting</v>
          </cell>
          <cell r="E1036" t="str">
            <v>http://www.marcumllp.com</v>
          </cell>
          <cell r="F1036" t="str">
            <v>http://www.linkedin.com/company/friedman-llp</v>
          </cell>
          <cell r="G1036" t="str">
            <v>New York</v>
          </cell>
          <cell r="H1036" t="str">
            <v>New York</v>
          </cell>
          <cell r="I1036" t="str">
            <v>notforprofit, specialized knowledge, telecommunicationstechnology, financial services, real estate, fashion, opportunity zones, accounting, audit, tax services, technology consulting, asia market, cybersecurity technology, real estate consulting, industry specialization, public companies, alternative investments, accounting services, asia-focused advisory, specialized consulting, advisory, business advisory, digital forensics, cybersecurity incident investigation, cyzen cybersecurity, professional services, private client services, technology integration, cross-border services, digital forensics services, regulatory compliance, international practice, merger, construction, investment management, merger integration, consulting, managed services, management consulting, wealth management, industry expertise, technology advisory, cybersecurity threat mitigation strategies, cybersecurity services, financial consulting, compliance services, cybersecurity risk mitigation, risk advisory, cybersecurity threat detection, public company services, business growth, international legal compliance, technology innovation, cybersecurity consulting, accounting, tax preparation, bookkeeping, and payroll services, cybersecurity incident response, cybersecurity penetration testing, top accounting firms, cybersecurity risk assessment, tax advisory, digital asset consulting, cybersecurity threats, cybersecurity and digital forensics, industry focus, financial planning, services, cybersecurity threat intelligence, advisory services, real estate advisory, b2b, cybersecurity threat mitigation, market expansion, cybersecurity vulnerability assessment, cybersecurity breach response, industry-specific consulting, china practice, international expansion, compliance, forensic services, cybersecurity threat analysis, tax planning, cybersecurity threat management, client solutions, scale expansion, cybersecurity incident response planning, cybersecurity incident management, private clients, cybersecurity compliance, international markets, estate planning, technology, cybersecurity forensic analysis, growth consulting, real estate industry consulting, technology solutions, growth strategies, friedman china practice, cybersecurity for public companies, international clients, audit and assurance, client industry, client advisory, cybersecurity compliance standards, global presence, digital assets, cybersecurity, forensic investigations, financial advisory, cyzen, risk management, tax compliance, corporate tax, international tax, audit services, bankruptcy services, forensic accounting, business valuation, cost segregation, r&amp;d tax credits, employee benefits consulting, tax transaction services, tax controversy resolution, data privacy compliance, anti-money laundering, salt (state and local tax), financial statement analysis, tax filing services, pension plans, sec advisory, litigation support, business interruption claims, market research services, insurance consulting, capital markets services, strategic it consulting, emerging companies advisory, nonprofit services, real estate accounting, healthcare consulting, family office services, third-party administration, digital assets advisory, government contract services, financial process improvement, succession planning, construction_real_estate, professional training &amp; coaching, law practice, legal services</v>
          </cell>
          <cell r="J1036" t="str">
            <v>UltraDns, Microsoft Office 365, JQuery 2.1.1, accessiBe, WP Engine, Remote</v>
          </cell>
          <cell r="K1036">
            <v>2300000000</v>
          </cell>
          <cell r="L1036" t="str">
            <v>Merger / Acquisition</v>
          </cell>
          <cell r="M1036">
            <v>2300000000</v>
          </cell>
          <cell r="N1036">
            <v>45597</v>
          </cell>
          <cell r="O1036">
            <v>1200000000</v>
          </cell>
          <cell r="Q1036" t="str">
            <v>Marcum LLP was an independent public accounting and advisory services firm founded in 1951 and headquartered in New York, New York. The firm had a strong presence with regional offices across the United States, China, Grand Cayman, and Ireland, totaling 52 offices nationwide.
Marcum LLP provided a wide range of professional services, including accounting and tax services, business advisory, audit and assurance, forensic accounting, and managed accounting services. The firm specialized in various industries such as healthcare, technology, construction, and real estate, among others. Under the leadership of Jeffrey Weiner, Marcum grew to over 4,000 employees, emphasizing acquisition-driven growth and effective decision-making models. 
As of November 1, 2024, Marcum LLP ceased operating as an independent brand following its acquisition by CBIZ, creating a larger entity valued at $2.8 billion.</v>
          </cell>
          <cell r="R1036">
            <v>1924</v>
          </cell>
        </row>
        <row r="1037">
          <cell r="A1037" t="str">
            <v>GetixHealth</v>
          </cell>
          <cell r="B1037">
            <v>0</v>
          </cell>
          <cell r="C1037">
            <v>3000</v>
          </cell>
          <cell r="D1037" t="str">
            <v>hospital &amp; health care</v>
          </cell>
          <cell r="E1037" t="str">
            <v>http://www.getixhealth.com</v>
          </cell>
          <cell r="F1037" t="str">
            <v>http://www.linkedin.com/company/getixhealth</v>
          </cell>
          <cell r="G1037" t="str">
            <v>Sugar Land</v>
          </cell>
          <cell r="H1037" t="str">
            <v>Texas</v>
          </cell>
          <cell r="I1037" t="str">
            <v>revenue cycle services, rcm, healthcare billing &amp; rcm, healthcare billing, hospitals &amp; health care, insurance eligibility verification, proprietary software, medical practice management, revenue cycle management bpo, revenue cycle outsourcing, revenue cycle workflows, revenue cycle training, revenue cycle management solutions for healthcare providers, revenue cycle digital transformation, patient engagement, revenue cycle management partnerships, provider revenue enhancement, client-dedicated teams, healthcare financial services, revenue cycle compliance solutions, financial analytics, claims resolution, healthcare financial performance, b2b, revenue cycle process improvement, medical billing services, healthcare technology, revenue cycle automation software, revenue cycle management innovation, revenue cycle workflow automation, healthcare provider solutions, accounting, tax preparation, bookkeeping, and payroll services, patient payment management, integration platforms, healthcare revenue cycle, revenue cycle technology solutions, scalable infrastructure, medical claims management, claims management, consulting, patient pre-authorization, provider revenue cycle solutions, medical revenue cycle, revenue cycle reporting, patient access solutions, revenue cycle management for hospitals, healthcare industry solutions, patient billing, healthcare, revenue cycle solutions, healthcare financial performance improvement, claims resolution services, self-pay patient billing, revenue cycle technology, revenue cycle analytics and reporting, automation tools, claims submission, insurance verification, claims processing, revenue cycle software suite, revenue cycle consulting services, revenue cycle scalability, revenue cycle process optimization, revenue cycle performance, services, revenue cycle optimization, revenue cycle digital solutions, revenue cycle management saas, revenue cycle automation, healthcare revenue services, revenue cycle management software, revenue cycle management tools, patient access, revenue cycle efficiency, patient financial services, healthcare software, revenue cycle management for physicians, revenue cycle management, patient payment portals, operational efficiency, revenue cycle integration systems, revenue cycle analytics, revenue cycle data security, revenue cycle automation tools, revenue cycle management platform, claims audit and chart review, healthcare compliance, revenue cycle integration services, revenue cycle technology platform, revenue cycle management industry solutions, claims auditing, automation, patient communication, healthcare it, revenue cycle consulting, healthcare provider support, healthcare solutions, eligibility verification, enrollment services, insurance resolution, workers compensation, self pay billing, professional rcm services, coding audits, chart audits, healthcare innovation, financial performance, healthcare automation, patient experiences, scalable solutions, provider satisfaction, patient billing solutions, automated workflows, healthcare partnerships, cash flow optimization, healthcare providers, patient experience management, patient communication tools, pre-registration processes, insurance authorizations, financial clearances, ar management, healthcare transparency, payment processing, data analytics in healthcare, revenue amplification, patient care improvement, dedicated support teams, custom revenue cycles, healthcare integration, healthcare trends, expert consultation, transformative technologies, direct-hired staff, medical billing solutions, billing continuity, finance, hospital &amp; health care, health care, health, wellness &amp; fitness, financial services</v>
          </cell>
          <cell r="J1037" t="str">
            <v>Salesforce, Outlook, MailChimp SPF, Amazon AWS, Slack, Hubspot, Google Tag Manager, Mobile Friendly, Apache, reCAPTCHA, Remote, Fusion ERP Analytics, AI, Microsoft Office, Secured MVC Forum on Windows 2012 R2, Chrome, Azure Active Directory B2C, Microsoft Advanced Group Policy Management, PHP, HTML5 Maker, CSS, Javascript, jQuery, AngularJS, PostgreSQL, Git, Microsoft PowerPoint, Articulate Storyline 3, Absorb LMS, Zoomdata, Cisco WebEx Teams, UKG, Microsoft Excel, Microsoft Word</v>
          </cell>
          <cell r="K1037">
            <v>30000</v>
          </cell>
          <cell r="L1037" t="str">
            <v>Merger / Acquisition</v>
          </cell>
          <cell r="M1037">
            <v>0</v>
          </cell>
          <cell r="N1037">
            <v>45748</v>
          </cell>
          <cell r="O1037">
            <v>468000000</v>
          </cell>
          <cell r="Q1037" t="str">
            <v>GetixHealth is a prominent healthcare revenue cycle management (RCM) company founded in 1992. Based in Sugar Land, Texas, it specializes in outsourced solutions for billing, collections, and financial operations for healthcare providers, including hospitals and physicians. The company employs around 1,600 people and generates approximately $50 million in revenue, operating as an extension of its clients' organizations.
GetixHealth offers a range of RCM services designed to enhance profitability and efficiency. These include patient access solutions that automate collections and reduce paperwork, management of complex workers' compensation claims, and self-pay patient billing to improve revenue recovery. The company utilizes proprietary software and dedicated teams to provide scalable infrastructure and real-time monitoring, ensuring high performance and customer satisfaction. With over 400 providers and 15,000 physicians as clients, GetixHealth is recognized for its innovative approach to managing revenue cycles in the healthcare sector.</v>
          </cell>
          <cell r="R1037">
            <v>2012</v>
          </cell>
        </row>
        <row r="1038">
          <cell r="A1038" t="str">
            <v>Integrity Trade Services</v>
          </cell>
          <cell r="B1038">
            <v>0</v>
          </cell>
          <cell r="C1038">
            <v>5000</v>
          </cell>
          <cell r="D1038" t="str">
            <v>staffing &amp; recruiting</v>
          </cell>
          <cell r="E1038" t="str">
            <v>http://www.integritytradeservices.com</v>
          </cell>
          <cell r="F1038" t="str">
            <v>http://www.linkedin.com/company/integrity-trade-services</v>
          </cell>
          <cell r="G1038" t="str">
            <v>Frankfort</v>
          </cell>
          <cell r="H1038" t="str">
            <v>Illinois</v>
          </cell>
          <cell r="I1038" t="str">
            <v>professional, adminclerical, labor solutions, government, contingent workforce, heavy industrial, staffing, trades, light industrial, employment, call center, warehouse, labor staffing, b2b, staffing services, construction, emergency staffing, workforce compliance management, logistics, candidate vetting, disaster recovery services, crisis management, workforce solutions, payroll services, manufacturing staffing, technical staffing, industrial labor, talent acquisition, industrial staffing, construction project staffing, human resources, payroll management, workforce management, services, industrial jobs, construction trades, emergency response personnel, mobile workforce deployment, industrial labor solutions, staffing and recruitment, construction jobs, employment services, crisis staffing services, managed service provider, disaster relief, candidate screening, msp services, construction staffing, manufacturing jobs, employee placement, disaster relief personnel, manufacturing, skilled trades recruitment, temporary help services, disaster recovery staffing, skilled trades staffing, crisis workforce mobilization, temp agency, disaster response, b2c, transportation &amp; logistics, construction &amp; real estate, mechanical or industrial engineering, staffing &amp; recruiting</v>
          </cell>
          <cell r="J1038" t="str">
            <v>Outlook, Amazon AWS, Google Font API, WordPress.org, Google Tag Manager, Facebook Widget, Apache, Bootstrap Framework, Google Analytics, Gravity Forms, BugHerd, Mobile Friendly, Facebook Custom Audiences, Facebook Login (Connect), AI</v>
          </cell>
          <cell r="O1038">
            <v>15100000</v>
          </cell>
          <cell r="Q1038" t="str">
            <v>Integrity Trade Services is a full-service staffing and recruiting firm based in Frankfort, Illinois, established in 2008. The company specializes in providing workforce solutions across the United States, emphasizing safety, honesty, fairness, and integrity. With approximately 120 employees and 12 branches in the Midwest and Southern regions, it generates an annual revenue of $32.8 million.
The firm offers comprehensive staffing solutions for various industries, including trades, light industrial, CDL, office, medical, retail, and engineering roles. Integrity Trade Services simplifies client management by serving as a single point of contact, which helps eliminate the complexities of dealing with multiple agencies. The company has invested in technology, utilizing AviontÃ© software to automate processes such as payroll and candidate onboarding, allowing for cost savings and a focus on growth.</v>
          </cell>
          <cell r="R1038">
            <v>2008</v>
          </cell>
        </row>
        <row r="1039">
          <cell r="A1039" t="str">
            <v>Diodes Incorporated</v>
          </cell>
          <cell r="B1039">
            <v>0</v>
          </cell>
          <cell r="C1039">
            <v>7900</v>
          </cell>
          <cell r="D1039" t="str">
            <v>semiconductors</v>
          </cell>
          <cell r="E1039" t="str">
            <v>http://www.diodes.com</v>
          </cell>
          <cell r="F1039" t="str">
            <v>http://www.linkedin.com/company/diodes-incorporated</v>
          </cell>
          <cell r="G1039" t="str">
            <v>Plano</v>
          </cell>
          <cell r="H1039" t="str">
            <v>Texas</v>
          </cell>
          <cell r="I1039" t="str">
            <v>automotive electronics, logic devices, mixedsignal semiconductors, analog semiconductors, computing semiconductors, consumer electronics, computing electronics, communications semiconductors, discrete semiconductors, industrial electronics, communications electronics, automotive semiconductors, technology, b2b, miniature power modules, high-speed data interface ics, voltage translation, medical ics, iot semiconductor, automotive safety relays, medical imaging ics, medical device ics, consumer electronics semiconductor, cloud computing ics, signal integrity, automotive semiconductor, connectivity solutions, pcie 6.0 timing solutions, power switches, automotive sensor ics, signal switches, semiconductor products, automotive-compliant ics, regulatory compliance, consumer iot ics, mixed-signal ics, automotive ics, photocouplers, mosfets, automotive emi filters, silicon carbide diodes, automotive powertrain ics, industrial semiconductor, high-speed signal ics, automotive timing ics, iot edge sensors, sensor interface ics, high-growth markets, energy efficiency, linear regulators, power management devices, voltage references, high-speed pcie clock generators, high reliability semiconductor, interface products, industrial automation ics, automotive safety ics, high-current diodes, connectors and interface ics, server power ics, high-speed transceivers, automotive power switches, reliability testing, innovation, high-frequency ics, environmental compliance, automotive ppap capable, semiconductors, high-voltage diodes, cloud computing, led drivers, high-reliability power ics, automotive-qualified power ics, high-density power modules, clock ics, automotive-qualified products, automotive led drivers, automotive power management, timing solutions, services, industrial equipment, power management, automotive connectivity, sic schottky diodes, crystal oscillators, power conversion, medical-grade power ics, industrial control ics, analog devices, high-temperature ics, sensor signal conditioning, ac-dc converters, protection devices, semiconductor and other electronic component manufacturing, automotive connectivity ics, diodes and rectifiers, sustainability, smart grid components, industrial motor control ics, low emi power ics, automotive reverse polarity protection, high-efficiency power converters, automotive lighting drivers, dc-dc regulators, pcie switches, edge ai hardware, high-performance ics, analog solutions, automotive compliant products, data transfer, voltage regulation, high-speed switching, low power consumption, dc-dc converters, microprocessor supervisory ics, usb type-c, logic voltage translation, hall effect sensors, thermally efficient packaging, power density, emi reduction, low quiescent current, battery-powered solutions, automotive display technology, proximity detection, current sense amplifiers, usb power delivery, pcie solutions, redriver technology, cis applications, smart lighting solutions, thermal protection, embedded systems support, network adapters, led driver controllers, signal conditioning, high-current switches, motor control ics, relay drivers, special function ics, synchronous buck controllers, fast-timing products, low emi designs, packaging technology, high-performance products, current monitoring, consumer electronics solutions, wireless communication ics, high-speed clock generators, healthcare, manufacturing, distribution, consumer products &amp; retail, transportation &amp; logistics, energy &amp; utilities, consumers, hardware, environmental services, renewables &amp; environment, enterprise software, enterprises, computer software, information technology &amp; services, health care, health, wellness &amp; fitness, hospital &amp; health care, mechanical or industrial engineering</v>
          </cell>
          <cell r="J1039" t="str">
            <v>CloudFlare CDN, Netriplex, Rackspace MailGun, Outlook, Pardot, Microsoft Office 365, CloudFlare Hosting, Backbone JS Library, Drupal, Slack, Remote, FUSION, ICP, Tor, ISO+â„¢, LogIC, Git, AMP, Blackmagic Design, Act!, Brocade Switches, VMware SD-WAN, Microsoft Language Understanding Intelligent Service (LUIS)</v>
          </cell>
          <cell r="K1039">
            <v>1520080000</v>
          </cell>
          <cell r="L1039" t="str">
            <v>Debt Financing</v>
          </cell>
          <cell r="M1039">
            <v>670000000</v>
          </cell>
          <cell r="N1039">
            <v>43952</v>
          </cell>
          <cell r="O1039">
            <v>1482073000</v>
          </cell>
          <cell r="Q1039" t="str">
            <v>Diodes Incorporated is a global manufacturer and supplier of application-specific standard products in the semiconductor market. Founded in 1959 in Chatsworth, California, the company is now headquartered in Plano, Texas, and became publicly traded on NASDAQ in 2000. Diodes has experienced significant growth through strategic acquisitions and a focus on expanding its product offerings.
The company provides a wide range of semiconductor products, including discrete components like diodes and transistors, protection and logic devices, analog solutions, power management products, specialized devices, and timing and connectivity solutions. With a portfolio of over 4,000 devices, Diodes serves various high-growth market segments, including automotive, industrial, computing, consumer electronics, and communications. Their manufacturing facilities are certified for quality and environmental management, ensuring a high standard in their production processes.</v>
          </cell>
          <cell r="R1039">
            <v>1959</v>
          </cell>
        </row>
        <row r="1040">
          <cell r="A1040" t="str">
            <v>EDMC</v>
          </cell>
          <cell r="B1040">
            <v>0</v>
          </cell>
          <cell r="C1040">
            <v>4000</v>
          </cell>
          <cell r="D1040" t="str">
            <v>education management</v>
          </cell>
          <cell r="E1040" t="str">
            <v>http://www.edmc.edu</v>
          </cell>
          <cell r="F1040" t="str">
            <v>http://www.linkedin.com/company/edmc</v>
          </cell>
          <cell r="G1040" t="str">
            <v>Pittsburgh</v>
          </cell>
          <cell r="H1040" t="str">
            <v>Pennsylvania</v>
          </cell>
          <cell r="I1040" t="str">
            <v>academics, education, careers, student diversity, business, non-degree diplomas, vocational education, legal studies, education sector sustainability, education sector innovation, psychology training, hybrid learning models, education sector challenges, post-secondary education, online learning, b2c, federal student loans, for-profit education, higher education sector, post-secondary institutions, education sector liquidation, health sciences, education technology, student enrollment, education sector legal issues, flexible learning, online education platforms, fashion, career training, education technology platforms, student body, educational institutions, culinary arts diplomas, media arts, psychology, services, education services, pell grants, education sector regulation, education asset liquidation, federal funding, legal studies courses, fashion programs, health sciences degrees, design education, education funding, information technology, culinary arts, distance learning, d2c, academic programs, education sector competition, degree programs, media arts programs, international students, business degrees, education sector bankruptcy, design, colleges, universities, and professional schools, business education, student employability skills, education sector decline, campus-based education, education sector reform, career-focused education, it education, higher education, student employability, north american education, career-focused programs, e-learning, internet, information technology &amp; services, computer software, education management, professional training &amp; coaching</v>
          </cell>
          <cell r="J1040" t="str">
            <v>Cloudflare DNS, Outlook, Microsoft Office 365, Remote</v>
          </cell>
          <cell r="K1040">
            <v>532998800</v>
          </cell>
          <cell r="L1040" t="str">
            <v>Other</v>
          </cell>
          <cell r="M1040">
            <v>172998800</v>
          </cell>
          <cell r="N1040">
            <v>42005</v>
          </cell>
          <cell r="O1040">
            <v>2300000000</v>
          </cell>
          <cell r="Q1040" t="str">
            <v>Education Management Corporation (EDMC) was a for-profit provider of post-secondary education based in Pittsburgh, Pennsylvania. Founded in 1962, it operated numerous campuses and online programs across the United States and Canada. At its peak in 2011, EDMC served approximately 158,300 students through 110 institutions. The company offered a range of programs, including associate, bachelor's, master's, and doctoral degrees in fields such as business, culinary arts, design, health sciences, and legal studies.
EDMC was known for its major brands, including The Art Institutes, Argosy University, South University, Brown Mackie College, and Western State University College of Law. The Art Institutes focused on media arts and design, while Argosy University provided programs in law and psychology. In 2017, EDMC sold most of its assets to Dream Center Education Holdings, transferring around 60,000 students and 15,000 employees.</v>
          </cell>
          <cell r="R1040">
            <v>1962</v>
          </cell>
        </row>
        <row r="1041">
          <cell r="A1041" t="str">
            <v>SECU</v>
          </cell>
          <cell r="B1041">
            <v>0</v>
          </cell>
          <cell r="C1041">
            <v>8300</v>
          </cell>
          <cell r="D1041" t="str">
            <v>financial services</v>
          </cell>
          <cell r="E1041" t="str">
            <v>http://www.ncsecu.org</v>
          </cell>
          <cell r="F1041" t="str">
            <v>http://www.linkedin.com/company/secu</v>
          </cell>
          <cell r="G1041" t="str">
            <v>Raleigh</v>
          </cell>
          <cell r="H1041" t="str">
            <v>North Carolina</v>
          </cell>
          <cell r="I1041" t="str">
            <v>first-time homebuyer support, community grants, financial support, financial solutions, credit union, fat cat youth program, retirement planning, financial literacy for youth, member advocacy, local economic development, member support programs, online banking, financial literacy initiatives, banking services, loan services, savings, community investment, competitive rates, north carolina, financial stability, cooperative, member focus, banking technology, banking innovation, community development projects, not-for-profit, local community support, interest rates, loan management, digital channels, personal loans, community impact, financial tools, asset management, loan application, special mortgage programs, local community impact, financial cooperative, north carolina state employees, services, loans, member eligibility, financial planning, member education programs, youth financial education, asset growth, auto loans, mobile app, banking platform, financial wellness, state employee benefits, low fees, cooperative banking, security, youth money management, youth financial literacy, estate planning, checking accounts, member benefits, member-focused banking, customer service, b2c, community outreach, financial support tools, secu foundation, member engagement programs, financial wellness programs, local community banking, mortgages, community service projects, financial education, banking, checking, secu foundation community projects, member services, branch network, fat cat program, financial empowerment, savings accounts, member-owned, atm services, retail banking, community impact initiatives, financial services, member financial education, financial products, banking solutions, credit unions, community support, financial security, digital banking, cooperative principles, member-owned cooperative, loan refinancing, member engagement, loan approval, financial literacy, community development, mobile banking, low-interest loans, credit cards, home equity line of credit, deposit accounts, investment accounts, insurance services, billpay, fico score, direct deposit, funds transfer, overdraft protection, wire transfer, visa credit card, cash advance, balance transfer, fixed rate mortgages, adjustable rate mortgages, loan resources, automated account services, holiday savings accounts, money market accounts, trust services, member access, loan applications, financial resources, educational seminars, security features, online security, branch locations, calculation tools, member support, loan terms, finance, education, non-profit, law practice, legal services, nonprofit organization management, banks &amp; credit unions</v>
          </cell>
          <cell r="J1041" t="str">
            <v>Marketo, Atlassian Cloud, React Redux, Workday, Omniture (Adobe), Adobe Marketing Cloud, Mobile Friendly, Google Tag Manager, Google Play, Google Analytics, Workday Recruit, Microsoft Excel, NICE CXone Mpower, Argo, ebs, Mag+, OnBase, Visa, Barracuda Email Security Service, Adobe Experience Cloud, Mode, NTENT, Insightly, AWS SDK for JavaScript, Jira, Epic, NICE CXone Expert, Excel4Apps, Microsoft Office, .NET, Envestnet, Branch, Craft Commerce, Microsoft Active Directory Federation Services, Microsoft Windows Server 2012, Oracle Analytics Cloud, OSIsoft PI, RapidMiner, SysTools VBA Password Recovery, Hostgator DNS, Auto Vitals, Pacer, Gem, Remedy Single Sign On, Admin, AWS Multi-Factor Authentication, Power BI Documenter, HPE Primera, ArcGIS Image Server, CLEAR, SQL, Tableau, HPE ProLiant DL Servers, Weibo, Akamai CDN Solutions, Adobe Analytics, Adobe Target, XGBoost, Apptio Platform, MuleSoft Anypoint, PowerBI Tiles, Amazon Web Services (AWS), Wireshark, accessiBe, Oracle Communications Session Border Controller (SBC), FreePBX, Red Hat JBoss Enterprise SOA Platform, Siemens SIMATIC S7, DocuSign, AWS Single Sign-On, Azure Active Directory B2C, SAP Customer Identity and Access Management for B2B, IBM Data Warehouse, Azure Data Lake Analytics, FireEye Helix, LinkedIn Learning, Hornetsecurity Spam and Malware Protection, Amazon Associates, Ligatus, Microsoft PowerPoint</v>
          </cell>
          <cell r="O1041">
            <v>2985607000</v>
          </cell>
          <cell r="P1041">
            <v>23</v>
          </cell>
          <cell r="Q1041" t="str">
            <v>State Employees' Credit Union (SECU) is a member-owned, not-for-profit financial cooperative based in Raleigh, North Carolina. Founded in 1937, SECU has grown to serve nearly 2.9 million members with $56 billion in assets and operates 275 branches across all 100 counties in North Carolina. It ranks as the second largest credit union in the United States and employs over 8,000 people.
SECU offers a range of financial products and services, including savings accounts, loans, debit and credit cards, and digital banking options through its mobile app. The credit union emphasizes low-cost services, returning profits to members through lower fees and competitive rates. Membership is open to state employees, retirees, and their families, with accounts insured by the NCUA. SECU is committed to community support through initiatives like the SECU Foundation and educational programs, embodying the principle of "People Helping People."</v>
          </cell>
          <cell r="R1041">
            <v>1937</v>
          </cell>
        </row>
        <row r="1042">
          <cell r="A1042" t="str">
            <v>Collins Building Services, Inc.</v>
          </cell>
          <cell r="B1042">
            <v>0</v>
          </cell>
          <cell r="C1042">
            <v>4000</v>
          </cell>
          <cell r="D1042" t="str">
            <v>facilities services</v>
          </cell>
          <cell r="E1042" t="str">
            <v>http://www.cbs-collins.com</v>
          </cell>
          <cell r="F1042" t="str">
            <v>http://www.linkedin.com/company/collins-building-services-inc-</v>
          </cell>
          <cell r="G1042" t="str">
            <v>New York</v>
          </cell>
          <cell r="H1042" t="str">
            <v>New York</v>
          </cell>
          <cell r="I1042" t="str">
            <v>window cleaning, facilities consulting services, security services, engineering services, janitorial services, snow removal, employee training, facilities management, union relations, services, leed certification, safety protocols, customized service plans, commercial cleaning, certified cleaning standards, facility maintenance, pandemic planning, preventative measures, union partnerships, recycling services, risk management, sustainable cleaning, consulting, specialized cleaning services, disaster cleanup, quality assurance, building maintenance, facility operations, environmental services, epa-approved disinfectants, on-site management, web-based management, specialty cleaning, pest control, customized cleaning, environmental compliance, real estate services, proprietary quality software, safety training, electrostatic spraying, cleaning services, facility reopening services, b2b, green cleaning, facility management, pandemic response, educational services, healthcare services, disaster response, healthcare, finance, education, construction &amp; real estate, information technology &amp; services, facilities services, renewables &amp; environment, health care, health, wellness &amp; fitness, hospital &amp; health care, financial services</v>
          </cell>
          <cell r="J1042" t="str">
            <v>Mimecast, Campaign Monitor, Slack, Remote</v>
          </cell>
          <cell r="O1042">
            <v>155600000</v>
          </cell>
          <cell r="Q1042" t="str">
            <v>Collins Building Services, Inc. (CBS) is a leading facilities management firm based in Long Island City, New York. Established in 1988, CBS has grown significantly, generating $737.8 million in revenue and employing around 3,600 people. The company started with a single porter and has expanded its operations to serve a wide range of prestigious clients in sectors such as finance, education, healthcare, and entertainment throughout the New York Metro Area.
CBS offers a variety of facilities management and building maintenance services, including carpet cleaning, conference room cleaning, interior glass maintenance, and security services, among others. The company prides itself on delivering reliable, quality, and customized service, with a strong emphasis on the importance of its team members in achieving client satisfaction.</v>
          </cell>
          <cell r="R1042">
            <v>1988</v>
          </cell>
        </row>
        <row r="1043">
          <cell r="A1043" t="str">
            <v>Private Sector</v>
          </cell>
          <cell r="B1043">
            <v>0</v>
          </cell>
          <cell r="C1043">
            <v>17000</v>
          </cell>
          <cell r="D1043" t="str">
            <v>information technology &amp; services</v>
          </cell>
          <cell r="F1043" t="str">
            <v>http://www.linkedin.com/company/private-sector</v>
          </cell>
          <cell r="G1043" t="str">
            <v>Pembroke Pines</v>
          </cell>
          <cell r="H1043" t="str">
            <v>Florida</v>
          </cell>
          <cell r="I1043" t="str">
            <v>it services &amp; it consulting, information technology &amp; services</v>
          </cell>
          <cell r="J1043" t="str">
            <v>Amazon CloudFront, Route 53, Gmail, Google Apps, Amazon AWS, Google Font API, Bootstrap Framework, Mobile Friendly</v>
          </cell>
          <cell r="Q1043" t="str">
            <v>Private Sector</v>
          </cell>
          <cell r="R1043">
            <v>2007</v>
          </cell>
        </row>
        <row r="1044">
          <cell r="A1044" t="str">
            <v>Blue Raven Solar</v>
          </cell>
          <cell r="B1044">
            <v>0</v>
          </cell>
          <cell r="C1044">
            <v>3200</v>
          </cell>
          <cell r="D1044" t="str">
            <v>semiconductors</v>
          </cell>
          <cell r="E1044" t="str">
            <v>http://www.blueravensolar.com</v>
          </cell>
          <cell r="F1044" t="str">
            <v>http://www.linkedin.com/company/blue-raven-solar</v>
          </cell>
          <cell r="G1044" t="str">
            <v>Orem</v>
          </cell>
          <cell r="H1044" t="str">
            <v>Utah</v>
          </cell>
          <cell r="I1044" t="str">
            <v>solar, renewables, power, installation, energy, electricity, residential solar, clean energy, clean technology, renewable energy semiconductor manufacturing, solar system repair, solar warranties, solar panel durability, solar provider network, solar system ownership, home improvement, solar project management, solar batteries for home, solar growth, solar energy savings, solar panel efficiency, solar energy, home solar system, solar customer experience, b2c, electric power generation, solar customer service, solar industry, solar installation, solar performance guarantee, solar market, solar provider, solar energy storage, solar financing, solar batteries, customer experience, solar solutions, solar company, solar maintenance, solar tax credits, solar technology, solar installation process, solar engineering, solar system maintenance, energy efficiency, solar incentives, solar design, energy savings, solar system customization, home construction, solar monitoring, solar system upgrade, solar service, renewable energy, d2c, services, solar system guarantee, solar panel, solar ownership, energy independence, green energy, sustainable living, solar power, energy costs, solar customer support, tax credits, solar benefits, custom design, efficient energy, installation process, warranties, energy monitoring, customer reviews, go green, solar investment, solar return on investment, energy forecast, utility savings, low apr loans, financial incentives, installation warranty, energy storage solutions, solar production guarantee, value increase, eco-friendly, energy solution provider, solar leases, home energy costs, solar partnerships, energy performance, bluepower financing, roof penetration warranty, solar contract, clean water programs, finance, consumer products &amp; retail, energy &amp; utilities, clean energy &amp; technology, environmental services, renewables &amp; environment, semiconductors, hardware, financial services</v>
          </cell>
          <cell r="J1044" t="str">
            <v>Salesforce, Rackspace MailGun, Outlook, Marketo, Microsoft Office 365, WP Engine, React, Sophos, ActiveProspect, Freshdesk, Hubspot, Slack, Remote</v>
          </cell>
          <cell r="K1044">
            <v>165000000</v>
          </cell>
          <cell r="L1044" t="str">
            <v>Merger / Acquisition</v>
          </cell>
          <cell r="M1044">
            <v>165000000</v>
          </cell>
          <cell r="N1044">
            <v>44470</v>
          </cell>
          <cell r="O1044">
            <v>363400000</v>
          </cell>
          <cell r="Q1044" t="str">
            <v>Blue Raven Solar is a residential solar energy company based in Orem, Utah, founded in 2014. The company designs, finances, and installs homeowner-owned solar panel systems, aiming to reduce energy bills and promote clean renewable energy across the United States. With a rapid growth from three employees to over 1,300 by 2021, Blue Raven has become one of the top 10 national residential solar providers, particularly in markets like Utah, the Northwest, and the Mid-Atlantic regions.
The company offers a range of residential solar solutions, including high-efficiency monocrystalline solar panels, solar battery storage, customized solar PV system installations, and system monitoring. Blue Raven also provides in-house financing options with fixed low monthly payments and no upfront costs. The company has made a significant impact by shifting over 3.3 billion kWh to solar energy, equivalent to avoiding substantial amounts of coal and gasoline. In 2021, Blue Raven was acquired by SunPower, further expanding its reach in the solar market.</v>
          </cell>
          <cell r="R1044">
            <v>2014</v>
          </cell>
        </row>
        <row r="1045">
          <cell r="A1045" t="str">
            <v>Genworth</v>
          </cell>
          <cell r="B1045">
            <v>0</v>
          </cell>
          <cell r="C1045">
            <v>3000</v>
          </cell>
          <cell r="D1045" t="str">
            <v>insurance</v>
          </cell>
          <cell r="E1045" t="str">
            <v>http://www.genworth.com</v>
          </cell>
          <cell r="F1045" t="str">
            <v>http://www.linkedin.com/company/genworth-financial_2</v>
          </cell>
          <cell r="G1045" t="str">
            <v>Glen Allen</v>
          </cell>
          <cell r="H1045" t="str">
            <v>Virginia</v>
          </cell>
          <cell r="I1045" t="str">
            <v>life insurance, finance, retirement planning, customer support tools, social responsibility initiatives, financial planning, direct life, health, and medical insurance carriers, risk management, caregiving support, policyholder services, d2c, long-term care insurance, financial services, financial guidance, mortgage insurance solutions, customer experience, technology integration, mortgage insurance, insurance underwriting, financial protection, sustainable business practices, elderly care, aging society, insurance innovation, social impact, insurance products, aging planning, claims processing, annuity product variety, retirement income, customer service, retirement solutions, community support, customer engagement platforms, digital customer service, annuities, trustworthy insurer, policy management, community programs, b2c, caregiver support services, retirement planning tools, care management, long-term care leadership, community investment programs, community investment, aging society focus, insurance, services, long term care, care funding, financial solutions, annuity, medicare, medicaid, caregiving, cost of care, aging resources, carescout, premium increases, value of coverage, aged care, home care agencies, quality care, coverage estimator, healthcare funding, elderly support, financial professionals, claims status tracking, indexed universal life, care services, customer support, claims documentation, homeownership issues, thought leadership, cost of care survey, diversity and inclusion, social responsibility, employee well-being, community involvement, customer portal, investment products, environmental impact, financial education, caregiving resources, aged financial products, enterprise software, enterprises, computer software, information technology &amp; services, b2b</v>
          </cell>
          <cell r="J1045" t="str">
            <v>Amazon CloudFront, Salesforce, Route 53, ExactTarget, Mimecast, Marketo, Microsoft Office 365, Amazon AWS, KISSmetrics, Drupal, Workday, Slack, Mobile Friendly, Workday Recruit, Apache, Wistia, Remote, AI, PowerBI Tiles, TIBCO Spotfire, SQL, Microsoft Excel, Sigma, Tableau, Databricks, Delta Lake, Spark, AWS SDK for JavaScript, AWS Trusted Advisor, AWS Transfer for SFTP, New Relic, Jira, ServiceNow, Connect, TypeScript, React, React Native, Flutter, GraphQL, Snowflake, Telligent, Microsoft Office, Microsoft PowerPoint, Semrush, Screaming Frog, Google Search Console, Google Analytics, Mixpanel, CrazyEgg, Copilot, ChatGPT, Gemini, Claude, Figma, monday CRM, Reddit for business, YouTube, Instagram, TikTok, COBOL, IBM Mainframe, Retail Media by Criteo, Salesforce CRM Analytics, Leadsquared Marketing Automation, Adobe Real-Time CDP, Demandware Analytics, DatoCMS, Git, .NET, AngularJS, HTML5 Maker, CSS, Javascript, SAS Enterprise Guide, Amazon Web Services (AWS), Apple iPhone, Apple MacBook Air, ACL, Cisco Unified Intelligence Center, Palo Alto Networks, Palo Alto Networks Panorama, AWS Analytics, CSC, Axis, Python, Unity Catalog, Pega CRM Suite, Next.js, Oracle Fusion Middleware, Oracle XML DB, Rapid7 InsightVM, TierPoint DRaaS, Tor, Weibo, C#, Microsoft SQL Server Reporting Services, Kubernetes, Pega Case Management, SAS Analytics Pro, R, FlipHTML5, poly, Hornetsecurity Spam and Malware Protection, Angular, .GIS, REST, Vector</v>
          </cell>
          <cell r="K1045">
            <v>7793700000</v>
          </cell>
          <cell r="L1045" t="str">
            <v>Merger / Acquisition</v>
          </cell>
          <cell r="M1045">
            <v>1816200000</v>
          </cell>
          <cell r="N1045">
            <v>43678</v>
          </cell>
          <cell r="O1045">
            <v>6367000000</v>
          </cell>
          <cell r="Q1045" t="str">
            <v>Genworth Financial, Inc. is a Fortune 1000 insurance holding company based in Richmond, Virginia. Founded in 1871, it has grown into an international provider specializing in insurance products that help families manage challenges related to aging, caregiving, retirement, and homeownership. The company operates in the U.S., Australia, and Canada, and reported $7.5 billion in revenue in 2022.
Genworth offers a range of products through its segments, including mortgage insurance, long-term care insurance, and retirement protection solutions. Its long-term care insurance has been a key offering for over 40 years, designed to support individuals as they navigate the costs associated with aging. The company also provides mortgage insurance to facilitate homeownership and has a historical focus on life insurance and annuities. Genworth positions itself as a trusted partner for financial security in aging societies.</v>
          </cell>
          <cell r="R1045">
            <v>2004</v>
          </cell>
        </row>
        <row r="1046">
          <cell r="A1046" t="str">
            <v>Service Express</v>
          </cell>
          <cell r="B1046">
            <v>0</v>
          </cell>
          <cell r="C1046">
            <v>3000</v>
          </cell>
          <cell r="D1046" t="str">
            <v>information technology &amp; services</v>
          </cell>
          <cell r="E1046" t="str">
            <v>http://www.serviceexpress.com</v>
          </cell>
          <cell r="F1046" t="str">
            <v>http://www.linkedin.com/company/service-express-inc</v>
          </cell>
          <cell r="G1046" t="str">
            <v>Grand Rapids</v>
          </cell>
          <cell r="H1046" t="str">
            <v>Michigan</v>
          </cell>
          <cell r="I1046" t="str">
            <v>mainframes, data center hardware, baas, draas, ibm i, hybrid cloud, servers, data center maintenance, os management, consulting, it asset disposition, managed infrastructure services, multivendor maintenance, company culture, storage, itad, os maintenance, thirdparty data center maintenance, datacenter maintenance, datacenter, systems, hiring, cloud services, virtualization, aix, datacenter relocation, backup &amp; recovery, ibm solutions, it managed services, ibm hardware, it services &amp; it consulting, support system monitoring tools, hardware maintenance lifecycle support, services, hardware management, support for legacy hardware maintenance, support system analytics, support system monitoring, hardware support for critical systems, support for legacy data center hardware, data center infrastructure, support ticket management tools, support for legacy data center assets, support for discontinued hardware, information technology and services, support for legacy hardware management, hardware refresh strategies, hardware support management, hardware maintenance for eosl hardware, hardware lifecycle services, support automation solutions, hardware support, legacy hardware support, third-party maintenance, hardware maintenance solutions, support for legacy systems, support for legacy networking hardware, support automation, support ticketing automation, support for legacy storage systems, support ticketing systems, monitoring tools, education, data center solutions, support ticketing platforms, support analytics, hardware installation, support for legacy network equipment, hardware lifecycle extension, manufacturing, installation services, healthcare, support workflow automation, b2b, hardware support for data centers, support system integration, data center services, hardware installation support, hardware inventory management, it support and maintenance, support for legacy data center equipment, customer experience, multi-vendor hardware support, support workflow management, support automation platforms, support services, hardware support lifecycle management, operational efficiency, software support, hardware support lifecycle services, it infrastructure, support system analytics tools, hardware support lifecycle, support automation tools, support for eosl/eol equipment, support system integration platforms, support for end-of-life hardware, hardware lifecycle management, it asset management, support ticket automation, support for oem hardware, support system integration tools, data center support, support for legacy servers, support ticket management, support for aging hardware, support for legacy enterprise hardware, support for legacy hardware lifecycle, hardware lifecycle support, hardware support services, hardware maintenance, data center optimization, hardware maintenance lifecycle, hardware lifecycle solutions, support integration, hardware support for enterprise data centers, support ticketing, support system management, hardware maintenance services, hardware support solutions, hardware maintenance lifecycle management, finance, government, sustainability, hardware lifecycle, support system management tools, support workflow automation tools, computer systems design and related services, hardware support lifecycle solutions, support for legacy infrastructure hardware, support ticketing system integration, hardware lifecycle management solutions, backup and recovery, iaas solutions, infrastructure security, managed public cloud, service delivery, hardware solutions, multivendor server support, ticketing system integration, 24/7 hardware monitoring, automated ticketing, server maintenance, network maintenance, storage maintenance, it budget optimization, end of life (eol) solutions, end of service life (eosl) solutions, capacity planning, equipment warranty tracking, carbon savings calculator, data center monitoring, proactive maintenance, local parts inventory, technical support services, flexible maintenance contracts, custom slas, multi-platform support, expert it consulting, predictive spare parts, account management platform, service completion tracking, equipment performance analysis, it cost savings, continuity management, improved roi, engineer support services, hardware refresh cycles, streamlined data center operations, customer satisfaction, technical analytics, real-time service updates, data-driven maintenance strategies, it infrastructure solutions, distribution, transportation &amp; logistics, cloud computing, enterprise software, enterprises, computer software, information technology &amp; services, mechanical or industrial engineering, health care, health, wellness &amp; fitness, hospital &amp; health care, financial services, environmental services, renewables &amp; environment</v>
          </cell>
          <cell r="J1046" t="str">
            <v>Route 53, VueJS, WP Engine, Drift, OneTrust, Marketo, ServiceNow, Slack, Amazon SES, Salesforce, Remote, Linkedin Marketing Solutions</v>
          </cell>
          <cell r="L1046" t="str">
            <v>Merger / Acquisition</v>
          </cell>
          <cell r="M1046">
            <v>0</v>
          </cell>
          <cell r="N1046">
            <v>45505</v>
          </cell>
          <cell r="O1046">
            <v>300000000</v>
          </cell>
          <cell r="Q1046" t="str">
            <v>Service Express, based in Grand Rapids, Michigan, has been a leader in third-party, post-warranty maintenance for data center infrastructure since its founding in 1993. The company specializes in supporting multivendor servers, storage, and network equipment, catering to over 4,000 mid-to-large organizations worldwide. Their approach, branded as People-Powered Data Center SolutionsÂ®, focuses on delivering exceptional customer experiences and strategic infrastructure support.
The company offers a range of services, including maintenance and support for data center hardware, hardware system solutions, IT asset recovery, and data center relocation services. Service Express emphasizes cost savings, faster response times, and extended equipment life compared to traditional OEM support. They are committed to a culture of diversity, equity, and inclusion, and have received various certifications, including ISO 27001:2022 and SOC 2 compliance. Recent growth initiatives include an investment from Warburg Pincus and the acquisition of Top Gun Technology, enhancing their mission-critical support capabilities.</v>
          </cell>
          <cell r="R1046">
            <v>1993</v>
          </cell>
        </row>
        <row r="1047">
          <cell r="A1047" t="str">
            <v>Cynet Systems</v>
          </cell>
          <cell r="B1047">
            <v>0</v>
          </cell>
          <cell r="C1047">
            <v>3000</v>
          </cell>
          <cell r="D1047" t="str">
            <v>information technology &amp; services</v>
          </cell>
          <cell r="E1047" t="str">
            <v>http://www.cynetsystems.com</v>
          </cell>
          <cell r="F1047" t="str">
            <v>http://www.linkedin.com/company/cynet-systems</v>
          </cell>
          <cell r="G1047" t="str">
            <v>Sterling</v>
          </cell>
          <cell r="H1047" t="str">
            <v>Virginia</v>
          </cell>
          <cell r="I1047" t="str">
            <v>application consulting, healthcare amp life sciences, it staffing, engineering consulting, it consulting, rpo, light industrial staffing, it infrastructure staffing, healthcare life sciences, training, government, clinical staffing, staffing, services, cybersecurity staffing, technology staffing, staffing and recruiting, supplier inclusion, healthcare solutions, temporary help services, government contractors, digital transformation, life sciences recruitment, technology consulting, payroll services, permanent staffing, healthcare it, healthcare it staffing, talent acquisition, talent development programs, candidate screening, life sciences staffing, industry recognition, healthcare professionals, on-site account management, project staffing, client support, healthcare professionals staffing, diversity programs, it solutions, diversity certification, candidate sourcing, specialized technical staffing, staff augmentation, information technology and services, talent sourcing, cloud solutions, project solutions staffing, candidate screening technology, temp-to-perm, recruitment process outsourcing, award-winning company, recruitment services, life sciences consulting, consulting services, diversity and inclusion, project-based staffing, it infrastructure talent, employee engagement, candidate engagement, community outreach, diversity initiatives, project management, client solutions, engineering staffing, workforce analytics, professional services, custom staffing, workforce diversity initiatives, digital staffing, diversity certified staffing, healthcare staffing, technical talent, workforce analytics tools, it infrastructure, north america staffing, engineering consultants, government contracts, employee benefits, workforce solutions, strategic staffing solutions, digital talent acquisition, consulting, it services, onboarding, recruiting, custom solutions, diversity certified, government staffing, engineering solutions, specialized staffing, vendor on premise staffing, staffing solutions, digital transformation staffing, employer branding, labor law compliance, executive search, government solutions, contingent workforce management, b2b, contingent workforce, cybersecurity talent, staffing agency, life sciences talent, government contractor staffing, talent delivery, recruitment, diversity, public sector it staffing, contract staffing, engineering talent sourcing, community programs, life sciences consultants, medical device staffing, public sector solutions, community engagement, human resources, infrastructure staffing, talent management, cloud staffing, professional staffing, workforce management, healthcare, life sciences professionals, talent upskilling programs, it talent sourcing, community engagement programs, public sector staffing, industry awards, supplier diversity, engineering project staffing, public sector talent, cloud infrastructure staffing, project solutions, flexible workforce, corporate social responsibility, employment services, eor payrolling, strategic staffing, administrative staffing, job placement, contingent staffing, quality assurance, talent development, upskilling, data science staffing, diversity hiring, client services, personalized support, community initiatives, job alerts, legal staffing, network consulting, machine learning staffing, customer service staffing, vendor management, business partnerships, job seeker assistance, training programs, contract negotiations, business development, diversity compliance, remote staffing solutions, non-profit, staffing &amp; recruiting, information technology &amp; services, management consulting, cloud computing, enterprise software, enterprises, computer software, productivity, professional training &amp; coaching, health care, health, wellness &amp; fitness, hospital &amp; health care, nonprofit organization management</v>
          </cell>
          <cell r="J1047" t="str">
            <v>Cloudflare DNS, Gmail, Google Apps, JobDiva, Freshdesk, Slack, Remote</v>
          </cell>
          <cell r="O1047">
            <v>75000000</v>
          </cell>
          <cell r="Q1047" t="str">
            <v>Cynet Systems is a staffing and recruiting company based in Sterling, Virginia, specializing in customized workforce solutions across various sectors, including IT, engineering, healthcare, life sciences, government, and corporate environments. Founded in 2010, Cynet has grown to employ over 3,000 professionals and serves more than 300 clients, including over 50 Fortune 500 companies. It is recognized as the largest diversity staffing company in the Washington DC area and the largest privately owned Minority Business Enterprise.
Cynet offers a range of staffing solutions, including temporary staffing, contract placements, and managed service provider services. The company emphasizes personalized support for both clients and candidates, focusing on building long-term relationships and creating value. Cynet has received numerous awards for its growth and commitment to diversity, including recognition from USPAACC and Virginia's Fantastic 50. The leadership team, including Parik and CFO Chris DiLiberto, drives the company's mission to "Hire Smarter, Grow Faster."</v>
          </cell>
          <cell r="R1047">
            <v>2010</v>
          </cell>
        </row>
        <row r="1048">
          <cell r="A1048" t="str">
            <v>Cablevision</v>
          </cell>
          <cell r="B1048">
            <v>0</v>
          </cell>
          <cell r="C1048">
            <v>3200</v>
          </cell>
          <cell r="D1048" t="str">
            <v>telecommunications</v>
          </cell>
          <cell r="F1048" t="str">
            <v>http://www.linkedin.com/company/cablevision</v>
          </cell>
          <cell r="G1048" t="str">
            <v>Bethpage</v>
          </cell>
          <cell r="H1048" t="str">
            <v>New York</v>
          </cell>
          <cell r="I1048" t="str">
            <v>home services, internet service providers, local services, professional services, television service providers</v>
          </cell>
          <cell r="P1048">
            <v>7</v>
          </cell>
          <cell r="Q1048" t="str">
            <v>Cablevision Systems Corporation was a prominent U.S. cable television provider founded in 1973 by Charles F. Dolan. Initially starting with 50 miles of cable, it expanded to serve millions of subscribers, primarily in the New York metropolitan area and other regions. By 1980, Cablevision had grown to 155,000 customers and continued to expand its services across various states, including New Jersey, Massachusetts, and Illinois.
The company offered a wide range of services, including cable television with basic and premium channels, high-speed internet through Optimum Online, and telephony services for businesses via Lightpath. Cablevision also owned significant programming assets, including Madison Square Garden and various entertainment channels. In 2016, Cablevision was acquired by Altice NV, which rebranded its services as Optimum, further enhancing its internet and telecom offerings. The company had a strong presence in multiple markets, reaching approximately 4.2 million basic subscribers and passing 7.2 million homes by the mid-1990s.</v>
          </cell>
          <cell r="R1048">
            <v>1973</v>
          </cell>
        </row>
        <row r="1049">
          <cell r="A1049" t="str">
            <v>Sequel Youth and Family Services</v>
          </cell>
          <cell r="B1049">
            <v>0</v>
          </cell>
          <cell r="C1049">
            <v>3300</v>
          </cell>
          <cell r="D1049" t="str">
            <v>individual &amp; family services</v>
          </cell>
          <cell r="E1049" t="str">
            <v>http://www.sequelyouthservices.com</v>
          </cell>
          <cell r="F1049" t="str">
            <v>http://www.linkedin.com/company/sequel-youth-&amp;-family-services</v>
          </cell>
          <cell r="G1049" t="str">
            <v>Addison</v>
          </cell>
          <cell r="H1049" t="str">
            <v>Texas</v>
          </cell>
          <cell r="I1049" t="str">
            <v>mental health, communitybased services, therapeutic group homes, psychiatric residential treatment, staffsecured residential treatment, neurodevelopmental programs, outpatient therapy, privatepay residential, conduct disorder, applied behavior analysis, behavioral health, autism spectrum disorder, hospitality, behavioral intervention, community outreach, risk management, other individual and family services, positive change, community safety, youth services, educational support, b2c, safety tips, risk assessment, youth development, support services, customer service, education programs, mental health support, family services, services, education, community programs, mental health services, family counseling, preventive care, youth support, healthcare and social assistance, family support, safety, tips, hospital &amp; health care, leisure, travel &amp; tourism</v>
          </cell>
          <cell r="J1049" t="str">
            <v>Outlook, Zendesk, WP Engine, Slack</v>
          </cell>
          <cell r="O1049">
            <v>253900000</v>
          </cell>
          <cell r="Q1049" t="str">
            <v>Sequel Youth and Family Services is a private for-profit company based in Huntsville, Alabama. Founded in 1999, it develops and operates behavioral healthcare programs and facilities for children, adolescents, and adults facing various mental health challenges across the United States. The company has expanded through acquisitions and has managed numerous facilities, focusing on providing a continuum of care for troubled youth and individuals with mental health issues.
Sequel offers a range of services, including residential treatment centers, therapeutic group homes, and community-based programs. Their therapeutic offerings encompass individual and group psychotherapy, Cognitive Behavioral Therapy, and crisis intervention, among others. The company serves clients through contracts with state agencies and private-pay arrangements, aiming to support those in need of mental health care and foster children. Programs are available in multiple states, including Alabama, Iowa, and Utah.</v>
          </cell>
          <cell r="R1049">
            <v>1999</v>
          </cell>
        </row>
        <row r="1050">
          <cell r="A1050" t="str">
            <v>PMSP</v>
          </cell>
          <cell r="B1050">
            <v>0</v>
          </cell>
          <cell r="C1050">
            <v>7600</v>
          </cell>
          <cell r="D1050" t="str">
            <v>management consulting</v>
          </cell>
          <cell r="E1050" t="str">
            <v>http://www.pmsp-me.com</v>
          </cell>
          <cell r="F1050" t="str">
            <v>http://www.linkedin.com/company/pmsp</v>
          </cell>
          <cell r="G1050" t="str">
            <v>New York</v>
          </cell>
          <cell r="H1050" t="str">
            <v>New York</v>
          </cell>
          <cell r="I1050" t="str">
            <v>business consulting &amp; services, services, management consulting</v>
          </cell>
          <cell r="J1050" t="str">
            <v>Cloudflare DNS, CloudFlare Hosting, Bootstrap Framework, Google Font API, Mobile Friendly, Histats, Remote</v>
          </cell>
          <cell r="Q1050" t="str">
            <v>PMSP (PM Solution Pro) is a consulting, product, and training service provider based in Heliopolis, Cairo, Egypt. Established in 2007, the company specializes in project and business management support, offering professional consulting and training services. Their focus is on helping clients achieve organizational and personal goals through effective change and risk management.
PMSP provides a range of services, including training on management tools and principles, as well as tailored resources and solutions. They emphasize risk-based decision-making and utilize unique methods to meet client needs. The company has established partnerships with organizations like Deltek, Corel, and PECB, which enhance their service offerings. In 2019, they launched a sister brand, KATHAKO, to further expand their capabilities.
PMSP's mission is to support clients by providing expert advice and training, utilizing best management practices to meet project and business objectives. Their philosophy centers on client success, aiming to improve productivity and outcomes for a diverse range of global clients.</v>
          </cell>
        </row>
        <row r="1051">
          <cell r="A1051" t="str">
            <v>HelpSystems</v>
          </cell>
          <cell r="B1051">
            <v>0</v>
          </cell>
          <cell r="C1051">
            <v>3000</v>
          </cell>
          <cell r="D1051" t="str">
            <v>information technology &amp; services</v>
          </cell>
          <cell r="E1051" t="str">
            <v>http://www.helpsystems.com</v>
          </cell>
          <cell r="F1051" t="str">
            <v>http://www.linkedin.com/company/helpsystems-llc</v>
          </cell>
          <cell r="G1051" t="str">
            <v>Eden Prairie</v>
          </cell>
          <cell r="H1051" t="str">
            <v>Minnesota</v>
          </cell>
          <cell r="I1051" t="str">
            <v>robotic process automation, document forms management, managed file transfer, workload automation amp job scheduling, compliance amp audit reporting, cybersecurity, penetration testing, it infrastructure monitoring, document amp forms management, business intelligence, business process automation, data access, secure file transfer, compliance audit reporting, workload automation job scheduling, identity &amp; access management, high availability, security, network monitoring mapping, enterprise job scheduling, data management, workload automation, network monitoring amp mapping, software development, computer &amp; network security, information technology &amp; services, analytics</v>
          </cell>
          <cell r="J1051" t="str">
            <v>CloudFlare CDN, Route 53, CloudFlare Hosting, Automation Anywhere, Uipath, Alteryx</v>
          </cell>
          <cell r="K1051">
            <v>26000000</v>
          </cell>
          <cell r="L1051" t="str">
            <v>Private Equity</v>
          </cell>
          <cell r="M1051">
            <v>0</v>
          </cell>
          <cell r="N1051">
            <v>44228</v>
          </cell>
          <cell r="O1051">
            <v>188000000</v>
          </cell>
          <cell r="Q1051" t="str">
            <v>HelpSystems, founded in 1982 by Richard Jacobson, specializes in IT management solutions. The company has a strong focus on systems management, security, business process automation, network monitoring, and business intelligence. It has expanded significantly through acquisitions, including notable companies like Network Automation, Halcyon Software, and GlobalSCAPE. In 2022, HelpSystems rebranded to Fortra, emphasizing its commitment to cybersecurity while maintaining a diverse IT portfolio.
The company offers a range of software solutions designed to meet enterprise needs. This includes tools for network monitoring, cybersecurity, business process automation, and data management. HelpSystems operates from 14-15 offices worldwide and aims to retain a startup culture despite its growth. Its products are widely adopted across various industries, making it a trusted resource for clients seeking effective IT management and security solutions.</v>
          </cell>
          <cell r="R1051">
            <v>1982</v>
          </cell>
        </row>
        <row r="1052">
          <cell r="A1052" t="str">
            <v>Outlier AI</v>
          </cell>
          <cell r="B1052">
            <v>0</v>
          </cell>
          <cell r="C1052">
            <v>4700</v>
          </cell>
          <cell r="D1052" t="str">
            <v>information technology &amp; services</v>
          </cell>
          <cell r="F1052" t="str">
            <v>http://www.linkedin.com/company/outlier-ai</v>
          </cell>
          <cell r="G1052" t="str">
            <v>Oakland</v>
          </cell>
          <cell r="H1052" t="str">
            <v>California</v>
          </cell>
          <cell r="I1052" t="str">
            <v>automated business analysis, analytics, predictive analytics, augmented analytics, bi, customer experience, artificial intelligence, customer segmentation, business intelligence, data analytics, ai, information technology, software development, information technology &amp; services, enterprise software, enterprises, computer software, b2b</v>
          </cell>
          <cell r="K1052">
            <v>30500000</v>
          </cell>
          <cell r="L1052" t="str">
            <v>Series B</v>
          </cell>
          <cell r="M1052">
            <v>22100000</v>
          </cell>
          <cell r="N1052">
            <v>43852</v>
          </cell>
          <cell r="Q1052" t="str">
            <v>Outlier AI is a platform operated by Scale AI that connects subject matter experts with leading AI companies to provide human feedback for training generative AI models, particularly in language learning. Founded in 2015 by Sean Byrnes in Oakland, California, Outlier initially focused on automated business analysis but shifted its focus in 2023 to AI model training after being acquired by Scale AI.
The platform offers a remote freelance environment where experts can engage in tasks that match their skills in areas such as coding, math, languages, and data science. Contributors can write prompts, edit AI responses, and provide feedback to enhance model accuracy. Outlier AI supports flexible scheduling, competitive pay, and provides access to advanced AI models. With operations in over 50 countries, the platform has onboarded over 700,000 PhD and master's students and has completed millions of tasks, contributing significantly to the AI training landscape.</v>
          </cell>
          <cell r="R1052">
            <v>2015</v>
          </cell>
        </row>
        <row r="1053">
          <cell r="A1053" t="str">
            <v>Noor Staffing Group</v>
          </cell>
          <cell r="B1053">
            <v>0</v>
          </cell>
          <cell r="C1053">
            <v>4300</v>
          </cell>
          <cell r="D1053" t="str">
            <v>staffing &amp; recruiting</v>
          </cell>
          <cell r="E1053" t="str">
            <v>http://www.noorstaffing.com</v>
          </cell>
          <cell r="F1053" t="str">
            <v>http://www.linkedin.com/company/noorstaffinggroup</v>
          </cell>
          <cell r="G1053" t="str">
            <v>New York</v>
          </cell>
          <cell r="H1053" t="str">
            <v>New York</v>
          </cell>
          <cell r="I1053" t="str">
            <v>staffing, consulting, workforce solutions, recruiting, direct hire placement, employment services, payroll services, temporary staffing, background check services, executive search, medical staffing solutions provider, recruitment, healthcare staffing for imaging centers, healthcare staffing solutions, healthcare staffing network, contingent staffing, contingent healthcare workforce, talent acquisition, human resources, healthcare staffing agency, staffing and placement services, healthcare staffing for corporate clients, staffing and recruitment agency, elite staffing services, staffing network, healthcare staffing for high-profile firms, professional staffing, healthcare staffing for emergency rooms, healthcare staffing for clinics, financial services, staffing and workforce management, staffing solutions, government, medical staffing companies, professional services, healthcare staffing and recruitment, healthcare staffing providers, staffing and employment services, contract staffing, elite firms, travel nursing, healthcare staffing for specialty clinics, medical staffing solutions, staffing and talent solutions, nationwide staffing, healthcare staffing for local agencies, staffing and employment agency, medical personnel, professional staffing services, staffing and workforce solutions, staffing and talent management, healthcare workforce, healthcare staffing industry, staffing and recruitment support, medical staffing, healthcare staffing for surgical centers, government healthcare staffing, staffing support, healthcare staffing for diagnostic centers, specialized healthcare staffing, staffing company, b2b, government agencies, medical staffing agency, healthcare staffing for long-term care, staffing and talent acquisition services, light industrial staffing, contingent workforce, healthcare staffing for outpatient facilities, healthcare staffing support services, healthcare professionals, specialized medical staffing, medical staffing for hospitals, staffing and talent acquisition, staffing and recruiting, healthcare staffing firms, talent solutions, legal services, customer service, permanent staffing, light industrial positions, temporary help services, staffing support services, fortune 500 staffing, healthcare staffing for outpatient clinics, staffing and recruitment solutions, healthcare staffing for federal agencies, healthcare recruitment, staffing management, professional staffing for healthcare, healthcare staffing for government agencies, fortune 500 companies, contingent staff, healthcare staffing companies, healthcare staffing, permanent placement, healthcare staffing for private practices, healthcare staffing for top-tier hospitals, light industrial staffing solutions, staffing agency, healthcare staffing for state agencies, staffing provider, government staffing, staffing services, healthcare staffing for rehabilitation centers, compliance, healthcare staffing for intensive care units, travel nurse staffing, medical staffing support, services, staffing firm, healthcare staffing services, staffing industry, employment agency, full-time positions, career advancement, hospitality staffing, job placements, office support staffing, data entry, management roles, executive staffing, locum tenens, administrative support, remote staffing, it staffing, marketing staffing, graphic design staffing, web development staffing, candidate screening, staff augmentation, job seeker resources, client relationship management, customized staffing solutions, background checks, competency evaluations, diversity hiring, quick onboarding process, robust candidate database, national recruitment, industry-leading professionals, employee engagement, training and orientation, job matching, performance feedback, labor force development, skills assessment, recruitment strategies, market intelligence, career consulting, healthcare, staffing &amp; recruiting, professional training &amp; coaching, health care, health, wellness &amp; fitness, hospital &amp; health care</v>
          </cell>
          <cell r="J1053" t="str">
            <v>Rackspace MailGun, Gmail, Google Apps, Microsoft Office 365, Zendesk, Google Cloud Hosting, Sendgrid, Slack, Google Tag Manager, Gravity Forms, Crelate, Nginx, Mobile Friendly, WordPress.org, Remote, AI</v>
          </cell>
          <cell r="O1053">
            <v>83700000</v>
          </cell>
          <cell r="Q1053" t="str">
            <v>Noor Staffing Group, LLC (NSG) is a minority-owned recruiting and staffing firm based in New York City, established in 2003. The company specializes in temporary, contract, direct hire, and locum placements across the United States. NSG operates as part of Noor Inc., which encompasses various staffing and recruiting brands. With a presence in 40 states and a team of around 200 corporate staff, including 100 internal recruiters, NSG supports thousands of active contingent workers.
The firm offers a range of staffing solutions, including payroll transfer, short- and long-term placements, and comprehensive recruiting services. NSG serves multiple industries, such as healthcare, hospitality, professional services, and light industrial sectors. It connects healthcare professionals with facilities nationwide, ensuring quick placement for clinician positions. NSG emphasizes rigorous processes for staffing excellence, focusing on teamwork, accountability, and innovation to meet the needs of its diverse clientele, which includes Fortune 500 companies and various government agencies.</v>
          </cell>
          <cell r="R1053">
            <v>2005</v>
          </cell>
        </row>
        <row r="1054">
          <cell r="A1054" t="str">
            <v>FlexiSpot</v>
          </cell>
          <cell r="B1054">
            <v>0</v>
          </cell>
          <cell r="C1054">
            <v>4200</v>
          </cell>
          <cell r="D1054" t="str">
            <v>furniture</v>
          </cell>
          <cell r="E1054" t="str">
            <v>http://www.flexispot.com</v>
          </cell>
          <cell r="F1054" t="str">
            <v>http://www.linkedin.com/company/flexispot</v>
          </cell>
          <cell r="G1054" t="str">
            <v>Irvine</v>
          </cell>
          <cell r="H1054" t="str">
            <v>California</v>
          </cell>
          <cell r="I1054" t="str">
            <v>standing desk mats, pods, recliner chair, under desk bikes, monitor arm, standing desk, deskriser, desk bike, ergonomic chair, furniture &amp; home furnishings manufacturing, ergonomic furniture, home improvement, b2c, office accessories, wood kitchen cabinet and countertop manufacturing, recliners and sofas, d2c, bluetooth vibration plate, retail, japanese joinery bed, power lift recliner, ergonomic office furniture, home office furniture, labor day deals, standing desks, office chairs, e-commerce, home workspace, furniture manufacturing, office productivity, height adjustable desks, b2b, auto incline treadmill, smart furniture, smart home solutions, home furnishings, health and comfort, office upgrade, double layer washable rugs, distribution, consumer products &amp; retail, home decor, consumer internet, consumers, internet, information technology &amp; services</v>
          </cell>
          <cell r="J1054" t="str">
            <v>Akamai DNS, Mailchimp Mandrill, Microsoft Office 365, Zendesk, Bluekai, Taboola Newsroom, Stripe, VueJS, CloudFlare, Affirm, UPS, Slack, Curebit, MouseFlow, Sizmek (MediaMind), DoubleClick Conversion, Yahoo Ad Manager Plus, Kaltura, Bing Ads, Google AdWords Conversion, Yotpo, LiveRamp, Trustpilot, YouTube, Facebook Widget, Facebook Login (Connect), Google Dynamic Remarketing, DoubleClick, Taboola, Hotjar, LiveChat, Bootstrap Framework, Google Maps, Facebook Custom Audiences, Criteo, SOASTA, Content.ad, Google Plus, Mobile Friendly, Google Tag Manager, Yahoo Analytics</v>
          </cell>
          <cell r="O1054">
            <v>16000000</v>
          </cell>
          <cell r="Q1054" t="str">
            <v>FlexiSpot is a global manufacturer of ergonomic furniture and adjustable solutions aimed at improving health, productivity, and flexibility in both work and home environments. Based in Livermore, California, the company has grown from its origins as a spin-off of Loctek into a prominent player in the ergonomic furniture industry, serving over 10 million customers worldwide.
The company offers a wide range of products, including standing desks, height-adjustable workstations, ergonomic office chairs, and standing desk converters. FlexiSpot also provides office accessories, exercise equipment, and home wellness products like recliners and intelligent bidet toilet seats. Their focus on innovation and customer feedback drives ongoing research and development, ensuring their products meet the needs of health-conscious consumers and businesses looking to enhance their workspaces. FlexiSpot is committed to promoting wellness and adaptability in modern lifestyles.</v>
          </cell>
          <cell r="R1054">
            <v>2015</v>
          </cell>
        </row>
        <row r="1055">
          <cell r="A1055" t="str">
            <v>Colonial Life</v>
          </cell>
          <cell r="B1055">
            <v>0</v>
          </cell>
          <cell r="C1055">
            <v>8400</v>
          </cell>
          <cell r="D1055" t="str">
            <v>insurance</v>
          </cell>
          <cell r="E1055" t="str">
            <v>http://www.coloniallife.com</v>
          </cell>
          <cell r="F1055" t="str">
            <v>http://www.linkedin.com/company/colonial-life</v>
          </cell>
          <cell r="G1055" t="str">
            <v>Columbia</v>
          </cell>
          <cell r="H1055" t="str">
            <v>South Carolina</v>
          </cell>
          <cell r="I1055" t="str">
            <v>personal insurance products, benefits communication &amp; education, enrollment services, insurance, benefits enrollment support, insurance products, critical illness insurance, benefits platform customization, benefits customization, benefits communication strategies, accident insurance, employee benefits portal, insurance distribution, benefits digital solutions, workforce benefits, benefits technology solutions, accident coverage, enrollment technology, life insurance, benefits administration tools, benefits management, benefits education webinars, benefits platform technology, benefits enrollment, voluntary benefits, supplemental insurance, benefits education, financial risk management, benefits claims automation, voluntary benefits for public sector, public sector benefits, critical illness benefits, life protection, employee benefits, disability coverage, voluntary insurance, claims management, worksite marketing, b2b, benefits solutions, benefits digital enrollment, voluntary benefits provider, benefits marketing, customer service, employee benefits marketing, worksite benefits, digital enrollment platforms, benefits for civil servants, employee benefits for government, digital enrollment, benefits customer service, disability insurance, benefits platform, employee financial security, hospital indemnity, benefits for public sector, benefits communication tools, reinsurance carriers, insurance innovation, benefits claims processing, benefits communication, benefits for employees, benefits marketing strategies, payroll deduction benefits, services, hospital stay coverage, cancer insurance, government, benefits customer experience, benefits claims support, employee protection, benefits technology, cancer coverage, worksite benefits marketing, benefits innovation, benefits enrollment technology, consulting, financial services, benefits administration, benefits services, benefits claims management, claims processing systems, benefits for employers, benefits education materials, employee benefits program, supplemental benefits, benefits platform development, employer partnerships, claims processing, employee benefits platform, employee benefits digital tools, benefits education resources, benefits administration software, benefits technology innovation, benefits technology platform, benefits management systems, benefits education programs, benefits platform integration, benefits provider, employee wellness support, worksite marketing benefits, dental insurance, vision insurance, financial protection, claims process, online claims, hr technology, employee support, enrollment options, digital benefits administration, retaining skilled workers, benefits portal, personalized education, custom resources, insurance agents, independent sales agents, employee benefits package, workplace wellness, benefits counseling, comprehensive benefits, preventive measures, financial security, workers compensation, claims tracking, remote enrollment, onboarding process, employee assistance, insurance underwriting, agent training, marketplaces for insurance, community outreach, business growth, employee retention, user-friendly portal, health screening benefits, employee satisfaction, product offerings, healthcare, distribution, health care, health, wellness &amp; fitness, hospital &amp; health care</v>
          </cell>
          <cell r="J1055" t="str">
            <v>Route 53, Microsoft Office 365, Outlook, Amazon AWS, Bluekai, OneTrust, The Trade Desk, Salesforce Service Cloud, Salesforce, Slack, Marketo, Salesforce Live Agent, Hubspot, Microsoft Azure, ASP.NET, Ruxit, Nginx, Mobile Friendly, Google Tag Manager, Microsoft-IIS, Silverpop, Vimeo, Google Analytics Ecommerce Tracking, Salesforce CRM Analytics, LinkedIn Ads, Microsoft Excel, Google AdWords Conversion, Microsoft PowerPoint, .NET, Aryson MySQL to MSSQL Converter, Splunk, AWS Trusted Advisor, IBM Mainframe, Workday, Tableau, ServiceNow, OneTrust Tech Risk &amp; Compliance, Zoomdata, UKG</v>
          </cell>
          <cell r="O1055">
            <v>1949400000</v>
          </cell>
          <cell r="Q1055" t="str">
            <v>Colonial Life is a prominent provider of voluntary supplemental insurance benefits in the U.S., established in 1937 and based in Columbia, South Carolina. As a part of Unum Group, it focuses on employee-centered coverage, serving over 90,000 businesses and organizations across 49 states, the District of Columbia, and Puerto Rico. The company covers more than 3.7 million workers and their families, with a strong financial foundation reflected in its "A" (Strong) rating from AM Best.
Colonial Life specializes in a range of voluntary benefits, including accident insurance, cancer insurance, critical illness insurance, dental insurance, disability insurance, hospital confinement indemnity insurance, and life insurance. Its policies are designed to be portable, allowing employees to transfer them if they change jobs. The company also offers flexible enrollment solutions and tailored services to meet the needs of businesses, supported by a network of independent sales agents and brokers.</v>
          </cell>
          <cell r="R1055">
            <v>1939</v>
          </cell>
        </row>
        <row r="1056">
          <cell r="A1056" t="str">
            <v>La Petite Academy</v>
          </cell>
          <cell r="B1056">
            <v>0</v>
          </cell>
          <cell r="C1056">
            <v>8000</v>
          </cell>
          <cell r="D1056" t="str">
            <v>individual &amp; family services</v>
          </cell>
          <cell r="E1056" t="str">
            <v>http://www.lapetite.com</v>
          </cell>
          <cell r="F1056" t="str">
            <v>http://www.linkedin.com/company/la-petite-academy</v>
          </cell>
          <cell r="G1056" t="str">
            <v>Chicago</v>
          </cell>
          <cell r="H1056" t="str">
            <v>Illinois</v>
          </cell>
          <cell r="I1056" t="str">
            <v>toddler care, private k, summer camp, prek, dropin care, infant care, before after school, junior k, early childhood education, preschool, child day care services, childcare workforce training, childcare quality, b2c, childcare safety, family communication app, personalized lesson plans, social-emotional learning, early education programs, early learning standards, childcare community outreach programs, childcare &amp; early childhood education, child development resources, early childhood stem, child care network, childcare safety measures, childcare innovation, child development support, childcare safety policies and procedures, d2c, child development, childcare training, childcare safety technology, family engagement tools, childcare standards, childcare accreditation, childcare management, childcare community engagement tools, child development support tools, childcare community outreach, childcare safety policies, stem education, childcare programs, learning management system, childcare community support, personalized learning, early education, early education innovation, child assessment systems, active exploration, educator professional development, childcare community, childcare workforce development programs, childcare training programs, childcare support services, school readiness, childcare safety standards, child safety measures, childcare for working families, childcare community programs, social-emotional development, child behavior management, child safety, childcare industry leader, child safety protocols, childcare accreditation standards, childcare safety management, child development tracking systems, child-centered curriculum, childcare industry, childcare quality assurance, childcare services, childcare safety protocols, stem in early childhood, childcare technology, educator support, learning programs, childcare quality improvement initiatives, child assessment tools, child development assessment tools, teacher training, family communication, education, childcare quality standards compliance, learning pathway, child growth milestones, family engagement, positive behavior support, elementary and secondary schools, childcare, services, child learning experiences, childcare quality standards, childcare support, daycare, childcare innovation tools, preschool programs, community engagement, childcare provider, childcare management software, childcare innovation strategies, early childhood education technology, childcare excellence, curriculum development, childcare quality improvement, early childhood curriculum, childcare workforce training programs, educational care, childcare workforce, educational environment, stem curriculum, childcare quality assurance systems, teacher training programs, childcare environment, child development milestones tracking, early childhood curriculum design, child development assessment, daycare services, childcare workforce development, childcare network, child daycare, early learning, toddler education, preschool curriculum, junior kindergarten, private kindergarten, enrollment services, part-time daycare, before and after school care, early preschool, health and safety, educator training, innovative learning environment, military family support, community involvement, tuition assistance, diversity and inclusion, school tours, mypath app, individualized learning, academic skills, social skills, teacher development, curriculum implementation, teacher mentorship, research-based curriculum, field trips, parent engagement, family resources, school activities, health education, fitness programs, holiday camps, educational milestones, drop-in care, creative learning, hands-on activities, individual &amp; family services, health &amp; safety, child care &amp; day care, local services, preschools</v>
          </cell>
          <cell r="J1056" t="str">
            <v>Outlook, Microsoft Office 365, Microsoft Azure Hosting, TubeMogul, Slack, Google Tag Manager, reCAPTCHA, Ruxit, Mobile Friendly, Google Maps (Paid Users), Hiconversion, Google Maps, Google Font API, Google Maps (Non Paid Users)</v>
          </cell>
          <cell r="O1056">
            <v>244000</v>
          </cell>
          <cell r="P1056">
            <v>175</v>
          </cell>
          <cell r="Q1056" t="str">
            <v>La Petite Academy is one of the largest educational daycare companies in the United States, with over 450 licensed schools. Founded in 1968 and headquartered in Novi, Michigan, it is part of the Learning Care Group, a major provider of early childhood education and care.
The academy offers a range of services for children aged six weeks to 12 years, including infant care, toddler programs, preschool education, and before- and after-school care. La Petite Academy emphasizes a child-centered approach, focusing on cognitive, social, emotional, and physical development through play and interaction. Its proprietary School Readiness Pathway prepares children for a smooth transition to elementary school, incorporating STEM education and social-emotional learning into the curriculum.
Each La Petite Academy school features open concept designs that foster a nurturing and collaborative environment. The company is committed to high standards of safety and care, tailoring its programs to meet the needs of local families and communities.</v>
          </cell>
          <cell r="R1056">
            <v>1968</v>
          </cell>
        </row>
        <row r="1057">
          <cell r="A1057" t="str">
            <v>PeopleReady</v>
          </cell>
          <cell r="B1057">
            <v>0</v>
          </cell>
          <cell r="C1057">
            <v>8200</v>
          </cell>
          <cell r="D1057" t="str">
            <v>staffing &amp; recruiting</v>
          </cell>
          <cell r="E1057" t="str">
            <v>http://www.peopleready.com</v>
          </cell>
          <cell r="F1057" t="str">
            <v>http://www.linkedin.com/company/peopleready</v>
          </cell>
          <cell r="G1057" t="str">
            <v>Tacoma</v>
          </cell>
          <cell r="H1057" t="str">
            <v>Washington</v>
          </cell>
          <cell r="I1057" t="str">
            <v>background checks, temptohire, training &amp; development, everified workers, workforce solutions, temp employment, consulting, ondemand employment, safety training, temporary employment, industrial staffing, disaster relief workers, disaster restoration staffing, staffing data, manufacturing temp workers, logistics staffing, labor management, real-time staffing, workforce optimization, employment services, solar installation, logistics temp staffing, international staffing, warehouse temp staffing, warehouse logistics staffing, mobile staffing app, workforce planning, staffing platform, logistics distribution workers, retail distribution staffing, workforce management, energy industry staffing, staffing innovation, flexible workforce, staffing logistics, staffing network, labor market, energy, logistics, labor solutions, staffing industry, staffing automation, industrial labor platform, distribution, logistics supply chain staffing, industrial project staffing, on-demand labor, staffing agency, temp workers, staffing app, staffing industry recognition, construction, auto industry staffing, hospitality event workers, staffing management software, staffing solutions, labor analytics, skilled trades staffing, hospitality staffing, retail seasonal staffing, marine industry staffing, industrial automation staffing, workforce flexibility, labor marketplace, risk management, manufacturing, staffing industry technology, waste management staffing, hospitality temp staffing, staffing scalability, renewable energy, customer service, national staffing, services, on-demand workforce, jobstack platform, hospitality event staffing, disaster recovery staffing, recycling plant workers, temporary help services, staffing services, staffing analytics, staffing platform integration, digital staffing, construction temp workers, retail temp jobs, staffing efficiency, skilled trades, b2b, waste recycling workers, employee scheduling, staffing solutions platform, industrial, retail, local staffing, staffing industry leader, innovation, staffing industry awards, hospitality, skilled workers, workforce deployment, skilled trades platform, workforce flexibility tools, staffing support, compliance, staffing industry trends, energy sector temp workers, workforce connectivity, retail staffing, construction project staffing, staffing operations, employment agency, workforce agility, marine vessel workers, staffing technology, staffing industry growth, temporary staffing, construction staffing, temporary workers, jobstack app, reliable labor, seasonal staffing, flexible jobs, manufacturing staffing, event staffing, hotel staffing, food service staffing, general labor, risk protection, next-day pay, w-2 workers, associate resource center, staff recruitment, job opportunities, corporate staffing, staffing resources, employee training, customer support, rapid deployment, access to jobs, job seekers, business growth, work schedule flexibility, recruitment outsourcing, temporary associates, qualified workers, staff retention, career development, employee success stories, job placement, job market trends, job application process, staffing expertise, client partnerships, mechanical or industrial engineering, clean energy &amp; technology, environmental services, renewables &amp; environment, staffing &amp; recruiting, leisure, travel &amp; tourism, employment agencies, professional services</v>
          </cell>
          <cell r="J1057" t="str">
            <v>Amazon CloudFront, Route 53, Outlook, Pardot, Zendesk, Amazon AWS, accessiBe, Atlassian Cloud, The Trade Desk, Slack, Active Campaign, WordPress.org, LiveRamp, DoubleClick Conversion, Bing Ads, Nginx, Google Dynamic Remarketing, Google Maps (Non Paid Users), JQuery 1.11.1, Facebook Widget, Google Maps, Vimeo, Facebook Login (Connect), ShareThis, Linkedin Marketing Solutions, Google Font API, SteelHouse, Apache, Google Plus, DoubleClick, Google Tag Manager, Google Analytics, Bootstrap Framework, Mobile Friendly</v>
          </cell>
          <cell r="O1057">
            <v>868549000</v>
          </cell>
          <cell r="P1057">
            <v>47</v>
          </cell>
          <cell r="Q1057" t="str">
            <v>PeopleReady is a prominent staffing company, part of TrueBlue, Inc., that specializes in on-demand labor and skilled trades staffing across North America. Founded in 1989 in Kent, Washington, it has expanded to over 600 branches throughout the U.S., Puerto Rico, and Canada. The company connects businesses with quality workforce solutions, dispatching between 226,000 and 300,000 temporary associates annually to serve a wide range of industries.
PeopleReady offers temporary staffing and skilled trades placement in sectors such as construction, manufacturing, logistics, retail, hospitality, and security. The company emphasizes rapid dispatch and compliance, providing scalable staffing solutions from single hires to large teams. A key tool in their operations is the JobStack app, which facilitates efficient matching of workers with job opportunities. With around 2,000 employees and annual revenue of approximately $837.3 million, PeopleReady is recognized as one of America's Best Temporary Staffing Firms in 2023.</v>
          </cell>
          <cell r="R1057">
            <v>1989</v>
          </cell>
        </row>
        <row r="1058">
          <cell r="A1058" t="str">
            <v>VIAVI Solutions</v>
          </cell>
          <cell r="B1058">
            <v>0</v>
          </cell>
          <cell r="C1058">
            <v>3600</v>
          </cell>
          <cell r="D1058" t="str">
            <v>telecommunications</v>
          </cell>
          <cell r="E1058" t="str">
            <v>http://www.viavisolutions.com</v>
          </cell>
          <cell r="F1058" t="str">
            <v>http://www.linkedin.com/company/viavi-solutions</v>
          </cell>
          <cell r="G1058" t="str">
            <v>Chandler</v>
          </cell>
          <cell r="H1058" t="str">
            <v>Arizona</v>
          </cell>
          <cell r="I1058" t="str">
            <v>software &amp; hardware platforms &amp; instruments for physical, virtual &amp; hybrid networks &amp; anticounterfeiting solutions for currency authentication, anticounterfeiting solutions for currency authentication, virtual &amp; hybrid networks, mobile, information technology, semiconductors, technology, fiber optic testing, fiber monitoring, network monitoring, data center testing, network performance monitoring, fiber certification, optical components testing, optical coatings for automotive, optical coatings for security and authentication, fiber characterization, fiber optic sensors, fiber optic certification, cloud testing, test automation, optical coatings for medical devices, service assurance platforms, railway and public safety testing, aerospace testing, optical coatings for military applications, protocol emulation, jammers and exercisers, fiber light sources, protocol analyzers, anti-counterfeiting solutions, anti-counterfeiting optical solutions, data center solutions, fiber fault detection in telecom, test and measurement equipment, optical sensing, otdr testing equipment, aerospace and defense testing, optical technologies, innovation, fiber network monitoring, services, 3d sensing applications, protocol analysis, optical manufacturing, network assurance, network deployment, otdr equipment, 5g network assurance, optical spectrum analyzers, fiber sensing for environmental monitoring, 3d sensing systems, mission-critical communications, consumer electronics, fiber construction testing, fiber sensing devices, transportation, otdr testing, b2b, optical filters and pigments, network security solutions, security validation tools, network test and measurement, fiber sensing, aiops for networks, enterprise network testing, high-speed protocol analysis, anti-counterfeiting technologies, fiber fault locators, security &amp; anti-counterfeiting, fiber sensing technologies, optical coatings for security, service assurance, optical manufacturing testing, 5g testing, high-speed network testers, government, optical coatings for currency security, fiber fault detection, fiber sensing for oil and gas, high-speed protocol testing, optical manufacturing testers, optical spectrum analysis for security, remote fiber monitoring, optical manufacturing test, fiber testing, fiber inspection, network deployment tools, fiber sensing solutions, fiber network solutions, semiconductor and other electronic component manufacturing, optical testing, fiber inspection tools, optical coatings for consumer electronics, fiber optic sensing, mission-critical network testing, network security, security and authentication systems, network automation, optical filters for light shaping, optical coatings for automotive sensors, security validation, fiber network management, test automation software, fiber identifiers, fiber sensing for smart cities, security testing, optical coatings and pigments, optical coatings, ai for network monitoring, 3d motion sensing, network performance analytics, fiber sensing in aerospace, fiber sensing for critical infrastructure monitoring, fiber inspection and cleaning, fiber certification for data centers, 3d sensing technologies, fiber sensing for industrial automation, optical coatings and filters, aerospace &amp; defense, e-commerce, optical spectrum analysis, fiber sensing for railway safety, cybersecurity, telecommunications, data centers, fiber optic light sources, fiber network deployment tools, fiber certification tools, high-speed networks, aerospace, fiber sensing for critical infrastructure, network testing, optical performance, secure communications, data center monitoring, pci express testing, cloud automation, end-user experience monitoring, packet analysis, automation testing, ai ran scenario generation, transport network performance, lab-as-a-service, optical manufacturing tests, matrix connectivity solutions, rf interference hunting, analytics enablement, fixed broadband testing, automation orchestration, virtual test activation, interference monitoring, mission-critical networks, private 5g networks, optical inspection, software defined radio, copper and dsl testing, ethernet service activation, custom optics, data traffic monitoring, system performance assurance, fiber deployment solutions, land mobile radio testing, train and automotive security, sustainable operations, high-bandwidth communication, critical infrastructure monitoring, optical multimeters, advanced emulation tools, manufacturing, transportation &amp; logistics, energy &amp; utilities, internet, information technology &amp; services, hardware, consumers, consumer internet, internet service providers, mechanical or industrial engineering</v>
          </cell>
          <cell r="J1058" t="str">
            <v>Route 53, Outlook, Microsoft Office 365, Brightcove, Backbone JS Library, Drupal, Pantheon, Microsoft Application Insights, AWS SDK for JavaScript, Eloqua, Slack, Amazon SES, Shutterstock, Bootstrap Framework, Woo Commerce, Mobile Friendly, Nginx, Apache, Google Tag Manager, WordPress.org, Varnish, ON24, reCAPTCHA, Google Analytics, Google Font API, Remote, Bamboo, Bash, Bitbucket, BlueTie Vault, Confluence, Expo, Git, GitLab, Grafana, Graylog, Jaspersoft, JFrog Artifactory, Jira, Microsoft Active Directory Federation Services, Microsoft Hyper-V Server, Microsoft PowerShell, MySQL 8 With RHEL 8, OpenStack, Oracle Linux, Prometheus, Proxmox VE, Python, Rocky Linux, SonarQube, Tenable Nessus, Tenable.sc, Ubuntu, VMware, Xray, Salesforce CRM Analytics, Inventor, Informatica PowerCenter, SQL, Oracle Analytics Cloud, Microsoft SQL Server Reporting Services, PL/SQL, ebs, Apache JMeter, Azure Devops, Javascript, Jenkins, Postman, Selenium, Tor, SS&amp;C, eMaint CMMS, GEP, Olo, Posit, Analyzer, Microsoft Office, Micro, Oracle E Business Suite, Intel, Admin, Excel4Apps, Homestead, Ning, CONTROL, AdSpeed, Terminus (by DemandScience), .NET, Synopsys CODE V, ANSYS, Gem, Photon, Apache Kafka, Docker, Hibernate, JUnit, Kubernetes, Spark, Spring, Spring Boot, Microsoft Dynamics, , VHDL, CAT, Quip, Air, BASE, Drone, AC500 PLC, AVEVA InTouch HMI, Wider Planet, MATLAB, Simulink, Barracuda MSP, C#, Check Point CloudGuard Harmony Connect (CloudGuard Connect), C/C++, LexisNexis Accurint, Adconion, Altium, AudioEye, Cadence, Chorus by ZoomInfo, GAS, Lambda Cloud, Mentor Graphics, VMware SD-WAN, Dell EMC PowerStore, Azure Digital Twins, Act!, SharePoint, Office365, Microsoft Excel, Conga Suite, Dassault SOLIDWORKS, BERT, Tableau, go+, Cisco DWDM, Backbase DFM, SAP Master Data Governance, Retail and Fashion Management extension by Utopia, PowerBI Tiles, Agilent Technologies, Scrum Do, ACL, Feathr, Mode, Laserfiche, Cint, Amazon CloudWatch, 3M 360 Encompass - Health Analytics Suite, Arena PLM, LabVIEW, ShotGrid, Snap, SonicWall Network Security appliance (NSa) Series, Frame, GRPC, GitHub Actions, Claude, Copilot, Allegro, Siemens PLM, CallMiner Eureka, Spirent TestCenter, CPI, Connect, Star, AI, SAP, Barracuda Spam Firewall, Oracle Essbase, RStudio, DotNetNuke, Microsoft Power Apps, Microsoft Power Automate, DATAVERSE LTD, GoToAssist (FASTchat), Amazon Web Services (AWS), WCF, Jetpack, Salesforce, Verilog, SystemVerilog, Qt, Yocto, Electron, Ionic, Oracle Hyperion Planning, Oracle Data Integrator, Batch, DC Storm, HELM, Argocd, AWS Key Management Service (KMS), Visa, MySQL, PostgreSQL, FiberHome, Kernelcare, Weibo, Workday, Vanilla Forums, Gainsight Product Experience, BirchStreet Procure-to-Pay, AWS Trusted Advisor, Ansible, Terraform, Hashicorp Packer, Azure Linux Virtual Machines, Cisco AppDynamics, Power BI Documenter, Odoo, Flow, GFI</v>
          </cell>
          <cell r="K1058">
            <v>1267046100</v>
          </cell>
          <cell r="L1058" t="str">
            <v>Debt Financing</v>
          </cell>
          <cell r="M1058">
            <v>250000000</v>
          </cell>
          <cell r="N1058">
            <v>45870</v>
          </cell>
          <cell r="O1058">
            <v>1084300000</v>
          </cell>
          <cell r="Q1058" t="str">
            <v>VIAVI Solutions Inc. is a global leader in network test, measurement, assurance, and optical technologies. Headquartered in Chandler, Arizona, the company has a rich history dating back to 1923 and became an independent entity in 2015. With over 3,600 employees across 30 countries and more than 2,800 patents, VIAVI is well-equipped to support innovation in various sectors, including communications networks, data centers, and aerospace.
The company operates in two main segments: Network and Service Enablement (NSE) and Optical Security and Performance (OSP). VIAVI provides solutions for fiber optic networks, wireless technologies, and cybersecurity, along with custom optics and anti-counterfeiting pigments. Their services ensure network performance and compliance, addressing challenges in 5G rollout and cloud computing. VIAVI holds leading positions in several markets, serving a diverse range of clients, including communications service providers and government entities.</v>
          </cell>
          <cell r="R1058">
            <v>1923</v>
          </cell>
        </row>
        <row r="1059">
          <cell r="A1059" t="str">
            <v>Westfield Insurance</v>
          </cell>
          <cell r="B1059">
            <v>0</v>
          </cell>
          <cell r="C1059">
            <v>3000</v>
          </cell>
          <cell r="D1059" t="str">
            <v>insurance</v>
          </cell>
          <cell r="E1059" t="str">
            <v>http://www.westfieldinsurance.com</v>
          </cell>
          <cell r="F1059" t="str">
            <v>http://www.linkedin.com/company/westfield1848</v>
          </cell>
          <cell r="G1059" t="str">
            <v>Westfield Center</v>
          </cell>
          <cell r="H1059" t="str">
            <v>Ohio</v>
          </cell>
          <cell r="I1059" t="str">
            <v>business insurance, surety, agribusiness insurance, insurance, homeowners insurance, auto insurance, risk control, global expansion, financial services, lloydâ€™s syndicate acquisition, international markets, insurance outsourcing, personal insurance, mutual insurance model, employee well-being, specialty risk insurance, specialty insurance, multi-line insurance, commercial insurance, insurance claims processing, independent agents, diversity and inclusion, financial stability, insurance awards, insurance products, insurance ratings, financial strength, customer-centric, global insurance, insurance coverage, insurance underwriting, construction &amp; real estate, insurance industry, mutual insurer, insurance innovation, insurance claims, risk management, surety bonds, risk assessment, property and casualty, community support, insurance solutions, community investment, direct insurance (except life, health, and medical) carriers, community involvement, disaster recovery funding, innovative insurance, insurance community programs, agricultural insurance, farm insurance, workers' compensation, liability coverage, billing services, usage-based insurance, claims reporting, roadside assistance, customer service, claims checklists, medical office coverage, property management, manufacturing insurance, hospitality insurance, agent resources, premium audit, business auto, umbrella insurance, residential coverage, renter's insurance, condo insurance, small business solutions, loss control, insurance claims process, insurance education, financial ratings, insurance coverage options, insurance marketplace, insurance partnerships, insurance tools, personalized service, coverage customization, insurance technology, insurance insights, competitive rates, insurance customer care, b2b, b2c, finance, distribution, workers compensation, enterprise software, enterprises, computer software, information technology &amp; services</v>
          </cell>
          <cell r="J1059" t="str">
            <v>UltraDns, Microsoft Office 365, Amazon AWS, Hubspot, Slack, Atlassian Cloud, Amazon SES, ASP.NET, Mobile Friendly, Google Tag Manager, Outsystems, Azure Devops, Terraform, Kubernetes, Red Hat OpenShift, GitHub, JFrog Artifactory, AT&amp;T, CET, Gem, Xactimate, Ning, Cisco Secure Firewall Management Center, Zscaler ZTNA, Zivver Email Encryption, Acoustic, Wrike, AI, WorkSafeBC, Power BI Documenter, ACL, Oracle BI Publisher, Intel, Amazon Associates, SAM, mO Jira OAuth SSO, Jira OpenID Connect SSO, Jira OIDC SSO, IDC, Backblaze Computer Backup, Microsoft Azure Monitor, Connect, Snowflake, PowerBI Tiles, Python, SQL, WP-Oauth, Elite Software HVAC Solution, ANGEL LMS, Microsoft Office, Webex, Microsoft Teams Rooms, Postpresso, Salesforce CRM Analytics, .GIS, Security, Guidewire ClaimCenter, Azure Data Lake Analytics, dbt, DotNetNuke, Adjust, Westlaw, LexisNexis Accurint, Thomson Reuters Legal Tracker, SharePoint, AuditBoard, Oracle Analytics Cloud, SAP, eMaint CMMS</v>
          </cell>
          <cell r="O1059">
            <v>4200000000</v>
          </cell>
          <cell r="Q1059" t="str">
            <v>Westfield Insurance is a mutual property and casualty insurance company based in Westfield Center, Ohio. Founded in 1848, it has evolved from insuring local farmers to becoming a super-regional and global provider of diverse insurance products. The company employs over 2,400 people and generates more than $4 billion in revenue, maintaining a strong financial position with over $10 billion in assets.
Westfield offers a comprehensive range of property and casualty insurance, including personal lines such as home and auto insurance, as well as commercial lines for businesses and agribusinesses. The company also provides surety bonds and specialty insurance through its Westfield Specialty division and Lloydâ€™s Syndicate 1200. With a focus on customer-centric values, Westfield distributes its products through a network of over 1,000 independent agents and brokers, serving a wide array of clients, including individuals and small businesses across multiple states and international markets. The Westfield Insurance Foundation actively supports community initiatives, donating over $3 million annually to various causes.</v>
          </cell>
          <cell r="R1059">
            <v>1848</v>
          </cell>
        </row>
        <row r="1060">
          <cell r="A1060" t="str">
            <v>Notary Public</v>
          </cell>
          <cell r="B1060">
            <v>0</v>
          </cell>
          <cell r="C1060">
            <v>4300</v>
          </cell>
          <cell r="D1060" t="str">
            <v>consumer services</v>
          </cell>
          <cell r="E1060" t="str">
            <v>http://www.kathleensquires.com</v>
          </cell>
          <cell r="F1060" t="str">
            <v>http://www.linkedin.com/company/notary-public</v>
          </cell>
          <cell r="G1060" t="str">
            <v>Yuba City</v>
          </cell>
          <cell r="H1060" t="str">
            <v>California</v>
          </cell>
          <cell r="I1060" t="str">
            <v>real estate documents &amp; loans, including trust paperwork, younameit, extensive notary experience, statements of fact, powers of attorney, certifications, leases, insurance loss affidavits requests for certified copies, trademark issues, website monetization, parking page advertising, website parking system, website development, website parking, domain sale, parking page advertising network, domain parking, digital marketing, domain sale inquiry, domain monetization, parking page links management, website hosting, parking page system, domain parking system, website domain, domain inquiry, parking page, parking link, domain for sale, website parking solutions, domain parking provider, privacy policy, website monetization platform, digital assets, contracts, parking page links, parking provider, automated links, related searches, domain registration, sponsored searches, website design, domain parking service, parking page monetization, personal information, parking page management, website parking platform, parking service, website parking service, domain management, domain parking platform, trademark notice, website parking management, domain monetization platform, domain parking solutions, parking page provider, b2b, web development, information technology &amp; services, marketing &amp; advertising, web design</v>
          </cell>
          <cell r="J1060" t="str">
            <v>Remote</v>
          </cell>
          <cell r="O1060">
            <v>1700000000</v>
          </cell>
          <cell r="Q1060" t="str">
            <v>Kathleen Squires operates a mobile notary public service known as "Notary By Kathleen" and "Kathleen's Mobile Notary Service," serving the Los Angeles area. She offers on-location notarizations, providing convenience for clients at their homes, offices, or other preferred locations. Kathleen is a commissioned and insured notary public, available for same-day appointments, including evenings and weekends, with clear pricing and quick confirmations via text.
In addition to mobile notary services, Kathleen also provides mediation services to help resolve disputes in areas such as divorce and child custody. She aims to facilitate constructive dialogue and assist parties in reaching practical agreements. Furthermore, she offers bookkeeping and notary services tailored for small businesses, ensuring availability seven days a week.</v>
          </cell>
          <cell r="R1060">
            <v>1998</v>
          </cell>
        </row>
        <row r="1061">
          <cell r="A1061" t="str">
            <v>Pyxus International, Inc.</v>
          </cell>
          <cell r="B1061">
            <v>0</v>
          </cell>
          <cell r="C1061">
            <v>3000</v>
          </cell>
          <cell r="D1061" t="str">
            <v>farming</v>
          </cell>
          <cell r="E1061" t="str">
            <v>http://www.pyxus.com</v>
          </cell>
          <cell r="F1061" t="str">
            <v>http://www.linkedin.com/company/pyxusinternational</v>
          </cell>
          <cell r="G1061" t="str">
            <v>Morrisville</v>
          </cell>
          <cell r="H1061" t="str">
            <v>North Carolina</v>
          </cell>
          <cell r="I1061" t="str">
            <v>agronomy, enhanced farm management, agriculture, sustainability, sustainable agriculture, forestry, valueadded agricultural products, b2b, seed-to-sale tracking, environmental responsibility, crop management, community engagement, human resources, supply chain transparency, food crops grown under cover, product traceability, food production, quality assurance, traceability technology, laboratory testing, responsible sourcing, agricultural expertise, proprietary technology, sustainable land use, sustainable practices, farmer relationships, agricultural innovation, services, climate transition, farmer support programs, environmental services, renewables &amp; environment</v>
          </cell>
          <cell r="J1061" t="str">
            <v>Mimecast, Outlook, Microsoft Azure Hosting, Microsoft Office 365, Freshdesk, Slack, Amazon SES, Vimeo, Mobile Friendly, Facebook Login (Connect), Google Tag Manager, Nginx, reCAPTCHA, Facebook Widget, Google Font API, Remote, AI, ACL, .NET, Akamai CDN Solutions, Azure Front Door, Azure Virtual Network, Azure Web Application Firewall, Cisco Meraki MS, Impact Radius, Infoblox DHCP, Microsoft Active Directory Federation Services, Microsoft Advanced Group Policy Management, VMware SD-WAN, PowerBI Tiles, Microsoft SQL Server Reporting Services, DAX, Power Query, GitHub, Star, Snowflake, SAP, Microsoft Fabric, Awardco, Blazor, GitHub Copilot, DotNetNuke, C# (C Sharp), ASP.NET, Copilot</v>
          </cell>
          <cell r="O1061">
            <v>2481260000</v>
          </cell>
          <cell r="Q1061" t="str">
            <v>Pyxus International, Inc. is a global agricultural company based in Morrisville, North Carolina, with a rich history dating back to 1873. As an independent leaf tobacco merchant, Pyxus specializes in the purchasing, processing, and selling of leaf tobacco to manufacturers worldwide. The company operates over 50 manufacturing facilities globally and employs approximately 3,100 people.
The primary offerings of Pyxus include processed leaf tobacco, tobacco processing and shipping services, flavor formulations, e-liquids, and non-tobacco agricultural products. They also provide sustainability and traceability services, utilizing a Genetic Management System to track products from seed to finished product. Pyxus serves a diverse customer base, including tobacco manufacturers in regions such as the United Kingdom, Japan, China, and the United States, among others.</v>
          </cell>
          <cell r="R1061">
            <v>2018</v>
          </cell>
        </row>
        <row r="1062">
          <cell r="A1062" t="str">
            <v>Market America, Inc.</v>
          </cell>
          <cell r="B1062">
            <v>0</v>
          </cell>
          <cell r="C1062">
            <v>3800</v>
          </cell>
          <cell r="D1062" t="str">
            <v>information technology &amp; services</v>
          </cell>
          <cell r="E1062" t="str">
            <v>http://www.marketamerica.com</v>
          </cell>
          <cell r="F1062" t="str">
            <v>http://www.linkedin.com/company/market-america-inc-</v>
          </cell>
          <cell r="G1062" t="str">
            <v>Greensboro</v>
          </cell>
          <cell r="H1062" t="str">
            <v>North Carolina</v>
          </cell>
          <cell r="I1062" t="str">
            <v>product brokerage &amp; onetoone marketing, software development, retail automation, retail empowerment, personalized shopping, consumer goods, interactive technologies, online shopping, direct sales, customer engagement, b2c, network marketing, product portfolio, customer acquisition, b2b, sezzle partnership, e-commerce, health and wellness products, interactive shopping, live commerce, sales enablement, clickable purchase options, buy now pay later, retail technology, online retail, consumer experience, retail sales, direct selling, beauty products, digital marketing, retail system, retail platform, d2c, online shopping platform, retail brokerage, consumer products, global operations, cosmetics, retail business, product brokerage, personalized marketing, jewelry, retail services, online direct sales, affiliate marketing, services, click-to-buy, customer service, retail innovation, retail network, retail, independent distributors, household goods, multi-level marketing, online marketing tools, live-stream broadcasts, multi-channel retail, personal care, home care, distribution, consumer products &amp; retail, information technology &amp; services, consumers, consumer internet, internet, enterprise software, enterprises, computer software, marketing &amp; advertising, beauty, apparel &amp; fashion</v>
          </cell>
          <cell r="J1062" t="str">
            <v>CloudFlare CDN, UltraDns, Mailchimp Mandrill, Maropost, Outlook, MailChimp SPF, Microsoft Office 365, CloudFlare Hosting, Citrix NetScaler, Facebook, Instagram, TikTok, Linkedin Marketing Solutions, Figma, Adobe Photoshop, Apache Kafka, Spark, LeafLink, AWS SDK for JavaScript, Spring Boot, PySpark, Python, Google AdWords Conversion, Microsoft Excel, Pinterest, YouTube, Canva, Microsoft Office, Jira, Excel4Apps, Microsoft PowerPoint, Microsoft Sql Server, MySQL</v>
          </cell>
          <cell r="O1062">
            <v>212176000</v>
          </cell>
          <cell r="Q1062" t="str">
            <v>Market America, Inc. is a multi-level marketing company founded in 1992 and based in Greensboro, North Carolina. It operates the SHOP.COM platform, which allows independent distributors to build online businesses by retailing products and recruiting others through its UnFranchiseÂ® Business Development System. The company focuses on converting personal spending into earnings through retailing and team building, with a presence in the Americas, Europe, and Asia-Pacific.
The UnFranchiseÂ® System provides tools for distributors, known as UnFranchise Owners or Independent Shop Consultants, to connect consumers with products and earn from retail sales. Market America offers a range of exclusive branded products in health, wellness, beauty, and lifestyle categories. The company supports its distributors with training, events, and technology to enhance their business operations. With significant cumulative sales and ongoing global expansion, Market America continues to grow its market presence and community engagement through various initiatives and events.</v>
          </cell>
          <cell r="R1062">
            <v>1992</v>
          </cell>
        </row>
        <row r="1063">
          <cell r="A1063" t="str">
            <v>tesa</v>
          </cell>
          <cell r="B1063">
            <v>0</v>
          </cell>
          <cell r="C1063">
            <v>5500</v>
          </cell>
          <cell r="D1063" t="str">
            <v>chemicals</v>
          </cell>
          <cell r="E1063" t="str">
            <v>http://www.tesa.com</v>
          </cell>
          <cell r="F1063" t="str">
            <v>http://www.linkedin.com/company/tesa</v>
          </cell>
          <cell r="H1063" t="str">
            <v>Delaware</v>
          </cell>
          <cell r="I1063" t="str">
            <v>adhesive tape, automotive, print, wire harness, craftsmen, barrier tape, office supply, flexographic printing, light management tapes, optically clear tape, insect screen, paper production, electronics, surface protection, foam tapes, industry supply, chemical manufacturing, adhesive product solutions, environmental impact reduction, adhesive solutions for industry, high-temperature adhesive tapes, sustainable development, industrial adhesives, sustainable packaging tapes, printing, adhesive tapes, mounting tapes, innovation, industrial adhesive research, sustainability, paint and coating manufacturing, double-sided tapes, solvent-free adhesives, industrial process adhesives, adhesive application technology, electronics thermal management tapes, recyclable self-adhesive solutions, recyclable industrial adhesives, product testing and quality, global manufacturer, adhesive tapes for smartphones, automotive adhesive tapes, renewable energy use, research and development, digital transformation, adhesive product innovation, consumer goods, flexible bonding solutions, customized adhesive solutions, eco-friendly products, specialty bonding tapes, adhesive material science, process optimization, specialty tapes for printing industry, flexo printing splicing tapes, industrial bonding and sealing solutions, thermal management tapes, product development, automotive adhesives, industrial process improvement, adhesive product testing, client collaboration, industrial product design, adhesive tape innovation, product performance enhancement, thermal interface materials, solvent-free manufacturing, adhesive solutions, industrial tapes, b2b, adhesive tapes for evs, solvent-free adhesive tapes, construction, solvent-free pressure-sensitive tapes, specialty tapes, adhesive tapes for renewable energy, packaging tapes, adhesive film, industrial process automation, automotive bonding tapes, sustainable adhesive products, global adhesive manufacturer, pressure-sensitive adhesives, adhesive product performance, global supply chain, self-adhesive solutions, energy-saving processes, construction tapes, manufacturing, self-adhesive solutions for aerospace, industrial applications, adhesive product safety, adhesive product sustainability, construction sealing tapes, adhesive technology, eco-friendly manufacturing adhesives, sealing tapes, eco-friendly manufacturing, product design, distribution, electronics bonding solutions, energy-efficient manufacturing, product safety standards, high-performance industrial tapes, eco-friendly adhesive solutions, e-commerce, product customization, flexographic printing tapes, customized industrial tapes, pressure-sensitive adhesive films, product innovation, client-specific solutions, custom adhesive tapes for medical devices, electronics adhesives, recyclable adhesives, adhesive manufacturing processes, adhesive tapes for energy storage systems, packaging, adhesive product portfolio, market-specific adhesives, recyclable adhesive products, self-adhesive tapes, mounting solutions, masking tapes, double-sided tape, corrugated board production, energy saving solutions, decorative tapes, insulation tapes, repair tapes, high-performance bonding, diy accessories, bathroom accessories, wall decoration, window protection, insect protection, automotive solutions, smart adhesive technology, fsc-certified tapes, assembly solutions, safety and protection, crafting solutions, label printing, paper-based products, recyclable packaging, premium hooks, adhesive strips, adhesive pads, transparent tapes, adhesive rollers, towel hooks, powerstrip hooks, cutting-edge adhesive technology, permanent hooks, creative crafts, energy-efficient solutions, decorative solutions, adhesive solutions for appliances, high strength bonding, waterproof adhesive, thermo-insulating tapes, computer hardware, hardware, chemicals, environmental services, renewables &amp; environment, research &amp; development, consumers, mechanical or industrial engineering, consumer internet, internet, information technology &amp; services, shipping, logistics &amp; supply chain</v>
          </cell>
          <cell r="J1063" t="str">
            <v>Amazon CloudFront, Route 53, Amazon SES, Outlook, Microsoft Office 365, Zendesk, Amazon AWS, CSC Corporate Domains, Sendgrid, VueJS, Atlassian Cloud, Mapbox, Slack, Salesforce, Hubspot, Multilingual, Google Font API, Hotjar, Adobe Media Optimizer, Cedexis Radar, Mobile Friendly, Google Maps (Non Paid Users), Google Analytics, Linkedin Marketing Solutions, Apache, Ubuntu, Facebook Custom Audiences, Facebook Widget, Google Maps, Vimeo, Facebook Login (Connect), Remote, , SAP Fiori, Intel, LabWare LIMS, Salesforce CRM Analytics, Leadsquared Marketing Automation, Snowflake, Streamlit, Snowpark, Cortex M-Series, Microsoft Office, QTest, Cytoscape, poly, BASE, Resin, SAP Logistics Execution, SAP Extended Warehouse Management, Gem, Power BI Documenter, DAX, DATAflow, Security, SharePoint, Power Query, Tor, Studio 5000, Homestead, SAP, SAP Environment, Health, and Safety Management, SIMATIC WinCC, Siemens SIMATIC S7, IBM Tape Systems, Liquid, Universal Robots, SAP Ariba Platform, Smartsheet, Microsoft Power Automate, PowerBI Tiles, Pricefx, Dash, LinkedIn Ads, Microsoft AdCenter, Micro, Amazon Associates, Otto, ClearSaleing (eBay Enterprise), LeanIX Enterprise Architecture Management, Microsoft Azure Monitor, Ning, NTENT, CAT, Google AdWords Conversion, Excel4Apps, Microsoft PowerPoint, ADP Applicant Tracking System, Front, Ecovadis, CONTROL, SAP Asset Accounting (AA), SAP Financial Supply Chain Management (FSCM), TSYS, Azure Data Factory, SAP Analytics Cloud, SAP HANA, Microsoft Excel, GoToAssist (FASTchat), LinkedIn Sales Navigator, Grafana, Google Cloud Machine Learning Engine, IBM Data Warehouse, Azure Data Lake Analytics, Datapipe, IBM System Storage Tape Libraries, Electron, Absorb LMS, FICO Blaze Advisor, LinkedIn Learning, Wider Planet, SAP SD, FICO Safe Driving Score, 24-7 Media, ABAP, Adobe, GoDataFeed, SAP BTP for Spend Management, Vscode, Git, Postman, Secured MVC Forum on Windows 2012 R2, Amazon Linux 2, Aruba CX Switches, Juniper Networks SRX-Series Firewalls, VLAN, SAP R/3, John Doe, InMoment Text Analytics, ETQ Reliance QMS, WMS, AC500 PLC, Ignition SCADA, ABB Robotics, Azure Digital Twins, OriginPro, Abaqus Unified FEA, ANSYS, MATLAB, ANGEL LMS, Amazon CloudWatch, Amazon Advertising, eBay, Instagram, YouTube, Sprinklr, Google, Meta Ads Manager, Cortex A53, Azure Devops</v>
          </cell>
          <cell r="O1063">
            <v>1771000000</v>
          </cell>
          <cell r="Q1063" t="str">
            <v>tesa SE is a global manufacturer of self-adhesive tapes and product solutions, with a history dating back to 1896. As a 100% affiliate of Beiersdorf AG since 2001, tesa operates in 100 countries and employs approximately 5,400 people, generating around â‚¬1.7 billion in annual sales. The company has production sites in Germany, Italy, China, the USA, and Vietnam.
With over 7,000 adhesive tapes and self-adhesive solutions, tesa serves various industries, including automotive, electronics, construction, and consumer markets. Their product range includes customized industrial applications, such as specialized tapes for electric vehicles and smartphones, as well as consumer products like tesafilmÂ® and tesamollÂ®. tesa is committed to sustainability, focusing on eco-friendly products and renewable energy in its operations.</v>
          </cell>
          <cell r="R1063">
            <v>2001</v>
          </cell>
        </row>
        <row r="1064">
          <cell r="A1064" t="str">
            <v>Microsoft Service Provider</v>
          </cell>
          <cell r="B1064">
            <v>0</v>
          </cell>
          <cell r="C1064">
            <v>5000</v>
          </cell>
          <cell r="D1064" t="str">
            <v>information technology &amp; services</v>
          </cell>
          <cell r="F1064" t="str">
            <v>http://www.linkedin.com/company/microsoft-service-provider</v>
          </cell>
          <cell r="G1064" t="str">
            <v>Washington</v>
          </cell>
          <cell r="H1064" t="str">
            <v>District of Columbia</v>
          </cell>
          <cell r="I1064" t="str">
            <v>microsoft, service provider, microsoft service provider, microsoft partner, it services &amp; it consulting, information technology &amp; services</v>
          </cell>
          <cell r="Q1064" t="str">
            <v>'-</v>
          </cell>
          <cell r="R1064">
            <v>2017</v>
          </cell>
        </row>
        <row r="1065">
          <cell r="A1065" t="str">
            <v>Kimco Facility Services, LLC</v>
          </cell>
          <cell r="B1065">
            <v>0</v>
          </cell>
          <cell r="C1065">
            <v>7500</v>
          </cell>
          <cell r="D1065" t="str">
            <v>facilities services</v>
          </cell>
          <cell r="E1065" t="str">
            <v>http://www.kimcoserv.com</v>
          </cell>
          <cell r="F1065" t="str">
            <v>http://www.linkedin.com/company/kimco-facility-services</v>
          </cell>
          <cell r="G1065" t="str">
            <v>Atlanta</v>
          </cell>
          <cell r="H1065" t="str">
            <v>Georgia</v>
          </cell>
          <cell r="I1065" t="str">
            <v>janitorial services, facilities maintenance, landscaping services, facilities services, facility services, cleaning solutions, contract cleaning, commercial cleaning, exterior maintenance, facility operations support, specialty services, customized solutions, healthcare cleaning, logistics cleaning, retail cleaning, food service sanitation, coronavirus cleaning, facility hygiene, building maintenance, hvac services, energy efficiency, site supervision, scalable operations, property management, environmental safety, national services provider, trusted partnerships, data-driven solutions, real-time reporting, trained personnel, safety audits, cleaning compliance, customer satisfaction, contract management, resource management, technical services, staffing solutions, technology integration, maintenance services, health and safety, pest control services, cleaning equipment, janitorial supplies, quality assurance, operational excellence, performance metrics, service quality, risk management, business continuity, multi-site management, customer engagement, service innovation, client success, b2b, government, consulting, services, retail, environmental services, renewables &amp; environment, enterprise software, enterprises, computer software, information technology &amp; services, health &amp; safety</v>
          </cell>
          <cell r="J1065" t="str">
            <v>Route 53, Outlook, Microsoft Office 365, Amazon AWS, Remote</v>
          </cell>
          <cell r="K1065">
            <v>20000000</v>
          </cell>
          <cell r="L1065" t="str">
            <v>Merger / Acquisition</v>
          </cell>
          <cell r="M1065">
            <v>0</v>
          </cell>
          <cell r="N1065">
            <v>44652</v>
          </cell>
          <cell r="O1065">
            <v>139800000</v>
          </cell>
          <cell r="Q1065" t="str">
            <v>Kimco Facility Services, LLC is a facility cleaning and maintenance company based in Atlanta, Georgia. Founded in 1970, it specializes in customized, technology-enabled commercial cleaning programs and facility maintenance. Kimco serves a variety of sectors, including healthcare, education, retail, industrial, telecommunications, manufacturing, government, and banking/finance.
The company offers a wide range of services, such as full janitorial programs, general maintenance, trash and recycling programs, and flood cleanup. Kimco emphasizes flexibility and reliability, providing scalable solutions from one-off projects to ongoing contracts. Its expertise includes facility cleaning, maintenance, and hygiene management, with specialized support during health crises like COVID-19.
With around 5,000 employees and reported revenue of $824.8 million, Kimco is a significant player in the facilities services industry. It operates as part of Kellermeyer Bergensons Services (KBS), expanding its service offerings and client base across numerous locations nationwide.</v>
          </cell>
          <cell r="R1065">
            <v>1970</v>
          </cell>
        </row>
        <row r="1066">
          <cell r="A1066" t="str">
            <v>First Niagara Bank</v>
          </cell>
          <cell r="B1066">
            <v>0</v>
          </cell>
          <cell r="C1066">
            <v>5000</v>
          </cell>
          <cell r="D1066" t="str">
            <v>financial services</v>
          </cell>
          <cell r="E1066" t="str">
            <v>http://www.firstniagara.com</v>
          </cell>
          <cell r="F1066" t="str">
            <v>http://www.linkedin.com/company/first-niagara-bank</v>
          </cell>
          <cell r="G1066" t="str">
            <v>Buffalo</v>
          </cell>
          <cell r="H1066" t="str">
            <v>New York</v>
          </cell>
          <cell r="I1066" t="str">
            <v>investments, insurance, banking, customer-centric approach, financial planning, wealth preservation, regional footprint, credit cards, mortgages, checking accounts, treasury management, retail banking, heritage and modern enterprise, loans, services, branch network, b2c, financial services, community banking principles, investment services, online banking, investment banking, acquisition growth, regional focus, iras, community development, wealth management, mutual funds, commercial banking, employee benefits, estate planning, digital banking, small business banking, mobile banking, atm services, savings accounts, customer service, long-term care insurance, retirement planning, financial wellness, home equity loans, merchant services, community support, cash management, brokerage accounts, regional expansion, construction &amp; real estate, community banking, insurance services, consumer &amp; retail, wealth planning, auto loans, small business loans, personal banking, life insurance, retail, debt consolidation, personal loans, fraud protection, credit lines, student loans, analyzing investments, money market accounts, trust services, tax strategies, investment consultations, home improvement loans, business loans, business banking, relationship benefits, certificates of deposit, financial tools, budgeting, financial advice, community lending, branch services, secure banking, zelle payments, automatic savings, overdraft protection, account alerts, direct deposit, ach payments, client assistance, wealth protection, b2b, finance, consumer products &amp; retail, capital markets, investment management, law practice, legal services, banks &amp; credit unions</v>
          </cell>
          <cell r="J1066" t="str">
            <v>Akamai DNS, Azure Devops</v>
          </cell>
          <cell r="K1066">
            <v>4229519600</v>
          </cell>
          <cell r="L1066" t="str">
            <v>Merger / Acquisition</v>
          </cell>
          <cell r="M1066">
            <v>4100000000</v>
          </cell>
          <cell r="N1066">
            <v>42278</v>
          </cell>
          <cell r="O1066">
            <v>1451000000</v>
          </cell>
          <cell r="P1066">
            <v>4</v>
          </cell>
          <cell r="Q1066" t="str">
            <v>First Niagara Bank was a regional bank founded in 1870, originally as Lockport Savings Bank. It operated primarily in New York, Pennsylvania, Connecticut, and Massachusetts. Over the years, it grew into a multi-billion-dollar institution through various acquisitions, including Hudson River Bank &amp; Trust Company and Greater Buffalo Savings Bank. By 2015, it managed $39 billion in assets and had approximately 390 branches and 5,400 employees, with its headquarters in Buffalo, New York.
The bank offered a wide range of banking and financial services, including personal and small business banking, commercial banking, deposit accounts, lending, cash management, and investment services. It also provided specialized products through its subsidiaries, such as equipment lease financing and investment advisory services. First Niagara was known for its commitment to community banking and customer service, focusing on serving individuals, families, small businesses, and government entities in the Northeastern U.S. In 2016, it was acquired by KeyCorp, which integrated its operations into KeyBank.</v>
          </cell>
          <cell r="R1066">
            <v>1870</v>
          </cell>
        </row>
        <row r="1067">
          <cell r="A1067" t="str">
            <v>Taskforce</v>
          </cell>
          <cell r="B1067">
            <v>0</v>
          </cell>
          <cell r="C1067">
            <v>3500</v>
          </cell>
          <cell r="D1067" t="str">
            <v>outsourcing/offshoring</v>
          </cell>
          <cell r="E1067" t="str">
            <v>http://www.taskforcebpo.com</v>
          </cell>
          <cell r="F1067" t="str">
            <v>http://www.linkedin.com/company/taskforcellc</v>
          </cell>
          <cell r="G1067" t="str">
            <v>Knoxville</v>
          </cell>
          <cell r="H1067" t="str">
            <v>Tennessee</v>
          </cell>
          <cell r="I1067" t="str">
            <v>medical billing, medical coding, property casualty insurance bpo, quality control &amp; assurance, certified profesional coders, business process outsourcing, social media marketing, it outsourcing, staff augmentation, insurance bpo, property amp casualty insurance bpo, outsourcing &amp; offshoring consulting, social media management, power bi reports, customer support, consulting, financial reporting, healthcare analytics, insurance risk assessment, client-centric solutions, revenue cycle management, data entry services, pre- and post-operative calls, claims processing, claims data entry, cobra enrollment support, veteran-owned business, insurance administration support, medical data security, medical billing software, seo, bpo, search engine optimization, email marketing, insurance policy renewal processing, european workforce, services, patient registration, medical records management, medical credentialing, us market, crm integration, supply chain logistics, healthcare operational consulting, cultural ties, loss run reporting, healthcare services, digital marketing, sem, multilingual workforce, medical appointment reminder, medical scribing, business analytics, risk management, offshore service centers, healthcare, virtual medical scribing, coding audits, shipment tracking, offshore outsourcing, business consulting, healthcare compliance consulting, denial management, medical revenue cycle optimization, customer relationship management, insurance, offshore healthcare support, process improvement, healthcare support services, warehouse management, payroll processing, croatia outsourcing, multilingual support, workforce management, supply chain management, call center services, lead generation, patient care, bpo services, insurance premium analysis, north macedonia outsourcing, patient recall campaigns, logistics, staffing solutions, insurance benefit updates, batch coding, logistics support, insurance policy endorsement, payroll services, healthcare bpo, financial consulting, insurance policy checking, operational efficiency, advertising services, accounting services, management consulting services, accounts receivable, accounting support, medical audit services, european healthcare outsourcing, european market, real-time coding, family values, accounting &amp; finance, logistics management services, pre-authorization verification, data management, data analytics, cost reduction, b2b, claims submission, operational performance improvement, hipaa compliance support, insurance benefit verification, process automation, patient scheduling automation, claim denial appeals, accounting and finance support, tax preparation, medical coding and billing, family-owned business, insurance services, logistics management, inbound call answering, patient communications, insurance authorization, compliance support, patient scheduling, transcription services, coding accuracy, payment posting, billing services, telemedicine support, operational support, customer care, cost savings, healthcare consulting, logistics coordination, transportation management, ehr integration, workflow optimization, credentialing services, patient experience, quality assurance, healthcare operations, claims denial management, patient outreach, virtual scribing, analytics reporting, healthcare compliance, training and development, patient engagement, finance, distribution, consumer internet, consumers, internet, information technology &amp; services, marketing &amp; advertising, outsourcing/offshoring, search marketing, marketing, health care, health, wellness &amp; fitness, hospital &amp; health care, management consulting, crm, sales, enterprise software, enterprises, computer software, logistics &amp; supply chain, financial services, accounting, training &amp; development</v>
          </cell>
          <cell r="J1067" t="str">
            <v>Leadfeeder, Slack, reCAPTCHA, YouTube, Google Tag Manager, Nginx, Mobile Friendly, Google Font API, WordPress.org, Android, Microsoft Office</v>
          </cell>
          <cell r="O1067">
            <v>299800000</v>
          </cell>
          <cell r="Q1067" t="str">
            <v>Taskforce BPO is a veteran-owned business process outsourcing company based in Knoxville, Tennessee, founded in 2015. The company provides tech-enabled consulting and business support services aimed at enhancing operational performance and reducing costs for its clients. With over 3,500 employees across 11 offices in the United States, North Macedonia, and Croatia, Taskforce serves more than 300 clients and generates approximately $209 million in annual revenue.
Taskforce specializes in non-voice BPO and back-office services across various industries, including healthcare, insurance, logistics, accounting, and finance. Their offerings encompass medical coding, virtual medical scribing, policy checking, bookkeeping, and customer care, among others. The company is committed to lowering clients' operating costs by up to 70% and improving efficiency by 50%, leveraging its strategic service centers for quality and cost-effectiveness. Taskforce is SOC2 certified and HIPAA compliant, ensuring high standards in service delivery.</v>
          </cell>
          <cell r="R1067">
            <v>2015</v>
          </cell>
        </row>
        <row r="1068">
          <cell r="A1068" t="str">
            <v>Bugcrowd</v>
          </cell>
          <cell r="B1068">
            <v>0</v>
          </cell>
          <cell r="C1068">
            <v>3700</v>
          </cell>
          <cell r="D1068" t="str">
            <v>computer &amp; network security</v>
          </cell>
          <cell r="E1068" t="str">
            <v>http://www.bugcrowd.com</v>
          </cell>
          <cell r="F1068" t="str">
            <v>http://www.linkedin.com/company/bugcrowd</v>
          </cell>
          <cell r="G1068" t="str">
            <v>San Francisco</v>
          </cell>
          <cell r="H1068" t="str">
            <v>California</v>
          </cell>
          <cell r="I1068" t="str">
            <v>mobile application security, bug hunting, bugbounty, application security, secure development, crowdsourced security, penetration testing, bug bounty programs, vulnerability disclosure, bug bounty, mobile, internet of things, crowdsourcing, enterprise security, information technology, security, communities, internet, social media, consumer internet, computer &amp; network security, information technology &amp; services, consumers</v>
          </cell>
          <cell r="J1068" t="str">
            <v>Fastly CDN, Route 53, Amazon SES, Sendgrid, Gmail, Google Apps, Microsoft Office 365, Segment.io, Pantheon, Atlassian Cloud, Drift, Marketo, Slack, Salesforce, Intercom, Google Tag Manager, New Relic, Mobile Friendly, DoubleClick, Google Dynamic Remarketing, YouTube, Facebook Custom Audiences, Linkedin Marketing Solutions, Typekit, Nginx, Ruby On Rails, Google Play, WordPress.org, Google Analytics, Varnish, ReachForce, DoubleClick Conversion, Facebook Widget, Greenhouse.io, Facebook Login (Connect), HeapAnalytics, CrazyEgg, Remote, Terraform, Pulumi, Kubernetes, Docker, AWS Trusted Advisor, IBM ILOG CPLEX Optimization Studio, Gainsight, React, TypeScript, Next.js, webpack, Gravitee.io, Babel, Figma, Dell EMC PowerScale, Apache Kafka, Crowd, SAM, Amazon Associates, Connect, JWT, AWS Bedrock, OpenAI, Anthropic Claude, Excel4Apps, Bugcrowd, Security, LinkedIn Ads, 6sense, ECS, GitHub Actions, C#, Python, Formassembly, Acronis Cyber Backup, Freshdesk, Tableau, Zoomdata, AWS Glue Data Catalog, Lambda Cloud, AWS Step Functions, Amazon S3, Redshift, CDK, Backblaze Computer Backup, Alibaba Cloud</v>
          </cell>
          <cell r="K1068">
            <v>230650000</v>
          </cell>
          <cell r="L1068" t="str">
            <v>Venture (Round not Specified)</v>
          </cell>
          <cell r="M1068">
            <v>50000000</v>
          </cell>
          <cell r="N1068">
            <v>45597</v>
          </cell>
          <cell r="O1068">
            <v>328200000</v>
          </cell>
          <cell r="Q1068" t="str">
            <v>Bugcrowd is a cybersecurity company based in San Francisco, founded in 2012. It offers a crowdsourced platform for penetration testing, vulnerability disclosure, and security risk management. The company helps organizations identify and address vulnerabilities across various applications, including web, API, mobile, IoT, and network systems. Bugcrowd has developed a comprehensive Security Knowledge Platform and has grown significantly, employing over 280 people and maintaining a global community of more than 275,000 security researchers.
The company provides a range of services, including crowdsourced penetration testing, attack surface management, and security risk assessments. Bugcrowd's platform connects ethical hackers with customer programs, enabling continuous testing and remediation. It serves over 600 companies across 30 industries, including government entities like the U.S. Department of Homeland Security. Bugcrowd's mission is to empower organizations at any stage of their security journey, ensuring proactive defense against cyber threats.</v>
          </cell>
          <cell r="R1068">
            <v>2012</v>
          </cell>
        </row>
        <row r="1069">
          <cell r="A1069" t="str">
            <v>Blogger</v>
          </cell>
          <cell r="B1069">
            <v>0</v>
          </cell>
          <cell r="C1069">
            <v>6100</v>
          </cell>
          <cell r="D1069" t="str">
            <v>financial services</v>
          </cell>
          <cell r="E1069" t="str">
            <v>http://www.blogger.com</v>
          </cell>
          <cell r="F1069" t="str">
            <v>http://www.linkedin.com/company/blogger</v>
          </cell>
          <cell r="G1069" t="str">
            <v>Locust Valley</v>
          </cell>
          <cell r="H1069" t="str">
            <v>New York</v>
          </cell>
          <cell r="I1069" t="str">
            <v>music, entertainment industry, digital entertainment, musicians, consumer internet, internet, information technology, api for blog management, blog privacy settings, content management system, free blog hosting, blog customization, blog traffic insights, blog analytics integration, content scheduling tools, social sharing, post automation tools, traffic tracking, privacy settings, blog design, blog publishing, customizable templates, blog analytics, content scheduling, blog design flexibility, blog platform, services, google integration, content optimization, social media sharing tools, cloud hosting, custom domain, media upload, mobile app, post scheduling, blog themes customization, privacy controls for blogs, web search portals, libraries, archives, and other information services, cloud infrastructure, user interface, online presence, content creation, template design, information technology and services, blog performance monitoring, google adsense, media management in blogs, traffic insights, seo optimization, multi-language blogging, blog management, traffic analysis, google ecosystem integration, website builder, analytics integration, google services integration, content optimization tools, blog security features, blog content management, ad revenue optimization, blog performance, seo for blogs, mobile blogging, template designer, media embedding in blogs, multi-user support, social media integration, traffic analytics, google analytics, custom domain setup, privacy controls, digital media, content publishing, user engagement, blog growth tools, user management, google blogger api, adsense monetization, blog themes, post editor, multi-language support, ad monetization, content sharing, blog templates, social media sharing, content creation tools, blogging platform, blog security, api access, blog growth analytics, blog community engagement, media embedding, blog community, multi-user blogs, b2c, blog categories, google analytics integration, multi-user blog management, mobile blogging app, blog traffic analysis, cloud services, web-based editor, user-friendly interface, blog storage, blog template customization, seo tools, blog hosting, internet publishing and broadcasting, content management, traffic growth strategies, cloud-based blog hosting, browser, google chrome, password manager, safe browsing, automatic updates, ai features, tab organization, applied javascript, multi-device sync, performance optimization, extensions, dark mode, custom themes, autofill, google workspace, online payment, google lens, search integration, security features, help community, account recovery, account settings, enhanced security, secure browsing, browser compatibility, web standards compliance, privacy policy, automatic crash reports, usage statistics, bookmark management, device optimization, cryptography, software automation protection, search suggestions, real-time updates, user feedback, contact management, edit/delete contacts, merge contacts, backup contacts, data privacy, web and app activity, ad blocker, internet security, secure transactions, family sharing, remote access, consumers, information technology &amp; services, cloud computing, enterprise software, enterprises, computer software, b2b, internet infrastructure</v>
          </cell>
          <cell r="J1069" t="str">
            <v>Gmail, Google Apps, Slack, Mobile Friendly, Google Font API, reCAPTCHA</v>
          </cell>
          <cell r="O1069">
            <v>45000000</v>
          </cell>
          <cell r="Q1069" t="str">
            <v>Blogger is a blog creation and publishing platform that enables users to express their passions and share their knowledge, experiences, or news through unique and visually appealing blogs. The platform is designed for ease of use, allowing individuals to create and manage their blogs effortlessly.
Blogger also features integrated advertising capabilities through AdSense, which allows users to incorporate contextual advertising into their blog pages and feeds. This functionality helps users monetize their content while engaging with their audience.</v>
          </cell>
          <cell r="R1069">
            <v>1999</v>
          </cell>
        </row>
        <row r="1070">
          <cell r="A1070" t="str">
            <v>Ximim</v>
          </cell>
          <cell r="B1070">
            <v>0</v>
          </cell>
          <cell r="C1070">
            <v>4000</v>
          </cell>
          <cell r="D1070" t="str">
            <v>marketing &amp; advertising</v>
          </cell>
          <cell r="E1070" t="str">
            <v>http://www.ximim.com</v>
          </cell>
          <cell r="F1070" t="str">
            <v>http://www.linkedin.com/company/ximim-global</v>
          </cell>
          <cell r="G1070" t="str">
            <v>Eltopia</v>
          </cell>
          <cell r="H1070" t="str">
            <v>Washington</v>
          </cell>
          <cell r="I1070" t="str">
            <v>advertising services, custom application development, wordpress development, graphic design, video editing, cloud computing, web development, content marketing, content creation, seo, google ads, d2c, market expansion, hosting services, email hosting, branding, b2b, e-commerce, app development, website design, reseller hosting, banner design, graphic design services, computer systems design and related services, digital marketing services, social media marketing, news portal development, lead generation, seo optimization, digital transformation, proprietary technology platform, ux &amp; ui design, linkedin marketing, award-winning services, online presence, online marketing strategy, custom software development, mobile app development, client satisfaction, consulting, email marketing, social media management, digital marketing, landing page development, domain registration, website redesign, paid advertising, performance marketing, full-service agency, logo design, digital advertising, digital interface design, digital branding, retail, international clients, facebook marketing, information technology and services, ecommerce development, cloud hosting, services, analytics, web design, seo services, sms marketing, website hosting, ux design, ui design, search engine optimization, vps hosting, matrimonial services, profile verification, search filters, user engagement, customer support, freemium model, paid membership, conversion optimization, project management, marketing strategy, traffic analysis, custom solutions, technology integration, responsive web design, analytics tracking, target audience, marketing automation, creative strategy, brand visibility, customer loyalty, social media engagement, premium memberships, wedding services, success stories, security features, privacy policies, franchise opportunities, marketing &amp; advertising, software development, information technology &amp; services, enterprise software, enterprises, computer software, search marketing, marketing, consumer internet, consumers, internet, apps, sales, design, social media, advertising, productivity, saas</v>
          </cell>
          <cell r="J1070" t="str">
            <v>Mobile Friendly, reCAPTCHA, Google translate widget, Google Tag Manager, Bootstrap Framework, Google Font API, Google translate API, Google AdSense, AI, Remote</v>
          </cell>
          <cell r="Q1070" t="str">
            <v>Ximim is a web development and digital marketing agency with offices in the United States and Bangladesh, headquartered in Dhaka. The company employs approximately 3,690 to 4,154 people and generates an annual revenue of $41.9 million.
Ximim offers a wide range of services, including digital marketing solutions such as Facebook Ads, Google Ads, LinkedIn Ads, and social media management. They also provide search engine optimization (SEO), web design, pay-per-click (PPC) advertising, social media marketing, graphic design, and web hosting and domain services. The company focuses on inbound web marketing, analytics, and optimization, and is recognized as an award-winning international digital marketing services provider.</v>
          </cell>
          <cell r="R1070">
            <v>2001</v>
          </cell>
        </row>
        <row r="1071">
          <cell r="A1071" t="str">
            <v>SMP</v>
          </cell>
          <cell r="B1071">
            <v>0</v>
          </cell>
          <cell r="C1071">
            <v>7500</v>
          </cell>
          <cell r="D1071" t="str">
            <v>marketing &amp; advertising</v>
          </cell>
          <cell r="F1071" t="str">
            <v>http://www.linkedin.com/company/smp</v>
          </cell>
          <cell r="I1071" t="str">
            <v>advertising services, marketing &amp; advertising</v>
          </cell>
          <cell r="Q1071" t="str">
            <v>Standard Motor Products, Inc. is a prominent manufacturer and distributor of premium replacement automotive parts for the aftermarket. With over 100 years of experience, the company is headquartered in Long Island City, New York, and employs more than 6,500 people across 54 facilities worldwide.
SMP Corporation specializes in film manufacturing and distribution, serving as a Master Distributor for SKC films in North America. With over 25 years of experience, the company has established a strong presence in the film industry.
Specialty Medical Products, Inc. focuses on durable medical equipment and healthcare solutions. Founded in 1999 and located in Malvern, Pennsylvania, the company offers equipment rental services to meet various healthcare needs.</v>
          </cell>
        </row>
        <row r="1072">
          <cell r="A1072" t="str">
            <v>Gray Media</v>
          </cell>
          <cell r="B1072">
            <v>0</v>
          </cell>
          <cell r="C1072">
            <v>9200</v>
          </cell>
          <cell r="D1072" t="str">
            <v>media production</v>
          </cell>
          <cell r="E1072" t="str">
            <v>http://www.graymedia.com</v>
          </cell>
          <cell r="F1072" t="str">
            <v>http://www.linkedin.com/company/gray-media</v>
          </cell>
          <cell r="G1072" t="str">
            <v>Atlanta</v>
          </cell>
          <cell r="H1072" t="str">
            <v>Georgia</v>
          </cell>
          <cell r="I1072" t="str">
            <v>broadcast television, original programing, digital media, news operations, local news production, journalism, content creation, broadcasting, industrials, broadcast media production &amp; distribution, video production, content delivery, community engagement programs, regional media networks, media services, media networks, media &amp; entertainment, media analytics, content creation tools, media automation, hispanic audiences, local advertising solutions, content distribution, studio facilities, community engagement, information, media engagement, local television broadcasting, regional sports broadcasting, hispanic media, content strategy, media assets, advertising solutions, media production, digital content strategies, media production studios, media innovation, local content, audience insights analytics, media analytics tools, local news coverage, content distribution platforms, community storytelling, digital marketing strategies, media reach, television markets, media leadership, local news, digital media &amp; marketing, digital marketing, media portfolio, audience analytics, media strategy, media technology, digital content, television stations, media operations, media outreach programs, content monetization, digital advertising, media growth, media solutions, regional sports networks, content management, audience targeting, content management systems, audience insights, media company, media platforms, content marketing, content partnerships, media optimization, b2b, distribution, news, media, broadcast media, information technology &amp; services, marketing &amp; advertising</v>
          </cell>
          <cell r="J1072" t="str">
            <v>Outlook, Microsoft Office 365, Amazon AWS, Barracuda Networks, Slack, reCAPTCHA, Mobile Friendly, Google Tag Manager, Apache, Vimeo, VideoJS, Google Analytics, YouTube, Google Maps, JQuery 1.11.1, Google Font API, UltiPro, Remote, ROSS, Vizrt, Adobe Creative Suite, Nielsen NetRatings, Make, Git, Facebook, Instagram, TikTok, X, WideOrbit, Sitecore Digital Experience Platform, Yottaa, Salesforce CRM Analytics, Harmony Email &amp; Collaboration, GetSocial, redvertisement, Dell ECS Enterprise Object Storage, Medius, iMatrix, Twitter Advertising, Microsoft PowerPoint, Micro, Jira, comScore, Google Ads, Meta Ads Manager, Canva, NTENT, X (Twitter), AWS IAM Identity Center, Google AdWords Conversion, Salesforce Heroku, IBM Maximo IT, Crisp, Google Analytics 4 (GA4), Panasonic IP-PBX, Carbon, Adobe Creative Cloud, CONTROL, RISA, Microsoft Teams, Adobe Premiere Pro, Strato, Adobe Photoshop, Adobe After Effects, Aja Video Systems, Drone, Red Hat Satellite, NEAR, VMIX, ObservePoint, Microsoft Excel, BriteVerify, Apple tvOS, ICP, Adobe Audition, NewTek TriCaster, Flutter, SWIFT, LEAP, Tor, Android, Microsoft Windows Server 2012, SAP, Connect, Azure Linux Virtual Machines, CodeIgniter, Litmos, Baidu Search Engine, Cisco Next-Generation Firewalls (NGFWs), Microsoft Office</v>
          </cell>
          <cell r="K1072">
            <v>5577500000</v>
          </cell>
          <cell r="L1072" t="str">
            <v>Debt Financing</v>
          </cell>
          <cell r="M1072">
            <v>250000000</v>
          </cell>
          <cell r="N1072">
            <v>45992</v>
          </cell>
          <cell r="O1072">
            <v>3095000000</v>
          </cell>
          <cell r="Q1072" t="str">
            <v>Gray Media, Inc. is a publicly traded multimedia company based in Atlanta, Georgia. Founded in 1946, it specializes in television broadcasting and digital assets, operating 180 television stations across 113 markets in the United States. This makes Gray Media the third-largest station operator by station count. The company emphasizes local storytelling and community connections, employing around 9,310 people.
Gray Media's core business is local television broadcasting, producing and distributing content through its owned stations. It has a national news bureau in Washington, D.C., which enhances political coverage for local stations. The company also offers InvestigateTV+, a journalism program, and has launched joint ventures for specialized networks, including Circle TV, focused on country music, and Free TV Networks, which features various streaming channels.</v>
          </cell>
          <cell r="R1072">
            <v>1897</v>
          </cell>
        </row>
        <row r="1073">
          <cell r="A1073" t="str">
            <v>Grupo CANTEC</v>
          </cell>
          <cell r="B1073">
            <v>0</v>
          </cell>
          <cell r="C1073">
            <v>4500</v>
          </cell>
          <cell r="D1073" t="str">
            <v>outsourcing/offshoring</v>
          </cell>
          <cell r="E1073" t="str">
            <v>http://www.grupocantec.com</v>
          </cell>
          <cell r="F1073" t="str">
            <v>http://www.linkedin.com/company/grupo-cantec</v>
          </cell>
          <cell r="G1073" t="str">
            <v>Pembroke Pines</v>
          </cell>
          <cell r="H1073" t="str">
            <v>Florida</v>
          </cell>
          <cell r="I1073" t="str">
            <v>outsourcing &amp; offshoring consulting, real-time insights, interaction analytics, customer interaction, crm integration, loyalty programs, customer satisfaction improvement, multichannel communication, interaction management, virtual data centers, data centers, telephone product placement, speech analytics, collections, portfolio management, customer service, information technology, multilingual support, debt recovery rates, ai-powered agents, debt recovery, cloud services, retention, customer retention, generative ai, real-time data, call center software, data security, technology solutions, ai automation, digital health, customer engagement, health tech, b2b, business process outsourcing, services, omnichannel strategy, digital transformation, sales automation, client acquisition, contact center automation, performance metrics, bpo solutions, collections services, customer care, email automation, customer experience, customer loyalty enhancement, digital customer care, sales increase strategies, telephone call centers, finance, outsourcing/offshoring, e-commerce, consumer internet, consumers, internet, information technology &amp; services, internet service providers, cloud computing, enterprise software, enterprises, computer software, computer &amp; network security, health, wellness &amp; fitness, saas, facilities services, financial services</v>
          </cell>
          <cell r="J1073" t="str">
            <v>Gmail, Google Apps, Google Cloud Hosting, Mobile Friendly, Wix, Varnish, Google Tag Manager, Gusto</v>
          </cell>
          <cell r="Q1073" t="str">
            <v>Grupo CANTEC is a Latin American company that specializes in Business Process Outsourcing (BPO) and debt collections. With over 12 years of experience, it operates from multiple locations, including Florida, Mexico, Ecuador, Guatemala, and the Dominican Republic. The company focuses on Business Transformation Outsourcing (BTO), aiming to enhance client profitability through strategic process externalization and performance optimization.
Grupo CANTEC offers a range of 4.0 solutions that combine human expertise with advanced technologies. Their services include Sales 4.0 for optimizing sales through omnichannel strategies, Customer Care for digital support and customer retention, and Collections 4.0 for effective debt recovery. They also provide omnichannel platforms for unified customer engagement and utilize AI technologies, such as generative AI and speech analytics, to improve operational efficiency.</v>
          </cell>
          <cell r="R1073">
            <v>2012</v>
          </cell>
        </row>
        <row r="1074">
          <cell r="A1074" t="str">
            <v>Select Staffing</v>
          </cell>
          <cell r="B1074">
            <v>0</v>
          </cell>
          <cell r="C1074">
            <v>4000</v>
          </cell>
          <cell r="D1074" t="str">
            <v>staffing &amp; recruiting</v>
          </cell>
          <cell r="E1074" t="str">
            <v>http://www.selectstaffing.com</v>
          </cell>
          <cell r="F1074" t="str">
            <v>http://www.linkedin.com/company/select-staffing</v>
          </cell>
          <cell r="G1074" t="str">
            <v>Dunwoody</v>
          </cell>
          <cell r="H1074" t="str">
            <v>Georgia</v>
          </cell>
          <cell r="I1074" t="str">
            <v>direct hire, placement of temporary, temptohire, seasonal, recruiting, screening, extramile service, skills assessment, award winning safety programs, selection, special project employees, employment agencies, professional services</v>
          </cell>
          <cell r="J1074" t="str">
            <v>Amazon AWS, Android, Remote</v>
          </cell>
          <cell r="P1074">
            <v>20</v>
          </cell>
          <cell r="Q1074" t="str">
            <v>Select Staffing is a prominent staffing agency in the U.S., established in 1985 in Santa Barbara, California. The company specializes in temporary, temp-to-hire, and direct placement services across various sectors, including light industrial, clerical, administrative, accounting, finance, customer service, technical, manufacturing, logistics, e-commerce, and contact centers. With over 400 branches nationwide, Select Staffing is California's largest independent staffing company and is part of The Select Family of Staffing Companies within the EmployBridge portfolio.
The company offers a range of workforce management services, including recruiting and screening candidates, payroll and time attendance management, on-site supervision, and specialty staffing solutions. Select Staffing is known for its rapid deployment capabilities for high-volume staffing needs and its commitment to providing exceptional service to both clients and associates. With an estimated annual revenue between $586.3 million and $2.4 billion, Select Staffing continues to grow and adapt to the evolving demands of the staffing industry.</v>
          </cell>
          <cell r="R1074">
            <v>1985</v>
          </cell>
        </row>
        <row r="1075">
          <cell r="A1075" t="str">
            <v>CCL Label</v>
          </cell>
          <cell r="B1075">
            <v>0</v>
          </cell>
          <cell r="C1075">
            <v>20000</v>
          </cell>
          <cell r="D1075" t="str">
            <v>packaging &amp; containers</v>
          </cell>
          <cell r="E1075" t="str">
            <v>http://www.ccllabel.com</v>
          </cell>
          <cell r="F1075" t="str">
            <v>http://www.linkedin.com/company/ccl-label</v>
          </cell>
          <cell r="G1075" t="str">
            <v>Framingham</v>
          </cell>
          <cell r="H1075" t="str">
            <v>Massachusetts</v>
          </cell>
          <cell r="I1075" t="str">
            <v>regulatory multilingual labels, shrink stretch sleeves, shrink amp stretch sleeves, instructional leaflets, anticounterfeit labels, sustainable solutions, ecofriendly labels, inmould labels, expanded content labels, multiply labels, specialty decorating techniques, product delivery system, digital printing, pressure sensitive labels, regulatory amp multilingual labels, recyclingfriendly labels, monomaterial pouches, packaging &amp; containers manufacturing, digital printing for wine labels, biodegradable labels, rfid and nfc technology, pressure-sensitive films, paper bag and coated and treated paper manufacturing, industrial labels, washoff labels, triples labels, smart labels, functional labels, eco-friendly materials, digital printing technology, recyclable labels, pressure-sensitive labels, pressure-sensitive electronic labels, bio-based resins, long-life pressure-sensitive films, security labels, high-performance films, rfid-enabled packaging, recyclable aluminum containers, environmental certifications, digital variable data printing, sustainable labels, rfid labels, b2b, pharmaceutical labels, multi-layer label technology, customer service, sustainable label adhesives, food and beverage, sustainable supply chain, sustainable packaging, label innovation, branding solutions, customer engagement, recyclable shrink sleeves, e-commerce, design for recycling, consumer packaging, automotive, waterless inks, ecofloat sleeve, anti-counterfeit labels, consumer goods, reusable packaging, carbon footprint reduction, low carbon footprint, government, extruded plastic tubes, bio-based shrink sleeves, water-based adhesives, ultra-thin film technology, supply chain management, crystallizable pet shrink sleeves, closed loop pet sleeves, specialty electronics labels, bio-based resins in labels, tamper-evident healthcare labels, ultrathin films, recyclable packaging, sustainable film solutions, ecostream labels, automotive labels, premium labels, decorative tubes, manufacturing, tamper-evident labels, healthcare, near site distribution, packaging and labeling, recycled content labels, innovative label solutions, services, water wash-off beverage labels, ecostretch, water wash-off labels, ecosource labels, retail, interactive labels for consumer engagement, label solutions, in-mould labels, promotional labels, shrink sleeves, secure labels, valve labels, seed tags, medical labels, beauty labels, food and dairy packaging, beverage labels, healthcare packaging, personal care labels, custom labels, no-label-look, rigid reclose labels, wash-off labels, battery labels, decorative sleeves, bio-pe stretch sleeves, plastic recycling, zero waste solutions, product sampling, interactive premiums, game labels, security printing, metallic labels, tobacco labels, frozen food labels, track and trace labels, high content pcr, eco-stream labels, sustainability initiatives, rapid prototyping, global manufacturing, sales support, innovative materials, packaging compliance, environmental sustainability, b2c, distribution, consumer products &amp; retail, transportation &amp; logistics, shipping, logistics &amp; supply chain, food &amp; beverages, consumers, consumer internet, internet, information technology &amp; services, mechanical or industrial engineering, health care, health, wellness &amp; fitness, hospital &amp; health care</v>
          </cell>
          <cell r="J1075" t="str">
            <v>Cloudflare DNS, CloudFlare Hosting, Vidyard, CloudFlare, Flywheel, Slack, WordPress.org, Facebook Widget, DoubleClick, Google Analytics, Woo Commerce, Facebook Login (Connect), reCAPTCHA, Google Tag Manager, Bootstrap Framework, Google Plus, YouTube, Intercom, Google Font API, Mobile Friendly, RocketFuel, Vimeo, Remote, , Microsoft Excel, Git, ICP, QAD Adaptive ERP, Smart AdServer, IndustryBrains, LDRA TestBed, Salesforce, , Juniper Networks NetScreen Series, Tor, Visio, DrayTek, SQL, Wider Planet, Microsoft Office, Tampa AS400 Inc, WinSCP, Cookdown SCOM Connector, poly, .NET, Micro, CONTROL, Box, Webo, Intelex EHSQ, ebs, Oracle JDeveloper, SharePoint, Microsoft Active Directory Federation Services, Cisco VPN, Gem, QuarkXPress, CSS, Backstage, DigitalOcean Cloudways</v>
          </cell>
          <cell r="O1075">
            <v>1000000000</v>
          </cell>
          <cell r="Q1075" t="str">
            <v>CCL Label is the world's largest converter of pressure-sensitive and extruded film materials, specializing in decorative, functional, and informational labels. Based in Toronto, Ontario, and a subsidiary of CCL Industries Inc., CCL Label operates 213 production facilities across 42 countries, employing approximately 26,300 people. The company is a significant contributor to CCL Industries, which reported annual revenues of CDN$7.2 billion in 2024.
CCL Label offers a wide range of specialty label and packaging solutions, including pressure-sensitive labels, extruded plastic tubes for personal care and healthcare markets, expanded content labels, and tamper-evident labels. The company serves major global corporations in various sectors, such as home and personal care, food and beverage, healthcare, automotive, and agriculture. CCL Label aims to be the global leader in innovative label solutions, emphasizing quality and industry standards through its certified processes.</v>
          </cell>
          <cell r="R1075">
            <v>1951</v>
          </cell>
        </row>
        <row r="1076">
          <cell r="A1076" t="str">
            <v>Free-lance Graphic Design &amp; Illustration</v>
          </cell>
          <cell r="B1076">
            <v>0</v>
          </cell>
          <cell r="C1076">
            <v>3600</v>
          </cell>
          <cell r="D1076" t="str">
            <v>graphic design</v>
          </cell>
          <cell r="E1076" t="str">
            <v>http://www.wilksart.com</v>
          </cell>
          <cell r="F1076" t="str">
            <v>http://www.linkedin.com/company/wilksart-free-lance-graphic-designandillustration</v>
          </cell>
          <cell r="G1076" t="str">
            <v>Indianapolis</v>
          </cell>
          <cell r="H1076" t="str">
            <v>Indiana</v>
          </cell>
          <cell r="I1076" t="str">
            <v>digital illustration, education, web graphics, 3d modeling, video production, digital campaign assets, startups, digital publishing, publication layout design, marketing, ui/ux design, digital advertising, creative services, digital art, after effects, banner ads, meditative church logo, concept art for sports apps, book covers, book cover design, adobe creative suite, digital tools, mobile app graphics, graphic design, motion graphics, short film promotional graphics, media production, multimedia &amp; graphic design, motion graphics software, b2b, graphic software, digital design workflows, digital media, animation for web, digital marketing, social media graphics, animation software, photoshop, publishing, digital illustration for holiday cards, film poster design, branding design, social media campaign graphics, email marketing, blender, event/athlete tracking app icons, visual storytelling, publication layout, animation, entertainment, graphic design software, graphic artist, logo creation, icon design, logos, advertising collateral, web banner ad creation, advertising, interactive media, web-optimized graphics, infographics, digital marketing tools, illustration, digital asset management, media production tools, church service cg visuals, children's book illustrations, content creation tools, 3d space corridor modeling, visual communication, sports event branding, digital illustration tools, icons, rocker chick character design, social media content creation, media asset creation, indianapolis media design, infographic design, video editing software, digital graphics, dvd disc art, digital branding tools, movie poster design, creative agency, marketing graphics, digital media management, 3d rendering, multimedia content, independent film marketing, film festival marketing, branding, selfie photography for marketing, graphic design services, services, movie trailer graphics, video editing, concept art, poster design, digital content strategy, real estate marketing graphics, layout design, mobile app design, dvd design, blender art, adobe photoshop, marketing campaigns, flyer design, web banners, film marketing, art direction, cg effects, identity design, creative direction, pencil sketch, watercolor painting, animation production, digital painting, user interface design, event branding, art portfolio, media graphics, creative writing, film promotion, visual identity, print design, poster graphics, digital content creation, artistic services, media, marketing &amp; advertising, design</v>
          </cell>
          <cell r="J1076" t="str">
            <v>Outlook, Microsoft Office 365, Varnish, Typekit, Mobile Friendly, Remote</v>
          </cell>
          <cell r="Q1076" t="str">
            <v>Free-lance Graphic Design &amp; Illustration is a graphic design and illustration studio located in Indianapolis. Founded by Jeannie (Wilks) Shaw, the company operates within the Multimedia &amp; Graphic Design industry and has a workforce of between 1,000 to 4,999 employees, generating reported revenue of $237.8 million.
The studio offers a wide range of design and creative services, including publication layout design, 3D modeling, marketing design, and graphics for web and mobile platforms. They also provide illustration services, catering to various client needs. The organization features a structured hierarchy with roles such as Chief Executive Officer and Art Director, and employs a modern technology stack that includes tools from Adobe, New Relic, Fastly, and Varnish Software.</v>
          </cell>
          <cell r="R1076">
            <v>2004</v>
          </cell>
        </row>
        <row r="1077">
          <cell r="A1077" t="str">
            <v>DST Systems</v>
          </cell>
          <cell r="B1077">
            <v>0</v>
          </cell>
          <cell r="C1077">
            <v>3200</v>
          </cell>
          <cell r="D1077" t="str">
            <v>information technology &amp; services</v>
          </cell>
          <cell r="F1077" t="str">
            <v>http://www.linkedin.com/company/dst-systems</v>
          </cell>
          <cell r="G1077" t="str">
            <v>Windsor</v>
          </cell>
          <cell r="H1077" t="str">
            <v>Connecticut</v>
          </cell>
          <cell r="I1077" t="str">
            <v>license, digital consumer engagement, hedge fund administration, bpo, trading, financial services software, private equity, portfolio management, institutional outsourcing, business intelligence, operational efficiency, asp, applied analytics, risk &amp; compliance, financial services, analytics, information technology &amp; services</v>
          </cell>
          <cell r="J1077" t="str">
            <v>Sendgrid, Marketo, Pardot, Hubspot, Jobvite, Workday Recruit, Linkedin Marketing Solutions, Mobile Friendly, Google Tag Manager, DotNetNuke, Google Analytics, Bootstrap Framework, Google Font API, ON24, New Relic, Microsoft-IIS, Sizmek (MediaMind)</v>
          </cell>
          <cell r="Q1077" t="str">
            <v>DST Systems, Inc. was a technology and services company based in Kansas City, Missouri, focusing on advisory, technology, and operations outsourcing for the financial services and healthcare sectors. Founded in 1969, the company initially developed software for tracking freight movements before expanding into corporate accounting and mutual fund transaction processing. In 2018, DST was acquired by SS&amp;C Technologies for $5.4 billion.
The company operated through three main segments: Financial Services, Healthcare Services, and Customer Communications. It provided a range of solutions, including mutual fund transfer agency services, medical and pharmacy benefit solutions, and integrated print and electronic communication services. DST served over 700 institutional clients globally, employing more than 14,400 people and generating pro forma revenue of $2.3 billion. The company also included subsidiaries focused on real estate management.</v>
          </cell>
          <cell r="R1077">
            <v>1986</v>
          </cell>
        </row>
        <row r="1078">
          <cell r="A1078" t="str">
            <v>General Cigar</v>
          </cell>
          <cell r="B1078">
            <v>0</v>
          </cell>
          <cell r="C1078">
            <v>3800</v>
          </cell>
          <cell r="D1078" t="str">
            <v>tobacco</v>
          </cell>
          <cell r="E1078" t="str">
            <v>http://www.cigarworld.com</v>
          </cell>
          <cell r="F1078" t="str">
            <v>http://www.linkedin.com/company/general-cigar</v>
          </cell>
          <cell r="G1078" t="str">
            <v>Richmond</v>
          </cell>
          <cell r="H1078" t="str">
            <v>Virginia</v>
          </cell>
          <cell r="I1078" t="str">
            <v>handmade cigars, cigar marketplace, cigar sizes and shapes, luxury cigars, cigar reviews, services, cigar industry insights, cigar pairing guides, b2c, cigar culture, cigar industry news, new cigar releases, cigar events, education, cigar ratings, humidors, cigar brands, cigar community, cigar pairing with drinks, community groups, cigar gift sets, cigar pairing tips, web search portals, libraries, archives, and other information services, e-commerce, rare cigars, cigar smoking tips, cigar humidors, cigar collector, consumer goods, d2c, cigar accessories, community engagement, cigar size guide, cigar education, retail, cigar ratings and awards, consumer products &amp; retail, consumer internet, consumers, internet, information technology &amp; services</v>
          </cell>
          <cell r="J1078" t="str">
            <v>CSC Corporate Domains, Gmail, Rackspace Email, Google Apps, VueJS, Campaign Monitor, Slack, Hubspot, Google Tag Manager, Apache, Facebook Widget, Facebook Login (Connect), Facebook Custom Audiences, Google Analytics, Mobile Friendly, Cloudinary, Data Analytics, AI</v>
          </cell>
          <cell r="O1078">
            <v>18807000</v>
          </cell>
          <cell r="Q1078" t="str">
            <v>General Cigar Company Inc. is a leading player in the premium cigar market, recognized for producing and distributing a variety of well-known cigar brands. The company operates factories, including one in the Dominican Republic, and has a rich history of acquisitions, such as the purchase of La Gloria Cubana in 1999. General Cigar maintains a strong connection to Miami's cigar culture through collaborations and distribution agreements.
The company owns iconic brands like La Gloria Cubana, featuring popular lines such as La Gloria Cubana Classic and Serie R. It also collaborates with boutique brands, including an exclusive partnership with El Titan de Bronze for their Redemption line. General Cigar is involved in the re-launch of brands like Sancho Panza and Los Statos Deluxe, showcasing its commitment to innovative blends and quality production. Additionally, it provides distribution services for partner brands, enhancing its role in the cigar industry.</v>
          </cell>
          <cell r="R1078">
            <v>1892</v>
          </cell>
        </row>
        <row r="1079">
          <cell r="A1079" t="str">
            <v>Semi Retired</v>
          </cell>
          <cell r="B1079">
            <v>0</v>
          </cell>
          <cell r="C1079">
            <v>7700</v>
          </cell>
          <cell r="D1079" t="str">
            <v>management consulting</v>
          </cell>
          <cell r="E1079" t="str">
            <v>http://www.semiretiredmd.com</v>
          </cell>
          <cell r="F1079" t="str">
            <v>http://www.linkedin.com/company/semiretired2018</v>
          </cell>
          <cell r="G1079" t="str">
            <v>Hillsboro</v>
          </cell>
          <cell r="H1079" t="str">
            <v>Oregon</v>
          </cell>
          <cell r="I1079" t="str">
            <v>channel consulting, management consulting, contract sales management, financial services, physician investors, physician investment, recession-proof investing, wealth creation for doctors, tax planning, real estate tax sheltering, b2c, passive income, rehab and property management, asset diversification, tax loopholes for doctors, tax deduction strategies, real estate syndication for physicians, offices of real estate agents and brokers, short-term rental mastery, real estate portfolio, passive rental income, passive income streams, real estate mentorship, real estate &amp; rental &amp; leasing, tax savings, d2c, real estate courses, investment analysis tools, retirement planning, asset protection in real estate, vacation rental income, property management, real estate professional status, real estate education, tax loopholes, financial independence, cashflow analysis, real estate syndication, rental income strategies, multi-market property investing, real estate investing, wealth management, tax reduction techniques, tax professional status, real estate deal analysis, short-term rentals, wealth building, short-term rental automation, real estate team building, healthcare, market analysis, rental properties, finance, education, construction &amp; real estate, enterprise software, enterprises, computer software, information technology &amp; services, b2b, real estate investments, investment management, health care, health, wellness &amp; fitness, hospital &amp; health care</v>
          </cell>
          <cell r="J1079" t="str">
            <v>Gmail, Google Apps, Google Cloud Hosting, Kajabi, Google Tag Manager, Vimeo, Mobile Friendly, Active Campaign, Hotjar, Nginx, Facebook Custom Audiences, WordPress.org, reCAPTCHA, Typekit, Facebook Widget, Facebook Login (Connect), Remote</v>
          </cell>
          <cell r="Q1079" t="str">
            <v>Semi-Retired MD is an educational platform founded by doctors Leti and Kenji, dedicated to helping high-income professionals, especially physicians, achieve financial independence through real estate investing. The company focuses on cash-flowing rentals, including long-term, mid-term, and short-term properties. With over 30 years of combined experience managing more than 175 units, the founders share their insights and strategies to assist busy professionals in building reliable monthly cash flow.
The platform offers a variety of online courses and resources tailored for real estate investing. The "Zero to Freedom" course guides beginners through the process of purchasing their first cash-flowing rental property, while the "Accelerating Wealth" course focuses on profitable short-term rental investments. Additionally, Semi-Retired MD provides free resources, including introductory courses and articles on various real estate topics. The community support and expert guidance aim to empower professionals to manage their investments effectively and maximize their financial potential.</v>
          </cell>
        </row>
        <row r="1080">
          <cell r="A1080" t="str">
            <v>McDermott Will &amp; Schulte</v>
          </cell>
          <cell r="B1080">
            <v>0</v>
          </cell>
          <cell r="C1080">
            <v>3200</v>
          </cell>
          <cell r="D1080" t="str">
            <v>law practice</v>
          </cell>
          <cell r="E1080" t="str">
            <v>http://www.mwe.com</v>
          </cell>
          <cell r="F1080" t="str">
            <v>http://www.linkedin.com/company/mcdermott-will-and-schulte</v>
          </cell>
          <cell r="G1080" t="str">
            <v>Chicago</v>
          </cell>
          <cell r="H1080" t="str">
            <v>Illinois</v>
          </cell>
          <cell r="I1080" t="str">
            <v>energy law, legal innovation, regulatory investigations, data privacy, white-collar defense, dispute resolution, real estate development law, real estate, intellectual property, m&amp;a, real estate transactions, innovative legal solutions, tax controversy, cyber risk management, offices of lawyers, diversity and inclusion, healthcare transactions, cross-border investment, energy project finance, healthcare, trusts and estates planning, regulatory strategy, antitrust investigations, sustainability, tax law, industry sectors, white-collar investigations, food and beverage industry, bankruptcy and restructuring, services, mergers and acquisitions, data protection compliance, bankruptcy proceedings, life sciences, law firm, private equity, client advisory, healthcare compliance, privacy and data security, regulatory compliance, regulatory law, b2b, cybersecurity law, business law, data security, digital health law, cross-border transactions, securities regulation, client-focused, intellectual property litigation, litigation and dispute resolution, technology law, esg, private capital legal services, cross-border m&amp;a, legal services, corporate governance, litigation, real estate law, financial services, antitrust litigation, healthcare sector, government relations, employee benefits, healthcare law, corporate transactions, public policy, renewable energy, esg and sustainability law, international trade, securities law, cross-border legal, industry-specific regulations, capital markets, industry-specific expertise, privacy law compliance, client counseling, environmental compliance, environmental law, restructuring, full-service law firm, financial services regulation, biotech and life sciences, cybersecurity compliance, global presence, family office, trusts and estates, tax planning, venture capital, corporate law, international law, international trade law, privacy law, antitrust, energy projects, client service excellence, energy and infrastructure, venture capital funding, technology integration, bankruptcy, cybersecurity, energy, prestigious rankings, international arbitration, global law firm, legal advisory, antitrust law, crisis management, employer benefits, executive compensation, government contracts, bankruptcy law, employer data protection, commercial litigation, employment law, healthcare regulation, pro bono services, public finance, event sponsorship, legal technology, risk mitigation, class action lawsuits, trade secrets, consumer privacy, insurance law, education law, food and beverage law, sports law, community service, business restructuring, investment funds, finance, legal, energy &amp; utilities, construction &amp; real estate, conflict resolution, mergers &amp; acquisitions, health care, health, wellness &amp; fitness, hospital &amp; health care, environmental services, renewables &amp; environment, computer &amp; network security, information technology &amp; services, law practice, clean energy &amp; technology, trusts &amp; estates</v>
          </cell>
          <cell r="J1080" t="str">
            <v>Akamai DNS, CSC Corporate Domains, Outlook, Microsoft Office 365, Pantheon, WP Engine, OneTrust, Citrix NetScaler, Microsoft Sharepoint, Workday, Eloqua, Slack, Hotjar, Nginx, Mobile Friendly, CallRail, DoubleClick Floodlight, Cvent, Varnish, Linkedin Marketing Solutions, Bootstrap Framework, Vidyard, WordPress.org, Google Tag Manager, New Relic, Google Analytics, Remote, Zoomdata, Salesforce, ADP Applicant Tracking System, Microsoft Office, Ning, Absorb LMS, Azure Devops, CUICK TRAC - DFARS and NIST 800-171 compliance solution, Excel4Apps, Microsoft PowerPoint, Google AdWords Conversion, Microsoft Excel, Azure Blockchain Service, Mode, Frame, Vector, Rise, Flow, Dell EMC PowerScale, REST, Azure Analysis Services, iManage, SharePoint, Microsoft 365, Git, Gem, PowerBI Tiles, Relativity, Salesforce CRM Analytics, Figma, Aderant Milana, Thomson Reuters Elite, Citrix, Taleo Applicant Tracking Systems (ATS), AI, Connect, Condeco, SafeSend, LexisNexis Accurint, Westlaw, Pacer, Express, Microsoft Purview eDiscovery</v>
          </cell>
          <cell r="L1080" t="str">
            <v>Merger / Acquisition</v>
          </cell>
          <cell r="M1080">
            <v>0</v>
          </cell>
          <cell r="N1080">
            <v>45870</v>
          </cell>
          <cell r="O1080">
            <v>3000000000</v>
          </cell>
          <cell r="Q1080" t="str">
            <v>McDermott Will &amp; Schulte, commonly known as McDermott Will &amp; Emery, is a global law firm founded in 1934 in Chicago, Illinois. With over 1,750 lawyers in more than 20 offices worldwide, the firm is recognized for its full-service legal solutions across various industries. It emphasizes innovation, client success, and a strong culture of teamwork, integrity, and diversity. In 2024, it was named the Most Innovative Law Firm in North America by the Financial Times.
The firm offers comprehensive legal counsel in areas such as corporate, tax, labor, competition, intellectual property, and litigation. It has over 125 Chambers-ranked practices, excelling particularly in healthcare and employee benefits. McDermott is also known for its pro bono work and innovative projects, including carbon credit insurance initiatives. The firm is committed to fostering an inclusive environment and has received accolades for associate satisfaction and workplace culture.</v>
          </cell>
          <cell r="R1080">
            <v>1934</v>
          </cell>
        </row>
        <row r="1081">
          <cell r="A1081" t="str">
            <v>Café</v>
          </cell>
          <cell r="B1081">
            <v>0</v>
          </cell>
          <cell r="C1081">
            <v>13000</v>
          </cell>
          <cell r="D1081" t="str">
            <v>information technology &amp; services</v>
          </cell>
          <cell r="E1081" t="str">
            <v>http://www.at.cafe</v>
          </cell>
          <cell r="F1081" t="str">
            <v>http://www.linkedin.com/company/get-cafe</v>
          </cell>
          <cell r="G1081" t="str">
            <v>New York</v>
          </cell>
          <cell r="H1081" t="str">
            <v>New York</v>
          </cell>
          <cell r="I1081" t="str">
            <v>saas, hr, mobile app, flexible work, future of work, team, hybrid work, hr &amp; mobile app, workplace management, employee engagement, remotefirst, hybrid management, culture, space planning, space management, software development, employee onboarding, workplace culture, internal communication platform, interest-based connections, employee connection, employee pulse, services, talent retention, community platform, real-time notifications, employee profiles, feedback and surveys, interest-based networking, hybrid workspace optimization, interest graph visualization, organizational transparency, microsoft teams integration, real-time analytics, security and privacy, gdpr compliance, industry security standards, remote work culture, employee recognition, virtual and physical space integration, interest groups, event promotion, workplace knowledge, internal communication, interest-based social graphs, employee belonging, pulse surveys, employee experience management, collaboration tools, employee wellbeing analytics, hybrid work analytics, hybrid team bonding, hris integration, cross-collaboration, employee feedback tools, organizational structure, employee wellbeing, interest-based collaboration, space booking, saml sso, hybrid event automation, regional hubs, company culture, remote employee engagement, encryption and security, custom workflows, workplace collaboration, interest-driven feedback, hybrid event management, workplace integration, attendance tracking, employee satisfaction tracking, workplace engagement, virtual and in-person events, community management, interest-based communication, employee pulse automation, sso integration, feedback surveys, employee profiles customization, event management, workflow automation, employee journey mapping, workplace analytics, employee engagement platform, workplace knowledge base, software as a service (saas), space booking system, employee recognition programs, interest group analytics, virtual and irl events, slack integration, calendar sync, remote team management, virtual event support, internal event management, employee pulse surveys, organizational communities, virtual community management, social cohesion, organizational transparency tools, organizational directory, interest group management, employee engagement analytics, interest-based event promotion, interest graph, hybrid work tools, security and compliance, public api, office space management, interest-driven engagement, interest-based community building, community building, team collaboration, event registration, remote work support, employee retention, information technology and services, computer systems design and related services, b2b, erg management, flexible scheduling, workspace management, internal communications, analytics tools, integrations, hris connection, single sign-on, employee directory, organizational chart, affinity groups, virtual events, polls and surveys, dynamic audience targeting, recurring surveys, distance collaboration, workspace usage tracking, office knowledge, custom reporting, team connectivity, employee insights, mentorship programs, real-time feedback, custom audience segmentation, office check-in, networking opportunities, group activities, remote work solutions, community engagement, saml integration, public api access, data security compliance, gdpr adherence, soc 2 certification, custom event pages, computer software, information technology &amp; services, human resources, events services</v>
          </cell>
          <cell r="J1081" t="str">
            <v>Route 53, Amazon SES, Gmail, Google Apps, Microsoft Office 365, Amazon AWS, React, Hubspot, Slack, React Redux, Amazon CloudWatch, Webflow, Intercom, Google Tag Manager, Google Places, Mobile Friendly, Google Font API, Google Maps, Android, IoT, Gusto, Remote, Circle, Deel, AI, Stitch, QuickBooks, Aircall, Viewpoint, Toast, Sage 300, Gong, Snowflake, Blackline, Alteryx, Trinet, Uipath, Octane, Lattice, Coupa, Sigma, Google Workspace, Webmail, Docker, Sisense, Insperity, Mitel, Learnable, Databricks, Looker, Micro, Canal, Avaya, TransferWise, Scala, React Native, Xamarin, PEO, Node.js, Dialpad, Data Analytics</v>
          </cell>
          <cell r="K1081">
            <v>2430000</v>
          </cell>
          <cell r="L1081" t="str">
            <v>Seed</v>
          </cell>
          <cell r="M1081">
            <v>130000</v>
          </cell>
          <cell r="N1081">
            <v>44470</v>
          </cell>
          <cell r="O1081">
            <v>1400000000</v>
          </cell>
          <cell r="Q1081" t="str">
            <v>CafÃ© is a workplace engagement platform designed to connect hybrid teams through real-life interactions. Founded in Y Combinator's Summer 2021 batch, it focuses on enhancing employee belonging and connection, which can lead to improved job performance and reduced turnover. The platform serves as a central hub for fostering company culture in various work environments, integrating seamlessly with daily tools to streamline scheduling and communication.
CafÃ© allows users to discover and connect with colleagues based on shared interests, locations, and availability. It offers features for event management, enabling teams to plan and promote gatherings, from small lunches to large offsites. The platform also supports the creation of interest-based communities to strengthen social ties within organizations. With integrations for tools like Slack, Google Calendar, and Microsoft Teams, CafÃ© aims to enhance collaboration and engagement for flexible teams.</v>
          </cell>
          <cell r="R1081">
            <v>2020</v>
          </cell>
        </row>
        <row r="1082">
          <cell r="A1082" t="str">
            <v>HMSHost</v>
          </cell>
          <cell r="B1082">
            <v>0</v>
          </cell>
          <cell r="C1082">
            <v>11000</v>
          </cell>
          <cell r="D1082" t="str">
            <v>food &amp; beverages</v>
          </cell>
          <cell r="E1082" t="str">
            <v>http://www.hmshost.com</v>
          </cell>
          <cell r="F1082" t="str">
            <v>http://www.linkedin.com/company/hmshost</v>
          </cell>
          <cell r="G1082" t="str">
            <v>Bethesda</v>
          </cell>
          <cell r="H1082" t="str">
            <v>Maryland</v>
          </cell>
          <cell r="I1082" t="str">
            <v>hospitality, travel industry, restaurant, food &amp; beverage, food &amp; beverage services, airport food branding campaigns, airport food partnerships, airport food sustainability initiatives, menu development, local flavor integration, airport dining, food and beverage operations, food concepts, chef collaborations, food service industry, travel venues, hospitality services, food service automation, services, airport hospitality, travel dining, food innovation, airport food customer engagement, celebrity chefs, restaurant management, airport food logistics, airport catering, airport food industry, airport food experience design, local sourcing, food service, service excellence, airport food management, airport food solutions, food branding, airport food design, airport concessions, retail, airport food branding, airport food service, innovative food concepts, diverse portfolio, airport food experiential dining, travel &amp; tourism, airport food innovation, food sustainability, government, food service contractors, travel catering solutions, brand management, airport food technology, food safety, airport food sustainability strategies, celebrity chef partnerships, airport food community programs, airport food marketing, airport restaurant concepts, airport food kiosks, airport food concepts, customer engagement, airport food community outreach, airport food service providers, travel customer service, restaurant partnerships, airport food sustainability programs, food service innovation, airport food brands, sustainability initiatives, customer service, local flavors, food and beverage services, airport food supply chain, b2b, brand partnerships, airport food outlets, culinary partnerships, customer experience, food quality, airport food community engagement, airport food local partnerships, airport food sustainability, airport food experience, airport food service companies, digital ordering, airport food local sourcing, culinary innovation, culinary experiences, fresh food, airport restaurants, sustainable dining, chef partnerships, grab-and-go kiosks, culinary talent, community engagement, nutritional wellness, environmental sustainability, exclusive brands, catering services, farm to fork, event space, gastro-pub, award-winning chefs, healthy options, customized menus, food and beverage supply, strategic alliances, cuisine innovation, nourishing communities, gourmet dining, community foundation, culinary awards, sustainable practices, culinary diversity, motivation in dining, healthy eating, consumer engagement, freshness guarantee, cultural diversity, specialty destinations, travel convenience, innovative dining solutions, experience-driven dining, food safety standards, attracting travelers, food trends, culinary excellence, partner collaboration, non-profit, distribution, leisure, travel &amp; tourism, consumer goods, consumers, food &amp; beverages, nonprofit organization management</v>
          </cell>
          <cell r="J1082" t="str">
            <v>UltraDns, Remote, Miva Merchant, Crunchtime, Kronos, Optimal Workshop, .GIS, Microsoft Office, Gem, OneTrust Tech Risk &amp; Compliance, Miva, Neogov HRMS, Excel4Apps, Ning, ADP, PeopleSoft Sales, PeopleSoft CRM, Articulate Storyline 3, Rise, Camtasia, Elite Software HVAC Solution, Bing</v>
          </cell>
          <cell r="O1082">
            <v>3500000000</v>
          </cell>
          <cell r="Q1082" t="str">
            <v>HMSHost is a global leader in travel dining and hospitality services, focusing on food, beverage, and retail operations at airports and travel plazas. Founded in 1897, the company has a rich history that began with food and beverage services on railway networks. It has since expanded to manage over 1,000 locations in nearly 80 airports across North America and more than 120 airports worldwide, along with 99 travel plazas in North America.
Headquartered in Bethesda, Maryland, HMSHost employs a significant workforce and generates approximately $3.1â€“3.2 billion in annual revenue. The company is known for its innovative dining experiences, customer service, and sustainability efforts. It features a diverse range of offerings, including proprietary concepts and partnerships with well-known brands like Starbucks, Burger King, and Shake Shack. HMSHost operates various dining formats, from full-service restaurants to quick-service outlets and grab-and-go options, catering to millions of travelers each year.</v>
          </cell>
          <cell r="R1082">
            <v>1897</v>
          </cell>
        </row>
        <row r="1083">
          <cell r="A1083" t="str">
            <v>Arvest Bank</v>
          </cell>
          <cell r="B1083">
            <v>0</v>
          </cell>
          <cell r="C1083">
            <v>6100</v>
          </cell>
          <cell r="D1083" t="str">
            <v>banking</v>
          </cell>
          <cell r="E1083" t="str">
            <v>http://www.arvest.com</v>
          </cell>
          <cell r="F1083" t="str">
            <v>http://www.linkedin.com/company/arvest-bank</v>
          </cell>
          <cell r="G1083" t="str">
            <v>Bentonville</v>
          </cell>
          <cell r="H1083" t="str">
            <v>Arkansas</v>
          </cell>
          <cell r="I1083" t="str">
            <v>mortgage &amp; personal loans, business banking, commercial loans, personal banking, banking and finance, b2c, modern technology, mobile-friendly platforms, local communities, family ownership in banking, investment services, digital platforms, financial services, walton family, community-focused bank, treasury management, regional banking network, services, regional bank digital transformation, community support, regional bank, regional bank digital platforms, regional banking technology, banking technology, community involvement, retail, regional bank customer service, financial technology, banking innovation, credit cards, arkansas, risk management, mortgage, community focus, payment solutions, digital banking, banking, regional bank financial products, banking infrastructure, regional bank ownership, salesforce, loan services, regional bank innovation, regional economic support, financial planning, regional presence, mobile banking, payment processing, regional bank customer experience, react redux, oklahoma, regional bank customer engagement, local community banking, community banking solutions, missouri, life insurance, customer experience, commercial banking, regional customer base, customer engagement, financial solutions, local market banking, wealth management, regional bank services, mortgage loans, regional bank operational efficiency, local community support, zendesk, customer-centric, regional financial services, community banking digital tools, customer service, adobe marketing cloud, vuejs, online banking, banking solutions, family-owned bank, kansas, retirement planning, family-owned, regional financial growth, asset management, bank headquarters, regional operations, regional financial products, community banking, personalized service, regional markets, regional bank growth strategies, regional growth, loans, checking accounts, savings accounts, estate planning, seamless banking experience, personal loans, home loans, merchant services, trust services, fraud mitigation, cash management, auto loans, debit cards, flex rewards, client advisors, insurance products, benefits management, check recovery, account reconciliation, real estate financing, home equity loans, fha loans, va loans, corporate banking, interest rates, branch locator, small business loans, international banking, automated payments, expedited payments, receivables management, financial literacy, calculators, charitable giving, client satisfaction, financial education, finance, finance technology, information technology &amp; services, investment management, law practice, legal services</v>
          </cell>
          <cell r="J1083" t="str">
            <v>VueJS, WP Engine, React Redux, Mapbox, Pardot, Zendesk, Slack, Salesforce, Salesforce Live Agent, Mobile Friendly, Google Font API, Bootstrap Framework, Microsoft Office, Google Workspace, Tableau</v>
          </cell>
          <cell r="O1083">
            <v>838000000</v>
          </cell>
          <cell r="Q1083" t="str">
            <v>Arvest Bank is a regional bank based in Bentonville, Arkansas, with branches in Arkansas, Kansas, Oklahoma, and Missouri. Established in 1871, it is the oldest continuously operating bank in Arkansas and ranks among the largest banks in the United States. The bank is primarily owned by the Walton family, with Jim Walton serving as chairman.
Arvest Bank provides a range of financial services, including deposits, loans, treasury management, asset and wealth management, life insurance, credit cards, title insurance, and mortgage loans. The bank focuses on serving retail, business, and wealth management clients across its four-state region.</v>
          </cell>
          <cell r="R1083">
            <v>1961</v>
          </cell>
        </row>
        <row r="1084">
          <cell r="A1084" t="str">
            <v>Fiverr and Upwork Freelancers (Buyers and Sellers)</v>
          </cell>
          <cell r="B1084">
            <v>0</v>
          </cell>
          <cell r="C1084">
            <v>9400</v>
          </cell>
          <cell r="D1084" t="str">
            <v>marketing &amp; advertising</v>
          </cell>
          <cell r="F1084" t="str">
            <v>http://www.linkedin.com/company/fiverr-and-upwork-freelancers-buyers-and-sellers</v>
          </cell>
          <cell r="G1084" t="str">
            <v>Washington</v>
          </cell>
          <cell r="H1084" t="str">
            <v>Illinois</v>
          </cell>
          <cell r="I1084" t="str">
            <v>advertising services, marketing &amp; advertising</v>
          </cell>
          <cell r="Q1084" t="str">
            <v>Fiverr International Ltd. is an online marketplace for freelance services, founded in 2010 in Tel Aviv, Israel. The platform allows businesses and individuals to connect with freelancers offering a variety of services, including writing, graphic design, video editing, and programming. Fiverr started with fixed-price "gigs" at $5 and has since expanded to include higher-value projects. The company went public in 2019 and has seen significant growth, generating $189.5 million in revenue in 2020.
Upwork Inc., formed in 2013 from the merger of Elance and oDesk, operates as a freelancing platform that links businesses with independent talent for remote work. Headquartered in California, Upwork emphasizes collaboration tools and supports scalable projects. The company generated $373.6 million in revenue in 2020 and has been recognized for its influence in the industry. Both Fiverr and Upwork serve as two-sided marketplaces, catering to buyers seeking services and sellers offering their skills.</v>
          </cell>
          <cell r="R1084">
            <v>2013</v>
          </cell>
        </row>
        <row r="1085">
          <cell r="A1085" t="str">
            <v>Y Interval</v>
          </cell>
          <cell r="B1085">
            <v>0</v>
          </cell>
          <cell r="C1085">
            <v>7100</v>
          </cell>
          <cell r="D1085" t="str">
            <v>information technology &amp; services</v>
          </cell>
          <cell r="E1085" t="str">
            <v>http://www.yinterval.com</v>
          </cell>
          <cell r="F1085" t="str">
            <v>http://www.linkedin.com/company/yintervalhq</v>
          </cell>
          <cell r="G1085" t="str">
            <v>San Francisco</v>
          </cell>
          <cell r="H1085" t="str">
            <v>California</v>
          </cell>
          <cell r="I1085" t="str">
            <v>technology, information &amp; internet, information technology &amp; services</v>
          </cell>
          <cell r="J1085" t="str">
            <v>Cloudflare DNS, Gmail, Google Apps, CloudFlare Hosting, Slack, Mobile Friendly, reCAPTCHA, React Native, Android</v>
          </cell>
          <cell r="Q1085" t="str">
            <v>Y Interval is a technology company that specializes in software development and design services for startups and enterprises. The company focuses on creating AI-powered digital products, including websites, mobile apps, and scalable systems. Y Interval acts as a development partner, emphasizing quick execution and expertise in AI and data-driven solutions. They aim to deliver tangible results, addressing common challenges in the industry with a commitment to performance improvements and user retention.
The company offers a range of integrated digital services, such as product development, design and UX, app revamps, and AI deployment support. They work on projects from lean MVPs to enterprise-ready builds, ensuring compliance with industry standards. Y Interval has collaborated with notable clients like GatewayX, Owner.com, and Square, showcasing their ability to support fast-growing startups and enhance scalability through innovative solutions.</v>
          </cell>
          <cell r="R1085">
            <v>2006</v>
          </cell>
        </row>
        <row r="1086">
          <cell r="A1086" t="str">
            <v>Entegris</v>
          </cell>
          <cell r="B1086">
            <v>0</v>
          </cell>
          <cell r="C1086">
            <v>8200</v>
          </cell>
          <cell r="D1086" t="str">
            <v>semiconductors</v>
          </cell>
          <cell r="E1086" t="str">
            <v>http://www.entegris.com</v>
          </cell>
          <cell r="F1086" t="str">
            <v>http://www.linkedin.com/company/entegris</v>
          </cell>
          <cell r="G1086" t="str">
            <v>Billerica</v>
          </cell>
          <cell r="H1086" t="str">
            <v>Massachusetts</v>
          </cell>
          <cell r="I1086" t="str">
            <v>advanced lithography, microcontamination, bioprocessing, chemical manufacturing, automotive reliability, life sciences, 3d nand, fluid management, euv lithography, substrate handling, specialty chemicals, contamination control, efficiency materials interfacial science microelectronics, semiconductor manufacturing, gas purification filtration, clean chemical delivery, advanced materials, advanced coatings, microelectronics, semiconductors, hardware, information technology, plastic products, industrials, water treatment, sustainability, sustainability initiatives, gas diffuser technology, silicon carbide materials, particle sizing instrumentation, contamination control in bioprocessing, chemical management, liquid handling systems, patent portfolio, advanced deposition materials, manufacturing excellence, global operations, semiconductor wafer carriers, industry collaborations, gas and liquid system integration, valves and fittings, filtration products, contaminant removal solutions, high-purity materials, chemical process automation, liquid filters, specialty gases, chemical filtration at ppt levels, wafer handling, environmental impact, cmp slurries, process automation, cleanroom solutions, b2b, system integration, high-purity chemical manufacturing, gas filtration, wafer shippers, high-purity chemistries, innovation, semiconductor equipment, high-performance materials, precursors for deposition, services, gas purification, cmp polishing slurries, wafer shipping solutions, chemical cleaning solutions, high-purity chemical transport, process solutions, environmental solutions, gas filters, bioprocessing solutions, gas management, aerospace, wafer carriers, advanced cleaning solutions, semiconductor process optimization, gas delivery systems, particle characterization, high-performance graphite components, specialty chemical formulations, contamination mitigation in fabs, chemical delivery systems, advanced materials for electronics, process tanks, particle characterization instruments, chemical handling, medical equipment and supplies manufacturing, contamination mitigation, advanced deposition precursors, high-precision fluid handling, chemical filtration, gas and liquid process monitoring, high-purity chemical containers, advanced materials for chip fabrication, r&amp;d investment, ultra-high purity gases, microcontamination control, process monitoring, clean chemical delivery pumps, industrial automation, chemical containers, graphite grades, semiconductor solutions, gas and liquid filtration systems, consulting, technology innovation, silicon carbide substrates, ultra-high purity materials, advanced filtration solutions, chemical process optimization, wafer processing, liquid filtration, analytical services, biprocessing technologies, electronic chemicals, cleaning solutions, process measurement, data storage, life sciences products, photochemical dispense pumps, sensing and control, specialty coatings, liquid handling, industrial chemicals, carbon materials, silicon carbide components, graphite materials, chemical compatibility, engineering polymers, multi-layer packaging, in-line filtration, custom manufacturing solutions, surface preparation, environmental safety, material synthesis, integrated fluid systems, high-performance applications, smart manufacturing solutions, advanced analytical techniques, ultraclean manufacturing, high-tech industries, zero defects strategy, cleanroom technology, automated chemical handling, manufacturing, distribution, transportation &amp; logistics, energy &amp; utilities, chemicals, material science, environmental services, renewables &amp; environment, mechanical or industrial engineering</v>
          </cell>
          <cell r="J1086" t="str">
            <v>Amazon CloudFront, Route 53, Outlook, Microsoft Office 365, Atlassian Cloud, Workday, Hubspot, Slack, Salesforce, Adobe Marketing Cloud, WordPress.org, DoubleClick Conversion, AngularJS, Adobe Media Optimizer, Amadesa, Scene7, Google Tag Manager, Mobile Friendly, reCAPTCHA, Google Font API, Linkedin Marketing Solutions, Facebook Login (Connect), Google Dynamic Remarketing, YouTube, Facebook Custom Audiences, Google Analytics, DoubleClick, Google AdSense, Facebook Widget, Remote, Dassault SOLIDWORKS, Homestead, IQMS, IoT, Micro, SAP, GT-SUITE, SysTools VBA Password Recovery, PowerBI Tiles, Microsoft Power Automate, eMaint CMMS, Ning, AC500 PLC, Check Point Maestro, Wider Planet, ETQ Reliance QMS, Microsoft Excel, Google AdWords Conversion, Microsoft PowerPoint, Microsoft Project, Siemens SIMATIC HMI (Human Machine Interface), ABB Robotics, Siemens SIMATIC SCADA, S&amp;P Capital IQ Pro, Gem, Elite Software HVAC Solution, Bing, ROOM, SES, Security, Quip, Excel4Apps, CONTROL, Mode, Informatica, SQL, Power Query, Power BI Documenter, Cisco WebEx Teams, SharePoint, Xray, CAT, AVEVA InTouch HMI, Tor, GRIN, JMP, Sigma, LabWare LIMS, Vena, SAP Ariba Platform, UPS, FedEx, ICP, CMPRO, Flickr Photostream, SketchUp, BCD Travel, WebOffice, Salesforce CRM Analytics, Azure Virtual Machine Scale Sets, Dart, Tockify, FIS, Microsoft Office, Mist, Palo Alto Networks Panorama, Minitab Statistical Software, Amcharts JS Library, Amazon Mechanical Turk, CNC Software, ManageEngine Desktop Central, SAP ERP Central Component (ECC) 6.0, Process automation package for service request creation in SAP S/4HANA Utilities, 3M 360 Encompass - Health Analytics Suite, SS&amp;C, BuzzSumo, Google AdMob, ePlan, Ignition SCADA, .NET, Act!, iFix, PowerFlex, Visual-Basic-.NET, VLAN, AMP, SAP Plant Maintenance, HPLC, Azure Linux Virtual Machines, Microsoft 365, Conviva Operational Data Platform, Posit, Wagtail CMS, DatoCMS, Python, Boomi, Git, Azure Devops, UptimeRobot, mabl, Servo-i Ventilator, Visio, Oracle Primavera Enterprise Project Portfolio Management, Star, Lens, Blackline, Absorb LMS, Oracle Solaris, Agilent SLIMS, Ansys Fluids, Siemens SIMATIC S7, poly, NEC, redvertisement, Mastercam, Backblaze Computer Backup, C/C++, Microsoft Power Apps, Microsoft Power Platform, Vertica, Amazon Elastic File System (Amazon EFS), Walkme, Microsoft Teams, ABAP, SAP S/4HANA, SAP Fiori, SAP Gateway, GoDataFeed, Cascade CMS, Google Cloud Platform, LinkedIn Ads, Guidewire BillingCenter, AuditBoard, AWS Organizations, Axis, SumTotal Learning Management, Bluebeam Revu, TSYS, Omni CMS, Secured MVC Forum on Windows 2012 R2, SAP Material Requirement Planning (MRP), Smartsheet, Air, Postpresso, FederatedMedia, FANUC FIELD System, Microsoft Application Insights, LogIC, Tableau, Data Analytics, Canal, Springer-Miller, Craneware, Brocade Switches, Minitab Workspace, ANGEL LMS, ISO+â„¢, Google Ad Manager, Office365, Jira, Confluence, Miro, AWS App Mesh, Analyzer, EMC, GAS, IDC, React, SSMS Tools Pack, ShadowProtect SPX, Broadcom Easytrieve, Copilot, REACH, Wavefront, John Doe, Yahoo Ad Manager, Microsoft Windows Server 2012, Microsoft Word, Box, SAS Analytics Pro, NetApp FAS Series Storage Systems, SYSPRO ERP, CET, DATAVERSE LTD, Microsoft Power Platform AI Builder, Olo</v>
          </cell>
          <cell r="K1086">
            <v>3205000000</v>
          </cell>
          <cell r="L1086" t="str">
            <v>Other</v>
          </cell>
          <cell r="M1086">
            <v>77000000</v>
          </cell>
          <cell r="N1086">
            <v>45627</v>
          </cell>
          <cell r="O1086">
            <v>3196600000</v>
          </cell>
          <cell r="Q1086" t="str">
            <v>Entegris, Inc. is a global leader in advanced materials and process solutions, primarily serving the semiconductor, microelectronics, and life sciences industries. Founded in 1966 in Chaska, Minnesota, the company is headquartered in Billerica, Massachusetts, and employs approximately 8,200 people worldwide. Entegris has a strong portfolio of over 4,500 active patents and reported $3.2 billion in net sales for 2024.
The company offers a range of innovative products focused on protecting, purifying, and delivering materials in high-tech manufacturing. Their offerings include wafer and reticle handling systems, fluid and gas management solutions, and advanced filtration and purification technologies. Entegris is committed to providing science-based solutions and maintains a global presence with manufacturing and R&amp;D facilities across the United States, Asia, and Europe. The company is ISO-9001 certified, reflecting its dedication to quality and innovation in the industry.</v>
          </cell>
          <cell r="R1086">
            <v>1966</v>
          </cell>
        </row>
        <row r="1087">
          <cell r="A1087" t="str">
            <v>Arch Insurance Group Inc.</v>
          </cell>
          <cell r="B1087">
            <v>0</v>
          </cell>
          <cell r="C1087">
            <v>7200</v>
          </cell>
          <cell r="D1087" t="str">
            <v>insurance</v>
          </cell>
          <cell r="E1087" t="str">
            <v>http://www.archgroup.com</v>
          </cell>
          <cell r="F1087" t="str">
            <v>http://www.linkedin.com/company/arch-insurance-group</v>
          </cell>
          <cell r="G1087" t="str">
            <v>Jersey City</v>
          </cell>
          <cell r="H1087" t="str">
            <v>New Jersey</v>
          </cell>
          <cell r="I1087" t="str">
            <v>specialty, casualty, property, property-casualty insurers, finance, property and casualty, risk management, mortgage sector, alternative capital, reinsurance solutions, innovative solutions, private equity, financial services, regulatory compliance, market expansion, strategic acquisitions, direct insurance (except life, health, and medical) carriers, actuarial modeling, venture capital, employee benefits, insurance-linked securities, b2b, underwriting, capital base, market disruption solutions, reinsurance, mortgage insurance, specialty insurance, insurance capacity, risk modeling, risk underwriting, reinsurance sidecars, complex risks, global operations, capital strength, tailored insurance products, catastrophe bonds, insurance solutions, catastrophe risk, market diversification, market expertise, innovative risk transfer, innovative reinsurance structures, risk transfer, specialty property and casualty, global reinsurance platforms, financial engineering, global insurance, client relationships, market stability, risk assessment, reinsurance capacity, mortgage guaranty, ils platforms, global markets, market growth, reinsurance clients, market innovation, market resilience, bespoke reinsurance, specialty lines, financial strength, insurance clients, reinsurance structuring, specialty risk, insurance industry, portfolio management, insurance, complex risk underwriting, services, health insurance, insurance markets, reinsurance industry, customized insurance products, creative risk solutions, marine and aviation, long-term client relationships, tailored products, tailored solutions, political risk, specialty classes, capacity expansion, ils platform, specialty insurance markets, client solutions, market opportunities, advanced analytics, global insurance centers, lloyds syndicates, reinsurance underwriting, underwriting platform, professional liability, credit risk transfer, tailored reinsurance structures, risk pricing, bespoke solutions, risk analysis tools, collateralized vehicles, long-term partnerships, distribution</v>
          </cell>
          <cell r="J1087" t="str">
            <v>Constant Contact, Mimecast, ServiceNow, Microsoft Office 365, Outlook, Amazon AWS, WP Engine, Atlassian Cloud, React, MongoDB, Workday, Slack, Google Tag Manager, WordPress.org, Mobile Friendly, Workday Recruit, Vimeo, Remote, Databricks, Snowflake, Spark, Python, PowerBI Tiles, Streamlit, Google AdWords Conversion, Microsoft Excel, Microsoft PowerPoint, Appier AIRIS (formerly Woopra), Connect, Amazon Connect, AvePoint Opus, Aqua Security, Smartsheet, AMP, Anaplan, Workday HCM, Microsoft Office, Excel4Apps, Tor, Zoho CRM, Dell EMC IDPA, NLP Catpcha, Visio, Ning, Cision, Atera, Atlas, SQL, IBM Cognos Analytics, Copilot, Microsoft Teams Rooms, SharePoint, Concur, Citrix, Azure Analysis Services, Boomi, JFrog, GitHub, GitHub Copilot, Vscode, Gigya Registration, Laserfiche, Microsoft Teams, Zoomdata, CreditLens, S&amp;P Capital IQ Pro, Agilent Technologies, OneTrust Tech Risk &amp; Compliance, SAS Analytics Pro, Microsoft Windows Server 2012, Microsoft Active Directory Federation Services, OpenTracker, WebOffice, AI, Power BI Documenter, Collibra, Groovy, Act!, Flow, SSMS Tools Pack, Air, Pega CRM Suite, Oasis-7, AWS SDK for JavaScript, Spring, Spring Boot, Angular, JUnit, 24-7 Media, SAS Enterprise Guide, GoToAssist (FASTchat), Git, HTML Pro, CSS, Javascript, Microsoft Azure Monitor, AWS Lambda, Guidewire PolicyCenter, VNDLY, ServiceNow Flow Designer, Amazon Managed Workflows for Apache Airflow (MWAA), Glide, JAX, ServiceNow IntegrationHub, Cisco ACI Orchestration, Amazon Product Advertising API, REST, Soap Media, Amazon Web Services (AWS), FlipHTML5, Oracle XML DB, Amazon Associates, SAM, WellnessLiving, OpenLDAP, Oracle JDBC, PagerDuty Incident Response, 3XChange, AWS Service Catalog, ServiceNow Knowledge Management, ServiceNow Problem Management, Micro Focus Universal CMDB, ServiceNow Service Portal, Concur Expense, Intel, Tableau, dynaTrace, Splunk, Grafana, Red Hat OpenShift, Argocd, dbt Cloud, FUSION, Willis Towers Watson, ARES, Jira, SAP Data Quality Management, microservices for location data, ADP SmartComplianceÂ®, Microsoft Sql Server, Verint, Microsoft SQL Server Analysis Services, Loom, FactSet, Apache Airflow, Alation, Confluence, Office365, LucidLink, Workday Prism Analytics, webMethods Integration Server, Extend, Nevron Vision for SSRS, Telligent, dbt, StreamSets, Azure Data Factory, Nimble AMS, Synology, RingCentral, AudioCodes Meeting Insights, AWS Trusted Advisor, VMware, ThousandEyes, SolarWinds, Wiz, Tenable.sc, Bitsight, Cisco Nexus 2000, Gem</v>
          </cell>
          <cell r="O1087">
            <v>19929000000</v>
          </cell>
          <cell r="Q1087" t="str">
            <v>Arch Capital Group Ltd. is a Bermuda-based global insurance, reinsurance, and mortgage insurance company. It specializes in providing solutions for complex and unusual risks across the insurance industry. With nearly 7,400 employees, Arch operates in 60 locations across North America, Europe, Asia, and Australia.
Founded in May 2000, Arch has grown significantly through both organic growth and strategic acquisitions. Its core business divisions include Arch Insurance, which offers specialty risk solutions; Arch Re, providing property and casualty reinsurance globally; and Arch Mortgage Guaranty, which became the world's largest mortgage insurer following the acquisition of United Guaranty in 2016. The company has achieved notable milestones, including being added to the S&amp;P 500 Index in 2022 and reaching gross premiums written of $121.5 billion in 2024. Arch Capital is recognized for its strong financial stability, holding high ratings from major agencies.</v>
          </cell>
          <cell r="R1087">
            <v>2001</v>
          </cell>
        </row>
        <row r="1088">
          <cell r="A1088" t="str">
            <v>Concentrix Limited Company</v>
          </cell>
          <cell r="B1088">
            <v>0</v>
          </cell>
          <cell r="C1088">
            <v>7100</v>
          </cell>
          <cell r="D1088" t="str">
            <v>information technology &amp; services</v>
          </cell>
          <cell r="F1088" t="str">
            <v>http://www.linkedin.com/company/concentrix-company</v>
          </cell>
          <cell r="G1088" t="str">
            <v>Newark</v>
          </cell>
          <cell r="H1088" t="str">
            <v>California</v>
          </cell>
          <cell r="I1088" t="str">
            <v>it services &amp; it consulting, information technology &amp; services</v>
          </cell>
          <cell r="Q1088" t="str">
            <v>Concentrix, Corporation (Nasdaq: CNXC), a top provider of customer experience (CX) solutions and technology, helps some of the best businesses in the world, including over 100 Fortune Global 500 clients and over 125 new economy clients, improve business performance. Our crew provides the next-generation customer experience every day and aids businesses in strengthening their connections with their customers from more than 40 countries on six continents. Through the use of strategy, talent, and technology, we improve business results and set our clients apart. Concentrix offers services to customers in the following core sectors: technology and consumer electronics; retail, travel, and e-commerce; banking, financial services, and insurance; healthcare; communications and media; automotive; energy; and public sector.
Learn more by visiting www.concentrix.com.</v>
          </cell>
        </row>
        <row r="1089">
          <cell r="A1089" t="str">
            <v>Moody's - Insurance Solutions</v>
          </cell>
          <cell r="B1089">
            <v>0</v>
          </cell>
          <cell r="C1089">
            <v>3800</v>
          </cell>
          <cell r="D1089" t="str">
            <v>information technology &amp; services</v>
          </cell>
          <cell r="E1089" t="str">
            <v>http://www.rms.com</v>
          </cell>
          <cell r="F1089" t="str">
            <v>http://www.linkedin.com/company/moodys-insurance-solutions</v>
          </cell>
          <cell r="G1089" t="str">
            <v>Newark</v>
          </cell>
          <cell r="H1089" t="str">
            <v>California</v>
          </cell>
          <cell r="I1089" t="str">
            <v>risk, insurance, modeling, catastrophe, financial, technology, life insurance, property &amp; casualty, cyber, fin tech, insurtech, software development, operational efficiency, scenario analysis, wildfire risk, financial risk management, hazard hazard hazard analytics, hazard hazard hazard insights, risk data visualization, risk data analytics tools, b2b, ai in insurance, risk data integration, risk data open standard, risk exposure management, model validation, consulting, hazard hazard geocoding, services, real-time risk data, risk data compliance, risk data schema, insurance agencies and brokerages, risk transfer, risk data automation, underwriting solutions, risk modeling, exposure modeling, risk data consistency, risk quantification, life risks modeling, industrial facilities risk, predictive analytics, risk platform, risk data interoperability, hazard loss costs, entity resolution, risk data lake, cloud-based software, hazard hazard hazard models, hazard data, offshore platform risk, marine cargo risk, hazard hazard hazard data, third-party risk management, risk insights, financial reporting, risk data architecture, actuarial tools, data analytics, risk data sharing, catastrophe modeling, risk scoring algorithms, risk assessment models, geocoding risk, financial services, risk management, regulatory compliance, risk monitoring, data enrichment, regulatory reporting, hazard lookup, risk data accuracy, workers' compensation risk, risk modeling api, severe storm modeling, reinsurance analytics, risk analysis software, risk data management, portfolio management, aml compliance, region-specific models, risk data security, climate change risk, risk scores, risk data standardization, risk mitigation, climate risk modeling, api integration, cyber risk modeling, loss cost analysis, risk data governance, terrorism risk assessment, earthquake hazard models, hazard hazard lookup, insurance analytics, risk monitoring tools, hazard hazard scoring, risk assessment, insurance software, analytics, insurance solutions, intelligent risk platform, real-time data, exposure management, reinsurance, underwriting workflows, location intelligence, geocoding, hazard analysis, risk scoring, data integration, climate change insights, custom apis, open data standards, third-party modeling, exposureiq, treatyiq, risk modeler, event forecasting, data bridge, risk analytics, enhanced decision making, insurance-linked securities, data repository, analytics platforms, industry standards, portfolio insights, disaster response, event monitoring, operational resilience, alternative capital markets, collaborative applications, loss cost modeling, insurance data standards, custom workflows, business intelligence, risk scoring models, financial risk analysis, technology solutions, data schema, finance, finance technology, information technology &amp; services, insurance agencies &amp; brokerages, enterprise software, enterprises, computer software</v>
          </cell>
          <cell r="J1089" t="str">
            <v>CloudFlare CDN, Route 53, Marketo, Microsoft Office 365, CloudFlare Hosting, Pantheon, Atlassian Cloud, OneTrust, React Redux, Mapbox, Zendesk, AI</v>
          </cell>
          <cell r="K1089">
            <v>2210533286</v>
          </cell>
          <cell r="L1089" t="str">
            <v>Merger / Acquisition</v>
          </cell>
          <cell r="M1089">
            <v>2000000000</v>
          </cell>
          <cell r="N1089">
            <v>44409</v>
          </cell>
          <cell r="O1089">
            <v>330000000</v>
          </cell>
          <cell r="Q1089" t="str">
            <v>Moody's Insurance Solutions is a division of Moody's that focuses on advanced risk analytics and data for the insurance industry. It specializes in property and casualty risks, catastrophe modeling, and sustainable underwriting. The company provides insurers, reinsurers, brokers, and related organizations with credit ratings, research, data, analytics, and workflow solutions to help them manage risks effectively.
The services offered include reinsurance broker solutions, sustainable insurance underwriting solutions that incorporate ESG data, and comprehensive insurance data solutions such as geocoding and exposure analysis. Moody's also utilizes generative AI to enhance risk assessment and operational efficiency. Additionally, the company collaborates on parametric insurance solutions and offers a range of risk intelligence tools to support informed decision-making in the insurance sector.</v>
          </cell>
          <cell r="R1089">
            <v>1989</v>
          </cell>
        </row>
        <row r="1090">
          <cell r="A1090" t="str">
            <v>Edenred Pay USA</v>
          </cell>
          <cell r="B1090">
            <v>0</v>
          </cell>
          <cell r="C1090">
            <v>3500</v>
          </cell>
          <cell r="D1090" t="str">
            <v>financial services</v>
          </cell>
          <cell r="E1090" t="str">
            <v>http://www.edenredpay.com</v>
          </cell>
          <cell r="F1090" t="str">
            <v>http://www.linkedin.com/company/edenred-pay-usa</v>
          </cell>
          <cell r="G1090" t="str">
            <v>Bonita Springs</v>
          </cell>
          <cell r="H1090" t="str">
            <v>Florida</v>
          </cell>
          <cell r="I1090" t="str">
            <v>payments automation, integrated payables, b2b automated payment solutions, ap integration, virtual card, realtime payments, dual mastercard visa issuer, endtoend payments, ach, ap automation, corporate travel payments, wire, edenred pay network, static card, digital accounts payable, fleet fuel cards, invoicetopay solution, b2b payments, payment program optimization tools, payment program management, procurement, business intelligence, payment tracking, industry-specific payment solutions, supplier self-service portal, self-service portal, ghost card payments, property management, cloud payment platform, payment program customization, b2b payment rebate programs, automated vendor matching, secure payment processing, payment issuing platform, services, payment program scalability, rebate opportunities, virtual card payments, open architecture, transaction visibility, financial services, ach payments, invoice-to-pay automation, real-time payment data, automated payment reconciliation, supplier portal, payment compliance, automated reconciliation, secure tokenization, payment optimization, supply chain finance, payment security, virtual payment card management, payment lifecycle automation, risk management, mobile payment access, multi-channel payments, payment reporting, integration ecosystem, electronic payments, healthcare, industry-specific solutions, media &amp; advertising, supply chain finance solutions, ghost card, payment data analytics dashboard, digital payment methods, invoice receipt processing, financial transactions processing, reserve, and clearinghouse activities, open api, information technology &amp; services, secure electronic tokenization, multi-bank connectivity, rebate management, data accuracy, payment program security, supplier enablement, payment platform, erp integration, payment method support, invoice automation, cash flow management, global payment acceptance, payment security audits, payment rebate optimization, payment data analytics, payment rebate programs, hospitality, utilities, api integration, payment program optimization, payment controls, multi-bank payment issuance, multi-channel payment support, multi-erp payment integration, automated invoice processing, payment exception handling, payment flexibility, payment processing, payment lifecycle management, erp connectivity, supplier onboarding, e-commerce, b2b, real-time payment tracking, supplier payments, payment system scalability, fraud prevention, real-time payment decisioning, data capture accuracy, check payments, payment method flexibility, payment decisioning, payment reconciliation, payment processing support, finance, analytics, enterprise software, enterprises, computer software, health care, health, wellness &amp; fitness, hospital &amp; health care, leisure, travel &amp; tourism, consumer internet, consumers, internet</v>
          </cell>
          <cell r="J1090" t="str">
            <v>UltraDns, Sendgrid, Hubspot, Salesforce, Remote, AI, NetSuite, , Infor M3, Boomi, Celigo, Mulesoft, Workato, AWS Transfer for SFTP, ISO+â„¢, Posit</v>
          </cell>
          <cell r="L1090" t="str">
            <v>Merger / Acquisition</v>
          </cell>
          <cell r="M1090">
            <v>0</v>
          </cell>
          <cell r="N1090">
            <v>44835</v>
          </cell>
          <cell r="O1090">
            <v>46900000</v>
          </cell>
          <cell r="Q1090" t="str">
            <v>Edenred Pay USA is a financial services company based in Bonita Springs, Florida, specializing in invoice-to-pay automation and B2B payments. As a leader in the market, it offers an integrated platform that streamlines the entire invoice-to-pay lifecycle, from supplier invoice receipt to payment reconciliation. The company is part of the Edenred Group, which operates in 44-45 countries and employs over 12,000 people globally.
Edenred Pay USA provides a comprehensive invoice-to-pay platform that automates B2B payments, consolidating various payment types into efficient workflows. Key features include automated invoice processing, integrated payables automation, and virtual card payments automation, all designed to enhance accuracy and reduce manual errors. The platform also supports sustainable practices by minimizing paper use and integrates seamlessly with leading ERP and accounting systems, ensuring transparency in cash flows and spending. With a diverse customer base exceeding 12,000, Edenred Pay USA is committed to delivering value across the B2B ecosystem.</v>
          </cell>
          <cell r="R1090">
            <v>1989</v>
          </cell>
        </row>
        <row r="1091">
          <cell r="A1091" t="str">
            <v>FPT Automotive</v>
          </cell>
          <cell r="B1091">
            <v>0</v>
          </cell>
          <cell r="C1091">
            <v>4500</v>
          </cell>
          <cell r="D1091" t="str">
            <v>information technology &amp; services</v>
          </cell>
          <cell r="E1091" t="str">
            <v>http://www.fpt.auto</v>
          </cell>
          <cell r="F1091" t="str">
            <v>http://www.linkedin.com/company/fpt-auto</v>
          </cell>
          <cell r="G1091" t="str">
            <v>Frisco</v>
          </cell>
          <cell r="H1091" t="str">
            <v>Texas</v>
          </cell>
          <cell r="I1091" t="str">
            <v>ai technology, cybersecurity, adas, autonomous driving, infotainment, embedded systems, software defined vehicles, ee architecture, electric vehicle, sovd, digital cockpit, telematics, ecu, software development, embedded hardware &amp; software, hardware, information technology &amp; services</v>
          </cell>
          <cell r="J1091" t="str">
            <v>Cloudflare DNS, Outlook, Microsoft Office 365, CloudFlare Hosting, WordPress.org, Hubspot, Bootstrap Framework, CrazyEgg, Mobile Friendly, Google Tag Manager, MailChimp, CallRail, Google Font API, Woo Commerce, Android, CANalyzer, Infolinks, Prudsys, SWIFT, Objective-C, GitLab, Microsoft Azure Monitor, C#, Zuken, Cross Pixel Media, .NET, bswift, Advertising.com, DemandBase, Xray, Tor, ISO+â„¢, DaVinci Resolve, Quartic, AVEVA InTouch HMI, ADAPT, C/C++, CANoe, Citrix Hypervisor, ENTERPRISE ARCHITECT, Git, IBM Rational DOORS, Visio, Amazon FreeRTOS, Triple Whale, WebSpectator, Jira, Rezlynx PMS, AWS SDK for JavaScript, Kotlin, WellSaid Labs, HipChat, Secured MVC Forum on Windows 2012 R2, Yokogawa Centum VP Distributed Control System, Gerrit, Adconion, AudioEye, CONTROL, Check Point CloudGuard Harmony Connect (CloudGuard Connect), Azure Linux Virtual Machines, Microsoft Office, Barracuda Email Security Service, Google, Python, PREEvision, Microsoft Windows Embedded Compact, Roche Diagnostics, Adobe Customer Journey Analytics, Thales HSM</v>
          </cell>
          <cell r="Q1091" t="str">
            <v>FPT Automotive is a global automotive technology subsidiary of FPT Corporation, established on December 14, 2023, in Frisco, Texas. The company specializes in software-defined vehicles (SDV) and aims to become a billion-dollar provider by 2030. With a workforce of over 4,000 software engineers, FPT Automotive operates in major markets including the United States, Europe, Japan, South Korea, China, and Vietnam, utilizing flexible onshore-offshore delivery models for efficiency.
FPT Automotive offers a range of end-to-end engineering and digital services for SDV. Their expertise includes automotive software for advanced driver assistance systems (ADAS), in-vehicle infotainment (IVI), and telematics, as well as digital services like cloud integration and UX/UI design. They also provide mechanical and electrical engineering services, ensuring comprehensive support for vehicle development. Key products include MaaZ, a proprietary AUTOSAR platform for ECU solutions, and various offerings for semiconductors and OEMs. The company collaborates with leading automakers and has established partnerships with firms like Landing AI and Cardinal Peak.</v>
          </cell>
          <cell r="R1091">
            <v>2023</v>
          </cell>
        </row>
        <row r="1092">
          <cell r="A1092" t="str">
            <v>Vee Healthtek</v>
          </cell>
          <cell r="B1092">
            <v>0</v>
          </cell>
          <cell r="C1092">
            <v>5000</v>
          </cell>
          <cell r="D1092" t="str">
            <v>hospital &amp; health care</v>
          </cell>
          <cell r="E1092" t="str">
            <v>http://www.veehealthtek.com</v>
          </cell>
          <cell r="F1092" t="str">
            <v>http://www.linkedin.com/company/vee-healthtek</v>
          </cell>
          <cell r="G1092" t="str">
            <v>Plano</v>
          </cell>
          <cell r="H1092" t="str">
            <v>Texas</v>
          </cell>
          <cell r="I1092" t="str">
            <v>medical coding, medical coding &amp; compliance audit software, healthcare revenue cycle management, healthcare automation, coding audits, revenue cycle management, analytics, transaction processing, medical billing, ar management, hospitals &amp; health care, healthcare system integration, services, healthcare cost reduction, healthcare operational efficiency tools, clinical documentation improvement, provider services, payer services, data analytics, healthcare cost containment, healthcare provider performance analytics, healthcare data security, healthcare technology, healthcare services, healthcare workflow automation, healthcare it, medical coding automation, healthcare outsourcing, healthcare analytics, financial performance, healthcare data migration, business intelligence, healthcare revenue enhancement, regulatory compliance, healthcare revenue cycle automation, ai in healthcare, healthcare, claims management, b2b, claims adjudication, healthcare workflow management, healthcare it solutions, utilization management, healthcare analytics consulting, e/m auditing, healthcare data analytics platform, operational efficiency, healthcare industry, healthcare business intelligence tools, ai-powered analytics, patient data management, process optimization, healthcare data integration, data-driven decision making, healthcare consulting, healthcare data security solutions, healthcare financial analytics, healthcare compliance analytics, healthcare operational analytics, risk adjustment, healthcare operations, clinical analytics, business process reengineering, healthcare compliance, healthcare solutions, revenue recovery, health information management, healthcare process redesign, healthcare data quality improvement, inpatient and physician cdi review, healthcare analytics tools, healthcare cost management, process automation, consulting, revenue cycle analytics, patient data security, healthcare workflow improvement, professional services, provider network data management, provider education, management consulting services, healthcare data analytics, risk adjustment optimization, healthcare claims analytics, data management, healthcare payer analytics, healthcare transformation, workflow automation, hospitals, hipaa compliance, claims processing, medical coding services, provider network management, care coordination, chronic care management, business intelligence services, consulting services, member management, claims adjudication support, eligibility verification, patient access management, robotic process automation, strategy and consulting, quality assurance, healthcare call center, insurance underpayment recovery, patient enrollment services, payment posting, credentialing services, revenue integrity, charge capture optimization, performance improvement, turnaround time management, pharma/biopharma services, cost containment solutions, administrative workflow optimization, negotiated discounts, risk management solutions, financial services for healthcare, managed care solutions, market trends analysis, healthcare erp solutions, finance, information technology &amp; services, financial services, hospital &amp; health care, health care, health, wellness &amp; fitness, professional training &amp; coaching, management consulting</v>
          </cell>
          <cell r="J1092" t="str">
            <v>Route 53, Outlook, Microsoft Office 365, Amazon AWS, Amazon SES, DoubleClick Conversion, Google Tag Manager, Mobile Friendly, Google Dynamic Remarketing, DoubleClick, Bootstrap Framework, Selenium, REST, Postman, SQL, Jira, Azure Devops, C#, Microsoft.NET Core 3.1, Angular, React, Blazor, Azure Analysis Services, AWS Analytics, AWS Step Functions, Anypoint API Manager, Amazon EC2 Container Service, Gem, Microsoft SQL Server Reporting Services, MySQL, Oracle Analytics Cloud, Microsoft Access, Excel4Apps, DTScout, GoToAssist (FASTchat), Nevron Vision for SSRS, Apache SpamAssassin, PRO.FILE, IBM ILOG CPLEX Optimization Studio, Docker, Kubernetes</v>
          </cell>
          <cell r="K1092">
            <v>350000</v>
          </cell>
          <cell r="L1092" t="str">
            <v>Other</v>
          </cell>
          <cell r="N1092">
            <v>45597</v>
          </cell>
          <cell r="O1092">
            <v>10000000</v>
          </cell>
          <cell r="Q1092" t="str">
            <v>Vee Healthtek is a prominent provider of technology-enabled professional services and solutions tailored for healthcare organizations, including payers, providers, hospitals, and pharmaceutical companies. Based in Plano, TX, it operates as the healthcare division of The Sona Group and has evolved from its origins as Vee Technologies, a claims processing company established in 2000.
The company offers a comprehensive suite of services focused on business process optimization, financial performance, and compliance. Key offerings include Revenue Cycle Management, Health Information Management, Business Intelligence and Analytics, and Risk Adjustment and Claims Management. Vee Healthtek emphasizes customized strategies that address clients' unique challenges while leveraging advanced technologies and data-driven insights to enhance healthcare delivery and operational efficiency. Recognized for its excellence, the company has received accolades such as Healthcare Revenue Cycle Management Company of the Year for 2025 and Major Contender status in revenue cycle management by Everest Group.</v>
          </cell>
          <cell r="R1092">
            <v>2000</v>
          </cell>
        </row>
        <row r="1093">
          <cell r="A1093" t="str">
            <v>PornHub</v>
          </cell>
          <cell r="B1093">
            <v>0</v>
          </cell>
          <cell r="C1093">
            <v>5300</v>
          </cell>
          <cell r="D1093" t="str">
            <v>recreational facilities &amp; services</v>
          </cell>
          <cell r="E1093" t="str">
            <v>http://www.pornhub.com</v>
          </cell>
          <cell r="F1093" t="str">
            <v>http://www.linkedin.com/company/pornhubiucireland</v>
          </cell>
          <cell r="H1093" t="str">
            <v>Montana</v>
          </cell>
          <cell r="I1093" t="str">
            <v>adult, recreational facilities, content filtering, content recommendations, user privacy, traffic volume, media &amp; entertainment, video upload tools, content creator tools, advertising revenue, user privacy protection, d2c, personalized content, trafficking concerns, user engagement, information technology &amp; services, content verification, content flagging, public backlash, privacy and security, content upload, e-commerce, digital payments, video sharing, personalized recommendations, regulatory issues, content leak prevention, content security, content curation, content community management, data analytics, video library, content curation algorithms, web search portals, libraries, archives, and other information services, ethical concerns, user-generated content, user-generated videos, global audience, professional studio content, content moderation challenges, content creators, regulatory bans, video hosting, premium subscriptions, advertising, massive video library, video streaming, machine learning, adult industry leader, digital media, content moderation tools, legal challenges, content upload tools, content management system, content takedown, video optimization, payment processing restrictions, b2c, content monetization, adult content, digital advertising, content filtering algorithms, video sharing platform, digital adult media, content management, user experience, video analytics, adult entertainment, content compliance, premium content, content moderation, online adult industry, video playback technology, adult video platform, amateur videos, services, illegal content hosting, nonconsensual content issues, premium porn, free porn, sex videos, streaming, user generated content, amateur porn, pornstars, sex movies, video categories, hd videos, daily updates, community engagement, tailored suggestions, live cams, two-factor authentication, playlists, porn categories, user profiles, user accounts, explicit content, privacy features, interactive content, pornhub premium, sexual wellness, trusted content, verified models, adult models, mobile access, high quality, joining community, content subscription, adult blogs, sexual health, user interaction, social sharing, user-generated playlists, two-step verification, trusted site, safety policies, audience insights, age verification, secure access, global reach, interactive features, demand hotspots, facilities services, consumer internet, consumers, internet, artificial intelligence, marketing &amp; advertising, ux</v>
          </cell>
          <cell r="J1093" t="str">
            <v>Route 53, UltraDns, Outlook, Microsoft Office 365, Zendesk, Mixpanel, VueJS, Netlify, UPS, Slack, HasOffers, Google Plus, Mobile Friendly, Confirmit, Google Tag Manager</v>
          </cell>
          <cell r="L1093" t="str">
            <v>Merger / Acquisition</v>
          </cell>
          <cell r="M1093">
            <v>0</v>
          </cell>
          <cell r="N1093">
            <v>40238</v>
          </cell>
          <cell r="O1093">
            <v>460000000</v>
          </cell>
          <cell r="Q1093" t="str">
            <v>Pornhub is a prominent adult video-sharing platform founded in 2007 by Matt Keezer, Stephane Manos, Ouissam Youssef, and Feras Antoon. It operates as a "tube site," allowing users to upload and share pornographic content. The platform has grown significantly, becoming one of the top online destinations for adult videos through user-generated uploads and effective search engine optimization.
The core offering includes free video hosting and streaming, with features for uploads and downloads. Pornhub also provides premium subscription options for ad-free and higher-quality content from partnered studios. The founders launched Brazzers in 2008, which produces original content distributed through Pornhub and other sites. The company has engaged in various marketing initiatives to enhance visibility and reduce stigma around adult content.</v>
          </cell>
          <cell r="R1093">
            <v>2007</v>
          </cell>
        </row>
        <row r="1094">
          <cell r="A1094" t="str">
            <v>Strada</v>
          </cell>
          <cell r="B1094">
            <v>0</v>
          </cell>
          <cell r="C1094">
            <v>8000</v>
          </cell>
          <cell r="D1094" t="str">
            <v>information technology &amp; services</v>
          </cell>
          <cell r="E1094" t="str">
            <v>http://www.stradaglobal.com</v>
          </cell>
          <cell r="F1094" t="str">
            <v>http://www.linkedin.com/company/stradaglobal</v>
          </cell>
          <cell r="G1094" t="str">
            <v>The Woodlands</v>
          </cell>
          <cell r="H1094" t="str">
            <v>Texas</v>
          </cell>
          <cell r="I1094" t="str">
            <v>it services &amp; it consulting, payroll reporting, manufacturing, workforce optimization tools, financial software, performance analytics, cost savings, payroll, professional services, workforce planning tools, workforce analytics platform, workforce planning, payroll automation, payroll data security, payroll system integration, cost reduction strategies, payroll data integration, employee benefits, operational efficiency, consulting, regulatory compliance automation, payroll reporting automation, global workforce management, compliance management, business agility, hr cloud deployment, payroll data security solutions, multi-country payroll solutions, cost management tools, financial planning, performance analytics tools, regulatory support, cost savings analytics, cost optimization, workforce automation, global compliance automation, enterprise hr transformation, ai analytics, tech &amp; telecom, cost control analytics, hr automation, cost management analytics, platform unification, employee self-service, digital workforce analytics, payroll automation tools, cloud technology, multi-national payroll, hr cloud platform, regulatory reporting automation, financial services, payroll system, employee engagement analytics, hr transformation, payroll accuracy tools, healthcare, regulatory compliance software, payroll reporting tools, supply chain integration, payroll data management, employee experience, employee engagement tools, financial management, b2b, cloud deployment, regulatory compliance management, payroll accuracy, digital hr transformation, workflow automation, payroll processing, cloud deployment services, cloud payroll, global workforce analytics, employee lifecycle management tools, workforce management, employee engagement, system integration tools, employee engagement platforms, hr data analytics, analytics dashboards, enterprise software, global payroll, employee lifecycle management, payroll accuracy systems, payroll services, digital workforce, talent acquisition, cloud hr platform, hr analytics tools, outsourcing services, cloud hr automation, data security, ai-powered hr analytics, system integration, payroll compliance, hr outsourcing, employee data management, services, employee benefits administration, employee benefits platform, cloud-based payroll platform, employee data security, performance management, regulatory reporting tools, hr cloud solutions, global hr compliance tools, hr automation software, regulatory compliance, cloud hr deployment, performance management system, performance management systems, hr management, employee self-service solutions, employee benefits automation, cost reduction, regulatory compliance solutions, digital workforce management, digital hr ecosystem, multi-country payroll, performance management analytics, employee lifecycle tools, process optimization, workforce planning software, employee data, enterprise hr, data analytics, employee data privacy, talent management, global hr, compliance, management consulting services, employee experience platforms, payroll data security systems, payroll processing ai, employee self-service portals, cost savings in payroll, digital transformation, performance tracking, compliance tracking, payroll accuracy technology, enterprise solutions, hr digital transformation, global hr compliance, payroll and hr integration, workforce analytics tools, cost management, workflow automation tools, ai-driven payroll, digital hr, payroll automation systems, hr software, payroll integration, regulatory reporting, cost control, workforce analytics, global hr solutions, hr analytics, hr data visualization, payroll processing automation, employee experience enhancement, human capital management, advisory services, benefits administration, earned wage access, workday services, business transformation, change management, analytics reporting, strategic planning, testing services, payment services, hr compliance, technology integration, case studies, training programs, webinars, case management, supplemental support, adaptation services, network optimization, user experience design, platform implementation, local expertise, continuous improvement, automation solutions, data residency, multidimensional reporting, workday certification, culture change, strategic partnerships, risk mitigation, team collaboration, project management methodology, onboarding solutions, customer-centric approach, clients success stories, cross-functional teams, data-driven decision making, global reach, finance, information technology &amp; services, mechanical or industrial engineering, professional training &amp; coaching, health care, health, wellness &amp; fitness, hospital &amp; health care, enterprises, computer software, computer &amp; network security, payments</v>
          </cell>
          <cell r="J1094" t="str">
            <v>Salesforce, Outlook, Microsoft Office 365, CloudFlare Hosting, Hubspot, Slack, Bing Ads, DoubleClick, Google Dynamic Remarketing, Marketo, ASP.NET, WordPress.org, DoubleClick Conversion, reCAPTCHA, Mobile Friendly, Visual Website Optimizer, Linkedin Marketing Solutions, Vimeo, Google Tag Manager, Data Analytics, AI, ADAPT, Weibo, Workday, Tor, REST, TierPoint DRaaS, SAP, ABAP, Frame, NeoData, Power BI Documenter, SAP Fiori, Surfcam, ServiceNow, SAP BusinessObjects Business Intelligence (BI), Google AdWords Conversion, Microsoft Excel, OpenProject, Microsoft PowerPoint, Zopim, Cross Pixel Media, AWS SDK for JavaScript, Microsoft Purview eDiscovery, Gem, Siemens PROFIBUS, McAfee Total Protection for Data Loss (DLP), SAP Ariba Platform, Excel4Apps, OneTrust Tech Risk &amp; Compliance, webMethods Integration Server, SQL, Ruby On Rails, MongoDB, Javascript, Kong, CAPTCHA, SAP Build, SAP Build Process Automation, SAP Integration Suite, SAP S/4HANA Cloud, Amazon Managed Workflows for Apache Airflow (MWAA), SolarWinds NPM, SAP SuccessFactors, eCentral, Netlify, SAP SuccessFactors Learning, UKG, Act!, UKG Pro Benefits Administration, Oracle Incentive Compensation, PeopleSoft CRM, Workday HCM, Alvaria, UKG Wallet, CONTROL, CSS, HTML5 Maker, Oracle XML DB, SAP Gateway, UKG Pro, CloudPay, Lua, AT&amp;T, DemandBase, Boomi, Hach WIMS, Red Hat JBoss Enterprise SOA Platform, AWS Transfer for SFTP, LogIC, CPI, SAP BTP for Spend Management, Microsoft Office, Office365, Microsoft Project, Microsoft Word, Microsoft Visio, ebs, Rapid7 InsightVM, Visual Visitor, Adobe, Amazon Web Services (AWS), Google Cloud APIs, BASE, Admin, ADP GlobalView Payroll, Connect, Deluxe Payroll and HR Solutions, Microsoft SQL Server Reporting Services, Kyriba, Workato, Cornerstone On Demand, Pega Robotic Process Automation, ChatBot, Amazon Elastic MapReduce (EMR), Workday Time Tracking, Foursquare Studio, Specific Media, Smartsheet, Workday Absence Management, Workday Adaptive Planning, Rise, UKG Dimensions, SAP Customer Care and Service (CCS), SAP SuccessFactors Employee Central Payroll, Seismic LiveSocial, ICP, Cisco WebEx Teams, FOUNDATION, GoDataFeed, SAP Cloud Platform Integration</v>
          </cell>
          <cell r="Q1094" t="str">
            <v>Strada is a global provider of technology-enabled payroll and human capital management (HCM) services, with over 30 years of experience. The company simplifies workforce management across more than 180 countries, serving over 1,400 clients and 11 million employees. Headquartered in Miami, Florida, Strada employs around 8,000 professionals and generates approximately $1.2 billion in revenue.
Strada offers a comprehensive suite of services, including U.S. payroll, multi-country payroll, HR administration, and cloud technology advisory. Their platform integrates advanced technology such as AI and analytics to enhance payroll management, ensuring accuracy and compliance. Strada's solutions cater to various industries, including healthcare, finance, and manufacturing, and are designed to support organizations in improving efficiency and productivity.</v>
          </cell>
        </row>
        <row r="1095">
          <cell r="A1095" t="str">
            <v>Fidium Fiber</v>
          </cell>
          <cell r="B1095">
            <v>0</v>
          </cell>
          <cell r="C1095">
            <v>3200</v>
          </cell>
          <cell r="D1095" t="str">
            <v>telecommunications</v>
          </cell>
          <cell r="E1095" t="str">
            <v>http://www.fidiumfiber.com</v>
          </cell>
          <cell r="F1095" t="str">
            <v>http://www.linkedin.com/company/fidiumfiber</v>
          </cell>
          <cell r="G1095" t="str">
            <v>Mattoon</v>
          </cell>
          <cell r="H1095" t="str">
            <v>Illinois</v>
          </cell>
          <cell r="I1095" t="str">
            <v>business internet, wholesale, consumer, data center connectivity, enterprise, sdwan, fiber network services provider, fiber broadband, small business, ddos mitigation, fiber internet, high speed internet, commercial, business, unified communications, cloud security, cloud wifi, fiber provider, government, dedicated internet access</v>
          </cell>
          <cell r="J1095" t="str">
            <v>Outlook, Microsoft Office 365, Pardot, Hubspot, Nginx, Mobile Friendly, Ruxit, Android, Fivetran, Snowflake, Matillion, Tableau, Coda, React, AutoCAD, Cisco DWDM, Google, Microsoft Office, .NET, PeopleSoft Sales, Remedy Single Sign On, Tampa AS400 Inc, Workday Prism Analytics, Infoblox DHCP, Akamai CDN Solutions, Gorilla Nation, VLAN, BASE, Aruba Wireless Access Points, CPI, Ning, Signal, Cisco VoIP, Genesys SIP, Trend Micro Smart Protection, Cisco IP Phones, Spiceworks IP Scanner, FreePBX, Salesforce CRM Analytics, Salesforce, Oracle Siebel, Smartsheet, Genesys Cloud CX Platform, Excel4Apps, CAT, Medallia Video</v>
          </cell>
          <cell r="O1095">
            <v>1080000000</v>
          </cell>
          <cell r="Q1095" t="str">
            <v>Fidium Fiber is a fiber internet and network services company that focuses on providing high-speed, reliable fiber-optic connectivity across the U.S. Launched in 2021, Fidium has quickly established itself as a fiber-first provider, serving residential, business, government, education, and enterprise customers. The company rebranded from Consolidated Communications in 2025 and aims to become Americaâ€™s favorite fiber provider through customer-first service and transparent pricing.
Fidium offers a range of scalable, enterprise-grade fiber solutions, including symmetrical internet speeds up to 100 Gbps, network services, and support for hybrid and remote work. Their services cater to various segments, from homes and families to small and large businesses, as well as government and educational institutions. With over 75% of its broadband customers connected via fiber and significant investments in infrastructure, Fidium is committed to delivering speed, uptime, and reliability across its growing national footprint.</v>
          </cell>
        </row>
        <row r="1096">
          <cell r="A1096" t="str">
            <v>Aspen One</v>
          </cell>
          <cell r="B1096">
            <v>0</v>
          </cell>
          <cell r="C1096">
            <v>4500</v>
          </cell>
          <cell r="D1096" t="str">
            <v>investment management</v>
          </cell>
          <cell r="E1096" t="str">
            <v>http://www.aspen.com</v>
          </cell>
          <cell r="F1096" t="str">
            <v>http://www.linkedin.com/company/aspen-one</v>
          </cell>
          <cell r="G1096" t="str">
            <v>Aspen</v>
          </cell>
          <cell r="H1096" t="str">
            <v>Colorado</v>
          </cell>
          <cell r="I1096" t="str">
            <v>holding companies, hospitality management, luxury travel, methane waste conversion, vacation rentals, environmental sustainability, leisure, travel and tourism, limelight hotels, cultural experiences, the little nell, aspen snowmass terrain, luxury hospitality, event planning, environmental foundation, employee benefits, community engagement, performance and lifestyle apparel, skiing and snowboarding, environmental services, luxury hotels, climate action, recreation industry, aspen collection, ski and snowboard rentals, sustainability, real estate development, community programs, climate change advocacy, aspen hospitality, aspen ventures, sustainable ski resorts, green building leed, performance apparel, employee housing, aspen skiing company, fitness and recreational sports centers, innovation, ski resorts, b2c, sustainable development, e-commerce, luxury hotel operation, mountain recreation, aspen x, green initiatives, sustainable infrastructure, community impact, environmental initiatives, retail, sustainable tourism, climate policy influence, lifestyle apparel, hospitality, recreational tourism, climate advocacy in tourism, leed buildings, venture development, hotel and resort management, environmental leadership, services, branded properties, ski resort management, venture capital, renewable energy, aspen snowmass, d2c, lifestyle apparel brand, non-profit, manufacturing, distribution, consumer products &amp; retail, energy &amp; utilities, construction &amp; real estate, investment management, financial services, leisure, travel &amp; tourism, events services, renewables &amp; environment, consumer internet, consumers, internet, information technology &amp; services, clean energy &amp; technology, nonprofit organization management, mechanical or industrial engineering</v>
          </cell>
          <cell r="J1096" t="str">
            <v>Salesforce, Gmail, Mimecast, Google Apps, Microsoft Office 365, Sendgrid, Mailchimp Mandrill, Open AdStream (Appnexus), Drupal, Slack, Taboola Newsroom, Chartbeat, TubeMogul, VueJS, Microsoft Azure Monitor, The Trade Desk, Bing Ads, Facebook Login (Connect), SiteScout, Google Analytics, Mobile Friendly, DoubleClick, Hotjar, Google Maps, Google Tag Manager, DoubleClick Floodlight, Silverpop, Microsoft-IIS, Google Play, Google Maps (Non Paid Users), Facebook Widget, Sojern, Google Font API, Facebook Custom Audiences, WordPress.org, Google AdWords Conversion, Shopify, Google Dynamic Remarketing, DoubleClick Conversion, Amadesa, ShareASale, Remote, AI</v>
          </cell>
          <cell r="O1096">
            <v>11600000</v>
          </cell>
          <cell r="Q1096" t="str">
            <v>Aspen One is a collection of premium brands based in Aspen, Colorado, focused on creating sustainable experiences in recreation, nature, and culture. Established in 2023, it reorganized the Aspen Skiing Company and has a history of over 75 years in the skiing and hospitality industry. The company operates with fewer than 25 employees and generated $8.4 million in revenue.
Aspen One includes several divisions: Aspen Snowmass, which manages the Aspen/Snowmass resort complex; Aspen Hospitality, which operates luxury hotels and private clubs; Aspen Collection, a performance and lifestyle apparel brand; ASPENX Retail, offering unique retail experiences; and Aspen Ventures, which drives innovation. The company targets travelers seeking adventure and luxury, emphasizing transformative experiences that renew the mind, body, and spirit. Aspen One is committed to sustainability and community impact, with initiatives like LEED-certified buildings and employee housing programs.</v>
          </cell>
        </row>
        <row r="1097">
          <cell r="A1097" t="str">
            <v>BradyPLUS</v>
          </cell>
          <cell r="B1097">
            <v>0</v>
          </cell>
          <cell r="C1097">
            <v>5800</v>
          </cell>
          <cell r="D1097" t="str">
            <v>professional training &amp; coaching</v>
          </cell>
          <cell r="E1097" t="str">
            <v>http://www.bradyplus.com</v>
          </cell>
          <cell r="F1097" t="str">
            <v>http://www.linkedin.com/company/bradyplus</v>
          </cell>
          <cell r="G1097" t="str">
            <v>Las Vegas</v>
          </cell>
          <cell r="H1097" t="str">
            <v>Nevada</v>
          </cell>
          <cell r="I1097" t="str">
            <v>foodservice solutions, industrial packaging solutions, jansan solutions, facility management solutions, professional services, janitorial supplies, sanitation solutions, foodservice disposables, industrial packaging, warewash solutions, cleaning chemicals, tailored solutions, customer support, sustainability, operational efficiency, packaging programs, expert advice, b2b services, facility maintenance, healthcare supplies, education sector, government contracts, hospitality services, inventory management, customized programs, quality assurance, safety compliance, customer experience, supply chain management, innovative solutions, community impact, flexible payment terms, product reliability, waste reduction, local support, category management, operational uptime, business success, tailored packaging, disposable products, cleaning equipment, expert consultation, client relationships, value-added services, comprehensive product offerings, jansan, facility care, disposable gloves, surface cleaning, food safety, robotic floorcare, hand hygiene, waste management, sanitation, chemical dilution control, equipment maintenance, bioactive maintenance products, odor control, personal protective equipment, floor care solutions, healthcare facility cleaning, restroom sanitation, automated cleaning solutions, food processing supplies, catering essentials, school cleaning programs, hepa air purification, sustainable cleaning practices, custom cleaning solutions, floor disinfecting, indoor air quality, training programs, cleaning supplies, safety supplies, commercial kitchen solutions, waste collection, entryway matting, carpet care products, personal care products, sanitary supplies, disinfecting wipes, handwash stations, sealing equipment, packing supplies, automated maintenance programs, stock management systems, packaging equipment, palletizing equipment, labeling solutions, marking solutions, case packing systems, stretch wrapping, b2b, e-commerce, government, consulting, services, retail, professional training &amp; coaching, environmental services, renewables &amp; environment, logistics &amp; supply chain, consumer internet, consumers, internet, information technology &amp; services</v>
          </cell>
          <cell r="J1097" t="str">
            <v>Cloudflare DNS, Outlook, Microsoft Office 365, Taleo, Hubspot, Slack, Salesforce, Mobile Friendly, Vimeo, Facebook Login (Connect), Linkedin Widget, Google Tag Manager, Linkedin Login, Facebook Widget, Applicant Pro, Simpli.fi, Wider Planet, Salesforce CRM Analytics, Tampa AS400 Inc, Samsara, Omnitracs XRS, Microsoft Excel, Excel4Apps, Gem, Spiceworks IP Scanner, AC500 PLC, ADP, BriteVerify, FedEx, Absorb LMS, Sigma, OneStream, Epic, PowerBI Tiles, Tableau, Google AdWords Conversion, Microsoft PowerPoint, Microsoft Office, ADP Workforce Now, Microsoft Teams, mHelpDesk, Siemens SIMATIC S7, Pipedrive, Security, TUNE, mabl, Apex, Bing, Ansys Icepak, ETAP, Electron, Power BI Documenter, DAX, SQL, Spark, Azure Service Fabric, Python, CPMStar, Snap, Epicor Prophet 21, Eclipse, Microsoft Windows Server 2012, Prezi, DocuWare, Avalara, ANGEL LMS, Siemens PROFIBUS, Ning</v>
          </cell>
          <cell r="O1097">
            <v>5000000000</v>
          </cell>
          <cell r="Q1097" t="str">
            <v>BradyPLUS is a specialized distributor and solution provider focused on janitorial and sanitation, foodservice, and industrial packaging. With a national presence and a team of 6,000 associates, the company emphasizes understanding customer operations to deliver tailored solutions. BradyPLUS serves a wide range of industries, including automotive, food and beverage processing, healthcare, and retail.
The company operates under a "SUPPLIES + SUPPORT" model, offering services in consumables, packaging equipment, technology and innovation, automation, and sustainability. BradyPLUS provides an extensive catalog of products, including packaging equipment, materials, foodservice disposables, janitorial supplies, and personal protective equipment. Their commitment to customer satisfaction is supported by a network of regional brands and the BradyPLUS Packaging Innovation Center.</v>
          </cell>
        </row>
        <row r="1098">
          <cell r="A1098" t="str">
            <v>Omnicom Production</v>
          </cell>
          <cell r="B1098">
            <v>0</v>
          </cell>
          <cell r="C1098">
            <v>3100</v>
          </cell>
          <cell r="D1098" t="str">
            <v>marketing &amp; advertising</v>
          </cell>
          <cell r="F1098" t="str">
            <v>http://www.linkedin.com/company/omnicomproduction</v>
          </cell>
          <cell r="G1098" t="str">
            <v>New York</v>
          </cell>
          <cell r="H1098" t="str">
            <v>New York</v>
          </cell>
          <cell r="I1098" t="str">
            <v>advertising services, marketing &amp; advertising</v>
          </cell>
          <cell r="Q1098" t="str">
            <v>Omnicom Production is a global content production unit established by Omnicom Group in June 2024. Headquartered in New York City, it employs over 3,000 people and operates as one of the largest production operations in advertising. The company focuses on merging creativity, data, and technology to produce content that enhances brand visibility and engagement.
Omnicom Production offers comprehensive content solutions, including production, post-production, design, and global delivery. Its core offerings feature the Atomic Content methodology, which connects creative platforms with media and commerce for large-scale campaigns. The unit utilizes AI-powered tools and platforms through partnerships with major tech companies, enabling intelligent content automation. It serves over 5,000 clients across more than 70 countries, addressing the need for data-driven content in various markets.</v>
          </cell>
        </row>
        <row r="1099">
          <cell r="A1099" t="str">
            <v>ARRISE</v>
          </cell>
          <cell r="B1099">
            <v>0</v>
          </cell>
          <cell r="C1099">
            <v>11000</v>
          </cell>
          <cell r="D1099" t="str">
            <v>information technology &amp; services</v>
          </cell>
          <cell r="E1099" t="str">
            <v>http://www.arrise.com</v>
          </cell>
          <cell r="F1099" t="str">
            <v>http://www.linkedin.com/company/arrise</v>
          </cell>
          <cell r="G1099" t="str">
            <v>Miami</v>
          </cell>
          <cell r="H1099" t="str">
            <v>Florida</v>
          </cell>
          <cell r="I1099" t="str">
            <v>virtual reality, architectural media, mobile applications, software development, 3d render images, 2d graphic plan, augmented reality, 3d virtual tours, 3d architectural, 3d animation, 3d images architecture, 3d animation architecture y augmented reality, mental health, entertainment technology, social responsibility, ethical gaming practices, live casino, partner support, game studio operations, cloud technology, game design, php, igaming, gaming products, cloudflare, igaming software, product creation, adobe, player experience, gaming analytics, virtual sports betting, gaming partnerships, game content creation, multilingual game support, game development, gaming industry, casino game portfolio, game content, safety in gaming, player safety features, cloud-based gaming infrastructure, talent acquisition, online gaming, gaming platform, technology stack, platform management, online casino, customized gaming solutions, b2b gaming solutions, gaming platform integration, safer gambling, gaming and entertainment, gaming solutions, project management, slots, virtual sports, b2b, global markets, computer systems design and related services, regulatory compliance, game customization, digital marketing, end-to-end solutions, partner integrations, gaming innovation, global presence, multinational team, player engagement, casino games, social responsibility in gaming, digital solutions, live casino studios, bespoke game development, gaming security, game studio, custom game development, security maintenance, gaming content licensing, information technology and services, ux design, multilingual support, services, gaming technology, game portfolio, software services, igaming services, live casino operations, csr programs, multi-region operations, employee ownership, innovative design, cross-functional teams, real-time gaming, interactive experiences, cutting-edge visuals, data analysis, gaming algorithms, mobile gaming, player experience optimization, community involvement, healthcare donations, market-leading products, client partnerships, professional growth, employee welfare, agile methodologies, product enhancement, visual storytelling, gaming compliance, entertainment innovation, live gaming, multinational teams, customer feedback, rewarding experiences, collaborative workspace, creative teams, technical excellence, gaming platforms, game presentations, user interface design, immersive gameplay, sustainable development, cutting-edge technology, non-profit, information technology &amp; services, mobile apps, hospital &amp; health care, computer games, games, consumers, computer software, productivity, marketing &amp; advertising, data analytics, sustainability, environmental services, renewables &amp; environment, nonprofit organization management</v>
          </cell>
          <cell r="J1099" t="str">
            <v>Cloudflare DNS, Outlook, Microsoft Office 365, CloudFlare Hosting, Jobvite, Slack, Active Campaign, Mobile Friendly, WordPress.org, Google Tag Manager, Remote, Milestone, Axis, Hikvision, Adobe Photoshop, Adobe Illustrator, Adobe Creative Suite, CONTROL, Unica, Autodesk 3ds Max, AutoCAD, Strato, Corona Renderer, Lens, Onit, AWS Direct Connect, .NET, Pixlr, Python, PyTorch, TensorFlow, Azure Analysis Services, Docker, Pytest, Wider Planet, Microsoft Azure Monitor, Blender, Adobe After Effects, Microsoft Active Directory Federation Services, Office365, Microsoft Exchange Online, SharePoint, Microsoft Intune Enterprise Application Management, Jira, Google AdWords Conversion, Microsoft Excel, Microsoft PowerPoint, Microsoft Office, SS&amp;C, AWS Trusted Advisor, IBM ILOG CPLEX Optimization Studio, Gem, Zabbix, Grafana, Ubuntu, Microsoft Windows Server 2000, Azure Active Directory B2C, Act!, Quip, Electron, Retool, Facebook, Instagram, TikTok, Google Ads, Bing Ads, CookieYes, Google Analytics, Hotjar, Intercom, Workday Prism Analytics, Amazon Web Services (AWS), Microsoft Azure, Google Cloud Platform, Meta Code Llama, Excel4Apps, Lytics, AVEVA InTouch HMI, TSYS, NetSuite, Tableau, PowerBI Tiles, AWS SDK for JavaScript, Javascript, Copper, Aruba Wireless Access Points, GoodFirms, Etracker, Ruby On Rails, go+, React, Node.js, AWS Analytics, AWS Batch, Amazon Elastic MapReduce (EMR), Amazon S3, MySQL, Redis, Elasticsearch, Aurora, Kubernetes, Amazon Managed Streaming for Apache Kafka (Amazon MSK), Datadog, SentryOne SQL Sentry, Dell iDRAC (Integrated Dell Remote Access Controller), Microsoft Teams Rooms, WhatsApp, Harmony Email &amp; Collaboration, Revit, MagiCAD, PostgreSQL, MySQL 8 With RHEL 8, CAT, Odoo, Micro, AWS VPN, Secured MVC Forum on Windows 2012 R2, Apple macOS, Kiosked, Microsoft Intune, CPI, Infoblox DHCP, Akamai CDN Solutions, Selenium WebDriver, Testng, Cucumber, REST, HTML5 Maker, Ning, Oracle Data Mining (ODM), BASE, Cisco Unified Intelligence Center, Azure Linux Virtual Machines, Microsoft Windows Server 2012, Cisco VPN, Cisco Secure Firewall Management Center, Wireshark, PRTG Network Monitor, Nagios, Discord, SQL, Zscaler ZTNA, Microsoft Entra ID, Confluence, Amazon Linux 2, Mag+</v>
          </cell>
          <cell r="Q1099" t="str">
            <v>ARRISE is a global leader in software development and services for the online gaming (iGaming) industry, based in Gibraltar. With over 10,000 professionals across 14 locations, including Malta, Romania, India, and Bulgaria, the company offers comprehensive digital solutions. These range from product development and platform building to marketing, compliance, technology integrations, and information security maintenance.
The company manages 24/7 operations for gaming partners, focusing on product development, marketing, live dealer operations, and promoting safer gambling standards. ARRISE creates and supports a wide array of iGaming content, featuring over 1,800 slots, live casino titles, and virtual sports. Their development process involves a diverse team of artists, developers, and regulatory experts. ARRISE has also been recognized for its workplace culture, winning awards such as Great Place to Work at the Women in Gaming Diversity Awards 2025.</v>
          </cell>
          <cell r="R1099">
            <v>2016</v>
          </cell>
        </row>
        <row r="1100">
          <cell r="A1100" t="str">
            <v>Pulse Client Experts</v>
          </cell>
          <cell r="B1100">
            <v>0</v>
          </cell>
          <cell r="C1100">
            <v>8900</v>
          </cell>
          <cell r="D1100" t="str">
            <v>facilities services</v>
          </cell>
          <cell r="E1100" t="str">
            <v>http://www.pulsenetwork.com</v>
          </cell>
          <cell r="F1100" t="str">
            <v>http://www.linkedin.com/company/pulse-client-experts</v>
          </cell>
          <cell r="G1100" t="str">
            <v>Houston</v>
          </cell>
          <cell r="H1100" t="str">
            <v>Texas</v>
          </cell>
          <cell r="I1100" t="str">
            <v>telephone call centers, debit payment network, community banks, credit unions, digital commerce, payment solutions, fraud detection, risk mitigation, pin debit, card-not-present transactions, mobile payments, transaction processing, atm access, personalized service, client-focused, financial services, debit card programs, competitive interchange rates, tailored solutions, consumer convenience, secure payments, omni-channel support, digital payments, partnership support, value proposition, client success, innovation in payments, community-oriented, independent network, customer satisfaction, technology-enabled solutions, debit card revenue, brand enhancement, pulse payments network, atm network, debit processing, partner support services, pinless debit, contactless transactions, mobile wallets, tokenization, api access, merchant support, surcharge-free atms, debit card issuers, financial institutions, atm acquirers, debit fraud analytics, dispute management, customer retention, recurring payments, e-commerce payments, card-on-file transactions, p2p transactions, business-to-consumer payments, cash back transactions, omni-channel payments, interchange fees, atm locator, payment authorization, customizable payment solutions, real-time processing, blockchain in payments, fraud prevention solutions, payment routing, high authorization rates, payment analytics tools, debit program performance, debit acceptance, debit market innovations, transaction security, customer loyalty programs, atm transaction volumes, payment trends, peer-to-peer payments, digital payment solutions, facilities services, computer &amp; network security, information technology &amp; services, internet</v>
          </cell>
          <cell r="J1100" t="str">
            <v>Akamai, Akamai DNS, Pardot, Salesforce, Slack, Apache, ON24, Mobile Friendly, UberFlip, SOASTA, Linkedin Marketing Solutions</v>
          </cell>
          <cell r="O1100">
            <v>30805000</v>
          </cell>
          <cell r="Q1100" t="str">
            <v>Pulse Client Experts is a telecommunications company based in Novo Hamburgo, founded in 2020. The company employs between 5,001 and 10,000 people and is led by CEO Marcos Maia. It focuses on client services, with roles such as Customer Service Assistant and Specialist indicating a commitment to customer support.
The company operates within the telecommunications industry, emphasizing the importance of client services. While specific products and services are not detailed, the employee roles suggest a strong focus on assisting customers. Pulse Client Experts is part of a broader network that aims to optimize services for community banks and credit unions.</v>
          </cell>
          <cell r="R1100">
            <v>1981</v>
          </cell>
        </row>
        <row r="1101">
          <cell r="A1101" t="str">
            <v>Boys Town</v>
          </cell>
          <cell r="B1101">
            <v>0</v>
          </cell>
          <cell r="C1101">
            <v>3000</v>
          </cell>
          <cell r="D1101" t="str">
            <v>individual &amp; family services</v>
          </cell>
          <cell r="E1101" t="str">
            <v>http://www.boystown.org</v>
          </cell>
          <cell r="F1101" t="str">
            <v>http://www.linkedin.com/company/boys-town</v>
          </cell>
          <cell r="G1101" t="str">
            <v>Boys Town</v>
          </cell>
          <cell r="H1101" t="str">
            <v>Nebraska</v>
          </cell>
          <cell r="I1101" t="str">
            <v>social services, psychology, family advocacy, education, behavioral sciences, intervention, crisis intervention, foster care, healing families, atrisk youth, sociology, counseling, human services, saving children, social sciences, mental health, criminology, case management, family services, criminal justice, new york, washington, dc, florida, las vegas, family therapy, educational services, outreach programs, behavioral health, family counseling, disability services, data analytics, juvenile detention alternatives, juvenile rehabilitation, father flanaganâ€™s principles, father flanaganâ€™s influence, father flanagan quotes, youth rehabilitation, training resources, youth empowerment, residential care, youth services, father flanaganâ€™s vision, mental health counseling, youth resilience, long-term care, healthcare services, parent education, nonprofit organization, child and family care, father flanaganâ€™s sainthood, preventive services, community-based care, child and youth services, trauma recovery, father flanagan award, father flanagan history, youth development, inclusive care, research and training, research and development, evidence-based practices, community programs, behavioral intervention, child advocacy, father flanagan legacy, youth mentoring, crisis hotline, child and family services, services, behavioral health services, preventative intervention, special education, father flanaganâ€™s writings, family support, telehealth services, child welfare, child protection, parenting support, trauma-informed care, juvenile justice, mental health services, desegregated communities, cultural competence, child care, adoption assistance, residential treatment, counseling services, youth programs, suicide prevention, foster care services, parenting resources, educational support, community outreach, health care services, life skills training, aftercare programs, alumni relations, holiday donations, success stories, volunteering opportunities, helping at-risk youth, safe housing, sexual abuse support, emotional support, therapeutic services, drug abuse prevention, mentoring programs, nutritional support, therapeutic boarding, medical care, youth hotline, community engagement, financial assistance, youth care facilities, boys town history, health education, transition programs, consultation services, workforce development, outpatient care, success stories sharing, non_profit, youth_services, mental_health, child_welfare, community_programs, research_and_training, crisis_hotline, education_services, family_support, juvenile_justice, counselling, hospital &amp; health care, long term care, health care, health, wellness &amp; fitness, research &amp; development</v>
          </cell>
          <cell r="J1101" t="str">
            <v>Amazon SES, Outlook, Microsoft Office 365, Microsoft Azure Hosting, Atlassian Cloud, Podia, Microsoft Sharepoint, StackAdapt, Workday, BigCommerce, Hubspot, Vimeo, Visual Website Optimizer, Google Font API, Google Tag Manager, Mobile Friendly, .NET, Microsoft Office, Microsoft PowerPoint, Microsoft Excel, Google AdWords Conversion, BeeGFS, IBM Tivoli OMEGAMON, Siemens MRI, Electron, Cisco VoIP, FreePBX, CUICK TRAC - DFARS and NIST 800-171 compliance solution, Adobe InDesign, Strato, Adobe Photoshop, BASE, accessiBe, Sectra PACS, Blackbaud, SharePoint, QuickBooks, Excel4Apps, Air, CONTROL, Elite Software HVAC Solution, WebOffice, Git, Demandware Analytics, Carma Mail (Compost Marketing), Quip, Xray, eMaint CMMS, Secured MVC Forum on Windows 2012 R2, Apple macOS, Office365, Webex, Cisco WebEx Teams, Azure Active Directory B2C, Amazon Web Services (AWS), Microsoft Azure, Google Cloud Platform, Terraform, AWS CloudFormation, Ansible, Kubernetes, Red Hat OpenShift, HELM, Argo CD, Agiloft Service Desk Suite, OneTrust Tech Risk &amp; Compliance, Wider Planet, Mode, Microsoft Windows Server 2012, Semgrep, Deltek ComputerEase, Google Analytics, .GIS, Harmony Email &amp; Collaboration, ServiceNow, ECS, Google Workspace, Bluebeam, Microsoft Project, Autodesk BIM Collaborate, Brocade Switches, Epic, Eyefinity OfficeMate, AWS Cloud Development Kit (AWS CDK), Cornerstone HR, MATLAB, Python, IBM SPSS Modeler, Adobe Media Encoder, Akamai CDN Solutions, CAT, Azure Linux Virtual Machines, Groovy, Javascript, jQuery, AngularJS, Bootstrap, SQL, Ellucian Banner Finance, Act!, NetApp Data Storage Systems, Prisma</v>
          </cell>
          <cell r="K1101">
            <v>150000</v>
          </cell>
          <cell r="L1101" t="str">
            <v>Other</v>
          </cell>
          <cell r="M1101">
            <v>150000</v>
          </cell>
          <cell r="N1101">
            <v>45992</v>
          </cell>
          <cell r="O1101">
            <v>610162000</v>
          </cell>
          <cell r="Q1101" t="str">
            <v>Boys Town is a nonprofit organization founded in 1917 by Father Edward J. Flanagan in Omaha, Nebraska. Initially established as an orphanage for at-risk boys, it has grown into a national leader in child and family care services. The organization operates with a mission to help children and families build healthy, productive lives, providing care, hope, and opportunities regardless of background.
Boys Town offers a range of services, including residential care, treatment for at-risk youth, family counseling, educational support, and behavioral health interventions. Its programs are designed to support emotional, educational, and social development, adapting to the needs of children facing challenges such as homelessness, abuse, or family crises. The historic Village of Boys Town serves as a community hub, featuring schools, homes, and facilities that reflect its commitment to nurturing and healing families across America.</v>
          </cell>
          <cell r="R1101">
            <v>1917</v>
          </cell>
        </row>
        <row r="1102">
          <cell r="A1102" t="str">
            <v>Freedom Holding Corp.</v>
          </cell>
          <cell r="B1102">
            <v>0</v>
          </cell>
          <cell r="C1102">
            <v>7800</v>
          </cell>
          <cell r="D1102" t="str">
            <v>financial services</v>
          </cell>
          <cell r="F1102" t="str">
            <v>http://www.linkedin.com/company/freedom-holding-corp</v>
          </cell>
          <cell r="G1102" t="str">
            <v>Las Vegas</v>
          </cell>
          <cell r="H1102" t="str">
            <v>Nevada</v>
          </cell>
          <cell r="J1102" t="str">
            <v>Outlook, Microsoft Office 365, Amazon AWS, Google Analytics, Mobile Friendly, Google Font API, Apache, Google Tag Manager, Flask, Fastapi, SQL</v>
          </cell>
          <cell r="L1102" t="str">
            <v>Other</v>
          </cell>
          <cell r="N1102">
            <v>45839</v>
          </cell>
          <cell r="O1102">
            <v>2117105000</v>
          </cell>
          <cell r="Q1102" t="str">
            <v>Freedom Holding Corp. is a Nevada-registered investment conglomerate headquartered in Almaty, Kazakhstan. Founded in 2008 in Moscow, the company has grown from a brokerage into a diversified financial ecosystem with subsidiaries in multiple countries, including the United States, the United Kingdom, and various nations across Europe and Central Asia. As of 2024, it operates in 22 countries.
The company offers a wide range of financial services, including securities brokerage and trading, investment services, banking solutions, insurance products, and payment services. Freedom Holding Corp. operates the Tradernet trading platform and the Freedom 24 online stock trading platform for retail customers. Additionally, the Freedom SuperApp integrates banking, insurance, payments, and lifestyle services into a single digital platform. The company provides access to major stock exchanges, including the New York Stock Exchange and the Kazakhstan Stock Exchange, and holds leading positions in various market sectors.</v>
          </cell>
          <cell r="R1102">
            <v>2008</v>
          </cell>
        </row>
        <row r="1103">
          <cell r="A1103" t="str">
            <v>Hardees Restaurants</v>
          </cell>
          <cell r="B1103">
            <v>0</v>
          </cell>
          <cell r="C1103">
            <v>7100</v>
          </cell>
          <cell r="D1103" t="str">
            <v>warehousing</v>
          </cell>
          <cell r="E1103" t="str">
            <v>http://www.hardees.com</v>
          </cell>
          <cell r="F1103" t="str">
            <v>http://www.linkedin.com/company/hardees-restaurants</v>
          </cell>
          <cell r="G1103" t="str">
            <v>Charlottesville</v>
          </cell>
          <cell r="H1103" t="str">
            <v>Virginia</v>
          </cell>
          <cell r="I1103" t="str">
            <v>franchise, brand awareness, retail, restaurant franchising, beverages, international locations, international markets, franchise growth, biscuits, desserts, b2c, coffee, partnerships, brand legacy, quality ingredients, brand history, charbroiled burgers, french fries, menu innovation, customer experience, restaurant operations, fast food restaurants, drive-through, made-from-scratch biscuits, quick service, digital ordering, homemade biscuits, operational support, international food service, e-commerce, quick service restaurants, customer satisfaction, quick service restaurant, burgers, menu, fast food, sides, fast casual, charbroiled hamburgers, breakfast, menu variety, services, milkshakes, franchise restaurants, fast-food chain, casual dining, affordable meals, brand expansion, breakfast sandwiches, apple turnovers, restaurants and other eating places, market expansion, breakfast combos, hand-breaded chicken, made from scratch biscuits, franchising opportunities, my rewards program, angus beef, signature burgers, menu offers, catering services, loyalty program, nutrition information, gift cards, takeout options, drive-thru service, online ordering, restaurant locations, biscuit 'n' gravy, breakfast wraps, tender wraps, kids meals, combo deals, frisco sandwiches, cinnamon rolls, maple menu, seasonal offers, food quality, employee development, diversity and inclusion, charity initiatives, community engagement, food innovation, robust menu, calorie information, local sourcing, employee training, customer loyalty, social media engagement, brand promotions, happy hour specials, customer feedback, mobile app ordering, consumer internet, consumers, internet, information technology &amp; services, american (traditional), restaurants</v>
          </cell>
          <cell r="J1103" t="str">
            <v>Cloudflare DNS, Microsoft Office 365, CloudFlare Hosting, The Trade Desk, Slack, Google Font API, Google Places, DoubleClick, Facebook Login (Connect), Vimeo, Facebook Custom Audiences, Adobe Media Optimizer, Cedexis Radar, greyscale - grey, Google Dynamic Remarketing, Bootstrap Framework, GrubHub, Yahoo Ad Manager Plus, Mobile Friendly, Google Tag Manager, Yahoo Analytics, Amazon Associates, Facebook Widget, Google Maps, Google Play, DoubleClick Conversion, UltiPro</v>
          </cell>
          <cell r="P1103">
            <v>810</v>
          </cell>
          <cell r="Q1103" t="str">
            <v>Hardee's Restaurants is an American fast-food chain known for its charbroiled burgers. Founded in 1960 by Wilber Hardee in Greenville, North Carolina, the chain has grown significantly and is now owned by CKE Restaurants. Hardee's operates primarily in the U.S. with some international locations, focusing on the Southeastern and Midwestern regions.
The menu features a variety of signature items, including premium burgers like Thickburgers made from 100% Angus beef, Made from Scratch biscuits, and fresh cookies. Hardee's also offers roast beef sandwiches, fried chicken, fries, milkshakes, and fried apple pies. The chain emphasizes quality ingredients and has a history of innovation, including the introduction of breakfast items and unique desserts.
Hardee's provides standard fast-food services, including drive-thru and counter service, with a focus on quick pickup. The company has expanded through franchising and acquisitions, reaching nearly 4,000 locations at its peak.</v>
          </cell>
        </row>
        <row r="1104">
          <cell r="A1104" t="str">
            <v>Hans SegmÃ¼ller PolstermÃ¶belfabrik</v>
          </cell>
          <cell r="B1104">
            <v>0</v>
          </cell>
          <cell r="C1104">
            <v>4500</v>
          </cell>
          <cell r="D1104" t="str">
            <v>furniture</v>
          </cell>
          <cell r="E1104" t="str">
            <v>http://www.segmueller.de</v>
          </cell>
          <cell r="F1104" t="str">
            <v>http://www.linkedin.com/company/hans-segm-ller-polsterm-belfabrik</v>
          </cell>
          <cell r="H1104" t="str">
            <v>Delaware</v>
          </cell>
          <cell r="I1104" t="str">
            <v>furniture &amp; home furnishings manufacturing, mÃ¶bel kaufen, mÃ¶bel in deutschland, design, mÃ¶belangebote, mÃ¶bel sortiment, kÃ¼chenmÃ¶bel, mÃ¶bel marken, industriemÃ¶bel, sofas, services, badezimmermÃ¶bel komplettsets, markenmÃ¶bel, badezimmermÃ¶bel, kÃ¼chenplanung online, e-commerce, mÃ¶bel service, kÃ¼chenplanung, smart home, mÃ¶beltrends, massivholzmÃ¶bel, skandinavische mÃ¶bel, garderoben, garten, lieferservice, nachhaltige mÃ¶bel, polstermÃ¶bel, schlafzimmer, regale, mÃ¶bel outlet, mÃ¶bel, furniture, mÃ¶bel online, mÃ¶bel fÃ¼r kleine rÃ¤ume, kleiderschrÃ¤nke, vintage mÃ¶bel, matratzen, retail, gartenmÃ¶belsets, stÃ¼hle, lighting, gartenmÃ¶bel sets, modulare mÃ¶bel, esstische, mÃ¶belhaus, mÃ¶belgeschÃ¤ft, mÃ¶belkonfigurator, designermÃ¶bel, wohnzimmer, gartenaccessoires, betten, mÃ¶bel beratung, b2c, wohnideen, furniture and home furnishings stores, kinderzimmer, kinderzimmermÃ¶bel, gartenmÃ¶bel, kÃ¼chenmÃ¶bel aus holz, distribution, home decor, consumer internet, consumers, internet, information technology &amp; services, internet of things</v>
          </cell>
          <cell r="J1104" t="str">
            <v>Outlook, Drupal, React, Amazon SES, Salesforce, Gravity Forms, WordPress.org, Google Font API, Facebook Custom Audiences, Wix, Facebook Widget, Yelp, Google Analytics, Mobile Friendly, Bootstrap Framework, Google Tag Manager, Facebook Login (Connect), Tampa AS400 Inc, Google Ads, Microsoft Advertising, Sales Cloud Einstein, Salesforce Marketing Cloud Intelligence (formerly Datorama), Microsoft Office</v>
          </cell>
          <cell r="O1104">
            <v>1344000000</v>
          </cell>
          <cell r="Q1104" t="str">
            <v>Hans SegmÃ¼ller PolstermÃ¶belfabrik GmbH &amp; Co. KG is a leading furniture retailer in Germany, known for over 100 years of expertise in upholstered furniture manufacturing. Headquartered in Friedberg, Bavaria, the family-owned company employs around 4,000 staff members and operates seven showrooms across the country, along with five logistics centers and its own production facilities. Since 2013, it has also offered an online shop for convenient shopping.
The company specializes in a wide range of furniture and home dÃ©cor, particularly focusing on customizable upholstered pieces. Customers can choose from premium-quality materials, including solid wood and high-grade leather, and personalize their furniture with various options. SEGMÃœLLER is committed to quality, providing extensive warranties on its products and employing skilled specialists in its workshops. The showrooms also feature additional amenities, such as children's play areas and dining options, enhancing the shopping experience. With a strong emphasis on sustainability, SEGMÃœLLER adheres to environmental regulations and promotes responsible practices.</v>
          </cell>
          <cell r="R1104">
            <v>1925</v>
          </cell>
        </row>
        <row r="1105">
          <cell r="A1105" t="str">
            <v>IGS I Integral Group Solution</v>
          </cell>
          <cell r="B1105">
            <v>0</v>
          </cell>
          <cell r="C1105">
            <v>7500</v>
          </cell>
          <cell r="D1105" t="str">
            <v>individual &amp; family services</v>
          </cell>
          <cell r="E1105" t="str">
            <v>http://www.igroupsolution.net</v>
          </cell>
          <cell r="F1105" t="str">
            <v>http://www.linkedin.com/company/igroupsolution</v>
          </cell>
          <cell r="G1105" t="str">
            <v>Miami</v>
          </cell>
          <cell r="H1105" t="str">
            <v>Florida</v>
          </cell>
          <cell r="I1105" t="str">
            <v>certified quality standards, business continuity planning, iso certifications, value-added programs, iso 22301, assistance tailored to client needs, assistance in orientation spaces, management consulting, assistance in community support, client-focused services, consulting, senior care, assistance programs, assistance services, assistance in market expansion, 24/7 assistance, assistance in emergency response, market expansion strategies, assistance customization, community support, assistance in international markets, security management, assistance in leisure activities, assistance in asia, iso 22301 business continuity, iso-27001 security, market adaptation, assistance for homeowners, assistance in market adaptation, assistance in emergency and leisure, assistance in leisure and wellness, community assistance, multichannel assistance delivery, local contractor assistance, market expansion, assistance in central and south america, innovative assistance models, customer experience, assistance in digital platforms, assistance service customization, international presence, customer experience enhancement, market-specific assistance, sustainable development, global assistance, digital assistance platforms, b2b, international certifications, assistance for families, management consulting services, assistance in community and family support, iso 31000 risk management, iso-9001, home service contracts, assistance in orientation, client segmentation, assistance in emergency support, customer experience focus, assistance in emergencies, assistance innovation, iso-9001 quality management, quality management, services, property management, assistance in north america, local contractor network, multichannel service delivery, home maintenance services, assistance program innovation, assistance for generational groups, assistance for seniors, assistance in latin america, assistance in digital and physical channels, emergency support, multichannel assistance, local licensed contractors, business continuity, assistance in local markets, assistance program development, assistance in expanding markets, customer service, assistance in europe, assistance network, security standards, assistance for communities, risk management, assistance for affinity partnerships, dental care, assistance in digital transformation, home services, iso-27001, iso 31000, assistance in community services, 24/7 support, traditional assistance, innovative services, emergency services, well-being support, safety programs, medical assistance, home care services, legal advice, travel assistance, family support, technical assistance, cybersecurity coverage, psychological support, fitness services, pet care, multi-channel communication, value-added services, leisure activities, remote assistance, coaching sessions, bicycle service, employment support, home maintenance, tire assistance, art therapy, online consultations, youth programs, parenting support, mobile assistance, contractor network, insurance partnerships, client relationships, corporate assistance, community services, mental health support, urgent home repairs, customer loyalty, disaster recovery, environmental care, local services, sustainability, environmental services, renewables &amp; environment, enterprise software, enterprises, computer software, information technology &amp; services, hospital &amp; health care</v>
          </cell>
          <cell r="J1105" t="str">
            <v>Gmail, Google Apps, CloudFlare Hosting, YouTube, reCAPTCHA, Hotjar, Google Tag Manager, Mobile Friendly, Google Maps, Facebook Login (Connect), Bootstrap Framework, Facebook Custom Audiences, Google Font API, Google AdSense, Nginx, Woo Commerce, Wix, WordPress.org, Facebook Widget, Python, SQL</v>
          </cell>
          <cell r="Q1105" t="str">
            <v>Integral Group Solution (IGS) is a global provider of assistance programs and support services, dedicated to enhancing client lifestyles through partnerships with municipalities, utilities, banks, insurance companies, and communities. Headquartered in Buenos Aires, Argentina, with operations in Miami, Florida, IGS serves a wide range of regions, including North America, Central and South America, and Europe, and is expanding into Turkey, the Philippines, India, and Indonesia.
IGS focuses on delivering timely and efficient assistance services with a customer-centric approach. The company offers traditional assistance for everyday needs and innovative models that adapt to market demands. Key services include comprehensive support programs for communities and families, pet assistance services, and home services integrated into insurance platforms. With a commitment to quality, IGS holds multiple ISO certifications and maintains a high customer satisfaction rate, emphasizing innovation and best practices in its operations.</v>
          </cell>
          <cell r="R1105">
            <v>2012</v>
          </cell>
        </row>
        <row r="1106">
          <cell r="A1106" t="str">
            <v>Isagenix</v>
          </cell>
          <cell r="B1106">
            <v>0</v>
          </cell>
          <cell r="C1106">
            <v>7300</v>
          </cell>
          <cell r="D1106" t="str">
            <v>health, wellness &amp; fitness</v>
          </cell>
          <cell r="E1106" t="str">
            <v>http://www.isagenix.com</v>
          </cell>
          <cell r="F1106" t="str">
            <v>http://www.linkedin.com/company/isagenix</v>
          </cell>
          <cell r="G1106" t="str">
            <v>Gilbert</v>
          </cell>
          <cell r="H1106" t="str">
            <v>Arizona</v>
          </cell>
          <cell r="I1106" t="str">
            <v>healthy aging solutions, weight loss solutions, agedefying skincare, energy &amp; performance solutions, business opportunity, social media marketing, personal health, entrepreneur, lead generation, advertising, health care, social media, consumer internet, internet, information technology, wellness &amp; fitness services, health and fitness supplements, multi-level marketing, e-commerce, corporate social responsibility, personal care, direct selling, meal replacement shakes, scientific research, product formulation, sustainable health products, nutritional research team, weight management, distributor earnings, energy supplements, performance products, healthy aging, weight loss systems, personal wellness systems, wellness community, microbiological research, nutritional products, nutritional science team, meal replacement, dietary supplements, nutritional science, hydration drinks, global health initiatives, global markets, wellness solutions, wellbeing programs, sports nutrition, dairy-free shakes, performance enhancement, nutritional supplements, product innovation, multi-level marketing earnings, product efficacy studies, lifestyle support, b2c, community initiatives, sustainability initiatives, consumer goods, sustainability programs, industry awards, performance nutrition, science-backed nutrition, plant-based nutrition, innovative dietary solutions, natural aging support, consumer health, fitness nutrition, product development, cleansing protocols, cleanse systems, scientiï¬c formulation, nutrition, distributor network, sports gels, beauty products, d2c, global sales, distributor recruitment, nutritional innovation, microbiome health, health and wellness, plant-based options, cosmetic products, performance gels and drinks, natural beauty, daily nutrition, targeted health, fitness, probiotics, whey protein, nootropic elixir, shake, bar, detox, cleanse, collagen elixir, lean muscle pack, weight loss, healthy lifestyle, energy bites, plant-based, whole blend, fiber snacks, digestive health, joint support, sleep support, stress relief, hydration, protein shake, health supplements, daily boosts, holistic health, adaptogens, skin care, vitamins, superfoods, body care, sleep better, detox pack, cleanse for life, healthy packs, daily essentials, fitness bundles, herbal teas, organic blend coffee, skin supplements, fuel, lean protein bar, flavors variety, pet health, b2b, distribution, consumer products &amp; retail, consumers, information technology &amp; services, marketing &amp; advertising, health, wellness &amp; fitness, hospital &amp; health care, sales, beauty &amp; spas, health &amp; medical, home health care, nutritionists, weight loss centers</v>
          </cell>
          <cell r="J1106" t="str">
            <v>Cloudflare DNS, ExactTarget, Outlook, Microsoft Office 365, CloudFlare Hosting, Brightcove, Salesforce Live Agent, Salesforce, Remote, Salesforce Marketing Cloud, Salesforce Service Cloud, Snowflake, AWS Transfer for SFTP, SQL, AMP, Javascript, Wordpress, Mend, Google AdWords Conversion, Microsoft Excel, Microsoft PowerPoint, Asana</v>
          </cell>
          <cell r="K1106">
            <v>84930000</v>
          </cell>
          <cell r="L1106" t="str">
            <v>Debt Financing</v>
          </cell>
          <cell r="M1106">
            <v>47500000</v>
          </cell>
          <cell r="N1106">
            <v>45017</v>
          </cell>
          <cell r="O1106">
            <v>1000000000</v>
          </cell>
          <cell r="P1106">
            <v>9</v>
          </cell>
          <cell r="Q1106" t="str">
            <v>Isagenix International LLC is a multi-level marketing company founded in 2002, based in Gilbert, Arizona. The company specializes in health, wellness, and nutritional products, operating in 18 markets worldwide, including the United States, Canada, and Australia. Isagenix serves nearly 600,000 customers through a network of independent distributors.
The company offers over 100 products focused on weight loss, performance, vitality, well-being, personal care, and financial wellness. Key offerings include nutritional supplements like protein shakes and weight loss products, a performance line for fitness, and personal care items. Isagenix emphasizes scientifically backed formulations and has launched various initiatives, including sustainability programs and community support events. With cumulative global sales exceeding $7 billion, Isagenix continues to expand its reach and product offerings.</v>
          </cell>
          <cell r="R1106">
            <v>2002</v>
          </cell>
        </row>
        <row r="1107">
          <cell r="A1107" t="str">
            <v>ICScolor</v>
          </cell>
          <cell r="B1107">
            <v>0</v>
          </cell>
          <cell r="C1107">
            <v>3800</v>
          </cell>
          <cell r="D1107" t="str">
            <v>information technology &amp; services</v>
          </cell>
          <cell r="E1107" t="str">
            <v>http://www.icscolor.com</v>
          </cell>
          <cell r="F1107" t="str">
            <v>http://www.linkedin.com/company/ics</v>
          </cell>
          <cell r="G1107" t="str">
            <v>Encinitas</v>
          </cell>
          <cell r="H1107" t="str">
            <v>California</v>
          </cell>
          <cell r="I1107" t="str">
            <v>consumer product goods, digital color proofing, consumer products, print software, digital color management, product management, cloudbased solutions, print management, integrated color solutions sole focus is color accurate monitor proofing, color proofing, print &amp; packaging resources, color management, color display, digital proofing, brand management, software development, spectral rendering engine, spectral management software, spectral color calibration, calibrated monitors, spectral blending, spectral color spectral rendering, spectral color proofing software, graphic design services, spectral color rendering, spectral proofing, spectral color management software, spectral color control, spectral values, spectral color spectral engine, spectral solutions, press approval, remote collaboration, spectral color spectral blending engine, spectral workflows, spectral color, spot colors, spectral color management, workflow automation, cloud saas solutions, color calibration, spectral color engine, spectral workflows automation, spectral color calibration tools, packaging, spectral color workflow automation, spectral engine, printing, spectral software, spectral proofing solutions, graphic design, services, spectral color workflows automation, spot color management, project management, spectral color workflows, spectral color spectral blending, spectral color profiles management, spectral color profiling, color accuracy, spectral color spectral profiles management, spectral color proofing, icc profiling, spectral color proofing solutions, spectral color technology, spectral color rendering engine, spectral color profiles, cloud-based software, spectral blending engine, remote proofing, extended gamut profiles, spectral color software, premedia, graphic arts, spectral profiles management, icc profiles, digital workflow, spectral rendering, press sheet display, spectral technology, cloud software, spectral control, extended gamut, b2b, spectral profiles, spectral color spectral rendering engine, spectral calibration, publishing, spectral color solutions, workflow streamlining, spectral color spectral profiles, color accurate proofs, remote director, proof check, presscheck, oem solutions, monitor calibration, press approvals, viewer software, color verification, print production, collaborative proofing, remote approval, package design, color consistency, work from home, efficiency in printing, cloud based solutions, digital color matching, client communication, custom spot colors, pre-media solutions, remote viewing station, customer collaboration, post-print processes, display profiling, digital asset management, print authorization, real-time viewing, markup tools, annotation features, audit trail, photo-realistic rendering, rgb and cmyk profiles, integrated workflows, color reproduction, inline training, graphics production, creative approvals, quality assurance, faster production cycles, education, consumer goods, consumers, information technology &amp; services, shipping, logistics &amp; supply chain, productivity, media, packaging design</v>
          </cell>
          <cell r="J1107" t="str">
            <v>Outlook, Microsoft Office 365, Pipedrive, SharpSpring, Slack, Google Tag Manager, WordPress.org, Google Analytics, Mobile Friendly, Vimeo, Apache, Sigma</v>
          </cell>
          <cell r="Q1107" t="str">
            <v>ICScolor, Inc. is a private company based in Saint Petersburg, Florida, founded in 2001. It is recognized as a leader in remote digital color proofing and cloud-based digital color management solutions. The company pioneered color-accurate soft proofing with its flagship product, Remote Director, which allows brands, printers, converters, premedia, and publishers to streamline workflows and enhance communication through digital processes.
The company offers a range of SaaS-based products focused on accurate color rendering, including Remote Director, PressCheck, and Proof Check. These tools enable users to view identical colors on calibrated monitors, approve press sheets remotely, and review digital proofs instantly. ICScolor also provides custom engineering solutions for other equipment manufacturers. With a commitment to innovation, the company has received multiple patents and awards for its technology. ICScolor serves a diverse clientele in the printing, publishing, and graphics industries, helping them optimize their workflows and improve sustainability.</v>
          </cell>
          <cell r="R1107">
            <v>2000</v>
          </cell>
        </row>
        <row r="1108">
          <cell r="A1108" t="str">
            <v>ICC</v>
          </cell>
          <cell r="B1108">
            <v>0</v>
          </cell>
          <cell r="C1108">
            <v>3000</v>
          </cell>
          <cell r="D1108" t="str">
            <v>information technology &amp; services</v>
          </cell>
          <cell r="F1108" t="str">
            <v>http://www.linkedin.com/company/information-control-corporation</v>
          </cell>
          <cell r="G1108" t="str">
            <v>Columbus</v>
          </cell>
          <cell r="H1108" t="str">
            <v>Ohio</v>
          </cell>
          <cell r="I1108" t="str">
            <v>technology solutions, business solutions, digital solutions, it services &amp; it consulting, information technology &amp; services</v>
          </cell>
          <cell r="J1108" t="str">
            <v>Outlook, Microsoft Office 365, Amazon AWS, Constant Contact, Hubspot, Google Tag Manager, Varnish, Mobile Friendly, Tealium, Vimeo</v>
          </cell>
          <cell r="O1108">
            <v>80000000</v>
          </cell>
          <cell r="Q1108" t="str">
            <v>ICC encompasses multiple organizations across various industries. 
The ICC Compliance Center specializes in transportation and workplace safety compliance solutions. Integrated Control Corp. focuses on food service equipment and food safety technology. Another ICC entity provides structured cabling and telecommunications products. The International Code Council is dedicated to building safety codes, standards, and product evaluation. The International Chamber of Commerce serves as a global business and trade organization. Lastly, the ICC Group is involved in industrial engineering and custom steel structures.
Each of these organizations operates independently, catering to their specific markets and needs.</v>
          </cell>
          <cell r="R1108">
            <v>1978</v>
          </cell>
        </row>
        <row r="1109">
          <cell r="A1109" t="str">
            <v>ASGN Incorporated</v>
          </cell>
          <cell r="B1109">
            <v>0</v>
          </cell>
          <cell r="C1109">
            <v>3200</v>
          </cell>
          <cell r="D1109" t="str">
            <v>information technology &amp; services</v>
          </cell>
          <cell r="E1109" t="str">
            <v>http://www.asgn.com</v>
          </cell>
          <cell r="F1109" t="str">
            <v>http://www.linkedin.com/company/asgn-incorporated</v>
          </cell>
          <cell r="G1109" t="str">
            <v>Glen Allen</v>
          </cell>
          <cell r="H1109" t="str">
            <v>Virginia</v>
          </cell>
          <cell r="I1109" t="str">
            <v>consulting services, life sciences staffing solutions, professional services, business solutions, digital services, servicenow, creative staffing solutions, creative services, it services, information technology, professional staffing, commercial sector, government sector, professional staffing &amp; recruitment, technology services, technology staffing solutions, engineering services, consumer discretionary, it services &amp; it consulting, federally certified services, cybersecurity, life sciences, digital transformation, cloud security, enterprise software, it security services, federal government solutions, application modernization, federally compliant data management, federal agencies, it modernization strategies, federal cybersecurity, cybersecurity risk management, federal ai and ml, federal intelligence solutions, federal defense it, sustainability, it infrastructure, consulting, portfolio management, federal it support, federal digital solutions, artificial intelligence, acquisitions, cybersecurity solutions, cloud migration, digital experience, government services, it staffing, federally certified engineering, telecommunications, federally approved solutions, federally certified cloud solutions, it workforce solutions, federal data security, federally compliant solutions, federal cloud infrastructure, innovation, services, it project delivery, digital innovation, scalable it solutions, it system integration, healthcare it, federal cyber defense, data management, operational efficiency, technology consulting, federal it modernization, federal engineering, digital marketing, digital marketing services, project management, it staffing solutions, managed it services, human resources, federally compliant it modernization, federally compliant cloud, federal mission-critical it, federally certified mission support, cloud services, computer systems design and related services, federal technology services, managed services, information technology services, it consulting, federal data solutions, federal project management, risk management, federally certified cybersecurity, federal mission support, federally certified it solutions, it modernization, financial services, federally approved cybersecurity, federal science solutions, federal cloud solutions, federally compliant ai and ml, ai and machine learning, government, federal security services, ai solutions, federal application development, software development, federal science and engineering, cybersecurity operations, cloud infrastructure, data analytics, federal civilian agencies, b2b, ai development, enterprise it consulting, government it solutions, cybersecurity frameworks, cloud computing, science and engineering, data analytics platforms, cloud solutions, technology solutions, staffing solutions, business strategy, agile management, organizational change, engineering solutions, enterprise solutions, iot services, employee training, workforce development, esg reporting, environmental impact, social responsibility, stakeholder engagement, program management, emission reduction, quality assurance, bioinformatics, autonomous systems, digital roadmaps, creative staffing, partner management, service integration, technology partnerships, performance optimization, creative consulting, recruitment technology, business process outsourcing, training programs, customer-focused solutions, vertical market expertise, community engagement, healthcare, finance, education, management consulting, professional training &amp; coaching, information technology &amp; services, enterprises, computer software, environmental services, renewables &amp; environment, staffing &amp; recruiting, marketing &amp; advertising, productivity, internet infrastructure, internet, biotechnology, health care, health, wellness &amp; fitness, hospital &amp; health care</v>
          </cell>
          <cell r="J1109" t="str">
            <v>DNS Made Easy, Mailchimp Mandrill, MailChimp SPF, Microsoft Office 365, Drupal, Pantheon, Atlassian Cloud, OneTrust, Salesforce, Slack, Nginx, Mobile Friendly, Google Tag Manager, Varnish, Google Font API, WordPress.org, YouTube, Google Analytics, Hotjar, Remote, AI</v>
          </cell>
          <cell r="K1109">
            <v>247000000</v>
          </cell>
          <cell r="L1109" t="str">
            <v>Other</v>
          </cell>
          <cell r="M1109">
            <v>30000000</v>
          </cell>
          <cell r="N1109">
            <v>42156</v>
          </cell>
          <cell r="O1109">
            <v>3980400000</v>
          </cell>
          <cell r="Q1109" t="str">
            <v>ASGN Incorporated is a prominent provider of IT services and professional talent, connecting skilled professionals with client needs in both commercial and government sectors. Founded in 1985 in Canoga Park, California, ASGN has evolved from a staffing firm into a dual-engine powerhouse through strategic acquisitions and a rebranding in 2018. The company focuses on empowering clients with advanced technology expertise and skilled professionals.
ASGN offers a range of mission-critical IT services, including staffing, managed services, consulting, cybersecurity, and specialized technology solutions. Its operations emphasize modernization, efficiency, and cost containment, with core offerings in IT staffing, professional services, and digital engineering. The company operates through various brands, including Apex Systems, which serves commercial clients, CyberMed for healthcare technology solutions, and ECS Federal, which provides IT solutions to the U.S. Federal Government. ASGN maintains a diversified portfolio, addressing distinct market segments and fostering long-term client relationships across multiple industries.</v>
          </cell>
          <cell r="R1109">
            <v>1985</v>
          </cell>
        </row>
        <row r="1110">
          <cell r="A1110" t="str">
            <v>Audacy, Inc.</v>
          </cell>
          <cell r="B1110">
            <v>0</v>
          </cell>
          <cell r="C1110">
            <v>5000</v>
          </cell>
          <cell r="D1110" t="str">
            <v>media production</v>
          </cell>
          <cell r="E1110" t="str">
            <v>http://www.audacyinc.com</v>
          </cell>
          <cell r="F1110" t="str">
            <v>http://www.linkedin.com/company/audacy-inc</v>
          </cell>
          <cell r="G1110" t="str">
            <v>Philadelphia</v>
          </cell>
          <cell r="H1110" t="str">
            <v>Pennsylvania</v>
          </cell>
          <cell r="I1110" t="str">
            <v>music, analytics, sports, influencers, streaming audio, entertainment, marketing, data, audio, local content, multiplatform, podcasts, content, news, advertising, media, radio, communities, broadcasting, consumer discretionary, broadcast media production &amp; distribution, multi-platform audio, radio broadcasting, digital streaming, podcast production, advertising solutions, audience engagement, community initiatives, diversity and inclusion, live events, audio content, targeted marketing, consumer demographics, digital audio platform, podcast networks, original content, audio technology, user experience, brand partnerships, local and national reach, audio advertising, content variety, streaming technology, social responsibility, consumer insights, audio experiences, media industry, competitive landscape, audience targeting, digital identity, immersive content, community support, audio streaming, podcasting, music broadcasting, sports broadcasting, local radio, digital audio, market insights, community engagement, premium content, listener engagement, audio content creation, diversity in media, multiplatform audio, original audio content, media sponsorship, social impact programming, data-driven marketing, ai in advertising, celebrity collaborations, audio innovation, listener analytics, digital marketing, audio trends, local communities, advertising roi, interactive radio content, sports talk, news coverage, content distribution, community outreach, advertising analytics, music festivals, content monetization, brand loyalty, audio metrics, radio syndication, audience growth, digital distribution, programmatic advertising, targeted campaigns, podcast marketing, cultural diversity, community events, audience personalization, b2b, b2c, services, information technology &amp; services, broadcast media, events services, ux, marketing &amp; advertising</v>
          </cell>
          <cell r="J1110" t="str">
            <v>Route 53, Fastly CDN, Salesforce, Gmail, Pardot, Google Apps, Zendesk, WP Engine, OneTrust, The Trade Desk, Slack, Atlassian Cloud, VueJS, StackAdapt, Google AdSense, Facebook Widget, Google Maps (Non Paid Users), YouTube, Bootstrap Framework, Google translate API, Gauges, Bootstrap Framework v3.1.1, Google translate widget, Google Maps, reCAPTCHA, Facebook Custom Audiences, WordPress.org, Quantcast, Vimeo, Google Font API, Mobile Friendly, Facebook Login (Connect), Multilingual, Squarespace ECommerce, Google Tag Manager, Woo Commerce, Trustpilot, Gravity Forms, Google Analytics, Eloqua, Open AdStream (Appnexus), Intercom, greyscale - grey, Taboola, OpenX - Exchange, Nielsen Display Ads (Formerly eXelate), Amazon Associates, DoubleClick, Nginx, Stripe, FullStory, Sharethrough, comScore, Conversant (ValueClick), Varnish, LiveRamp, Teads, DoubleVerify, Twitter Advertising, Criteo, Remote, Sigma, Google Cloud Platform, Google Cloud BigQuery, Google Dataplex, Terraform, Python, SQL, Microsoft Office, Microsoft Excel, WideOrbit, Facebook, Instagram, Salesforce CRM Analytics, Board, Microsoft Word, Google Search Central, Yottaa, Git, SchoolMessenger Social Media Managment, Google Ads, X, Linkedin Marketing Solutions, BILL, Terragrunt, Amazon EKS Anywhere, Google Kubernetes Engine (GKE), GitLab, HELM, Kubernetes, Adobe Audition, LinkedIn Ads, Amazon Advertising, Sound Forge, Twitter Ads, Canva, Adobe, Quip, Nielsen NetRatings, Viewable Media (Visable Measures), SAP Concur, Grafana, OpenTelemetry, Astra, Dell ECS Enterprise Object Storage, SOCi, CEMAR, Adobe After Effects, Google Kubernetes Engine, Adobe Creative Suite, Adobe Photoshop, TikTok, MasterControl Audit, Twilio SendGrid Email Marketing Campaigns, Sprinklr Social Advertising, NCR Counterpoint, Cisco Secure Firewall Management Center, Excel4Apps, Confluence, Jira, Google Sheets</v>
          </cell>
          <cell r="K1110">
            <v>396618750</v>
          </cell>
          <cell r="L1110" t="str">
            <v>Merger / Acquisition</v>
          </cell>
          <cell r="M1110">
            <v>0</v>
          </cell>
          <cell r="N1110">
            <v>45323</v>
          </cell>
          <cell r="O1110">
            <v>1174207000</v>
          </cell>
          <cell r="Q1110" t="str">
            <v>Audacy, Inc. is a prominent audio content and entertainment company based in Philadelphia, Pennsylvania. As the second-largest radio broadcaster in the United States, it operates over 220 radio stations across 47 media markets. Originally founded in 1968 as Entercom Communications Corp., the company rebranded to Audacy after significant growth, including the merger with CBS Radio in 2017.
Audacy reaches more than 200 million listeners each month through various platforms. The company is a leading podcast publisher, having acquired Cadence13 and Pineapple Street Studios, and it also operates the podcast influencer marketplace Podcorn. Audacy focuses on creating original audio content, providing trusted local news, sports coverage, and music. Its offerings include radio broadcasting, premium podcasts, digital platforms like RADIO.COM, live events, and data-driven advertising solutions. Audacy trades on the NYSE under the symbol AUD.</v>
          </cell>
          <cell r="R1110">
            <v>1968</v>
          </cell>
        </row>
        <row r="1111">
          <cell r="A1111" t="str">
            <v>Advocate</v>
          </cell>
          <cell r="B1111">
            <v>0</v>
          </cell>
          <cell r="C1111">
            <v>4600</v>
          </cell>
          <cell r="D1111" t="str">
            <v>government administration</v>
          </cell>
          <cell r="E1111" t="str">
            <v>http://www.tatwawadi.com</v>
          </cell>
          <cell r="F1111" t="str">
            <v>http://www.linkedin.com/company/advocate222222</v>
          </cell>
          <cell r="G1111" t="str">
            <v>Peachtree Corners</v>
          </cell>
          <cell r="H1111" t="str">
            <v>Georgia</v>
          </cell>
          <cell r="I1111" t="str">
            <v>network optimization, it strategy, data center &amp; colocation planning, strategic sourcing, information technology financial management, tem, unified communications, consulting &amp; lifecycle management, network transformation, technology business management, tbm, managed services, transformation, optimization, strategy, reduce it spending, brokerage, insider marketplace, apptio, tbmasaservice, tbmaas, advisory, cios, mobile optimization, value realization, roi, technology, ucaas, administration of justice, legal advice, women's rights, pleading cases, land acquisition, matrimonial cases, case drafting, fighting false implication, judiciary experience, family law disputes, revenue law, law practice, consumer forum cases, consumer rights, drafting agreements, family law, legal guidance, civil and criminal cases, court practice, family disputes, legal services, civil and criminal defense, consulting, offices of lawyers, b2c, judicial insight, women protection laws, family and social responsibility, humanitarian legal aid, case filing, civil law, land revenue cases, tribunals and forums, human touch, high court appellate work, court litigation, services, consumer protection, revenue cases, high court practice, criminal law, protection of women from domestic violence act, judicial service background, advocacy, weaker section advocacy, legal, government administration</v>
          </cell>
          <cell r="J1111" t="str">
            <v>ASP.NET, Microsoft-IIS</v>
          </cell>
          <cell r="Q1111" t="str">
            <v>Satish Tatwawadi's Advocate is a law firm based in the United States, primarily serving clients in the District Court of Yavatmal, Maharashtra, India. Led by Satish Tatwawadi, the firm provides legal services with a focus on civil, criminal, matrimonial, and specialized cases. The team includes around 110 employees, including advocates such as Balram Gorak, Yogendra Singh, Adv. Jagtap, and Dipti Aggarwal.
The firm emphasizes protecting individuals' legal rights and offers guidance on commercial transactions and legal standings. It handles family disputes with care and excels in revenue and consumer cases. Services include legal assistance in civil and criminal matters, matrimonial issues, domestic violence cases, and more, ensuring comprehensive support for clients navigating the legal system.</v>
          </cell>
          <cell r="R1111">
            <v>2001</v>
          </cell>
        </row>
        <row r="1112">
          <cell r="A1112" t="str">
            <v>FOX Sports</v>
          </cell>
          <cell r="B1112">
            <v>0</v>
          </cell>
          <cell r="C1112">
            <v>3500</v>
          </cell>
          <cell r="D1112" t="str">
            <v>media production</v>
          </cell>
          <cell r="E1112" t="str">
            <v>http://www.foxsports.com</v>
          </cell>
          <cell r="F1112" t="str">
            <v>http://www.linkedin.com/company/foxsports</v>
          </cell>
          <cell r="G1112" t="str">
            <v>Los Angeles</v>
          </cell>
          <cell r="H1112" t="str">
            <v>California</v>
          </cell>
          <cell r="I1112" t="str">
            <v>mobile, digital media, sports, television, information technology, media, consumer internet, internet, broadcast media production &amp; distribution, nfl coverage, soccer broadcasting, broadcasting, real-time updates, esports content, big ten network, caffeine studios, sports content delivery, media &amp; entertainment, sports technology, sports media assets, live streaming, fox deportes, fox sports app, foxsports.com, sports media strategy, sports broadcasting technology, sports event coverage, sports media innovation, media rights, sports scores, nascar coverage, sports rights, fox bet, sports partnerships, sports programming, sports entertainment, sports broadcasting, viewership reach, information, sports industry, b2c, sports media partnerships, sports analytics, sports events, mlb coverage, sports fan engagement, sports digital platforms, sports media company, digital streaming, multi-platform delivery, sports broadcasting rights, sports content, sports media landscape, sports media industry, sports leagues, d2c, sports media, services, sports betting, sports streaming, sports coverage, television networks, sports audience, digital content, sports news, live scores, nfl highlights, nba updates, mlb news, college football, super bowl, football analysis, live sports coverage, personalized sports content, esports, sports apps, sports predictions, odds analysis, sports rankings, player stats, team stats, sports stories, sports newsletters, betting odds, sports injuries, recruiting analysis, nfl predictions, mlb contracts, championship betting, sports challenges, live sports events, fantasy sports, sports interviews, sports documentaries, video highlights, on-demand sports, sports talk shows, sports personalities, sports trivia, sports community, sports articles, breaking sports news, sports sponsorships, sports trade rumors, nfl teams, nba teams, mlb teams, sports betting platforms, fantasy league, sports graphic design, live sports radio, distribution, information technology &amp; services, consumers, broadcast media, social games, social media, computer games, games, computer software</v>
          </cell>
          <cell r="J1112" t="str">
            <v>Fastly CDN, Microsoft Office 365, Salesforce, Amazon SES, Sendgrid, Outlook, ServiceNow, Amazon AWS, Tremor Video, React Redux, StackAdapt, Slack, TubeMogul, Videology, VueJS, The Trade Desk, Atlassian Cloud, Salesforce Service Cloud, Shopify Unlimited, MongoDB, Omniture (Adobe), Salesforce Live Agent, SparkPost, Adobe Marketing Cloud, Taboola, Bluekai, Rubicon Project, Google AdSense, FreeWheel, Google Tag Manager, OpenX - Exchange, Lotame, Quantcast, Integral Ad Science, Cedexis Radar, HeapAnalytics, Segment.io, DoubleClick Conversion, Flashtalking, Optimizely, Adobe Media Optimizer, RocketFuel, Mobile Friendly, Amadesa, Media.net, AppNexus, Moat, SoundCloud, SiteScout, Open AdStream (Appnexus), NetSuite, DoubleClick, Nielsen NetRatings, Krux, WordPress.org, Chartbeat, HasOffers, Adform, YouTube, Criteo, LiveRamp, Sizmek (MediaMind), Tealium, Vimeo, Varnish, iTunes, Nielsen Display Ads (Formerly eXelate), PubMatic, Shutterstock, Unruly Media, Google Font API, Google Analytics, Nativo, Yahoo Analytics, comScore, Google AdWords Conversion, Google Dynamic Remarketing, Google Play, DoubleVerify, Facebook Login (Connect), Google Plus, Wistia, DoubleClick Floodlight, New Relic, UserZoom, Stripe, Typekit</v>
          </cell>
          <cell r="O1112">
            <v>2720000000</v>
          </cell>
          <cell r="Q1112" t="str">
            <v>FOX Sports is the sports programming division of Fox Corporation, providing a wide range of sports content across various platforms. Established in 1994, it began by securing broadcast rights to NFL games and has since expanded to include rights for major leagues such as MLB, NASCAR, MLS, and UFC. The division operates under Fox Corporation and is headquartered in New York.
FOX Sports offers content through multiple channels, including linear networks like FS1 and FS2, as well as digital platforms such as FOXSports.com and the FOX Sports app. It engages viewers with live sports programming, exclusive content, and partnerships with prominent sports leagues and organizations. The division is capable of reaching over 100 million viewers in a single weekend, showcasing its significant presence in the sports broadcasting landscape.</v>
          </cell>
          <cell r="R1112">
            <v>1994</v>
          </cell>
        </row>
        <row r="1113">
          <cell r="A1113" t="str">
            <v>Steel Partners Holdings</v>
          </cell>
          <cell r="B1113">
            <v>0</v>
          </cell>
          <cell r="C1113">
            <v>5200</v>
          </cell>
          <cell r="D1113" t="str">
            <v>financial services</v>
          </cell>
          <cell r="E1113" t="str">
            <v>http://www.steelpartners.com</v>
          </cell>
          <cell r="F1113" t="str">
            <v>http://www.linkedin.com/company/steel-partners</v>
          </cell>
          <cell r="G1113" t="str">
            <v>New York</v>
          </cell>
          <cell r="H1113" t="str">
            <v>New York</v>
          </cell>
          <cell r="I1113" t="str">
            <v>industrial specialties, industrials, strategic acquisitions, private equity portfolio management, corporate restructuring, restructuring in manufacturing, financial services, manufacturing, profitability, diversified holding company, investment banking and securities intermediation, operational improvement, operational efficiency, cost reduction, diversified industrials, youth sports management, aerospace, lean manufacturing, supply chain optimization, industrial products manufacturing, industrial and aerospace sectors, risk management, special situations, industrial supply chain, industrial manufacturing, corporate operational excellence, banking and financial services, cost control programs, banking, long-term value investing, private equity restructuring, long-term value creation, value enhancement, capital efficiency, defense manufacturing, global industrial holdings, energy, global footprint, youth sports, financial reporting, portfolio companies, cost management, profit growth, six sigma, corporate governance standards, industrial sector diversification, private equity funds, defense, six sigma methodologies, sports, cost control, strategy deployment, private investment partnerships, capital allocation, strategic sourcing initiatives, growth initiatives, corporate governance, business acquisitions, special situations investing, cost savings strategies, market expansion, value creation, ethical business practices, energy sector investments, strategic sourcing, strategic restructuring, industrial products, supply chain management, design for six sigma, defense products, packaging, market share growth, logistics, lean manufacturing techniques, portfolio management, operational excellence, special situation investments, global operations, private investment, defense industry operations, supply chain logistics, purchasing consolidation, aerospace defense, private equity, long-term shareholder value, energy services, defense solutions, banking services, youth sports programs, investment strategies, shareholder value, compliance standards, financial performance, market-leading companies, employee programs, business segments, intellectual capital, job opportunities, quarterly distribution, economic growth, performance improvement, business operations, corporate services, purchasing council, economies of scale, material procurement, stakeholder engagement, youth development, athlete training programs, investment firm history, global presence, business partnerships, press releases, email alerts, investor relations, community engagement, ethical principles, market performance, business growth initiatives, b2b, finance, distribution, mechanical or industrial engineering, logistics &amp; supply chain, shipping, public relations &amp; communications</v>
          </cell>
          <cell r="J1113" t="str">
            <v>Outlook, Microsoft Office 365, Amazon AWS, Drupal, Slack, Pardot, Google Font API, Hotjar, Vimeo, Google Places, Yandex Metrica, Nginx, Google Analytics, Mobile Friendly, Typekit, Hubspot, Gravity Forms, Google AdWords Conversion, Lucky Orange, Akamai RUM, Google Maps, Facebook Widget, Wix, Shopify, Facebook Custom Audiences, Blogger, Bootstrap Framework, YouTube, DoubleClick Conversion, reCAPTCHA, DoubleClick, Google AdSense, Shutterstock, Workday Recruit, Google Dynamic Remarketing, Linkedin Marketing Solutions, Bitrix, Google Custom Search, Google Plus, Facebook Login (Connect), Google Tag Manager, GoSquared, WordPress.org, Squarespace ECommerce, Woo Commerce, Remote, CNC Software, Automic Automation, ABB Robotics, AI, Microsoft Office, Microsoft Excel, Gem, Salesforce, Rise, FANUC FIELD System, QAD Adaptive ERP, Copilot, ChatGPT, Wider Planet, WMS, ADP, Sage Timeslips, PowerBI Tiles, eMaint CMMS, Act!, Kanbanize, Salesforce CRM Analytics, Wasp Barcode, Awin, Dassault SOLIDWORKS, AVEVA PDMS, EcoSys, Tableau, AMP, Taleo Applicant Tracking Systems (ATS), FIS, SS&amp;C, ROSS, Oracle Cloud, Minitab Statistical Software</v>
          </cell>
          <cell r="K1113">
            <v>642030233</v>
          </cell>
          <cell r="L1113" t="str">
            <v>Other</v>
          </cell>
          <cell r="M1113">
            <v>19530233</v>
          </cell>
          <cell r="N1113">
            <v>43252</v>
          </cell>
          <cell r="O1113">
            <v>2027848000</v>
          </cell>
          <cell r="Q1113" t="str">
            <v>Steel Partners Holdings L.P. is a global diversified holding company that operates across various industries. Founded in February 1990 by Warren G. Lichtenstein, the company transitioned to a holding company model in December 2008, focusing on acquiring and managing majority-owned subsidiaries. It is publicly traded on the OTCQX exchange under the ticker symbol SPLP.
With a workforce of 5,200 employees in 90 locations across 14 countries, Steel Partners generates over $2 billion in combined revenue from its holdings. The companyâ€™s portfolio includes sectors such as diversified industrial products, energy, defense, supply chain management, banking, financial services, and youth sports. Steel Partners actively seeks growth through acquisitions, targeting profitable businesses with strong margins and competitive advantages. The company is committed to high standards of corporate governance and operational excellence, aiming to enhance profitability and shareholder value.</v>
          </cell>
          <cell r="R1113">
            <v>1990</v>
          </cell>
        </row>
        <row r="1114">
          <cell r="A1114" t="str">
            <v>Lakeside Book Company</v>
          </cell>
          <cell r="B1114">
            <v>0</v>
          </cell>
          <cell r="C1114">
            <v>7000</v>
          </cell>
          <cell r="D1114" t="str">
            <v>printing</v>
          </cell>
          <cell r="E1114" t="str">
            <v>http://www.lakesidebookcompany.com</v>
          </cell>
          <cell r="F1114" t="str">
            <v>http://www.linkedin.com/company/lakesidebookcompany</v>
          </cell>
          <cell r="G1114" t="str">
            <v>Warrenville</v>
          </cell>
          <cell r="H1114" t="str">
            <v>Illinois</v>
          </cell>
          <cell r="I1114" t="str">
            <v>ip brand protection, sales marketing, distribution, book crafting, printing services, large print runs, sustainable materials, inventory management, offset and digital presses, b2c, book packaging solutions, digital printing, fulfillment and distribution, digital inkjet printing, employee training, print quality, e-commerce, book market segments, offset printing technology, innovative printing technology, decorative book jackets, specialty covers and jackets, book production, print run flexibility, amazon seller central, services, printing, market segments served, book manufacturing, community involvement, print quality control, environmental responsibility, retail, educational publishing, book industry partnerships, religious books, book binding techniques, inventory replenishment, book distribution, full-service book printer, book printing, children's books, educational materials, book industry solutions, cost-effective printing, printing and publishing, custom book components, sustainable printing, specialty printing, small print runs, special edition publishing, heavy-illustration childrenâ€™s books, deluxe edition books, amazon stock management, b2b, mechanical binding, book components, e-commerce fulfillment, quality craftsmanship, special effects in printing, d2c, book warehousing, book finishing techniques, supply chain and logistics, book manufacturing innovation, government, short-run digital printing, cost reduction strategies, book logistics, book cover decoration, supply chain management, print-on-demand, supply chain solutions, offset printing, decorated book covers, custom covers, high-volume offset printing, special edition books, customized book components, fulfillment services, warehousing and logistics, community engagement, book fulfillment for publishers, pur adhesive binding, book binding, environmentally friendly processes, safety standards, education, manufacturing, consumer internet, consumers, internet, information technology &amp; services, logistics &amp; supply chain, mechanical or industrial engineering</v>
          </cell>
          <cell r="J1114" t="str">
            <v>Microsoft Office 365, WP Engine, Hubspot, Google Tag Manager, Mobile Friendly, WordPress.org, Vimeo, ICP, WebOffice, SAP, Yokogawa Centum VP Distributed Control System, AMP, Olo, Tor, Quip, Box, Micro, Stitch, PaperCut, SES, Inventor, IBM Spectrum Protect Plus, OneTrust Tech Risk &amp; Compliance, SQL, Microsoft Excel, Epic, eMaint CMMS, GRIN, Webo, Brandfolder, Make, UptimeRobot, Avid NewsCutter, Mailchimp Mandrill, WMS, Motorola, CONTROL, Elite Software HVAC Solution, Bing, AC500 PLC, CNC Software, ABB Robotics, Google Analytics, Sigma, Dayforce, Git, Robots &amp; Pencils, Gem, CSS, Compressor, FRAC Pumps, Aruba CX Switches, Act!, Star, Microsoft Windows Server 2012, Apple macOS, Salesforce CRM Analytics</v>
          </cell>
          <cell r="O1114">
            <v>868000000</v>
          </cell>
          <cell r="Q1114" t="str">
            <v>Lakeside Book Company is North Americaâ€™s largest book manufacturer, specializing in high-volume book production for various sectors, including trade, religion, education, healthcare, government, and business. The company has a rich history dating back to 1864, evolving from the Lakeside Press imprint known for the Lakeside Classics series. In 2021, it was rebranded after being acquired by Atlas Holdings.
The company offers comprehensive book supply chain solutions, including paper sourcing, offset and digital printing, edge printing, kitting, warehousing, fulfillment, and distribution. Lakeside is known for its large-scale production capabilities, operating facilities like the 1.3 million square-foot plant in Willard, Ohio, which produces 50 million books annually. With a commitment to innovation and quality, Lakeside serves publishers of all sizes, ensuring efficient manufacturing and delivery of diverse book formats.</v>
          </cell>
          <cell r="R1114">
            <v>1864</v>
          </cell>
        </row>
        <row r="1115">
          <cell r="A1115" t="str">
            <v>Maxim Healthcare Staffing</v>
          </cell>
          <cell r="B1115">
            <v>0</v>
          </cell>
          <cell r="C1115">
            <v>17000</v>
          </cell>
          <cell r="D1115" t="str">
            <v>staffing &amp; recruiting</v>
          </cell>
          <cell r="E1115" t="str">
            <v>http://www.maximhealthcare.com</v>
          </cell>
          <cell r="F1115" t="str">
            <v>http://www.linkedin.com/company/maxim-healthcare-staffing</v>
          </cell>
          <cell r="G1115" t="str">
            <v>Columbia</v>
          </cell>
          <cell r="H1115" t="str">
            <v>Maryland</v>
          </cell>
          <cell r="I1115" t="str">
            <v>nurse staffing, medical staffing, education staffing, travel nursing, locum tenens, healthcare services, nursing, healthcare staffing, home health services, home nursing, professional development, home health care for elderly, home health care for g-tube management, home health support, healthcare workforce solutions, healthcare innovation, healthcare staffing solutions online, home healthcare for military, patient safety, private duty nursing, healthcare industry, home health care for special needs, home care services, regulatory compliance, home health care for ventilator management, home health aides, medical staffing solutions, digital health solutions, healthcare staffing agencies, medical workforce, veteran care, behavioral health services, staff training, healthcare staffing networks, home health care for disabled, healthcare compliance programs, clinical care, home health management, workforce management, healthcare workforce, home health care for seizure management, patient-centered care, home health care for traumatic injuries, healthcare regulations, healthcare staffing organizations, behavioral health support at home, medical care coordination, patient care, healthcare staffing solutions, healthcare industry standards, healthcare analytics, healthcare staffing providers, healthcare technology, staff vetting, healthcare staffing firms, behavioral health in home, healthcare staffing services, home health care for complex cases, healthcare staffing companies, community healthcare, electronic documentation systems, home health care for diabetic patients, home health care for degenerative diseases, healthcare, personal care, medical professionals, behavioral therapy, home health care for tracheostomy care, community engagement, military home healthcare, healthcare staffing platforms, healthcare staffing services near me, home healthcare for veterans, healthcare solutions, home health care for children with special needs, patient safety protocols, home health care services, home health technology, diversity and inclusion, healthcare staffing agency, veteran healthcare services, home health care for chronic conditions, healthcare provider, healthcare accreditation, home healthcare, healthcare quality, home health care for ventilator-dependent patients, military healthcare, skilled nursing, pediatric care, autism services, 1:1 school nursing, compassionate care, physical rehabilitation, behavioral care, chronic illness support, acute illness management, military and federal care, veterans services, disability support, therapist collaboration, care coordination, infusion therapy, medication management, tracheostomy care, ventilator management, g-tube care, pediatric private duty nursing, respite care, personal care assistance, home health aide, healthcare compliance, accredited services, quality assurance, caregiver training, home care benefits, insurance authorization, patient referrals, community health services, employee development, continuous care, family support services, patient satisfaction surveys, clinical pathways, individualized care plans, social skills training, occupational therapy, speech-language therapy, crisis management plans, local service accessibility, b2b, b2c, distribution, health care, health, wellness &amp; fitness, hospital &amp; health care, health &amp; medical, home health care, medical centers</v>
          </cell>
          <cell r="J1115" t="str">
            <v>Route 53, ServiceNow, Microsoft Office 365, Microsoft Azure Hosting, WP Engine, Azure Active Directory, Hubspot, Slack, Citrix NetScaler, Typekit, Visual Website Optimizer, reCAPTCHA, Google Analytics Ecommerce Tracking, Google Tag Manager, Google translate API, Google Maps, WordPress.org, Google Maps (Non Paid Users), Multilingual, Gravity Forms, Mobile Friendly, Remote, Sigma</v>
          </cell>
          <cell r="P1115">
            <v>12</v>
          </cell>
          <cell r="Q1115" t="str">
            <v>Maxim Healthcare Staffing, now known as Amergis, is a national provider of healthcare staffing and workforce solutions, established in 1988. Headquartered in Columbia, Maryland, the company operates in 32 states and has been recognized on Forbes' 2023 list of America's Best Recruiting and Temporary Staffing Firms, ranking among the top two in healthcare staffing. Following its separation from Maxim Healthcare Services in February 2022, Amergis has focused on meeting the evolving staffing needs in healthcare and education.
The company specializes in connecting healthcare professionals, including nurses, allied health professionals, and medical coders, with various facilities such as hospitals, schools, government programs, and managed care organizations. Amergis also offers educational staffing services for schools, government staffing for federal agencies, and revenue cycle services. With a commitment to quality and compliance, the company emphasizes a people-first culture and supports career growth for its professionals.</v>
          </cell>
          <cell r="R1115">
            <v>1988</v>
          </cell>
        </row>
        <row r="1116">
          <cell r="A1116" t="str">
            <v>Staples Technology Solutions</v>
          </cell>
          <cell r="B1116">
            <v>0</v>
          </cell>
          <cell r="C1116">
            <v>3000</v>
          </cell>
          <cell r="D1116" t="str">
            <v>information technology &amp; services</v>
          </cell>
          <cell r="E1116" t="str">
            <v>http://www.staplesadvantage.com</v>
          </cell>
          <cell r="F1116" t="str">
            <v>http://www.linkedin.com/company/staplestechnologysolutions</v>
          </cell>
          <cell r="G1116" t="str">
            <v>Deerfield Beach</v>
          </cell>
          <cell r="H1116" t="str">
            <v>Florida</v>
          </cell>
          <cell r="I1116" t="str">
            <v>printer, data center, software, networking, security, virtualization, desktop, activations, support, headsets, digital transformation, office productivity, pc, mobility, optimization, telephone, design, mdm, remote conferencing, storage, operations, collaboration, it services &amp; it consulting, office supplies, furniture, technology products, cleaning supplies, print services, marketing solutions, b2b services, procurement solutions, tailored solutions, customer-centric, business solutions, workspace needs, k-12 education, healthcare, government procurement, retail support, e-procurement integration, operational efficiency, cost savings, personalized service, sustainability, community support, diverse product assortment, hassle-free returns, customer satisfaction, online presence, fast delivery, strategic partnerships, industry-specific solutions, breakroom solutions, facility management, office essentials, business customers, small businesses, large enterprises, buyer personas, customer demographics, market share, competitive pricing, customer reviews, social responsibility, services, workplace solutions, custom pricing programs, government, next-day delivery, furniture merchant wholesalers, facilities management, strategic partnerships with gpos, education supplies, b2b, supply chain logistics, consulting, bulk supplies, b2b sales, healthcare supplies, business services, industry-specific contracts, customer service, spend management, supply chain management, digital account tools, e-commerce, inventory management, dedicated account management, eprocurement integration, procurement, office supplies and equipment, education, distribution, internet service providers, information technology &amp; services, home decor, primary/secondary education, education management, health care, health, wellness &amp; fitness, hospital &amp; health care, environmental services, renewables &amp; environment, logistics &amp; supply chain, consumer internet, consumers, internet</v>
          </cell>
          <cell r="J1116" t="str">
            <v>Akamai, Akamai DNS, Outlook, Marketo, UltraDns, Facebook Conversion Tracking, Brightcove, Vidyard, React Redux, Omniture (Adobe), Slack, Adobe Marketing Cloud, Backbone JS Library, Drupal, VueJS, Atlassian Cloud, UPS, The Trade Desk, Amazon SES, AWS SDK for JavaScript, Mapbox, Zendesk, Mobile Friendly, Quantcast, Google AdWords Conversion, AppNexus, Bootstrap Framework, Nginx, Google Tag Manager, DoubleClick Conversion, Qualtrics, PowerReviews, LiveRamp, Google AdSense, Facebook Widget, Google Analytics, Adobe Media Optimizer, F5 BIG-IP, Bing Ads, Facebook Login (Connect), DoubleClick Floodlight, DoubleClick, Wistia, TribalFusion, Visa Checkout, Criteo, Google Maps, Google Font API, Google Dynamic Remarketing, HookLogic, Adobe TestAndTarget, Facebook Custom Audiences, ReachForce, Google Maps (Non Paid Users), Google Play, FullStory, New Relic, Wufoo, Braintree, Linkedin Marketing Solutions, BloomReach, Commission Junction, Flashtalking, Vimeo, Cedexis Radar, Yelp, Amadesa, IBM Websphere, RichRelevance, Ensighten, Shutterstock, Scene7, Undertone, SOASTA, Paypal, Google Maps (Paid Users), Visual Website Optimizer, Open AdStream (Appnexus), Dropbox, Google Places, Flowplayer, AT Internet, Stripe, ShareThis, YouTube, Google Remarketing</v>
          </cell>
          <cell r="Q1116" t="str">
            <v>Staples Technology Solutions is a prominent provider of IT services and technology solutions for businesses, based in Deerfield Beach, Florida. With over 40 years of experience, the company employs between 1,001 and 5,000 people and generates revenue between $500 million and $1 billion. 
The company offers a wide range of IT services, including solution architecting, project management, on-site installation, and cybersecurity solutions. They also provide print management and data center services. Staples Technology Solutions has a diverse product portfolio that includes computers, high-capacity printers, networking solutions, software, and remote conferencing equipment. They focus on tailoring their offerings to meet the unique needs of businesses and educational institutions, supporting digital transformation and collaboration.</v>
          </cell>
          <cell r="R1116">
            <v>1979</v>
          </cell>
        </row>
        <row r="1117">
          <cell r="A1117" t="str">
            <v>Vinsys</v>
          </cell>
          <cell r="B1117">
            <v>0</v>
          </cell>
          <cell r="C1117">
            <v>4400</v>
          </cell>
          <cell r="D1117" t="str">
            <v>information technology &amp; services</v>
          </cell>
          <cell r="E1117" t="str">
            <v>http://www.vinsys.com</v>
          </cell>
          <cell r="F1117" t="str">
            <v>http://www.linkedin.com/company/vinsys</v>
          </cell>
          <cell r="G1117" t="str">
            <v>New York</v>
          </cell>
          <cell r="H1117" t="str">
            <v>New York</v>
          </cell>
          <cell r="I1117" t="str">
            <v>itil certification training, leadning corporate training company, iso 45001, software services, cgeit certification training, cobit 5 certification training, ceh, iso 14001, p3o, pmp, cisa, manpower management services, aws training, prince2, iso 9001, training infrastructure &amp; elabs, cyber security training, behavioral &amp; soft skills trainings, power bi training, itil, project management it service consultancy, cism, safe agile, pmp certification training, cissp, technology training, corporate training development, ms project, devops training, software development, foreign language translation services, online courses, cybersecurity training courses, ai ml iop, it services, six sigma, iso 27001, elearning solutions, digital learning, it development services, safe agile training, sap training, iso training, it services &amp; it consulting, biometric access, multilingual elearning, digital ecosystem, virtual training, iso certifications, remote workforce training, localization services, skill enhancement, face-to-face training, interactive videos, business growth, virtual classroom, enterprise application integration, localization, immersive learning, corporate training, enterprise solutions, it infrastructure management, scorm/aicc standards, innovation, services, digital transformation consulting, cloud computing, education, operational efficiency, elearning projects, workforce development, professional upskilling, b2b, training certification, it governance, talent acquisition, scorm compliant, computer training, information technology and services, multilingual support, custom software development, digital transformation, certification programs, gamification in learning, it consulting, employee upskilling, enterprise application, language services, software solutions, biometric security, government, e-learning, devops services, consulting, project management, scorm/aicc compliance, financial services, certification courses, cloud labs, cloud labs for training, training for fortune 500, cmmi dev/5, secure data handling, advanced cloud labs, nda signed, global training standards, professional services, learning management system, blended learning, cybersecurity training, industry-specific training, cloud-based labs, it infrastructure, lxp, training labs, corporate workforce training, industry-specific courses, online training, cmmi dev level 3, multilingual courses, cmmi dev level 5, cmmi dev/3, process optimization, global presence, iso 9001:2015, cmmi levels, interactive courses, corporate workshops, professional development, corporate certification, it training, global training provider, elearning platforms, translation and interpretation, lms, cybersecurity, custom content development, telecommunications, business process optimization, biometric access control, translation services, training solutions, it development, technical training, business training, translation, learning management systems, employee training, customized training, professional growth, consulting services, hr services, recruitment process outsourcing, agile methodologies, gamification, interactive learning, remote learning, industry certifications, native translation, document transcription, voiceover services, subtitling, compliance training, instructor-led training, self-paced learning, digital learning platforms, custom course development, interactive modules, digital strategy, change management, client-focused solutions, bespoke software development, data privacy, sme training, flexible learning options, information technology &amp; services, professional training &amp; coaching, enterprise software, enterprises, computer software, management consulting, internet, education management, productivity, translation &amp; localization, marketing, marketing &amp; advertising</v>
          </cell>
          <cell r="J1117" t="str">
            <v>Outlook, Amazon AWS, GetResponse, Amazon SES, Slack, reCAPTCHA, Google Analytics, Mobile Friendly, Facebook Login (Connect), Facebook Custom Audiences, WordPress.org, Google translate API, DoubleClick, Multilingual, Bootstrap Framework, Woo Commerce, Google Tag Manager, Linkedin Marketing Solutions, Nginx, Twitter Advertising, Ruby On Rails, DoubleClick Conversion, Google Font API, Google Dynamic Remarketing, Facebook Widget, Remote, Android</v>
          </cell>
          <cell r="K1117">
            <v>6004025</v>
          </cell>
          <cell r="L1117" t="str">
            <v>Venture (Round not Specified)</v>
          </cell>
          <cell r="M1117">
            <v>6004025</v>
          </cell>
          <cell r="N1117">
            <v>45047</v>
          </cell>
          <cell r="O1117">
            <v>19145000</v>
          </cell>
          <cell r="Q1117" t="str">
            <v>Vinsys IT Services India Ltd, founded in 1998 by Vikrant Patil, is a recognized provider of professional services with a global presence in India, the Gulf region, and the USA. The company specializes in training, technology solutions, and manpower services, employing 245 people and holding several accreditations, including ISO 9001 and CMMI DEV/5. Vinsys has successfully served over 5,000 organizations worldwide, including a significant portion of Fortune 500 companies.
Vinsys offers a wide range of services, including technical and business training in areas like IT and cybersecurity, custom software development, and enterprise application integration. The company also provides foreign language training, professional development initiatives, digital learning resources, and strategic consulting services. These offerings are designed to help organizations enhance skills, optimize processes, and achieve their business goals.</v>
          </cell>
          <cell r="R1117">
            <v>1999</v>
          </cell>
        </row>
        <row r="1118">
          <cell r="A1118" t="str">
            <v>RB Global Inc.</v>
          </cell>
          <cell r="B1118">
            <v>0</v>
          </cell>
          <cell r="C1118">
            <v>7900</v>
          </cell>
          <cell r="D1118" t="str">
            <v>information technology &amp; services</v>
          </cell>
          <cell r="E1118" t="str">
            <v>http://www.rbglobal.com</v>
          </cell>
          <cell r="F1118" t="str">
            <v>http://www.linkedin.com/company/rb-global-inc</v>
          </cell>
          <cell r="G1118" t="str">
            <v>Westchester</v>
          </cell>
          <cell r="H1118" t="str">
            <v>Illinois</v>
          </cell>
          <cell r="I1118" t="str">
            <v>marketplace, industrial equipment, agriculture, mining, energy, automotive, transportation, construction, government surplus, real estate, technology, information &amp; internet, transportation asset management, parts catalog, heavy equipment logistics, auction, e-commerce, services, asset lifecycle management, market trend analysis, asset valuation tools, industrial asset valuation, asset management, salvage vehicle sales, data analytics, vehicles, digital marketplace, b2b, marketplace user interface, live auction technology, used vehicle marketplace, commercial vehicle sales, market intelligence, marketplace customer support, construction equipment, used trucks marketplace, heavy equipment, auction logistics, market benchmarking, repossessed vehicle sales, online bidding, auction software, asset auction analytics, auction bidding system, asset disposition services, marketplace security, asset remarketing, marketplace analytics, asset refurbishment solutions, performance benchmarking, marketplace reporting, marketplace technology, damaged vehicle marketplace, vehicle inspection services, heavy haul transport marketplace, auction technology, asset management software, logistics services, marketplace optimization, marketplace platform, digital auction, api integration, marketplace automation, used equipment pricing, consulting, asset refurbishment, asset sales, asset valuation, fleet management, asset logistics solutions, equipment pricing, auction platform, marketplace scalability, parts procurement, military surplus assets, market insights, digital platforms, government surplus auctions, heavy machinery, fleet auction solutions, market data, transportation &amp; logistics, industrial equipment auctions, ecommerce solutions, surplus assets, auction transaction solutions, transportation logistics, asset tracking, asset inspection technology, construction, transportation, mining, and forestry machinery and equipment rental and leasing, government, fleet management insights, inventory management, market trend reports, asset data management, fleet tracking, transaction management, asset inspection, transaction solutions, used vehicle inspection, construction machinery marketplace, asset refurbishment services, low-value vehicle sales, total loss vehicle auctions, asset disposition, simulcast auction platform, marketplace software, real-time pricing, asset tracking software, financial services, used equipment marketplace, ai-powered insights, market data feeds, asset valuation benchmarking, equipment leasing, rb global, ritchie bros, auction management, commercial assets, vehicle marketplace, equipment financing, rouse appraisals, smartequip procurement, fleet manager, auction sites, dealer solutions, rental solutions, insolvency solutions, capital solutions, class asset management, vehicle auctions, marketplace brands, inspections, refurbishing services, data intelligence, transport services, real-time valuation, private marketplace, equipment lifecycle, purchase financing, sales documentation, secure transactions, industry reports, model-specific pricing, fleet data, rental invoice tracking, roi benchmarking, equipment listings, market trends reporting, auction valuation, mobile app solutions, flexible financing, total loss vehicles, damaged vehicle sales, equipment insights, finance, manufacturing, distribution, information technology &amp; services, consumer internet, consumers, internet, mechanical or industrial engineering</v>
          </cell>
          <cell r="J1118" t="str">
            <v>Route 53, Slack, Google AdSense, Google Dynamic Remarketing, Facebook Login (Connect), Mobile Friendly, Nginx, Google Remarketing, Google Font API, DoubleClick Conversion, Facebook Widget, Google AdWords Conversion, Google Analytics, Facebook Custom Audiences, Woo Commerce, DoubleClick, WordPress.org, Google Tag Manager, WebOffice, Outlook, Microsoft Excel, Microsoft PowerPoint, SES, Quip, Salesforce, Salesforce CRM Analytics, Flutter, SAP, AWS Glue, PySpark, Airflow, FOUNDATION, Git, National Instruments, SWIFT, Xcode, Taleo Applicant Tracking Systems (ATS), OneTrust Tech Risk &amp; Compliance, Microsoft Office, Wider Planet, ebs, Fujitsu IaaS, Tor, Oracle Analytics Cloud, ServiceNow, Emarsys, Basware, enrich ERP, CET, Gem, Mag+, Salesforce Marketing Cloud, Segment, Snowflake, Microsoft Teams, SOCi, LinkedIn Ads, Seagate Cloud Disaster Recovery Service, Oracle Time and Labor, Seamless Web, ACL, Oracle EBS Projects, CAT, AWS SDK for JavaScript, Azure Devops, Azure Repos, Bitbucket, Cursor, Espresso, Firebase, GitHub, GitHub Actions, GitHub Copilot, Jetpack, JUnit, Kotlin, OpenTelemetry, Snyk, TestFlight, Uikit, OnApp, SQL, dbt, C#, .NET, React, Microsoft Azure Monitor, PostgreSQL, Microsoft Azure, Azure Functions, Azure Cosmos DB, Azure Blob Storage, Microsoft SQL Server Reporting Services, Azure SQL, Microsoft Entra ID, VueJS, TypeScript, Javascript, Microsoft.NET Core 3.1, ASP.NET, Python, Azure Event Hubs, Microsoft Fabric, Azure Synapse Analytics, Power BI Documenter, Docker, Terraform, PyTorch, TensorFlow, Vertex AI, Gemini, ChatGPT, Epicor Prophet 21, scikit-learn, Azure Analysis Services, Spring, Microsoft Teams Rooms, Salesforce Maps, Apex, HTML Pro, CSS, Playwright, k6, CircleCI, Honeycomb, Datadog, Kubernetes, Deltek ComputerEase, DotNetNuke, Looker, Azure Kubernetes Service (AKS), Azure App Service, Azure Key Vault, Azure Application Insights, Azure Monitor, Google Firebase Crashlytics, Cisco WebEx Teams, Front, Jira, Constant Contact, Next.js, HTML5 Maker, jQuery, Knockout.js, SignalR, Fastapi, IBM ILOG CPLEX Optimization Studio, AWS Analytics, Sysomos, Etracker, Micro, Frame, Spring Boot, Spring Cloud, Apache Tomcat, AngularJS, FlipHTML5, Copilot, Claude, Secured MVC Forum on Windows 2012 R2, WCF, Appium, MercuryGate TMS, Excel4Apps, Flux, AWS Trusted Advisor, Apache Kafka, Jenkins, FIS, Intelex, AI, BirchStreet Procure-to-Pay, ANGEL LMS, n8n, Zapier, REST, Flickr Badge, DatoCMS, Dell Tablet, Oracle Cloud, Oracle BI Publisher, IBM Storage Suite for IBM Cloud Paks, C# (C Sharp), Hootsuite, Instagram, Facebook, TikTok, YouTube, SAP Data Migration, AWS Transit Gateway, Azure Virtual WAN, AWS CloudFormation, Cisco DNA Center, Cisco Prime Infrastructure, Oracle Cloud Infrastructure, Jest, Node.js, Neogov HRMS, Absorb LMS, ROOM, SAP Work Manager, Gradle, JWT</v>
          </cell>
          <cell r="O1118">
            <v>4671062000</v>
          </cell>
          <cell r="Q1118" t="str">
            <v>RB Global, Inc. is a Canadian-domiciled company based in Westchester, Illinois, and operates as a leading omnichannel marketplace for commercial assets and vehicles. Founded in 1958 as Ritchie Bros. Auctioneers, the company rebranded to RB Global in May 2023 after acquiring IAA Inc. for $7 billion. With approximately 7,960 employees and over 40 auction sites worldwide, RB Global serves various asset classes, including automotive, construction, and agriculture.
The company's portfolio features several brands and platforms, such as Ritchie Bros. Auctioneers, IAA, Rouse Services, SmartEquip, Veritread, and TruckPlanet. RB Global provides a range of services, including transaction facilitation, financial services, appraisals, and data analytics. Its omnichannel approach integrates physical auction sites with digital platforms, ensuring a comprehensive solution for buyers and sellers in the commercial asset market.</v>
          </cell>
          <cell r="R1118">
            <v>2023</v>
          </cell>
        </row>
        <row r="1119">
          <cell r="A1119" t="str">
            <v>Cincinnati Bell</v>
          </cell>
          <cell r="B1119">
            <v>0</v>
          </cell>
          <cell r="C1119">
            <v>4600</v>
          </cell>
          <cell r="D1119" t="str">
            <v>telecommunications</v>
          </cell>
          <cell r="E1119" t="str">
            <v>http://www.cincinnatibell.com</v>
          </cell>
          <cell r="F1119" t="str">
            <v>http://www.linkedin.com/company/cincinnatibell</v>
          </cell>
          <cell r="G1119" t="str">
            <v>Mason</v>
          </cell>
          <cell r="H1119" t="str">
            <v>Ohio</v>
          </cell>
          <cell r="I1119" t="str">
            <v>voip services, cloud solutions, bundled services, fioptics tv, home phone, business solutions, energy, high speed internet, fiber internet upgrades, fiber network deployment strategies, fiber network optimization, digital communications, fiber internet service quality, fiber network coverage, fiber internet plans, gigabit internet, fiber network design, d2c, fiber optic services, high-speed internet, managed services, fiber-optic deployment, fiber network management, cyber security, internet service providers, wired and wireless telecommunications carriers (except satellite), fiber optic broadband, fiber internet coverage areas, fiber network capacity, b2b, fiber internet customer satisfaction, broadband, fiber internet customer support, fiber network resilience, fiber broadband, fiber network infrastructure, fiber network reliability, customer service, fiber network, fiber network maintenance, consumer electronics &amp; services, fiber internet bundles, fiber internet provider, fiber connectivity, fiber internet for homes, telecommunications, residential internet, fiber network growth, fiber internet with no data caps, fiber service reliability, fiber-optic backbone, customer experience, fiber technology, unified communications, fiber expansion, fiber network monitoring, fiber optic network, symmetrical speeds, fiber-optic infrastructure, fiber internet reliability, fiber internet technology, b2c, digital solutions, services, fiber internet coverage, fiber internet support, innovation, fiber network architecture, retail, whole-home wifi, fiber network troubleshooting, fiber internet for communities, business services, fiber network technology, business internet solutions, fiber internet network, fiber network innovation, fiber network performance, fiber optic network services, fiber internet installation, fiber internet network security, fiber network services, fiber internet capacity, network security, fiber internet access, fiber network upgrades, wifi coverage, fiber internet technology advancements, fiber internet for urban areas, fiber network expansion, fiber internet promotional offers, consulting, fiber provider, fiber-to-the-home (ftth), multi-gig fiber, high-speed broadband, fiber internet service providers, fiber network security, fiber network sustainability, fiber internet, fiber internet with symmetrical speeds, government, fiber network deployment, cloud services, residential services, fiber internet plans and pricing, fiber internet for rural areas, fiber optic cable installation, fiber infrastructure, fiber-optic internet, fiber internet solutions, fiber internet for businesses, fiber network expansion projects, fiber network scalability, fiber internet speeds up to 6 gig, community connectivity, digital transformation, fiber internet speeds, e-commerce, fiber network integration, fiber network solutions, business internet, fioptics, whole home wifi, internet plans, data caps, 99.99% reliability, eero wifi, internet safeguard, cloud dvr, phone services, tv streaming, military discount, connected home, premium technical support, 30-day money-back guarantee, promotional offers, wi-fi 7, f-secure, family rules, online threats, secure browsing, personalized support, equipment rental, fiber optic technology, home upgrade, internet consultation, local business support, community engagement, economic impact, environmental impact, social governance, hardware support, software support, technical troubleshooting, wifi extenders, cyber security solutions, identity protection, online banking security, cloud-based services, non-profit, consumer products &amp; retail, energy &amp; utilities, cloud computing, enterprise software, enterprises, computer software, information technology &amp; services, computer &amp; network security, consumer internet, consumers, internet, nonprofit organization management</v>
          </cell>
          <cell r="J1119" t="str">
            <v>Gmail, Google Apps, Microsoft Office 365, Outlook, Microsoft Azure Hosting, Atlassian Cloud, Amazon SES, React, Hubspot, Slack, Salesforce, Google Dynamic Remarketing, Bing Ads, Linkedin Marketing Solutions, reCAPTCHA, YouTube, Google AdWords Conversion, Mobile Friendly, Facebook Widget, DoubleClick, DoubleClick Conversion, Google Tag Manager, LivePerson Monitor, The Trade Desk, Google Maps, Facebook Custom Audiences, DoubleClick Floodlight, Facebook Login (Connect), Simpli.fi, Google Custom Search, Google Analytics, Hotjar, ASP.NET, Google Play, Avaya, Remote, AI</v>
          </cell>
          <cell r="O1119">
            <v>1107200000</v>
          </cell>
          <cell r="Q1119" t="str">
            <v>altafiber, formerly known as Cincinnati Bell, is a fiber networking company based in Cincinnati, Ohio. Founded in 1873, it has a rich history as the first provider of direct communication services in the city. Over the years, altafiber has evolved from traditional telephone services to focus on fiber infrastructure, emphasizing innovation and community connection in the Cincinnati tri-state area, the Midwest, and Hawaii.
The company specializes in high-speed internet and connectivity solutions for residential, small business, and enterprise customers. altafiber is committed to expanding its fiber network, offering tailored internet services supported by dedicated sales teams. With a workforce of over 3,000 employees, altafiber maintains a strong community presence and continues to foster local partnerships, including collaborations with organizations like the Cincinnati Bengals.</v>
          </cell>
          <cell r="R1119">
            <v>1873</v>
          </cell>
        </row>
        <row r="1120">
          <cell r="A1120" t="str">
            <v>UFP Industries</v>
          </cell>
          <cell r="B1120">
            <v>0</v>
          </cell>
          <cell r="C1120">
            <v>15000</v>
          </cell>
          <cell r="D1120" t="str">
            <v>investment management</v>
          </cell>
          <cell r="E1120" t="str">
            <v>http://www.ufpi.com</v>
          </cell>
          <cell r="F1120" t="str">
            <v>http://www.linkedin.com/company/ufp-industries</v>
          </cell>
          <cell r="G1120" t="str">
            <v>Grand Rapids</v>
          </cell>
          <cell r="H1120" t="str">
            <v>Michigan</v>
          </cell>
          <cell r="I1120" t="str">
            <v>composite decking, wood decking, crating, trusses, pressuretreated lumber, building components, packaging, cladding, wood siding, pallets, forest products, basic materials, holding companies, pressure-treated wood products market, e-commerce, services, retail solutions, chain-of-custody certification, recycling, employee ownership, b2b, pressure-treated wood preservation, pressure-treated wood durability, manufacturing, pressure-treated wood technology, innovative products, sustainable sourcing, environmental responsibility, global reach, pressure-treated wood industry trends, pressure-treated wood sustainability, pressure-treating technology, pressure-treating facilities, value-added manufacturing, fencing, pressure-treating plants, pressure-treated wood, sustainable forestry, pressure-treated wood products, construction, wood preservation, building materials, environmental services, residential construction, waste management, industrial packaging, pressure-treated wood supply chain, sustainability, broad customer base, construction &amp; real estate, industrial applications, corporate culture, long-standing history, market diversification, treated lumber supply, pressure-treated lumber innovation, home improvement, growth and profitability, construction materials, value-added products, pressure-treating, pressure-treated lumber manufacturing, product innovation, acquisitions, technological advancements, environmentally friendly manufacturing, industrial packaging solutions, pressure-treated lumber, pressure-treated wood treatment, pressure-treating process, supply chain management, sustainable practices, pressure-treated wood industry, pressure-treated wood environmental impact, customer service, global operations, retail, logistics, pressure-treated lumber safety, supply chain, strategic investments, treated lumber, diversified holding company, global enterprise, innovation, pressure-treated wood solutions, treated wood products, pressure-treated lumber market, commercial construction, profitability, sawmills and wood preservation, recyclable materials, lumber, wood products, environmental standards, fsc certification, business education, forest stewardship, structural components, packaging design, pressure treating, construction services, custom packaging, building products, treatment solutions, home improvement products, diy supplies, fire-retardant wood, employee training, career development, investor relations, business ventures, safety standards, brand partnerships, market expansion, performance metrics, long-term investment, financial stability, community engagement, employee empowerment, research and development, competitive edge, innovation strategy, environmental impact, family business, non-profit, distribution, consumer products &amp; retail, transportation &amp; logistics, energy &amp; utilities, shipping, logistics &amp; supply chain, investment management, financial services, consumer internet, consumers, internet, information technology &amp; services, mechanical or industrial engineering, renewables &amp; environment, research &amp; development, nonprofit organization management</v>
          </cell>
          <cell r="J1120" t="str">
            <v>Outlook, CloudFlare Hosting, Workday, Slack, Salesforce, Remote, OnBase, Alipay, YieldBot, Onicon, REST, Salesforce CRM Analytics, Wordpress, Hubspot, Looker Studio, Posit, ABB Robotics, AC500 PLC, AMP, Board, Box, CAT, Cisco Nexus Switches, CONTROL, FRAC Pumps, Quip, Siemens SIMATIC HMI (Human Machine Interface), Tor, UPS Supply Chain Solutions, Azure Service Fabric, Excel4Apps, Google AdWords Conversion, Wider Planet, Azure Devops, Azure Log Analytics, Azure Monitor, Azure Policy, Azure Virtual WAN, Azure VPN Gateway, Bicep, Connect, Express, Microsoft Active Directory Federation Services, Microsoft Azure Monitor, Microsoft Intune Enterprise Application Management, Microsoft PowerShell, Parallels Mac Management for Microsoft SCCM, Python, Terraform, Electron, Dell ECS Enterprise Object Storage, CNC Software, Route, Siemens SIMATIC SCADA, Homestead, Brocade Switches, Microsoft Office, Microsoft Excel, Wasp Barcode, ICP, Less, Micro, SES, Motorola, Sensor Tower, .NET, Citrix, Gauges, Cisco WebEx Teams, Microsoft Power Apps, accessiBe, SAP, SAP Advanced Planning and Optimization, Ning, UKG Pro Benefits Administration, IoT, MercuryGate TMS, Dassault SOLIDWORKS, Feathr, Epicor, Jack Henry Yellow Hammer, Microsoft Teams Rooms, Vantage Media, Cisco Catalyst Switches, ServiceNow, Impact Radius, Performable, Akamai CDN Solutions, Cloudflare Rocket Loader, Gem, FANUC FIELD System, NEC, Samsara, Tenstreet, Wolters Kluwer Commerce Clearing House (CCH), TopSpot, SteamVR, AVEVA InTouch HMI, Olo, Microsoft Teams, Quick Bid, Liquid, HTML Pro, CSS, Javascript, React, Akamai Connected Cloud (formerly Linode), Shopify Hydrogen, Oxygen XML Editor, Shopify, Git, Figma, FlipHTML5, TypeScript, JDA, Axiom by Syntellis Performance Solutions, Cisco Catalyst 2900 Series, Azure ExpressRoute, Azure Analysis Services, Ansible, SAS Enterprise Guide, AWS VPN, Mailchimp Mandrill, Inductive Automation Ignition, Cisco TelePresence Management Suite (TMS), Air, Adobe Photoshop</v>
          </cell>
          <cell r="K1120">
            <v>600000000</v>
          </cell>
          <cell r="L1120" t="str">
            <v>Debt Financing</v>
          </cell>
          <cell r="M1120">
            <v>150000000</v>
          </cell>
          <cell r="N1120">
            <v>44044</v>
          </cell>
          <cell r="O1120">
            <v>6320343000</v>
          </cell>
          <cell r="Q1120" t="str">
            <v>UFP Industries is a holding company based in Grand Rapids, Michigan, specializing in the manufacturing and supply of wood, wood-composite, and alternative materials. The company serves three main markets: retail, construction, and industrial/packaging. Founded in 1955, UFP Industries has grown significantly, becoming a leader in treated lumber and packaging solutions.
The company operates through three business segments. UFP Retail Solutions offers treated lumber and luxury composite decking under the ProWood and Deckorators brands. UFP Construction focuses on the residential and commercial construction sectors, including site-built and factory-built solutions. UFP Packaging provides custom crating and packaging for various specialty products.
With over 15,000 employees and 218 locations across eight countries, UFP Industries generated $8.6 billion in sales as of 2021. The company is recognized in the Fortune 1000 and Forbes Platinum 400 rankings. UFP Industries values employee ownership and promotes a culture of personal responsibility and performance-driven rewards.</v>
          </cell>
          <cell r="R1120">
            <v>1955</v>
          </cell>
        </row>
        <row r="1121">
          <cell r="A1121" t="str">
            <v>Optum India</v>
          </cell>
          <cell r="B1121">
            <v>0</v>
          </cell>
          <cell r="C1121">
            <v>34000</v>
          </cell>
          <cell r="D1121" t="str">
            <v>information technology &amp; services</v>
          </cell>
          <cell r="E1121" t="str">
            <v>http://www.optum.in</v>
          </cell>
          <cell r="F1121" t="str">
            <v>http://www.linkedin.com/company/optumindia</v>
          </cell>
          <cell r="G1121" t="str">
            <v>Eden Prairie</v>
          </cell>
          <cell r="H1121" t="str">
            <v>Minnesota</v>
          </cell>
          <cell r="I1121" t="str">
            <v>it services &amp; it consulting, healthcare technology solutions, ai-driven health insights, healthcare it solutions, healthcare digital transformation, b2b, healthcare sustainability programs, healthcare innovation, healthcare community initiatives, ai healthcare, graph database technology, offices of physicians, healthcare, social impact in healthcare, virtual health platforms, virtual healthcare, data analytics, healthcare automation, healthcare technology, patient experience, health equity, healthcare workforce diversity, community health, social responsibility, healthcare outcomes, digital health, healthcare operations, healthcare access improvement, healthcare analytics, health system access, digital health solutions, benefits administration, ai in healthcare, health system innovation, healthcare data management, digital health transformation, services, graph database in healthcare, virtual care, healthcare capacity building, employee diversity, sustainability initiatives, non-profit, information technology &amp; services, health care, health, wellness &amp; fitness, hospital &amp; health care, nonprofit organization management</v>
          </cell>
          <cell r="J1121" t="str">
            <v>CSC Corporate Domains, Outlook, Microsoft Office 365, LivePerson Monitor, Mobile Friendly, Adobe CQ, Google Maps, Commission Junction, reCAPTCHA, Multilingual, Linkedin Marketing Solutions, Google Places, Facebook Custom Audiences, Google Play, New Relic, Google Tag Manager, Tealium, DataXu, Kaltura, Marchex, Facebook Login (Connect), WordPress.org, Impact Radius, The Trade Desk, Google Font API, YouTube, AppNexus, DoubleClick, MouseFlow, Facebook Widget, Remote, Kubernetes, Python, AWS SDK for JavaScript, Fastapi, Spring Boot, React, Microsoft Azure Monitor, Google Cloud Platform, Docker, Terraform, GitHub Actions, Jenkins, Apache Kafka, Redis, MySQL, Microsoft SQL Server Reporting Services, Langchain, Azure Data Lake Storage, OnApp, Azure Cosmos DB, IBM Storage Suite for IBM Cloud Paks, SQL, PL/SQL, ServiceNow, Javascript, C#, .NET, Postman, Nec Asia Pacific Pte Ltd, Akamai CDN Solutions, DotNetNuke, C# (C Sharp), Angular, TriZetto Facets, Amazon EKS Anywhere, AWS CloudFormation, PowerBI Tiles, Flexera, Snow, AWS Bedrock, Gemini, Tor, Amazon Web Services (AWS), Azure Active Directory B2C, Snowflake, InterSystems IRIS, Oracle XML DB, SOCi, AWS Analytics, Azure Analysis Services, IBM ILOG CPLEX Optimization Studio, Aviatrix, Copilot, AWS Cloud WAN, AWS Direct Connect, Azure ExpressRoute, Azure VPN Gateway, Cisco Meraki SD-WAN, GitHub, HashiCorp Consul, Zscaler ZTNA, CallMiner Eureka, Rally, Aha!, AI, Mode, Apache Tomcat, Maven, Git, Amazon Linux 2, GitHub Copilot, Flux, FlipHTML5, CSS, GraphQL, Node.js, Adobe Experience Manager, TrakSYS, Azure App Service, Azure Functions, Azure Key Vault, Azure API Management, Amazon Simple Storage Service (S3), dynaTrace, Splunk, OpenTelemetry, Azure AI Studio, Tableau, IBM DataStage, Visio, go+, PostgreSQL, Amazon Managed Streaming for Apache Kafka (Amazon MSK), JFrog Artifactory, Azure Application Gateway, Azure Blob Storage, OpenVMS, Grafana, Prometheus, Podman, Microsoft Sql Server, Microsoft PowerShell, UPS, NAKIVO Backup &amp; Replication, Azure SQL Database, Amazon RDS for MySQL, Amazon Aurora, Google Cloud SQL, scikit-learn, TensorFlow, PyTorch, ANGEL LMS, Canvas LMS, R, Electron, WideOrbit, TCP TimeClock Plus, Azure Data Factory, Databricks, PySpark, Apache Spark, Micro Focus Universal CMDB, BMC Helix Discovery, ServiceNow Service Mapping, ServiceNow Event Management, ServiceNow Flow Designer, ServiceNow IntegrationHub, Lytics, SAM, ServiceNow IT Service Management (ITSM), ServiceNow IT Operations Management (ITOM), Cisco UCS Manager, Unisys DevSecOps, Cascade CMS, Barracuda MSP, Flow, Power BI Documenter, DAX, Microsoft Azure, Excel4Apps, Blackline, pandas, NumPy, Epicor Prophet 21, REST, Flash Appointments, Azure Monitor, Azure Application Insights, ACCELQ, Jira, Selenium, Micro, , Microsoft.NET Core 3.1, ASP.NET, Entity Framework Core, Next.js, Azure SQL, iManage, JWT, Taleo, Fusion ERP Analytics, TypeScript, Cisco ACI Orchestration, VMware NSX, VMware SD-WAN, SonarQube, BASE, SysTools VBA Password Recovery, SAS Analytics Pro, Microsoft Power Platform AI Builder, UiPath Studio, UiPath Document Understanding, UiPath Action Center, Spring, Hibernate, Soap Media, API Gateway, Oracle Analytics Cloud, Vector, SailPoint, SailPoint IdentityNow, Remedy Single Sign On, Oasis-7, Concur, SAP Ariba Platform, Oracle General Ledger, Gurobi Optimizer, Palo Alto PA-5000 Series, Cisco ASA 5505, Palo Alto Networks Panorama, MD-Staff, Rise, Backbase DFM, Gem, Genesys, Zabbix, Google Cloud, Oracle BI Publisher, Oracle Cloud, GitLab, Spark, Hive, Microsoft Endpoint Configuration Manager (MECM), Microsoft Intune, Microsoft Windows Server 2012, OpenAPI, Azure AI Search, SharePoint, Responsive, formerly RFPIO, Microsoft Fabric, Azure Devops, Microsoft Power Automate, Argon CI/CD Security, Delinea Secret Server, OpenLDAP, Microsoft Active Directory Federation Services, Azure Virtual Machines, Unix, Figma, Microsoft Office, Aurora, Azure Database for MySQL, AVEVA PDMS, Toolkit, HAProxy, VMware vRealize Orchestrator, CAT, Bash, LangGraph, ChatGPT, Meta Code Llama, Flask, Delta, Apache Hadoop HDFS, Azure Data Lake Analytics, Vertex AI, Amazon SageMaker, MLflow, Intel, Eclipse, AWS Single Sign-On, Azure Container Apps, npm, Datadog, Security, Azure Cloud Shell, Mist, OpenAI, Anthropic Claude, Telegraf, Secured MVC Forum on Windows 2012 R2, Angular Material, PeopleSoft CRM, SS&amp;C, PEO, NTENT, Act!, SAP Sybase InfoMaker, PrimeNG, Oracle Integration Cloud, Resi, AWS Trusted Advisor, Baidu Search Engine, Infragistics SharePlus Enterprise, JTL-Shop 3, Liquibase, PostGIS, RL Suite, Amazon Relational Database Service (RDS), Amazon EC2 Container Service, Imperva Serverless Protection, CPX Interactive, Oracle Automatic Storage Management (ASM), Oracle Active Data Guard, Oracle GoldenGate, Oracle Data Pump, Hi-Media Performance, Datawrapper, Flashtalking, Ning, Oracle Multitenant, Amazon Associates, ACL, Oracle Exadata Cloud Service, EMC, TARGIT Decision Suite, Oracle Audit Vault and Database Firewall, Thales HSM, AWS Key Management Service (KMS), Microsoft Transact-SQL, Red Hat JBoss Enterprise SOA Platform, JPA Health, JUnit, Testng, Mockito, Playwright, Salesforce, SES, Adobe Journey Optimizer, Salesforce Marketing Cloud, Oracle Essbase, Microsoft PowerPoint, Spring Cloud, Redux, Camunda, Gradle, Delta Lake, Snowpark, Azure Synapse, Amazon S3, Amazon Elastic MapReduce (EMR), AWS Glue Data Catalog, Lambda Cloud, Redshift, Google Cloud BigQuery, DATAflow, PubSub+, Composer, Azure Event Hubs, .GIS, Apache Airflow, Scala, Netskope Cloud Access Security Broker (CASB), Google Cloud Data Loss Prevention, Zscaler Internet Access, Zscaler Private Access, Office365, Azure Service Bus, Azure Linux Virtual Machines, Cursor, J2EE, SAP, SonarQube Server (formerly SonarQube), Microsoft Excel, Azure Databricks, IBM AIX, WHMCS, IBM PowerVM, KNIME, GraalVM, Ruby On Rails, Progress Chef, VMware, 3M 360 Encompass - Health Analytics Suite, Azure Active Directory Domain Services, Connect, IDC, Microsoft Entra ID, Reviews, GoToAssist (FASTchat), Verint, Aqua, Micro Focus Fortify, Apache JMeter, Groovy, Oracle Hyperion Enterprise, PeopleSoft Sales, Visual-Basic-.NET, AngularJS, CET, Workday, MIDAS, 24-7 Media, Micro Focus Performance Center, MongoDB, Micro Focus LoadRunner, Cypress, Cisco AppDynamics, Wireshark, Draw.io, Ansible, Browserstack, Adobe Analytics, Articulate 360, VMware vSphere, VMware Storage vMotion, VMware vCenter, VMware ESXi, OpenText RightFax, XMedius, MOVEit MFT, GoAnywhere MFT, Sprint, LogIC, Acronis, Tanium, WSUS, AdPilot, Oracle Solaris, Red Hat Enterprise Linux, Drawbridge, SAP Data Quality Management, microservices for location data, Citrix, Microsoft Windows Server 2000, Microsoft 365, Puppet, Specflow, Xunit, NUnit, Appium, Saucelabs, Karate Labs, Katalon Studio, TestComplete, LambdaTest, Apache Subversion (SVN) Server on Ubuntu 18.04 LTS, CircleCI, ReadyAPI, Frame, Ipswitch WhatsUp Gold, SolarWinds, System Center Operations Manager, Nagios, Microsoft Copilot Studio, Databricks ML, Salesforce Platform, Apex, Salesforce VisualForce, SOQL, Prisma, Phocas Software, Google, Unity Catalog, LogRhythm SIEM, Arctera Backup Exec, Azure Log Analytics, Bicep, Google Cloud Dialogflow, Cyara, Oracle GRC, SAS Enterprise Guide, Azure Policy, Microsoft Graph, Azure OpenAI Service, Hugging Face, Azure Form Recognizer, Tesseract, Azure Machine Learning, Cisco VPN, Express, Amazon CloudFront, Verizon WAF, Amazon CloudWatch, Xledger, Google AdWords Conversion, ECS, Amazon DynamoDB, Adobe Photoshop, Strato, Adobe InDesign, Adobe After Effects, Adobe Premiere Pro, Cinema 4D, Blender, Amazon Product Advertising API, Armis, Lansweeper, Oracle Enterprise Manager, Ivanti, Odoo CRM, AppointmentPlus, IGEL Endpoints, AWS Transfer for SFTP, A Small Orange, Olo, Sage Payroll, Vena, Salesforce Service Cloud, Qualtrics, ConnectWise CPQ, Salesforce Lightning, Collective Media, XGBoost, Spark SQL, Django, LlamaIndex, Pinecone, Weaviate, Weights &amp; Biases, NVIDIA TensorRT, Robot Framework, Pytest, Airflow, Plotly.js, Dash, Salesforce Flow, Adobe Experience Platform, Adobe Customer Journey Analytics, Adobe Real-Time CDP, accessiBe, Informatica Cloud Mass Ingestion, FreshChat, Epic Clarity, Apache, Adobe Target, Adobe, Rails Assets, Istio, Linkerd, Pulumi, Argocd, Sizmek (MediaMind), HTML5 Maker, Power Query, Make, Semrush, Netgate pfSense, Gorilla Nation, Tailwind, Azure Virtual Network, Azure Firewall, Azure Kubernetes Service (AKS), Epic, Cerner, Mule ESB, Adobe Marketo Engage, NetScaler, Microsoft Access, Adobe Experience Cloud, VHDL, FlexSlider, Sublime Text, Adometry (Google), Chrome, Selenium WebDriver, Skedge.me, Smartsheet, Microsoft Project, FigJam, Miro, Palo Alto Networks, Zscaler, Blue Coat ProxySG, Gatling, VueJS, VMware Aria Operations for Logs, Articulate Storyline 3, Adobe Creative Cloud, Snagit, Absorb LMS, Vyond, VideoScribe, ServiceNow Service Portal, ServiceNow UI Builder, Glide, Aryson MySQL to MSSQL Converter, Terragrunt, HELM, Argo CD, OpenSearch, Nginx, Envoy, Kong, BizTalk Server, Google Cloud Deployment Manager, Google Cloud Build, Azure Container Registry, Amazon Elastic Container Registry (ECR), AWS Secrets Manager, AWS Systems Manager Parameter Store, Azure Active Directory, Google Kubernetes Engine, OpenAI Whisper, AWS Step Functions, Azure Cognitive Search, SafeSend, COBOL, Genesys Cloud CX Platform, Amazon Connect, Google Dialogflow, Kong Insomnia, dbt, Talend, Rundeck, Azure AD Notifications, Cisco WebEx Teams, Microsoft OneDrive, Microsoft Power Apps, Uipath, Amazon Textract, ABBYY FlexiCapture SDK, Amazon EC2, Amazon Virtual Private Cloud (Amazon VPC), AWS CloudTrail, TelmarHelixa, TUNE, VMware Workspace ONE, Jamf, Microsoft Defender for Cloud, CrowdStrike, SentinelOne</v>
          </cell>
          <cell r="Q1121" t="str">
            <v>Optum India is the global capability center of UnitedHealth Group, established in 2002. It focuses on delivering technology-enabled healthcare operations, business process solutions, advanced analytics, and automation. With over 33,000 employees across five cities in India, it plays a significant role in supporting UHG's global health system initiatives.
The company provides a wide range of services, including business process solutions like claims processing and revenue cycle management, as well as technology and analytics services such as big data analytics and clinical analytics. Optum India contributes to UHG's mission of enhancing healthcare systems through innovation and operational excellence, supporting a vast network that serves millions of individuals globally. Its capabilities are recognized in various segments, including patient-centered care, pharmacy services, and data analytics.</v>
          </cell>
          <cell r="R1121">
            <v>2006</v>
          </cell>
        </row>
        <row r="1122">
          <cell r="A1122" t="str">
            <v>CenterWell Pharmacy</v>
          </cell>
          <cell r="B1122">
            <v>0</v>
          </cell>
          <cell r="C1122">
            <v>5200</v>
          </cell>
          <cell r="E1122" t="str">
            <v>http://www.centerwellpharmacy.com</v>
          </cell>
          <cell r="F1122" t="str">
            <v>http://www.linkedin.com/company/centerwell-pharmacy</v>
          </cell>
          <cell r="G1122" t="str">
            <v>Louisville</v>
          </cell>
          <cell r="H1122" t="str">
            <v>Kentucky</v>
          </cell>
          <cell r="I1122" t="str">
            <v>medication safety technology, medication assistance programs, medication accuracy, patient support, pharmaceuticals, home infusion therapy, services, logistics, medication safety, b2c, mail-order pharmacy, medication tracking, medication safety testing, medication review, prescription refills, clinical support, distribution, medication delivery, medication adherence, specialty pharmacy services, prescription management, medication safety checks, complex condition management, licensed pharmacists, home delivery, e-commerce, online pharmacy, patient-centered care, medication safety protocols, order tracking, healthcare, d2c, medication safety procedures, specialty medications, auto refill, pharmacy services, specialty pharmacy, pharmacy app, medication transfer, medication management, saas, transportation &amp; logistics, medical, consumer internet, consumers, internet, information technology &amp; services, health care, health, wellness &amp; fitness, hospital &amp; health care, computer software</v>
          </cell>
          <cell r="J1122" t="str">
            <v>Akamai, UltraDns, Salesforce Commerce Cloud, UPS, The Trade Desk, Demandware Analytics, Demandware, Square, Inc., Salesforce, YouTube, Tealium, TouchCommerce, Google Play, Ruxit, Mobile Friendly, Google AdWords Conversion, Excel4Apps, Outlook, Microsoft OneNote, HireVue, Genesys, CONTROL, Modern Hire, eMaint CMMS, AC500 PLC, Olo, Minitab Workspace, Tableau, PowerBI Tiles, SQL</v>
          </cell>
          <cell r="Q1122" t="str">
            <v>CenterWell Pharmacy, operated by Humana Inc., is a mail-order and specialty pharmacy service that focuses on personalized medication management for seniors and patients with chronic conditions. Rebranded from Humana Pharmacy in 2022, it serves over 2.6 million customers annually and filled nearly 51.5 million prescriptions in 2023. The company is headquartered in Cincinnati, Ohio, and employs around 800 people.
CenterWell Pharmacy offers a range of services, including mail-order prescriptions with multiple ordering methods and improved order tracking. Its specialty pharmacy provides medications for complex conditions, along with dedicated support and financial assistance programs. The company emphasizes patient-centered care, maintaining continuity from its previous brand and ensuring access to a team of over 600 pharmacists. With a commitment to whole-person health, CenterWell Pharmacy integrates with Humana's network to provide coordinated support for its customers.</v>
          </cell>
          <cell r="R1122">
            <v>1997</v>
          </cell>
        </row>
        <row r="1123">
          <cell r="A1123" t="str">
            <v>Reimagined Parking</v>
          </cell>
          <cell r="B1123">
            <v>0</v>
          </cell>
          <cell r="C1123">
            <v>8000</v>
          </cell>
          <cell r="D1123" t="str">
            <v>facilities services</v>
          </cell>
          <cell r="E1123" t="str">
            <v>http://www.reimaginedparking.com</v>
          </cell>
          <cell r="F1123" t="str">
            <v>http://www.linkedin.com/company/reimaginedparking</v>
          </cell>
          <cell r="G1123" t="str">
            <v>New York</v>
          </cell>
          <cell r="H1123" t="str">
            <v>New York</v>
          </cell>
          <cell r="I1123" t="str">
            <v>mobility management, transportation management, property management, valet &amp; guest services, parking management, traffic management, parking enforcement, parking for sports stadiums, parking industry, parking technology solutions, parking innovation, multi-property parking management, parking asset transformation, construction &amp; real estate, parking technology integration, parking demand management, parking lots and garages, parking network, automated enforcement solutions, parking hardware, parking for municipalities, parking customer experience, parking customer engagement, parking for airports, casinos &amp; gaming, data analytics, retail, multi-use applications, consulting, municipalities, shuttle services, parking for healthcare facilities, parking occupancy tracking, valet parking, healthcare, parking revenue, event parking, parking signage, parking safety, multi-use space activation, parking customer service, enforcement services, parking space utilization, education, parking compliance, hospitality, parking revenue maximization, parking optimization, parking data-driven decision making, ticketless parking, parking scalability, government, parking app, parking management software, parking operations, b2b, parking maintenance, parking operational efficiency, parking services, contactless valet management, multi-use parking spaces, multi-use spaces, customer experience, parking hardware integration, transportation &amp; logistics, services, parking customer journey enhancement, event management, parking transaction security, ev charging stations, parking solutions, parking solutions provider, parking network expansion, parking demand analytics, parking lot design, parking asset management, parking industry standards, parking space optimization, parking automation, parking security, parking data, fleet management, parking real estate development, valet services, parking facilities, parking technology, parking fee collection, parking revenue control, parking software, automated parking systems, transforming underutilized properties, parking analytics, parking revenue enhancement, parking for casinos and gaming, remote monitoring, mobile payments, parking consulting, parking capacity, parking management for large venues, license plate recognition, parking permits, contactless payment, consumer products &amp; retail, energy &amp; utilities, enterprise software, enterprises, computer software, information technology &amp; services, health care, health, wellness &amp; fitness, hospital &amp; health care, leisure, travel &amp; tourism, events services, internet, financial services</v>
          </cell>
          <cell r="J1123" t="str">
            <v>Salesforce, Constant Contact, Outlook, ServiceNow, Slack, Later, Postpresso, FlipHTML5, SharePoint, Jira, Microsoft Office, Microsoft Excel, Snowplow, Quip, LEAP, Olo, Canon Printers, Git, Electron, Zadarma Cloud PBX, Excel4Apps, Google AdWords Conversion, Rise, Apple Laptop</v>
          </cell>
          <cell r="L1123" t="str">
            <v>Venture (Round not Specified)</v>
          </cell>
          <cell r="M1123">
            <v>0</v>
          </cell>
          <cell r="N1123">
            <v>45658</v>
          </cell>
          <cell r="Q1123" t="str">
            <v>Reimagined Parking is North America's largest parking network, operating over 3,400 facilities in more than 500 cities. Headquartered in New York City, the company employs over 8,000 people and generates approximately $1.6 billion in revenue. With 60 years of expertise from legacy brands like Impark, Lanier, and Republic Parking, it focuses on delivering tech-powered solutions that enhance customer experience and drive revenue growth.
The company offers a range of tailored, tech-enabled services, including customized parking management, upgraded valet services, and real-time customer support through off-site command centers. It also provides shuttle services, enforcement strategies using LPR cameras, and event management solutions for large venues. Reimagined Parking emphasizes a frictionless customer journey, integrating innovative technology such as mobile payments and smart inventory management to transform parking properties into multi-use spaces.</v>
          </cell>
        </row>
        <row r="1124">
          <cell r="A1124" t="str">
            <v>Restaurante</v>
          </cell>
          <cell r="B1124">
            <v>0</v>
          </cell>
          <cell r="C1124">
            <v>48000</v>
          </cell>
          <cell r="D1124" t="str">
            <v>management consulting</v>
          </cell>
          <cell r="F1124" t="str">
            <v>http://www.linkedin.com/company/restauranthn</v>
          </cell>
          <cell r="H1124" t="str">
            <v>Florida</v>
          </cell>
          <cell r="I1124" t="str">
            <v>auditoria operativa de restaurantes, meta ads para restaurantes, gestion de pl, estrategia de preapertura, mentoria para duenos de negocios fb, gestion de reputacion online, estandarizacion de procesos, hospitality management de lujo, optimizacion de google maps seo local, diseno de experiencia del cliente, optimizacion de ebitda, marketing gastronomico de captacion, estrategia de ticket medio, control de costos, escandallos y gestion de inventarios, ingenieria de menu, analisis de kpis y dashboards de control, operations consulting, management consulting</v>
          </cell>
          <cell r="J1124" t="str">
            <v>Route 53, Outlook, Amazon AWS, Salesforce, Apache, DoubleClick, Google Play, Bootstrap Framework, Mobile Friendly, Google AdSense, Ruby On Rails, Google Tag Manager, iTunes, Trustpilot</v>
          </cell>
          <cell r="K1124">
            <v>8000000</v>
          </cell>
          <cell r="L1124" t="str">
            <v>Venture (Round not Specified)</v>
          </cell>
          <cell r="M1124">
            <v>8000000</v>
          </cell>
          <cell r="N1124">
            <v>41061</v>
          </cell>
          <cell r="Q1124" t="str">
            <v>Restaurant.com is an online platform founded in 1999 by Dr. Cary Chessick, based in Arlington Heights, Illinois. The company specializes in discounted dining certificates and marketing services for restaurants, connecting diners with over 20,000 restaurants across the United States. It has become a leading provider of restaurant deals, offering an online directory where users can view menus, make reservations, and access various dining incentives.
The company provides a range of services, including discounted dining certificates, free marketing for restaurants, and tailored dining promotions for businesses. With around 100 employees, Restaurant.com reported $21 million in revenue, serving 7.8 million customers and supporting over 184,000 local restaurants. The platform emphasizes community support by driving traffic to independent eateries, ensuring that customer spending beyond certificates benefits the restaurants directly. Future plans include enhancements in mobile marketing, verified diner reviews, and new tools for restaurant operations and loyalty building.</v>
          </cell>
          <cell r="R1124">
            <v>2023</v>
          </cell>
        </row>
        <row r="1125">
          <cell r="A1125" t="str">
            <v>RYDGE ConseilÂ Â RYDGE å’¨è¯¢å…¬å¸</v>
          </cell>
          <cell r="B1125">
            <v>0</v>
          </cell>
          <cell r="C1125">
            <v>4500</v>
          </cell>
          <cell r="D1125" t="str">
            <v>management consulting</v>
          </cell>
          <cell r="E1125" t="str">
            <v>http://www.rydge.fr</v>
          </cell>
          <cell r="F1125" t="str">
            <v>http://www.linkedin.com/company/rydge-conseil</v>
          </cell>
          <cell r="I1125" t="str">
            <v>conseil, comptabilite, fiscalite, formation, gestion privee, business consulting &amp; services, business consulting, entrepreneurship services, cloud computing, professional services, business strategy, tax optimization, tax planning, business development, legal services, business sustainability, growth hacking, corporate advisory, management consulting services, sme legal compliance, client data management, digital transformation, financial management, ai-driven insights, e-learning platforms, legal compliance services, sme consulting, business continuity planning, sector-specific advice, local business support, strategic partnership, tax and legal advisory, entrepreneurial ecosystem, sector-specific financial planning, hr management solutions, hr tech, business transformation, business restructuring, digital platforms, financial planning, digital business solutions, digital transformation for smes, market expansion, local business network, crm integration, digital client onboarding, client-centric, business agility tools, local economic development, business intelligence, virtual meetings, multidisciplinary approach, accounting and finance, wealth preservation, client relationship automation, client trust, local offices, data security, business services, tax advisory, partnership support, client engagement tools, entrepreneurship support, business growth solutions, enterprise software, business growth, corporate consulting, business performance metrics, proximity support, cloud services, financial services, client engagement strategies, management consulting, client base, legal tech, business automation, financial software, legal consulting, hr consulting, digital advisory platforms, business transformation services, mobile apps, financial advisory, online training, webinars, client portal, legal compliance, wealth guidance, entrepreneur support, digital communication, hr solutions, sustainable business growth, client onboarding, performance analytics, client-centric approach, business development support, hr digital tools, customized services, sme legal advice, sector-specific solutions, client trust building, client relationship management, online consulting, automation tools, data analytics, human resources, digital solutions, business innovation support, cybersecurity, proximity consulting, sector-specific consulting, digital marketing, wealth advisory, business resilience, customized financial solutions, sme growth strategies, growth acceleration, hr management, financial expertise, remote advisory, sme digitalization, growth consulting, sme support, accounting services, sustainable growth, custom business solutions, client support services, legal advice, wealth management, b2b, finance, education, legal, advice, enterprises, computer software, information technology &amp; services, professional training &amp; coaching, analytics, computer &amp; network security, financial consulting, consulting, marketing &amp; advertising, investment management</v>
          </cell>
          <cell r="J1125" t="str">
            <v>MailJet, Outlook, Microsoft Office 365, Hubspot, Typekit, Facebook Custom Audiences, CallRail, Woo Commerce, AngularJS, reCAPTCHA, OVH, Bootstrap Framework, Google Plus, Mobile Friendly, Blogger, Wordpress.com, iCIMS, Facebook Login (Connect), Facebook Widget, Google AdSense, Google Analytics, Nginx, Google Tag Manager, Google Font API, Google Maps, Google Play, Gravity Forms, Quantcast, WordPress.org, Azure Devops, Cegid HR, DAX, Figma, GEP, HTML Pro, Microsoft Excel, Microsoft Fabric, Power Query, PowerBI Tiles, Python, QlikView, Sage, SAP, Silae, SQL, SysTools VBA Password Recovery, Tableau, Visio, Wider Planet, SmartRecruiters, LinkedIn Recruiter, LinkedIn Ads, Samsung Tablets, 24-7 Media, WebOffice, Rapid7 InsightVM, Amazon Product Advertising API, Wagtail CMS, Microsoft PowerPoint, Linkedin Marketing Solutions, Eyefinity OfficeMate, Power BI Documenter, Azure Service Fabric, Ning, .NET, Excel4Apps, PeopleDoc, Cegedim, PEO, ServiceNow, Salesforce CRM Analytics</v>
          </cell>
          <cell r="L1125" t="str">
            <v>Merger / Acquisition</v>
          </cell>
          <cell r="M1125">
            <v>0</v>
          </cell>
          <cell r="N1125">
            <v>45809</v>
          </cell>
          <cell r="O1125">
            <v>526000000</v>
          </cell>
          <cell r="Q1125" t="str">
            <v>RYDGE Conseil is a French advisory and professional services firm that provides essential business services to small and medium-sized enterprises (SMEs). Founded in 2021 from KPMG France's entrepreneurial division, the company has grown to operate 200 local offices across France and serves over 100,000 clients with a team of 4,500 employees. In August 2025, RYDGE Conseil became independent after being acquired by TowerBrook Capital Partners.
The firm offers a wide range of services, including accounting and bookkeeping, tax and fiscal consulting, legal advisory, human resources management, finance and advisory, and wealth management. RYDGE Conseil focuses on personalized support for entrepreneurs and business leaders, assisting them in strategic decision-making from concept to implementation. The company is dedicated to helping its clients navigate complexities and achieve sustainable growth.</v>
          </cell>
          <cell r="R1125">
            <v>2025</v>
          </cell>
        </row>
        <row r="1126">
          <cell r="A1126" t="str">
            <v>Old National Bank</v>
          </cell>
          <cell r="B1126">
            <v>0</v>
          </cell>
          <cell r="C1126">
            <v>4100</v>
          </cell>
          <cell r="D1126" t="str">
            <v>banking</v>
          </cell>
          <cell r="E1126" t="str">
            <v>http://www.oldnational.com</v>
          </cell>
          <cell r="F1126" t="str">
            <v>http://www.linkedin.com/company/old-national-bank</v>
          </cell>
          <cell r="G1126" t="str">
            <v>Evansville</v>
          </cell>
          <cell r="H1126" t="str">
            <v>Indiana</v>
          </cell>
          <cell r="I1126" t="str">
            <v>retail banking, investments, wealth management, brokerage, financial services, commercial banking, major banks, finance, small business loans, banking services, loan origination, atm network, cra compliance, regional financial institution, checking accounts, community banking culture, trust and estate services, community support, small business banking, digital customer onboarding, community development, large enterprise banking, digital transformation, loan solutions, charitable giving, personalized banking experience, community-focused financial services, security and fraud prevention, regional economic development, community outreach programs, insurance products, digital banking, mortgage lending, regional expansion, mortgage loans, personal financial planning, digital banking platform, community investment programs, private banking, savings accounts, business loans, regional bank branding, regional financial markets, sustainable business practices, mortgage refinancing, investment management, banking innovation, personal loans, strategic acquisitions, banking and finance, banking data security, credit services, retirement planning, wealth advisory, asset management, online banking, client relationship management, regional bank growth strategies, financial literacy, banking automation, regional bank digital platforms, banking compliance technology, debit cards, digital banking security, personal banking, community development loans, banking app, bank branches, home equity loans, regional bank, mortgage services, asset management services, financial education, financial advisory, banking solutions, customer engagement, business banking, trust services, banking industry innovation, automated loan processing, data analytics, customer service, regional bank acquisitions, local market expertise, regional growth, mobile banking, financial products, regional presence, surcharge-free atms, cra initiatives, customer-centric banking, loan refinancing, banking compliance, community reinvestment, community banking, automation in banking, banking technology, credit cards, investment strategies, bill pay services, zelle, treasury management, fraud prevention, calculators, branch locations, atm access, auto loans, community involvement, customer loyalty, interest rates, electronic statements, direct deposit, cash management, remote deposit, loan payments, funds transfer, checking account options, overdraft protection, scoring rewards, risk management, cash flow management, customer insights, account management, special offers, financial planning, credit monitoring, market rates, b2b, b2c, non-profit, financial consulting, consulting, management consulting, nonprofit organization management, banks &amp; credit unions, investing, mortgage brokers, real estate</v>
          </cell>
          <cell r="J1126" t="str">
            <v>Microsoft Office 365, CloudFlare Hosting, Outlook, Sendgrid, ExactTarget, Salesforce, Route 53, ElasticEmail, Amazon AWS, Brightcove, VueJS, Microsoft Application Insights, LearnDash, OneTrust, The Trade Desk, SparkPost, Slack, Amazon SES, Adobe Marketing Cloud, Atlassian Cloud, ThreatMetrix, iCIMS, EPiServer, Shopify, Facebook Login (Connect), Hotjar, Google Analytics, ASP.NET, Google Font API, Optimizely, reCAPTCHA, Google Tag Manager, Google Play, Mobile Friendly, MailChimp, Zencoder, Google Custom Search, Typekit, iTunes, CallRail, YouTube, Bootstrap Framework, WordPress.org, Facebook Widget, Shutterstock, Gravity Forms, Woo Commerce, Facebook Custom Audiences, ClickFunnels, SumoMe, Parse.ly, Twitter Advertising, Google Maps (Non Paid Users), Google Maps, Hubspot, Remote, Data Storage, Circle, Google Cloud Data Loss Prevention, Pro-face, Sass, AXXESS Technology EVV, go+, Python, TypeScript, AWS Analytics, Terraform, Git, CallMiner Eureka, Azure Purview, Informatica, AWS Trusted Advisor, AWS CloudFormation, Ansible, Amazon CloudWatch, Azure Cost Management and Billing, AWS Systems Manager, Dell Encryption, Ausgezeichnet, SQL, PowerBI Tiles, ServiceNow, FIS, Posit, BMC FootPrints, Tampa AS400 Inc, Flatfile, HPE ProLiant DL Servers, Cisco Catalyst 9800 Series Wireless Controllers, SWIFT, Apache Pig, Excel4Apps, Google AdWords Conversion, ADP Applicant Tracking System, Coupa, Microsoft Excel, Azure Analysis Services, Databricks, Jenkins, Playwright, Amazon EC2 Auto Scaling, C#, GitHub Copilot, ANGEL LMS, Zivver Email Encryption, CAT, Wider Planet, Mag+, Symprex Email Signature Manager, Microsoft Office, Bloomberg Professional Services, D-EDGE, SharePoint, Rust, Microsoft 365, Microsoft Intune Enterprise Application Management, Alteryx, Uipath, Power BI Documenter, R</v>
          </cell>
          <cell r="K1126">
            <v>344400000</v>
          </cell>
          <cell r="L1126" t="str">
            <v>Merger / Acquisition</v>
          </cell>
          <cell r="M1126">
            <v>344400000</v>
          </cell>
          <cell r="N1126">
            <v>45200</v>
          </cell>
          <cell r="O1126">
            <v>3709646000</v>
          </cell>
          <cell r="P1126">
            <v>21</v>
          </cell>
          <cell r="Q1126" t="str">
            <v>Old National Bank is a prominent commercial bank in the Midwest, ranking as the sixth largest in the region with approximately $71 billion in assets. Established in 1834 as Evansville's first bank, it has grown to operate nearly 200 retail branches across Indiana, Michigan, Wisconsin, Minnesota, Kentucky, and Illinois. The bank's headquarters are located in both Chicago and Evansville, Indiana.
Old National Bank offers a wide range of financial services, including retail and commercial banking, wealth management, investment services, and loans for local businesses. Its wealth management division, known as 1834, provides customized advisory and investment management services. The bank emphasizes community banking, focusing on building long-term relationships with clients and supporting local economic development.</v>
          </cell>
          <cell r="R1126">
            <v>1834</v>
          </cell>
        </row>
        <row r="1127">
          <cell r="A1127" t="str">
            <v>KURZ USA</v>
          </cell>
          <cell r="B1127">
            <v>0</v>
          </cell>
          <cell r="C1127">
            <v>5800</v>
          </cell>
          <cell r="D1127" t="str">
            <v>printing</v>
          </cell>
          <cell r="E1127" t="str">
            <v>http://www.kurzusa.com</v>
          </cell>
          <cell r="F1127" t="str">
            <v>http://www.linkedin.com/company/kurz-transfer-products-lp</v>
          </cell>
          <cell r="G1127" t="str">
            <v>Huntersville</v>
          </cell>
          <cell r="H1127" t="str">
            <v>North Carolina</v>
          </cell>
          <cell r="I1127" t="str">
            <v>security holograms &amp; ovds, labels &amp; packaging, automotive interior &amp; exterior decoration, surface decoration for plastics, stamping &amp; security foils for decorative &amp; functional applications, printing services, security security features, security features for id cards, security documents, security foil manufacturing, all other miscellaneous manufacturing, innovation, cold stamping foils, digital foil transfer, security foil security technology, hot stamping, security security elements, thin-film coatings, security card manufacturing, security foil security features, security foil security labels, security security labels, security foils, automotive, security security technology, security security solutions, industrial applications, security foil application, security foil security foils, digital embellishment systems, pharmaceuticals, security document security, security labels, sustainability, consulting, security foil security, foil technology, product security, security solutions, risk management, energy efficiency, security features, hot stamping foils, e-commerce, security elements, data protection, services, security card components, security labels for products, digital embellishment, security printing, consumer electronics, brand protection, security security foils, security foil security solutions, anti-counterfeiting, security foil security elements, d2c, cold foil technology, banknote security, banknote security foils, security printing solutions, security holograms, b2b, security foils for banknotes, security foil design, hot stamping technology, packaging, textiles, government, cold stamping, digital printing, foil decoration, thermal transfer ribbons, plastic decoration, decorative coatings, holographic labels, optical variable devices, product enhancement, premium packaging, sustainable solutions, in-mold decoration, printed electronics, design innovation, custom foils, variable data printing, supply chain security, automotive decoration, decorative finishing, experience economy, digital metal, light management, consumer interaction, specialty applications, water-resistant finishes, customized packaging solutions, eco-friendly materials, traceability, brand authenticity, quality management, high-value applications, quality assurance, design freedom, functional decoration, printing solutions, luxury packaging, certification standards, client-focused services, color customization, application technologies, design trends, production efficiency, creative design solutions, finance, legal, manufacturing, distribution, consumer products &amp; retail, transportation &amp; logistics, energy &amp; utilities, construction &amp; real estate, medical, environmental services, renewables &amp; environment, consumer internet, consumers, internet, information technology &amp; services, hardware, shipping, logistics &amp; supply chain, financial services, mechanical or industrial engineering</v>
          </cell>
          <cell r="J1127" t="str">
            <v>Microsoft Office 365, Mobile Friendly, Google Tag Manager, Remote, AC500 PLC, CONTROL, Act!, EMaint, eMaint CMMS, SAP, Salesforce CRM Analytics, Synology Office Suite, OneTrust Tech Risk &amp; Compliance, Spiceworks IP Scanner, Tor, Microsoft Office, Microsoft Excel, Outlook, Google AdWords Conversion, Jimdo, AT&amp;T, AMP</v>
          </cell>
          <cell r="O1127">
            <v>125000000</v>
          </cell>
          <cell r="Q1127" t="str">
            <v>KURZ USA is the North American branch of the LEONHARD KURZ Group, a family-owned company established in 1899 in Germany. Headquartered in Charlotte, North Carolina, KURZ USA specializes in hot stamping, coating technology, transfer foils, and digital print embellishment solutions for surface finishing. The company has a strong presence in the U.S. market, with reported revenue around $302.5 million.
KURZ USA offers a range of products and services, including digital embellishment systems, hot stamping, and coating solutions. Their technologies are used in various industries, such as automotive, electronics, packaging, and medical technology. The company emphasizes innovation and sustainability, providing system-matched solutions and consulting to enhance product uniqueness and competitiveness. KURZ serves a diverse clientele, partnering with printers, manufacturers, and brands to deliver standout results in decorative and functional applications.</v>
          </cell>
          <cell r="R1127">
            <v>1899</v>
          </cell>
        </row>
        <row r="1128">
          <cell r="A1128" t="str">
            <v>Working for myself</v>
          </cell>
          <cell r="B1128">
            <v>0</v>
          </cell>
          <cell r="C1128">
            <v>3700</v>
          </cell>
          <cell r="D1128" t="str">
            <v>design</v>
          </cell>
          <cell r="E1128" t="str">
            <v>http://www.emilyannstone.com</v>
          </cell>
          <cell r="F1128" t="str">
            <v>http://www.linkedin.com/company/sonder-photography</v>
          </cell>
          <cell r="G1128" t="str">
            <v>Los Angeles</v>
          </cell>
          <cell r="H1128" t="str">
            <v>California</v>
          </cell>
          <cell r="I1128" t="str">
            <v>fashion shoots, idpassport photos, senior portraits, product photography, sports photography, portraits, cybersecurity product design, user-centered design, non-profit data visualization, creative projects, interior design, design strategy, web development, web interfaces, graphic design, education, user research methods, wireframing, saas products, data security, web development tools, design systems, information technology and services, creative consulting, software engineering, innovation, game design, digital product design, cybersecurity, team management, user experience, project management, responsive design, timeline redesign, team collaboration, non-profit, branding, product strategy, video editing interface, ui/ux design, visual design, services, graphic design services, prototyping, sustainable design, design process, ui/ux, product design, design leadership, game development, software development, application development, collaborative software, pottery, collaborative tools, consulting, design systems management, invasive species control, data visualization, design services, toy product strategy, user research, b2b, information technology &amp; services, computer &amp; network security, computer games, games, consumers, computer software, ux, productivity, nonprofit organization management, sustainability, environmental services, renewables &amp; environment, app development, apps</v>
          </cell>
          <cell r="J1128" t="str">
            <v>Cloudflare DNS, Gmail, Google Apps, CloudFlare Hosting, Google Font API, Mobile Friendly, Google Tag Manager</v>
          </cell>
          <cell r="O1128">
            <v>115800000</v>
          </cell>
          <cell r="Q1128" t="str">
            <v>I do freelance consulting, web development, web design, graphic design, interface design, user experience design, illustration, and photography.</v>
          </cell>
          <cell r="R1128">
            <v>2015</v>
          </cell>
        </row>
        <row r="1129">
          <cell r="A1129" t="str">
            <v>China Unicom</v>
          </cell>
          <cell r="B1129">
            <v>0</v>
          </cell>
          <cell r="C1129">
            <v>241000</v>
          </cell>
          <cell r="D1129" t="str">
            <v>telecommunications</v>
          </cell>
          <cell r="E1129" t="str">
            <v>http://www.chinaunicom.com.cn</v>
          </cell>
          <cell r="F1129" t="str">
            <v>http://www.linkedin.com/company/china-unicom</v>
          </cell>
          <cell r="I1129" t="str">
            <v>cloud security solutions, data processing &amp; hosting, 5g, b2c, digital ecosystem in telecom, green energy initiatives, big data, digital transformation, green telecom initiatives, telecom innovation, telecommunications, cloud services, digital consumption, cloud drive services, cloud and ai integration, digital intelligence, cloud computing platforms, cloud computing for enterprises, broadband internet, data communications, cloud computing, digital consumption platforms, network infrastructure, smart iot devices, ip telephony, fiber optic technology, global telecom expansion, digital ecosystem, telecom services, telecom network expansion, iot iov solutions, fiber to the room (fttr), iot, fiber to the room, telecom infrastructure, telecom reform, cloud-based security management, cloud platform development, digital ecosystem development, digital transformation in telecom, telecom industry reform, value-added services, smart network infrastructure, cloud-based solutions, information technology, security management solutions, fixed-line services, system integration, telecom industry reform in china, ai services, retail, digital services, telecom network innovation, big data in telecom, green energy in telecom, government, b2b, iov connections, fixed-line telephony, services, cloud drive, uhd tv, cloud security, mobile communications, cloud computer platforms, mobile services, international telecom exchange, ai large model training, carbon exploration green plan, international communication, iot device management, enterprise ict, big data analytics, green technology, ai-driven telecom services, international telecom, cloud computer, ict services, ai solutions, global connectivity, cloud phone solutions, international telecom services, wireless telecommunications, cloud phone, uhd tv products, security management, telecom network technology, telecom partnerships, iot connectivity, customer retention, internet services, transportation &amp; logistics, energy &amp; utilities, enterprise software, enterprises, computer software, information technology &amp; services, computer &amp; network security</v>
          </cell>
          <cell r="J1129" t="str">
            <v>Dynamics 365 CRM, Avaya</v>
          </cell>
          <cell r="O1129">
            <v>53375000000</v>
          </cell>
          <cell r="Q1129" t="str">
            <v>China Unicom, officially known as China United Network Communications Limited, is one of the leading state-owned telecommunications operators in China. Founded in 1994 and headquartered in Beijing, the company has established a significant presence across 31 provinces and multiple international locations. With over 300 million mobile subscribers and around 100 million broadband users, it ranks 279th on the Fortune Global 500 in 2024.
The company offers a wide range of telecommunications and digital services, focusing on connectivity and communications, as well as computing and digital smart applications. Its core services include mobile and fixed-line telecommunications, broadband internet access, and advanced 5G networks. China Unicom is also investing in AI-driven solutions and international communication infrastructure to enhance its service offerings. As a state-owned enterprise, it operates under major shareholders while competing with other telecom giants like China Mobile and China Telecom. The company has been recognized as â€œAsiaâ€™s Most Honored Telecom Companyâ€ for nine consecutive years through 2024.</v>
          </cell>
          <cell r="R1129">
            <v>2009</v>
          </cell>
        </row>
        <row r="1130">
          <cell r="A1130" t="str">
            <v>CareVet</v>
          </cell>
          <cell r="B1130">
            <v>0</v>
          </cell>
          <cell r="C1130">
            <v>3500</v>
          </cell>
          <cell r="D1130" t="str">
            <v>veterinary</v>
          </cell>
          <cell r="E1130" t="str">
            <v>http://www.carevet.com</v>
          </cell>
          <cell r="F1130" t="str">
            <v>http://www.linkedin.com/company/carevet-health</v>
          </cell>
          <cell r="G1130" t="str">
            <v>St. Louis</v>
          </cell>
          <cell r="H1130" t="str">
            <v>Missouri</v>
          </cell>
          <cell r="I1130" t="str">
            <v>veterinary careers, veterinary hospitals, veterinary hospital acquisition, veterinary practice management, veterinary business management, animal hospitals, veterinary medicine, veterinary services, support for teams, mental health support, revenue sharing, carevets strong start program, animal hospital support, industry-leading outcomes, practice facility innovation, professional services, veterinarian support, mental health programs, whole person approach, practice expansion, carevets carebnb, practice growth, philanthropy, community giveback initiatives, practice rebranding support, continuing education, practice automation, carevets revenue share program, animal healthcare, practice transition, hospital support services, work/life balance, veterinary leadership development, continuous education, carevets whole person approach, practice owner support, veterinary talent acquisition, carevets living wage initiative, living wage, staff retention, healthcare services, community engagement, practice ownership, revenue sharing program, employee benefits, practice valuation, professional development, team member benefits, b2b, healthcare, professional_services, animal_health, practice_management, employee_benefits, mental_health, practice_growth, community_support, professional training &amp; coaching, education management, health care, health, wellness &amp; fitness, hospital &amp; health care</v>
          </cell>
          <cell r="J1130" t="str">
            <v>Outlook, Microsoft Office 365, CloudFlare Hosting, Zendesk, Slack, Salesforce, Active Campaign, Microsoft Azure, The Trade Desk, Barracuda Networks, iCIMS, YouTube, WordPress.org, Mobile Friendly, Google Tag Manager, Hotjar, reCAPTCHA, Nginx, Facebook Login (Connect), Google Font API, New Relic, Multilingual, Circle, Xray, Git, Electron, Analyzer, Tor, Siemens MRI, Semrush, Laserfiche, edX, Catalyst, GAS, CAT, Quip, Histats, Veracode AppSec Governance, AVImark Rapport, Olo, Onit, Doppler, Mist</v>
          </cell>
          <cell r="K1130">
            <v>263000000</v>
          </cell>
          <cell r="L1130" t="str">
            <v>Debt Financing</v>
          </cell>
          <cell r="N1130">
            <v>45474</v>
          </cell>
          <cell r="O1130">
            <v>15000000</v>
          </cell>
          <cell r="Q1130" t="str">
            <v>CareVet is a veterinary practice management group founded in 2018 by Greg Siwak and Dr. Kent Thornberry, DVM. Headquartered in Clayton, Missouri, the company operates over 200 veterinary hospitals across more than 35 U.S. states, employing over 2,500 staff, including more than 500 veterinarians. CareVet is committed to a Whole Person Approach, focusing on the well-being and professional growth of its team members.
The company specializes in acquiring and managing high-quality veterinary hospitals while maintaining the original names and teams of these facilities. Its network includes general practices, emergency and critical care, specialty hospitals, and additional services like boarding, daycare, and grooming. CareVet is also planning to introduce Premier Centers in 2025 to enhance care excellence. The company is supported by significant investments and has achieved notable milestones, including reaching 100 hospitals by November 2021.</v>
          </cell>
          <cell r="R1130">
            <v>2018</v>
          </cell>
        </row>
        <row r="1131">
          <cell r="A1131" t="str">
            <v>Aricent</v>
          </cell>
          <cell r="B1131">
            <v>0</v>
          </cell>
          <cell r="C1131">
            <v>11000</v>
          </cell>
          <cell r="D1131" t="str">
            <v>information technology &amp; services</v>
          </cell>
          <cell r="E1131" t="str">
            <v>http://www.altran.com</v>
          </cell>
          <cell r="F1131" t="str">
            <v>http://www.linkedin.com/company/aricent</v>
          </cell>
          <cell r="G1131" t="str">
            <v>Santa Clara</v>
          </cell>
          <cell r="H1131" t="str">
            <v>California</v>
          </cell>
          <cell r="I1131" t="str">
            <v>product engineering, design &amp; product engineering, design, software development, information technology &amp; services</v>
          </cell>
          <cell r="J1131" t="str">
            <v>NSOne, Microsoft Office 365</v>
          </cell>
          <cell r="O1131">
            <v>23020000000</v>
          </cell>
          <cell r="Q1131" t="str">
            <v>Aricent was a prominent global engineering services and software company, originally founded in 1991 as Hughes Software Systems. In 2018, it was acquired by Altran Group, which is now part of Capgemini. This acquisition integrated Aricent into Altran's operations, contributing to a combined workforce of approximately 44,000 employees across around 30 countries.
Aricent specialized in digital design and engineering services, focusing on engineering R&amp;D for various industries, including Aerospace, Automotive, Life Sciences, and Telecoms. The company had a strong presence in software development, with over 10,000 employees and significant revenue. The integration with Altran enhanced capabilities in engineering services and software solutions, targeting connected digital ecosystems and fostering rapid industry innovations.</v>
          </cell>
          <cell r="R1131">
            <v>2006</v>
          </cell>
        </row>
        <row r="1132">
          <cell r="A1132" t="str">
            <v>Nowhere</v>
          </cell>
          <cell r="B1132">
            <v>0</v>
          </cell>
          <cell r="C1132">
            <v>3900</v>
          </cell>
          <cell r="D1132" t="str">
            <v>wireless</v>
          </cell>
          <cell r="E1132" t="str">
            <v>http://www.dictionary.com</v>
          </cell>
          <cell r="F1132" t="str">
            <v>http://www.linkedin.com/company/nowhere_2</v>
          </cell>
          <cell r="G1132" t="str">
            <v>Oakland</v>
          </cell>
          <cell r="H1132" t="str">
            <v>California</v>
          </cell>
          <cell r="I1132" t="str">
            <v>wireless services, dictionary, language resources, online dictionary, thesaurus, word definitions, language learning, educational tools, mobile app, user-friendly, synonyms, antonyms, english language, digital platform, language reference, student resources, professional development, global access, comprehensive definitions, user engagement, language education, quick reference, digital learning, accessibility, language tools, customer support, interactive features, word games, grammar help, learner's dictionary, educational content, broad audience, diverse demographics, competitive landscape, language enthusiasts, online learning, digital literacy, spellings, new words, pronunciations, grammar tips, idioms, language evolution, word etymology, word finder, b2c, word quizzes, crossword puzzles, vocabulary building, word usage, word of the day, meme language, definitions, word search, slang, language stories, digital dictionary, language trends, linguistic analysis, culture language, pop culture language, gender and sexuality language, word lists, emoji language, information, language change, word origins, educational services, word of the year, writing tips, web search portals and all other information services, lexicography, online language tools, social media language, editorial content, education, telecommunications, education management, e-learning, internet, information technology &amp; services, computer software</v>
          </cell>
          <cell r="J1132" t="str">
            <v>CloudFlare CDN, Route 53, Microsoft Office 365, CloudFlare Hosting, Bluekai, TripleLift, Videology, Atlassian Cloud, OneTrust, React Redux, GitHub Hosting, MongoDB, Amazon SES, Slack, Amazon Associates, Google Play, Google AdSense, Mobile Friendly, WordPress.org, Google Font API, greyscale - grey, CrazyEgg, Gravity Forms, reCAPTCHA, DoubleClick, Google Tag Manager, Quantcast, Parse.ly, Qualtrics, Remote</v>
          </cell>
          <cell r="K1132">
            <v>100000000</v>
          </cell>
          <cell r="L1132" t="str">
            <v>Merger / Acquisition</v>
          </cell>
          <cell r="M1132">
            <v>0</v>
          </cell>
          <cell r="N1132">
            <v>45383</v>
          </cell>
          <cell r="O1132">
            <v>25000000</v>
          </cell>
          <cell r="Q1132" t="str">
            <v>Nowhere Group Inc. is a hospitality and lodging services provider based in Japan. Established in June 2019, the company rebranded from Nowhere LLC to Nowhere Group K.K. in October 2021. It specializes in the planning, design, operation, and management of small-scale lodging facilities, aiming to create meaningful connections and unforgettable experiences for its guests.
The company offers several services, including CLEANX9, Anywhere for integrated small business solutions, Sharing VILLA, and a unique 1-room hotel lease service. As of July 2023, Nowhere Group has planned, designed, or operated over 70 facilities and has its headquarters in Shinjuku-ku, Tokyo.</v>
          </cell>
          <cell r="R1132">
            <v>2000</v>
          </cell>
        </row>
        <row r="1133">
          <cell r="A1133" t="str">
            <v>XtendOps</v>
          </cell>
          <cell r="B1133">
            <v>0</v>
          </cell>
          <cell r="C1133">
            <v>3000</v>
          </cell>
          <cell r="D1133" t="str">
            <v>outsourcing/offshoring</v>
          </cell>
          <cell r="E1133" t="str">
            <v>http://www.xtendops.com</v>
          </cell>
          <cell r="F1133" t="str">
            <v>http://www.linkedin.com/company/xtendops</v>
          </cell>
          <cell r="G1133" t="str">
            <v>San Francisco</v>
          </cell>
          <cell r="H1133" t="str">
            <v>California</v>
          </cell>
          <cell r="I1133" t="str">
            <v>ai assistance, cost reduction, ai-driven customer journey, data management, ai model fine-tuning, ai-enabled customer interaction, ai data enrichment, ai-powered bpo, ai model validation, content &amp; marketing, customer acquisition, ai model testing, ai model accuracy, ai model data management, ai for support automation, ai integration, ai for back office, ai-driven risk management, lean support teams, ai model integration, no-code ai development, ai model compliance, computer systems design and related services, customer satisfaction, customer support automation, ai for workforce optimization, ai bpo, digital transformation, media, ai-integrated support, ai-driven insights, ai support platform, ai-enabled support infrastructure, ai model deployment, ai model cost optimization, ai model optimization tools, process optimization, data annotation, performance monitoring, sales outsourcing, customer service, ai model performance monitoring, ai-driven support efficiency, ai ops, ai-enhanced customer satisfaction, human-in-the-loop, ai-driven business solutions, ai model scalability, ai for multi-channel support, ai for customer retention, operational efficiency, ai safety, ai support technology, ai for support scalability, customer engagement, ai for support performance monitoring, business process outsourcing, ai for fraud detection, ai-integrated customer service, ai-driven service delivery, ai model optimization, lead generation, finance, ai-driven support optimization, ai for support efficiency, ai-driven support performance, human oversight in ai, ai for support model fine-tuning, ai-driven customer service, consulting, ai-enabled customer support teams, ai-enabled support, back office support, healthcare, ai for support workflow optimization, ai model switching, ai support automation tools, remote support, ecommerce, ai data solutions, ai in customer service, ai for trust &amp; safety, ai-integrated business processes, ai model performance metrics, ai for content moderation, global support teams, risk management, content creation, trust &amp; safety, ai model lifecycle, ai for business growth, ai for support model validation, ai-driven support scalability, b2b, ai &amp; human expertise, scalability, ai-driven customer engagement, ai for data enrichment, ai for customer insights, human-ai collaboration, ai-driven data curating, ai support systems, ai for support automation tools, ai for support data management, ai-enhanced customer support, ai model security, ai for risk management, ai model feedback loop, ai for real-time analytics, ai model evolution, predictive hiring, ai-enhanced support operations, ai-driven workflow automation, ai for customer engagement, ai for customer feedback, ai for support quality, information technology and services, ai-enabled workforce, ai for compliance monitoring, services, ai for sales enablement, ai model training, ai for customer satisfaction, ai workforce solutions, scalable support, ai model reliability, ai builder, ai performance analytics, ai-driven automation, ai model quality assurance, data processing and hosting services, no-code ai platform, automation, ai for data labeling, ai ecosystem, customer experience, data labeling, ai model development, ai support tools, business impact, ai-enhanced cx, education, ai for support personalization, real-time ai insights, ai model data labeling, ai model management, customer retention, bpo, ai-enhanced support quality, ai model customization, retail, compliance, ai model adaptability, smart agents, customer experience optimization, digital customer support, smartagent, automation solutions, employee engagement, real-time assistance, multi-channel support, content moderation, back-office support, remote teams, employee development, cx performance, offshore staffing, nearshore staffing, on-demand staffing, customer journey mapping, data entry services, fraud prevention, digital transcription, ecommerce optimization, brand loyalty, operational flexibility, operational scalability, predictive modeling, customer-centric strategies, employee satisfaction, training and development, sop compliance, usage analytics, collaborative ai, content curation, creative services, user research, customer feedback analysis, business continuity, cx insights, cx transformation, consumer products &amp; retail, marketing &amp; advertising, sales, financial services, health care, health, wellness &amp; fitness, hospital &amp; health care, e-commerce, consumer internet, consumers, internet, information technology &amp; services, training &amp; development</v>
          </cell>
          <cell r="J1133" t="str">
            <v>Cloudflare DNS, Mailchimp Mandrill, Gmail, Google Apps, Microsoft Office 365, Rackspace MailGun, Zendesk, Grafana, Netlify, React Redux, Webflow, Instantly, Slack, MongoDB, Google Font API, LiveRamp, Mobile Friendly, Google Tag Manager, YouTube, Rubicon Project, AI, Google Workspace, PowerBI Tiles, Microsoft Excel, SQL, Adobe Creative Cloud, Strato, Adobe Photoshop, Adobe InDesign, Figma, Google, Absorb LMS, Salesforce CRM Analytics, BASE, Infor Workforce Management (WFM)</v>
          </cell>
          <cell r="O1133">
            <v>188100000</v>
          </cell>
          <cell r="Q1133" t="str">
            <v>XtendOps is a San Francisco-based business process outsourcing (BPO) company founded in 2019. The company specializes in AI-augmented outsourcing solutions, combining human expertise with advanced artificial intelligence to enhance customer experience (CX), back-office support, and operational efficiency for global brands. With a workforce ranging from 250 to 999 employees, XtendOps operates teams across Latin America, the United States, and Asia, providing 24/7 coverage.
The company employs an innovative AI BPO model that focuses on outcomes like customer satisfaction and efficiency. XtendOps offers a range of technology-enabled services, including digital CX, automation, back-office support, sales outsourcing, content moderation, and healthcare-specific solutions. Their approach leverages cloud platforms and skilled agents to deliver high-quality services tailored to sectors such as healthcare, publishing, and technology. XtendOps partners with leading brands, including HelloFresh, to redefine customer experience and operational processes.</v>
          </cell>
          <cell r="R1133">
            <v>2019</v>
          </cell>
        </row>
        <row r="1134">
          <cell r="A1134" t="str">
            <v>Cash America Pawn</v>
          </cell>
          <cell r="B1134">
            <v>0</v>
          </cell>
          <cell r="C1134">
            <v>10000</v>
          </cell>
          <cell r="D1134" t="str">
            <v>financial services</v>
          </cell>
          <cell r="E1134" t="str">
            <v>http://www.cashamerica.com</v>
          </cell>
          <cell r="F1134" t="str">
            <v>http://www.linkedin.com/company/cash-america</v>
          </cell>
          <cell r="G1134" t="str">
            <v>Fort Worth</v>
          </cell>
          <cell r="H1134" t="str">
            <v>Texas</v>
          </cell>
          <cell r="I1134" t="str">
            <v>financial services &amp; retail services, retail services, financial services, consumer electronics, merchandise financing, retail, u.s. pawn stores, merchandise buy and sell, gold buying, customer service, pawn shop, retail sales, layaway plans, merchandise shop, merchandise trading, merchandise retail, inventory management, merchandise store, b2c, personal property loans, merchandise exchange, appliances, consumer goods, electronics, pawn loans, merchandise inventory, small non-recourse loans, retail pawn stores, merchandise outlet, payment solutions, sporting goods, pawn store operations, merchandise marketplace, short-term loans, collateral loans, retail merchandise sales, retail merchandise, lease-to-own, consumer lending, cash and credit constrained consumers, other nondepository credit intermediation, services, latin america, mobile app, merchandise dealer, merchandise resale, merchandise inventory management, consumer finance, pawn shop technology, merchandise sales, merchandise purchase, jewelry, pawn stores, layaway services, buy and sell, fast cash loans, retail finance, musical instruments, tools, small loans, recession finance, non-recourse loans, store locator, merchandise variety, personal property pledge, credit-constrained consumers, financial solutions, cash advance, pawn transaction, value-based loans, precious metals, diamonds, diamonds appraisal, store experience, treasures, affordable down payment, 10% down layaway, item evaluation, repair services, value assessment, financial literacy, competitive pricing, merchandise turnover, item redemption options, short-term lending, consumer financial habits, pawn shop services, local pawn shops, value borrowing, finance, consumers, hardware, computer hardware, pawn shops, shopping</v>
          </cell>
          <cell r="J1134" t="str">
            <v>UltraDns, Mimecast, Microsoft Office 365, Amazon AWS, Outlook, Slack, Drupal, WordPress.org, Google Play, Woo Commerce, Google Font API, Mobile Friendly, Google Tag Manager, Gravity Forms, Jobvite, Bootstrap Framework, Google Maps, Google Maps (Non Paid Users), AngularJS, Bootstrap Framework v3.1.1, Google Analytics, Nginx, Typekit, Remote, AI</v>
          </cell>
          <cell r="K1134">
            <v>1008600000</v>
          </cell>
          <cell r="L1134" t="str">
            <v>Merger / Acquisition</v>
          </cell>
          <cell r="M1134">
            <v>994000000</v>
          </cell>
          <cell r="N1134">
            <v>42461</v>
          </cell>
          <cell r="O1134">
            <v>1000000000</v>
          </cell>
          <cell r="P1134">
            <v>163</v>
          </cell>
          <cell r="Q1134" t="str">
            <v>Cash America Pawn is a leading pawnshop and financial services company based in Fort Worth, Texas. Founded in 1983, it became the first publicly owned pawnshop company in 1987. Under the leadership of Daniel Feehan, who became president in 1990, Cash America grew to be the largest pawn shop chain globally. The company now operates over 900 locations in the U.S. and internationally as part of First Cash Financial Services, Inc.
Cash America offers a variety of financial services aimed at underserved markets. These include collateral-based loans, buy-sell-trade services for used goods, check cashing, cash advances, personal loans, and online financial products available in multiple countries. The company focuses on providing quick access to cash and short-term credit solutions, catering to customers who may not have access to traditional banking services.</v>
          </cell>
          <cell r="R1134">
            <v>1984</v>
          </cell>
        </row>
        <row r="1135">
          <cell r="A1135" t="str">
            <v>AFL</v>
          </cell>
          <cell r="B1135">
            <v>0</v>
          </cell>
          <cell r="C1135">
            <v>3600</v>
          </cell>
          <cell r="D1135" t="str">
            <v>telecommunications</v>
          </cell>
          <cell r="E1135" t="str">
            <v>http://www.aflglobal.com</v>
          </cell>
          <cell r="F1135" t="str">
            <v>http://www.linkedin.com/company/aflglobal</v>
          </cell>
          <cell r="G1135" t="str">
            <v>Duncan</v>
          </cell>
          <cell r="H1135" t="str">
            <v>South Carolina</v>
          </cell>
          <cell r="I1135" t="str">
            <v>fiber management, fiber closures, fiber optic training, harsh environment, fttx, fiber enclosures, fusion splicers, hardware, sensing fiber, transmission accessories, hyperscale, fiber optic cable, fiber testing equipment, substation accessories, oil &amp; gas, mining, specialty fiber, data center, ftth, fibertothehome, wireless, connectivity, test &amp; inspection, telecommunications, telecommunications networks, electrical equipment and component manufacturing, fiber optic network construction, fiber optic cables, transmission and substation accessories, fiber optic accessories, fiber optic maintenance, fiber optic network support, services, network solutions, fiber optic cleaning, fiber optic hardware solutions, hyperscale data centers, engineering services, supply chain management, fiber optic cable assemblies, consulting, fiber optic hardware, fiber optic network engineering, outside plant construction, network design, communication and energy wire and cable manufacturing, fiber optic connectivity, telecommunications equipment manufacturing, fiber optic splicers, fiber optic infrastructure, energy infrastructure accessories, fiber optic network maintenance, maintenance, sustainability, structured cabling, energy equipment and infrastructure, industrial manufacturing, fiber optic infrastructure support, outside plant equipment, network infrastructure services, industrial equipment manufacturing, test and inspection equipment, fiber optic testing, b2b, fusion splicing, fiber optic cable manufacturing, fiber optic assemblies, fiber optic network testing, fiber optic deployment, innovation, communication networks, structured cabling services, wireless connectivity, end-to-end solutions, field services, data centers, energy solutions, industrial solutions, service provider solutions, hyperscale networks, cable installation, maintenance solutions, professional staffing, aluminum clad steel, copper apparatus, optical fiber, safety standards, network splicing, connectivity solutions, community broadband, built america buy america, inside plant engineering, turnkey solutions, program management, customer support, fiber cleaning, network integrity, advanced technologies, 5g networks, urban broadband, custom solutions, resource management, network activation, project feasibility, remote installation, deployment strategies, equipment maintenance, network reliability, technical support, specialty optical products, manufacturing, distribution, construction, oil &amp; energy, internet service providers, information technology &amp; services, logistics &amp; supply chain, environmental services, renewables &amp; environment, mechanical or industrial engineering</v>
          </cell>
          <cell r="J1135" t="str">
            <v>Cloudflare DNS, OneTrust, Salesforce Service Cloud, Marketo, Salesforce Live Agent, Slack, Salesforce, Bootstrap Framework, Google Font API, Mobile Friendly, Google Analytics, UltiPro, Google Tag Manager, Google Dynamic Remarketing, Google AdWords Conversion, Google AdSense, Remote, AVEVA PDMS, G5, CAT, SQL, PowerBI Tiles, Microsoft Excel, Tableau, DashThis, FUSION, Zopim, Adition Technologies - Advertisers, Box, .NET, React Router, Tor, Microsoft Teams, Microsoft 365, Microsoft Intune Enterprise Application Management, Microsoft Entra ID, Microsoft Power Platform, Security, AC500 PLC, Visio, Siemens SIMATIC HMI (Human Machine Interface), Android, CyberArk Application Identity Manager, mabl, LogIC, CONTROL, FiberHome, Copper, Dassault SOLIDWORKS, EFI, Gem, Siemens PLM, Cisco Aggregation Services Routers, Microsoft PowerPoint, Canva, Dell iDRAC (Integrated Dell Remote Access Controller), Less, Mode, Cisco Nexus Switches, Aruba Wireless Access Points, UPS, FortiGate SWG, IBM Mainframe, SS&amp;C, Oracle Analytics Cloud, Microsoft Power Apps, Microsoft Power Automate, Visual Studio, Microsoft SQL Server Reporting Services, DotNetNuke, C# (C Sharp), Secured MVC Forum on Windows 2012 R2, Connect, Brocade Routers, Microsoft Office, AutoCAD, PL/SQL, Amazon Linux 2, Oracle EBS CRM, Intel, UKG, Ning, Cascade CMS, Excel4Apps, Outlook, Cisco WebEx Teams, ADP GlobalView Payroll, Fortinet, WP Job Manager, Microsoft Windows Server 2012, Amazon FreeRTOS, Azure Linux Virtual Machines, C#, C/C++, Git, Qt, Yocto, Complex Media Network, Mag+, Photon, Spectrum, Microsoft Project, Oracle Primavera, Sage, AWS Trusted Advisor, Wider Planet, AT&amp;T, Analyzer, Power BI Documenter, Dell Tablet, BERT, .GIS, QGIS, ArcGIS, Ignition SCADA, Quip, ServiceNow, Oracle iProcurement, GoToAssist (FASTchat), Oracle EBS Projects, ETQ Reliance QMS, Siemens SIMATIC SCADA, Microsoft Teams Rooms, Amazon Web Services (AWS), SAP Material Requirement Planning (MRP), Fortinet FortiGate, Fortinet FortiSwitch, Fortinet FortiAP, Creo+, OpenProject, Micro Focus Mainframe Solutions, Everbridge SnapComms, Juniper Networks SRX-Series Gateways, Juniper Networks SRX-Series Firewalls, Vertex, Billtrust, 24-7 Media, Microsoft Exchange Online, Microsoft OneDrive for Business, Proofpoint, SharePoint, Tanium, Micro, Google Fiber, FANUC FIELD System, PriceGrabber, Bluebeam Revu, Microsoft Dynamics, Brocade Switches, ACL, Flow, Oracle BI Publisher, Frame, Azure Event Hubs, ADP Applicant Tracking System, OneTrust Tech Risk &amp; Compliance, Arena PLM, Kinaxis, Oracle Global Order Promising, LabVIEW, CNC Software, AWS Analytics, Cisco VoIP, AI, Oracle E Business Suite, Microsoft SQL Server Management Studio, Cisco IP Interoperability and Collaboration System (IPICS), Elite Software HVAC Solution, Google Interactive Media Ads SDK, Nevron Vision for SSRS, iBwave Design, AWS Database Migration Service, plains, Olo, Azure Active Directory, Google Cloud Data Loss Prevention, Microsoft Azure Monitor, Microsoft PowerShell, Office365, REST, ABB Robotics, Microsoft Word, Microsoft Outlook</v>
          </cell>
          <cell r="L1135" t="str">
            <v>Merger / Acquisition</v>
          </cell>
          <cell r="M1135">
            <v>0</v>
          </cell>
          <cell r="N1135">
            <v>45536</v>
          </cell>
          <cell r="O1135">
            <v>1000000000</v>
          </cell>
          <cell r="Q1135" t="str">
            <v>AFL is a global manufacturer and solutions provider of fiber optic products, established in 1984. Originally a joint venture between Alcoa, Inc. and Fujikura Ltd., it became a wholly-owned subsidiary of Fujikura in 2005. Headquartered in Duncan/Spartanburg, South Carolina, AFL operates worldwide with facilities in the United States, Mexico, Canada, Europe, Asia, and Australia, employing around 6,300 associates.
The company offers a wide range of fiber optic products, including fiber optic cables, connectivity solutions, fusion splicers, and test equipment. AFL also provides comprehensive service solutions for data centers, wireless networks, and enterprise applications. Its diverse customer base spans various industries, including energy, telecommunications, industrial markets, and renewable energy. AFL is recognized for its commitment to innovative technologies and high-quality services, aiming to positively impact communities through superior solutions.</v>
          </cell>
          <cell r="R1135">
            <v>1984</v>
          </cell>
        </row>
        <row r="1136">
          <cell r="A1136" t="str">
            <v>CSC Global Financial Markets</v>
          </cell>
          <cell r="B1136">
            <v>0</v>
          </cell>
          <cell r="C1136">
            <v>8000</v>
          </cell>
          <cell r="D1136" t="str">
            <v>financial services</v>
          </cell>
          <cell r="E1136" t="str">
            <v>http://www.cscgfm.com</v>
          </cell>
          <cell r="F1136" t="str">
            <v>http://www.linkedin.com/company/csc-global-financial-markets</v>
          </cell>
          <cell r="G1136" t="str">
            <v>Wilmington</v>
          </cell>
          <cell r="H1136" t="str">
            <v>Delaware</v>
          </cell>
          <cell r="I1136" t="str">
            <v>recruitment &amp; human resource services, domiciliation &amp; management, spe, capital markets, corporate services, transaction services, trade &amp; supply chain solutions, escrow, incorporations, tax compliance, corporate trust, accounting &amp; payroll, human resource services, legal compliance &amp; administration, fund administration, real estate fund administration, technology-driven financial services, b2b, financial accountancy, consulting, private equity and real estate services, global financial operations support, institutional clients, complex transactions, digital brand protection in finance, digital compliance automation, financial transactions, innovation, domain management tools, global reach, client trust management, financial services, trust services, private equity, special purpose vehicle management, asset management, financial risk management, global financial operations, institutional client services, legal services, corporate domain management tools, accountancy support, trust and agency services for capital markets, debt-focused administration, digital brand protection, business services, financial market compliance, alternative investments, digital presence management, governance, corporate governance, corporate governance and compliance, information technology, regulatory adherence, financial sector technology, operational efficiency, financial data management, securities and commodity contracts intermediation and brokerage, digital compliance tools, financial institutions, client digital security, business administration, digital brand security solutions, global business community, corporate tax compliance tools, digital brand security, financial risk and compliance management, financial reporting tools, financial data security, international financial regulation support, regulatory compliance software, digital presence management for finance, capital market services, outsourcing for financial institutions, corporate law, financial market technology, corporate compliance automation, private equity services, global corporate governance support, tax regulation compliance, outsourcing services, corporate trust services, international financial regulation, global financial services technology, complex financial transaction management, spv management, corporate tax software, advanced financial data security, compliance automation, financial services digital transformation, international financial market navigation, international markets, digital transformation in finance, financial market operations, regulatory adherence solutions, private equity fund services, advanced technology, corporate domain management, outsourcing solutions for finance, financial transaction outsourcing, digital brand protection solutions, compliance solutions, services, corporate compliance software, financial management, financial technology, digital compliance solutions, regulatory reporting automation, corporate governance support, digital asset management, advanced financial technology solutions, regulatory compliance, regulatory reporting tools, financial transaction support, trust and agency services, international financial markets, finance, legal, investment management, finance technology, information technology &amp; services</v>
          </cell>
          <cell r="J1136" t="str">
            <v>NetSuite, Salesforce, Outlook, Microsoft Office 365, Microsoft Azure Hosting</v>
          </cell>
          <cell r="O1136">
            <v>128100000</v>
          </cell>
          <cell r="Q1136" t="str">
            <v>CSC Global Financial Markets is a division of CSC (Corporation Service Company), a leading provider of global business administration and compliance solutions. Founded in 1899 and based in Wilmington, Delaware, CSC has a strong presence in over 140 jurisdictions worldwide, offering consistent service delivery without franchises or affiliates.
The company specializes in a range of services, including fund administration for alternative asset managers, capital markets solutions, and global business administration and compliance. They also provide digital brand and cyber protection, corporate tax solutions, and various additional services such as corporate trust and litigation support. CSC Global Financial Markets serves a prestigious clientele, including over 90% of the Fortune 500 and the top firms in private equity. Their expertise and integrated network position them as a trusted partner for complex compliance and operational needs.</v>
          </cell>
          <cell r="R1136">
            <v>1899</v>
          </cell>
        </row>
        <row r="1137">
          <cell r="A1137" t="str">
            <v>Freelance</v>
          </cell>
          <cell r="B1137">
            <v>0</v>
          </cell>
          <cell r="C1137">
            <v>34000</v>
          </cell>
          <cell r="D1137" t="str">
            <v>marketing &amp; advertising</v>
          </cell>
          <cell r="F1137" t="str">
            <v>http://www.linkedin.com/company/workfreelance</v>
          </cell>
          <cell r="G1137" t="str">
            <v>De Pere</v>
          </cell>
          <cell r="H1137" t="str">
            <v>Wisconsin</v>
          </cell>
          <cell r="I1137" t="str">
            <v>advertising services, marketing &amp; advertising</v>
          </cell>
          <cell r="Q1137" t="str">
            <v>Freelancer.com is an Australian-based global freelancing and crowdsourcing marketplace founded in 2009 and headquartered in Sydney. The platform connects employers with freelancers across various domains, including web development, design, and writing. It operates through a competitive bidding system, allowing freelancers to submit bids on posted jobs. The company supports 44 regional marketplaces and operates in 34 languages and 21 currencies.
Freelancer.com offers a core marketplace where employers can post projects and freelancers can bid competitively. Members can build profiles, host contests, and earn reviews. The platform also provides payment solutions through its subsidiary, Escrow.com, ensuring secure online transactions. Additionally, it owns Loadshift, an Australian heavy haulage network that facilitates freight solutions. Freelancer.com has expanded through several acquisitions, enhancing its service offerings in the freelancing space.</v>
          </cell>
        </row>
        <row r="1138">
          <cell r="A1138" t="str">
            <v>RENFROEÂ®</v>
          </cell>
          <cell r="B1138">
            <v>0</v>
          </cell>
          <cell r="C1138">
            <v>15000</v>
          </cell>
          <cell r="D1138" t="str">
            <v>insurance</v>
          </cell>
          <cell r="E1138" t="str">
            <v>http://www.earenfroe.com</v>
          </cell>
          <cell r="F1138" t="str">
            <v>http://www.linkedin.com/company/renfroeclaims</v>
          </cell>
          <cell r="G1138" t="str">
            <v>Birmingham</v>
          </cell>
          <cell r="H1138" t="str">
            <v>Alabama</v>
          </cell>
          <cell r="I1138" t="str">
            <v>risk management &amp; claims services, claims services, claims management, insurance technology, claims adjusting</v>
          </cell>
          <cell r="J1138" t="str">
            <v>Cloudflare DNS, Mailchimp Mandrill, Outlook, Microsoft Office 365, Zendesk, UptimeRobot, React, Slack, Hubspot, Linkedin Marketing Solutions, Mobile Friendly, reCAPTCHA, Azure AD P2, Azure Container Instances, Azure Key Vault, Azure Monitor, Docker, Faiss, Fastapi, Flask, Grafana, Kubernetes, Pinecone, Sentinel, Guidewire, Duck Creek, Xactimate, Microsoft Azure Monitor, AWS Trusted Advisor, IBM ILOG CPLEX Optimization Studio, Jira, Azure Devops, DotNetNuke, C# (C Sharp), Microsoft SQL Server Reporting Services, Node.js, Python, ANGEL LMS, Mode, PowerBI Tiles, Azure Data Factory, Azure Synapse Analytics, Databricks, PySpark, Scala, Azure Data Lake Storage, Delta Lake, Apache Parquet, Azure Event Hubs, Apache Kafka, Azure Logic Apps, SQL, Azure Purview, GitHub Actions, Open Neural Network Exchange (ONNX), NVIDIA TensorRT, Azure Blob Storage, Azure Log Analytics, IBM Storage Suite for IBM Cloud Paks, IoT, Shareworks by Morgan Stanley, Akamai CDN Solutions, Android, Apple macOS, Cisco Secure Firewall Management Center, Infoblox DHCP, Microsoft 365, Microsoft Exchange Online, Microsoft Hyper-V Server, Microsoft Intune Enterprise Application Management, Microsoft OneDrive for Business, Microsoft Power Automate, Microsoft PowerShell, Microsoft Teams Rooms, Microsoft Windows Server 2012, Parallels Mac Management for Microsoft SCCM, Pipedrive, SharePoint, VMware, HTML Pro, Javascript, Azure Functions, Azure Service Bus, Azure Event Grid, Terraform, Azure Resource Manager, MLflow, Azure Machine Learning, Azure Active Directory, Azure Policy, Azure Blueprints</v>
          </cell>
          <cell r="O1138">
            <v>1171000</v>
          </cell>
          <cell r="Q1138" t="str">
            <v>RENFROEÂ® (E. A. Renfroe &amp; Company) is a family-owned claims management and catastrophe adjustment firm established in 1994. Based in the United States, RENFROE specializes in providing staffing and support services to insurance companies, self-insured corporations, and governmental entities during disasters and high-volume claims periods. The company emphasizes exceptional people, advanced technology, and agility to enhance the claims process.
RENFROE offers a range of services, including comprehensive catastrophe support and claims management for both manmade and natural disasters across the U.S. and Canada. Their key services encompass handling various events such as oil spills, hurricanes, and floods, as well as general staffing for claims overload. The firm also provides pre-disaster planning tailored to client needs, ensuring customized responses. RENFROE is committed to fostering trust through dedicated resources and effective communication.</v>
          </cell>
          <cell r="R1138">
            <v>1994</v>
          </cell>
        </row>
        <row r="1139">
          <cell r="A1139" t="str">
            <v>MKS Inc.</v>
          </cell>
          <cell r="B1139">
            <v>0</v>
          </cell>
          <cell r="C1139">
            <v>11000</v>
          </cell>
          <cell r="D1139" t="str">
            <v>semiconductors</v>
          </cell>
          <cell r="E1139" t="str">
            <v>http://www.mks.com</v>
          </cell>
          <cell r="F1139" t="str">
            <v>http://www.linkedin.com/company/mks-instruments</v>
          </cell>
          <cell r="G1139" t="str">
            <v>Andover</v>
          </cell>
          <cell r="H1139" t="str">
            <v>Massachusetts</v>
          </cell>
          <cell r="I1139" t="str">
            <v>industrial machinery/components, industrials, semiconductor manufacturing, reactive gas plasma sources, laser measurement, specialty chemicals, gas analysis, ultrafast lasers, industrial manufacturing, electronic control systems, vacuum system components, scientific research &amp; development, gas delivery for electronics, services, flow control, ftir gas analyzers, gas flow ratio control, laser optics for industrial use, vacuum system diagnostics, reactive gas delivery, life sciences, rf power systems, semiconductor solutions, optical components, laser power meters, precision motion stages, surface finishing chemicals, navigational, measuring, electromedical, and control instruments manufacturing, gas analyzers, b2b, high-power fiber lasers, gas flow ratio controllers, reactive gas generation, medical devices, laser beam analysis, vibration isolation systems, optical lenses, e-commerce, mass spectrometers, surface treatment &amp; coatings, gas flow verifiers, process control, pressure transducers, mass flow controllers, pressure measurement, rf microwave generators, advanced packaging solutions, electronics, optical filters, vibration isolation tables, surface modification, motion control systems, semiconductor process tools, gas composition analysis, high-vacuum systems, custom vacuum fabrication, electronics &amp; electrical equipment, beam profilers, vacuum gauges, vacuum gauge calibration, vacuum technology, vacuum flange fittings, high-precision pressure sensors, industrial equipment &amp; supplies, reactive gas systems, gas delivery systems, capacitance manometers, plasma solutions, rf generators, microwave generators, pressure valves, vacuum sensors, automation solutions, semiconductor technology, electronic packaging, plasma generation, ozone generators, thin film applications, technical support, vacuum fabrication, custom solutions, optical solutions, ir imaging, thermal imaging, solvent cleaning solutions, high power lasers, high accuracy sensors, vibration isolation, photonic instruments, optomechanics, sub-micron positioning, cleanroom services, advanced surface finishing, electrolytic plating, embedded technologies, chemical processing, environmental monitoring, defense solutions, research applications, industrial monitoring, fault detection, training programs, manufacturing, distribution, semiconductors, hardware, hospital &amp; health care, consumer internet, consumers, internet, information technology &amp; services, computer hardware, mechanical or industrial engineering</v>
          </cell>
          <cell r="J1139" t="str">
            <v>Microsoft Office 365, Outlook, Pardot, Slack, Salesforce, Salesforce Live Agent, Drupal, Atlassian Cloud, Google Tag Manager, YouTube, Ruxit, Mobile Friendly, Workday Recruit, reCAPTCHA, Remote, Polygon, ABB Distributed Control Systems (DCS), Microsoft Windows Server 2012, WebOffice, React, Meshmixer, FRAC Pumps, LabVIEW, Minitab Workspace, PowerBI Tiles, Dassault SOLIDWORKS, Mastercam, Siemens PLM, Wider Planet, Microsoft Excel, Saviynt, CyberArk, AWS Fargate, AWS Analytics, Azure Analysis Services, Terraform, Amazon Virtual Private Cloud (Amazon VPC), .NET, AWS Direct Connect, Azure ExpressRoute, Cisco Meraki SD-WAN, Secured MVC Forum on Windows 2012 R2, Amazon Linux 2, Akamai CDN Solutions, AWS VPN, CNC Software, SAP, Power BI Documenter, Surfcam, Gem, Basis, Rapid7 InsightVM, FICO Safe Driving Score, Salesforce CRM Analytics, Micro, C/C++, Python, MATLAB, VHDL, Wireshark, Workday, Amazon Web Services (AWS), Microsoft Azure, Palo Alto Networks, Fortinet, Aruba Central, CLEAR, C#, Homestead, Microsoft Sql Server, SAP Replication Server, BASE, ServiceNow, SharePoint, Photon, EFI, Mag+, Micro Focus Universal CMDB, BMC Helix Discovery, ServiceNow IT Service Management (ITSM), ServiceNow IT Operations Management (ITOM), Flexera IT Asset Management (ITAM), Sass, OpticStudio, CONTROL, Flow, HPE MSA, Act!, SAP Fiori, Cisco Meraki MS, SAP Concur, Atlas by Facebook, ANGEL LMS, Huawei iMaster NCE, mO Jira OAuth SSO, Jira OpenID Connect SSO, Jira OIDC SSO, VisitorTrack Predictive Marketing, Office365, AVEVA PDMS, Oracle Hyperion Enterprise, Analyzer, Quip, Laserfiche, AWS Organizations, WMS, SAP Material Requirement Planning (MRP), Cisco TelePresence Management Suite (TMS), VISI, Lytics, Connect, Excel4Apps, Oracle Analytics Cloud, Motigo, ISO+â„¢, Board, Intel Cyclone, Amber, Dell iDRAC (Integrated Dell Remote Access Controller), SAP Ariba Platform, LeadsPedia, Tor, Air, Nitrogen, TSYS, Star, Google Analytics, Sigma, C# (C Sharp), GRPC, REST, Javascript, HTML Pro, CSS, Siemens SIMATIC HMI (Human Machine Interface), Smartsheet, HPLC, Telligent, Cisco Secure Firewall Management Center, Cisco VPN, AWS Trusted Advisor, Microsoft Azure Monitor, Azure Linux Virtual Machines, Backblaze Computer Backup, RFgen, Microsoft Windows Server 2000, Azure Active Directory B2C, Microsoft Advanced Group Policy Management, VMware vSphere, Nutanix, NetApp, Dell EMC Celerra, HPE 3PAR, Commvault, Veeam, Nutanix AHV, Microsoft PowerShell, Bash, Ning, Fujitsu IaaS, Lambda Cloud, Sizmek (MediaMind), Juniper Networks SRX-Series Firewalls, Loom</v>
          </cell>
          <cell r="K1139">
            <v>12070956000</v>
          </cell>
          <cell r="L1139" t="str">
            <v>Debt Financing</v>
          </cell>
          <cell r="M1139">
            <v>1182870000</v>
          </cell>
          <cell r="N1139">
            <v>46023</v>
          </cell>
          <cell r="O1139">
            <v>3831000000</v>
          </cell>
          <cell r="Q1139" t="str">
            <v>MKS Instruments, Inc. is a global provider of instruments, subsystems, systems, and process control solutions, primarily serving advanced manufacturing processes in semiconductor, electronics, packaging, and specialty industrial applications. Founded in 1961 in Lexington, Massachusetts, and now headquartered in Andover, MA, the company has a strong focus on pressure and flow measurement, gas delivery, electronic control, vacuum technology, and laser-based manufacturing systems.
MKS operates through three main divisions: Vacuum Solutions, Photonics Solutions, and Materials Solutions. These divisions offer a range of technologies that enhance productivity in manufacturing. The company supports over 24,000 customers across nearly 100 countries, including sectors such as automotive, aerospace, medical devices, and mobile technology. MKS is committed to innovation and customer satisfaction, leveraging research and development to solve complex challenges in the industry.</v>
          </cell>
          <cell r="R1139">
            <v>1961</v>
          </cell>
        </row>
        <row r="1140">
          <cell r="A1140" t="str">
            <v>Electronic Data Systems</v>
          </cell>
          <cell r="B1140">
            <v>0</v>
          </cell>
          <cell r="C1140">
            <v>3900</v>
          </cell>
          <cell r="D1140" t="str">
            <v>information technology &amp; services</v>
          </cell>
          <cell r="E1140" t="str">
            <v>http://www.electricdatasystems.com</v>
          </cell>
          <cell r="F1140" t="str">
            <v>http://www.linkedin.com/company/electronic-data-systems</v>
          </cell>
          <cell r="G1140" t="str">
            <v>West Hartford</v>
          </cell>
          <cell r="H1140" t="str">
            <v>Connecticut</v>
          </cell>
          <cell r="I1140" t="str">
            <v>enterprise software, software, information technology, it services &amp; it consulting, enterprise it solutions, network architecture, computer systems design and related services, web development, it support, managed it services, disaster recovery, it consulting, network design, raid monitoring on linux, hardware and software sales, data migration, mobile applications, security assessment, b2b, virtualization technology, security assessment and testing, data management, data recovery services, cybersecurity, software application development, it services, cyber defense scenarios, mobile app development, cloud computing, content management system overview, network security, virtualization deployment, linux system support, data storage, services, data storage and warehousing, big data solutions, security monitoring, security testing, web content management, risk management, enterprise data solutions, network re-design, system integration, software development, application development, disaster recovery planning, big data, consulting, hardware support, network configuration, software support, large-scale data handling, enterprises, computer software, information technology &amp; services, management consulting, mobile apps, app development, apps</v>
          </cell>
          <cell r="J1140" t="str">
            <v>DNS Made Easy, Outlook, Google Maps, Drupal, Apache, Mobile Friendly, Bootstrap Framework, YouTube, Google Font API, Google Tag Manager</v>
          </cell>
          <cell r="O1140">
            <v>652000</v>
          </cell>
          <cell r="Q1140" t="str">
            <v>Electric Data Systems, Inc. (EDS) specializes in data storage and warehousing, enterprise-wide redundancy systems, and electronic file management. The company is known for its quick turnaround times and personalized service, focusing on efficient data management and IT infrastructure solutions.
EDS offers robust data handling through its data storage and warehousing services, ensuring business continuity with its redundancy systems. The electronic file management service helps clients organize documents and data effectively. The company also demonstrates expertise in technical areas such as RAID monitoring and content management systems.
Customer testimonials highlight EDS's commitment to service excellence and strong relationships with clients. The company has worked with various organizations, providing IT system management and network integration. EDS also engages with the cybersecurity community, celebrating achievements in competitions like the National Collegiate Cyber Defense Competition.</v>
          </cell>
          <cell r="R1140">
            <v>1962</v>
          </cell>
        </row>
        <row r="1141">
          <cell r="A1141" t="str">
            <v>Quest Software</v>
          </cell>
          <cell r="B1141">
            <v>0</v>
          </cell>
          <cell r="C1141">
            <v>3600</v>
          </cell>
          <cell r="D1141" t="str">
            <v>information technology &amp; services</v>
          </cell>
          <cell r="E1141" t="str">
            <v>http://www.quest.com</v>
          </cell>
          <cell r="F1141" t="str">
            <v>http://www.linkedin.com/company/quest-software</v>
          </cell>
          <cell r="G1141" t="str">
            <v>Austin</v>
          </cell>
          <cell r="H1141" t="str">
            <v>Texas</v>
          </cell>
          <cell r="I1141" t="str">
            <v>endpoint systems management, platform modernization, identity amp access management, database management, endpoint security, microsoft 365, performance monitoring, identity access management, data recovery, data governance, data backup, data migration, patch management, identity security, cloud management, microsoft platform management, data protection, endpoint management, aiready data, dataops, advanced analytics, software for windows management, data intelligence, data management, application management, virtualization cloud managment, cyber resilience, active directory, disaster recovery, it resilience, cybersecurity, virtualization management, enterprise software, b2b, databases, software, information technology, software development, migration tools, ai in threat detection, it security, information technology and services, identity and access management ai, data security, computer systems design and related services, data modeling, it operations management, user experience, threat response, cloud security tools, multi-platform database management, ai-powered cybersecurity, cyber threat protection, enterprise ai foundation, identity threat prevention, ransomware recovery, ai-enabled disaster recovery, ai-powered data classification, database monitoring, security automation, enterprise data, database automation software, cloud data management, cloud platform migration, cloud security, data analytics, data compliance, database automation, data quality, cloud platform management, multi-cloud data management, it infrastructure, database performance, it modernization tools, ai integration, cybersecurity automation, cloud migration, ai-enabled migration, data governance tools, database performance monitoring, ai governance, identity management, enterprise data security, digital transformation, automated data pipelines, ai-driven threat detection, enterprise data platform, cyber threat detection, ai in cybersecurity, hybrid cloud security, threat detection, hybrid environments, services, cloud migration tools, cloud platform security, ai for data quality, data lifecycle management, ai-enabled solutions, compliance, data protection solutions, government, operational efficiency, cloud backup, it management, identity threat detection, active directory security, enterprise backup, cloud integration, business continuity, on demand migration, identity governance, security auditing, granular recovery, automated backup solutions, disaster recovery planning, virtual machine recovery, email archiving, hybrid cloud solutions, active directory recovery, threat detection solutions, database administration, compliance management, data quality assurance, backup storage solutions, saas-based disaster recovery, organizational resilience, microsoft 365 migration, endpoint protection solutions, it asset management, database performance optimization, cloud-based backup strategy, identity protection solutions, migration and modernization, risk mitigation strategies, security visibility, change management, finance, distribution, cloud computing, enterprises, computer software, information technology &amp; services, computer &amp; network security, ux, privacy, financial services</v>
          </cell>
          <cell r="J1141" t="str">
            <v>Amazon CloudFront, Route 53, Microsoft Office 365, Amazon AWS, DemandBase, Brightcove, Pagely, Atlassian Cloud, OneTrust, React Redux, Eloqua, Marketo, Pardot, Slack, Salesforce, Adobe Marketing Cloud, Omniture (Adobe), Google Font API, iCIMS, Bootstrap Framework, Telligent, Content.ad, Mobile Friendly, Visual Website Optimizer, Google Analytics, SnapEngage, New Relic, Google Tag Manager, WordPress.org, Microsoft-IIS, ASP.NET, reCAPTCHA, Micro, Gem, Microsoft 365, Microsoft Active Directory Federation Services, erwin Data Modeler, Gainsight, DotNetNuke, Microsoft Windows Server 2012, Microsoft Security, Office365, Azure Active Directory B2C, Microsoft Office, One Identity Defender, Microsoft Windows Server 2016, Microsoft Windows Server 2019, Microsoft Windows Server 2022, Microsoft Exchange 2016, Azure Active Directory Domain Services, OpenLDAP, Microsoft SQL Server 2016, Microsoft Sql Server, SharePoint, , Microsoft Hyper-V Server, Microsoft Entra ID, Cisco Unified Intelligence Center, , AWS Application Load Balancer, Azure Virtual Network, .NET, Express, Amazon Virtual Private Cloud (Amazon VPC), Route, Security, AWS Direct Connect, Azure VPN Gateway, Azure Active Directory, SolarWinds, FortiAnalyzer, Wireshark, Terraform, Ansible, Python, Perl, Oracle Siebel, AWS SDK for JavaScript, Spring Boot, React, Spring, SAM, Microsoft Azure Monitor, HTML5 Maker, CSS, Javascript, Quest Toad, Oracle Analytics Cloud, Excel4Apps, ServiceNow, Workday, C#, Microsoft.NET Core 3.1, Azure Analysis Services, Outlook, Microsoft Excel, Apple macOS, Cisco VPN, ISO+â„¢, Gong, Tableau, Secured MVC Forum on Windows 2012 R2, Amazon Linux 2, Zuora Revenue (formerly RevPro), Java EE, Oracle JDBC, REST, Docker, Kubernetes, HELM, IBM Storage Suite for IBM Cloud Paks, Azure Functions, Microsoft SQL Server Reporting Services, Totango, Intel, Quest Foglight, Anaplan, Power BI Documenter, SQL, Azure Machine Learning, DocuSign, LinkedIn Ads, OneTrust Tech Risk &amp; Compliance</v>
          </cell>
          <cell r="K1141">
            <v>8150000000</v>
          </cell>
          <cell r="L1141" t="str">
            <v>Debt Financing</v>
          </cell>
          <cell r="M1141">
            <v>350000000</v>
          </cell>
          <cell r="N1141">
            <v>45778</v>
          </cell>
          <cell r="O1141">
            <v>1000000000</v>
          </cell>
          <cell r="Q1141" t="str">
            <v>Quest Software is a privately held software company based in Aliso Viejo, California, founded in 1987. The company specializes in data management, cybersecurity, and platform modernization solutions tailored for enterprise IT environments. With a global presence in 53 offices across 24 countries, Quest serves over 45,000 organizations, including more than 90% of the Fortune 500.
Quest's product portfolio includes tools for database management, identity and access management, data protection and recovery, IT operations management, data intelligence and governance, cloud management, and application management. The company integrates AI capabilities into its solutions, enhancing security and efficiency. Quest is committed to customer success, emphasizing innovation and support, and has a strong network of partners and a diverse customer base.</v>
          </cell>
          <cell r="R1141">
            <v>1987</v>
          </cell>
        </row>
        <row r="1142">
          <cell r="A1142" t="str">
            <v>AAA-The Auto Club Group</v>
          </cell>
          <cell r="B1142">
            <v>0</v>
          </cell>
          <cell r="C1142">
            <v>8500</v>
          </cell>
          <cell r="D1142" t="str">
            <v>insurance</v>
          </cell>
          <cell r="F1142" t="str">
            <v>http://www.linkedin.com/company/the-auto-club-group</v>
          </cell>
          <cell r="G1142" t="str">
            <v>Dearborn</v>
          </cell>
          <cell r="H1142" t="str">
            <v>Michigan</v>
          </cell>
          <cell r="I1142" t="str">
            <v>membership, safety, automotive, advocacy, transportation, travel, insurance, discounts, financial services, auto insurance, auto repair, hotels &amp; travel, roadside assistance, travel services</v>
          </cell>
          <cell r="J1142" t="str">
            <v>Route 53, Brightcove, SumoMe, ExactTarget, Omniture (Adobe), Shopify Plus, Wordpress VIP, Slack, Active Campaign, Salesforce, Adobe Marketing Cloud, Kenshoo, Yahoo Analytics, Amazon Associates, reCAPTCHA, Vimeo, FullStory, ProvideSupport, Ad Unit 300 x 250, Linkedin Widget, Google Play, Google AdWords Conversion, New Relic, Simpli.fi, UltiPro, iCIMS, Parse.ly, Microsoft-IIS, ASP.NET, Amadesa, Facebook Widget, Ruxit, Tealium, Bing Ads, Shopify, SOASTA, AT Internet, Krux, Nginx, AppNexus, CrazyEgg, Turn, Apache, CallRail, Woo Commerce, Ad Unit 160 x 600, Monetate, Mixpanel, Adobe CQ, DoubleClick Conversion, 33Across, BounceExchange, AdRoll, SiteScout, ON24, Lucky Orange, Salesforce Live Agent, The Trade Desk, iTunes, Google Plus, Cedexis Radar, Ad Unit 320 x 50, Hotjar, Google Maps, LivePerson Monitor, Drupal, Bootstrap Framework, Cloudinary, Mobile Friendly, Inspectlet, Segment.io, Undertone, Qualtrics, Google Analytics Ecommerce Tracking, Adobe TestAndTarget, Quantcast, TribalFusion, YouTube, Google AdSense, Google Analytics, Teads, greyscale - grey, Incapsula, Twitter Advertising, Gravity Forms, Taboola, LiveRamp, Shutterstock, Dropbox, Adobe Media Optimizer, Yelp, Pingdom, Optimizely, Google Maps (Non Paid Users), Facebook Custom Audiences, Criteo, Workday Recruit, WordPress.org, DoubleClick, Google Places, Flashtalking, AddThis, Linkedin Marketing Solutions, Google Font API, Yahoo Ad Manager Plus, Hubspot, RocketFuel, LiveChat, DoubleClick Floodlight, Ad Unit 728 x 90, Google Dynamic Remarketing, Visual Website Optimizer, Marin, Dotomi, Wufoo, Google Tag Manager, Scene7, Google Maps (Paid Users), Facebook Login (Connect), Remote</v>
          </cell>
          <cell r="O1142">
            <v>5000000000</v>
          </cell>
          <cell r="P1142">
            <v>657</v>
          </cell>
          <cell r="Q1142" t="str">
            <v>AAA â€“ The Auto Club Group (ACG) is a regional motor club that operates independently within the AAA federation, primarily serving members in the Midwest and Great Lakes region. Founded in 1902, ACG has a rich history of advocating for motorists and enhancing road safety. The organization has grown significantly from its early days, now offering millions of members a variety of services.
ACG provides essential services such as roadside assistance, insurance options, travel services, and driver safety programs. Members can access emergency towing, battery service, and fuel delivery, along with auto, homeowners, and life insurance policies. Travel services include trip planning and hotel listings, while driver safety initiatives encompass educational programs and advocacy for traffic safety laws. ACG also offers different membership tiers, each providing unique benefits. The organization continues to evolve with technology, engaging in initiatives like self-driving shuttles and motorsports sponsorships.</v>
          </cell>
          <cell r="R1142">
            <v>1901</v>
          </cell>
        </row>
        <row r="1143">
          <cell r="A1143" t="str">
            <v>Coronis Health</v>
          </cell>
          <cell r="B1143">
            <v>0</v>
          </cell>
          <cell r="C1143">
            <v>11000</v>
          </cell>
          <cell r="D1143" t="str">
            <v>hospital &amp; health care</v>
          </cell>
          <cell r="E1143" t="str">
            <v>http://www.coronishealth.com</v>
          </cell>
          <cell r="F1143" t="str">
            <v>http://www.linkedin.com/company/coronishealth</v>
          </cell>
          <cell r="G1143" t="str">
            <v>Jackson</v>
          </cell>
          <cell r="H1143" t="str">
            <v>Michigan</v>
          </cell>
          <cell r="I1143" t="str">
            <v>credentialing &amp; enrollment, practice management, medical coding, financial analysis, governmental &amp; commercial incentive reimbursement consulting, revenue cycle management, medical billing, patient collections, hospitals &amp; health care, revenue cycle automation, client transparency, accounting, tax preparation, bookkeeping, and payroll services, automation in healthcare, ai in rcm, claims denial analytics, revenue cycle analytics, healthcare cost reduction, cost-effective solutions, financial transparency, practice management support, revenue cycle optimization, claims processing technology, denial management solutions, healthcare revenue insights, financial stability, healthcare revenue growth, medical practice revenue, healthcare provider support, automated billing, claims auditing, revenue cycle transformation, automation and ai in rcm, healthcare claims optimization, patient access solutions, healthcare revenue analytics platform, claims submission, the coronis way, healthcare workflow automation, healthcare technology, ai-powered claims management, financial performance improvement, claims accuracy, technology integration, ehr integration, specialty healthcare rcm, strategic partnerships, revenue cycle consulting, claims reconciliation, specialty healthcare, claims error reduction, medical billing and coding, healthcare, medical revenue enhancement, patient billing services, healthcare system integration, robust reporting, revenue cycle efficiency, ai-driven revenue cycle, healthcare it, financial analytics, claims denial reduction, healthcare financial insights, claims rejection prevention, rcm solutions, healthcare financial analytics, healthcare revenue analytics, revenue cycle strategy, claims management system, claims management automation, claims processing, provider financial performance, practice management systems, automated claims processing, medical billing automation, practice revenue enhancement, denial prevention, claims data analysis, system integration, healthcare revenue solutions, denial management, healthcare revenue streamlining, healthcare data insights, data-driven insights, specialty-specific rcm, workflow automation, patient financial experience, healthcare revenue cycle, healthcare technology solutions, practice-specific revenue management, healthcare operational efficiency, financial health monitoring, healthcare financial reporting, healthcare revenue technology, claims backlog reduction, patient billing automation, revenue recovery, revenue cycle technology, claims tracking, provider revenue management, healthcare claims automation, revenue cycle workflows, ai and automation, specialty billing solutions, healthcare financial optimization, claims analytics, b2b, finance, hospital &amp; health care, health care, health, wellness &amp; fitness, financial services</v>
          </cell>
          <cell r="J1143" t="str">
            <v>Outlook, Microsoft Office 365, CloudFlare Hosting, Mimecast, Google Cloud Hosting, Amazon AWS, Salesforce, Gmail, Google Apps, Netlify, Hubspot, Slack, Mobile Friendly, WordPress.org, YouTube, Bootstrap Framework, Google Maps, Google Maps (Non Paid Users), Remote, AI, Epic, Delivra, Microsoft Office, Excel4Apps</v>
          </cell>
          <cell r="L1143" t="str">
            <v>Merger / Acquisition</v>
          </cell>
          <cell r="M1143">
            <v>0</v>
          </cell>
          <cell r="N1143">
            <v>44743</v>
          </cell>
          <cell r="O1143">
            <v>2500000000</v>
          </cell>
          <cell r="Q1143" t="str">
            <v>Coronis Health is a healthcare revenue cycle management (RCM) and medical billing company based in Jackson, Michigan. With over 20 years of experience, it provides outsourced financial and administrative services to healthcare providers and facilities across the United States. The company serves a wide range of specialties, including anesthesia, cardiology, dermatology, and many others.
Coronis Health offers a variety of customized RCM services, such as medical billing and coding, claims processing, accounts receivable management, and financial operations optimization. Their approach, known as The Coronis Way, combines advanced technology, strategic partnerships, and strong relationships to enhance financial outcomes while allowing healthcare providers to focus on patient care. The company utilizes modern technology, including artificial intelligence and automation, to integrate seamlessly with existing healthcare IT systems.</v>
          </cell>
          <cell r="R1143">
            <v>2015</v>
          </cell>
        </row>
        <row r="1144">
          <cell r="A1144" t="str">
            <v>Ryan Specialty Underwriting Managers</v>
          </cell>
          <cell r="B1144">
            <v>0</v>
          </cell>
          <cell r="C1144">
            <v>5600</v>
          </cell>
          <cell r="D1144" t="str">
            <v>insurance</v>
          </cell>
          <cell r="E1144" t="str">
            <v>http://www.ryansg.com</v>
          </cell>
          <cell r="F1144" t="str">
            <v>http://www.linkedin.com/company/ryan-specialty-underwriting-managers</v>
          </cell>
          <cell r="G1144" t="str">
            <v>Chicago</v>
          </cell>
          <cell r="H1144" t="str">
            <v>Illinois</v>
          </cell>
          <cell r="I1144" t="str">
            <v>commercial tax liability, habitational, ocean cargo, oil gas, yacht, construction, directors officers, financial institutions, general liability, renewable energy, architects amp engineers, crime, mergers amp acquisitions, allied healthcare, complex property, professional liability, cyber, social human services, mergers acquisitions, long term care, management liability, oil amp gas, errors omissions, architects engineers, errors amp omissions, directors amp officers, flood, commercial auto, life sciences, national and local expertise, strategic acquisitions, carrier services, specialty products, organic growth, local knowledge with national reach, broker services, international insurance, delegated authority, b2b, specialty risk solutions, underwriting management, client-focused services, wholesale brokerage, specialty insurance programs, product development services, risk management, insurance solutions, services, bespoke risk solutions, market share expansion, risk management services, insurance, international operations, strategic bolt-on acquisitions, consulting, specialty insurance industry, specialty insurance solutions, direct insurance (except life, health, and medical) carriers, managing general underwriters, market expansion, specialty insurance platforms, customized insurance solutions, regulatory compliance, financial services, distribution services, specialty insurance, innovation, binding authority, reinsurance, specialty underwriting, alternative risk transfer, administration services, insurance broker services, product development, finance, distribution, clean energy &amp; technology, environmental services, renewables &amp; environment</v>
          </cell>
          <cell r="J1144" t="str">
            <v>Outlook, Microsoft Office 365, Atlassian Cloud, SuccessFactors (SAP), Hubspot, Mobile Friendly, WordPress.org, Google Font API, Nginx, reCAPTCHA, Linkedin Marketing Solutions, Google Tag Manager, Apache, Google Maps (Non Paid Users), Google Analytics, Google AdSense, Google Maps, Remote</v>
          </cell>
          <cell r="K1144">
            <v>1480246966</v>
          </cell>
          <cell r="L1144" t="str">
            <v>Other</v>
          </cell>
          <cell r="M1144">
            <v>1337579533</v>
          </cell>
          <cell r="N1144">
            <v>44378</v>
          </cell>
          <cell r="O1144">
            <v>3051126000</v>
          </cell>
          <cell r="Q1144" t="str">
            <v>Ryan Specialty Underwriting Managers (RSGUM) is the underwriting managers division of Ryan Specialty Group, established in 2010. Based in Illinois, RSGUM provides specialty insurance products and solutions through approximately 16 specialized managing general underwriters (MGUs). The company focuses on delivering innovative property and casualty (P&amp;C) insurance products, emphasizing local expertise and national resources.
RSGUM offers a range of services, including treaty and facultative reinsurance, binding authority, and tailored risk solutions across various industries. Key offerings include wholesale brokerage execution, property underwriting with a focus on natural catastrophe risks, and all-lines insurance for niche sectors like hospitality. The division supports a robust ecosystem for insurance brokers, agents, and carriers, showcasing significant financial growth with total revenue of $754.6 million in Q3 2025.</v>
          </cell>
          <cell r="R1144">
            <v>2010</v>
          </cell>
        </row>
        <row r="1145">
          <cell r="A1145" t="str">
            <v>Thrivent</v>
          </cell>
          <cell r="B1145">
            <v>0</v>
          </cell>
          <cell r="C1145">
            <v>4500</v>
          </cell>
          <cell r="D1145" t="str">
            <v>financial services</v>
          </cell>
          <cell r="E1145" t="str">
            <v>http://www.thrivent.com</v>
          </cell>
          <cell r="F1145" t="str">
            <v>http://www.linkedin.com/company/thrivent</v>
          </cell>
          <cell r="G1145" t="str">
            <v>Minneapolis</v>
          </cell>
          <cell r="H1145" t="str">
            <v>Minnesota</v>
          </cell>
          <cell r="I1145" t="str">
            <v>prepare for retirement &amp; stay protected, banking &amp; generosity programs, investments, we offer financial advice, insurance, a broad portfolio of financial products &amp; services to grow assets, financial milestones, christian community services, faith-oriented wealth management, community engagement, retirement planning, faith-based estate planning, digital financial tools, generosity programs, digital banking, donation programs, community outreach, financial advice, client-centered approach, church investment solutions, client support, legacy management, faith-centered financial advice, philanthropy, financial wellness, fundraising milestones, financial education, religious organization trust services, consulting, services, member-owned mutual organization, member-owned, community impact investing, faith-driven philanthropy, holistic financial services, social responsibility, asset management, community service, performance-focused investing, b2c, religious organization banking, digital tools, charity partnerships, long-term investing, religious community engagement, long-term investment, estate planning, faith-based legacy planning, holistic financial advice, church loans and financing, faith-based volunteer initiatives, financial advisor, religious nonprofit support, credit union, church endowment management, member-owned organization, long-term care insurance, market &amp; economic updates, church financial services, client success stories, religious charitable programs, investment strategies, faith-based financial education, mutual funds, client trust, faith-based community development, charitable giving for faith communities, client engagement, client stories, wealth management, financial planning, financial services, risk management, performance analytics, faith-driven investment strategies, digital platform, spiritual financial guidance, volunteerism, charitable giving, client-centered, life insurance, banking, disability insurance, financial tools &amp; calculators, volunteer hours, religious community philanthropy, financial security, faith-based financial planning, philanthropic initiatives, long-term care, volunteer initiatives, legacy planning, investment advisory, spiritual wealth transfer, volunteer programs, online forms, spiritual estate planning, trust services, digital financial planning, financial strength, retirement solutions, other financial investment activities, investment management, annuities, community development, financial stability, client resources, client communication, performance-driven, member benefits, fundraising, faith-based financial services, trust management, financial literacy, community impact, faith-driven community programs, community service programs, financial guidance, faith-centered giving programs, disability income insurance, faith-driven social impact, insurance products, personal finance, money coaching, budgeting tools, personalized financial planning, emergency fund, dedicated planning services, money management, financial coaching, community support, financial clarity, action teams, financial planning framework, investment advisory services, multi-year guarantee annuities, managed accounts, home loans','church loans, money canvas program, debt management, financial confidence, financial goals, saving strategies, socially responsible investing, improving credit score, strategic giving, financial transparency, personalized advice, members benefits, finance, law practice, legal services, long term care, fund-raising</v>
          </cell>
          <cell r="J1145" t="str">
            <v>Cloudflare DNS, Outlook, Microsoft Office 365, Amazon AWS, Taboola Newsroom, Backbone JS Library, Media Temple SSL, OneTrust, Workday, SparkPost, Slack, Salesforce, Bing Ads, reCAPTCHA, Linkedin Marketing Solutions, Facebook Widget, Mobile Friendly, Facebook Custom Audiences, Facebook Login (Connect), FullStory, YouTube, Nginx, Workday Recruit, Google Tag Manager, Remote, Android, Datadog, Ning, SQL, PowerBI Tiles, AutoCAD, FM:Systems, Salesforce Lightning Web Components, TSYS, Microsoft Teams, Microsoft Teams Rooms, Microsoft Exchange Online, SharePoint, Zoomdata, Microsoft 365, poly, AMP, Crestron, Google AdWords Conversion, Excel4Apps, Sales Cloud Einstein, Salesforce Service Cloud, Flow, Salesforce CRM Analytics, DocuSign, QuickBooks, Microsoft Word, Microsoft Excel, Microsoft PowerPoint, AWS Analytics, Secured MVC Forum on Windows 2012 R2, AI, Micro, Marketo, Gem, React, AWS SDK for JavaScript, AWS Trusted Advisor, Aja Video Systems, Microsoft Windows Server 2012, Microsoft Office, Cisco WebEx Teams, Copilot, Microsoft OneNote, Adobe Experience Platform, Adobe Customer Journey Analytics, ARGUS Developer, Python, Fidelity HSA, Schwab Compliance Technologies, .NET, ANGEL LMS, Spring Boot, Apache Kafka, Red Hat JBoss Enterprise SOA Platform, GraphQL, LinkedIn Ads, Facebook, Instagram, Microsoft Exchange Server 2003, Adobe Creative Cloud, CAT, Concur, Wider Planet, Envestnet</v>
          </cell>
          <cell r="K1145">
            <v>2000000000</v>
          </cell>
          <cell r="L1145" t="str">
            <v>Other</v>
          </cell>
          <cell r="M1145">
            <v>2000000000</v>
          </cell>
          <cell r="N1145">
            <v>45901</v>
          </cell>
          <cell r="O1145">
            <v>12000000000</v>
          </cell>
          <cell r="Q1145" t="str">
            <v>Thrivent is a not-for-profit fraternal benefit society and financial services organization founded in 1902, with headquarters in Appleton, Wisconsin, and Minneapolis, Minnesota. Originally established to support Lutheran immigrants, Thrivent now serves all Christians, offering a variety of financial products and services. These include life insurance, annuities, disability income insurance, health products, and long-term care. The organization also provides investment options, such as mutual funds and retirement planning, along with banking services.
Thrivent emphasizes community engagement through programs like Thrivent Choice and Thrivent Action Teams, which encourage members to participate in charitable activities. The organization operates on a membership basis, focusing on shared beliefs and financial guidance to help members achieve financial clarity and promote generous living. Thrivent has been recognized as one of the Worldâ€™s Most Ethical Companies and continues to adapt its services to meet the evolving needs of its members.</v>
          </cell>
          <cell r="R1145">
            <v>1902</v>
          </cell>
        </row>
        <row r="1146">
          <cell r="A1146" t="str">
            <v>BGI Genomics</v>
          </cell>
          <cell r="B1146">
            <v>0</v>
          </cell>
          <cell r="C1146">
            <v>3800</v>
          </cell>
          <cell r="D1146" t="str">
            <v>biotechnology</v>
          </cell>
          <cell r="E1146" t="str">
            <v>http://www.bgi.com</v>
          </cell>
          <cell r="F1146" t="str">
            <v>http://www.linkedin.com/company/bgigenomics</v>
          </cell>
          <cell r="G1146" t="str">
            <v>Cambridge</v>
          </cell>
          <cell r="H1146" t="str">
            <v>Massachusetts</v>
          </cell>
          <cell r="I1146" t="str">
            <v>next generation sequencing, bioinformatics, whole genome sequencing, proteomics, mass spectrometry, rna sequencing, ngs, molecular testing, protein characterization, drug discovery, analytical services, metagenomics, biological research, research, genomics data storage, cloud-based data services, environmental science, sequencing, large-scale genomic sequencing, genomic sequencing, genomics data analysis, biodiversity genomics research, genomics in environmental science, biodiversity genomics data analysis, dna analysis, extreme environment adaptation genomics, bioinformatics pipelines, genomics for sustainable agriculture, genomics services, high-throughput sequencing platforms, genomics for conservation efforts, extreme environment adaptation, precision medicine, cloud bioinformatics, genomics data analysis software, genomics solutions, genetic research, genomic data, nipt, genomics data management, genomics data management systems, genomics data processing, b2b, high-throughput sequencing, genetic testing services, genomics data sharing platforms, large-scale sequencing, biodiversity genomics projects, biodiversity genomics platforms, genomics software, extreme environment genomics, biodiversity genomics analysis, genomics data pipelines, genomics applications, research services, diagnostics, automation in sequencing, genomics, extreme environment adaptation studies, oncology, biodiversity monitoring, agriculture, cloud-based bioinformatics, genomics in conservation biology, genomics for environmental protection, genomics for crop improvement, research collaborations, cloud computing in genomics, environmental genomics, genomics analytics, genetic data management, government, clinical diagnostics, research and development in the physical, engineering, and life sciences, biodiversity genomics, genomics data analysis tools, genomics data integration, bioinformatics platforms, biotechnology, medical diagnostics, genome analysis, genomic data analysis tools, biodiversity genomics solutions, global genomics, biodiversity conservation, biodiversity research, agriculture genomics, bioinformatics solutions, molecular biology, genomics data platforms, molecular diagnostics, genomics platforms, genomics data security, genomics for ecological research, genetic analysis, genomics data sharing, healthcare, biodiversity genomics data, genomics research, biodiversity genomics research tools, biotech innovation, genomics data visualization, genomics technology, big data in genomics, infectious disease testing, automation platforms, genomics industry, services, dna sequencing, clinical genomics, extreme environment genomics tools, genomics projects, biodiversity genomics applications, cancer screening, genomics cloud services, genomics for agriculture, life sciences, genomics for ecological monitoring, genetic testing, omics, pcr technology, liquid biopsy, genetic sequencing, clinical research, targeted therapy, gene expression profiling, patient stratification, tumor dna, ngs technology, biopharmaceuticals, data-driven analytics, gene mutation, tumor profiling, metabolomics, healthcare solutions, pharmacogenomics, in vitro diagnostics, clinical trials, research and development, cellular biology, protein analysis, disease susceptibility, pharmacodynamics, real-time pcr, pathogen detection, epigenetics, translational medicine, laboratory services, biomarker discovery, tumor genetic testing, assay development, genetic engineering, cell function studies, synthetic biology, diagnostic kits, population health, immunotherapy, bioengineering, education, distribution, information technology &amp; services, hospital &amp; health care, health care, health, wellness &amp; fitness, research &amp; development</v>
          </cell>
          <cell r="J1146" t="str">
            <v>Microsoft Office 365, Cloudflare DNS, Outlook, VueJS, React, Hubspot, Oracle Cloud, Salesforce, Mobile Friendly, Baidu Ads, Nginx, Google Tag Manager, Facebook Login (Connect), Facebook Custom Audiences, Facebook Widget, Shutterstock, Remote</v>
          </cell>
          <cell r="K1146">
            <v>1839330000</v>
          </cell>
          <cell r="L1146" t="str">
            <v>Venture (Round not Specified)</v>
          </cell>
          <cell r="M1146">
            <v>326530000</v>
          </cell>
          <cell r="N1146">
            <v>42156</v>
          </cell>
          <cell r="O1146">
            <v>528804000</v>
          </cell>
          <cell r="Q1146" t="str">
            <v>BGI Genomics, established in 1999, is a prominent global provider of genomics and life science solutions. Originally part of the Beijing Genomics Institute, BGI has grown into one of the largest genomics organizations worldwide. The company has made significant contributions to major projects like the International Human Genome Project and the 1000 Genomes Project. With operations in over 60 countries, BGI emphasizes advancements in sequencing technologies, precision medicine, and agricultural applications.
BGI offers a range of integrated solutions, including high-throughput DNA sequencing, bioinformatics, and diagnostic products. Their sequencing instruments, developed by MGI Tech, include ultra-high-throughput sequencers and clinical gene sequencers. BGI also provides diagnostic tests, such as the NIFTY test for prenatal screening and reagents for pathogen detection. Additionally, BGI engages in research services for drug development and agricultural engineering, and it supports education and talent training through BGI College. The company collaborates with various research institutions, medical facilities, and agricultural companies globally.</v>
          </cell>
          <cell r="R1146">
            <v>1999</v>
          </cell>
        </row>
        <row r="1147">
          <cell r="A1147" t="str">
            <v>TikTok Shop</v>
          </cell>
          <cell r="B1147">
            <v>0</v>
          </cell>
          <cell r="C1147">
            <v>7000</v>
          </cell>
          <cell r="D1147" t="str">
            <v>information technology &amp; services</v>
          </cell>
          <cell r="F1147" t="str">
            <v>http://www.linkedin.com/company/tiktokshop</v>
          </cell>
          <cell r="G1147" t="str">
            <v>Bellevue</v>
          </cell>
          <cell r="H1147" t="str">
            <v>Washington</v>
          </cell>
          <cell r="I1147" t="str">
            <v>technology, information &amp; internet, information technology &amp; services</v>
          </cell>
          <cell r="Q1147" t="str">
            <v>TikTok Shop is an integrated e-commerce feature within the TikTok app, allowing merchants, brands, and creators to sell products directly through engaging content. Launched globally in September 2023, it builds on earlier initiatives and aims to blend entertainment with shopping. The platform has seen significant success, generating over $100 million in U.S. sales by Black Friday 2024, with daily sales averaging $7 million in October 2023.
The service offers various features for seamless in-app purchases, including live shopping sessions, shoppable in-feed videos, and dedicated product showcases. TikTok Shop supports sellers with tools for business verification, customer engagement, and affiliate programs, enabling creators to earn commissions. It caters to a diverse range of products, emphasizing community-driven sales and influencer endorsements, making it a valuable platform for merchants, brands, and small businesses looking to expand their reach.</v>
          </cell>
        </row>
        <row r="1148">
          <cell r="A1148" t="str">
            <v>Focus Services</v>
          </cell>
          <cell r="B1148">
            <v>0</v>
          </cell>
          <cell r="C1148">
            <v>3000</v>
          </cell>
          <cell r="D1148" t="str">
            <v>outsourcing/offshoring</v>
          </cell>
          <cell r="E1148" t="str">
            <v>http://www.focusservices.com</v>
          </cell>
          <cell r="F1148" t="str">
            <v>http://www.linkedin.com/company/focus-services</v>
          </cell>
          <cell r="G1148" t="str">
            <v>Roy</v>
          </cell>
          <cell r="H1148" t="str">
            <v>Utah</v>
          </cell>
          <cell r="I1148" t="str">
            <v>ecommerce, direct response, retail, multilingual services, financial, telecommunications, business process outsourcing, customer service, inboundoutbound sales, business to businessconsumer, global outsourcing, outsourcing &amp; offshoring consulting, employee benefits, contact center technology, performance management, api integration, digital transformation, strategic business units (sbus), customer care, operational efficiency, ux/ui prototyping, b2c, customer retention, gamification, consulting, hybrid contact center model, customer experience, b2b, social media management, focus footpath process, bpo for global markets, staff augmentation, process improvement, employee development, community service initiatives, call center outsourcing, it outsourcing, community engagement, real-time analytics, multichannel support, agent performance platform, employee training, gamification in contact centers, professional services, data-driven insights, contact center, data analytics, process optimization, customer contact services, quality assurance, data management, customer loyalty programs, telephone call centers, leadership development, global contact centers, automation, services, remote workforce, omnichannel support, employee wellness programs, customer contact solutions, multilingual support, multi-language agent training, workforce management, non-profit, e-commerce, consumer internet, consumers, internet, information technology &amp; services, outsourcing/offshoring, professional training &amp; coaching, facilities services, nonprofit organization management</v>
          </cell>
          <cell r="J1148" t="str">
            <v>Outlook, GoDaddy Hosting, Slack, WordPress.org, Google Font API, Shutterstock, Google Maps, Mobile Friendly, YouTube, Google Tag Manager, Microsoft Office, CLEAR, Ning</v>
          </cell>
          <cell r="O1148">
            <v>440000000</v>
          </cell>
          <cell r="Q1148" t="str">
            <v>Focus Services is a business process outsourcing (BPO) company founded in 1995, headquartered in Roy, Utah. The company specializes in call center services, including telesales, customer relationship management (CRM), and multi-channel support. With a workforce of over 3,000 to 5,000 employees, Focus Services operates across 8-12 facilities in the US, Central America, and Asia.
The company offers a range of services designed to enhance customer experiences, such as customer care through various channels, inbound and outbound telesales, tech support, back office support, and IT outsourcing. Focus Services utilizes its ClearView performance platform for real-time agent tracking and detailed interaction reports. It serves industries like telecommunications, retail, financial services, e-commerce, and direct response marketing, focusing on high-touch experiences for clients, including Fortune 500 companies.</v>
          </cell>
          <cell r="R1148">
            <v>1995</v>
          </cell>
        </row>
        <row r="1149">
          <cell r="A1149" t="str">
            <v>RCN</v>
          </cell>
          <cell r="B1149">
            <v>0</v>
          </cell>
          <cell r="C1149">
            <v>3300</v>
          </cell>
          <cell r="D1149" t="str">
            <v>telecommunications</v>
          </cell>
          <cell r="E1149" t="str">
            <v>http://www.astound.com</v>
          </cell>
          <cell r="F1149" t="str">
            <v>http://www.linkedin.com/company/astound-powered-by-rcn</v>
          </cell>
          <cell r="G1149" t="str">
            <v>Princeton</v>
          </cell>
          <cell r="H1149" t="str">
            <v>New Jersey</v>
          </cell>
          <cell r="I1149" t="str">
            <v>tivo, digital phone, fiber optic network, hd tv, video ondemand, pay per view events, business networking, sports packages, business video services, digital television, home networking, highspeed internet, cable tv, business data services, broadband services, high-speed internet, fiber-optic network, mobile services, tv packages, streaming solutions, customer support, community engagement, residential services, business solutions, gigabit internet, customer experience, technology-driven, urban markets, telecommunications, customer-centric, innovative connectivity, referral programs, multi-dwelling units, competitive pricing, service reliability, community partnerships, customer loyalty, advanced wifi technology, satellite-free tv, local support, customizable plans, digital inclusion, customer satisfaction, award-winning service, fiber-powered infrastructure, urban and suburban focus, diverse customer base, technology preference segments, b2c, bundled tv and internet, multi-device connectivity, services, internet service providers, self-installation, government, fiber-rich infrastructure, gigabit speeds, mobile savings, community support programs, wired and wireless telecommunications carriers (except satellite), b2b, home security, wifi solutions, wifi 7 technology, mobile network operators, mobile plans, cable and satellite tv, streaming services, fiber-powered internet, reliable connectivity, fiber to the home, information technology &amp; services</v>
          </cell>
          <cell r="J1149" t="str">
            <v>Gmail, Outlook, Eloqua, Google Apps, Microsoft Office 365, The Trade Desk, Zendesk, Slack, Salesforce, WordPress.org, Facebook Login (Connect), DoubleClick Floodlight, Hubspot, YouTube, MediaMath, Google Dynamic Remarketing, UltiPro, Pingdom, Google Play, reCAPTCHA, Google Maps (Non Paid Users), OpenSSL, Simpli.fi, Facebook Custom Audiences, Amazon Associates, Hotjar, Google Maps, Workday Recruit, AdRoll, Facebook Widget, Apache, DoubleClick Conversion, Linkedin Marketing Solutions, Gravity Forms, Google Tag Manager, Mobile Friendly, Google AdWords Conversion, Google Analytics, Bing Ads, Bootstrap Framework, Visual Website Optimizer, DoubleClick, Ruby On Rails, Phusion Passenger, greyscale - grey, Remote, Microsoft Application Insights, ZoomInfo, LinkedIn Sales Navigator, FUSION, Mode, OneTrust Tech Risk &amp; Compliance, Cisco DWDM, Framer, .NET, Cisco VoIP, Micro, Quip, Cisco Aggregation Services Routers, Metaswitch, Signal, Apple Laptop, Commscope Ruckus, Infor Workforce Management (WFM), Buzzsprout, Excel4Apps, Frame, Brocade Routers, NEC, Ubiquiti, Motorola, Cisco DNA Spaces, IBM Tivoli Monitoring, Git, HTML Pro, NTENT, 24-7 Media, Avaya UCaaS, Five9 Intelligent Cloud Contact Center Platform, VMware SD-WAN, Microsoft Office, Microsoft Excel, AT Internet, Cisco Mobile Wireless Routers, FiberHome, Connect, Aruba CX Switches, Cisco AppDynamics, Copper, FIS, Less, Salesforce CRM Analytics, CAT, Amazon Managed Streaming for Apache Kafka (Amazon MSK), Gem, Cisco Unified Intelligence Center, Microsoft PowerPoint, Amdocs, Pipedrive, Calendar for Jira, SQL, Oracle Analytics Cloud, Tableau, Cisco Catalyst 9800 Series Wireless Controllers, Security, Salesforce Service Cloud, AWS Wavelength, Azure Cloud Services, Citrix, Microsoft Active Directory Federation Services, Infoblox DHCP, Akamai CDN Solutions, Microsoft Windows Server 2012, Google Sheets, Facebook, Instagram, X</v>
          </cell>
          <cell r="K1149">
            <v>8500000000</v>
          </cell>
          <cell r="L1149" t="str">
            <v>Debt Financing</v>
          </cell>
          <cell r="M1149">
            <v>400000000</v>
          </cell>
          <cell r="N1149">
            <v>45839</v>
          </cell>
          <cell r="O1149">
            <v>2500000000</v>
          </cell>
          <cell r="Q1149" t="str">
            <v>RCN is a telecommunications company based in Princeton, New Jersey, operating as a regional division of Astound Broadband. Founded in 1993, RCN was one of the first U.S. providers to offer bundled cable telephony, cable television, and internet services over its own hybrid fiber-coaxial network. The company serves major markets including Boston, Chicago, Los Angeles, New York City, the Lehigh Valley in Pennsylvania, and Washington, D.C.
As part of Astound, RCN provides high-speed internet, digital TV, home phone, mobile connectivity, streaming services, and home security solutions to both residential and business customers. Their offerings include gigabit broadband, digital cable TV with various features, and voice services. RCN also supports business solutions through Astound Business Solutions, catering to small and medium-sized enterprises as well as larger businesses. The company is committed to network modernization and expansion, ensuring reliable service for over one million customers across its service areas.</v>
          </cell>
          <cell r="R1149">
            <v>1993</v>
          </cell>
        </row>
        <row r="1150">
          <cell r="A1150" t="str">
            <v>Comfort Keepers</v>
          </cell>
          <cell r="B1150">
            <v>0</v>
          </cell>
          <cell r="C1150">
            <v>9500</v>
          </cell>
          <cell r="D1150" t="str">
            <v>individual &amp; family services</v>
          </cell>
          <cell r="E1150" t="str">
            <v>http://www.comfortkeepers.com</v>
          </cell>
          <cell r="F1150" t="str">
            <v>http://www.linkedin.com/company/comfort-keepers</v>
          </cell>
          <cell r="G1150" t="str">
            <v>Irvine</v>
          </cell>
          <cell r="H1150" t="str">
            <v>California</v>
          </cell>
          <cell r="I1150" t="str">
            <v>elder care, home health care, companion personal care, respite, senior care, in home care, companion amp personal care, alzheimers care, alzheimer39s care, elderly assistance, personal care, holistic care, remote health monitoring, companionship, caregiver training, global senior care, b2c, caregiver screening, care coordination, social assistance, home healthcare services, personalized care plans, technology in senior care, transportation &amp; logistics, independent living support, healthcare collaboration, home care, home health care services, home care services, interactive caregiving, healthcare, services, in-home care, home safety technology, disability support, holistic health, fall prevention, respite care, companion care, dementia care, alzheimer's care, caregivers, senior transportation, home safety assessment, customized care plans, personal emergency response system, medication management, social engagement, safety measures, nutrition support, 24-hour care, post-hospital care, end-of-life care, veterans home care, light housekeeping, laundry assistance, emotional support, chronic condition management, independence maintenance, family support, caregiver support, health monitoring, technology support, grocery shopping, client assessment, personalized care, quality of life improvement, senior companionship, aging in place, mental wellbeing, physical health, senior transportation services, community engagement, peace of mind care, individual care plans, holistic elder care, b2b, health care, health, wellness &amp; fitness, hospital &amp; health care, health &amp; medical, hospice, personal care services</v>
          </cell>
          <cell r="J1150" t="str">
            <v>Fastly CDN, NSOne, Mailchimp Mandrill, Sendgrid, Outlook, Marketo, Microsoft Office 365, Salesforce, Taboola Newsroom, TubeMogul, WP Engine, Typeform, Barracuda Networks, Hubspot, Slack, Constant Contact, reCAPTCHA, Bootstrap Framework, Varnish, Facebook Widget, Linkedin Marketing Solutions, Shopify, Yahoo Analytics, Google Analytics, WordPress.org, Cloudinary, AddThis, Facebook Custom Audiences, Mobile Friendly, YouTube, Google Font API, Facebook Login (Connect), Wix, Google Tag Manager, The Trade Desk, Remote, AI, Tapcheck, AppsFlyer, Apple iPad, JazzHR, Articulate 360, Articulate Storyline 3, Ning, SSMS Tools Pack, Teladoc Health, CareerPlug, Salesforce CRM Analytics, Payactiv, Microsoft Office, Excel4Apps, Microsoft PowerPoint, Electron, Gem, Conviva Operational Data Platform, Secured MVC Forum on Windows 2012 R2</v>
          </cell>
          <cell r="O1150">
            <v>1600000000</v>
          </cell>
          <cell r="Q1150" t="str">
            <v>Comfort Keepers is a prominent provider of in-home senior care and companion care services, helping seniors and adults with disabilities maintain their independence at home. Established in 1998, the company operates over 700 offices in 12 countries and is independently owned and operated.
The company focuses on "Elevating the Human Spirit" through its Interactive Caregiving philosophy, which addresses the physical, mental, and social well-being of clients. Comfort Keepers offers a wide range of services, including companion care, personal care, safety care, senior transportation, technology support, respite care, private duty nursing, and specialized care services for conditions like Alzheimer's and dementia. Their approach emphasizes personalized care plans tailored to each client's unique needs, ensuring caregivers are selected for compatibility and empathy.</v>
          </cell>
          <cell r="R1150">
            <v>1998</v>
          </cell>
        </row>
        <row r="1151">
          <cell r="A1151" t="str">
            <v>VIU by HUB</v>
          </cell>
          <cell r="B1151">
            <v>0</v>
          </cell>
          <cell r="C1151">
            <v>8000</v>
          </cell>
          <cell r="D1151" t="str">
            <v>insurance</v>
          </cell>
          <cell r="E1151" t="str">
            <v>http://www.viubyhub.com</v>
          </cell>
          <cell r="F1151" t="str">
            <v>http://www.linkedin.com/company/viu-by-hub</v>
          </cell>
          <cell r="G1151" t="str">
            <v>Chicago</v>
          </cell>
          <cell r="H1151" t="str">
            <v>Illinois</v>
          </cell>
          <cell r="I1151" t="str">
            <v>insurance management, policy consolidation, homeowners insurance, digital insurance platform, coverage guidance, policy comparison, digital insurance, tailored insurance, insurance advice, financial services, insurance data analytics, insurance customer experience, insurance, insurance carriers, policy guidance, insurance industry insights, risk management, insurance transparency, customer engagement in insurance, insurance comparison, multi-provider access, insurance agencies and brokerages, strategic insurance partnerships, automated quoting, d2c, insurance insights, customized coverage, instant quotes, services, risk management tools, personal insurance, top-rated carriers, technology, insurance digital transformation, insurance ecosystem, policy customization, policy management, insurance ecosystem development, e-commerce, renters insurance, insurance technology, insurance app, b2c, coverage optimization, coverage customization, insurance product innovation, life insurance, insurance marketplace, policy tracking, auto insurance, insurance as a service, insurance quotes, b2b, finance, consumer products &amp; retail, insurance agencies &amp; brokerages, consumer internet, consumers, internet, information technology &amp; services</v>
          </cell>
          <cell r="J1151" t="str">
            <v>CloudFlare CDN, Mimecast, Microsoft Office 365, CloudFlare Hosting, Microsoft Azure Hosting, Remote</v>
          </cell>
          <cell r="Q1151" t="str">
            <v>VIU by HUB is a digital insurance brokerage platform that simplifies personal insurance shopping, purchasing, and management. Operated by HUB International, it offers unbiased comparisons from over 50 A-rated carriers without selling policies directly. The platform allows users to compare quotes, customize coverage, and manage policies for home, auto, life, and more through a user-friendly website and mobile app.
Launched less than two years ago, VIU focuses on enhancing customer experiences with features like instant quote comparisons, policy consolidation, and access to licensed advisors for personalized guidance. The company operates independently with its own profit and loss center, emphasizing digitization and customization in insurance. VIU also partners with various businesses to provide tailored insurance options for their customers, ensuring transparency and value in the insurance process.</v>
          </cell>
        </row>
        <row r="1152">
          <cell r="A1152" t="str">
            <v>MasTec Communications Group</v>
          </cell>
          <cell r="B1152">
            <v>0</v>
          </cell>
          <cell r="C1152">
            <v>7500</v>
          </cell>
          <cell r="D1152" t="str">
            <v>telecommunications</v>
          </cell>
          <cell r="E1152" t="str">
            <v>http://www.masteccommunicationsgroup.com</v>
          </cell>
          <cell r="F1152" t="str">
            <v>http://www.linkedin.com/company/mastec-communications-group</v>
          </cell>
          <cell r="G1152" t="str">
            <v>Coral Gables</v>
          </cell>
          <cell r="H1152" t="str">
            <v>Florida</v>
          </cell>
          <cell r="I1152" t="str">
            <v>marketplaces, stock exchanges, information technology, financial exchanges, financial services</v>
          </cell>
          <cell r="J1152" t="str">
            <v>Amazon CloudFront, Route 53, Amazon AWS, Outlook, Microsoft Office 365, Citrix NetScaler, iCIMS, Slack, Salesforce, Adobe Marketing Cloud, Google Tag Manager, Bootstrap Framework, Google Analytics, YouTube, New Relic, WordPress.org, Mobile Friendly, Google Font API, Facebook Login (Connect), Multilingual, reCAPTCHA, ASP.NET, Microsoft-IIS, Google Maps, Remote</v>
          </cell>
          <cell r="O1152">
            <v>10288000</v>
          </cell>
          <cell r="Q1152" t="str">
            <v>MasTec Communications Group (MCG) is a prominent telecommunications infrastructure services division of MasTec, Inc. Based in the USA, MCG specializes in engineering, construction, and maintenance for wireless, wireline, and broadband infrastructure projects across the country. With decades of experience, the company emphasizes integrity, innovation, safety, and sustainability in its operations.
MCG offers a wide range of turnkey telecom services, including planning, design, construction, and maintenance for wireless networks such as 5G and LTE. It also provides wireline and broadband solutions, including fiber optic cable installation and emergency maintenance. The company supports energy transition initiatives, including EV infrastructure and power delivery, leveraging its extensive resources and skilled workforce. MCG serves a diverse clientele, including telecom operators, businesses, and government entities, contributing to significant projects nationwide.</v>
          </cell>
          <cell r="R1152">
            <v>2003</v>
          </cell>
        </row>
        <row r="1153">
          <cell r="A1153" t="str">
            <v>Vestis Corporation</v>
          </cell>
          <cell r="B1153">
            <v>0</v>
          </cell>
          <cell r="C1153">
            <v>20000</v>
          </cell>
          <cell r="D1153" t="str">
            <v>facilities services</v>
          </cell>
          <cell r="E1153" t="str">
            <v>http://www.vestis.com</v>
          </cell>
          <cell r="F1153" t="str">
            <v>http://www.linkedin.com/company/vestiscorp</v>
          </cell>
          <cell r="G1153" t="str">
            <v>Roswell</v>
          </cell>
          <cell r="H1153" t="str">
            <v>Georgia</v>
          </cell>
          <cell r="I1153" t="str">
            <v>customized solutions, industrial cleaning, inventory management, service automation, cost efficiency, floor mats, emergency supplies, cleanroom supplies, uniform repair, workwear management, supply management, first aid supplies, safety and safety gear management, towels, linen services, safety compliance, restroom supplies, garment processing, supply chain, industrial services, supply chain management, b2b, healthcare, cleanroom garments, employee safety, employee uniforms, high visibility garments, workplace hygiene supplies, safety and safety equipment, custom fabric types, food processing, manufacturing supplies, safety and safety gear, safety gear management, restroom supply services, uniforms, proactive service, customer support, automotive industry, employee apparel, supply chain logistics, services, flame-resistant garments, cost reduction, specialty garment processing, emergency delivery, safety gear customization, uniform rental, flame resistant workwear, manufacturing, pharmaceuticals, safety apparel, safety products, retail, mops, custom programs, uniform repair tags, healthcare industry, uniform maintenance, managed services, local offices, safety and safety supplies, uniform delivery, customized programs, industrial linen, cleanroom garment processing, industrial supplies, particulate-free garments, workplace supplies, rental services, cost savings, branded uniforms, operational efficiency, workplace hygiene, industrial uniforms, automotive, uniform cleaning, industrial linen services, medical equipment and supplies manufacturing, uniform rental services, cleanroom uniforms, first aid products, safety supplies, floor mats rental, towels and linens, mop services, custom uniforms, employee engagement, brand image enhancement, operational cost reduction, healthcare uniforms, food processing uniforms, food service linens, automotive uniforms, customer service support, delivery services, maintenance services, uniform washing, emergency supply delivery, cleaning products procurement, professional staff attire, business support services, local office support, customer satisfaction, supply chain solutions, workplace cleanliness, linens management, mop replacement services, fabric care programs, employee empowerment, managed restroom services, on-call support, bid and proposal services, customized service packages, localized service, product delivery, supply replenishment services, full-service rental programs, business-focused solutions, service scalability, safety program implementation, order tracking services, pharmaceutical, cleanroom, logistics &amp; supply chain, health care, health, wellness &amp; fitness, hospital &amp; health care, food &amp; beverages, consumer goods, consumers, mechanical or industrial engineering, medical</v>
          </cell>
          <cell r="J1153" t="str">
            <v>Outlook, Microsoft Office 365, ExactTarget, Emma, Slack, Salesforce, OneTrust, Webflow, Apache, Facebook Login (Connect), DataXu, Facebook Custom Audiences, DoubleClick Floodlight, Google Maps, Magnetic, Moxie, UltiPro, WordPress.org, Adobe Media Optimizer, DoubleClick, MyBuys, Google Tag Manager, ON24, Silverpop, Nginx, AppNexus, Pardot, MouseFlow, Mobile Friendly, Bing Ads, Facebook Widget, Cedexis Radar, LiveRamp, CrazyEgg, Lotame, Google Analytics, Hotjar, DoubleClick Conversion, Vimeo, Google Dynamic Remarketing, Google Font API, Listrak, Linkedin Marketing Solutions, AI, Remote, Microsoft Office, Microsoft Teams Rooms, Salesforce CRM Analytics, eMaint CMMS, SharePoint, PEX, Oracle iProcurement, Microsoft PowerPoint, Aruba Mobility Controllers, Brandfolder, Compressor, ROOM, Air, Oracle Analytics Cloud, Oracle Hyperion Enterprise, Gem, RedheadLabs, Microsoft Excel, Google AdWords Conversion, Tableau, PowerBI Tiles, Apex, Salesforce VisualForce, Flow</v>
          </cell>
          <cell r="O1153">
            <v>2734839000</v>
          </cell>
          <cell r="Q1153" t="str">
            <v>Vestis Corporation is a prominent provider of uniform rentals and workplace supplies in the United States and Canada. Headquartered in Roswell, Georgia, the company was founded in 1936 and has approximately 19,600 employees. Vestis specializes in rental and leasing services within the industrial sector and operates nearly 350 local offices to offer tailored solutions.
The company provides a variety of rental uniforms, including shirts, pants, outerwear, gowns, scrubs, and flame-resistant garments. Additionally, Vestis offers workplace supplies such as restroom services, first-aid products, floor mats, and linens. Their services focus on full-cycle management, which includes weekly cleaning, delivery, and restocking to ensure professional appearances and clean environments. Vestis serves multiple industries, including manufacturing, hospitality, retail, food processing, pharmaceuticals, and healthcare.</v>
          </cell>
        </row>
        <row r="1154">
          <cell r="A1154" t="str">
            <v>Herbert Smith Freehills Kramer</v>
          </cell>
          <cell r="B1154">
            <v>0</v>
          </cell>
          <cell r="C1154">
            <v>4600</v>
          </cell>
          <cell r="D1154" t="str">
            <v>law practice</v>
          </cell>
          <cell r="F1154" t="str">
            <v>http://www.linkedin.com/company/hsfkramer</v>
          </cell>
          <cell r="G1154" t="str">
            <v>Orlando</v>
          </cell>
          <cell r="H1154" t="str">
            <v>Florida</v>
          </cell>
          <cell r="I1154" t="str">
            <v>employment, mining, intellectual property, technology, private capital, cyber, litigation, capital markets, projects &amp; infrastructure, tmt, alternative legal services, dispute resolution, tax, pensions &amp; incentives, antitrust &amp; competition, esg, corporate governance, ai, infrastructure, corporate law, real estate, energy, digital delivery, compliance &amp; regulatory, environment &amp; planning, finance, investigations, ma, restructuring &amp; involvency, bankruptcy, tech, mergers acquisitions, media &amp; telecommunications, law practice, legal services, financial services, conflict resolution</v>
          </cell>
          <cell r="J1154" t="str">
            <v>CloudFlare CDN, Route 53, Mimecast, CloudFlare Hosting, Microsoft Azure Hosting</v>
          </cell>
          <cell r="O1154">
            <v>1842000000</v>
          </cell>
          <cell r="Q1154" t="str">
            <v>Herbert Smith Freehills Kramer LLP (HSF Kramer) is a global law firm formed in June 2025 through the merger of Herbert Smith Freehills and Kramer Levin. Headquartered in London and Sydney, the firm operates across 26 offices worldwide, employing over 6,000 people, including approximately 2,700 lawyers. HSF Kramer ranks as one of the largest law firms by revenue, focusing on providing comprehensive legal services in various sectors.
The firm excels in complex transactions, high-stakes disputes, litigation, arbitration, and regulatory work. Key practice areas include elite litigation and arbitration, intellectual property, and digital legal delivery services. HSF Kramer is known for its strong capabilities in international dispute resolution and has a diverse client base, representing major companies in finance, technology, energy, and resources. The firm emphasizes exceptional client service, innovation, and social impact initiatives, including a commitment to diversity and sustainability.</v>
          </cell>
          <cell r="R1154">
            <v>2025</v>
          </cell>
        </row>
        <row r="1155">
          <cell r="A1155" t="str">
            <v>McGriff</v>
          </cell>
          <cell r="B1155">
            <v>0</v>
          </cell>
          <cell r="C1155">
            <v>3500</v>
          </cell>
          <cell r="D1155" t="str">
            <v>insurance</v>
          </cell>
          <cell r="E1155" t="str">
            <v>http://www.mcgriff.com</v>
          </cell>
          <cell r="F1155" t="str">
            <v>http://www.linkedin.com/company/mcgriff</v>
          </cell>
          <cell r="G1155" t="str">
            <v>Charlotte</v>
          </cell>
          <cell r="H1155" t="str">
            <v>North Carolina</v>
          </cell>
          <cell r="I1155" t="str">
            <v>life &amp; health, executive risk advisory, directors officers, employee benefits, captives, management liability, bonding &amp; surety, alternative risk transfer, business insurance, property casualty, personal insurance, risk management, cyber, insurance solutions, client-centric service, insurance product development, manufacturing, cyber insurance for retail, insurance industry analytics, cyber insurance for healthcare, cyber risk analytics, cyber insurance for manufacturing, cyber liability, risk mitigation, fiduciary liability, analytics and insights, cyber risk assessment, claims consulting, industry-specific risk solutions, insurance innovation, insurance industry data, surety bonds, cyber insurance for education, insurance consulting, cyber breach response, risk control, insurance advisory, insurance claims management, industry verticals, risk management strategies, claims advocacy, professional liability, insurance, specialty industry coverage, retail, insurance portfolio management, construction, cyber insurance underwriting, cyber risk transfer, industry-specific cyber solutions, b2b, client needs assessment, errors and omissions insurance, insurance market data, transactional risk mitigation, telemedicine, risk analysis tools, cyber insurance for hospitality, market insights, cyber insurance for financial services, cyber incident response, cyber extortion insurance, cyber insurance for transportation, education, client-focused, risk consulting, cyber risk management, executive risk solutions, industry expertise, cyber breach mitigation, b2c, market knowledge, insurance industry partnerships, energy, asset protection strategies, insurance technology, e-commerce, market trend analysis, transportation, financial stability, insurance market expertise, data analytics, carrier relationships, transactional risk insurance, insurance partnerships, insurance carriers, insurance carrier partnerships, insurance industry analytics tools, cyber risk benchmarking, enterprise risk management, insurance brokerage, government, coverage customization, underwriting expertise, financial services, cyber insurance for energy, cyber insurance for technology companies, specialty practices, long-standing relationships, cyber network security, insurance policy customization, market-leading innovation, insurance industry experience, consultative approach, risk transfer solutions, market trends, directors and officers liability, services, healthcare, cyber insurance for government, insurance industry solutions, comprehensive coverage, insurance industry benchmarking, market intelligence tools, customized insurance, data-driven insights, real estate, d2c, risk assessment tools, insurance industry relationships, asset protection, cyber insurance for real estate, cybersecurity insurance, cyber insurance for public entities, cybersecurity, insurance agencies and brokerages, cyber insurance for non-profits, analytics tools, insurance analytics, cybersecurity risk management, insurance and risk advisory, reputation risk management, insurance market trends, risk transfer, consulting, insurance and risk solutions, insurance solutions provider, commercial insurance, claim consulting, worker's compensation, auto insurance, property insurance, environmental insurance, executive risk, transactional risk, flood insurance, small business insurance, analytical solutions, risk control consulting, health management services, retirement consulting, flexible benefits, cobra administration, claim management, property protection, liability coverage, bonding and surety, medical malpractice, human resources advisory, compliance services, insights and analytics, client education, transportation insurance, employee engagement, employee benefit plans, health management, training and development, communication compliance, client advocacy, business continuity, personal flood, recreational vehicle insurance, specialty insurance practices, finance, legal, non-profit, distribution, consumer products &amp; retail, transportation &amp; logistics, energy &amp; utilities, construction &amp; real estate, mechanical or industrial engineering, health care information technology, health care, health, wellness &amp; fitness, hospital &amp; health care, consumer internet, consumers, internet, information technology &amp; services, insurance agencies &amp; brokerages, training &amp; development, nonprofit organization management</v>
          </cell>
          <cell r="J1155" t="str">
            <v>Microsoft Office 365, Cloudflare DNS, Slack, reCAPTCHA, Mobile Friendly, Google Tag Manager, WordPress.org, Remote, Microsoft Office</v>
          </cell>
          <cell r="K1155">
            <v>7750000000</v>
          </cell>
          <cell r="L1155" t="str">
            <v>Merger / Acquisition</v>
          </cell>
          <cell r="M1155">
            <v>7750000000</v>
          </cell>
          <cell r="N1155">
            <v>45536</v>
          </cell>
          <cell r="O1155">
            <v>5000000000</v>
          </cell>
          <cell r="Q1155" t="str">
            <v>McGriff is a prominent insurance broker and risk management firm with a history dating back to 1886. As a subsidiary of Marsh &amp; McLennan Agency LLC, McGriff provides a wide range of insurance, risk management, and employee benefits solutions for businesses of all sizes, as well as personal insurance options.
The company offers commercial insurance, tailored risk management strategies, employee benefits solutions, and personal insurance for families and individuals. McGriff also specializes in various industries, including senior living and energy, where it has established a strong reputation. The firm is known for its commitment to integrity, determination, passion, and collaboration, ensuring that it meets the diverse needs of its clients effectively.</v>
          </cell>
          <cell r="R1155">
            <v>1922</v>
          </cell>
        </row>
        <row r="1156">
          <cell r="A1156" t="str">
            <v>Indorama Ventures: Indovinya</v>
          </cell>
          <cell r="B1156">
            <v>0</v>
          </cell>
          <cell r="C1156">
            <v>3000</v>
          </cell>
          <cell r="D1156" t="str">
            <v>chemicals</v>
          </cell>
          <cell r="E1156" t="str">
            <v>http://www.ch-nachrichtswisss.com</v>
          </cell>
          <cell r="F1156" t="str">
            <v>http://www.linkedin.com/company/indorama-ventures-indovinya</v>
          </cell>
          <cell r="G1156" t="str">
            <v>The Woodlands</v>
          </cell>
          <cell r="H1156" t="str">
            <v>Texas</v>
          </cell>
          <cell r="I1156" t="str">
            <v>chemical manufacturing, market solutions, financial reporting, brand positioning, energy, environmental sustainability, long-term sustainability goals, coatings and construction, environmentally responsible, sustainable supply chain, product lifecycle management, agriculture solutions, collaborative customer solutions, polyester fibers, chemical research, textiles, global chemical company, water protection, pet resins, chemical r&amp;d centers, product innovation, surfactants, r&amp;d in chemicals, green chemistry, patent-driven innovation, recycling, social innovation in chemicals, coalescents for coatings, personal care ingredients, sustainable growth, patent portfolio, industrial chemicals, esg performance targets, customer solutions, chemicals, sustainable product innovation, supply chain management, risk management, sustainable logistics solutions, yarns production, food emulsifiers, innovative chemical formulations, energy sector chemicals, sustainable product development, automotive, home care, global manufacturing, industrial applications, manufacturing, healthcare, b2b, home care products, surfactant production, patent applications, esg initiatives, esg performance, petrochemicals, petrochemical products, market-specific chemical solutions, global presence, sustainable supply chain management, environmental impact reduction, all other chemical product and preparation manufacturing, packaging, social innovation programs, specialty chemicals, patent applications in surfactants, sustainable development, sustainable chemicals, oil chemicals supply, green chemistry initiatives, food-grade emulsifiers production, nutrition and health, sustainable manufacturing, chemical r&amp;d, sustainable chemistry, long-term sustainability, construction, water protection initiatives, food-grade emulsifiers, customer-centric solutions, chemical solutions, petrochemical industry, environmental responsibility, sustainable logistics, r&amp;d innovation, water conservation, climate goals, sustainability, specialty fibers, sustainable product development roadmap, chemical innovation, waste management, market diversification, collaborative innovation, innovation, patent development, distribution, logistics &amp; supply chain, mechanical or industrial engineering, health care, health, wellness &amp; fitness, hospital &amp; health care, shipping, environmental services, renewables &amp; environment</v>
          </cell>
          <cell r="O1156">
            <v>15600000000</v>
          </cell>
          <cell r="Q1156" t="str">
            <v>Indovinya is the specialty chemicals and surfactants division of Indorama Ventures, based in Bangkok, Thailand. The company operates in 10 countries with 15 manufacturing plants and seven R&amp;D centers, employing over 3,000 people. Indovinya is recognized as a leading surfactant producer in the Americas, focusing on sustainable chemical solutions that promote innovation and environmental responsibility.
The company produces a range of products, including surfactants, specialty chemicals, oil chemicals, petrochemicals, coalescents, and food-grade emulsifiers. Indovinya emphasizes eco-efficient and biodegradable materials, catering to various industries such as home care, personal care, agrochemicals, coatings, energy, and health. The company aims to foster customer-centric partnerships and supports a circular economy while pursuing its ESG goals for the future.</v>
          </cell>
          <cell r="R1156">
            <v>2020</v>
          </cell>
        </row>
        <row r="1157">
          <cell r="A1157" t="str">
            <v>TriMas Corporation</v>
          </cell>
          <cell r="B1157">
            <v>0</v>
          </cell>
          <cell r="C1157">
            <v>3900</v>
          </cell>
          <cell r="D1157" t="str">
            <v>packaging &amp; containers</v>
          </cell>
          <cell r="E1157" t="str">
            <v>http://www.trimas.com</v>
          </cell>
          <cell r="F1157" t="str">
            <v>http://www.linkedin.com/company/trimas-corporation</v>
          </cell>
          <cell r="G1157" t="str">
            <v>Bloomfield Hills</v>
          </cell>
          <cell r="H1157" t="str">
            <v>Michigan</v>
          </cell>
          <cell r="I1157" t="str">
            <v>highlyengineered products, proprietary, applying technology for unique customer solutions, continuously improving financial performance, leading positions in focused markets, industrial specialties, industrials, packaging &amp; containers manufacturing, product innovation, industrial equipment, sealing products, proprietary technology, industrial end markets, defense, specialty fasteners, b2b, product solutions, life sciences, supply chain, sustainable growth, employee engagement, consumer products, market diversification, aerospace, regulatory compliance, aerospace fasteners, innovative products, innovation, market-leading brands, global presence, quality manufacturing, industrial containers, consumer goods, manufacturing, operational excellence, all other fabricated metal product manufacturing, consumer packaging, consumer products &amp; retail, shipping, logistics &amp; supply chain, consumers, mechanical or industrial engineering</v>
          </cell>
          <cell r="J1157" t="str">
            <v>Amazon SES, Outlook, Microsoft Office 365, Slack, Typekit, reCAPTCHA, Google Font API, Apache, Cornerstone On Demand, Google Tag Manager, Bootstrap Framework, Mobile Friendly, Remote, Wider Planet, Salesforce CRM Analytics, Tor, Micro, Motigo, SAP Data Migration, Brocade Switches, EMaint, FANUC FIELD System, SS&amp;C, PowerBI Tiles, IQMS, UptimeRobot, GRIN, Gauges, ADP, ServiceNow Configuration Management Database, Microsoft Excel, ISO+â„¢, AC500 PLC, AutoCAD, Elite Software HVAC Solution, Amazon Mechanical Turk, Dassault SOLIDWORKS, mabl, Microsoft Office, LogIC, ABB Robotics, Visio, .NET, BobCAD-CAM, Benchmark GensuiteÂ® ESG Reporting, Apple iPad, CAT, Snap, Amber, Torque, Quip, Lytics, eMaint CMMS, SAP Ariba Platform, Coupa, CNC Software, CONTROL, Epicor, Axis, ClickMeter, Bing, Dell EMC Vblock, Infor SyteLine / Infor CloudSuite Industrial, Factors.AI, Aruba, SAP Material Requirement Planning (MRP), Windows 11, Adobe, Avaya, AWS Multi-Factor Authentication, AWS VPN, Azure Active Directory B2C, Board, Aruba Mobility Controllers, SentenceTransformers, SentinelOne Watchtower, BigCommerce, OneTrust Tech Risk &amp; Compliance, Creatio, Microsoft Distributed File System (DFS), GitHub Discussions, Assemble, Power BI Documenter, Electron, Canon Printers, ICP, AudienceScience, Punchtab, S&amp;P Capital IQ Pro, vFairs, Microsoft Project</v>
          </cell>
          <cell r="K1157">
            <v>521000000</v>
          </cell>
          <cell r="L1157" t="str">
            <v>Debt Financing</v>
          </cell>
          <cell r="M1157">
            <v>400000000</v>
          </cell>
          <cell r="N1157">
            <v>44256</v>
          </cell>
          <cell r="O1157">
            <v>645720000</v>
          </cell>
          <cell r="Q1157" t="str">
            <v>TriMas Corporation is a diversified manufacturing company based in Bloomfield Hills, Michigan. It is publicly traded on NASDAQ under the ticker "TRS." The company specializes in products for consumer goods, aerospace and defense, and industrial markets through its TriMas Packaging, TriMas Aerospace, and Specialty Products groups. With around 3,900 employees across 13 countries, TriMas emphasizes innovative solutions, operational excellence, and market diversity.
Founded in the late 1980s, TriMas has a rich history of growth through strategic acquisitions. It went public in 1989 and has since focused on core markets, achieving significant revenue milestones. TriMas produces a variety of products, including fasteners, specialty containers, dispensers, compressed gas cylinders, and metal gaskets. Its offerings serve multiple sectors, including aerospace, automotive, and consumer goods, reflecting a commitment to balance and stability through market diversity.</v>
          </cell>
          <cell r="R1157">
            <v>1989</v>
          </cell>
        </row>
        <row r="1158">
          <cell r="A1158" t="str">
            <v>Rivulis Irrigation</v>
          </cell>
          <cell r="B1158">
            <v>0</v>
          </cell>
          <cell r="C1158">
            <v>3000</v>
          </cell>
          <cell r="D1158" t="str">
            <v>farming</v>
          </cell>
          <cell r="E1158" t="str">
            <v>http://www.rivulis.com</v>
          </cell>
          <cell r="F1158" t="str">
            <v>http://www.linkedin.com/company/rivulis</v>
          </cell>
          <cell r="H1158" t="str">
            <v>Illinois</v>
          </cell>
          <cell r="I1158" t="str">
            <v>precision irrigaiton, agriculture, water management, drip irrigation, irrigation management, irrigation, manufacturing, precision irrigation, micro irrigation, global agriculture, valves, pressure-compensated drip line, online drippers, field solutions, insect repellent drip line, drip lines, fertigation automation, innovative irrigation, r&amp;d centers, cloud-based crop monitoring, advanced engineering, product development, turnkey irrigation solutions, drip tapes, agronomic technology, layflat pipes, soil-less system, horticulture, quality control, molded emitter drip line, copper oxide drip line, mining, crop yield optimization, water efficiency, agricultural implement manufacturing, sprinklers, subsurface drip irrigation, irrigation filters, no-drain dripper, crop productivity, modular design solutions, drip tapes and lines, automation, water saving technology, sustainable agriculture, water resources, global manufacturing, satellite imagery irrigation, fertigation systems, sprinkler irrigation, fertigation, filters, pump systems, irrigation components, crop yield, precision agriculture, soil moisture, agriculture sustainability, hydraulic design, irrigation design, climate adaptation, greenhouse systems, nutrient delivery, pest management, crop planning, field monitoring, agronomic solutions, seasonal horticulture, frost protection, agricultural technology, irrigation accessories, layflat tubing, crop-specific solutions, harvest optimization, irrigation systems, turnkey projects, smart farming, global market presence, water conservation, irrigation innovation, climate smart agriculture, drip system design, sustainable partnerships, agricultural equipment, r&amp;d in agriculture, growing beyond expectations, b2b, distribution, mechanical or industrial engineering, farming</v>
          </cell>
          <cell r="J1158" t="str">
            <v>Cloudflare DNS, Outlook, CloudFlare Hosting, Slack, Typekit, Facebook Widget, Multilingual, Taboola, Facebook Login (Connect), Shutterstock, Google Tag Manager, WordPress.org, Facebook Custom Audiences, Vimeo, Mobile Friendly, Linkedin Marketing Solutions, reCAPTCHA, Circle, Remote, SAP</v>
          </cell>
          <cell r="K1158">
            <v>250000000</v>
          </cell>
          <cell r="L1158" t="str">
            <v>Debt Financing</v>
          </cell>
          <cell r="M1158">
            <v>250000000</v>
          </cell>
          <cell r="N1158">
            <v>44743</v>
          </cell>
          <cell r="O1158">
            <v>750000000</v>
          </cell>
          <cell r="Q1158" t="str">
            <v>Rivulis is a global leader in micro-irrigation solutions, boasting over 80 years of expertise in developing and manufacturing irrigation products. Established in 1966 in Israel, the company has grown through strategic mergers and currently operates 19 manufacturing facilities and 3 R&amp;D centers across Israel, Greece, and California. Rivulis collaborates with over 6,000 partners and serves around 7,000 growers worldwide.
The company specializes in a wide range of micro-irrigation and drip irrigation solutions, including drip line and tape systems, pressure-compensated drippers, and precision irrigation systems. Rivulis is known for its innovative products, such as the first no-drain dripper for pulse irrigation and the first insect repellent drip line. With a focus on sustainable irrigation practices, Rivulis aims to enhance water efficiency and accessibility for growers, contributing to a more sustainable agricultural future.</v>
          </cell>
          <cell r="R1158">
            <v>1966</v>
          </cell>
        </row>
        <row r="1159">
          <cell r="A1159" t="str">
            <v>FullBloom</v>
          </cell>
          <cell r="B1159">
            <v>0</v>
          </cell>
          <cell r="C1159">
            <v>7800</v>
          </cell>
          <cell r="D1159" t="str">
            <v>education management</v>
          </cell>
          <cell r="E1159" t="str">
            <v>http://www.fullbloom.org</v>
          </cell>
          <cell r="F1159" t="str">
            <v>http://www.linkedin.com/company/impactforlife</v>
          </cell>
          <cell r="G1159" t="str">
            <v>Philadelphia</v>
          </cell>
          <cell r="H1159" t="str">
            <v>Pennsylvania</v>
          </cell>
          <cell r="I1159" t="str">
            <v>educational services, academic intervention, autism therapy, educational support services, behavioral intervention, aba therapy centers, government, k-12 school partnerships, early intervention, special needs education, mental health, b2b, professional development, services, evidence-based curricula, student outcomes, high-impact tutoring, consulting, autism spectrum disorder, mental health support, education solutions, professional coaching, teacher training, special education, in-district classrooms, small group intervention, behavioral health, health care and social assistance, healthcare, education, hospital &amp; health care, professional training &amp; coaching, health care, health, wellness &amp; fitness</v>
          </cell>
          <cell r="J1159" t="str">
            <v>Mimecast, WP Engine, Atlassian Cloud, Sophos, Freshdesk, Wordpress VIP, Slack, iCIMS, Vimeo, WordPress.org, Google Font API, Google Tag Manager, Parse.ly, Facebook Login (Connect), Multilingual, Nginx, Mobile Friendly, New Relic, Remote, MyCase, Zoomdata, BASE, Google Drive, Microsoft Excel, Amex GBT Egencia, Deltek ComputerEase, Dell Tablet, NetSuite, BILL, Power BI Documenter, DAX, SQL, Azure Analysis Services, CentralReach, PowerBI Tiles, Prisma Access, Canvas LMS</v>
          </cell>
          <cell r="O1159">
            <v>106400000</v>
          </cell>
          <cell r="Q1159" t="str">
            <v>FullBloom is a prominent provider of education and behavioral health solutions, dedicated to helping children and students overcome learning and developmental challenges. Founded in 1976 and based in Philadelphia, Pennsylvania, the company employs over 12,000 educators and healthcare professionals, serving more than 150,000 children and 25,000 educators annually across 42 states in the U.S. FullBloom aims to improve life outcomes for vulnerable children and families through measurable gains in academics, behavior, and emotional well-being.
The company offers a range of evidence-based programs tailored to diverse student needs. These include Whole Child initiatives that enhance behavior and mental health, specialized education services for students with unique needs, and intervention programs that support struggling learners. FullBloom also provides professional learning for educators, behavioral health therapies for young children with autism, and emotional support services. Its operations are organized into three main divisions: Catapult Learning, SESI, and Little Leaves, collaborating with numerous school districts and educational institutions nationwide.</v>
          </cell>
          <cell r="R1159">
            <v>1976</v>
          </cell>
        </row>
        <row r="1160">
          <cell r="A1160" t="str">
            <v>Nationwide Pet</v>
          </cell>
          <cell r="B1160">
            <v>0</v>
          </cell>
          <cell r="C1160">
            <v>11000</v>
          </cell>
          <cell r="D1160" t="str">
            <v>insurance</v>
          </cell>
          <cell r="E1160" t="str">
            <v>http://www.petinsurance.com</v>
          </cell>
          <cell r="F1160" t="str">
            <v>http://www.linkedin.com/company/nationwidepet</v>
          </cell>
          <cell r="G1160" t="str">
            <v>Brea</v>
          </cell>
          <cell r="H1160" t="str">
            <v>California</v>
          </cell>
          <cell r="I1160" t="str">
            <v>exotic pet insurance, cat insurance, pet insurance, dog insurance, pet services, pets</v>
          </cell>
          <cell r="J1160" t="str">
            <v>Akamai, Microsoft Office 365, Citrix NetScaler, Omniture (Adobe), Adobe Marketing Cloud, Slack, Google Font API, Bootstrap Framework, iGoDigital, FullStory, Qualtrics, New Relic, Adobe Media Optimizer, SOASTA, Ensighten, Google Analytics, Google Tag Manager, Mobile Friendly, Wistia, Typekit, The Trade Desk</v>
          </cell>
          <cell r="O1160">
            <v>1020000000</v>
          </cell>
          <cell r="P1160">
            <v>2</v>
          </cell>
          <cell r="Q1160" t="str">
            <v>Nationwide Pet Insurance is a prominent provider of pet health insurance in the United States, established in 1982 as Veterinary Pet Insurance. Acquired by Nationwide in 2009, the brand fully transitioned in 2015. With over 40 years of experience, it protects more than 1.1 million pets, making it the leading pet insurer in the country.
The company offers comprehensive pet health coverage, including plans for dogs, cats, and exotic animals like rabbits and bearded dragons. Their customizable accident and illness insurance plans cover a range of needs, from accidents and chronic illnesses to hereditary conditions and alternative therapies. Pet owners can choose from various deductibles, reimbursement rates, and annual limits. Additionally, optional wellness coverage is available for preventive care. Nationwide Pet Insurance also provides plans as voluntary employee benefits through numerous companies and associations.</v>
          </cell>
          <cell r="R1160">
            <v>1982</v>
          </cell>
        </row>
        <row r="1161">
          <cell r="A1161" t="str">
            <v>OneMain Financial</v>
          </cell>
          <cell r="B1161">
            <v>0</v>
          </cell>
          <cell r="C1161">
            <v>9000</v>
          </cell>
          <cell r="D1161" t="str">
            <v>financial services</v>
          </cell>
          <cell r="E1161" t="str">
            <v>http://www.onemainfinancial.com</v>
          </cell>
          <cell r="F1161" t="str">
            <v>http://www.linkedin.com/company/onemain</v>
          </cell>
          <cell r="G1161" t="str">
            <v>Baltimore</v>
          </cell>
          <cell r="H1161" t="str">
            <v>Maryland</v>
          </cell>
          <cell r="I1161" t="str">
            <v>bill consolidation loans, sales, technology, operations, credit card, customer service, home improvement loans, personal loans, financial services, finance, finance: consumer services, insurance products, loan origination, risk models, community engagement, asset-backed securities, nonprime customers, retail, credit risk assessment, financial health tools, other activities related to credit intermediation, banking, branch network, b2c, auto loans, customer education, customer financial empowerment, consumer finance, credit risk management, customer experience, responsible credit access, digital lending, loan servicing technology, digital application, services, credit score updates, financial well-being, digital platform, customer satisfaction, financial inclusion, personalized solutions, customer support, debt consolidation, hybrid lending model, credit cards, nonprime lending, responsible lending, financial education, mobile app, branch banking, community impact, responsible borrowing, data-driven underwriting, emergency loans, quick funding, fixed payments, loan application, secured loans, unsecured loans, loan amounts, financial wellness, credit building, monthly budget, 40% of americans, loan approval, branch locator, loan repayment, financial tools, credit score, monthly payments, affordable loans, low aprs, money management, collateral requirements, instant approval, loan terms, credit history, convenient access, customer complaints, cash out refinance, auto refinance, diversity and inclusion, market analysis, consumer protection, online application, financial stability, emergency financial aid, commitment to community, loan specialists, support for military families, financial regulation, auto loan providers, automotive, banks &amp; credit unions, check cashing/pay-day loans, installment loans</v>
          </cell>
          <cell r="J1161" t="str">
            <v>Amazon CloudFront, Route 53, Outlook, Microsoft Office 365, Sendgrid, Gmail, Google Apps, Amazon AWS, Acxiom, Mapbox, Workday, Slack, Adobe Marketing Cloud, Atlassian Cloud, Citrix, SparkPost, Amazon SES, Trustpilot, Mobile Friendly, Optimizely, Omniture (Adobe), DoubleClick Floodlight, CrazyEgg, Nginx, Ruby On Rails, Google Tag Manager, Google Play, HeapAnalytics, reCAPTCHA, Google Maps, Incapsula, Rubicon Project, Bootstrap Framework, DoubleClick, ServiceNow, ServiceNow Flow Designer, Micro Focus Universal CMDB, ServiceNow Service Mapping, GitHub, Jenkins, Microsoft Azure Monitor, AWS Trusted Advisor, Google Search Console, Conductor, Google Analytics, AWS Systems Manager, Gem, Terraform, Ansible, Javascript, TypeScript, React, Angular, Node.js, PostgreSQL, Docker, CircleCI, Datadog, , Talkspace, DotNetNuke, C# (C Sharp), Microsoft SQL Server Reporting Services, Linq, Twilio Flex, SQL, Python, R, Cision, SAS Analytics Pro, MATLAB, AI, Twilio, AWS Bedrock, Progress Telerik, CONTROL, Snowflake, AWS Glue Data Catalog, dbt, Databricks, PowerBI Tiles, Looker, Cortex M-Series, Snowpark, Microsoft PowerShell, Git, GitHub Copilot, ChatGPT, pandas, NumPy, requests, Karma, Activa, SAS Enterprise Guide, IBM Z, AWS SDK for JavaScript, McAfee Total Protection for Data Loss (DLP), Poppulo, Confluence, Dealertrack, RouteOne, IfByPhone, Harmony Email &amp; Collaboration, Apex Chat, Amazon Web Services (AWS), Akamai Connected Cloud (formerly Linode), Adobe Campaign, Adobe Journey Optimizer, Java EE, Spring Boot, Maven, Drools, Kubernetes, Red Hat OpenShift, Oracle XML DB, OpenTelemetry, Prometheus, Grafana, GitHub Actions, Jira, Miro, IBM i, Apollo, NICE, NICE CXone Mpower, SharePoint, SAP for Apparel &amp; Footwear (AFS), Palo Alto Networks, Palo Alto Networks Panorama, AWS VPN, Juniper Networks SRX-Series Firewalls, Verizon (ACS), Segment, COBOL, Coupa, AMP, AppDynamics, Elastic Stack, BigPanda, AWS Cloud, Azure Monitor, BASE, CookiePro, SES, Flow, UPS, Excel4Apps, Microsoft Office, ChinaCache, Cisco Secure Firewall Management Center, Frame, Cisco AppDynamics, Ionic, Capacitor, IBM Content Manager for iSeries, IBM Db2 for Linux, UNIX, and Microsoft Windows, Tenable.sc, Wiz, Qualys Penetration Testing, Elastic Observability, Amazon CloudWatch, OneStream, Workiva Wdesk</v>
          </cell>
          <cell r="K1161">
            <v>5200000000</v>
          </cell>
          <cell r="L1161" t="str">
            <v>Debt Financing</v>
          </cell>
          <cell r="M1161">
            <v>900000000</v>
          </cell>
          <cell r="N1161">
            <v>45597</v>
          </cell>
          <cell r="O1161">
            <v>6242000000</v>
          </cell>
          <cell r="P1161">
            <v>20</v>
          </cell>
          <cell r="Q1161" t="str">
            <v>OneMain Financial, officially known as OneMain Holdings, Inc., is a prominent provider of consumer credit focused on nonprime and near-prime customers. Founded in 1912, the company has grown to become the largest non-prime personal loan provider in the U.S., serving over 2.2 million customers with a managed receivables portfolio of $17.6 billion. OneMain offers personal loans, auto loans, and optional insurance products, all designed to meet the financial needs of hardworking Americans.
The company operates through a hybrid model that combines digital platforms with a national branch network across 47 states, featuring more than 1,300 locations. OneMain emphasizes customer success by providing personalized budgeting assistance, free monthly credit score updates, and financial education tools. With a commitment to community involvement and regulatory compliance, OneMain continues to grow and support its customers in achieving their financial goals.</v>
          </cell>
          <cell r="R1161">
            <v>1912</v>
          </cell>
        </row>
        <row r="1162">
          <cell r="A1162" t="str">
            <v>Business Events Solutions by Maritz</v>
          </cell>
          <cell r="B1162">
            <v>0</v>
          </cell>
          <cell r="C1162">
            <v>3000</v>
          </cell>
          <cell r="D1162" t="str">
            <v>events services</v>
          </cell>
          <cell r="E1162" t="str">
            <v>http://www.maritzglobalevents.com</v>
          </cell>
          <cell r="F1162" t="str">
            <v>http://www.linkedin.com/company/maritzglobalevents</v>
          </cell>
          <cell r="G1162" t="str">
            <v>Fenton</v>
          </cell>
          <cell r="H1162" t="str">
            <v>Missouri</v>
          </cell>
          <cell r="I1162" t="str">
            <v>global meeting &amp; event design &amp; management, experience design methodology, proving the business value of events</v>
          </cell>
          <cell r="J1162" t="str">
            <v>Amazon AWS, Outlook, Microsoft Office 365, WP Engine, Atlassian Cloud, Hubspot, Slack, Mobile Friendly, DoubleClick, Google Tag Manager, Linkedin Marketing Solutions, reCAPTCHA, Typekit, DoubleClick Conversion, Gravity Forms, WordPress.org, Vimeo, Apache, Google Dynamic Remarketing, Remote</v>
          </cell>
          <cell r="Q1162" t="str">
            <v>Business Events Solutions by Maritz is a division of Maritz, LLC, focused on event management and experience design for corporate, association, and trade show events. With over 126 years of experience, Maritz emphasizes a science-based approach to enhance brand engagement, loyalty, and professional development. The division manages thousands of events each year, supported by nearly 400 full-time travel directors and event managers.
The company offers comprehensive services, including planning and execution for various event types such as conferences, incentive trips, and product launches. Their core services encompass logistics, registration, technology integration, and analytics. Business Events Solutions also specializes in experience design and innovative technology to improve guest engagement and sponsor ROI. They serve a wide range of industries, positioning themselves as a consultative partner for organizations looking to enhance their events and employee engagement.</v>
          </cell>
        </row>
        <row r="1163">
          <cell r="A1163" t="str">
            <v>Trillium Staffing Solutions</v>
          </cell>
          <cell r="B1163">
            <v>0</v>
          </cell>
          <cell r="C1163">
            <v>3000</v>
          </cell>
          <cell r="D1163" t="str">
            <v>staffing &amp; recruiting</v>
          </cell>
          <cell r="E1163" t="str">
            <v>http://www.trilliumstaffing.com</v>
          </cell>
          <cell r="F1163" t="str">
            <v>http://www.linkedin.com/company/trillium-staffing-solutions</v>
          </cell>
          <cell r="G1163" t="str">
            <v>Kalamazoo</v>
          </cell>
          <cell r="H1163" t="str">
            <v>Michigan</v>
          </cell>
          <cell r="I1163" t="str">
            <v>employee recruitment, temporary to permanent staffing, direct hire staffing, employee screening &amp; assessments, human resources services, strategic staffing acquisitions, candidate follow-up, customer service in staffing, specialized staffing divisions, staffing compliance management, driver staffing, staffing and recruitment, construction, candidate screening, driver compliance, manufacturing staffing, b2b, temporary staffing, labor solutions, construction labor, staffing, temp staffing, direct hire, staffing solutions, professional services, technical recruitment, workforce planning, construction project staffing, temporary help services, recruitment analytics, industrial staffing, safety consulting, workforce management, logistics staffing, employee testing, employee retention strategies, consulting, accounting staffing solutions, accounting staffing, hr consulting, services, permanent staffing, recruitment technology, on-site staffing, construction staffing, talent acquisition, staffing technology, recruitment, staffing network expansion, driver recruitment automation, permanent placement, training and testing, professional and technical services, recruitment services, logistics and transportation, employee onboarding technology, technical talent sourcing, staffing industry leader, technical staffing, driveready platform, industry vertical staffing, driver onboarding, recruitment process outsourcing, industry-specific staffing, technical staffing solutions, staffing agency, workforce solutions, logistics workforce, staffing industry rankings, compliance tools, temp-to-hire, employee staffing, manufacturing, construction labor supply, human resources, distribution, transportation &amp; logistics, construction &amp; real estate, staffing &amp; recruiting, professional training &amp; coaching, management consulting, mechanical or industrial engineering</v>
          </cell>
          <cell r="J1163" t="str">
            <v>Cloudflare DNS, Outlook, MailChimp SPF, Microsoft Office 365, OneTrust, Slack</v>
          </cell>
          <cell r="O1163">
            <v>47865000</v>
          </cell>
          <cell r="Q1163" t="str">
            <v>Trillium Staffing Solutions is a prominent staffing and recruiting firm in the U.S., established in 1984. The company specializes in connecting skilled professionals with opportunities in industrial, construction, technical, professional, driver, and accounting sectors. With over 90 branch offices across the nation, Trillium serves a diverse clientele, from small businesses to Fortune 100 companies.
The firm offers a wide range of services, including staffing, recruiting, training, and safety consulting. It operates under several specialized brands, such as Trillium Driver Solutions for transportation staffing and Trillium Technical for technical roles. Trillium emphasizes quality placements through rigorous screening processes and focuses on building strategic partnerships. The company has a strong reputation, having placed over 2 million job applicants and partnered with more than 22,000 companies nationwide.</v>
          </cell>
          <cell r="R1163">
            <v>1984</v>
          </cell>
        </row>
        <row r="1164">
          <cell r="A1164" t="str">
            <v>Old Republic Specialty Insurance Group</v>
          </cell>
          <cell r="B1164">
            <v>0</v>
          </cell>
          <cell r="C1164">
            <v>9400</v>
          </cell>
          <cell r="D1164" t="str">
            <v>insurance</v>
          </cell>
          <cell r="E1164" t="str">
            <v>http://www.oldrepublicinsurancegroup.com</v>
          </cell>
          <cell r="F1164" t="str">
            <v>http://www.linkedin.com/company/old-republic-specialty-insurance-group</v>
          </cell>
          <cell r="G1164" t="str">
            <v>Chicago</v>
          </cell>
          <cell r="H1164" t="str">
            <v>Illinois</v>
          </cell>
          <cell r="I1164" t="str">
            <v>aviation, biotechnology, construction, material suppliers, education, forest products, healthcare, home warranty, law firms, life sciences, manufacturing, retail, wholesale distribution, nonprofits, oil, gas, public entities, religious institutions, technology, trucking, workers compensation, workers compensation residual markets, inland marine, builders risk, excess, surplus, property-casualty insurers, finance, specialized underwriting expertise, commercial auto, insurance innovation, industry niches, financial strength, professional liability, large corporate clients, customer-centric approach, north america insurance, insurance coverage options, title insurance, specialized underwriting, insurance product innovation, insurance claims handling, specialty insurance, general liability, customized risk transfer, risk management, custom risk coverage, excess and surplus lines, long-term client relationships, tailored insurance programs, risk management solutions, insurance claims, industry-specific coverages, tailored underwriting, specialized insurance markets, insurance portfolio management, home and auto warranty, risk dispersion, industry-specific insurance, insurance market strategy, residual markets, north american insurance market, property and casualty insurance, insurance solutions, insurance company, canadian insurance operations, specialized insurance coverages, specialized insurance, sector-specific insurance, industry niche insurer, market presence in all u.s. states, diversified insurance portfolio, partnership approach, industry niche coverage, insurance partnerships, long-term growth strategy, workers' compensation, industry tailored policies, direct insurance (except life, health, and medical) carriers, insurance claims management, insurance industry, insurance policy customization, insurance company operations, insurance, industry niche risk solutions, specialty insurance solutions, insurance industry growth, decentralized insurance operations, insurance provider, sector-specific risk management, decentralized structure, customized insurance solutions, north american markets, insurance solutions provider, insurance industry leader, risk management for complex risks, specialty insurance lines, surety bonds, small and mid-sized companies, insurance financial strength, insurance services, risk diversification, asset management, insurance customer service, specialty risk management, insurance market presence, fortune 500 company, industry expertise, industry segment insurance, insurance market diversification, insurance industry expertise, insurance risk assessment, property and casualty specialization, tailored risk solutions, industry-focused underwriting, insurance underwriting, industry-specific risk solutions, claims management, automobile insurance, liability insurance, commercial insurance, premium audit, excess and surplus, managed care programs, contractual liability, inland marine insurance, aviation insurance, employee benefits, occupational accident coverage, commercial property insurance, auto service contracts, self-storage insurance, warranty solutions, risk control programs, coverage by industry, healthcare insurance, retail and wholesale insurance, nonprofit insurance, oil and gas insurance, financial institutions insurance, education sector insurance, trucking insurance, automotive services, loss sensitive programs, tpa claims services, group captives, loss control services, specialty coverages, residual market services, legal professional insurance, home protection contracts, client services, industry specialized services, insurance underwriters, coverage options, insurance solutions for corporations, b2b, health care, health, wellness &amp; fitness, hospital &amp; health care, mechanical or industrial engineering, nonprofit organization management, financial services</v>
          </cell>
          <cell r="J1164" t="str">
            <v>Outlook, Microsoft Office 365, Salesforce, EasyDNS, Microsoft Azure Hosting, React, Hubspot, Slack, Mobile Friendly, Facebook Widget, YouTube, Facebook Login (Connect), Google Analytics, Linkedin Widget, CrazyEgg, Linkedin Login, Google Tag Manager, Google Font API, AI, Remote, Circle, Viewable Media (Visable Measures), HPE Integrity Servers, Clearwater Analytics, Duck Creek, Okta, Lytics, SharePoint, Apple iPad, Citrix VDI-in-a-Box, Workiva, Siemens PROFIBUS, Barracuda Email Security Service, SonicWall Network Security appliance (NSa) Series, Security, Intel, UKG Pro, Mode, Palo Alto Networks, Zscaler, Infoblox, Cisco AppDynamics, Akamai, VMware NSX, Varonis, CrowdStrike, Splunk</v>
          </cell>
          <cell r="K1164">
            <v>254000</v>
          </cell>
          <cell r="L1164" t="str">
            <v>Other</v>
          </cell>
          <cell r="M1164">
            <v>254000</v>
          </cell>
          <cell r="N1164">
            <v>45809</v>
          </cell>
          <cell r="O1164">
            <v>9087900000</v>
          </cell>
          <cell r="Q1164" t="str">
            <v>Old Republic Specialty Insurance Group (ORSIG) is a prominent segment of Old Republic International Corporation, a Fortune 500 company established in 1923. ORSIG specializes in property and casualty insurance, offering tailored solutions for complex risks across various industries. With 18 underwriting subsidiaries and service companies in the U.S. and Canada, the company emphasizes decentralization and specialization to effectively serve large corporations, small and mid-sized businesses, public entities, nonprofits, and individual consumers.
ORSIG provides a wide range of insurance and risk solutions, including liability insurance, commercial property coverage, and specialty liability products. The company also offers alternative risk programs, title insurance, and warranties for home and auto. Its expertise spans multiple sectors such as aviation, healthcare, manufacturing, and technology, ensuring comprehensive coverage tailored to the unique needs of each industry. With a strong financial foundation and a commitment to exceeding client expectations, ORSIG is well-equipped to manage diverse and complex risks.</v>
          </cell>
          <cell r="R1164">
            <v>1923</v>
          </cell>
        </row>
        <row r="1165">
          <cell r="A1165" t="str">
            <v>McKinley Paper and Packaging Company</v>
          </cell>
          <cell r="B1165">
            <v>0</v>
          </cell>
          <cell r="C1165">
            <v>3000</v>
          </cell>
          <cell r="D1165" t="str">
            <v>packaging &amp; containers</v>
          </cell>
          <cell r="E1165" t="str">
            <v>http://www.mckinleypackaging.com</v>
          </cell>
          <cell r="F1165" t="str">
            <v>http://www.linkedin.com/company/mckinley-packaging</v>
          </cell>
          <cell r="G1165" t="str">
            <v>Irving</v>
          </cell>
          <cell r="H1165" t="str">
            <v>Texas</v>
          </cell>
          <cell r="I1165" t="str">
            <v>foam products, sustainable paper, corrugated packaging, sustainable packaging, paper, corrugated cardboard, packaging, grocery bag paper, retail packaging, specialty paper, packaging &amp; containers manufacturing, low-carbon economy, recycling centers, environmental certifications, circular economy paper, performance packaging for retail, corrugated boxes, performance paper products, recycling technology, water-based inks in packaging, performance packaging for e-commerce, performance packaging for logistics, performance packaging for consumer goods, performance packaging for high-value products, performance paper, sustainability, performance packaging for cosmetics, performance packaging systems, performance packaging for pharmaceuticals, manufacturing, paperboard container manufacturing, services, custom packaging, packaging design, industrial sustainability, performance packaging for electronics, performance packaging design, urban forest model, sustainable supply chain, performance packaging for frozen foods, carbon capture, performance packaging technology, customized packaging, mediums and grocery bag paper, eco-friendly mills, b2b, performance packaging development, performance packaging for industrial use, packaging solutions, performance paper manufacturing, state-of-the-art manufacturing, performance mediums, carbon footprint, performance packaging materials, co2 capture in paper manufacturing, performance packaging customization, carbon footprint reduction, paper and paperboard manufacturing, circular economy, performance packaging optimization, performance packaging engineering, industrial packaging, water recycling, performance packaging, customized packaging solutions, state-of-the-art mills, performance packaging for fragile items, sustainable manufacturing, zero-waste systems, performance packaging innovation, packaging and containers, low-emissions facilities, performance packaging processes, performance liners, environmental responsibility, high-tech mills, performance packaging for luxury goods, low-emission facilities, green energy, sustainable forests, high-performance liners, performance packaging industry, recycled paper, zero-cutting trees paper mill, lightweight packaging innovations, performance packaging for food, performance packaging solutions, automated manufacturing, recycled content, eco-conscious logistics, energy efficiency, green manufacturing, water efficiency, e-commerce, eco-friendly manufacturing, closed-loop water systems, environmentally friendly practices, green energy co-generation, performance packaging for perishables, high performance liners, medium paper, zero waste, environmentally friendly, innovative design, specialty packaging, logistics optimization, waste reduction, eco-friendly, resource conservation, supply chain sustainability, paper manufacturing, urban forest, carbon neutrality, closed-loop systems, right-weight packaging, packaging innovations, tree-free paper, process steam reuse, customer collaboration, innovative packaging solutions, paper recycling, high-quality paper, packaging productivity, environmental protection, social responsibility, energy conservation, supply chain efficiency, ghg emissions reduction, forest management, packaging technologies, cost-effective solutions, graphic packaging offers, distribution, energy &amp; utilities, shipping, logistics &amp; supply chain, environmental services, renewables &amp; environment, mechanical or industrial engineering, packaging &amp; containers, consumer internet, consumers, internet, information technology &amp; services</v>
          </cell>
          <cell r="J1165" t="str">
            <v>Cloudflare DNS, Amazon AWS, Slack, Google Tag Manager, Google Font API, WordPress.org, reCAPTCHA, Mobile Friendly, YouTube, Vimeo, Remote, Gusto, SAP</v>
          </cell>
          <cell r="Q1165" t="str">
            <v>McKinley Paper and Packaging Company is a manufacturer focused on producing recycled paper and corrugated packaging. As a subsidiary of Bio Pappel, the largest paper producer in Mexico and Latin America, McKinley operates with a strong commitment to sustainability. The company utilizes a circular economy model called Urban ForestÂ®, which emphasizes the use of recycled materials and aims to produce 100% recycled paper without deforestation.
The company has two main divisions: McKinley Paper, which produces high-performance liners and grocery bag paper, and McKinley Packaging, which manufactures corrugated boxes and other packaging solutions. With facilities across the United States and a new plant in Lancaster, Texas, McKinley boasts a combined paper capacity of approximately 1 million tons per year. The company prioritizes environmental stewardship and aims to support local communities through job creation and education on sustainable practices.</v>
          </cell>
        </row>
        <row r="1166">
          <cell r="A1166" t="str">
            <v>Sonida Senior Living</v>
          </cell>
          <cell r="B1166">
            <v>0</v>
          </cell>
          <cell r="C1166">
            <v>3500</v>
          </cell>
          <cell r="D1166" t="str">
            <v>individual &amp; family services</v>
          </cell>
          <cell r="E1166" t="str">
            <v>http://www.sonidaseniorliving.com</v>
          </cell>
          <cell r="F1166" t="str">
            <v>http://www.linkedin.com/company/sonida-senior-living</v>
          </cell>
          <cell r="G1166" t="str">
            <v>Dallas</v>
          </cell>
          <cell r="H1166" t="str">
            <v>Texas</v>
          </cell>
          <cell r="I1166" t="str">
            <v>assisted living, independent living, caring for seniors, memory care, senior services, temporary care, senior living, hospital/nursing management, health care, wellness classes, senior independence, care management, senior wellness, memory care programs, senior community, senior housing investment, local excursions, senior care quality assurance, senior lifestyle enrichment, personalized care, dementia support programs, care management systems, senior housing, enriching experiences, senior care, senior safety, financial planning, senior apartments, senior living communities, short-term stays, senior care advocacy, community connection, senior housing operator, signature activity programming, senior community safety, senior living innovation, senior care management, resident satisfaction, senior care facilities, b2c, independent living apartments, senior care solutions, senior care programs, senior care technology, senior care provider, community amenities, alzheimerâ€™s specialized care, respite care, senior care services, senior communities, tailored care plans, senior activity and wellness, construction &amp; real estate, senior care operational excellence, senior wellness classes, memory care environments, alzheimerâ€™s support, senior independence support, resident engagement technologies, senior living services, healthcare, assisted living services, senior wellness programs, senior living investment, local excursions for seniors, senior housing management, signature programming, resident engagement, senior care industry, safety and security, nursing care facilities (skilled nursing facilities), senior activity programs, caregiver support, senior lifestyle, senior housing portfolio, services, dementia care, affordable senior housing, alzheimers care, wellness programs, safety and health, caregiver services, short-term stay, senior housing and care services, 24/7 staffing, senior activities, senior living resources, care plans, dementia support, person-centered approach, memory care services, community life, fitness classes, senior health support, healthcare services, assisted living facilities, nutritious meals, memory support, senior engagement, senior companionship, resident activities, senior social activities, senior lifestyle resources, social clubs, enrichment programs, magnolia trails memory care, continuing care retirement communities and assisted living facilities for the elderly, health, wellness &amp; fitness, hospital &amp; health care</v>
          </cell>
          <cell r="J1166" t="str">
            <v>Cloudflare DNS, Mailchimp Mandrill, Outlook, Microsoft Office 365, Amazon AWS, Typekit, Google Tag Manager, Hotjar, WordPress.org, Mobile Friendly, Gravity Forms, UltiPro, Olo, Sage Intacct, PowerBI Tiles, Sage, Microsoft Power BI, Cornerstone HR, Power BI Documenter, Yardi Voyager, Wordpress, Google Ads, Google Business Profile, Yardi, OneTrust Tech Risk &amp; Compliance, UKG, Apache Pig, Wireshark, Swapcard, Elite Software HVAC Solution, Linkedin Marketing Solutions, Facebook, Electron</v>
          </cell>
          <cell r="K1166">
            <v>1025500000</v>
          </cell>
          <cell r="L1166" t="str">
            <v>Debt Financing</v>
          </cell>
          <cell r="M1166">
            <v>900000000</v>
          </cell>
          <cell r="N1166">
            <v>46023</v>
          </cell>
          <cell r="O1166">
            <v>375417000</v>
          </cell>
          <cell r="Q1166" t="str">
            <v>Sonida Senior Living, Inc. is a Dallas-based company that owns, operates, and invests in senior housing communities across the United States. Founded in 1990 and rebranded in 2021, Sonida focuses on providing independent living, assisted living, memory care, and related services primarily for seniors aged 75 and older. The company manages 96 communities in 20 states, with a total capacity exceeding 10,000 residents.
Sonida emphasizes affordable, person-directed care in welcoming environments. Their services include daily meals, transportation, social activities, personal care assistance, and specialized memory care programs. They also offer respite care for short-term stays and additional home care services through third-party providers. The company is dedicated to creating safe and caring spaces where residents can thrive and enjoy a high quality of life.</v>
          </cell>
          <cell r="R1166">
            <v>1990</v>
          </cell>
        </row>
        <row r="1167">
          <cell r="A1167" t="str">
            <v>Velociti Services</v>
          </cell>
          <cell r="B1167">
            <v>0</v>
          </cell>
          <cell r="C1167">
            <v>3500</v>
          </cell>
          <cell r="D1167" t="str">
            <v>facilities services</v>
          </cell>
          <cell r="E1167" t="str">
            <v>http://www.velocitiservices.com</v>
          </cell>
          <cell r="F1167" t="str">
            <v>http://www.linkedin.com/company/velociti-services2022</v>
          </cell>
          <cell r="G1167" t="str">
            <v>Atlanta</v>
          </cell>
          <cell r="H1167" t="str">
            <v>Georgia</v>
          </cell>
          <cell r="I1167" t="str">
            <v>commerical cleaning &amp; janitorial services, b2b, client relationship management, client relationships, service consistency, maintenance services, predictable budgeting, facilities management, facilities services, cleaning services, employee training programs, building maintenance, accountability tools, data analytics, client-specific solutions, scalable solutions, team-centered culture, employee recognition, energy &amp; resources, regulatory compliance, community impact, safety and compliance, mobile workforce management, legendary service, legendary service legacy, commercial property management, customized facility solutions, waste management, local and national service, technology-enabled, long-standing service, landscaping, automated service requests, cost savings, specialty services, national scope, service scheduling, energy efficiency, relationship-driven service, employee recognition programs, community-focused services, sustainable practices, large facilities, security solutions, customized facility programs, government, local response, relationship-driven facilities management, industrial, commercial cleaning, automation, client portals, technology integration, emergency response, long-term client partnerships, environmental sustainability, service automation, services, employee training, proactive safety measures, janitorial services, automated service verification, performance tracking, environmental responsibility, customized solutions, technology-enhanced service delivery, specialty facility services, facility management, proactive maintenance, community engagement, hvac maintenance, automation technology, manufacturing, operational efficiency, safety and security, cost efficiency, electrical services, data-driven insights, customer service, safety protocols, employee empowerment, distributed facilities, scalable services, hvac, education, distribution, energy, construction, environmental services, renewables &amp; environment, mechanical or industrial engineering</v>
          </cell>
          <cell r="J1167" t="str">
            <v>Route 53, Outlook, DigitalOcean, WP Engine, iCIMS, Slack, WordPress.org, reCAPTCHA, Nginx, Vimeo, Mobile Friendly, ShareThis, Google Tag Manager, Remote, Hubspot, Mari, ZoomInfo, EMaint, Secured MVC Forum on Windows 2012 R2, Microsoft 365, Cisco WebEx Teams, Microsoft OneDrive, Azure Active Directory, TUNE, CPI, Akamai CDN Solutions, AWS VPN, Buffer, Tor, Yardi, Indeed, BriteVerify, Taleo Applicant Tracking Systems (ATS), Microsoft Office, Microsoft Excel, Google AdWords Conversion, INAP, SS&amp;C, Security, Intercom, CONTROL, Mode, .NET, Cisco Nexus Switches, SentenceTransformers, Act!</v>
          </cell>
          <cell r="Q1167" t="str">
            <v>Velociti Services is a privately owned facilities services company that offers a wide range of janitorial, maintenance, engineering, and specialty services. It serves large facilities, campuses, and distributed sites across North America, focusing on proactive and responsive care tailored to client needs. The company is a division of Argenbright Holdings and is headquartered in Atlanta, Georgia.
Founded in 1977, Velociti Services emphasizes long-term client relationships and a people-centered culture. It operates with a commitment to innovation and sustained investment in talent and processes. The company provides customized solutions for various facility types, including arenas, refineries, schools, and corporate headquarters. Its services include creating safe environments through janitorial work, proactive maintenance, engineering support, and specialty tasks like landscaping and window cleaning. Velociti Services aims to deliver measurable value through its tailored offerings, ensuring client success and satisfaction.</v>
          </cell>
        </row>
        <row r="1168">
          <cell r="A1168" t="str">
            <v>Definity</v>
          </cell>
          <cell r="B1168">
            <v>0</v>
          </cell>
          <cell r="C1168">
            <v>3500</v>
          </cell>
          <cell r="D1168" t="str">
            <v>insurance</v>
          </cell>
          <cell r="E1168" t="str">
            <v>http://www.definityfinancial.com</v>
          </cell>
          <cell r="F1168" t="str">
            <v>http://www.linkedin.com/company/definity-financial</v>
          </cell>
          <cell r="G1168" t="str">
            <v>Waterloo</v>
          </cell>
          <cell r="H1168" t="str">
            <v>California</v>
          </cell>
          <cell r="I1168" t="str">
            <v>insurance, farm insurance, car insurance, home insurance, small medium enterprise business insurance, insurance customer experience enhancement, insurance risk management, insurance corporate governance policies, services, casualty insurance, d2c, digital channels, insurance claims, insurance for small businesses, insurance company leadership team, insurance brand portfolio, insurance underwriting, insurance automation, direct insurance (except life, health, and medical) carriers, insurance market canada, insurance industry, heritage roots 1871, insurance market, heritage insurance company, broker distribution channels, customer service, insurance market leadership in canada, insurance corporate social responsibility, insurance marketing, broker distribution, insurance customer experience, insurance social responsibility, insurance policy management, insurance product innovation, community support initiatives, insurance leadership, insurance market presence in canada, multi-channel insurance distribution, b2b, direct-to-consumer insurance, digital transformation, insurance solutions, insurance policies, insurance for mid-market companies, pet insurance, innovative insurance brands, canadian property and casualty, customer experience, b2c, small business insurance, digital innovation, insurance coverage, insurance community engagement, broker channels, insurance corporate governance, insurance community support, insurance innovation, insurance technology, insurance governance policies, insurance digital investments, insurance company, mid-market insurance, insurance distribution, financial services, insurance compliance, insurance services, insurance sales, insurance platform, insurance company headquarters, insurance digital transformation, auto insurance, insurance for mid-market, insurance regulation, insurance provider, online insurance, canadian insurance, insurance data analytics, digital direct channels, insurance for small business, digital insurance, insurance products, commercial insurance, insurance brands, property insurance, distribution</v>
          </cell>
          <cell r="J1168" t="str">
            <v>Outlook, Microsoft Office 365, CloudFlare Hosting, Salesforce, Google Analytics, Guidewire, Microsoft Office, Gem, Sequence Monitor SPF, Contentsquare, FullStory, Medallia Video, Mode, Python, Qualtrics, R, Refinitiv World-Check Risk Intelligence, UserTesting, UserZoom, Tableau, Adobe Experience Manager, Guidewire PolicyCenter, Guidewire InsuranceSuite, Frame, Oracle Analytics Cloud, Microsoft PowerPoint, ANGEL LMS, .NET, Salesforce Marketing Cloud, Microsoft Application Insights, Lytics, The Database Diva, Visio, Microsoft Excel, Act!, IBM SPSS Modeler, Microsoft Windows Server 2012, pandas, NumPy, Scipy, scikit-learn, AI, Jira, Clarity, Confluence, Mitratech TeamConnect, Google Cloud Platform, SQL, Excel4Apps, SharePoint, ServiceNow, ServiceNow Configuration Management Database, Spreadsheet Server by insightsoftware, Connect, ACL, Gemini, Microsoft Word, Micro, NTENT, Secured MVC Forum on Windows 2012 R2, MSCI, Sustainalytics, Commission Junction</v>
          </cell>
          <cell r="K1168">
            <v>533622760</v>
          </cell>
          <cell r="L1168" t="str">
            <v>Other</v>
          </cell>
          <cell r="M1168">
            <v>76700000</v>
          </cell>
          <cell r="N1168">
            <v>45809</v>
          </cell>
          <cell r="O1168">
            <v>3004322000</v>
          </cell>
          <cell r="Q1168" t="str">
            <v>Definity Financial Corporation is a Canadian property and casualty insurance company based in Waterloo, Canada. Founded in 1871 and restructured in 2021, it operates several well-known insurance brands. The company employs over 3,400 people and is led by CEO Rowan Saunders. Definity aims to help clients and communities thrive while becoming a leading and innovative insurer in Canada.
Definity offers a range of personal and commercial insurance products. Personal insurance includes auto, property, general liability, and pet insurance, available through brands like Economical, Sonnet, Family, Petsecure, and Peppermint. For commercial clients, the company provides fleet insurance, commercial auto, property, liability, and specialty insurance under the Definity Insurance and Economical brands. Products are distributed through licensed brokers and direct digital channels, catering to individuals, small businesses, and mid-market companies.</v>
          </cell>
          <cell r="R1168">
            <v>1871</v>
          </cell>
        </row>
        <row r="1169">
          <cell r="A1169" t="str">
            <v>Moder</v>
          </cell>
          <cell r="B1169">
            <v>0</v>
          </cell>
          <cell r="C1169">
            <v>3000</v>
          </cell>
          <cell r="D1169" t="str">
            <v>financial services</v>
          </cell>
          <cell r="E1169" t="str">
            <v>http://www.gomoder.com</v>
          </cell>
          <cell r="F1169" t="str">
            <v>http://www.linkedin.com/company/gomoder</v>
          </cell>
          <cell r="G1169" t="str">
            <v>Oakland Park</v>
          </cell>
          <cell r="H1169" t="str">
            <v>Florida</v>
          </cell>
          <cell r="I1169" t="str">
            <v>transaction management, banking and finance, regulatory adherence, client success, compliance, regulatory compliance automation, cost reduction, ai solutions, scalable bpm solutions, loan origination, mortgage insurance, market agility, customized technology, scalability, operational scale, financial technology, machine learning, compliance-driven automation, customized technology solutions, financial services, data analytics, end-to-end outsourcing, customer lifecycle, digital workflows, industry-specific workflows, ai-driven process optimization, digital customer experience, cost management, client-centric solutions, process reengineering, risk mitigation automation, digital innovation, computer systems design and related services, cost-effective digital transformation, global operational footprint, b2b, client support, transaction processing scale, ai-powered solutions, automation, global workforce, outsourcing, data integration, global talent pool, fintech, customer lifecycle management, customer journey reimagination, operational scalability, process automation, technology deployment, customer engagement, market-specific solutions, performance analytics, predictive analytics, digital-first approach, data-driven decision making, workflow optimization, compliance automation, regulatory technology, digital customer support, customer-centric design, customer experience innovation, customer journey, regulatory adherence technology, business process outsourcing, growth strategies, insurance, data security, market responsiveness, cost efficiency, cloud-based solutions, cloud computing, ai-powered analytics, transaction volume handling, digital platform, technology solutions, loan servicing, multi-channel support, regulatory compliance, global delivery, workflow automation, business process management, banking, mortgage, transaction processing, security, data management, industry expertise, multi-country operations, operational efficiency, enterprise software, compliance management, adaptive operating models, customer loyalty enhancement, customer experience, automated workflows, digital customer journey, workflow reengineering, industry veteran leadership, business agility, process optimization, adaptive models, digital solutions, services, digital transformation, risk management, custom technology, analytics, consulting, operational resilience, workflow reengineering expertise, digital operational excellence, mortgage solutions, insurance services, banking solutions, digital services, ai technology, mortgage servicing, business intelligence, cloud solutions, fraud detection, customer retention, content management, title and settlement services, post closing, capital markets, employee benefits, insurance technology, multichannel support, lead generation, outsourcing solutions, analytics and reporting, customer-centric solutions, it infrastructure, document processing, streamlined operations, market adaptability, custom software development, workforce management, performance metrics, client acquisition, agile methodologies, system integration, finance, finance technology, information technology &amp; services, artificial intelligence, enterprises, computer software, computer &amp; network security, marketing &amp; advertising, sales, software development</v>
          </cell>
          <cell r="J1169" t="str">
            <v>Amazon CloudFront, Route 53, Outlook, Amazon AWS, Hubspot, Slack, AI, OneTrust Tech Risk &amp; Compliance, Figma, Adobe Creative Suite, Adobe Photoshop, Strato, Adobe InDesign, Adobe Premiere Pro, Encompass, SharePoint, ShareGate, Microsoft Power Apps, Microsoft Power Automate, .NET, Javascript, Oracle XML DB, SQL, C#, Microsoft Office, Microsoft PowerPoint, Microsoft Excel, HotLog, Rise, Genesys Cloud CX Platform, Five9, NICE inContact, RingCentral, Salesforce, ISO+â„¢, Acronis True Image, Fiserv Prologue, Visio, Excel4Apps</v>
          </cell>
          <cell r="O1169">
            <v>182500000</v>
          </cell>
          <cell r="Q1169" t="str">
            <v>Moder, also known as Moder Solutions LLC, is a financial services outsourcing and digital solutions provider founded in December 2020. As a subsidiary of Archwell Holdings, the company specializes in the mortgage, banking, and insurance sectors. Headquartered in Fort Lauderdale, Florida, Moder operates globally with offices in the US, India, the Philippines, and LATAM, employing over 5,000 professionals.
The company offers end-to-end and component-based outsourcing services, focusing on areas such as mortgage origination, servicing, and payroll management. Moder emphasizes digital transformation, process optimization, and enhanced customer experience through automation and AI-driven solutions. Their innovative mAI blueprint provides personalized recommendations for mid-sized lenders, enabling efficient automation. Moder's approach combines technology with a consultative method to address challenges in the financial landscape, supporting over 50 clients and managing more than 160 million transactions.</v>
          </cell>
          <cell r="R1169">
            <v>2020</v>
          </cell>
        </row>
        <row r="1170">
          <cell r="A1170" t="str">
            <v>Smarter Technologies</v>
          </cell>
          <cell r="B1170">
            <v>0</v>
          </cell>
          <cell r="C1170">
            <v>27000</v>
          </cell>
          <cell r="D1170" t="str">
            <v>information technology &amp; services</v>
          </cell>
          <cell r="E1170" t="str">
            <v>http://www.smarter-technologies.com</v>
          </cell>
          <cell r="F1170" t="str">
            <v>http://www.linkedin.com/company/smarter-technologies-llc</v>
          </cell>
          <cell r="G1170" t="str">
            <v>Newburgh</v>
          </cell>
          <cell r="H1170" t="str">
            <v>New York</v>
          </cell>
          <cell r="I1170" t="str">
            <v>ai, saas, healthcare technology, rcm, cdi, agentic ai, revenue cycle management, clinical documentation improvement, healthcare efficiency, b2b, technology, information &amp; internet, clinical ai, financial services, healthcare revenue integrity, virtual agents, eligibility verification, information technology, computer systems design and related services, ai-powered revenue opportunities, automated claim processing, healthcare ai platform, ai agent technology, human-in-the-loop ai, modular rcm services, healthcare, agentic ai platform, healthcare automation, workflow automation, denial management, ai revenue cycle management, clinical algorithms, clinical insights engine, healthcare payer systems, finance, computer software, information technology &amp; services, health care, health, wellness &amp; fitness, hospital &amp; health care</v>
          </cell>
          <cell r="J1170" t="str">
            <v>Cloudflare DNS, Gmail, Google Apps, Microsoft Office 365, Slack</v>
          </cell>
          <cell r="Q1170" t="str">
            <v>Smarter Technologies is a healthcare automation company that specializes in AI-powered revenue cycle management (RCM) solutions. Formed in May 2025 from the merger of Access Healthcare, SmarterDx, and Thoughtful.ai, it aims to streamline administrative workflows in healthcare. The company employs over 27,000 people across 24 global service centers and supports more than 200 clients, including over 60 hospitals and health systems.
The company offers a range of modular and scalable RCM solutions that cover the entire revenue cycle, from patient access to billing and collections. Key products include SmarterAccess, which utilizes agentic AI for workflow orchestration, SmarterDx, a clinical AI engine that enhances documentation and coding, and SmarterNotes, which generates compliant clinical documentation. Smarter Technologies focuses on reducing costs, improving accuracy, and enhancing financial performance in healthcare settings.</v>
          </cell>
          <cell r="R1170">
            <v>2025</v>
          </cell>
        </row>
        <row r="1171">
          <cell r="A1171" t="str">
            <v>Uber Eats</v>
          </cell>
          <cell r="B1171">
            <v>0</v>
          </cell>
          <cell r="C1171">
            <v>4100</v>
          </cell>
          <cell r="D1171" t="str">
            <v>food &amp; beverages</v>
          </cell>
          <cell r="E1171" t="str">
            <v>http://www.ubereats.com</v>
          </cell>
          <cell r="F1171" t="str">
            <v>http://www.linkedin.com/company/uber-eats-company</v>
          </cell>
          <cell r="G1171" t="str">
            <v>San Francisco</v>
          </cell>
          <cell r="H1171" t="str">
            <v>California</v>
          </cell>
          <cell r="I1171" t="str">
            <v>food &amp; beverage services, real-time delivery tracking, order fulfillment, delivery network, last-mile delivery, order notifications, partner integration, contactless delivery options, order automation, online shopping, digital ordering system, multi-restaurant partnerships, delivery personnel network, order management dashboard, restaurant management software, order management, local cuisines, contactless delivery, customer experience, customer insights, multi-channel ordering, food delivery services, order tracking, customer order tracking, delivery fleet, delivery route optimization, real-time tracking, delivery logistics, inventory management, order customization, local messengers and local delivery, restaurant onboarding, scheduled orders, delivery drivers, services, delivery management, order scheduling, business growth tools, restaurant partnerships, customer engagement, logistics and delivery, promotional offers, food delivery, mobile app, b2c, menu management, e-commerce, delivery app, online food ordering, retail, app-based ordering, order scheduling feature, food delivery platform, sales analytics, restaurant management tools, b2b, consumer products &amp; retail, transportation &amp; logistics, food &amp; beverages, consumer goods, consumers, consumer internet, internet, information technology &amp; services</v>
          </cell>
          <cell r="J1171" t="str">
            <v>NSOne, Mixpanel, Media Temple SSL, React Redux, Mapbox, Clover, Marketo, Slack, Remote</v>
          </cell>
          <cell r="O1171">
            <v>12100000000</v>
          </cell>
          <cell r="Q1171" t="str">
            <v>Uber Eats is an online food ordering and delivery platform owned by Uber Technologies Inc. Launched in 2014, it allows users to order meals from local restaurants for delivery to their doorsteps. Originally starting as UberFRESH in Santa Monica, California, it rebranded to Uber Eats in 2015 and has since expanded internationally, operating in over 11,000 cities across more than 45 countries.
The platform connects consumers, restaurants, and delivery partners, primarily Uber drivers, to create a seamless ordering experience. Users can browse menus, place orders, and track deliveries in real-time through the app or website. Uber Eats partners with approximately 800,000 restaurants globally, focusing on convenience and speed. The service has seen significant growth, generating about $12 billion in annual revenue by 2023 and holding a substantial share of the U.S. food delivery market.</v>
          </cell>
          <cell r="R1171">
            <v>2014</v>
          </cell>
        </row>
        <row r="1172">
          <cell r="A1172" t="str">
            <v>CARLS JR</v>
          </cell>
          <cell r="B1172">
            <v>0</v>
          </cell>
          <cell r="C1172">
            <v>3400</v>
          </cell>
          <cell r="E1172" t="str">
            <v>http://www.carlsjr.com</v>
          </cell>
          <cell r="F1172" t="str">
            <v>http://www.linkedin.com/company/carls-jr</v>
          </cell>
          <cell r="G1172" t="str">
            <v>Santa Ana</v>
          </cell>
          <cell r="H1172" t="str">
            <v>California</v>
          </cell>
          <cell r="I1172" t="str">
            <v>burger chain, international franchise, customer loyalty program, sustainable ingredients, food innovation, fast food rewards, fast food restaurant, industry-first menu items, fast food, brand loyalty, rewards program, cbd-infused burger, menu builder, b2c, customer service, mobile app, food quality, franchising, menu innovation, digital ordering system, restaurants and other eating places, digital ordering, plant-based burger, menu customization, charbroiled burgers, quick-service restaurant, food franchise, plant-based food, charbroiled beef, fast food restaurants, food truck, burger menu, breakfast menu, international restaurant chain, breakfast burgers, digital coupons, limited-time offers, food and beverage retail, food delivery, specialty burgers, beverages, e-commerce, distribution, consumer products &amp; retail, franchises, food &amp; beverage retail, food &amp; beverages, consumer goods, consumers, consumer internet, internet, information technology &amp; services</v>
          </cell>
          <cell r="J1172" t="str">
            <v>Cloudflare DNS, Microsoft Office 365, CloudFlare Hosting, The Trade Desk, Slack, Facebook Widget, Facebook Login (Connect), Yahoo Analytics, GrubHub, Google AdWords Conversion, Google Maps, Google Tag Manager, Mobile Friendly, Facebook Custom Audiences, Yahoo Ad Manager Plus, Google Places, DoubleClick, DoubleClick Floodlight, Google Play, Amazon Associates, Cloudinary, Google Font API, greyscale - grey, Google Dynamic Remarketing, Bootstrap Framework, UltiPro, DoubleClick Conversion</v>
          </cell>
          <cell r="O1172">
            <v>1300000000</v>
          </cell>
          <cell r="Q1172" t="str">
            <v>Carl's Jr. is an American fast-food restaurant chain that began in 1941 with a hot dog cart in Los Angeles, founded by Carl and Margaret Karcher. The brand has grown significantly, now boasting over 1,000 locations across the U.S. and operating in 28 countries. Known for its charbroiled burgers, Carl's Jr. has a menu that includes hamburgers, hot dogs, fries, and malts, with a focus on quick service.
The chain has a rich history of innovation, being the first national fast-food chain to offer turkey burgers and all-natural grass-fed burgers. It operates as a subsidiary of CKE Restaurant Holdings, Inc., and has expanded through franchising since the 1980s. Carl's Jr. emphasizes convenience with drive-thru, take-out, and limited dine-in services, making it a popular choice for customers seeking quick and flavorful meals.</v>
          </cell>
          <cell r="R1172">
            <v>1941</v>
          </cell>
        </row>
        <row r="1173">
          <cell r="A1173" t="str">
            <v>Home Instead</v>
          </cell>
          <cell r="B1173">
            <v>0</v>
          </cell>
          <cell r="C1173">
            <v>26000</v>
          </cell>
          <cell r="D1173" t="str">
            <v>individual &amp; family services</v>
          </cell>
          <cell r="E1173" t="str">
            <v>http://www.homeinstead.com</v>
          </cell>
          <cell r="F1173" t="str">
            <v>http://www.linkedin.com/company/homeinsteadinc</v>
          </cell>
          <cell r="G1173" t="str">
            <v>Omaha</v>
          </cell>
          <cell r="H1173" t="str">
            <v>Nebraska</v>
          </cell>
          <cell r="I1173" t="str">
            <v>athome senior care, nonmedical home care, professional caregiving, respite care, senior companionship services, eldercare, home care franchise, healthcare services, senior care, elderly assistance, caregiver background checks, caregiver services, other residential care facilities, senior living, care coordination, end-of-life care, alzheimerâ€™s support, services, companionship services, nutrition support for seniors, franchise model, caregiver training, b2c, dementia support, caregiver retention, senior care services, household assistance, community engagement for seniors, client-family communication, remote monitoring technology, medication reminders, caregiver matching, home care services, care management, specialized dementia care, client care plans, home care, personal care, technology in home care, caregiver recruitment, caregiver certification, home safety assessments, non-medical care, senior wellness programs, personalized care, aging in place, caregiver scheduling software, home health services, fall prevention, elderly support, client satisfaction, in-home care, assistance services, caregiver jobs, mobility assistance, daily living activities, memory care, meal preparation, transportation services, hospice support, housekeeping services, companion care, long-term care, transitioning home, health care evaluations, social isolation solutions, geriatric care, holistic health services, familial support, care professional training, franchise opportunities, senior companionship, family caregiver resources, non-medical home care, senior safety, home care funding, senior nutrition, home health technology, caregiver advocacy, patient privacy, community giving, caregiver support, care experience, family dynamics, mental health support, healthcare collaboration, emergency response for seniors, telehealth services, discharge planning for seniors, end-of-life care options, care service flexibility, healthcare, health care, health, wellness &amp; fitness, hospital &amp; health care, long term care</v>
          </cell>
          <cell r="J1173" t="str">
            <v>Constant Contact, Outlook, MailChimp SPF, Taboola Newsroom, Microsoft Application Insights, OneTrust, The Trade Desk, Salesforce Live Agent, Slack, Salesforce, Gravity Forms, reCAPTCHA, Google Font API, Bing Ads, YouTube, Google Maps (Non Paid Users), Google Tag Manager, Google Maps, DoubleClick, Hubspot, WordPress.org, Mobile Friendly, CallRail, AI, Teladoc Health, ClearCare, Tapcheck, Microsoft Excel, Google AdWords Conversion, Microsoft Office, ApplicantStack, GAS, Microsoft PowerPoint, Zoomdata, ARES, WellSky Home Health, ADP Applicant Tracking System, Eaglestats, Payactiv, Paradox, Taleo Applicant Tracking Systems (ATS), ServiceNow Configuration Management Database, Ning, Salesforce CRM Analytics, BASE, ICP, Microsoft Word, WellSky, empow, Google Ads, NTENT, ADP Workforce Now, QuickBooks, Harmony Email &amp; Collaboration, Sage, LEAP, Excel4Apps, Skype, Olivia AI, Olo</v>
          </cell>
          <cell r="L1173" t="str">
            <v>Merger / Acquisition</v>
          </cell>
          <cell r="M1173">
            <v>0</v>
          </cell>
          <cell r="N1173">
            <v>44409</v>
          </cell>
          <cell r="O1173">
            <v>3100000000</v>
          </cell>
          <cell r="Q1173" t="str">
            <v>Home Instead is a global network of franchise businesses that specializes in non-medical in-home care and companionship services for seniors. Founded in 1994 by Paul and Lori Hogan in Omaha, Nebraska, the company was created to help seniors age safely at home. It began franchising in 1995 and has since grown to become the world's largest senior care franchise, with over 1,200 independently owned offices across six countries.
The company focuses on providing compassionate, personalized care to help aging adults maintain their independence. Services include companionship, personal care, and support for daily needs, allowing seniors to remain in their homes rather than moving to facilities. Home Instead emphasizes local, community-based care, integrating technology to enhance caregiver-client relationships. With a commitment to serving seniors and their families, Home Instead supports over 100,000 older individuals worldwide.</v>
          </cell>
          <cell r="R1173">
            <v>1994</v>
          </cell>
        </row>
        <row r="1174">
          <cell r="A1174" t="str">
            <v>Anthology Inc</v>
          </cell>
          <cell r="B1174">
            <v>0</v>
          </cell>
          <cell r="C1174">
            <v>4500</v>
          </cell>
          <cell r="D1174" t="str">
            <v>e-learning</v>
          </cell>
          <cell r="F1174" t="str">
            <v>http://www.linkedin.com/company/anthologyinc</v>
          </cell>
          <cell r="G1174" t="str">
            <v>Boca Raton</v>
          </cell>
          <cell r="H1174" t="str">
            <v>Florida</v>
          </cell>
          <cell r="I1174" t="str">
            <v>educational technology solutions, blackboard lms, anthology reach, anthology student, e-learning providers, internet, information technology &amp; services, computer software, education, education management</v>
          </cell>
          <cell r="J1174" t="str">
            <v>Route 53, Sendgrid, Outlook, ServiceNow, Pardot, Amazon AWS, Microsoft Azure Hosting, Microsoft Dynamics 365 Marketing, Microsoft Azure Monitor, WP Engine, OneTrust, Appcues, GitHub Hosting, Eloqua, Salesforce Live Agent, Slack, Salesforce, Hubspot, Typekit, Varnish, Mobile Friendly, Google Font API, New Relic, Blackboard LMS, DoubleClick, DoubleClick Conversion, Vimeo, Bootstrap Framework, Google Tag Manager, Google Dynamic Remarketing, Linkedin Marketing Solutions, Visual Website Optimizer, Google Analytics, AT Internet, YouTube, AI, Microsoft 365, AWS Trusted Advisor, AWS SDK for JavaScript, Blackboard, React, Javascript, HTML Pro, CSS, Scala, Git, AngularJS, PostgreSQL</v>
          </cell>
          <cell r="L1174" t="str">
            <v>Merger / Acquisition</v>
          </cell>
          <cell r="M1174">
            <v>0</v>
          </cell>
          <cell r="N1174">
            <v>43862</v>
          </cell>
          <cell r="O1174">
            <v>750000000</v>
          </cell>
          <cell r="Q1174" t="str">
            <v>Anthology Inc. is a leading American educational technology (EdTech) company based in Boca Raton, Florida. Formed in late 2021 through the merger of Blackboard Inc. and Anthology, the company aims to empower learners, educators, and institutions with innovative solutions. Its guiding principle, "Power of Together," shapes its product development and customer partnerships.
Anthology offers a complete SaaS solution suite in the EdTech market, featuring three core platforms: Blackboard Learn, a learning management system with AI capabilities; Anthology Student, a student information system that enhances operational efficiency; and Anthology Reach, a customer relationship management tool for institutional growth. The company also provides managed hosting, consulting, and training services to support educational institutions. With a customer base of over 2,000 colleges and universities across more than 30 countries, Anthology emphasizes AI-powered solutions and strategic data insights to differentiate its offerings.</v>
          </cell>
          <cell r="R1174">
            <v>2020</v>
          </cell>
        </row>
        <row r="1175">
          <cell r="A1175" t="str">
            <v>Web.com</v>
          </cell>
          <cell r="B1175">
            <v>0</v>
          </cell>
          <cell r="C1175">
            <v>4500</v>
          </cell>
          <cell r="D1175" t="str">
            <v>information technology &amp; services</v>
          </cell>
          <cell r="E1175" t="str">
            <v>http://www.networksolutions.com</v>
          </cell>
          <cell r="F1175" t="str">
            <v>http://www.linkedin.com/company/website-pros</v>
          </cell>
          <cell r="G1175" t="str">
            <v>Jacksonville</v>
          </cell>
          <cell r="H1175" t="str">
            <v>Florida</v>
          </cell>
          <cell r="I1175" t="str">
            <v>local sales leads, domain name registration services, search engine optimization, logo design, website builder, search engine marketing, call center services, website design, ecommerce website design, shopping cart software, facebook business pages, software development, website security services for smbs, digital presence enhancement, digital experience, website performance optimization, website traffic, scalable website solutions, customer support, ppc management, website management tools, scalable digital solutions, website management platform, website creation tools, website security tools, website security solutions, ai-powered tools, website security monitoring, website optimization, website automation, business growth, website security and performance, website security automation tools, seo, digital marketing solutions, web hosting services, website security analytics, network solutions, ai-driven seo tools, cloud hosting, website maintenance, website management automation, consolidation, small business digital tools, digital transformation, website hosting services, security and safety, security solutions for smbs, ai website creation, website performance, pay-per-click management, website design automation, scalable solutions, website analytics, website security platform, computer systems design and related services, digital marketing, small to medium-sized businesses, website security features, website security protocols, online business support, online presence, domain registration, web hosting, website security and compliance, website security, cloud-based hosting, customer base, website security automation, small business solutions, small business online growth, entrepreneur support, ai-powered website builder, customer support 24/7, web infrastructure, merger, online infrastructure, website management, ai-powered website management, digital marketing for entrepreneurs, website security for smbs, ai website builder, security solutions, web services, information technology and services, digital marketing services, ai website customization, digital branding, digital marketing automation, online branding solutions, website customization, website tools, ai technology, website templates, website development, newfold digital, website security and safety, online business growth, b2b, information technology &amp; services, search marketing, marketing, marketing &amp; advertising, sem, web design, cloud computing, enterprise software, enterprises, computer software, web development, event planning &amp; services, graphic design, pets, professional services</v>
          </cell>
          <cell r="J1175" t="str">
            <v>Salesforce, Cloudflare DNS, Outlook, Microsoft Office 365, CloudFlare Hosting, OneTrust, React Redux, Omniture (Adobe), Bluekai, Open AdStream (Appnexus), AudioEye, ExactTarget, Salesforce Live Agent, Adobe Marketing Cloud</v>
          </cell>
          <cell r="O1175">
            <v>247900000</v>
          </cell>
          <cell r="P1175">
            <v>4</v>
          </cell>
          <cell r="Q1175" t="str">
            <v>Network Solutions is a leading provider of online services, established in 1979 as the world's first domain registrar. With over 40 years of experience, the company serves more than a million customers, including Fortune 500 companies and small businesses. It offers a comprehensive suite of tools for domain registration, website building, hosting, and digital marketing.
The company provides a range of services, including AI-powered domain search, premium hosting options, and professional email solutions. Their website building tools feature responsive design and e-commerce capabilities. Network Solutions also offers digital marketing services, such as custom web design, SEO strategies, and PPC campaigns. With a focus on security and scalability, they support businesses at every growth stage, ensuring reliable and tailored solutions.</v>
          </cell>
          <cell r="R1175">
            <v>1999</v>
          </cell>
        </row>
        <row r="1176">
          <cell r="A1176" t="str">
            <v>State of Idaho</v>
          </cell>
          <cell r="B1176">
            <v>0</v>
          </cell>
          <cell r="C1176">
            <v>35000</v>
          </cell>
          <cell r="D1176" t="str">
            <v>human resources</v>
          </cell>
          <cell r="E1176" t="str">
            <v>http://dhr.idaho.gov</v>
          </cell>
          <cell r="F1176" t="str">
            <v>http://www.linkedin.com/company/stateofidahoemployment</v>
          </cell>
          <cell r="G1176" t="str">
            <v>Boise</v>
          </cell>
          <cell r="H1176" t="str">
            <v>Idaho</v>
          </cell>
          <cell r="I1176" t="str">
            <v>human resources services</v>
          </cell>
          <cell r="J1176" t="str">
            <v>Mimecast, Outlook, Microsoft Office 365, MailJet, Zendesk, Emma, Amazon SES, ElasticEmail, ServiceNow, Shutterstock, Webex, Eventbrite, DotNetNuke, Google AdSense, Cedexis Radar, Adobe Connect, Facebook Widget, AthenaHealth, Microsoft-IIS, Google translate widget, Bootstrap Framework, DataXu, ASP.NET, MouseFlow, Google translate API, Vimeo, DoubleClick, reCAPTCHA, YouTube, iTunes, Facebook Login (Connect), Simpli.fi, Multilingual, Google Analytics, Adobe Media Optimizer, Woo Commerce, OpenSSL, Google Tag Manager, Nginx, Typekit, Google Maps, Canvas by Instructure, Google Font API, Facebook Custom Audiences, Constant Contact, Apache, Google Maps (Non Paid Users), Google Play, Google AdWords Conversion, Amadesa, Gravity Forms, The Trade Desk, Google Places, MailChimp, Ubuntu, Mobile Friendly, Hotjar, StatCounter, New Relic, WordPress.org, Remote</v>
          </cell>
          <cell r="O1176">
            <v>5700000000</v>
          </cell>
          <cell r="Q1176" t="str">
            <v>The State of Idaho is the official government of Idaho, established under its 1889 constitution. It provides public administration, lawmaking, enforcement, and judicial services to residents through three branches: executive, legislative, and judicial. Idaho became the 43rd U.S. state on July 3, 1890, and has a government structure that emphasizes checks and balances.
The executive branch is led by the governor and includes six other elected officials. It oversees various departments, including the Idaho State Police and the Department of Transportation. The legislative branch consists of a bicameral legislature with a Senate and House of Representatives, responsible for enacting laws and managing state finances. The judicial branch administers justice through the Supreme Court, Court of Appeals, and district courts.
Idaho's government delivers essential public services such as law enforcement, education oversight, transportation, and professional licensing. Local governments, including counties and cities, manage local affairs under state authority, ensuring that services reach residents, businesses, and public institutions throughout the state.</v>
          </cell>
          <cell r="R1176">
            <v>1805</v>
          </cell>
        </row>
        <row r="1177">
          <cell r="A1177" t="str">
            <v>enGen</v>
          </cell>
          <cell r="B1177">
            <v>0</v>
          </cell>
          <cell r="C1177">
            <v>11000</v>
          </cell>
          <cell r="D1177" t="str">
            <v>information technology &amp; services</v>
          </cell>
          <cell r="E1177" t="str">
            <v>http://www.goengen.com</v>
          </cell>
          <cell r="F1177" t="str">
            <v>http://www.linkedin.com/company/engenhealthtech</v>
          </cell>
          <cell r="G1177" t="str">
            <v>Pittsburgh</v>
          </cell>
          <cell r="H1177" t="str">
            <v>Pennsylvania</v>
          </cell>
          <cell r="I1177" t="str">
            <v>it services &amp; it consulting, healthcare claims processing, ai-driven health outcomes, healthcare cost reduction, healthcare security, it infrastructure, regulatory compliance, member profiles, scalability, healthcare operational analytics, healthtech, healthcare digital transformation, healthcare member management, clinical decision support, digital transformation, claims processing automation, healthcare compliance, healthcare automation, healthcare data security, care management platform, services, healthcare system modernization, whole-person care, digital health, healthcare digital health, health care services, healthcare communication services, claims automation, cloud platform, research and development in the physical, engineering, and life sciences, auto authorization hub, operational efficiency, healthcare communication, healthcare interoperability, healthcare regulatory compliance, healthcare claims automation, edtech, digital health solutions, system integration, healthcare system integration, customer engagement, healthcare provider tools, healthcare member profiles, healthcare scalability solutions, interoperability solutions, care management, ai health solutions, ai-powered claims review, digital health communications, health plan solutions, healthcare data interoperability, healthcare analytics, regulatory tools, provider network management, healthcare process optimization, member engagement, automated workflows, consulting, healthcare automation tools, member engagement tools, ai-driven healthtech, health insurance, healthcare platform, ai healthtech, healthcare it infrastructure, healthcare data integration, automation tools, business intelligence, healthcare provider engagement, healthcare cost savings, predictive care management, healthcare compliance tools, b2b, cloud health platform, healthcare process automation, predictive analytics, provider tools, healthcare analytics dashboard, healthcare operational efficiency, healthcare data analytics, healthcare cost management, healthcare technology, cost reduction, analytics dashboard, data security, workflow optimization, claims processing, healthcare workflow, cloud-based health platform, healthcare scalability, provider engagement, interoperability, payer-provider integration, healthcare workflow automation, provider-patient communication, communication services, patient care, workflow automation, healthcare, information technology &amp; services, health, wellness &amp; fitness, e-learning, internet, computer software, education, education management, analytics, enterprise software, enterprises, computer &amp; network security, health care, hospital &amp; health care</v>
          </cell>
          <cell r="J1177" t="str">
            <v>Outlook, Microsoft Office 365, Slack, reCAPTCHA, Mobile Friendly, Ruxit, Google Font API, Bootstrap Framework, AI, Sigma, Remote, Microsoft Excel, ACL, SharePoint, Microsoft Azure Monitor, Google Cloud Platform, Amazon Web Services (AWS), Google Cloud BigQuery, Azure Data Explorer, Cribl, Apache Kafka, Azure Event Hubs, PowerBI Tiles, Tableau, SQL, Python, Javascript, Apex, AWS SDK for JavaScript, BASE, Bash, Check Point CloudGuard CNAPP, Dell ECS Enterprise Object Storage, Gem, J2EE, .NET, Oracle Analytics Cloud, Oracle Cloud Infrastructure, Oracle Data Integrator, Oracle Database, Oracle Identity Cloud Service, Oracle Integration Cloud, Oracle Visual Builder Cloud Service, Oracle WebLogic, Security, Google, PostgreSQL, Databricks, PySpark, Microsoft SQL Server Reporting Services, UPS, SAP Replication Server, Google Cloud Monitoring, Google Cloud Logging, SolarWinds, IBM z/OS Operating System, Unix, Azure Linux Virtual Machines, Microsoft Windows Server 2012, Epic, ServiceNow, Sectra PACS, ClearSaleing (eBay Enterprise), Semrush, Yardi Commercial Suite, C#, DotNetNuke, Azure Analysis Services, Azure Key Vault, Adform DMP, Informatica PowerCenter, Workday, Jira, ConvertCart, Salesforce, Microsoft Azure, Apache Spark, Apache Flink, Apache Airflow, REST, Apache Iceberg, dbt, Starburst, Airflow, Epic Prelude, IBM SMP/E, Cisco Nexus Switches, IBM JES2, Rise, Epic Beaker, Microsoft Fabric, Pega Robotic Process Automation</v>
          </cell>
          <cell r="O1177">
            <v>1200000000</v>
          </cell>
          <cell r="Q1177" t="str">
            <v>enGen is a healthcare technology company that focuses on enhancing operations for health plans and their provider partners. Founded in 2014 and based in Pittsburgh, Pennsylvania, enGen is a subsidiary of Highmark Health. The company employs over 6,000 people and serves health plans that cover more than 11 million members across the United States.
enGen's mission is to connect payers, providers, and patients through its unique TechOps approach, which integrates technology and operations. The company offers a range of integrated solutions for health plan operations, including Predictalâ„¢, a configurable care management platform that supports various management functions and improves member engagement. Additional offerings include sales, marketing, claims management systems, billing systems, and API-based services, all designed to streamline processes and enhance efficiency. With a focus on AI-powered automation, enGen aims to reduce administrative burdens and improve the overall performance of health plans.</v>
          </cell>
          <cell r="R1177">
            <v>2014</v>
          </cell>
        </row>
        <row r="1178">
          <cell r="A1178" t="str">
            <v>Fuyao Glass Corporation of America</v>
          </cell>
          <cell r="B1178">
            <v>0</v>
          </cell>
          <cell r="C1178">
            <v>4300</v>
          </cell>
          <cell r="D1178" t="str">
            <v>glass, ceramics &amp; concrete</v>
          </cell>
          <cell r="E1178" t="str">
            <v>http://www.fuyaousa.com</v>
          </cell>
          <cell r="F1178" t="str">
            <v>http://www.linkedin.com/company/fuyao-glass-corporation-of-america</v>
          </cell>
          <cell r="G1178" t="str">
            <v>Moraine</v>
          </cell>
          <cell r="H1178" t="str">
            <v>Ohio</v>
          </cell>
          <cell r="I1178" t="str">
            <v>glass product manufacturing, auto glass, oem glass, aftermarket glass, glass manufacturing, automotive glass, replacement glass, quality control, manufacturing processes, glass technology, innovation, safety features, comfort features, environmentally friendly glass, hydrophobic glass, soundproof glass, electrochromic glass, solar glass, panoramic sunroof, heated glass, coated glass, design research, product development, automotive industry suppliers, expansion, job creation, patents, fast shipping, product features, automobile manufacturers, auto glass solutions, supply chain, customer service, dual use glass, automotive engineering, energy saving, order fulfillment, factory capacity, glass systems, low carbon, vehicle integration, automotive glass solutions, glass products, competitive pricing, glass coatings, technology upgrades, auto industry, quality assurance, manufacturing hubs, b2b, e-commerce, glass, ceramics &amp; concrete, building materials, consumer internet, consumers, internet, information technology &amp; services</v>
          </cell>
          <cell r="J1178" t="str">
            <v>Cloudflare DNS, Typekit, Mobile Friendly, WordPress.org, Google Tag Manager, Android, Remote, Complex Media Network, AC500 PLC, Siemens PROFIBUS, LogIC, AVEVA InTouch HMI, Cascade CMS, Tor, SAP, Oracle Analytics Cloud, QuickBooks, MySQL, Power BI Documenter, Excel4Apps, SQL, Compressor, Air, Workday, Microsoft Excel, Microsoft Office, Epic, Google AdWords Conversion, OpenProject, CATIA, AutoCAD, Microsoft PowerPoint, ADP, 24-7 Media, Wider Planet, Homestead, Gem, Sigma</v>
          </cell>
          <cell r="O1178">
            <v>126650000</v>
          </cell>
          <cell r="Q1178" t="str">
            <v>Fuyao Glass Corporation of America, a subsidiary of Fuyao Glass Industry Group Co., Ltd., is a prominent manufacturer and distributor of automotive glass in the U.S. Established in 2014, the company operates its flagship facility in Moraine, Ohio, which is the largest automotive glass production site globally. This facility, along with additional plants in Illinois, South Carolina, and Michigan, employs over 2,000 workers and represents a significant investment in the U.S. automotive sector.
Fuyao Glass America specializes in producing high-quality automotive safety glass for both original equipment manufacturers (OEMs) and the aftermarket replacement glass (ARG) markets. The company produces around 4 million OEM and 4 million ARG car sets and windshields annually, ensuring that its products meet international quality standards. Fuyao's extensive partnerships with major global automakers, including General Motors, Ford, and Tesla, reflect its commitment to delivering reliable and efficient automotive glass solutions.</v>
          </cell>
          <cell r="R1178">
            <v>2014</v>
          </cell>
        </row>
        <row r="1179">
          <cell r="A1179" t="str">
            <v>The Weber Shandwick Collective</v>
          </cell>
          <cell r="B1179">
            <v>0</v>
          </cell>
          <cell r="C1179">
            <v>4400</v>
          </cell>
          <cell r="D1179" t="str">
            <v>public relations &amp; communications</v>
          </cell>
          <cell r="E1179" t="str">
            <v>http://www.thewebershandwickcollective.com</v>
          </cell>
          <cell r="F1179" t="str">
            <v>http://www.linkedin.com/company/the-weber-shandwick-collective</v>
          </cell>
          <cell r="G1179" t="str">
            <v>New York</v>
          </cell>
          <cell r="H1179" t="str">
            <v>New York</v>
          </cell>
          <cell r="I1179" t="str">
            <v>public relations &amp; communications services, strategic communications, public relations, marketing solutions, consulting services, crisis management, corporate branding, executive advisory, social impact, sustainability, digital transformation, organizational change, cultural insights, data-driven strategies, earned media, brand positioning, c-suite counsel, diversity and inclusion, stakeholder engagement, business transformation, market research, creative content, public affairs, technology integration, consumer values, corporate reputation, integrated solutions, advocacy, innovation, global network, complex challenges, cultural resonance, government, generative ai, industry's most forward thinkers, reputation management, worldwide reach, public sector and non-profit, sector-specific solutions, sector expertise, industry experts, energy and utilities, technology, advisory network, retail and consumer goods, media and entertainment, energy, local expertise, complexity navigation, transportation, services, global communications, food and beverage, industry sectors, public relations and communications, advanced analytics, ai technology, transportation and logistics, proprietary ai, b2b, financial services, business growth, manufacturing, marketing strategy, analytics, lifestyle, education, retail, management consulting, narrative shaping, consulting, corporate advisory, digital marketing, public relations agencies, non-profit, consumer products &amp; retail, transportation &amp; logistics, energy &amp; utilities, environmental services, renewables &amp; environment, food &amp; beverages, consumer goods, consumers, public relations &amp; communications, mechanical or industrial engineering, marketing &amp; advertising, information technology &amp; services, nonprofit organization management</v>
          </cell>
          <cell r="Q1179" t="str">
            <v>The Weber Shandwick Collective (TWSC) is a prominent global communications and advisory network, anchored by Weber Shandwick, a public relations and marketing communications firm based in New York City. TWSC is part of the Interpublic Group (IPG) and operates under the IPG DXTRA division, with offices in over 60 cities across six continents.
TWSC provides a range of integrated services, including corporate and public affairs advisory, influencer marketing, and strategic communications. Their offerings encompass research and analytics, creative design, public relations, and marketing strategies. The network is recognized for its innovative use of generative AI in marketing communications and has received numerous accolades, including being the most awarded PR agency at the 2023 and 2024 Cannes Lions International Festival of Creativity.</v>
          </cell>
          <cell r="R1179">
            <v>2001</v>
          </cell>
        </row>
        <row r="1180">
          <cell r="A1180" t="str">
            <v>Reliance Jio</v>
          </cell>
          <cell r="B1180">
            <v>0</v>
          </cell>
          <cell r="C1180">
            <v>6700</v>
          </cell>
          <cell r="D1180" t="str">
            <v>information technology &amp; services</v>
          </cell>
          <cell r="E1180" t="str">
            <v>http://www.ramjaju.in</v>
          </cell>
          <cell r="F1180" t="str">
            <v>http://www.linkedin.com/company/reliance-jio1</v>
          </cell>
          <cell r="I1180" t="str">
            <v>mobile computing software products, mobile devices market, telecom spectrum management, high-speed connectivity, digital ecosystem services, digital services for underserved, telecom innovation, mobile broadband data, digital infrastructure investment, digital platform innovation, digital access rural areas, digital transformation, telecommunications operator, digital platform ecosystem, digital services, business solutions, digital innovation, digital ecosystem growth, indiaâ€™s mobile data, digital infrastructure, digital services expansion, digital connectivity, fiber broadband, indiaâ€™s digital economy, digital platforms, affordable 4g, digital business solutions, indiaâ€™s digital landscape, digital platform india, iot, digital transformation india, spectrum portfolio, 5g technology, digital society, digital ecosystem, government, digital society india, digital services india, digital services platform, digital platform, telecommunications, high-speed internet, digital market, fiber optic technology, indiaâ€™s digital revolution, market leader, digital access, digital platform development, technology innovation, mobile connectivity, disruptive telecom model, mobile subscribers, subscribers, innovation, network coverage, cloud services, 5g, financial services, enterprise solutions, digital services ecosystem, b2b, information technology, indiaâ€™s telecom growth, digital ecosystem india, india, indiaâ€™s internet penetration, telecom, digital services provider, digital transformation strategy, mobile devices, b2c, telecom operator, india telecom market, services, indigenous technology, digital ecosystem platform, d2c, rural digital access, digital investment, mobile network, customer experience, digital payments, affordable internet india, india market, digital ecosystem development, rural connectivity, digital solutions, jiofiber, telecom infrastructure india, affordable data, emerging technologies, digital platforms ecosystem, retail, digital apps, finance, information technology &amp; services, cloud computing, enterprise software, enterprises, computer software, internet</v>
          </cell>
          <cell r="J1180" t="str">
            <v>Salesforce CRM Analytics, Docker, Kubernetes, Google Kubernetes Engine (GKE), IBM Storage Suite for IBM Cloud Paks, Red Hat OpenShift, Ansible, Jenkins, Azure Devops, Microsoft Azure Monitor, IBM ILOG CPLEX Optimization Studio, OpenStack, Azure Linux Virtual Machines, CentOS, Ubuntu, Prometheus, Grafana, ELK Stack, HELM, Amazon Elastic Container Registry (ECR), Tor, containerd</v>
          </cell>
          <cell r="O1180">
            <v>15009000000</v>
          </cell>
          <cell r="Q1180" t="str">
            <v>Reliance Jio is a leading telecommunications company in India and a subsidiary of Reliance Industries Limited. Founded in 2007 and launched in 2016, Jio has rapidly grown to become the largest mobile network operator in the country, boasting over 426 million subscribers. The company aims to support a "Digital India" initiative by providing affordable, high-speed internet access to both urban and rural areas.
Jio offers a wide range of digital services, including 4G LTE and 5G mobile connectivity, high-speed broadband through JioFiber, and various digital platforms and applications. The company also provides enterprise solutions, digital financial services, and is actively developing future technologies like 6G. With a robust LTE network and nationwide 5G coverage, Jio serves individual consumers, residential broadband users, and a significant number of small and medium enterprises, contributing to its impressive revenue of 17.6 billion USD.</v>
          </cell>
        </row>
        <row r="1181">
          <cell r="A1181" t="str">
            <v>State Compensation Insurance Fund</v>
          </cell>
          <cell r="B1181">
            <v>0</v>
          </cell>
          <cell r="C1181">
            <v>4500</v>
          </cell>
          <cell r="D1181" t="str">
            <v>insurance</v>
          </cell>
          <cell r="E1181" t="str">
            <v>http://www.statefundca.com</v>
          </cell>
          <cell r="F1181" t="str">
            <v>http://www.linkedin.com/company/state-compensation-insurance-fund</v>
          </cell>
          <cell r="G1181" t="str">
            <v>Sacramento</v>
          </cell>
          <cell r="H1181" t="str">
            <v>California</v>
          </cell>
          <cell r="I1181" t="str">
            <v>largest workers39 compensation insurance provider in ca, largest workers compensation insurance provider in ca, nearly 100 years of service for ca employers, opendoor policy, safety &amp; health services, claims system authorization, claims portal system, claim benefits, california workers' comp, not-for-profit, claim tracking system, claims adjustment system support, claim authorization system support, claim portal support, employee benefits, claim benefits system support, claims system, claims system settlement, safety grants, loss control, safety equipment grants, claim documentation system support, claim settlement, claim support system, claim review process, claim authorization, safety grants california, not-for-profit organization, customer service, public enterprise, claim processing system support, claims automation, claims system review, claim services, california employers, claim settlement system, injured worker recovery, claim documentation system, claims system investigation, medical cost management, claims management system support, claim authorization system, claims handling, public enterprise fund, claim online, claims review system support, claims system adjustment, claims system benefits, workers' compensation insurance, claims evaluation system support, claims system dispute, claim documentation, government, claims resolution system support, claim adjustment, claim process system, claims benefits system support, claims system processing, claim adjustment system support, claim investigation system support, claims online, claims reporting system support, claim resolution system support, claim review process system, claims system management, claims management, claim portal, safety seminars, claims technology, claims system process, claim management system support, claims portal support, policyholders, claim automation, claim reporting, claims system resolution, safety resources, insurance, claims tracking system support, claim process system support, loss control services, risk management, claims dispute system support, claims platform, claim reporting system support, claims system reporting, claim technology, claim dispute system support, b2b, claim review system, claims system support, claims system evaluation, claim management, california businesses, claim evaluation system support, claim resolution system, claim review, claims process system support, injured worker support, claim filing, claim evaluation system, claim management system, claim processing system, claim investigation, claim support, claim benefits system, fraud prevention, state-funded insurance, claims administration, claims documentation system support, claims settlement system support, claims system platform, claims system portal, claims authorization system support, claims investigation system support, claim platform, services, claims portal, claim reporting system, claims management software, claim review system support, claim settlement system support, claim dispute system, claim adjustment system, claims automation technology, direct insurance (except life, health, and medical) carriers, workplace injury prevention, claim dispute, claim system support, public insurer, claims system tracking, claim process, claim investigation system, public workers' comp insurer, claim system, workplace safety, claim resolution, claims processing system support, safety programs, claim tracking system support, claims system online, claim evaluation, claims processing, claim services system, claims system documentation, workers' compensation, claim tracking, claims system support services, claims system automation, workers compensation, policyholders resources, medical provider network, premium audit, payroll reporting, file a claim, injured worker resources, return to work, claims services, not-for-profit insurance, biomedical services, claim adjusters, safety resources online, work comp basics, safety training modules, paperless services, audit preparation, policy management, insurer accountability, employee injury support, financial strength, broker resources, market stability, claims dispute resolution, safety compliance, iipp builder, physical therapy services, occupational health, medical treatment authorization, expert consulting, safety culture, dividends for clients, health and safety initiatives, on-demand seminars, general liability insurance, claims process education, loss prevention services, multimedia safety training, occupational injury treatment, insured workers recovery, insurance policy renewals, workplace ergonomics, breach disclosure policy, healthcare, finance, non-profit, health care, health, wellness &amp; fitness, hospital &amp; health care, financial services, nonprofit organization management</v>
          </cell>
          <cell r="J1181" t="str">
            <v>CloudFlare Hosting, Outlook, Microsoft Office 365, Slack, Mobile Friendly, Google Tag Manager, Wistia, Remote, Azure Linux Virtual Machines, IBM Mainframe, Microsoft 365, Microsoft Active Directory Federation Services, Microsoft Azure Monitor, Microsoft Windows Server 2012, NetApp, Nutanix, Oracle Virtualization, Tor, VMware, Telligent, CONTROL, Amazon Linux 2, Secured MVC Forum on Windows 2012 R2, Microsoft-IIS, Apache, Aspen Flare System Analyzer, .NET, Planview LeanKit, Microsoft Excel, Visio, Google AdWords Conversion, NextGen Connect Integration Engine, Delivra, Google Analytics, Looker, DotNetNuke, Oracle Analytics Cloud, Oracle Reports, ACL, PL/SQL, SAP Enhancement Packages (EHPs), Azure Functions, Google Font API, Oracle Forms, Microsoft Office, SQL, Hbase, Cassandra, Cloudera, Apache Solr, Apache Sqoop, Hive, Amazon Elastic MapReduce (EMR), Apache Impala, Spark, Spark SQL, Spring, Postman, SOAPUI, Jira, AWS SDK for JavaScript, Optimizely, AWS Trusted Advisor, COBOL, GitHub, GoToAssist (FASTchat), IBM WebSphere Message Broker, Informatica, Jenkins, Microsoft SQL Server Reporting Services, PowerBI Tiles, Red Hat OpenShift, Salesforce, SAP, ServiceNow, Tableau, Ning</v>
          </cell>
          <cell r="O1181">
            <v>1086000000</v>
          </cell>
          <cell r="Q1181" t="str">
            <v>State Compensation Insurance Fund (State Fund) is California's largest provider of workers' compensation insurance, established in 1914. It operates as a not-for-profit entity, self-sustained by premiums and investment income, and is governed by a Board of Directors. Headquartered in San Francisco, State Fund serves approximately 130,000 policyholders, including businesses of all sizes and high-risk employers, ensuring coverage availability through an open-door policy.
State Fund offers comprehensive workers' compensation insurance, covering medical benefits, indemnity payments, and various support services for injured workers. It provides claims adjustment services, customized loss control, medical cost management, and anti-fraud efforts. The organization emphasizes fair pricing and workplace safety, contributing to California's economy by stabilizing the workers' compensation system and maintaining competitive pricing through cost-reduction initiatives.</v>
          </cell>
          <cell r="R1181">
            <v>1914</v>
          </cell>
        </row>
        <row r="1182">
          <cell r="A1182" t="str">
            <v>nill</v>
          </cell>
          <cell r="B1182">
            <v>0</v>
          </cell>
          <cell r="C1182">
            <v>6900</v>
          </cell>
          <cell r="E1182" t="str">
            <v>http://www.nillbuildingsolutions.com</v>
          </cell>
          <cell r="F1182" t="str">
            <v>http://www.linkedin.com/company/sunvitapharma</v>
          </cell>
          <cell r="G1182" t="str">
            <v>Southampton</v>
          </cell>
          <cell r="H1182" t="str">
            <v>New York</v>
          </cell>
          <cell r="I1182" t="str">
            <v>structural integrity hardware, waterproof facade fasteners, construction industry patents, waterproof construction connectors, structural waterproofing, waterproofing performance testing, building envelope waterproofing, building waterproofing solutions, waterproof facade attachment, waterproofing technology, building durability solutions, nillway technology, waterproof fastener patents, waterproofing for high-rise buildings, construction &amp; engineering, e-commerce, waterproof fasteners, leak-proof fasteners, building safety hardware, ornamental and architectural metal products manufacturing, long-lasting construction hardware, stormproof construction hardware, waterproof construction technology, building envelope engineering, concrete embed systems, building safety innovation, waterproofing for building facades, structural water infiltration, waterproofing material technology, high-performance mounting systems, building materials, waterproofing for architectural features, construction innovation, patented construction hardware, structural attachment, construction innovation awards, construction project hardware, waterproof structural connectors, building fasteners, solar mounting solutions, water-resistant mounting, architectural attachment systems, waterproof building components, patented waterproof mounts, government, waterproof fastener technology, building leak prevention, patented fastener technology, waterproof solar mounts, waterproofing for concrete structures, manufacturing, waterproofing for balcony systems, corrosion-resistant fasteners, architectural design, structural fasteners, waterproof mounting brackets, building code compliance, building envelope solutions, construction hardware, building industry patents, renewable energy, icc-es evaluated products, structural waterproof mounts, services, waterproofing for glass railings, building material innovation, waterproof post mounting systems, building cladding attachment, leak-proof construction hardware, waterproofing system design, b2b, building project solutions, waterproof mounting innovation, high durability fasteners, modular mounting systems, waterproofing for roof attachments, waterproof attachment systems, building integrity hardware, durable construction fasteners, sustainable construction, innovative building solutions, waterproofing for exterior cladding, glass railing mounts, waterproofing system innovation, building waterproofing innovation, architecture &amp; design, rainscreen attachment, waterproof rainscreen systems, building waterproofing, waterproof mounting hardware, waterproofing industry standards, waterproof attachment solutions, building envelope hardware, waterproofing evaluation, waterproof post systems, building safety standards, waterproof construction, attachment solutions, structural integrity, nill post system, glass railings, patented fasteners, fastening systems, modular construction, durable hardware, building envelope, custom mounts, environmental exposure, load-bearing, cost-efficient construction, impenetrable technology, stainless steel fasteners, storm-resistant, energy-efficient, installation solutions, post systems, rainscreen systems, overhead applications, advanced attachment technologies, mechanical anchorage, seamless integration, smart mounting systems, customizable attachments, water infiltration prevention, patent protected, high performance fasteners, reinforced structures, precise engineering, affordable waterproofing, revolutionary fastener technology, durability certifications, extreme weather protection, easy installation, industry standards, long-term reliability, maintenance-free mounting, load-tested solutions, premium fastening, performance reliability, distribution, construction &amp; real estate, consumer internet, consumers, internet, information technology &amp; services, mechanical or industrial engineering, clean energy &amp; technology, environmental services, renewables &amp; environment</v>
          </cell>
          <cell r="J1182" t="str">
            <v>Cloudflare DNS, Outlook, Google Cloud Hosting, Leadfeeder, Slack, Salesforce, reCAPTCHA, Google Tag Manager, Gravity Forms, Nginx, Mobile Friendly, YouTube, Vimeo, WordPress.org, Woo Commerce</v>
          </cell>
          <cell r="Q1182" t="str">
            <v>Nill Building Solutions is a construction technology company focused on waterproof attachment solutions for building envelopes. Founded by Lance Nill, the company developed its innovative NILLWAYÂ® technology platform to address issues with leaking glass railings. With over 40 patents worldwide and additional patents pending, Nill operates five advanced manufacturing facilities in the U.S. and internationally.
The company offers patented waterproof mounts and fasteners that prevent water infiltration at connection points. Key products include waterproof glass railing anchors, rainscreen attachment solutions, fastening systems for posts, and mounting systems for solar applications. Nill's products have received the highest ICC-ESR certification and comply with stringent industry standards, including those set by Miami-Dade County. Nill Building Solutions serves architects, engineers, contractors, and builders globally, experiencing rapid growth as its products gain popularity in construction plans. The company emphasizes cost-efficiency, sustainability, and robust waterproofing in its approach to modern construction.</v>
          </cell>
        </row>
        <row r="1183">
          <cell r="A1183" t="str">
            <v>PSC Group</v>
          </cell>
          <cell r="B1183">
            <v>0</v>
          </cell>
          <cell r="C1183">
            <v>5800</v>
          </cell>
          <cell r="D1183" t="str">
            <v>chemicals</v>
          </cell>
          <cell r="E1183" t="str">
            <v>http://www.pscgroup.com</v>
          </cell>
          <cell r="F1183" t="str">
            <v>http://www.linkedin.com/company/pscgroup</v>
          </cell>
          <cell r="G1183" t="str">
            <v>Baton Rouge</v>
          </cell>
          <cell r="H1183" t="str">
            <v>Louisiana</v>
          </cell>
          <cell r="I1183" t="str">
            <v>rail switching, industrial scrap recycling, product handling, site logistics, facility maintenance oversight, dock operations, railcar fleet management, thirdparty logistics, barge fleeting, pipeline &amp; terminal operations, packaging &amp; warehouse operations, tankerman services, railcar repair &amp; maintenance, plant operations, locomotive repair &amp; maintenance, tank farm operations, sustainability programs, chemical manufacturing, logistics, marine operations, railcar repair, sustainability solutions, industrial cleaning, chemical industry, refining industry, petrochemical industry, terminal operations, marine transportation, safety, operational excellence, environmental responsibility, customer satisfaction, employee training, incident-free performance, esg principles, large-scale industrial clients, hazardous manufacturing environments, operational support, advanced recycling facilities, small packaging services, ancillary support services, petrochemical, packaging services, warehousing, rail loading, truck loading, transloading, safety training, environmental services, renewable fuels, advanced recycling, custom sustainability solutions, hazardous materials handling, performance audits, marine terminal operations, fleet maintenance, railcar maintenance, sustainability report, chemical transportation, on-site services, dedicated management, cost-effective solutions, employee empowerment, best practices, community support, corporate social responsibility, scrap recycling, award-winning safety, technical expertise, site leadership, training programs, incident management, project planning, performance review, supply chain support, critical operational support, advanced equipment, family-focused work environment, b2b, non-profit, services, chemicals, renewables &amp; environment, nonprofit organization management</v>
          </cell>
          <cell r="J1183" t="str">
            <v>Cloudflare DNS, DNS Made Easy, Outlook, Microsoft Office 365, Amazon AWS, Hubspot, Slack, Google Analytics, Wufoo, YouTube, Google Tag Manager, Cornerstone On Demand, Mobile Friendly, Vimeo, Constant Contact, WordPress.org, Google Font API, Front, Quip, FRAC Pumps, Motorola, SAP, Dayforce, Power BI Documenter, Aruba ESP, Tor, NEC, Microsoft Distributed File System (DFS), Cloudinary, Inventor, Electron, CET, , NetSuite, WMS, Oracle XML DB, eMaint CMMS, Siemens PROFIBUS, Excel4Apps, CAT, GRIN, Azure Blueprints, LinkedIn Ads, Tampa AS400 Inc, SharePoint, Craneware, Microsoft Office, Spreadsheet Server by insightsoftware, Air, LogIC, ADP, Siemens SIMATIC S7, Mailchimp Mandrill, ISA Web Publishing Load Balancer, Jack Henry &amp; Associates, Winky-AXE, ICP, Dynamics 365 Customer Insights, HYDRA Industry Solutions, React, Dell EMC Isilon, Ã‚Â© 2009- Filter, Cisco VPN, McAfee Endpoint Security, Amazon Web Services (AWS), Jack Henry Yellow Hammer, Google AdWords Conversion, Microsoft PowerPoint</v>
          </cell>
          <cell r="L1183" t="str">
            <v>Venture (Round not Specified)</v>
          </cell>
          <cell r="M1183">
            <v>0</v>
          </cell>
          <cell r="N1183">
            <v>40969</v>
          </cell>
          <cell r="O1183">
            <v>450000000</v>
          </cell>
          <cell r="Q1183" t="str">
            <v>PSC Group is a prominent provider of product handling, site logistics, and operational services for the refining, petrochemical, chemical, terminal, and marine transportation industries. Founded in 1952 and headquartered in Baton Rouge, Louisiana, the company has grown to employ over 5,800 trained professionals across more than 200 sites in the U.S. and Canada. PSC Group prioritizes safety, operational excellence, and environmental stewardship, emphasizing a people-first culture and rigorous training.
The company offers a comprehensive range of services, including marine and dock operations, rail services, plant and site logistics, and sustainability solutions. PSC Group manages the safe loading and unloading of vessels, railcar switching, and infrastructure support for various facilities. They also implement recycling initiatives and environmental protection programs. With a focus on efficiency and regulatory compliance, PSC Group partners with leading companies in its sectors, contributing to the safe management of oil products, chemicals, and other materials across critical facilities nationwide.</v>
          </cell>
          <cell r="R1183">
            <v>1952</v>
          </cell>
        </row>
        <row r="1184">
          <cell r="A1184" t="str">
            <v>TKO</v>
          </cell>
          <cell r="B1184">
            <v>0</v>
          </cell>
          <cell r="C1184">
            <v>4000</v>
          </cell>
          <cell r="D1184" t="str">
            <v>entertainment</v>
          </cell>
          <cell r="E1184" t="str">
            <v>http://www.tkogrp.com</v>
          </cell>
          <cell r="F1184" t="str">
            <v>http://www.linkedin.com/company/tkogroup</v>
          </cell>
          <cell r="G1184" t="str">
            <v>Waynesville</v>
          </cell>
          <cell r="H1184" t="str">
            <v>Ohio</v>
          </cell>
          <cell r="I1184" t="str">
            <v>services-misc. amusement &amp; recreation, consumer discretionary, entertainment providers, b2c, premium sports events, services, sports properties, brand partnerships, digital content creation, live event organization, digital streaming services, b2b, sports fanbase, sports event marketing, sponsorships, sports streaming, global reach, ufc, sports sponsorship, wwe, sports entertainment industry, sports rights, combat sports, sports media rights, entertainment, d2c, event promotion, sports and recreation, advertising, content strategy, combat sports streaming, sports broadcasting rights, digital content, content monetization, global audience, advertising assets, event management, global sports brand, hospitality, merchandising, digital sports content, media rights deals, sports marketing agency, media and entertainment, content distribution, sports marketing, media partnerships, sports assets, sports content, brand licensing, sports licensing, fan experience, live sports events, fan base, sports content licensing, sports merchandise sales, merchandise sales, sports broadcasting, global sports properties, content creation, entertainment industry, digital platforms, pay-per-view, pbr, sports entertainment, sports media partnerships, digital streaming, media rights, content production, sports licensing deals, mixed martial arts, live event production, fan engagement platforms, sports content creation, content licensing, athlete management, retail, media content company, digital fan engagement, innovation, sports event promotion, event organization, sports event management, digital media, sports rights holder services, sports merchandise, live events, promoters of performing arts, sports, and similar events with facilities, streaming platform, digital fan engagement platforms, fan engagement, streaming service, premium sports, ticket sales, professional bull riders, streaming services, fans engagement, ufc fight pass, integrated media, high-grossing events, fan experiences, event production, global distributors, athlete roster, media rights management, live sports, experiential hospitality, family-friendly entertainment, television programming, annual events, social media presence, interactive experiences, sport sponsorship, revenue growth, international markets, broadcast distribution, ticketing solutions, market expansion, content syndication, spectacular events, highest-grossing, fan events, complementary brands, partnership agreements, social media engagement, audience reach, distribution, events services, leisure, travel &amp; tourism, marketing &amp; advertising, media</v>
          </cell>
          <cell r="J1184" t="str">
            <v>Route 53, Mimecast, Outlook, ServiceNow, Microsoft Office 365, Workday, Typekit, Mobile Friendly, Workday Recruit, Varnish, Nginx, WordPress.org, Vimeo, reCAPTCHA, Microsoft Teams Rooms, Microsoft PowerPoint, Google AdWords Conversion, Facebook, Instagram, Twitter Advertising, TikTok, YouTube, Snapchat, Travelport GDS, Airtable, Salesforce, Optimost, Media Composer, JD Edwards, Cloudflare Insights, Salesforce CRM Analytics, Microsoft Office, MacStadium, Data Analytics, SAP Fieldglass Services Procurement, Meta Ads Manager, Google Ads, SharePoint, Smartsheet, Azure Active Directory, Office365, Apple macOS, Android, Kiosked, Amazon Linux 2, AWS VPN, Ning, Aja Video Systems, Adobe Photoshop, eMaint CMMS, Google Analytics, Amplitude, Looker, INSZoom, X, AuditBoard, Vectorworks Spotlight, AutoCAD, SketchUp, Secured MVC Forum on Windows 2012 R2, TradeTracker, Linkedin Marketing Solutions, Microsoft Azure Monitor, Microsoft Intune Enterprise Application Management, Jamf Pro, Okta, Adobe Premiere Pro, Adobe Creative Suite, Microsoft Excel, EVS, Cisco VPN, Microsoft Windows Server 2012, Microsoft Windows Defender Antivirus, Visio, Zabbix, Grafana, AMP, Cisco Aggregation Services Routers, Route, Intuit Mailchimp All-in-One Marketing Platform, DaVinci Resolve, Carrier Hourly Analysis Program (HAP), redvertisement, Sony, Etsy, Flow, Oracle Data Cloud, ANGEL LMS, Azure Data Lake Storage, Adobe After Effects, Avid Interplay, Concur, Azure Analysis Services, AWS Analytics, Azure Active Directory B2C, Adobe Creative Cloud, Microsoft Entra ID, Microsoft 365, Box, Zoomdata, Slack, TUNE, Jamf, ManageEngine Endpoint Central, Workato, Adobe InDesign, Strato, IDC, Micro, Microsoft Active Directory Federation Services, Quest Migration Manager, SAM, Wiz, WP-Oauth, YubiKey, SAP Concur, Microsoft Teams, Arista Networks, Cisco Unified Intelligence Center, Palo Alto Networks, VMware SD-WAN, Sabre Hospitality SynXis, Make, Python, Ansible, NetBox, Prometheus, OpenSearch, InfluxDB, Adobe DTM, GitHub, Sabre Scribe, SAP, Cisco AppDynamics, OnBase, LexisNexis CounselLink, LucidLink, Tor, Google Cloud Storage, Google Sheets, Google, Keynote, SQL, WhatsApp, Weibo, HTML5 Maker, VictoriaMetrics, Rocky Linux, Debian, Ubuntu, Google Analytics 4 (GA4), NTENT, ROSS, Apple tvOS, Power BI Documenter, Hive, Security, Apple Business Manager, Apple, Jamf Connect, Cisco WebEx, GoToMeeting, poly, Zoom Rooms, Azure Pipelines, Adobe, Monday.com, Canva, Microsoft Exchange Online, Microsoft OneDrive, Cisco WebEx Teams, Composer</v>
          </cell>
          <cell r="O1184">
            <v>4735151000</v>
          </cell>
          <cell r="Q1184" t="str">
            <v>TKO Group Holdings, Inc. is a premium sports and entertainment company formed on September 12, 2023, through the merger of Endeavor's UFC subsidiary and WWE. Headquartered in New York City, TKO operates as a subsidiary of Endeavor Group Holdings, Inc. The company manages iconic properties such as UFC, WWE, and PBR, reaching audiences in 210 countries and territories with over 500 live events each year.
TKO generates revenue through four main activities: media rights and content, live events, sponsorship, and consumer products licensing. It produces and licenses a variety of content, including live events and original programming, and offers UFC FIGHT PASS, a direct-to-consumer streaming service. The company also manages ticket sales for live events and sells advertising and sponsorship opportunities. TKO licenses a range of consumer products, including apparel, video games, and memorabilia. With a dedicated team of around 1,300 employees, TKO is led by CEO Ariel Emanuel and other key executives from both UFC and WWE.</v>
          </cell>
          <cell r="R1184">
            <v>2023</v>
          </cell>
        </row>
        <row r="1185">
          <cell r="A1185" t="str">
            <v>CSP</v>
          </cell>
          <cell r="B1185">
            <v>0</v>
          </cell>
          <cell r="C1185">
            <v>4500</v>
          </cell>
          <cell r="D1185" t="str">
            <v>plastics</v>
          </cell>
          <cell r="E1185" t="str">
            <v>http://www.thecsp.com</v>
          </cell>
          <cell r="F1185" t="str">
            <v>http://www.linkedin.com/company/thecspartner</v>
          </cell>
          <cell r="G1185" t="str">
            <v>Auburn Hills</v>
          </cell>
          <cell r="H1185" t="str">
            <v>Michigan</v>
          </cell>
          <cell r="I1185" t="str">
            <v>classa body panels, battery boxes &amp; carriers, engineering capabilities, carbon fiber, electric vehicle components, vehicle light weighting, system approach to complex design issues, ev battery components, materials development, multimaterial components, modular roof systems, sheet molded compound, pickup boxes, plastics manufacturing, automotive oems, manufacturing, carbon fiber reinforced plastics, vehicle design support, impact-resistant composites, carbon fiber composites, composite innovation, tier 1 supplier, high-volume manufacturing, recreational vehicle composites, smc manufacturing, mass production, composite impact resistance, lightweight materials, composite materials, r&amp;d in composites, sustainable materials, composite product development, aesthetic composites, lightweight vehicle components, automotive lightweighting, multi-material enclosures, sheet molding compound, sustainable automotive materials, impact resistance, heavy truck composites, transportation &amp; logistics, engineering services, automotive industry, marine vessel composites, structural composites, aerospace product and parts manufacturing, advanced composites, recyclable thermoplastics, recyclable cfrtp, automotive structural parts, material development, advanced composite materials, composite manufacturing facilities, prototype manufacturing, automotive composites, multi-material battery enclosures, full-service supplier, b2b, distribution, chemicals, mechanical or industrial engineering, information technology &amp; services</v>
          </cell>
          <cell r="J1185" t="str">
            <v>Cloudflare DNS, Outlook, Microsoft Office 365, CloudFlare Hosting, Slack, VMware SD-WAN, Microsoft Active Directory Federation Services, Microsoft 365, Microsoft Teams Rooms, SharePoint, Microsoft Exchange Server 2003, Microsoft Intune Enterprise Application Management, Microsoft Windows Server 2012, Azure Linux Virtual Machines, Micro, Microsoft Office, SES, AC500 PLC, Siemens SIMATIC HMI (Human Machine Interface), Siemens SIMATIC SCADA, AutoCAD, eMaint CMMS, CONTROL, CSS, Electron, mabl, SS&amp;C, Tor, UPS, ADP, Workday, Aras, CAT, FRAC Pumps, Google VPC Service Controls, .NET, AVEVA InTouch HMI, Microsoft Project, Microsoft Word, Microsoft Excel, Secured MVC Forum on Windows 2012 R2, Minitab Workspace, Wider Planet, LogIC, Azure Active Directory B2C, Microsoft Entra ID, Microsoft Windows Server 2000, Microsoft Exchange Online, Microsoft Teams, ServiceNow, Jira Service Management, Cisco VoIP, Microsoft Teams Phone, Microsoft OneDrive, Google AdWords Conversion, Microsoft PowerPoint, OpenProject, QAD Adaptive ERP, Spectrum, Analyzer, Ansys Mechanical, ICP, AboveNet, Compressor, Atera, Moldflow, AudienceScience, Gauges, Quip, accessiBe, AMP, Global Relay, LoopFuse, Punchtab, SentenceTransformers, Switch Concepts, ABB Robotics, FreePBX, Homestead</v>
          </cell>
          <cell r="O1185">
            <v>40000000</v>
          </cell>
          <cell r="Q1185" t="str">
            <v>CSP (Composites Solutions Provider) is a leader in lightweight composites, focusing on design, advanced materials formulation, and manufacturing for the automotive and transportation industries. Headquartered in Auburn Hills, Michigan, the company operates 15 facilities across the United States and Mexico, employing over 4,000 people. With more than 50 years of experience, CSP is known for its expertise in materials and manufacturing.
CSP specializes in lightweight composite materials that offer significant advantages over traditional materials like steel and aluminum. Their key offerings include composite materials formulation, advanced product design, and full-service manufacturing tailored for automotive and transportation applications. The company is committed to sustainability and innovation, recently introducing a new composite material that is so light it floats.</v>
          </cell>
          <cell r="R1185">
            <v>1993</v>
          </cell>
        </row>
        <row r="1186">
          <cell r="A1186" t="str">
            <v>Amergis Healthcare Staffing</v>
          </cell>
          <cell r="B1186">
            <v>0</v>
          </cell>
          <cell r="C1186">
            <v>5300</v>
          </cell>
          <cell r="D1186" t="str">
            <v>staffing &amp; recruiting</v>
          </cell>
          <cell r="E1186" t="str">
            <v>http://www.amergis.com</v>
          </cell>
          <cell r="F1186" t="str">
            <v>http://www.linkedin.com/company/amergisstaffing</v>
          </cell>
          <cell r="G1186" t="str">
            <v>Columbia</v>
          </cell>
          <cell r="H1186" t="str">
            <v>Maryland</v>
          </cell>
          <cell r="I1186" t="str">
            <v>medical staffing, education staffing, medical coding &amp; billing, government staffing, nursing, travel nursing, healthcare services, workforce management, recruiting, allied health, locum tenens, nursing staffing, clinical support, school staffing, clinical specialists, staffing software, training services, professional development, data insights, healthcare talent, local presence, clinical infrastructure, healthcare professionals, educational staffing, recruitment solutions, healthcare workforce solutions, public sector staffing, managed service provider, patient care, healthcare workforce management, government, healthcare staffing services, workforce technology, hospital staffing, healthcare recruitment, talent acquisition, staffing challenges, healthcare staffing platform, recruitment, healthcare jobs, healthcare staffing technology, healthcare workforce, healthcare staffing solutions, healthcare, medical coding, diverse workforce, personalized service, healthcare industry trends, staffing agency, candidate application platform, b2b, allied health staffing, temporary help services, employee benefits, vendor management, healthcare staffing analytics, clinical training programs, behavioral health, healthcare industry support, healthcare staffing industry, healthcare staffing efficiency, custom staffing solutions, clinical training, healthcare staffing innovation, healthcare staffing tools, healthcare staffing software, services, healthcare industry, maxview platform, staffing solutions, staffing technology, healthcare staffing network, cost control, healthcare organizations, healthcare staffing management, healthcare staffing support, job placement, healthcare staffing industry trends, healthcare staffing, national reach, revenue cycle services, workforce solutions, clinical excellence, maxview software, integrated workforce technology, streamlined recruitment, efficient onboarding, training programs, employee support, job matching, flexible staffing, quality assurance, clinical documentation, behavioral health staffing, mental health professionals, specialty services, staffing professionals, credentialing services, onboarding process, contract staffing, per diem staffing, job search app, client dashboard, agency partnerships, managed services provider, candidate app, staff recruitment, quality healthcare, customer relationships, local healthcare staffing, national healthcare solutions, community healthcare support, education, health care, health, wellness &amp; fitness, hospital &amp; health care, staffing &amp; recruiting</v>
          </cell>
          <cell r="J1186" t="str">
            <v>Route 53, ServiceNow, Microsoft Office 365, Microsoft Azure Hosting, Slack</v>
          </cell>
          <cell r="O1186">
            <v>5000000000</v>
          </cell>
          <cell r="Q1186" t="str">
            <v>Amergis Healthcare Staffing is a healthcare staffing agency that connects qualified professionals with healthcare and educational partners across the United States. Founded in 1988 and formerly known as Maxim Healthcare Staffing, Amergis focuses on merging talented individuals with client teams while adapting to their specific needs. The company has earned recognition in the industry, including a certification from the Joint Commission in 2008.
Amergis offers a wide range of staffing solutions through specialized divisions, including healthcare staffing, educational staffing, government staffing, locum tenens, and revenue cycle services. The agency provides staffing for various roles, including nurses, allied health professionals, and behavioral health specialists. Additionally, Amergis features a client dashboard platform called MaxView, which streamlines job postings and candidate tracking. With a commitment to clinical excellence and strong community relationships, Amergis serves a diverse customer base, including hospitals, schools, and government health programs.</v>
          </cell>
          <cell r="R1186">
            <v>1988</v>
          </cell>
        </row>
        <row r="1187">
          <cell r="A1187" t="str">
            <v>Colliers Engineering &amp; Design</v>
          </cell>
          <cell r="B1187">
            <v>0</v>
          </cell>
          <cell r="C1187">
            <v>3000</v>
          </cell>
          <cell r="D1187" t="str">
            <v>professional training &amp; coaching</v>
          </cell>
          <cell r="E1187" t="str">
            <v>http://www.colliersengineering.com</v>
          </cell>
          <cell r="F1187" t="str">
            <v>http://www.linkedin.com/company/collierseng</v>
          </cell>
          <cell r="G1187" t="str">
            <v>Holmdel</v>
          </cell>
          <cell r="H1187" t="str">
            <v>New Jersey</v>
          </cell>
          <cell r="I1187" t="str">
            <v>telecommunications, geotechnical engineering, construction inspection, environmental services, architecture, land survey, landscape architecture, mep, planning, gis asset management, utilities, energy services, grants funding services, civilsite engineering, traffictransportation engineering, structural engineering, professional services, electrical engineering, civil/site engineering, rail engineering, water/wastewater infrastructure, infrastructure engineering, telecommunications engineering, unmanned aerial systems, sustainable infrastructure, commercial real estate, geospatial data analysis, consulting, services, transportation planning, engineering, sustainable design, federal services engineering, hydrographic services, smart city infrastructure, government, multi-discipline engineering, geospatial measurement, uas drone surveying, asset management, life sciences, right-of-way land services, project management services, construction and real estate, project management, civil engineering, surveying and geospatial services, advanced geospatial technologies, infrastructure, b2b, lidar, cultural resource services, utilities and energy services, energy management, climate-resilient design, utilities engineering, recreation and sports infrastructure, mechanical engineering, engineering services, geotechnical and environmental engineering, environmental consulting, municipal engineering, healthcare, interior design, risk management, real estate, natural resource management, sustainability, asset management systems, urban planning, construction monitoring, surveying, utilities and energy, biotechnology, transportation engineering, design consulting, land surveying, land use planning, building design, telecommunication services, utility design, wastewater engineering, water management, federal services, government engineering, commercial development, residential development, site development, contract administration, health and safety, client consulting, gis services, grant funding, community planning, sports facilities design, recreational engineering, inclusive design, cultural resource management, environmental assessments, real-time project visualization, bim technology, 3d modeling, design-assist construction, precision engineering, traffic engineering, non-profit, transportation &amp; logistics, energy &amp; utilities, construction &amp; real estate, renewables &amp; environment, architecture &amp; planning, professional training &amp; coaching, productivity, oil &amp; energy, mechanical or industrial engineering, information technology &amp; services, health care, health, wellness &amp; fitness, hospital &amp; health care, health &amp; safety, nonprofit organization management</v>
          </cell>
          <cell r="J1187" t="str">
            <v>Mimecast, Microsoft Office 365, CloudFlare Hosting, Google Cloud Hosting, Rackspace MailGun, WP Engine, iCIMS, Slack, Cloudinary, Gravity Forms, ShareThis, Google Tag Manager, Vimeo, Mobile Friendly, WordPress.org, Akamai RUM, CrazyEgg, Google Font API, Nginx, reCAPTCHA, CallRail, LiveChat, Facebook Login (Connect), Bing Ads, Piwik, Facebook Widget, Facebook Custom Audiences, Remote, AutoCAD, Revit, Microsoft Excel, CAT, .NET, Olo, Brocade Switches, Tor, Civil 3D, Microsoft PowerPoint, Air, Git, Ning, MicroStation, InRoads, Posit, Unanet, ArcGIS Pro, ArcGIS Desktop, ArcGIS Online, Microsoft Office, Power BI Documenter, DAX, Power Query, Azure Service Fabric, Azure Analysis Services, SharePoint, SQL, Laser Scanning, .GIS, Microsoft Project, Amazon Webstore, Concur, Bluebeam, Miro, Microsoft Teams Rooms, RISA, REST, ArcGIS Field Maps, Autodesk Civil 3D, Procore, Minitab Statistical Software, Ironclad, Office365, Basecamp, Digital Fulcrum GhostWriter, HEC-RAS, SAM, Resi, Bentley OpenRoads, Trimble, Autodesk InfraWorks 360, ArcGIS, Bentley OpenFlows, Archer Integrated Risk Management, ETAP, Unanet CRM by Cosential, UKG Pro Advanced Scheduling, ANGEL LMS, AI, NTENT, Salesforce CRM Analytics, Adobe InDesign, Autodesk, Microsoft Endpoint Configuration Manager (MECM), Microsoft Intune Enterprise Application Management, Drone, Atlas by Facebook, Google AdWords Conversion, Microsoft Teams, Microsoft Active Directory Federation Services, Microsoft Windows Server 2012, EFI, WebOffice, Apple Laptop, Revel iPad POS, Leica Cyclone, Agility, ArcGIS Enterprise, ArcGIS StoryMaps, ArcGIS Survey123, ArcGIS Workforce, OneTrust Tech Risk &amp; Compliance</v>
          </cell>
          <cell r="K1187">
            <v>15014227</v>
          </cell>
          <cell r="L1187" t="str">
            <v>Other</v>
          </cell>
          <cell r="M1187">
            <v>13585819</v>
          </cell>
          <cell r="N1187">
            <v>45627</v>
          </cell>
          <cell r="O1187">
            <v>494000000</v>
          </cell>
          <cell r="Q1187" t="str">
            <v>Colliers Engineering &amp; Design is a multi-discipline engineering, architecture, consulting, and design firm based in Holmdel, New Jersey. Founded in 1984 as Maser Consulting, the company has grown to over 75 offices across the United States and employs more than 2,500 professionals, including engineers, architects, planners, and environmental scientists. In 2021, it partnered with Colliers, a global professional services firm, leading to its rebranding and majority acquisition.
The firm offers a wide range of services, including civil/site and infrastructure engineering, architecture, geospatial surveying, traffic and transportation solutions, and project management. Colliers Engineering &amp; Design serves both public and private sector clients, focusing on innovative and sustainable solutions. Recent projects include designing electric vehicle stations, developing a significant parking and retail project, and supporting the construction of universal pre-K facilities. The company is committed to advancing the built environment and enhancing community success through its expertise and advanced technologies.</v>
          </cell>
          <cell r="R1187">
            <v>1984</v>
          </cell>
        </row>
        <row r="1188">
          <cell r="A1188" t="str">
            <v>Squire Patton Boggs</v>
          </cell>
          <cell r="B1188">
            <v>0</v>
          </cell>
          <cell r="C1188">
            <v>3600</v>
          </cell>
          <cell r="D1188" t="str">
            <v>law practice</v>
          </cell>
          <cell r="E1188" t="str">
            <v>http://www.squirepattonboggs.com</v>
          </cell>
          <cell r="F1188" t="str">
            <v>http://www.linkedin.com/company/squirepattonboggs</v>
          </cell>
          <cell r="G1188" t="str">
            <v>Cleveland</v>
          </cell>
          <cell r="H1188" t="str">
            <v>Ohio</v>
          </cell>
          <cell r="I1188" t="str">
            <v>cross-border legal compliance, industry-specific legal advice, infrastructure law, consulting, client representation, cybersecurity, dispute resolution services, public affairs strategy, law firm with advocacy services, government relations strategy, energy sector legal advice, multinational clients, construction &amp; real estate, dispute resolution, life sciences, law firm with corporate governance, government &amp; public policy, tax law, global offices, multidisciplinary team, offices of lawyers, law firm with government relations, sustainability, client-focused legal solutions, healthcare compliance, restructuring &amp; insolvency, services, law firm with regulatory expertise, defense, financial services, healthcare industry law, cross-border legal services, chemicals, energy &amp; utilities, industry sectors, public policy lobbying, artificial intelligence, international dispute resolution, law firm with international presence, restructuring law, real estate transactions, cross-border mergers, antitrust law, environmental compliance, public finance, global law firm, risk management, law firm with extensive experience, law firm with public affairs, merger of law firms, digital assets, antitrust &amp; competition, healthcare, blockchain, data privacy law, data privacy &amp; cybersecurity, regulatory risk management, environmental law, law firm with strategic advisory, retail, law firm with diverse clientele, energy regulation, technology regulation, public policy consulting, lobbying and government relations, corporate law, regulatory compliance, government, technology sector legal advice, industry sector legal expertise, supply chain management, law firm with industry expertise, law firm with litigation services, transportation &amp; logistics, mergers &amp; acquisitions, public policy advocacy, healthcare law, technology law, cross-border transactions, infrastructure project law, tax strategy, multijurisdictional legal services, industry regulation, infrastructure, energy law, financial regulation, government affairs, full-service law firm, intellectual property, labor law, global legal network, cybersecurity law, government investigations, real estate law, litigation, industry regulation compliance, intellectual property rights, multinational corporate law, automotive, b2b, client diversity, multinational law firm, lobbying services, industry-specific litigation, mergers and acquisitions, international regulatory advice, labor &amp; employment, international legal services, public finance law, public policy, large law firm, law firm with multidisciplinary practice, legal services, technology, law firm, aerospace, infrastructure projects, business immigration, data privacy, autonomous driving, foreign direct investment, competition law, antitrust, healthcare regulations, international trade, human rights, esg, corporate governance, contract law, insurance law, financial investigations, community development, public infrastructure finance, financial crisis management, automotive regulations, class action lawsuits, privacy regulations, social responsibility, consumer rights, corporate social responsibility, workplace diversity, human resource management, cyber law, advertising law, compliance programs, market regulation, finance, legal, conflict resolution, environmental services, renewables &amp; environment, information technology &amp; services, health care, health, wellness &amp; fitness, hospital &amp; health care, logistics &amp; supply chain, law practice</v>
          </cell>
          <cell r="J1188" t="str">
            <v>AT&amp;T DNS, Mimecast, CloudFlare Hosting, Microsoft Azure Hosting, Salesforce, Microsoft Office 365, WP Engine, OneTrust, Slack, Typekit, reCAPTCHA, Mobile Friendly, Google Tag Manager, YouTube, Nginx, Remote, Avaya UCaaS, ChinaCache, Cisco Unified Intelligence Center, Cisco VoIP, Conversant (ValueClick), CPI, E-planning, Impact Radius, Ipswitch WhatsUp Gold, Microsoft Distributed File System (DFS), Microsoft Teams, Mitel, RSA SecurID Suite, ShareASale, Spiceworks IP Scanner, Viewable Media (Visable Measures), VMware SD-WAN, Wowanalytics, Zscaler, Microsoft Office, Excel4Apps, Microsoft 365, Microsoft Azure Monitor, Microsoft PowerPoint, iManage, Google AdWords Conversion, Outlook, Microsoft Teams Rooms, Google Analytics, AWS Trusted Advisor, Cisco VPN, Cisco WebEx, VLAN, Zoomdata, BILL, Microsoft Application Insights, Aderant Milana, Microsoft Excel, ISO+â„¢, Mode, NEC, Turn, Webex, ManageEngine ServiceDesk Plus, Gem, Relativity, .NET, Litera pdfDocs, DocuSign</v>
          </cell>
          <cell r="O1188">
            <v>1360000000</v>
          </cell>
          <cell r="Q1188" t="str">
            <v>Squire Patton Boggs is an international full-service law firm formed in 2014 through the merger of Squire Sanders and Patton Boggs. With a history dating back to 1886 in the UK and 1890 in the US, the firm operates over 40 offices across more than 20 countries and employs over 2,600 people, including around 1,500 lawyers and partners. It ranks among the world's largest law firms by headcount and revenue, which exceeded $1.36 billion in 2024.
The firm provides a wide range of commercial legal services to both private and public sectors. Its expertise includes complex transactions, high-profile litigation, government relations, and regulatory advice. Squire Patton Boggs serves a diverse clientele, including Fortune 100 and FTSE 100 companies, emerging businesses, and government entities. The firm also supports public interest law through its non-profit foundation, which connects law students with nonprofits, emphasizing a commitment to diversity and long-term client relationships.</v>
          </cell>
          <cell r="R1188">
            <v>1886</v>
          </cell>
        </row>
        <row r="1189">
          <cell r="A1189" t="str">
            <v>Metro by T-Mobile</v>
          </cell>
          <cell r="B1189">
            <v>0</v>
          </cell>
          <cell r="C1189">
            <v>6400</v>
          </cell>
          <cell r="D1189" t="str">
            <v>telecommunications</v>
          </cell>
          <cell r="F1189" t="str">
            <v>http://www.linkedin.com/company/t-mobile--metrobyt-mobile</v>
          </cell>
          <cell r="G1189" t="str">
            <v>Richardson</v>
          </cell>
          <cell r="H1189" t="str">
            <v>Texas</v>
          </cell>
          <cell r="I1189" t="str">
            <v>wireless, telecommunications, mobile, information technology, internet, information technology &amp; services</v>
          </cell>
          <cell r="J1189" t="str">
            <v>Akamai, Akamai DNS, Outlook, Microsoft Office 365, CSC Corporate Domains, Amazon AWS, VueJS, OneTrust, Workday, Google Play, Google Maps (Paid Users), Bootstrap Framework, Google Font API, Mobile Friendly, Facebook Widget, Adobe Media Optimizer, TouchCommerce, Bazaarvoice, Facebook Custom Audiences, Bing Ads, LivePerson Monitor, The Trade Desk, Facebook Login (Connect), Google AdWords Conversion, Omniture (Adobe), YouTube, Google Maps, , reCAPTCHA, Amazon Associates, Twitter Advertising, Adobe TestAndTarget, Qualtrics, Tealium, Cedexis Radar, Vimeo, MotionPoint, Google Analytics Ecommerce Tracking, DoubleClick Floodlight, Scene7, Google Tag Manager, Remote</v>
          </cell>
          <cell r="K1189">
            <v>739000000</v>
          </cell>
          <cell r="L1189" t="str">
            <v>Other</v>
          </cell>
          <cell r="M1189">
            <v>739000000</v>
          </cell>
          <cell r="N1189">
            <v>42278</v>
          </cell>
          <cell r="O1189">
            <v>186000000</v>
          </cell>
          <cell r="Q1189" t="str">
            <v>Metro by T-Mobile is a leading American prepaid wireless service provider, offering no-contract plans with nationwide 5G coverage. The company serves approximately 19 million customers, providing unlimited talk, text, and high-speed data. Founded in 1994 as General Wireless, Inc. and later known as MetroPCS, it merged with T-Mobile USA in 2013, enhancing its service offerings and expanding its reach significantly.
Headquartered in Richardson, Texas, Metro by T-Mobile focuses on delivering flexible, budget-friendly plans that include features like unlimited music streaming and mobile hotspot access. The company offers a wide selection of free 5G phones, including the latest Android and iOS devices. Additionally, it provides home internet services, further diversifying its telecommunications portfolio. With a commitment to value and accessibility, Metro continues to be a top choice for consumers seeking reliable prepaid wireless options.</v>
          </cell>
          <cell r="R1189">
            <v>1994</v>
          </cell>
        </row>
        <row r="1190">
          <cell r="A1190" t="str">
            <v>C-COR</v>
          </cell>
          <cell r="B1190">
            <v>0</v>
          </cell>
          <cell r="C1190">
            <v>3800</v>
          </cell>
          <cell r="D1190" t="str">
            <v>telecommunications</v>
          </cell>
          <cell r="E1190" t="str">
            <v>http://www.c-cor.com.au</v>
          </cell>
          <cell r="F1190" t="str">
            <v>http://www.linkedin.com/company/c-cor</v>
          </cell>
          <cell r="I1190" t="str">
            <v>network security, optical passives, fibre to x, cable network infrastructure, optical and fiber equipment manufacturing, passive network components, consulting, smart systems, hfc leakage detection, services, fiber optic technology, telecommunications equipment manufacturing, gpon olt, onu/t, cable modems, digital tv headend, media and video distribution, government, network maintenance tools, radio and television broadcasting and wireless communications equipment manufacturing, docsis 3.1 test instruments, smart system integration, mobile &amp; wireless lte core, optical test instruments, b2b, construction &amp; installation, conditional access, carrier-grade solutions, fibre to x deployment, optical transport &amp; distribution, optical network testing, iptv &amp; ott middleware, oss platform, custom network solutions, docsis 3.1 validation tools, network provisioning, network design and engineering, wireless links, passive optical network components, carrier-grade headend equipment, video delivery systems, video headend middleware, 50 ohm passives, next gen cable, lte core networks, hfc leakage detection technology, video and digital tv equipment, high-speed network solutions, rf overlay, customer premises equipment, mmwave wireless links, hfc nodes &amp; amps, secure dns solutions, video headend, secure dns, network infrastructure services, distribution, information technology &amp; services</v>
          </cell>
          <cell r="J1190" t="str">
            <v>Salesforce, Outlook, Microsoft Office 365, Atlassian Cloud, Google Analytics, Google Font API, WordPress.org, JQuery 2.1.1, Apache, Mobile Friendly, reCAPTCHA, Google Tag Manager, Woo Commerce</v>
          </cell>
          <cell r="Q1190" t="str">
            <v>C-COR Broadband Australia is a telecommunications infrastructure company based in Victoria, Australia. Established in 2002, it has been a key player in the telecommunications industry since 1993. The company provides ultra-broadband infrastructure solutions to communications carriers, mobile operators, MVNOs, and cable operators throughout the Asia-Pacific region.
C-COR offers end-to-end delivery services that include planning, design, supply, integration, maintenance, support, and repair. Their expertise covers various areas such as wireless edge infrastructure, secure DNS, Passive Optical Networks (PON), and next-generation cable architecture. The company's product portfolio features IPTV systems, DVB-C technology, GPON equipment, and mobile edge solutions, among others. C-COR serves major telecommunications companies like Telstra, nbn co, and Vodafone NZ, delivering large-scale broadband infrastructure solutions across multiple countries in the region.</v>
          </cell>
          <cell r="R1190">
            <v>2002</v>
          </cell>
        </row>
        <row r="1191">
          <cell r="A1191" t="str">
            <v>TDSÂ®</v>
          </cell>
          <cell r="B1191">
            <v>0</v>
          </cell>
          <cell r="C1191">
            <v>7900</v>
          </cell>
          <cell r="D1191" t="str">
            <v>telecommunications</v>
          </cell>
          <cell r="E1191" t="str">
            <v>http://www.tdsinc.com</v>
          </cell>
          <cell r="F1191" t="str">
            <v>http://www.linkedin.com/company/-tds-</v>
          </cell>
          <cell r="G1191" t="str">
            <v>Middleton</v>
          </cell>
          <cell r="H1191" t="str">
            <v>Wisconsin</v>
          </cell>
          <cell r="I1191" t="str">
            <v>telephone, broadband, wireless, highspeed internet, tv entertainment, wholesale services, tower leasing, community support programs, reliable network, customer support, community broadband, broadband services, tower rentals, network coverage, network infrastructure, digital divide initiatives, fiber network investment, e-commerce, digital divide, rural communities, fiber deployment, retail, fiber optic deployment, fiber network expansion, fiber optic network for education, wi-fi solutions, b2c, fiber broadband for underserved populations, mobile network, digital equity initiatives, mobile voice and data, telecommunications, business solutions, fiber-optic network services, urban markets, services, residential customers, fiber deployment in rural america, mid-sized business, wireless telecommunications, fiber optic network upgrade, tech innovation, b2b, 5g expansion, fiber network for government agencies, fiber infrastructure in small towns, digital inclusion initiatives, youth connectivity projects, community engagement, network reliability, broadband internet services, suburban markets, mobile data plans, fiber optic connectivity, fiber-to-the-premises, youth internet access programs, wireline services, fiber optic network for public safety, community-focused telecom solutions, community broadband projects, 5g technology, fiber optic internet, internet services, enterprise telecom, wireless coverage, community involvement, fiber-to-the-home, wireless infrastructure, wholesale voice and data, fiber optic network development, fiber optic infrastructure, community development, voip, fiber-optic network expansion in rural areas, tv services, customer service, telecom services, data networking, fiber optic technology, fiber optic services, fiber optic network buildout, business internet solutions, high-speed internet, fiber-optic for rural communities, digital inclusion programs, device sales, fiber optic solutions, connectivity in underserved areas, fiber-optic, rural broadband, small business internet, fiber-optic broadband, fiber infrastructure, fiber-optic network, d2c, service bundles, small business, cybersecurity, education, non-profit, consumer products &amp; retail, computer &amp; network security, information technology &amp; services, consumer internet, consumers, internet, nonprofit organization management</v>
          </cell>
          <cell r="J1191" t="str">
            <v>Amazon SES, Gmail, Outlook, Google Apps, Microsoft Office 365, CloudFlare Hosting, CloudFlare, Atlassian Cloud, iCIMS, Slack, Flywheel, Adobe CQ, Hubspot, Salesforce, Mobile Friendly, Bootstrap Framework, Google Tag Manager, WordPress.org, Apache, Ruxit, Typekit, Remote</v>
          </cell>
          <cell r="K1191">
            <v>375000000</v>
          </cell>
          <cell r="L1191" t="str">
            <v>Debt Financing</v>
          </cell>
          <cell r="M1191">
            <v>375000000</v>
          </cell>
          <cell r="N1191">
            <v>45413</v>
          </cell>
          <cell r="O1191">
            <v>1228207000</v>
          </cell>
          <cell r="Q1191" t="str">
            <v>Telephone and Data Systems, Inc. (TDS) is a telecommunications holding company based in Chicago, founded in 1969. It provides a variety of services, including wireless, wireline broadband, TV, voice, and managed services, reaching approximately 5 million connections across the United States. TDS operates through subsidiaries such as TDS Telecom, UScellular, and Suttle-Straus, focusing on small to mid-sized urban, suburban, and rural communities.
TDS Telecom offers high-speed fiber internet with speeds up to 8 Gigabits, along with TDS TV+, traditional home phone services, and mobile services in select areas. For businesses, TDS provides scalable internet, VoIP solutions, TV packages, and cybersecurity products. UScellular delivers national wireless coverage, while Suttle-Straus specializes in marketing solutions and high-quality printing. TDS emphasizes fiber technology for its reliability and performance, supporting a wide range of customer needs across various states.</v>
          </cell>
          <cell r="R1191">
            <v>1969</v>
          </cell>
        </row>
        <row r="1192">
          <cell r="A1192" t="str">
            <v>The ODP Corporation</v>
          </cell>
          <cell r="B1192">
            <v>0</v>
          </cell>
          <cell r="C1192">
            <v>19000</v>
          </cell>
          <cell r="D1192" t="str">
            <v>retail</v>
          </cell>
          <cell r="E1192" t="str">
            <v>http://www.theodpcorp.com</v>
          </cell>
          <cell r="F1192" t="str">
            <v>http://www.linkedin.com/company/the-odp-corporation</v>
          </cell>
          <cell r="G1192" t="str">
            <v>Boca Raton</v>
          </cell>
          <cell r="H1192" t="str">
            <v>Florida</v>
          </cell>
          <cell r="I1192" t="str">
            <v>invoice automation, services procurement, procurement, supplier management, eprocurement, catalog management, ecommerce, indirect spend, enterprise procurement, procuretopay, spend management, retail office equipment, e-commerce, consumer internet, consumers, internet, information technology &amp; services</v>
          </cell>
          <cell r="J1192" t="str">
            <v>UltraDns, Outlook, Microsoft Office 365, Slack, Adobe Marketing Cloud, Akamai RUM, Bootstrap Framework, Squarespace ECommerce, Mobile Friendly, WordPress.org, Google Font API, Google Tag Manager, Piwik, Paypal, reCAPTCHA, Stripe, Oracle Cloud, ADP, Kronos, Jira, AutoCAD, Microsoft Excel, Google AdWords Conversion, Spiceworks IP Scanner, IBM Mainframe, Tampa AS400 Inc, .GIS, Postpresso, Microsoft PowerPoint, Microsoft Office, ACL, TraceLink, Excel4Apps, Cisco WebEx Teams, Visio, Gem, WMS, Cisco TelePresence Management Suite (TMS), comScore, AC500 PLC, Salesforce CRM Analytics, Oracle BI Publisher, Intel, DocuSign, UPS, Adobe Acrobat Pro, Foxit, Smartsheet, Westlaw, Thomson Reuters Legal Tracker, IBM TRIRIGA Application Suite, Salesforce Service Cloud, Cisco Expressway, Akamai, PROS, Sophus 3 eMetrics, Lytics, Microsoft Teams, Microsoft Teams Rooms, Zoomdata, Zoom Rooms, Webex, Webex Room Series, Microsoft Word, Twitter Ads, Facebook</v>
          </cell>
          <cell r="O1192">
            <v>6990000000</v>
          </cell>
          <cell r="Q1192" t="str">
            <v>The ODP Corporation, known as Office Depot, is an office supply retailer based in Boca Raton, Florida. Founded in 1986, the company has grown to become a significant player in the office products and workplace solutions industry, generating approximately $7 billion in annual sales and employing around 19,000 people in the United States.
The ODP Corporation operates as a business-to-business distribution company, offering a wide range of office supplies, technology products, and workplace essentials. It serves a diverse customer base, including small businesses and large enterprises, through 922 retail stores under the Office Depot and OfficeMax brands, as well as e-commerce platforms and a business-to-business sales organization.</v>
          </cell>
          <cell r="R1192">
            <v>1986</v>
          </cell>
        </row>
        <row r="1193">
          <cell r="A1193" t="str">
            <v>Trevolution Group</v>
          </cell>
          <cell r="B1193">
            <v>0</v>
          </cell>
          <cell r="C1193">
            <v>4600</v>
          </cell>
          <cell r="D1193" t="str">
            <v>information technology &amp; services</v>
          </cell>
          <cell r="E1193" t="str">
            <v>http://www.trevolution.group</v>
          </cell>
          <cell r="F1193" t="str">
            <v>http://www.linkedin.com/company/trevolution-group</v>
          </cell>
          <cell r="G1193" t="str">
            <v>San Francisco</v>
          </cell>
          <cell r="H1193" t="str">
            <v>California</v>
          </cell>
          <cell r="I1193" t="str">
            <v>it services &amp; it consulting, information technology &amp; services</v>
          </cell>
          <cell r="J1193" t="str">
            <v>Salesforce, Cloudflare DNS, Amazon SES, Outlook, Microsoft Office 365, DigitalOcean, Route 53, DynECT, Mailchimp Mandrill, MailJet, Gmail, Google Apps, Amazon AWS, Atlassian Cloud, Facebook Custom Audiences, Mobile Friendly, WordPress.org, Bootstrap Framework, Google Tag Manager, Nginx, Google Font API, Google Maps, Google Analytics, Trustpilot, Google Maps (Non Paid Users), AI, Remote, PHP, go+, TypeScript, AWS SDK for JavaScript, GitLab, Symfony, MariaDB, Kubernetes, Docker, Jenkins, Android Studio, Broadcom View, Flow, Jetpack, Kotlin, Tines, Instagram, TikTok, YouTube, Looker, Webflow, Kiosked, Android, Facebook, WhatsApp, Cross Pixel Media, Figma, Adobe Photoshop, Strato, Adobe After Effects, Jira, Node.js, Microsoft Excel</v>
          </cell>
          <cell r="O1193">
            <v>17827000</v>
          </cell>
          <cell r="Q1193" t="str">
            <v>Trevolution Group is the travel division of Dyninno Group, focusing on agency sales of airline tickets and travel services for retail and corporate clients in over 50 countries. The company specializes in the "visiting friends and relatives" (VFR) segment and operates globally with multilingual support available 24/7. Trevolution has direct contracts with over 70 airlines and has sold more than 980,000 unique airline tickets in 2024.
The company manages several specialized brands, including ASAP Tickets, Skylux Travel, Triplicity, Vagamo, Dreamport, Oojo, and Dreampass. These brands offer a range of services such as personalized flight deals, corporate travel management, discounted luxury flights, and a comprehensive travel super app. Trevolution's sales are diversified across business travel, online sales, VFR, and leisure tours. The company is led by a team of experienced executives and is committed to innovation, utilizing technology and AI to enhance customer service and support.</v>
          </cell>
          <cell r="R1193">
            <v>2000</v>
          </cell>
        </row>
        <row r="1194">
          <cell r="A1194" t="str">
            <v>Five Star Parks and Attractions</v>
          </cell>
          <cell r="B1194">
            <v>0</v>
          </cell>
          <cell r="C1194">
            <v>3000</v>
          </cell>
          <cell r="D1194" t="str">
            <v>recreational facilities &amp; services</v>
          </cell>
          <cell r="E1194" t="str">
            <v>http://www.fivestarparks.com</v>
          </cell>
          <cell r="F1194" t="str">
            <v>http://www.linkedin.com/company/five-star-parks-and-attractions</v>
          </cell>
          <cell r="G1194" t="str">
            <v>Branson</v>
          </cell>
          <cell r="H1194" t="str">
            <v>Missouri</v>
          </cell>
          <cell r="I1194" t="str">
            <v>amusement parks &amp; arcades, family entertainment centers, b2c, guest experience, digital ticketing, multi-location expansion, party attractions, virtual reality attractions, safety protocols, amusement arcades, brand management, leisure and recreation services, outdoor adventure parks, laser tag, entertainment development, digital transformation, go-karts, mobile app functionalities, amusement parks, zipline, arcade games, family-friendly attractions, b2b, amusement parks and arcades, customer service, services, thrill rides, industry investment, indoor amusement parks, customer engagement, mini golf, event hosting, safe operations, entertainment and recreation, hospitality and tourism, ferris wheel, finance, consumer products &amp; retail, construction &amp; real estate, recreational facilities &amp; services, facilities services, financial services</v>
          </cell>
          <cell r="J1194" t="str">
            <v>Cloudflare DNS, DynECT, Sendgrid, Outlook, Microsoft Office 365, Webflow, Sage Intacct, Slack, Mobile Friendly, CrazyEgg, Google Tag Manager, Formstack, SQL</v>
          </cell>
          <cell r="L1194" t="str">
            <v>Private Equity</v>
          </cell>
          <cell r="N1194">
            <v>44986</v>
          </cell>
          <cell r="O1194">
            <v>12300000</v>
          </cell>
          <cell r="Q1194" t="str">
            <v>Five Star Parks and Attractions is based in Branson, Missouri, and specializes in owning and managing family entertainment centers (FECs), amusement parks, and attractions. The company aims to provide superior family-oriented entertainment experiences and positions itself as a leader in the amusement and hospitality industry. It partners with and invests in FECs to enhance guest experiences through innovative attractions and quality service.
Founded as a management organization, Five Star Parks focuses on creating safe and vibrant locations for all ages. The company has expanded its portfolio through strategic acquisitions, including Fun Land Entertainment Centers and Malibu Jack's venues in Kentucky. It operates across multiple U.S. locations, including Branson, Pigeon Forge, and Greensboro, overseeing 27 locations under seven brands. Five Star Parks offers a variety of attractions, including go-karts, mini-golf, laser tag, and arcades, while emphasizing safety and positive guest interactions.</v>
          </cell>
          <cell r="R1194">
            <v>2021</v>
          </cell>
        </row>
        <row r="1195">
          <cell r="A1195" t="str">
            <v>Twoday</v>
          </cell>
          <cell r="B1195">
            <v>0</v>
          </cell>
          <cell r="C1195">
            <v>3100</v>
          </cell>
          <cell r="D1195" t="str">
            <v>information technology &amp; services</v>
          </cell>
          <cell r="E1195" t="str">
            <v>http://www.twoday.com</v>
          </cell>
          <cell r="F1195" t="str">
            <v>http://www.linkedin.com/company/twoday</v>
          </cell>
          <cell r="G1195" t="str">
            <v>Clarksville</v>
          </cell>
          <cell r="H1195" t="str">
            <v>Tennessee</v>
          </cell>
          <cell r="I1195" t="str">
            <v>technology, integration platforms, inclusion, innovation, data ai, diversity, digital transformation, design, equity, digital experience, backend development, frontend development, business intelligence analytics, people, ux design, ui design, software engineering, business applications, data platforms, cloud platforms security, consulting, it services &amp; it consulting, multi-cloud strategies, agile development, ai solutions, customer success, healthcare technology, smart city solutions, nordic technology company, complex project handling, sustainable solutions, sustainability, service design, machine learning, ai-powered automation, technology partner, ai mlops, data analytics, data governance, multi-task projects, data science, application development, big data, scalable solutions, ai for social welfare, ai application integration, computer systems design and related services, iot in industry, information technology and services, b2b, automation, public and private sector, data integration, nordic market, nordic digital solutions, digital marketing, private enterprise solutions, digital experiences, process automation, flexibility, business growth, customer engagement, public sector solutions, digital workplace, healthcare it, software development, predictive analytics, robotic process automation, digital service development, e-commerce, data-driven decision making, data visualization, cloud platforms, api integration, digital processes, data privacy compliance, business intelligence, it consulting, state-of-the-art technologies, healthcare data analytics, smart logistics, data security, e-commerce platform development, government, user-driven software, public health it, cloud computing, data utilization, user-driven development, data strategy, ai in healthcare, agritech solutions, remote work solutions, ai analytics, devops, edge computing, digital service design, custom software development, rpa tools, security, customer relationship management, nordic digital ecosystem, data management, nordic tech innovation, enterprise software, cybersecurity, customer experience, sustainable technology, mobile app development, data architecture, iot, cloud services, custom software, nordic ai leader, branding, data &amp; ai, services, public sector digitalization, business consulting, complex system integration, data-driven public services, green it, business intelligence platforms, data security compliance, retail, sustainable it solutions, data solutions, ai development, iot integration, ecommerce solutions, erp implementation, corporate performance management, low-code development, integration services, customer insights, ai applications, user experience design, strategic consulting, security solutions, automation consulting, performance optimization, digital signatures, decision support systems, financial planning automation, market analytics, smart solutions, data quality management, technology innovation, sustainability practices, data mining, advanced data analytics, real-time data processing, cloud-based analytics, healthcare, information technology &amp; services, environmental services, renewables &amp; environment, artificial intelligence, app development, apps, enterprises, computer software, marketing &amp; advertising, consumer internet, consumers, internet, analytics, management consulting, computer &amp; network security, crm, sales, marketing, health care, health, wellness &amp; fitness, hospital &amp; health care</v>
          </cell>
          <cell r="J1195" t="str">
            <v>Salesforce, Cloudflare DNS, Amazon SES, MailJet, Outlook, Microsoft Office 365, Zendesk, CloudFlare Hosting, Gmail, Google Apps, Sendgrid, Amazon AWS, Slack, Hubspot, Bootstrap Framework, Facebook Login (Connect), Mobile Friendly, Google Tag Manager, Linkedin Widget, Typekit, YouTube, Linkedin Login, Vimeo, Facebook Widget, Shutterstock, Data Analytics, AI, Sisense, Uipath, Qlik Sense, Looker, Remote, Aircall, Micro, Copilot, Microsoft Power Platform, Microsoft Power Apps, Microsoft Power Automate, DATAVERSE LTD, SharePoint, Microsoft OneDrive for Business, , Microsoft 365, Microsoft Teams Rooms, Pages, McAfee Total Protection for Data Loss (DLP), Anaplan, VueJS, AWS SDK for JavaScript, Spring Boot, Docker, Kubernetes, Git, GitLab, Kibana, Databricks, Microsoft Azure Monitor, CSS, DotNetNuke, HTML Pro, Javascript, Microsoft PowerShell, Microsoft SQL Server Reporting Services, Microsoft Intune Enterprise Application Management, Microsoft Defender for Endpoint, Microsoft Defender for Identity, Secured MVC Forum on Windows 2012 R2, Azure Devops, React, .NET, Nmap, Aqua Trivy, SQL, Python, Snowflake, Microsoft Fabric, dbt, Angular, TypeScript, C# (C Sharp), REST, OpenAPI, Jira, Confluence, Google Analytics, Google Ads, LinkedIn Ads, Meta Ads Manager, Azure Analysis Services, Elasticsearch, AWS Analytics, C#, IBM ILOG CPLEX Optimization Studio, ASP.NET, Linkedin Marketing Solutions, LS Retail, PowerBI Tiles, QlikView, IBM Storage Suite for IBM Cloud Paks, Terraform, Bicep, SS&amp;C, Burp Suite, Hunter, Vector, Playwright, Maven, Spring, EJBCA, ACL, Hibernate, Ansible, Liferay, Cisco Nexus Switches, CAT, Keycloak, ZooKeeper, MySQL, Azure Active Directory, Azure Linux Virtual Machines, Alfresco, Claude, DAX, Power BI Documenter, Tor, Power Query, Frame, Clojure, Microsoft.NET Core 3.1, Logstash, GoToAssist (FASTchat), Veracode Static Analysis (SAST), Azure Data Factory, Azure Synapse Analytics, Azure Data Lake Storage, Workday, Google Analytics 4 (GA4), Google Ad Manager, PostgreSQL, Aryson MySQL to MSSQL Converter, Amazon EC2 Container Service, Imperva Serverless Protection, Argon CI/CD Security, Blazor, Cursor, Figma, Spark, Azure Resource Manager, PySpark, Grafana, Prometheus, Grafana Loki, Salesforce Service Cloud, Azure Virtual Desktop, Azure AD P2, Razorpay, Microsoft Entity Framework, Microsoft-IIS</v>
          </cell>
          <cell r="O1195">
            <v>404000000</v>
          </cell>
          <cell r="Q1195" t="str">
            <v>Twoday is a prominent Nordic IT consulting and software solutions company, part of the twoday group. It specializes in data and AI solutions, tailored software development, business applications, and digital transformation services for both public and private sectors. With around 3,000 employees across five Nordic countries and an office in Dubai, Twoday serves approximately 8,000 customers.
The company offers a wide range of IT solutions that leverage AI, automation, and cloud technologies. Key services include custom software engineering, data management and analytics, CRM and business applications, and cloud consulting. Twoday focuses on enhancing operational efficiency, productivity, and decision-making for its clients. It also emphasizes employee development and an inclusive culture, aiming to create impactful solutions that simplify digital life and drive progress for a better tomorrow.</v>
          </cell>
          <cell r="R1195">
            <v>2022</v>
          </cell>
        </row>
        <row r="1196">
          <cell r="A1196" t="str">
            <v>iTechart Group</v>
          </cell>
          <cell r="B1196">
            <v>0</v>
          </cell>
          <cell r="C1196">
            <v>3000</v>
          </cell>
          <cell r="D1196" t="str">
            <v>information technology &amp; services</v>
          </cell>
          <cell r="E1196" t="str">
            <v>http://www.itechartgroup.by</v>
          </cell>
          <cell r="F1196" t="str">
            <v>http://www.linkedin.com/company/itechart-group-by</v>
          </cell>
          <cell r="G1196" t="str">
            <v>New York</v>
          </cell>
          <cell r="H1196" t="str">
            <v>New York</v>
          </cell>
          <cell r="I1196" t="str">
            <v>it services &amp; it consulting, custom software development, it consulting, dedicated remote teams, agile development, product lifecycle services, quality assurance, mobile development, web development, cloud solutions, fintech, healthcare, e-commerce, saas, ai, machine learning, blockchain, vr/ar, technology integration, innovation acceleration, startup support, enterprise solutions, software modernization, integration services, industry expertise, scalable products, client partnerships, eastern europe development teams, technology outsourcing, business growth, digital transformation, software engineering, project-based services, dedicated development teams, product research, conceptualization, architecture design, end-to-end development, customer satisfaction, flexible outsourcing model, transparent communication, talent acquisition, legacy system integration, remote software teams, software development for healthcare, ui/ux design, consulting, outsourcing, services, devops, technology innovation, nearshore software development, information technology and services, business intelligence, software development lifecycle, technology consulting, custom software for fortune 500, dedicated teams, long-term partnerships, software development for e-commerce, it outsourcing, innovation, project management, b2b, full-stack development, computer systems design and related services, cloud computing, software outsourcing, software deployment, software development, startup software development, enterprise software solutions, it staff augmentation, mobile app development, software product engineering, agile software teams, frontend development, it partner, backend development, software solutions, software architecture, it services, technology solutions, system integration, information technology, custom solutions, software outsourcing belarus, product development, software projects management, agile methodology, software projects, custom software, client solutions, custom saas development, client-focused solutions, cloud services, software development for fintech, technology services, software testing, software engineering teams, finance, education, information technology &amp; services, management consulting, enterprise software, enterprises, computer software, finance technology, financial services, health care, health, wellness &amp; fitness, hospital &amp; health care, consumer internet, consumers, internet, artificial intelligence, analytics, outsourcing/offshoring, productivity</v>
          </cell>
          <cell r="J1196" t="str">
            <v>Route 53, Outlook, Amazon AWS, Salesforce, Google Tag Manager, Facebook Login (Connect), Nginx, Mobile Friendly, Android, LinkedIn Ads, SAP</v>
          </cell>
          <cell r="Q1196" t="str">
            <v>iTechArt Group is a software development company that creates digital products for millions of users around the globe. Founded in 2002, the company has over 1,500 employees and manages more than 1,500 active projects across 30 industries. With a collaborative work environment, iTechArt Group focuses on innovation and solving complex technical challenges.
The company specializes in developing digital solutions using modern technologies and frameworks. It partners with startups and established businesses, particularly in the United States and Europe, to deliver unique products. iTechArt Group has established partnerships with major global IT companies, ensuring access to the latest technologies and advancements in software development. The company has received recognition in various industry rankings from 2017 to 2022, highlighting its commitment to excellence and teamwork.</v>
          </cell>
        </row>
        <row r="1197">
          <cell r="A1197" t="str">
            <v>Grupo Elektra</v>
          </cell>
          <cell r="B1197">
            <v>0</v>
          </cell>
          <cell r="C1197">
            <v>63000</v>
          </cell>
          <cell r="E1197" t="str">
            <v>http://www.marcaone.com</v>
          </cell>
          <cell r="F1197" t="str">
            <v>http://www.linkedin.com/company/azteca-seguros</v>
          </cell>
          <cell r="G1197" t="str">
            <v>Fayetteville</v>
          </cell>
          <cell r="H1197" t="str">
            <v>North Carolina</v>
          </cell>
          <cell r="I1197" t="str">
            <v>consulting for retail, d2c, e-commerce, services, retail solutions, point-of-sale integration, retail, dedicated support, custom pos systems, b2b, data-driven decision making, operational streamlining, revenue growth, business consulting, measurable success, seamless payment integration, credit card processing, pos technology, business workflow optimization, advanced analytics tools, business growth strategies, management consulting services, workflow optimization, tailored pos solutions, real-time analytics, process efficiency, consumer products &amp; retail, consumer internet, consumers, internet, information technology &amp; services, management consulting, payments, financial services</v>
          </cell>
          <cell r="J1197" t="str">
            <v>reCAPTCHA, Google Tag Manager, WordPress.org, Mobile Friendly, Google Font API, Gravity Forms</v>
          </cell>
          <cell r="O1197">
            <v>9718000000</v>
          </cell>
          <cell r="Q1197" t="str">
            <v>Empresa comercial con servicios financieros</v>
          </cell>
        </row>
        <row r="1198">
          <cell r="A1198" t="str">
            <v>GFI Global Financial Impact</v>
          </cell>
          <cell r="B1198">
            <v>0</v>
          </cell>
          <cell r="C1198">
            <v>3400</v>
          </cell>
          <cell r="D1198" t="str">
            <v>financial services</v>
          </cell>
          <cell r="E1198" t="str">
            <v>http://www.globalfinancialimpact.com</v>
          </cell>
          <cell r="F1198" t="str">
            <v>http://www.linkedin.com/company/gfi-global-financial-impact</v>
          </cell>
          <cell r="G1198" t="str">
            <v>San Jose</v>
          </cell>
          <cell r="H1198" t="str">
            <v>California</v>
          </cell>
          <cell r="I1198" t="str">
            <v>financial literacy, wealth transfer from baby boomers, tax planning, other financial investment activities, life insurance, services, asset protection strategies, family wealth management, wealth creation, legal structures, wealth transfer, personal finance, wealth transfer education, wealth preservation, asset protection, legacy planning, asset protection legal structures, investment strategies, asset safeguarding, corporate financial services, financial security, wealth transfer platform, b2c, wealth management, tax-free retirement, insurance solutions, wealth transfer planning, financial planning, wealth transfer strategies, wealth transfer consulting, financial advisory, holistic financial services, financial independence, tax-efficient retirement, wealth growth, wealth transfer advisory, financial technology, financial services, financial empowerment, tax optimization, business exit strategies, retirement planning, consulting, wealth transfer solutions, risk mitigation, estate planning, b2b, business succession planning, holistic wealth management, risk management, legacy creation, generational wealth transfer, financial agency, wealth building, financial education, wealth strategies, debt management, college funds, business opportunities, charity initiatives, financial mentorship, income diversification, financial products, market loss protection, critical illness support, financial guidance, charitable donations, community impact, generational wealth, business ownership, expert consultation, financial tools, business growth, retirement solutions, financial assessments, financial roadmaps, money management, customized solutions, long-term care, savings strategies, financial success, market strategies, entrepreneurship, financial partnerships, community giving, non-profit support, finance, investment management, financial consulting, management consulting, finance technology, information technology &amp; services, law practice, legal services, long term care</v>
          </cell>
          <cell r="J1198" t="str">
            <v>Gmail, Google Apps, Outlook, Amazon AWS, Slack, Mobile Friendly, Google Tag Manager, WordPress.org, AI</v>
          </cell>
          <cell r="Q1198" t="str">
            <v>GFI Global Financial Impact (GFI) is a financial services platform based in San Jose, CA, founded in August 2022. The company connects individuals, families, organizations, and entrepreneurs with resources and expertise to achieve financial independence and protect wealth. GFI aims to empower 100 million families and create more millionaires than any other company, focusing on closing the wealth gap and promoting a holistic approach to financial well-being.
GFI offers a range of personalized financial solutions, including tax-free retirement plans, market loss protection, college funding options, debt management strategies, and support for critical illnesses. The company also provides tools for financial professionals to enhance their operations and client support. With partnerships with over 25 Fortune 500 financial and insurance companies, GFI delivers customized solutions to meet diverse financial needs. The company operates across all 50 U.S. states and in over 30 countries, with plans to go public in 2030.</v>
          </cell>
          <cell r="R1198">
            <v>2024</v>
          </cell>
        </row>
        <row r="1199">
          <cell r="A1199" t="str">
            <v>Dev10</v>
          </cell>
          <cell r="B1199">
            <v>0</v>
          </cell>
          <cell r="C1199">
            <v>3000</v>
          </cell>
          <cell r="D1199" t="str">
            <v>information technology &amp; services</v>
          </cell>
          <cell r="E1199" t="str">
            <v>http://www.dev-10.com</v>
          </cell>
          <cell r="F1199" t="str">
            <v>http://www.linkedin.com/company/dev-10</v>
          </cell>
          <cell r="G1199" t="str">
            <v>New York</v>
          </cell>
          <cell r="H1199" t="str">
            <v>New York</v>
          </cell>
          <cell r="I1199" t="str">
            <v>tech training, tech talent, talent development, talent solutions, it services &amp; it consulting, immediate impact, ai fluency training, information technology and services, tech talent sourcing, workforce development, tech industry, upskilling, software engineering skills, legacy systems support, ai toolchain skills, continuous learning, tech career pathways, data science, training scalability, associates retention, colleges, universities, and professional schools, ai fluency, mentorship, talent sourcing, training for digital future, tech talent pipeline, ai-fluent talent, talent pipeline, data engineering skills, future-ready workforce, ai-enabled innovation, workforce transformation, tech talent development, industry verticals, industry-specific talent, continuing education, custom workforce solutions, services, human resources, modern environment support, immersive training, devops, client success, performance metrics, legacy to modern transition, software development, client projects, cybersecurity, tech upskilling, training expansion, industry-specific training, tech talent training, retention rate, software engineering, training curriculum, ai fluency gap, legacy system support, tech workforce solutions, mentorship programs, project management, healthcare, associate deployment, ai toolchain, financial services, b2b, career launch, talent acquisition, associate performance levels, client satisfaction, client deployment, workforce strategy, training programs, education, training and placement, staffing and recruiting, ai and data skills, digital transformation, data engineering, finance, consumer products &amp; retail, information technology &amp; services, mentoring, education management, productivity, health care, health, wellness &amp; fitness, hospital &amp; health care, staffing &amp; recruiting</v>
          </cell>
          <cell r="J1199" t="str">
            <v>Salesforce, Outlook, Microsoft Office 365, JobDiva, Slack, Hubspot, Facebook Login (Connect), Mobile Friendly, Facebook Widget, Linkedin Widget, Bootstrap Framework, Linkedin Login, Google Tag Manager, Shutterstock, YouTube</v>
          </cell>
          <cell r="Q1199" t="str">
            <v>Dev10 is a tech talent development company that recruits, trains, and deploys entry-level software developers, data engineers, and AI-fluent technologists. Founded in 2018, Dev10 addresses the tech talent shortage by offering immersive training programs designed for high-aptitude individuals, often recent graduates. The company emphasizes AI fluency and promotes diversity, with 56% of its Associates identifying as diverse.
Dev10's training programs typically last 3-4 months and focus on high-demand skills in software development and data engineering. Associates gain practical experience through hands-on projects and real-world data sets, preparing them for immediate productivity in client environments. The company also provides staffing solutions, deploying trained Associates as consultants for various industries, including finance, healthcare, and retail. With a strong track record of client satisfaction and high retention rates, Dev10 is committed to building AI-ready teams and supporting clients in their technology adoption efforts.</v>
          </cell>
          <cell r="R1199">
            <v>2018</v>
          </cell>
        </row>
        <row r="1200">
          <cell r="A1200" t="str">
            <v>Comerica Bank</v>
          </cell>
          <cell r="B1200">
            <v>0</v>
          </cell>
          <cell r="C1200">
            <v>8000</v>
          </cell>
          <cell r="D1200" t="str">
            <v>banking</v>
          </cell>
          <cell r="E1200" t="str">
            <v>http://www.comerica.com</v>
          </cell>
          <cell r="F1200" t="str">
            <v>http://www.linkedin.com/company/comerica-bank</v>
          </cell>
          <cell r="G1200" t="str">
            <v>Dallas</v>
          </cell>
          <cell r="H1200" t="str">
            <v>Texas</v>
          </cell>
          <cell r="I1200" t="str">
            <v>leading bank for business, comerica is a multifaceted corporation with an abiding sense of community from investor relations and, youll find it all right here, major banks, finance, community investment, banking strategy, treasury management, financial performance, payroll services, financial technology, credit discipline, investment banking, financial stability, regional financial services, financial consulting, trust administration, commercial banking, relationship banking, large corporate loans, financial advisory, banking technology, cash management, banking customer experience, market analysis, regional banking regulations, client solutions, payment processing, market expansion, community engagement, responsible banking, financial planning, business loans, services, asset management, customer-centric, banking risk mitigation, online banking, customer relationships, community development, banking industry, banking regulation, client-focused solutions, client advisory, digital banking, b2b, banking security, loan portfolio, market-specific banking, relationship management, banking digital platforms, banking platform, digital transformation, banking services, bank awards, banking digital tools, regional market expertise, banking operations, small business loans, mobile banking, business banking, banking awards, digital solutions, banking process automation, credit solutions, banking and finance, loan origination, retail banking, branch network, trust services, financial services, banking industry awards, wealth management, regional economic support, banking analytics, risk management, banking innovation, corporate banking, community banking, regional bank, client onboarding, banking compliance, personal banking, loan services, financial growth, financial reporting, regional presence, b2c, client relationship management, market presence, customer loyalty programs, client retention strategies, banking digital transformation, banking compliance standards, geographic expansion, customer service, financial institution, credit risk discipline, credit risk management, high net worth clients, banking history, banking infrastructure, regional financial stability, regional economic growth, trust and estate, retail, investment strategies, credit cards, checking accounts, savings accounts, credit services, financial advice, wealth planning, insurance services, small business financing, commercial loans, business advisory, home mortgage, home equity loans, retirement accounts, investment accounts, financial insights, fraud protection, customized banking solutions, community reinvestment, business deposit solutions, mobile payments, interest-bearing accounts, wealth preservation, cd accounts, money market accounts, automated banking, fee waivers, sustainability initiatives, corporate responsibility, diversity commitment, account protection, loan assistance, small business solutions, financial literacy, investment risks, banking centers, finance technology, information technology &amp; services, capital markets, management consulting, consulting, investment management, internet, banks &amp; credit unions</v>
          </cell>
          <cell r="J1200" t="str">
            <v>Akamai, UltraDns, Microsoft Office 365, DemandBase, accessiBe, Atlassian Cloud, Mapbox, Adobe CQ, Amazon SES, Slack, Salesforce, Google Tag Manager, YouTube, Google Play, Ruxit, Vimeo, Piwik, reCAPTCHA, Mobile Friendly, Remote, SAP Convergent Charging (CC), Archer</v>
          </cell>
          <cell r="K1200">
            <v>11250000000</v>
          </cell>
          <cell r="L1200" t="str">
            <v>Merger / Acquisition</v>
          </cell>
          <cell r="M1200">
            <v>10900000000</v>
          </cell>
          <cell r="N1200">
            <v>45931</v>
          </cell>
          <cell r="O1200">
            <v>3355000000</v>
          </cell>
          <cell r="P1200">
            <v>73</v>
          </cell>
          <cell r="Q1200" t="str">
            <v>Comerica Bank is a prominent U.S. regional financial holding company, established in 1849 in Detroit, Michigan. It has evolved from a small savings bank into one of the 25 largest bank holding companies in the country, now headquartered in Dallas, Texas. Comerica focuses on relationship-based banking for both businesses and individuals, offering a range of services through its Commercial Bank, Retail Bank, and Wealth Management segments.
The bank operates over 400 banking centers across 15 states, including Arizona, California, Florida, Michigan, and Texas, and has a presence in Canada and Mexico. Comerica provides various financial products, including interest-paying savings accounts, checking accounts, loans, and trust services. It is recognized for its commitment to customer service and has received multiple awards for excellence in banking, particularly in the middle-market and small business sectors.</v>
          </cell>
          <cell r="R1200">
            <v>1849</v>
          </cell>
        </row>
        <row r="1201">
          <cell r="A1201" t="str">
            <v>MRC Group</v>
          </cell>
          <cell r="B1201">
            <v>0</v>
          </cell>
          <cell r="C1201">
            <v>4000</v>
          </cell>
          <cell r="D1201" t="str">
            <v>marketing &amp; advertising</v>
          </cell>
          <cell r="E1201" t="str">
            <v>http://www.mrc-grp.com</v>
          </cell>
          <cell r="F1201" t="str">
            <v>http://www.linkedin.com/company/mrcgrp</v>
          </cell>
          <cell r="G1201" t="str">
            <v>Miami</v>
          </cell>
          <cell r="H1201" t="str">
            <v>Florida</v>
          </cell>
          <cell r="I1201" t="str">
            <v>omnichannel, point of sale, punto de venta, data driven marketing, marketing, crossborder execution, trade marketing, trade technology, varejo, marketing strategy, 3pl, retail, marketing services, disruptive thinking, growth marketing, trade, marketing &amp; advertising, digital marketing, market needs, digital interactions, footprint expansion, platform development, services, market adaptation, cross-border hub, data analytics, omnichannel solutions, b2b, digital transformation, sales strategies, management consulting services, information technology, future-oriented innovation, pos, payments, financial services, enterprise software, enterprises, computer software, information technology &amp; services, marketing &amp; advertising</v>
          </cell>
          <cell r="J1201" t="str">
            <v>Amazon AWS, Google Font API, Nginx, WordPress.org, YouTube, Mobile Friendly</v>
          </cell>
          <cell r="Q1201" t="str">
            <v>MRC Group is a collective of sister companies that offers international consulting and transaction advisory services primarily to the energy and network industries. Their expertise spans various sectors, including electricity, gas, renewables, district energy, water and sanitation, and initiatives addressing climate change. Founded in 2015 by former partners of Mercados EMI and IPA Energy Consulting, MRC Group has a rich history that dates back to 2010.
The organization operates through multiple offices worldwide, employing over 100 professionals with diverse skills in economics, regulation, engineering, and finance. MRC Group focuses on providing consulting services to both public and private sector clients, emphasizing transaction advisory and international projects. Their work addresses contemporary challenges such as climate change, efficiency, and accessibility in the energy sector.</v>
          </cell>
          <cell r="R1201">
            <v>1997</v>
          </cell>
        </row>
        <row r="1202">
          <cell r="A1202" t="str">
            <v>TBS Group (Thai Binh Group)</v>
          </cell>
          <cell r="B1202">
            <v>0</v>
          </cell>
          <cell r="C1202">
            <v>40000</v>
          </cell>
          <cell r="D1202" t="str">
            <v>investment management</v>
          </cell>
          <cell r="E1202" t="str">
            <v>http://www.tbsgroup.vn</v>
          </cell>
          <cell r="F1202" t="str">
            <v>http://www.linkedin.com/company/tbs-group-thai-binh-investment-jsc-</v>
          </cell>
          <cell r="I1202" t="str">
            <v>asset management, retail, handbag manufacturing, hospitality, footwear manufacturing, logistics, leather handbags, cut and sew apparel manufacturing, supply chain management, transportation &amp; logistics, b2c, industrial infrastructure, long-term client relationships, leather handbag trading, product development, construction &amp; real estate, logistics centers, manufacturing, b2b, logistics optimization, high-quality footwear, luxury hospitality, e-commerce, quality standards, investment management, operational efficiency, d2c, distribution, innovation, export, logistics services, services, industrial parks, real estate development, footwear, consumer goods &amp; retail, handbags, international standards, real estate, consumer products &amp; retail, leisure, travel &amp; tourism, apparel &amp; fashion, logistics &amp; supply chain, mechanical or industrial engineering, consumer internet, consumers, internet, information technology &amp; services, financial services, international trade &amp; development, shoes, consumer goods</v>
          </cell>
          <cell r="J1202" t="str">
            <v>Google Maps, YouTube, Mobile Friendly, Google Tag Manager, WordPress.org, Apache, Google Analytics, PHP 5.3</v>
          </cell>
          <cell r="Q1202" t="str">
            <v>TBS Group, also known as Thai Binh Group, is a prominent Vietnamese multi-sector enterprise established in 1989. Founded by a group of soldiers during Vietnam's "Doi Moi" policy, the company has grown to employ nearly 50,000 people across its manufacturing facilities in Vietnam and Indonesia, with offices in Hong Kong, China, and the United States. TBS Group operates in six key sectors: Footwear, Handbags, Investment and Asset Management, Logistics, Hospitality, and Retail.
The company is a market leader in footwear, producing 25 million pairs of shoes annually, and specializes in sports and women's footwear for global brands. TBS Group also manufactures handbags and leather goods, focusing on high production capacity. In addition, it offers logistics services with significant capacity for domestic and international clients, and develops hospitality projects, including restaurants and luxury resorts. The retail division has seen substantial growth, maintaining ECCO as a leading brand in Vietnam. TBS Group emphasizes innovation, sustainability, and global integration in its operations.</v>
          </cell>
          <cell r="R1202">
            <v>1992</v>
          </cell>
        </row>
        <row r="1203">
          <cell r="A1203" t="str">
            <v>Time Warner Cable</v>
          </cell>
          <cell r="B1203">
            <v>0</v>
          </cell>
          <cell r="C1203">
            <v>17000</v>
          </cell>
          <cell r="D1203" t="str">
            <v>telecommunications</v>
          </cell>
          <cell r="F1203" t="str">
            <v>http://www.linkedin.com/company/time-warner-cable</v>
          </cell>
          <cell r="G1203" t="str">
            <v>Stamford</v>
          </cell>
          <cell r="H1203" t="str">
            <v>Connecticut</v>
          </cell>
          <cell r="I1203" t="str">
            <v>unlimited home phone with international plans, on demand, start over, high speed internet, digital cable, twc wifi, advertising sales, tv, voice, dvr, cell tower backhaul, intelligenthome, cloud hosting, internet, business class, telecommunications, information technology, cloud computing, enterprise software, enterprises, computer software, information technology &amp; services, b2b</v>
          </cell>
          <cell r="J1203" t="str">
            <v>Akamai, Pardot, Microsoft Office 365, Cloudinary, Bootstrap Framework, Adobe CQ, Omniture (Adobe), Tealium, Google Play, Mobile Friendly, SOASTA, Apache</v>
          </cell>
          <cell r="Q1203" t="str">
            <v>Time Warner Cable (TWC) was a prominent U.S. cable and telecommunications company that provided a range of services, including cable TV, high-speed internet, and digital phone services. Founded in 1968, TWC evolved from its origins in cable television to become a full-service telecommunications provider. It officially launched as Time Warner Cable in 2003 after spinning off from Time Warner Inc. and became a public company in 2007.
TWC was known for its innovative offerings, such as the RoadRunner high-speed internet service, which was the first cable-delivered internet service, and its triple-play bundles that combined video, internet, and phone services. The company served nearly 30 states and became the second-largest cable provider in the U.S. before its acquisition by Charter Communications in 2016, after which it was rebranded as Spectrum.</v>
          </cell>
          <cell r="R1203">
            <v>1993</v>
          </cell>
        </row>
        <row r="1204">
          <cell r="A1204" t="str">
            <v>Dignity Memorial</v>
          </cell>
          <cell r="B1204">
            <v>0</v>
          </cell>
          <cell r="C1204">
            <v>26000</v>
          </cell>
          <cell r="D1204" t="str">
            <v>individual &amp; family services</v>
          </cell>
          <cell r="E1204" t="str">
            <v>http://www.dignitymemorial.com</v>
          </cell>
          <cell r="F1204" t="str">
            <v>http://www.linkedin.com/company/dignitymemorial</v>
          </cell>
          <cell r="G1204" t="str">
            <v>Houston</v>
          </cell>
          <cell r="H1204" t="str">
            <v>Texas</v>
          </cell>
          <cell r="I1204" t="str">
            <v>preplanning, cremation, deathcare, funeral, cemetery, end-of-life services, casket products, b2c, funeral service industry, funeral services solutions, funeral service network, pre-planning, funeral services organization, services, funeral and cemetery, funeral service business, family services, funeral service solutions, funeral services provider, funeral services provider network, mausoleum, funeral service company, funeral services industry leader, funeral industry leader, funeral services industry, cemetery services, funeral care, funeral services company profile, funeral arrangements, funeral industry, cremation services, personalized care, funeral services market, funeral services market segment, funeral homes and funeral services, funeral services business, funeral network, funeral merchandise, burial options, urns and vaults, funeral services company, service corporation international, funeral service provider, funeral services, memorialization, memorial products, funeral homes, funeral service organization, funeral services network, funeral services &amp; cemeteries, local services</v>
          </cell>
          <cell r="J1204" t="str">
            <v>Salesforce, Cloudflare DNS, ExactTarget, Pardot, Microsoft Office 365, CloudFlare Hosting, Citrix NetScaler, The Trade Desk, Slack</v>
          </cell>
          <cell r="O1204">
            <v>500000000</v>
          </cell>
          <cell r="P1204">
            <v>115</v>
          </cell>
          <cell r="Q1204" t="str">
            <v>Dignity Memorial is the flagship brand of Service Corporation International (SCI), the largest provider of funeral, cremation, and cemetery services in North America. Headquartered in Houston, Texas, Dignity Memorial operates a network of over 1,400 funeral homes and nearly 500 cemeteries across the United States and Canada. The brand was established in 1999 to unify SCI's extensive portfolio of funeral homes, many of which continue to operate under their original family names.
Dignity Memorial offers a comprehensive range of services, including funeral planning, cremation, and cemetery arrangements. Their focus is on creating personalized remembrances that reflect the values and traditions of families. The network also provides pre-need funeral planning and supports community initiatives, such as offering no-cost burials for eligible homeless veterans and first responders. With a commitment to exceptional service and a mission to celebrate life, Dignity Memorial emphasizes care and understanding in all its operations.</v>
          </cell>
          <cell r="R1204">
            <v>1962</v>
          </cell>
        </row>
        <row r="1205">
          <cell r="A1205" t="str">
            <v>Radius Global Solutions LLC</v>
          </cell>
          <cell r="B1205">
            <v>0</v>
          </cell>
          <cell r="C1205">
            <v>4000</v>
          </cell>
          <cell r="D1205" t="str">
            <v>outsourcing/offshoring</v>
          </cell>
          <cell r="E1205" t="str">
            <v>http://www.radiusgs.com</v>
          </cell>
          <cell r="F1205" t="str">
            <v>http://www.linkedin.com/company/radius-global-solutions</v>
          </cell>
          <cell r="G1205" t="str">
            <v>Ambler</v>
          </cell>
          <cell r="H1205" t="str">
            <v>Pennsylvania</v>
          </cell>
          <cell r="I1205" t="str">
            <v>customer acquisition, first party collections, customer acquisition healthcare revenue cycle management customer relationship management first party, third party collections, customer relationship management, healthcare revenue cycle management, outsourcing &amp; offshoring consulting, scalability, digital transformation in customer service, customer loyalty programs, content moderation services, contact center outsourcing, riva ai chatbot, customer service scalability, pre-charge off recovery, compliance management, customer insights, payment reminders, customer data security, quality assurance, customer loyalty enhancement, industry-specific bpo solutions, ai virtual assistant, d2c, government &amp; education, client trust building, customer journey mapping, customer experience innovation, customer service quality assurance, offshore and nearshore contact centers, document scanning, financial services, predictive analytics in collections, technology integration, operational efficiency, multichannel customer support, b2c, automated interactions, services, predictive analytics, customer data analytics, healthcare, digital customer support, video support, offshore contact center solutions, b2b, order processing, consulting, digital customer experience, utilities, customer support automation, dispute management, automated customer feedback collection, regulatory compliance, virtual assistant for customer support, payment processing support, omnichannel customer engagement, advanced customer engagement tools, advanced contact center technology, data entry, delinquency management, contact center services, customer feedback collection, retail &amp; consumer goods, debt collection services, predictive analytics in customer support, revenue cycle management, automated dispute resolution, customer loyalty, post-charge off recovery, telecommunications, market research, automated customer interactions, government, billing support, chat support, customer retention, data analytics, sms support, customer experience, digital interaction platforms, email support, data-driven customer strategies, multi-industry customer engagement, nearshore contact centers, payment processing, customer feedback, personalized customer service, customer satisfaction improvement, regulatory compliance support, virtual customer assistant, multichannel customer service, customer feedback analytics, customer journey optimization, customer satisfaction, customer data management, delinquency and collections automation, content moderation, debt collection, customer data analytics tools, appointment scheduling, automation, digital transformation, customer satisfaction metrics, customer experience personalization, regulatory compliance in collections, client trust, customer retention solutions, ai-powered customer support, customer engagement roadmap, utilities &amp; telecom, multichannel support, automated billing support, ai-powered customer service, data management, customer engagement strategy, offshore contact centers, retail, ai automation, industry-specific bpo, digital customer interaction, customer service, customer engagement, customer journey, customer data security protocols, customer support scalability, compliance support, technology-enabled customer service, e-commerce, client trust and transparency, multi-industry customer solutions, telephone call centers, transportation, compliance, customer interaction technology, self-service portals, business process outsourcing, omnichannel support, interactive virtual assistant, ai customer service, data-driven decision making, customer lifecycle management, sales and market research, data management services, inbound/outbound calls, lead qualification, performance metrics, third party verification, multi-channel communication, brand reputation management, consumer insights, agent training, compliance standards, billing processing, healthcare compliance, patient engagement, revenue optimization, predictive debt collection, consumer support, finance, consumer_products_retail, energy_utilities, crm, sales, enterprise software, enterprises, computer software, information technology &amp; services, outsourcing/offshoring, health care, health, wellness &amp; fitness, hospital &amp; health care, consumer internet, consumers, internet, facilities services, analytics</v>
          </cell>
          <cell r="J1205" t="str">
            <v>Microsoft Office 365, ADP Workforce Now, accessiBe, WP Engine, ExactTarget, Slack, WordPress.org, reCAPTCHA, Mobile Friendly, Gravity Forms, Google Font API, CrazyEgg, BugHerd, Google Tag Manager, Impact Radius, Microsoft Office, Microsoft Excel</v>
          </cell>
          <cell r="O1205">
            <v>659100000</v>
          </cell>
          <cell r="Q1205" t="str">
            <v>Radius Global Solutions LLC is a provider of digitally integrated customer engagement solutions, accounts receivable management, debt collection, and business process outsourcing (BPO) services. Founded in 2013 and headquartered in Ambler, Pennsylvania, the company has additional locations in Louisiana and Minnesota. With a workforce of approximately 1,714 employees, Radius reported $845.3 million in annual revenue for 2024.
The company specializes in omni-channel strategies to enhance customer experiences across various industries, including healthcare, telecom, utilities, retail, transportation, financial services, and government. Radius offers a range of services, such as customer service and relationship management, delinquency and debt management, sales and market research, and data and back-office support. Their innovative tools, like the Radius Interactive Virtual Assistant (RIVA), combine automation and human intelligence for seamless interactions. Radius is committed to brand integrity, compliance, and personalized service, ensuring streamlined operations for its clients.</v>
          </cell>
          <cell r="R1205">
            <v>2013</v>
          </cell>
        </row>
        <row r="1206">
          <cell r="A1206" t="str">
            <v>Reconext</v>
          </cell>
          <cell r="B1206">
            <v>0</v>
          </cell>
          <cell r="C1206">
            <v>7500</v>
          </cell>
          <cell r="D1206" t="str">
            <v>information technology &amp; services</v>
          </cell>
          <cell r="E1206" t="str">
            <v>http://www.reconext.com</v>
          </cell>
          <cell r="F1206" t="str">
            <v>http://www.linkedin.com/company/reconext</v>
          </cell>
          <cell r="G1206" t="str">
            <v>Grapevine</v>
          </cell>
          <cell r="H1206" t="str">
            <v>Texas</v>
          </cell>
          <cell r="I1206" t="str">
            <v>it services &amp; it consulting, global service network, cosmetic renewal techniques, device salvage and reuse, device upgrade services, device reuse, automated conveyance, data center decommissioning, refurbishment services, enterprise data storage, device resale, retail, parts requalification, electronics refurbishment, device end-of-life management, device sustainability, device return management, secure logistics, cosmetic repair, asset recovery, device resale network, point-of-sale equipment, cosmetic renewal, device certification, circular economy solutions, sustainability in electronics, government, testing &amp; grading, environmental reporting, device reclamation, device surface restoration, it asset disposition, electronics manufacturing, b2b, environmental impact reduction, customer-specific solutions, logistics and supply chain, b2c, data security, operational efficiency, device refurbishment innovation, services, device remanufacture, trade-in &amp; buyback, iot device services, environmental sustainability reporting, device lifecycle optimization, device reprocessing, device recycling, advanced bga rework, device grading, device recycling standards, lifecycle services, device refurbishment process, global logistics, repair &amp; refurbishment, e-commerce, device value maximization, proprietary testing equipment, testing laboratories and services, component reclamation, device recovery platform, data sanitization, returns logistics, exhaustive experimentation, consumer electronics, device testing certification, high-yield parts reclamation, device remanufacturing, device parts tracking, device recycling certification, global reverse logistics, device refurbishment technology, parts harvesting, robotic processing lines, recycling and waste management, returns management, mobile device services, device lifecycle management, supply chain management, material reclamation, device remanufacturing standards, reverse logistics platform, clean room facilities, device repair, automated testing, reverse supply chain, carbon footprint reduction, device value recovery, device decommissioning, device testing, device reconditioning, device upgrade, continuous process improvement, distribution, consumer_products_retail, transportation_logistics, information technology &amp; services, logistics &amp; supply chain, computer &amp; network security, consumer internet, consumers, internet, hardware</v>
          </cell>
          <cell r="J1206" t="str">
            <v>Cloudflare DNS, Amazon SES, Outlook, CloudFlare Hosting, Leadfeeder, Slack, Vimeo, Mobile Friendly, Multilingual, Bootstrap Framework, Google Maps (Non Paid Users), Gravity Forms, WordPress.org, Google Maps, Wix, Google Tag Manager, Google Font API, TCP TimeClock Plus, Google Cloud Pub/Sub, IBM HTTP Server, Bevywise MQTT Broker, RS2, Git, Micro, Gauges, Microsoft Word, Microsoft Excel</v>
          </cell>
          <cell r="O1206">
            <v>239900000</v>
          </cell>
          <cell r="Q1206" t="str">
            <v>Reconext is a global leader in aftermarket lifecycle services for electronics, focusing on reverse logistics, repair, refurbishment, and IT asset disposition (ITAD). The company aims to extend device life, maximize value recovery, and promote sustainability. Headquartered in Texas, Reconext operates 20 facilities across 14 countries in North America, Europe, and Asia.
The company offers a range of services, including returns management, testing and grading, repair and refurbishment, and secure data destruction. Reconext emphasizes engineering-led processes and operates certified facilities to ensure high-quality service. It serves a diverse clientele, including manufacturers, retailers, data centers, and technology companies, providing solutions for various electronic devices and IT equipment. With a workforce of approximately 3,240 employees and significant revenue, Reconext is committed to circularity and security in its operations.</v>
          </cell>
          <cell r="R1206">
            <v>2020</v>
          </cell>
        </row>
        <row r="1207">
          <cell r="A1207" t="str">
            <v>UICGS / Bowhead Family of Companies</v>
          </cell>
          <cell r="B1207">
            <v>0</v>
          </cell>
          <cell r="C1207">
            <v>3000</v>
          </cell>
          <cell r="D1207" t="str">
            <v>information technology &amp; services</v>
          </cell>
          <cell r="E1207" t="str">
            <v>http://www.bowhead.com</v>
          </cell>
          <cell r="F1207" t="str">
            <v>http://www.linkedin.com/company/bowheadfamilyofcompanies</v>
          </cell>
          <cell r="G1207" t="str">
            <v>Springfield</v>
          </cell>
          <cell r="H1207" t="str">
            <v>Virginia</v>
          </cell>
          <cell r="I1207" t="str">
            <v>test &amp; evaluation, products, cyber security, telecommunications, manufacturing, training simulation, mission assurance management, advanced technology, acquisition management, distribution &amp; warehouse management, advisory assistance services, systems technology, information technology, modeling simulation software, systems amp technology, marine operations &amp; services, engineering, test evaluation, program management, marine, logistics, data management, oem production, science, product manufacturing build to print, it services &amp; it consulting, high-tech defense solutions, government, training services, consulting, project management, system integration, services, advanced engineering, supply chain management, reverse engineering, community values, military logistics, enterprise it, product manufacturing, data analytics, community service, it systems, prototyping, technology solutions, small business certifications, long-term shareholder value, multi-discipline services, mission-critical support, engineering services, cloud solutions, space support, cybersecurity solutions, b2b, tribally owned business, customer service, it systems integration, remote sensing, 8(a) certified, government contracting, cybersecurity, defense support, federal contracting, government services, international support, alaska native corporation, mission support, custom software development, specialized manufacturing, contract support, alaska native heritage, supply chain, logistics management, space systems, manufacturing services, logistics support, marine operations, contracting support, manufacturing solutions, cybersecurity services, transportation services, training support, product procurement, maintenance services, aerial video services, prototype manufacturing, compliance solutions, foreign military sales, 8(a) certified businesses, vessel operations, logistics solutions, mission assurance, electromechanical assembly, remote sensing technologies, base operations support, material sourcing, team building, strategic partnerships, employee development, quality assurance, safety management, business ethics, community engagement, innovation in technology, cost-effective solutions, streamlining operations, integrated support services, government partnerships, vetted subcontracting, environmental support services, technical services, distribution, transportation &amp; logistics, computer &amp; network security, information technology &amp; services, mechanical or industrial engineering, productivity, logistics &amp; supply chain, cloud computing, enterprise software, enterprises, computer software</v>
          </cell>
          <cell r="J1207" t="str">
            <v>Microsoft Office 365, WP Engine, Slack, Google Font API, reCAPTCHA, WordPress.org, Google Tag Manager, Vimeo, Gravity Forms, Mobile Friendly, .NET, Oracle Analytics Cloud, SharePoint, Javascript, HTML5 Maker, CSS, Wider Planet, Ruby On Rails, AutoCAD, Revit, Bluebeam, Microsoft Office, Cisco Unified Communications Manager (CallManager), Unity, Adition Technologies - Advertisers, WorkSafeBC, Express, .GIS, TSYS, CAT, Copper, FUSION, Tor, Microsoft Windows 10, WebOffice, Remedy Single Sign On, Google AdWords Conversion, Microsoft Excel, Microsoft PowerPoint, ACL, Ad Dynamo, Cisco Anyconnect Secure Mobility Client, Cisco VPN, JTL-Shop 3, VLAN, Microsoft Access, Gem, Air, VMware, Microsoft PowerShell, Ansible, Bash, Python, MySQL 8 With RHEL 8, Ubuntu, Microsoft Windows Server 2012, Azure Linux Virtual Machines, Unica, Pega Case Management, SES, Adobe Creative Cloud, TelmarHelixa, Secured MVC Forum on Windows 2012 R2, AMP, Quip, FRAC Pumps, Compressor, Cisco WebEx Teams, Outlook, EFI, Visio, Excel4Apps, GoToAssist (FASTchat), SAP S/4HANA, Nortel, FreePBX, Pipedrive, Aruba Mobility Controllers, Raygun, ZBrush, Email on Acid, Metamask, Harness, Crownpeak Universal Consent Platform (formerly Evidon), Crestron, AWS CodeCommit, Cisco TelePresence Management Suite (TMS), AdSpeed, MercuryGate TMS, Dell EMC VCE, Scoop.it, Security, Avaya UCaaS, Check Point SDP, Cisco Unified Intelligence Center, Intrado, poly, Spiceworks IP Scanner, Trend Micro Smart Protection, Wireshark, Yealink, Windchill+, CNC Software, Git, Electron, React, Material UI, Redux, Node.js, SQL, Microsoft Teams, Rails Assets, Litera pdfDocs, Cloudflare Rocket Loader, Power BI Documenter, Avaya, Cisco VoIP, Genesys SIP, Amazon API Gateway, BASE, Elite Software HVAC Solution, Microsoft Project, Red Hat Satellite, Red Hat Enterprise Linux, Star, Akamai CDN Solutions, SMTP, 3M 360 Encompass - Health Analytics Suite, PatientPop, AWS Trusted Advisor, Divi, Sophos XG, Kiosked, Apple iPhone, Apple iPad, Procore, Terraform, Azure Resource Manager, Diligent One Platform, formerly HighBond, Acronis True Image, NETSCOUT Cyber Investigator, Mode, AWS CloudFormation, Docker, Kubernetes, Red Hat OpenShift, Amazon CloudWatch, Splunk, ELK Stack, Nagios, Puppet, Progress Chef, IBM Db2 for Linux, UNIX, and Microsoft Windows, Dassault SOLIDWORKS, Microsoft Power Platform, Microsoft 365, Ning, Lua, Red Hat Enterprise Linux AI, Red Hat, AWX, Lenel, Informatica Cloud Mass Ingestion, Redis Software, Connect, FiberHome, Vertica, Harmony Email &amp; Collaboration, Ramp, GitKraken, Gauges, MediaLets, TripleLift, EMC, Cisco Firepower 9300, AVEVA PDMS, HCSS HeavyJob, Radarstats, ClassDojo, Microsoft-IIS, ArcGIS, HTML Pro, Visual-Basic-.NET, AWS SDK for JavaScript, Act!, Cisco ACI Orchestration, Smartsheet, Cisco AppDynamics, Mellanox, CPI, CentOS, Rocky Linux, VMware ESXi, Fusion ERP Analytics, Apache Ranger, Oracle Data Masking and Subsetting, Scala, Apache Sqoop, Apache Kafka, PostgreSQL, ANGEL LMS, OpenSCAP, Minteye / AdsCaptcha, Elastic Stack, Wazuh - The Open Source Security Platform, Tines, UKG Dimensions Hourly Timekeeping, Analyzer, Hudl Sportscode, Citrix Hypervisor, Roistat, ServiceNow, Microsoft Power Automate, Eyefinity OfficeMate, Catylist SiteLink, Genesis, SAM, Mastercam, E-planning, CAMWorks, Micro, GitLab, PowerBI Tiles, Wowanalytics, Aruba Wireless Access Points, LeadsPedia, Amazon Managed Workflows for Apache Airflow (MWAA), Deltek Cobra, VMware vSphere, NetApp ONTAP Data Management, Avast Software, Rubrik, , Microsoft Hyper-V Server, AWS GovCloud, Google Cloud, AT&amp;T, Atex, CONTROL, Less, Adobe, Facebook, Zoomdata, InformaCast, Intel, Juniper Networks SRX-Series Gateways, Onit, JetBrains Space, WMS, Robots &amp; Pencils, Azure Active Directory Domain Services, Citrix, Dell EMC SAN (Storage Area Network), Microsoft Advanced Group Policy Management, Microsoft Azure Monitor, Microsoft SQL Server Reporting Services, Google Publisher Tag (GPT), Meta Llama 3, Claude, PyTorch, TensorFlow, scikit-learn, Fluke Networks, SAP, Glassdoor, Microsoft Word, Amazon Web Services (AWS), DTScout, React Router, Switch Concepts, Oxatis, Netlify, Azure Data Lake Storage, Siemens SIMATIC SCADA, Olo, OpenText ECM in the Cloud, SAS Enterprise Guide, Tableau, SAS Visual Analytics, Barracuda MSP, Jira Align (formerly AgileCraft), Pulsant Hosting, Sardine, MeridianLink Mortgage, Microsoft Active Directory Federation Services, iPage DNS, CMPRO, Flow, Windows 11, Synology Office Suite, SS&amp;C, Azure AI Studio, OneTrust Tech Risk &amp; Compliance, Process automation package for service request creation in SAP S/4HANA Utilities, AWS VPN, Microsoft Sql Server, Planful, Google Cloud Platform, Tenable Nessus, Vormetric Data Security Platform, Jira, Logitech Video Conferencing, NetIQ, Nuvolo Connected Workplace, CUICK TRAC - DFARS and NIST 800-171 compliance solution, ServiceNow IT Service Management (ITSM), Cameo Systems Modeler, Box, Craneware, Amazon Linux 2, Azure Analysis Services, Spark, Argon CI/CD Security, PL/SQL, Micro Focus Universal CMDB</v>
          </cell>
          <cell r="O1207">
            <v>348300000</v>
          </cell>
          <cell r="Q1207" t="str">
            <v>UIC Government Services (UICGS) and the Bowhead Family of Companies represent the federal contracting division of UkpeaÄ¡vik IÃ±upiat Corporation (UIC), an Alaska Native Corporation owned by the IÃ±upiat people. Headquartered in Springfield, Virginia, Bowhead has over 25 years of experience and employs more than 3,000 people. The company supports over 300 prime and subcontracts for defense and civilian federal agencies across the United States and worldwide, with annual revenue around $426 million.
Bowhead organizes its services into six core business lines: Advanced Technology, Engineering &amp; Program Management, Logistics &amp; Marine, Manufacturing &amp; Products, Systems &amp; Information Technology, and Space Force. These lines provide innovative solutions, including project management and workforce support, tailored for complex government missions. As a top 5 ANC, Bowhead emphasizes IÃ±upiat values such as integrity and community focus, aiming to create long-term value for its shareholders in UtqiaÄ¡vik (Barrow), Alaska.</v>
          </cell>
          <cell r="R1207">
            <v>1999</v>
          </cell>
        </row>
        <row r="1208">
          <cell r="A1208" t="str">
            <v>BYJUâ€™S Learning</v>
          </cell>
          <cell r="B1208">
            <v>0</v>
          </cell>
          <cell r="C1208">
            <v>8800</v>
          </cell>
          <cell r="D1208" t="str">
            <v>e-learning</v>
          </cell>
          <cell r="E1208" t="str">
            <v>http://www.byjusfutureschool.com</v>
          </cell>
          <cell r="F1208" t="str">
            <v>http://www.linkedin.com/company/byjus-learning</v>
          </cell>
          <cell r="G1208" t="str">
            <v>San Francisco</v>
          </cell>
          <cell r="H1208" t="str">
            <v>California</v>
          </cell>
          <cell r="I1208" t="str">
            <v>e-learning providers, online education, educational data analytics, advanced stem projects, student-centered approach, satellite programming courses, interactive curriculum, ai in education, learning assessment, blended learning, coding for kids, virtual classroom technology, student engagement, learning success, student progress tracking, e-learning, online education certification, child-friendly interface, growth mindset development, student-centered learning, cloud-based education, problem solving, child safety online, future skills, safe online environment, educational content development, incubator programs for young innovators, interactive tools, tech-enabled education, student motivation tools, interactive online learning, learning experience design, student assessment tools, satellite sensor data analysis, space exploration coding, educator training programs, digital content creation, growth mindset, online coding courses, space tech innovation challenges, global education access, educator assessment process, educator training, gamification in education, math curriculum, online class scheduling, learning from mistakes, coding for space exploration, digital skill development, adaptive learning technology, music classes, adaptive learning, learning management system, creative outcomes, personalized classes, music for grades 1-12, interactive animations, future skills development, coding competitions for students, digital literacy, student performance analytics, resilience building, b2c, curriculum customization, personalized learning paths, child-friendly technology, all other schools and instruction, interactive video lessons, educational content personalization, coding for grades 1-12, real-time instruction, digital project creation, video-based lessons, stem education, education technology, coding curriculum, live online classes, global student community, global edtech, international education, blended learning model, creative thinking, web development, student achievement tracking, digital education platform, student projects, problem solving skills, advanced coding projects, space mission simulations, real satellite access for students, educational app development, real-time feedback, app development, space tech curriculum, learning motivation, satellite data analysis, algorithmic thinking, visual learning tools, space project mentorship, interactive learning platform, educator quality, educational accessibility, child development, live feedback, live virtual classes, math for grades 1-8, remote instruction technology, activity-based curriculum, learning engagement strategies, resilience skills, future-ready skills, learning platform security, virtual classroom, teacher assessment, remote learning tools, project-based learning, gamified content, educational innovation, math and music integration, interactive multimedia, educational technology, student feedback system, ai-driven personalization, space mission programming, space science education, services, learning outcomes, teacher quality assurance, personalized education, teacher assessment process, online collaboration, adaptive curriculum design, virtual learning environment, space technology projects, creative expression, d2c, interactive multimedia tools, online coding, interactive learning, live instruction, music courses, math education, game development, minecraft coding, young creators, critical thinking, confident creators, one-on-one learning, coding fundamentals, educational apps, curriculum development, beginner coding, advanced coding, coding events, real-world applications, building skills, character creation, learning through play, math confidence, music performance, personal learning environment, feedback and assessment, engagement techniques, live performances, collaboration, technology integration, fun learning, coding languages, tech proficiency, child safety, free trial classes, education, internet, information technology &amp; services, computer software, education management, apps, software development, computer games, games, consumers</v>
          </cell>
          <cell r="J1208" t="str">
            <v>Amazon CloudFront, Gmail, Amazon Elastic Load Balancer, Google Apps, Zendesk, Amazon AWS, Datadog, CloudFlare, Atlassian Cloud, Vercel, React Redux, Webflow</v>
          </cell>
          <cell r="O1208">
            <v>698000000</v>
          </cell>
          <cell r="Q1208" t="str">
            <v>BYJUâ€™S Future School is part of the BYJU'S ed-tech ecosystem, providing interactive online learning programs for children aged 4-18. The platform focuses on live one-on-one classes that cover subjects such as coding, math, science, English, music, and fine arts. It employs storytelling and active learning methodologies to engage students effectively.
Founded in 2011 and based in Bengaluru, India, BYJU'S has grown to serve over 150 million registered students across more than 21 countries. The company offers personalized and adaptive learning through its flagship app and has expanded its offerings through various acquisitions. BYJUâ€™S Future School, launched in April 2021, aims to enhance learning experiences by bridging passive and active learning through its interactive platform. The school features immersive lessons, video tutorials, and a vast library of projects to support skill-building.</v>
          </cell>
        </row>
        <row r="1209">
          <cell r="A1209" t="str">
            <v>ACT-1 Personnel Services</v>
          </cell>
          <cell r="B1209">
            <v>0</v>
          </cell>
          <cell r="C1209">
            <v>3000</v>
          </cell>
          <cell r="D1209" t="str">
            <v>staffing &amp; recruiting</v>
          </cell>
          <cell r="E1209" t="str">
            <v>http://www.act-1.com</v>
          </cell>
          <cell r="F1209" t="str">
            <v>http://www.linkedin.com/company/act-1</v>
          </cell>
          <cell r="G1209" t="str">
            <v>Torrance</v>
          </cell>
          <cell r="H1209" t="str">
            <v>California</v>
          </cell>
          <cell r="I1209" t="str">
            <v>temporary staffing, human resources solutions, direct hire, staffing, human resource management solutions, recruiting, contingent staffing, employment agency, hr solutions, career coaching, temp agency, job placement, talent management, staffing services, employment resources, employment services, employment placement agencies and executive search services, certified staffing, human resources, personalized service, job search support, recruitment, employee benefits, actone group, staffing agency, staffing solutions, services, recruiting centers, employment solutions, staffing and employment services, talent acquisition, staffing consolidation, personnel services, employment support, b2b, staffing &amp; recruiting, professional training &amp; coaching</v>
          </cell>
          <cell r="J1209" t="str">
            <v>Salesforce, Mailchimp Mandrill, Outlook, Marketo, Pardot, Microsoft Office 365, Vercel, OneTrust, Citrix NetScaler, Slack, Google Analytics, ASP.NET, Google Tag Manager, Microsoft-IIS, Android, Remote</v>
          </cell>
          <cell r="O1209">
            <v>1000000000</v>
          </cell>
          <cell r="Q1209" t="str">
            <v>ACT-1 Personnel Services was a staffing and recruiting company founded in 1964 and based in Los Angeles, California. The company specialized in temporary staffing, direct hire, HR solutions, and human resource management across various industries, including entertainment, technology, fashion, and biotech. As the largest Certified Woman-Minority-Owned Staffing Agency in the U.S., ACT-1 had approximately 148 employees and branch offices throughout the country.
In December 2018, ACT-1 consolidated its operations with its subsidiary, Howroyd-Wright Employment Agency, Inc., and rebranded as AppleOne. This change allowed the company to access larger recruiting centers and resources while continuing to provide personalized service. ACT-1 Personnel Services had a strong track record of serving Fortune 500 companies and generating around $5.4 million in revenue.</v>
          </cell>
          <cell r="R1209">
            <v>1964</v>
          </cell>
        </row>
        <row r="1210">
          <cell r="A1210" t="str">
            <v>Lewis Brisbois</v>
          </cell>
          <cell r="B1210">
            <v>0</v>
          </cell>
          <cell r="C1210">
            <v>4100</v>
          </cell>
          <cell r="D1210" t="str">
            <v>law practice</v>
          </cell>
          <cell r="E1210" t="str">
            <v>http://www.lewisbrisbois.com</v>
          </cell>
          <cell r="F1210" t="str">
            <v>http://www.linkedin.com/company/lewis-brisbois</v>
          </cell>
          <cell r="G1210" t="str">
            <v>Los Angeles</v>
          </cell>
          <cell r="H1210" t="str">
            <v>California</v>
          </cell>
          <cell r="I1210" t="str">
            <v>artificial intelligence, legal services, legal advisory, risk reduction strategies, litigation, diversity initiatives in law, aviation safety regulation, litigation strategy development, airline legal services, corporate and transactional law, legal counsel, airline risk management, aviation litigation, multidisciplinary legal practice, securities compliance, corporate governance consulting, cybersecurity, industry regulation compliance, law firm, financial legal services, risk mitigation, legal counsel services, law firm recognition, corporate governance, estate planning, legal technology adoption, diversity and inclusion, dispute resolution, law firm growth, legal risk assessment, insurance defense, aviation law, litigation management, law firm innovation, administrative proceedings, risk management, international legal services, administrative law, b2b, legal expertise, insurance defense litigation, airport legal consulting, law firm technology, legal process improvement, international clients, corporate law, risk evaluation, risk evaluation processes, international practice, dispute resolution services, financial law, litigation strategy, multidisciplinary practice, industry-specific regulation, services, diversity in law, legal representation, aviation dispute resolution, offices of lawyers, mergers and acquisitions advisory, legal consulting, industry-specific law, advisory services, litigation risk management, corporate finance, client satisfaction, regulatory compliance, sustainability, international aviation law, full-service law firm, finance law, regulatory compliance for airlines, litigation management tools, securities law, legal practice, international client support, client service, international law, litigation services, regulatory guidance, risk consulting, aircraft manufacturer legal support, mergers and acquisitions, law firm culture, legal industry leadership, diversity, data breach response, pre-suit counseling, employment law, insurance coverage, complex litigation, healthcare law, intellectual property, labor law, professional liability, environmental law, class actions, contract disputes, transportation law, business litigation, financial restructuring, long-term care, forensic investigation, emergency response, legal alerts, training and seminars, client representation, community engagement, women's initiative, lgbtq support, multistate operations, case management, accreditation management, mentoring program, public policy, government investigations, technology law, equal opportunity, university partnerships, workplace culture, affinity groups, ethical advocacy, lawyer recruitment, cross-disciplinary teams, client success stories, newsletter publication, legal, information technology &amp; services, law practice, conflict resolution, financial services, environmental services, renewables &amp; environment, mergers &amp; acquisitions, long term care</v>
          </cell>
          <cell r="J1210" t="str">
            <v>Cloudflare DNS, Sendgrid, Mimecast, Outlook, Microsoft Office 365, CloudFlare Hosting, Amazon AWS, Netlify, Create React App, The Trade Desk, Slack, Mobile Friendly, Google Analytics, Google Maps, ShareThis, iCIMS, Linkedin Marketing Solutions, Airtable, Relativity, CaseMapÂ®, LexisNexis, Westlaw, CloudNine Concordance, OpenNebula, iManage, NetDocuments, Pacer, accessiBe, LexisNexis Accurint, Microsoft 365, Microsoft Access, Microsoft PowerPoint, SharePoint, Adobe Acrobat Pro, Ag Grid, Microsoft Windows Server 2012, Microsoft Active Directory Federation Services, Microsoft Azure Monitor, Microsoft Exchange Online, Microsoft Teams Rooms, Azure Active Directory, Microsoft Defender for Endpoint, Azure Security Center, Microsoft PowerShell, CONTROL, Microsoft Purview eDiscovery, Azure AD P2, Microsoft Office, Microsoft Word, Microsoft Windows Server 2000, Azure Active Directory B2C, Azure Analysis Services, Cisco WebEx Teams, Azure AD Notifications, Remedy Single Sign On, AWS Multi-Factor Authentication, Microsoft Teams, Microsoft Advanced Group Policy Management, Office365</v>
          </cell>
          <cell r="O1210">
            <v>759000000</v>
          </cell>
          <cell r="Q1210" t="str">
            <v>Lewis Brisbois Bisgaard &amp; Smith LLP, commonly known as Lewis Brisbois, is a full-service national law firm founded in 1979 in Los Angeles, California. With 1,552 attorneys across 55 offices in 32 states and Washington, D.C., the firm ranks 71st in the U.S. by revenue and 15th by the number of attorneys. It has a strong foundation in insurance defense litigation and has expanded into corporate, transactional, and international practices, serving clients in countries such as China, Italy, Japan, and South Korea.
The firm offers legal services in over 40 specialties, including insurance defense, litigation, corporate and transactional law, and various specialized practices. Lewis Brisbois is recognized for its principled advocacy and cost-efficient services, emphasizing risk evaluation and litigation management. The firm fosters a collaborative culture focused on diversity, equity, and inclusion, while also prioritizing professional growth and ethical service aligned with client needs. Notable clients include major corporations and financial institutions, reflecting its capability in handling high-stakes legal matters.</v>
          </cell>
          <cell r="R1210">
            <v>1979</v>
          </cell>
        </row>
        <row r="1211">
          <cell r="A1211" t="str">
            <v>Ristorante</v>
          </cell>
          <cell r="B1211">
            <v>0</v>
          </cell>
          <cell r="C1211">
            <v>4500</v>
          </cell>
          <cell r="E1211" t="str">
            <v>http://www.ristoranteattilio.com</v>
          </cell>
          <cell r="F1211" t="str">
            <v>http://www.linkedin.com/company/ristorante-piacermio</v>
          </cell>
          <cell r="G1211" t="str">
            <v>Wilmington</v>
          </cell>
          <cell r="H1211" t="str">
            <v>Delaware</v>
          </cell>
          <cell r="I1211" t="str">
            <v>gluten-free options, food services, italian desserts, services, b2c, family restaurant, food quality assurance, menu expansion, traditional pasta, fresh ingredients, custom events, restaurants and other eating places, italian cuisine, customer service, local patronage, catering, dining experience, restaurant, italian restaurant, food delivery, party hosting, restaurants, family-oriented, catering services, social media marketing, handmade dishes, community engagement, consumer_products_retail, consumer internet, consumers, internet, information technology &amp; services, marketing &amp; advertising</v>
          </cell>
          <cell r="J1211" t="str">
            <v>Outlook, Microsoft Office 365, Amazon AWS, Bootstrap Framework, Yelp, AngularJS, Google Tag Manager, Mobile Friendly, Cloudinary</v>
          </cell>
          <cell r="Q1211" t="str">
            <v>Ristorante Attilio is a family-owned Italian restaurant located in Wilmington, Delaware's Little Italy neighborhood. Since 1985, it has been serving handmade Italian dishes, becoming a beloved local favorite with a loyal customer base. The restaurant specializes in authentic, home-style Italian cuisine, featuring fresh ingredients and a menu that includes handmade pasta and classic red-sauce dishes. Popular items include veal parmesan, ravioli, and fried smelts, along with a cold pasta menu.
In addition to dine-in service, Ristorante Attilio offers takeout, catering, and private event hosting, providing customized experiences for guests. The restaurant has a casual dÃ©cor that creates a welcoming atmosphere, and it is wheelchair accessible. Known for friendly service and generous portions, Ristorante Attilio is recognized as a top dining destination in Wilmington, holding a Travelers' Choice designation on TripAdvisor.</v>
          </cell>
        </row>
        <row r="1212">
          <cell r="A1212" t="str">
            <v>Corebridge Financial</v>
          </cell>
          <cell r="B1212">
            <v>0</v>
          </cell>
          <cell r="C1212">
            <v>5200</v>
          </cell>
          <cell r="D1212" t="str">
            <v>financial services</v>
          </cell>
          <cell r="E1212" t="str">
            <v>http://www.corebridgefinancial.com</v>
          </cell>
          <cell r="F1212" t="str">
            <v>http://www.linkedin.com/company/corebridgefinancial</v>
          </cell>
          <cell r="G1212" t="str">
            <v>Houston</v>
          </cell>
          <cell r="H1212" t="str">
            <v>Texas</v>
          </cell>
          <cell r="I1212" t="str">
            <v>annuities, retirement solutions, life insurance, finance, retirement income solutions, insurance, employee benefits, partner programs, financial resilience, investment management, variable annuities, retirement outcome optimization, institutional financial solutions, b2c, asset management partnerships, asset growth strategies, customer engagement, government, retirement plan management, risk mitigation, financial outcomes, institutional asset management, product innovation, digital engagement, insurance products, financial services, customer tools, client support, technology integration, market strategies, retirement income planning, financial education, financial security, life insurance resources, institutional markets, online account management, client education, market innovation, insurance solutions, services, financial products, asset allocation, financial technology, asset growth, financial analytics, customer resources, financial planning tools, direct life, health, and medical insurance carriers, retirement planning, registered index-linked annuities, retirement income, digital tools, insurance product innovation, wealth management, client resources, risk management, b2b, asset management, financial institutions, financial resilience strategies, risk mitigation strategies, financial planning technology, investment strategies, client support tools, insurance risk management, financial education resources, financial insights, client portals, asset management solutions, strategic partnerships, retirement savings growth, client engagement tools, fixed annuities, financial strategy, annuity solutions, registered index-linked annuity, index annuities, term life insurance, permanent life insurance, final expense insurance, financial wellness, retirement plans, individual retirement, investment solutions, plan management, financial protection, savings accounts, account access, financial assessment, educational resources, financial tools, consultant resources, business building tools, investment products, financial goals, financial future, market volatility, long-term investment, life insurance quotes, savings strategies, consumer portal, annuity accounts, market performance, retirement age, beneficiary management, financial advisors, institutional investment, tax-advantaged accounts, non-profit, distribution, finance technology, information technology &amp; services, nonprofit organization management</v>
          </cell>
          <cell r="J1212" t="str">
            <v>Amazon CloudFront, Route 53, Microsoft Office 365, Angular JS v1, Workday, Adobe CQ, Slack, Salesforce, Adobe Marketing Cloud, Qualtrics, Workday Recruit, Mobile Friendly, Google Play, iTunes, Vimeo, Linkedin Marketing Solutions, Facebook Custom Audiences, Facebook Login (Connect), Incapsula, AppDynamics, Adobe Media Optimizer, reCAPTCHA, Nginx, Facebook Widget, Bootstrap Framework, SAP, SAP HANA, Auto Vitals, Microsoft Excel, Cvent, AT&amp;T, Amazon S3, AWS Bedrock, Lambda Cloud, Make, Snowflake, Microsoft Windows Server 2012, Azure Virtual Desktop, Kiosked, Microsoft 365, Microsoft OneDrive for Business, Microsoft OneNote, Outlook, Google AdWords Conversion, Microsoft PowerPoint, Microsoft Teams Rooms, Archer, LogicGate Risk Cloud, MetricStream Survey Management, ServiceNow, Salesforce CRM Analytics, Seismic, IBM z/OS Operating System, IBM Content Manager for iSeries, Axis, Salesforce Maps, Maptitude, Microsoft Office, Citrix, Microsoft Windows 365 Cloud PC, Amazon WorkSpaces, Citrix App Layering, Microsoft Intune Enterprise Application Management, Azure Active Directory, Microsoft PowerShell, ARGUS Developer, Jira, ebs, Google Cloud APIs, SAP Business Planning and Consolidation (BPC), Excel4Apps, Salesforce Marketing Cloud, ISO+â„¢, Adobe Experience Manager, Wordpress, Adobe Analytics, Google Search Console, Semrush, Conductor, Adobe Creative Suite, Strato, Adobe Photoshop, Adobe InDesign, Adobe Firefly, ChatGPT, Jaspersoft, Google Ads, LinkedIn Ads, SharePoint, SAP Contract Lifecycle Management (CLM), Onit, DocuSign, COSTAR, BMC Compuware ISPW, Aircall, Bloomberg Professional Services, AppViewX CERT+, Aruba, ChinaCache, Cisco ACI Orchestration, FordDirect Chat, .NET, NetScout, OpenText Network Automation, Spectrum, Visio, accessiBe, SailPoint, Olo, Oracle Analytics Cloud, Microsoft SQL Server Reporting Services, PostgreSQL, Cassandra, Unix, Gem, Teamtailor, SQL, Chorus by ZoomInfo, Pega Case Management, Automation Anywhere, AWS Transfer for SFTP, Mode, Jamf, Apple macOS, Azure Linux Virtual Machines, Apple Business Manager, Zift Solutions, Ning, Okta, Ping Identity, Microsoft Azure Monitor, Agility, WISE, Blackrock Aladdin, PowerBI Tiles, Tableau, IBM Cognos Analytics, Python, Microsoft Access, ServiceNow Discovery, DotNetNuke, C#, ASP.NET, Docking &amp; MDI for WPF, WCF, PL/SQL, GitHub, MicroStrategy, pandas, NumPy, scikit-learn, XGBoost, PyTorch, R, SentenceTransformers, Amazon Simple Storage Service (S3), Databricks, Spark, AWS Analytics, Azure Analysis Services, MLflow, Power BI Documenter, Nuix Discover, Axiom by Syntellis Performance Solutions, OpenText EnCase Forensic, Figma, Ceros, Dataiku, Moxie, Cisco WebEx Teams, Bitnami JasperReports, Snyk Code (SAST), Minteye / AdsCaptcha, GitHub Actions, GitLab, Jenkins, Azure Devops, Microsoft Teams, Aprimo, Miro, Glassbox, Yardi, Docker, Amazon Elastic Container Service (Amazon ECS), AWS Fargate, Terraform, Ansible, CloudBees CI, JFrog Artifactory, Azure Key Vault, Sizmek (MediaMind), Loom, Oracle Argus</v>
          </cell>
          <cell r="K1212">
            <v>7467000000</v>
          </cell>
          <cell r="L1212" t="str">
            <v>Other</v>
          </cell>
          <cell r="M1212">
            <v>1000000000</v>
          </cell>
          <cell r="N1212">
            <v>45962</v>
          </cell>
          <cell r="O1212">
            <v>2889000000</v>
          </cell>
          <cell r="Q1212" t="str">
            <v>Corebridge Financial, Inc. is a leading provider of retirement solutions and insurance products in the United States. Headquartered in Houston, Texas, the company offers a range of services, including annuities, life insurance, retirement plans, and institutional services. With approximately $90 billion in assets, Corebridge serves nearly 20,000 retirement plans and manages about 4 million in-force life insurance policies across the country.
Formed in September 2022 through a spin-off from American International Group (AIG), Corebridge has a rich history dating back to 1955. The company emphasizes financial security by providing tools, insights, and partnerships to individuals, financial professionals, and institutions. Its subsidiaries include The Variable Annuity Life Insurance Company (VALIC) and The United States Life Insurance Company in the City of New York (USL), among others. Corebridge is committed to supporting a diverse clientele, including non-profit organizations, corporations, and educational institutions, with a focus on enhancing financial resilience and planning.</v>
          </cell>
          <cell r="R1212">
            <v>1998</v>
          </cell>
        </row>
        <row r="1213">
          <cell r="A1213" t="str">
            <v>RCM Technologies, Inc.</v>
          </cell>
          <cell r="B1213">
            <v>0</v>
          </cell>
          <cell r="C1213">
            <v>4300</v>
          </cell>
          <cell r="D1213" t="str">
            <v>management consulting</v>
          </cell>
          <cell r="E1213" t="str">
            <v>http://www.rcmt.com</v>
          </cell>
          <cell r="F1213" t="str">
            <v>http://www.linkedin.com/company/rcmtechnologies</v>
          </cell>
          <cell r="G1213" t="str">
            <v>Pennsauken Township</v>
          </cell>
          <cell r="H1213" t="str">
            <v>New Jersey</v>
          </cell>
          <cell r="I1213" t="str">
            <v>professional services, consumer discretionary, business consulting &amp; services, business solutions, technology solutions, aerospace engineering, defense services, healthcare staffing, life sciences support, data solutions, it consulting, operational performance, engineering services, project management, innovative technology, workforce solutions, commercial sectors, government sectors, middle-market companies, process engineering, client success, continuous innovation, specialized services, global reach, stakeholder value, employee support, operational efficiency, business optimization, technical staffing, enterprise solutions, healthcare technology, engineering design, project assistance, data-driven solutions, industry expertise, client partnerships, financial performance, cross-selling opportunities, engineering solutions, energy services, health care staffing, life sciences services, engineering procurement construction, renewable energy projects, industrial engineering services, technical analysis, logistical planning, compliance solutions, thermal kinetics engineering, human capital management, systems engineering, model based systems engineering, manufacturing support, supply chain management, oil and gas engineering, chemical process engineering, integrated engineering services, clinical staffing, technology innovation, operational excellence, data management solutions, ethanol production technology, healthcare solutions, staffing solutions, civil engineering services, infrastructure modernization, risk management solutions, client-centric approach, project design and analysis, cost-effective solutions, electrical engineering services, mechanical engineering services, high-value services, quality assurance, project risk assessment, regulatory compliance, performance optimization, business technology solutions, strategic partnerships, expert engineering team, global service provider, industry-leading tools, process optimization, b2b, government, consulting, services, professional training &amp; coaching, management consulting, information technology &amp; services, productivity, logistics &amp; supply chain</v>
          </cell>
          <cell r="J1213" t="str">
            <v>TurboSMTP, Outlook, JobDiva, Microsoft Azure Hosting, Gmail, Google Apps, Amazon AWS, Cloudflare DNS, CloudFlare Hosting, Microsoft Office 365, Emma, Hubspot, Slack, Mobile Friendly, Hotjar, reCAPTCHA, Vimeo, Google Tag Manager, Adobe Media Optimizer, Shutterstock, Google Font API, Webtraxs, Google Maps, WordPress.org, Linkedin Marketing Solutions, Cedexis Radar, Google Places, Gravity Forms, Remote, AI, Domo, Sisense, KNIME</v>
          </cell>
          <cell r="L1213" t="str">
            <v>Merger / Acquisition</v>
          </cell>
          <cell r="M1213">
            <v>0</v>
          </cell>
          <cell r="N1213">
            <v>44835</v>
          </cell>
          <cell r="O1213">
            <v>319404000</v>
          </cell>
          <cell r="Q1213" t="str">
            <v>RCM Technologies, Inc. is a leading provider of business and technology solutions, enhancing operational performance for both commercial and government clients. Founded in 1971 and headquartered in New York, the company has over 50 years of experience and operates through specialized segments including engineering, specialty healthcare, life sciences, information technology, aerospace and defense, process and industrial, and data solutions.
The company offers a range of services such as engineering, IT consulting, project management, staffing, and aftermarket support. RCM focuses on delivering tailored solutions in design, development, fleet support, human capital management, and process improvements. With a commitment to blending technology with practical solutions, RCM aims to help clients achieve their business goals while investing in its workforce and capabilities. The company has offices across North America and global hubs, ensuring a broad reach and effective service delivery.</v>
          </cell>
          <cell r="R1213">
            <v>1971</v>
          </cell>
        </row>
        <row r="1214">
          <cell r="A1214" t="str">
            <v>SE</v>
          </cell>
          <cell r="B1214">
            <v>0</v>
          </cell>
          <cell r="C1214">
            <v>6700</v>
          </cell>
          <cell r="D1214" t="str">
            <v>financial services</v>
          </cell>
          <cell r="E1214" t="str">
            <v>http://www.0monday.com</v>
          </cell>
          <cell r="F1214" t="str">
            <v>http://www.linkedin.com/company/globalstatistics</v>
          </cell>
          <cell r="G1214" t="str">
            <v>Los Angeles</v>
          </cell>
          <cell r="H1214" t="str">
            <v>California</v>
          </cell>
          <cell r="I1214" t="str">
            <v>stockcharts, marketanalysis, marketdata, globaldata, capital flows, businessstrategy, leadership, crypto, jesus christ, economic analysis, christian first, saviour, lord, investment data, strategichiring, careeropportunities, professionalexcellence, stockearth, forex, love with christ, macro trends, globalmarkets, indices, being christ, global statistics, global economy, economictrends, world economy, talentacquisition, wearehiring, businessgrowth, technicalanalysis, market data, global markets, global wealth, futureleaders, innovation, teamdevelopment, commodities</v>
          </cell>
          <cell r="J1214" t="str">
            <v>Mobile Friendly</v>
          </cell>
          <cell r="Q1214" t="str">
            <v>SE is a global charting and market analysis platform offering powerful tools to track, analyze, and understand markets worldwideâ€”all in one place.</v>
          </cell>
          <cell r="R1214">
            <v>2012</v>
          </cell>
        </row>
        <row r="1215">
          <cell r="A1215" t="str">
            <v>Endeavor Health</v>
          </cell>
          <cell r="B1215">
            <v>0</v>
          </cell>
          <cell r="C1215">
            <v>27000</v>
          </cell>
          <cell r="D1215" t="str">
            <v>hospital &amp; health care</v>
          </cell>
          <cell r="E1215" t="str">
            <v>http://www.endeavorhealth.org</v>
          </cell>
          <cell r="F1215" t="str">
            <v>http://www.linkedin.com/company/endeavor-health</v>
          </cell>
          <cell r="G1215" t="str">
            <v>Evanston</v>
          </cell>
          <cell r="H1215" t="str">
            <v>Illinois</v>
          </cell>
          <cell r="I1215" t="str">
            <v>hospitals &amp; health care, health system unification, patient portal, community health programs, b2c, services, health equity initiatives, hospital network, web application, integrated healthcare system, offices of physicians, primary care services, primary care, healthcare technology partnerships, real-world clinical testing, ai healthcare innovation, community healthcare, patient-centered care, user experience, web development, healthcare, responsive design, digital health, medical technology, healthcare technology, healthcare services, javascript, front-end functionality, user interaction, dynamic content, client-side scripting, cross-browser compatibility, programming languages, api integration, interactive user interface, coding standards, security features, performance optimization, debugging tools, content management, frameworks, ux design, ui components, web accessibility, mobile optimization, version control, source control, plugin support, extension development, data validation, event handling, client-server architecture, asynchronous programming, web standards, web performance, seo optimization, data visualization, wireframing, code libraries, versioning, module bundling, real-time data, scalability, javascript frameworks, microservices architecture, component-based design, software testing, application deployment, cloud integration, technology stack, hospital &amp; health care, ux, information technology &amp; services, health care, health, wellness &amp; fitness</v>
          </cell>
          <cell r="J1215" t="str">
            <v>Amazon SES, Outlook, Microsoft Office 365, Amazon AWS, Workday, WordPress.org, Google translate widget, Workday Recruit, Google Places, Google Font API, Google Maps, Google Tag Manager, reCAPTCHA, Mobile Friendly, Google Maps (Non Paid Users), Bootstrap Framework, Google translate API, Electron, Siemens MRI, Sectra PACS, Semrush, Azure Synapse Analytics, Nuance PowerScribe, Epic, Xray, Octane, Intelerad, ServiceNow, Microsoft 365, Microsoft Azure Monitor, Flow, Epic Optime, Postpresso, Epic Beaker, Microsoft Office, Olo, CET, Wider Planet, Connect, Calabrio Teleopti Workforce Management, Tor, Acoustic, ICP, Google AdWords Conversion, Excel4Apps, Microsoft PowerPoint, Mag+, Omeda, HelpCrunch, NVivo, Catylist SiteLink, BeeGFS, ClearSaleing (eBay Enterprise), Coupa Business Spend Management Platform, Git, Quip, Google Analytics, Cadence, MotoRev, OpenCV, Semgrep, Act!, MyChart, DashThis, Fishbowl, EpicCare Ambulatory, Amazon Elastic MapReduce (EMR), SES, REDCap, OnCore CTMS, Onit, Salesforce Marketing Cloud, Cadence Omnis CFD Platform, Dice, Microsoft Excel, AI, Epic Willow, LinkedIn Learning, Vocera Communications, CBORD, .GIS, Histats, Appier AIRIS (formerly Woopra), Intercom, Cornerstone HR, Sequence Monitor SPF, Microsoft Word, NDN, ROOM, .NET, PowerBI Tiles, IBM Data Warehouse, CAT, ADAPT, Mist, Express, Mode, , Nec Asia Pacific Pte Ltd, Cisco Unified Intelligence Center, Admin, AWS Multi-Factor Authentication, Remedy Single Sign On, BirchStreet Procure-to-Pay, Veracode AppSec Governance, OpenTelemetry, Jonas POS, Analyzer, Ning, Micro, O-arm Surgical Imaging System, Cision, Crisp, ISO+â„¢, Python, R, SAP Crystal Solutions, Salesforce, , Kainos, Google Identity Services APIs, Google Geocoding API, SAP Contract Lifecycle Management (CLM), Ovation, Informatica Business Process Management, GE Healthcare MRI, Lawson Software, Remote, GAS, Photon, OneTrust Tech Risk &amp; Compliance, SQL, Tableau, Echo, FCS Express, Power BI Documenter, IBM Cognos Analytics, ADP Applicant Tracking System, Snowflake, Databricks, Google Cloud BigQuery, Azure Synapse, Microsoft Fabric, Security, PyTorch, TensorFlow, InsightExpress, Doppler</v>
          </cell>
          <cell r="O1215">
            <v>7110000000</v>
          </cell>
          <cell r="Q1215" t="str">
            <v>Endeavor Health is a nonprofit integrated health system located in the Chicago metropolitan area. Formed in 2022 through the merger of several healthcare organizations, it is the third-largest healthcare delivery system in Illinois, serving over 4.2 million residents across six counties. The system includes nine hospitals, all recognized for nursing excellence, and more than 300 ambulatory clinic locations, employing over 27,000 team members and 6,000-7,100 physicians and advanced practice providers.
Endeavor Health is dedicated to person-centered care, health equity, and community wellbeing. It offers a wide range of services, including primary care, cardiovascular care, cancer care, neurosciences, and orthopaedics. The organization is also a hub for research, conducting over 550 active clinical trials and supporting innovation in healthcare technology. With a commitment to seamless access and a personal patient experience, Endeavor Health aims to enhance local health outcomes and economic growth.</v>
          </cell>
          <cell r="R1215">
            <v>2009</v>
          </cell>
        </row>
        <row r="1216">
          <cell r="A1216" t="str">
            <v>Ultimate minds U.S</v>
          </cell>
          <cell r="B1216">
            <v>0</v>
          </cell>
          <cell r="C1216">
            <v>7900</v>
          </cell>
          <cell r="D1216" t="str">
            <v>staffing &amp; recruiting</v>
          </cell>
          <cell r="E1216" t="str">
            <v>http://www.ultimatemindcare.com</v>
          </cell>
          <cell r="F1216" t="str">
            <v>http://www.linkedin.com/company/ultimate-groupminds</v>
          </cell>
          <cell r="G1216" t="str">
            <v>Dallas</v>
          </cell>
          <cell r="H1216" t="str">
            <v>Texas</v>
          </cell>
          <cell r="I1216" t="str">
            <v>virtual assistant services email, calendar management data entry, crm updates scheduling, travel planning, meeting coordination research &amp; documentation &amp; digital marketing, social media management content creation graphics, reels, posts social media strategy &amp; engagement copywriting &amp; blog content ad campaign support meta, google, linkedin creative, design services logo &amp; brand identity design canva, adobe design projects presentation &amp; pitch deck design infographics &amp; social visuals web, tech support website updates wordpress, shopify, wix simple landing pages &amp; maintenance data collection &amp; analytics setup tech support &amp; trouble, business support online customer service document formatting invoice management &amp; reporting virtual</v>
          </cell>
          <cell r="J1216" t="str">
            <v>Amazon AWS, ZocDoc, Nginx, Shutterstock, Google Analytics, Google Tag Manager</v>
          </cell>
          <cell r="Q1216" t="str">
            <v>Ultimate Mind and Wellness Center is a mental health clinic located in Arlington, TX. The center specializes in psychiatric and therapy services, offering comprehensive evaluations, diagnoses, and treatment sessions. Patients can access these services through in-person visits or a secure, HIPAA-compliant telehealth platform.
The clinic provides telepsychiatry and therapy sessions that can be scheduled remotely or in the clinic. It emphasizes accessible mental health resources and crisis support as key components of its care approach. Patients can reach out via phone, email, or in-person to schedule appointments with licensed mental health providers.</v>
          </cell>
        </row>
        <row r="1217">
          <cell r="A1217" t="str">
            <v>RESRG Automotive</v>
          </cell>
          <cell r="B1217">
            <v>0</v>
          </cell>
          <cell r="C1217">
            <v>10000</v>
          </cell>
          <cell r="D1217" t="str">
            <v>plastics</v>
          </cell>
          <cell r="E1217" t="str">
            <v>http://www.resrgautomotive.com</v>
          </cell>
          <cell r="F1217" t="str">
            <v>http://www.linkedin.com/company/resrg-automotive</v>
          </cell>
          <cell r="G1217" t="str">
            <v>Troy</v>
          </cell>
          <cell r="H1217" t="str">
            <v>Michigan</v>
          </cell>
          <cell r="I1217" t="str">
            <v>highquality exterior, bumper &amp; polymer functional systems for the automotive industry &amp; automotive &amp; industry, plastics manufacturing, automotive water conservation, coating technology, precision manufacturing, integrated vehicle systems, automotive design and engineering, automotive sustainability, design innovation, interior design, polymer molding, supply chain logistics, polymer expertise, aerodynamic panels, precision engineering, automotive manufacturing, waterborne coatings, water and air management systems, automotive branding components, sustainability in manufacturing, interior systems, automotive systems, b2b, water conservation, other motor vehicle parts manufacturing, automotive coatings and finishing, supply chain management, global manufacturing, plating, custom plastic parts, product development, automotive oems, automotive water and air management, exterior systems, automotive supply chain, lighting solutions, interior and exterior components, energy efficiency, next-generation coating technologies, just-in-sequence delivery, active grille shutters, sustainability, automaker partnerships, painting and finishing, automotive parts and components, advanced polymer materials, automotive lighting, coating technologies, services, design and engineering, automotive design, system integration, manufacturing, distribution, transportation &amp; logistics, energy &amp; utilities, chemicals, logistics &amp; supply chain, environmental services, renewables &amp; environment, mechanical or industrial engineering</v>
          </cell>
          <cell r="J1217" t="str">
            <v>Cloudflare DNS, Sendgrid, Outlook, Microsoft Office 365, Slack, YouTube, Hotjar, Squarespace ECommerce, Google Font API, Google Play, Simpli.fi, Linkedin Marketing Solutions, Google Tag Manager, WordPress.org, Wix, Bootstrap Framework, Yandex Metrica, Hubspot, Bitrix, Woo Commerce, Shutterstock, Typekit, reCAPTCHA, Mobile Friendly, Google Analytics, Wider Planet, BriteVerify, ABB Robotics, Rockwell Automation Services, CONTROL, Act!, Studio 5000, FactoryTalk View, AutoCAD, Akamai App &amp; API Protector, Ipswitch WhatsUp Gold, ISO+â„¢, S&amp;P Capital IQ Pro, Sigma, Dialpad, SharePoint, SS&amp;C, Taleo Applicant Tracking Systems (ATS), CAT, Outsystems, Excel4Apps, Dayforce, OneTrust Tech Risk &amp; Compliance, AMP, Power BI Documenter, IHS Markit, 24-7 Media, FANUC FIELD System, Kanbanize, Brocade Switches, AC500 PLC, LogIC, Maintenance Connection, Gem, SAP, Moldflow, eMaint CMMS</v>
          </cell>
          <cell r="Q1217" t="str">
            <v>RESRG Automotive SE &amp; Co. KG is a global automotive supplier formed by the merger of REHAU Automotive and SRG Global. The company specializes in integrated exterior and interior systems for leading automakers around the world. With a rich history of over 160 years, RESRG operates across four continents, eleven countries, and 22 production sites, employing approximately 10,000 skilled team members. Headquartered in Rehau, Bayern, Germany, the company focuses on innovation in polymer molding, plating, painting, and finishing.
RESRG manufactures a variety of coated exterior systems and components, including bumpers, grilles, wheel caps, and interior systems that enhance airflow and thermal management. The company emphasizes sustainability through energy efficiency and water conservation, while also utilizing AI-driven product development. RESRG serves major automakers, providing high-quality products and services that ensure optimal fit, form, and function.</v>
          </cell>
          <cell r="R1217">
            <v>1948</v>
          </cell>
        </row>
        <row r="1218">
          <cell r="A1218" t="str">
            <v>Cotality</v>
          </cell>
          <cell r="B1218">
            <v>0</v>
          </cell>
          <cell r="C1218">
            <v>5200</v>
          </cell>
          <cell r="D1218" t="str">
            <v>information services</v>
          </cell>
          <cell r="E1218" t="str">
            <v>http://www.cotality.com</v>
          </cell>
          <cell r="F1218" t="str">
            <v>http://www.linkedin.com/company/cotality</v>
          </cell>
          <cell r="G1218" t="str">
            <v>Irvine</v>
          </cell>
          <cell r="H1218" t="str">
            <v>California</v>
          </cell>
          <cell r="I1218" t="str">
            <v>property data accuracy, property valuation, property data validation, property data management, property valuation automation, machine learning, property risk mitigation, property ecosystem, property data technology, property transaction data, climate adaptation strategies, property data modeling, property data refresh, risk management, property tax data, property data processing, property risk management, property data visualization, climate analytics, climate risk analytics, real estate market forecasting, property data platform, urban resilience analytics, property data solutions, property risk tools, property risk modeling, property data solutions for investors, property analytics software, property data dashboards, geospatial analysis, property risk assessment, real estate data, property data solutions for lenders, property data sources, real-time data, property data reporting, environmental impact assessment, property data solutions for insurance, property data solutions for government, urban planning data, property valuation tools, property decision-making, property data updates, property development insights, zoning data analysis, property valuation modeling, property portfolio monitoring, geospatial parcel data, property data solutions for appraisers, natural catastrophe vulnerability, environmental risk data, property market analysis, property data solutions for risk managers, building permit data, property data security, engineering services, property market trends, property data automation, geospatial mapping tools, property data services, climate resilience, property data tools, construction, insurance, consulting, property data quality assurance, property tax analytics, climate change impact modeling, real estate, property data compliance, property data solutions for finance, hazard risk analytics, property inspection data, property decision support, property market insights, utilities, risk assessment, real estate market intelligence, predictive analytics, natural catastrophe data, geospatial data, retrofitting analysis, property data visualization tools, climate risk modeling, property data solutions for real estate, flood risk assessment, property data apis, environmental hazard data, property damage estimation, property data coverage, property data management systems, government, real estate analytics, b2b, digital health, property data analytics platforms, disaster preparedness data, property insights, fire risk modeling, property data intelligence, finance, property survey data, property data, property data integration platforms, disaster impact analysis, services, hazard mitigation planning, property investment analytics, property data analysis, property data feeds, sustainability planning data, property data integration, energy &amp; utilities, construction &amp; real estate, artificial intelligence, information technology &amp; services, enterprise software, enterprises, computer software, health, wellness &amp; fitness, financial services</v>
          </cell>
          <cell r="J1218" t="str">
            <v>Cloudflare DNS, Microsoft Office 365, Hubspot, Salesforce, Slack, Google Font API, Linkedin Marketing Solutions, Wix, reCAPTCHA, Google Maps, Shopify, Google Places, YouTube, Facebook Widget, Vimeo, Facebook Custom Audiences, Typekit, Facebook Login (Connect), Brightcove, Google Tag Manager, Mobile Friendly, Snowflake, PowerBI Tiles, GitHub, ClickUp, SQL, Figma, Vscode, Python, VISI, Culture Amp, Tableau, Workday, Confluence, Jira, Jira Service Management, Webflow, GSAP, Ceros, Microsoft Clarity, Hotjar, pandas, OpenProject, PostGIS, GDAL, QGIS, Postman, Jupyter, Salesforce CRM Analytics, Google Analytics, Google Cloud Platform, DATAflow, Google Cloud BigQuery, AWS SDK for JavaScript, Apache Beam, Airflow, Hadoop HDFS, Spark, Elasticsearch, PySpark, BeyondTrust, CAT, CrowdStrike, Proofpoint, Zscaler, C#, Cisco Finesse, Calabrio ONE, SSMS Tools Pack, SharePoint, Microsoft Excel, Microsoft Azure Monitor, Semaphore, Jenkins, PostgreSQL, MySQL, Google, Nginx, Azure Linux Virtual Machines, Microsoft Windows Server 2012, Bash, Microsoft PowerShell, Docker, SAP Financial Supply Chain Management (FSCM), Vertical Market Software, QuickBooks, Sage, Xero, .NET, Google Cloud Document AI, Gemini, Meta Ads Manager, Adobe Creative Suite, Strato, Adobe Photoshop, Canva, Asana, Microsoft Office, EcoSys, FogBugz, Stack Overflow, Cisco WebEx Teams, Freshdesk, Walkme, Act!, Infolinks, Connect, OpenText Intelligent Capture, Activengage, Carbon, Adjust, BASE, Red Hat JBoss Enterprise SOA Platform, Aryson MySQL to MSSQL Converter, Oracle XML DB, Smartsheet, AI, Vertex AI, Collibra, seoClarity, Micro, Dayforce, ADP Streamline, Vista, Chaos V-Ray, Google Cloud Storage, Highspot, Outreach.io, Visio, Power BI Documenter, Copilot, Microsoft PowerPoint, iMatrix, Oracle Analytics Cloud, Spring Boot, AWS Trusted Advisor, Terraform, Ansible, AWS CloudFormation, JFrog Artifactory, Kubernetes, Indeed, Mixpanel, Javascript</v>
          </cell>
          <cell r="O1218">
            <v>1800000000</v>
          </cell>
          <cell r="Q1218" t="str">
            <v>Cotality is a global property intelligence company that specializes in data, analytics, technology, and insights for the property ecosystem, including real estate, insurance, and mortgage sectors. The company, which rebranded from CoreLogic, combines public records and proprietary datasets with AI-powered tools to provide real-time insights and risk assessments. Cotality covers over 98% of properties in key markets with high accuracy and extensive U.S. property record coverage.
The company offers a range of solutions that harmonize billions of data points, including property tax analytics, climate risk assessments, and predictive analytics for underwriting and claims management. Cotality's technology platforms, such as CoreAI and Araya, facilitate centralized data access and support various workflows, enabling better decision-making and risk mitigation. Cotality serves a diverse clientele, including property professionals, insurers, real estate firms, and government entities, focusing on collaboration and innovation across multiple industries.</v>
          </cell>
        </row>
        <row r="1219">
          <cell r="A1219" t="str">
            <v>Business</v>
          </cell>
          <cell r="B1219">
            <v>0</v>
          </cell>
          <cell r="C1219">
            <v>19000</v>
          </cell>
          <cell r="D1219" t="str">
            <v>information technology &amp; services</v>
          </cell>
          <cell r="F1219" t="str">
            <v>http://www.linkedin.com/company/business</v>
          </cell>
          <cell r="H1219" t="str">
            <v>Massachusetts</v>
          </cell>
          <cell r="I1219" t="str">
            <v>it services &amp; it consulting, information technology &amp; services</v>
          </cell>
          <cell r="J1219" t="str">
            <v>Cloudflare DNS, Rackspace MailGun, Gmail, Google Apps, CloudFlare Hosting, Facebook Custom Audiences, Facebook Login (Connect), Facebook Widget, Typekit, Knocommerce, Micro, Android, Render, Gusto, Stitch, Remote, Intuit, Judge.me, Discord, Attentive, Reviews, Triple Whale, Samcart, Circle, Octane, AI, IoT, Monday.com, Lightspeed, Canva, Node.js, Airtable</v>
          </cell>
          <cell r="Q1219" t="str">
            <v>Stealth Mode</v>
          </cell>
        </row>
        <row r="1220">
          <cell r="A1220" t="str">
            <v>INOAC USA, Inc.</v>
          </cell>
          <cell r="B1220">
            <v>0</v>
          </cell>
          <cell r="C1220">
            <v>3200</v>
          </cell>
          <cell r="D1220" t="str">
            <v>plastics</v>
          </cell>
          <cell r="E1220" t="str">
            <v>http://www.inoacusa.com</v>
          </cell>
          <cell r="F1220" t="str">
            <v>http://www.linkedin.com/company/inoac-usa-inc</v>
          </cell>
          <cell r="G1220" t="str">
            <v>Troy</v>
          </cell>
          <cell r="H1220" t="str">
            <v>Michigan</v>
          </cell>
          <cell r="I1220" t="str">
            <v>plastics manufacturing, electrical equipment, heat insulation, sealing gaskets and seals, innovation, medical foam encapsulation, acoustic damping materials, polyurethane materials, innovative solutions, elastomer solutions, automotive components, polyurethane foam, shock absorbing pads, global solutions, low smoke and flame polyurethane, lightweight structural materials, plastics, lightweight materials, composite materials, product manufacturing, composites development, shock absorption, resin and synthetic rubber manufacturing, sealing solutions, filtering systems, automotive, filtration materials, industrial machinery solutions, lightweight design, custom material solutions, it equipment, vibration isolation foam, rubber and elastomers, foam products, heat resistant composites, temperature regulation materials, b2b, vibration damping, low fire risk materials, heat and temperature management, sound and vibration control, soundproofing, housing and construction materials, industrial machinery, consumer products, medical foam and materials, electrical industry solutions, sealing technology, medical, automotive interior components, materials development, construction materials, filtering technologies, low combustibility materials, consumer product materials, housing and construction, medical device materials, healthcare, manufacturing, construction, industrial, material_science, polyurethane, elastomers, composites, sealing, filtering, sound_vibration, heat_management, lightweight, low_combustibility, chemicals, consumer goods, consumers, health care, health, wellness &amp; fitness, hospital &amp; health care, mechanical or industrial engineering</v>
          </cell>
          <cell r="J1220" t="str">
            <v>Outlook, Microsoft Office 365, Google Cloud Hosting, ADP Workforce Now, Salesforce, Google Tag Manager, Mobile Friendly, WordPress.org, Google Font API, Nginx</v>
          </cell>
          <cell r="O1220">
            <v>300000000</v>
          </cell>
          <cell r="Q1220" t="str">
            <v>INOAC USA, Inc. is a prominent North American subsidiary of the INOAC Group, a Japanese manufacturing company established in 1926. Specializing in polymer chemistry, INOAC USA focuses on polyurethane foams, plastics, elastomers, composites, and advanced materials. Headquartered in Troy, Michigan, the company operates over 100 facilities worldwide, employing more than 20,000 people, with around 367 in the U.S.
The company manufactures a wide range of products, including automotive components, rotationally molded plastic products, and functional parts for various industries such as healthcare, telecommunications, and consumer goods. INOAC USA also offers comprehensive services, including design, engineering, prototyping, and supply chain management, ensuring tailored solutions for its clients. With a commitment to innovation and ethical practices, INOAC USA positions itself as a trusted partner across multiple sectors, emphasizing quality and sustainability in its operations.</v>
          </cell>
          <cell r="R1220">
            <v>1926</v>
          </cell>
        </row>
        <row r="1221">
          <cell r="A1221" t="str">
            <v>Yasheng Group</v>
          </cell>
          <cell r="B1221">
            <v>0</v>
          </cell>
          <cell r="C1221">
            <v>10000</v>
          </cell>
          <cell r="D1221" t="str">
            <v>farming</v>
          </cell>
          <cell r="E1221" t="str">
            <v>http://www.yashenggroup.com</v>
          </cell>
          <cell r="F1221" t="str">
            <v>http://www.linkedin.com/company/yasheng-group</v>
          </cell>
          <cell r="G1221" t="str">
            <v>Redwood City</v>
          </cell>
          <cell r="H1221" t="str">
            <v>California</v>
          </cell>
          <cell r="I1221" t="str">
            <v>distribution, marketing, importexport, mining, biotechnology, agriculture, agricultural products, blockchain technology, blockchain, food crops grown under cover, government, environmental technology, sustainable farming, services, asset management, technology, supply chain management, coffee, betel nut, export, betel nut polysaccharides, betel nut health products, organic farming, industry development, b2b, e-commerce, international trade, herbal medicine, fintech, export markets, investment, digital platform, industry chain, sustainable agriculture, supply chain, asset circulation, betel nut ecotourism, anti-counterfeiting, healthcare, finance, manufacturing, consumer products &amp; retail, transportation &amp; logistics, logistics &amp; supply chain, international trade &amp; development, consumer internet, consumers, internet, information technology &amp; services, finance technology, financial services, health care, health, wellness &amp; fitness, hospital &amp; health care, mechanical or industrial engineering</v>
          </cell>
          <cell r="J1221" t="str">
            <v>Google Analytics</v>
          </cell>
          <cell r="O1221">
            <v>24148000</v>
          </cell>
          <cell r="Q1221" t="str">
            <v>The Yasheng Group (OTCQB: HERB) is a U.S. company and conducts international business operations in China under three (3) major sectors: agriculture, livestocks, and biotechnology. The Yasheng Group company specializes in developing, processing, marketing, and distributing a variety of food products processed primarily from premium specialty agriculture products grown in North West China within (6) agricultural segments: field crops, vegetables, fruits, special crops, seeds and poultry. We have been producing our premium specialty agriculture products over 20 years and some of our entities were founded over 40 years ago, to become a top agriculture company in China. Our major customers include world class conglomerates such as Tsingtao Beer, KFC, McDonalds, and so on.
Investor Highlights &amp; Company Facts -- 
- Over 30 Years of Operations as an Agriculture Leader in China
- 7 Agro Bases, 8 Agro Segments, over 100 Products "Green Food"
- Geographical Agriculture advantages with a 15,000 workforce
- Full scale agriculture enterprise with R &amp; D and High Tech Agriculture
- Over 250,000 Acres of Arable Agriculture Land
- Strong Financials within a sound industry "Agro Commodities"
- Fiscal 2012 $993M Sales, $126M Net Income
- Experienced Management Team with track record of achievement
- Favorable Government Policies &amp; Support
- Transforming into a Global Organization, opening doors to high-end markets, keeping up with expanding domestic demands</v>
          </cell>
          <cell r="R1221">
            <v>2004</v>
          </cell>
        </row>
        <row r="1222">
          <cell r="A1222" t="str">
            <v>Perry Johnson &amp; Associates, Inc.</v>
          </cell>
          <cell r="B1222">
            <v>0</v>
          </cell>
          <cell r="C1222">
            <v>5000</v>
          </cell>
          <cell r="D1222" t="str">
            <v>information technology &amp; services</v>
          </cell>
          <cell r="E1222" t="str">
            <v>http://www.pjats.com</v>
          </cell>
          <cell r="F1222" t="str">
            <v>http://www.linkedin.com/company/perry-johnson-&amp;-associates-inc-</v>
          </cell>
          <cell r="G1222" t="str">
            <v>Henderson</v>
          </cell>
          <cell r="H1222" t="str">
            <v>Nevada</v>
          </cell>
          <cell r="I1222" t="str">
            <v>medical transcription, medical coding &amp; billing, medical collections, emr, ehr, teleradiology, iso9000 accreditation, iso15189 medical testing accreditation, iso17025 laboratory accreditation, is010021 it systems accreditation, clinical documentation, electronic signature, telemedicine, telehealth, hipaa certified, revenue cycle improvement, it services &amp; it consulting, health care information technology, health care, health, wellness &amp; fitness, hospital &amp; health care, information technology &amp; services</v>
          </cell>
          <cell r="J1222" t="str">
            <v>Outlook, MailChimp SPF</v>
          </cell>
          <cell r="Q1222" t="str">
            <v>PJ&amp;A is a U.S. owned and operated company specializing in dictation and transcription services. 
PJ&amp;A utilizes state of the art technology to provide end-to-end solutions that deliver above 99% QA and client satisfaction scores to some of the largest health systems in the country. PJ&amp;A can help your facility capitalize on today's medical transcription.
For more information regarding PJ&amp;A services, please call (800) 803-6330 or email info@pjats.com</v>
          </cell>
        </row>
        <row r="1223">
          <cell r="A1223" t="str">
            <v>Behavior Frontiers</v>
          </cell>
          <cell r="B1223">
            <v>0</v>
          </cell>
          <cell r="C1223">
            <v>4000</v>
          </cell>
          <cell r="D1223" t="str">
            <v>individual &amp; family services</v>
          </cell>
          <cell r="E1223" t="str">
            <v>http://www.behaviorfrontiers.com</v>
          </cell>
          <cell r="F1223" t="str">
            <v>http://www.linkedin.com/company/behavior-frontiers</v>
          </cell>
          <cell r="G1223" t="str">
            <v>El Segundo</v>
          </cell>
          <cell r="H1223" t="str">
            <v>California</v>
          </cell>
          <cell r="I1223" t="str">
            <v>autism treatment, applied behavior analysis, aba treatment, aba training, behavior analysts, health &amp; medical</v>
          </cell>
          <cell r="J1223" t="str">
            <v>Salesforce, Outlook, Zendesk, React, Barracuda Networks, Slack, WordPress.org, Typekit, Google Tag Manager, Shutterstock, YouTube, reCAPTCHA, Remote, Apple iPad, Apple Laptop, IfByPhone, Revel iPad POS, Electron, DataDirect Networks, Purecars, RS2, Tor, BriteVerify, CAQH ProView, TikTok, Instagram, LinkedIn Ads, Google Business Profile, Yelp, Sage Intacct, PowerBI Tiles, Microsoft Power Apps, Microsoft Azure Monitor, SharePoint, SQL, Monday.com, ADAPT, SES, NATS, BILL</v>
          </cell>
          <cell r="L1223" t="str">
            <v>Merger / Acquisition</v>
          </cell>
          <cell r="M1223">
            <v>0</v>
          </cell>
          <cell r="N1223">
            <v>45778</v>
          </cell>
          <cell r="O1223">
            <v>2851000</v>
          </cell>
          <cell r="P1223">
            <v>1</v>
          </cell>
          <cell r="Q1223" t="str">
            <v>Behavior Frontiers is a behavioral health company based in Los Angeles, California, founded in 2004 by Helen Mader, M.A., BCBA. The company specializes in applied behavior analysis (ABA) therapy and treatment programs for children and individuals with autism and other special needs. With over 2,100 employees, Behavior Frontiers serves more than 2,600 clients across multiple states, providing services in various settings such as homes, schools, and through telehealth.
The company emphasizes data-driven outcomes using its proprietary software, PrioraCare, which aids in electronic data collection and clinical tracking. Behavior Frontiers is committed to delivering high-quality, personalized ABA therapy, focusing on enhancing communication, social skills, and daily living skills. The mission is supported by a team of highly trained clinicians and a strong emphasis on staff training and parent involvement. Behavior Frontiers is also an in-network provider for several commercial health plans and Medi-Cal managed care plans, ensuring broad access to its services.</v>
          </cell>
          <cell r="R1223">
            <v>2004</v>
          </cell>
        </row>
        <row r="1224">
          <cell r="A1224" t="str">
            <v>anyone</v>
          </cell>
          <cell r="B1224">
            <v>0</v>
          </cell>
          <cell r="C1224">
            <v>9800</v>
          </cell>
          <cell r="D1224" t="str">
            <v>information technology &amp; services</v>
          </cell>
          <cell r="E1224" t="str">
            <v>http://www.notyet.com</v>
          </cell>
          <cell r="F1224" t="str">
            <v>http://www.linkedin.com/company/anyone</v>
          </cell>
          <cell r="G1224" t="str">
            <v>Cranston</v>
          </cell>
          <cell r="H1224" t="str">
            <v>Rhode Island</v>
          </cell>
          <cell r="I1224" t="str">
            <v>junk removal, technology, information &amp; internet, domain names for sale, domain auction, domain investment, generic domains, flippa portfolio, website development, digital marketing, domain portfolio, domain valuation, premium domain sale, domain trading, brandable domains, domain flipping, web search portals, libraries, archives, and other information services, domain marketplace, exact match domains, domain name collection, premium domain names, mid 1990s domains, aged domain names, domain name investment, internet services, short domain names, hand registered domains, information technology, information technology &amp; services, web development, marketing &amp; advertising</v>
          </cell>
          <cell r="J1224" t="str">
            <v>Slack, Salesforce, Apache, Google Custom Search, Google Tag Manager, Mobile Friendly, Google AdSense, WordPress.org, Remote</v>
          </cell>
          <cell r="O1224">
            <v>1700000</v>
          </cell>
          <cell r="Q1224" t="str">
            <v>Anyone is a manufacturer specializing in adhesive tapes designed for various applications, including smartphones, displays, home appliances, and automobiles. The company focuses on continuous research and development, ensuring strict quality control and eco-friendly management practices.
Another entity, Anyone Home, operates as a PropTech software platform under Inhabit. It serves the residential and vacation property management sectors by offering leasing solutions for multifamily properties. The platform integrates marketing, communication, and analytics, supporting over one million units across the nation.
Additionally, Anyone Corporation is a nonprofit organization that publishes the magazine *Log* and collaborates with MIT Press on the Writing Architecture series.</v>
          </cell>
          <cell r="R1224">
            <v>2015</v>
          </cell>
        </row>
        <row r="1225">
          <cell r="A1225" t="str">
            <v>FreeScoresAndMore</v>
          </cell>
          <cell r="B1225">
            <v>0</v>
          </cell>
          <cell r="C1225">
            <v>10000</v>
          </cell>
          <cell r="D1225" t="str">
            <v>consumer services</v>
          </cell>
          <cell r="E1225" t="str">
            <v>http://www.freescoresandmore.com</v>
          </cell>
          <cell r="F1225" t="str">
            <v>http://www.linkedin.com/company/freescoresandmore</v>
          </cell>
          <cell r="G1225" t="str">
            <v>Stamford</v>
          </cell>
          <cell r="H1225" t="str">
            <v>Connecticut</v>
          </cell>
          <cell r="I1225" t="str">
            <v>credit reports, identity theft, credit scores</v>
          </cell>
          <cell r="J1225" t="str">
            <v>Amazon CloudFront, Route 53, Amazon Elastic Load Balancer, Microsoft Office 365, Amazon AWS, Amazon SES, DoubleClick Conversion, Google AdSense, ASP.NET, Google Dynamic Remarketing, Mobile Friendly, DoubleClick, Bootstrap Framework, Google AdWords Conversion, UberTags (X+1), Google Remarketing, Google Analytics, Optimizely, Microsoft-IIS</v>
          </cell>
          <cell r="Q1225" t="str">
            <v>FreeScoresAndMore is a premier provider of 3 bureau credit scores and identity theft protection services. We help consumers nationwide manage and protect their credit and identity by providing a full range of tools and services as part of the FreeScoresAndMore offering.   FreeScoresAndMore is a part of Affinion Group, a global leader in the credit information and identity theft protection space.  With over 35 years history, Affinion's credit and identity services are trusted by millions of consumers nationwide.</v>
          </cell>
          <cell r="R1225">
            <v>1973</v>
          </cell>
        </row>
        <row r="1226">
          <cell r="A1226" t="str">
            <v>R.D. Offutt Company</v>
          </cell>
          <cell r="B1226">
            <v>0</v>
          </cell>
          <cell r="C1226">
            <v>5200</v>
          </cell>
          <cell r="D1226" t="str">
            <v>executive office</v>
          </cell>
          <cell r="E1226" t="str">
            <v>http://www.rdoffuttfarms.com</v>
          </cell>
          <cell r="F1226" t="str">
            <v>http://www.linkedin.com/company/r-d-offutt-company</v>
          </cell>
          <cell r="G1226" t="str">
            <v>Fargo</v>
          </cell>
          <cell r="H1226" t="str">
            <v>North Dakota</v>
          </cell>
          <cell r="I1226" t="str">
            <v>executive offices, climate adaptation, cover cropping, community engagement, sustainable water use, industry partnerships, agriculture, cover crops, tree planting, regenerative agriculture, family-owned, water conservation, food production, technology-driven farming, energy efficiency, soil management, autonomous pivots, sustainable agriculture, sustainable farming, potato farming, crop diversity, groundwater monitoring, community support, water management, environmental services, soil health, carbon footprint reduction, vegetable and melon farming, environmental stewardship, water usage efficiency, responsible farming practices, water regulation, crop variety management, climate change mitigation, water use reporting, regenerative practices, local community programs, soil sampling, environmental compliance, crop rotation, reforestation, organic fertilizer use, soil erosion control, soil moisture sensors, environmental monitoring, climate change adaptation, agricultural innovation, organic fertilization, carbon sequestration, sustainable land stewardship, nutrient management, farm management software, water-saving irrigation, energy-efficient equipment, family business, precision agriculture, precision irrigation, energy &amp; utilities, renewables &amp; environment</v>
          </cell>
          <cell r="J1226" t="str">
            <v>Route 53, Outlook, Microsoft Office 365, Amazon AWS, Act-On, Typekit, Apache, Vimeo, Google Tag Manager</v>
          </cell>
          <cell r="Q1226" t="str">
            <v>R.D Offutt Company is a family-owned and operated company based in Fargo, ND comprised of business entities in agriculture and construction equipment, farming, real estate and development, and food processing. 
The company originated in 1964 and today includes operations across the United States and international partnerships.</v>
          </cell>
          <cell r="R1226">
            <v>1964</v>
          </cell>
        </row>
        <row r="1227">
          <cell r="A1227" t="str">
            <v>Barona Resort &amp; Casino</v>
          </cell>
          <cell r="B1227">
            <v>0</v>
          </cell>
          <cell r="C1227">
            <v>4400</v>
          </cell>
          <cell r="D1227" t="str">
            <v>gambling &amp; casinos</v>
          </cell>
          <cell r="E1227" t="str">
            <v>http://www.barona.com</v>
          </cell>
          <cell r="F1227" t="str">
            <v>http://www.linkedin.com/company/barona-resort-&amp;-casino</v>
          </cell>
          <cell r="G1227" t="str">
            <v>Lakeside</v>
          </cell>
          <cell r="H1227" t="str">
            <v>California</v>
          </cell>
          <cell r="I1227" t="str">
            <v>gambling facilities &amp; casinos, dining venues, golf, slots, player tier benefits, golf course, native american operated, casino hospitality, vip tier matching, casino amenities, luxury amenities, hospitality, tier matching, deluxe rooms, golf resort, casinos (except casino hotels), luxury hotel, family environment, casino promotions, casino, b2c, casino management team, award-winning service, services, casino management, hotel, recreation and leisure, san diego casino, vip player benefits, non-smoking casino, resort, casino and gaming, slot machines, gaming, table games, golf tour, player rewards, native american casino, dining, promotions, hospitality industry, vip benefits, casino resort, gambling &amp; casinos, leisure, travel &amp; tourism, games, american (traditional), arts &amp; entertainment, buffets, casinos, italian, mexican, restaurants, steakhouses</v>
          </cell>
          <cell r="J1227" t="str">
            <v>Sophos, Slack, ShareThis, Hubspot, Google Maps, Google Font API, Facebook Login (Connect), Google translate API, EPiServer, Optimizely, Wix, Google Play, Google translate widget, WordPress.org, Mobile Friendly, Google Tag Manager, Google Plus, jPlayer, Google Analytics, Bootstrap Framework, Google AdSense, reCAPTCHA, Typekit, Gravity Forms, Blogger, Hotjar, Multilingual, Squarespace ECommerce, Agilysys InfoGenesis, CSC, Connect, NDN, Microsoft Office, Microsoft Windows Server 2012, Genesis, EFI, Absorb LMS, ARES, ServiceNow Configuration Management Database, PyTorch, Bing, AWS Database Migration Service</v>
          </cell>
          <cell r="O1227">
            <v>450000000</v>
          </cell>
          <cell r="P1227">
            <v>11</v>
          </cell>
          <cell r="Q1227" t="str">
            <v>Barona Resort &amp; Casino is a premier gaming and resort destination located on the Barona Indian Reservation in Lakeside, California. Owned and operated by the Barona Group of Capitan Grande Band of Mission Indians, it has been recognized as San Diego's Best Casino for 13 consecutive years. The resort features a unique 1930s California ranch theme and spans over 520,000 square feet, offering a blend of tribal history and modern amenities.
The casino boasts over 2,500 slot and video poker machines, along with more than 75 table games, including blackjack and roulette. Guests can enjoy a variety of dining options, such as Barona Oaks Steakhouse and Italian Cucina. The resort also includes 397 deluxe rooms and 33 luxury suites, an award-winning golf course, and facilities for events and recreation. Barona emphasizes tribal self-reliance and cultural heritage, contributing to community development through its operations.</v>
          </cell>
          <cell r="R1227">
            <v>1996</v>
          </cell>
        </row>
        <row r="1228">
          <cell r="A1228" t="str">
            <v>Ethica</v>
          </cell>
          <cell r="B1228">
            <v>0</v>
          </cell>
          <cell r="C1228">
            <v>4500</v>
          </cell>
          <cell r="D1228" t="str">
            <v>management consulting</v>
          </cell>
          <cell r="E1228" t="str">
            <v>http://www.ethicahealth.org</v>
          </cell>
          <cell r="F1228" t="str">
            <v>http://www.linkedin.com/company/ethica-patientsfirst</v>
          </cell>
          <cell r="G1228" t="str">
            <v>Gray</v>
          </cell>
          <cell r="H1228" t="str">
            <v>Georgia</v>
          </cell>
          <cell r="I1228" t="str">
            <v>healthcare, business consulting &amp; services, evidence-based practices, staff recognition, patient-centered care, neurological care, georgia grown meats, local food initiatives, healthcare quality standards, sustainable supply chains, georgia agriculture, long-term care, quality improvement, community engagement, joint replacement programs, continuous quality improvement, resident engagement activities, accreditation milestones, volunteer programs, servant leadership, physical therapy, specialized rehabilitation programs, nursing care facilities (skilled nursing facilities), rehabilitation services, non-profit healthcare organization, staff development, covid-19 pandemic response, patient satisfaction, specialized therapy programs, local food sourcing, patient care, long-term care awards, accreditation, community involvement in healthcare, staff mentorship programs, personalized treatment, community outreach, services, the joint commission accreditation, virtual tours of care centers, staff awards, rehabilitation, wound care, b2c, non-profit, health care, health, wellness &amp; fitness, hospital &amp; health care, management consulting, long term care, physiotherapy, nonprofit organization management</v>
          </cell>
          <cell r="J1228" t="str">
            <v>Microsoft Office 365, Linkedin Marketing Solutions, Mobile Friendly, Hubspot, Google Maps, Facebook Widget, Bootstrap Framework, WordPress.org, YouTube, Typekit, Multilingual, Shopify, Squarespace ECommerce, Facebook Custom Audiences, reCAPTCHA, Facebook Login (Connect), Google Play, Google translate widget, Google Font API, Google Tag Manager, Google translate API, MouseFlow, Criteo, Google Analytics, FontDeck, Outlook, Microsoft Excel, Google AdWords Conversion, Quip, Tor, Azure Virtual Machine Scale Sets, Onit, Electron, CAT, Microsoft Office, Excel4Apps, Microsoft PowerPoint, Oasis-7, Oracle BI Publisher, accessiBe, Microsoft OneNote, Visio, Adobe Acrobat, Microsoft Outlook, Microsoft Word</v>
          </cell>
          <cell r="O1228">
            <v>44183000</v>
          </cell>
          <cell r="Q1228" t="str">
            <v>Ethica Health &amp; Retirement Communities is a not-for-profit organization based in Macon, Georgia. It is dedicated to enhancing healthcare quality, particularly in long-term care centers and retirement communities. Ethica provides clinical, consultative, and support services to various healthcare facilities, including assisted living, nursing homes, and outpatient centers.
The organization employs between 1,001 and 5,000 people and focuses on delivering tailored consulting services to member long-term care centers across Georgia. Ethica supports a wide range of healthcare operations, including convalescent homes, psychiatric hospitals, and vocational rehabilitation services. The organization emphasizes collaboration with clients and associates to meet their needs effectively. 
Ethica serves numerous health facilities throughout Georgia, including Ansley Park, Archway, and Greene Point, among others. These partnerships reflect Ethica's commitment to supporting quality care in the healthcare sector.</v>
          </cell>
          <cell r="R1228">
            <v>2003</v>
          </cell>
        </row>
        <row r="1229">
          <cell r="A1229" t="str">
            <v>Attachmate</v>
          </cell>
          <cell r="B1229">
            <v>0</v>
          </cell>
          <cell r="C1229">
            <v>3400</v>
          </cell>
          <cell r="D1229" t="str">
            <v>information technology &amp; services</v>
          </cell>
          <cell r="F1229" t="str">
            <v>http://www.linkedin.com/company/attachmate</v>
          </cell>
          <cell r="G1229" t="str">
            <v>Seattle</v>
          </cell>
          <cell r="H1229" t="str">
            <v>Washington</v>
          </cell>
          <cell r="I1229" t="str">
            <v>managed file transfer, unisys emulation &amp; integration, legacy modernization, terminal emulation terminal emulation software, pc x server, legacy integration, secure file transfer, terminal emulation amp terminal emulation software, software development, information technology &amp; services</v>
          </cell>
          <cell r="J1229" t="str">
            <v>Akamai, Microsoft Office 365, DemandBase, VueJS, Hubspot, Pantheon, Drift, Salesforce Live Agent, Salesforce Service Cloud, Webflow, Pardot, Salesforce, SurveyMonkey, DoubleClick, Facebook Login (Connect), Vimeo, Typekit, Google Play, reCAPTCHA, Baidu Ads, Facebook Custom Audiences, Stripe, Google Font API, YouTube, Google AdWords Conversion, Ruby On Rails, iTunes, Google Maps, Wistia, GoToWebinar, Google Analytics, Nginx, Telligent, AdRoll, Shutterstock, SOASTA, WordPress.org, Twitter Advertising, Open AdStream (Appnexus), Google Tag Manager, Cvent, DoubleClick Floodlight, Google translate widget, Google AdSense, Google translate API, Confirmit, Visual Website Optimizer, Google Dynamic Remarketing, Facebook Widget, DoubleClick Conversion, Gettyimages, Multilingual, LiveRamp, Linkedin Marketing Solutions, Bootstrap Framework, Disqus, Mobile Friendly, Micro, Remote</v>
          </cell>
          <cell r="Q1229" t="str">
            <v>Attachmate Corporation, founded in 1982 by Frank Pritt, is a prominent software company known for its expertise in connectivity software. The company specializes in terminal emulation, legacy integration, managed file transfer, and e-business technologies, enabling PCs to communicate effectively with mainframe systems. Attachmate has established a strong global presence, serving Fortune 500 corporations and government entities across various regions, including Europe, the Middle East, Africa, Latin America, Asia, and Australia.
The company's key offerings include its flagship terminal emulation software, Extra, which has a significant market share. Attachmate also provides solutions for secure data handling and application integration. Over the years, the company has expanded through strategic mergers and acquisitions, enhancing its product portfolio with systems management tools and host emulation technologies. In 2014, Attachmate was acquired by Micro Focus International, and its solutions continue to be offered under the Micro Focus brand.</v>
          </cell>
          <cell r="R1229">
            <v>1981</v>
          </cell>
        </row>
        <row r="1230">
          <cell r="A1230" t="str">
            <v>The Wolak Group</v>
          </cell>
          <cell r="B1230">
            <v>0</v>
          </cell>
          <cell r="C1230">
            <v>3000</v>
          </cell>
          <cell r="D1230" t="str">
            <v>food &amp; beverages</v>
          </cell>
          <cell r="E1230" t="str">
            <v>http://www.wolakgroup.com</v>
          </cell>
          <cell r="F1230" t="str">
            <v>http://www.linkedin.com/company/the-wolak-group</v>
          </cell>
          <cell r="G1230" t="str">
            <v>Falmouth</v>
          </cell>
          <cell r="H1230" t="str">
            <v>Maine</v>
          </cell>
          <cell r="I1230" t="str">
            <v>food &amp; beverage services, multi-store operator, employee development, community partnerships, automated bakery, community philanthropy, local business development, store acquisition strategy, leadership in franchise system, restaurant ownership, services, multi-tenant buildings, leadership development, store operations, community involvement, b2c, supply chain management, real estate acquisition, employee training, charitable contributions, franchisee network, real estate development strategy, distribution, real estate on permitted sites, ed wolak, brand loyalty, business growth, real estate development, restaurant franchise, community giving, b2b, growth and expansion, store management, independent franchisee, customer service, bakery manufacturing, store remodeling, self-developed real estate, central bakery, dunkin' restaurants, operational excellence, employee career growth, fast food, community and social services, commercial real estate, local community support, sustainable growth, food services and drinking places, franchisee, bakery production, retail, multi-tenant sites, non-profit, manufacturing, construction &amp; real estate, food &amp; beverages, consumer goods, consumers, logistics &amp; supply chain, nonprofit organization management, mechanical or industrial engineering</v>
          </cell>
          <cell r="J1230" t="str">
            <v>Microsoft Office 365, DigitalOcean, Outlook, Slack, Nginx, Vimeo, WordPress.org, reCAPTCHA, Typekit, Mobile Friendly, Google Tag Manager, Circle, Android, BriteVerify, Postpresso</v>
          </cell>
          <cell r="O1230">
            <v>27148000</v>
          </cell>
          <cell r="R1230">
            <v>1975</v>
          </cell>
        </row>
        <row r="1231">
          <cell r="A1231" t="str">
            <v>Key 1 Technologies Inc / Just Wait App</v>
          </cell>
          <cell r="B1231">
            <v>0</v>
          </cell>
          <cell r="C1231">
            <v>5000</v>
          </cell>
          <cell r="D1231" t="str">
            <v>information technology &amp; services</v>
          </cell>
          <cell r="E1231" t="str">
            <v>http://www.justwaitapp.com</v>
          </cell>
          <cell r="F1231" t="str">
            <v>http://www.linkedin.com/company/key-technologies-llc</v>
          </cell>
          <cell r="G1231" t="str">
            <v>San Jose</v>
          </cell>
          <cell r="H1231" t="str">
            <v>California</v>
          </cell>
          <cell r="I1231" t="str">
            <v>computer software, mobile apps, fintech, mobile cases, it services &amp; it consulting, information technology &amp; services, finance technology, financial services</v>
          </cell>
          <cell r="Q1231" t="str">
            <v>Key 1 Technologies, Inc. (Key1 Tech) JustWait Application.
Bringing balance to the likes of technology! 
We have become a technology depended society consumed with social media outlets Web based startups you name it, making it almost impossible to look away from our devices. Their has been some amazing results and some not so good ones from this. Here is a deadly downside to technology and electronic devices you may have never considered or acknowledged that it even existed..Using the cellphone while driving is one of the ugly's! 9-11 people die a day from phone usage while driving. Go to www.putdonwthephones.com to see the impact and effects texting while driving has on lives lost and families.  Our mobile application "Just Wait" is aligned with features to help eliminate distracted driving.  features include Custom auto text reply and auto custom call answering response, and also an auto log will be emailed to you, keeping track of when JustWait mobile app was used and for how long, this feature is great for parents. It will be available to all cellphone carriers but we need your help to complete development. 
(Key 1 Tech) / Key 1 Technologies, Inc.  is  a San Jose based Corporation, Startup Tech Company. 
We aim to Help change as many lives as possible for the better. If we can help save lives through the advantages of modern technology, so be it! Our mission and campaign includes, going around to schools, events, public gatherings and other business's to briefly educate and warn others of the dangers of distractions while behind the wheel, Cellphone usage, texting and driving being one of the leading causes of road accidents and accident fatalities. Stay informed about the dangers of texting and driving.
We are also home to one of the most sophisticated, Protective, helpful, Durable, and Fun, smartphone cases of all time and it still keeps a great, sleek, non bulky look and feel. Many people lose their phone on SILENT MODE or DEAD BATTERY. If you haven't done it, then i'm sure you know someone who has. Finally! We have the ultimate solution, 'Find My Phone Key Case'. If your phone is lost on silent or with a dead battery and no longer in the vicinity, You would simply Press the button on the Keychain device. In response the case on your smart phone will then sound off like an alarm and light up at the 4 corners of the case simultaneously. The keychain device also acts as parameter sensors. The sensor button on the keychain device will turn red and will say, "your phone is no longer in the vicinity". This could indicate that your phone has been lifted or has been misplaced. The button turns Green if it is still within the vicinity. For example, if it was possibly left in the car or lost in your house the device button turning green is an indication that it is near. This is the quick find solution, especially in those rushed moments. Not only does Key Case help find your phone, but it also helps find your keys. If you just so happen to lose your Keys, Press the flush Pyramid button on the back of the phone case and the keychain device that is used to locate your phone, will sound off and make it that much easier locate your keys. just follow your ears. Subscribe for the release date on Find my phone (Key Case) Today to make the smartest choice for your Smart Phone.</v>
          </cell>
          <cell r="R1231">
            <v>2015</v>
          </cell>
        </row>
        <row r="1232">
          <cell r="A1232" t="str">
            <v>UrzÄ…d Miejski</v>
          </cell>
          <cell r="B1232">
            <v>0</v>
          </cell>
          <cell r="C1232">
            <v>3600</v>
          </cell>
          <cell r="D1232" t="str">
            <v>investment management</v>
          </cell>
          <cell r="E1232" t="str">
            <v>http://www.n.pl</v>
          </cell>
          <cell r="F1232" t="str">
            <v>http://www.linkedin.com/company/urz%c4%85d-miejski</v>
          </cell>
          <cell r="G1232" t="str">
            <v>Norfolk</v>
          </cell>
          <cell r="H1232" t="str">
            <v>Virginia</v>
          </cell>
          <cell r="I1232" t="str">
            <v>telecommunications, video on demand, original content, entertainment services, entertainment offers, movie streaming, streaming for sports fans, b2c, services, streaming for kids, hd quality, d2c, tv packages, special event broadcasts, tv on card, on-demand content, streaming platform, sports streaming, digital tv, customer support, series streaming, entertainment packages, media and entertainment, pay tv, content library, digital media, satellite tv, mobile streaming, internet tv, streaming services, 4k uhd, movies and series, season premieres, streaming for movie lovers, sports channels, original series, streaming for seniors, web search portals, libraries, archives, and other information services, streaming on multiple devices, content streaming, multi-device access, promotional packages, anniversary offers, television broadcasting, sports broadcasts, streaming service, streaming subscriptions, streaming for disabled persons, streaming for families, television, media</v>
          </cell>
          <cell r="J1232" t="str">
            <v>Cloudflare DNS, CloudFlare Hosting</v>
          </cell>
          <cell r="Q1232" t="str">
            <v>UrzÄ…d Miasta Nowego SÄ…cza is the municipal office for Nowy SÄ…cz, located in the MaÅ‚opolskie Voivodeship of Poland. It is responsible for local government administration, public services, and city management. The main office is situated in the historic town hall at Rynek 1, where the President and his deputies manage operations. Additional departments are located nearby, and the office is staffed by key personnel who oversee various functions.
The office provides a range of services, including resident support, waste management, urban planning, and environmental programs. It coordinates cultural events and public information initiatives. Key departments include the Resident Service Office and the Municipal Services Department, both of which are open on weekdays. The office aims to serve the residents of Nowy SÄ…cz by facilitating community needs and managing public tenders.</v>
          </cell>
        </row>
        <row r="1233">
          <cell r="A1233" t="str">
            <v>GRBS Inc.</v>
          </cell>
          <cell r="B1233">
            <v>0</v>
          </cell>
          <cell r="C1233">
            <v>3000</v>
          </cell>
          <cell r="D1233" t="str">
            <v>facilities services</v>
          </cell>
          <cell r="E1233" t="str">
            <v>http://www.grbsinc.com</v>
          </cell>
          <cell r="F1233" t="str">
            <v>http://www.linkedin.com/company/grand-rapids-building-services</v>
          </cell>
          <cell r="G1233" t="str">
            <v>Grand Rapids</v>
          </cell>
          <cell r="H1233" t="str">
            <v>Michigan</v>
          </cell>
          <cell r="I1233" t="str">
            <v>windows, custodial services, floorcare, gym floors, leadership development, community partnerships, community and social services, employee benefits, community scholarships, facility cleaning, commercial cleaning services, community engagement, facility management, services, full-service custodial, healthcare cleaning, b2b, scholarship programs, health insurance, community support, employee training, employee development, volunteer efforts, janitorial services, sustainable cleaning practices, long-term partnerships, manufacturing facility cleaning, client relationship management, cleaning services, education cleaning, michigan, healthcare, education, non-profit, manufacturing, facilities services, health care, health, wellness &amp; fitness, hospital &amp; health care, nonprofit organization management, mechanical or industrial engineering</v>
          </cell>
          <cell r="J1233" t="str">
            <v>Cloudflare DNS, Gmail, Google Apps, Liquidweb, Revel, Slack, Mobile Friendly, Gravity Forms, WordPress.org, Vimeo, YouTube, Google Font API, Nginx, Remote, Excel4Apps</v>
          </cell>
          <cell r="O1233">
            <v>72300000</v>
          </cell>
          <cell r="Q1233" t="str">
            <v>GRBS Inc., also known as Grand Rapids Building Services, Inc., is a facilities services company founded in 1915 and based in Grand Rapids, Michigan. The company specializes in full-service custodial and janitorial programs across Michigan, Illinois, and Indiana. With a workforce ranging from 208 to 1,300 professionals, GRBS services over 30 million square feet of facilities and generates annual revenue of approximately $35-43 million.
The company offers a variety of contract cleaning and custodial services, including floor care, window cleaning, and gym floor maintenance. GRBS focuses on building long-term relationships with its clients, emphasizing communication, continual improvement, and integrity. It serves a diverse range of sectors, including commercial office buildings, educational facilities, government buildings, and medical facilities. GRBS is recognized for its commitment to employee care and ranks among the largest companies in Grand Rapids.</v>
          </cell>
          <cell r="R1233">
            <v>1915</v>
          </cell>
        </row>
        <row r="1234">
          <cell r="A1234" t="str">
            <v>AmeriPark</v>
          </cell>
          <cell r="B1234">
            <v>0</v>
          </cell>
          <cell r="C1234">
            <v>8000</v>
          </cell>
          <cell r="D1234" t="str">
            <v>facilities services</v>
          </cell>
          <cell r="E1234" t="str">
            <v>http://www.ameripark.com</v>
          </cell>
          <cell r="F1234" t="str">
            <v>http://www.linkedin.com/company/ameripark</v>
          </cell>
          <cell r="G1234" t="str">
            <v>Marietta</v>
          </cell>
          <cell r="H1234" t="str">
            <v>Georgia</v>
          </cell>
          <cell r="I1234" t="str">
            <v>parking management services, valet &amp; guest services, transporation &amp; shuttle operations, frictionless parking, parking solutions, valet services, government, consulting, customer experience, enforcement solutions, property management, parking enforcement technology, multi-use property transformation, services, parking services, parking enforcement, b2c, parking management, parking customer journey, parking analytics, facilities services, investigation, guard, and armored car services, real estate, multi-use spaces, data analytics, bike racks, parking operational efficiency, parking asset optimization, parking optimization, transportation &amp; logistics, license plate recognition, parking management software, parking customer experience, b2b, hospitality, parking automation, contactless valet, event management, mobile payments, parking data analytics, parking consulting, d2c, healthcare, parking technology, parking for large venues, casino &amp; gaming, ev charging stations, mobile parking apps, turnkey parking solutions, parking for healthcare, parking safety technology, parking technology integration, parking revenue, payment processing, parking operations, parking revenue enhancement, retail, hotels, casinos, gaming, airport, municipal, automated parking, valet, ev charging, contactless, enterprise software, enterprises, computer software, information technology &amp; services, leisure, travel &amp; tourism, events services, internet, financial services, health care, health, wellness &amp; fitness, hospital &amp; health care, games, event planning &amp; services, party &amp; event planning</v>
          </cell>
          <cell r="J1234" t="str">
            <v>Route 53, Mimecast, Outlook, Microsoft Office 365, Slack, Google Tag Manager, WordPress.org, Mobile Friendly, Remote</v>
          </cell>
          <cell r="O1234">
            <v>47666000</v>
          </cell>
          <cell r="P1234">
            <v>1</v>
          </cell>
          <cell r="Q1234" t="str">
            <v>AmeriPark is a full-service parking management company with over 35 years of experience. Operating as a boutique provider within the Reimagined Parking family, it offers valet services, parking technology solutions, and related operations across the United States and Puerto Rico. The company specializes in high-density parking facilities for various property types, including hotels, retail centers, medical centers, and entertainment complexes.
AmeriPark provides customized parking management, valet services, shuttle services, and event management. It emphasizes a tech-driven approach, utilizing innovative solutions like O-Valet and EV charging stations to enhance customer experiences and optimize revenue. The company serves diverse sectors, including commercial real estate, hospitality, healthcare, and education, focusing on superior customer service and long-term client relationships.</v>
          </cell>
          <cell r="R1234">
            <v>1986</v>
          </cell>
        </row>
        <row r="1235">
          <cell r="A1235" t="str">
            <v>Gebbers Farms</v>
          </cell>
          <cell r="B1235">
            <v>0</v>
          </cell>
          <cell r="C1235">
            <v>4500</v>
          </cell>
          <cell r="D1235" t="str">
            <v>farming</v>
          </cell>
          <cell r="E1235" t="str">
            <v>http://www.gebbersfarms.com</v>
          </cell>
          <cell r="F1235" t="str">
            <v>http://www.linkedin.com/company/gebbers-farms</v>
          </cell>
          <cell r="G1235" t="str">
            <v>Brewster</v>
          </cell>
          <cell r="H1235" t="str">
            <v>Washington</v>
          </cell>
          <cell r="I1235" t="str">
            <v>farming, cherries, golf, cattle, agriculture, apples, gfsi certification, sustainable farming, high-quality fruit, organic apple growing, fresh fruit production, harvesting technology, energy efficiency, long growing season, high elevation orchards, water treatment system, fruit growing, organic certification, cherry production, food safety, soil management, carbon neutrality, all other crop farming, water treatment, energy-efficient systems, soil health, usda standards, b2c, customer service, usda organic, pest management, d2c, innovative orchard technology, responsible pest control, minimal-handling processing, environmental stewardship, organic farming, washington state agriculture, food safety standards, premium fruit, cold chain logistics, community engagement, carbon sequestration, local community support, pollinator support, sustainable growth, retail, fresh pears, worker safety, cold chain technology, multi-generational farm, food production, family-owned farm, innovative technology, long season harvesting, family farm, water recycling, local community impact, fresh cherries, fresh apples, sustainable agriculture, variety of apple types, responsible pest management, apple orchards, consumer products &amp; retail, energy &amp; utilities, environmental services, renewables &amp; environment</v>
          </cell>
          <cell r="J1235" t="str">
            <v>Route 53, Amazon SES, Outlook, Microsoft Office 365, Slack, Mobile Friendly, Google Tag Manager, Nginx, Google Font API, WordPress.org, Vimeo, Remote</v>
          </cell>
          <cell r="O1235">
            <v>37300000</v>
          </cell>
          <cell r="Q1235" t="str">
            <v>Gebbers Farms is a family-owned agricultural company located in Brewster, Washington. It is recognized as one of the leading apple growers in the northwestern U.S. and the largest global provider of cherries. The company operates over 12,000 acres of orchards, producing high-quality fresh apples, sweet cherries, and pears, all branded as "Grown by Gebbers." Notable apple varieties include Granny Smith, Fuji, Gala, Red Delicious, and Golden Delicious. 
Founded in the early 1900s, Gebbers Farms has a rich history of innovation, including the introduction of Washington's first Granny Smith apples and Lapin cherries. The company emphasizes sustainable farming practices, workplace safety, and food safety, employing around 1,200 people and generating approximately $633.6 million in revenue. With a commitment to quality and customer service, Gebbers Farms continues to thrive as it celebrates over a century of fruit production.</v>
          </cell>
          <cell r="R1235">
            <v>1910</v>
          </cell>
        </row>
        <row r="1236">
          <cell r="A1236" t="str">
            <v>Local Authority</v>
          </cell>
          <cell r="B1236">
            <v>0</v>
          </cell>
          <cell r="C1236">
            <v>3200</v>
          </cell>
          <cell r="D1236" t="str">
            <v>marketing &amp; advertising</v>
          </cell>
          <cell r="E1236" t="str">
            <v>http://www.localauthority.org</v>
          </cell>
          <cell r="F1236" t="str">
            <v>http://www.linkedin.com/company/local-authority</v>
          </cell>
          <cell r="G1236" t="str">
            <v>Saint Petersburg</v>
          </cell>
          <cell r="H1236" t="str">
            <v>Florida</v>
          </cell>
          <cell r="I1236" t="str">
            <v>advertising services, marketing &amp; advertising</v>
          </cell>
          <cell r="J1236" t="str">
            <v>Remote</v>
          </cell>
          <cell r="Q1236" t="str">
            <v>Other local ranking reports are based solely on keywords. Local Authority tracks posts, photos, reviews, and buying actions of Google My Business listings to give agencies a more complete picture of local presence for a location. The Local Authority report is useful for showing clients which aspects of their local marketing campaigns are failing and what can be done to increase local presence.</v>
          </cell>
        </row>
        <row r="1237">
          <cell r="A1237" t="str">
            <v>FleetCor Technologies</v>
          </cell>
          <cell r="B1237">
            <v>0</v>
          </cell>
          <cell r="C1237">
            <v>11000</v>
          </cell>
          <cell r="D1237" t="str">
            <v>information technology &amp; services</v>
          </cell>
          <cell r="E1237" t="str">
            <v>http://www.fleetcorpartnerservices.com</v>
          </cell>
          <cell r="G1237" t="str">
            <v>Atlanta</v>
          </cell>
          <cell r="H1237" t="str">
            <v>Georgia</v>
          </cell>
          <cell r="I1237" t="str">
            <v>finance, business services, enterprise software, software, information technology, financial services, b2b, enterprises, computer software, information technology &amp; services</v>
          </cell>
          <cell r="J1237" t="str">
            <v>Microsoft Office 365, Drupal, Ceridian, Atlassian Cloud, OneTrust, Adobe Marketing Cloud, ASP.NET, Incapsula, Microsoft-IIS</v>
          </cell>
          <cell r="K1237">
            <v>5491525000</v>
          </cell>
          <cell r="L1237" t="str">
            <v>Debt Financing</v>
          </cell>
          <cell r="M1237">
            <v>600000000</v>
          </cell>
          <cell r="N1237">
            <v>45323</v>
          </cell>
          <cell r="O1237">
            <v>4528403000</v>
          </cell>
          <cell r="Q1237" t="str">
            <v>Fleetcor is a Georgia-based fintech platform that offers solutions such as payment processing, accounts payable automation and cross-border transactions for businesses.</v>
          </cell>
          <cell r="R1237">
            <v>2000</v>
          </cell>
        </row>
        <row r="1238">
          <cell r="A1238" t="str">
            <v>Commonwealth Land Title Insurance Company Â®</v>
          </cell>
          <cell r="B1238">
            <v>0</v>
          </cell>
          <cell r="C1238">
            <v>7500</v>
          </cell>
          <cell r="D1238" t="str">
            <v>insurance</v>
          </cell>
          <cell r="E1238" t="str">
            <v>http://www.cltic.com</v>
          </cell>
          <cell r="F1238" t="str">
            <v>http://www.linkedin.com/company/cltic</v>
          </cell>
          <cell r="G1238" t="str">
            <v>Jacksonville</v>
          </cell>
          <cell r="H1238" t="str">
            <v>Florida</v>
          </cell>
          <cell r="I1238" t="str">
            <v>title insurance, escrow services, national commercial services, real estate settlement, b2c, builders, property ownership security, flood certification, title report, customer service, real estate title search, homeownership protection, commercial real estate, title commitment, title and escrow integration, services, property transfer, reconveyances, credit reporting, real estate law, title insurance claims, funding, real estate legal documentation, real estate services, real estate documentation, real estate transactions, real estate closing, real estate transaction support, attorney services, real estate information technology, b2b, real estate escrow, real estate transaction management, real estate escrow process, real estate development, real estate legal process, title guarantee, liens and encumbrances, specialty finance solutions, recordings, offices of lawyers, commercial real estate services, real estate title research, real estate industry, real estate, title insurance industry, property ownership protection, closing services, title examination, financial services, real estate financing, title insurance history, construction &amp; real estate, residential real estate, foreclosure posting, title policy, legal services, property title search, real estate legal services, real estate closing process, technology services, property title guarantee, finance, legal</v>
          </cell>
          <cell r="J1238" t="str">
            <v>Microsoft Office 365, Microsoft Azure Hosting, Microsoft Application Insights, OneTrust, React, Marketo, Mobile Friendly, Google Font API, Google Tag Manager</v>
          </cell>
          <cell r="L1238" t="str">
            <v>Merger / Acquisition</v>
          </cell>
          <cell r="M1238">
            <v>0</v>
          </cell>
          <cell r="N1238">
            <v>39783</v>
          </cell>
          <cell r="Q1238" t="str">
            <v>Commonwealth Land Title Insurance Company (CLTIC) has been a leader in title insurance since its founding in 1876. As one of the first title insurance providers, CLTIC specializes in protecting property buyers, sellers, homeowners, and lenders from title defects, liens, and encumbrances. The company has a rich history, evolving through mergers and relocating its headquarters to Jacksonville, Florida.
As a wholly owned subsidiary of Chicago Title Insurance Company, CLTIC operates nationwide, offering a range of real estate settlement services. These include title insurance policies for owners and lenders, escrow services for secure transactions, and additional services like title searches and mandatory disclosures. CLTIC is committed to providing accurate, efficient, and secure solutions for all real estate needs, supporting both residential and commercial transactions.</v>
          </cell>
          <cell r="R1238">
            <v>1876</v>
          </cell>
        </row>
        <row r="1239">
          <cell r="A1239" t="str">
            <v>Maverick Gaming</v>
          </cell>
          <cell r="B1239">
            <v>0</v>
          </cell>
          <cell r="C1239">
            <v>3500</v>
          </cell>
          <cell r="D1239" t="str">
            <v>gambling &amp; casinos</v>
          </cell>
          <cell r="E1239" t="str">
            <v>http://www.maverickgaming.com</v>
          </cell>
          <cell r="F1239" t="str">
            <v>http://www.linkedin.com/company/maverickgaming</v>
          </cell>
          <cell r="G1239" t="str">
            <v>Las Vegas</v>
          </cell>
          <cell r="H1239" t="str">
            <v>Nevada</v>
          </cell>
          <cell r="I1239" t="str">
            <v>gambling facilities &amp; casinos, property management, digital marketing, family-wage jobs, gaming, problem gambling support, casino industry growth, casino expansion, gaming industry, regional gaming, casino community programs, neighborhood gaming experience, amusement arcades, gaming regulation, community charity events, casino management, charity programs, casino hospitality, charitable initiatives, entertainment, community and social services, casino technology, maverick cares, community engagement, union employment, responsible gambling, regional casino operator, gaming legislation, local employment in gaming, hospitality, employee union support, gaming and casinos, services, gaming legislation advocacy, employee benefits, responsible gaming, casino operations, hospitality and lodging, customer experience, sports betting legislation, self-exclusion programs, community support, casino ownership, casino, local employment, b2c, casino marketing, customer service, cardrooms, community partnership, casino property acquisitions, local community support, event planning, sports betting support, non-profit, gambling &amp; casinos, leisure, travel &amp; tourism, enterprise software, enterprises, computer software, information technology &amp; services, b2b, marketing &amp; advertising, games, events services, nonprofit organization management</v>
          </cell>
          <cell r="J1239" t="str">
            <v>Outlook, Microsoft Office 365, GoDaddy Hosting, Slack, Gravity Forms, Yelp, SynXis (Sabre Hospitality), Apache, Google Font API, WordPress.org, Google Tag Manager, Google Maps, Mobile Friendly, Google Places, Android, CLEAR, FreePBX, Postpresso, BriteVerify, Paylocity, Google AdWords Conversion, Excel4Apps, SS&amp;C, CONTROL, Dell iDRAC (Integrated Dell Remote Access Controller), Microsoft Excel, Microsoft Windows 10, Microsoft Windows Server 2012, PowerBI Tiles, .GIS, Quip</v>
          </cell>
          <cell r="O1239">
            <v>94735000</v>
          </cell>
          <cell r="Q1239" t="str">
            <v>Maverick Gaming is a regional gaming and entertainment company based in Kirkland, Washington. Founded in 2017 by industry veterans Eric Persson and Justin Beltram, the company operates casinos, cardrooms, hotels, and restaurants across the western United States. Maverick Gaming has a diverse portfolio, including 22 cardrooms in Washington, four casino hotels in Nevada, and three casinos and one hotel in Colorado.
The company offers a range of gaming and hospitality services, featuring approximately 2,500 slot machines, 320 table games, and 1,200 hotel rooms. Maverick Gaming also operates 30 restaurants and provides custom casino design and fabrication through its subsidiary, EGads! LLC. With a workforce of around 2,400 employees, the company emphasizes community engagement through initiatives like "Maverick Cares," which supports local families and children.</v>
          </cell>
          <cell r="R1239">
            <v>2017</v>
          </cell>
        </row>
        <row r="1240">
          <cell r="A1240" t="str">
            <v>Gray Line Worldwide</v>
          </cell>
          <cell r="B1240">
            <v>0</v>
          </cell>
          <cell r="C1240">
            <v>7500</v>
          </cell>
          <cell r="D1240" t="str">
            <v>leisure, travel &amp; tourism</v>
          </cell>
          <cell r="E1240" t="str">
            <v>http://www.grayline.com</v>
          </cell>
          <cell r="F1240" t="str">
            <v>http://www.linkedin.com/company/gray-line-worldwide</v>
          </cell>
          <cell r="G1240" t="str">
            <v>Denver</v>
          </cell>
          <cell r="H1240" t="str">
            <v>Colorado</v>
          </cell>
          <cell r="I1240" t="str">
            <v>airport transfers, hopoff, destination experiences, hopon, sightseeing tours, travel arrangements, scenic tours, adventure tours, tour customization, transportation &amp; logistics, city sightseeing, multi-day packages, scenic and sightseeing transportation, land, tour booking, trustworthy service, small group tours, sustainable tourism, urban exploration, scenic cruises, e-commerce, guided tours, travel experiences, city tours, b2b, historical landmarks, tour operator, family tours, scenic routes, hop-on hop-off buses, family-friendly tours, destination services, group tours, public transportation, day trips, local guides, services, travel, guided walking tours, trustworthy travel, luxury excursions, tour safety, cultural experiences, group travel, b2c, cultural tours, global destinations, accessible tours, worldwide travel, authentic experiences, customizable tours, long-standing company, multilingual guides, heritage sites, multi-day tours, private tours, tourism &amp; travel services, customer service, leisure, travel &amp; tourism, consumer internet, consumers, internet, information technology &amp; services, transportation/trucking/railroad, architectural tours, bus tours, buses, historical tours, hotels &amp; travel, tours, transportation</v>
          </cell>
          <cell r="J1240" t="str">
            <v>Cloudflare DNS, Sendgrid, Microsoft Office 365, CloudFlare Hosting, Amazon AWS, Outlook, Slack, Mobile Friendly, Hotjar, Shutterstock, Google Font API, YouTube, Google Tag Manager, Facebook Login (Connect), DoubleClick, Vimeo, Facebook Custom Audiences, Google Dynamic Remarketing, Facebook Widget, DoubleClick Conversion, Google Analytics, WordPress.org, React Native, Webmail, Android</v>
          </cell>
          <cell r="O1240">
            <v>20400000</v>
          </cell>
          <cell r="P1240">
            <v>6</v>
          </cell>
          <cell r="Q1240" t="str">
            <v>Gray Line Worldwide is a leading global sightseeing and tourism company, established in 1910. It operates a network of over 150 independent local providers, offering tours and destination services in more than 700 locations across six continents. The company transports around 25 million passengers each year and generates approximately $950 million in sales, recognized by its blue diamond logo on over 15,000 vehicles, including motorcoaches, trolleys, and double-decker buses.
Gray Line specializes in a variety of tourism services, including day tours, hop-on hop-off tours, airport transfers, and multi-day packages. Their offerings highlight iconic sites and local experiences, with a focus on safety and quality. Vehicles are equipped with modern amenities to enhance the travel experience. With a strong presence in about 200 destinations, Gray Line is known for its commitment to delivering memorable sightseeing experiences and has a loyal customer base, with many repeat visitors.</v>
          </cell>
          <cell r="R1240">
            <v>1910</v>
          </cell>
        </row>
        <row r="1241">
          <cell r="A1241" t="str">
            <v>Managed Labor Solutions</v>
          </cell>
          <cell r="B1241">
            <v>0</v>
          </cell>
          <cell r="C1241">
            <v>4000</v>
          </cell>
          <cell r="D1241" t="str">
            <v>staffing &amp; recruiting</v>
          </cell>
          <cell r="E1241" t="str">
            <v>http://www.managedlabor.net</v>
          </cell>
          <cell r="F1241" t="str">
            <v>http://www.linkedin.com/company/managedlabor</v>
          </cell>
          <cell r="G1241" t="str">
            <v>Allentown</v>
          </cell>
          <cell r="H1241" t="str">
            <v>Pennsylvania</v>
          </cell>
          <cell r="I1241" t="str">
            <v>staff recruitment and training, transportation &amp; logistics, retail, b2b, fleet management, customer service, cost predictability, consulting, workforce retention, operational efficiency, six sigma, outsourced labor, manufacturing, production &amp; logistics, labor management, industry-specific staffing, process improvement, risk &amp; safety management, human capital management, real-time decision-making, fleet vehicle management, services, cost reduction, industry-leading client satisfaction, lean manufacturing, facilities support services, risk assessment, bespoke outsourcing solutions, on-site management, technology-enabled solutions, performance measurement, distribution, consumer products &amp; retail, mechanical or industrial engineering</v>
          </cell>
          <cell r="J1241" t="str">
            <v>Gmail, Google Apps, Google Font API, Mobile Friendly, Google Tag Manager, Apache, WordPress.org, reCAPTCHA, Circle, AI</v>
          </cell>
          <cell r="Q1241" t="str">
            <v>Managed Labor Solutions (MLS) provides outsourced labor solutions that focus on enhancing client productivity and operational efficiency. As part of the Horizon Facility Services family, MLS has been in operation since 1971 and is headquartered in Allentown, PA. The company serves clients across over 35 states and six time zones, employing more than 6,500 individuals and managing over 50 million vehicle movements.
MLS specializes in insourcing, offering comprehensive on-site labor management that includes recruiting, training, and performance management. Their services cover production line labor, process optimization, and fleet servicing, all designed to reduce costs and improve efficiency. The company targets sectors such as manufacturing, logistics, and the rental car industry, developing strategies that emphasize joint ownership of people, processes, and technology. With a strong focus on operational excellence and client satisfaction, MLS aims to deliver predictable costs and high-quality outcomes for its partners.</v>
          </cell>
        </row>
        <row r="1242">
          <cell r="A1242" t="str">
            <v>Appleton Talent</v>
          </cell>
          <cell r="B1242">
            <v>0</v>
          </cell>
          <cell r="C1242">
            <v>5000</v>
          </cell>
          <cell r="D1242" t="str">
            <v>staffing &amp; recruiting</v>
          </cell>
          <cell r="E1242" t="str">
            <v>http://www.appletontalent.com</v>
          </cell>
          <cell r="F1242" t="str">
            <v>http://www.linkedin.com/company/appleton-learning</v>
          </cell>
          <cell r="G1242" t="str">
            <v>Huntsville</v>
          </cell>
          <cell r="H1242" t="str">
            <v>Alabama</v>
          </cell>
          <cell r="I1242" t="str">
            <v>staffing, school hr software, jobs marketplace, substitute management, workforce solutions for k12 school districts, rolecall, extended learning programs, talent management for p12 school districts, substitute staffing, support staffing, human resources, teacher recruitment placement, ondemand staffing, google reviews, customer engagement, social media marketing, smm panel, influencer marketing, online reputation, user-generated content, seo optimization, content creation, tiktok ads, instagram reels, brand visibility, customer feedback, promotion strategies, digital marketing, brand awareness, social media strategies, feedback response, video marketing, brand loyalty, hashtag challenges, conversational marketing, user interaction, follow growth, social proof, ecommerce marketing, online presence, content sharing, engagement techniques, qr code marketing, live interactions, targeted advertising, social platforms, viral marketing campaigns, in-feed ads, customer testimonials, business promotion, positive feedback, brand storytelling, market trends, visual marketing, brand engagement, marketing analytics, audience targeting, creative content, trending content, customer satisfaction, digital engagement, conversion optimization, consumer internet, consumers, internet, information technology &amp; services, marketing &amp; advertising</v>
          </cell>
          <cell r="J1242" t="str">
            <v>Cloudflare DNS, CloudFlare Hosting, Slack, FedEx, Mobile Friendly, Google Tag Manager, Google Font API, Nginx, Apple Pay, DoubleClick, Cloudinary, Google AdSense, Facebook Login (Connect), Google Analytics, Remote</v>
          </cell>
          <cell r="O1242">
            <v>33300000</v>
          </cell>
          <cell r="Q1242" t="str">
            <v>Appleton Talent is a staffing and recruiting company located in Huntsville, Alabama, specializing in workforce solutions for K-12 school districts and educational institutions. Founded in 2008, the company has around 139 employees and generates approximately $34.8 million in annual revenue. Chris Spears is the Owner of the organization.
The company offers a wide range of services, including substitute staffing and management, teacher recruitment and placement, talent management, job placement, and human resources consulting. They also provide temporary, contract, and permanent staffing solutions, as well as onboarding and payroll services. Appleton Talent operates primarily in the education and staffing sectors, reflecting its commitment to supporting educational institutions with effective workforce solutions. Recently, Appleton Talent has rebranded to Spur.</v>
          </cell>
          <cell r="R1242">
            <v>2008</v>
          </cell>
        </row>
        <row r="1243">
          <cell r="A1243" t="str">
            <v>Hail &amp; Cotton</v>
          </cell>
          <cell r="B1243">
            <v>0</v>
          </cell>
          <cell r="C1243">
            <v>5000</v>
          </cell>
          <cell r="D1243" t="str">
            <v>tobacco</v>
          </cell>
          <cell r="E1243" t="str">
            <v>http://www.hailcotton.com</v>
          </cell>
          <cell r="F1243" t="str">
            <v>http://www.linkedin.com/company/hail-cotton</v>
          </cell>
          <cell r="G1243" t="str">
            <v>Springfield</v>
          </cell>
          <cell r="H1243" t="str">
            <v>Tennessee</v>
          </cell>
          <cell r="I1243" t="str">
            <v>purchasing tobacco, growing tobacco, processing tobacco, tobacco manufacturing, tobacco quality assurance, tobacco, tobacco supplier, tobacco industry, tobacco supply chain, grading, tobacco quality, international tobacco operations, global tobacco supplier, tobacco storage solutions, leaf tobacco, sustainable practices, services, fermentation, dark air cured tobacco, logistics, tobacco blending, supply chain management, tobacco processing, global tobacco sourcing, tobacco export logistics, dark fire cured tobacco, sun cured tobacco, tobacco export, tobacco sourcing, tobacco industry expertise, distribution, burley tobacco, all other crop farming, quality control, tobacco types, oriental tobacco, sustainable tobacco production, tobacco fermentation, b2b, controlled fermentation, customer service, tobacco grading, agriculture, forestry, fishing and hunting, tobacco farm partnerships, sustainable tobacco, agronomy, industry standards, flue cured tobacco, tobacco storage, sustainable agriculture, tobacco processing facilities, leaf purchasing, custom tobacco blends, transportation &amp; logistics, logistics &amp; supply chain</v>
          </cell>
          <cell r="J1243" t="str">
            <v>Sendgrid, Outlook, Microsoft Office 365, Amazon AWS, Atlassian Cloud, Slack, Google Analytics, WordPress.org, Google Tag Manager, Mobile Friendly, Gravity Forms, Apache, Remote, Android, AI</v>
          </cell>
          <cell r="O1243">
            <v>102900000</v>
          </cell>
          <cell r="Q1243" t="str">
            <v>Hail &amp; Cotton is a global supplier of leaf tobacco, specializing in sourcing, processing, and storage across major tobacco-producing regions. Founded in the early 1900s, the company has a rich history and became incorporated in 1923. It merged with CdF International Group in 2011, enhancing its multinational presence. Headquartered in Springfield, Tennessee, Hail &amp; Cotton employs around 571 people and generates annual revenue of $102.9 million.
The company offers a variety of leaf tobacco products, including threshed strip, cigarette and cigar filler, and custom blends tailored to client specifications. Hail &amp; Cotton also provides import/export services, global logistics, and supply chain management solutions. With a diverse customer base that includes major tobacco manufacturers and niche specialists, the company focuses on building long-term relationships. Hail &amp; Cotton is committed to ethical practices and sustainability, operating under programs that promote responsible tobacco production and community support initiatives.</v>
          </cell>
          <cell r="R1243">
            <v>2011</v>
          </cell>
        </row>
        <row r="1244">
          <cell r="A1244" t="str">
            <v>First National Bank Texas</v>
          </cell>
          <cell r="B1244">
            <v>0</v>
          </cell>
          <cell r="C1244">
            <v>3200</v>
          </cell>
          <cell r="D1244" t="str">
            <v>banking</v>
          </cell>
          <cell r="E1244" t="str">
            <v>http://www.1stnb.com</v>
          </cell>
          <cell r="F1244" t="str">
            <v>http://www.linkedin.com/company/1stnb</v>
          </cell>
          <cell r="G1244" t="str">
            <v>Killeen</v>
          </cell>
          <cell r="H1244" t="str">
            <v>Texas</v>
          </cell>
          <cell r="J1244" t="str">
            <v>UltraDns, SendInBlue, Adobe Marketing Cloud, Drupal, React Router, Google translate widget, YouTube, Google Analytics, Mobile Friendly, Varnish, Typekit, ASP.NET, LivePerson Monitor, Google Font API, Google translate API, Apache, Remote, Sigma, Verafin, Backblaze Computer Backup, Microsoft Office, Flashtalking by Mediaocean, Deltek ComputerEase, Amazon Linux 2, Microsoft Windows Server 2000, Red Hat OpenShift, Kubernetes, Nginx, 3M 360 Encompass - Health Analytics Suite, Microsoft Distributed File System (DFS), Cronofy</v>
          </cell>
          <cell r="O1244">
            <v>120000000</v>
          </cell>
          <cell r="Q1244" t="str">
            <v>First National Bank Texas (FNBT) is a community-focused financial institution established in 1901 in Killeen, Texas. The bank has evolved alongside the communities it serves, offering innovative banking services tailored to customer needs. FNBT expanded its service model in 1994 by opening its first in-store location and has since grown to operate 26 branches within Walmart Supercenters across Texas.
FNBT provides a variety of banking services through its affiliated entities. First Convenience Bank (FCB) offers standard banking services, while First Heroes National Bank (FHNB) specializes in serving military personnel and their families. First Community Mortgage (FCM) is a full-service mortgage lender that handles loan processing, underwriting, and closing services. Additionally, First Community Services (FCS) supports FNBT and its affiliates with IT and operational services. FNBT is dedicated to serving general community banking customers, with a particular focus on military families and homeowners.</v>
          </cell>
          <cell r="R1244">
            <v>1901</v>
          </cell>
        </row>
        <row r="1245">
          <cell r="A1245" t="str">
            <v>ADC</v>
          </cell>
          <cell r="B1245">
            <v>0</v>
          </cell>
          <cell r="C1245">
            <v>3100</v>
          </cell>
          <cell r="D1245" t="str">
            <v>telecommunications</v>
          </cell>
          <cell r="E1245" t="str">
            <v>http://www.adc.org</v>
          </cell>
          <cell r="F1245" t="str">
            <v>http://www.linkedin.com/company/adc</v>
          </cell>
          <cell r="G1245" t="str">
            <v>Eden Prairie</v>
          </cell>
          <cell r="H1245" t="str">
            <v>Minnesota</v>
          </cell>
          <cell r="I1245" t="str">
            <v>scholarships, cultural events, community chapters, grassroots organization, legal services, legal support, non-profit organizations, arab-american legal issues, social justice campaigns, cultural heritage, advocacy, cultural celebrations, cultural education programs, arab community organizing, networking events, advocacy for civil liberties, arabcon conference, legal assistance, discrimination prevention, community advocacy, social justice, discrimination support, webinars, civil rights organizations, cultural organizations, minority business certification, hate crime reporting, civil rights, legal advocacy, public education, arab heritage events, arabcon, community organizing, arab identity promotion, arab americans, community legal support, civil rights organization, other similar organizations (except business, professional, labor, and political organizations), minority certification, arab american community, cultural promotion, community outreach, policy advocacy, services, education, legal, non-profit, nonprofit organization management</v>
          </cell>
          <cell r="J1245" t="str">
            <v>Outlook, Microsoft Office 365, Mobile Friendly, Google Tag Manager, Facebook Widget, Gravity Forms, Facebook Custom Audiences, WordPress.org, Facebook Login (Connect), Remote</v>
          </cell>
          <cell r="O1245">
            <v>10000000</v>
          </cell>
          <cell r="Q1245" t="str">
            <v>The American-Arab Anti-Discrimination Committee (ADC) is a non-profit civil rights organization dedicated to defending the rights of people of Arab descent. The organization focuses on promoting anti-discrimination efforts and actively tracks and opposes legislation related to anti-boycott laws targeting Israel, as well as advocating for Palestinian rights.
ADC monitors state and federal legislation, providing detailed analysis of bills, including those that create task forces or impose restrictions on companies that boycott Israel. The organization documents legislative trends and engages in advocacy to oppose discriminatory measures, including blacklists of boycotting companies. Additionally, ADC addresses civil rights issues, including visa matters and hate-related incidents, while encouraging community support to protect rights.</v>
          </cell>
          <cell r="R1245">
            <v>1935</v>
          </cell>
        </row>
        <row r="1246">
          <cell r="A1246" t="str">
            <v>WWRD US, LLC</v>
          </cell>
          <cell r="B1246">
            <v>0</v>
          </cell>
          <cell r="C1246">
            <v>3700</v>
          </cell>
          <cell r="D1246" t="str">
            <v>luxury goods &amp; jewelry</v>
          </cell>
          <cell r="E1246" t="str">
            <v>http://www.wwrd.com</v>
          </cell>
          <cell r="F1246" t="str">
            <v>http://www.linkedin.com/company/wwrd-us-llc</v>
          </cell>
          <cell r="G1246" t="str">
            <v>Wall Township</v>
          </cell>
          <cell r="H1246" t="str">
            <v>New Jersey</v>
          </cell>
          <cell r="I1246" t="str">
            <v>retail luxury goods &amp; jewelry, jewelry &amp; silverware manufacturing, art and craft celebration, sustainability, heritage craftsmanship, d2c, glassware, risk management, home products, supply chain sustainability, product innovation, home decor, gardening, moomin products, corporate sustainability, un sustainable development goals, premium lifestyle, ceramics, sustainable growth, financial reporting, global operations, ghg reduction, investment strategy, design, problem-solving gear, luxury lifestyle, sustainable sourcing, corporate governance, home improvement, design-driven brands, climate targets, consumer goods manufacturing, e-commerce, employee engagement, glass &amp; ceramics manufacturing, innovation, eco-friendly products, market presence, brand portfolio, net sales, jewelry and silverware manufacturing, long-term financial targets, inclusion initiatives, avant-garde design, timeless design, home furnishings &amp; decor, b2c, creating, timeless aesthetic, luxury porcelain, cooking, responsible supplier management, consumer goods, crystal craftsmanship, scandinavian design, social responsibility, heritage brands, product design, shareholder value, heritage renewal, luxury goods &amp; jewelry, circular economy, circular products, manufacturing, distribution, environmental services, renewables &amp; environment, consumer internet, consumers, internet, information technology &amp; services, mechanical or industrial engineering</v>
          </cell>
          <cell r="J1246" t="str">
            <v>CSC Corporate Domains, Outlook, Microsoft Office 365, Listrak, Gmail, Google Apps, Workday, Slack, Bluekai, Drupal, WordPress.org, Mobile Friendly, Workday Recruit, Google Tag Manager, Nginx, Remote</v>
          </cell>
          <cell r="Q1246" t="str">
            <v>WWRD US, LLC is the U.S. branch of WWRD Holdings Limited, a prominent global provider of luxury home and lifestyle products. The company manufactures, distributes, and sells well-known brands such as Waterford, Wedgwood, Royal Doulton, Royal Albert, Minton, Johnson Brothers, and RogaÅ¡ka. Headquartered in Wall Township, New Jersey, WWRD US employs between 250-500 people in the U.S. and is part of a larger workforce of approximately 3,800 worldwide.
WWRD specializes in luxury homeware, tableware, and lifestyle products, including fine china, premium dinnerware, crystal, and decorative items. The company holds Royal Warrants for tableware and giftware to the British Royal Family for brands like Wedgwood and Royal Doulton. WWRD emphasizes collaboration and innovation, distributing its products through department stores, independent retailers, and wholesalers across various markets, including the U.S., UK, Japan, Canada, Australia, and Ireland.</v>
          </cell>
        </row>
        <row r="1247">
          <cell r="A1247" t="str">
            <v>Deprecated</v>
          </cell>
          <cell r="B1247">
            <v>0</v>
          </cell>
          <cell r="C1247">
            <v>4800</v>
          </cell>
          <cell r="D1247" t="str">
            <v>information technology &amp; services</v>
          </cell>
          <cell r="E1247" t="str">
            <v>http://www.tce-colombia.com</v>
          </cell>
          <cell r="F1247" t="str">
            <v>http://www.linkedin.com/company/tce-colombia-sas</v>
          </cell>
          <cell r="G1247" t="str">
            <v>Groton</v>
          </cell>
          <cell r="H1247" t="str">
            <v>Massachusetts</v>
          </cell>
          <cell r="I1247" t="str">
            <v>it services &amp; it consulting, information technology &amp; services</v>
          </cell>
          <cell r="O1247">
            <v>227000</v>
          </cell>
        </row>
        <row r="1248">
          <cell r="A1248" t="str">
            <v>Cashier</v>
          </cell>
          <cell r="B1248">
            <v>0</v>
          </cell>
          <cell r="C1248">
            <v>3400</v>
          </cell>
          <cell r="D1248" t="str">
            <v>financial services</v>
          </cell>
          <cell r="E1248" t="str">
            <v>http://www.getcashier.com</v>
          </cell>
          <cell r="F1248" t="str">
            <v>http://www.linkedin.com/company/getcashier</v>
          </cell>
          <cell r="G1248" t="str">
            <v>Indianapolis</v>
          </cell>
          <cell r="H1248" t="str">
            <v>Indiana</v>
          </cell>
          <cell r="J1248" t="str">
            <v>Gmail, Google Apps, Google Cloud Hosting, Android, Node.js, Remote, IoT, Data Analytics, AI, SharePoint, Flutter, Python</v>
          </cell>
          <cell r="Q1248" t="str">
            <v>Cashier is a personal finance social platform based in Indianapolis, Indiana. It focuses on automating cash management for individuals by providing tools that offer real-time insights into income, expenses, and spending patterns. The company aims to improve personal cash flow management, making budgeting and saving more efficient through automation and data-driven features.
The platform includes a variety of personal finance tools, such as automated expense tracking and categorization, personalized budgeting recommendations, and goal-setting capabilities. Users can gain insights into their financial habits and share tips with others through its social features. Cashier also integrates with bank accounts and credit cards to streamline data import, helping individuals take control of their finances.</v>
          </cell>
        </row>
        <row r="1249">
          <cell r="A1249" t="str">
            <v>Schwarz Partners, LP</v>
          </cell>
          <cell r="B1249">
            <v>0</v>
          </cell>
          <cell r="C1249">
            <v>6800</v>
          </cell>
          <cell r="D1249" t="str">
            <v>executive office</v>
          </cell>
          <cell r="E1249" t="str">
            <v>http://www.schwarzpartners.com</v>
          </cell>
          <cell r="F1249" t="str">
            <v>http://www.linkedin.com/company/schwarz-partners-lp</v>
          </cell>
          <cell r="G1249" t="str">
            <v>Carmel</v>
          </cell>
          <cell r="H1249" t="str">
            <v>Indiana</v>
          </cell>
          <cell r="I1249" t="str">
            <v>executive offices, supply chain optimization, paper production, manufacturing, corrugated packaging, supply chain, sustainability, sustainable manufacturing, sustainable supply chain, environmental stewardship, industrial growth, supply chain integration, environmental responsibility, full cycle solution, ultra-lightweight containerboard, recycling, containerboard, recyclable materials, recycling initiatives, logistics network, sheet feeders, distribution logistics, logistics, recycled fiber sourcing, multi-site operations, full lifecycle packaging, recycling of wastepaper, b2b, corrugated sheet manufacturing, paper mills, recycled containerboard, fiber management, fiber recycling, supply chain management, third-party logistics, corrugated board production, customer service, corrugated display products, box plant operations, custom packaging solutions, north america, waste management, box manufacturing, lightweight containerboard, employee growth, services, microflute sheets, recycling of scraps, box fabrication, paperboard container manufacturing, industry leader, innovative packaging, e-commerce, distribution, mechanical or industrial engineering, environmental services, renewables &amp; environment, logistics &amp; supply chain, consumer internet, consumers, internet, information technology &amp; services</v>
          </cell>
          <cell r="J1249" t="str">
            <v>Route 53, SendInBlue, Outlook, Google Cloud Hosting, Ceridian, WP Engine, Microsoft Azure, ServiceNow, Slack, Google Maps (Non Paid Users), Google Tag Manager, Nginx, Gravity Forms, Hotjar, Google Play, WordPress.org, Bootstrap Framework, Google Font API, Google Maps, AddThis, reCAPTCHA, Multilingual, Typekit, Mobile Friendly, Squarespace ECommerce, Remote, Android, AI, IoT, Node.js, YieldBot, ABB Robotics, Bing, Infor Birst, eMaint CMMS, AC500 PLC, D365 Data Quality, Nevron Vision for SSRS, SAP, Microsoft Excel, Micro Focus Universal CMDB, CONTROL, MEX Maintenance Software, , Tor, Microsoft Office, Microsoft Windows Server 2012, WebOffice, Brocade Switches, Micro Focus LoadRunner, Microsoft Application Insights, Lighthouse 360, Wider Planet, Secured MVC Forum on Windows 2012 R2, Apple macOS, Amazon Linux 2, Microsoft PowerShell, Python, Microsoft Graph, Microsoft Intune, Parallels Mac Management for Microsoft SCCM, Jamf Pro, Autopilot, LogRhythm SIEM, Tenable Nessus, SQL, Quip, ICP, IDC, FRAC Pumps, Star, ArtiosCAD, Dassault SOLIDWORKS, WMS, Excel4Apps, Dayforce, plains, Axiom Software, Ning, Automic Automation, CAT, Kiosked, TUNE, Jamf, GRIN, Blueprint, AMP, Wasp Barcode, Microsoft Fabric, Azure Data Factory, Flow, Power Query, DAX, Spark, Delta Lake, Apache Parquet, Delta, Electron, DATAflow, Azure Service Fabric, mabl</v>
          </cell>
          <cell r="Q1249" t="str">
            <v>Schwarz Partners, LP is a privately-held conglomerate based in Indianapolis, Indiana, founded in 1998 by Jack Schwarz. The company is a leader in the packaging and logistics sectors, producing 6% of the industry's corrugated goods. Currently led by Jack Schwarz's sons, John and Jeff, Schwarz Partners employs around 2,500 people.
The company offers a full lifecycle solution to the packaging industry, including corrugated manufacturing, paper production, and logistics services. It operates 14 sheet feeder operations that produce over 21 billion MSF of corrugated board annually and processes more than 856,000 unique customer orders. Schwarz Partners also has a strong presence in the paper mill industry, recycling 1.3 million tons of wastepaper each year. Its logistics division, Venture Logistics, manages a fleet of 1,000 tractors and provides extensive warehouse and cross-dock space.
Schwarz Partners is recognized as the largest producer of sheets in the U.S. and serves various industries, including automotive, agriculture, industrial manufacturing, and consumer goods, through its packaging division, The Royal Group. The company emphasizes employee development, customer service, and environmental sustainability in its operations.</v>
          </cell>
          <cell r="R1249">
            <v>1998</v>
          </cell>
        </row>
        <row r="1250">
          <cell r="A1250" t="str">
            <v>Usatopsmm</v>
          </cell>
          <cell r="B1250">
            <v>0</v>
          </cell>
          <cell r="C1250">
            <v>5000</v>
          </cell>
          <cell r="D1250" t="str">
            <v>financial services</v>
          </cell>
          <cell r="E1250" t="str">
            <v>http://www.usatopsmm.com</v>
          </cell>
          <cell r="F1250" t="str">
            <v>http://www.linkedin.com/company/usatopsmm</v>
          </cell>
          <cell r="G1250" t="str">
            <v>Berkeley</v>
          </cell>
          <cell r="H1250" t="str">
            <v>California</v>
          </cell>
          <cell r="J1250" t="str">
            <v>Cloudflare DNS, CloudFlare Hosting</v>
          </cell>
          <cell r="Q1250" t="str">
            <v>Usatopsmm is presently the most outstanding social media web page in the world. Verified PayPal, Stripe, CashApp, Skrill Service Provider.</v>
          </cell>
        </row>
        <row r="1251">
          <cell r="A1251" t="str">
            <v>Dogrose Electra</v>
          </cell>
          <cell r="B1251">
            <v>0</v>
          </cell>
          <cell r="C1251">
            <v>5000</v>
          </cell>
          <cell r="D1251" t="str">
            <v>computer games</v>
          </cell>
          <cell r="F1251" t="str">
            <v>http://www.linkedin.com/company/dogrose-electra</v>
          </cell>
          <cell r="G1251" t="str">
            <v>San Jose</v>
          </cell>
          <cell r="H1251" t="str">
            <v>California</v>
          </cell>
          <cell r="R1251">
            <v>2004</v>
          </cell>
        </row>
        <row r="1252">
          <cell r="A1252" t="str">
            <v>Frost &amp; Sullivan Healthcare &amp; Life Sciences</v>
          </cell>
          <cell r="B1252">
            <v>0</v>
          </cell>
          <cell r="C1252">
            <v>5000</v>
          </cell>
          <cell r="D1252" t="str">
            <v>management consulting</v>
          </cell>
          <cell r="F1252" t="str">
            <v>http://www.linkedin.com/company/frost-&amp;-sullivan---brand-and-demand</v>
          </cell>
          <cell r="G1252" t="str">
            <v>San Antonio</v>
          </cell>
          <cell r="H1252" t="str">
            <v>Texas</v>
          </cell>
          <cell r="I1252" t="str">
            <v>growth consulting services, innovation leadership evevnts, market intelligence, growth, marketing services, business consulting &amp; services, marketing &amp; advertising, management consulting</v>
          </cell>
          <cell r="Q1252" t="str">
            <v>Frost &amp; Sullivan's Brand and Demand Solutions is a division that specializes in integrated marketing services aimed at enhancing brand awareness and generating demand throughout the customer buying cycle. With over 50 years of experience, the division creates tailored strategies for Global 1,000 companies and emerging businesses, focusing on measurable ROI and effective engagement.
The division offers a range of customizable programs addressing key B2B marketing challenges. Services include account-based marketing (ABM), demand generation, pipeline acceleration, and brand building. They utilize various tactics such as virtual and in-person events, content syndication, and thought leadership to drive results. Their extensive library of over 2,000 marketing assets, including white papers and video content, is designed to support clients in converting prospects into customers and fostering long-term relationships. 
Frost &amp; Sullivan's Brand and Demand Solutions serves a diverse clientele, primarily medium and large B2B enterprises, helping them achieve brand recognition and optimize their marketing efforts.</v>
          </cell>
        </row>
        <row r="1253">
          <cell r="A1253" t="str">
            <v>DoorDash Driver App</v>
          </cell>
          <cell r="B1253">
            <v>0</v>
          </cell>
          <cell r="C1253">
            <v>5400</v>
          </cell>
          <cell r="D1253" t="str">
            <v>information technology &amp; services</v>
          </cell>
          <cell r="F1253" t="str">
            <v>http://www.linkedin.com/company/doordash-driver-app</v>
          </cell>
          <cell r="G1253" t="str">
            <v>San Francisco</v>
          </cell>
          <cell r="H1253" t="str">
            <v>California</v>
          </cell>
          <cell r="I1253" t="str">
            <v>delivery, flexible, drivers, parttime, jobs, student, careers, college, internet, app, employment, temporary, entrepreneur, be your own boss, entrepreneurship, freelancer, contract, full time, career, temp, technology, information &amp; internet, information technology &amp; services</v>
          </cell>
          <cell r="Q1253" t="str">
            <v>DoorDash is a prominent on-demand delivery platform that offers the Dasher app for independent delivery drivers, known as Dashers. This mobile application allows drivers to manage food and goods deliveries on their own schedules. With a user-friendly interface, the app enables Dashers to quickly sign up, accept orders, and retain 100% of customer tips.
The Dasher app includes features such as in-app navigation powered by Google Maps, real-time earnings visibility, and tools for managing orders and preferences. Drivers can opt in or out of various delivery types and access promotions and incentives. The app also provides safety features, including driving insights and 24/7 support. Recent updates have enhanced the app's design and functionality, making it easier for Dashers to navigate and earn money while delivering.</v>
          </cell>
          <cell r="R1253">
            <v>2012</v>
          </cell>
        </row>
        <row r="1254">
          <cell r="A1254" t="str">
            <v>Pragati West</v>
          </cell>
          <cell r="B1254">
            <v>0</v>
          </cell>
          <cell r="C1254">
            <v>5000</v>
          </cell>
          <cell r="D1254" t="str">
            <v>printing</v>
          </cell>
          <cell r="E1254" t="str">
            <v>http://www.pragatiwest.com</v>
          </cell>
          <cell r="F1254" t="str">
            <v>http://www.linkedin.com/company/pragati-west</v>
          </cell>
          <cell r="G1254" t="str">
            <v>New York</v>
          </cell>
          <cell r="H1254" t="str">
            <v>New York</v>
          </cell>
          <cell r="I1254" t="str">
            <v>design, packaging, embellishments, innovations, printing, printing services, shipping, logistics &amp; supply chain</v>
          </cell>
          <cell r="O1254">
            <v>3398000</v>
          </cell>
          <cell r="Q1254" t="str">
            <v>Founded in India. Found in America. The global headquarters of Pragati has been situated in the Andhra Pradesh region of India since 1962. But our sterling reputation spans across the wide Atlantic Ocean and onward. Pragati West, the company's affiliated American branch is centrally located in metropolitan New York City. 
Pragati West covers the full gamut of your print and packaging needs - from company profiles to brochures and catalogs, coffee-table books to calendars, folding cartons and labels to luxury rigid cartons - as well as point-of-sale materials. We specialize in creating world-class packaging products at affordable prices and we've won many industry awards for the quality of our work, including the SAPPI International Printer of the Year, FINAT Label Competition and numerous World Star Packaging Awards. 
Most importantly? We understand the needs of an American company; because Pragati West is owned and operated by American business people. Deadlines, quality, pricing, customization, accessibility - these critical factors never get lost in translation. We speak your language.</v>
          </cell>
          <cell r="R1254">
            <v>1962</v>
          </cell>
        </row>
        <row r="1255">
          <cell r="A1255" t="str">
            <v>Axium Packaging</v>
          </cell>
          <cell r="B1255">
            <v>0</v>
          </cell>
          <cell r="C1255">
            <v>3600</v>
          </cell>
          <cell r="D1255" t="str">
            <v>packaging &amp; containers</v>
          </cell>
          <cell r="E1255" t="str">
            <v>http://www.axiumpackaging.com</v>
          </cell>
          <cell r="F1255" t="str">
            <v>http://www.linkedin.com/company/axiumpackaging</v>
          </cell>
          <cell r="G1255" t="str">
            <v>New Albany</v>
          </cell>
          <cell r="H1255" t="str">
            <v>Ohio</v>
          </cell>
          <cell r="I1255" t="str">
            <v>injection molded plastics &amp; plastic decorating technologies, packaging &amp; containers manufacturing, barrier resins, extrusion blow molding, blow molding, 7-layer high-speed extruder, custom design preforms, manufacturing, tubes, b2b, packaging, injection blow molding, injection stretch blow molding, quality assurance, vertical component manufacturing, other plastics product manufacturing, pcr materials, vertix recycling, advanced molding technology, plastic packaging, short lead times, plastic products, mold shop, decorative technologies, sustainable packaging, design studio, premium color pigments, finishing, in-house tube and closure manufacturing, injection molding, eco-friendly materials, 3d modeling, mono material tubes, supply chain simplification, services, healthcare, food, household, sustainability, advanced manufacturing, plastic bottles, eco-friendly, multi-layer, pcr, shipping, logistics &amp; supply chain, mechanical or industrial engineering, health care, health, wellness &amp; fitness, hospital &amp; health care, consumer goods, consumers, environmental services, renewables &amp; environment</v>
          </cell>
          <cell r="J1255" t="str">
            <v>Mimecast, Outlook, Salesforce, Bootstrap Framework, WordPress.org, reCAPTCHA, Mobile Friendly, Gravity Forms, Google Tag Manager, Remote</v>
          </cell>
          <cell r="O1255">
            <v>16805000</v>
          </cell>
          <cell r="Q1255" t="str">
            <v>Axium Packaging is a prominent North American manufacturer of high-quality plastic packaging solutions, established in 2010 and based in New Albany, Ohio. Founded by Pushminder Judge and Paul Judge, the company operates around two dozen facilities across the U.S., Canada, and Mexico, employing over 3,500 people. Axium has rapidly grown to become one of the fastest-growing rigid packaging manufacturers in the region.
The company specializes in injection-molded plastics and advanced decorating technologies, offering a variety of manufacturing capabilities such as extrusion blow molding, injection stretch blow molding, and tube extrusion. Axium focuses on providing custom packaging solutions that are scalable, sustainable, and innovative, ensuring design-to-delivery excellence tailored to specific product needs. With a commitment to speed, innovation, and sustainability, Axium also operates a recycling subsidiary that processes significant amounts of plastic to support customers' sustainability goals. The company serves diverse industries, including personal care, food and beverage, pharmaceuticals, and hygiene products, collaborating with multinational consumer product companies and global brands.</v>
          </cell>
          <cell r="R1255">
            <v>2011</v>
          </cell>
        </row>
        <row r="1256">
          <cell r="A1256" t="str">
            <v>EUROHOLD Bulgaria AD</v>
          </cell>
          <cell r="B1256">
            <v>0</v>
          </cell>
          <cell r="C1256">
            <v>4300</v>
          </cell>
          <cell r="D1256" t="str">
            <v>investment management</v>
          </cell>
          <cell r="E1256" t="str">
            <v>http://www.eurohold.bg</v>
          </cell>
          <cell r="F1256" t="str">
            <v>http://www.linkedin.com/company/eurohold-bulgaria-ad</v>
          </cell>
          <cell r="G1256" t="str">
            <v>Jackson</v>
          </cell>
          <cell r="H1256" t="str">
            <v>New Jersey</v>
          </cell>
          <cell r="I1256" t="str">
            <v>holding companies, automotive sales, financial services, acquisition strategy, energy sector, retail, energy and insurance synergy, corporate governance, market presence, leasing, profitability enhancement, stakeholder trust building, energy group, securities and commodity contracts intermediation and brokerage, public holding company, services, insurance sector, stakeholder relations, asset management, risk management, subsidiary management, investment banking, financial transparency, stakeholder trust, corporate strategy, investment strategy, financial stability, energy, market share growth, customer experience, market expansion, acquisitions, automotive sector, revenue growth, b2b, insurance, insurance provider, automotive, european operations, diversified portfolio, b2c, cee and see markets, finance, energy &amp; utilities, investment management, capital markets</v>
          </cell>
          <cell r="J1256" t="str">
            <v>Microsoft Office 365, Google Analytics, Cufon, AddThis, Google Workspace</v>
          </cell>
          <cell r="K1256">
            <v>644700000</v>
          </cell>
          <cell r="L1256" t="str">
            <v>Debt Financing</v>
          </cell>
          <cell r="M1256">
            <v>550000000</v>
          </cell>
          <cell r="N1256">
            <v>45444</v>
          </cell>
          <cell r="O1256">
            <v>1480714000</v>
          </cell>
          <cell r="Q1256" t="str">
            <v>Eurohold Bulgaria Ad is a non-banking financial service firm that provides asset management and non-life insurance services.</v>
          </cell>
          <cell r="R1256">
            <v>1995</v>
          </cell>
        </row>
        <row r="1257">
          <cell r="A1257" t="str">
            <v>Gamer Tools</v>
          </cell>
          <cell r="B1257">
            <v>0</v>
          </cell>
          <cell r="C1257">
            <v>5000</v>
          </cell>
          <cell r="D1257" t="str">
            <v>computer games</v>
          </cell>
          <cell r="E1257" t="str">
            <v>http://www.modson.carrd.co</v>
          </cell>
          <cell r="F1257" t="str">
            <v>http://www.linkedin.com/company/gamer-tools</v>
          </cell>
          <cell r="G1257" t="str">
            <v>New York</v>
          </cell>
          <cell r="H1257" t="str">
            <v>New York</v>
          </cell>
          <cell r="J1257" t="str">
            <v>CloudFlare Hosting, Mobile Friendly</v>
          </cell>
          <cell r="Q1257" t="str">
            <v>There are many online gaming resources generators available online. These generators can be used to create unlimited resources for your game. You can use these generators to get free resources, or you can use them to buy resources.
Some of the most popular online gaming resources generators include:
-The Game Genie
-The Cheat Engine
-The Trainer Creator
Each of these generators has its own unique set of features and benefits. However, all of them can be used to create unlimited resources for your game.
The Game Genie is a popular online gaming resources generator. It allows you to create unlimited resources for your game. It is very easy to use and it is free to use.
The Cheat Engine is another popular online gaming resources generator. It allows you to create unlimited resources for your game. It is very easy to use and it is free to use.
The Trainer Creator is a popular online gaming resources generator. It allows you to create unlimited resources for your game. It is very easy to use and it is free to use.
If you're looking for a way to get free gift card codes, then you've come to the right place. There are a few different ways to get them, and we'll go over all of the best methods in this article.
The first way to get free gift card codes is by signing up for a rewards program. There are a few different rewards programs that you can sign up for, and they all work in different ways. You can usually earn points by shopping at certain stores, or by completing certain tasks. Once you've earned enough points, you can redeem them for a free gift card.
Another way to get free gift card codes is by taking surveys. There are a number of different companies that offer paid surveys, and they'll usually give you a free gift card if you complete one. This is a great way to earn some extra money, and you can usually do it in your spare time.
 Finally, you can also get free gift card codes by participating in contests and giveaways. There are a number of different.</v>
          </cell>
        </row>
        <row r="1258">
          <cell r="A1258" t="str">
            <v>Ron's Staffing</v>
          </cell>
          <cell r="B1258">
            <v>0</v>
          </cell>
          <cell r="C1258">
            <v>3500</v>
          </cell>
          <cell r="D1258" t="str">
            <v>staffing &amp; recruiting</v>
          </cell>
          <cell r="E1258" t="str">
            <v>http://www.ronsstaffingservices.com</v>
          </cell>
          <cell r="F1258" t="str">
            <v>http://www.linkedin.com/company/ron's-staffing</v>
          </cell>
          <cell r="G1258" t="str">
            <v>Northbrook</v>
          </cell>
          <cell r="H1258" t="str">
            <v>Illinois</v>
          </cell>
          <cell r="I1258" t="str">
            <v>temporary help services, safety equipment, employee motivation, training and development, hazard identification, employee onboarding, staffing solutions provider, employee evaluations, safety policies, safety training, employee screening, site safety inspections, temporary industrial workers, site inspections, food production staffing, temp-to-perm staffing, safety compliance programs, pre-employment screening, food industry staffing, temporary staffing, flexible staffing, forklift operators, occupational safety, operational efficiency, industrial safety standards, employee motivation programs, safety performance, illinois staffing, employee testing and evaluation, osha compliance, staffing solutions, multiple illinois offices, forklift operator staffing, machine operator staffing, safety procedures, temporary help, qualified workers, employee training, background screening, workforce productivity, warehouse staffing, employee retention, risk management, talent acquisition, manufacturing, staffing services, b2b, safety protocols, background checks, illinois employment services, pre-employment testing, workers compensation, safety training programs, osha regulations, light industrial staffing, hazard assessments, safety management systems, performance evaluations, osha safety, high fill rate, employee safety training, high fill rates, client relationships, safety compliance, payroll services, industrial staffing, safety documentation, 24/7 staffing support, services, industrial safety, risk assessments, low turnover rates, employee testing, distribution, industrial workforce solutions, machine operators, workers compensation management, workforce management, safety audits, workplace safety, multiple office locations, safety standards, employee health and safety, employee safety, staffing agency, warehouse workers, employment placement agencies and executive search services, low turnover, flexible staffing solutions, staffing &amp; recruiting, training &amp; development, mechanical or industrial engineering</v>
          </cell>
          <cell r="J1258" t="str">
            <v>Cloudflare DNS, Outlook, CloudFlare Hosting, Nginx, Google Font API, Google Tag Manager, WordPress.org, Mobile Friendly, Varnish, Gravity Forms, Remote, AI</v>
          </cell>
          <cell r="Q1258" t="str">
            <v>Ron's Staffing is a company based out of NORTHBROOK, IL, United States.</v>
          </cell>
        </row>
        <row r="1259">
          <cell r="A1259" t="str">
            <v>Mentor Park</v>
          </cell>
          <cell r="B1259">
            <v>0</v>
          </cell>
          <cell r="C1259">
            <v>5000</v>
          </cell>
          <cell r="D1259" t="str">
            <v>information services</v>
          </cell>
          <cell r="E1259" t="str">
            <v>http://www.mentorpark.com</v>
          </cell>
          <cell r="F1259" t="str">
            <v>http://www.linkedin.com/company/mentor-park</v>
          </cell>
          <cell r="G1259" t="str">
            <v>Carrollton</v>
          </cell>
          <cell r="H1259" t="str">
            <v>Texas</v>
          </cell>
          <cell r="J1259" t="str">
            <v>Gmail, Google Apps, Google Font API, WordPress.org, Mobile Friendly, Google Tag Manager, Apache, Bootstrap Framework, Woo Commerce</v>
          </cell>
          <cell r="Q1259" t="str">
            <v>Everyone needs someone to turn to as they travel through this thing we call life. We are that someone. Life can be complicated and it's hard to be an expert at everything. So when you need some direction and advice for your next venture and there's no one around with the experience and knowledge you're looking for; know that we are here for you and your success. It's always nice to have someone in your corner.</v>
          </cell>
          <cell r="R1259">
            <v>2022</v>
          </cell>
        </row>
        <row r="1260">
          <cell r="A1260" t="str">
            <v>Gum BJC</v>
          </cell>
          <cell r="B1260">
            <v>0</v>
          </cell>
          <cell r="C1260">
            <v>5000</v>
          </cell>
          <cell r="D1260" t="str">
            <v>information technology &amp; services</v>
          </cell>
          <cell r="F1260" t="str">
            <v>http://www.linkedin.com/company/gum-bjc</v>
          </cell>
          <cell r="G1260" t="str">
            <v>Palo Alto</v>
          </cell>
          <cell r="H1260" t="str">
            <v>California</v>
          </cell>
          <cell r="I1260" t="str">
            <v>technology, information &amp; internet, information technology &amp; services</v>
          </cell>
          <cell r="R1260">
            <v>2015</v>
          </cell>
        </row>
        <row r="1261">
          <cell r="A1261" t="str">
            <v>GARBIALDI SA</v>
          </cell>
          <cell r="B1261">
            <v>0</v>
          </cell>
          <cell r="C1261">
            <v>3000</v>
          </cell>
          <cell r="D1261" t="str">
            <v>facilities services</v>
          </cell>
          <cell r="E1261" t="str">
            <v>http://www.garbialdi.com</v>
          </cell>
          <cell r="F1261" t="str">
            <v>http://www.linkedin.com/company/garbialdi-sa</v>
          </cell>
          <cell r="G1261" t="str">
            <v>Miami</v>
          </cell>
          <cell r="H1261" t="str">
            <v>Florida</v>
          </cell>
          <cell r="J1261" t="str">
            <v>Gmail, Google Apps, IoT, Canal</v>
          </cell>
          <cell r="L1261" t="str">
            <v>Merger / Acquisition</v>
          </cell>
          <cell r="M1261">
            <v>0</v>
          </cell>
          <cell r="N1261">
            <v>45931</v>
          </cell>
        </row>
        <row r="1262">
          <cell r="A1262" t="str">
            <v>Computershare Entity Solutions</v>
          </cell>
          <cell r="B1262">
            <v>0</v>
          </cell>
          <cell r="C1262">
            <v>12000</v>
          </cell>
          <cell r="D1262" t="str">
            <v>financial services</v>
          </cell>
          <cell r="E1262" t="str">
            <v>http://www.cgs-gems.com</v>
          </cell>
          <cell r="F1262" t="str">
            <v>http://www.linkedin.com/company/computershare-governance-services</v>
          </cell>
          <cell r="G1262" t="str">
            <v>Shelton</v>
          </cell>
          <cell r="H1262" t="str">
            <v>Connecticut</v>
          </cell>
          <cell r="I1262" t="str">
            <v>entity data updates, entity lifecycle management, information technology &amp; services, api integration, global entity compliance, advanced reporting, entity lifecycle automation, other scientific and technical consulting services, entity management software, entity data accuracy, legal services, entity governance, entity data collaboration platform, document storage, custom dashboards, entity structure visualization, centralized entity data, entity data visualization, entity management integration, compliance management, entity data visualization tools, entity data workflow customization, entity data repository, entity data accuracy validation, entity compliance, entity data insights, entity data snapshots, regulatory compliance, financial services, regulatory deadlines, entity data dashboards, entity management for legal teams, entity management analytics, workflow automation, data security, risk mitigation, entity structure charting, entity compliance calendar, data integrity, corporate governance automation, entity data security, corporate compliance, entity data security protocols, system integration, entity data reporting, compliance alerts, digital transformation, entity management platform, consulting, risk management, b2b, corporate governance, data centralization, entity data export, collaboration tools, regulatory filing, document management, custom fields and screens, entity data reporting tools, services, enterprise scalability, real-time insights, multi-department collaboration, entity structure mapping, entity management risk assessment, data migration services, entity data monitoring, user access controls, entity data audit trail, legal, computer &amp; network security</v>
          </cell>
          <cell r="J1262" t="str">
            <v>Akamai DNS, Eloqua, Typekit, reCAPTCHA, Linkedin Marketing Solutions, CrazyEgg, Google Tag Manager, Mobile Friendly, Squarespace ECommerce, The Trade Desk, ShareThis, Remote, AI</v>
          </cell>
          <cell r="O1262">
            <v>3114600000</v>
          </cell>
          <cell r="Q1262" t="str">
            <v>Computershare Entity Solutions is a division of the global Computershare group, focusing on corporate governance, entity management, and compliance solutions. Established in 1978 and operating in over 22 countries, the division supports more than 25,000 clients with its robust compliance, audit, and risk management programs. It aims to enhance transparency and minimize risks for companies navigating regulatory requirements.
The company offers a range of specialized platforms and services, including the Global Entity Management System (GEMS) for centralized entity management, BoardWorks for secure board material management, and registered agent services for compliance visibility. Additional offerings include automated SEC filing management with Section 16 Manager, compliance management with CIMS in the UK, and various corporate services such as incorporation, statutory compliance, and corporate governance support. These solutions leverage advanced technology and regulatory expertise to provide clients with a competitive advantage.</v>
          </cell>
        </row>
        <row r="1263">
          <cell r="A1263" t="str">
            <v>Mercantile Discount Bank Ltd.</v>
          </cell>
          <cell r="B1263">
            <v>0</v>
          </cell>
          <cell r="C1263">
            <v>3000</v>
          </cell>
          <cell r="D1263" t="str">
            <v>banking</v>
          </cell>
          <cell r="E1263" t="str">
            <v>http://www.mercantile.co.il</v>
          </cell>
          <cell r="F1263" t="str">
            <v>http://www.linkedin.com/company/mercantile-discount-bank-ltd.</v>
          </cell>
          <cell r="G1263" t="str">
            <v>Geneva</v>
          </cell>
          <cell r="H1263" t="str">
            <v>Illinois</v>
          </cell>
          <cell r="J1263" t="str">
            <v>DNS Made Easy, UltraDns, Drupal, Unica, Google Analytics, DoubleClick, Mobile Friendly, Silverpop, DoubleClick Conversion, Google Analytics Ecommerce Tracking, Google Dynamic Remarketing, Google Font API, Google Tag Manager, reCAPTCHA</v>
          </cell>
          <cell r="O1263">
            <v>718000000</v>
          </cell>
          <cell r="Q1263" t="str">
            <v>Mercantile Discount Bank Ltd. is a prominent commercial bank in Israel, ranking as the sixth-largest in the country. Established in 1924, it operates as a wholly owned subsidiary of Israel Discount Bank since 1993. The bank is publicly traded on the Tel Aviv Stock Exchange and is headquartered in Tel Aviv, with around 80 branches across Israel, focusing on regions such as the north, ultra-Orthodox communities, and Arab towns.
As a full-service commercial bank, Mercantile Discount Bank offers a variety of financial services. These include consumer and retail banking, corporate and commercial banking, and investment and capital market services. The bank caters to private individuals, families, small businesses, and commercial enterprises, emphasizing personalized service and tailored offerings for specific communities. With a workforce of approximately 2,134 employees, the bank reported revenue of $453.9 million and maintains strong international relationships to support its operations.</v>
          </cell>
          <cell r="R1263">
            <v>1918</v>
          </cell>
        </row>
        <row r="1264">
          <cell r="A1264" t="str">
            <v>I do not have an official company as of yet</v>
          </cell>
          <cell r="B1264">
            <v>0</v>
          </cell>
          <cell r="C1264">
            <v>3300</v>
          </cell>
          <cell r="D1264" t="str">
            <v>design</v>
          </cell>
          <cell r="F1264" t="str">
            <v>http://www.linkedin.com/company/john-lake-illustration-&amp;-design</v>
          </cell>
          <cell r="G1264" t="str">
            <v>Detroit</v>
          </cell>
          <cell r="H1264" t="str">
            <v>Michigan</v>
          </cell>
          <cell r="I1264" t="str">
            <v>design, printing amp art production, some painting, fine art copywriting, illustration, printing art production, fine art amp copywriting, design services</v>
          </cell>
          <cell r="Q1264" t="str">
            <v>I do not have an official company as of yet</v>
          </cell>
          <cell r="R1264">
            <v>2002</v>
          </cell>
        </row>
        <row r="1265">
          <cell r="A1265" t="str">
            <v>New York-New York Hotel &amp; Casino</v>
          </cell>
          <cell r="B1265">
            <v>0</v>
          </cell>
          <cell r="C1265">
            <v>3500</v>
          </cell>
          <cell r="D1265" t="str">
            <v>gambling &amp; casinos</v>
          </cell>
          <cell r="E1265" t="str">
            <v>http://www.newyorknewyork.com</v>
          </cell>
          <cell r="F1265" t="str">
            <v>http://www.linkedin.com/company/new-york-new-york-hotel-&amp;-casino</v>
          </cell>
          <cell r="G1265" t="str">
            <v>Las Vegas</v>
          </cell>
          <cell r="H1265" t="str">
            <v>Nevada</v>
          </cell>
          <cell r="I1265" t="str">
            <v>gambling facilities &amp; casinos, hotel management, casino amenities, luxury hospitality, guest services, vip experiences, dining venues, luxury accommodations, entertainment venues, guest loyalty programs, private event hosting, special event hosting, entertainment shows, casino &amp; gaming, on-site entertainment, ticket packages, live entertainment, cirque du soleil, cirque du soleil shows, themed dining, b2c, customer service, entertainment, parking and rideshare, casino operations, group event packages, hotels (except casino hotels) and motels, bars, luxury experiences, entertainment booking, hotel reservations, nyc-themed hotel, hotel and casino, event spaces, las vegas entertainment, coyote ugly las vegas, nightlife experiences, guest experience, luxury suite booking, las vegas show tickets, event planning, hospitality, hospitality services, mad apple cirque du soleil, casino gaming, hospitality management, dining experiences, services, group and private dining, construction &amp; real estate, gambling &amp; casinos, leisure, travel &amp; tourism, events services, active life, american (new), amusement parks, arcades, arts &amp; entertainment, beer, wine &amp; spirits, food, italian, nightlife, pizza, pubs, restaurants</v>
          </cell>
          <cell r="J1265" t="str">
            <v>Akamai, Outlook, Microsoft Office 365, Amazon AWS, Remote</v>
          </cell>
          <cell r="O1265">
            <v>17240000000</v>
          </cell>
          <cell r="P1265">
            <v>15</v>
          </cell>
          <cell r="Q1265" t="str">
            <v>New York-New York Hotel &amp; Casino is a vibrant casino resort located on the Las Vegas Strip, designed to evoke the spirit of New York City. The resort offers stylish accommodations, including comfortable hotel rooms and spacious suites, ensuring a memorable stay for guests. 
The casino features premier gaming experiences, making it one of the top destinations for gaming in Las Vegas. Guests can also enjoy a variety of entertainment options, including exciting shows and attractions like The Big Apple Coaster, which boasts thrilling twists and drops. 
For nightlife, the resort has a selection of bars, lounges, and clubs, including The Lobby Bar. Dining options include themed spots like Hershey's Chocolate World, and the pool area provides a relaxing space for swimmers and sunbathers. New York-New York Hotel &amp; Casino caters to both adults and families, offering a range of amenities and services for an unforgettable experience.</v>
          </cell>
          <cell r="R1265">
            <v>1997</v>
          </cell>
        </row>
        <row r="1266">
          <cell r="A1266" t="str">
            <v>Republic Parking System</v>
          </cell>
          <cell r="B1266">
            <v>0</v>
          </cell>
          <cell r="C1266">
            <v>8000</v>
          </cell>
          <cell r="D1266" t="str">
            <v>facilities services</v>
          </cell>
          <cell r="E1266" t="str">
            <v>http://www.republicparking.com</v>
          </cell>
          <cell r="F1266" t="str">
            <v>http://www.linkedin.com/company/republic-parking-system</v>
          </cell>
          <cell r="G1266" t="str">
            <v>Chattanooga</v>
          </cell>
          <cell r="H1266" t="str">
            <v>Tennessee</v>
          </cell>
          <cell r="I1266" t="str">
            <v>parking management, retail parking, hotel parking, valet parking, hospital healthcare parking, event parking, commercial parking, municipal parking, airport parking, valet services, parking compliance, municipal parking solutions, parking system design, parking ticketing, parking enforcement, parking citation software, public relations, customer experience, immobilization systems, license plate recognition, hospital parking management, services, parking revenue optimization, parking lots and garages, airport parking management, parking data analytics, customer service, parking system maintenance, parking customer experience, operational efficiency, retail, facilities services, lpr systems, parking asset management, parking technology innovation, consulting, parking facility design, transportation &amp; logistics, hospitality, airport parking solutions, shuttle services, parking citation management, government, data analytics, parking system consulting, revenue control, parking operations, parking system automation, off-street parking management, on-street parking enforcement, b2b, parking system integration, facility management, parking technology, healthcare services, automated parking solutions, healthcare, leisure, travel &amp; tourism, health care, health, wellness &amp; fitness, hospital &amp; health care, automotive, parking</v>
          </cell>
          <cell r="J1266" t="str">
            <v>Salesforce, Route 53, Mimecast, Outlook, Microsoft Office 365, Pantheon, Microsoft Application Insights, Atlassian Cloud, SignalR, Slack, ShareThis, Mobile Friendly, CrazyEgg, Varnish, Google Analytics, WordPress.org, Google Maps (Non Paid Users), Google Maps, Nginx, Google Tag Manager, Google Font API, Remote</v>
          </cell>
          <cell r="L1266" t="str">
            <v>Merger / Acquisition</v>
          </cell>
          <cell r="M1266">
            <v>0</v>
          </cell>
          <cell r="N1266">
            <v>43435</v>
          </cell>
          <cell r="O1266">
            <v>330000000</v>
          </cell>
          <cell r="P1266">
            <v>1</v>
          </cell>
          <cell r="Q1266" t="str">
            <v>Republic Parking System, based in Chattanooga, Tennessee, is a parking and ground transportation management company founded in the mid-1960s. As part of the Reimagined Parking family, which includes Impark and Lanier Parking, the company specializes in tailored parking solutions. It manages between 2,500 and 3,400 high-density parking facilities across 275 to 500 cities in the U.S. and Canada, employing approximately 6,500 to 8,000 people.
The company offers a range of services, including comprehensive parking management, automated parking solutions, valet and shuttle services, and facility design consulting. Republic Parking emphasizes operational efficiency and customer experience, utilizing advanced technologies such as license plate recognition and data analytics. It serves various sectors, including airports, healthcare, hospitality, and retail, providing customized programs for property owners and public entities.</v>
          </cell>
          <cell r="R1266">
            <v>1966</v>
          </cell>
        </row>
        <row r="1267">
          <cell r="A1267" t="str">
            <v>Delta Protection Sprl - DRC</v>
          </cell>
          <cell r="B1267">
            <v>0</v>
          </cell>
          <cell r="C1267">
            <v>5500</v>
          </cell>
          <cell r="D1267" t="str">
            <v>accounting</v>
          </cell>
          <cell r="E1267" t="str">
            <v>http://www.deltaprotection.cd</v>
          </cell>
          <cell r="F1267" t="str">
            <v>http://www.linkedin.com/company/delta-protection-sprl---drc</v>
          </cell>
          <cell r="I1267" t="str">
            <v>construction &amp; real estate, general contractors-nonresidential buildings, other than industrial buildings and warehouses</v>
          </cell>
          <cell r="J1267" t="str">
            <v>Apache, Mobile Friendly, Data Storage, AI, Remote</v>
          </cell>
          <cell r="Q1267" t="str">
            <v>DELTA protection est un acteur majeur de la sÃ©curitÃ© en RÃ©publique DÃ©mocratique du Congo (RDC), liÃ©e Ã  la confiance que nous accordent nos clients sur tout le pays.
Actuellement, nous sommes en mesure de rÃ©aliser des prestations de haut niveau (qualitÃ© et volume) par des contrats engagÃ©s rÃ©ciproquement avec plusieurs Organismes des Nations Unies, Organisations Non Gouvernementales, Ambassades, sociÃ©tÃ©s et particuliers. 
Notre expÃ©rience de terrain et notre savoir-faire, tant en milieu urbain qu'en milieu rural, nous permet d'assurer la protection de plus de 600 sites isolÃ©s d'opÃ©rateurs de tÃ©lÃ©communications comme Celtel, Tigo, et CCT.
Divers acteurs Ã©conomiques, dont essentiellement l'industrie miniÃ¨re, font appel Ã  nos services pour contrÃ´ler leurs sites de production et assurer la sÃ©curitÃ© du transport de leurs marchandises, comme de garantir l'intÃ©gritÃ© physique de leur personnel.</v>
          </cell>
        </row>
        <row r="1268">
          <cell r="A1268" t="str">
            <v>Alera Group | Nashville</v>
          </cell>
          <cell r="B1268">
            <v>0</v>
          </cell>
          <cell r="C1268">
            <v>5000</v>
          </cell>
          <cell r="D1268" t="str">
            <v>insurance</v>
          </cell>
          <cell r="E1268" t="str">
            <v>http://www.virtusbenefits.com</v>
          </cell>
          <cell r="F1268" t="str">
            <v>http://www.linkedin.com/company/virtus-benefits</v>
          </cell>
          <cell r="G1268" t="str">
            <v>Nashville</v>
          </cell>
          <cell r="H1268" t="str">
            <v>Tennessee</v>
          </cell>
          <cell r="I1268" t="str">
            <v>employee benefits, property &amp; casualty, risk management, wealth management, hr technology, claims analytics, compliance solutions, retirement plan fiduciary, captive solutions, benefits trend analysis, consulting, voluntary benefits, retirement plan services, services, benefits optimizer, claims advocacy, cost containment, insurance, wellbeing solutions, insurance solutions, benefits communication, fiduciary services, data analytics, financial planning, b2b, absence management, benefits benchmarking, data-driven decision making, customized strategies, alternative funding, insurance agencies and brokerages, population health, voluntary benefits enrollment, actuarial consulting, market insights, employee engagement, regulatory compliance, advanced health plan strategies, pharmacy management, market outlook reports, financial services, property and casualty insurance, international benefits, benefits administration, healthcare, finance, non-profit, investment management, insurance agencies &amp; brokerages, health care, health, wellness &amp; fitness, hospital &amp; health care, nonprofit organization management</v>
          </cell>
          <cell r="J1268" t="str">
            <v>Mimecast, Outlook, Microsoft Office 365, Amazon AWS, Remote</v>
          </cell>
          <cell r="O1268">
            <v>1500000000</v>
          </cell>
          <cell r="Q1268" t="str">
            <v>ALERA GROUP -- NATIONAL IN SCOPE; LOCAL IN FOCUS.  One of the nation's most respected risk management firms.
Alera Group, with over 100 offices across the U.S. advises over 50,000 entities with a deep depth of knowledge in employee benefits, property and casualty, risk management and wealth management.
Our passion is to connect companies with innovative solutions that positively impact the lives of their employees and families while mitigating the rising cost of healthcare.
                                                                          Our Mission
To instill confidence and peace of mind as the most trusted healthcare advisor for the companies and employees that we serve.
                                                                          Our Values
1.  Understand our clients and deliver strategic solutions founded on expertise, resourcefulness, and innovation.
2. Be known as a passionate, empathetic, and valued partner- as well as a friend.</v>
          </cell>
          <cell r="R1268">
            <v>2004</v>
          </cell>
        </row>
        <row r="1269">
          <cell r="A1269" t="str">
            <v>Bristol Bay Native Corporation</v>
          </cell>
          <cell r="B1269">
            <v>0</v>
          </cell>
          <cell r="C1269">
            <v>5000</v>
          </cell>
          <cell r="D1269" t="str">
            <v>executive office</v>
          </cell>
          <cell r="E1269" t="str">
            <v>http://www.bbnc.net</v>
          </cell>
          <cell r="F1269" t="str">
            <v>http://www.linkedin.com/company/bristol-bay-native-corporation</v>
          </cell>
          <cell r="G1269" t="str">
            <v>Anchorage</v>
          </cell>
          <cell r="H1269" t="str">
            <v>Alaska</v>
          </cell>
          <cell r="I1269" t="str">
            <v>industrialoilfield services, petroleum distribution, seafood, industrial services, tourism, construction, government services, executive offices, other general government support, subsistence living, land policy, regional development, native land stewardship, native culture, indigenous-owned, economic development, descendant enrollment, native leadership, youth development, indigenous land management, land management, corporate investment, purpose-driven, native heritage, youth programs, alaska native corporation, natural resources, native history, native traditions, leadership development, community development, native heritage projects, native community engagement, native land rights, subsistence lifestyle, environmental protection, b2b, cultural preservation programs, fisheries protection, community resilience, cultural programs, economic investment, natural resource management, native values, cultural &amp; community development, investment &amp; financial services, land stewardship, asset management, cultural initiatives, native leadership development, native economic growth, corporate giving, natural resources &amp; land management, cultural preservation, native self-determination, pebble mine opposition, services, shareholder programs, native community support, subsistence culture, environmental stewardship, finance, education, financial services</v>
          </cell>
          <cell r="J1269" t="str">
            <v>Outlook, Microsoft Office 365, reCAPTCHA, Nginx, YouTube, Google Maps (Non Paid Users), Applicant Pro, Google Maps, WordPress.org, Mobile Friendly, Woo Commerce, Gravity Forms, Google Tag Manager, Remote, SQL, IoT, MITRE ATT&amp;CK, Cisco VoIP, Gem, Mag+, Etsy, OpenText EnCase Forensic, FTK Forensic Toolkit, FireEye, Axiom Software, Cellebrite, X-Ways Forensics, AccessData, Pega Case Management, Cachefly, Cisco VPN, .NET, ServiceNow, Microsoft Office, E-planning, Excel4Apps, SSMS Tools Pack, Microsoft Project, .GIS, Google AdWords Conversion, Microsoft PowerPoint, Iron Mountain Services, ArcGIS, ArcGIS Pro, Windows 11, Xerox, Fluke Networks, Adobe, Kiosked, Android, BlackBerry, Splunk, ELK Stack, Micro, Microsoft Advanced Group Policy Management, Microsoft Active Directory Federation Services, Microsoft Windows Server 2012, Azure Linux Virtual Machines, Oracle Solaris, Microsoft PowerShell, Citrix VDI-in-a-Box, AutoCAD, Git, DemandTools, MicroStation, Microsoft Excel, Connect, Microsoft Sql Server, Oracle Hyperion Enterprise, Internet Explorer, Quest Toad, OSIsoft PI, Adobe Acrobat Pro, Notepad++, FileZilla, COBOL, Syncsort MFX, IBM ISPF, Zift Solutions, BMC Compuware File-AID, SAP Master Data Governance (MDG), Capita-SIMS, TSYS, Deltek Costpoint, SharePoint, Microsoft SQL Server Reporting Services, AWS Transfer for SFTP, Adobe Acrobat Sign, GetSocial, Arcsight, Wireshark, PeopleSoft Sales, BERT, Salesforce CRM Analytics, Microsoft Application Insights, Interact, Project Contour, Slate by Technolutions, Salesforce, Sage, Azure Data Explorer, NASA, Redis Software, ThoughtSpot, Omnissa Horizon, Eyefinity OfficeMate, Microsoft Power Automate, Microsoft 365, Dell iDRAC (Integrated Dell Remote Access Controller), Intercom, Electron, Less, BASE, Copper, Flow, AT&amp;T, SAS Analytics Pro, Progress Sitefinity, HTML Pro, Microsoft Frontpage, Adobe Dreamweaver, NTENT, accessiBe, Adobe Photoshop, Siemens SIMATIC S7, ArcGIS Field Maps, Security, SAS Studio, Batch, SS&amp;C, MercuryGate TMS, Olo, Tyk, Absorb LMS, Genetec Security Center, CAT, Concur, Dash, Micro Focus Universal CMDB, DTScout, ADP Workforce Now, Catylist SiteLink, Cornerstone HR, Pluralsight Skills, Sectra PACS, Aruba CX Switches, Xero, Remedy Single Sign On, Secured MVC Forum on Windows 2012 R2, Genesis, Semgrep, Microsoft Teams, Google Analytics, Diligent One Platform, formerly HighBond, NETSCOUT Cyber Investigator, WebOffice, PowerPlan, Quip, FRAC Pumps, Anchor, Frame, AMP, AWS VPN</v>
          </cell>
          <cell r="O1269">
            <v>3200000000</v>
          </cell>
          <cell r="Q1269" t="str">
            <v>Bristol Bay Native Corporation (BBNC) is an Indigenous-owned, for-profit Alaska Native Regional Corporation established in 1971. Headquartered in Anchorage, BBNC represents the business interests of over 10,000 shareholders from the Bristol Bay region. The corporation focuses on enriching the Native way of life, protecting regional lands, and securing shareholder futures through strategic investments.
BBNC operates as a diversified holding company with more than 30 subsidiaries, employing around 4,000 people globally. Its services include government and professional services, construction and industrial services, environmental engineering, and energy resource management. The corporation emphasizes shareholder equity through dividends, scholarships, and community contributions, while also advocating for regional economic development. BBNC plays a significant role in Alaska's economy, prioritizing job creation and cultural preservation for Native communities.</v>
          </cell>
          <cell r="R1269">
            <v>1972</v>
          </cell>
        </row>
        <row r="1270">
          <cell r="A1270" t="str">
            <v>OM Group</v>
          </cell>
          <cell r="B1270">
            <v>0</v>
          </cell>
          <cell r="C1270">
            <v>6800</v>
          </cell>
          <cell r="D1270" t="str">
            <v>chemicals</v>
          </cell>
          <cell r="E1270" t="str">
            <v>http://www.omgi.com</v>
          </cell>
          <cell r="F1270" t="str">
            <v>http://www.linkedin.com/company/om-group</v>
          </cell>
          <cell r="G1270" t="str">
            <v>Cleveland</v>
          </cell>
          <cell r="H1270" t="str">
            <v>Ohio</v>
          </cell>
          <cell r="I1270" t="str">
            <v>carboxylates, battery technology, electronic chemicals, magnetic technology, additives, chemical manufacturing, management consulting services, seo, construction industry marketing, construction business growth, construction online marketing, online presence, construction industry branding, targeted campaigns, brand identity, construction digital presence, construction marketing, construction digital solutions, website development, construction online advertising, construction seo, online branding, branding, local seo, construction lead generation, client attraction, construction branding agency, b2b, construction ppc, construction branding, google ads, website design, construction industry, construction website, web development, paid search, digital strategy, construction ppc campaigns, information technology, pay-per-click advertising, construction digital marketing, construction digital strategy, online visibility, lead generation, construction industry seo, services, market positioning, search engine optimization, digital advertising, construction lead growth, construction marketing strategy, construction website design, construction, digital marketing, ppc, construction &amp; real estate, chemicals, information technology &amp; services, search marketing, marketing, marketing &amp; advertising, web design, sales</v>
          </cell>
          <cell r="J1270" t="str">
            <v>Slack, WordPress.org, Mobile Friendly, Remote</v>
          </cell>
          <cell r="L1270" t="str">
            <v>Merger / Acquisition</v>
          </cell>
          <cell r="M1270">
            <v>0</v>
          </cell>
          <cell r="N1270">
            <v>42156</v>
          </cell>
          <cell r="O1270">
            <v>984500000</v>
          </cell>
          <cell r="Q1270" t="str">
            <v>OM Group (OMGi) is a digital marketing agency dedicated to helping construction companies enhance their online presence. Founded over a decade ago by an entrepreneur with a background in both business and the construction industry, OMGi focuses on providing tailored digital services to support the growth of construction firms.
The agency offers a range of services, including branding strategies to build credibility and recognition, custom web development solutions to effectively reach customers, and comprehensive digital marketing support. Their expertise is reflected in their content, which covers various topics related to branding and online marketing for the construction sector.</v>
          </cell>
          <cell r="R1270">
            <v>1993</v>
          </cell>
        </row>
        <row r="1271">
          <cell r="A1271" t="str">
            <v>Ministry of Economy and Finance</v>
          </cell>
          <cell r="B1271">
            <v>0</v>
          </cell>
          <cell r="C1271">
            <v>5000</v>
          </cell>
          <cell r="D1271" t="str">
            <v>financial services</v>
          </cell>
          <cell r="E1271" t="str">
            <v>http://www.mef.gov.kh</v>
          </cell>
          <cell r="F1271" t="str">
            <v>http://www.linkedin.com/company/ministry-of-economy-and-finance_2</v>
          </cell>
          <cell r="G1271" t="str">
            <v>Prattville</v>
          </cell>
          <cell r="H1271" t="str">
            <v>Alabama</v>
          </cell>
          <cell r="I1271" t="str">
            <v>risk assessment, financial planning, government digital infrastructure, government, government document archives, public finance oversight, economic development, digital communication, financial reporting, budget planning, economic summits, international cooperation, government reports, financial management, government leadership, international financial institutions, policy coordination, financial sector oversight, cambodia, economic policy formulation, government administration, data analytics, financial regulation, archival systems, government data management, regulatory compliance, official documents, international summit participation, webmail infrastructure, archives, government agency, deputy prime minister, capital markets, public sector management, financial sector regulation, economic policy, public financial management, webmail system, official speech records, government communication, inter-agency coordination, public finance activities, webmail system management, public finance, finance, financial services</v>
          </cell>
          <cell r="J1271" t="str">
            <v>Cloudflare DNS, CloudFlare Hosting, SiteGround DNS, React, Remote, AI</v>
          </cell>
          <cell r="O1271">
            <v>7990000000</v>
          </cell>
          <cell r="Q1271" t="str">
            <v>The Ministry of Economy and Finance (MEF) is a key government ministry in Cambodia responsible for managing the country's financial and economic policies. It plays a vital role in developing the national financial system, regulating the state budget, and overseeing public finance. The MEF also monitors the government's economic policies and ensures businesses comply with registration requirements.
The ministry is organized into several specialized departments, including the General Department of Taxation and the National Treasury. It collaborates with international partners to enhance its operations, focusing on initiatives like Sustainable Public Procurement and Public Financial Management reforms. The MEF is located in Phnom Penh, with branches in provincial capitals, and operates in both English and Khmer.</v>
          </cell>
        </row>
        <row r="1272">
          <cell r="A1272" t="str">
            <v>Achievo</v>
          </cell>
          <cell r="B1272">
            <v>0</v>
          </cell>
          <cell r="C1272">
            <v>3000</v>
          </cell>
          <cell r="D1272" t="str">
            <v>information technology &amp; services</v>
          </cell>
          <cell r="E1272" t="str">
            <v>http://www.achievo.com</v>
          </cell>
          <cell r="F1272" t="str">
            <v>http://www.linkedin.com/company/achievo</v>
          </cell>
          <cell r="G1272" t="str">
            <v>Mountain View</v>
          </cell>
          <cell r="H1272" t="str">
            <v>California</v>
          </cell>
          <cell r="I1272" t="str">
            <v>softwareit services &amp; solutions provider, software testing, software development, itsm, offshore development centers, mobile application development, information technology &amp; services, mobile app development</v>
          </cell>
          <cell r="J1272" t="str">
            <v>Amazon AWS</v>
          </cell>
          <cell r="K1272">
            <v>45358000</v>
          </cell>
          <cell r="L1272" t="str">
            <v>Other</v>
          </cell>
          <cell r="M1272">
            <v>3758000</v>
          </cell>
          <cell r="N1272">
            <v>39873</v>
          </cell>
          <cell r="O1272">
            <v>2814000</v>
          </cell>
          <cell r="Q1272" t="str">
            <v>Achievo is a domain name marketplace that offers a straightforward and secure platform for buying and leasing domain names. The company focuses on simplifying the often complex process of domain transfers, making it accessible for users looking to acquire or lease domains of any type.
Achievo facilitates domain transactions through a user-friendly process, ensuring safe handling of transfers. Their services are designed to provide a simple and safe experience for users, regardless of the domain variety they are interested in.</v>
          </cell>
          <cell r="R1272">
            <v>2002</v>
          </cell>
        </row>
        <row r="1273">
          <cell r="A1273" t="str">
            <v>scanmar maritime services inc</v>
          </cell>
          <cell r="B1273">
            <v>0</v>
          </cell>
          <cell r="C1273">
            <v>3000</v>
          </cell>
          <cell r="D1273" t="str">
            <v>human resources</v>
          </cell>
          <cell r="E1273" t="str">
            <v>http://www.scanmar.com.ph</v>
          </cell>
          <cell r="F1273" t="str">
            <v>http://www.linkedin.com/company/scanmar-maritime-services-inc</v>
          </cell>
          <cell r="G1273" t="str">
            <v>Chicago</v>
          </cell>
          <cell r="H1273" t="str">
            <v>Illinois</v>
          </cell>
          <cell r="I1273" t="str">
            <v>human resources services, seafarer training, crew welfare programs, risk management, crew staffing, bulk carrier crew, ship management, ship management services, international shipping, offshore crewing, filipino seafarers, maritime compliance, maritime services, crew certification programs, container ship crew, crew recruitment, offshore vessel management, marine crew supply, crew welfare, crew documentation, crew development, b2b, crew safety, crew compliance, chemical tanker crew, port and harbor operations, crew deployment, maritime, crew logistics, crew training, services, filipino maritime workforce, crew certification, crew management, refrigerated vessel crew, education, distribution, transportation &amp; logistics</v>
          </cell>
          <cell r="J1273" t="str">
            <v>Gmail, Google Apps, AI</v>
          </cell>
          <cell r="Q1273" t="str">
            <v>Scanmar Maritime Services Inc. is a crewing and manning agency based in the Philippines, established in 1982. The company specializes in providing qualified Filipino seafarers to international shipowners, focusing on various vessel operations and offshore units. Scanmar emphasizes professionalism, integrity, and excellence in its services, ensuring timely and cost-effective vessel operations while safeguarding the interests of all stakeholders.
The company offers comprehensive crew management and ship management services, including crew recruitment, assistance with reimbursements, and reporting and analysis. Scanmar also develops criteria for selection, evaluation, training, and promotion of seafarers. Additional services include benefits like cash to master, crew loans, pension schemes, and health insurance. The recruitment process is facilitated through an online e-application portal, targeting seafarers with the necessary documentation and experience. Scanmar supports a wide range of vessels, including bulk carriers, container ships, passenger ships, and various offshore vessels.</v>
          </cell>
        </row>
        <row r="1274">
          <cell r="A1274" t="str">
            <v>Tikshoov</v>
          </cell>
          <cell r="B1274">
            <v>0</v>
          </cell>
          <cell r="C1274">
            <v>10000</v>
          </cell>
          <cell r="D1274" t="str">
            <v>outsourcing/offshoring</v>
          </cell>
          <cell r="E1274" t="str">
            <v>http://www.tikshoov.co.il</v>
          </cell>
          <cell r="F1274" t="str">
            <v>http://www.linkedin.com/company/tikshoov</v>
          </cell>
          <cell r="G1274" t="str">
            <v>New York</v>
          </cell>
          <cell r="H1274" t="str">
            <v>New York</v>
          </cell>
          <cell r="I1274" t="str">
            <v>outsourced contact center services, outsourcing &amp; offshoring consulting, b2b, ai compliance standards, iso 27799 healthcare data, information technology and services, quality management, innovation, security standards, software development, consulting, security standards compliance, digital transformation, ai development, ai security certifications, customer experience, cloud solutions, ai integration, ai for large organizations, ai-curated solutions, iso certifications, enterprise ai, operational efficiency, ai-curated aihear.ai, user experience, customer engagement, enterprise solutions, data management, aihear.ai, ai-driven enterprise solutions, machine learning, enterprise ai services, iso 27001, security certifications, healthcare technology, enerjoy ai, cloud computing, smeta, data protection, it services, cybersecurity, data analytics, ai, si 10000, security and data management, si 10000 security management, financial technology, automation, enterprise software, iso 27799, risk management, asset management, multispace ai, ai for enterprise security, technology consulting, computer systems design and related services, it security, big data, pci, large-scale projects, business intelligence, services, ai project management, iso 9001:2015, ai data privacy, ai solutions, compliance standards, data security, artificial intelligence, outsourcing/offshoring, information technology &amp; services, enterprises, computer software, ux, finance technology, financial services, management consulting, computer &amp; network security, analytics</v>
          </cell>
          <cell r="J1274" t="str">
            <v>Outlook, YouTube, Google Tag Manager, Facebook Widget, Mobile Friendly, Google Maps, Bootstrap Framework, Facebook Login (Connect), Nginx, Facebook Custom Audiences, AI</v>
          </cell>
          <cell r="O1274">
            <v>77800000</v>
          </cell>
          <cell r="Q1274" t="str">
            <v>Tikshoov is a leading provider of contact center services in Israel, established in 1997. Headquartered in Netanya, Israel, the company employs around 935 people and generates approximately $55.3 million in annual revenue. Tikshoov specializes in outsourced contact center operations, serving as an operational branch for corporate clients.
The company offers a full range of contact center services, from planning to management and operations. Tikshoov operates state-of-the-art contact centers that utilize advanced information technology and communication systems. Their service representatives provide high-quality customer support, marketing and sales outreach, and end-user communications for various corporate clients. As part of the Tikshoov Group, the company is involved in the service and communication sectors, encompassing a variety of professional and technology companies.</v>
          </cell>
          <cell r="R1274">
            <v>1997</v>
          </cell>
        </row>
        <row r="1275">
          <cell r="A1275" t="str">
            <v>Channel Partners Solutions, LLC.</v>
          </cell>
          <cell r="B1275">
            <v>0</v>
          </cell>
          <cell r="C1275">
            <v>6500</v>
          </cell>
          <cell r="D1275" t="str">
            <v>marketing &amp; advertising</v>
          </cell>
          <cell r="E1275" t="str">
            <v>http://www.channelpartners.com</v>
          </cell>
          <cell r="F1275" t="str">
            <v>http://www.linkedin.com/company/channelpartners</v>
          </cell>
          <cell r="G1275" t="str">
            <v>Tampa</v>
          </cell>
          <cell r="H1275" t="str">
            <v>Florida</v>
          </cell>
          <cell r="I1275" t="str">
            <v>break fix, marketing, merchandising, demos, assisted sales, training, experiential, installations, assembly, events, sales, market development, brand shops, retail, advertising services, marketing &amp; advertising</v>
          </cell>
          <cell r="J1275" t="str">
            <v>Cloudflare DNS, Outlook, Microsoft Office 365, Amazon AWS, Microsoft Azure, iCIMS, Zendesk, Slack, Google Tag Manager, WordPress.org, Mobile Friendly, Nginx, Google Maps, Google Font API, Vimeo, Hubspot, reCAPTCHA, Linkedin Marketing Solutions, Bootstrap Framework, Apache, Remote, Circle, Less</v>
          </cell>
          <cell r="O1275">
            <v>8298000</v>
          </cell>
          <cell r="Q1275" t="str">
            <v>Channel Partners Solutions, LLC, based in Irvine, California, is a retail marketing solutions company that specializes in end-to-end retail, marketing, and consumer activation solutions. With a team of over 7,500 experts, the company focuses on data-driven strategies to connect retail ecosystems and deliver measurable results for brands and retailers.
Founded by merging six industry-leading suppliers, Channel Partners emphasizes transparency, empowerment, accountability, mastery, and simplicity. The company operates with a flat organizational structure, allowing for quick decision-making and scalability in both local and nationwide activations. Key leadership includes CEO Jim Fulk, CFO Katie MacGillivary, and COO Andrew Catapano. Channel Partners is dedicated to fostering long-term partnerships and leveraging data and insights for strategic impact.
The company offers streamlined consumer activation solutions across all retail channels, optimizing processes with analytics and custom ecosystem integration to create cohesive systems.</v>
          </cell>
          <cell r="R1275">
            <v>2016</v>
          </cell>
        </row>
        <row r="1276">
          <cell r="A1276" t="str">
            <v>SRI Management</v>
          </cell>
          <cell r="B1276">
            <v>0</v>
          </cell>
          <cell r="C1276">
            <v>3200</v>
          </cell>
          <cell r="D1276" t="str">
            <v>management consulting</v>
          </cell>
          <cell r="E1276" t="str">
            <v>http://www.srimgt.com</v>
          </cell>
          <cell r="F1276" t="str">
            <v>http://www.linkedin.com/company/sri-management-llc</v>
          </cell>
          <cell r="G1276" t="str">
            <v>Tallahassee</v>
          </cell>
          <cell r="H1276" t="str">
            <v>Florida</v>
          </cell>
          <cell r="I1276" t="str">
            <v>business consulting &amp; services, senior living management, senior housing design, senior care compliance, senior care operations, senior living marketing, senior housing portfolio, senior care excellence, senior care technology, senior care innovation, nursing care facilities (skilled nursing facilities), resident engagement, independent living, care program development, hospitality in senior housing, senior care staffing, senior care safety, senior living facilities, senior care programs, residential senior living, senior care standards, senior care empathy, healthcare services, senior living signature programs, quality senior care, senior care leadership, hospitality in senior care, senior living solutions, senior activity programming, senior housing development, signature programs, senior housing partnerships, senior care operational excellence, senior housing and long-term care, elderly care, senior care resident satisfaction, senior care quality improvement, senior care resident experience, senior care community integration, memory care services, assisted living management, senior care staff training, senior lifestyle enhancement, senior community operations, senior living industry, senior living communities, senior care customer service, community management, real estate development, assisted living, elderly care services, caregiver support, senior care community building, senior care staff recognition, senior housing, clinical care management, memory care, resident-centered care, b2b, healthcare, construction &amp; real estate, management consulting, health care, health, wellness &amp; fitness, hospital &amp; health care</v>
          </cell>
          <cell r="J1276" t="str">
            <v>Outlook, Amazon AWS, StackAdapt</v>
          </cell>
          <cell r="Q1276" t="str">
            <v>SRI Management, LLC is a senior living operator based in Tallahassee, Florida, established in 2000. The company specializes in full-service third-party management for independent living, assisted living, and memory care communities. SRI manages 58 communities across 13 states, with a significant presence in Florida, employing over 3,200 staff members. The company focuses on operations without ownership, ensuring high-quality care that aligns with the visions of property owners.
SRI is committed to delivering a unique senior housing experience guided by core values such as character, compassion, commitment, consistency, and communication. Their services include operational oversight, resident care, staffing, budgeting, and resource planning. SRI also emphasizes clinical integration through advanced tools for real-time updates and electronic medication management. Recent expansions have added 13 communities, with plans for more in the coming years. The company partners with over 20 ownership groups, fostering long-term relationships to enhance resident engagement and community development.</v>
          </cell>
          <cell r="R1276">
            <v>2000</v>
          </cell>
        </row>
        <row r="1277">
          <cell r="A1277" t="str">
            <v>Respond Software</v>
          </cell>
          <cell r="B1277">
            <v>0</v>
          </cell>
          <cell r="C1277">
            <v>10000</v>
          </cell>
          <cell r="D1277" t="str">
            <v>information technology &amp; services</v>
          </cell>
          <cell r="F1277" t="str">
            <v>http://www.linkedin.com/company/respond-software-inc.</v>
          </cell>
          <cell r="G1277" t="str">
            <v>Mountain View</v>
          </cell>
          <cell r="H1277" t="str">
            <v>California</v>
          </cell>
          <cell r="I1277" t="str">
            <v>information security, enterprise security, xdr, expert systems, respond analyst, soc automation, cybersecurity, decision automation, security operations center automation, probabilistic graphical optimization tm, expert analyst capability, autonomous security, software development, computer &amp; network security, information technology &amp; services</v>
          </cell>
          <cell r="K1277">
            <v>102000000</v>
          </cell>
          <cell r="L1277" t="str">
            <v>Series B</v>
          </cell>
          <cell r="M1277">
            <v>20000000</v>
          </cell>
          <cell r="N1277">
            <v>43595</v>
          </cell>
          <cell r="Q1277" t="str">
            <v>Respond Software is a cybersecurity investigation automation company based in Mountain View, California. Founded in 2016, it was acquired by FireEye in November 2020. The company employs between 5,001 and 10,000 people and serves a diverse range of clients, including defense agencies, government bodies, universities, large enterprises, and managed service providers.
The main product offered by Respond Software is the Respond Analyst, an extended detection and response (XDR) engine. This platform is designed to enhance security investigations for security operations teams by automating processes and improving productivity. It integrates with various vendors, sensors, threat intelligence, and data repositories to effectively detect and respond to cybersecurity threats.</v>
          </cell>
          <cell r="R1277">
            <v>2016</v>
          </cell>
        </row>
        <row r="1278">
          <cell r="A1278" t="str">
            <v>Career Systems Development Corp</v>
          </cell>
          <cell r="B1278">
            <v>0</v>
          </cell>
          <cell r="C1278">
            <v>4000</v>
          </cell>
          <cell r="D1278" t="str">
            <v>primary/secondary education</v>
          </cell>
          <cell r="E1278" t="str">
            <v>http://www.careersystems.com</v>
          </cell>
          <cell r="F1278" t="str">
            <v>http://www.linkedin.com/company/career-systems-development-corp</v>
          </cell>
          <cell r="G1278" t="str">
            <v>West Henrietta</v>
          </cell>
          <cell r="H1278" t="str">
            <v>New York</v>
          </cell>
          <cell r="I1278" t="str">
            <v>primary &amp; secondary education, career counseling, training for at-risk youth, targeted populations, life skills training, support services, program management, vocational evaluation, vocational rehabilitation services, job corps centers, employment services, b2b, workforce development, cost-effective training, educational services, career training, youth employment initiatives, vocational education programs, automated systems for operations, specialized vocational programs, vocational education, innovative assessment tools, colleges, universities, and professional schools, training programs, community partnership, public-private partnership, vocational assessment, education programs, youth employment, community outreach, displaced workers training, support services for youth, vocational training, disadvantaged populations, public assistance recipients, disadvantaged youth, services, job training, government, youth development, residential education, job placement, job placement assistance, self-sufficiency programs, residential programs, youth mentoring, job corps, education, primary/secondary education, education management, individual &amp; family services, professional training &amp; coaching</v>
          </cell>
          <cell r="J1278" t="str">
            <v>Cloudflare DNS, Outlook, Google Cloud Hosting, Barracuda Networks, Slack, Mobile Friendly, WordPress.org, Google Tag Manager, Nginx</v>
          </cell>
          <cell r="O1278">
            <v>8377000</v>
          </cell>
          <cell r="Q1278" t="str">
            <v>Career Systems Development Corporation (CSD) is a for-profit company founded in 1964 that specializes in managing Job Corps centers across the United States. The company provides educational, vocational training, and workforce development services to disadvantaged youth aged 16-24, helping them achieve sustainable employment and independent living. CSD operates under contracts with the U.S. Department of Labor, offering a range of services including academic education, career counseling, health services, and vocational training.
CSD has impacted over 50,000 students by delivering programs that focus on workforce development and positive behavioral transformation. The company operates multiple Job Corps centers in states such as California, Iowa, Maine, New York, New Mexico, and Oregon. In addition to its core services, CSD has developed innovative vocational assessment tools and automated systems to enhance its operations and client services. The company also collaborates with local organizations to provide job training and support for permanent employment.</v>
          </cell>
        </row>
        <row r="1279">
          <cell r="A1279" t="str">
            <v>Bank of Albuquerque</v>
          </cell>
          <cell r="B1279">
            <v>0</v>
          </cell>
          <cell r="C1279">
            <v>5100</v>
          </cell>
          <cell r="D1279" t="str">
            <v>financial services</v>
          </cell>
          <cell r="E1279" t="str">
            <v>http://www.bankofalbuquerque.com</v>
          </cell>
          <cell r="F1279" t="str">
            <v>http://www.linkedin.com/company/bank-of-albuquerque</v>
          </cell>
          <cell r="G1279" t="str">
            <v>Albuquerque</v>
          </cell>
          <cell r="H1279" t="str">
            <v>New Mexico</v>
          </cell>
          <cell r="I1279" t="str">
            <v>business services, wealth management, mortgage, personal services, investment advisory, deposit products, lending solutions, retail, investment management, community banking, asset management, checking accounts, financial services, financial literacy, b2c, fdic insured, iras, banking and financial services, online banking, auto loans, business banking, financial planning, cds, small business loans, relationship banking, community support, risk management, digital banking, services, customer retention, commercial banking, zelle, personal banking, community involvement, credit cards, mortgages, real estate services, community development, customer service, long-term relationships, retirement planning, mobile deposits, cash flow management, b2b, finance, non-profit, nonprofit organization management, banks &amp; credit unions</v>
          </cell>
          <cell r="J1279" t="str">
            <v>Salesforce, UltraDns, Mailchimp Mandrill, SMTP.com, Outlook, Marketo, Microsoft Office 365, VueJS, React, The Trade Desk, Amazon SES, Google Tag Manager, Eloqua, Linkedin Marketing Solutions, Bing Ads, Vimeo, Google Play, New Relic, Google Maps, ASP.NET, Mobile Friendly, Bootstrap Framework, Google Font API, iTunes, Sigma</v>
          </cell>
          <cell r="O1279">
            <v>58000000</v>
          </cell>
          <cell r="P1279">
            <v>3</v>
          </cell>
          <cell r="Q1279" t="str">
            <v>Bank of Albuquerque is a financial services company with over 100 years of experience, originally established in 1910 to support the energy industry. It has grown into a prominent institution, operating in the Midwest and Southwest regions of the United States. As a division of BOK Financial Corporation, it is part of a multi-state banking network that includes various banking divisions across eight states.
The bank provides a wide range of financial services, including wealth management, commercial and consumer banking products, and personalized banking relationships. It serves a diverse clientele, including individuals, small businesses, international companies, and clients from the energy sector. Bank of Albuquerque is committed to community engagement and supports initiatives in education and job training, reflecting its core values of client focus, employee dedication, and strong governance.</v>
          </cell>
          <cell r="R1279">
            <v>1998</v>
          </cell>
        </row>
        <row r="1280">
          <cell r="A1280" t="str">
            <v>Tacobell</v>
          </cell>
          <cell r="B1280">
            <v>0</v>
          </cell>
          <cell r="C1280">
            <v>3500</v>
          </cell>
          <cell r="D1280" t="str">
            <v>accounting</v>
          </cell>
          <cell r="F1280" t="str">
            <v>http://www.linkedin.com/company/tacobell</v>
          </cell>
          <cell r="G1280" t="str">
            <v>Reston</v>
          </cell>
          <cell r="H1280" t="str">
            <v>Virginia</v>
          </cell>
          <cell r="Q1280" t="str">
            <v>Taco Bell is an American multinational fast-food restaurant chain based in Irvine, California, and owned by Yum! Brands Inc. Founded in 1962 by Glen Bell, the chain has expanded to over 7,000 locations worldwide, with more than 350 franchisees. Taco Bell is known for its Mexican-inspired fast-food cuisine, featuring core menu items like tacos, burritos, and Crunchwraps.
The company has a history of innovation, having introduced breakfast nationwide in 2014 and offering vegan and vegetarian options. Taco Bell also launched a mobile ordering and payment app, enhancing the customer experience. The brand appeals to a diverse customer base looking for affordable, quick-service meals and has explored new concepts to cater to evolving consumer preferences.</v>
          </cell>
        </row>
        <row r="1281">
          <cell r="A1281" t="str">
            <v>Full Steam Staffing</v>
          </cell>
          <cell r="B1281">
            <v>0</v>
          </cell>
          <cell r="C1281">
            <v>7500</v>
          </cell>
          <cell r="D1281" t="str">
            <v>staffing &amp; recruiting</v>
          </cell>
          <cell r="E1281" t="str">
            <v>http://www.fullsteamstaffing.com</v>
          </cell>
          <cell r="F1281" t="str">
            <v>http://www.linkedin.com/company/fullsteamstaffing</v>
          </cell>
          <cell r="G1281" t="str">
            <v>Ontario</v>
          </cell>
          <cell r="H1281" t="str">
            <v>California</v>
          </cell>
          <cell r="I1281" t="str">
            <v>recruitment, staffingindustry, human resources, staffing, staffingservices, office &amp; administrative, retail, temp staffing, talent acquisition, temp-to-hire, safety and risk management, temporary staffing, staffing agency, candidate screening, job placement, recruitment marketing, office &amp; administrative staffing, custom staffing, safety training, consulting, manufacturing staffing, customer service, safety programs, high-volume hiring, talent sourcing, warehouse staffing, b2b, workforce management, manufacturing, recruitment services, industry-specific staffing, multi-state payroll, risk management, employment placement agencies and executive search services, industry expertise, employment services, warehouse workers, office support staff, virtual recruitment, client partnership, staffing solutions, talent management, manufacturing roles, compliance, safety-trained workers, payroll services, flexible staffing, hr support, light industrial staffing, employee benefits, retail associates, training and development, warehousing, services, full-time placement, permanent placement, distribution, staffing &amp; recruiting, mechanical or industrial engineering, training &amp; development, employment agencies, professional services</v>
          </cell>
          <cell r="J1281" t="str">
            <v>Gmail, Google Apps, MailChimp SPF, Autotask, CloudFlare Hosting, WP Engine, Slack, Facebook Widget, Google translate API, Google translate widget, Facebook Login (Connect), Google Tag Manager, Multilingual, Gravity Forms, Bootstrap Framework, Mobile Friendly, reCAPTCHA, Facebook Custom Audiences, WordPress.org, Google Font API, Remote, AI</v>
          </cell>
          <cell r="O1281">
            <v>23918000</v>
          </cell>
          <cell r="P1281">
            <v>2</v>
          </cell>
          <cell r="Q1281" t="str">
            <v>Full Steam Staffing is a national staffing and recruiting firm based in Ontario, California, with operations in Florida and several other states. Founded over a decade ago, the company specializes in staffing solutions for light industrial, manufacturing, warehousing, retail, and office/clerical sectors. It operates branch offices across multiple states, including California, Washington, Arizona, and Texas, emphasizing a people-first approach and strong partnerships.
The firm offers a variety of staffing services, including temporary staffing, temp-to-hire placements, and direct hire for permanent roles. Full Steam Staffing also provides advanced timekeeping, payroll reporting, and customized recruitment campaigns. With a focus on light industrial staffing, the company is dedicated to delivering quality staffing solutions that meet the needs of a diverse client base, from startups to large enterprises.</v>
          </cell>
          <cell r="R1281">
            <v>2009</v>
          </cell>
        </row>
        <row r="1282">
          <cell r="A1282" t="str">
            <v>Gila River Resorts &amp; Casinos</v>
          </cell>
          <cell r="B1282">
            <v>0</v>
          </cell>
          <cell r="C1282">
            <v>3500</v>
          </cell>
          <cell r="D1282" t="str">
            <v>gambling &amp; casinos</v>
          </cell>
          <cell r="E1282" t="str">
            <v>http://www.playatgila.com</v>
          </cell>
          <cell r="F1282" t="str">
            <v>http://www.linkedin.com/company/gilarivercasinos</v>
          </cell>
          <cell r="G1282" t="str">
            <v>Chandler</v>
          </cell>
          <cell r="H1282" t="str">
            <v>Arizona</v>
          </cell>
          <cell r="I1282" t="str">
            <v>dining, gaming, entertainment, accomodations, nightlife, gambling facilities &amp; casinos, special event hosting, casino awards, hospitality &amp; hotels, exclusive member perks, poker, hospitality amenities, luxury dining, b2c, table games, arizona native american casino, community owned gaming, high-limit poker, sports betting in arizona, high-stakes table games, community-led hospitality, sportsbook, luxury hotel, restaurants, sports betting, hospitality services, award-winning hospitality, aaa four diamond hotel, regional entertainment events, regional gaming awards, community owned, services, award-winning, membership benefits, bars, bingo sessions, aaa four diamond, bingo with prizes, community partnership gaming, aaa four diamond resorts, sustainable operations, community-owned hospitality, slots, community owned casino, loyalty program, arizona, mobile app rewards, casino tournaments, responsible gaming, 24-hour casino, award-winning dining, loyalty rewards, luxury gaming, high-limit gaming, 24/7 operation, gaming &amp; casinos, community-focused gaming, special event venues, casinos (except casino hotels), high-stakes gaming, dining options, hospitality, golf, luxury casino hotel, gaming hotspots, entertainment &amp; events, community owned properties, live entertainment, the card, resorts, luxury accommodations with views, entertainment shows, gaming promotions, regional entertainment, entertainment destination, award-winning casino, resort &amp; leisure, luxury accommodations, customer service, events, award-winning casino experience, luxury hotel amenities, arizona gaming, bingo, betmgm sportsbook, casino promotions, luxury hotel and casino, luxury resort packages, casino, casino resorts, community engagement, poker tables, special promotions, exclusive gaming lounges, event spaces, diverse dining, resort packages, games, leisure, travel &amp; tourism, gambling &amp; casinos, arts &amp; entertainment, breakfast &amp; brunch, casinos, dance clubs, diners, fast food, hotels, hotels &amp; travel, italian, lounges, pizza, steakhouses</v>
          </cell>
          <cell r="J1282" t="str">
            <v>Cloudflare DNS, SendInBlue, CloudFlare Hosting, Amazon AWS, The Trade Desk, Google Font API, Mobile Friendly, UltiPro, Google Tag Manager, WordPress.org, Google Play, Remote, OneTrust Tech Risk &amp; Compliance, Postpresso, ThreatMetrix, Express, CAT, Construct, Copper, .NET, SS&amp;C, Microsoft Office, FRAC Pumps, IDC, Ning, CONTROL, Medallia Zingle, Azure Active Directory B2C, AudioEye, Dell iDRAC (Integrated Dell Remote Access Controller), Cascade CMS, Microsoft SQL Server Reporting Services, Microsoft Always on VPN, GoToAssist (FASTchat), Nevron Vision for SSRS, Oracle Analytics Cloud, Hi-Media Performance, Git, SentenceTransformers, Quip, TVSquared, Elite Software HVAC Solution, SRS ReportSmith, SpectraLink, Quadient Inspire Platform, Eyefinity OfficeMate, GFI, UPS, Eaglestats, Lytics, Salesforce Marketing Cloud, SQL, Python, Microsoft Excel, TSYS, Delphi</v>
          </cell>
          <cell r="O1282">
            <v>130100000</v>
          </cell>
          <cell r="P1282">
            <v>6</v>
          </cell>
          <cell r="Q1282" t="str">
            <v>Gila River Resorts &amp; Casinos is a gaming and hospitality enterprise owned by the Gila River Indian Community in Arizona. Established in 1994, it operates four casino resort properties: Wild Horse Pass, Lone Butte, Vee Quiva, and Santan Mountain. The company rebranded in 2022 to reflect its evolution into a destination offering Las Vegas-style gaming experiences. Its mission focuses on generating revenue for the community, providing employment opportunities, and supporting economic development.
The resorts feature a variety of gaming options, including slot machines, live table games, and poker rooms. Guests can enjoy accommodations at Four Diamond accredited resorts, diverse dining options, and entertainment venues, including a 1,400-seat showroom. Gila River Resorts &amp; Casinos also emphasizes community commitment through its "play for good" initiative, donating unclaimed jackpots to local nonprofits. The company is dedicated to job training for community members, fostering career development within its operations.</v>
          </cell>
          <cell r="R1282">
            <v>1994</v>
          </cell>
        </row>
        <row r="1283">
          <cell r="A1283" t="str">
            <v>RCM Energy Services</v>
          </cell>
          <cell r="B1283">
            <v>0</v>
          </cell>
          <cell r="C1283">
            <v>5000</v>
          </cell>
          <cell r="D1283" t="str">
            <v>information technology &amp; services</v>
          </cell>
          <cell r="F1283" t="str">
            <v>http://www.linkedin.com/company/rcm-energy-services</v>
          </cell>
          <cell r="G1283" t="str">
            <v>Pennsauken Township</v>
          </cell>
          <cell r="H1283" t="str">
            <v>New Jersey</v>
          </cell>
          <cell r="I1283" t="str">
            <v>it services &amp; it consulting, engineering services, information technology &amp; services</v>
          </cell>
          <cell r="J1283" t="str">
            <v xml:space="preserve">Cloudflare DNS, Gmail, Google Apps, CloudFlare Hosting, Amazon AWS, Microsoft Office 365, TurboSMTP, Outlook, JobDiva, Microsoft Azure Hosting, Hubspot, Flywheel, Emma, Mobile Friendly, WordPress.org, reCAPTCHA, Google Maps, Google Font API, Google Analytics, Google Tag Manager, Nginx, Apache, Bootstrap Framework, Facebook Login (Connect), Hotjar, Linkedin Marketing Solutions, Google Places, CrazyEgg, Facebook Widget, Facebook Custom Audiences, Shutterstock, Gravity Forms, Webtraxs, Typekit, Optimizely, Visual Website Optimizer, Ubuntu, Remote, AI, Render, Basis, Domo, Sisense, KNIME, Splunk, </v>
          </cell>
          <cell r="Q1283" t="str">
            <v>RCM Energy Services is a division of RCM Technologies, Inc., which has over 50 years of experience in providing business and technology solutions. Based in Shelton, Connecticut, RCM Energy Services specializes in engineering and project management services for the power generation, transmission, distribution, and renewable energy sectors. The division employs over 450 engineers and technical designers and reported annual revenue of $7.1 million in 2024.
The company offers a wide range of services, including Engineering Procurement &amp; Construction (EPC), testing and commissioning, and specialized support for transmission and distribution systems. RCM Energy Services also focuses on grid modernization and energy storage projects. With a strong emphasis on project management expertise, the company aims to deliver cost-effective and flexible solutions while meeting budget and schedule commitments. RCM Energy Services operates across North America and has expanded its presence in Europe, with offices in Germany and Serbia.</v>
          </cell>
        </row>
        <row r="1284">
          <cell r="A1284" t="str">
            <v>FirstMerit Bank</v>
          </cell>
          <cell r="B1284">
            <v>0</v>
          </cell>
          <cell r="C1284">
            <v>4700</v>
          </cell>
          <cell r="D1284" t="str">
            <v>financial services</v>
          </cell>
          <cell r="E1284" t="str">
            <v>http://www.firstmerit.com</v>
          </cell>
          <cell r="F1284" t="str">
            <v>http://www.linkedin.com/company/firstmerit-bank</v>
          </cell>
          <cell r="G1284" t="str">
            <v>Akron</v>
          </cell>
          <cell r="H1284" t="str">
            <v>Ohio</v>
          </cell>
          <cell r="I1284" t="str">
            <v>credit cards, wealth management, financial services, mortgages, lending, checking, commercial lending, corporate banking, investment management, banks &amp; credit unions</v>
          </cell>
          <cell r="J1284" t="str">
            <v>Akamai DNS, Microsoft Office 365, Remote</v>
          </cell>
          <cell r="K1284">
            <v>3400000</v>
          </cell>
          <cell r="L1284" t="str">
            <v>Merger / Acquisition</v>
          </cell>
          <cell r="M1284">
            <v>3400000</v>
          </cell>
          <cell r="N1284">
            <v>42370</v>
          </cell>
          <cell r="O1284">
            <v>1000000000</v>
          </cell>
          <cell r="Q1284" t="str">
            <v>FirstMerit Corporation was a diversified financial services company based in Akron, Ohio. It operated as a significant regional bank holding company with approximately $26.2 billion in assets and a network of 359 banking offices and 400 ATMs across Ohio, Michigan, Wisconsin, Illinois, and Pennsylvania. The company was formed through a series of mergers and acquisitions, with its modern name adopted in 1995.
FirstMerit offered a wide range of banking and financial services, including commercial, small business, and consumer banking, as well as mortgage banking, treasury management, and wealth management services. The company served a diverse clientele, including consumers, small and middle-market businesses, corporations, and municipalities. Its principal subsidiaries included FirstMerit Bank, N.A., FirstMerit Mortgage Corporation, and FirstMerit Community Development Corporation.</v>
          </cell>
          <cell r="R1284">
            <v>1845</v>
          </cell>
        </row>
        <row r="1285">
          <cell r="A1285" t="str">
            <v>xyz</v>
          </cell>
          <cell r="B1285">
            <v>0</v>
          </cell>
          <cell r="C1285">
            <v>3700</v>
          </cell>
          <cell r="D1285" t="str">
            <v>accounting</v>
          </cell>
          <cell r="F1285" t="str">
            <v>http://www.linkedin.com/company/xyz_2</v>
          </cell>
          <cell r="G1285" t="str">
            <v>Templeton</v>
          </cell>
          <cell r="H1285" t="str">
            <v>California</v>
          </cell>
          <cell r="J1285" t="str">
            <v>Gmail, Google Apps, Mobile Friendly, Google Maps (Non Paid Users), Google Maps, reCAPTCHA, Google Font API, Bootstrap Framework, Remote</v>
          </cell>
          <cell r="Q1285" t="str">
            <v>Block, Inc. is a technology company and financial services provider founded in 2009 by Jack Dorsey. The company serves 57 million users and 4 million sellers, processing $241 billion in payments annually. Block is a leader in point-of-sale systems in the U.S. and trades on the NYSE under the ticker symbol XYZ.
Block operates through several brands, including Square, which allows businesses to accept card payments and offers various services such as payroll management and e-commerce solutions. Cash App is a digital wallet for peer-to-peer payments and investment services. Other offerings include Afterpay, a buy now, pay later platform, TIDAL, a music platform, Bitkey, a self-custody bitcoin wallet, and Proto, a suite of bitcoin mining products. Block serves a diverse range of customers, including merchants and individual consumers.</v>
          </cell>
        </row>
        <row r="1286">
          <cell r="A1286" t="str">
            <v>Truck Driver</v>
          </cell>
          <cell r="B1286">
            <v>0</v>
          </cell>
          <cell r="C1286">
            <v>3200</v>
          </cell>
          <cell r="D1286" t="str">
            <v>information technology &amp; services</v>
          </cell>
          <cell r="E1286" t="str">
            <v>http://www.truckdriver.com</v>
          </cell>
          <cell r="F1286" t="str">
            <v>http://www.linkedin.com/company/truck-driver</v>
          </cell>
          <cell r="G1286" t="str">
            <v>Willard</v>
          </cell>
          <cell r="H1286" t="str">
            <v>Missouri</v>
          </cell>
          <cell r="I1286" t="str">
            <v>truck driver job filtering, freight transportation, driver recruitment platform, truck driver job search, long haul trucking, owner operator leasing, truck driver hiring, truck driver employment, trucking job application, otr trucking jobs, local truck driving jobs, truck driver benefits, truck driver safety, truck driver licensing, truck driver matching, regional trucking, truck driver jobs, trucking fleet jobs, trucking industry news, truck driver recruitment, owner operator jobs, truck driver career resources, truck driver career, automotive &amp; trucking, services, trucking industry, trucking companies hiring, truck driver career portal, truck driver application, b2c, truck driver job alerts, truck driver employment services, general freight trucking, long-distance, transportation &amp; logistics, truck driver job updates, b2b, distribution</v>
          </cell>
          <cell r="J1286" t="str">
            <v>DNS Made Easy, Outlook, Microsoft Office 365, Microsoft Azure Hosting, Lever, Slack, Google AdSense, Facebook Custom Audiences, Google Remarketing, Google AdWords Conversion, Microsoft-IIS, Google Dynamic Remarketing, Google Tag Manager, Adobe Coldfusion, DoubleClick, DoubleClick Conversion, ASP.NET, Mobile Friendly, Remote</v>
          </cell>
          <cell r="O1286">
            <v>15824000</v>
          </cell>
          <cell r="Q1286" t="str">
            <v>TruckDriver.com is an online career resource and recruiting platform dedicated to professional truck drivers, owner-operators, and trucking companies. Founded in 1996 by truck drivers Brian and Vona Thomforde, the platform has grown to become one of the most comprehensive resources for truck driver recruiting in the United States and Canada. It connects drivers with job opportunities and provides trucking companies with a space to post job openings.
The platform offers a variety of services, including job postings, a directory of DOT-registered trucking companies, and curated industry links and resources. TruckDriver.com also provides trucking news and newsletters, helping drivers stay informed about the industry. Additionally, it features tools for fleet management, allowing companies to efficiently recruit drivers. The focus is on digital recruiting and informational services, making it a valuable hub for the trucking community.</v>
          </cell>
        </row>
        <row r="1287">
          <cell r="A1287" t="str">
            <v>Arion Care</v>
          </cell>
          <cell r="B1287">
            <v>0</v>
          </cell>
          <cell r="C1287">
            <v>4600</v>
          </cell>
          <cell r="D1287" t="str">
            <v>individual &amp; family services</v>
          </cell>
          <cell r="E1287" t="str">
            <v>http://www.arioncare.com</v>
          </cell>
          <cell r="F1287" t="str">
            <v>http://www.linkedin.com/company/arioncare</v>
          </cell>
          <cell r="G1287" t="str">
            <v>Chandler</v>
          </cell>
          <cell r="H1287" t="str">
            <v>Arizona</v>
          </cell>
          <cell r="I1287" t="str">
            <v>respite, aba, careers, early childhood autism, caregiving, jobs, attendant care, caregiver, intensive behavior treatment, habilitation, provider, elderly &amp; physical disabilities, epilepsy care, support services for disabled, healthcare services, home care for seniors, training and education, behavioral intervention, home care services, altcs, autism support, w2 vs 1099, staff training, irs notice 2014-7, employment opportunities, personal care, respite care, long-term care (epd), cerebral palsy care, special needs care, life skills support, behavior support for autism, behavior analyst (bcba), quality care, individually designed living arrangements, b2c, applied behavior analysis (aba), community care, aba at home, care faqs, behavioral support, caregiver training, family resources, family and member resources, statewide care contract, telehealth, community integration services, developmental disability support, personalized care plans, care coordination, home and community-based services, employment opportunities arizona, other residential care facilities, arizona home care, behavioral health, elderly care, arizona locations, developmental disabilities, media/gallery, respite for families, bilingual services, filing grievance, home healthcare services, behavioral health support, electronic visit verification (evv), caregiver workforce, center-based aba, aba clinic arizona, services, registered behavior technician, social assistance, health and safety standards, private home care, medicaid services, caregiver support, cognitive delay, careers in home care, habilitation services, dd policies, healthcare, education, health care, health, wellness &amp; fitness, hospital &amp; health care</v>
          </cell>
          <cell r="J1287" t="str">
            <v>Outlook, Microsoft Office 365, Google Cloud Hosting, Nginx, Gravity Forms, Mobile Friendly, Paypal, WordPress.org, Facebook Custom Audiences, Google Tag Manager, Facebook Login (Connect), Google Maps, Google Maps (Non Paid Users), YouTube, Facebook Widget, Typekit, Electron, AXXESS Technology EVV, Microsoft Office</v>
          </cell>
          <cell r="O1287">
            <v>4000000</v>
          </cell>
          <cell r="Q1287" t="str">
            <v>Arion Care Solutions LLC is a BBB-accredited home care provider based in Chandler, Arizona. Since its incorporation in 2005, the company has been dedicated to offering statewide services for individuals with developmental disabilities, elderly care, and related needs. With an A+ BBB rating, Arion employs around 1,897 staff and generates approximately $278.5 million in revenue, making it a significant player in Arizona's home care sector.
The company provides a wide range of in-home and residential care services. These include attendant care, respite, habilitation, and housekeeping for individuals with developmental disabilities, as well as elderly and physically disabled care. Arion also offers Applied Behavior Analysis (ABA) care, alternative living services, and counseling. Their mission focuses on empowering individuals through trusted, compassionate care, ensuring quality and compatibility in client-caregiver matching. Arion is contracted with Arizona Long Term Care, United Healthcare, and Banner University Family Care, serving families and individuals across the state.</v>
          </cell>
          <cell r="R1287">
            <v>2003</v>
          </cell>
        </row>
        <row r="1288">
          <cell r="A1288" t="str">
            <v>Zippy Loan</v>
          </cell>
          <cell r="B1288">
            <v>0</v>
          </cell>
          <cell r="C1288">
            <v>5000</v>
          </cell>
          <cell r="D1288" t="str">
            <v>banking</v>
          </cell>
          <cell r="E1288" t="str">
            <v>http://www.autobinarysignalssoftwarereviews.com</v>
          </cell>
          <cell r="F1288" t="str">
            <v>http://www.linkedin.com/company/zippy-loan</v>
          </cell>
          <cell r="G1288" t="str">
            <v>Portland</v>
          </cell>
          <cell r="H1288" t="str">
            <v>Oregon</v>
          </cell>
          <cell r="I1288" t="str">
            <v>banking &amp; finance</v>
          </cell>
          <cell r="J1288" t="str">
            <v>Amazon AWS</v>
          </cell>
          <cell r="Q1288" t="str">
            <v>Accessible to the two understudies and guardians regardless of need, government advances give low, settled rates of intrigue and adaptable reimbursement options. It might be a decent alternative in the event that you require cash for a speculation or crisis. You could consider taking an individual credit from a relative or companion, who may offer you an extremely low speed. 
You should finish an advance application, and you will conceivably should assign security. Before applying, first you need to work out what kind of private credit that you want. For the most part, individual advances might be put into one of two classifications relying upon the time of the advance. When you make an application for an individual advance on the web, you should show certain data like the condition of your work alongside other fiscally related data required by the loan boss. You simply find the credit with terms which you like, finish an application on the web and look for endorsement. When you wire the cash, it's gone along with a couple of your delicate individual subtle elements.</v>
          </cell>
          <cell r="R1288">
            <v>2000</v>
          </cell>
        </row>
        <row r="1289">
          <cell r="A1289" t="str">
            <v>petshop</v>
          </cell>
          <cell r="B1289">
            <v>0</v>
          </cell>
          <cell r="C1289">
            <v>3200</v>
          </cell>
          <cell r="D1289" t="str">
            <v>veterinary</v>
          </cell>
          <cell r="F1289" t="str">
            <v>http://www.linkedin.com/company/petshop-plus-ogba-branch</v>
          </cell>
          <cell r="G1289" t="str">
            <v>Garden Grove</v>
          </cell>
          <cell r="H1289" t="str">
            <v>California</v>
          </cell>
          <cell r="I1289" t="str">
            <v>veterinary services</v>
          </cell>
          <cell r="J1289" t="str">
            <v>Gmail, Google Apps, Mobile Friendly, Shopify, Google Analytics</v>
          </cell>
        </row>
        <row r="1290">
          <cell r="A1290" t="str">
            <v>SUPER MARKET</v>
          </cell>
          <cell r="B1290">
            <v>0</v>
          </cell>
          <cell r="C1290">
            <v>3500</v>
          </cell>
          <cell r="D1290" t="str">
            <v>design</v>
          </cell>
          <cell r="E1290" t="str">
            <v>http://www.super-market.cc</v>
          </cell>
          <cell r="F1290" t="str">
            <v>http://www.linkedin.com/company/super-market-cc</v>
          </cell>
          <cell r="G1290" t="str">
            <v>New York</v>
          </cell>
          <cell r="H1290" t="str">
            <v>New York</v>
          </cell>
          <cell r="I1290" t="str">
            <v>design services</v>
          </cell>
          <cell r="J1290" t="str">
            <v>Gmail, Google Apps, Amazon AWS, Google Font API</v>
          </cell>
          <cell r="Q1290" t="str">
            <v>Cargo</v>
          </cell>
        </row>
        <row r="1291">
          <cell r="A1291" t="str">
            <v>Family First Life USA</v>
          </cell>
          <cell r="B1291">
            <v>0</v>
          </cell>
          <cell r="C1291">
            <v>7500</v>
          </cell>
          <cell r="D1291" t="str">
            <v>insurance</v>
          </cell>
          <cell r="E1291" t="str">
            <v>http://www.familyfirstlifeusa.com</v>
          </cell>
          <cell r="F1291" t="str">
            <v>http://www.linkedin.com/company/familyfirstlifeusa</v>
          </cell>
          <cell r="G1291" t="str">
            <v>Las Vegas</v>
          </cell>
          <cell r="H1291" t="str">
            <v>Nevada</v>
          </cell>
          <cell r="I1291" t="str">
            <v>life insurance, insurance agencies &amp; brokerages, insurance, mortgage protection, final expense, retirement planning, universal life policies, fixed index annuities, lead generation, agent training, online training, independent marketing organization, insurance agents, client protection, insurance contracts, carrier rates, agent support, virtual training, insurance marketing, contract negotiation, financial products, insurance payouts, personal success, professional growth, teamwork, agent resources, business building, customer relationship management, insurance sales, business mentorship, personal finance, financial security, consumer privacy, data protection, health insurance, targeted advertising, lead vendors, insurance application, consumer inquiries, customer support, agent onboarding, marketing materials, sales strategies, broker partnerships, insurance carriers, business opportunities, monthly bonuses, training resources, marketing &amp; advertising, sales, crm, enterprise software, enterprises, computer software, information technology &amp; services, b2b, financial services</v>
          </cell>
          <cell r="J1291" t="str">
            <v>Cloudflare DNS, Route 53, Mimecast, Outlook, Microsoft Office 365, Amazon AWS, Gmail, Google Apps, OneTrust, React, Slack, WordPress.org, MailChimp, reCAPTCHA, Mobile Friendly, YouTube, Google Tag Manager, Bootstrap Framework, Nginx, Wordpress.com</v>
          </cell>
          <cell r="O1291">
            <v>23900000</v>
          </cell>
          <cell r="Q1291" t="str">
            <v>Family First Life USA, founded in 2013 by Shawn Meaike, is a prominent independent marketing organization and insurance agency based in Uncasville, Connecticut. The company specializes in life insurance, annuities, and retirement planning products, partnering with top carriers to provide a wide range of financial solutions. Family First Life operates nationally, with agents in all 50 states and a network of thousands of licensed agents.
The company emphasizes agent success by offering high carrier contract rates, monthly production bonuses, and free training from experienced producers. Family First Life serves as a broker, helping clients find the best policies to meet their needs. Its product offerings include mortgage protection life insurance, final expense life insurance, indexed universal life policies, and fixed indexed annuities, among others. The company also provides support for Medicare and annuity sales, ensuring agents have the resources they need to succeed. Family First Life is committed to employee satisfaction and community engagement through charitable donations.</v>
          </cell>
        </row>
        <row r="1292">
          <cell r="A1292" t="str">
            <v>DartmouthX</v>
          </cell>
          <cell r="B1292">
            <v>0</v>
          </cell>
          <cell r="C1292">
            <v>5000</v>
          </cell>
          <cell r="D1292" t="str">
            <v>e-learning</v>
          </cell>
          <cell r="F1292" t="str">
            <v>http://www.linkedin.com/company/dartmouthx</v>
          </cell>
          <cell r="G1292" t="str">
            <v>Hanover</v>
          </cell>
          <cell r="H1292" t="str">
            <v>New Hampshire</v>
          </cell>
          <cell r="I1292" t="str">
            <v>e-learning providers, internet, information technology &amp; services, computer software, education, education management</v>
          </cell>
        </row>
        <row r="1293">
          <cell r="A1293" t="str">
            <v>Nationwide Office Support Corp</v>
          </cell>
          <cell r="B1293">
            <v>0</v>
          </cell>
          <cell r="C1293">
            <v>5000</v>
          </cell>
          <cell r="D1293" t="str">
            <v>staffing &amp; recruiting</v>
          </cell>
          <cell r="E1293" t="str">
            <v>http://www.noscorp.net</v>
          </cell>
          <cell r="F1293" t="str">
            <v>http://www.linkedin.com/company/nationwide-office-support-corp</v>
          </cell>
          <cell r="G1293" t="str">
            <v>Las Vegas</v>
          </cell>
          <cell r="H1293" t="str">
            <v>Nevada</v>
          </cell>
          <cell r="I1293" t="str">
            <v>unemployment claims management, accounting, payroll, tax administration, safety management, employee benefits, tax payments, human resources management, compliance, workers compensation, financial services</v>
          </cell>
          <cell r="Q1293" t="str">
            <v>SERVICES
Payroll &amp; Tax Administration
Payroll processing &amp; Tax Payments
Issue annual W2s, W3s &amp; 1099s
Payroll &amp; Tax Reporting (FICA, FUTA, &amp; SUTA)
Insurance &amp; Pre-Tax Benefits Deductions
Unemployment Claims
HR Management &amp; Employee Benefits
HR Assistance 
Employee Handbook
Garnishment
401k
Insurance
Child Support
Sick Pay Tracking
Worker's Comp Solutions &amp; Safety  
Competitive worker's comp rates
Claims / Temp Disability Checks
Modified/light duty return to work
Implement Safety Programs</v>
          </cell>
        </row>
        <row r="1294">
          <cell r="A1294" t="str">
            <v>talkEHRâ„¢</v>
          </cell>
          <cell r="B1294">
            <v>0</v>
          </cell>
          <cell r="C1294">
            <v>5000</v>
          </cell>
          <cell r="D1294" t="str">
            <v>information technology &amp; services</v>
          </cell>
          <cell r="E1294" t="str">
            <v>http://www.talkehr.com</v>
          </cell>
          <cell r="F1294" t="str">
            <v>http://www.linkedin.com/company/talkehr</v>
          </cell>
          <cell r="H1294" t="str">
            <v>New Jersey</v>
          </cell>
          <cell r="I1294" t="str">
            <v>mu3 certified, healthcare, electronic health record, ehr, emr, healthcare it, hitech, macra, it services &amp; it consulting, revenue cycle management, macra/mips ready, lab results sharing, practice management software, electronic health records, medical billing services, cloud healthcare software, integrated telehealth, testing laboratories and services, ehr software, healthcare analytics, patient portal, telehealth, data security, automated billing notifications, clinical tools, real-world testing plans, virtual care, macra/mips compliance, voice recognition, patient engagement, e-prescribing, claims management, cloud-based healthcare solutions, services, appointment scheduling, financial analytics, specialty-specific templates, lab connectivity, mobile health apps for patients, practice efficiency, lab integration, specialty templates, secure messaging, customizable workflows, telehealth platform, onc-acb certified ehr, mobile health apps, hipaa compliant software, practice management, denial management, practice profitability tools, secure patient messaging, b2b, workflow automation, medical billing, healthcare technology, voice-enabled charting, hipaa compliance, health care, health, wellness &amp; fitness, hospital &amp; health care, information technology &amp; services, health care information technology, computer &amp; network security</v>
          </cell>
          <cell r="J1294" t="str">
            <v>Cloudflare DNS, Outlook, Drift, Webflow, Barracuda Networks, Slack, Hubspot, reCAPTCHA, Mobile Friendly, Google Tag Manager, Google Play, YouTube</v>
          </cell>
          <cell r="O1294">
            <v>110800000</v>
          </cell>
          <cell r="Q1294" t="str">
            <v>With talkEHRâ„¢ (first voice-enabled virtual assistant EHR software) you can focus on your patients while interacting with our virtual assistance through voice, touch, keyboard, or a mouse.</v>
          </cell>
          <cell r="R1294">
            <v>2017</v>
          </cell>
        </row>
        <row r="1295">
          <cell r="A1295" t="str">
            <v>erwin by Quest Software</v>
          </cell>
          <cell r="B1295">
            <v>0</v>
          </cell>
          <cell r="C1295">
            <v>3600</v>
          </cell>
          <cell r="D1295" t="str">
            <v>information technology &amp; services</v>
          </cell>
          <cell r="E1295" t="str">
            <v>http://www.erwin.com</v>
          </cell>
          <cell r="F1295" t="str">
            <v>http://www.linkedin.com/company/erwin</v>
          </cell>
          <cell r="G1295" t="str">
            <v>Aliso Viejo</v>
          </cell>
          <cell r="H1295" t="str">
            <v>California</v>
          </cell>
          <cell r="I1295" t="str">
            <v>big data, data quality, data management, data governance, data architecture, ai governance, nosql, business process modeling, data modeling, data catalog, data observability, enterprise architecture, data marketplace, data discovery, data literacy, data intelligence, software development, enterprise software, enterprises, computer software, information technology &amp; services, b2b</v>
          </cell>
          <cell r="J1295" t="str">
            <v>Microsoft Office 365, Amazon AWS, Pagely, OneTrust, Eloqua, Pardot, Slack, Amazon SES, Zendesk, Active Campaign, Gravity Forms, Bootstrap Framework, DoubleClick Conversion, WebsiteAlive, Google Dynamic Remarketing, reCAPTCHA, Google Font API, Google Analytics, New Relic, The Trade Desk, SnapEngage, DoubleClick, Mobile Friendly, WordPress.org, Google translate widget, Google translate API, Google Tag Manager, Nginx, Omniture (Adobe), Multilingual, AI</v>
          </cell>
          <cell r="L1295" t="str">
            <v>Merger / Acquisition</v>
          </cell>
          <cell r="M1295">
            <v>0</v>
          </cell>
          <cell r="N1295">
            <v>44197</v>
          </cell>
          <cell r="O1295">
            <v>14100000</v>
          </cell>
          <cell r="Q1295" t="str">
            <v>erwin by Quest Software is a data management division that provides an integrated platform for data modeling, intelligence, governance, enterprise architecture, and business process modeling. This platform helps organizations manage and leverage their data for AI initiatives, compliance, and business transformation. With over 30 years of experience, erwin serves more than 3,500 customers globally, focusing on data modernization and turning data into business opportunities.
The company offers several key products, including the erwin Data Modeler, which streamlines data modeling and big data application development. The erwin Data Intelligence Suite automates metadata management and data discovery, while the erwin Evolve Suite supports business process modeling and enterprise architecture. Additionally, the erwin EDGE platform provides tools for data governance and aligning data with business objectives. Through these offerings, erwin emphasizes automated data cataloging and data intelligence, earning recognition in the industry.</v>
          </cell>
          <cell r="R1295">
            <v>2016</v>
          </cell>
        </row>
        <row r="1296">
          <cell r="A1296" t="str">
            <v>Consolidated Graphics</v>
          </cell>
          <cell r="B1296">
            <v>0</v>
          </cell>
          <cell r="C1296">
            <v>7500</v>
          </cell>
          <cell r="D1296" t="str">
            <v>printing</v>
          </cell>
          <cell r="E1296" t="str">
            <v>http://www.consolidatedgraphicsinc.com</v>
          </cell>
          <cell r="F1296" t="str">
            <v>http://www.linkedin.com/company/consolidated-graphics</v>
          </cell>
          <cell r="G1296" t="str">
            <v>Houston</v>
          </cell>
          <cell r="H1296" t="str">
            <v>Texas</v>
          </cell>
          <cell r="I1296" t="str">
            <v>commercial printing, direct mail, grand format, pop &amp; packaging, digital printing, printing services, printing, b2b, manufacturing, packaging, services, regulatory compliance, contract manufacturing, marketing, marketing &amp; advertising, mechanical or industrial engineering, shipping, logistics &amp; supply chain</v>
          </cell>
          <cell r="J1296" t="str">
            <v>Amazon AWS, Mobile Friendly, WordPress.org, Google Font API, Circle, Remote</v>
          </cell>
          <cell r="Q1296" t="str">
            <v>Consolidated Graphics, Inc. (CGX) was a prominent commercial printing and print-related services company based in Houston, founded in 1985 by Joe R. Davis. The company grew significantly through acquisitions, becoming one of the largest printers in the U.S. before being acquired by R.R. Donnelley &amp; Sons Company in 2013. At its peak, CGX operated 70 printing businesses across 27 states, Toronto, and Prague.
CGX offered a wide range of services, including traditional print solutions like digital and offset printing, finishing, and delivery of custom printed documents. They also provided fulfillment, mailing, and technology solutions for managing printed materials and marketing programs. Their product offerings included multi-color marketing materials, brochures, point-of-purchase displays, and customized materials for various industries such as financial services and healthcare. The company served a diverse clientele, including corporations, advertising agencies, educational institutions, and not-for-profit organizations.</v>
          </cell>
          <cell r="R1296">
            <v>1985</v>
          </cell>
        </row>
        <row r="1297">
          <cell r="A1297" t="str">
            <v>slashQ</v>
          </cell>
          <cell r="B1297">
            <v>0</v>
          </cell>
          <cell r="C1297">
            <v>5000</v>
          </cell>
          <cell r="D1297" t="str">
            <v>information technology &amp; services</v>
          </cell>
          <cell r="E1297" t="str">
            <v>http://www.slashq.io</v>
          </cell>
          <cell r="F1297" t="str">
            <v>http://www.linkedin.com/company/slashqapp</v>
          </cell>
          <cell r="G1297" t="str">
            <v>Chantilly</v>
          </cell>
          <cell r="H1297" t="str">
            <v>Virginia</v>
          </cell>
          <cell r="J1297" t="str">
            <v>Amazon SES</v>
          </cell>
          <cell r="Q1297" t="str">
            <v>Using slashQ, businesses can schedule appointments in flexible time slots, manage customer flow, and prevent congestion in their waiting rooms. A highly customizable application, it can be tailored to serve the unit needs of all types of businesses, from clinics to retail stores. Learn more, https://slashq.io/</v>
          </cell>
        </row>
        <row r="1298">
          <cell r="A1298" t="str">
            <v>Roiserv Lifestyle Services Co., Ltd.</v>
          </cell>
          <cell r="B1298">
            <v>0</v>
          </cell>
          <cell r="C1298">
            <v>9300</v>
          </cell>
          <cell r="E1298" t="str">
            <v>http://www.roiserv.com</v>
          </cell>
          <cell r="G1298" t="str">
            <v>New York</v>
          </cell>
          <cell r="H1298" t="str">
            <v>New York</v>
          </cell>
          <cell r="J1298" t="str">
            <v>ASP.NET, Mobile Friendly</v>
          </cell>
          <cell r="L1298" t="str">
            <v>Other</v>
          </cell>
          <cell r="N1298">
            <v>44197</v>
          </cell>
          <cell r="O1298">
            <v>265354000</v>
          </cell>
          <cell r="Q1298" t="str">
            <v>è£ä¸‡å®¶ç”Ÿæ´»æœåŠ¡è‚¡ä»½æœ‰é™å…¬å¸ï¼ˆç®€ç§°è£ä¸‡å®¶ï¼‰æˆç«‹äºŽ2000å¹´11æœˆï¼Œå…·æœ‰å›½å®¶ç‰©ä¸šæœåŠ¡ä¼ä¸šä¸€çº§èµ„è´¨ï¼Œæ˜¯ä¸­å›½ç‰©ä¸šç®¡ç†åä¼šä¼šå‘˜å•ä½ã€‚2021å¹´1æœˆ15æ—¥åœ¨æ¸¯äº¤æ‰€ä¸Šå¸‚ã€‚è‚¡ç¥¨ä»£ç 02146HKã€‚</v>
          </cell>
        </row>
        <row r="1299">
          <cell r="A1299" t="str">
            <v>Locksmith Plus, Inc. Medford, OR</v>
          </cell>
          <cell r="B1299">
            <v>0</v>
          </cell>
          <cell r="C1299">
            <v>5000</v>
          </cell>
          <cell r="D1299" t="str">
            <v>information technology &amp; services</v>
          </cell>
          <cell r="F1299" t="str">
            <v>http://www.linkedin.com/company/locksmithplusinc</v>
          </cell>
          <cell r="G1299" t="str">
            <v>Medford</v>
          </cell>
          <cell r="H1299" t="str">
            <v>Oregon</v>
          </cell>
          <cell r="I1299" t="str">
            <v>it services &amp; it consulting, information technology &amp; services</v>
          </cell>
          <cell r="Q1299" t="str">
            <v>Locksmith Plus Inc. Medford, OR is here when you need us, 24 hours a day, 7 days a week. Locked out of your car? Lost your keys? Need a new home lock installed? We cover everything from automotive to residential, and commercial. Give us a call at any of our locations to get fast, friendly service when you need it most.</v>
          </cell>
        </row>
        <row r="1300">
          <cell r="A1300" t="str">
            <v>Woke Workaholics</v>
          </cell>
          <cell r="B1300">
            <v>0</v>
          </cell>
          <cell r="C1300">
            <v>5000</v>
          </cell>
          <cell r="D1300" t="str">
            <v>computer games</v>
          </cell>
          <cell r="E1300" t="str">
            <v>http://www.artwallstreet.io</v>
          </cell>
          <cell r="F1300" t="str">
            <v>http://www.linkedin.com/company/woke-workaholics</v>
          </cell>
          <cell r="G1300" t="str">
            <v>New York</v>
          </cell>
          <cell r="H1300" t="str">
            <v>New York</v>
          </cell>
          <cell r="I1300" t="str">
            <v>mobile gaming apps, computer games, games, consumers, computer software, information technology &amp; services</v>
          </cell>
          <cell r="J1300" t="str">
            <v>Cloudflare DNS, CloudFlare Hosting, Gmail, Google Apps, Amazon AWS, Webflow, Hubspot, Mobile Friendly, Google Tag Manager, Intercom, Facebook Login (Connect), Google Dynamic Remarketing, DoubleClick Conversion, Facebook Custom Audiences, DoubleClick, Facebook Widget, Node.js, Deel, Remote, Circle</v>
          </cell>
          <cell r="K1300">
            <v>1700000</v>
          </cell>
          <cell r="L1300" t="str">
            <v>Venture (Round not Specified)</v>
          </cell>
          <cell r="M1300">
            <v>1700000</v>
          </cell>
          <cell r="N1300">
            <v>44835</v>
          </cell>
          <cell r="O1300">
            <v>1000000</v>
          </cell>
          <cell r="Q1300" t="str">
            <v>AWST is a Singapore-based blockchain platform that builds Web3 and NFTs infrastructure for brands and creators.</v>
          </cell>
          <cell r="R1300">
            <v>2020</v>
          </cell>
        </row>
        <row r="1301">
          <cell r="A1301" t="str">
            <v>Dockfire</v>
          </cell>
          <cell r="B1301">
            <v>0</v>
          </cell>
          <cell r="C1301">
            <v>5000</v>
          </cell>
          <cell r="D1301" t="str">
            <v>information technology &amp; services</v>
          </cell>
          <cell r="E1301" t="str">
            <v>http://www.dockfire.com</v>
          </cell>
          <cell r="F1301" t="str">
            <v>http://www.linkedin.com/company/dockfire</v>
          </cell>
          <cell r="G1301" t="str">
            <v>Santa Monica</v>
          </cell>
          <cell r="H1301" t="str">
            <v>California</v>
          </cell>
          <cell r="I1301" t="str">
            <v>software development, information technology &amp; services</v>
          </cell>
          <cell r="Q1301" t="str">
            <v>Dockfire is a project, workflow &amp; team management ecosystem, built for your in-office or remote workplace. We are driven by businesses of all sizes that rely on our solutions every day to unify their teams and grow their businesses.</v>
          </cell>
        </row>
        <row r="1302">
          <cell r="A1302" t="str">
            <v>IGS Solutions</v>
          </cell>
          <cell r="B1302">
            <v>0</v>
          </cell>
          <cell r="C1302">
            <v>3000</v>
          </cell>
          <cell r="D1302" t="str">
            <v>human resources</v>
          </cell>
          <cell r="E1302" t="str">
            <v>http://www.entertimeonline.com</v>
          </cell>
          <cell r="F1302" t="str">
            <v>http://www.linkedin.com/company/igs-solutions-llc</v>
          </cell>
          <cell r="G1302" t="str">
            <v>Los Angeles</v>
          </cell>
          <cell r="H1302" t="str">
            <v>California</v>
          </cell>
          <cell r="I1302" t="str">
            <v>benefits, networking, payroll, talent, consulting, research, metrics, hiring, career, human resources, human resources services</v>
          </cell>
          <cell r="J1302" t="str">
            <v>Rackspace Email, Google Cloud Hosting, Cloudflare DNS, Outlook, Microsoft Office 365, CloudFlare Hosting, Atlassian Cloud, React Redux, React, Workday, Freshdesk, Salesforce, Hubspot, Google Analytics, Bootstrap Framework, Facebook Widget, DoubleClick, Google Maps (Non Paid Users), Trustpilot, reCAPTCHA, Bing Ads, Nginx, Hotjar, FullStory, Google Maps, ASP.NET, Linkedin Marketing Solutions, Workday Recruit, Facebook Custom Audiences, Google Dynamic Remarketing, Facebook Login (Connect), WordPress.org, Google Tag Manager, DoubleClick Conversion, Gravity Forms, Google Font API, Mobile Friendly, Remote</v>
          </cell>
          <cell r="Q1302" t="str">
            <v>IGS Solutions is a Professional Employer Organization (PEO) and HR services provider based in Los Angeles, California. The company focuses on creating professional and nurturing work environments while promoting excellence within organizations. 
IGS Solutions offers a wide range of outsourced HR, benefits, and payroll services. Their key offerings include HR and payroll automation, benefits administration, infrastructure development, talent management, and risk management. They aim to streamline operations and help companies scale effectively. With an estimated annual revenue of $19.3 million and a growing team of around 96 employees, IGS Solutions has seen significant growth, increasing its workforce by 71% in the past year. The company is dedicated to providing transparent infrastructure systems that support sustainable growth and operational readiness for businesses of all sizes.</v>
          </cell>
        </row>
        <row r="1303">
          <cell r="A1303" t="str">
            <v>Hilltop Opportunity Partners</v>
          </cell>
          <cell r="B1303">
            <v>0</v>
          </cell>
          <cell r="C1303">
            <v>3700</v>
          </cell>
          <cell r="D1303" t="str">
            <v>investment management</v>
          </cell>
          <cell r="E1303" t="str">
            <v>http://www.hilltop-holdings.com</v>
          </cell>
          <cell r="F1303" t="str">
            <v>http://www.linkedin.com/company/hilltop-opportunity-partners</v>
          </cell>
          <cell r="G1303" t="str">
            <v>Dallas</v>
          </cell>
          <cell r="H1303" t="str">
            <v>Texas</v>
          </cell>
          <cell r="J1303" t="str">
            <v>UltraDns, Microsoft Office 365, accessiBe, Slack, AI</v>
          </cell>
          <cell r="O1303">
            <v>1625191000</v>
          </cell>
          <cell r="Q1303" t="str">
            <v>Hilltop Opportunity Partners focuses on long-term and short-term, non-control investments, employing a flexible investment strategy to address a variety of capital needs. 
Investment Criteria:
-	Established and predictable cash flow
-	Minimum EBITDA of $2.0 million
-	Proven management team
-	Investment size: $5 million to $25 million
Capital Structure:
-	Non-control common equity
-	Preferred equity
-	Subordinate debt</v>
          </cell>
          <cell r="R1303">
            <v>2018</v>
          </cell>
        </row>
        <row r="1304">
          <cell r="A1304" t="str">
            <v>äº¬ä¸œä¼ä¸šè´­</v>
          </cell>
          <cell r="B1304">
            <v>0</v>
          </cell>
          <cell r="C1304">
            <v>900000</v>
          </cell>
          <cell r="D1304" t="str">
            <v>internet</v>
          </cell>
          <cell r="E1304" t="str">
            <v>http://www.jdbusiness.com</v>
          </cell>
          <cell r="F1304" t="str">
            <v>http://www.linkedin.com/company/%e4%ba%ac%e4%b8%9c%e4%bc%81%e4%b8%9a%e8%b4%ad</v>
          </cell>
          <cell r="H1304" t="str">
            <v>New York</v>
          </cell>
          <cell r="I1304" t="str">
            <v>data security, data analytics, data management, cloud platform services, software, software development, artificial intelligence, performance indicators, project management, licensing, managed services, information technology and services, independent software vendor, it services, platform services, b2b, vop, cloud software, icp, customer relationship management, copyrights, saas, application development, cloud solutions, independent software vendor solutions, enterprise software, user experience, digital transformation, services, market positioning, paas, isv, ai saas, performance metrics, cloud services, cloud computing, software as a service, software solutions, computer systems design and related services, ai, business intelligence, platform as a service, machine learning, computer &amp; network security, information technology &amp; services, productivity, crm, sales, enterprises, computer software, app development, apps, ux, analytics</v>
          </cell>
          <cell r="J1304" t="str">
            <v>Slack, Mobile Friendly</v>
          </cell>
          <cell r="Q1304" t="str">
            <v>äº¬ä¸œä¼ä¸šè´­ (JD Business) is a B2B procurement platform under JD.com, designed specifically for small and medium-sized enterprises (SMEs). It offers standardized procurement solutions that help businesses reduce costs and improve efficiency. The platform aggregates procurement needs across various categories, including office supplies, electronics, home goods, and maternal/infant products, providing access to over 7 million registered enterprise users.
The platform features a wide range of high-quality, branded products at exclusive enterprise prices, which are lower than retail. äº¬ä¸œä¼ä¸šè´­ also offers comprehensive membership services, including dedicated support, centralized order management, and various financial and value-added rights. Users can access the platform via PC, mobile app, and enterprise WeChat integration, ensuring a seamless shopping experience. The focus on bulk purchasing and cost savings makes it a valuable resource for SMEs looking to streamline their procurement processes.</v>
          </cell>
          <cell r="R1304">
            <v>1998</v>
          </cell>
        </row>
        <row r="1305">
          <cell r="A1305" t="str">
            <v>Valhi Inc</v>
          </cell>
          <cell r="B1305">
            <v>0</v>
          </cell>
          <cell r="C1305">
            <v>3100</v>
          </cell>
          <cell r="D1305" t="str">
            <v>chemicals</v>
          </cell>
          <cell r="E1305" t="str">
            <v>http://www.valhi.net</v>
          </cell>
          <cell r="F1305" t="str">
            <v>http://www.linkedin.com/company/valhi-inc</v>
          </cell>
          <cell r="G1305" t="str">
            <v>Dallas</v>
          </cell>
          <cell r="H1305" t="str">
            <v>Texas</v>
          </cell>
          <cell r="I1305" t="str">
            <v>chemical manufacturing, land development, security products, land development costs, tio2, financial performance, land parcel sales, chemicals, land sale revenue recognition, strategic acquisitions, recreational marine components, controlled company, real estate management, tio2 production, land sale recognition, land development delays, manufacturing, b2b, acquisitions, environmental approvals, land development activities, land sale revenue, nyse vhi, land parcel development, financial results, services, nyse listed, chemical industry, market demand, raw material costs, synthetic dye and pigment manufacturing, land sales, government, real estate, land development activity, construction &amp; real estate, mechanical or industrial engineering</v>
          </cell>
          <cell r="J1305" t="str">
            <v>Outlook, Microsoft Office 365, Mobile Friendly, Akamai RUM, Remote</v>
          </cell>
          <cell r="O1305">
            <v>2077000000</v>
          </cell>
          <cell r="Q1305" t="str">
            <v>Valhi, Inc. is a holding company. The Company operates through three segments: Chemicals, Component Products, and Real Estate Management and Development. The Company operates through its subsidiaries, including NL Industries, Inc., Kronos Worldwide, Inc. (Kronos) and CompX International Inc. (CompX). The Chemicals segment operates through Kronos. Kronos is a producer and marketer of titanium dioxide pigments (TiO2). The Component Products segment operates through CompX. CompX is a manufacturer of security products used in the recreational transportation, postal, office and institutional furniture, cabinetry, tool storage, healthcare and a range of other industries. The Real Estate Management and Development segment operates through Basic Management, Inc. (BMI) and The LandWell Company (LandWell).</v>
          </cell>
          <cell r="R1305">
            <v>1971</v>
          </cell>
        </row>
        <row r="1306">
          <cell r="A1306" t="str">
            <v>JFE Holdings</v>
          </cell>
          <cell r="B1306">
            <v>0</v>
          </cell>
          <cell r="C1306">
            <v>63000</v>
          </cell>
          <cell r="E1306" t="str">
            <v>http://www.jfe-holdings.co.jp</v>
          </cell>
          <cell r="F1306" t="str">
            <v>http://www.linkedin.com/company/jfe-holdings</v>
          </cell>
          <cell r="G1306" t="str">
            <v>Tampa</v>
          </cell>
          <cell r="H1306" t="str">
            <v>Florida</v>
          </cell>
          <cell r="I1306" t="str">
            <v>construction &amp; real estate, industrial innovation, carbon neutrality, environmental impact, climate action data, esg, environmental services, corporate governance, advanced steel, global climate commitments, b2b, process optimization, co2 ccs, ppa, climate action data collection, ccus (carbon capture, utilization, and storage), project management, carbon reduction, digital transformation, product development, public relations, risk management, steel strength 780n/mm2, r&amp;d in steel technology, iron and steel mills and ferroalloy manufacturing, carbon dioxide reduction, customer engagement, steel industry, telecommunications, renewable energy, advanced manufacturing, industrial automation, manufacturing, smart manufacturing, energy efficiency, steel technology, hydrogen energy in steel production, r&amp;d in steel, advanced steel products, green energy projects, steel products, supply chain management, investor relations, data analytics, task force on climate-related financial disclosures, corporate social responsibility, nedo projects, high-strength steel, climate disclosure, ppa renewable energy, industry expos, climate-related disclosures, digital transformation in industry, steel manufacturing, climate initiatives, environmental reporting, steel sustainability champion, automation, sustainable development, climate-related financial disclosures, regulatory compliance, sustainability, steel innovation, digital transformation center, energy &amp; utilities, renewable energy investments, renewables &amp; environment, productivity, clean energy &amp; technology, mechanical or industrial engineering, logistics &amp; supply chain</v>
          </cell>
          <cell r="J1306" t="str">
            <v>Salesforce, Microsoft Office 365, Google Tag Manager, Incapsula, Mobile Friendly, WordPress.org</v>
          </cell>
          <cell r="K1306">
            <v>560000</v>
          </cell>
          <cell r="L1306" t="str">
            <v>Series A</v>
          </cell>
          <cell r="M1306">
            <v>560000</v>
          </cell>
          <cell r="N1306">
            <v>45047</v>
          </cell>
          <cell r="O1306">
            <v>32602980000</v>
          </cell>
          <cell r="Q1306" t="str">
            <v>JFE Holdings is a manufacturer and seller of steel products such as sheets, plates, pipes and tubes.</v>
          </cell>
          <cell r="R1306">
            <v>2002</v>
          </cell>
        </row>
        <row r="1307">
          <cell r="A1307" t="str">
            <v>ç¾Žå‰å§†å›½é™…å„¿ç«¥æ•™è‚²ä¸­å¿ƒ</v>
          </cell>
          <cell r="B1307">
            <v>0</v>
          </cell>
          <cell r="C1307">
            <v>12000</v>
          </cell>
          <cell r="D1307" t="str">
            <v>professional training &amp; coaching</v>
          </cell>
          <cell r="E1307" t="str">
            <v>http://www.mygymchina.com</v>
          </cell>
          <cell r="F1307" t="str">
            <v>http://www.linkedin.com/company/%e7%be%8e%e5%90%89%e5%a7%86%e5%9b%bd%e9%99%85%e5%84%bf%e7%ab%a5%e6%95%99%e8%82%b2%e4%b8%ad%e5%bf%83</v>
          </cell>
          <cell r="H1307" t="str">
            <v>New York</v>
          </cell>
          <cell r="I1307" t="str">
            <v>self-esteem building, education, social and emotional growth, structured curriculum, positive reinforcement, my music, facilities for children, fine arts schools, obstacle course training, early childhood education, discipline philosophy, music education, program curriculum, physical and cognitive development, retail, sports activities, early childhood development, services, art exploration, my dance, summer camp for kids, b2c, all star sports, age-appropriate classes, summer camp, parent involvement, children programs, non-competitive environment, ninja training, my art, research-based programs, half day camp, multicultural art program, consumer products &amp; retail, professional training &amp; coaching</v>
          </cell>
          <cell r="J1307" t="str">
            <v>Apache, Mobile Friendly</v>
          </cell>
          <cell r="Q1307" t="str">
            <v>ç¾Žå‰å§†å›½é™…å„¿ç«¥æ•™è‚²ä¸­å¿ƒ is a professional training &amp; coaching company based out of åŒ—äº¬, åŒ—äº¬, China.</v>
          </cell>
        </row>
        <row r="1308">
          <cell r="A1308" t="str">
            <v>Facebook Ads Support</v>
          </cell>
          <cell r="B1308">
            <v>0</v>
          </cell>
          <cell r="C1308">
            <v>5000</v>
          </cell>
          <cell r="D1308" t="str">
            <v>marketing &amp; advertising</v>
          </cell>
          <cell r="F1308" t="str">
            <v>http://www.linkedin.com/company/facebook-ads-support</v>
          </cell>
          <cell r="H1308" t="str">
            <v>California</v>
          </cell>
          <cell r="I1308" t="str">
            <v>marketing services, marketing &amp; advertising</v>
          </cell>
          <cell r="Q1308" t="str">
            <v>Here are some key ways in which our Facebook Ads support services can benefit your business:
Campaign Strategy and Planning: We will work closely with you to understand your business objectives, target audience, and budget. Based on this information, we will develop a comprehensive campaign strategy that aligns with your goals.
Ad Creation and Optimization: Our team of creative experts will design visually appealing and compelling ads that resonate with your target audience. We will continuously monitor and optimize your ads to ensure they are delivering the best possible results.
Audience Targeting: Leveraging Facebook's powerful targeting options, we will identify and refine your target audience to maximize the impact of your ads. By reaching the right people, we can increase your ad's relevance and improve conversion rates.
Performance Tracking and Reporting: We provide detailed reports that track the performance of your ads, including key metrics such as impressions, clicks, conversions, and return on ad spend (ROAS). This data will enable us to make data-driven decisions and refine your campaigns for optimal results.
A/B Testing: To further enhance your ad performance, we conduct A/B tests to compare different ad elements, such as headlines, images, and calls-to-action. This allows us to identify the most effective variations and optimize your campaigns accordingly.
Ongoing Support and Optimization: Our relationship does not end with the launch of your campaigns. We provide continuous support, monitoring, and optimization to ensure your Facebook Ads are consistently delivering results and staying ahead of the competition.</v>
          </cell>
        </row>
        <row r="1309">
          <cell r="A1309" t="str">
            <v>Hiten Reigan</v>
          </cell>
          <cell r="B1309">
            <v>0</v>
          </cell>
          <cell r="C1309">
            <v>5000</v>
          </cell>
          <cell r="D1309" t="str">
            <v>computer networking</v>
          </cell>
          <cell r="F1309" t="str">
            <v>http://www.linkedin.com/company/hiten-reigan</v>
          </cell>
          <cell r="G1309" t="str">
            <v>San Mateo</v>
          </cell>
          <cell r="H1309" t="str">
            <v>California</v>
          </cell>
          <cell r="I1309" t="str">
            <v>computer networking products, information technology &amp; services</v>
          </cell>
        </row>
        <row r="1310">
          <cell r="A1310" t="str">
            <v>Virtual Financial (Official)</v>
          </cell>
          <cell r="B1310">
            <v>0</v>
          </cell>
          <cell r="C1310">
            <v>5000</v>
          </cell>
          <cell r="D1310" t="str">
            <v>financial services</v>
          </cell>
          <cell r="E1310" t="str">
            <v>http://www.virtual.financial</v>
          </cell>
          <cell r="F1310" t="str">
            <v>http://www.linkedin.com/company/virtualfinancialofficial</v>
          </cell>
          <cell r="G1310" t="str">
            <v>Placerville</v>
          </cell>
          <cell r="H1310" t="str">
            <v>California</v>
          </cell>
          <cell r="J1310" t="str">
            <v>Amazon AWS</v>
          </cell>
          <cell r="O1310">
            <v>109200000</v>
          </cell>
          <cell r="Q1310" t="str">
            <v>Welcome to Virtual.Financial, a revolutionary platform at the forefront of transforming the financial landscape. Virtual.Financial is not just a company; it's a movement dedicated to reshaping traditional financial models and empowering individuals and businesses to achieve their financial goals with innovation, education, and cutting-edge strategies.
Virtual.Financial operates at the intersection of finance, technology, and education. Our mission is to democratize finance by making financial education and services accessible, understandable, and achievable for everyone. We believe that financial literacy is the foundation for financial success and strive to provide the tools and knowledge necessary for individuals to take control of their financial future and create lasting wealth.
Key Offerings:
Comprehensive Financial Education: Virtual.Financial provides comprehensive financial education, equipping individuals with the understanding and skills required to navigate the complexities of the financial world confidently. We offer a wide range of resources, webinars, workshops, and expert insights to foster financial literacy.
Innovative Solutions: Our platform leverages cutting-edge technologies and innovative financial solutions to optimize financial strategies. From advanced analytics to intuitive platforms, we offer tools that enable informed decision-making.
Professional Guidance: With a team of seasoned financial professionals, Virtual.Financial offers personalized guidance and support to help individuals make informed financial decisions tailored to their unique circumstances. Our experts provide strategic insights and actionable advice to achieve financial goals.
Wealth Creation Strategies: We are committed to helping our clients build and preserve wealth through strategic financial optimization and a wide range of financial products and services.</v>
          </cell>
          <cell r="R1310">
            <v>2012</v>
          </cell>
        </row>
        <row r="1311">
          <cell r="A1311" t="str">
            <v>Job Profit Online</v>
          </cell>
          <cell r="B1311">
            <v>0</v>
          </cell>
          <cell r="C1311">
            <v>5000</v>
          </cell>
          <cell r="D1311" t="str">
            <v>marketing &amp; advertising</v>
          </cell>
          <cell r="E1311" t="str">
            <v>http://www.jobprofit.online</v>
          </cell>
          <cell r="F1311" t="str">
            <v>http://www.linkedin.com/company/job-profit-online</v>
          </cell>
          <cell r="G1311" t="str">
            <v>Middletown</v>
          </cell>
          <cell r="H1311" t="str">
            <v>Delaware</v>
          </cell>
          <cell r="I1311" t="str">
            <v>marketing services, marketing &amp; advertising</v>
          </cell>
          <cell r="J1311" t="str">
            <v>Amazon AWS</v>
          </cell>
        </row>
        <row r="1312">
          <cell r="A1312" t="str">
            <v>Metro Services Group</v>
          </cell>
          <cell r="B1312">
            <v>0</v>
          </cell>
          <cell r="C1312">
            <v>3000</v>
          </cell>
          <cell r="D1312" t="str">
            <v>facilities services</v>
          </cell>
          <cell r="E1312" t="str">
            <v>http://www.metroservices.com</v>
          </cell>
          <cell r="F1312" t="str">
            <v>http://www.linkedin.com/company/metro-services-group</v>
          </cell>
          <cell r="G1312" t="str">
            <v>Oakland</v>
          </cell>
          <cell r="H1312" t="str">
            <v>California</v>
          </cell>
          <cell r="I1312" t="str">
            <v>janitorial services engineering, leed consultingenergy star labeling, janitorial, engineering, lighting retro fittingparking lot maintenance, sustainability, building management, recycling rate improvement, green cleaning, preventive maintenance, building optimization, environmental consulting, engineering services, cost reduction, janitorial services, recycling programs, building maintenance, sustainable building solutions, eco-friendly cleaning, facilities services, employee-owned, net zero carbon, sustainability consulting, leed certification, environmental impact reduction, esop transition, green business certifications, facility management, esg strategy, b2b, non-profit, construction &amp; real estate, environmental services, renewables &amp; environment, information technology &amp; services, nonprofit organization management</v>
          </cell>
          <cell r="J1312" t="str">
            <v>Cloudflare DNS, Outlook, CloudFlare Hosting, Hubspot, Slack, WordPress.org, Mobile Friendly, Google Font API, Shutterstock, Remote, Circle</v>
          </cell>
          <cell r="O1312">
            <v>5200000</v>
          </cell>
          <cell r="Q1312" t="str">
            <v>Metro Services Group is a privately-held, employee-owned company founded in 1995 by Michael Oddo. Based in San Jose, California, it specializes in high-quality janitorial, maintenance, and engineering services, with a strong focus on sustainability and cost efficiency. The company serves clients primarily in California, including expansions into Sacramento and Arizona, and has approximately 500 employees.
With nearly 30 years of experience, Metro has evolved from its San Francisco origins to become a leader in the facilities services industry. The company emphasizes eco-friendly practices, utilizing concentrated, recyclable cleaning products and adhering to sustainability standards. Metro's services include day cleaning, preventative maintenance for buildings, and a commitment to quality and efficiency. The company has achieved notable milestones, including CIMS certification and Net Zero Carbon status, and actively supports community initiatives through the Oddo Family Foundation.</v>
          </cell>
          <cell r="R1312">
            <v>1995</v>
          </cell>
        </row>
        <row r="1313">
          <cell r="A1313" t="str">
            <v>ROI CX Solutions</v>
          </cell>
          <cell r="B1313">
            <v>0</v>
          </cell>
          <cell r="C1313">
            <v>5500</v>
          </cell>
          <cell r="D1313" t="str">
            <v>outsourcing/offshoring</v>
          </cell>
          <cell r="E1313" t="str">
            <v>http://www.365roi.com</v>
          </cell>
          <cell r="F1313" t="str">
            <v>http://www.linkedin.com/company/roi-call-center-solutions</v>
          </cell>
          <cell r="G1313" t="str">
            <v>American Fork</v>
          </cell>
          <cell r="H1313" t="str">
            <v>Utah</v>
          </cell>
          <cell r="I1313" t="str">
            <v>customer service customer care, call center outsourcing, inbound outbound teleservices, help desk order taking, outsourcing &amp; offshoring consulting, workflow automation, ai as a service, customer service, agent coaching, multilingual omnichannel support, retail, support automation, enterprise contact center, ai data annotation, customer experience management, multichannel communication, call center services, customer support, customer journey optimization, government, cost-effective customer support, insurance, ccaas, virtual call center, web chat, workforce optimization, customer acquisition, generative ai for cx, customer retention, 24/7 support, data analytics, finance, technical support, lead generation, customer relationship management, agent screen recording, ai data annotation outsourcing, ai in cx, ai implementation, subscription management, contact center solutions, sms support, lead qualification, omnichannel support, bpo services, nearshore contact center, ai in customer experience, utilities, billing and payment support, scalable support, remote call center, multilingual customer support, enterprise contact center customization, offshore and nearshore support solutions, ecommerce, customer satisfaction, compliance standards, quality assurance, voc insights, ai-powered cx, multilingual support, healthcare, order taking, agent coaching resources, revenue cycle management, agent assist, agent screen recording technology, customer engagement, offshore contact center, ai-assisted training, voice analytics, help desk services, industry-specific solutions, voc insights analytics, ai-assisted training resources, chat support, telephone call centers, cross-selling and upselling, technology, generative ai, b2b, e-commerce, offshore, nearshore, onshore, cloud-based, compliance, outsourcing/offshoring, financial services, marketing &amp; advertising, sales, crm, enterprise software, enterprises, computer software, information technology &amp; services, consumer internet, consumers, internet, health care, health, wellness &amp; fitness, hospital &amp; health care, facilities services</v>
          </cell>
          <cell r="J1313" t="str">
            <v>Outlook, Microsoft Office 365, Amazon AWS, Route 53, Cloudflare DNS, CloudFlare Hosting, Microsoft Azure Hosting, CloudFlare, WP Engine, Zoho CRM, Hubspot, Google Tag Manager, Google AdWords Conversion, WordPress.org, The Trade Desk, Cedexis Radar, YouTube, Google Remarketing, DoubleClick Conversion, CrazyEgg, CallRail, Google Dynamic Remarketing, Linkedin Marketing Solutions, DoubleClick, Google Play, Adobe Media Optimizer, Mobile Friendly, Google AdSense, Bing Ads, Vimeo</v>
          </cell>
          <cell r="O1313">
            <v>18387000</v>
          </cell>
          <cell r="Q1313" t="str">
            <v>ROI CX Solutions is a prominent outsourcing and business process outsourcing (BPO) firm based in American Fork, Utah. Founded in 2008, the company specializes in customer experience (CX) management, contact center services, and business support. With a global workforce of 1,000 to 9,999 employees, ROI CX Solutions operates 24/7 across various locations, including the US, Philippines, Tunisia, Mexico, and South Africa, generating approximately $227 million in revenue.
The company offers a range of services designed to enhance client ROI, including inbound and outbound call center solutions, sales and marketing support, and specialized CX tools. Their approach focuses on tailored strategies, professional training, and the use of AI-enhanced technologies to improve performance metrics and brand loyalty for both B2C and B2B clients. ROI CX Solutions is part of Connexus Resource Group and is recognized for its commitment to delivering personalized customer experiences across diverse industries.</v>
          </cell>
          <cell r="R1313">
            <v>2008</v>
          </cell>
        </row>
        <row r="1314">
          <cell r="A1314" t="str">
            <v>Income Tax</v>
          </cell>
          <cell r="B1314">
            <v>0</v>
          </cell>
          <cell r="C1314">
            <v>3700</v>
          </cell>
          <cell r="D1314" t="str">
            <v>legal services</v>
          </cell>
          <cell r="E1314" t="str">
            <v>http://www.income4tax.com</v>
          </cell>
          <cell r="F1314" t="str">
            <v>http://www.linkedin.com/company/income-tax</v>
          </cell>
          <cell r="G1314" t="str">
            <v>Glenview</v>
          </cell>
          <cell r="H1314" t="str">
            <v>Illinois</v>
          </cell>
          <cell r="I1314" t="str">
            <v>income tax, returns, softwares</v>
          </cell>
          <cell r="J1314" t="str">
            <v>Remote</v>
          </cell>
          <cell r="Q1314" t="str">
            <v>Income Tax is a One-on-one tax preparation and product options available at more than 6,000 offices across the United States.
We ask questions to accurately determine your tax liability, identify all the deductions and credits you're entitled to, and work to get you the biggest refund or lowest liability possible. 
If you receive an audit notice from the IRS, contact your local office immediately and we will appear with you at the audit to explain how your tax return was prepared. 
If you find documentation that you think may result in your ability to claim a larger refund or lower your liability after your return was filed this year, last year or the year before, bring it in to our office We'll even review a prior-year return prepared by you or another tax preparation company and then notify you of any missed deductions or credits. For a fee, we'll then file the amended return for you.</v>
          </cell>
          <cell r="R1314">
            <v>2010</v>
          </cell>
        </row>
        <row r="1315">
          <cell r="A1315" t="str">
            <v>Entrada Group Mexico</v>
          </cell>
          <cell r="B1315">
            <v>0</v>
          </cell>
          <cell r="C1315">
            <v>6000</v>
          </cell>
          <cell r="D1315" t="str">
            <v>outsourcing/offshoring</v>
          </cell>
          <cell r="E1315" t="str">
            <v>http://www.entradagroup.com</v>
          </cell>
          <cell r="F1315" t="str">
            <v>http://www.linkedin.com/company/entrada-group-de-mexico</v>
          </cell>
          <cell r="G1315" t="str">
            <v>Austin</v>
          </cell>
          <cell r="H1315" t="str">
            <v>Texas</v>
          </cell>
          <cell r="I1315" t="str">
            <v>mexican manufacturing, site selection &amp; planning, manufacturing services, mexico manufacturing, manufacturing support, mexican site selection, manufacturing campus, manufacturing park, campus model, custom facilities, compliance, spring and wire product manufacturing, infrastructure management, supply chain optimization, logistics &amp; supply chain, operational support, cost reduction, scalable manufacturing spaces, legal compliance, logistics, border logistics, b2b, human resources, manufacturing, mexico operations, operational efficiency, proximity to us border, border control relationships, climate advantages, supply chain management, services, risk mitigation, risk management, manufacturing in mexico, immex licenses, cultural heritage sites, labor force, tier 2 community manufacturing, consulting, turnkey manufacturing campuses, logistics management, workforce sourcing, construction &amp; real estate, trade agreements, trade agreement access, legal, distribution, transportation_logistics, construction_real_estate, spring &amp; wire product manufacturing, mining &amp; metals, mechanical or industrial engineering</v>
          </cell>
          <cell r="J1315" t="str">
            <v>Cloudflare DNS, Outlook, MailChimp SPF, Microsoft Office 365, Amazon AWS, UptimeRobot, Hubspot, Slack, WordPress.org, Google Analytics, Paypal, Google Analytics Ecommerce Tracking, Google Dynamic Remarketing, Google Tag Manager, Gravity Forms, Mobile Friendly, DoubleClick, DoubleClick Conversion, Vimeo, Google Font API, reCAPTCHA, Linkedin Marketing Solutions, YouTube, Gusto</v>
          </cell>
          <cell r="O1315">
            <v>54900000</v>
          </cell>
          <cell r="Q1315" t="str">
            <v>Entrada Group Mexico is a prominent provider of shelter services that helps international manufacturers, especially small- and medium-sized companies from the US and beyond, establish and expand manufacturing operations in Central Mexico. Founded in 2002 and based in Fresnillo, Zacatecas, the company has developed manufacturing hubs in the region, capitalizing on lower labor costs and strategic locations.
The company offers a comprehensive manufacturing platform that includes site selection, infrastructure, administrative support, HR and recruitment, logistics, and compliance assistance. This enables clients to begin operations in as little as 90 days while maintaining control over production and quality. Entrada operates manufacturing parks tailored for various industries, including automotive and medical devices, and has earned certifications for its operational excellence. With a focus on client success, Entrada supports over 30 clients and has reported significant annual revenue, showcasing its role as a leader in the manufacturing sector in Mexico.</v>
          </cell>
          <cell r="R1315">
            <v>2002</v>
          </cell>
        </row>
        <row r="1316">
          <cell r="A1316" t="str">
            <v>Luxor Staffing</v>
          </cell>
          <cell r="B1316">
            <v>0</v>
          </cell>
          <cell r="C1316">
            <v>5000</v>
          </cell>
          <cell r="D1316" t="str">
            <v>staffing &amp; recruiting</v>
          </cell>
          <cell r="E1316" t="str">
            <v>http://www.luxorstaffing.com</v>
          </cell>
          <cell r="F1316" t="str">
            <v>http://www.linkedin.com/company/luxor-staffing</v>
          </cell>
          <cell r="G1316" t="str">
            <v>Arlington</v>
          </cell>
          <cell r="H1316" t="str">
            <v>Texas</v>
          </cell>
          <cell r="I1316" t="str">
            <v>high volume, logisticis, manufacturing, electronics, distribution, logistics, food production, assembly kitting, packaging, printing fulfillment, payroll services, cost-effective staffing solutions, temporary help services, client relationship management, large shift staffing, staffing for manufacturing, staffing for electronics testing, logistics workforce solutions, client satisfaction, staffing for distribution, tailored safety programs, cost-efficient staffing rates, payroll management, clerical, food industry staffing, large volume staffing, staffing, employee retention programs, employee safety training, employee retention, electronics repair staffing, custom safety programs, high-volume staffing, staffing for large shifts, specialized manufacturing staffing, staffing solutions provider, client reporting, direct hire staffing, b2b, on-site staffing services, temp-to-hire, staffing solutions, staffing for logistics, industry-specific staffing solutions, staffing for food production, safety training, temporary staffing, distribution center staffing, distribution &amp; logistics, temp staffing, safety compliance training, tailored reporting, employee care, manufacturing staffing, warehouse operation staffing, direct hire, on-site recruiting, safety programs, recruitment, high-volume staffing experts, compliance reporting, tailored reporting and compliance, cost-efficient staffing, logistics staffing, services, employee retention strategies, competitive rates, recycling industry staffing, workforce solutions, employment agency, employee onboarding, workforce management, recycling staffing, electronics testing and repair, warehouse staffing, consulting, human resources, clerical staffing, safety compliance, employee benefits, electronics manufacturing staffing, large-scale staffing, customized staffing, industry-specific staffing, staffing agency, staffing for warehouse, employee care programs, food production staffing, temp-to-hire services, distribution staffing, staffing industry experience, on-site safety management, mechanical or industrial engineering, computer hardware, hardware, shipping, logistics &amp; supply chain, staffing &amp; recruiting</v>
          </cell>
          <cell r="J1316" t="str">
            <v>DNS Made Easy, Outlook, Microsoft Office 365, WP Engine, Slack, Render, , AI, Reviews</v>
          </cell>
          <cell r="O1316">
            <v>48600000</v>
          </cell>
          <cell r="Q1316" t="str">
            <v>Luxor Staffing is a prominent staffing agency based in Arlington, Texas, specializing in light industrial and professional recruitment. Founded in 2003 by Jake Hill and Scott Spain, the company has grown to operate 25 branch locations across seven states, serving over 400 clients nationwide. Luxor is known for its exceptional hands-on service and competitive pricing, providing a personalized touch while maintaining national-scale capabilities.
The agency offers a range of staffing solutions, including temporary, temp-to-perm, and permanent placements, with a focus on rapid worker placement. Luxor's services include onsite management, customized compliance and safety programs, and cost-saving features like discounts for high-volume hiring. The company targets various light industrial sectors, staffing roles in manufacturing, warehouse, distribution, logistics, and more, ensuring reliable talent matching for businesses of all sizes. Employee benefits such as health insurance and training programs further enhance their offerings.</v>
          </cell>
          <cell r="R1316">
            <v>1999</v>
          </cell>
        </row>
        <row r="1317">
          <cell r="A1317" t="str">
            <v>Defender Services, Inc.</v>
          </cell>
          <cell r="B1317">
            <v>0</v>
          </cell>
          <cell r="C1317">
            <v>3300</v>
          </cell>
          <cell r="D1317" t="str">
            <v>facilities services</v>
          </cell>
          <cell r="E1317" t="str">
            <v>http://www.defenderservices.com</v>
          </cell>
          <cell r="F1317" t="str">
            <v>http://www.linkedin.com/company/defender-services-inc.</v>
          </cell>
          <cell r="G1317" t="str">
            <v>Hopkins</v>
          </cell>
          <cell r="H1317" t="str">
            <v>South Carolina</v>
          </cell>
          <cell r="I1317" t="str">
            <v>consulting, industrial strength disinfectants, landscaping, hazardous area cleaning, floor care, cleaning services, education, covid-19 protocols, site-specific training, temperature screening technology, safety training, building maintenance, safety incentives, healthcare, workforce solutions, janitorial services, safety inspections, manufacturing, disinfection, temperature screening, safety recognition, hazard identification, janitorial, safety software, industrial cleaning chemicals, healthcare cleaning, hazardous area sanitation, security, b2b, confined space cleaning, employee benefits, industrial cleaning solutions, labor cost reduction, safety programs, security staffing, training programs, safety culture, manufacturing plant cleaning, safety compliance, airport janitorial, industrial cleaning, recycling programs, staffing, services, customized staffing, employee engagement, on-site management, disinfecting high-touch surfaces, recruitment, outsourced labor, employee training, facility management, facility_management, safety, health care, health, wellness &amp; fitness, hospital &amp; health care, facilities services, mechanical or industrial engineering</v>
          </cell>
          <cell r="J1317" t="str">
            <v>Outlook, Google Cloud Hosting, Slack, WordPress.org, Gravity Forms, YouTube, Mobile Friendly, Google Font API, Google Tag Manager, Nginx, Remote</v>
          </cell>
          <cell r="O1317">
            <v>25700000</v>
          </cell>
          <cell r="Q1317" t="str">
            <v>Defender Services is a national provider of facility maintenance services: Ranging from Janitorial, Industrial Housekeeping, Security, Landscaping, Grounds Maintenance, Engineering, Plant Maintenance and Staffing Services. Go to www.defenderservices.com for detailed information.</v>
          </cell>
          <cell r="R1317">
            <v>1958</v>
          </cell>
        </row>
        <row r="1318">
          <cell r="A1318" t="str">
            <v>Preferred Family Healthcare</v>
          </cell>
          <cell r="B1318">
            <v>0</v>
          </cell>
          <cell r="C1318">
            <v>3000</v>
          </cell>
          <cell r="D1318" t="str">
            <v>individual &amp; family services</v>
          </cell>
          <cell r="E1318" t="str">
            <v>http://www.pfh.org</v>
          </cell>
          <cell r="F1318" t="str">
            <v>http://www.linkedin.com/company/preferred-family-healthcare</v>
          </cell>
          <cell r="G1318" t="str">
            <v>Kirksville</v>
          </cell>
          <cell r="H1318" t="str">
            <v>Missouri</v>
          </cell>
          <cell r="I1318" t="str">
            <v>hope, support, treatment, crisis services, licensed therapists, health education, assertive community treatment (act), integrated behavioral health, mental health crisis response, trauma counseling, services, behavior analysts, trauma-informed care, behavioral health, behavioral health therapy, addiction recovery, case management, substance use disorder (sud) treatment, behavioral crisis support centers, psychologists, medical records management, primary healthcare, employment services, healthcare organization, integrated care, substance use treatment, community psychiatric rehabilitation center (cprc), community-based healthcare, client-centered care, nurses, supportive housing, primary care, mental health support, youth services, supportive living services, family services, social workers, preventive health, mental health services, crisis intervention, support services, medical and dental care, psychosocial rehabilitation (psr), healthcare services, community health, risk management, healthcare, integrated health services, youth and family support, community health services, insurance support, psychiatrists, community outreach, offices of mental health practitioners (except physicians), school-based mental health, disease management, health home services, rehabilitation services, b2c, medication management, school-based services, trauma focused cognitive behavioral therapy (tf-cbt), behavioral health services, substance use counseling, supportive living, trauma-focused care, health and wellness, mental health therapy, education, non-profit, health care, health, wellness &amp; fitness, hospital &amp; health care, nonprofit organization management</v>
          </cell>
          <cell r="J1318" t="str">
            <v>Route 53, Gmail, Outlook, Google Apps, Microsoft Office 365, Shutterstock, Google Custom Search, Mobile Friendly, Workday Recruit, WordPress.org, Google Font API, Bootstrap Framework, Multilingual, Dropbox, Google Maps, Nginx, Google Tag Manager, Remote</v>
          </cell>
          <cell r="O1318">
            <v>177511000</v>
          </cell>
          <cell r="Q1318" t="str">
            <v>Preferred Family Healthcare (PFH) is a community-based healthcare organization based in Kirksville, Missouri. It provides integrated behavioral health, primary care, addiction recovery, and related services across nearly 100 locations in Missouri, Kansas, Oklahoma, and Illinois. With a dedicated team of approximately 4,116 employees, PFH focuses on helping individuals achieve overall health and wellness through a multidisciplinary approach.
PFH offers a wide range of services, including addiction recovery programs for adolescents and adults, individual therapy, psychiatry, and primary care. They also provide crisis services through a 988 crisis line, case management, and various community support programs. Their facilities are designed to cater to individuals and families seeking health services, particularly those with behavioral health needs or substance dependence.</v>
          </cell>
          <cell r="R1318">
            <v>1979</v>
          </cell>
        </row>
        <row r="1319">
          <cell r="A1319" t="str">
            <v>East African Growers Limited</v>
          </cell>
          <cell r="B1319">
            <v>0</v>
          </cell>
          <cell r="C1319">
            <v>3500</v>
          </cell>
          <cell r="D1319" t="str">
            <v>farming</v>
          </cell>
          <cell r="E1319" t="str">
            <v>http://www.eaga.co.ke</v>
          </cell>
          <cell r="F1319" t="str">
            <v>http://www.linkedin.com/company/east-african-growers-limited</v>
          </cell>
          <cell r="G1319" t="str">
            <v>Sawyer</v>
          </cell>
          <cell r="H1319" t="str">
            <v>Michigan</v>
          </cell>
          <cell r="I1319" t="str">
            <v>cashback, regulatory compliance, bonus, secure transactions, provably fair, online casino, slot games, instant play, game variety, casino games, poker tournaments, mobile app bonuses, mobile app, exclusive games, payment methods, lucky coins, game fairness, bitcoin, security, live dealer games, crypto deposits, ethereum, online gambling, crash games, gambling &amp; betting, kenyan bettors, instant play games, local payment methods, gaming, deposit methods, welcome bonus, casino, kenyan online casino, local currency support, promotions, amusement arcades, ssl encryption, live casino, loyalty program, cryptocurrency payments, cryptocurrency, kenya, tournaments, game providers, mobile gaming, b2c, aviator game, jetx, poker variants, fast withdrawals, services, m-pesa, curacao license, withdrawal process, bonus offers, free spins, slots, casino promotions, airtel money, legal, games</v>
          </cell>
          <cell r="J1319" t="str">
            <v>Cloudflare DNS, CloudFlare Hosting, WordPress.org, Mobile Friendly</v>
          </cell>
          <cell r="Q1319" t="str">
            <v>East African Growers Limited is a Kenyan horticultural company founded in 1966 by the Mahajan Family, based in Nairobi. The company specializes in the cultivation, processing, packing, and export of high-quality fresh produce, including cut flowers, vegetables, and fruits, to premium markets in Europe, the Middle East, and over 40 countries worldwide.
Initially focused on fresh fruits and vegetables, East African Growers expanded into the flower market in 1998 and has since grown to include several subsidiaries. The company operates farms and packhouses across various regions in Kenya and employs between 51 to 200 staff members. It emphasizes sustainable practices, including modern irrigation and ethical sourcing, while maintaining high standards for food safety and environmental responsibility. East African Growers also has an in-house logistics division to ensure the quality of its products during shipping.</v>
          </cell>
        </row>
        <row r="1320">
          <cell r="A1320" t="str">
            <v>Innovairre</v>
          </cell>
          <cell r="B1320">
            <v>0</v>
          </cell>
          <cell r="C1320">
            <v>4000</v>
          </cell>
          <cell r="D1320" t="str">
            <v>marketing &amp; advertising</v>
          </cell>
          <cell r="E1320" t="str">
            <v>http://www.innovairre.com</v>
          </cell>
          <cell r="F1320" t="str">
            <v>http://www.linkedin.com/company/innovairre-communications</v>
          </cell>
          <cell r="G1320" t="str">
            <v>Cherry Hill</v>
          </cell>
          <cell r="H1320" t="str">
            <v>New Jersey</v>
          </cell>
          <cell r="I1320" t="str">
            <v>nonprofit fundraising, progressive digital marketing, direct mail development, fundraising optimization, application of personalization, advanced data analytics &amp; insights, donation processing, digital printing &amp; premiums, crm software platform, advertising services, marketing &amp; advertising</v>
          </cell>
          <cell r="J1320" t="str">
            <v>Route 53, Gmail, Google Apps, MailChimp SPF, Microsoft Office 365, Oracle Cloud, Atlassian Cloud, Slack, Remote</v>
          </cell>
          <cell r="O1320">
            <v>143400000</v>
          </cell>
          <cell r="Q1320" t="str">
            <v>Innovairre is a leading provider of fundraising solutions, supporting over 500 nonprofits, partner agencies, and commercial clients worldwide. Headquartered in Cherry Hill, New Jersey, the company employs more than 4,000 people and operates across five continents. Innovairre is dedicated to empowering its employees, known as "Innovairrians," to help nonprofits achieve their goals and make a positive impact.
The company offers a comprehensive range of services, including planning and strategy, analytics and modeling, creative communication, digital marketing, and donation processing. Innovairre utilizes advanced data analytics and a scientific marketing approach to optimize fundraising efforts. Their expertise extends to various sectors, including financial services, healthcare, insurance, publishing, and retail. In 2013, Innovairre's operations contributed to raising over $5 billion for its partners.</v>
          </cell>
          <cell r="R1320">
            <v>2014</v>
          </cell>
        </row>
        <row r="1321">
          <cell r="A1321" t="str">
            <v>IMKO Workforce Solutions</v>
          </cell>
          <cell r="B1321">
            <v>0</v>
          </cell>
          <cell r="C1321">
            <v>7500</v>
          </cell>
          <cell r="D1321" t="str">
            <v>staffing &amp; recruiting</v>
          </cell>
          <cell r="E1321" t="str">
            <v>http://www.imko.com</v>
          </cell>
          <cell r="F1321" t="str">
            <v>http://www.linkedin.com/company/imko-diversified-staffing</v>
          </cell>
          <cell r="G1321" t="str">
            <v>Saint Joseph</v>
          </cell>
          <cell r="H1321" t="str">
            <v>Missouri</v>
          </cell>
          <cell r="I1321" t="str">
            <v>onsite managed services, executive placement, customized staffing programs, preemployment screening amp orientation, preemployment screening orientation, contingent workforce, clericaladministrative, light industrial, temp to hire, industrial, staffing firms, wholesale distribution, warehouse &amp; chain management, safety program, candidate screening, background investigation, staffing agency, manufacturing, safety compliance, labor staffing, safety star awards, temporary workers, health and safety, skills testing, osha compliance, temp-to-hire, community engagement, distribution, management consulting, worker safety, hazard correction, employment services, temporary staffing, return-to-work programs, training and onboarding, staffing and employment services, on-site management, on-site staffing, workplace safety, professional staffing, osha workers compensation risk certification, osha temporary worker initiative, employee screening, workforce safety, temporary help services, employee evaluation, executive search, on-site workforce management, staffing services, background checks, employee training, safety training, industrial staffing, risk management, b2b, hazard assessment, reference checking, injury investigation, safety and compliance, direct hire, staffing solutions, workforce management, talent acquisition, services, workforce solutions, staffing agency missouri, drug testing, safety newsletters, employee vetting, employee safety monitoring, injury management, drug testing on location, recruitment, certified safety staff, drug screening, staffing &amp; recruiting, mechanical or industrial engineering, health &amp; safety</v>
          </cell>
          <cell r="J1321" t="str">
            <v>Sendgrid, Gmail, Google Apps, CloudFlare Hosting, WP Engine, Slack, WordPress.org, Gravity Forms, Mobile Friendly, Google Font API, Node.js, Android, Circle, Remote, IoT, AI</v>
          </cell>
          <cell r="O1321">
            <v>53000000</v>
          </cell>
          <cell r="Q1321" t="str">
            <v>IMKO Workforce Solutions is a staffing firm founded in 1972, specializing in human resources and employment services. The company operates multiple offices across several states, including Missouri, Kansas, Iowa, Pennsylvania, Nebraska, Indiana, and South Dakota. IMKO is committed to professional and ethical practices, focusing on safety and health in the workplace.
IMKO offers a variety of staffing solutions, including temporary staffing, temp-to-hire, direct hire, and payrolling services. They also provide on-site management for large temporary workforces and executive search services through IMKO Pro. Their workforce management services cater to various industries, including light industrial, manufacturing, engineering, information technology, and office clerical roles. IMKO emphasizes training and support to adapt to business needs, ensuring a reliable talent pool for their clients.</v>
          </cell>
          <cell r="R1321">
            <v>1972</v>
          </cell>
        </row>
        <row r="1322">
          <cell r="A1322" t="str">
            <v>Stay at mom</v>
          </cell>
          <cell r="B1322">
            <v>0</v>
          </cell>
          <cell r="C1322">
            <v>6000</v>
          </cell>
          <cell r="D1322" t="str">
            <v>human resources</v>
          </cell>
          <cell r="F1322" t="str">
            <v>http://www.linkedin.com/company/stay-at-mom</v>
          </cell>
          <cell r="G1322" t="str">
            <v>Mount Pleasant</v>
          </cell>
          <cell r="H1322" t="str">
            <v>North Carolina</v>
          </cell>
          <cell r="I1322" t="str">
            <v>human resources services</v>
          </cell>
        </row>
        <row r="1323">
          <cell r="A1323" t="str">
            <v>Tidewater Staffing</v>
          </cell>
          <cell r="B1323">
            <v>0</v>
          </cell>
          <cell r="C1323">
            <v>3000</v>
          </cell>
          <cell r="D1323" t="str">
            <v>staffing &amp; recruiting</v>
          </cell>
          <cell r="E1323" t="str">
            <v>http://www.tidewaterstaffing.com</v>
          </cell>
          <cell r="F1323" t="str">
            <v>http://www.linkedin.com/company/tidewater-staffing</v>
          </cell>
          <cell r="G1323" t="str">
            <v>Chesapeake</v>
          </cell>
          <cell r="H1323" t="str">
            <v>Virginia</v>
          </cell>
          <cell r="I1323" t="str">
            <v>general labor, skilled labor, warehousing, shipyard, industrial staffing services, warehouse staffing, b2b, safety standards, warehouse managers, warehouse &amp; logistics, marine shipyard staffing, credentialing, background verification, background checks, logistics staffing, drug testing, credentialing for military bases, workforce solutions, industry experience, manufacturing staffing, on-site staffing, staffing network, government, talent acquisition, industrial staffing, employee training, industry-specific staffing, osha compliance, virginia staffing, credentialed employees, ship repair personnel, marine shipyard &amp; ship repair, temp-to-perm staffing, local staffing, yard access credentials, workforce management, services, training center, digital onboarding, forklift operators, drug screening, safety training, employee onboarding process, shipyard staffing, employee screening, staffing solutions, manufacturing, safety compliance, onsite safety support, staffing agency, marine staffing, temporary help services, industry certifications, employee vetting, onboarding, manufacturing workers, temporary staffing, distribution, mechanical or industrial engineering, staffing &amp; recruiting</v>
          </cell>
          <cell r="J1323" t="str">
            <v>Gmail, Google Apps, Apache, Node.js, Android, Remote, Circle, IoT, AI</v>
          </cell>
          <cell r="O1323">
            <v>55600000</v>
          </cell>
          <cell r="Q1323" t="str">
            <v>Tidewater Staffing, Inc. (TSI) is a staffing and recruiting agency based in Chesapeake, Virginia, established in 1992. The company specializes in providing temporary and workforce solutions for industries such as ship repair, warehousing, and light industrial/manufacturing, primarily serving the Hampton Roads area. With a dedicated team of approximately 358 employees, TSI generates annual revenue of around $41.5â€“41.9 million.
TSI offers a range of services, including temporary staffing, contract staffing, direct hire, payroll services, and talent acquisition. The company emphasizes safety and compliance, thoroughly screening candidates through processes like OSHA verification and background checks. TSI's expertise spans various sectors, providing skilled personnel for shipyards, warehouses, and manufacturing environments. The company is committed to understanding the needs of both clients and employees, ensuring efficient and effective staffing solutions.</v>
          </cell>
          <cell r="R1323">
            <v>1992</v>
          </cell>
        </row>
        <row r="1324">
          <cell r="A1324" t="str">
            <v>Acelero Learning</v>
          </cell>
          <cell r="B1324">
            <v>0</v>
          </cell>
          <cell r="C1324">
            <v>3000</v>
          </cell>
          <cell r="D1324" t="str">
            <v>education management</v>
          </cell>
          <cell r="E1324" t="str">
            <v>http://www.acelerolearning.com</v>
          </cell>
          <cell r="F1324" t="str">
            <v>http://www.linkedin.com/company/acelero-learning</v>
          </cell>
          <cell r="G1324" t="str">
            <v>New York</v>
          </cell>
          <cell r="H1324" t="str">
            <v>New York</v>
          </cell>
          <cell r="I1324" t="str">
            <v>early childhood education, family services, preschool, head start grantee, education, home learning activities, birth to five programs, preschool education, child outcomes, personalized learning in preschool, data-driven tools, family support services, child development assessments, early childhood development, child social-emotional skills, routine-based learning, early childhood teacher coaching, elementary and secondary schools, kindergarten readiness, full-day programs, data-driven early education, community partnerships, head start policy and advocacy, head start impact, early childhood curriculum, head start services, head start program support, head start programs, evidence-based practices, family engagement, head start centers, head start program evaluation, head start, preschool curriculum, child and family outcomes, individualized learning plans, family partnership, early childhood research, teacher professional development, non-profit education services, services, family engagement strategies, evidence-based early childhood, early learning standards, head start funding, child growth and development, infant and toddler programs</v>
          </cell>
          <cell r="J1324" t="str">
            <v>Gmail, Google Apps, Slack, Google Classroom, Adition Technologies - Advertisers, Classy, OneTrust Tech Risk &amp; Compliance, Google</v>
          </cell>
          <cell r="K1324">
            <v>40650000</v>
          </cell>
          <cell r="L1324" t="str">
            <v>Venture (Round not Specified)</v>
          </cell>
          <cell r="M1324">
            <v>0</v>
          </cell>
          <cell r="N1324">
            <v>44835</v>
          </cell>
          <cell r="O1324">
            <v>120000000</v>
          </cell>
          <cell r="Q1324" t="str">
            <v>Acelero Learning is a leading provider of high-quality early childhood education services, focusing on full-day, full-year programs. The organization serves over 5,000 children annually across 61 centers in states such as Delaware, Nevada, New Jersey, Pennsylvania, Wisconsin, and South Carolina. Founded in 2001 and headquartered in New York City, Acelero Learning aims to bridge the gap between children's potential and their achievements through evidence-based approaches that emphasize kindergarten readiness and family engagement.
The company offers inclusive programming that nurtures children's curiosity and social-emotional growth while partnering with families as primary educators. Acelero Learning operates Head Start and Early Head Start programs, addressing food insecurity and preparing children from low-income homes for public school. With a commitment to safe and stimulating environments, the organization focuses on comprehensive support for physical health and emotional well-being. Acelero Learning has served over 35,000 children since its inception and employs around 1,948 staff members.</v>
          </cell>
          <cell r="R1324">
            <v>2001</v>
          </cell>
        </row>
        <row r="1325">
          <cell r="A1325" t="str">
            <v>Hollywood Casino at Charles Town Races</v>
          </cell>
          <cell r="B1325">
            <v>0</v>
          </cell>
          <cell r="C1325">
            <v>3000</v>
          </cell>
          <cell r="D1325" t="str">
            <v>gambling &amp; casinos</v>
          </cell>
          <cell r="E1325" t="str">
            <v>http://www.hollywoodcasinocharlestown.com</v>
          </cell>
          <cell r="F1325" t="str">
            <v>http://www.linkedin.com/company/hollywood-casino-at-charles-town-races</v>
          </cell>
          <cell r="G1325" t="str">
            <v>Charles Town</v>
          </cell>
          <cell r="H1325" t="str">
            <v>West Virginia</v>
          </cell>
          <cell r="I1325" t="str">
            <v>gambling facilities &amp; casinos, horse racing, sports betting app, promotional offers, casino hosts, casino, sports betting, entertainment shows, sportsbook, slots, hotel accommodations, poker room, b2c, social casino, entertainment, luxury hotel, horsemen's info, dining options, penn play loyalty, espn bet sportsbook, banquets and events, casinos (except casino hotels), gaming, casino and gaming, espn bet, promotions, big screen sports, weddings, high limit room, casino promotions, live racing, mobile app, hospitality, poker, event hosting, thoroughbred racing, loyalty program, race track, award-winning service, bus trips, vip services, services, hotel, table games, race videos, gambling &amp; casinos, leisure, travel &amp; tourism, games, arts &amp; entertainment, buffets, casinos, restaurants</v>
          </cell>
          <cell r="J1325" t="str">
            <v>CloudFlare CDN, CloudFlare Hosting, Remote, Yelp, Micros, Git, Microsoft Azure Monitor, Altair Radioss, .GIS, Baidu Search Engine, Gainsight Product Experience, Dell EMC SAN (Storage Area Network), Tor, Star, FRAC Pumps, Limelight Video Platform, Airbrake, Absorb, Microsoft Defender for Cloud, NetApp SnapMirror, Ntirety, Amazon Elastic Load Balancing, Sequence Monitor SPF, Dell iDRAC (Integrated Dell Remote Access Controller)</v>
          </cell>
          <cell r="O1325">
            <v>78167000</v>
          </cell>
          <cell r="P1325">
            <v>10</v>
          </cell>
          <cell r="Q1325" t="str">
            <v>Hollywood Casino at Charles Town Races is a premier gaming and entertainment destination in Charles Town, West Virginia. Located near Harpers Ferry and within an hour of Washington D.C. and Baltimore, it operates under the PENN Entertainment brand and has been recognized as the Best of West Virginia.
The casino features a variety of gaming options, including slot machines and table games, as well as an ESPN BET sportsbook that offers exclusive odds boosts and online wagering. The Event Center, which can host up to 1,500 guests, is a popular venue for concerts and live entertainment, equipped with advanced sound and lighting technology. 
Guests can enjoy luxurious accommodations at The Inn at Charles Town, which offers spacious suites with views of the thoroughbred racetrack. The casino also has a rewards program, PENN Play, providing new members with up to $500 in slot play and opportunities to redeem rewards for tickets to events. Visitors must be 21 years or older and can take advantage of free parking at the facility.</v>
          </cell>
          <cell r="R1325">
            <v>1993</v>
          </cell>
        </row>
        <row r="1326">
          <cell r="A1326" t="str">
            <v>Grafica</v>
          </cell>
          <cell r="B1326">
            <v>0</v>
          </cell>
          <cell r="C1326">
            <v>3100</v>
          </cell>
          <cell r="D1326" t="str">
            <v>graphic design</v>
          </cell>
          <cell r="E1326" t="str">
            <v>http://www.grafica.com.au</v>
          </cell>
          <cell r="F1326" t="str">
            <v>http://www.linkedin.com/company/grafica</v>
          </cell>
          <cell r="G1326" t="str">
            <v>Barre</v>
          </cell>
          <cell r="H1326" t="str">
            <v>Vermont</v>
          </cell>
          <cell r="I1326" t="str">
            <v>user experience, graphic design, user experience design, design basics, print design, web development, services, b2c, brand awareness, seo optimization, branding, content marketing, content creation, digital marketing, web design, lead generation, conversion rate optimization, creative process, visual branding, design process, graphic design services, website development, market research, online presence, creative tools, ui/ux design, client relationships, social media branding, online styling, creative consulting, content strategy, advertising &amp; marketing, digital presence, branding strategy, creative agency, digital assets, responsive design, customer engagement, wordpress development, social media marketing, logo design, design services, client relationship management, ux, information technology &amp; services, marketing &amp; advertising, sales, consumer internet, consumers, internet</v>
          </cell>
          <cell r="J1326" t="str">
            <v>Squarespace ECommerce, Backbone JS Library, Google Font API, WordPress.org, Mobile Friendly, Facebook Login (Connect), Facebook Widget, Nginx, reCAPTCHA, Bootstrap Framework v3.2.0, Woo Commerce, Bootstrap Framework, Google Maps, Facebook Custom Audiences, Typekit, Shutterstock, Google Tag Manager, Google Analytics, Vimeo, MailChimp, SiteScout, Yelp, Wix, Remote</v>
          </cell>
          <cell r="Q1326" t="str">
            <v>Grafico Group is an Australian design, print, and signage company based in North Melbourne, Victoria. Founded in 2004 by Damian Corney, the company has grown into a recognized national brand with around 30 employees and an annual revenue of $5 million. Grafico specializes in three main areas: AUTO, WALLS, and SIGNAGE, providing services for both residential and commercial clients across Australia and globally through its online store.
In the AUTO segment, Grafico designs and installs vehicle wraps, decals, and fleet branding. The WALLS division offers custom print wallpaper and mosaic tiles, while the SIGNAGE team handles a variety of corporate signage projects, including 3D LED signs and large format banners. All services include in-house design, production, and nationwide installation, ensuring a seamless experience for clients ranging from small businesses to large enterprises.</v>
          </cell>
          <cell r="R1326">
            <v>2003</v>
          </cell>
        </row>
        <row r="1327">
          <cell r="A1327" t="str">
            <v>Louisiana Department of Children and Family Services</v>
          </cell>
          <cell r="B1327">
            <v>0</v>
          </cell>
          <cell r="C1327">
            <v>3600</v>
          </cell>
          <cell r="D1327" t="str">
            <v>individual &amp; family services</v>
          </cell>
          <cell r="E1327" t="str">
            <v>http://dcfs.louisiana.gov</v>
          </cell>
          <cell r="F1327" t="str">
            <v>http://www.linkedin.com/company/louisiana-department-of-children-and-family-services</v>
          </cell>
          <cell r="G1327" t="str">
            <v>Baton Rouge</v>
          </cell>
          <cell r="H1327" t="str">
            <v>Louisiana</v>
          </cell>
          <cell r="I1327" t="str">
            <v>child support, snap, child welfare, disaster preparedness, child support enforcement, family support, foster parenting, adoption</v>
          </cell>
          <cell r="J1327" t="str">
            <v>Amazon CloudFront, Route 53, Amazon Elastic Load Balancer, Outlook, Microsoft Office 365, Amazon AWS, Amazon SES, Emma, Zendesk, Eloqua, JQuery 1.11.1, YouTube, Google Custom Search, Pure Chat, Google Maps, reCAPTCHA, Gravity Forms, WordPress.org, Microsoft-IIS, Mobile Friendly, Google Analytics, ASP.NET, Google Tag Manager, Bootstrap Framework, Google translate widget, Google Font API, AddThis, Google translate API, Remote</v>
          </cell>
          <cell r="Q1327" t="str">
            <v>The Louisiana Department of Children and Family Services (DCFS) is a state government agency focused on ensuring the safety and well-being of children, families, and individuals in Louisiana. Its mission includes child protection, family support, economic stability, and emergency response. The agency operates through various divisions, including the Office of Children and Family Services and the Division of Child Welfare.
DCFS offers a range of services, including child welfare programs that protect children from abuse and neglect, child support enforcement, and economic assistance programs like Food Stamps and Child Care Assistance. The agency also manages licensing for child care facilities, provides in-home social services, and oversees emergency preparedness efforts during disasters. Services are available 24/7 through hotlines and online portals, ensuring accessibility for those in need. DCFS serves vulnerable populations across the state, including at-risk children, foster families, and low-income households.</v>
          </cell>
          <cell r="R1327">
            <v>1988</v>
          </cell>
        </row>
        <row r="1328">
          <cell r="A1328" t="str">
            <v>Hegemon Group International</v>
          </cell>
          <cell r="B1328">
            <v>0</v>
          </cell>
          <cell r="C1328">
            <v>30000</v>
          </cell>
          <cell r="D1328" t="str">
            <v>financial services</v>
          </cell>
          <cell r="E1328" t="str">
            <v>http://www.hgicrusade.com</v>
          </cell>
          <cell r="F1328" t="str">
            <v>http://www.linkedin.com/company/hegemon-group-international</v>
          </cell>
          <cell r="G1328" t="str">
            <v>Alpharetta</v>
          </cell>
          <cell r="H1328" t="str">
            <v>Georgia</v>
          </cell>
          <cell r="I1328" t="str">
            <v>retirement solutions, turnkey platform, tech-enabled training, insurance, licensing in all states, canadian operations, client security, financial independence, global expansion in finance, services, independent affiliates, technology platform, support and recognition, financial freedom, agent support, life insurance, risk management, agent training, systematic insurance sales, training seminars, financial freedom system, wealth management, relationship marketing system, network marketing, elite conventions, agent mentorship, marketing support, insurance products, relationship marketing, financial planning, systematic approach, agent mentorship programs, compensation diversity, industry-leading commissions, marketing, retirement planning, business opportunity, wealth building, b2b, multi-level marketing in finance, social media marketing, cultural diversity in agents, insurance distribution, event organization, financial services, business growth, independent marketing organization, business building systems, insurance agencies and brokerages, finance, education, distribution, investment management, consumer internet, consumers, internet, information technology &amp; services, marketing &amp; advertising, insurance agencies &amp; brokerages</v>
          </cell>
          <cell r="J1328" t="str">
            <v>Cloudflare DNS, Rackspace MailGun, Sendgrid, Mimecast, Outlook, Microsoft Office 365, Zendesk, CloudFlare Hosting, Amazon AWS, React Redux, React, Slack, Mobile Friendly, Vimeo, Remote</v>
          </cell>
          <cell r="O1328">
            <v>113100000</v>
          </cell>
          <cell r="Q1328" t="str">
            <v>Hegemon Group International, LLC (HGI) is a financial services marketing company based in Alpharetta, Georgia. Founded in 2012 by Hubert Humphrey, HGI focuses on wealth creation for families through its Financial Lifestyle Strategy (FLS). This strategy aims to enhance cash flow, eliminate debt, build emergency funds, protect income and assets, and preserve wealth. HGI operates in all 50 U.S. states and licensed Canadian provinces, partnering with Integrity for improved technology and support.
The company primarily functions as a marketing entity, offering a range of products and services through independent affiliates. These include life insurance, annuities, and various financial and investment services such as mortgage and retirement funds. HGI also provides business opportunities for agents to build teams and earn commissions, along with training and motivational support to foster financial independence. With a small team and a commitment to agent development, HGI emphasizes creating pathways for families to achieve their financial goals.</v>
          </cell>
          <cell r="R1328">
            <v>2013</v>
          </cell>
        </row>
        <row r="1329">
          <cell r="A1329" t="str">
            <v>Taishin Financial Holdings</v>
          </cell>
          <cell r="B1329">
            <v>0</v>
          </cell>
          <cell r="C1329">
            <v>12000</v>
          </cell>
          <cell r="D1329" t="str">
            <v>financial services</v>
          </cell>
          <cell r="E1329" t="str">
            <v>http://www.taishinholdings.com.tw</v>
          </cell>
          <cell r="F1329" t="str">
            <v>http://www.linkedin.com/company/taishin-international-bank</v>
          </cell>
          <cell r="I1329" t="str">
            <v>banking, securities, venture capital, asset management, financial leasing, investment trust, investment consulting, corporate governance, investment services, data security, social responsibility awards, social media engagement, sdg alignment, sustainability, business intelligence, online presence, customer engagement, b2b, corporate social responsibility, services, awards and recognition, esg, finance and insurance, financial technology, fintech, risk management, financial institution, portfolio management, market research, client acquisition, commercial banking, wealth management, innovation, regulatory compliance, financial planning, csr reporting, banking awards, customer experience, digital banking, investment management, financial sustainability, investment, sdgs, financial services, csr initiatives, finance, computer &amp; network security, information technology &amp; services, environmental services, renewables &amp; environment, analytics, finance technology</v>
          </cell>
          <cell r="J1329" t="str">
            <v>Mobile Friendly, YouTube</v>
          </cell>
          <cell r="O1329">
            <v>1002611000</v>
          </cell>
          <cell r="Q1329" t="str">
            <v>Taishin Financial Holding Co., Ltd. is a Taiwan-based financial holding company established in 2002. It offers a wide range of financial services, including banking, securities, insurance, and asset management, through its various subsidiaries. The company was formed from the merger of Taishin International Bank and Dah An Commercial Bank, aiming to provide integrated financial solutions.
Taishin FHC emphasizes innovation, sustainability, and corporate social responsibility. It has received numerous awards and recognitions, including inclusion in the Dow Jones Sustainability Indices since 2018. The company operates several subsidiaries, such as Taishin International Bank, Taishin Securities, and Prudential Life Insurance, which collectively provide services like retail banking, wealth management, consumer lending, and digital banking. Taishin FHC focuses on customer-centric innovation, utilizing FinTech and big data to enhance its offerings.</v>
          </cell>
          <cell r="R1329">
            <v>2002</v>
          </cell>
        </row>
        <row r="1330">
          <cell r="A1330" t="str">
            <v>Everbrook Academy</v>
          </cell>
          <cell r="B1330">
            <v>0</v>
          </cell>
          <cell r="C1330">
            <v>3000</v>
          </cell>
          <cell r="D1330" t="str">
            <v>individual &amp; family services</v>
          </cell>
          <cell r="E1330" t="str">
            <v>http://www.everbrookacademy.com</v>
          </cell>
          <cell r="F1330" t="str">
            <v>http://www.linkedin.com/company/everbrook-academy</v>
          </cell>
          <cell r="G1330" t="str">
            <v>Novi</v>
          </cell>
          <cell r="H1330" t="str">
            <v>Michigan</v>
          </cell>
          <cell r="I1330" t="str">
            <v>infant care, toddler care, before after school, summer camp, prek, junior k, private k, preschool, early childhood education, child day care services, professional development, summer camps, child assessment tools, pre-kindergarten, hands-on learning, personalized lesson plans, learning management system, positive behavior support, b2c, education, enrichments, customized learning, childcare, social-emotional skills, d2c, steam curriculum, digital observation system, child development, social-emotional support, infant programs, community engagement, teacher training, preschool programs, services, school readiness, family communication app, safety and security, elementary and secondary schools, individual &amp; family services</v>
          </cell>
          <cell r="J1330" t="str">
            <v>Outlook, Microsoft Office 365, Microsoft Azure Hosting, Slack, DoubleClick, Google Tag Manager, Bing Ads, Google Font API, reCAPTCHA, Facebook Login (Connect), Adobe Media Optimizer, Google Maps (Paid Users), Facebook Custom Audiences, DoubleClick Conversion, Facebook Widget, Google Maps (Non Paid Users), Mobile Friendly, Segment.io, Hotjar, Google Analytics, Ruxit, Google Maps, Google Dynamic Remarketing</v>
          </cell>
          <cell r="Q1330" t="str">
            <v>Everbrook Academy is a preschool and licensed daycare center that provides early education and child care services for children from infancy through school age. As part of Learning Care Group, it operates over 1,075 schools across 36 states and internationally, serving more than 100,000 children. The academy generated $21.8 million in annual revenue in 2025 and employs around 410 people.
The academy offers a variety of programs, including infant care, preschool, Pre-K, and before- and after-school programs. Its curriculum is based on the School Readiness Pathway, focusing on critical thinking, communication, creativity, and collaboration through a holistic, project-based learning approach. Everbrook Academy integrates technology into its classrooms with interactive tools and age-appropriate educational software, ensuring that technology use is supervised and promotes active learning. Each facility features age-specific outdoor areas and provides nutritious meal options. Additionally, the academy offers Family Link, an online resource for families to manage payments and access important information.</v>
          </cell>
        </row>
        <row r="1331">
          <cell r="A1331" t="str">
            <v>CrÃ¨me de la CrÃ¨me, Inc.</v>
          </cell>
          <cell r="B1331">
            <v>0</v>
          </cell>
          <cell r="C1331">
            <v>3000</v>
          </cell>
          <cell r="D1331" t="str">
            <v>education management</v>
          </cell>
          <cell r="E1331" t="str">
            <v>http://www.cremedelacreme.com</v>
          </cell>
          <cell r="F1331" t="str">
            <v>http://www.linkedin.com/company/cr-me-de-la-cr-me-inc-</v>
          </cell>
          <cell r="G1331" t="str">
            <v>Greenwood Village</v>
          </cell>
          <cell r="H1331" t="str">
            <v>Colorado</v>
          </cell>
          <cell r="I1331" t="str">
            <v>before &amp; after school, enrichment teachers, steam, onsite cleaning team, summer camp, directors, toddler care, rotation, assistant teachers, early education, preschool, infant care, teachers, curriculum, child care, bus drivers, robotics &amp; coding, mandarin, spanish, kindergarten, safety protocols, parent engagement, interactive classrooms, child daycare services, pre-kindergarten, teacher training, biometric security, elementary and secondary schools, after-school care, d2c, child development, school breaks, nutrition, all-inclusive tuition, early learning, mobile app, early childhood education, outdoor play spaces, services, specialty enrichment classes, b2c, educational services, enrichment classes, education, health, wellness &amp; fitness, active life, child care &amp; day care, local services, preschools, summer camps</v>
          </cell>
          <cell r="J1331" t="str">
            <v>Outlook, MailChimp SPF, Microsoft Office 365, Google Cloud Hosting, Amazon CloudFront, Route 53, Amazon Elastic Load Balancer, Amazon AWS, Backbone JS Library, WP Engine, Slack, YouTube, Vimeo, Facebook Login (Connect), Google Font API, Visual Website Optimizer, Facebook Widget, CallRail, Gravity Forms, reCAPTCHA, WordPress.org, Nginx, Mobile Friendly, Hotjar, Google Tag Manager, Google Play, Wix, Google Analytics, Facebook Custom Audiences, Bootstrap Framework, Yandex Metrica, Woo Commerce, Circle</v>
          </cell>
          <cell r="O1331">
            <v>43000000</v>
          </cell>
          <cell r="P1331">
            <v>25</v>
          </cell>
          <cell r="Q1331" t="str">
            <v>CrÃ¨me de la CrÃ¨me, Inc. is a U.S.-based provider of premium childcare and early education services, founded in 1982 and headquartered in Greenwood Village, Colorado. The company operates multiple centers across various states, including Arizona, Colorado, and Texas, focusing on creating safe environments with professional staff. Their programs nurture children's intellectual, physical, social, creative, and emotional development.
The company offers age-specific programs, including infant daycare, toddler daycare, preschool, kindergarten, and after-school programs. Each program features daily Signature Enrichments in areas like STEM, Spanish, Music, and Art. CrÃ¨me de la CrÃ¨me emphasizes skill-building and confidence through its unique CrÃ¨me Learning Approach, ensuring vibrant classrooms and talented teachers. Safety is a top priority, with secure facilities and advanced safety systems in place. In 2024, the company reported $23.7 million in revenue and is part of the KinderCare Learning Companies family, enhancing its commitment to early childhood education.</v>
          </cell>
          <cell r="R1331">
            <v>1982</v>
          </cell>
        </row>
        <row r="1332">
          <cell r="A1332" t="str">
            <v>Oxaliz Technologies LLC</v>
          </cell>
          <cell r="B1332">
            <v>0</v>
          </cell>
          <cell r="C1332">
            <v>3500</v>
          </cell>
          <cell r="D1332" t="str">
            <v>information technology &amp; services</v>
          </cell>
          <cell r="E1332" t="str">
            <v>http://www.oxaliz.com</v>
          </cell>
          <cell r="F1332" t="str">
            <v>http://www.linkedin.com/company/oxaliz-technologies-llc</v>
          </cell>
          <cell r="G1332" t="str">
            <v>Princeton</v>
          </cell>
          <cell r="H1332" t="str">
            <v>New Jersey</v>
          </cell>
          <cell r="I1332" t="str">
            <v>manufacturing, infrastructure management, temporary hiring, workforce solutions, outsourcing consulting, accountingfinance, microsoft services, life sciences, itsoftware development, pharma, cloud services, application development, data analytics, engineering, administrativeclerical, hr, staffingrecruiting, healthcare, contact centercustomer support, rpo, managed services, bpo, cwo, outsourcing amp consulting, it services &amp; it consulting, mechanical or industrial engineering, cloud computing, enterprise software, enterprises, computer software, information technology &amp; services, b2b, app development, apps, software development, human resources, health care, health, wellness &amp; fitness, hospital &amp; health care</v>
          </cell>
          <cell r="O1332">
            <v>17607000</v>
          </cell>
          <cell r="Q1332" t="str">
            <v>Oxaliz Technologies was established in year 2008 which is now a subsidiary of Trimax Americas. We are into managed services, staffing and consulting solutions. We have over 3500+ employees and 500+ clients worldwide.
Our expertise today benefits our customers wherever they operate around the globeâ€”in a growing number of specialized fields. And we'll continue to meet the evolving challenges of workforce flexibility with staffing solutions tailored to your precise business needs, both locally and worldwide.
We are pioneers in developing unique service models for IaaS, SaaS, Onsite/Remote core &amp; non-core business process outsourcing, developed on a transaction based model with SLA based delivery &amp; delivered on OPEX to customers.
Your most pressing problems are unique to your industry. Your IT services should be too. We deliver practical and strategic business technology solutions. We provide direct access to the leading experts across industries â€“ every day on every project.</v>
          </cell>
          <cell r="R1332">
            <v>2008</v>
          </cell>
        </row>
        <row r="1333">
          <cell r="A1333" t="str">
            <v>Laicos Cloud</v>
          </cell>
          <cell r="B1333">
            <v>0</v>
          </cell>
          <cell r="C1333">
            <v>5000</v>
          </cell>
          <cell r="D1333" t="str">
            <v>computer networking</v>
          </cell>
          <cell r="E1333" t="str">
            <v>http://www.laicoscloud.com</v>
          </cell>
          <cell r="F1333" t="str">
            <v>http://www.linkedin.com/company/laicoscloud</v>
          </cell>
          <cell r="G1333" t="str">
            <v>Las Vegas</v>
          </cell>
          <cell r="H1333" t="str">
            <v>Nevada</v>
          </cell>
          <cell r="I1333" t="str">
            <v>cloud, high powered computing, sme, enterprise, cloud computing, data centers, system administrator, nasdaq, hpc, security, computer networking products, enterprise software, enterprises, computer software, information technology &amp; services, b2b, internet service providers</v>
          </cell>
          <cell r="Q1333" t="str">
            <v>Laicos Cloud is an IAAS / PAAS Company. 
We offer affordable and budget-able Cloud and High-Performance Computing to startups and small businesses. Funded by Laicos (parent) and our Cloud SME/Enterprise Clients, our infrastructure and network provide the resources that allow small and medium-sized companies to be competitive. 
Our Hybrid Cloud Software is hosted on Laicos Cloud-owned hardware, located within the world's most secure data centers around the globe. (We can tell you exactly where your client's data is) If you have your own software and don't need ours, we offer hosted bare-metal or Linux-based hardware or colocation space if you have your own everything. Laicos Cloud can support small businesses up to Fortune 100 companies because our system administration back-end is backed and supported by a (NASDAQ-listed) Global engineering firm with over 2000* engineers across 25 countries. 
Laicos Cloud can provide:
Aggressively-priced hybrid cloud or HPC computing
Secured data center floor space for Colocation
Bare Metal Linux Hardware (serverless)
World class system administration support
If you're on AWS/AZURE or DB, and considering switching, give us a shot to quote you. In most cases, we can offer dedicated hardware for the same price you're paying for virtual machines. 
If you're unsure which cloud to use, find a Hybrid Cloud product like ours, Rackspace, Salesforce or Ingram Micro, but let us price you first!</v>
          </cell>
          <cell r="R1333">
            <v>2018</v>
          </cell>
        </row>
        <row r="1334">
          <cell r="A1334" t="str">
            <v>Long Island Business Owners and Professionals Network</v>
          </cell>
          <cell r="B1334">
            <v>0</v>
          </cell>
          <cell r="C1334">
            <v>5000</v>
          </cell>
          <cell r="D1334" t="str">
            <v>management consulting</v>
          </cell>
          <cell r="F1334" t="str">
            <v>http://www.linkedin.com/company/long-island-business-owners-and-professionals-network</v>
          </cell>
          <cell r="G1334" t="str">
            <v>Holtsville</v>
          </cell>
          <cell r="H1334" t="str">
            <v>New York</v>
          </cell>
          <cell r="I1334" t="str">
            <v>networking, business consulting &amp; services, management consulting</v>
          </cell>
          <cell r="Q1334" t="str">
            <v>The Long Island Business Owners and Professionals Network was created to bring Long Island's Entrepreneurs together to share ideas, tips and advice, news, and more.  Members will enjoy discounts on business related products and services as well as discounts at local stores, restaurants, etc.  Join today to learn more. IT"S FREE!
Join us on FACEBOOK https://www.facebook.com/libusinessnetwork/</v>
          </cell>
          <cell r="R1334">
            <v>2001</v>
          </cell>
        </row>
        <row r="1335">
          <cell r="A1335" t="str">
            <v>The Springs of Arkansas Consulting Services</v>
          </cell>
          <cell r="B1335">
            <v>0</v>
          </cell>
          <cell r="C1335">
            <v>3000</v>
          </cell>
          <cell r="D1335" t="str">
            <v>hospital &amp; health care</v>
          </cell>
          <cell r="E1335" t="str">
            <v>http://www.thespringsar.com</v>
          </cell>
          <cell r="F1335" t="str">
            <v>http://www.linkedin.com/company/the-springs-of-arkansas</v>
          </cell>
          <cell r="G1335" t="str">
            <v>Little Rock</v>
          </cell>
          <cell r="H1335" t="str">
            <v>Arkansas</v>
          </cell>
          <cell r="I1335" t="str">
            <v>healthcare &amp; service, hospitals &amp; health care, hospital &amp; health care</v>
          </cell>
          <cell r="J1335" t="str">
            <v>Outlook, Microsoft Office 365, Google Cloud Hosting, Cloudflare DNS, Resi, Lua, Excel4Apps, Google AdWords Conversion, Microsoft PowerPoint, IndustryBrains, MD-Staff</v>
          </cell>
          <cell r="Q1335" t="str">
            <v>The Springs of Arkansas is a Skilled Nursing Consulting Company servicing skilled nursing facilities located throughout the beautiful state of Arkansas. We are proud to serve the cherished residents of the natural state!
Locations: Batesville, Camden, Brinkley, El Dorado, Harrison X2, Heber Springs, Hot Springs, Little Rock X4, Jonesboro, Magnolia, Nashville, Prescott, Searcy, Siloam Springs, West Memphis X2, Yellville</v>
          </cell>
          <cell r="R1335">
            <v>2020</v>
          </cell>
        </row>
        <row r="1336">
          <cell r="A1336" t="str">
            <v>Allan Industries, Inc.</v>
          </cell>
          <cell r="B1336">
            <v>0</v>
          </cell>
          <cell r="C1336">
            <v>3500</v>
          </cell>
          <cell r="D1336" t="str">
            <v>facilities services</v>
          </cell>
          <cell r="E1336" t="str">
            <v>http://www.allanindustries.com</v>
          </cell>
          <cell r="F1336" t="str">
            <v>http://www.linkedin.com/company/allan-industries-inc.</v>
          </cell>
          <cell r="G1336" t="str">
            <v>Rockaway</v>
          </cell>
          <cell r="H1336" t="str">
            <v>New Jersey</v>
          </cell>
          <cell r="I1336" t="str">
            <v>janitorial &amp; restoration, janitorial services, restoration services, environmentally-friendly programs, mold remediation, hazardous material handling, fire &amp; water damage restoration, disaster recovery, quality assurance, moisture control, property management, b2b, commercial cleaning, safety protocols, sustainability, eco-friendly cleaning, government, floor and carpet care, customized cleaning solutions, services, facility management, iicrc certified mold remediation, post construction cleaning, construction &amp; real estate, biological safety standards, education, facilities services, enterprise software, enterprises, computer software, information technology &amp; services, environmental services, renewables &amp; environment</v>
          </cell>
          <cell r="J1336" t="str">
            <v>Cloudflare DNS, Outlook, Microsoft Office 365, Amazon AWS, Slack, Shutterstock, Google Analytics, Nginx, Remote</v>
          </cell>
          <cell r="O1336">
            <v>17500000</v>
          </cell>
          <cell r="Q1336" t="str">
            <v>Allan Industries, Inc. is a professional janitorial services provider established in 1985. The company specializes in commercial cleaning for Class A office spaces and has expanded its offerings to include restoration and related services throughout the eastern U.S. and the Midwest. Headquartered in Rockaway, New Jersey, Allan Industries employs over 3,500 people and reports annual revenue of approximately $717.3 million.
The company cleans more than 46 million square feet nightly, focusing on customer service, quality results, and sustainable practices. Its core services include professional cleaning for corporate office environments, construction clean-up, and fire and water damage restoration. Allan Industries is dedicated to maintaining building asset value and creating healthy environments through efficient and integrated systems.</v>
          </cell>
          <cell r="R1336">
            <v>1985</v>
          </cell>
        </row>
        <row r="1337">
          <cell r="A1337" t="str">
            <v>Valley City Mold Removal Experts</v>
          </cell>
          <cell r="B1337">
            <v>0</v>
          </cell>
          <cell r="C1337">
            <v>10000</v>
          </cell>
          <cell r="D1337" t="str">
            <v>professional training &amp; coaching</v>
          </cell>
          <cell r="E1337" t="str">
            <v>http://www.moldremoval-spokanevalley.com</v>
          </cell>
          <cell r="F1337" t="str">
            <v>http://www.linkedin.com/company/valley-city-mold-removal-experts</v>
          </cell>
          <cell r="G1337" t="str">
            <v>Spokane Valley</v>
          </cell>
          <cell r="H1337" t="str">
            <v>Washington</v>
          </cell>
          <cell r="I1337" t="str">
            <v>professional services, professional training &amp; coaching</v>
          </cell>
          <cell r="J1337" t="str">
            <v>Akamai, WordPress.org, Google Tag Manager, Mobile Friendly, Apache</v>
          </cell>
          <cell r="Q1337" t="str">
            <v>One of the best mold removal companies Spokane Valley and mold removal Spokane Valley. Our team of experienced mold removal and mold remediation pros can handle both residential and commercial projects. We can tackle anything from flooded basements, drywall and basement mold inspections, to drywall repair. We have the skills and experience to do it all. Not only do we inspect mold for new home inspections, but we also provide the high quality mold removal residents can count on. Our company offers you skilled workmanship and the best quality material for all of our projects. A moldy basement can be a frustrating situation, but we are here to help! Call the mold inspection Spokane Valley locals depend on to get the job done.</v>
          </cell>
        </row>
        <row r="1338">
          <cell r="A1338" t="str">
            <v>Audonix Network</v>
          </cell>
          <cell r="B1338">
            <v>0</v>
          </cell>
          <cell r="C1338">
            <v>10000</v>
          </cell>
          <cell r="D1338" t="str">
            <v>facilities services</v>
          </cell>
          <cell r="E1338" t="str">
            <v>http://www.audonixnetwork.com</v>
          </cell>
          <cell r="F1338" t="str">
            <v>http://www.linkedin.com/company/audonix-network</v>
          </cell>
          <cell r="G1338" t="str">
            <v>Olive Hill</v>
          </cell>
          <cell r="H1338" t="str">
            <v>Kentucky</v>
          </cell>
          <cell r="I1338" t="str">
            <v>telephone call centers, facilities services</v>
          </cell>
          <cell r="J1338" t="str">
            <v>Gmail, Google Apps, GoDaddy Hosting, Cufon, Apache</v>
          </cell>
          <cell r="Q1338" t="str">
            <v>We sthandle the tasks for your business to help you focus on your core competencies.</v>
          </cell>
        </row>
        <row r="1339">
          <cell r="A1339" t="str">
            <v>Government Federal</v>
          </cell>
          <cell r="B1339">
            <v>0</v>
          </cell>
          <cell r="C1339">
            <v>6700</v>
          </cell>
          <cell r="E1339" t="str">
            <v>http://www.governmentfederal.org</v>
          </cell>
          <cell r="F1339" t="str">
            <v>http://www.linkedin.com/company/government-federal</v>
          </cell>
          <cell r="G1339" t="str">
            <v>Lawrence</v>
          </cell>
          <cell r="H1339" t="str">
            <v>Kansas</v>
          </cell>
          <cell r="I1339" t="str">
            <v>referral program, high-level encryption, number prediction, promotional offers, online lottery, online gaming, secure data handling, member data protection, dream book, online gambling platform, togel, lottery system, other gambling industries, promotions, number prediction system, services, android app, history of numbers, encryption security, government, user data confidentiality, secure encryption, lottery history, gambling &amp; betting, customer support, b2c</v>
          </cell>
          <cell r="J1339" t="str">
            <v>Cloudflare DNS, CloudFlare Hosting, Mobile Friendly, MediaMath, Facebook Widget, LiveChat, Facebook Login (Connect), Facebook Custom Audiences, Bootstrap Framework</v>
          </cell>
          <cell r="O1339">
            <v>8563000</v>
          </cell>
          <cell r="Q1339" t="str">
            <v>Perangjitu hadir sebagai agen slot online dengan minimal deposit terendah yang bisa dimainkan siapapun</v>
          </cell>
        </row>
        <row r="1340">
          <cell r="A1340" t="str">
            <v>MAYAi Holdings, et al.Â®</v>
          </cell>
          <cell r="B1340">
            <v>0</v>
          </cell>
          <cell r="C1340">
            <v>5000</v>
          </cell>
          <cell r="D1340" t="str">
            <v>investment management</v>
          </cell>
          <cell r="E1340" t="str">
            <v>http://www.mayai.pro</v>
          </cell>
          <cell r="F1340" t="str">
            <v>http://www.linkedin.com/company/mayai-holdings</v>
          </cell>
          <cell r="G1340" t="str">
            <v>Wilson</v>
          </cell>
          <cell r="H1340" t="str">
            <v>Wyoming</v>
          </cell>
          <cell r="I1340" t="str">
            <v>consulting, marketing, design, branding, development, holding companies, investment management, financial services</v>
          </cell>
          <cell r="J1340" t="str">
            <v>Rackspace MailGun, Mobile Friendly, Google Font API, Google Plus, Google Tag Manager, Vimeo, Adobe Media Optimizer, Cedexis Radar, AI</v>
          </cell>
          <cell r="Q1340" t="str">
            <v>Unlock Your Business Potential with MAYAi Holdings
Ready to elevate your business? At MAYAi Holdings, we deliver expert solutions to enhance your brand, amplify growth, and drive success. Through our innovative subsidiary, Magnum Enterprises, we provide a suite of services tailored to entrepreneurs: 
âœ¨ Eleanor Design Studio: Create a standout brand identity with stunning visuals.  
ðŸ“² Mobilizers Marketing Agency: Harness mobile strategies to engage your audience.  
ðŸ“ˆ MAYEdge Consulting: Get expert insights to fuel sustainable growth.  
ðŸŽ¥ MT Media Brands: Amplify your message with powerful media solutions.  
ðŸ”§ Grabb Now: Access tools and templates to streamline your success.  
ðŸ’¡ The Maverick Method: Transform into a confident, capable CEO.  
Take the next step toward success. Visit magnum.consulting today and discover how MAYAi Holdings can help you unlock your full potential.  
Let's transform your vision into reality. ðŸš€</v>
          </cell>
          <cell r="R1340">
            <v>2005</v>
          </cell>
        </row>
        <row r="1341">
          <cell r="A1341" t="str">
            <v>Attorney</v>
          </cell>
          <cell r="B1341">
            <v>0</v>
          </cell>
          <cell r="C1341">
            <v>3600</v>
          </cell>
          <cell r="D1341" t="str">
            <v>legal services</v>
          </cell>
          <cell r="E1341" t="str">
            <v>http://www.djnlawoffices.com</v>
          </cell>
          <cell r="F1341" t="str">
            <v>http://www.linkedin.com/company/attorney_2</v>
          </cell>
          <cell r="G1341" t="str">
            <v>Plymouth</v>
          </cell>
          <cell r="H1341" t="str">
            <v>Massachusetts</v>
          </cell>
          <cell r="J1341" t="str">
            <v>Amazon AWS</v>
          </cell>
          <cell r="Q1341" t="str">
            <v>The Law Offices of Dominic J. NegrÃ³n, PLLC, located in San Antonio, Texas, is a family-oriented law firm that has been serving the community for eight years. The firm focuses on family law and elder law, providing affordable and client-centered services. Founded by Dominic J. NegrÃ³n, the practice treats clients like family and aims to simplify complex legal matters.
DJN Law Offices specializes in various areas, including divorces, custody arrangements, adoptions, guardianships, probates, and estate planning. The firm is dedicated to achieving the best outcomes for families and ensuring that legal processes are as straightforward as possible.</v>
          </cell>
        </row>
        <row r="1342">
          <cell r="A1342" t="str">
            <v>Sterne Agee</v>
          </cell>
          <cell r="B1342">
            <v>0</v>
          </cell>
          <cell r="C1342">
            <v>3000</v>
          </cell>
          <cell r="D1342" t="str">
            <v>financial services</v>
          </cell>
          <cell r="E1342" t="str">
            <v>http://www.sterneagee.com</v>
          </cell>
          <cell r="F1342" t="str">
            <v>http://www.linkedin.com/company/sterne-agee</v>
          </cell>
          <cell r="G1342" t="str">
            <v>Birmingham</v>
          </cell>
          <cell r="H1342" t="str">
            <v>Alabama</v>
          </cell>
          <cell r="I1342" t="str">
            <v>investment banking, mortgage, fixed income, capital markets, wealth management, equities, financial services, investment management</v>
          </cell>
          <cell r="J1342" t="str">
            <v>Mimecast, Outlook, Microsoft Office 365, Remote</v>
          </cell>
          <cell r="K1342">
            <v>152100000</v>
          </cell>
          <cell r="L1342" t="str">
            <v>Merger / Acquisition</v>
          </cell>
          <cell r="M1342">
            <v>150000000</v>
          </cell>
          <cell r="N1342">
            <v>42036</v>
          </cell>
          <cell r="O1342">
            <v>32000000</v>
          </cell>
          <cell r="Q1342" t="str">
            <v>Sterne Agee, founded in 1901 and headquartered in Birmingham, Alabama, is a financial services firm that specializes in securities brokerage, investment banking, and wealth management. The company has a strong presence across 22 U.S. states and an international office in London. Over the years, Sterne Agee has expanded through various acquisitions, enhancing its service offerings and client base.
The firm provides a comprehensive range of financial services tailored for middle-market clients, corporate clients, and high-net-worth individuals. These services include brokerage and securities trading, investment banking, wealth management, financial planning, and trust services. Sterne Agee emphasizes personalized solutions, regulatory compliance, and risk management, supported by a team of over 2,000 certified advisors. The firm also operates several affiliates, enhancing its capabilities in asset management, insurance consulting, and mortgage services.</v>
          </cell>
          <cell r="R1342">
            <v>1901</v>
          </cell>
        </row>
        <row r="1343">
          <cell r="A1343" t="str">
            <v>Government Contract</v>
          </cell>
          <cell r="B1343">
            <v>0</v>
          </cell>
          <cell r="C1343">
            <v>3000000</v>
          </cell>
          <cell r="D1343" t="str">
            <v>information technology &amp; services</v>
          </cell>
          <cell r="E1343" t="str">
            <v>http://www.not-telling-123456.org</v>
          </cell>
          <cell r="F1343" t="str">
            <v>http://www.linkedin.com/company/government-contract</v>
          </cell>
          <cell r="I1343" t="str">
            <v>software development, information technology &amp; services</v>
          </cell>
          <cell r="Q1343" t="str">
            <v>Not given.</v>
          </cell>
        </row>
        <row r="1344">
          <cell r="A1344" t="str">
            <v>TVC Marketing</v>
          </cell>
          <cell r="B1344">
            <v>0</v>
          </cell>
          <cell r="C1344">
            <v>3000</v>
          </cell>
          <cell r="D1344" t="str">
            <v>marketing &amp; advertising</v>
          </cell>
          <cell r="E1344" t="str">
            <v>http://www.tvcmarketing.com</v>
          </cell>
          <cell r="F1344" t="str">
            <v>http://www.linkedin.com/company/tvc-marketing</v>
          </cell>
          <cell r="G1344" t="str">
            <v>Oklahoma City</v>
          </cell>
          <cell r="H1344" t="str">
            <v>Oklahoma</v>
          </cell>
          <cell r="I1344" t="str">
            <v>mobile advertising, advertising, consumer internet, internet, information technology, advertising services, commercial benefits, siriusxm satellite radio, tvc vip pro plan, freight transportation arrangement, customer engagement, business benefits for drivers, reward programs, subscription plans for drivers, fuel savings, contractor agreement, transportation &amp; logistics, subscription plans, employee benefits, tvc fuel card, tvc pro plus plan, e-commerce, truck driver benefits, satellite radio rewards, tvc marketing, monthly subscription fee, tvc independent contractor change, b2b, fleet management, tvc pro-driver, independent contractor agreement, cdl protection, commercial driver discounts, truck driver fuel savings, discounts, services, fuel card rewards program, fuel card services, fuel card rewards, monthly subscription, tvc pro starter plan, truck driver protection, driver discount programs, fuel card, truck fleet discounts, driver discounts, driver protection plans, driver rewards program, financial services, tvc matrix login, driver benefits, north dakota restrictions, driver rewards, information technology &amp; services, marketing &amp; advertising, consumers</v>
          </cell>
          <cell r="J1344" t="str">
            <v>Cloudflare DNS, Outlook, CloudFlare Hosting, Microsoft Azure Hosting, Slack, Google Tag Manager, MouseFlow, Google Analytics</v>
          </cell>
          <cell r="Q1344" t="str">
            <v>TVC Marketing is the marketing arm of TVC Enterprises.  
Our associates market the popular TVC Pro-Driver and Motor Club of America product lines. Associates set their own hours and conduct their own sales and marketing campaigns. TVC maintains booths in truck stops throughout the United States for the exclusive use of TVC associates selling the Pro-Driver product line.</v>
          </cell>
        </row>
        <row r="1345">
          <cell r="A1345" t="str">
            <v>studio medico</v>
          </cell>
          <cell r="B1345">
            <v>0</v>
          </cell>
          <cell r="C1345">
            <v>4900</v>
          </cell>
          <cell r="D1345" t="str">
            <v>alternative medicine</v>
          </cell>
          <cell r="E1345" t="str">
            <v>http://www.centromedicoclinic.com</v>
          </cell>
          <cell r="F1345" t="str">
            <v>http://www.linkedin.com/company/studio-medico</v>
          </cell>
          <cell r="G1345" t="str">
            <v>Corona</v>
          </cell>
          <cell r="H1345" t="str">
            <v>California</v>
          </cell>
          <cell r="I1345" t="str">
            <v>family planning, community collaboration, non-profit, dental services, community health, community outreach programs, underserved populations, calfresh assistance, behavioral health services, telehealth, low-cost medications, chronic disease management, health education, pharmacy services, patient-centered care, homeless healthcare support, affordable dental care, multilingual healthcare services, fda-approved weight loss medications, covid-19 testing and vaccination, healthcare services, pediatrics, chiropractic, family planning centers, healthcare, culturally competent care, behavioral health, comprehensive healthcare, non-profit healthcare, social support programs, primary care, reproductive health, healthcare for low-income populations, fqhc, medical services, integrated health services, b2c, dental care, weight loss programs, transportation assistance, public-private healthcare partnerships, telemedicine, mental health support, community outreach, services, metabolic testing, medi-cal enrollment support, nonprofit organization management, health care, health, wellness &amp; fitness, hospital &amp; health care, medical practice, health care information technology</v>
          </cell>
          <cell r="J1345" t="str">
            <v>Outlook, Google Cloud Hosting, Wix, Yelp, Varnish, Mobile Friendly, Android, Remote</v>
          </cell>
          <cell r="Q1345" t="str">
            <v>Studio Medico Servizi Sanitari is a healthcare facility located in Terni, Italy. The clinic serves over 10,000 patients annually, focusing on comprehensive medical care. 
It offers a wide range of medical services to meet the needs of its patients. The facility is dedicated to providing quality healthcare and ensuring patient satisfaction.</v>
          </cell>
        </row>
        <row r="1346">
          <cell r="A1346" t="str">
            <v>Pacific Textiles</v>
          </cell>
          <cell r="B1346">
            <v>0</v>
          </cell>
          <cell r="C1346">
            <v>5300</v>
          </cell>
          <cell r="D1346" t="str">
            <v>legal services</v>
          </cell>
          <cell r="E1346" t="str">
            <v>http://www.pacific-textiles.com</v>
          </cell>
          <cell r="F1346" t="str">
            <v>http://www.linkedin.com/company/pacific-textiles</v>
          </cell>
          <cell r="G1346" t="str">
            <v>Santa Fe Springs</v>
          </cell>
          <cell r="H1346" t="str">
            <v>California</v>
          </cell>
          <cell r="I1346" t="str">
            <v>product customization, contract manufacturing, advanced facilities, energy saving, narrow fabric mills and schiffli machine embroidery, b2b, fabric specifications, manufacturing process, cogeneration power plant, printing, fabric design collaboration, iso 14001, waste management, manufacturing, partnership with italian design company, fabric design, scalable water treatment, knitting, textile manufacturing, finishing, customized fabrics, emission reduction, water treatment, global fabric design, dyeing, fabric for sportswear, resource efficiency, energy management, environmental standards, sustainable production, fabric for inner wear, services, water treatment facility, in-house fabric printing, quality assurance, fabric for swimwear, customer service, advanced knitting technology, sustainable development, iso 50001, power plant, global brands, apparel &amp; fashion, textile production, mechanized facilities, consumer products &amp; retail, mechanical or industrial engineering, textiles, oil &amp; energy, sustainability, environmental services, renewables &amp; environment</v>
          </cell>
          <cell r="J1346" t="str">
            <v>Cloudflare DNS, CloudFlare Hosting, AI</v>
          </cell>
          <cell r="L1346" t="str">
            <v>Other</v>
          </cell>
          <cell r="N1346">
            <v>42917</v>
          </cell>
          <cell r="O1346">
            <v>650168000</v>
          </cell>
          <cell r="Q1346" t="str">
            <v>Pacific Textiles is a Legal Services company located in 10140 Norwalk Blvd, Santa Fe Springs, California, United States.</v>
          </cell>
          <cell r="R1346">
            <v>1997</v>
          </cell>
        </row>
        <row r="1347">
          <cell r="A1347" t="str">
            <v>ProAct - PBM</v>
          </cell>
          <cell r="B1347">
            <v>0</v>
          </cell>
          <cell r="C1347">
            <v>4000</v>
          </cell>
          <cell r="D1347" t="str">
            <v>hospital &amp; health care</v>
          </cell>
          <cell r="E1347" t="str">
            <v>http://www.proactrx.com</v>
          </cell>
          <cell r="F1347" t="str">
            <v>http://www.linkedin.com/company/proact-inc.-rx</v>
          </cell>
          <cell r="G1347" t="str">
            <v>East Syracuse</v>
          </cell>
          <cell r="H1347" t="str">
            <v>New York</v>
          </cell>
          <cell r="I1347" t="str">
            <v>integrated mail order service &amp; specialty pharmacy, customized pharmacy benefit management, high touch service model, employee owned no mergers to worry about, organic growth, hospitals &amp; health care, tpa network, pharmacy benefit plans, pharmacy benefit innovation, customer service, services, pharmacy benefit manager, auto-refill, pharmacy plan consulting, employee-owned, auto-refill program, high-touch healthcare service, pharmacy automation, customer experience, 24/7 support, tpa support, patient support, client-specific pharmacy solutions, employee ownership model, healthcare solutions, pharmacy network, healthcare technology, distribution, prior authorizations, b2b, ambulance services, custom-built pharmacy plans, revenue management, drug cost management, cost savings, plan implementation, pharmacy benefit customization, medication management, plan customization, pharmaceutical services, high-touch service, healthcare, client-focused, pharmacy plan flexibility, customizable plans, formulary management, healthcare industry, mail order pharmacy, seamless plan integration, specialty pharmacy, hospital &amp; health care, medical practice, health care, health, wellness &amp; fitness</v>
          </cell>
          <cell r="J1347" t="str">
            <v>Outlook, Microsoft Office 365, Django Language, iCIMS, Hubspot, Django, Mobile Friendly, Bootstrap Framework, Google Analytics, Google Tag Manager, OnBase, Power BI Documenter, Lawson Software, .NET, Postpresso, Datacore SDS, REACH, SecureCRT, SQL, Salesforce CRM Analytics, Frame, QS/1, OpenText ECM in the Cloud, Microsoft Teams Rooms, Excel4Apps, Google AdWords Conversion, accessiBe, Infor SyteLine / Infor CloudSuite Industrial, MicroStrategy, Microsoft Excel, PowerBI Tiles, Cisco WebEx Teams, Viewable Media (Visable Measures), Microsoft SQL Server Reporting Services, Act!, Microsoft Office, Gem, Electron, Cisco VPN, UpToDate, Olo, Lytics</v>
          </cell>
          <cell r="Q1347" t="str">
            <v>ProAct, Inc. is a 100% employee-owned pharmacy benefit management (PBM) company based in East Syracuse, New York. Founded in 1999, it is part of the KPH Healthcare Services family, which includes Kinney Drugs. ProAct offers comprehensive pharmacy benefit management services, including claims processing and customized healthcare plans, supported by advanced technology and a national retail pharmacy network of over 64,000 pharmacies.
The company emphasizes high-touch service and provides 24/7 support from knowledgeable employee-owners. ProAct utilizes cloud-based technology for self-service benefits management and offers real-time data insights through partnerships, enhancing plan performance and cost management. It serves a diverse client base, including employers, unions, municipalities, and healthcare facilities, and has established notable partnerships, such as a long-term collaboration with the New York State Association of Counties. ProAct has experienced consistent growth and recognition for its employee ownership model and commitment to innovation in the pharmacy benefit sector.</v>
          </cell>
          <cell r="R1347">
            <v>1999</v>
          </cell>
        </row>
        <row r="1348">
          <cell r="A1348" t="str">
            <v>Elite Comfort Solutions</v>
          </cell>
          <cell r="B1348">
            <v>0</v>
          </cell>
          <cell r="C1348">
            <v>3000</v>
          </cell>
          <cell r="D1348" t="str">
            <v>furniture</v>
          </cell>
          <cell r="E1348" t="str">
            <v>http://www.elitecomfortsolutions.com</v>
          </cell>
          <cell r="F1348" t="str">
            <v>http://www.linkedin.com/company/elite-comfort-solutions</v>
          </cell>
          <cell r="G1348" t="str">
            <v>Newnan</v>
          </cell>
          <cell r="H1348" t="str">
            <v>Georgia</v>
          </cell>
          <cell r="I1348" t="str">
            <v>specialty foam manufacturing, furniture &amp; home furnishings manufacturing, customer service, services, medical foam, innovative foam solutions, automotive foam, advanced molding technology, packaging, packaging foam, phase-change microgel, foam manufacturing, furniture, recreational foam, polyurethane foam, b2b, temperature responsive foam, pressure relief foam, medical devices, manufacturing, environmental responsibility, quality assurance, custom design, memory foam, aerospace, biocompatible foam, medical, automotive, other rubber product manufacturing, proprietary foam products, marine, foam technology, manufacturing excellence, e-commerce, healthcare, environment, certifications, technologies, markets, home decor, shipping, logistics &amp; supply chain, hospital &amp; health care, mechanical or industrial engineering, consumer internet, consumers, internet, information technology &amp; services, health care, health, wellness &amp; fitness</v>
          </cell>
          <cell r="J1348" t="str">
            <v>Mimecast, Outlook, Microsoft Office 365, Microsoft Azure Hosting, Amazon AWS, OneTrust, Microsoft Azure, Slack, Google Tag Manager, Mobile Friendly, reCAPTCHA, Remote, Spreadsheet Server by insightsoftware, ADP, Board, Tor</v>
          </cell>
          <cell r="O1348">
            <v>22200000</v>
          </cell>
          <cell r="Q1348" t="str">
            <v>Elite Comfort Solutions is a global leader in custom-design polyurethane foam technology, focusing on innovative foam products for the bedding, furniture, and related industries. Founded in 2016 and headquartered in Newnan, Georgia, the company operates as a subsidiary of Leggett &amp; Platt after a significant acquisition. 
The company produces a variety of specialty foam products, including finished mattresses, mattress components, furniture foams, and foams for automotive, aerospace, marine, medical, and packaging applications. Elite Comfort Solutions emphasizes comfort design, performance, and quality manufacturing, with a commitment to next-generation innovation in foam technology. It employs a vertically integrated model, which includes custom foam development and in-house chemical and additive production. With approximately 1,631 employees and reported revenue of $494.1 million, the company has a strong presence in the foam technology manufacturing sector.</v>
          </cell>
          <cell r="R1348">
            <v>2016</v>
          </cell>
        </row>
        <row r="1349">
          <cell r="A1349" t="str">
            <v>Seeking Alpha Search - A top U.S. executive search firm.</v>
          </cell>
          <cell r="B1349">
            <v>0</v>
          </cell>
          <cell r="C1349">
            <v>5000</v>
          </cell>
          <cell r="D1349" t="str">
            <v>staffing &amp; recruiting</v>
          </cell>
          <cell r="E1349" t="str">
            <v>http://www.seekingalpha.global</v>
          </cell>
          <cell r="F1349" t="str">
            <v>http://www.linkedin.com/company/seeking-alpha-search-international</v>
          </cell>
          <cell r="G1349" t="str">
            <v>Birmingham</v>
          </cell>
          <cell r="H1349" t="str">
            <v>Alabama</v>
          </cell>
          <cell r="I1349" t="str">
            <v>fintech, investment banking, capital markets, dfast, retained recruiting, hedge funds, cro, treasury, ceo, compliance, cio, model validation, contract staffing, underwriting, ccar, banking, recruiting, analytics, executive search, cfo, credit, c suite, board of director, risk, model development, human resources, board, quantitative risk modeling, directors, managers, talent network, data and fraud analytics, banking executive placement, retained search, staffing and recruitment, quantitative risk talent, manufacturing industry staffing, staffing solutions, aerospace talent acquisition, university executive search, engineering, services, industry expertise, risk management hiring, financial model building, impact player sourcing, banking recruitment, impact-driven recruitment, risk management, consulting, higher education recruitment, candidate relationship management, employment placement agencies and executive search services, cfo placement, candidate sourcing, relocation assistance, personality assessments, banking and financial services, higher education leadership, long-term placement, relocation logistics, resume advice, data analytics, finance talent acquisition, interview tips, risk model validation talent, financial services staffing, search process, engineering recruitment, audit, candidate screening, risk and analytics recruitment, engineering talent sourcing, b2b, automotive engineering recruitment, client relationship, data analytics recruitment, engineering and manufacturing, higher education, fee structure, quantitative risk hiring, talent acquisition, financial services, recruitment, industry-specific hiring, finance, education, manufacturing, finance technology, information technology &amp; services, staffing &amp; recruiting, education management, mechanical or industrial engineering</v>
          </cell>
          <cell r="J1349" t="str">
            <v>Microsoft Office 365, Google Analytics, Bootstrap Framework, Mobile Friendly, CrazyEgg, Vimeo, Apache, AI, Circle</v>
          </cell>
          <cell r="Q1349" t="str">
            <v>Seeking Alpha Search is an executive recruitment firm specializing in filling roles that require candidates with strong quantitative, analytical and technological skills. Our clients range from the Fortune 500 to midsize and startup companies. For 50 years we have served clients in a wide range of industries including Financial Services, Capital Markets, Technology and Consulting, recruiting mid-level to senior management and c-level executives, including board of director. 
Seeking Alpha's clients include global banks, investment firms, custodial banks, commercial banks, hedge funds and fintech companies. We work closely with our clients to understand their unique requirements and are effective in identifying talent you would not typically see using standard recruiting techniques. 
Customized Search Solutions:
Retained Recruitment.
If your need is confidential or executive level, we can dedicate a team of professionals to focus exclusively on your specific solution. As a retained search professional, we partner closely and confidentially to identify senior level or board talent. We highly encourage retained search for c- suite executive positions. 
Engaged Recruitment.
We offer engaged search for mid-level management positions. If you need a management level position filled yesterday, our engaged search teams will narrow your search time while presenting only the most qualified candidates. For positions that are not as urgent we offer exclusive contingency recruitment. 
Contingency Recruitment. 
For positions that are not as urgent we offer contingency recruitment. If you need multiple positions or non-management level jobs filled, we can offer contingency on an exclusive basis.</v>
          </cell>
          <cell r="R1349">
            <v>1965</v>
          </cell>
        </row>
        <row r="1350">
          <cell r="A1350" t="str">
            <v>Sailormen Inc</v>
          </cell>
          <cell r="B1350">
            <v>0</v>
          </cell>
          <cell r="C1350">
            <v>3400</v>
          </cell>
          <cell r="D1350" t="str">
            <v>food &amp; beverages</v>
          </cell>
          <cell r="E1350" t="str">
            <v>http://www.sailormen.com</v>
          </cell>
          <cell r="F1350" t="str">
            <v>http://www.linkedin.com/company/sailormen-inc</v>
          </cell>
          <cell r="G1350" t="str">
            <v>Miami</v>
          </cell>
          <cell r="H1350" t="str">
            <v>Florida</v>
          </cell>
          <cell r="I1350" t="str">
            <v>food &amp; beverage services, food &amp; beverages, consumer goods, consumers</v>
          </cell>
          <cell r="J1350" t="str">
            <v>Outlook, Microsoft Office 365, Slack, Remote</v>
          </cell>
          <cell r="O1350">
            <v>233500000</v>
          </cell>
          <cell r="Q1350" t="str">
            <v>Sailormen Inc is a franchisee and operator of Popeyes Chicken and Biscuits restaurants, headquartered in Miami, Florida. The company manages over 130 locations across Florida and Georgia, employing approximately 2,200 people. 
Sailormen Inc specializes in serving chicken and biscuits, offering both dining and catering services to its customers. The company is led by Robert S Berg as Chairman of the Board, with an Executive VP of Operations overseeing daily activities. Recently, Sailormen Inc partnered with DailyPay to enhance employee financial wellness and has received $5 million in funding. The company has also been acquired by Interfoods of America.</v>
          </cell>
        </row>
        <row r="1351">
          <cell r="A1351" t="str">
            <v>Safelite Solutions</v>
          </cell>
          <cell r="B1351">
            <v>0</v>
          </cell>
          <cell r="C1351">
            <v>14000</v>
          </cell>
          <cell r="D1351" t="str">
            <v>insurance</v>
          </cell>
          <cell r="E1351" t="str">
            <v>http://www.safelitesolutions.com</v>
          </cell>
          <cell r="F1351" t="str">
            <v>http://www.linkedin.com/company/safelite-solutions</v>
          </cell>
          <cell r="G1351" t="str">
            <v>Columbus</v>
          </cell>
          <cell r="H1351" t="str">
            <v>Ohio</v>
          </cell>
          <cell r="I1351" t="str">
            <v>claims management, operational efficiency, support process, transportation &amp; logistics, support technology, end-to-end claims management, customer support, industry-leading support, support system, data analytics, policyholder support, warranty management, claim reporting, auto glass network, auto glass repair scheduling, b2b, customer satisfaction, desk reviews, fleet support, digital claims, support desk reviews, auto glass, support customer engagement, service recovery, contact center operations, support network, digital claim solutions, support platform, support customer insights, marketing services, support process improvement, management consulting services, support customer loyalty, claim invoicing, fnol support, services, support fraud detection, support solutions, auto glass claims, multi-channel communication, fraud prevention, claim process automation, customer analytics, insurance support, customer experience, support operations, support community impact, support services, support analytics, support claim automation, support innovation, marketing &amp; advertising</v>
          </cell>
          <cell r="J1351" t="str">
            <v>Route 53, Outlook, Amazon AWS, Salesforce, OneTrust, Linkedin Marketing Solutions, Google Font API, Google Tag Manager, ASP.NET, Mobile Friendly, Microsoft-IIS, Remote</v>
          </cell>
          <cell r="O1351">
            <v>300000000</v>
          </cell>
          <cell r="Q1351" t="str">
            <v>Safelite Solutions is a prominent provider of comprehensive claims management solutions specifically for the automotive glass industry. As a division of Safelite Group, Inc., headquartered in Columbus, Ohio, it serves over 200 insurance and fleet clients. The company focuses on streamlining the claims process for glass-related incidents, ensuring efficiency and customer satisfaction.
Founded in 1947, Safelite Group has become the largest auto glass specialist in the United States, with operations in all 50 states and a workforce of approximately 16,000 employees. Safelite Solutions offers end-to-end management of the claims lifecycle, including First Notice of Loss (FNOL) contact, scheduling, service, and invoicing. The company emphasizes technology-driven solutions, utilizing proprietary tools for scheduling and real-time tracking, along with certified technicians and eco-friendly practices.
With a commitment to customer well-being and loyalty, Safelite Solutions positions itself as a trusted partner in the automotive aftermarket, benefiting from a strong network of service centers and mobile technicians.</v>
          </cell>
          <cell r="R1351">
            <v>1947</v>
          </cell>
        </row>
        <row r="1352">
          <cell r="A1352" t="str">
            <v>Acclaim Entertainment, Inc.</v>
          </cell>
          <cell r="B1352">
            <v>0</v>
          </cell>
          <cell r="C1352">
            <v>5000</v>
          </cell>
          <cell r="D1352" t="str">
            <v>computer games</v>
          </cell>
          <cell r="F1352" t="str">
            <v>http://www.linkedin.com/company/acclaim-entertainment-inc</v>
          </cell>
          <cell r="G1352" t="str">
            <v>Glen Cove</v>
          </cell>
          <cell r="H1352" t="str">
            <v>New York</v>
          </cell>
        </row>
        <row r="1353">
          <cell r="A1353" t="str">
            <v>ServeDeskLtd</v>
          </cell>
          <cell r="B1353">
            <v>0</v>
          </cell>
          <cell r="C1353">
            <v>5000</v>
          </cell>
          <cell r="D1353" t="str">
            <v>information technology &amp; services</v>
          </cell>
          <cell r="E1353" t="str">
            <v>http://www.servedesks.com</v>
          </cell>
          <cell r="F1353" t="str">
            <v>http://www.linkedin.com/company/servedeskltd</v>
          </cell>
          <cell r="G1353" t="str">
            <v>San Francisco</v>
          </cell>
          <cell r="H1353" t="str">
            <v>California</v>
          </cell>
          <cell r="I1353" t="str">
            <v>capital firm, software development, bfsi, telecom solution, analytics, outsourcing leader, big data, it consulting, it services &amp; it consulting, information technology &amp; services, enterprise software, enterprises, computer software, b2b, management consulting</v>
          </cell>
          <cell r="Q1353" t="str">
            <v>ServeDesk Ltd 2000an Resource Management (CRM) provides best in class business solutions that help enhance your service, compliance and recovery goals. Headquartered in Dallas, TX ServeDesk offers right-shore solutions leveraging arbitrage and technology to produce a hybrid engagement model that permits intensive efforts to improve liquidation performance while being sensitive to customer experience and regulatory compliance. We attribute much of our success to the initial collaboration with our clients, our world class leadership team and our commitment to hiring the best and the brightest at every level of the organization. With a focus on customer satisfaction and improving our client's recovery results we have been able to target our training efforts in order to maximize the skill sets of our associates to meet your needs</v>
          </cell>
          <cell r="R1353">
            <v>2003</v>
          </cell>
        </row>
        <row r="1354">
          <cell r="A1354" t="str">
            <v>Life Style Staffing</v>
          </cell>
          <cell r="B1354">
            <v>0</v>
          </cell>
          <cell r="C1354">
            <v>7500</v>
          </cell>
          <cell r="D1354" t="str">
            <v>staffing &amp; recruiting</v>
          </cell>
          <cell r="E1354" t="str">
            <v>http://www.lifestylestaffing.com</v>
          </cell>
          <cell r="F1354" t="str">
            <v>http://www.linkedin.com/company/lifestylestaffing</v>
          </cell>
          <cell r="G1354" t="str">
            <v>Madison</v>
          </cell>
          <cell r="H1354" t="str">
            <v>Wisconsin</v>
          </cell>
          <cell r="I1354" t="str">
            <v>it, staffing, on site management, recruiting, warehouse, manufacturing, administrative, accounting, human resources, clerical, customer service, mechanical or industrial engineering, financial services, career counseling, employment agencies, professional services</v>
          </cell>
          <cell r="J1354" t="str">
            <v>Amazon CloudFront, Route 53, Outlook, Amazon AWS, Tableau, Slack, Facebook Login (Connect), Mobile Friendly, Facebook Custom Audiences, Google Analytics, Bootstrap Framework, Facebook Widget, Remote, AI</v>
          </cell>
          <cell r="O1354">
            <v>7904000</v>
          </cell>
          <cell r="P1354">
            <v>2</v>
          </cell>
          <cell r="Q1354" t="str">
            <v>Life Style Staffing is a privately-held staffing and recruiting company based in Madison, Wisconsin. Founded in 1973, it has over 45 years of experience in providing human resources solutions across the United States. The company operates in nine states, including Wisconsin, Ohio, Virginia, and Texas, and is led by President &amp; CEO John Rupcich since 2001.
The company offers flexible staffing solutions tailored to the needs of employers and job seekers. Services include single-day staffing, short-term assignments, temporary-to-hire positions, and direct hire placements. Life Style Staffing covers various service areas such as clerical, industrial, technical, and professional roles. They also manage employee screening, payroll administration, and benefits for all placements. With around 120 employees, Life Style Staffing generates annual revenue of approximately $19.7 million.</v>
          </cell>
          <cell r="R1354">
            <v>1973</v>
          </cell>
        </row>
        <row r="1355">
          <cell r="A1355" t="str">
            <v>Tax Relief Advocates</v>
          </cell>
          <cell r="B1355">
            <v>0</v>
          </cell>
          <cell r="C1355">
            <v>3000</v>
          </cell>
          <cell r="D1355" t="str">
            <v>accounting</v>
          </cell>
          <cell r="E1355" t="str">
            <v>http://www.tra.com</v>
          </cell>
          <cell r="F1355" t="str">
            <v>http://www.linkedin.com/company/tax-relief-advocates</v>
          </cell>
          <cell r="G1355" t="str">
            <v>Irvine</v>
          </cell>
          <cell r="H1355" t="str">
            <v>California</v>
          </cell>
          <cell r="I1355" t="str">
            <v>audit representation, preventreverse bank levies, stop wage garnishments, tax planning, tax debt relief, tax preparation, tax relief, wage garnishment removal, tax resolution legal services, tax debt management, tax debt analysis, tax relief process, b2c, legal services, tax debt reduction, irs fresh start program, bank levy resolution, tax debt relief california, tax audit assistance, tax forgiveness programs, tax debt settlement for businesses, financial services, irs communication, tax dispute representation, tax debt reduction strategies, tax resolution, accounting, tax preparation, bookkeeping, and payroll services, irs negotiation, tax relief experts, irs debt resolution, tax problem solving, tax law navigation, tax relief consultation, tax audit defense, personalized tax relief plans, tax debt negotiation, tax relief strategies, tax settlement, tax debt assistance, services, irs debt help, consulting, bank levy release, tax settlement negotiation, tax relief attorney, tax debt settlement for individuals, wage garnishment help, tax settlement services, tax relief programs, finance, legal</v>
          </cell>
          <cell r="J1355" t="str">
            <v>Gmail, Google Apps, Microsoft Office 365, Flywheel, Atlassian Cloud, Slack, Google Tag Manager, Mobile Friendly, reCAPTCHA, Apache, Salesforce CRM Analytics</v>
          </cell>
          <cell r="O1355">
            <v>37419000</v>
          </cell>
          <cell r="Q1355" t="str">
            <v>Tax Relief Advocates (TRA) is a tax resolution services company based in Irvine, California. Founded in 2017, TRA specializes in helping individuals and businesses negotiate settlements with the IRS for back taxes and other tax-related debts. The company is BBB Accredited with an A+ rating and has been recognized as a Great Place To Work Certified organization.
TRA offers a range of personalized tax resolution services, including negotiating offers in compromise, providing hardship relief, and setting up installment agreements. They assist clients with wage garnishment relief, tax lien resolution, and back tax resolution, as well as guiding them through IRS debt forgiveness programs. The company provides free consultations and works directly with the IRS to tailor solutions to each client's financial situation. With a dedicated team of around 30 employees, TRA aims to support those struggling with tax burdens.</v>
          </cell>
          <cell r="R1355">
            <v>2017</v>
          </cell>
        </row>
        <row r="1356">
          <cell r="A1356" t="str">
            <v>Freshdesk Customer Success</v>
          </cell>
          <cell r="B1356">
            <v>0</v>
          </cell>
          <cell r="C1356">
            <v>5000</v>
          </cell>
          <cell r="D1356" t="str">
            <v>information technology &amp; services</v>
          </cell>
          <cell r="F1356" t="str">
            <v>http://www.linkedin.com/company/natero</v>
          </cell>
          <cell r="G1356" t="str">
            <v>San Mateo</v>
          </cell>
          <cell r="H1356" t="str">
            <v>California</v>
          </cell>
          <cell r="I1356" t="str">
            <v>customer success managment, machine learning, customer lifecycle management, churn prediction, customer analytics, business intelligence, customer success, b2b, enterprise software, software, information technology, technology, information &amp; internet, artificial intelligence, information technology &amp; services, analytics, enterprises, computer software</v>
          </cell>
          <cell r="J1356" t="str">
            <v>Salesforce, Route 53, Sendgrid, Gmail, Marketo, Google Apps, Amazon AWS, OneTrust, Sprig, Freshdesk, Slack, Adobe Marketing Cloud, Active Campaign, Cedexis Radar, Open AdStream (Appnexus), Facebook Custom Audiences, DoubleClick Floodlight, Google Play, Typekit, Google Tag Manager, Twitter Advertising, Bootstrap Framework, Google AdSense, Ruby On Rails, Mobile Friendly, DoubleClick Conversion, Google Maps, Google Maps (Non Paid Users), EventsAir by Centium, Google AdWords Conversion, LiveRamp, WordPress.org, Webex, Vimeo, HasOffers, Google Font API, iTunes, Linkedin Marketing Solutions, Wistia, FullStory, YouTube, DoubleClick, Optimizely, Affiliate Window, HeapAnalytics, SumoMe, Facebook Login (Connect), Google Analytics, Facebook Widget, AdRoll, Sizmek (MediaMind), Bing Ads, reCAPTCHA, Dropbox, New Relic, Improvely, Google Dynamic Remarketing, Adobe Media Optimizer, AI</v>
          </cell>
          <cell r="Q1356" t="str">
            <v>Freshdesk Customer Success is a product from Freshworks aimed at helping software and subscription companies enhance customer relationships and reduce churn. It focuses on customer success management by providing insights into customer behaviors, automating routine tasks, and identifying risks. This tool is designed to support SaaS and subscription businesses with proactive interventions and targeted strategies.
Key features include automation for routine tasks, risk management to identify potential churn, and customer insights for informed decision-making. The platform allows for dynamic segmentation of customers based on specific attributes and behaviors, enabling tailored approaches to customer engagement. Freshdesk Customer Success integrates seamlessly with other Freshworks tools, enhancing its capabilities with data from support interactions.
Freshworks serves over 75,000 businesses globally, including notable clients like Hired, which has successfully utilized Freshdesk for comprehensive support. The product is positioned to assist companies in preventing churn and driving growth through effective customer success management.</v>
          </cell>
          <cell r="R1356">
            <v>2012</v>
          </cell>
        </row>
        <row r="1357">
          <cell r="A1357" t="str">
            <v>Crecimiento Acelerado</v>
          </cell>
          <cell r="B1357">
            <v>0</v>
          </cell>
          <cell r="C1357">
            <v>5000</v>
          </cell>
          <cell r="D1357" t="str">
            <v>information technology &amp; services</v>
          </cell>
          <cell r="F1357" t="str">
            <v>http://www.linkedin.com/company/crecimientoacelerado</v>
          </cell>
          <cell r="G1357" t="str">
            <v>Miami</v>
          </cell>
          <cell r="H1357" t="str">
            <v>Florida</v>
          </cell>
          <cell r="I1357" t="str">
            <v>software development, information technology &amp; services</v>
          </cell>
          <cell r="Q1357" t="str">
            <v>SoluciÃ³n creada para ayudarle a crecer su empresa - SAP Business One</v>
          </cell>
        </row>
        <row r="1358">
          <cell r="A1358" t="str">
            <v>Community Financial System, Inc.</v>
          </cell>
          <cell r="B1358">
            <v>0</v>
          </cell>
          <cell r="C1358">
            <v>3100</v>
          </cell>
          <cell r="D1358" t="str">
            <v>financial services</v>
          </cell>
          <cell r="E1358" t="str">
            <v>http://www.communityfinancialsystem.com</v>
          </cell>
          <cell r="F1358" t="str">
            <v>http://www.linkedin.com/company/community-financial-system-inc-cbu</v>
          </cell>
          <cell r="G1358" t="str">
            <v>Syracuse</v>
          </cell>
          <cell r="H1358" t="str">
            <v>New York</v>
          </cell>
          <cell r="I1358" t="str">
            <v>benefits, banking, wealth management, insurance, financial services, investment management</v>
          </cell>
          <cell r="J1358" t="str">
            <v>Cloudflare DNS, CloudFlare Hosting, Microsoft Office, Claude, GitHub, n8n, OpenAI, Visual Studio, Gem, Electron, Onit, Seamless Web, Microsoft Excel, ARGUS Developer, BASE, Omniture (Adobe), Salesforce CRM Analytics, Salesforce, PowerBI Tiles, Rust, Microsoft Word, Google AdWords Conversion, Microsoft PowerPoint, Excel4Apps, Power BI Documenter, Intel, athenaOne, OwnerIQ, UKG, Applied Epic, Cisco ACI Orchestration, Avaya, Microsoft Teams Rooms, Microsoft Windows Server 2012, Jack Henry &amp; Associates, Adobe, ADP, Conga CPQ, Micro, Epic, Act!, Jack Henry &amp; Associates SilverLake, Respond</v>
          </cell>
          <cell r="O1358">
            <v>746300000</v>
          </cell>
          <cell r="Q1358" t="str">
            <v>Community Financial System, Inc. is a diversified financial services company listed on the New York Stock Exchange under the ticker symbol CBU. It operates as a regional financial institution with a strong presence in Upstate New York, Northeastern Pennsylvania, Vermont, and Western Massachusetts.
The company has four main business lines: Banking Services through Community Bank, N.A., which ranks among the top 100 banking institutions in the U.S.; Employee Benefit Services via Benefit Plans Administrative Services, Inc.; Insurance Services through OneGroup NY, Inc.; and Wealth Management Services offered by Community Bank Wealth Management. Community Financial System is dedicated to corporate responsibility, community engagement, and support for small businesses, having made significant mortgage loans to low- and moderate-income households. The company employs 2,918 people and has received recognition for its trustworthiness and banking services.</v>
          </cell>
        </row>
        <row r="1359">
          <cell r="A1359" t="str">
            <v>Complete Labor &amp; Staffing</v>
          </cell>
          <cell r="B1359">
            <v>0</v>
          </cell>
          <cell r="C1359">
            <v>9000</v>
          </cell>
          <cell r="D1359" t="str">
            <v>staffing &amp; recruiting</v>
          </cell>
          <cell r="E1359" t="str">
            <v>http://www.completelaborandstaffing.com</v>
          </cell>
          <cell r="F1359" t="str">
            <v>http://www.linkedin.com/company/complete-labor-staffing</v>
          </cell>
          <cell r="G1359" t="str">
            <v>Londonderry</v>
          </cell>
          <cell r="H1359" t="str">
            <v>New Hampshire</v>
          </cell>
          <cell r="I1359" t="str">
            <v>manufacturing production, landscaping, skilled workers, construction, day labor, clerical, longterm temporary staffing, building supply, hospitality, ondemand staffing, warehouse, temporary staffing, staffing, payroll, road construction, recruiting, high volume, direct hire, restoration, cleaning, payroll management, waste management, auto transportation staffing, temporary help services, manufacturing, b2b, manufacturing workers, recruitment, disaster restoration labor, workforce management, staffing solutions, industry-specific staffing, employee compliance, temp workers, industry staffing, recycling industry workers, on-demand staffing, construction staffing, staffing agency, transportation, waste &amp; recycling, general labor, temporary labor, hospitality staffing, services, distribution, transportation &amp; logistics, construction &amp; real estate, leisure, travel &amp; tourism, staffing &amp; recruiting, mechanical or industrial engineering</v>
          </cell>
          <cell r="J1359" t="str">
            <v>Gmail, Google Apps, Mobile Friendly, Google Tag Manager, Squarespace ECommerce, Google Font API, Bing Ads, Google Maps, Circle, AI, Remote</v>
          </cell>
          <cell r="O1359">
            <v>10392000</v>
          </cell>
          <cell r="Q1359" t="str">
            <v>Complete Labor &amp; Staffing is a staffing and employment services company located in Londonderry, New Hampshire, with an additional office in Manchester. Founded in 2010, the company focuses on temporary employment placement and workforce solutions. It employs around 175 people and generates annual revenue of $6 million.
The company offers a range of services, including temporary staffing, talent acquisition, contract staffing, payroll services, employee screening, and onboarding. Complete Labor &amp; Staffing aims to connect temporary employees with suitable job opportunities while ensuring that clients find the best candidates for their needs. The organization prioritizes strong relationships and customer service for both clients and employees.</v>
          </cell>
          <cell r="R1359">
            <v>2010</v>
          </cell>
        </row>
        <row r="1360">
          <cell r="A1360" t="str">
            <v>De Rucci International</v>
          </cell>
          <cell r="B1360">
            <v>0</v>
          </cell>
          <cell r="C1360">
            <v>5200</v>
          </cell>
          <cell r="D1360" t="str">
            <v>furniture</v>
          </cell>
          <cell r="E1360" t="str">
            <v>http://www.deruccica.com</v>
          </cell>
          <cell r="F1360" t="str">
            <v>http://www.linkedin.com/company/de-rucci-international</v>
          </cell>
          <cell r="G1360" t="str">
            <v>Arcadia</v>
          </cell>
          <cell r="H1360" t="str">
            <v>California</v>
          </cell>
          <cell r="I1360" t="str">
            <v>furniture &amp; home furnishings manufacturing, b2c, d2c, retail, home decor</v>
          </cell>
          <cell r="J1360" t="str">
            <v>Google Cloud Hosting, Varnish, Wix, Mobile Friendly</v>
          </cell>
          <cell r="O1360">
            <v>801000000</v>
          </cell>
          <cell r="Q1360" t="str">
            <v>De Rucci was established in 2004 and now boasts over 2000 showrooms Worldwide. Our first showroom in Australia was launched in 2011 in Alexandria NSW. De Rucci has now grown to seven stores in Sydney and two in Melbourneâ€¦ with more on the way.
With an in-depth understanding of interior design, our team of designers are passionate in combining contemporary European design with human engineering concepts to convert every bed into a master piece. De Rucci â€“ Health Sleeping Systems.
We are committed to providing our customers with comfort yet contemporary bedroom furniture of the highest quality. Our team of experts are credited with inventing a healthy sleep system that encourages a better night's sleep.</v>
          </cell>
          <cell r="R1360">
            <v>2004</v>
          </cell>
        </row>
        <row r="1361">
          <cell r="A1361" t="str">
            <v>Chris Vega, Business Advisor</v>
          </cell>
          <cell r="B1361">
            <v>0</v>
          </cell>
          <cell r="C1361">
            <v>5000</v>
          </cell>
          <cell r="D1361" t="str">
            <v>marketing &amp; advertising</v>
          </cell>
          <cell r="F1361" t="str">
            <v>http://www.linkedin.com/company/chris-vega-business-advisor</v>
          </cell>
          <cell r="G1361" t="str">
            <v>Melbourne</v>
          </cell>
          <cell r="H1361" t="str">
            <v>Florida</v>
          </cell>
          <cell r="I1361" t="str">
            <v>business automation software, crm, cxm, seo, search engine optimization, digital marketing, gmb optimization, website design, website development, social media management, lead generation, marketing services, sales, enterprise software, enterprises, computer software, information technology &amp; services, b2b, search marketing, marketing, marketing &amp; advertising, web design, web development</v>
          </cell>
          <cell r="Q1361" t="str">
            <v>Thryv is an End-to-End Client Experience Platform:
Meaning you can run your whole business from a single tab- or mobile device
Our Business Automation Software helps thousands of local business owners automate their most essential business functions so they can get back to doing what they love â€“ running their businesses.</v>
          </cell>
        </row>
        <row r="1362">
          <cell r="A1362" t="str">
            <v>Esquire Insurance Brokerage</v>
          </cell>
          <cell r="B1362">
            <v>0</v>
          </cell>
          <cell r="C1362">
            <v>5000</v>
          </cell>
          <cell r="D1362" t="str">
            <v>insurance</v>
          </cell>
          <cell r="E1362" t="str">
            <v>http://www.esquireinsurance.nyc</v>
          </cell>
          <cell r="F1362" t="str">
            <v>http://www.linkedin.com/company/esquireinsurance</v>
          </cell>
          <cell r="G1362" t="str">
            <v>New York</v>
          </cell>
          <cell r="H1362" t="str">
            <v>New York</v>
          </cell>
          <cell r="I1362" t="str">
            <v>umbrella coverage, property insurance, workers compensation, personal liability, auto insurance, business insurance, b2b</v>
          </cell>
          <cell r="J1362" t="str">
            <v>Gmail, Google Apps, Nginx, Apache</v>
          </cell>
          <cell r="Q1362" t="str">
            <v>The Esquire Insurance Brokerage is an American insurance company, headquartered in Long Island, New York, since 2020.</v>
          </cell>
          <cell r="R1362">
            <v>2020</v>
          </cell>
        </row>
        <row r="1363">
          <cell r="A1363" t="str">
            <v>$THE Protocol</v>
          </cell>
          <cell r="B1363">
            <v>0</v>
          </cell>
          <cell r="C1363">
            <v>5000</v>
          </cell>
          <cell r="D1363" t="str">
            <v>information technology &amp; services</v>
          </cell>
          <cell r="E1363" t="str">
            <v>http://www.theprotocol.org</v>
          </cell>
          <cell r="F1363" t="str">
            <v>http://www.linkedin.com/company/the-protocoleth</v>
          </cell>
          <cell r="G1363" t="str">
            <v>New York</v>
          </cell>
          <cell r="H1363" t="str">
            <v>New York</v>
          </cell>
          <cell r="I1363" t="str">
            <v>technology, information &amp; internet, information technology &amp; services</v>
          </cell>
          <cell r="J1363" t="str">
            <v>Amazon AWS, Mobile Friendly</v>
          </cell>
          <cell r="Q1363" t="str">
            <v>The idea for "THE Protocol" started with a tweet from Vitalik Buterin, in which he jokingly suggested that someone should create a project called "THE Protocol", so that their shills can say "Look, so-and-so mentioned THE!" pretty much any time anyone says anything.
Within 30 minutes of the tweet, the contract of the token "$THE" was created and it quickly gained 5000 holders and started getting listed on tier 1 centralized exchanges.
This unexpected reaction to the tweet inspired the team behind "THE Protocol" to turn this joke into a reality and create a decentralized ecosystem that the entire $THE community can participate in.
Now we have turned into something way bigger, a revolutionary DAO unlike any of the existing ones, keep tuned for the updates and join us on this journey.</v>
          </cell>
          <cell r="R1363">
            <v>2022</v>
          </cell>
        </row>
        <row r="1364">
          <cell r="A1364" t="str">
            <v>legalshieldnoah</v>
          </cell>
          <cell r="B1364">
            <v>0</v>
          </cell>
          <cell r="C1364">
            <v>5000</v>
          </cell>
          <cell r="D1364" t="str">
            <v>legal services</v>
          </cell>
          <cell r="F1364" t="str">
            <v>http://www.linkedin.com/company/legalshieldnoah</v>
          </cell>
          <cell r="G1364" t="str">
            <v>Phoenix</v>
          </cell>
          <cell r="H1364" t="str">
            <v>Arizona</v>
          </cell>
          <cell r="Q1364" t="str">
            <v>Wouldn't it be great to have an attorney on call 24/7 and have your identity safe for life? Now its possible thanks to legalshield! 
What if instead of shelling out hefty fees for a few days of legal help, you paid a monthly membership and got a law firm for life? Well, we're taking legal representation and making some revisionsâ€”in the form of accessible, affordable, full-service coverage. Finally, you can live life knowing you have a lawyer in your back pocket who, at the same time, isn't emptying it.</v>
          </cell>
        </row>
        <row r="1365">
          <cell r="A1365" t="str">
            <v>Chengxin Lithium</v>
          </cell>
          <cell r="B1365">
            <v>0</v>
          </cell>
          <cell r="C1365">
            <v>5000</v>
          </cell>
          <cell r="D1365" t="str">
            <v>chemicals</v>
          </cell>
          <cell r="E1365" t="str">
            <v>http://www.cxlithium.com</v>
          </cell>
          <cell r="F1365" t="str">
            <v>http://www.linkedin.com/company/cxlithium</v>
          </cell>
          <cell r="G1365" t="str">
            <v>Washington</v>
          </cell>
          <cell r="H1365" t="str">
            <v>District of Columbia</v>
          </cell>
          <cell r="I1365" t="str">
            <v>chemical manufacturing, measurement parameters, arizaro lithium, measurement metrics, esg, esg reporting, environmental reporting, location tracking, financial metrics, lithium, data analysis, sustainability, chemical production, production figures, chemical data, li2o measurements, environmental services, other nonmetallic mineral mining and quarrying, environmental metrics, chemical compounds, sustainability metrics, mining sector, project management, sustainability reporting, reporting data, chemical process data, mining &amp; mineral processing, corporate sustainability, sulawesi tengah projects, location data, environmental impact, chemical industry data, li2o, esg compliance, compliance data, environmental data, measurement data, manufacturing, lithium mining, pocitos lithium, operational data, corporate responsibility, lithium production metrics, project timelines, b2b, chemicals, data analytics, renewables &amp; environment, productivity, mechanical or industrial engineering</v>
          </cell>
          <cell r="J1365" t="str">
            <v>DNSPod, Route 53, Bootstrap Framework, Mobile Friendly</v>
          </cell>
          <cell r="O1365">
            <v>721106000</v>
          </cell>
          <cell r="Q1365" t="str">
            <v>Chengxin Lithium Group Co., Ltd. is a prominent lithium mining and chemical manufacturing company based in Shenzhen, China. Established in 1997 and listed on the Shenzhen Stock Exchange, the company reported total assets of 21.752 billion yuan and revenue of 4.581 billion yuan as of the end of 2024. Chengxin Lithium operates primarily in two segments: Forestry Planting and Sales, and Lithium Product Processing and Sales, focusing on lithium ore mining and the production of various lithium products.
The company offers a range of products, including lithium concentrates, lithium carbonate, lithium hydroxide, lithium chloride, and lithium metal. These products serve multiple industries, such as lithium-ion batteries, energy storage systems, and pharmaceuticals. Chengxin Lithium has significant mining operations, including the Aoyinuo Mine in Sichuan Province and the Sabistar Lithium Mine Project in Zimbabwe, which is known for its high-grade lithium output. The company aims to lead in lithium battery materials while emphasizing environmental protection and resource efficiency.</v>
          </cell>
        </row>
        <row r="1366">
          <cell r="A1366" t="str">
            <v>Virtual Financial - Lou Nihoul</v>
          </cell>
          <cell r="B1366">
            <v>0</v>
          </cell>
          <cell r="C1366">
            <v>5000</v>
          </cell>
          <cell r="D1366" t="str">
            <v>financial services</v>
          </cell>
          <cell r="F1366" t="str">
            <v>http://www.linkedin.com/company/virtual-financial-nihoul</v>
          </cell>
          <cell r="G1366" t="str">
            <v>Hayward</v>
          </cell>
          <cell r="H1366" t="str">
            <v>California</v>
          </cell>
          <cell r="I1366" t="str">
            <v>financial services, business opportunity, work from home, virtual business, financial literacy we teach families how money works since financial literacy is a major problem &amp;, we can show you how to become an entrepreurneur &amp; not be trapped in a job</v>
          </cell>
          <cell r="Q1366" t="str">
            <v>We're Wealthwave/Virtual Financial, the How Money Works people. Our objective is to stamp out financial illiteracy so people can dream again. 
Virtual Financial Group is a financial services marketing organization that is not affiliated with World Financial Group, Inc., World Financial Group Insurance Agency, Inc., World Financial Insurance Agency, Inc., World Financial Group Insurance Agency of Hawaii, Inc., World Financial Group Insurance Agency of Massachusetts, Inc. nor WFG Insurance Agency of Puerto Rico, Inc. (collectively referred to as "WFG"), but is utilized by certain independent contractors of WFG." World Financial Group Insurance Agency, Inc., World Financial Group Insurance Agency of Hawaii, Inc., World Financial Group Insurance Agency of Massachusetts, Inc., World Financial Insurance Agency, Inc. and/or WFG Insurance Agency of Puerto Rico, Inc. â€“ collectively WFG â€“ offer insurance products.</v>
          </cell>
          <cell r="R1366">
            <v>2011</v>
          </cell>
        </row>
        <row r="1367">
          <cell r="A1367" t="str">
            <v>Old Republic International</v>
          </cell>
          <cell r="B1367">
            <v>0</v>
          </cell>
          <cell r="C1367">
            <v>9400</v>
          </cell>
          <cell r="D1367" t="str">
            <v>insurance</v>
          </cell>
          <cell r="E1367" t="str">
            <v>http://www.oldrepublic.com</v>
          </cell>
          <cell r="F1367" t="str">
            <v>http://www.linkedin.com/company/old-republic-international</v>
          </cell>
          <cell r="G1367" t="str">
            <v>Chicago</v>
          </cell>
          <cell r="H1367" t="str">
            <v>Illinois</v>
          </cell>
          <cell r="I1367" t="str">
            <v>title insurance, risk management, commercial insurance, insurance, long-term growth, risk assessment tools, decentralized insurance operations, insurance market, risk management services, financial ratings, property &amp; casualty insurance, high financial strength ratings, financial strength ratings, services, insurance subsidiaries network, casualty insurance, risk mitigation, insurance portfolio, customer service, financial stability, specialty insurer, risk diversification, operational efficiency, risk analysis, property &amp; casualty, insurance market diversification, underwriting expertise, long-term financial stability, specialty insurance companies, specialty insurance, underwriting services, decentralized operations, risk solutions, insurance underwriting process, shareholder value, risk control, long-term dividend growth, risk diversification strategies, regulatory compliance, underwriting, fortune 500 insurance company, risk assessment expertise, dividend history, insurance underwriting, direct insurance (except life, health, and medical) carriers, risk transfer solutions, insurance underwriting specialization, cybersecurity, risk management culture, risk transfer, b2b, fortune 500, insurance subsidiaries, dividend growth, property insurance, financial services, insurance industry, risk assessment, specialized insurance</v>
          </cell>
          <cell r="J1367" t="str">
            <v>Outlook, Microsoft Office 365, Hubspot, Slack, Google Tag Manager, Google Font API, Mobile Friendly, Google Analytics</v>
          </cell>
          <cell r="O1367">
            <v>9087900000</v>
          </cell>
          <cell r="Q1367" t="str">
            <v>Old Republic International Corporation is a prominent specialty insurance holding company based in Chicago, Illinois. Founded in 1923, it provides a range of insurance products, including property, casualty, title, and mortgage guaranty insurance through its various subsidiaries. With nearly 10,000 employees, Old Republic is a Fortune 500 company and ranks among the largest shareholder-owned insurance businesses in the United States.
The company operates through three main divisions: the General Insurance Group, which offers commercial lines insurance for sectors like transportation and healthcare; the Title Insurance Business, the third largest in its industry, providing services through a network of over 275 branch offices nationwide; and the Republic Financial Indemnity Group, which services existing mortgage guaranty insurance. Old Republic distributes its products primarily through independent agents and brokers, ensuring a broad reach in the market. The company is recognized for its financial strength, maintaining A+ ratings from A.M. Best and Standard &amp; Poor's.</v>
          </cell>
          <cell r="R1367">
            <v>1923</v>
          </cell>
        </row>
        <row r="1368">
          <cell r="A1368" t="str">
            <v>X</v>
          </cell>
          <cell r="B1368">
            <v>0</v>
          </cell>
          <cell r="C1368">
            <v>13000</v>
          </cell>
          <cell r="D1368" t="str">
            <v>information technology &amp; services</v>
          </cell>
          <cell r="F1368" t="str">
            <v>http://www.linkedin.com/company/x-corp</v>
          </cell>
          <cell r="G1368" t="str">
            <v>San Jose</v>
          </cell>
          <cell r="H1368" t="str">
            <v>California</v>
          </cell>
          <cell r="I1368" t="str">
            <v>software development, information technology &amp; services</v>
          </cell>
          <cell r="J1368" t="str">
            <v>Salesforce, Gmail, Google Apps, Vimeo, Multilingual, Workday Recruit, Twitter Advertising, Mobile Friendly, Google Tag Manager, Eloqua, Google Analytics</v>
          </cell>
        </row>
        <row r="1369">
          <cell r="A1369" t="str">
            <v>Dan Kegel Business Advisor at Thryv, Inc.</v>
          </cell>
          <cell r="B1369">
            <v>0</v>
          </cell>
          <cell r="C1369">
            <v>5000</v>
          </cell>
          <cell r="D1369" t="str">
            <v>information technology &amp; services</v>
          </cell>
          <cell r="F1369" t="str">
            <v>http://www.linkedin.com/company/dan-kegel-business-advisor-at-thryv-inc</v>
          </cell>
          <cell r="G1369" t="str">
            <v>Eau Claire</v>
          </cell>
          <cell r="H1369" t="str">
            <v>Wisconsin</v>
          </cell>
          <cell r="I1369" t="str">
            <v>software development, saas, digital marketing, branding, lead generation, reputation management, websites, sem, seo, social media management, crm, appointments, invoices, estimates, payments, communication, email, text campaigns, review generation, marketing strategy, customer relationship management, retargeting, online display, video production, marketing, information technology &amp; services, computer software, marketing &amp; advertising, sales, search marketing, enterprise software, enterprises, b2b, financial services</v>
          </cell>
        </row>
        <row r="1370">
          <cell r="A1370" t="str">
            <v>Array Digital Infrastructure, Inc.</v>
          </cell>
          <cell r="B1370">
            <v>0</v>
          </cell>
          <cell r="C1370">
            <v>4100</v>
          </cell>
          <cell r="D1370" t="str">
            <v>wireless</v>
          </cell>
          <cell r="E1370" t="str">
            <v>http://www.arrayinc.com</v>
          </cell>
          <cell r="F1370" t="str">
            <v>http://www.linkedin.com/company/array-digital-infrastructure-inc</v>
          </cell>
          <cell r="G1370" t="str">
            <v>Chicago</v>
          </cell>
          <cell r="H1370" t="str">
            <v>Illinois</v>
          </cell>
          <cell r="I1370" t="str">
            <v>wireless services, telecommunications</v>
          </cell>
          <cell r="J1370" t="str">
            <v>Outlook, Microsoft Office 365, Microsoft Azure Hosting, Slack, iCIMS, Typekit, ASP.NET, Mobile Friendly, WordPress.org</v>
          </cell>
          <cell r="O1370">
            <v>1914448000</v>
          </cell>
          <cell r="Q1370" t="str">
            <v>Array Digital Infrastructure, Inc. is a leading owner and operator of shared wireless communications infrastructure in the United States. With over 4,400 cell towers in locations from coast to coast, Array enables the deployment of 5G and other wireless technologies throughout the country. Visit arrayinc.com for more information.</v>
          </cell>
          <cell r="R1370">
            <v>2025</v>
          </cell>
        </row>
        <row r="1371">
          <cell r="A1371" t="str">
            <v>CareerOnDemand.xyz</v>
          </cell>
          <cell r="B1371">
            <v>0</v>
          </cell>
          <cell r="C1371">
            <v>5000</v>
          </cell>
          <cell r="D1371" t="str">
            <v>staffing &amp; recruiting</v>
          </cell>
          <cell r="E1371" t="str">
            <v>http://www.careerondemand.xyz</v>
          </cell>
          <cell r="F1371" t="str">
            <v>http://www.linkedin.com/company/careerondemand-xyz</v>
          </cell>
          <cell r="G1371" t="str">
            <v>Dallas</v>
          </cell>
          <cell r="H1371" t="str">
            <v>Texas</v>
          </cell>
          <cell r="I1371" t="str">
            <v>dataops, devops, it services, accounting, admin support, sales ops, creative, marketing, ads management, prompt engineer, app support specialist, business process support, react, java, api developers, python developers, full stack developers, customer support specialist, information technology &amp; services, financial services</v>
          </cell>
          <cell r="R1371">
            <v>2023</v>
          </cell>
        </row>
        <row r="1372">
          <cell r="A1372" t="str">
            <v>PT Camino Industrial Indonesia</v>
          </cell>
          <cell r="B1372">
            <v>0</v>
          </cell>
          <cell r="C1372">
            <v>3000</v>
          </cell>
          <cell r="D1372" t="str">
            <v>plastics</v>
          </cell>
          <cell r="E1372" t="str">
            <v>http://www.ptcamino.com</v>
          </cell>
          <cell r="F1372" t="str">
            <v>http://www.linkedin.com/company/pt-camino-industrial-indonesia</v>
          </cell>
          <cell r="H1372" t="str">
            <v>Idaho</v>
          </cell>
          <cell r="I1372" t="str">
            <v>plastics &amp; electrical manufacturing, plastics manufacturing, product assembly, solar energy panels, water purification, community engagement, toys manufacturing, oem production, distribution, high-quality plastic toys, solar panels, local employment, b2b, plastic products, oem manufacturer, supply chain, solar energy, manufacturing, consumer goods, energy saving fans, community support programs, toys, regulatory compliance, water treatment, safety standards compliance, international safety standards, advanced machinery, plastic injection molding, esg initiatives, energy efficiency, quality control, decorative processes, pcb assembly, advanced manufacturing technology, recruitment, toys for all ages, water reuse, local talent employment, all other miscellaneous manufacturing, chemicals, mechanical or industrial engineering, consumers, environmental services, renewables &amp; environment</v>
          </cell>
          <cell r="J1372" t="str">
            <v>Outlook, Microsoft Office 365, Google Plus, Mobile Friendly, YouTube, Google Font API</v>
          </cell>
          <cell r="Q1372" t="str">
            <v>PT Camino Industrial Indonesia is a prominent Original Equipment Manufacturer (OEM) that specializes in producing plastic toys and electronic products. Established in 2023, the company operates a state-of-the-art production facility in Jombang, Indonesia, and is part of the multinational Camino Industrial Company Limited.
The company offers OEM services, acting as a reliable manufacturing partner for global brands. PT Camino Industrial Indonesia manufactures a variety of consumer products, including small plastic toys, large electronic role-play items, and computer accessories. Their products are designed to meet international safety standards, ensuring quality and safety for consumers.
With advanced manufacturing capabilities, the company utilizes techniques such as injection molding, blow molding, and digital printing. They maintain strict quality control through multiple testing laboratories. PT Camino Industrial Indonesia exports to major markets, including the United States, Europe, and Japan, serving notable clients like Handsome Industrial Company Limited. The company currently employs 106 people, with the potential to expand its workforce significantly during peak production.</v>
          </cell>
          <cell r="R1372">
            <v>2022</v>
          </cell>
        </row>
        <row r="1373">
          <cell r="A1373" t="str">
            <v>Alliance Global, Inc.</v>
          </cell>
          <cell r="B1373">
            <v>0</v>
          </cell>
          <cell r="C1373">
            <v>63000</v>
          </cell>
          <cell r="D1373" t="str">
            <v>venture capital &amp; private equity</v>
          </cell>
          <cell r="E1373" t="str">
            <v>http://www.allianceglobalinc.com</v>
          </cell>
          <cell r="F1373" t="str">
            <v>http://www.linkedin.com/company/alliance-global-companies</v>
          </cell>
          <cell r="G1373" t="str">
            <v>Beverly Hills</v>
          </cell>
          <cell r="H1373" t="str">
            <v>California</v>
          </cell>
          <cell r="I1373" t="str">
            <v>software development, venture capital &amp; private equity principals, public listing, philippine stock exchange listing, asset management, innovation, tourism and entertainment, philippine market, diversified business, hospitality industry, heritage spirits, philippine middle class focus, sustainability, conglomerate, integrated tourism estates, renewable energy projects, b2b, real estate development, subsidiaries, corporate social responsibility, spirits, airport project, spirits manufacturing, community development, hospitality, tourism, digital transformation, corporate governance, diversified conglomerate, online presence, gaming industry, sustainable development, philippines, carbon neutrality, management of companies and enterprises, heritage spirits in spain and mexico, renewable energy, food and beverage, community building, integrated tourism estate, monorail project, infrastructure, property management, sustainable infrastructure, gaming, gaming and leisure, brand acquisition, infrastructure development, b2c, retail, sustainable growth, real estate, mixed-use communities, heritage brands, job creation, property development, tourism and hospitality, commercial real estate, public company, quick-service restaurants, services, manufacturing, distribution, construction, information technology &amp; services, environmental services, renewables &amp; environment, leisure, travel &amp; tourism, clean energy &amp; technology, food &amp; beverages, consumer goods, consumers, enterprise software, enterprises, computer software, games, mechanical or industrial engineering</v>
          </cell>
          <cell r="J1373" t="str">
            <v>Gmail, Google Apps, Amazon AWS, Ubuntu, Google Tag Manager, reCAPTCHA, Mobile Friendly, Google Analytics, Bootstrap Framework, Apache</v>
          </cell>
          <cell r="O1373">
            <v>3765801000</v>
          </cell>
          <cell r="Q1373" t="str">
            <v>Alliance Global: Building Tomorrow's Leading Enterprises
Alliance Global is a diversified conglomerate operating at the intersection of innovation, investment, and experience. Through our three core verticals, we identify, develop, and scale transformative businesses that shape the future of commerce and connectivity.
Travel &amp; Hospitality Platforms
We develop and operate next-generation travel technology platforms that seamlessly connect travelers with experiences, accommodations, and services worldwide. Our digital-first approach transforms how people discover, book, and experience travel.
Venture Capital &amp; Private Equity
We deploy strategic capital to emerging and growth-stage companies across technology, hospitality, and digital infrastructure sectors. Our investment approach combines patient capital with operational expertise, partnering with visionary founders to build category-defining businesses.
Software Development
Our technology studio builds enterprise-grade software solutions that power modern businesses. From custom applications to scalable SaaS platforms, we engineer robust digital products that drive efficiency, innovation, and growth for our portfolio companies and external clients.
At Alliance Global, we leverage synergies across our portfolio to create sustainable value, foster innovation, and deliver exceptional returns for our stakeholders.</v>
          </cell>
          <cell r="R1373">
            <v>1990</v>
          </cell>
        </row>
        <row r="1374">
          <cell r="A1374" t="str">
            <v>Lincoln Life Insurance</v>
          </cell>
          <cell r="B1374">
            <v>0</v>
          </cell>
          <cell r="C1374">
            <v>9800</v>
          </cell>
          <cell r="D1374" t="str">
            <v>financial services</v>
          </cell>
          <cell r="E1374" t="str">
            <v>http://www.lfg.com</v>
          </cell>
          <cell r="F1374" t="str">
            <v>http://www.linkedin.com/company/lincoln-life-insurance</v>
          </cell>
          <cell r="G1374" t="str">
            <v>Fort Wayne</v>
          </cell>
          <cell r="H1374" t="str">
            <v>Indiana</v>
          </cell>
          <cell r="J1374" t="str">
            <v>Akamai, Outlook, Microsoft Office 365, Brightcove, Drupal, Atlassian Cloud, Salesforce</v>
          </cell>
          <cell r="K1374">
            <v>1825000000</v>
          </cell>
          <cell r="L1374" t="str">
            <v>Other</v>
          </cell>
          <cell r="M1374">
            <v>825000000</v>
          </cell>
          <cell r="N1374">
            <v>45748</v>
          </cell>
          <cell r="O1374">
            <v>18212000000</v>
          </cell>
          <cell r="Q1374" t="str">
            <v>Lincoln Life Insurance is an Information Technology and Services company located in 111 South St, Iola, Kansas, United States.</v>
          </cell>
          <cell r="R1374">
            <v>1905</v>
          </cell>
        </row>
        <row r="1375">
          <cell r="A1375" t="str">
            <v>Alorica Inc Usa</v>
          </cell>
          <cell r="B1375">
            <v>0</v>
          </cell>
          <cell r="C1375">
            <v>100000</v>
          </cell>
          <cell r="D1375" t="str">
            <v>outsourcing/offshoring</v>
          </cell>
          <cell r="E1375" t="str">
            <v>http://www.aloricaincusa.com</v>
          </cell>
          <cell r="F1375" t="str">
            <v>http://www.linkedin.com/company/alorica-inc-usa</v>
          </cell>
          <cell r="G1375" t="str">
            <v>Irvine</v>
          </cell>
          <cell r="H1375" t="str">
            <v>California</v>
          </cell>
          <cell r="I1375" t="str">
            <v>outsourcing &amp; offshoring consulting, outsourcing/offshoring</v>
          </cell>
          <cell r="O1375">
            <v>35600000</v>
          </cell>
          <cell r="Q1375" t="str">
            <v>Alorica Inc. is a global leader in customer experience (CX) and business process outsourcing (BPO), based in Irvine, California. Founded in 1999, the company employs over 100,000 professionals across 17 countries and serves more than 250 clients, maintaining an average partnership tenure of 10 years. Alorica focuses on delivering tech-enabled, personalized CX solutions through various channels, including online, phone, and social media.
The company offers a wide range of services, including customer support, sales support, technical assistance, and debt collection. Alorica also provides specialized programs in sectors such as travel, retail, healthcare, and technology. With a strong emphasis on innovation and digital optimization, Alorica utilizes advanced technologies like AI and analytics to enhance customer interactions and operational efficiency. The company is recognized for its commitment to community support through its employee-led nonprofit, Making Lives Better with Alorica, which has raised significant funds for community grants.</v>
          </cell>
          <cell r="R1375">
            <v>1999</v>
          </cell>
        </row>
        <row r="1376">
          <cell r="A1376" t="str">
            <v>Fairway Home Mortgage</v>
          </cell>
          <cell r="B1376">
            <v>0</v>
          </cell>
          <cell r="C1376">
            <v>9000</v>
          </cell>
          <cell r="D1376" t="str">
            <v>financial services</v>
          </cell>
          <cell r="E1376" t="str">
            <v>http://www.askmyloanguy.com</v>
          </cell>
          <cell r="F1376" t="str">
            <v>http://www.linkedin.com/company/fairway-independent-mortgage-company-elmhurst-branch</v>
          </cell>
          <cell r="G1376" t="str">
            <v>Elmhurst</v>
          </cell>
          <cell r="H1376" t="str">
            <v>Illinois</v>
          </cell>
          <cell r="I1376" t="str">
            <v>loan brokers, financial goal alignment, usda loans, refinance options, refinance analysis, mortgage education tools, mortgage refinancing, mortgage rate comparison, client-focused service, 203k renovation loans, jumbo loan up to $3 million, flexible credit underwriting, mortgage and nonmortgage loan brokers, loan eligibility, mortgage solutions, real estate, mortgage application, mortgage advisor, customer reviews, va loans, pre-approval process, home purchase loans, loan terms from 5 to 30 years, mortgage banking, mortgage process transparency, loan comparison, mortgage industry experience, loan program selection, loan options for first-time buyers, home loan process, usda rural loans, credit and property approval, personalized lending solutions, mortgage consultation, home buying assistance, fha loans, low down payment loans, jumbo loans, debt consolidation loans, b2c, services, interest rate flexibility, mortgage industry expertise, mortgage calculator, loan qualification, interest rate quotes, financial services, finance</v>
          </cell>
          <cell r="J1376" t="str">
            <v>Outlook, Amazon AWS, Slack, Mobile Friendly, Varnish, Facebook Custom Audiences, Facebook Widget, Facebook Login (Connect), Apache, WordPress.org, Google Tag Manager</v>
          </cell>
          <cell r="O1376">
            <v>76300000</v>
          </cell>
          <cell r="Q1376" t="str">
            <v>At Fairway Independent Mortgage Corporation, customer service is a way of life. #FairwayNation mortgage loan officers are dedicated to finding great rates and loan options for our customers while offering some of the fastest turn times in the industry. Our goal is to act as a trusted mortgage advisor, providing highly personalized service and helping you through every step of the loan process â€” from application to closing and beyond. It's all designed to exceed expectations, provide satisfaction and earn trust.
Our #FairwayNation strongly believes the way we do things is just as important as what we do. Every team member is guided by our core values, which define how we best serve our customers, team members and local communities. We strive to make our team members and customers feel like a part of the Fairway family while providing exceptional customer service, speed and support by being kind, humble and giving 100% every day â€” it's WHAT we do and it's WHO we are. #FairwayNation</v>
          </cell>
          <cell r="R1376">
            <v>1996</v>
          </cell>
        </row>
        <row r="1377">
          <cell r="A1377" t="str">
            <v>ä¸Šæµ·æ¶¦å’Œä¿¡æ¯æŠ€æœ¯æœåŠ¡æœ‰é™å…¬å¸</v>
          </cell>
          <cell r="B1377">
            <v>0</v>
          </cell>
          <cell r="C1377">
            <v>15000</v>
          </cell>
          <cell r="D1377" t="str">
            <v>information technology &amp; services</v>
          </cell>
          <cell r="E1377" t="str">
            <v>http://www.hoperun.com</v>
          </cell>
          <cell r="F1377" t="str">
            <v>http://www.linkedin.com/company/%e4%b8%8a%e6%b5%b7%e6%b6%a6%e5%92%8c%e4%bf%a1%e6%81%af%e6%8a%80%e6%9c%af%e6%9c%8d%e5%8a%a1%e6%9c%89%e9%99%90%e5%85%ac%e5%8f%b8</v>
          </cell>
          <cell r="G1377" t="str">
            <v>Bellevue</v>
          </cell>
          <cell r="H1377" t="str">
            <v>Washington</v>
          </cell>
          <cell r="I1377" t="str">
            <v>it services &amp; it consulting, information technology &amp; services</v>
          </cell>
          <cell r="J1377" t="str">
            <v>Slack</v>
          </cell>
          <cell r="O1377">
            <v>566988000</v>
          </cell>
          <cell r="Q1377" t="str">
            <v>ä¸Šæµ·æ¶¦å’Œä¿¡æ¯æŠ€æœ¯æœåŠ¡æœ‰é™å…¬å¸ is an information technology and services company based out of ä¸Šæµ·, ä¸Šæµ·, China.</v>
          </cell>
        </row>
        <row r="1378">
          <cell r="A1378" t="str">
            <v>Seneca Gaming Corporation</v>
          </cell>
          <cell r="B1378">
            <v>0</v>
          </cell>
          <cell r="C1378">
            <v>3000</v>
          </cell>
          <cell r="D1378" t="str">
            <v>gambling &amp; casinos</v>
          </cell>
          <cell r="E1378" t="str">
            <v>http://www.senecacasinos.com</v>
          </cell>
          <cell r="F1378" t="str">
            <v>http://www.linkedin.com/company/seneca-gaming-corporation</v>
          </cell>
          <cell r="G1378" t="str">
            <v>Niagara Falls</v>
          </cell>
          <cell r="H1378" t="str">
            <v>New York</v>
          </cell>
          <cell r="I1378" t="str">
            <v>gambling facilities &amp; casinos, native american gaming, tribal gaming, gaming, casino, restaurant services, casino awards, casino management, casino customer loyalty, golf course, casino gaming, amusement arcades, casino marketing, casino awards 2025, spa, b2c, luxury hotel, customer service, casino hospitality, entertainment shows, casino event management, hotel accommodations, casino promotions, app, hospitality services, event hosting, casino awards recognition, tribal casino operations, responsible gaming, casino resort amenities, live entertainment, casino entertainment programming, services, restaurants, sports betting, casino technology, casino and gaming, resorts, entertainment, hospitality, gambling &amp; casinos, leisure, travel &amp; tourism, games</v>
          </cell>
          <cell r="J1378" t="str">
            <v>Zendesk, Microsoft Azure Hosting, Amazon AWS, Media Temple SSL, The Trade Desk, Sophos, Salesforce, Slack, WordPress.org, Vimeo, Facebook Custom Audiences, YouTube, ASP.NET, Typekit, Wix, reCAPTCHA, Facebook Widget, Facebook Login (Connect), Google Font API, Gravity Forms, Google Maps (Non Paid Users), Google Play, VideoJS, Squarespace ECommerce, Mobile Friendly, Bootstrap Framework, Google Tag Manager, Google Maps, Woo Commerce, Google Analytics, Remote, Sigma, Microsoft Office, Buffer, Ning, Scala, Google AdWords Conversion, Microsoft Excel, AudioEye, MagnetVideo, Postpresso, IBM PowerHA, Phaser, UPS, AC500 PLC, CNC Software, ABB Robotics, Medium, Tor, Make, FRAC Pumps, Motorola, Electron, GAS, Azure Event Hubs, Spring, Pipedrive, CET, Copper, Compressor, OneTrust Tech Risk &amp; Compliance, Gem, CSC, Outlook, COINS, CONTROL, Gauges, Quip, Absorb LMS, Infor Infinium, Kronos, Genesis, SharePoint, Tampa AS400 Inc, Air, PyTorch, IfByPhone, Ã‚Â© 2009- Filter, Dell EMC SAN (Storage Area Network), Cisco Catalyst 9800 Series Wireless Controllers, Switch Concepts, CareerPlug, Board, Soda, Micro, Cisco 2960, Dell iDRAC (Integrated Dell Remote Access Controller), SES, CAT, Agilysys InfoGenesis</v>
          </cell>
          <cell r="O1378">
            <v>75000000</v>
          </cell>
          <cell r="Q1378" t="str">
            <v>Seneca Gaming Corporation (SGC) is a tribally chartered corporation of the Seneca Nation of Indians, established in 2002 to manage gaming operations in Western New York. SGC oversees three casino resorts and a golf course, employing over 3,000 people and ranking among the largest private employers in the region. The company has invested over $2 billion in development, focusing on community values and economic benefits for the Seneca Nation and surrounding areas.
SGC's properties include the Seneca Niagara Resort &amp; Casino, which features a full-service resort and a 26-story hotel; the Seneca Allegany Resort &amp; Casino, a casino and resort destination; and the Seneca Buffalo Creek Casino, an urban gaming facility. Additionally, SGC operates the Seneca Hickory Stick Golf Course, a championship golf course. The company offers a range of gaming options, dining experiences, and hospitality services, contributing to regional economic growth and community support initiatives.</v>
          </cell>
          <cell r="R1378">
            <v>2002</v>
          </cell>
        </row>
        <row r="1379">
          <cell r="A1379" t="str">
            <v>ODOT</v>
          </cell>
          <cell r="B1379">
            <v>0</v>
          </cell>
          <cell r="C1379">
            <v>4500</v>
          </cell>
          <cell r="D1379" t="str">
            <v>public relations &amp; communications</v>
          </cell>
          <cell r="F1379" t="str">
            <v>http://www.linkedin.com/company/odot</v>
          </cell>
          <cell r="G1379" t="str">
            <v>Portland</v>
          </cell>
          <cell r="H1379" t="str">
            <v>Oregon</v>
          </cell>
          <cell r="I1379" t="str">
            <v>public relations &amp; communications services</v>
          </cell>
          <cell r="J1379" t="str">
            <v>Amazon AWS</v>
          </cell>
          <cell r="Q1379" t="str">
            <v>ODOT, the Ohio Department of Transportation, is a state agency dedicated to constructing, maintaining, and improving Ohio's transportation infrastructure. With an annual budget exceeding $3 billion, ODOT focuses on system preservation, ensuring the safe and efficient movement of people and goods across the state. The agency manages Ohio's state highway system through regional offices and central divisions, supporting planning, design, construction, and preservation efforts.
ODOT provides a variety of services, including consultant services for design and planning, construction services for over 800 projects annually, and technical support for transportation data management. The agency also offers regulatory support, including certification for disadvantaged business enterprises (DBEs) involved in federally assisted contracts. Additionally, ODOT maintains lists of approved products and materials for construction projects, ensuring compliance and performance standards are met. Through these efforts, ODOT plays a vital role in enhancing transportation safety and efficiency for Ohio's communities.</v>
          </cell>
        </row>
        <row r="1380">
          <cell r="A1380" t="str">
            <v>Red Coats, Inc.</v>
          </cell>
          <cell r="B1380">
            <v>0</v>
          </cell>
          <cell r="C1380">
            <v>7600</v>
          </cell>
          <cell r="D1380" t="str">
            <v>facilities services</v>
          </cell>
          <cell r="E1380" t="str">
            <v>http://www.redcoats.com</v>
          </cell>
          <cell r="F1380" t="str">
            <v>http://www.linkedin.com/company/red-coats-inc.</v>
          </cell>
          <cell r="G1380" t="str">
            <v>Bethesda</v>
          </cell>
          <cell r="H1380" t="str">
            <v>Maryland</v>
          </cell>
          <cell r="I1380" t="str">
            <v>green seal certified cleaning program global care, carpet care, green cleaning, owner occupied facilities, day porter services, janitorial services, pharmaceutical facilities, class a buildings, day cleaning, leed buildings, hard floor care, woman owned business, b2b, facility management solutions, commercial cleaning, growth through acquisitions, carpet cleaning, strategic partnerships, access control solutions, regional service divisions, security services integration, environmental impact reduction, property management, industry recognition, eco-friendly products, environmental services, disinfection and sanitation, multi-region service delivery, customer service excellence, industry awards, leed, fitwel, well certifications, industry leader in sustainability, facility management, environmentally responsible cleaning, cleaning services, services, contract cleaning services, leed certification assistance, leed certification support, specialized health-focused cleaning, green seal gs-42, sustainability, regional divisions, sustainable cleaning practices, certified woman owned, employee benefits, carpet and upholstery cleaning, family owned business, well certification support, disinfection services, security and access control integration, green seal gs-42 certified, health and safety, environmental sustainability, green seal certification, certified woman-owned enterprise, client satisfaction, specialized cleaning, proactive cleaning approach, facilities services, enterprise software, enterprises, computer software, information technology &amp; services, renewables &amp; environment, health &amp; safety</v>
          </cell>
          <cell r="J1380" t="str">
            <v>Amazon SES, Sendgrid, Outlook, Microsoft Office 365, DigitalOcean, Slack, Nginx, reCAPTCHA, Mobile Friendly, Google Maps, WordPress.org, iCIMS, Shutterstock, Google Maps (Non Paid Users), Google Tag Manager, Remote, Microsoft Excel, HTML Pro, CSS, Javascript, Liquid, C#, Python, Microsoft Power Platform, Pages, Microsoft Power Automate, DATAVERSE LTD, FedEx, Stripe, Google Cloud, Microsoft Azure Monitor, Microsoft SQL Server Reporting Services, Quip, Buffer</v>
          </cell>
          <cell r="O1380">
            <v>15000000</v>
          </cell>
          <cell r="Q1380" t="str">
            <v>Red Coats, Inc. is a family-owned facilities services company founded in 1960, specializing in professional janitorial and custodial services. The company operates across approximately 187 million square feet in residential, commercial, industrial, and institutional properties. Headquartered in Bethesda, Maryland, Red Coats has regional offices in several states, including Maryland, Virginia, North Carolina, and Texas, and extends its services to over 38 states and Canada.
With a workforce of over 5,000 trained personnel, Red Coats is recognized as the largest local provider of custodial services in the Washington DC Metropolitan area. The company is led by President and CEO Vicki Wells and emphasizes values such as integrity, accountability, and environmental responsibility. Red Coats offers a range of services, including custodial maintenance and contract cleaning, and is affiliated with companies providing access control and security services. The company serves various industries, including commercial offices, medical offices, education, and industrial sectors.</v>
          </cell>
          <cell r="R1380">
            <v>1960</v>
          </cell>
        </row>
        <row r="1381">
          <cell r="A1381" t="str">
            <v>CCSS</v>
          </cell>
          <cell r="B1381">
            <v>0</v>
          </cell>
          <cell r="C1381">
            <v>3700</v>
          </cell>
          <cell r="D1381" t="str">
            <v>information technology &amp; services</v>
          </cell>
          <cell r="E1381" t="str">
            <v>http://www.compclas.com</v>
          </cell>
          <cell r="F1381" t="str">
            <v>http://www.linkedin.com/company/ccss</v>
          </cell>
          <cell r="G1381" t="str">
            <v>Dayton</v>
          </cell>
          <cell r="H1381" t="str">
            <v>Ohio</v>
          </cell>
          <cell r="I1381" t="str">
            <v>computer hardware &amp; software services, it services &amp; it consulting, information technology &amp; services</v>
          </cell>
          <cell r="J1381" t="str">
            <v>Outlook, GoDaddy Hosting, Microsoft-IIS, ASP.NET</v>
          </cell>
          <cell r="Q1381" t="str">
            <v>CompClas System Services
is involved in computer hardware and software services ONLY!!  Operates solely in the Dayton, Ohio area.
Any persons claiming affiliation but stating any other activity is presenting misleading information.
CCSS is a private, independent concern and is NOT in any way involved in the reprehensible practices of credit card collection bureaus or any other such activity.</v>
          </cell>
          <cell r="R1381">
            <v>1986</v>
          </cell>
        </row>
        <row r="1382">
          <cell r="A1382" t="str">
            <v>North American Midway Entertainment</v>
          </cell>
          <cell r="B1382">
            <v>0</v>
          </cell>
          <cell r="C1382">
            <v>3000</v>
          </cell>
          <cell r="D1382" t="str">
            <v>entertainment</v>
          </cell>
          <cell r="E1382" t="str">
            <v>http://www.namidway.com</v>
          </cell>
          <cell r="F1382" t="str">
            <v>http://www.linkedin.com/company/north-american-midway-entertainment</v>
          </cell>
          <cell r="G1382" t="str">
            <v>Farmland</v>
          </cell>
          <cell r="H1382" t="str">
            <v>Indiana</v>
          </cell>
          <cell r="I1382" t="str">
            <v>entertainment providers, event management, event planning, amusement parks &amp; attractions, large carnival rides, b2b, ride refurbishment, corporate branding, community events, ride maintenance, amusement rides, event services, kiddie rides, safety inspections, roller coaster, carnival food, food concessions, midway entertainment, event branding, fairs and festivals, government, b2c, customer experience, ride safety, ferris wheel, all other amusement and recreation industries, thrill rides, services, event partnership, entertainment &amp; recreation, carnival games, custom midway layout, event entertainment, family rides, professional staff, carousel, carnival prizes, spectacular rides, ride rental, social media outreach, ride setup and teardown, event rentals, distribution, consumer products &amp; retail, transportation &amp; logistics, events services</v>
          </cell>
          <cell r="J1382" t="str">
            <v>Gmail, Google Apps, Microsoft Office 365, Google Cloud Hosting, Apache, Varnish, Facebook Custom Audiences, Mobile Friendly, Facebook Login (Connect), reCAPTCHA, Google Tag Manager, Facebook Widget, Gravity Forms, WordPress.org, Google Font API</v>
          </cell>
          <cell r="O1382">
            <v>84600000</v>
          </cell>
          <cell r="Q1382" t="str">
            <v>North American Midway Entertainment (NAME) is the largest traveling midway provider in North America, offering rides, games, and food for fairs, festivals, and events across the USA and Canada. Established in 2004, NAME was formed through the acquisition of several leading outdoor amusement companies and has since expanded its operations significantly. The company is headquartered in Farmland, Indiana, and serves 132 communities across 20 U.S. states and four Canadian provinces.
NAME provides a complete midway experience with over 200 rides, games, and food units, catering to events with large attendance. It operates more than 40 major rides and offers a variety of carnival games and food options. The company supports over 120 annual events, attracting more than 17 million attendees each year. With a commitment to safety and professionalism, NAME has built strong relationships with partners and has contributed over $500 million to local agriculture and communities. Under the leadership of owner Danny Huston, NAME focuses on delivering fun and value in safe family environments.</v>
          </cell>
          <cell r="R1382">
            <v>2004</v>
          </cell>
        </row>
        <row r="1383">
          <cell r="A1383" t="str">
            <v>Adelina Call Center</v>
          </cell>
          <cell r="B1383">
            <v>0</v>
          </cell>
          <cell r="C1383">
            <v>4000</v>
          </cell>
          <cell r="D1383" t="str">
            <v>outsourcing/offshoring</v>
          </cell>
          <cell r="E1383" t="str">
            <v>http://www.adelinacallcenter.com</v>
          </cell>
          <cell r="F1383" t="str">
            <v>http://www.linkedin.com/company/adelina-call-center</v>
          </cell>
          <cell r="G1383" t="str">
            <v>Saint Petersburg</v>
          </cell>
          <cell r="H1383" t="str">
            <v>Florida</v>
          </cell>
          <cell r="I1383" t="str">
            <v>customer winback, ivr, outbound call center, afterhours call center, inbound call center, contact center outsourcing services, cati, outbound contact center, hot lines, call answering, call center outsourcing, chat support, dept collection over the phone, toll free numbers in ukraine, email processing, help service desk, inbound contact center, lead qualification, cobrowsing, telesales, etc, virtual receptionist, full service call center, telemarketing, software development, russia &amp; belorussia, technical support lines, telecommunications, market leader, long-term relationships, customer service, client project management, customer support, geographic footprint, multilingual customer service, contact center, industry leader ukraine, customer loyalty, cost savings, project management, dedicated project team, industry leadership, multilingual customer support, multi-language call support, employee development, geographic expansion, employee training, it support, call center, b2b, service quality, client project support, business communication, client partnership, customer engagement, ukraine contact center, market leadership ukraine, customer service outsourcing, cost-effective solutions, internet support, bpo, customer satisfaction, non-stop operation, outsourcing, call center outsourcing ukraine, telephony services, multi-country support, analytical reporting, cost reduction outsourcing, call center services, services, dedicated account management, business process outsourcing, quality assurance, telephone call centers, outsourcing contact center, global communication, 24/7 operation, multilingual support, information technology &amp; services, productivity, facilities services</v>
          </cell>
          <cell r="J1383" t="str">
            <v>reCAPTCHA, Google Tag Manager, Facebook Login (Connect), Facebook Widget, Google Font API, Mobile Friendly, WordPress.org, Facebook Custom Audiences, Nginx, Remote</v>
          </cell>
          <cell r="O1383">
            <v>539000</v>
          </cell>
          <cell r="Q1383" t="str">
            <v>Adelina Call Center is a prominent outsourcing call center and BPO provider based in Kharkiv, Ukraine. Founded in 2004, the company has grown to become one of the largest contact centers in Ukraine, with operations extending to Belarus, Russia, and other regions. Adelina employs around 4,000 staff across multiple locations, including Kyiv, Lviv, Belgorod, Minsk, Almaty, and Istanbul.
The company offers a comprehensive range of inbound and outbound call center services in various languages, including Ukrainian, Russian, English, and more. Its core services encompass Business Process Outsourcing (BPO) for various sectors, consulting to improve customer service, mystery calling, outstaffing, and software development tailored for call center operations. Adelina is committed to delivering scalable, cost-effective solutions while fostering long-term client relationships and employee growth through skilled staff and innovative practices.</v>
          </cell>
          <cell r="R1383">
            <v>2004</v>
          </cell>
        </row>
        <row r="1384">
          <cell r="A1384" t="str">
            <v>Solytech enterprise corporation</v>
          </cell>
          <cell r="B1384">
            <v>0</v>
          </cell>
          <cell r="C1384">
            <v>5300</v>
          </cell>
          <cell r="D1384" t="str">
            <v>computer hardware</v>
          </cell>
          <cell r="E1384" t="str">
            <v>http://www.soly-tech.com</v>
          </cell>
          <cell r="F1384" t="str">
            <v>http://www.linkedin.com/company/solytech-enterprise-corporation</v>
          </cell>
          <cell r="I1384" t="str">
            <v>computer hardware manufacturing, manufacturing, server rackmount chassis, server chassis production, painting and assembly, plastic injection molding, air purifier manufacturing, services, electronics manufacturing, product development, power supply manufacturing, gaming case production, microatx cases, computer and peripheral equipment manufacturing, mini-itx cases, certified power supplies, mold design, rackmount chassis, power supply, plastic injection, air purification solutions, metal stamping, high wattage power supplies, gaming pc cases, custom power supply design, oem/odm services, high efficiency power supplies, b2b, electronics design, iso9001, atx cases, pc chassis manufacturing, oem odm services, gaming pc chassis design, industrial electronics manufacturing, electronics, server chassis for data centers, gaming cases, server chassis, nano photocatalyst air purifier, 80 plus platinum power supply, air purifier cooling fan, pc enclosure, air purification, 80 plus certification, oem odm power supply services, mechanical or industrial engineering, computer hardware, hardware</v>
          </cell>
          <cell r="J1384" t="str">
            <v>Google Font API, Google Tag Manager, Apache, Mobile Friendly</v>
          </cell>
          <cell r="O1384">
            <v>5813000</v>
          </cell>
          <cell r="Q1384" t="str">
            <v>PC case, power supply ,and adaptor selling</v>
          </cell>
        </row>
        <row r="1385">
          <cell r="A1385" t="str">
            <v>Rajasthan High Court</v>
          </cell>
          <cell r="B1385">
            <v>0</v>
          </cell>
          <cell r="C1385">
            <v>3700</v>
          </cell>
          <cell r="D1385" t="str">
            <v>legal services</v>
          </cell>
          <cell r="E1385" t="str">
            <v>http://www.hcraj.nic.in</v>
          </cell>
          <cell r="F1385" t="str">
            <v>http://www.linkedin.com/company/rajasthan-high-court</v>
          </cell>
          <cell r="I1385" t="str">
            <v>judgments, digital court system, court events, judicial workshops, judiciary, court technology, court case statistics, judicial reforms rajasthan, judicial training, high court, religious organizations, legal proceedings, court publications, judicial orders, case disposal, e-court system, e-filing, judicial system, court digitalization, legal orders, judicial data analytics, judicial manual, judicial infrastructure rajasthan, case management, services, court infrastructure, e-courts, court administration, government, judicial policy rajasthan, judicial reports, speedy disposal initiatives, virtual hearings, judicial reforms, case statistics, judicial conference, judgment search, e-services rajasthan, court automation tools, case status, judgment repository, court orders, legal services, legal, religious institutions</v>
          </cell>
          <cell r="Q1385" t="str">
            <v>The Rajasthan High Court is the highest judicial authority in Rajasthan, India, established on August 29, 1949. It was created to unify and administer justice following the integration of princely states. The court was inaugurated in Jodhpur, with Hon'ble Justice Kamal Kant Verma as its first Chief Justice. Initially, five separate high courts operated in the region before the formation of the Rajasthan High Court.
The court has its principal seat in Jodhpur and a permanent bench in Jaipur, which has been operational since January 30, 1977. It handles a wide range of cases, including civil, criminal, constitutional, and public interest matters. The Rajasthan High Court plays a crucial role in adjudicating appeals from lower courts and addressing significant issues such as environmental protection and public health. Its landmark judgments have contributed to the legal landscape of the state.</v>
          </cell>
        </row>
        <row r="1386">
          <cell r="A1386" t="str">
            <v>Wilks Brothers, LLC</v>
          </cell>
          <cell r="B1386">
            <v>0</v>
          </cell>
          <cell r="C1386">
            <v>3000</v>
          </cell>
          <cell r="D1386" t="str">
            <v>financial services</v>
          </cell>
          <cell r="E1386" t="str">
            <v>http://www.wilksbrothers.com</v>
          </cell>
          <cell r="F1386" t="str">
            <v>http://www.linkedin.com/company/wilks-brothers</v>
          </cell>
          <cell r="G1386" t="str">
            <v>Cisco</v>
          </cell>
          <cell r="H1386" t="str">
            <v>Texas</v>
          </cell>
          <cell r="I1386" t="str">
            <v>construction, insurance, trucking, real estate, investments, equipment, manufacturing, development, logistics, oil amp gas, property management, masonry, financial services, farming, auctions, logisticstrucking, ranching, oil gas, constructionmasonry, mechanical or industrial engineering, enterprise software, enterprises, computer software, information technology &amp; services, b2b, agriculture</v>
          </cell>
          <cell r="J1386" t="str">
            <v>Outlook, Google Cloud Hosting, Microsoft Azure, Slack, Varnish, UltiPro, Wix, Mobile Friendly, Quip, Blender, Qualtrics Online Survey Software, Chute, Act!, Cloudflare Rocket Loader, Realpage, Microsoft Azure Monitor, mabl, Linq, BASE, Mailchimp Mandrill, Paddle, IFS, Air, Zillow, Apartments247, Google Ads, Knockout.js, .GIS, Microsoft Office, Playwright, Xunit, NUnit, Azure Devops, Azure Functions, .NET, Claude, Cursor, GitHub Copilot, Excel4Apps, Shareworks by Morgan Stanley, SentenceTransformers, Mode, TensorFlow, PyTorch, JAX, Salesforce, FRAC Pumps, blend, Micro, Gauges, SS&amp;C, Intercom, Dell iDRAC (Integrated Dell Remote Access Controller), Google AdWords Conversion, DocuSign, Workato, PowerBI Tiles, SQL</v>
          </cell>
          <cell r="O1386">
            <v>29276000</v>
          </cell>
          <cell r="Q1386" t="str">
            <v>Wilks Brothers, LLC is a family-based partnership located in Cisco, Texas, founded in 2011. The company operates in various industries, including investment management, construction, oil, manufacturing, finance, and logistics. With an annual revenue of $184.5 million in 2024, Wilks Brothers employs around 113-129 people.
The company focuses on investing in people, communities, and businesses, guided by core values of Faith, Integrity, Team, Growth, and Loyalty. Wilks Brothers takes a relationship-oriented approach, treating customers and employees as individuals. Their diverse operations encompass construction, manufacturing, energy, finance, logistics, and auctions, along with a portfolio of investments valued at approximately $35.2 million.</v>
          </cell>
          <cell r="R1386">
            <v>2011</v>
          </cell>
        </row>
        <row r="1387">
          <cell r="A1387" t="str">
            <v>Qwest Communications International, Inc.</v>
          </cell>
          <cell r="B1387">
            <v>0</v>
          </cell>
          <cell r="C1387">
            <v>30000</v>
          </cell>
          <cell r="D1387" t="str">
            <v>telecommunications</v>
          </cell>
          <cell r="E1387" t="str">
            <v>http://www.qwest.com</v>
          </cell>
          <cell r="F1387" t="str">
            <v>http://www.linkedin.com/company/qwest-communications-international-ltd.</v>
          </cell>
          <cell r="G1387" t="str">
            <v>Denver</v>
          </cell>
          <cell r="H1387" t="str">
            <v>Colorado</v>
          </cell>
          <cell r="I1387" t="str">
            <v>networking, internet, telecommunications, network reliability, streaming devices, cybersecurity services, system reliability, cybersecurity, g.fast fiber, digital inclusion, fiber to the curb, equipment leasing, wired and wireless telecommunications carriers (except satellite), internet service providers, customer support, static ip addresses, community support, wifi extenders, b2c, smart home devices, reliable network, security cameras, fiber coverage, wifi equipment, dedicated internet access, referral programs, dsl internet, consumer electronics, internet plans, fiber internet, fiber-optic technology, system upgrades, internet speeds up to 940 mbps, system integration, unlimited data, high-speed internet, fiber coverage expansion, no contract, services, broadband services, promotional offers, home automation, no-contract internet, promotional deals, b2b, consumer products &amp; retail, information technology &amp; services, consumers, hardware, internet of things</v>
          </cell>
          <cell r="J1387" t="str">
            <v>Microsoft Office 365, Remote</v>
          </cell>
          <cell r="Q1387" t="str">
            <v>Qwest is a leading provider of voice, video, and data services.</v>
          </cell>
          <cell r="R1387">
            <v>1996</v>
          </cell>
        </row>
        <row r="1388">
          <cell r="A1388" t="str">
            <v>Courtesy Corporation - McDonald's</v>
          </cell>
          <cell r="B1388">
            <v>0</v>
          </cell>
          <cell r="C1388">
            <v>3500</v>
          </cell>
          <cell r="D1388" t="str">
            <v>food &amp; beverages</v>
          </cell>
          <cell r="E1388" t="str">
            <v>http://www.mccourtesy.com</v>
          </cell>
          <cell r="F1388" t="str">
            <v>http://www.linkedin.com/company/courtesy-corporation-mcdonald-s</v>
          </cell>
          <cell r="G1388" t="str">
            <v>Onalaska</v>
          </cell>
          <cell r="H1388" t="str">
            <v>Wisconsin</v>
          </cell>
          <cell r="I1388" t="str">
            <v>food &amp; beverage services, employee recognition programs, food quality, local sourcing of ingredients, local sourcing, career advancement, local farm support, customer experience, mcdonald's franchise, fast food, community &amp; social services, employee development, local economy, local suppliers, local farmers, community donations, fast-food industry, retail, b2c, quality training, employee growth, restaurants &amp; food service, community engagement, rmhc partnership, hospitality, community support, local sourcing initiatives, services, family-owned business, customer service, fast-paced environment, local business, franchise operations, restaurants and other eating places, local farmer support, local supplier relationships, fast-food service, employee retention strategies, career path development, employee benefits programs, employee training, local economy support, people first philosophy, restaurant operations, employee training &amp; development, franchise management, food &amp; beverage retail, training programs, community involvement, community service, hospitality industry, employee benefits, education, non-profit, consumer products &amp; retail, food &amp; beverages, consumer goods, consumers, leisure, travel &amp; tourism, nonprofit organization management</v>
          </cell>
          <cell r="J1388" t="str">
            <v>Apache, Mobile Friendly, People Matter, Google Analytics, Remote</v>
          </cell>
          <cell r="O1388">
            <v>103326000</v>
          </cell>
          <cell r="Q1388" t="str">
            <v>McDonald's Franchise serving Western Wisconsin, Southeastern Minnesota, Decorah, Mason City, and Clear Lake, Iowa. More than fast food - search for careers, promotions, food quality and nutrition, and the Ronald McDonald House Charities!</v>
          </cell>
        </row>
        <row r="1389">
          <cell r="A1389" t="str">
            <v>Digital Associates LLC</v>
          </cell>
          <cell r="B1389">
            <v>0</v>
          </cell>
          <cell r="C1389">
            <v>5000</v>
          </cell>
          <cell r="D1389" t="str">
            <v>information technology &amp; services</v>
          </cell>
          <cell r="F1389" t="str">
            <v>http://www.linkedin.com/company/digital-associates-llc</v>
          </cell>
          <cell r="G1389" t="str">
            <v>Smithtown</v>
          </cell>
          <cell r="H1389" t="str">
            <v>New York</v>
          </cell>
          <cell r="I1389" t="str">
            <v>it, saas model, software, software development, information technology &amp; services</v>
          </cell>
          <cell r="J1389" t="str">
            <v>Amazon AWS, Mobile Friendly, Apache</v>
          </cell>
          <cell r="Q1389" t="str">
            <v>I work at Zoominfo, the leader in data intelligence. Zoominfo purchased my company Ringlead in 2021 and I am enjoying working for this great company.</v>
          </cell>
          <cell r="R1389">
            <v>2006</v>
          </cell>
        </row>
        <row r="1390">
          <cell r="A1390" t="str">
            <v>Compass Diversified (NYSE: CODI)</v>
          </cell>
          <cell r="B1390">
            <v>0</v>
          </cell>
          <cell r="C1390">
            <v>3400</v>
          </cell>
          <cell r="D1390" t="str">
            <v>venture capital &amp; private equity</v>
          </cell>
          <cell r="E1390" t="str">
            <v>http://www.compassdiversified.com</v>
          </cell>
          <cell r="F1390" t="str">
            <v>http://www.linkedin.com/company/compass-diversified-holdings</v>
          </cell>
          <cell r="G1390" t="str">
            <v>Westport</v>
          </cell>
          <cell r="H1390" t="str">
            <v>Connecticut</v>
          </cell>
          <cell r="I1390" t="str">
            <v>home furnishings, consumer discretionary, venture capital &amp; private equity principals, risk management, sustainability, operational efficiency, private equity, consulting, financial reporting, services, portfolio management, environmental services, renewables &amp; environment, financial services</v>
          </cell>
          <cell r="J1390" t="str">
            <v>Mimecast, Outlook, Amazon AWS, StackAdapt, Slack, Adobe Marketing Cloud, Neulion, Linkedin Marketing Solutions, Hotjar, Google Analytics, Bootstrap Framework, WordPress.org, Google Tag Manager, Mobile Friendly, Nginx, Google Maps (Non Paid Users), Typekit, Akamai RUM, Google Maps, Google Font API, Circle, AI, Remote</v>
          </cell>
          <cell r="K1390">
            <v>188700000</v>
          </cell>
          <cell r="L1390" t="str">
            <v>Other</v>
          </cell>
          <cell r="M1390">
            <v>75200000</v>
          </cell>
          <cell r="N1390">
            <v>45261</v>
          </cell>
          <cell r="O1390">
            <v>1873584000</v>
          </cell>
          <cell r="Q1390" t="str">
            <v>Compass Diversified is a private equity firm that specializes in acquiring and managing middle-market companies across various industrial and consumer sectors. Founded in 2005 and based in Westport, Connecticut, with an additional office in Costa Mesa, California, the firm is publicly traded on the New York Stock Exchange.
The company focuses on add-on acquisitions, buyouts, industry consolidation, recapitalization, and late-stage investments in North American companies. It typically invests between $80 million to $800 million in firms with annual EBITDA starting from $10 million, aiming for controlling and majority ownership stakes. Compass Diversified manages a diverse portfolio, currently overseeing nine platform companies and has a history of 24 platform acquisitions and 35 add-on acquisitions. The firm employs around 3,621 people and provides strategic guidance and resources to its subsidiaries, with a market capitalization of approximately $365.65 million and trailing twelve-month revenue of $1.88 billion.</v>
          </cell>
          <cell r="R1390">
            <v>2005</v>
          </cell>
        </row>
        <row r="1391">
          <cell r="A1391" t="str">
            <v>Aouizrat</v>
          </cell>
          <cell r="B1391">
            <v>0</v>
          </cell>
          <cell r="C1391">
            <v>10000</v>
          </cell>
          <cell r="D1391" t="str">
            <v>legal services</v>
          </cell>
          <cell r="F1391" t="str">
            <v>http://www.linkedin.com/company/aouizrat</v>
          </cell>
          <cell r="G1391" t="str">
            <v>New York</v>
          </cell>
          <cell r="H1391" t="str">
            <v>New York</v>
          </cell>
          <cell r="I1391" t="str">
            <v>corporate law business law criminal law common law international law financial law fiscal law health</v>
          </cell>
          <cell r="J1391" t="str">
            <v>Google Cloud Hosting</v>
          </cell>
          <cell r="Q1391" t="str">
            <v>We are a law firm where we tenaciously defend your interests, your victories are our victories.</v>
          </cell>
          <cell r="R1391">
            <v>2015</v>
          </cell>
        </row>
        <row r="1392">
          <cell r="A1392" t="str">
            <v>CyberviewSystems</v>
          </cell>
          <cell r="B1392">
            <v>0</v>
          </cell>
          <cell r="C1392">
            <v>5000</v>
          </cell>
          <cell r="D1392" t="str">
            <v>information technology &amp; services</v>
          </cell>
          <cell r="E1392" t="str">
            <v>http://www.omcvistech.com</v>
          </cell>
          <cell r="F1392" t="str">
            <v>http://www.linkedin.com/company/cyberviewsystems</v>
          </cell>
          <cell r="G1392" t="str">
            <v>Oklahoma City</v>
          </cell>
          <cell r="H1392" t="str">
            <v>Oklahoma</v>
          </cell>
          <cell r="I1392" t="str">
            <v>software development, information technology &amp; services</v>
          </cell>
          <cell r="J1392" t="str">
            <v>Amazon AWS</v>
          </cell>
          <cell r="Q1392" t="str">
            <v>It is a sub-company of Order Matic Company</v>
          </cell>
        </row>
        <row r="1393">
          <cell r="A1393" t="str">
            <v>Affiliated Computer Services</v>
          </cell>
          <cell r="B1393">
            <v>0</v>
          </cell>
          <cell r="C1393">
            <v>76000</v>
          </cell>
          <cell r="D1393" t="str">
            <v>outsourcing/offshoring</v>
          </cell>
          <cell r="E1393" t="str">
            <v>http://www.acs-inc.com</v>
          </cell>
          <cell r="F1393" t="str">
            <v>http://www.linkedin.com/company/affiliated-computer-services</v>
          </cell>
          <cell r="G1393" t="str">
            <v>Norwalk</v>
          </cell>
          <cell r="H1393" t="str">
            <v>Connecticut</v>
          </cell>
          <cell r="J1393" t="str">
            <v>Microsoft Office 365</v>
          </cell>
          <cell r="K1393">
            <v>6400000000</v>
          </cell>
          <cell r="L1393" t="str">
            <v>Merger / Acquisition</v>
          </cell>
          <cell r="M1393">
            <v>6400000000</v>
          </cell>
          <cell r="N1393">
            <v>40057</v>
          </cell>
          <cell r="Q1393" t="str">
            <v>Affiliated Computer Services (ACS) was a global provider of business process outsourcing (BPO) and information technology (IT) services, based in Dallas, Texas. Founded in 1988, ACS initially focused on financial data processing for the banking sector. Over the years, it expanded into a diversified outsourcing firm serving commercial enterprises, government agencies, and non-profit organizations worldwide. The company grew significantly, becoming a Fortune 500 organization with a presence in nearly 100 countries and was acquired by Xerox Corporation in 2010.
ACS offered a range of services, including end-to-end management of non-core business functions, IT infrastructure management, application development, and specialized solutions for government agencies. Its customer care and fraud prevention services were designed to enhance efficiency and safeguard government programs. ACS also provided tailored outsourcing and IT services across various industries, including healthcare, education, and financial services. Through its comprehensive service offerings, ACS aimed to help clients reduce costs and improve operational efficiency.</v>
          </cell>
        </row>
        <row r="1394">
          <cell r="A1394" t="str">
            <v>Tri Marine Group</v>
          </cell>
          <cell r="B1394">
            <v>0</v>
          </cell>
          <cell r="C1394">
            <v>5400</v>
          </cell>
          <cell r="D1394" t="str">
            <v>fishery</v>
          </cell>
          <cell r="E1394" t="str">
            <v>http://www.trimarinegroup.com</v>
          </cell>
          <cell r="F1394" t="str">
            <v>http://www.linkedin.com/company/tri-marine-group</v>
          </cell>
          <cell r="G1394" t="str">
            <v>Bellevue</v>
          </cell>
          <cell r="H1394" t="str">
            <v>Washington</v>
          </cell>
          <cell r="I1394" t="str">
            <v>tuna, fishery, sustainability, fisheries, traceability, dive into sustainability, b2b, seafood product preparation and packaging, premium tuna products, community engagement, industry-leading sustainability policies, fair labor practices, fisheries management, vertical integration, tuna supply, logistics planning, sustainable fishing, processing plants, distribution, responsible fishing, certified tuna, brand trust, electronic monitoring, traceable seafood, seafood task force principles, fishing vessels, sustainable seafood, fishing fleet management, services, global seafood supply, marine resources protection, fad recovery efforts, msc certification, food manufacturing, super frozen sashimi grade tuna, market diversification, food safety, fad recovery, supply chain management, duty-free access processing, innovative electronic monitoring, market access, manufacturing, finished goods, ocean conservation, distant-water tuna vessels, responsible sourcing, supply chain transparency, sustainability standards, retail, global supply network, raw material, community-based fishing initiatives, environmental services, renewables &amp; environment, logistics &amp; supply chain, mechanical or industrial engineering</v>
          </cell>
          <cell r="J1394" t="str">
            <v>Outlook, Amazon AWS, Microsoft Office 365, Slack, Salesforce, Apache, Mobile Friendly, WordPress.org, reCAPTCHA, Google Font API, Google Tag Manager, Vimeo, Adobe Media Optimizer, Cedexis Radar, Google Analytics, Remote</v>
          </cell>
          <cell r="O1394">
            <v>3500000</v>
          </cell>
          <cell r="Q1394" t="str">
            <v>Tri Marine Group is a global tuna supplier based in Bellevue, Washington, founded in 1972. The company specializes in fishing, trading, processing, and marketing tuna and related products across the Atlantic, Indian, and Pacific Oceans. Recently acquired by the Bolton Group, Tri Marine is one of the largest tuna companies in the world, with a revenue of USD 1.15 billion in 2018. It operates through a network of offices, fishing fleets, and processing plants in strategic locations worldwide, including the USA, Solomon Islands, Mexico, Ecuador, Panama, Singapore, and Colombia.
Tri Marine offers a range of tuna products, including whole round frozen tuna, cooked frozen loins, and canned tuna in various formats. The company emphasizes sustainability and is a founding member of the International Seafood Sustainability Foundation. It provides comprehensive supply chain solutions, including fishing, processing, global trading, and marketing, ensuring transparent sourcing from well-managed fisheries. Tri Marine serves well-known global brands and tuna processing plants, establishing itself as a preferred supplier in the industry.</v>
          </cell>
          <cell r="R1394">
            <v>1972</v>
          </cell>
        </row>
        <row r="1395">
          <cell r="A1395" t="str">
            <v>UMR</v>
          </cell>
          <cell r="B1395">
            <v>0</v>
          </cell>
          <cell r="C1395">
            <v>5500</v>
          </cell>
          <cell r="D1395" t="str">
            <v>education management</v>
          </cell>
          <cell r="E1395" t="str">
            <v>http://www.umr.com</v>
          </cell>
          <cell r="F1395" t="str">
            <v>http://www.linkedin.com/company/umr</v>
          </cell>
          <cell r="G1395" t="str">
            <v>Wausau</v>
          </cell>
          <cell r="H1395" t="str">
            <v>Wisconsin</v>
          </cell>
          <cell r="I1395" t="str">
            <v>health care services, online resource library, health plan tools, patient care, all other ambulatory health care services, claim appeal, healthcare, healthcare analytics, prior authorization, health technology, claims processing, health care platform, provider directory, benefits management, mobile app, dispute resolution, health education resources, provider network, personalized health plans, services, primary care, claims management, health care management, benefit plan management, member portal, health insurance, member benefits, mobile app integration, provider search tools, b2c, urgent care, surprise billing prevention, health care, health, wellness &amp; fitness, hospital &amp; health care, conflict resolution, health &amp; medical, medical centers</v>
          </cell>
          <cell r="J1395" t="str">
            <v>Microsoft Office 365, CSC Corporate Domains, The Trade Desk, ExactTarget, Slack, Adobe Marketing Cloud, Mobile Friendly, Cedexis Radar, UserZoom, Multilingual, Vimeo, Google Play, Qualtrics, Adobe Media Optimizer, Remote, AI</v>
          </cell>
          <cell r="L1395" t="str">
            <v>Merger / Acquisition</v>
          </cell>
          <cell r="M1395">
            <v>0</v>
          </cell>
          <cell r="N1395">
            <v>42795</v>
          </cell>
          <cell r="O1395">
            <v>400300000000</v>
          </cell>
          <cell r="P1395">
            <v>1</v>
          </cell>
        </row>
        <row r="1396">
          <cell r="A1396" t="str">
            <v>Oyster Pearl Digital Solutions</v>
          </cell>
          <cell r="B1396">
            <v>0</v>
          </cell>
          <cell r="C1396">
            <v>5000</v>
          </cell>
          <cell r="D1396" t="str">
            <v>information technology &amp; services</v>
          </cell>
          <cell r="E1396" t="str">
            <v>http://www.oysterpearldigitalsolutions.com</v>
          </cell>
          <cell r="F1396" t="str">
            <v>http://www.linkedin.com/company/oyster-pearl-digital-solutions</v>
          </cell>
          <cell r="G1396" t="str">
            <v>Chicago</v>
          </cell>
          <cell r="H1396" t="str">
            <v>Illinois</v>
          </cell>
          <cell r="Q1396" t="str">
            <v>Our passion for work reflects our values &amp; produces delightful experiences for enterprises. Oyster Pearl Digital Solutions , with about $15 million in revenues and approximately 16 clients, is one of the providers of business outsourcing solutions. Leveraging over 5 years of experience, Oyster Pearl Digital Solution  (OYSTER GROUP) offers a wide range of human resource, payroll, tax and benefits administration solutions from a single source. (Oyster Group)  easy-to-use solutions for employers provide superior value to companies of all types and sizes. 
Oyster Group.in is a fully-owned subsidiary of Oyster Pearl Digital Solutions is  engaged in providing Information Technology and Information Technology Enabled Services to business divisions Worldwide. If there could've ever been a magical time to build an enterprise software company, now is absolutely that time, Future  Prime  B2B Cloud Company and an Digital Transformation industry pioneer in SaaS, PaaS IaaS.
Oyster Pearl Digital Solutions  Pearl teams  were highly  experienced for AI, Digital Transformation &amp; Cloud Migration to the AWS Cloud with Near-Zero Downtime, Artificial Intelligence in banking industry brings operational, Improvements, Reducing bank operating costs and risk .
Oyster Pearl Digital Solution Business Changing  Benefits of Cloud Migration are  Software Update Automation, Shrinking IT Cost, Enhanced Collaboration, Mobility, Document Control, Data Security and also various migration strategies, including re-host, refactor, revise, rebuild and replace. Re-host  commonly known as lift-and-shift moves apps to the cloud as is.
Oyster Pearl Digital currently operates in world-class facilities located in Hyderabad ,Bangalore, Chicago-Illinois, providing over 50+ associates the opportunity to work on multiple processes, domains and technologies, consistently ranked among the  best Startup companies to work for in India  by the Great Place to Work.</v>
          </cell>
          <cell r="R1396">
            <v>2011</v>
          </cell>
        </row>
        <row r="1397">
          <cell r="A1397" t="str">
            <v>Consilio Services LLC</v>
          </cell>
          <cell r="B1397">
            <v>0</v>
          </cell>
          <cell r="C1397">
            <v>3000</v>
          </cell>
          <cell r="D1397" t="str">
            <v>legal services</v>
          </cell>
          <cell r="E1397" t="str">
            <v>http://www.consilioservices.com</v>
          </cell>
          <cell r="F1397" t="str">
            <v>http://www.linkedin.com/company/consilio-services-llc</v>
          </cell>
          <cell r="G1397" t="str">
            <v>Washington</v>
          </cell>
          <cell r="H1397" t="str">
            <v>District of Columbia</v>
          </cell>
          <cell r="J1397" t="str">
            <v>Outlook, Amazon AWS, OneTrust, Marketo, Circle, Pacer, Chrome River Connector, Google AdWords Conversion, Intapp, Relativity, SAP Contract Lifecycle Management (CLM), .GIS, BASE</v>
          </cell>
          <cell r="O1397">
            <v>50500000</v>
          </cell>
          <cell r="Q1397" t="str">
            <v>Consilio Services LLC is a global legal services company that specializes in providing comprehensive solutions for various legal needs. With a focus on flexible, on-demand legal support, Consilio operates through its Lawyers on Demand (LOD) division, which is recognized as one of the largest and fastest-growing businesses in the 'new law' sector. The company connects clients with legal professionals across multiple domains, emphasizing a modern approach to legal staffing.
The services offered by Consilio include employment and HR legal support, corporate and transactional law, risk and compliance programs, and litigation management. They provide practical guidance tailored to in-house or project-based requirements, particularly in industries related to mergers and acquisitions, artificial intelligence, and regulatory compliance. Consilio's operations also include managing employee benefits and internal staffing processes, showcasing their commitment to supporting legal roles effectively.</v>
          </cell>
          <cell r="R1397">
            <v>2014</v>
          </cell>
        </row>
        <row r="1398">
          <cell r="A1398" t="str">
            <v>Maxtor</v>
          </cell>
          <cell r="B1398">
            <v>0</v>
          </cell>
          <cell r="C1398">
            <v>7200</v>
          </cell>
          <cell r="D1398" t="str">
            <v>computer hardware</v>
          </cell>
          <cell r="E1398" t="str">
            <v>http://www.maxtor.com</v>
          </cell>
          <cell r="F1398" t="str">
            <v>http://www.linkedin.com/company/maxtor</v>
          </cell>
          <cell r="G1398" t="str">
            <v>Milpitas</v>
          </cell>
          <cell r="H1398" t="str">
            <v>California</v>
          </cell>
          <cell r="I1398" t="str">
            <v>computer hardware manufacturing, edge storage, enterprise storage, hamr technology, ai storage support, sustainable data storage, data security, mach.2 multi-actuator drives, high-capacity hdds, factory ai innovations, high areal density drives, information technology and services, circularity program, data management, automated vision systems, b2b, storage for ai era, manufacturing, enterprise software, autonomous monitoring, data center solutions, data storage and cloud computing, automation, cloud data management, mozaic 3+ platform, mass-capacity storage, computer and peripheral equipment manufacturing, hyperscale storage, scalable storage, augmented code development, open-source developer community, data infrastructure innovation, seagate secure, singapore dream factory, telecommunications, services, multi-actuator drives, big data, e-commerce, healthcare, finance, education, distribution, transportation_logistics, energy_utilities, computer &amp; network security, information technology &amp; services, mechanical or industrial engineering, enterprises, computer software, consumer internet, consumers, internet, health care, health, wellness &amp; fitness, hospital &amp; health care, financial services</v>
          </cell>
          <cell r="J1398" t="str">
            <v>Cloudflare DNS, CloudFlare Hosting, Amazon AWS, Outlook, Salesforce, Microsoft Office 365, VueJS, Microsoft Application Insights, Jira, Atlassian Confluence, Atlassian Cloud, Platform.sh, OneTrust, React Redux, Campaign Monitor, GitHub Hosting, Adobe CQ, Pardot, Slack, Adobe Marketing Cloud, Mobile Friendly, Quantcast, Cedexis Radar, ShareThis, Facebook Login (Connect), reCAPTCHA, Facebook Custom Audiences, DoubleClick Floodlight, Bing Ads, Workday Recruit, Google Dynamic Remarketing, LiveRamp, Google Analytics, Amazon Associates, Vimeo, Google AdWords Conversion, New Relic, PowerReviews, Facebook Widget, Apache, IBM Websphere, Google Font API, Avature, LivePerson Monitor, DoubleClick Conversion, Twitter Advertising, YouTube, Greenhouse.io, DoubleClick, Customer.IO, Google Tag Manager, Adobe Media Optimizer, Lever, Multilingual, Linkedin Marketing Solutions, Remote</v>
          </cell>
          <cell r="Q1398" t="str">
            <v>Maxtor Corporation was a prominent manufacturer of hard disk drives (HDDs) and storage devices, founded in 1982 by three former IBM engineers. The company launched its first product, the XT-1140, in 1983 and went public in 1985. Over the years, Maxtor expanded through acquisitions, including Miniscribe and Quantum's hard drive business, becoming the second-largest HDD producer by 2005.
Maxtor's product lineup included a variety of HDDs, such as SCSI and ESDI drives, and specialized drives for Apple PowerBook notebooks and NetWare LANs. The company also ventured into optical disk drives in the late 1980s, introducing innovative products like the Tahiti II erasable optical drive. In 2006, Maxtor was acquired by Seagate Technology, after which it ceased independent operations.</v>
          </cell>
        </row>
        <row r="1399">
          <cell r="A1399" t="str">
            <v>Eagle Home Mortgage NMLS 180989</v>
          </cell>
          <cell r="B1399">
            <v>0</v>
          </cell>
          <cell r="C1399">
            <v>5000</v>
          </cell>
          <cell r="D1399" t="str">
            <v>financial services</v>
          </cell>
          <cell r="F1399" t="str">
            <v>http://www.linkedin.com/company/eagle-home-mortgage-oregon</v>
          </cell>
          <cell r="G1399" t="str">
            <v>Portland</v>
          </cell>
          <cell r="H1399" t="str">
            <v>Oregon</v>
          </cell>
          <cell r="I1399" t="str">
            <v>specialties home financing purchase &amp; refinance, full service mortgage banking, homebuyer education, wholesale division</v>
          </cell>
          <cell r="O1399">
            <v>1198197000</v>
          </cell>
          <cell r="Q1399" t="str">
            <v>About us
Since 1981, Eagle Home Mortgage has offered full-service home lending and refinancing options to customers. It is Eagle's mission to be the premier mortgage service provider in the mortgage industry. With more than 150 branches and licensed in 42 states, Eagle Home Mortgage is a local lender committed to lowering the barriers to homeownership.
As a financial services subsidiary of Lennar Corporation [NYSE: LEN), the nation's largest homebuilder, Eagle Home Mortgage has the unique opportunity to deliver the personal commitment and accountability of a local lender with the financial backing of a Fortune 500 company.
The company is made up of a diverse group of more than 1,800 talented associates with different backgrounds and business fields, and associates often describe the culture as "a close-knit community inside a large corporate company." Each associate plays a large role in Eagle's overall success as they continue to fulfill the company's vision to enrich lives through a dedicated commitment to homeownership and premier customer experience.</v>
          </cell>
          <cell r="R1399">
            <v>1981</v>
          </cell>
        </row>
        <row r="1400">
          <cell r="A1400" t="str">
            <v>NEBS</v>
          </cell>
          <cell r="B1400">
            <v>0</v>
          </cell>
          <cell r="C1400">
            <v>5000</v>
          </cell>
          <cell r="D1400" t="str">
            <v>printing</v>
          </cell>
          <cell r="E1400" t="str">
            <v>http://www.deluxe.ca</v>
          </cell>
          <cell r="F1400" t="str">
            <v>http://www.linkedin.com/company/nebs</v>
          </cell>
          <cell r="I1400" t="str">
            <v>forms, web services, cheques, printing services</v>
          </cell>
          <cell r="J1400" t="str">
            <v>Akamai, AT&amp;T DNS, Outlook, Microsoft Office 365, OneTrust, React, SignalR, Mapbox, Hubspot, Remote</v>
          </cell>
          <cell r="O1400">
            <v>2121761000</v>
          </cell>
          <cell r="Q1400" t="str">
            <v>NEBS, or New England Business Solutions, is a Canadian subsidiary of Deluxe Corporation that focuses on providing business products and services tailored for small businesses and financial institutions. Established as an independent company for over 40 years, NEBS became part of Deluxe Corporation in 2004, rebranding as Deluxe Canada while continuing to emphasize quality customer service.
The company offers a wide range of solutions, including personalized business cheques, high-security check products, customized forms, and printing services. NEBS also provides promotional products, digital marketing services, and incorporation services. Its primary customers include small businesses, enterprises, and financial institutions, with a mission to enhance customer relationships through reliable, technology-driven solutions.</v>
          </cell>
        </row>
        <row r="1401">
          <cell r="A1401" t="str">
            <v>CV Holdings, Inc.</v>
          </cell>
          <cell r="B1401">
            <v>0</v>
          </cell>
          <cell r="C1401">
            <v>14000</v>
          </cell>
          <cell r="D1401" t="str">
            <v>financial services</v>
          </cell>
          <cell r="E1401" t="str">
            <v>http://www.cvhldgs.com</v>
          </cell>
          <cell r="F1401" t="str">
            <v>http://www.linkedin.com/company/cvhldgs</v>
          </cell>
          <cell r="G1401" t="str">
            <v>Newport Beach</v>
          </cell>
          <cell r="H1401" t="str">
            <v>California</v>
          </cell>
          <cell r="I1401" t="str">
            <v>small business equipment finance, custom finance solutions, regulatory compliance, lease origination, portfolio management, investment banking, investment management, financial services, platform development, equipment leasing, corporate finance, manufacturing, transportation and logistics, capital markets, equipment finance solutions, nationwide equipment financing, multi-discipline finance platforms, b2b, industry finance, private equity, equipment lease financing, financial technology, mortgage and nonmortgage loan brokers, equipment lease up to $250,000, industry-specific finance, asset management, finance platforms, tax planning, nationwide leasing, financial reporting, specialty finance, services, commercial real estate, cash flow management, finance and insurance, equipment finance, small-ticket leasing, finance, mechanical or industrial engineering, finance technology, information technology &amp; services</v>
          </cell>
          <cell r="J1401" t="str">
            <v>Salesforce, Cloudflare DNS, Outlook, CloudFlare Hosting, WordPress.org, Nginx, Mobile Friendly, Google Font API, Circle</v>
          </cell>
          <cell r="K1401">
            <v>20000000</v>
          </cell>
          <cell r="L1401" t="str">
            <v>Other</v>
          </cell>
          <cell r="M1401">
            <v>20000000</v>
          </cell>
          <cell r="N1401">
            <v>42186</v>
          </cell>
          <cell r="O1401">
            <v>25993000</v>
          </cell>
          <cell r="Q1401" t="str">
            <v>CV Holdings is a specialty finance firm that focuses on commercial real estate-related loans and securities.</v>
          </cell>
          <cell r="R1401">
            <v>2000</v>
          </cell>
        </row>
        <row r="1402">
          <cell r="A1402" t="str">
            <v>PolicySweetÂ®</v>
          </cell>
          <cell r="B1402">
            <v>0</v>
          </cell>
          <cell r="C1402">
            <v>10000</v>
          </cell>
          <cell r="D1402" t="str">
            <v>insurance</v>
          </cell>
          <cell r="E1402" t="str">
            <v>http://www.policysweet.com</v>
          </cell>
          <cell r="F1402" t="str">
            <v>http://www.linkedin.com/company/policysweet</v>
          </cell>
          <cell r="G1402" t="str">
            <v>Cincinnati</v>
          </cell>
          <cell r="H1402" t="str">
            <v>Ohio</v>
          </cell>
          <cell r="I1402" t="str">
            <v>insurance for small food retailers, cyber risk coverage, online insurance quotes, business property insurance, insurance for offices, general liability, business owners policy, insurance for contractors, cyber liability for small business, small business insurance, instant quotes, small business legal protection, insurance agencies and brokerages, employee injury protection, insurance, cyber insurance, services, small business insurance quotes online, retail, property protection, business liability, insurance for personal care, bop, business assets protection, customizable policies, risk management, insurance for food services, workers' compensation, small business risk management, liability coverage, affordable small business insurance, home-based business insurance, insurance for retail, business interruption coverage, financial services, b2b, home-based business coverage, small business insurance in multiple states, business inventory insurance, small business insurance underwritten by great american, insurance for small businesses, e-commerce, consumer products &amp; retail, insurance agencies &amp; brokerages, workers compensation, consumer internet, consumers, internet, information technology &amp; services</v>
          </cell>
          <cell r="J1402" t="str">
            <v>Cloudflare DNS, Outlook, Microsoft Office 365, CloudFlare Hosting, Jornaya, Hubspot, Ruxit, MouseFlow, reCAPTCHA, Trustpilot, Facebook Login (Connect), Google Tag Manager, CallRail, Google Font API, Act-On, Linkedin Marketing Solutions, DoubleClick Conversion, Google Dynamic Remarketing, Vidyard, Ensighten, Facebook Custom Audiences, Google Analytics, Bootstrap Framework, DoubleClick, Facebook Widget, Bing Ads, Mobile Friendly, Typekit, The Trade Desk, AdRoll</v>
          </cell>
          <cell r="Q1402" t="str">
            <v>PolicySweet is a digital platform that simplifies the purchase of business insurance and offers small business owners important choices in how they obtain and maintain their coverages. You can quote and bind policies yourself with no agent involvement, you can let our agent quote and bind coverage for you, or you can quote online and then check in with the agent to ask any questions and make sure your selections are appropriate. Similarly, once you become a customer you can handle many service items yourself on our on-line customer portal or simply have our agent handle things for you. Flexibility for the way YOU like to do business.
Standing behind PolicySweet are Great American and Leavitt Group Agency, who provide financial stability and excellent customer service. Rest assured that when your business needs help in a claims crisis, we will have your back!</v>
          </cell>
          <cell r="R1402">
            <v>1872</v>
          </cell>
        </row>
        <row r="1403">
          <cell r="A1403" t="str">
            <v>Marine Engineers' Beneficial Association</v>
          </cell>
          <cell r="B1403">
            <v>0</v>
          </cell>
          <cell r="C1403">
            <v>22000</v>
          </cell>
          <cell r="D1403" t="str">
            <v>maritime</v>
          </cell>
          <cell r="E1403" t="str">
            <v>http://www.mebaunion.org</v>
          </cell>
          <cell r="F1403" t="str">
            <v>http://www.linkedin.com/company/marine-engineers-beneficial-association</v>
          </cell>
          <cell r="G1403" t="str">
            <v>Washington</v>
          </cell>
          <cell r="H1403" t="str">
            <v>District of Columbia</v>
          </cell>
          <cell r="I1403" t="str">
            <v>maritime transportation, maritime logistics, services, maritime labor union, maritime union, maritime industry advocacy, maritime disaster response, deep sea, coastal, and great lakes water transportation, maritime education, union representation, maritime workers, maritime government contracts, maritime defense, maritime safety standards, maritime history, maritime union history, u.s. merchant marine, maritime legislation, maritime industry, maritime veteran services, maritime labor rights, maritime training centers, maritime employment, maritime policy, transportation &amp; logistics, maritime workforce, maritime safety, b2b, maritime advocacy, maritime services, u.s.-flag fleet, maritime regulations, maritime veteran support, union membership, maritime legislative action, maritime training, maritime security</v>
          </cell>
          <cell r="J1403" t="str">
            <v>Outlook, Mobile Friendly, ASP.NET, Google Font API</v>
          </cell>
          <cell r="O1403">
            <v>13375000</v>
          </cell>
          <cell r="Q1403" t="str">
            <v>The Marine Engineers' Beneficial Association (MEBA) is the oldest maritime trade union in the United States, established on February 23, 1875. Headquartered in Washington, DC, it represents licensed mariners, particularly deck and engine officers in the U.S. Merchant Marine on U.S.-flagged vessels, with a membership of around 23,400 as of 2014. MEBA is affiliated with the AFL-CIO and has a rich history of advocating for maritime workers' rights and safety.
MEBA provides collective bargaining, advocacy for safe working conditions, and training through the Calhoon M.E.B.A. Engineering School. The union offers comprehensive pension and welfare plans, health diagnostics, and political lobbying for maritime policy. Throughout its history, MEBA has played a crucial role in securing rights for seafarers, including the establishment of the 40-hour workweek and overtime pay. Today, it continues to focus on maritime training, legislative influence, and the protection of seafarers amid industry changes.</v>
          </cell>
          <cell r="R1403">
            <v>1875</v>
          </cell>
        </row>
        <row r="1404">
          <cell r="A1404" t="str">
            <v>Omniseal Solutions</v>
          </cell>
          <cell r="B1404">
            <v>0</v>
          </cell>
          <cell r="C1404">
            <v>3000</v>
          </cell>
          <cell r="D1404" t="str">
            <v>plastics</v>
          </cell>
          <cell r="E1404" t="str">
            <v>http://www.omniseal-solutions.com</v>
          </cell>
          <cell r="F1404" t="str">
            <v>http://www.linkedin.com/company/omniseal-solutions</v>
          </cell>
          <cell r="G1404" t="str">
            <v>Garden Grove</v>
          </cell>
          <cell r="H1404" t="str">
            <v>California</v>
          </cell>
          <cell r="I1404" t="str">
            <v>design engineering, carbon fiber composites, polymer seals, thermoplastics, manufacturing, metal seals, precision components, polyimides, numerical simulation, data engineering, plastics manufacturing, coatings &amp; platings, seal design engineering, fluoropolymers, aerospace, rocket engine seals, metal valve manufacturing, life sciences, aerospace seals, b2b, high pressure seals, industrial, consumer, biocompatible seals, in-house testing, leak-tight seals for aerospace, medical device seals, medical devices, custom shapes, high temperature polymers, high-pressure sealing, extreme environment sealing, vacuum seals, nuclear &amp; science research, high vacuum seals, energy, ultra-high pressure seals, life science, metal face seals, seal installation support, composite materials, application-specific solutions, space, specialized metal alloys, industrial manufacturing, wear control, spring-energized seals, semiconductor seals, ptfe compounds, life science seals, rapid prototyping, industrial seals, custom machined seals, high load seals, spacecraft sealing, cryogenic sealing, custom sealing solutions, collaborative design, high temperature resistance, leakage prevention, space mission seals, ultra-low friction seals, extreme temperature seals, custom materials, cryogenic seals, material development, low outgassing seals, nuclear reactor seals, space applications, simulation &amp; data engineering, environmentally friendly materials, aviation, semi-conductor, pfas-free solutions, energy seals, low friction seals, high purity fluid seals, chemical resistance, healthcare, semiconductor, nuclear, mechanical or industrial engineering, chemicals, hospital &amp; health care, health care, health, wellness &amp; fitness</v>
          </cell>
          <cell r="J1404" t="str">
            <v>Microsoft Office 365, CloudFlare Hosting, Circle, Sisense, Domo, KNIME</v>
          </cell>
          <cell r="O1404">
            <v>12200000</v>
          </cell>
          <cell r="Q1404" t="str">
            <v>Omniseal Solutions is a global engineering leader with over 65 years of experience in designing and manufacturing precision sealing and wear control solutions for extreme applications. Headquartered in Garden Grove, California, the company operates in the industrial machinery and equipment sector and employs approximately 129 people.
The company specializes in customized sealing and wear friction control solutions, utilizing specialist materials for demanding environments. Omniseal Solutions offers precision-engineered components and systems, along with design and manufacturing services. Their team of experts focuses on technical advancements in sealing and material technology, ensuring a strong customer focus across various industries.</v>
          </cell>
          <cell r="R1404">
            <v>1990</v>
          </cell>
        </row>
        <row r="1405">
          <cell r="A1405" t="str">
            <v>Kris Coker, Financial Professional at Cetera Investors</v>
          </cell>
          <cell r="B1405">
            <v>0</v>
          </cell>
          <cell r="C1405">
            <v>10000</v>
          </cell>
          <cell r="D1405" t="str">
            <v>financial services</v>
          </cell>
          <cell r="F1405" t="str">
            <v>http://www.linkedin.com/company/kris-coker-financial-professional-at-cetera-investors</v>
          </cell>
          <cell r="G1405" t="str">
            <v>Denver</v>
          </cell>
          <cell r="H1405" t="str">
            <v>Colorado</v>
          </cell>
          <cell r="Q1405" t="str">
            <v>Our name may be new, but our legacy is long. Cetera Investors was created from the purchase of Foresters Financial, an institution that can trace its beginnings to the early part of the last century. The close family structure and strong community involvement attracted Cetera, while Foresters Financial wanted to expand their product offerings to their clients and take advantage of Cetera's technology and infrastructure. It was a perfect match.
Cetera Investors is part of your community. We are your neighbors. We believe in doing more. We are driven by our purpose to help all people wherever they are in life and business with their financial health and overall well-being. We believe that our clients deserve more than a financial solutions provider â€” they deserve a partner who will help them prosper and improve their community.</v>
          </cell>
          <cell r="R1405">
            <v>2010</v>
          </cell>
        </row>
        <row r="1406">
          <cell r="A1406" t="str">
            <v>IMPACT by Interactive Brokers</v>
          </cell>
          <cell r="B1406">
            <v>0</v>
          </cell>
          <cell r="C1406">
            <v>5000</v>
          </cell>
          <cell r="D1406" t="str">
            <v>financial services</v>
          </cell>
          <cell r="F1406" t="str">
            <v>http://www.linkedin.com/company/impactbyibkr</v>
          </cell>
          <cell r="G1406" t="str">
            <v>Greenwich</v>
          </cell>
          <cell r="H1406" t="str">
            <v>Connecticut</v>
          </cell>
          <cell r="I1406" t="str">
            <v>advanced technology, sustainable finance, technology, impact investing, ethical investing, low costs, sustainable investing, socially responsible investing, conscious investing, value investing, brokerage, impact dashboard, various products, sustainable portfolios, financial advisors, environmental social governance, green investing, esg investing, fintech, esg, interactive advisors, finance technology, information technology &amp; services, financial services</v>
          </cell>
          <cell r="Q1406" t="str">
            <v>Environmental, social and corporate governance (ESG) investing focuses on companies making an active effort to limit their negative societal impact or deliver benefits to society (or both). 
Choose your values and align with your purpose. Please also take a look at our Impact Dashboard, available on any browser, https://www.ibkr.com/impact
Match with over 13 Values and principles and create a meaningful investment strategy.
Our values and principles include:
â€¢ Clean Air Pure Water
â€¢ Ocean Life
â€¢ Land Health
â€¢ Consumer Safety
â€¢ Ethical Leadership
â€¢ Gender Equality
â€¢ Racial Equality
â€¢ LGBTQ Inclusion
â€¢ Company Transparency
â€¢ Sustainable Product Lifecycle
â€¢ Mindful Business Models
â€¢ Fair Labor &amp; Thriving Communities
You can also choose what companies you would like to avoid that do not share your values:
â€¢ Animal testing
â€¢ Business ethics controversies
â€¢ Corporate political spending and lobbying
â€¢ Energy intensive
â€¢ Fossil fuels
â€¢ Greenhouse emissions
â€¢ Hazardous waste
â€¢ High water usage
â€¢ Tobacco, alcohol, and gambling
â€¢ Weapons and gun manufacturers
In the industry, Socially Responsible Investing (SRI) is often used interchangeably with ESG investing, ethical investing, sustainable investing, green investing, conscious investing, or impact investing. 
We believe investors are catalysts for change in the behavior and the companies they invest in. 
Interactive Brokers LLC is a member of NYSE, FINRA, SIPC. Interactive Brokers Group (Nasdaq: IBKR) and its predecessor companies have been building trading technology for over 42 years. Interactive Brokers Group's consolidated equity capital exceeds $8.2 billion. Throughout its history, its mission has remained unchanged: Create technology to provide liquidity on better terms. Compete on price, speed, size, diversity of global products, and advanced trading tools. For more information, visit www.ibkr.com/sustainable.
#esg #impact #sustainability #impactinvesting #environmental #diversity #sustainableinvesting</v>
          </cell>
          <cell r="R1406">
            <v>1978</v>
          </cell>
        </row>
        <row r="1407">
          <cell r="A1407" t="str">
            <v>NovaTS</v>
          </cell>
          <cell r="B1407">
            <v>0</v>
          </cell>
          <cell r="C1407">
            <v>10000</v>
          </cell>
          <cell r="D1407" t="str">
            <v>information technology &amp; services</v>
          </cell>
          <cell r="F1407" t="str">
            <v>http://www.linkedin.com/company/novats</v>
          </cell>
          <cell r="G1407" t="str">
            <v>Monterey</v>
          </cell>
          <cell r="H1407" t="str">
            <v>California</v>
          </cell>
          <cell r="I1407" t="str">
            <v>it services &amp; it consulting, information technology &amp; services</v>
          </cell>
          <cell r="J1407" t="str">
            <v>Squarespace ECommerce, Mobile Friendly</v>
          </cell>
          <cell r="Q1407" t="str">
            <v>NovaTS is your one-stop solution for IT workforce. Whether you're looking to add an IT professional to your staff, or join a business in an IT role.
Visit our website to post and apply for IT jobs, and review potential candidates. 
NovaTS has flexible on-boarding options and is a potential payrolling employer of record. 
NovaTS is a service of NOVA Management Inc.</v>
          </cell>
          <cell r="R1407">
            <v>1992</v>
          </cell>
        </row>
        <row r="1408">
          <cell r="A1408" t="str">
            <v>Black Doge Club | Black Doge DAO</v>
          </cell>
          <cell r="B1408">
            <v>0</v>
          </cell>
          <cell r="C1408">
            <v>5000</v>
          </cell>
          <cell r="D1408" t="str">
            <v>computer games</v>
          </cell>
          <cell r="E1408" t="str">
            <v>http://www.blackdoge.io</v>
          </cell>
          <cell r="F1408" t="str">
            <v>http://www.linkedin.com/company/black-doge-club</v>
          </cell>
          <cell r="G1408" t="str">
            <v>Tampa</v>
          </cell>
          <cell r="H1408" t="str">
            <v>Florida</v>
          </cell>
          <cell r="J1408" t="str">
            <v>Outlook, Amazon AWS</v>
          </cell>
          <cell r="Q1408" t="str">
            <v>Globally decentralized Web3-focused Social Club backed by a diverse community of over 1000 blockchain explorers; Virtual Asset Portdolio Manager; Decentrallty governed by the Black Doge DAO, a Cardano Metaverse Real Estate Development &amp; Placemaking Decentralized Autonomous Organization (DAO); Collective of some of the most talented digital artists internationally w/ high art Black Doge NFT Collection; Crypto token called Black Doge Club ($BDOGE) listed on SundaeSwap &amp; MuesliSwap Cardano DEXs; Exclusive virtual immersive experiences and electronic music DJ sets; Merchandise coming soon; Cardano Stake Pool / dPOS blockchain node in the works; and much, much more to be announced soon!!!</v>
          </cell>
          <cell r="R1408">
            <v>2021</v>
          </cell>
        </row>
        <row r="1409">
          <cell r="A1409" t="str">
            <v>Media Futures Group</v>
          </cell>
          <cell r="B1409">
            <v>0</v>
          </cell>
          <cell r="C1409">
            <v>3000</v>
          </cell>
          <cell r="D1409" t="str">
            <v>marketing &amp; advertising</v>
          </cell>
          <cell r="E1409" t="str">
            <v>http://www.mediafutures.eu</v>
          </cell>
          <cell r="F1409" t="str">
            <v>http://www.linkedin.com/company/media-futures-group</v>
          </cell>
          <cell r="G1409" t="str">
            <v>New York</v>
          </cell>
          <cell r="H1409" t="str">
            <v>New York</v>
          </cell>
          <cell r="I1409" t="str">
            <v>advertising, search, innovation, business planning, advertising operations, insights, media, data management, programmatic, digital, data strategy, communications strategy, creative, marketing, analytics, media planning buying, social content, advertising services, media social impact, media value chain, media literacy, data privacy, collaboration in media, arts, entertainment, and recreation, media projects, disinformation countermeasures, digital storytelling, artificial intelligence in journalism, ai and art interactions, media innovation, media ethical guidelines, media technology, digital arts, ai applications in media, synthetic media, media collaboration models, open calls, media digital transformation, media content innovation, media digital activism, media arts residencies, deepfake detection, media accessibility, media research, media community building, ethical ai practices, data-driven innovation, media literacy tools, media startups, media ecosystem development, media and technology integration, media support programs, media ecosystem, web search portals, libraries, archives, and other information services, media misinformation, media content verification, media policy, public participation, media ethics, startups, steam approaches, media innovation hubs, inclusive innovation, information technology and services, citizen participation, media policy recommendations, media and publishing, media societal impact, media artworks, art and ai, support for startups and artists, digital content creation, media tools, media sector support, media democratization, media innovation funding, data access and transparency, media datasets, media education, public engagement, media participatory design, disinformation, media content analysis, policy briefs on disinformation, media project evaluation, non-profit, b2b, information technology &amp; services, marketing &amp; advertising, nonprofit organization management</v>
          </cell>
          <cell r="J1409" t="str">
            <v>Google Cloud Hosting</v>
          </cell>
          <cell r="Q1409" t="str">
            <v>Media Futures Group (MFG) is a bespoke advertising agency based in New York. The agency specializes in providing tailored advertising solutions for Google, leveraging the expertise of GroupM and EssenceMediacom. MFG focuses on delivering effective advertising strategies to meet the unique needs of its clients. 
The agency is dedicated to enhancing advertising performance through innovative approaches and data-driven insights.</v>
          </cell>
        </row>
        <row r="1410">
          <cell r="A1410" t="str">
            <v>DownloadMails</v>
          </cell>
          <cell r="B1410">
            <v>0</v>
          </cell>
          <cell r="C1410">
            <v>5000</v>
          </cell>
          <cell r="D1410" t="str">
            <v>information technology &amp; services</v>
          </cell>
          <cell r="E1410" t="str">
            <v>http://www.downloadmails.com</v>
          </cell>
          <cell r="F1410" t="str">
            <v>http://www.linkedin.com/company/downloadmails</v>
          </cell>
          <cell r="G1410" t="str">
            <v>Las Vegas</v>
          </cell>
          <cell r="H1410" t="str">
            <v>Nevada</v>
          </cell>
          <cell r="I1410" t="str">
            <v>software development, information technology &amp; services</v>
          </cell>
          <cell r="J1410" t="str">
            <v>Nginx, Bootstrap Framework, ProvideSupport, Mobile Friendly, Google Tag Manager, WordPress.org, YouTube</v>
          </cell>
          <cell r="Q1410" t="str">
            <v>Download Emails is an industry leader that offers Email Recovery, Email Transfer, Lost Email Recovery, Email Migration services. We are confident in our ability to download emails from multiple email accounts such as download emails from Gmail, download emails from Yahoo, download emails from Office 365 and more. Our experts believe in "No challenge is too complex or big."â€‹ Since our founding years, we have provided superior Email Recovery service to our clients and have assisted them in achieving their goals.</v>
          </cell>
          <cell r="R1410">
            <v>2010</v>
          </cell>
        </row>
        <row r="1411">
          <cell r="A1411" t="str">
            <v>National Veterinary Associates (NVA)</v>
          </cell>
          <cell r="B1411">
            <v>0</v>
          </cell>
          <cell r="C1411">
            <v>14000</v>
          </cell>
          <cell r="D1411" t="str">
            <v>veterinary</v>
          </cell>
          <cell r="F1411" t="str">
            <v>http://www.linkedin.com/company/national-veterinary-associates-nva</v>
          </cell>
          <cell r="G1411" t="str">
            <v>Austin</v>
          </cell>
          <cell r="H1411" t="str">
            <v>Texas</v>
          </cell>
          <cell r="I1411" t="str">
            <v>veterinary services</v>
          </cell>
          <cell r="Q1411" t="str">
            <v>National Veterinary Associates (NVA) is a prominent global pet healthcare organization founded in 1997 and based in Agoura Hills, California. With approximately $6 billion in revenue, NVA operates over 1,500 veterinary hospitals and pet resorts worldwide. In 2023, the company restructured into two distinct entities: Ethos Veterinary Health, which manages specialty veterinary hospitals, and NVA, which oversees general practice locations.
NVA is dedicated to improving the comfort and well-being of pets through compassionate care. The organization emphasizes core values of compassion, innovation, trust, and respect, fostering partnerships with veterinarians and pet owners. NVA offers a wide range of services, including general practice veterinary care, specialty and emergency medicine, equine veterinary services, and pet resorts that provide boarding, grooming, daycare, and training. The company employs around 14,000 people and supports its workforce with comprehensive benefits.</v>
          </cell>
        </row>
        <row r="1412">
          <cell r="A1412" t="str">
            <v>Software Development Company Houston Texas newyork California</v>
          </cell>
          <cell r="B1412">
            <v>0</v>
          </cell>
          <cell r="C1412">
            <v>5000</v>
          </cell>
          <cell r="D1412" t="str">
            <v>information technology &amp; services</v>
          </cell>
          <cell r="F1412" t="str">
            <v>http://www.linkedin.com/company/software-development-company-houston-texas-newyork-california</v>
          </cell>
          <cell r="G1412" t="str">
            <v>South Houston</v>
          </cell>
          <cell r="H1412" t="str">
            <v>Texas</v>
          </cell>
          <cell r="I1412" t="str">
            <v>company softwares, hotel softwares, accounting softwares, ngos softwares, factory softwares, organization softwares, business softwares, doctors softwares, hospital softwares, medical softwares, bank softwares, security softwares, softwares, construction company softwares, medical billing softwares, realestate softwares, school softwares, shop softwares, office softwares, hr softwares, software development, information technology &amp; services</v>
          </cell>
          <cell r="J1412" t="str">
            <v>Cloudflare DNS, CloudFlare Hosting, Mobile Friendly, React, WordPress.org, Google Font API, Remote</v>
          </cell>
          <cell r="Q1412" t="str">
            <v>Business software, also known as business applications or enterprise software, refers to a category of computer programs and applications designed to support various business functions and processes. These software tools are used to streamline operations, improve efficiency, and facilitate decision-making within organizations. Here are some common types of business software:
    Enterprise Resource Planning (ERP) Software:
        ERP software integrates various business functions such as finance, human resources, manufacturing, supply chain, and customer relationship management into a single system. It helps organizations manage and automate their core processes.
    Customer Relationship Management (CRM) Software:
        CRM software is designed to manage interactions and relationships with customers and potential customers. It typically includes features for sales, marketing, and customer support.
    Accounting and Financial Software:
        Accounting software helps businesses manage financial transactions, track expenses, and generate financial reports. This software includes tools for invoicing, payroll, and tax management.
    Human Resources (HR) Software:
        HR software assists in managing employee data, payroll, benefits, and recruitment. It can also include performance management and training modules.
    Project Management Software:
        Project management software helps plan, execute, and track projects. It includes features for task management, team collaboration, and project scheduling.
    Inventory Management Software:
        Inventory management software enables businesses to track and manage their inventory levels, order and supply management, and optimize stock control.
    Supply Chain Management (SCM) Software:
        SCM software helps organizations manage their supply chain activities, including procurement, logistics, and inventory optimization.</v>
          </cell>
          <cell r="R1412">
            <v>2000</v>
          </cell>
        </row>
        <row r="1413">
          <cell r="A1413" t="str">
            <v>i3 FundRise</v>
          </cell>
          <cell r="B1413">
            <v>0</v>
          </cell>
          <cell r="C1413">
            <v>5000</v>
          </cell>
          <cell r="D1413" t="str">
            <v>financial services</v>
          </cell>
          <cell r="F1413" t="str">
            <v>http://www.linkedin.com/company/i3fundrise</v>
          </cell>
          <cell r="G1413" t="str">
            <v>Nashville</v>
          </cell>
          <cell r="H1413" t="str">
            <v>Tennessee</v>
          </cell>
          <cell r="Q1413" t="str">
            <v>i3FundRise helps organizations effectively communicate, connect and fundraise. Our technology caters to Nonprofits, Education, Political Campaigns, and Faith-Based organizations. We also offer a unique fundraising application that enables businesses, banks &amp; chambers to join nonprofits in supporting their communities.</v>
          </cell>
        </row>
        <row r="1414">
          <cell r="A1414" t="str">
            <v>Mack Molding Company</v>
          </cell>
          <cell r="B1414">
            <v>0</v>
          </cell>
          <cell r="C1414">
            <v>3000</v>
          </cell>
          <cell r="D1414" t="str">
            <v>plastics</v>
          </cell>
          <cell r="E1414" t="str">
            <v>http://www.mack.com</v>
          </cell>
          <cell r="F1414" t="str">
            <v>http://www.linkedin.com/company/mack-molding-company</v>
          </cell>
          <cell r="G1414" t="str">
            <v>Arlington</v>
          </cell>
          <cell r="H1414" t="str">
            <v>Vermont</v>
          </cell>
          <cell r="I1414" t="str">
            <v>medical device manufacturing, product design development, rapid prototyping, large part molding, injection molding large part molding contract manufacturing medical device manufacturing sheet metal, fullservice machining, injection molding, contract manufacturing, product design amp development, sheet metal fabrication, plastics manufacturing, energy &amp; utilities, medical devices, insert molding, custom molding, services, trade show participation, medical device regulatory compliance, iso 9001, iso certifications, full-service manufacturing, prototyping, class a painting, gas-assisted molding, build-to-order, community engagement, industrial equipment, secondary operations, industrial manufacturing, energy-efficient processes, consumer goods, workforce development, rapid prototyping for medical devices, medical device validation, medical plastics, supply chain management, low-volume manufacturing, environmental services, sustainability initiatives, regulatory compliance, customer-centric approach, machining, environmental stewardship, design and development, manufacturing, automation, energy efficiency, b2b, product development, medical device focus, large-part molding, automotive parts, low-volume production, large part injection molding, full product lifecycle, iso 13485, iso 13485 certification, custom tooling, plastic injection molding, medical sector, coating, engraving, heat treating, and allied activities, sheet metal, cleanroom molding, cnc machining, medical prototyping, custom injection molds, additive manufacturing, gas assist molding, iso 14001, turnkey solutions, medical device contract manufacturing, design &amp; development, assembly, transportation equipment, medical plastics processing, automation robotics, decorative painting, medical device assembly, rapid tooling, energy &amp; environment, computer &amp; business equipment, sustainability, metal fabrication, cleanroom capabilities, vertical integration, finishing, painting, insert overmolding, gas assist technology, healthcare, medical, industrial, transportation, energy, environment, computer &amp; business, consumer, mechanical or industrial engineering, chemicals, hospital &amp; health care, consumers, logistics &amp; supply chain, renewables &amp; environment, machinery, arts &amp; crafts, art, health care, health, wellness &amp; fitness, home &amp; garden, shopping</v>
          </cell>
          <cell r="J1414" t="str">
            <v>Microsoft Office 365, WP Engine, Constant Contact, Slack, Remote, ADP, Cisco Aggregation Services Routers, GRIN, Quip, SES, Resi, Egencia, , AMP, CNC Software, React Router, AC500 PLC, Ning, Turn, Deltek ComputerEase, SAP Material Requirement Planning (MRP), Electron, Agilent Technologies</v>
          </cell>
          <cell r="O1414">
            <v>600000000</v>
          </cell>
          <cell r="P1414">
            <v>2</v>
          </cell>
          <cell r="Q1414" t="str">
            <v>Mack Molding Company is a custom plastic injection molder and contract manufacturer, established in 1920 and headquartered in Arlington, Vermont. As a subsidiary of Mack Group Corporation, it operates across 11 facilities in the U.S. and Mexico, employing over 3,000 people and managing 1.5 million square feet of manufacturing space. The company focuses on customer satisfaction and has seen significant growth, with annual revenues reported at over $650 million.
Mack Molding offers a range of manufacturing solutions, including custom injection molding, plastics design and prototyping, sheet metal fabrication, and medical device manufacturing. Its capabilities support various industries such as medical, transportation, energy, and defense. The company is equipped with over 120 injection molding machines and holds multiple certifications, ensuring high standards in quality and compliance.</v>
          </cell>
          <cell r="R1414">
            <v>1920</v>
          </cell>
        </row>
        <row r="1415">
          <cell r="A1415" t="str">
            <v>ePLDT Ventus</v>
          </cell>
          <cell r="B1415">
            <v>0</v>
          </cell>
          <cell r="C1415">
            <v>7000</v>
          </cell>
          <cell r="D1415" t="str">
            <v>outsourcing/offshoring</v>
          </cell>
          <cell r="E1415" t="str">
            <v>http://www.epldtventus.com</v>
          </cell>
          <cell r="F1415" t="str">
            <v>http://www.linkedin.com/company/epldt-ventus</v>
          </cell>
          <cell r="I1415" t="str">
            <v>back office fulfillment, technical support, market surveys &amp; research, sales support, financial services, customer care, b2b electronic data interchange, outsourcing &amp; offshoring consulting, outsourcing/offshoring</v>
          </cell>
          <cell r="J1415" t="str">
            <v>Remote</v>
          </cell>
          <cell r="Q1415" t="str">
            <v>ePLDT Ventus, now known as Inspiro, is a Philippine-based contact center and business process outsourcing (BPO) company. Originally a subsidiary of ePLDT, it has established itself as a significant player in the outsourcing industry, employing over 6,000 professionals. The company provides a wide range of customer relationship management (CRM) services, including telemarketing, customer service, data entry, and virtual assistant services. With a strong focus on client satisfaction, it boasts impressive metrics such as a 98% job success score and high client recommendations.
Inspiro operates multiple call center offices across the Philippines, offering scalable solutions to clients in various sectors, including telecommunications, retail, and financial services. The company emphasizes multi-lingual and omnichannel support, covering the entire customer engagement lifecycle from acquisition to retention. With over a decade of experience, Inspiro continues to serve a diverse clientele, including many Fortune 500 companies, and has expanded its service offerings to meet the needs of different industries.</v>
          </cell>
        </row>
        <row r="1416">
          <cell r="A1416" t="str">
            <v>Warehouse Demo Services</v>
          </cell>
          <cell r="B1416">
            <v>0</v>
          </cell>
          <cell r="C1416">
            <v>6000</v>
          </cell>
          <cell r="D1416" t="str">
            <v>marketing &amp; advertising</v>
          </cell>
          <cell r="E1416" t="str">
            <v>http://www.wdsdemos.com</v>
          </cell>
          <cell r="F1416" t="str">
            <v>http://www.linkedin.com/company/warehouse-demo-services</v>
          </cell>
          <cell r="G1416" t="str">
            <v>San Diego</v>
          </cell>
          <cell r="H1416" t="str">
            <v>California</v>
          </cell>
          <cell r="I1416" t="str">
            <v>advertising services, b2b, product demonstrations, retail, brand advocacy, post-event analytics, brand awareness, costco exclusive provider, retail sampling programs, face-to-face marketing, global sales talent pool, sales growth, customer experience, event marketing, consumer experience, special event management, event management, event logistics, staffing solutions, operational efficiency, product trial campaigns, sales activation, customer engagement, in-store sampling, market research, training and staffing, brand activation, consumer purchase influence, product sampling, brand storytelling, in-store promotions, international event marketing, multi-location roadshows, food safety certification, multi-country operations, retail event services, customer service, special events, brand ambassadors, merchandising services, consumer engagement, merchandising audits, promotional campaigns, sensory marketing, analytics and insights, services, brand promotion, management consulting services, road shows, event score-carding, consumer products &amp; retail, marketing &amp; advertising, events, events services</v>
          </cell>
          <cell r="J1416" t="str">
            <v>Route 53, WP Engine, Amazon SES, Remote</v>
          </cell>
          <cell r="O1416">
            <v>22900000</v>
          </cell>
          <cell r="Q1416" t="str">
            <v>Our mission is to perform highest quality product demonstrations for Costco Wholesale, its members and vendors. WDS demos enable Costco shoppers to experience superb products right on the spotâ€” a point-of-purchase promotion no other form of advertising or marketing offers. Costco demos are provided exclusively by WDS throughout the Western US, Alaska and Hawaii.  WDS- We Drive Sales!</v>
          </cell>
          <cell r="R1416">
            <v>1989</v>
          </cell>
        </row>
        <row r="1417">
          <cell r="A1417" t="str">
            <v>SouthState Correspondent Division</v>
          </cell>
          <cell r="B1417">
            <v>0</v>
          </cell>
          <cell r="C1417">
            <v>6300</v>
          </cell>
          <cell r="D1417" t="str">
            <v>financial services</v>
          </cell>
          <cell r="E1417" t="str">
            <v>http://www.southstatecorrespondent.com</v>
          </cell>
          <cell r="F1417" t="str">
            <v>http://www.linkedin.com/company/southstate-bank-correspondent-division</v>
          </cell>
          <cell r="G1417" t="str">
            <v>Atlanta</v>
          </cell>
          <cell r="H1417" t="str">
            <v>Georgia</v>
          </cell>
          <cell r="I1417" t="str">
            <v>capital markets services, international services, commercial banking services, payment solutions, bank leadership strategies, international banking, regulatory compliance, banking industry insights, balance sheet management, fixed rate loans, regulatory compliance tools, loan profitability, loan scenario analysis, commercial banking, risk management, fx services, community banks, interest rate swaps, banking analytics, banking technology, interest rate risk mitigation, floating rate loans, interest rate risk management, converge online banking, financial services, banking, debt capital markets, loan hedging, loan pricing model, banking event support, debt markets, client relationship management, cash management, arc loan hedging, interest rate strategies, banking data analytics, market commentary, loan pricing, profitability enhancement, community banking, loan command, banking resources, banking solutions, banking podcast, b2b, finance, non-profit, distribution, nonprofit organization management</v>
          </cell>
          <cell r="J1417" t="str">
            <v>Cloudflare DNS, WP Engine, Leadfeeder, ExactTarget, Salesforce</v>
          </cell>
          <cell r="O1417">
            <v>71987000</v>
          </cell>
          <cell r="Q1417" t="str">
            <v>SouthState Correspondent Division is the correspondent banking unit of SouthState Bank, N.A., based in Winter Haven, Florida. Established in 2008, it supports community banks across the United States by providing a range of financial services designed to enhance their competitiveness against larger institutions. The division manages over 700 relationships with banks in 45 states, offering innovative products and technology to improve lending, investments, and operational efficiency.
The division's services include capital markets solutions, commercial banking support, international banking services, and payment solutions. Notable offerings are the proprietary Insight investment platform, loan pricing models, and real-time payment options. Additionally, it provides resources such as a Banker to Banker blog, a Community Bank Podcast, and market insights to help community financial institutions thrive. With a focus on connecting borrowers to local fixed-rate loan options, SouthState Correspondent Division plays a vital role in the financial landscape for community banks nationwide.</v>
          </cell>
          <cell r="R1417">
            <v>2000</v>
          </cell>
        </row>
        <row r="1418">
          <cell r="A1418" t="str">
            <v>Formula Systems</v>
          </cell>
          <cell r="B1418">
            <v>0</v>
          </cell>
          <cell r="C1418">
            <v>22000</v>
          </cell>
          <cell r="D1418" t="str">
            <v>information technology &amp; services</v>
          </cell>
          <cell r="E1418" t="str">
            <v>http://www.formulasystems.com</v>
          </cell>
          <cell r="F1418" t="str">
            <v>http://www.linkedin.com/company/formula-systems-ltd</v>
          </cell>
          <cell r="H1418" t="str">
            <v>Illinois</v>
          </cell>
          <cell r="I1418" t="str">
            <v>edp services, technology, software development, information technology &amp; services</v>
          </cell>
          <cell r="J1418" t="str">
            <v>Cloudflare DNS, CloudFlare Hosting, Gmail, Outlook, Google Apps, Microsoft Office 365, Mobile Friendly, Node.js, IoT, React Native, AI, Remote</v>
          </cell>
          <cell r="O1418">
            <v>2647964000</v>
          </cell>
          <cell r="Q1418" t="str">
            <v>Formula Systems (1985) Ltd. ("Formula"), a member of Asseco group,  is an IT global solutions provider with over 8000 software professionals and aggregate sales of approximately $640M for 2011. Formula Group offers a wide range of IT solutions and services in over fifty countries.
Formula, through its subsidiaries, provide quality IT solutions worldwide, developing and implementing innovative, proprietary software, services and solutions, turnkey projects and outsourcing services as well as software distribution and support. 
Formula companies, affiliates and business partners, have developed proprietary solutions that are installed and used by prominent clients around the world.
Formula subsidiaries provide their proprietary cross industry solutions for e-business development, data center management, software development, software conversion &amp; porting and other advanced solutions. When providing a turnkey solution to a client, Formula Group companies can act as system integrators, integrating their proprietary products as well as third party products into the complete solution provided to the client's satisfaction.
Our ordinary shares are traded on the TASE and our ADSs are traded on the NASDAQ Global Select Market (FORTY). The ordinary shares of Magic Software (MGIC) and the ordinary shares of Sapiens (SPNS) are traded on the NASDAQ Global Select Market and on the NASDAQ Global Market, respectively and on the TASE, and the ordinary shares of Matrix are traded on the TASE. 
In November 2010, Formula was acquired by Asseco Poland S.A ("Asseco") a Polish IT company listed on the Warsaw Stock Exchange. Asseco is the largest Polish IT company and one of the ten largest listed IT companies in Europe.</v>
          </cell>
          <cell r="R1418">
            <v>1985</v>
          </cell>
        </row>
        <row r="1419">
          <cell r="A1419" t="str">
            <v>Vitro America</v>
          </cell>
          <cell r="B1419">
            <v>0</v>
          </cell>
          <cell r="C1419">
            <v>3000</v>
          </cell>
          <cell r="D1419" t="str">
            <v>glass, ceramics &amp; concrete</v>
          </cell>
          <cell r="E1419" t="str">
            <v>http://www.vitroamerica.com</v>
          </cell>
          <cell r="F1419" t="str">
            <v>http://www.linkedin.com/company/vitro-america</v>
          </cell>
          <cell r="G1419" t="str">
            <v>Memphis</v>
          </cell>
          <cell r="H1419" t="str">
            <v>Tennessee</v>
          </cell>
          <cell r="I1419" t="str">
            <v>fabricator, architectural glass, wholesale distributor, architectural aluminum, glass, ceramics &amp; concrete manufacturing, glass deals, glass doors, custom glass fabrication, lumber and other building materials dealers, stacking doors, auto glass fabrication, glass installation, wholesale distribution, glass installation charges, manufacturing, privacy policy, auto glass, glass products, wholesale trade, custom fabrication, stacking glass doors, auto glass services, wholesale glass, construction &amp; real estate, wholesale glass deals, b2b, distribution, building materials, mechanical or industrial engineering</v>
          </cell>
          <cell r="J1419" t="str">
            <v>Remote</v>
          </cell>
          <cell r="Q1419" t="str">
            <v>Vitro America, LLC is a prominent fabricator and wholesale distributor of architectural glass and aluminum, primarily serving the glazing industry. Founded in 1872 and headquartered in Memphis, Tennessee, the company has over 130 years of experience and a strong reputation for delivering high-quality products and services. With distribution, manufacturing, and fabrication facilities across the United States, Vitro America generated $185 million in annual revenue as of 2025 and employs around 60 people.
The company offers a range of architectural products, including ScarGard surface protected mirrors, M-Pact Safe laminated glass, HeatPro heat-treated glass, Energy Glaze insulated glass, OpaciSpan spandrel glass, and Envision Glass Systems. Vitro America operates in various sectors, including manufacturing, construction, and wholesale distribution, contributing to the building products and home improvement industries.</v>
          </cell>
          <cell r="R1419">
            <v>1872</v>
          </cell>
        </row>
        <row r="1420">
          <cell r="A1420" t="str">
            <v>OmniCard</v>
          </cell>
          <cell r="B1420">
            <v>0</v>
          </cell>
          <cell r="C1420">
            <v>5000</v>
          </cell>
          <cell r="D1420" t="str">
            <v>information technology &amp; services</v>
          </cell>
          <cell r="F1420" t="str">
            <v>http://www.linkedin.com/company/omnicard</v>
          </cell>
          <cell r="G1420" t="str">
            <v>Pittsburgh</v>
          </cell>
          <cell r="H1420" t="str">
            <v>Pennsylvania</v>
          </cell>
          <cell r="I1420" t="str">
            <v>it services &amp; it consulting, information technology &amp; services</v>
          </cell>
          <cell r="J1420" t="str">
            <v>Fastly CDN, Route 53, Circle</v>
          </cell>
          <cell r="Q1420" t="str">
            <v>OmniCard is a Blackhawk Network company one of many brands all dedicated to prepaid cards, employee rewards, and customer incentives.
OmniCard is the corporate side of our GiftCards.com property. Like our consumer gift cards business, we offer Visa, MasterCard, and Discover reward cards for businesses of all sizes. The prepaid cards that we provide can be branded, reloadable, and customized to meet our clients needs. In addition to reward cards, we offer custom technology solutions, outsourced program management, and marketing collateral for all types of reward programs.
What separates us from our competitors is our ability to fully customize a reward or incentive program quickly and affordably. Through our parent company, we provide Print-on-Demand fulfillment which allows us to create custom reward cards and marketing materials typically within a week. We do not require minimum purchases and once a client is set up in our system, orders are printed and shipped within 2 business days of a purchase being completed.</v>
          </cell>
          <cell r="R1420">
            <v>1999</v>
          </cell>
        </row>
        <row r="1421">
          <cell r="A1421" t="str">
            <v>The Millard Group, Inc.</v>
          </cell>
          <cell r="B1421">
            <v>0</v>
          </cell>
          <cell r="C1421">
            <v>3000</v>
          </cell>
          <cell r="D1421" t="str">
            <v>facilities services</v>
          </cell>
          <cell r="E1421" t="str">
            <v>http://www.millardgroup.com</v>
          </cell>
          <cell r="F1421" t="str">
            <v>http://www.linkedin.com/company/the-millard-group</v>
          </cell>
          <cell r="G1421" t="str">
            <v>Morton Grove</v>
          </cell>
          <cell r="H1421" t="str">
            <v>Illinois</v>
          </cell>
          <cell r="I1421" t="str">
            <v>stone amp floor refinishing, metal maintenance, janitorial, facility services, stone floor refinishing, window cleaning, maintenance services, carpet cleaning, media engagement, social media content, brand storytelling, video marketing, content tone customization, services, brand messaging, content accuracy, brand storytelling tone, campaign strategy, blog content, media campaigns, branding, public relations strategy, content clarity, press outreach, media and communications, digital marketing, media outreach, content editing, marketing and advertising, public relations, video production, advertising campaigns, media pitching, content marketing, content creation, press release writing, seo content, content quality assurance, media relations, social media strategy, online marketing, press release distribution, storytelling, press releases, social media marketing, public relations agencies, content strategy, digital content, media production, website copy, storytelling for brands, marketing &amp; advertising, public relations &amp; communications, consumer internet, consumers, internet, information technology &amp; services</v>
          </cell>
          <cell r="J1421" t="str">
            <v>Netriplex, Mimecast, Outlook, Microsoft Office 365, GoDaddy Hosting, Slack, Salesforce, Google AdSense, Apache, YouTube, Amazon Widgets, Amazon Associates, Google Analytics, Quantcast, Data Analytics</v>
          </cell>
          <cell r="O1421">
            <v>22432000</v>
          </cell>
          <cell r="Q1421" t="str">
            <v>The Millard Group, Inc. is a third-generation family-owned facilities services company founded in 1915, originally as Chicago Window Cleaning. Based in the Chicago area, it specializes in comprehensive commercial cleaning, maintenance, and facility management solutions across more than 30 U.S. states. The company employs over 3,700 people and serves a diverse range of clients, including commercial offices, educational institutions, government agencies, and hospitality businesses.
The Millard Group offers a variety of services, including janitorial and housekeeping, window cleaning, carpet and floor cleaning, metal maintenance, pressure washing, and disinfection services. They also provide construction and post-construction cleaning, as well as general building and property maintenance. The company is committed to delivering high-quality services and maintaining strong relationships with clients, employees, and communities.</v>
          </cell>
          <cell r="R1421">
            <v>1915</v>
          </cell>
        </row>
        <row r="1422">
          <cell r="A1422" t="str">
            <v>Emerging Markets FinTech Investments</v>
          </cell>
          <cell r="B1422">
            <v>0</v>
          </cell>
          <cell r="C1422">
            <v>5000</v>
          </cell>
          <cell r="D1422" t="str">
            <v>investment banking</v>
          </cell>
          <cell r="F1422" t="str">
            <v>http://www.linkedin.com/company/emerging-market-fintech-investments</v>
          </cell>
          <cell r="G1422" t="str">
            <v>Washington</v>
          </cell>
          <cell r="H1422" t="str">
            <v>District of Columbia</v>
          </cell>
          <cell r="I1422" t="str">
            <v>structured finance, expansion capital, early &amp; growth stage equity, senior &amp; mezzanine debt, acquisition capital</v>
          </cell>
          <cell r="Q1422" t="str">
            <v>Financial Technology is changing financial services gradually in developed markets. In Emerging Markets, it is creating new financial services markets and infrastructure from the ground up. 
Global FinTech investment more than tripled from $928 million in 2008 to $2.97 billion in 2013, according to Accenture (March, 2014), most of it in the US and Western Europe. However, the opportunity in Emerging Markets is growing exponentially and investment need and volume will outgrow the established markets in the foreseeable future. 2.2 billion adults in emerging markets do not use lending or savings services. They do less than 5 electronic payment transaction per year, compared to 60 in developed markets.  The ecommerce markets in Brazil, China, India, Indonesia,  Mexico, and Russia, for example, are growing three times faster than in the US and have a population 10 times that of the US.
The sponsors of this site work at the International Finance Corporation, the private sector investment bank of the World Bank.  We have over 10 years experience investing in or operating FinTech companies in emerging markets and have invested in some of the most successful FinTech companies in the emerging world. We like to utilize our expertise to support entrepreneurs and companies in particular with regional expansion, regulation, and governance. We can bring to bear a worldwide network of contacts in the FinTech area. Our sector experience ranges from traditional financial infrastructure to payments,  marketplaces,alternative lending and electronic trading.  mobile payments. 
We created this site as a touch point for FinTech entrepreneurs and investors, and professionals interested in this sector.</v>
          </cell>
        </row>
        <row r="1423">
          <cell r="A1423" t="str">
            <v>Godwin Tsui - NMLS#392658</v>
          </cell>
          <cell r="B1423">
            <v>0</v>
          </cell>
          <cell r="C1423">
            <v>5000</v>
          </cell>
          <cell r="D1423" t="str">
            <v>financial services</v>
          </cell>
          <cell r="F1423" t="str">
            <v>http://www.linkedin.com/company/godwintsui</v>
          </cell>
          <cell r="G1423" t="str">
            <v>Dallas</v>
          </cell>
          <cell r="H1423" t="str">
            <v>Texas</v>
          </cell>
          <cell r="I1423" t="str">
            <v>home loans, conventional loans, jumbo loans, fha va, fha amp va</v>
          </cell>
          <cell r="J1423" t="str">
            <v>Amazon AWS, Salesforce, UltraDns, SMTP.com, Outlook, Marketo, Microsoft Office 365, Eloqua, Amazon SES, React, The Trade Desk, DataLogix, Mobile Friendly, Linkshare, Facebook Widget, Bing Ads, reCAPTCHA, Yahoo Analytics, New Relic, Vimeo, Rubicon Project, Sharethrough, AddThis, Drawbridge, Adobe Media Optimizer, AppNexus, Bootstrap Framework, comScore, ASP.NET, Google Maps, Bluekai, DoubleClick Floodlight, MotionPoint, iTunes, Incapsula, Google Tag Manager, Linkedin Marketing Solutions, SiteCore, Google Font API, CrazyEgg, Google Play, Facebook Login (Connect), Dotomi, Facebook Custom Audiences, DoubleClick, Cedexis Radar, Remote</v>
          </cell>
          <cell r="R1423">
            <v>2005</v>
          </cell>
        </row>
        <row r="1424">
          <cell r="A1424" t="str">
            <v>Newbold Services</v>
          </cell>
          <cell r="B1424">
            <v>0</v>
          </cell>
          <cell r="C1424">
            <v>3000</v>
          </cell>
          <cell r="D1424" t="str">
            <v>facilities services</v>
          </cell>
          <cell r="E1424" t="str">
            <v>http://www.newboldservices.com</v>
          </cell>
          <cell r="F1424" t="str">
            <v>http://www.linkedin.com/company/newbold-services</v>
          </cell>
          <cell r="G1424" t="str">
            <v>Greenville</v>
          </cell>
          <cell r="H1424" t="str">
            <v>South Carolina</v>
          </cell>
          <cell r="I1424" t="str">
            <v>facilities support services, manufacturing, government, quality assurance, customer experience, industrial cleaning, safety program, services, active shooter response, responsive service, security services, state-of-the-art software, logistics, environmental policy, supplier diversity, safety awards, janitorial services, environmental sustainability, mbe, education, sustainable cleaning, safety training, safety and health compliance, p3 quality program, risk management, strategic alliances, machine cleaning, b2b, diversity and inclusion, industrial engineers, floor care, active shooter training, customer satisfaction, security personnel, production support, industry leader, facility management, healthcare, facility support services, pallet/baler programs, disinfection, commercial cleaning, performance management, overhead cleaning, community engagement, employee recognition, customer engagement, staffing services, certified cleaning professionals, local expertise, cims certified, distribution, mechanical or industrial engineering, facilities services, health care, health, wellness &amp; fitness, hospital &amp; health care</v>
          </cell>
          <cell r="J1424" t="str">
            <v>Outlook, Microsoft Office 365, Remote</v>
          </cell>
          <cell r="O1424">
            <v>2353000</v>
          </cell>
          <cell r="Q1424" t="str">
            <v>In 2006, Newbold Services was founded by CEO Erwin Carter. Along with its subsidiary, Peak Workforce Solutions, Newbold is a certified Minority Business Enterprises (MBE). They're headquartered in Greenville, SC, with client partnerships in 30+ states.
Newbold provides a range of services that include janitorial, distribution cleaning, and a menu of facility support services. Including security, staffing, and active shooter/ emergency training. The business sectors we serve include industrial manufacturing, automotive, healthcare, hospitality, distribution &amp; logistics, energy &amp; power, commercial, consumer goods, aerospace, educational, and governmental. With a focus on the automotive sector.</v>
          </cell>
          <cell r="R1424">
            <v>2006</v>
          </cell>
        </row>
        <row r="1425">
          <cell r="A1425" t="str">
            <v>PICS (Partners in Community Supports)</v>
          </cell>
          <cell r="B1425">
            <v>0</v>
          </cell>
          <cell r="C1425">
            <v>3400</v>
          </cell>
          <cell r="D1425" t="str">
            <v>individual &amp; family services</v>
          </cell>
          <cell r="E1425" t="str">
            <v>http://www.partnersincommunity.com</v>
          </cell>
          <cell r="F1425" t="str">
            <v>http://www.linkedin.com/company/partners-in-community-supports</v>
          </cell>
          <cell r="G1425" t="str">
            <v>Saint Paul</v>
          </cell>
          <cell r="H1425" t="str">
            <v>Minnesota</v>
          </cell>
          <cell r="I1425" t="str">
            <v>financial management service, fiscal support entity, self direction, support planning, homecare, community first services &amp; supports, 245d, licensed services, consumer directed community support, individualized home supports, consumer support grant, licensed servcies, disability supports, services, vocational supports, b2c, self-determination, support for self-advocacy, support for daily living skills, volunteering, support for employment aspirations, person-centered planning, other individual and family services, personal care supports, community supports, support for individuals living with family, support for individuals living independently, adult day program, community membership, support for leisure activities, residential supports, homemaker services, disability support services, non-profit social services, self-determination support, nonprofit organization, social services, support services, person-centered supports, support for recreational interests, support for socialization, individualized supports, support for community engagement, support coordination, representative payee, support team, community-based services, social supports, recreational activities, support implementation, support for health and safety, vocational support, residential support, disability services, day programs, healthcare, non-profit, health care, health, wellness &amp; fitness, hospital &amp; health care, nonprofit organization management</v>
          </cell>
          <cell r="J1425" t="str">
            <v>Outlook, Amazon AWS, Mobile Friendly</v>
          </cell>
          <cell r="O1425">
            <v>83935000</v>
          </cell>
          <cell r="Q1425" t="str">
            <v>PICS (Partners in Community Supports) is a Financial Management Service (FMS) and 245D basic licensed provider for families who receive support in their own homes and communities. We offer services statewide to individuals with identified needs, older adults and their families. 
When you choose to self-direct your home care, you decide who your caregivers are and how you receive support. At PICS, we're here to help you handle the details, including hiring and training, managing payroll, budgets and everything in between. 
PICS serves as an FMS and licensed service provider for the following: 
Consumer Directed Community Supports (CDCS): An option under the Home and Community Based Waiver program that empowers people to have more control over their services and supports, allowing them to tailor their care to meet their unique needs. 
Community First Services and Supports (CFSS): A Minnesota health care program replacing personal care assistance (PCA) and Consumer Support Grant (CSG), offering flexible options for individuals with identified needs, chronic medical conditions and older adults â€” empowering them to live more independently in their homes and communities. 
Individualized Home Support without training: These are traditional waivered services providing essential assistance for individuals with identified needs, focusing on daily living activities and community participation without the need for formal training. 
Private pay services: Service option for individuals not eligible for a state-based waiver who would like to pay for self-directed services. 
PICS is a subsidiary of Lutheran Social Service of Minnesota.</v>
          </cell>
          <cell r="R1425">
            <v>1999</v>
          </cell>
        </row>
        <row r="1426">
          <cell r="A1426" t="str">
            <v>Wise Staffing Group</v>
          </cell>
          <cell r="B1426">
            <v>0</v>
          </cell>
          <cell r="C1426">
            <v>6000</v>
          </cell>
          <cell r="D1426" t="str">
            <v>staffing &amp; recruiting</v>
          </cell>
          <cell r="E1426" t="str">
            <v>http://www.wisestaffinggroup.com</v>
          </cell>
          <cell r="F1426" t="str">
            <v>http://www.linkedin.com/company/wise-staffing-group</v>
          </cell>
          <cell r="G1426" t="str">
            <v>Tupelo</v>
          </cell>
          <cell r="H1426" t="str">
            <v>Mississippi</v>
          </cell>
          <cell r="I1426" t="str">
            <v>short-term staffing, temporary staffing, temporary help services, industry standards, dependable workers, on-site staffing, employee benefits, manufacturing, workforce management, qualified candidates, healthcare plans, recruitment, staffing and employment services, professional staffing, workforce stability, career placement, services, payroll services, long-term staffing, industry coverage, healthcare, temp staffing, industry-specific staffing, candidate screening, human resources, labor market insights, rapid deployment, employee training, customized staffing, skills assessments, staffing agency, staffing partner, drug testing, background checks, on-site program, industry-leading staffing, b2b, workforce solutions, staffing solutions, labor market conditions, staffing services, construction, industry staffing, client partnership, client support, employee referral program, transportation &amp; logistics, client satisfaction, safety orientation, construction &amp; real estate, staffing &amp; recruiting, mechanical or industrial engineering, health care, health, wellness &amp; fitness, hospital &amp; health care</v>
          </cell>
          <cell r="J1426" t="str">
            <v>Outlook, Microsoft Office 365, Amazon AWS, AWS SDK for JavaScript, Oracle Cloud, Freshdesk, Slack, Google Tag Manager, WordPress.org, reCAPTCHA, Microsoft-IIS, ASP.NET, Mobile Friendly, Google Font API, Gravity Forms, Nginx, Android, React Native, Remote</v>
          </cell>
          <cell r="O1426">
            <v>110900000</v>
          </cell>
          <cell r="Q1426" t="str">
            <v>Wise Staffing Group is a full-service human resource and staffing company based in Tupelo, Mississippi, established in 1987. It specializes in temporary, career, and customized staffing solutions across the Southeast United States. With 60 strategically located offices, the company is one of the largest staffing providers in the region, offering services through divisions such as Wise Staffing Services, Labor Source, Resource Management Group, and Wise Medical Staffing Inc.
The company focuses on connecting talent with opportunity by providing a range of staffing and HR services. These include temporary staffing, career and direct placement staffing, on-site and national account programs, background checks, and customized staffing packages. Wise Staffing Group emphasizes high operational standards and superior customer service, ensuring that its staff is well-trained and knowledgeable about client policies. The company supports various industries and aims to deliver scalable and reliable workforce solutions.</v>
          </cell>
          <cell r="R1426">
            <v>1987</v>
          </cell>
        </row>
        <row r="1427">
          <cell r="A1427" t="str">
            <v>SFI Affiliate</v>
          </cell>
          <cell r="B1427">
            <v>0</v>
          </cell>
          <cell r="C1427">
            <v>14000</v>
          </cell>
          <cell r="D1427" t="str">
            <v>professional training &amp; coaching</v>
          </cell>
          <cell r="E1427" t="str">
            <v>http://www.sfi-affiliate.net</v>
          </cell>
          <cell r="F1427" t="str">
            <v>http://www.linkedin.com/company/sfi-affiliate</v>
          </cell>
          <cell r="G1427" t="str">
            <v>Barre</v>
          </cell>
          <cell r="H1427" t="str">
            <v>Vermont</v>
          </cell>
          <cell r="I1427" t="str">
            <v>tripleclicks, sfi affiliate home based business, eager zebra games, td tally, pricebenders auctions, gold streak, pick or punt, knock out trivia, sfi affiliate center, small &amp; medium businesses, social media marketing, invest online, social media, consumer internet, internet, information technology, consumers, information technology &amp; services, marketing &amp; advertising</v>
          </cell>
          <cell r="J1427" t="str">
            <v>Cloudflare DNS, Gmail, Google Apps, CloudFlare Hosting, Google translate API, Google Font API, Mobile Friendly, GeoTrust, Google translate widget, Multilingual</v>
          </cell>
          <cell r="O1427">
            <v>228900000</v>
          </cell>
          <cell r="Q1427" t="str">
            <v>SFI (Strong Future International) is a multi-level marketing company established in 1998. It operates as one of the largest affiliate networks globally, with tens of thousands of affiliates across over 190 countries. SFI offers more than 90,000 products and services through its affiliates' e-commerce websites, allowing individuals to participate in global e-commerce.
The company is a subsidiary of Carson Services, Inc., which has been in business for over 34 years and is recognized for its stability. Founded by Gery Carson, SFI empowers individuals with internet access to earn commissions through its affiliate program. Affiliates can register for free, receive professional marketing websites, and earn through direct sales and team-building efforts. The business model encourages affiliates to recruit others, fostering growth and potential for increased earnings.</v>
          </cell>
          <cell r="R1427">
            <v>1993</v>
          </cell>
        </row>
        <row r="1428">
          <cell r="A1428" t="str">
            <v>PriorityWorkforce, Inc.</v>
          </cell>
          <cell r="B1428">
            <v>0</v>
          </cell>
          <cell r="C1428">
            <v>6000</v>
          </cell>
          <cell r="D1428" t="str">
            <v>staffing &amp; recruiting</v>
          </cell>
          <cell r="E1428" t="str">
            <v>http://www.priorityworkforce.com</v>
          </cell>
          <cell r="F1428" t="str">
            <v>http://www.linkedin.com/company/priorityworkforceinc</v>
          </cell>
          <cell r="G1428" t="str">
            <v>Tustin</v>
          </cell>
          <cell r="H1428" t="str">
            <v>California</v>
          </cell>
          <cell r="I1428" t="str">
            <v>staffing, payroll, temporary staffing, light industrial, human resources, temp-to-hire, recruiting, recruitment and payroll, certified forklift operator, workforce management, industrial staffing, light industrial staffing, risk management, hr services, light industrial services, manufacturing, b2b, temporary and direct hire, temporary help services, staffing and recruiting, distribution, employee placement, candidate screening, employee benefits, warehouse staffing, services, manufacturing staffing, human resources services, direct hire, shipping/receiving staffing, staffing solutions, talent acquisition, staffing &amp; recruiting, mechanical or industrial engineering</v>
          </cell>
          <cell r="J1428" t="str">
            <v>Constant Contact, Outlook, Microsoft Office 365, Zendesk, GoDaddy Hosting, Flywheel, Slack, WordPress.org, Mobile Friendly, Simpli.fi, Circle, AI</v>
          </cell>
          <cell r="Q1428" t="str">
            <v>PriorityWorkforce, Inc. is a staffing and recruiting company founded in 1989 and based in Tustin, California. With over 25 years of experience, the company specializes in providing employment solutions for both public and private sectors across multiple U.S. states, including California, Texas, Colorado, Oregon, Washington, Arizona, and Nevada. 
The company offers a wide range of HR and staffing services, such as traditional and temporary staffing, direct hire placements, workforce management, payroll services, and full HR services. PriorityWorkforce focuses on industries like healthcare, manufacturing, logistics, and administrative services, utilizing advanced technologies to meet client needs efficiently. The company is committed to fostering long-term partnerships and actively engages in community initiatives, including fundraising events for local charities. John Porrello is the CEO and Founder of PriorityWorkforce.</v>
          </cell>
        </row>
        <row r="1429">
          <cell r="A1429" t="str">
            <v>Home Depot Pro</v>
          </cell>
          <cell r="B1429">
            <v>0</v>
          </cell>
          <cell r="C1429">
            <v>5000</v>
          </cell>
          <cell r="D1429" t="str">
            <v>facilities services</v>
          </cell>
          <cell r="E1429" t="str">
            <v>http://www.amsan.com</v>
          </cell>
          <cell r="F1429" t="str">
            <v>http://www.linkedin.com/company/cleansource</v>
          </cell>
          <cell r="G1429" t="str">
            <v>Pompano Beach</v>
          </cell>
          <cell r="H1429" t="str">
            <v>Florida</v>
          </cell>
          <cell r="I1429" t="str">
            <v>cleaning chemicals, product recalls, special order services, wholesale distribution, industry-specific product offerings, commercial cleaning, workflow automation, plumbing supplies, security products, cost control solutions, flooring, order tracking, sustainability reporting, janitorial supplies, facility maintenance, services, custom catalogs, hardware, building materials, lighting products, inventory solutions, office supplies, facility management services, maintenance auditing, bulk purchasing, digital tools for facility management, green products, hvac supplies, plumbing and heating equipment and supplies (hydronics) merchant wholesalers, safety equipment, doors and windows, b2b, budget management, renovation programs, private label products, customer service, local delivery, wholesale trade, e-commerce, digital ordering platform, government, industry-specific solutions, ability one adhesives, sealants &amp; patching, cleaning &amp; janitorial chemicals, lighting, safety products, security, plumbing, grounds &amp; pool supplies, shipping &amp; storage, facility management solutions, inventory management, consumer internet, consumers, internet, information technology &amp; services</v>
          </cell>
          <cell r="J1429" t="str">
            <v>Cloudflare DNS, Microsoft Office 365, Outlook, CloudFlare Hosting, Amazon SES, Slack, Adobe Marketing Cloud, Certona, Silverpop, Mobile Friendly, Omniture (Adobe), LiveRamp, Bing Ads, SteelHouse, reCAPTCHA, SOASTA, Google Dynamic Remarketing, DoubleClick, Zencoder, Google Analytics, LivePerson Monitor, Criteo, Linkedin Marketing Solutions, Google Tag Manager, Adobe Media Optimizer, New Relic, DoubleClick Conversion, ASP.NET, The Trade Desk, Remote</v>
          </cell>
          <cell r="Q1429" t="str">
            <v>The Home Depot Pro is a division of The Home Depot that specializes in serving professional customers. Based in Jacksonville, Florida, it operates as a wholesale distributor and direct marketer of maintenance, repair, and operations (MRO) products. The division has 30 showrooms and 70 distribution centers across North America, offering over 30,000 products from various brands, including Wilmar and Barnett.
Home Depot Pro provides a wide range of MRO products, including HVAC, janitorial, plumbing, and security supplies. It supports professional contractors and facilities maintenance teams with dedicated sales representatives, bulk delivery coordination, and a suite of digital tools. Customers can access features like custom catalogs, project planning, and loyalty rewards through the Pro Xtra program. The division aims to enhance convenience and reliability for its clients, who often manage complex projects requiring multiple suppliers.</v>
          </cell>
        </row>
        <row r="1430">
          <cell r="A1430" t="str">
            <v>Silgan Closures Europe</v>
          </cell>
          <cell r="B1430">
            <v>0</v>
          </cell>
          <cell r="C1430">
            <v>7500</v>
          </cell>
          <cell r="D1430" t="str">
            <v>packaging &amp; containers</v>
          </cell>
          <cell r="E1430" t="str">
            <v>http://www.silgan-closures.com</v>
          </cell>
          <cell r="F1430" t="str">
            <v>http://www.linkedin.com/company/silgan-white-cap-americas</v>
          </cell>
          <cell r="G1430" t="str">
            <v>New Castle</v>
          </cell>
          <cell r="H1430" t="str">
            <v>Pennsylvania</v>
          </cell>
          <cell r="I1430" t="str">
            <v>packaging &amp; containers manufacturing, sustainable packaging, sustainability, manufacturing, environmentally compatible closures, innovative closure solutions, services, supply chain management, plastic closures, sealing machines, consumer goods &amp; retail, european quality standards, high-barrier plastic containers, sustainable resource use, distribution, closure systems, closure technology, twist-off closures, transportation &amp; logistics, b2b, customer service, energy efficiency, sealing systems, metal can, box, and other metal container (light gauge) manufacturing, food packaging, metal closures, product safety, pt closures, customer support, beverage packaging, consumer products &amp; retail, shipping, logistics &amp; supply chain, environmental services, renewables &amp; environment, mechanical or industrial engineering</v>
          </cell>
          <cell r="J1430" t="str">
            <v>Outlook, Microsoft Office 365, Amazon AWS, Mobile Friendly, Google Tag Manager, Apache, Google Analytics, Bootstrap Framework, YouTube, WordPress.org, Remote</v>
          </cell>
          <cell r="Q1430" t="str">
            <v>Silgan Closures Europe is the European division of Silgan Closures, a prominent supplier of closure systems for food and beverage products in glass and plastic containers. As part of Silgan Holdings Inc., the company operates over 18 manufacturing facilities across Europe, North and South America, and Asia, focusing on high-quality and environmentally friendly packaging solutions.
The company offers a wide range of closure systems, including metal, plastic, and composite options designed for jars and bottles. Their products emphasize protection, sustainability, and compliance with European standards. In addition to closures, Silgan Closures Europe provides sealing machines, auxiliary equipment, and technical support to enhance packaging efficiency. They also offer comprehensive services, including global delivery, packaging design consultation, and training through Silgan University, ensuring effective communication and support for their customers.</v>
          </cell>
        </row>
        <row r="1431">
          <cell r="A1431" t="str">
            <v>BMS</v>
          </cell>
          <cell r="B1431">
            <v>0</v>
          </cell>
          <cell r="C1431">
            <v>3000</v>
          </cell>
          <cell r="D1431" t="str">
            <v>facilities services</v>
          </cell>
          <cell r="E1431" t="str">
            <v>http://www.bmsbuildingservice.com</v>
          </cell>
          <cell r="F1431" t="str">
            <v>http://www.linkedin.com/company/bms-building-maintenance-service</v>
          </cell>
          <cell r="G1431" t="str">
            <v>New York</v>
          </cell>
          <cell r="H1431" t="str">
            <v>New York</v>
          </cell>
          <cell r="I1431" t="str">
            <v>janitorial services, video surveillance, building maintenance, sustainability, security, green cleaning, architectural restoration, leed, green building standards, sustainable supply chain, green initiatives, sustainable building maintenance, sustainable facility solutions, facility management, equipment tracking, retail, services, security services, leed certified, certified surface restoration, covid-19 disinfection standards, certified staff, green cleaning for health, community outreach, environmental impact reduction, education, government, quality control, client satisfaction programs, certified surface care, well certification, disinfecting, green organization partnerships, disinfection technology, eco-friendly, certified cleaning staff, building environments, surface maintenance, electrostatic disinfecting, disinfecting services, leed and well certifications, b2b, electrostatic disinfecting technology, health and safety, green certifications, service quality, staff development, property management, surface cleaning, service excellence, quality assurance, green certifications leadership, training programs, surface restoration, commercial cleaning, specialty services, green clean program, client satisfaction, environmentally friendly, employee training, building services, leed ap, construction &amp; real estate, janitorial, client relationships, certifications, sustainable practices, building health initiatives, construction_real_estate, facilities services, environmental services, renewables &amp; environment, health &amp; safety, enterprise software, enterprises, computer software, information technology &amp; services</v>
          </cell>
          <cell r="J1431" t="str">
            <v>Google Cloud Hosting, Outlook, Microsoft Office 365, Slack, Google Analytics, Bootstrap Framework, WordPress.org, Google Tag Manager, Mobile Friendly, reCAPTCHA, CrazyEgg, Shutterstock, Nginx, YouTube, Data Analytics, Remote, Circle</v>
          </cell>
          <cell r="Q1431" t="str">
            <v>BMS Building Services, also known as BMS Building Maintenance Service, is a family-owned company founded in 1979. Headquartered in New York, NY, it specializes in commercial facility services, including janitorial, security, and architectural restoration. The company operates across six markets, primarily in New York and the Mid-Atlantic regions, managing over 100 million square feet of real estate.
BMS is committed to service excellence and sustainability, emphasizing safety and quality control through its Center of Service Excellence. The company follows a BMS QUALITY mantra and promotes eco-friendly practices through its BMS Green Cleanâ„  program, holding numerous green certifications. BMS invests in employee training via BMS University, offering over 100 courses to enhance service delivery. Its core services include janitorial cleaning, security solutions, and architectural restoration, along with specialty services like energy management and construction management. BMS serves a diverse clientele, including prestigious commercial real estate companies and educational institutions, focusing on high-standard tenants in various sectors.</v>
          </cell>
          <cell r="R1431">
            <v>1986</v>
          </cell>
        </row>
        <row r="1432">
          <cell r="A1432" t="str">
            <v>MarketSource, Inc. Careers</v>
          </cell>
          <cell r="B1432">
            <v>0</v>
          </cell>
          <cell r="C1432">
            <v>5000</v>
          </cell>
          <cell r="D1432" t="str">
            <v>marketing &amp; advertising</v>
          </cell>
          <cell r="E1432" t="str">
            <v>http://www.marketsource.jobs</v>
          </cell>
          <cell r="F1432" t="str">
            <v>http://www.linkedin.com/company/marketsource-inc-careers-page</v>
          </cell>
          <cell r="G1432" t="str">
            <v>Alpharetta</v>
          </cell>
          <cell r="H1432" t="str">
            <v>Georgia</v>
          </cell>
          <cell r="I1432" t="str">
            <v>channel partner, outsourced sales teams, sales team training, marketing solutions, sales solutions, go to market expertise, advertising services, marketing &amp; advertising</v>
          </cell>
          <cell r="J1432" t="str">
            <v>Microsoft Excel, Google AdWords Conversion, Microsoft PowerPoint, Outlook, Excel4Apps</v>
          </cell>
          <cell r="O1432">
            <v>46200000</v>
          </cell>
          <cell r="Q1432" t="str">
            <v>MarketSource, Inc. is a sales acceleration and customer experience company that specializes in outsourced B2B and retail sales solutions. As part of the Allegis Group, it helps brands enhance revenue growth, improve market share, and optimize sales performance. Founded in 1975 and headquartered in Alpharetta, Georgia, MarketSource employs over 9,000 team members and generates approximately $1.1 billion in revenue.
The company offers a range of services, including sales execution and acceleration, outsourced sales teams, strategy and analytics, and tech-enabled solutions. Its proprietary Define-to-Designâ„¢ process utilizes advanced analytics and technology to tailor sales coverage and team configurations. MarketSource serves various industries, including automotive, telecom, healthcare, and consumer goods, and has a proven track record of delivering significant sales growth for its clients.</v>
          </cell>
          <cell r="R1432">
            <v>1975</v>
          </cell>
        </row>
        <row r="1433">
          <cell r="A1433" t="str">
            <v>WuKong Education</v>
          </cell>
          <cell r="B1433">
            <v>0</v>
          </cell>
          <cell r="C1433">
            <v>4000</v>
          </cell>
          <cell r="D1433" t="str">
            <v>e-learning</v>
          </cell>
          <cell r="E1433" t="str">
            <v>http://www.wukongsch.com</v>
          </cell>
          <cell r="F1433" t="str">
            <v>http://www.linkedin.com/company/wukong-education</v>
          </cell>
          <cell r="G1433" t="str">
            <v>Mountain View</v>
          </cell>
          <cell r="H1433" t="str">
            <v>California</v>
          </cell>
          <cell r="I1433" t="str">
            <v>online learning platform, math learning, math teaching, chinese, learn math, online learning, language learning, english language arts, learn chinese, edtech, education, online teaching, k12 education, math, mandarin, e-learning providers, e-learning, internet, information technology &amp; services, computer software, education management</v>
          </cell>
          <cell r="J1433" t="str">
            <v>Microsoft Office 365, Oracle Cloud, Vercel, Amazon SES, Slack</v>
          </cell>
          <cell r="K1433">
            <v>20000000</v>
          </cell>
          <cell r="L1433" t="str">
            <v>Series B</v>
          </cell>
          <cell r="M1433">
            <v>20000000</v>
          </cell>
          <cell r="N1433">
            <v>45078</v>
          </cell>
          <cell r="O1433">
            <v>4500000</v>
          </cell>
          <cell r="Q1433" t="str">
            <v>WuKong Education is a global online education platform based in Silicon Valley, founded in 2016 in Auckland, New Zealand. The company specializes in live interactive classes for children aged 3-18, focusing on Chinese (Mandarin), Mathematics, and English Language Arts (ELA). WuKong Education aims to provide personalized online learning experiences that foster curiosity and confidence among students. It serves over 400,000 families worldwide, primarily in the U.S., Canada, Australia, the UK, New Zealand, and Singapore.
WuKong offers three main programs: WuKong Chinese, WuKong Math, and WuKong English (ELA). Each program features live classes led by certified teachers, with a strong emphasis on engaging curricula and innovative teaching methods. The company utilizes advanced technology and methodologies, such as the Singapore CPA approach for math. WuKong Education also invests in community outreach through its Education Outreach Program, providing resources to underserved communities. The company has received multiple awards for its educational excellence and continues to innovate with updated curricula and learning kits.</v>
          </cell>
          <cell r="R1433">
            <v>2016</v>
          </cell>
        </row>
        <row r="1434">
          <cell r="A1434" t="str">
            <v>CADDIEMASTERÂ®</v>
          </cell>
          <cell r="B1434">
            <v>0</v>
          </cell>
          <cell r="C1434">
            <v>3000</v>
          </cell>
          <cell r="D1434" t="str">
            <v>staffing &amp; recruiting</v>
          </cell>
          <cell r="E1434" t="str">
            <v>http://www.caddiemaster.com</v>
          </cell>
          <cell r="F1434" t="str">
            <v>http://www.linkedin.com/company/caddiemasterrecruitment</v>
          </cell>
          <cell r="G1434" t="str">
            <v>Ponte Vedra Beach</v>
          </cell>
          <cell r="H1434" t="str">
            <v>Florida</v>
          </cell>
          <cell r="I1434" t="str">
            <v>screening, caddie program management, recruitment, caddie services, leisure, entertainment &amp; recreation, daily operational management, caddie program at prestigious golf courses, veteran employment in golf, caddie recruitment, hospitality, b2b, caddie program liability coverage, caddie recruitment screening, caddie program solutions, caddie program at resorts, golf courses and country clubs, caddie workforce management, caddie training, resorts, worker's compensation, liability protection, caddie program long-term solutions, golf experience enhancement, services, caddie program at private clubs, golf course management, caddie program customization, training programs and materials, caddie management, leisure, travel &amp; tourism, golf courses &amp; country clubs, recreational facilities &amp; services, facilities services</v>
          </cell>
          <cell r="J1434" t="str">
            <v>Cloudflare DNS, Rackspace MailGun, Outlook, Microsoft Office 365, CloudFlare Hosting, Liquidweb, Wordpress VIP, Slack, Google Tag Manager, New Relic, Google Analytics, WordPress.org, Mobile Friendly, Quantcast, Typekit, comScore, Nginx, Parse.ly, Apache, Circle, AI, Remote</v>
          </cell>
          <cell r="O1434">
            <v>73700000</v>
          </cell>
          <cell r="Q1434" t="str">
            <v>CADDIEMASTERÂ® is a golf caddie management company founded in March 1993. With a focus on enhancing the golf experience, the company has created over 1,500 new caddie positions and has played a significant role in reviving the caddie tradition in golf. CADDIEMASTERÂ® specializes in caddie programs for golf courses and resorts, providing services such as recruitment, training, and deployment of caddies.
The company has been recognized nationally for its contributions to the golf industry, particularly in improving player experiences through professional caddie services. CADDIEMASTERÂ® has established associations with notable golf venues and operators, including Troon, Pinehurst, Scottsdale, and Whistling Straits, showcasing its impact on the golfing community.</v>
          </cell>
        </row>
        <row r="1435">
          <cell r="A1435" t="str">
            <v>Toko</v>
          </cell>
          <cell r="B1435">
            <v>0</v>
          </cell>
          <cell r="C1435">
            <v>4200</v>
          </cell>
          <cell r="D1435" t="str">
            <v>investment management</v>
          </cell>
          <cell r="F1435" t="str">
            <v>http://www.linkedin.com/company/tokohub</v>
          </cell>
          <cell r="G1435" t="str">
            <v>San Francisco</v>
          </cell>
          <cell r="H1435" t="str">
            <v>California</v>
          </cell>
          <cell r="Q1435" t="str">
            <v>Toko is a hospitality technology company that houses the world in places they love. From an apartment for a night to a villa for a month, Toko connects people to unique travel experiences, at any price point. Toko has a trusted community of AirBnB hosts spread across the globe, world-class guest service and a growing community of loyal guests, that makes every travel experience facilitated by Toko as spotless as the other.</v>
          </cell>
          <cell r="R1435">
            <v>2017</v>
          </cell>
        </row>
        <row r="1436">
          <cell r="A1436" t="str">
            <v>Elementary Schools</v>
          </cell>
          <cell r="B1436">
            <v>0</v>
          </cell>
          <cell r="C1436">
            <v>3500</v>
          </cell>
          <cell r="D1436" t="str">
            <v>information technology &amp; services</v>
          </cell>
          <cell r="E1436" t="str">
            <v>http://www.elementaryschools.org</v>
          </cell>
          <cell r="F1436" t="str">
            <v>http://www.linkedin.com/company/elementary-schools</v>
          </cell>
          <cell r="G1436" t="str">
            <v>Boonville</v>
          </cell>
          <cell r="H1436" t="str">
            <v>Indiana</v>
          </cell>
          <cell r="I1436" t="str">
            <v>software development, information technology &amp; services</v>
          </cell>
          <cell r="J1436" t="str">
            <v>Route 53, Sendgrid, Gmail, Google Apps, Amazon AWS</v>
          </cell>
          <cell r="Q1436" t="str">
            <v>Elementary Schools is a computer software company based out of 300 E Gum St, Boonville, Indiana, United States.</v>
          </cell>
        </row>
        <row r="1437">
          <cell r="A1437" t="str">
            <v>MDC Ventures</v>
          </cell>
          <cell r="B1437">
            <v>0</v>
          </cell>
          <cell r="C1437">
            <v>4900</v>
          </cell>
          <cell r="D1437" t="str">
            <v>venture capital &amp; private equity</v>
          </cell>
          <cell r="E1437" t="str">
            <v>http://www.mdcventures.vc</v>
          </cell>
          <cell r="F1437" t="str">
            <v>http://www.linkedin.com/company/mdcventures</v>
          </cell>
          <cell r="G1437" t="str">
            <v>New York</v>
          </cell>
          <cell r="H1437" t="str">
            <v>New York</v>
          </cell>
          <cell r="I1437" t="str">
            <v>digital media, mobile, marketing, venture capital, advertising, mobile advertising, advertising platforms, consumer internet, internet, information technology, venture capital &amp; private equity principals, information technology &amp; services, marketing &amp; advertising, consumers</v>
          </cell>
          <cell r="J1437" t="str">
            <v>Outlook, Microsoft Azure Hosting, Mimecast, Greenhouse.io, Backbone JS Library, VueJS, Leadfeeder, Hubspot, Nginx, Mobile Friendly, AI</v>
          </cell>
          <cell r="K1437">
            <v>195000000</v>
          </cell>
          <cell r="L1437" t="str">
            <v>Merger / Acquisition</v>
          </cell>
          <cell r="M1437">
            <v>0</v>
          </cell>
          <cell r="N1437">
            <v>44378</v>
          </cell>
          <cell r="O1437">
            <v>4375509000</v>
          </cell>
          <cell r="Q1437" t="str">
            <v>MDC Ventures is the corporate venture capital arm of MDC Partners, established in 2010. The firm focuses on early-stage investments in the marketing technology sector, aiming to support companies that are reshaping the marketing landscape. MDC Ventures collaborates with innovators and startups to meet the evolving needs of Chief Marketing Officers.
Based in New York City, MDC Ventures has made eight investments to date, with its latest being in Catch+Release during a Series A - II round in August 2023. As part of MDC Partners, a prominent global advertising and communications network, MDC Ventures benefits from a strong foundation in technology, data analytics, and strategic consulting.</v>
          </cell>
          <cell r="R1437">
            <v>2010</v>
          </cell>
        </row>
        <row r="1438">
          <cell r="A1438" t="str">
            <v>Department Of Navy</v>
          </cell>
          <cell r="B1438">
            <v>0</v>
          </cell>
          <cell r="C1438">
            <v>3600</v>
          </cell>
          <cell r="D1438" t="str">
            <v>facilities services</v>
          </cell>
          <cell r="F1438" t="str">
            <v>http://www.linkedin.com/company/department-of-navy</v>
          </cell>
          <cell r="G1438" t="str">
            <v>Patuxent River</v>
          </cell>
          <cell r="H1438" t="str">
            <v>Maryland</v>
          </cell>
          <cell r="J1438" t="str">
            <v>Akamai, Akamai DNS, Google Font API, iTunes, Google Play, Google Analytics, Mobile Friendly, reCAPTCHA, ASP.NET</v>
          </cell>
          <cell r="Q1438" t="str">
            <v>The United States Department of the Navy (DoN) is a military department within the U.S. Department of Defense, established in 1798. It is responsible for organizing, training, equipping, and operating the United States Navy and Marine Corps to conduct naval warfare and support U.S. national interests. The department is led by the Secretary of the Navy, who oversees various functions including recruiting, supplying, and construction.
The Department of the Navy consists of three main components: the Navy Department, which includes executive offices in Washington, D.C.; the Operating Forces, which encompass active and reserve components of the Navy and Marine Corps; and the Shore Establishment, which supports operations through bases and commands. The department executes naval operations globally, maintains readiness for national defense, and provides operational capabilities and support functions to the Department of Defense and allied forces.</v>
          </cell>
        </row>
        <row r="1439">
          <cell r="A1439" t="str">
            <v>The Johnson Group</v>
          </cell>
          <cell r="B1439">
            <v>0</v>
          </cell>
          <cell r="C1439">
            <v>4000</v>
          </cell>
          <cell r="D1439" t="str">
            <v>executive office</v>
          </cell>
          <cell r="E1439" t="str">
            <v>http://www.thejohnsongroup.com</v>
          </cell>
          <cell r="F1439" t="str">
            <v>http://www.linkedin.com/company/thejohnsongroup</v>
          </cell>
          <cell r="G1439" t="str">
            <v>Spartanburg</v>
          </cell>
          <cell r="H1439" t="str">
            <v>South Carolina</v>
          </cell>
          <cell r="I1439" t="str">
            <v>executive offices, commercial real estate, real estate, entrepreneurial spirit, community vitality programs, multifamily properties, auto credit solutions, b2b, auto finance, auto finance solutions, community grants, leadership in industries, strategic partnerships, self-storage properties, property management, private company, upscale hotel management, diverse companies, business growth, real estate development, construction management, services, community involvement, hospitality, lessors of nonresidential buildings (except miniwarehouses), long-term success, hospitality management, leadership development, hotel development, finance, transportation &amp; logistics, construction &amp; real estate, enterprise software, enterprises, computer software, information technology &amp; services, leisure, travel &amp; tourism, financial services</v>
          </cell>
          <cell r="J1439" t="str">
            <v>Outlook, Microsoft Office 365, GoDaddy Hosting, Slack, Google Tag Manager, Apache, WordPress.org, Typekit, Histats, Mobile Friendly</v>
          </cell>
          <cell r="O1439">
            <v>23663000</v>
          </cell>
          <cell r="Q1439" t="str">
            <v>The Johnson Group is a family-owned holding company based in Spartanburg, South Carolina. Founded by George Dean Johnson, Jr., the company has over 40 years of experience and employs more than 4,000 team members across various U.S. cities, including Washington, DC, Atlanta, GA, and Los Angeles, CA. The Johnson Group focuses on real estate development, hotel development and management, and auto finance.
The company operates through three main subsidiaries. Johnson Development Associates, Inc. specializes in real estate development, having developed over 35 million square feet of commercial space. OTO Development is dedicated to hotel development and management, with more than 555 hotel properties developed. American Credit Acceptance provides auto finance services, partnering with over 4,500 dealer partners to serve more than 150,000 customers nationwide. The Johnson Group emphasizes integrity, partnership, and principled entrepreneurship in its operations, aiming for long-term growth and community impact.</v>
          </cell>
          <cell r="R1439">
            <v>1974</v>
          </cell>
        </row>
        <row r="1440">
          <cell r="A1440" t="str">
            <v>Cannae Holdings, Inc.</v>
          </cell>
          <cell r="B1440">
            <v>0</v>
          </cell>
          <cell r="C1440">
            <v>7400</v>
          </cell>
          <cell r="D1440" t="str">
            <v>investment management</v>
          </cell>
          <cell r="E1440" t="str">
            <v>http://www.cannaeholdings.com</v>
          </cell>
          <cell r="F1440" t="str">
            <v>http://www.linkedin.com/company/cannaeholdingsinc</v>
          </cell>
          <cell r="G1440" t="str">
            <v>Las Vegas</v>
          </cell>
          <cell r="H1440" t="str">
            <v>Nevada</v>
          </cell>
          <cell r="I1440" t="str">
            <v>restaurants, consumer discretionary, financial services, profitability focus, consumer goods, strategic value creation, cash flow focus, financial reporting, b2b, gaming companies, shareholder value, technology, strategic initiatives, high growth markets, strategic investments, market analysis, management team, annual reports, financial technology platforms, industry diversification, sec filings, sustainability, active involvement, business acquisition, portfolio of operating companies, long-term growth, corporate governance, sports clubs, shareholder communications, healthcare services, investor relations, high-margin businesses, market positioning, sports and gaming, diversified industries, cash flow, services, operating companies, quarterly results, investment management, other financial investment activities, cash flow yield, long-term ownership, profitability, healthcare, transformation opportunities, active management, portfolio management, finance, consumers, environmental services, renewables &amp; environment, health care, health, wellness &amp; fitness, hospital &amp; health care</v>
          </cell>
          <cell r="J1440" t="str">
            <v>Microsoft Office 365, Microsoft Azure Hosting, Google Tag Manager, Mobile Friendly, Typekit, Akamai RUM, AI, Remote</v>
          </cell>
          <cell r="O1440">
            <v>423600000</v>
          </cell>
          <cell r="Q1440" t="str">
            <v>Cannae Holdings is a Nevada-based investment company that acquires and manages businesses in areas such as business research, IT, sports, digital marketing and fintech.</v>
          </cell>
          <cell r="R1440">
            <v>2014</v>
          </cell>
        </row>
        <row r="1441">
          <cell r="A1441" t="str">
            <v>BlazeMeter University</v>
          </cell>
          <cell r="B1441">
            <v>0</v>
          </cell>
          <cell r="C1441">
            <v>5000</v>
          </cell>
          <cell r="D1441" t="str">
            <v>e-learning</v>
          </cell>
          <cell r="F1441" t="str">
            <v>http://www.linkedin.com/company/blazemeter-university</v>
          </cell>
          <cell r="G1441" t="str">
            <v>San Jose</v>
          </cell>
          <cell r="H1441" t="str">
            <v>California</v>
          </cell>
          <cell r="I1441" t="str">
            <v>e-learning providers, internet, information technology &amp; services, computer software, education, education management</v>
          </cell>
          <cell r="Q1441" t="str">
            <v>BlazeMeter University is a free online learning platform offered by BlazeMeter, focusing on software testing and performance testing. It provides certified courses for developers, QA testers, DevOps teams, and engineers at all skill levels. The platform features self-paced video courses, exams for certificates and virtual badges, and progress tracking. Users can share their achievements on social media, and new content is regularly added.
Courses cover a variety of topics, including open-source tools like JMeter and Selenium, test automation, mobile testing, and specialized testing techniques. Completion of courses grants certificates and badges, with thousands of students worldwide benefiting from the training. BlazeMeter, the parent company, is an AI-powered continuous testing platform with a community of over 100,000 developers, headquartered in Mountain View, California.</v>
          </cell>
          <cell r="R1441">
            <v>2019</v>
          </cell>
        </row>
        <row r="1442">
          <cell r="A1442" t="str">
            <v>Allied Home Mortgage</v>
          </cell>
          <cell r="B1442">
            <v>0</v>
          </cell>
          <cell r="C1442">
            <v>3000</v>
          </cell>
          <cell r="D1442" t="str">
            <v>financial services</v>
          </cell>
          <cell r="E1442" t="str">
            <v>http://www.alliedhome.com</v>
          </cell>
          <cell r="F1442" t="str">
            <v>http://www.linkedin.com/company/allied-home-mortgage</v>
          </cell>
          <cell r="G1442" t="str">
            <v>Cranston</v>
          </cell>
          <cell r="H1442" t="str">
            <v>Rhode Island</v>
          </cell>
          <cell r="J1442" t="str">
            <v>Amazon AWS, AI</v>
          </cell>
          <cell r="O1442">
            <v>162500000</v>
          </cell>
          <cell r="Q1442" t="str">
            <v>Allied Home Mortgage is a mortgage lender and broker that has been active in the residential lending industry since 1991. Founded by Jim Hodge, the company has a history of significant loan origination, reaching $15 billion annually at its peak in 2003. Allied operates as a hub for various affiliated businesses, including a credit union, insurance office, and real estate services, and is licensed as a mortgage lender and broker in Massachusetts.
The company offers a wide range of mortgage products, including FHA-insured loans and conventional loans. It functions as both a mortgage lender and broker, participating in HUD's Direct Endorsement Lender program. Allied Home Mortgage originates and services residential mortgage loans through its multi-entity structure, which includes Allied Home Mortgage Capital Corp. and Allied Home Mortgage Corp. This structure allows for multiple revenue streams from its branch offices.</v>
          </cell>
          <cell r="R1442">
            <v>1991</v>
          </cell>
        </row>
        <row r="1443">
          <cell r="A1443" t="str">
            <v>Luihn VantEdge Partners, LLC</v>
          </cell>
          <cell r="B1443">
            <v>0</v>
          </cell>
          <cell r="C1443">
            <v>5300</v>
          </cell>
          <cell r="D1443" t="str">
            <v>food &amp; beverages</v>
          </cell>
          <cell r="E1443" t="str">
            <v>http://www.lvepartners.com</v>
          </cell>
          <cell r="F1443" t="str">
            <v>http://www.linkedin.com/company/luihn-vantedge-partners-llc</v>
          </cell>
          <cell r="G1443" t="str">
            <v>Morrisville</v>
          </cell>
          <cell r="H1443" t="str">
            <v>North Carolina</v>
          </cell>
          <cell r="I1443" t="str">
            <v>food &amp; beverage services, people-first culture, community grants for youth, hurricane relief efforts, growth and expansion, operating nearly 200 restaurants, franchisee, quality food, local community support, local community engagement, employee training, community partnerships, expansion plans, b2b, restaurant and food services, restaurant management, innovation, employee assistance foundation, fast food, operational efficiency, community development, food service industry, customer experience, franchise operations, customer service, employee development, food donation programs, employee benefits, disaster response support, youth workplace programs, multi-location business, operational excellence, community impact, project management, scholarship programs, multi-branded business, community involvement, restaurants and other eating places, services, growth strategy, local initiatives, brand partnership, food service management, community support, b2c, quick-service restaurants, taco bell franchise, community grants, employee scholarship support, corporate social responsibility, taco bell, leadership development, education, non-profit, consumer products &amp; retail, food &amp; beverages, consumer goods, consumers, productivity, nonprofit organization management</v>
          </cell>
          <cell r="J1443" t="str">
            <v>Cloudflare DNS, Outlook, Microsoft Office 365, DNS Made Easy, Google Cloud Hosting, WP Engine, Slack, Nginx, Google Tag Manager, Gravity Forms, Apache, Google Font API, WordPress.org, Mobile Friendly, Remote, TSYS, Air, FRAC Pumps, Motorola, NEC, Apple iPad, Less, Global Relay, AMP, Ligatus, Amazon Virtual Private Cloud (Amazon VPC), CAT, Revit, Navisworks, Procore</v>
          </cell>
          <cell r="O1443">
            <v>2652000</v>
          </cell>
          <cell r="Q1443" t="str">
            <v>Luihn VantEdge Partners, LLC (LVE) is a franchisee of Yum! Brands, primarily operating over 200 Taco Bell quick-service restaurants across North Carolina, South Carolina, Virginia, Florida, and Arizona. Founded in 1966 by Allan Luihn, the company has developed a family-oriented culture with a workforce of more than 5,300 employees. LVE focuses on providing quality food at fair prices in a welcoming environment.
Headquartered in Morrisville, North Carolina, LVE emphasizes a people-first culture, offering training and mentorship to support career growth. The company is committed to exceptional product quality and great service, aiming to expand its presence in communities across the U.S. In addition to Taco Bell, LVE operates eight Nothing Bundt Cakes bakeries in the Kansas City area and is a franchisee of Take 5 drive-thru oil change services in several Midwestern states.</v>
          </cell>
          <cell r="R1443">
            <v>1966</v>
          </cell>
        </row>
        <row r="1444">
          <cell r="A1444" t="str">
            <v>Support Solutions, LLC</v>
          </cell>
          <cell r="B1444">
            <v>0</v>
          </cell>
          <cell r="C1444">
            <v>3000</v>
          </cell>
          <cell r="D1444" t="str">
            <v>individual &amp; family services</v>
          </cell>
          <cell r="E1444" t="str">
            <v>http://www.supportsolutionsms.com</v>
          </cell>
          <cell r="F1444" t="str">
            <v>http://www.linkedin.com/company/support-solutions-llc</v>
          </cell>
          <cell r="G1444" t="str">
            <v>Memphis</v>
          </cell>
          <cell r="H1444" t="str">
            <v>Tennessee</v>
          </cell>
          <cell r="I1444" t="str">
            <v>support system, idd services, community integration, behavior support, support program development, dual diagnosis stabilization, mental health recovery, support staff development, behavioral health and idd collaboration, mental health treatment, community reintegration programs, professional support team, applied behavior analysis (aba), residential services, support services coordination, mental health housing, day support services, early childhood intervention, services, behavioral health integration, service expansion, north carolina services, disability support, behavioral support, specialized housing, behavior management, mental health clinics, disability services, client independence, community outreach programs, day programs, early intervention, health care and social assistance, support services, behavioral health and independence support, tenncare choices, care coordination, behavioral health and idd, mental health services, dual diagnosis support, holistic support, support team, quality assurance, supported living, support for trauma-affected individuals, family involvement, supportive care, family support, accreditation, community services, person-centered approach, supportive housing, community-based services, mental health support, supportive environment, supportive housing development, inclusive environment, individual and family services, community engagement, person-centered care, support network, client empowerment, behavioral health and disability, client-centered approach, support for complex needs, supportive living arrangements, behavior analysis, holistic care, community outreach, specialized enhanced supported housing (sesh), disability advocacy, behavioral health and community living, supportive housing programs, person centered organization (pco), support team collaboration, other individual and family services, mco partnership support, support planning, support staff, client advocacy, healthcare services, tennessee services, behavioral health and social integration, support coordination, specialized residential care, carf accreditation, support staff training, independent living transition, psychosocial rehabilitation, independent living support, quality standards, independent living, client-centered care, behavioral health, b2c, healthcare, hospital &amp; health care, individual &amp; family services, health care, health, wellness &amp; fitness</v>
          </cell>
          <cell r="J1444" t="str">
            <v>Cloudflare DNS, Outlook, Microsoft Office 365, Amazon AWS, reCAPTCHA, YouTube, Typekit, Mobile Friendly, TherapyNotes, Electron, CrownPeak</v>
          </cell>
          <cell r="O1444">
            <v>38539000</v>
          </cell>
          <cell r="Q1444" t="str">
            <v>Support Solutions and its dedicated staff members are committed to providing person centered supports that assist people to seek their dreams, establish significant relationships and be connected to their communities.  Because of this commitment, Support Solutions has brought together an experienced team of highly trained professionals and clinicians who believe in an integrated approach to the delivery of supports for people, particularly those with a dual diagnosis requiring specialized mental health services.  This approach and expertise has generated numerous referrals from across three states and has positioned Support Solutions as one of the premier provider agencies in the mid-south.  Currently Support Solutions provides supports to approximately 450 individuals across four states. The key leaders of Support Solutions include the Chief Executive Officer, Chief Program Officer, Chief Quality Management Officer, Chief Finance Officer, Chief Human Resources Officer, Director of Psychology and Behavior Services and State Director.  These leaders have countless years of experience in helping and providing person centered services to people with intellectual and/or physical disabilities and have taken their respective experiences and built a company that is committed to ensuring that all supported persons are "happy, healthy and safe in an environment where they can enjoy life to the fullest extent possible".</v>
          </cell>
          <cell r="R1444">
            <v>2005</v>
          </cell>
        </row>
        <row r="1445">
          <cell r="A1445" t="str">
            <v>TANI</v>
          </cell>
          <cell r="B1445">
            <v>0</v>
          </cell>
          <cell r="C1445">
            <v>3000</v>
          </cell>
          <cell r="D1445" t="str">
            <v>marketing &amp; advertising</v>
          </cell>
          <cell r="E1445" t="str">
            <v>http://www.taniofglenrock.com</v>
          </cell>
          <cell r="F1445" t="str">
            <v>http://www.linkedin.com/company/tani</v>
          </cell>
          <cell r="H1445" t="str">
            <v>New York</v>
          </cell>
          <cell r="I1445" t="str">
            <v>advertising services, marketing &amp; advertising</v>
          </cell>
          <cell r="J1445" t="str">
            <v>Google Cloud Hosting</v>
          </cell>
          <cell r="Q1445" t="str">
            <v>Tani is a Pan-Asian restaurant with locations in Glen Rock and Englewood, New Jersey, specializing in sushi and Asian fusion cuisine. Known as a "Sushi &amp; Asian Grill," Tani offers a creative menu that features traditional sushi alongside dishes influenced by Thai, Chinese, and Japanese flavors. The restaurant prides itself on using fresh ingredients and avoiding canned vegetables.
The Glen Rock location is a cozy spot on Main Street, while the Englewood site has been remodeled from a former bakery. Both locations provide a warm atmosphere with friendly service, making them suitable for dine-in, takeout, or casual nights out. Tani is BYOB, vegetarian-friendly, and offers delivery with a minimum order. The menu includes a variety of meal options for lunch and dinner, with generous portions and healthy choices that cater to diverse tastes.</v>
          </cell>
        </row>
        <row r="1446">
          <cell r="A1446" t="str">
            <v>IPS</v>
          </cell>
          <cell r="B1446">
            <v>0</v>
          </cell>
          <cell r="C1446">
            <v>3300</v>
          </cell>
          <cell r="D1446" t="str">
            <v>information services</v>
          </cell>
          <cell r="F1446" t="str">
            <v>http://www.linkedin.com/company/ipswrx</v>
          </cell>
          <cell r="G1446" t="str">
            <v>Secaucus</v>
          </cell>
          <cell r="H1446" t="str">
            <v>New Jersey</v>
          </cell>
          <cell r="I1446" t="str">
            <v>indexing, archiving services, conversion, invoice automation, document &amp; data capture, accounts payable, edi, workflow</v>
          </cell>
          <cell r="J1446" t="str">
            <v>Route 53, Outlook, UltraDns, Sendgrid, Hubspot, StatusPage IO, Salesforce, WordPress.org, reCAPTCHA, Google Tag Manager, Bootstrap Framework, Mobile Friendly, Gravity Forms, SAP, Remote, AI</v>
          </cell>
          <cell r="Q1446" t="str">
            <v>Integrated Project Services, LLC (IPS) is a project services firm that specializes in integrated design-build project delivery. The company focuses on aligning its services with the strategic business objectives of its clients, ensuring efficient and effective project execution on a unified platform.
IPS offers integrated project management and delivery services that combine the design and construction phases. This approach streamlines communication, reduces project risks, and enhances overall project outcomes by fostering collaboration among all stakeholders from the beginning. The firm primarily serves clients in construction, infrastructure, industrial, and commercial development sectors, providing tailored project solutions that meet their specific needs.</v>
          </cell>
          <cell r="R1446">
            <v>1991</v>
          </cell>
        </row>
        <row r="1447">
          <cell r="A1447" t="str">
            <v>Brooklyn Product Design</v>
          </cell>
          <cell r="B1447">
            <v>0</v>
          </cell>
          <cell r="C1447">
            <v>5000</v>
          </cell>
          <cell r="D1447" t="str">
            <v>design</v>
          </cell>
          <cell r="F1447" t="str">
            <v>http://www.linkedin.com/company/bkproductdesign</v>
          </cell>
          <cell r="G1447" t="str">
            <v>New York</v>
          </cell>
          <cell r="H1447" t="str">
            <v>New York</v>
          </cell>
          <cell r="I1447" t="str">
            <v>design services</v>
          </cell>
          <cell r="J1447" t="str">
            <v>Rackspace MailGun</v>
          </cell>
          <cell r="Q1447" t="str">
            <v>Brooklyn Product Design is a community meetup organization that connects the product design community in Brooklyn, NY. With over 5,600 members, it serves as a welcoming space for designers, enthusiasts, and students to network and collaborate.
The organization hosts a variety of events, including speaker talks, design hackathons, and social gatherings. Members can participate in workshops, panels, and discussions covering a wide range of topics such as user research, interaction design, and inclusive design. Brooklyn Product Design emphasizes curiosity and shared learning, actively seeking diverse speakers and partnerships to enhance the community experience.</v>
          </cell>
          <cell r="R1447">
            <v>2018</v>
          </cell>
        </row>
        <row r="1448">
          <cell r="A1448" t="str">
            <v>OpenTower</v>
          </cell>
          <cell r="B1448">
            <v>0</v>
          </cell>
          <cell r="C1448">
            <v>5000</v>
          </cell>
          <cell r="D1448" t="str">
            <v>information technology &amp; services</v>
          </cell>
          <cell r="E1448" t="str">
            <v>http://www.opentower.com</v>
          </cell>
          <cell r="F1448" t="str">
            <v>http://www.linkedin.com/company/opentower</v>
          </cell>
          <cell r="G1448" t="str">
            <v>Exton</v>
          </cell>
          <cell r="H1448" t="str">
            <v>Pennsylvania</v>
          </cell>
          <cell r="I1448" t="str">
            <v>software development, b2b, information technology and services, asset lifecycle automation, telecommunications, 3d modeling, infrastructure software, consulting, engineering services, tower maintenance automation, asset performance management, data management, machine learning, ai and machine learning, structural analysis, telecom, construction and design software, opentower for telecom towers, project collaboration, automation, telecom infrastructure digital twin, digital twins, asset management, tower lifecycle digitization, tower design, construction, services, infrastructure asset management, structural engineering software, data visualization, tower mount analysis, engineering, artificial intelligence, digital twin technology, transportation &amp; logistics, energy &amp; utilities, construction &amp; real estate, information technology &amp; services</v>
          </cell>
          <cell r="J1448" t="str">
            <v>Outlook, Microsoft Office 365</v>
          </cell>
          <cell r="O1448">
            <v>1353095000</v>
          </cell>
          <cell r="Q1448" t="str">
            <v>OpenTower specializes in software solutions for the telecom tower industry, focusing on the design, analysis, and maintenance of telecom towers. 
The company's main product is OpenTower iQ, a software platform that utilizes digital twins and AI technology to enhance telecom tower operations. This platform aims to improve efficiency and effectiveness in managing telecom infrastructure.</v>
          </cell>
        </row>
        <row r="1449">
          <cell r="A1449" t="str">
            <v>Decentralized Intelligence Agency</v>
          </cell>
          <cell r="B1449">
            <v>0</v>
          </cell>
          <cell r="C1449">
            <v>17000</v>
          </cell>
          <cell r="D1449" t="str">
            <v>computer &amp; network security</v>
          </cell>
          <cell r="E1449" t="str">
            <v>http://www.dia.wiki</v>
          </cell>
          <cell r="F1449" t="str">
            <v>http://www.linkedin.com/company/d-i-a</v>
          </cell>
          <cell r="G1449" t="str">
            <v>Fort Cobb</v>
          </cell>
          <cell r="H1449" t="str">
            <v>Oklahoma</v>
          </cell>
          <cell r="J1449" t="str">
            <v>Google Cloud Hosting</v>
          </cell>
          <cell r="Q1449" t="str">
            <v>DIA | Decentralized Intelligence Agency</v>
          </cell>
        </row>
        <row r="1450">
          <cell r="A1450" t="str">
            <v>Confidencial.io</v>
          </cell>
          <cell r="B1450">
            <v>0</v>
          </cell>
          <cell r="C1450">
            <v>3200</v>
          </cell>
          <cell r="D1450" t="str">
            <v>information technology &amp; services</v>
          </cell>
          <cell r="F1450" t="str">
            <v>http://www.linkedin.com/company/confidencial-inc</v>
          </cell>
          <cell r="G1450" t="str">
            <v>Menlo Park</v>
          </cell>
          <cell r="H1450" t="str">
            <v>California</v>
          </cell>
          <cell r="I1450" t="str">
            <v>data security software products, information technology &amp; services</v>
          </cell>
          <cell r="Q1450" t="str">
            <v>Confidencial.io is a cybersecurity company based in Menlo Park, California, founded in 2021. The company specializes in data-centric security solutions that utilize patented, AI-powered technology to automatically identify, classify, encrypt, and protect sensitive unstructured data across various environments, including cloud, on-premises, and hybrid setups. The technology originated from military-grade innovations developed under DARPA and incubated at SRI.
The company offers advanced data security software that analyzes and protects sensitive information in documents such as PDFs, Word files, and Excel spreadsheets. Key features include patented encryption, proactive risk detection, and integration with AWS Marketplace, making it suitable for industries like healthcare, finance, and the public sector. Confidencial.io emphasizes seamless data protection from creation through sharing and storage, focusing on compliance with industry standards such as ISO 27001:2022 and HIPAA. The team consists of experts in cybersecurity and business software, dedicated to redefining security for modern cyber threats.</v>
          </cell>
          <cell r="R1450">
            <v>2021</v>
          </cell>
        </row>
        <row r="1451">
          <cell r="A1451" t="str">
            <v>NHS Management Services</v>
          </cell>
          <cell r="B1451">
            <v>0</v>
          </cell>
          <cell r="C1451">
            <v>11000</v>
          </cell>
          <cell r="D1451" t="str">
            <v>professional training &amp; coaching</v>
          </cell>
          <cell r="E1451" t="str">
            <v>http://www.nhsonline.org</v>
          </cell>
          <cell r="F1451" t="str">
            <v>http://www.linkedin.com/company/nhs-management-services</v>
          </cell>
          <cell r="G1451" t="str">
            <v>Blue Bell</v>
          </cell>
          <cell r="H1451" t="str">
            <v>Pennsylvania</v>
          </cell>
          <cell r="I1451" t="str">
            <v>meeting conference services, event services, professional development, consulting, human services training &amp; certification, meeting amp conference services, non profit consulting, events services</v>
          </cell>
          <cell r="J1451" t="str">
            <v>AT&amp;T DNS, Microsoft Office 365</v>
          </cell>
          <cell r="O1451">
            <v>549800000</v>
          </cell>
          <cell r="Q1451" t="str">
            <v>NHS Management, LLC, based in Mobile, Alabama, provides administrative and consulting services for skilled nursing and physical rehabilitation centers throughout the southeast. Founded in 1981, the company has been accredited by the Better Business Bureau since 1993 and holds an A+ rating. Mr. J. Norman Estes is the President &amp; CEO.
The company offers a wide range of services, including operational, clinical, and financial consulting, human resource consulting, accounting services, and strategic planning. NHS Management also provides support in purchasing, construction, maintenance, and marketing. They serve 47 facilities that deliver skilled nursing and rehabilitative services, including various therapy options and specialized programs like Alzheimer's care. The company's mission focuses on fostering a positive environment for residents, families, and employees while promoting ethical practices and community involvement.</v>
          </cell>
          <cell r="R1451">
            <v>1969</v>
          </cell>
        </row>
        <row r="1452">
          <cell r="A1452" t="str">
            <v>Sedgwick Claims Management Services, Inc.</v>
          </cell>
          <cell r="B1452">
            <v>0</v>
          </cell>
          <cell r="C1452">
            <v>33000</v>
          </cell>
          <cell r="D1452" t="str">
            <v>insurance</v>
          </cell>
          <cell r="E1452" t="str">
            <v>http://www.sedgwickcms.com</v>
          </cell>
          <cell r="F1452" t="str">
            <v>http://www.linkedin.com/company/sedgwick-claims-management-services</v>
          </cell>
          <cell r="G1452" t="str">
            <v>Columbus</v>
          </cell>
          <cell r="H1452" t="str">
            <v>Ohio</v>
          </cell>
          <cell r="J1452" t="str">
            <v>Outlook, Microsoft Office 365</v>
          </cell>
          <cell r="Q1452" t="str">
            <v>Sedgwick Claims Management Services, Inc. is a global leader in third-party claims administration, specializing in a range of services including claims administration, loss adjusting, benefits administration, and technology-enabled risk management solutions. Founded in 1969 and based in Memphis, Tennessee, Sedgwick employs over 33,000 professionals worldwide, focusing on effective risk mitigation for various insurance lines such as workersâ€™ compensation, liability, and property.
The company offers comprehensive solutions to manage unexpected events, utilizing advanced technology for efficient claims processing. Their services include handling claims for injuries, natural disasters, and product recalls, as well as managing absences for compliance. Sedgwick also provides specialized services like engineering consulting and litigation support. Their proprietary platforms, such as JURIS and Ventiv Claims Enterprise, enhance claims management with real-time access and streamlined workflows, delivering valuable insights and administrative efficiencies.
Sedgwick serves a diverse clientele, including 59% of the Fortune 500, major corporations, insurance carriers, and government agencies, tailoring their services to meet specific risk management needs.</v>
          </cell>
          <cell r="R1452">
            <v>1969</v>
          </cell>
        </row>
        <row r="1453">
          <cell r="A1453" t="str">
            <v>Nichirei Corporation</v>
          </cell>
          <cell r="B1453">
            <v>0</v>
          </cell>
          <cell r="C1453">
            <v>17000</v>
          </cell>
          <cell r="E1453" t="str">
            <v>http://www.nichirei.co.jp</v>
          </cell>
          <cell r="F1453" t="str">
            <v>http://www.linkedin.com/company/nichirei-corporation</v>
          </cell>
          <cell r="G1453" t="str">
            <v>Tallahassee</v>
          </cell>
          <cell r="H1453" t="str">
            <v>Florida</v>
          </cell>
          <cell r="I1453" t="str">
            <v>ir data, web search portals, libraries, archives, and other information services, company rights statement, digital transformation, b2b, corporate communication, financial and operational metrics, esg, ir, esg content, nichirei corporation, nichirei corporate communication, environmental social governance, esg reporting, sustainability, investor relations, food manufacturing, internal documentation, financial data, contact information, financial metrics, services, corporate reporting, corporate codes, corporate communications, financial data codes, corporate rights, financial reporting, dx, environmental services, renewables &amp; environment, public relations &amp; communications</v>
          </cell>
          <cell r="J1453" t="str">
            <v>Amazon CloudFront, Amazon SES, Outlook, Amazon Elastic Load Balancer, Microsoft Office 365, Amazon AWS, Google Tag Manager, Apache, Mobile Friendly, Google Analytics</v>
          </cell>
          <cell r="O1453">
            <v>4710198000</v>
          </cell>
          <cell r="Q1453" t="str">
            <v>Nichirei is a Japan-based holding company that owns and operates food processing, logistics, real estate, and bioscience businesses.</v>
          </cell>
          <cell r="R1453">
            <v>1942</v>
          </cell>
        </row>
        <row r="1454">
          <cell r="A1454" t="str">
            <v>PulteGroup, Inc.</v>
          </cell>
          <cell r="B1454">
            <v>0</v>
          </cell>
          <cell r="C1454">
            <v>6800</v>
          </cell>
          <cell r="E1454" t="str">
            <v>http://www.pultegroupinc.com</v>
          </cell>
          <cell r="G1454" t="str">
            <v>Atlanta</v>
          </cell>
          <cell r="H1454" t="str">
            <v>Georgia</v>
          </cell>
          <cell r="I1454" t="str">
            <v>residential homebuilding, home construction, innovative floor plans, affordable housing, active adult communities, first-time homebuyers, move-up buyers, luxury homes, community development, sustainability initiatives, customer service, quality assurance, home personalization, operational excellence, land acquisition, construction management, customer demographics, homebuyer segments, market presence, home design, building process, craftsmanship, home warranty, customer satisfaction, homebuyer experience, diverse buyer groups, real estate development, home financing, energy-efficient homes, community engagement, charitable initiatives, homebuilder competition, market strategy, shareholder value, homebuilding, housing market, property development, pulte homes, centex, del webb, divosta, american west, john wieland homes, real estate investments, investor relations, financial services, mortgage services, customer experience, capital allocation, land development, operational efficiency, financial performance, corporate governance, market expansion, sustainable building, innovative construction, real estate partnerships, homebuyer services, property management, financial growth, return on equity, invested capital, strategic planning, homebuyer resources, real estate market analysis, architectural innovation, brand management, market research, investment opportunities, company history, employee engagement, risk management, enterprise software, enterprises, computer software, information technology &amp; services, b2b</v>
          </cell>
          <cell r="J1454" t="str">
            <v>Postini, CloudFlare Hosting, CloudFlare, Workday, Slack, Sigma, CSS, HTML Pro, Javascript, Netlify, Next.js, React, SiteCore, Vercel, Azure Devops, GitHub Actions, GraphQL, TypeScript, Microsoft Office, SQL, Langchain, Google Publisher Tag (GPT), Claude, CallTrackingMetrics, Podium, BombBomb, Microsoft Dynamics 365, SS&amp;C, ADP Applicant Tracking System, Act!, Lawson Software, IBM Spectrum LSF, Indeed, Linkedin Marketing Solutions, .NET, Dynamics 365 Customer Insights, Google Cloud Scheduler, Board, Connect, VMware Distributed Resource Scheduler (DRS), C# (C Sharp), DotNetNuke, VueJS, Microsoft SQL Server Reporting Services, Swagger UI, GoDataFeed, Docker, Kubernetes, HELM, Azure Analysis Services, Power BI Documenter, Tableau, Entrinsik Informer, Google AdWords Conversion, Power Query, Microsoft PowerPoint, Microsoft 365, Copilot, ChatGPT, Taleo Applicant Tracking Systems (ATS), , Dynamics 365 Customer Service, Excel4Apps, AutoCAD, Adobe, Adobe Analytics, Google Analytics, Google Tag Manager, Microsoft Excel, PowerBI Tiles, Quantum Metric, Tealium, Mailchimp Transactional Email (formerly Mandrill), Selenium, Testng, JUnit, HaloITSM, Salesforce CRM Analytics, Dash, Microsoft Dynamics, Cascade CMS, Gem, Pega Robotic Process Automation</v>
          </cell>
          <cell r="K1454">
            <v>800000000</v>
          </cell>
          <cell r="L1454" t="str">
            <v>Debt Financing</v>
          </cell>
          <cell r="M1454">
            <v>800000000</v>
          </cell>
          <cell r="N1454">
            <v>46054</v>
          </cell>
          <cell r="O1454">
            <v>17311952000</v>
          </cell>
          <cell r="Q1454" t="str">
            <v>PulteGroup is a Georgia-based construction company that designs, builds and markets residential properties for individuals.</v>
          </cell>
          <cell r="R1454">
            <v>1950</v>
          </cell>
        </row>
        <row r="1455">
          <cell r="A1455" t="str">
            <v>AI/R</v>
          </cell>
          <cell r="B1455">
            <v>0</v>
          </cell>
          <cell r="C1455">
            <v>6500</v>
          </cell>
          <cell r="D1455" t="str">
            <v>information technology &amp; services</v>
          </cell>
          <cell r="E1455" t="str">
            <v>http://www.ai-r.com</v>
          </cell>
          <cell r="F1455" t="str">
            <v>http://www.linkedin.com/company/airevolutioncompany</v>
          </cell>
          <cell r="G1455" t="str">
            <v>San Francisco</v>
          </cell>
          <cell r="H1455" t="str">
            <v>California</v>
          </cell>
          <cell r="I1455" t="str">
            <v>software development, information technology &amp; services</v>
          </cell>
          <cell r="J1455" t="str">
            <v>Cloudflare DNS, Gmail, Google Apps, Microsoft Office 365, Remote, AI</v>
          </cell>
          <cell r="K1455">
            <v>3600000</v>
          </cell>
          <cell r="L1455" t="str">
            <v>Merger / Acquisition</v>
          </cell>
          <cell r="M1455">
            <v>0</v>
          </cell>
          <cell r="N1455">
            <v>45778</v>
          </cell>
          <cell r="Q1455" t="str">
            <v>AI/R (AI Revolution Group) is a global consortium based in San Francisco, California, consisting of six companies: AvenueCode, Compass UOL, Edgy, Everymind, Invillia, and Webjump. Launched on April 1, 2024, AI/R focuses on tech consultancy and digital transformation by integrating AI, Data, and Generative AI into customer engagement and business platforms across various industries.
With a team of over 5,000 AI and Gen AI-certified professionals, AI/R delivers digital platforms and proprietary technologies that drive innovation for global enterprises. The company emphasizes a collaborative model that connects top digital talent with research and development to enhance human experiences and promote positive societal impact through AI. AI/R offers services in tech consultancy, the design and development of AI-augmented platforms, and strategic AI adoption to help organizations embrace AI effectively.</v>
          </cell>
          <cell r="R1455">
            <v>2020</v>
          </cell>
        </row>
        <row r="1456">
          <cell r="A1456" t="str">
            <v>Primoris Services Corporation</v>
          </cell>
          <cell r="B1456">
            <v>0</v>
          </cell>
          <cell r="C1456">
            <v>16000</v>
          </cell>
          <cell r="E1456" t="str">
            <v>http://www.primoriscorp.com</v>
          </cell>
          <cell r="G1456" t="str">
            <v>Dallas</v>
          </cell>
          <cell r="H1456" t="str">
            <v>Texas</v>
          </cell>
          <cell r="I1456" t="str">
            <v>energy infrastructure, engineering, procurement, construction, maintenance, facilities development, oil and gas, pipeline construction, utility transmission, distribution services, petrochemical, power generation, renewable energy, project execution, client partnerships, safety, integrity, innovation, north america, global operations, major public utilities, customer demographics, specialized construction, complex infrastructure projects, competitive edge, strategic acquisitions, operational support, cloud-based solutions, quality control, energy assets, municipal projects, industrial facilities, energy services, industrial construction, heavy civil construction, maintenance services, pipeline services, utility services, communication services, gas operations, power delivery, construction management, environmental sustainability, safety and health standards, project development, specialty contracting, infrastructure services, civil engineering, electrical services, renewable solutions, solar solutions, trenchless construction, pipelining, natural gas construction, electrical balance of systems, heavy industrial projects, leadership development, human resource management, financial reporting, accounting services, investment management, stakeholder engagement, market growth strategies, data analytics, cybersecurity solutions, client relationship management, skilled labor and trade programs, career development, corporate responsibility, health and safety, shareholder value, esg commitment, chemical services, power generation construction, utilities management, construction procurement, contract management, performance excellence, client value proposition, oil &amp; energy, clean energy &amp; technology, environmental services, renewables &amp; environment, accounting, financial services, health &amp; safety</v>
          </cell>
          <cell r="J1456" t="str">
            <v>Cloudflare DNS, CloudFlare Hosting, Remote</v>
          </cell>
          <cell r="K1456">
            <v>65188300</v>
          </cell>
          <cell r="L1456" t="str">
            <v>Debt Financing</v>
          </cell>
          <cell r="M1456">
            <v>29188300</v>
          </cell>
          <cell r="N1456">
            <v>40483</v>
          </cell>
          <cell r="O1456">
            <v>7574979000</v>
          </cell>
          <cell r="Q1456" t="str">
            <v>PSC is a Texas-based engineering company that provides services such as construction, maintenance, and pipeline for sectors including energy and utility.</v>
          </cell>
          <cell r="R1456">
            <v>2004</v>
          </cell>
        </row>
        <row r="1457">
          <cell r="A1457" t="str">
            <v>Dick's Sporting Goods, Inc.</v>
          </cell>
          <cell r="B1457">
            <v>0</v>
          </cell>
          <cell r="C1457">
            <v>19000</v>
          </cell>
          <cell r="E1457" t="str">
            <v>http://www.dickssportinggoods.com</v>
          </cell>
          <cell r="G1457" t="str">
            <v>Coraopolis</v>
          </cell>
          <cell r="H1457" t="str">
            <v>Pennsylvania</v>
          </cell>
          <cell r="I1457" t="str">
            <v>hunting gear, immersive shopping, retail growth, youth sports, footwear, sports community engagement, sports apparel lines, retail sector, specialty shop-in-shops, online shopping, retail logistics, sports community, interactive retail formats, retail store formats, retail experience, customer engagement, outdoor adventure gear, customer experience, outdoor gear, retail store design, sports retail chain, retail store experience, digital platform, hunting and fishing gear, retail store, sports retail marketing, retail diversification, specialty stores, retail management, retail market, retail company, retail digitalization, house of sport, athlete support, retail business, mobile app, sportswear, retail expansion, d2c, retail technology, golf stores, b2c, live streaming, retail solutions, outdoor activities, sports equipment retail, gamechanger platform, retail operations, outdoor and lodge gear, outdoor adventures, retail marketing, retail industry, retail services, retail history, sports retail, services, outdoor retail experience, retail innovation, interactive retail, omnichannel, sports equipment, golf equipment, youth sports services, omnichannel retail, retail apps, shop-in-shops, experiential retail, athlete support services, sports and outdoor retail, sports and outdoor, fishing gear, athletic apparel, retail strategy, retail, experiential retail stores, e-commerce, store formats, youth sports technology, digital scorekeeping, retail chain, retail platform, sports retail innovation, fitness equipment, retail sales, sports accessories, retail network, sports and outdoor activities, sporting goods, consumer products &amp; retail, shoes, consumer goods, consumers, apparel &amp; fashion, consumer internet, internet, information technology &amp; services, enterprise software, enterprises, computer software, b2b, sports</v>
          </cell>
          <cell r="J1457" t="str">
            <v>Akamai, CSC Corporate Domains, Melbourne IT, Oracle Commerce, Afterpay, The Trade Desk, Workday, Amazon SES, Adobe Marketing Cloud, Remote, SQL, Python, Databricks, Spark, Adobe Analytics, Adobe Experience Platform, Adobe Customer Journey Analytics, Azure Data Lake Storage, Azure Databricks, Delta Lake, Unity Catalog, Delta, Snowflake, Apache Kafka, Power BI Documenter, QlikView, Sales Cloud Einstein, ACL, Oracle Exadata Cloud Service, eMaint CMMS, AC500 PLC, Cascade CMS, Wiz, CONTROL, Bing, Gem, ScorecardResearch, Amazon CloudWatch, ServiceChannel, Excel4Apps, AI, Angular, Microsoft.NET Core 3.1, Azure Kubernetes Service (AKS), Azure SQL, RabbitMQ, Ag Grid, Duetto Gamechanger, Salesforce, Genetec, Kroll PMS</v>
          </cell>
          <cell r="K1457">
            <v>1587471780</v>
          </cell>
          <cell r="L1457" t="str">
            <v>Debt Financing</v>
          </cell>
          <cell r="M1457">
            <v>1500000000</v>
          </cell>
          <cell r="N1457">
            <v>44562</v>
          </cell>
          <cell r="O1457">
            <v>17215120000</v>
          </cell>
          <cell r="Q1457" t="str">
            <v>DICK'S is a Pennsylvania-based online marketplace that sells products such as sneakers, shorts and resistance bands for men, women and kids.</v>
          </cell>
          <cell r="R1457">
            <v>1948</v>
          </cell>
        </row>
        <row r="1458">
          <cell r="A1458" t="str">
            <v>Prudential Advisors</v>
          </cell>
          <cell r="B1458">
            <v>0</v>
          </cell>
          <cell r="C1458">
            <v>3800</v>
          </cell>
          <cell r="D1458" t="str">
            <v>financial services</v>
          </cell>
          <cell r="E1458" t="str">
            <v>http://www.prudentialadvisors.com</v>
          </cell>
          <cell r="F1458" t="str">
            <v>http://www.linkedin.com/company/prudential-advisors</v>
          </cell>
          <cell r="G1458" t="str">
            <v>Newark</v>
          </cell>
          <cell r="H1458" t="str">
            <v>New Jersey</v>
          </cell>
          <cell r="I1458" t="str">
            <v>other financial investment activities, technology tools, social media marketing, consulting, client relationship management, financial advisory, securities brokerage, wealth management, securities advice, practice growth, training programs, collaborative culture, financial advisory services, licensing support, lpl partnership, omnichannel marketing, financial services, compliance, lead programs, insurance, diversity and inclusion, client referral programs, risk management, advisor support tools, client support, b2b, lead generation, crm integration, practice transition, advisory platform, client-centric approach, growth-focused leads, advisory services, digital marketing, training and development, services, broker-dealer relationship, insurance products, retail, practice transfer programs, long-term client relationships, advisor training library, client acquisition, digital marketing tools, practice transfer, salesforce, digital tools, retirement planning, professional development, investment advice, financial planning, finance, education, consumer internet, consumers, internet, information technology &amp; services, marketing &amp; advertising, financial consulting, management consulting, investment management, sales, training &amp; development, capital markets</v>
          </cell>
          <cell r="Q1458" t="str">
            <v>Prudential Advisors, a brand of The Prudential Insurance Company of America, is part of Prudential Financial, Inc., and is headquartered in Newark, New Jersey. Established in 1875, it is one of the largest diversified financial institutions globally, serving customers in over 50 countries. The company focuses on providing a wide range of financial services, including insurance protection, investment solutions, and financial planning.
Prudential Advisors offers various products such as life insurance, retirement products, investment management, and accident and health insurance. They cater to individuals, families, institutional clients, and small to medium enterprises, providing tailored financial planning and coverage options. The company is also committed to corporate social responsibility, engaging in impact investing initiatives that support affordable housing, renewable energy, and community development. Prudential Advisors aims to help clients grow and protect their wealth through comprehensive financial solutions.</v>
          </cell>
        </row>
        <row r="1459">
          <cell r="A1459" t="str">
            <v>Engineering</v>
          </cell>
          <cell r="B1459">
            <v>0</v>
          </cell>
          <cell r="C1459">
            <v>3700</v>
          </cell>
          <cell r="D1459" t="str">
            <v>information technology &amp; services</v>
          </cell>
          <cell r="F1459" t="str">
            <v>http://www.linkedin.com/company/engineering-new</v>
          </cell>
          <cell r="H1459" t="str">
            <v>California</v>
          </cell>
          <cell r="I1459" t="str">
            <v>engineering services, information technology &amp; services</v>
          </cell>
        </row>
        <row r="1460">
          <cell r="A1460" t="str">
            <v>NEC Unified Solutions</v>
          </cell>
          <cell r="B1460">
            <v>0</v>
          </cell>
          <cell r="C1460">
            <v>11000</v>
          </cell>
          <cell r="D1460" t="str">
            <v>telecommunications</v>
          </cell>
          <cell r="E1460" t="str">
            <v>http://www.necunified.com</v>
          </cell>
          <cell r="F1460" t="str">
            <v>http://www.linkedin.com/company/nec-unified-solutions</v>
          </cell>
          <cell r="G1460" t="str">
            <v>Pico Rivera</v>
          </cell>
          <cell r="H1460" t="str">
            <v>California</v>
          </cell>
          <cell r="I1460" t="str">
            <v>unified communications, enterprise telephony, managed &amp; professional services</v>
          </cell>
          <cell r="J1460" t="str">
            <v>Remote</v>
          </cell>
          <cell r="Q1460" t="str">
            <v>NEC Unified Solutions is a subsidiary of NEC Corporation that specializes in unified business communications solutions. The company provides innovative software, applications, development tools, and services to help organizations streamline their communications. It serves the North American market and the EMEA region, focusing on Fortune 1000 companies as well as small to mid-sized businesses.
The company offers a wide range of unified communications solutions, including voice, data, mobile, video, and IT communications. Its product lineup features the Univerge brand, which integrates various products and services for traditional, hybrid, and converged IP communication solutions. Recent offerings include UNIVERGE BLUE CONNECT BRIDGE, which connects on-premise phone systems to cloud services, and a suite of workplace management solutions available in cloud, on-premises, or hybrid formats.
NEC Unified Solutions targets medium and large enterprises across various sectors, including hospitality, education, government, and healthcare. With a strong presence in the market, the company holds a 12.6% share and ranks first in enterprise communications. Its headquarters are located in Hilversum, with additional offices throughout Europe and North America.</v>
          </cell>
          <cell r="R1460">
            <v>1899</v>
          </cell>
        </row>
        <row r="1461">
          <cell r="A1461" t="str">
            <v>Speechpad Transcription &amp; Caption Services</v>
          </cell>
          <cell r="B1461">
            <v>0</v>
          </cell>
          <cell r="C1461">
            <v>5000</v>
          </cell>
          <cell r="D1461" t="str">
            <v>information technology &amp; services</v>
          </cell>
          <cell r="E1461" t="str">
            <v>http://www.speechpad.com</v>
          </cell>
          <cell r="F1461" t="str">
            <v>http://www.linkedin.com/company/speechpad</v>
          </cell>
          <cell r="G1461" t="str">
            <v>San Francisco</v>
          </cell>
          <cell r="H1461" t="str">
            <v>California</v>
          </cell>
          <cell r="I1461" t="str">
            <v>translation, lead generation, search engine optimization, transcription, captions, seo, burnedin captions, video seo, subtitles, business services, enterprise software, software, information technology, technology, information &amp; internet, b2b, translation and interpretation services, emr-compatible documentation, legal transcripts, fast turnaround, audio to text, content captioning, healthcare services, seo captions, b2c, media captions, accessible content, timestamped transcripts, legal services, captioning, industry-specific formatting, podcast transcription, human transcription, medical transcription, academic transcripts, corporate services, education, research transcripts, multilingual support, multilingual research transcription, custom caption formats, video transcription, industry compliance standards, video editing support, medical record transcription, academic research data, verbatim transcripts, conference talk transcription, media and entertainment, foreign language transcription, seo optimization, archival oral histories, content repurposing, media content accessibility, transcription services, services, closed captions, court-ready transcripts, educational services, secure data handling, multilingual transcription, customizable templates, healthcare, court reporting support, research and scientific services, audio file conversion, legal, media, research, corporate, marketing &amp; advertising, sales, information technology &amp; services, search marketing, marketing, enterprises, computer software, health care, health, wellness &amp; fitness, hospital &amp; health care</v>
          </cell>
          <cell r="J1461" t="str">
            <v>Route 53, Rackspace MailGun, Gmail, Google Apps, Amazon AWS, React, GitLab, Slack, Ubuntu, Facebook Widget, WordPress.org, Mobile Friendly, Facebook Custom Audiences, reCAPTCHA, Facebook Login (Connect), Google Tag Manager, Google Analytics Ecommerce Tracking, Apache, Google Analytics, AI</v>
          </cell>
          <cell r="O1461">
            <v>24600000</v>
          </cell>
          <cell r="Q1461" t="str">
            <v>Speechpad Transcription &amp; Caption Services has been providing professional transcription, captioning, and related language services since 2008. The company focuses on delivering high-quality, fast, and affordable results to a diverse international customer base, including Fortune 500 companies, boutique businesses, and individuals. Based in the United States, Speechpad employs between 51 and 200 people and emphasizes customer satisfaction through a rigorous qualification and training system for its transcriptionists and captioners.
The company offers three main services: transcription, standard captions, and premium captions, along with foreign language support for transcription, captions, and translation. Their transcription service provides accurate written accounts of audio and video content, with various formatting options and quick turnaround times. Standard and premium captions are available for web videos and broadcast TV, respectively. Speechpad also supports multiple languages, ensuring accessibility for a global audience. The company operates a 24/7 customer support team and guarantees competitive pricing, making it a reliable choice for various transcription and captioning needs.</v>
          </cell>
          <cell r="R1461">
            <v>2009</v>
          </cell>
        </row>
        <row r="1462">
          <cell r="A1462" t="str">
            <v>Intelligent Image Management, Inc. (IIMI) USA</v>
          </cell>
          <cell r="B1462">
            <v>0</v>
          </cell>
          <cell r="C1462">
            <v>6000</v>
          </cell>
          <cell r="D1462" t="str">
            <v>outsourcing/offshoring</v>
          </cell>
          <cell r="E1462" t="str">
            <v>http://www.iimdirect.com</v>
          </cell>
          <cell r="F1462" t="str">
            <v>http://www.linkedin.com/company/intelligent-image-management</v>
          </cell>
          <cell r="G1462" t="str">
            <v>Henderson</v>
          </cell>
          <cell r="H1462" t="str">
            <v>Nevada</v>
          </cell>
          <cell r="I1462" t="str">
            <v>litigation support, data entry conversion, hr support services, data entry amp conversion, document records management, medical claims processing, real estate transaction processing, accounting &amp; bookkeeping support, microfilm digitization, offshore outsourcing, call center, bpo, data conversion, software development, document amp records management, bpo services, data entry, cloud data services, secure data transmission, non-structured document digitization, genealogical data entry, real estate, data security, genealogy industry data services, global outsourcing, cursive handwriting data entry, data entry &amp; conversion, confidentiality, pdf conversion, data cleansing, remote data entry, financial data processing, real estate title search, microfilm &amp; microfiche digitization, information technology and services, application processing, financial bpo services, real estate legal document processing, data mining, historical document digitization, data accuracy, data labeling, ai services, mortgage data services, hipaa compliance, data processing &amp; outsourcing, xml conversion, video tagging, data labeling &amp; ai, computer systems design and related services, genealogical data conversion, vital records digitization, real estate services, multilingual data entry, census data entry, ocr, healthcare, healthcare data services, title search, high-quality data services, document digitization, mortgage document research, data quality control, data management, financial services, indexing, historical records digitization, b2b, finance, legal, distribution, transportation &amp; logistics, construction &amp; real estate, legal services, information technology &amp; services, cloud computing, enterprise software, enterprises, computer software, computer &amp; network security, health care, health, wellness &amp; fitness, hospital &amp; health care</v>
          </cell>
          <cell r="J1462" t="str">
            <v>Outlook, Microsoft Office 365, DigitalOcean, Amazon SES, Sendgrid, Amazon AWS, Slack, Apache, Google Maps, reCAPTCHA, Google Tag Manager, Mobile Friendly, WordPress.org, YouTube, Google Font API</v>
          </cell>
          <cell r="O1462">
            <v>13245000</v>
          </cell>
          <cell r="Q1462" t="str">
            <v>Intelligent Image Management, Inc. (IIMI) is a global business process outsourcing (BPO) company based in Henderson, Nevada. Founded in 1996, IIMI has over 27 years of experience in the industry and employs more than 7,200 full-time staff across multiple production facilities in five countries, including Sri Lanka, Bangladesh, India, Nepal, and East Africa. The company reported $1.8 billion in revenue and operates eight processing centers that are fully owned and managed by IIMI.
IIMI offers a wide range of BPO services, including data management, software development, data labeling for AI, financial services, healthcare processing, real estate services, document management, and transaction processing. The company provides services in 20 languages and focuses on customized solutions to meet client needs. IIMI also adheres to strong data security standards, holding ISO 27001 certification, SOC2 compliance, and HIPAA compliance for sensitive data handling.</v>
          </cell>
          <cell r="R1462">
            <v>1996</v>
          </cell>
        </row>
        <row r="1463">
          <cell r="A1463" t="str">
            <v>Tahota Law Firm</v>
          </cell>
          <cell r="B1463">
            <v>0</v>
          </cell>
          <cell r="C1463">
            <v>5300</v>
          </cell>
          <cell r="D1463" t="str">
            <v>legal services</v>
          </cell>
          <cell r="E1463" t="str">
            <v>http://www.tahota.com</v>
          </cell>
          <cell r="F1463" t="str">
            <v>http://www.linkedin.com/company/tahota-law-firm</v>
          </cell>
          <cell r="G1463" t="str">
            <v>Palm Springs</v>
          </cell>
          <cell r="H1463" t="str">
            <v>California</v>
          </cell>
          <cell r="I1463" t="str">
            <v>real estate, tax, capital markets, construction, banking finance, litigation, environmental law, dispute resolution, intellectual property, corporate &amp; ma, energy, financial services, law practice, legal services, conflict resolution</v>
          </cell>
          <cell r="J1463" t="str">
            <v>DNSPod, Mobile Friendly, ASP.NET, Microsoft-IIS, Baidu Ads</v>
          </cell>
          <cell r="Q1463" t="str">
            <v>Tahota Law Firm is a prominent law firm based in Chengdu, Sichuan, China, established in May 2000. It operates as a special general partnership and has grown into one of the largest law firms in the country, with a presence in over 30 cities across China and international offices in Washington D.C., Sydney, Kathmandu, and Hong Kong. The firm employs between 1,001 and 5,000 people, including more than 4,200 practicing lawyers and over 510 partners. 
Tahota offers a wide range of legal services, focusing on areas such as real estate, corporate law, banking and finance, intellectual property, and dispute resolution. The firm serves over 10,000 clients from various industries, including finance, real estate, aviation, and energy. Recognized for its excellence, Tahota has received accolades such as "National Outstanding Law Firm" and is consistently ranked by leading legal directories. Senior partner Ni Hong leads the firm from its Chengdu headquarters.</v>
          </cell>
          <cell r="R1463">
            <v>2000</v>
          </cell>
        </row>
        <row r="1464">
          <cell r="A1464" t="str">
            <v>Seven Hills Foundation</v>
          </cell>
          <cell r="B1464">
            <v>0</v>
          </cell>
          <cell r="C1464">
            <v>4800</v>
          </cell>
          <cell r="D1464" t="str">
            <v>individual &amp; family services</v>
          </cell>
          <cell r="E1464" t="str">
            <v>http://www.sevenhills.org</v>
          </cell>
          <cell r="F1464" t="str">
            <v>http://www.linkedin.com/company/seven-hills-foundation</v>
          </cell>
          <cell r="G1464" t="str">
            <v>Worcester</v>
          </cell>
          <cell r="H1464" t="str">
            <v>Massachusetts</v>
          </cell>
          <cell r="I1464" t="str">
            <v>shared living adult family care, developmental disability, autism, health &amp; human services, clinical &amp; behavioral health, brain injury supports, community-based services, health care and social assistance, brain injury rehabilitation, educational programs, clinical services, behavior management, comprehensive health and human services, mental health, clinical protocols, mediation training, autism support, support services, behavioral health, long-term care, trauma-informed care, behaviorally intensive residential, specialized residential supports, medication management, other individual and family services, evidence-based practices, vocational services, family services, special education, mental health counseling, behavioral health interventions, diversity and inclusion, support for trauma, educational services, employment support, advocacy, culturally competent care, day programs, community outreach, family support, education, support for aging populations, quality assurance, support for families, person-centered care, rehabilitation services, residential programs, behavioral interventions, self advocacy programs, vocational training, support coordination, disability services, person-centered planning, youth services, mental health support, public policy, community resource centers, autism residential supports, clinical support, residential care, assistive technology services, disability support, trauma-informed behavioral health, training and development, community integration, support for independence, services, community supports, healthcare, non-profit, health, wellness &amp; fitness, hospital &amp; health care, long term care, training &amp; development, health care, nonprofit organization management</v>
          </cell>
          <cell r="J1464" t="str">
            <v>Cloudflare DNS, Outlook, Microsoft Office 365, Amazon AWS, , Angular JS v1, Barracuda Networks, Constant Contact, Hubspot, Google Font API, iCIMS, Mobile Friendly, Google translate API, Lucky Orange, Google translate widget, Google Tag Manager, Remote, IoT, Data Analytics, AI, Android, Node.js, Cornerstone HR, Electron, ArcGIS Field Maps, TierPoint DRaaS, BASE, Amazon Elastic MapReduce (EMR), Smart AdServer, Salesforce CRM Analytics, Semrush, Microsoft Excel, Canva, OneTrust Tech Risk &amp; Compliance</v>
          </cell>
          <cell r="K1464">
            <v>70000</v>
          </cell>
          <cell r="L1464" t="str">
            <v>Other</v>
          </cell>
          <cell r="M1464">
            <v>70000</v>
          </cell>
          <cell r="N1464">
            <v>45108</v>
          </cell>
          <cell r="O1464">
            <v>205320000</v>
          </cell>
          <cell r="Q1464" t="str">
            <v>Seven Hills Foundation is a health and human services organization established in 1953, dedicated to supporting individuals with disabilities and various life challenges. With over 235 locations across Massachusetts, Rhode Island, New Hampshire, and eight countries, it employs 4,700 staff members from diverse backgrounds. The foundation serves more than 7,000 individuals annually, focusing on person-centered and evidence-based practices to enhance wellness, recovery, and community integration.
The organization offers a wide range of services, including clinical and behavioral health support, residential options, and family assistance. Its programs are designed to address the needs of children, youth, adults, and families facing challenges such as developmental disabilities, mental health issues, and trauma. Seven Hills Foundation emphasizes self-determination and community empowerment through various models, allowing individuals and families to have control over their support services.</v>
          </cell>
          <cell r="R1464">
            <v>1951</v>
          </cell>
        </row>
        <row r="1465">
          <cell r="A1465" t="str">
            <v>Wireberry, LLC</v>
          </cell>
          <cell r="B1465">
            <v>0</v>
          </cell>
          <cell r="C1465">
            <v>10000</v>
          </cell>
          <cell r="D1465" t="str">
            <v>information technology &amp; services</v>
          </cell>
          <cell r="E1465" t="str">
            <v>http://www.wireberry.com</v>
          </cell>
          <cell r="F1465" t="str">
            <v>http://www.linkedin.com/company/wireberry-llc</v>
          </cell>
          <cell r="G1465" t="str">
            <v>Grand Prairie</v>
          </cell>
          <cell r="H1465" t="str">
            <v>Texas</v>
          </cell>
          <cell r="I1465" t="str">
            <v>low voltage cabling, nationwide deployment, nationwide rollouts, restaurant technology services, national deployments, digital signage services, point of sale installation, managed onsite services, kiosk installation, project management, installations, repairs, retail technology services, digital signage installation, pos, diagnostics, system addons, moves, point of sale services, kiosk services, addons, cabling, rollouts, it services &amp; it consulting, productivity, information technology &amp; services</v>
          </cell>
          <cell r="J1465" t="str">
            <v>Amazon AWS</v>
          </cell>
          <cell r="Q1465" t="str">
            <v>Wireberry provides project management and managed onsite services for point of sale (POS), kiosk and digital signage roll-outs and installations. We employ the services of thousands of certified technicians and engineers across the United States to provide multi-site clients with instant access to quality onsite services 24 hours daily. We offer modular services that span from full project planning and management to managed onsite equipment installations and repairs. Visit us at www.wireberry.com for more information about our services.</v>
          </cell>
        </row>
        <row r="1466">
          <cell r="A1466" t="str">
            <v>NYPD SBA</v>
          </cell>
          <cell r="B1466">
            <v>0</v>
          </cell>
          <cell r="C1466">
            <v>11000</v>
          </cell>
          <cell r="D1466" t="str">
            <v>printing</v>
          </cell>
          <cell r="E1466" t="str">
            <v>http://www.sbanypd.nyc</v>
          </cell>
          <cell r="F1466" t="str">
            <v>http://www.linkedin.com/company/security-usa-inc.</v>
          </cell>
          <cell r="G1466" t="str">
            <v>New York</v>
          </cell>
          <cell r="H1466" t="str">
            <v>New York</v>
          </cell>
          <cell r="I1466" t="str">
            <v>commercial services division residential services retail loss prevention special services division ne, printing services, benefits administration, advocacy efforts, non-profit, nyc police, legal assistance, health insurance, member engagement, business associations, member benefits, police sergeants, educational programs, union events, legal services, union history, retiree support, union leadership, public safety support, contract negotiations, union advocacy, law enforcement, law enforcement advocacy, historical perspective of women in policing, b2b, employee benefits, contractual rights, life insurance, pension benefits, juvenile court creation, advocacy campaigns, public safety, social issues advocacy, women police reserve, moral reformers in policing, public policy influence, services, crime prevention outreach, health and welfare funds, member discounts, police union, member representation, lobbying efforts, education, legal, nonprofit organization management</v>
          </cell>
          <cell r="J1466" t="str">
            <v>Cloudflare DNS, Outlook, Microsoft Office 365, Mobile Friendly, reCAPTCHA, WordPress.org, Google Tag Manager, Apache, Remote</v>
          </cell>
          <cell r="Q1466" t="str">
            <v>All about togetherness</v>
          </cell>
          <cell r="R1466">
            <v>1999</v>
          </cell>
        </row>
        <row r="1467">
          <cell r="A1467" t="str">
            <v>Cretex Companies, Inc.</v>
          </cell>
          <cell r="B1467">
            <v>0</v>
          </cell>
          <cell r="C1467">
            <v>5500</v>
          </cell>
          <cell r="D1467" t="str">
            <v>executive office</v>
          </cell>
          <cell r="E1467" t="str">
            <v>http://www.cretex.com</v>
          </cell>
          <cell r="F1467" t="str">
            <v>http://www.linkedin.com/company/cretex-companies-inc-</v>
          </cell>
          <cell r="G1467" t="str">
            <v>Elk River</v>
          </cell>
          <cell r="H1467" t="str">
            <v>Minnesota</v>
          </cell>
          <cell r="I1467" t="str">
            <v>engineering services for the medical device industry, manufacturing for the medical industry, manufacturing for the aerospace amp defense industry, manufacturing for the aerospace defense industry, manufacturing for the infrastructure industry, manufacturing for the industrial industry, executive offices, customer responsiveness, construction, pipe sealing, aggregate products, sterilization services, quality products, medical device manufacturing, employee development, strategic diversification, medical equipment and supplies manufacturing, aggregate reserves, aggregate supply, end-to-end manufacturing, engineering, technology investment, innovative technologies, problem-solving, medical device services, healthcare, medical device oems, device assembly, manufacturing, innovation, product development, teamwork, talent cultivation, precision machining, supply chain management, infrastructure solutions, b2b, metal stamping, operational excellence, infrastructure development, medical device, employee benefits, construction solutions, metal fabrication, market expansion, manufacturing services, laser processing, business acquisitions, oem, underground utility products, engineering services, customer experience, services, rehabilitation products, community impact, family-owned, infrastructure, long-term growth, customer service, health care, health, wellness &amp; fitness, hospital &amp; health care, mechanical or industrial engineering, logistics &amp; supply chain, information technology &amp; services</v>
          </cell>
          <cell r="J1467" t="str">
            <v>Mimecast, Outlook, Microsoft Office 365, Google Cloud Hosting, WP Engine, Hubspot, Slack, Gravity Forms, Google Tag Manager, Typekit, WordPress.org, Mobile Friendly, Google Font API, Nginx, Remote, SS&amp;C, BriteVerify, Wider Planet, Epicor ERP, Epic, IQMS, Microsoft Office, Act!, eMaint CMMS, Visio, GEP, AMP, ADP, Resi, Minitab Statistical Software, ServiceNow Configuration Management Database, Salesforce CRM Analytics, GibbsCAM, iCIMS, Ning, CNC Software, Power BI Documenter, Microsoft PowerPoint, FederatedMedia, Epicor, Micro, JFrog Pipelines, GRIN, Tor, Taleo Applicant Tracking Systems (ATS), OneTrust Tech Risk &amp; Compliance, CAT, Microsoft Excel, Electron, Gauges, .NET, Microsoft SQL Server Reporting Services, Tableau, Minitab Workspace, Box, Quip, Dassault SOLIDWORKS</v>
          </cell>
          <cell r="O1467">
            <v>15000000</v>
          </cell>
          <cell r="Q1467" t="str">
            <v>Cretex Companies, Inc. is a family-owned, diversified manufacturing company based in Elk River, Minnesota, with over 100 years of experience. Founded in 1917, Cretex initially focused on concrete drainage products and has since evolved to serve four major markets: medical, aerospace &amp; defense, industrial, and infrastructure. The company employs between 1,897 and 5,500 people and generates approximately $99.6 million in annual revenue.
Cretex operates through a network of subsidiaries that provide a wide range of manufacturing services. These include medical device assembly and packaging, precision machining, heavy gauge metal machining, and the supply of reinforced concrete products. The company is committed to quality, customer experience, and operational excellence, guided by core values of honesty and integrity. Cretex's strategic investments in technology and talent support its ongoing growth and innovation in the manufacturing sector.</v>
          </cell>
          <cell r="R1467">
            <v>1917</v>
          </cell>
        </row>
        <row r="1468">
          <cell r="A1468" t="str">
            <v>MGM Grand Detroit</v>
          </cell>
          <cell r="B1468">
            <v>0</v>
          </cell>
          <cell r="C1468">
            <v>3000</v>
          </cell>
          <cell r="D1468" t="str">
            <v>gambling &amp; casinos</v>
          </cell>
          <cell r="E1468" t="str">
            <v>http://www.mgmgranddetroit.com</v>
          </cell>
          <cell r="F1468" t="str">
            <v>http://www.linkedin.com/company/mgm-grand-detroit</v>
          </cell>
          <cell r="G1468" t="str">
            <v>Detroit</v>
          </cell>
          <cell r="H1468" t="str">
            <v>Michigan</v>
          </cell>
          <cell r="I1468" t="str">
            <v>hotel, meetings conventions, casino, restaurants, meetings amp conventions, nightlife, spa, gambling facilities &amp; casinos, loyalty program, event hosting, luxury hotel detroit, conventions, casino loyalty benefits, d.prime steakhouse, detroit casino, casino loyalty, tier upgrades, hospitality, dining, reward points, gaming promotions, b2c, table games, entertainment, construction &amp; real estate, gaming &amp; casinos, sports betting, sports betting app, casino promotions, customer service, luxury hotel, slots, casino event promotions, mgm rewards tier match, holiday events, luxury dining, luxury suites, casino hotels, casino player rewards, rewards program, luxury accommodations, luxury resort detroit, promotions, betmgm sports lounge, casino conference space, mgm rewards, luxury rooms, services, casino promotions detroit, casino gaming rewards, casino promotional drawings, mobile app, hotel and casino, meeting space, casino entertainment packages, casino resort, sports lounge, casino tier status, detroit luxury gaming, restaurant, gambling, holiday gift shoppe, gaming, leisure, travel &amp; tourism, gambling &amp; casinos, games, american (traditional), bars, lounges</v>
          </cell>
          <cell r="J1468" t="str">
            <v>Akamai, Outlook, Amazon AWS, Remote, Sigma</v>
          </cell>
          <cell r="O1468">
            <v>605300000</v>
          </cell>
          <cell r="P1468">
            <v>5</v>
          </cell>
          <cell r="Q1468" t="str">
            <v>MGM Grand Detroit is a luxury resort hotel and casino located in Detroit, Michigan. It offers a complete destination for gaming, dining, entertainment, and accommodations. The casino features over 2,000 slot machines and a variety of table games, along with the BetMGM Sports Lounge, which includes multiple HDTVs and a giant video wall for sports betting.
The resort boasts a 400-room hotel with stylish accommodations and amenities such as a spa, fitness center, and an indoor pool. Dining options include D.PRIME Steakhouse and Wolfgang Puck Pizzeria + Cucina, among others. The MGM Grand Detroit Event Center hosts live performances, and nightlife venues enhance the overall experience. The resort emphasizes social impact and sustainability, providing exclusive MGM Rewards benefits for guests.</v>
          </cell>
          <cell r="R1468">
            <v>1999</v>
          </cell>
        </row>
        <row r="1469">
          <cell r="A1469" t="str">
            <v>Sunview Vineyards of California, Inc.</v>
          </cell>
          <cell r="B1469">
            <v>0</v>
          </cell>
          <cell r="C1469">
            <v>3000</v>
          </cell>
          <cell r="D1469" t="str">
            <v>farming</v>
          </cell>
          <cell r="E1469" t="str">
            <v>http://www.sunviewmarketing.com</v>
          </cell>
          <cell r="F1469" t="str">
            <v>http://www.linkedin.com/company/sunview-vineyards-of-california-inc</v>
          </cell>
          <cell r="G1469" t="str">
            <v>Delano</v>
          </cell>
          <cell r="H1469" t="str">
            <v>California</v>
          </cell>
          <cell r="I1469" t="str">
            <v>proprietary grape brands, organic and conventional grapes, agriculture, regenerative agriculture, water conservation, natural pest management, sunview vineyards, gmo-free grapes, recyclable packaging, proprietary brands, table grapes, organic certification ccof, state-of-the-art climate control, innovative breeding programs, season-long availability, export markets, all other crop farming, sustainable pest management, beneficial insect cultivation, b2c, innovative pest control, regenerative soil management, customer service, seasonal grape supply, d2c, proprietary brands stella bella sparkle, family legacy in farming, regenerative soil techniques, cold storage, organic farming, post-harvest handling, sustainable farming practices, farming, family values, fully automated cold storage, state-of-the-art facilities, retail, supply chain, cold storage technology, quality control, certified organic, food production, seasonal produce, family-owned farm, innovative technology, family farm, california-grown grapes, sustainable agriculture, exclusive grape varieties, california central valley, b2b, e-commerce, manufacturing, distribution, consumer internet, consumers, internet, information technology &amp; services, mechanical or industrial engineering</v>
          </cell>
          <cell r="J1469" t="str">
            <v>Cloudflare DNS, Outlook, MailChimp SPF, Google Cloud Hosting</v>
          </cell>
          <cell r="O1469">
            <v>68357000</v>
          </cell>
          <cell r="Q1469" t="str">
            <v>Sunview Vineyards of California, Inc. is a family-owned agricultural company that has been producing and distributing premium table grapes for over 60 years. Based in Delano, California, the company combines family tradition with modern farming techniques to grow high-quality grapes in the southern San Joaquin Valley. Sunview emphasizes sustainability and oversees the entire production process, ensuring reliability and quality in its products.
The company offers a range of premium table grapes under exclusive brands, including Stella BellaÂ®, known for its sweetness and crisp texture, Carnival GrapesÂ®, SparkleÂ®, and California Classicâ„¢. Sunview also produces wine grapes and is recognized for its commitment to both conventional and organic farming practices. With an annual revenue of $409.1 million and a dedicated workforce, Sunview supplies its grapes to consumers around the world, positioning itself as a trusted supplier in the market.</v>
          </cell>
        </row>
        <row r="1470">
          <cell r="A1470" t="str">
            <v>Clear Harbor</v>
          </cell>
          <cell r="B1470">
            <v>0</v>
          </cell>
          <cell r="C1470">
            <v>3000</v>
          </cell>
          <cell r="D1470" t="str">
            <v>outsourcing/offshoring</v>
          </cell>
          <cell r="E1470" t="str">
            <v>http://www.clearharbor.com</v>
          </cell>
          <cell r="F1470" t="str">
            <v>http://www.linkedin.com/company/clear-harbor</v>
          </cell>
          <cell r="G1470" t="str">
            <v>Alpharetta</v>
          </cell>
          <cell r="H1470" t="str">
            <v>Georgia</v>
          </cell>
          <cell r="I1470" t="str">
            <v>customer care &amp; business process outsourcing, customer care, business process outsourcing, outsourcing &amp; offshoring consulting, customer journey, cost reduction, agent development, customer experience, call center services, continuous improvement, b2c, bpo, services, mission-driven management, brand reputation management, strategy alignment, brand alignment, customer satisfaction metrics, visual management, agent training, consulting, customer service optimization, quality management, brand integrity in outsourcing, cost efficiency, brand mirroring protocols, customer care strategy, cost management, quality assurance, performance analytics, psychology-based agent selection, service consistency, cost of brand ownership, caribbean customer care centers, brand reflection, customer satisfaction, agent selection, collection agencies, brand-centric outsourcing, performance measurement, b2b, brand mirroring, brand integrity, nearshore outsourcing, advanced agent training, customer service outsourcing, multichannel support, customer loyalty enhancement, healthcare, consumer products &amp; retail, outsourcing/offshoring, financial services, health care, health, wellness &amp; fitness, hospital &amp; health care</v>
          </cell>
          <cell r="J1470" t="str">
            <v>Salesforce, Outlook, MailChimp SPF, Rochen, Slack, Google Tag Manager, WordPress.org, Mobile Friendly</v>
          </cell>
          <cell r="O1470">
            <v>3500000</v>
          </cell>
          <cell r="Q1470" t="str">
            <v>Clear Harbor is a customer care and Business Process Outsourcing (BPO) services provider based in Alpharetta, Georgia. Established in 2004, the company employs between 873 and 5,000 individuals and operates contact centers in the Caribbean alongside its U.S. headquarters. Clear Harbor generated $195.3 million in revenue and is guided by core values such as honesty, respect, and responsibility.
The company specializes in outsourcing and offshoring consulting services, focusing on brand mirroring, which sets it apart from traditional BPO providers. Clear Harbor offers direct services, including inbound and outbound calls, email, chat, and internet-based interactions, as well as indirect services like administrative tasks and back-office processes. Its flagship offering, CLEAR REFLECTION Services for Customer Care, enables agents to align closely with clients' business strategies and brand identities. Clear Harbor serves various industries, including insurance, finance, education, consumer electronics, healthcare, and communications, and aims to minimize client risk while enhancing back-office support.</v>
          </cell>
          <cell r="R1470">
            <v>2004</v>
          </cell>
        </row>
        <row r="1471">
          <cell r="A1471" t="str">
            <v>A &amp; A</v>
          </cell>
          <cell r="B1471">
            <v>0</v>
          </cell>
          <cell r="C1471">
            <v>5100</v>
          </cell>
          <cell r="D1471" t="str">
            <v>facilities services</v>
          </cell>
          <cell r="E1471" t="str">
            <v>http://www.aaefs.com</v>
          </cell>
          <cell r="F1471" t="str">
            <v>http://www.linkedin.com/company/a&amp;a-efs</v>
          </cell>
          <cell r="G1471" t="str">
            <v>Yonkers</v>
          </cell>
          <cell r="H1471" t="str">
            <v>New York</v>
          </cell>
          <cell r="I1471" t="str">
            <v>specialty cleaning, construction clean, facility services, consulting, janitorial services, disaster recovery, disinfecting &amp; sanitizing services, gxp cleaning, porter services, reentry planning, commercial cleaning, emergency response, property management, sustainability consulting, building recognition awards, sustainable chemicals, aviation, green cleaning practices, infection prevention, occupant health focus, cloud-based management, medical-grade cleaning procedures, innovative cleaning materials, b2b, building wellness, real-time reporting, people first approach, healthcare, hazardous material handling, open communication systems, facility asset management, real-time service requests, post-construction cleaning, water intrusion remediation, event venue cleaning, industrial, 24/7 emergency response, employee training &amp; safety, customized cleaning programs, government, sustainable custodial solutions, advanced cleaning techniques, safety and compliance training, environmental responsibility, aa360 platform, customer retention, sync 360 methodology, disaster recovery services, facility wellness programs, emergency &amp; disaster recovery, health &amp; safety, client-centric approach, services, floor and carpet care, industry leading innovations, sustainable cleaning, technology-driven service, leed compliance, facility management, client satisfaction, industry-specific solutions, cost-effective facility solutions, operational efficiency, hospitality, gxp trained staff, commercial janitorial services, multi-industry expertise, safety protocols, building asset preservation, certified healthcare cleaning, cost savings strategies, proprietary cleaning protocols, education, 200pt checklist, healthcare facility cleaning, sustainability, cleaning services, technology integration, training programs, facilities services, enterprise software, enterprises, computer software, information technology &amp; services, health care, health, wellness &amp; fitness, hospital &amp; health care, leisure, travel &amp; tourism, environmental services, renewables &amp; environment</v>
          </cell>
          <cell r="J1471" t="str">
            <v>Outlook, Google Cloud Hosting, CloudFlare, WP Engine, SendInBlue, Hubspot, Slack, Active Campaign, YouTube, Typekit, Adobe Media Optimizer, Woo Commerce, Nginx, Mobile Friendly, Google Analytics, Gravity Forms, Vimeo, WordPress.org, Google Tag Manager, Cedexis Radar, Remote</v>
          </cell>
          <cell r="O1471">
            <v>75754000</v>
          </cell>
          <cell r="Q1471" t="str">
            <v>A&amp;A Elevated Facility Solutions (A&amp;A or AAEFS) is a minority-owned national provider of commercial janitorial, building maintenance, and facility management services. Founded in 1973, the company has over 50 years of experience in delivering reliable and cost-effective solutions across the United States. A&amp;A started as a small janitorial business in New York and has grown to employ over 1,500 people, with a presence in major cities like Boston, Chicago, Miami, and New York City.
A&amp;A offers a wide range of services tailored to commercial properties, including janitorial and cleaning, building maintenance, landscaping, and specialized services such as disaster recovery and waste management. The company emphasizes a PeopleFirstâ„¢ approach, focusing on employee training and safety. A&amp;A also utilizes proprietary technology for facility management, enabling real-time communication and monitoring. Their diverse clientele includes Class-A office buildings, hospitals, universities, and retailers, reflecting their commitment to high-quality service and operational efficiency.</v>
          </cell>
          <cell r="R1471">
            <v>1973</v>
          </cell>
        </row>
        <row r="1472">
          <cell r="A1472" t="str">
            <v>SDL Media Manager</v>
          </cell>
          <cell r="B1472">
            <v>0</v>
          </cell>
          <cell r="C1472">
            <v>5000</v>
          </cell>
          <cell r="D1472" t="str">
            <v>information technology &amp; services</v>
          </cell>
          <cell r="F1472" t="str">
            <v>http://www.linkedin.com/company/sdl-media-manager</v>
          </cell>
          <cell r="G1472" t="str">
            <v>Waltham</v>
          </cell>
          <cell r="H1472" t="str">
            <v>Massachusetts</v>
          </cell>
          <cell r="I1472" t="str">
            <v>media asset management, video calltoaction, cross media distribution, video management, it services &amp; it consulting, information technology &amp; services</v>
          </cell>
          <cell r="Q1472" t="str">
            <v>SDL Media Manager enables you to execute your video communication strategy giving you full control over media assets and messaging, all along the Customer's Journey; on the web, mobile, social &amp; in-store.
SDL Media Manager allows you to share videos with affiliate networks &amp; to measure. Furthermore, your audience can easily start sharing across social networks.</v>
          </cell>
          <cell r="R1472">
            <v>1996</v>
          </cell>
        </row>
        <row r="1473">
          <cell r="A1473" t="str">
            <v>Abogada independiente</v>
          </cell>
          <cell r="B1473">
            <v>0</v>
          </cell>
          <cell r="C1473">
            <v>3000</v>
          </cell>
          <cell r="D1473" t="str">
            <v>law practice</v>
          </cell>
          <cell r="E1473" t="str">
            <v>http://www.martinezyapurayasoc.com.ar</v>
          </cell>
          <cell r="F1473" t="str">
            <v>http://www.linkedin.com/company/abogada-independiente</v>
          </cell>
          <cell r="H1473" t="str">
            <v>Arkansas</v>
          </cell>
          <cell r="J1473" t="str">
            <v>Remote, AI</v>
          </cell>
          <cell r="Q1473" t="str">
            <v>Abogada Independiente is a legal practice that offers consultation, assistance, and legal advisory services to individuals and businesses. The firm provides specialized legal services across various areas of law, catering to the needs of private clients and companies alike.
The practice is potentially associated with MartÃ­nez y Apuray &amp; Asociados and may be linked to Chiclana de la Frontera, CÃ¡diz. Abogada Independiente focuses on delivering targeted legal expertise to help clients navigate their legal challenges effectively.</v>
          </cell>
        </row>
        <row r="1474">
          <cell r="A1474" t="str">
            <v>Star Gas Llc</v>
          </cell>
          <cell r="B1474">
            <v>0</v>
          </cell>
          <cell r="C1474">
            <v>3100</v>
          </cell>
          <cell r="D1474" t="str">
            <v>management consulting</v>
          </cell>
          <cell r="E1474" t="str">
            <v>http://www.star-gas.com</v>
          </cell>
          <cell r="F1474" t="str">
            <v>http://www.linkedin.com/company/star-gas-llc</v>
          </cell>
          <cell r="G1474" t="str">
            <v>Stamford</v>
          </cell>
          <cell r="H1474" t="str">
            <v>Connecticut</v>
          </cell>
          <cell r="I1474" t="str">
            <v>business consulting &amp; services, management consulting</v>
          </cell>
          <cell r="J1474" t="str">
            <v>Amazon AWS, Amazon SES, Postmark, Outlook, NSOne, Gmail, Google Apps, Drupal, Slack, Adobe Marketing Cloud, Nginx, WordPress.org, Typekit, Google Tag Manager, Mobile Friendly, Google Font API, reCAPTCHA, Android, Remote, BILL</v>
          </cell>
          <cell r="O1474">
            <v>1835611000</v>
          </cell>
          <cell r="Q1474" t="str">
            <v>Star Group is a Connecticut-based energy company that provides services such as HVAC and propane gas delivery for the residential and commercial sectors.</v>
          </cell>
          <cell r="R1474">
            <v>1995</v>
          </cell>
        </row>
        <row r="1475">
          <cell r="A1475" t="str">
            <v>MIA</v>
          </cell>
          <cell r="B1475">
            <v>0</v>
          </cell>
          <cell r="C1475">
            <v>11000</v>
          </cell>
          <cell r="D1475" t="str">
            <v>telecommunications</v>
          </cell>
          <cell r="E1475" t="str">
            <v>http://www.mia.com.au</v>
          </cell>
          <cell r="F1475" t="str">
            <v>http://www.linkedin.com/company/mia</v>
          </cell>
          <cell r="G1475" t="str">
            <v>Waynesville</v>
          </cell>
          <cell r="H1475" t="str">
            <v>Ohio</v>
          </cell>
          <cell r="I1475" t="str">
            <v>mobile site development, mobil platform &amp; technology, content, mcommerce, billing &amp; complex intregrations, mobile app development, digital retailing, strategy, music, cross platform mobile development including applications, software development, information technology &amp; services</v>
          </cell>
          <cell r="J1475" t="str">
            <v>8x8, Avaya, Vonage</v>
          </cell>
          <cell r="Q1475" t="str">
            <v>Melanoma Institute Australia (MIA) is a non-profit organization focused on preventing and curing melanoma through innovative research, treatment, and education. Its mission is to achieve zero deaths from melanoma by 2030. MIA operates a national network of melanoma researchers and clinicians, primarily based at The Poche Centre in Wollstonecraft, which is the largest melanoma research and treatment facility in the world.
MIA offers comprehensive melanoma care, including clinical trials and patient support services. The organization emphasizes multidisciplinary collaboration among its team of surgeons, oncologists, dermatologists, and researchers to enhance treatment and care. MIA manages around 2,000 new melanoma and complex skin cancer patient referrals each year, with approximately 20,000 patient visits annually. Regional sites in Wagga Wagga, Perth, and Hobart provide localized treatment and support for families.</v>
          </cell>
          <cell r="R1475">
            <v>2003</v>
          </cell>
        </row>
        <row r="1476">
          <cell r="A1476" t="str">
            <v>MES</v>
          </cell>
          <cell r="B1476">
            <v>0</v>
          </cell>
          <cell r="C1476">
            <v>4200</v>
          </cell>
          <cell r="D1476" t="str">
            <v>information technology &amp; services</v>
          </cell>
          <cell r="F1476" t="str">
            <v>http://www.linkedin.com/company/mes</v>
          </cell>
          <cell r="G1476" t="str">
            <v>Theodore</v>
          </cell>
          <cell r="H1476" t="str">
            <v>Alabama</v>
          </cell>
          <cell r="I1476" t="str">
            <v>software development, information technology &amp; services</v>
          </cell>
          <cell r="Q1476" t="str">
            <v>MES Inc. (Manufacturing Engineering Services Inc.) is a global supply chain innovator based in Lewis Center, Ohio, with operations in multiple countries, including India, China, Poland, and Mexico. Founded by CEO Hiten Shah, the company has expanded significantly, serving North American OEMs and Fortune 500 industrial companies. MES focuses on providing shorter lead times, competitive pricing, and resilient supply chain solutions through a network of ISO-certified suppliers.
The company offers comprehensive manufacturing and supply chain management services, including sourcing and supplier management, quality management, engineering support, logistics, and value-added operations. MES specializes in aluminum die casting, CNC machining, and precision manufacturing, catering to various industries such as automotive, aerospace, agriculture, and clean energy. With strategically located warehouses, MES ensures just-in-time delivery and maintains a high on-time delivery rate, emphasizing quality and customer satisfaction.</v>
          </cell>
        </row>
        <row r="1477">
          <cell r="A1477" t="str">
            <v>Marginal Unit, Inc.</v>
          </cell>
          <cell r="B1477">
            <v>0</v>
          </cell>
          <cell r="C1477">
            <v>5000</v>
          </cell>
          <cell r="D1477" t="str">
            <v>information technology &amp; services</v>
          </cell>
          <cell r="F1477" t="str">
            <v>http://www.linkedin.com/company/marginal-unit-inc</v>
          </cell>
          <cell r="G1477" t="str">
            <v>Austin</v>
          </cell>
          <cell r="H1477" t="str">
            <v>Texas</v>
          </cell>
          <cell r="I1477" t="str">
            <v>software development, information technology &amp; services</v>
          </cell>
          <cell r="Q1477" t="str">
            <v>Enverus is the leading energy SaaS company delivering highly-technical insights and predictive/prescriptive analytics that empower customers to make decisions that increase profit. Enverus' innovative technologies drive production and investment strategies, enable best practices for energy and commodity trading and risk management, and reduce costs through automated processes across critical business functions. Enverus is a strategic partner to more than 6,000 customers in 50 countries. Enverus is a portfolio company of Hellman &amp; Friedman and Genstar Capital.</v>
          </cell>
          <cell r="R1477">
            <v>1999</v>
          </cell>
        </row>
        <row r="1478">
          <cell r="A1478" t="str">
            <v>Ascendare</v>
          </cell>
          <cell r="B1478">
            <v>0</v>
          </cell>
          <cell r="C1478">
            <v>5000</v>
          </cell>
          <cell r="D1478" t="str">
            <v>information technology &amp; services</v>
          </cell>
          <cell r="E1478" t="str">
            <v>http://www.ascendare.com</v>
          </cell>
          <cell r="F1478" t="str">
            <v>http://www.linkedin.com/company/ascendare</v>
          </cell>
          <cell r="G1478" t="str">
            <v>Dallas</v>
          </cell>
          <cell r="H1478" t="str">
            <v>Texas</v>
          </cell>
          <cell r="I1478" t="str">
            <v>telecom, staffing, education, software development, it services &amp; it consulting, information technology &amp; services</v>
          </cell>
          <cell r="J1478" t="str">
            <v>Nginx, Mobile Friendly</v>
          </cell>
          <cell r="Q1478" t="str">
            <v>The Ascendare group of companies is committed to providing innovative solutions to today's problems. Together more than 1400+ employees across industries as diverse as software development, staffing, and education work towards delivering the best products possible; whether that is the instruction of a 6th grader in robotics, the design of a small cellular network, or finding the right project manager to oversee a complex network transition.</v>
          </cell>
          <cell r="R1478">
            <v>2010</v>
          </cell>
        </row>
        <row r="1479">
          <cell r="A1479" t="str">
            <v>Silver Line Windows</v>
          </cell>
          <cell r="B1479">
            <v>0</v>
          </cell>
          <cell r="C1479">
            <v>5100</v>
          </cell>
          <cell r="D1479" t="str">
            <v>human resources</v>
          </cell>
          <cell r="E1479" t="str">
            <v>http://www.silverlinewindows.com</v>
          </cell>
          <cell r="F1479" t="str">
            <v>http://www.linkedin.com/company/silver-line-windows</v>
          </cell>
          <cell r="G1479" t="str">
            <v>Milltown</v>
          </cell>
          <cell r="H1479" t="str">
            <v>New Jersey</v>
          </cell>
          <cell r="I1479" t="str">
            <v>human resources services</v>
          </cell>
          <cell r="J1479" t="str">
            <v>Outlook, Microsoft Office 365, WP Engine, Eloqua</v>
          </cell>
          <cell r="O1479">
            <v>5297529000</v>
          </cell>
        </row>
        <row r="1480">
          <cell r="A1480" t="str">
            <v>US Merchants</v>
          </cell>
          <cell r="B1480">
            <v>0</v>
          </cell>
          <cell r="C1480">
            <v>4000</v>
          </cell>
          <cell r="D1480" t="str">
            <v>packaging &amp; containers</v>
          </cell>
          <cell r="E1480" t="str">
            <v>http://www.usmerchants.com</v>
          </cell>
          <cell r="F1480" t="str">
            <v>http://www.linkedin.com/company/us-merchants</v>
          </cell>
          <cell r="G1480" t="str">
            <v>Beverly Hills</v>
          </cell>
          <cell r="H1480" t="str">
            <v>California</v>
          </cell>
          <cell r="I1480" t="str">
            <v>packaging &amp; containers manufacturing, packaging solutions, merchandising solutions, quality packaging, product packaging, retail packaging, custom packaging, sustainable packaging, brand merchandising, point of purchase displays, marketing materials, display solutions, product displays, eco-friendly packaging, packaging design, contract packaging, packaging innovation, promotional packaging, packaging trends, protective packaging, packaging services, merchandising strategies, consumer products packaging, product branding, packaging technology, retail marketing, visual merchandising, packaging supply chain, packaging consulting, custom displays, pos merchandising, product visibility, retailer collaboration, brand development, packaging optimization, customer engagement, supply chain solutions, packaging efficiency, product showcasing, promotional displays, packaging management, digital packaging, packaging quality control, merchandising tools, event merchandising, packaging marketplace, store displays, product differentiation, packaging research, packaging industry standards, b2b, services, shipping, logistics &amp; supply chain</v>
          </cell>
          <cell r="J1480" t="str">
            <v>Cloudflare DNS, Outlook, GoDaddy Hosting, Sophos, Barracuda Networks, Salesforce, Slack, Google Font API, Mobile Friendly, WordPress.org, Apache, Remote, Gem, 24-7 Media, WMS</v>
          </cell>
          <cell r="O1480">
            <v>25000000</v>
          </cell>
          <cell r="Q1480" t="str">
            <v>US Merchants is a packaging, manufacturing, and logistics company based in Beverly Hills, California. Founded in 1982, it has grown to employ over 1,500 people and serves retailers and e-commerce channels across North America and internationally. The company initially focused on shoe merchandising and has since expanded its operations, including a new facility in Texas to support customer growth.
US Merchants offers a range of end-to-end solutions, including contract packaging, injection molding, logistics and warehousing, packaging and distribution, trucking services, and import/export capabilities. The company is recognized as a leading provider of packaging, display, and molded storage crates, with products manufactured in the U.S.A. It operates strategically located facilities in California, Arizona, Texas, Virginia, Canada, and the UK, ensuring efficient service delivery to a diverse client base that includes big box and boutique retailers, e-commerce companies, and catalogers.</v>
          </cell>
          <cell r="R1480">
            <v>1982</v>
          </cell>
        </row>
        <row r="1481">
          <cell r="A1481" t="str">
            <v>Five Star Solutions</v>
          </cell>
          <cell r="B1481">
            <v>0</v>
          </cell>
          <cell r="C1481">
            <v>3000</v>
          </cell>
          <cell r="D1481" t="str">
            <v>outsourcing/offshoring</v>
          </cell>
          <cell r="E1481" t="str">
            <v>http://www.getfivestar.com</v>
          </cell>
          <cell r="F1481" t="str">
            <v>http://www.linkedin.com/company/five-star-call-centers</v>
          </cell>
          <cell r="G1481" t="str">
            <v>Sioux Falls</v>
          </cell>
          <cell r="H1481" t="str">
            <v>South Dakota</v>
          </cell>
          <cell r="I1481" t="str">
            <v>data entry, verifications, call center outsourcing, literature fulfillment, textemailchat support, healthcare, platform development, troubleshooting, afterhours coverage, overflow coverage, ai integration, customer support services, aienabled contact centers, cx platform integration, sales support services, inboundoutbound customer contact, product support, consulting, digital agents, offshore contact centers, global cx delivery, patient experience, retail, appointment setting, customer service, cx automation, technical support services, back office support, customer service inquires, customer care, overflowafterhour coverage, customer experience, appointment setting services, regulated environment support, technical support, omnichannel customer support, onshore contact centers, nearshore outsourcing, lead generation, reservations, app support, contact center operations, bpo, healthcare cx, outsourcing &amp; offshoring consulting, health care, health, wellness &amp; fitness, hospital &amp; health care, marketing &amp; advertising, sales, outsourcing/offshoring</v>
          </cell>
          <cell r="J1481" t="str">
            <v>Amazon CloudFront, Route 53, Outlook, Microsoft Office 365, Amazon AWS, Mobile Friendly, Google Tag Manager, Apache, YouTube, Typekit, Lever, Remote, Microsoft Windows Defender Antivirus, Windows 10 IoT Core Services, Windows 11, Intel, Onit, Barracuda Spam Firewall, Connect, Mode, Amazon Elastic MapReduce (EMR), Salesforce CRM Analytics, AMP, Salesforce, Google AdWords Conversion, Microsoft Excel, Pronto Software, Tor, Microsoft Windows 10, Cisco Secure Firewall Management Center, .NET, Displayr, Secured MVC Forum on Windows 2012 R2</v>
          </cell>
          <cell r="O1481">
            <v>78000000</v>
          </cell>
          <cell r="Q1481" t="str">
            <v>Five Star Call Centers is a prominent provider of call center outsourcing services and customer experience solutions, established in 1986 and based in Sioux Falls, South Dakota. With a workforce of 1,000 to 9,999 agents, the company operates onshore, nearshore, and through work-from-home models, generating around $204.9 million in revenue.
The company specializes in omnichannel contact center outsourcing, offering support through voice, email, SMS, chat, IVR, and social media. Their services include 24/7 inbound technical support, AI-driven tools for automation and training, custom knowledge base development, and multilingual support. Five Star focuses on creating tailored partnerships, ensuring long-term stability by recruiting skilled agents and enhancing clients' technology and operational efficiency. They serve a diverse range of U.S. businesses, emphasizing a commitment to quality and client satisfaction.</v>
          </cell>
          <cell r="R1481">
            <v>1986</v>
          </cell>
        </row>
        <row r="1482">
          <cell r="A1482" t="str">
            <v>Icahn Enterprises</v>
          </cell>
          <cell r="B1482">
            <v>0</v>
          </cell>
          <cell r="C1482">
            <v>16000</v>
          </cell>
          <cell r="D1482" t="str">
            <v>venture capital &amp; private equity</v>
          </cell>
          <cell r="E1482" t="str">
            <v>http://www.ielp.com</v>
          </cell>
          <cell r="F1482" t="str">
            <v>http://www.linkedin.com/company/icahn-enterprises</v>
          </cell>
          <cell r="G1482" t="str">
            <v>Sunny Isles Beach</v>
          </cell>
          <cell r="H1482" t="str">
            <v>Florida</v>
          </cell>
          <cell r="I1482" t="str">
            <v>auto parts:o.e.m., consumer discretionary, venture capital &amp; private equity principals, quarterly financial results, market cap, capital markets, securities and commodity contracts intermediation and brokerage, real estate management, investor communication, holding company, diversified holding company, k-1 tax packages, financial reporting, investment management, services, investor relations, quarterly results, pharma, debt issuance, market capitalization, portfolio management, senior notes offering, pharmaceuticals, food packaging, senior notes, financial results, capital raising, tender offer, public company, public filings, investment, quarterly earnings webcast, publicly traded, financial services, energy, financial activities, investment segments, nasdaq iep, management team, debt offerings, investor services, master limited partnership, automotive, financial disclosures, real estate, publicly traded partnership, b2b, finance, construction &amp; real estate, medical</v>
          </cell>
          <cell r="J1482" t="str">
            <v>Mimecast, Microsoft Office 365, Amazon AWS, Drupal, Slack, Adobe Marketing Cloud, Mobile Friendly, Google Font API, reCAPTCHA, Remote</v>
          </cell>
          <cell r="K1482">
            <v>1450000000</v>
          </cell>
          <cell r="L1482" t="str">
            <v>Debt Financing</v>
          </cell>
          <cell r="M1482">
            <v>750000000</v>
          </cell>
          <cell r="N1482">
            <v>45413</v>
          </cell>
          <cell r="O1482">
            <v>9411000000</v>
          </cell>
          <cell r="Q1482" t="str">
            <v>Icahn Enterprises L.P. (IEP) is a diversified holding company and publicly traded master limited partnership, founded in 1987. Originally established as American Real Estate Partners L.P., it was renamed in 2007 after acquiring Carl Icahn's private asset management business. The company serves as a platform for exposure to Icahn's investment portfolio across both public and private companies.
IEP operates in various sectors, including investment management, automotive, energy, food packaging, and real estate. It manages investment funds that focus on activist strategies, targeting undervalued companies for influence and management changes. The automotive segment includes divisions for auto parts distribution, auto services, and related real estate assets. IEP also engages in petroleum refining and food packaging production. The company is known for acquiring portfolio companies and realizing intrinsic value through strategic actions.</v>
          </cell>
          <cell r="R1482">
            <v>1987</v>
          </cell>
        </row>
        <row r="1483">
          <cell r="A1483" t="str">
            <v>My house and home</v>
          </cell>
          <cell r="B1483">
            <v>0</v>
          </cell>
          <cell r="C1483">
            <v>3100</v>
          </cell>
          <cell r="D1483" t="str">
            <v>performing arts</v>
          </cell>
          <cell r="E1483" t="str">
            <v>http://www.ianmcnicholl.com</v>
          </cell>
          <cell r="F1483" t="str">
            <v>http://www.linkedin.com/company/my-house-and-home</v>
          </cell>
          <cell r="G1483" t="str">
            <v>Seattle</v>
          </cell>
          <cell r="H1483" t="str">
            <v>Washington</v>
          </cell>
          <cell r="I1483" t="str">
            <v>sitting on sofas, irish soda bread, sopping &amp; cooking, quality management, manufacturing process, robotics, ped2014/68/eu, quality standards, iso9001:2015, icp certification, product development, gb/t standards, manufacturing, industrial equipment, b2b, machinery, active product development, ped certification, manufacturing standards, jb/t8064.1~2-96, product standards, icp19003440-1, system integration, industrial machinery, manufacturing certifications, iso9001, product center, technical standards, industrial components, industrial products, quality assurance, jb/t standards, industrial machinery manufacturing, industrial standards, certifications, industrial automation, product codes, certification compliance, product communication, machinery standards, certification standards, gb/t20914.1~2-2007, product diversity, mechanical or industrial engineering, information technology &amp; services</v>
          </cell>
          <cell r="Q1483" t="str">
            <v>My house and home is a company based out of Seattle, Washington, United States.</v>
          </cell>
          <cell r="R1483">
            <v>1963</v>
          </cell>
        </row>
        <row r="1484">
          <cell r="A1484" t="str">
            <v>IEEE Educational Activities Certificates</v>
          </cell>
          <cell r="B1484">
            <v>0</v>
          </cell>
          <cell r="C1484">
            <v>5000</v>
          </cell>
          <cell r="D1484" t="str">
            <v>e-learning</v>
          </cell>
          <cell r="F1484" t="str">
            <v>http://www.linkedin.com/company/ieeecertificates</v>
          </cell>
          <cell r="G1484" t="str">
            <v>Piscataway</v>
          </cell>
          <cell r="H1484" t="str">
            <v>New Jersey</v>
          </cell>
          <cell r="I1484" t="str">
            <v>electrical engineering education, electronics engineering education, continuing professional education, computer engineering</v>
          </cell>
          <cell r="Q1484" t="str">
            <v>IEEE Educational Activities Certificates are a guarantee that a student has successfully completed an IEEE Continuing and Professional Education program. 
IEEE is the world's largest technical professional organization dedicated to advancing technology for the benefit of humanity.</v>
          </cell>
        </row>
        <row r="1485">
          <cell r="A1485" t="str">
            <v>Lean Human Capital powered by RogueHire</v>
          </cell>
          <cell r="B1485">
            <v>0</v>
          </cell>
          <cell r="C1485">
            <v>5000</v>
          </cell>
          <cell r="D1485" t="str">
            <v>human resources</v>
          </cell>
          <cell r="F1485" t="str">
            <v>http://www.linkedin.com/company/lean-human-capital</v>
          </cell>
          <cell r="G1485" t="str">
            <v>Plymouth Township</v>
          </cell>
          <cell r="H1485" t="str">
            <v>Michigan</v>
          </cell>
          <cell r="I1485" t="str">
            <v>healthcare consulting, recruitment metrics analysis, continuous improvement to your staffing function, recruiter education, human capital advisory, recruiter curriculum, talent acquisition hr consulting, sourcer training, recruitment transformation, recruitment consulting, recruitment process optimization, recruiter training, recruitment metrics amp analysis, talent acquisition amp hr consulting, human resources services</v>
          </cell>
          <cell r="J1485" t="str">
            <v>Salesforce, Outlook, Microsoft Office 365, Webflow, Squarespace ECommerce, Mobile Friendly, Google Tag Manager, Facebook Custom Audiences, Facebook Widget, Facebook Login (Connect), Render, Remote, Circle, Android, AI, Monday.com</v>
          </cell>
          <cell r="O1485">
            <v>10000000</v>
          </cell>
          <cell r="Q1485" t="str">
            <v>RogueHire is a human resources firm focused on transforming talent acquisition in the healthcare industry. It offers the largest Healthcare Talent Acquisition Benchmark Study in the nation, analyzing 16 years of performance data. Founded by industry experts, RogueHire applies lean principles to recruitment, leveraging decades of experience in managing significant hiring and labor budgets.
The company's core product is the Recruitment Operating System (rOS), designed to optimize talent acquisition performance. This system includes a Decision Intelligence platform that integrates data from various recruitment sources, a Just-In-Time Demand/Capacity Planning Methodology to streamline applicant flow, and access to on-demand advisory services from experienced talent acquisition experts. Additionally, RogueHire provides comprehensive training programs through its Recruiter Academy, which has trained over 30,000 professionals globally. The firm has established partnerships with major healthcare organizations, enhancing its reputation in the industry.</v>
          </cell>
          <cell r="R1485">
            <v>2009</v>
          </cell>
        </row>
        <row r="1486">
          <cell r="A1486" t="str">
            <v>Litholink / Laboratory Corporation of America</v>
          </cell>
          <cell r="B1486">
            <v>0</v>
          </cell>
          <cell r="C1486">
            <v>70000</v>
          </cell>
          <cell r="D1486" t="str">
            <v>executive office</v>
          </cell>
          <cell r="E1486" t="str">
            <v>http://www.litholink.com</v>
          </cell>
          <cell r="F1486" t="str">
            <v>http://www.linkedin.com/company/litholink-laboratory-corporation-of-america</v>
          </cell>
          <cell r="G1486" t="str">
            <v>Chicago</v>
          </cell>
          <cell r="H1486" t="str">
            <v>Illinois</v>
          </cell>
          <cell r="I1486" t="str">
            <v>executive offices, laboratory testing, lab testing kits, chronic disease testing, diagnostics, at-home urine testing, patient self-collection kits, laboratory services, provider support, urine analysis, medical provider order, medical diagnostics, patient education materials, lab requisition process, test result reporting, urine chemistry analysis, chronic disease management, healthcare diagnostics, 24-hour urine collection, services, disease management resources, laboratory results, sample rejection management, kidney stone prevention, kidney stone risk assessment, medical provider collaboration, laboratory accreditation, urinary stone disease diagnostics, chronic disease targeted testing, b2b, urinary metabolic analysis, chronic kidney disease monitoring, medical and diagnostic laboratories, sample handling protocols, e-commerce, healthcare, chronic disease prevention, urine testing, targeted treatment testing, kidney health diagnostics, lab testing resources, medical testing for kidney health, patient support, disease prevention testing, laboratory infrastructure, laboratory sample logistics, sample collection instructions, at-home sample collection, laboratory, chronic_disease, at_home_testing, urine_analysis, medical &amp; diagnostic laboratories, medical practice, hospital &amp; health care, consumer internet, consumers, internet, information technology &amp; services, health care, health, wellness &amp; fitness</v>
          </cell>
          <cell r="J1486" t="str">
            <v>Outlook, Microsoft Office 365, Amazon AWS</v>
          </cell>
          <cell r="O1486">
            <v>14000000000</v>
          </cell>
          <cell r="Q1486" t="str">
            <v>Litholink is a kidney stone prevention service operated by Labcorp (Laboratory Corporation of America). The company specializes in 24-hour urine testing, which helps in preventing kidney stone formation. This service is available to both patients and healthcare providers. 
Litholink focuses on providing effective solutions for kidney stone management, contributing to better health outcomes for individuals at risk of developing stones.</v>
          </cell>
        </row>
        <row r="1487">
          <cell r="A1487" t="str">
            <v>BlueStone Capital Partners (UK) Ltd.</v>
          </cell>
          <cell r="B1487">
            <v>0</v>
          </cell>
          <cell r="C1487">
            <v>5000</v>
          </cell>
          <cell r="D1487" t="str">
            <v>investment banking</v>
          </cell>
          <cell r="F1487" t="str">
            <v>http://www.linkedin.com/company/bluestone-capital-partners</v>
          </cell>
          <cell r="G1487" t="str">
            <v>New York</v>
          </cell>
          <cell r="H1487" t="str">
            <v>New York</v>
          </cell>
          <cell r="R1487">
            <v>1996</v>
          </cell>
        </row>
        <row r="1488">
          <cell r="A1488" t="str">
            <v>Vonachen Group</v>
          </cell>
          <cell r="B1488">
            <v>0</v>
          </cell>
          <cell r="C1488">
            <v>3000</v>
          </cell>
          <cell r="D1488" t="str">
            <v>facilities services</v>
          </cell>
          <cell r="E1488" t="str">
            <v>http://www.vonachengroup.com</v>
          </cell>
          <cell r="F1488" t="str">
            <v>http://www.linkedin.com/company/vonachengroup</v>
          </cell>
          <cell r="G1488" t="str">
            <v>Peoria</v>
          </cell>
          <cell r="H1488" t="str">
            <v>Illinois</v>
          </cell>
          <cell r="I1488" t="str">
            <v>environmental services, logistics, janitorial, building services, janitorial services, floor care, logistics support, day cleaning, disinfection, special services, healthcare servcies, cleaning, industrial services, commercial cleaning, healthcare, service performance, employee development, client-specific programs, continuous improvement, safety standards, cost-effective solutions, performance benchmarking, staff recruitment, service data collection, infection prevention, employee training, family-owned, facility services, safety training, industry certifications, cims-gb, industrial maintenance, employee empowerment, sustainability certifications, healthcare services, infection control protocols, b2b, client satisfaction, waste stream management, risk assessments, safety protocols, measurable outcomes, risk management, safety team, hospital cleaning, training programs, service dashboards, cost management, client partnerships, green building certification, sustainable cleaning products, sustainability, job safety analysis, healthcare cleaning, client experience, services, quality assurance, manufacturing, renewables &amp; environment, facilities services, health care, health, wellness &amp; fitness, hospital &amp; health care, mechanical or industrial engineering</v>
          </cell>
          <cell r="J1488" t="str">
            <v>Sendgrid, Outlook, Slack, Mobile Friendly, Google Tag Manager, WordPress.org, Remote, AT&amp;T, Hostgator DNS, Lansweeper, Spiceworks IP Scanner, Spark, LinkedIn Sales Navigator, Tor, Microsoft Office</v>
          </cell>
          <cell r="Q1488" t="str">
            <v>Vonachen Group is a family-owned facility maintenance and janitorial services company based in Peoria, Illinois. Founded in 1968, it has roots in the industry dating back to 1947. The company operates in 17 states, providing a range of services including janitorial and custodial services, healthcare services, and material handling and logistics support. 
Led by CEO Matt Vonachen, the company emphasizes Midwestern values such as hard work, reliability, and accountability. Vonachen Group focuses on creating cleaner, safer, and healthier environments through customizable services that adapt to client needs. With a commitment to exceeding expectations and maintaining budget-conscious solutions, the company has grown through strategic acquisitions and expansion into underserved markets.</v>
          </cell>
          <cell r="R1488">
            <v>1968</v>
          </cell>
        </row>
        <row r="1489">
          <cell r="A1489" t="str">
            <v>DISABLED</v>
          </cell>
          <cell r="B1489">
            <v>0</v>
          </cell>
          <cell r="C1489">
            <v>3400</v>
          </cell>
          <cell r="D1489" t="str">
            <v>information services</v>
          </cell>
          <cell r="F1489" t="str">
            <v>http://www.linkedin.com/company/layerworx-llc</v>
          </cell>
          <cell r="G1489" t="str">
            <v>Detroit</v>
          </cell>
          <cell r="H1489" t="str">
            <v>Michigan</v>
          </cell>
          <cell r="I1489" t="str">
            <v>enterprise software, unified communication, software, information technology, enterprises, computer software, information technology &amp; services, b2b</v>
          </cell>
          <cell r="J1489" t="str">
            <v>Mobile Friendly</v>
          </cell>
          <cell r="R1489">
            <v>2010</v>
          </cell>
        </row>
        <row r="1490">
          <cell r="A1490" t="str">
            <v>Meherrin Agricultural and Chemical Company</v>
          </cell>
          <cell r="B1490">
            <v>0</v>
          </cell>
          <cell r="C1490">
            <v>3000</v>
          </cell>
          <cell r="D1490" t="str">
            <v>chemicals</v>
          </cell>
          <cell r="E1490" t="str">
            <v>http://www.meherrinag.com</v>
          </cell>
          <cell r="F1490" t="str">
            <v>http://www.linkedin.com/company/meherrin-agricultural-and-chemical-company</v>
          </cell>
          <cell r="G1490" t="str">
            <v>Severn</v>
          </cell>
          <cell r="H1490" t="str">
            <v>North Carolina</v>
          </cell>
          <cell r="I1490" t="str">
            <v>agricultural chemical manufacturing, consulting, farm supplies, agricultural community support, crop yield optimization, all other crop farming, crop protection products, crop-specific recommendations, soil fertility, locally sourced seeds, agronomy, farm to table, seed treatment products, disaster relief programs, precision agriculture, agricultural credit services, seed genetics, agricultural supplier, field testing, field scouting, crop yield enhancement, agricultural equipment, management zones, crop protection, crop management, variable rate application, agricultural solutions, b2b, farm management, fertilizer services, fertilizer application, agriculture, adjuvants, soil analysis, weed control, plant nutrition, high-yield seeds, soil testing, site-specific solutions, field services, seed treatment, agronomic support, crop production, agronomic fundamentals, retail, services, custom fertilizer, crop planning, crop growth monitoring, organic nutrients, finance, distribution, chemicals, financial services</v>
          </cell>
          <cell r="J1490" t="str">
            <v>NetSuite, Sendgrid, Mimecast, Microsoft Office 365, Google Cloud Hosting, WordPress.org, Gravity Forms, Google Maps, Nginx, Mobile Friendly, Remote</v>
          </cell>
          <cell r="O1490">
            <v>1130641000</v>
          </cell>
          <cell r="Q1490" t="str">
            <v>Meherrin Agricultural and Chemical Company is a family-run agricultural supplier based in Severn, North Carolina. Founded in 1958, the company has roots in peanut farming that date back to 1917. It operates across eight states along the Eastern Seaboard, with more than 30 locations dedicated to serving farmers.
Meherrin offers a wide range of agricultural solutions, including locally sourced seeds for various crops, custom fertility programs, and field-tested crop protectants such as herbicides and insecticides. The company also provides field services like soil analysis and on-farm fertility applications. Additionally, Meherrin operates Hampton Farms, which produces and markets peanut products, including peanut butter and flavored peanuts. The company focuses on supporting farmers who cultivate millions of acres of crops, including corn, cotton, and soybeans.</v>
          </cell>
          <cell r="R1490">
            <v>1958</v>
          </cell>
        </row>
        <row r="1491">
          <cell r="A1491" t="str">
            <v>Box Veterans ERG</v>
          </cell>
          <cell r="B1491">
            <v>0</v>
          </cell>
          <cell r="C1491">
            <v>5000</v>
          </cell>
          <cell r="D1491" t="str">
            <v>information technology &amp; services</v>
          </cell>
          <cell r="F1491" t="str">
            <v>http://www.linkedin.com/company/box-veterans</v>
          </cell>
          <cell r="G1491" t="str">
            <v>Redwood City</v>
          </cell>
          <cell r="H1491" t="str">
            <v>California</v>
          </cell>
          <cell r="I1491" t="str">
            <v>technology, information &amp; internet, information technology &amp; services</v>
          </cell>
          <cell r="Q1491" t="str">
            <v>The Box Veterans Employee Resource Group (ERG) supports Box employees that have served in the military and engages with the external military community for events, networking and partnerships.  One of the biggest areas of focus is helping support veterans and military members about to transition to the civilian workforce to look for their next job.  Box Veterans are always available to share resources, make connections and just to chat!  
We also work with Box Recruiting to identify open roles that may be well-suited for a veteran so that we can share that with the veteran community.</v>
          </cell>
        </row>
        <row r="1492">
          <cell r="A1492" t="str">
            <v>Donlim</v>
          </cell>
          <cell r="B1492">
            <v>0</v>
          </cell>
          <cell r="C1492">
            <v>35000</v>
          </cell>
          <cell r="D1492" t="str">
            <v>plastics</v>
          </cell>
          <cell r="E1492" t="str">
            <v>http://www.donlim.com</v>
          </cell>
          <cell r="F1492" t="str">
            <v>http://www.linkedin.com/company/donlim</v>
          </cell>
          <cell r="G1492" t="str">
            <v>Heidelberg</v>
          </cell>
          <cell r="H1492" t="str">
            <v>Mississippi</v>
          </cell>
          <cell r="I1492" t="str">
            <v>plastics manufacturing, mdsap, market expansion, oem manufacturing, iso 13485, certifications, brand partnerships, human-centered innovation, design awards, sustainability certifications, international partnerships, intertek, production intelligence, global market, international standards, certification compliance, coffee products, food and beverage, iso certifications, product diversification, emc, r&amp;d focus, iso/iec 17025, dekra, miscellaneous manufacturing, manufacturing, brand marketing, iso 9001, product development, quality improvement, international testing, certified quality, consumer electronics, quality management systems, oem/odm, iso 14001, csa, retail, technological innovation, global certification, sgs, home appliances, diversified products, odm manufacturing, ul, iso 45001, b2b, b2c, e-commerce, distribution, consumer products &amp; retail, chemicals, food &amp; beverages, consumer goods, consumers, mechanical or industrial engineering, marketing &amp; advertising, enterprise software, enterprises, computer software, information technology &amp; services, hardware, consumer internet, internet</v>
          </cell>
          <cell r="J1492" t="str">
            <v>Microsoft Office 365, Slack, Baidu Ads, Google Font API, Mobile Friendly, Nginx, Remote</v>
          </cell>
          <cell r="O1492">
            <v>2317288000</v>
          </cell>
          <cell r="Q1492" t="str">
            <v>Our business are from new product design, prototypeï¼Œplastic mould, die-casting mould, Rubber mould, bakelite mould,Â  double material mould,</v>
          </cell>
          <cell r="R1492">
            <v>1995</v>
          </cell>
        </row>
        <row r="1493">
          <cell r="A1493" t="str">
            <v>Naviasys</v>
          </cell>
          <cell r="B1493">
            <v>0</v>
          </cell>
          <cell r="C1493">
            <v>5000</v>
          </cell>
          <cell r="D1493" t="str">
            <v>management consulting</v>
          </cell>
          <cell r="F1493" t="str">
            <v>http://www.linkedin.com/company/naviasys</v>
          </cell>
          <cell r="G1493" t="str">
            <v>Scottsdale</v>
          </cell>
          <cell r="H1493" t="str">
            <v>Arizona</v>
          </cell>
          <cell r="I1493" t="str">
            <v>logistics, real estate, call center, process management, process improvement, customer retention, interim executives, sales management, ngo, market strategy, medical practice management, outsourcing services, human capital management, nonprofit services, operational design strategy, revenue cycle, risk management, business intelligence analytics, legal amp compliance, legal compliance, ma, legal practice management, strategy, leadership transition, business consulting &amp; services, management consulting</v>
          </cell>
          <cell r="J1493" t="str">
            <v>Mobile Friendly, Google AdSense, reCAPTCHA, Apache, Google Analytics, Remote, AI</v>
          </cell>
          <cell r="O1493">
            <v>7900000</v>
          </cell>
          <cell r="Q1493" t="str">
            <v>Naviasys has 8300 employees in 34 countries and provides business growth and management services through its three business lines: Business Solutions, Practice Management and Outsourcing Services. The company offers business solutions and full cycle management in the areas of Business Development, Sales, Marketing and Customer Retention. Our comprehensive Practice Management portfolio includes  Manufacturing, Professional Services, Logistics, and Financial Services across the United States and the world. These lines of services are complimented by our outsourcing services which offer functional expertise and delivery across Finance,  IT and Risk Management. Naviasys is privately held and based out of The Hague, Netherlands.</v>
          </cell>
          <cell r="R1493">
            <v>1989</v>
          </cell>
        </row>
        <row r="1494">
          <cell r="A1494" t="str">
            <v>HealthPort Technologies</v>
          </cell>
          <cell r="B1494">
            <v>0</v>
          </cell>
          <cell r="C1494">
            <v>7000</v>
          </cell>
          <cell r="D1494" t="str">
            <v>hospital &amp; health care</v>
          </cell>
          <cell r="E1494" t="str">
            <v>http://www.healthport-technologies.com</v>
          </cell>
          <cell r="F1494" t="str">
            <v>http://www.linkedin.com/company/healthport_tech</v>
          </cell>
          <cell r="G1494" t="str">
            <v>Alpharetta</v>
          </cell>
          <cell r="H1494" t="str">
            <v>Georgia</v>
          </cell>
          <cell r="I1494" t="str">
            <v>hipaa compliance, audit management, health information management, release of information, medical record retrieval, hospitals &amp; health care, health data, secure data solutions, accessible health data, usable health data, data security, hospital technology, healthcare data management, health data innovation, data solutions for healthcare, human health advancement, data access solutions, healthcare data security, data management solutions, healthcare organization support, bold ambitions in health, health data accessibility, healthcare advancements, cutting-edge healthcare solutions, patient data security, health information systems, secure health management, data efficiency in healthcare, healthcare it solutions, innovative health solutions, data-driven healthcare, health data transformation, health tech innovation, secure healthcare services, health data optimization, cloud-based health data, data privacy in healthcare, data compliance solutions, big data in healthcare, clinical data management, digital health solutions, interoperable health data, data integrity in healthcare, real-time health data access, data analytics in healthcare, healthcare operational efficiency, secure patient records, data governance in health, telehealth data solutions, healthcare access technology, hospital &amp; health care, computer &amp; network security, information technology &amp; services</v>
          </cell>
          <cell r="J1494" t="str">
            <v>Route 53, Outlook, Marketo, Pardot, MailChimp SPF, Microsoft Office 365, Gmail, Google Apps, Amazon AWS, Salesforce, Cloudflare DNS, Mailchimp Mandrill, Amazon SES, Mimecast, Oracle Cloud, WP Engine, Jira, Atlassian Confluence, React Redux, React, Zendesk, Slack, Eloqua, Adobe Marketing Cloud, UptimeRobot, Atlassian Cloud, Webflow, Cloudinary, Mobile Friendly, New Relic, Linkedin Marketing Solutions, Visual Website Optimizer, Hubspot, Greenhouse.io, Google Analytics, Ruby On Rails, Vimeo, Adobe Media Optimizer, Intercom, Google Font API, WordPress.org, Cedexis Radar, Google Maps, Google Tag Manager, Hotjar, Google Maps (Non Paid Users), Bootstrap Framework, AdRoll, Remote, AI, Node.js, Data Analytics</v>
          </cell>
          <cell r="K1494">
            <v>35000000</v>
          </cell>
          <cell r="L1494" t="str">
            <v>Merger / Acquisition</v>
          </cell>
          <cell r="M1494">
            <v>0</v>
          </cell>
          <cell r="N1494">
            <v>44348</v>
          </cell>
          <cell r="O1494">
            <v>1900000000</v>
          </cell>
          <cell r="Q1494" t="str">
            <v>Ciox Health, formerly known as HealthPort Technologies, specializes in clinical data technology and health data connectivity. As part of Datavant, Ciox Health operates with a focus on improving patient outcomes and lowering healthcare costs through its extensive clinical data network. The company offers secure and accessible health data solutions.
Ciox Health provides several key services, including a Release of Information (ROI) platform that streamlines medical record requests for providers. Their eDelivery service allows for electronic medical record delivery with flexible pricing options. Additionally, AudaPro is an audit tracking and workflow management tool designed for payer audits, integrating seamlessly with Cioxâ€™s ROI technology. The Datavant Switchboard enhances health data connectivity, further expanding their product offerings. Overall, Ciox Health supports providers, health plans, and patients with efficient data management solutions.</v>
          </cell>
          <cell r="R1494">
            <v>1976</v>
          </cell>
        </row>
        <row r="1495">
          <cell r="A1495" t="str">
            <v>MemnonTech Technologies</v>
          </cell>
          <cell r="B1495">
            <v>0</v>
          </cell>
          <cell r="C1495">
            <v>5000</v>
          </cell>
          <cell r="D1495" t="str">
            <v>information technology &amp; services</v>
          </cell>
          <cell r="E1495" t="str">
            <v>http://www.memnontech.com</v>
          </cell>
          <cell r="F1495" t="str">
            <v>http://www.linkedin.com/company/memnontech-technologies</v>
          </cell>
          <cell r="G1495" t="str">
            <v>New York</v>
          </cell>
          <cell r="H1495" t="str">
            <v>New York</v>
          </cell>
          <cell r="I1495" t="str">
            <v>software development, cybersecurity, artificial intelligence, quantum computing, it services &amp; it consulting, information technology &amp; services</v>
          </cell>
          <cell r="J1495" t="str">
            <v>Apache, Mobile Friendly</v>
          </cell>
          <cell r="Q1495" t="str">
            <v>MemnonTechÂ® is deeply immersed in Silicon Valley culture, and have focussed on innovation, and deep experimentation in order to push boundaries for clients, improve security and develop software.  
MemnonTechÂ® is made up of ethical hackers , programmers and software architects from the USA, Russia, China, Singapore, 
France, Italy, Israel, Japan and the United Kingdom. A number of our hackers and programmers, have undertaken clandestine operations, but now focus on using their skills to improve security for organisations.  
MemnonTechÂ® uses the Hivemindâ„¢ method, which is an extremely aggressive form of hacking, designed to:
â€¢Overwhelm targets, with a combination of human, 
and cognitive computing .
â€¢Counteract hostile hacking attempts.
â€¢Detect and identify exact location of malicious hackers. 
MemnonTech, utilises former officers from:
*National Security Agency, *Defence Intelligence Agency, *CIA, *Mossad, and 
*Russia's Foreign Intelligence Service.
We deliberately ensure, that we have the access to work with former national security agents, in order to provide even more 
stringent security for clients. Additionally, we have developed a powerful hacking algorithm, Cerberus100â„¢ that works in conjunction with our global network of human hackers to isolate threats, as well as provide counter hacking attacks on 
behalf of clients.</v>
          </cell>
          <cell r="R1495">
            <v>2008</v>
          </cell>
        </row>
        <row r="1496">
          <cell r="A1496" t="str">
            <v>Pinnacle Life Group</v>
          </cell>
          <cell r="B1496">
            <v>0</v>
          </cell>
          <cell r="C1496">
            <v>3000</v>
          </cell>
          <cell r="D1496" t="str">
            <v>insurance</v>
          </cell>
          <cell r="E1496" t="str">
            <v>http://www.thepinnaclelifegroup.com</v>
          </cell>
          <cell r="F1496" t="str">
            <v>http://www.linkedin.com/company/thepinnaclelifegroup</v>
          </cell>
          <cell r="G1496" t="str">
            <v>Munster</v>
          </cell>
          <cell r="H1496" t="str">
            <v>Indiana</v>
          </cell>
          <cell r="I1496" t="str">
            <v>insurance, financial planning, client solutions, coverage options, agent mentorship, crm, agent success tools, retirement solutions, insurance agencies and brokerages, financial services, training and mentorship, carrier partnerships, client-centric solutions, technology tools, agent compensation, agent support, client acquisition, lead generation, long-term profitability, agency growth strategies, crm with ai, crm technology, ai integration, health insurance, technology-driven sales, sales training, b2b, retirement planning, lead transparency, lead program, market growth, independent broker support, agent resources, customer relationship management, top carriers, training programs, insurance products, life insurance products, agent empowerment, business development, holistic financial approach, recruiting, services, multi-product offerings, product portfolio, client needs, life insurance, saas, finance, sales, enterprise software, enterprises, computer software, information technology &amp; services, insurance agencies &amp; brokerages, marketing &amp; advertising</v>
          </cell>
          <cell r="J1496" t="str">
            <v>Gmail, Google Apps, Google Cloud Hosting, Slack, Varnish, Wix, Mobile Friendly</v>
          </cell>
          <cell r="Q1496" t="str">
            <v>Pinnacle Life Group is a public company in the insurance industry that specializes in life insurance solutions and financial services. The company is dedicated to agent development, providing resources to help agents succeed in the industry. Co-founded by CEO Joseph Basso, Pinnacle Life Group operates 27 offices and employs around 1,001-5,000 people, including approximately 3,000 agents. They have issued 75,000 policies and partner with 31 top-rated carriers.
The company offers a variety of insurance and financial planning services, including term, whole, and universal life insurance, final expense coverage, mortgage protection, health insurance, and retirement planning. These services are designed to meet client needs at competitive prices. Pinnacle Life Group emphasizes a "people-over-profit" philosophy, focusing on real conversations and support for families through its agent network.</v>
          </cell>
        </row>
        <row r="1497">
          <cell r="A1497" t="str">
            <v>Madison College Marketing Program</v>
          </cell>
          <cell r="B1497">
            <v>0</v>
          </cell>
          <cell r="C1497">
            <v>5000</v>
          </cell>
          <cell r="D1497" t="str">
            <v>marketing &amp; advertising</v>
          </cell>
          <cell r="E1497" t="str">
            <v>http://www.madisoncollege.edu/program/marketing</v>
          </cell>
          <cell r="F1497" t="str">
            <v>http://www.linkedin.com/company/madison-college-marketing-program</v>
          </cell>
          <cell r="G1497" t="str">
            <v>Madison</v>
          </cell>
          <cell r="H1497" t="str">
            <v>Wisconsin</v>
          </cell>
          <cell r="I1497" t="str">
            <v>advertising services, marketing &amp; advertising</v>
          </cell>
          <cell r="Q1497" t="str">
            <v>The Marketing associate degree program at Madison College is designed to teach you the cutting edge skills to work successfully in a digital marketing environment.</v>
          </cell>
        </row>
        <row r="1498">
          <cell r="A1498" t="str">
            <v>Mock it up</v>
          </cell>
          <cell r="B1498">
            <v>0</v>
          </cell>
          <cell r="C1498">
            <v>10000</v>
          </cell>
          <cell r="D1498" t="str">
            <v>public relations &amp; communications</v>
          </cell>
          <cell r="F1498" t="str">
            <v>http://www.linkedin.com/company/mock-it-up</v>
          </cell>
          <cell r="G1498" t="str">
            <v>New York</v>
          </cell>
          <cell r="H1498" t="str">
            <v>New York</v>
          </cell>
          <cell r="I1498" t="str">
            <v>corporate communications, entertainment, financial services, branding &amp; creativity, public relations, consumer marketing, tech, integrated marketing, muliticultural, public affairs, sustainability, crisis issues management, healthcare, sports marketing, digital, public relations &amp; communications services, public relations &amp; communications, environmental services, renewables &amp; environment, health care, health, wellness &amp; fitness, hospital &amp; health care, marketing &amp; advertising</v>
          </cell>
          <cell r="Q1498" t="str">
            <v>BCW is one of the world's largest, full-service, global communications agencies, with deep expertise in digital and integrated communications across all industry sectors. The agency combines expertise in digitally-driven creative content and integrated communications â€“ across the consumer, healthcare and technology sectors â€“ with deep strength in public affairs, corporate reputation, crisis and research and analytics. BCW is a network of more than 4,000 employees across 42 countries.</v>
          </cell>
          <cell r="R1498">
            <v>2018</v>
          </cell>
        </row>
        <row r="1499">
          <cell r="A1499" t="str">
            <v>PaceÂ® Labs</v>
          </cell>
          <cell r="B1499">
            <v>0</v>
          </cell>
          <cell r="C1499">
            <v>3300</v>
          </cell>
          <cell r="D1499" t="str">
            <v>executive office</v>
          </cell>
          <cell r="F1499" t="str">
            <v>http://www.linkedin.com/company/pacelabs</v>
          </cell>
          <cell r="G1499" t="str">
            <v>Redding</v>
          </cell>
          <cell r="H1499" t="str">
            <v>California</v>
          </cell>
          <cell r="I1499" t="str">
            <v>environmental testing, laboratory services, life sciences, executive offices</v>
          </cell>
          <cell r="J1499" t="str">
            <v>Cloudflare DNS, Outlook, Autotask, CloudFlare Hosting, Microsoft Office 365, VueJS, WP Engine, React, Hubspot, Salesforce, Vimeo, Google Analytics, Mobile Friendly, Simpli.fi, Facebook Login (Connect), Google Maps, iCIMS, Linkedin Login, YouTube, Facebook Widget, Google Dynamic Remarketing, Eventbrite, DoubleClick Conversion, Google Font API, DoubleClick, Linkedin Widget, WordPress.org, Linkedin Marketing Solutions, LiveRamp, Google Play, DemandBase, Cedexis Radar, Typekit, Google Maps (Non Paid Users), Adobe Media Optimizer, DoubleClick Floodlight, Google Tag Manager, Remote</v>
          </cell>
          <cell r="O1499">
            <v>433264000</v>
          </cell>
          <cell r="Q1499" t="str">
            <v>PaceÂ® Analytical is a science and technology company based in Minneapolis, Minnesota, specializing in environmental testing and life sciences. Founded in 1978, it operates a nationwide network of over 100 laboratories and service centers. The company is dedicated to providing accurate, high-quality testing services to help create a cleaner and safer world.
PaceÂ® Analytical offers a range of services across three main divisions. Its Analytical &amp; Environmental Services include laboratory testing, environmental sampling, and regulatory compliance support. The Life Sciences division provides contract development and manufacturing services throughout the drug development process, with capabilities in formulation development and clinical trial materials. Additionally, the company offers professional services such as staffing, regulatory support, and cleanroom certifications.
PaceÂ® serves various industries, including healthcare, manufacturing, government, and pharmaceuticals. The company has experienced significant growth and expansion since its inception, continually innovating and enhancing its service offerings while maintaining a commitment to employee development and sustainable practices.</v>
          </cell>
        </row>
        <row r="1500">
          <cell r="A1500" t="str">
            <v>TV TIMES PLUS</v>
          </cell>
          <cell r="B1500">
            <v>0</v>
          </cell>
          <cell r="C1500">
            <v>5000</v>
          </cell>
          <cell r="D1500" t="str">
            <v>media production</v>
          </cell>
          <cell r="E1500" t="str">
            <v>http://www.tvtimes.net</v>
          </cell>
          <cell r="F1500" t="str">
            <v>http://www.linkedin.com/company/tv-times-plus</v>
          </cell>
          <cell r="G1500" t="str">
            <v>Franklin Square</v>
          </cell>
          <cell r="H1500" t="str">
            <v>New York</v>
          </cell>
          <cell r="I1500" t="str">
            <v>movies, videos, &amp; sound, streaming, free movies, tv shows, binge-watch, popular films, top-rated movies, now playing, upcoming movies, genres, action, drama, comedy, horror, fantasy, science fiction, animation, documentary, family, romance, mystery, thriller, online streaming, user account, sign in, create account, password reset, language selection, movie ratings, popular tv shows, live tv, watchlist, search function, content catalog, show recommendations, series, episodes, watch free, subscribe to movies, audience ratings, film reviews, content updates, streaming platform, video on demand, content discovery, media player, enhanced viewing experience, mobile compatibility, multi-language support, ad-free, original series, b2c, d2c, services, media production, media</v>
          </cell>
          <cell r="J1500" t="str">
            <v>Cloudflare DNS, CloudFlare Hosting, Histats, Google Font API, Bootstrap Framework, Mobile Friendly</v>
          </cell>
          <cell r="Q1500" t="str">
            <v>Wide selection of hit movies, TV shows, clips and many more.</v>
          </cell>
        </row>
        <row r="1501">
          <cell r="A1501" t="str">
            <v>Open</v>
          </cell>
          <cell r="B1501">
            <v>0</v>
          </cell>
          <cell r="C1501">
            <v>3800</v>
          </cell>
          <cell r="D1501" t="str">
            <v>design</v>
          </cell>
          <cell r="E1501" t="str">
            <v>http://www.notclosed.com</v>
          </cell>
          <cell r="F1501" t="str">
            <v>http://www.linkedin.com/company/open-</v>
          </cell>
          <cell r="G1501" t="str">
            <v>New York</v>
          </cell>
          <cell r="H1501" t="str">
            <v>New York</v>
          </cell>
          <cell r="I1501" t="str">
            <v>campaign design, web design, information design, editorial design, graphic design, print design, motion design, signage design, identity design, packaging design, design services, project management, storytelling, identity, visual storytelling for social good, media solutions, graphic design services, public space design, design, brand identity, creative agency, strategy, brand development, nonprofit campaigns, community engagement, advertising &amp; marketing, design for accessibility, consulting, media design, public engagement, wayfinding, social impact storytelling, campaign strategy, visual communication, digital marketing, b2b, design consultancy, urban wayfinding, digital media, place branding, campaign development, print advertising, environmental graphics, social impact campaigns, branding, media production, customer experience, multimedia production, motion graphics, advertising, content creation, public service campaigns, cultural branding, brand storytelling in media, visual identity, user experience, environmental design, public relations, services, public campaigns, brand strategy, non-profit, productivity, marketing &amp; advertising, ux, nonprofit organization management</v>
          </cell>
          <cell r="J1501" t="str">
            <v>DreamHost SSL, Slack, AddThis, Apache, Google Analytics, Remote</v>
          </cell>
          <cell r="Q1501" t="str">
            <v>Open is a creative studio based in New York City, founded in 1998 by Scott Stowell. The firm operates as a multifaceted design and production company, offering a wide range of services including strategy, concept development, advertising, editorial work, environmental design, identity creation, information design, and motion design. 
The studio prides itself on being a collaborative group that enhances projects through focus, humor, and style. Open builds visual identities for organizations, crafts engaging stories, produces short films, and improves environments to make them more accessible and enjoyable. Their work includes notable projects like the logo and redesign for Bravo, showcasing their ability to create compelling brand messages. Open aims to address client needs creatively, often anticipating questions before they are articulated.</v>
          </cell>
          <cell r="R1501">
            <v>1998</v>
          </cell>
        </row>
        <row r="1502">
          <cell r="A1502" t="str">
            <v>Prime Line, a Division of S&amp;S Activewear</v>
          </cell>
          <cell r="B1502">
            <v>0</v>
          </cell>
          <cell r="C1502">
            <v>7500</v>
          </cell>
          <cell r="D1502" t="str">
            <v>marketing &amp; advertising</v>
          </cell>
          <cell r="E1502" t="str">
            <v>http://www.primeline.com</v>
          </cell>
          <cell r="F1502" t="str">
            <v>http://www.linkedin.com/company/primelinepromo</v>
          </cell>
          <cell r="G1502" t="str">
            <v>Bridgeport</v>
          </cell>
          <cell r="H1502" t="str">
            <v>Connecticut</v>
          </cell>
          <cell r="I1502" t="str">
            <v>consultative selling, industry leader in product safety, compliance, free rush service, custom sourcing, promotional products, advertising services, marketing &amp; advertising</v>
          </cell>
          <cell r="J1502" t="str">
            <v>NetSuite, DNS Made Easy, SparkPost, Outlook, Act-On, Microsoft Office 365, Amazon AWS, CloudFlare, Slack, Google Plus, Google Tag Manager, Magento, Mobile Friendly, Google Font API, ShareThis, Google Analytics</v>
          </cell>
          <cell r="L1502" t="str">
            <v>Merger / Acquisition</v>
          </cell>
          <cell r="M1502">
            <v>0</v>
          </cell>
          <cell r="N1502">
            <v>43070</v>
          </cell>
          <cell r="O1502">
            <v>17566000</v>
          </cell>
          <cell r="Q1502" t="str">
            <v>Prime Line, a division of S&amp;S Activewear, is a prominent supplier of high-quality, customizable hard goods in the promotional products industry. The division was relaunched in April 2025 after S&amp;S Activewear acquired alphabroder, Prime Line's parent company, in October 2024. Eric Levin, an industry veteran, was appointed as general manager in November 2024 to lead the division.
Prime Line offers a wide selection of innovative hard goods, including best-selling and trendy products. Their customizable promotional items allow customers to create unique branded merchandise. The division is dedicated to supporting distributors with specialized sales and support teams, ensuring faster response times and streamlined order processes. Prime Line also features a redesigned website that enhances the digital experience for customers, providing improved tools and resources to facilitate distributor success.</v>
          </cell>
          <cell r="R1502">
            <v>1980</v>
          </cell>
        </row>
        <row r="1503">
          <cell r="A1503" t="str">
            <v>NYSARC, Inc</v>
          </cell>
          <cell r="B1503">
            <v>0</v>
          </cell>
          <cell r="C1503">
            <v>30000</v>
          </cell>
          <cell r="D1503" t="str">
            <v>individual &amp; family services</v>
          </cell>
          <cell r="E1503" t="str">
            <v>http://www.nysarc.org</v>
          </cell>
          <cell r="F1503" t="str">
            <v>http://www.linkedin.com/company/nysarc-inc</v>
          </cell>
          <cell r="G1503" t="str">
            <v>Latham</v>
          </cell>
          <cell r="H1503" t="str">
            <v>New York</v>
          </cell>
          <cell r="I1503" t="str">
            <v>preparation for employment, early intervention, health care, education, health, wellness &amp; fitness</v>
          </cell>
          <cell r="J1503" t="str">
            <v>Outlook, Microsoft Office 365, Sendgrid, Multilingual, Gravity Forms, Google Tag Manager, Mobile Friendly, Google Font API, YouTube, WordPress.org, Remote, AI</v>
          </cell>
          <cell r="O1503">
            <v>9647000</v>
          </cell>
          <cell r="Q1503" t="str">
            <v>NYSARC, Inc. is the largest not-for-profit organization in New York State dedicated to supporting people with developmental and other disabilities and their families. The 48 operating Chapters comprising NYSARC support and serve people with developmental disabilities, including those with Down syndrome, cerebral palsy, autism, and neurological impairments, in every county in the state. With more than 100,000 members, the organization supports approximately 60,000 individuals and employs close to 30,000 people.</v>
          </cell>
          <cell r="R1503">
            <v>1949</v>
          </cell>
        </row>
        <row r="1504">
          <cell r="A1504" t="str">
            <v>INDUSTRIAL TRAINING FUND,NIGERIA</v>
          </cell>
          <cell r="B1504">
            <v>0</v>
          </cell>
          <cell r="C1504">
            <v>5000</v>
          </cell>
          <cell r="D1504" t="str">
            <v>human resources</v>
          </cell>
          <cell r="E1504" t="str">
            <v>http://www.itf-nigeria.com</v>
          </cell>
          <cell r="F1504" t="str">
            <v>http://www.linkedin.com/company/industrial-training-fund-nigeria</v>
          </cell>
          <cell r="I1504" t="str">
            <v>human resources services</v>
          </cell>
          <cell r="J1504" t="str">
            <v>Remote</v>
          </cell>
          <cell r="O1504">
            <v>5684000</v>
          </cell>
          <cell r="Q1504" t="str">
            <v>The Industrial Training Fund (ITF) is a Nigerian government agency established in 1971 under the Ministry of Industry, Trade and Investment. Its main goal is to promote skills acquisition, vocational training, and manpower development to support Nigeria's industrial and economic sectors. ITF operates with a vision to be a leading skills training organization, focusing on setting standards and delivering training through qualified staff and modern technology.
ITF offers a variety of training and development services, including vocational and apprenticeship programs across sectors like manufacturing, construction, IT, and agriculture. It manages the Students Industrial Work Experience Scheme (SIWES) for practical training, supports research and development, and provides tailored curriculum design. Additionally, ITF assists micro, small, and medium enterprises with skills programs and offers reimbursement for training costs to registered employers. The agency plays a vital role in enhancing employability and industrial performance in Nigeria.</v>
          </cell>
        </row>
        <row r="1505">
          <cell r="A1505" t="str">
            <v>The Car Park</v>
          </cell>
          <cell r="B1505">
            <v>0</v>
          </cell>
          <cell r="C1505">
            <v>3000</v>
          </cell>
          <cell r="D1505" t="str">
            <v>facilities services</v>
          </cell>
          <cell r="E1505" t="str">
            <v>http://www.thecarpark.com</v>
          </cell>
          <cell r="F1505" t="str">
            <v>http://www.linkedin.com/company/the-car-park</v>
          </cell>
          <cell r="G1505" t="str">
            <v>Boise</v>
          </cell>
          <cell r="H1505" t="str">
            <v>Idaho</v>
          </cell>
          <cell r="I1505" t="str">
            <v>professional parking management, event parking management, design &amp; audit, valet services, general consulting services, remote garage monitoring, investigation, guard, and armored car services, retail, parking management, b2b, gateless parking, customer demand, information technology, gated parking solutions, event management, custom apps, demand pricing, hybrid parker programs, transportation &amp; logistics, license plate recognition, remote management, government, parking enforcement, construction &amp; real estate, customer experience, digital marketing services, analytics, digital validation solutions, cloud permits, services, consulting, facilities services, powerbi analytics, events services, information technology &amp; services</v>
          </cell>
          <cell r="J1505" t="str">
            <v>Amazon SES, Outlook, MailChimp SPF, Microsoft Office 365, Zendesk, Amazon AWS, SparkPost, Slack, Google Tag Manager, Gravity Forms, Google Maps, Apple Pay, Nginx, Microsoft-IIS, Google Font API, Trustpilot, Bootstrap Framework, Google Maps (Non Paid Users), WordPress.org, Mobile Friendly, Apache, Remote, Adobe InDesign, Microsoft PowerPoint, Google AdWords Conversion, Microsoft Excel, Smartsheet, Excel4Apps, Microsoft Office</v>
          </cell>
          <cell r="O1505">
            <v>63600000</v>
          </cell>
          <cell r="Q1505" t="str">
            <v>The Car Park LLC is a parking management company founded in 2003, specializing in customized parking and mobility solutions. With over 30 years of combined expertise, the company serves a diverse clientele, including universities, healthcare providers, airports, municipalities, and retail centers. The Car Park LLC is recognized for its consultative approach, ensuring tailored solutions that meet the unique needs of each client.
The company offers a comprehensive range of services, including the operation of parking garages and surface lots, valet services, and traffic control. It employs advanced technology for parking enforcement, such as the SideKick application and License Plate Recognition (LPR) cameras. Additionally, The Car Park LLC provides specialized services like wayfinding and signage, digital marketing, cloud permits, and commuter programs. Their consulting services cover demand analysis, parking design, and technology assessment, all aimed at enhancing customer engagement and operational efficiency. The company is committed to building lasting relationships and delivering innovative, data-driven solutions.</v>
          </cell>
          <cell r="R1505">
            <v>2004</v>
          </cell>
        </row>
        <row r="1506">
          <cell r="A1506" t="str">
            <v>Merchants Building Maintenance</v>
          </cell>
          <cell r="B1506">
            <v>0</v>
          </cell>
          <cell r="C1506">
            <v>6000</v>
          </cell>
          <cell r="D1506" t="str">
            <v>facilities services</v>
          </cell>
          <cell r="E1506" t="str">
            <v>http://www.mbmonline.com</v>
          </cell>
          <cell r="F1506" t="str">
            <v>http://www.linkedin.com/company/merchants-building-maintenance</v>
          </cell>
          <cell r="G1506" t="str">
            <v>Monterey Park</v>
          </cell>
          <cell r="H1506" t="str">
            <v>California</v>
          </cell>
          <cell r="I1506" t="str">
            <v>industrial, janitorial services, window washing, merchants building maintenance has the experience &amp; industry knowledge to deliver high quality, day porter services, floor refinishing, carpet cleaning, consistent janitorial services to commercial, institutional, medical &amp; multitenant facilities, pressure washing, electrostatic covid-19 disinfection, retail, professional cleaning, environmentally safe products, window cleaning, covid-19 program, disinfection, multi-industry service, environmental services, floor care, certified woman-owned business, sustainable practices, commercial cleaning, customer-focused service, reliable staff, technological equipment, service transparency, environmentally friendly, interior cleaning, deep carpet cleaning, customized service agreements, indoor environmental quality, family business, employee training, reliable cleaning services, floor sealing and waxing, construction &amp; real estate, manufacturing, b2b, family-owned, environmental stewardship, customized cleaning plans, electrostatic disinfection, building maintenance, local service, green cleaning equipment, industry-specific cleaning, floor polishing, independent inspections, green seal products, recycling water disposal, cims green building certification, safety protocols, outdoor surface cleaning, healthcare, service consistency, sustainable cleaning, covid-19 disinfection, quality control, green cleaning, interior and exterior cleaning, pressure washing for industrial surfaces, reliable service, services, proactive quality assurance, water recapture, certified woman-owned, community involvement, cims green certification, quality assurance, schedule flexibility, scholarship programs, finance, graffiti removal, certification standards, client relationships, recycling programs, education, consumer_products_retail, construction_real_estate, facilities services, renewables &amp; environment, mechanical or industrial engineering, health care, health, wellness &amp; fitness, hospital &amp; health care, financial services</v>
          </cell>
          <cell r="J1506" t="str">
            <v>Gmail, Google Apps, MailChimp SPF, GoDaddy Hosting, Slack, WordPress.org, Google Analytics, Trustpilot, Google Font API, Django, Hubspot, Shutterstock, YouTube, Facebook Login (Connect), Gravity Forms, Mobile Friendly, Woo Commerce, Facebook Widget, Shopify, Google Maps (Non Paid Users), Facebook Custom Audiences, Bootstrap Framework, reCAPTCHA, Hotjar, Multilingual, Google Tag Manager, Google Maps, Typekit, Remote, IoT, Tor, Buffer, Microsoft Office, Microsoft Excel, Google AdWords Conversion, Gem</v>
          </cell>
          <cell r="O1506">
            <v>100000000</v>
          </cell>
          <cell r="Q1506" t="str">
            <v>Merchants Building Maintenance (MBM) is a family-owned commercial cleaning and facilities services company established in 1961 in Azusa, California. It has grown to become one of the largest janitorial service providers in the Southwestern United States and the West Coast, operating from its headquarters in Monterey Park, California. With 17 regional field offices and a workforce of over 6,000 employees, MBM is committed to delivering high-quality services while emphasizing customer satisfaction and environmental responsibility.
The company offers a wide range of services, including janitorial services, day porter services, window washing, carpet cleaning, floor refinishing, pressure washing, and green cleaning solutions. MBM ensures that all services are performed by its own staff, maintaining consistent quality. Additionally, through its sister companies, MBM provides integrated services such as metal and stone restoration, engineering solutions, environmental services, and landscaping. The company is certified as a woman-owned business and focuses on flexible, customer-oriented solutions across various industries.</v>
          </cell>
          <cell r="R1506">
            <v>1961</v>
          </cell>
        </row>
        <row r="1507">
          <cell r="A1507" t="str">
            <v>Sizemore, Inc.</v>
          </cell>
          <cell r="B1507">
            <v>0</v>
          </cell>
          <cell r="C1507">
            <v>3000</v>
          </cell>
          <cell r="D1507" t="str">
            <v>facilities services</v>
          </cell>
          <cell r="E1507" t="str">
            <v>http://www.sizemoreinc.com</v>
          </cell>
          <cell r="F1507" t="str">
            <v>http://www.linkedin.com/company/sizemore-inc-</v>
          </cell>
          <cell r="G1507" t="str">
            <v>Augusta</v>
          </cell>
          <cell r="H1507" t="str">
            <v>Georgia</v>
          </cell>
          <cell r="I1507" t="str">
            <v>healthcare security services, security services, industrial &amp; clerical staffing, industrial clerical staffing, healthcare environmental services, janitorial services, staffing services, staffing, sustainable procurement, staffing solutions, custom security protocols, community engagement, innovative facility solutions, security licensing, green solutions in janitorial, green cleaning, long-term client relationships, environmental and sustainability services, services, responsive service, industry-specific solutions, janitorial, industry-tailored services, corporate social responsibility, tailored staffing for healthcare, employee training, operational efficiency, facility management, green cleaning products, quality assurance, client partnerships, local community partnerships, high-retention staffing, cleaning services, security solutions, reliable security staffing, security, facility services, workplace safety, safety programs, government, multi-state licensing, staffing agency, staffing and employment services, b2b, diversity initiatives, environmental health and safety, environmental sustainability, vendor-on-premise contracts, dependable staffing, sustainability initiatives, customized facility solutions, security licenses, healthcare, education, manufacturing, distribution, facilities services, health care, health, wellness &amp; fitness, hospital &amp; health care, mechanical or industrial engineering</v>
          </cell>
          <cell r="J1507" t="str">
            <v>Outlook, Microsoft Office 365, ADP Workforce Now, DigitalOcean, Workday, Slack, Circle</v>
          </cell>
          <cell r="O1507">
            <v>43000000</v>
          </cell>
          <cell r="Q1507" t="str">
            <v>Sizemore, Inc. is a family-owned facility services company based in Augusta, Georgia, with a history dating back to 1955. The company specializes in nationwide security, janitorial, and staffing solutions, employing over 3,500 associates across eight divisional offices. Sizemore operates with more than 10 Vendor-on-Premise contracts and holds over 20 state security licenses, allowing it to provide scalable services throughout the continental United States.
The company has three core divisions: Sizemore Security Services, Sizemore Staffing Services, and Sizemore Janitorial Services. Its security services include tailored personnel, vulnerability assessments, and AI-powered monitoring. The janitorial division focuses on facility cleaning and environmental optimization through its Green Solutions Program. Sizemore's staffing services cover a wide range of needs, including temporary and permanent placements across various sectors such as logistics, healthcare, and manufacturing. Sizemore emphasizes a people-first approach, integrity, and customized solutions to meet the needs of businesses of all sizes.</v>
          </cell>
          <cell r="R1507">
            <v>1955</v>
          </cell>
        </row>
        <row r="1508">
          <cell r="A1508" t="str">
            <v>Zhaopin.com</v>
          </cell>
          <cell r="B1508">
            <v>0</v>
          </cell>
          <cell r="C1508">
            <v>5100</v>
          </cell>
          <cell r="D1508" t="str">
            <v>information technology &amp; services</v>
          </cell>
          <cell r="E1508" t="str">
            <v>http://www.zhaopin.com.cn</v>
          </cell>
          <cell r="F1508" t="str">
            <v>http://www.linkedin.com/company/zhaopin.com</v>
          </cell>
          <cell r="I1508" t="str">
            <v>technology, information &amp; internet, information technology &amp; services</v>
          </cell>
          <cell r="J1508" t="str">
            <v>Deel</v>
          </cell>
          <cell r="O1508">
            <v>326800000</v>
          </cell>
          <cell r="Q1508" t="str">
            <v>Zhaopin.com, also known as Zhilian Zhaopin or Zhaopin Limited, is a prominent online recruitment platform based in Beijing, China. Founded in 1994, it has evolved from a headhunting company into a digital career network that connects job seekers with employers across the country. The platform launched its online services in 2004, which significantly boosted its growth and revenue.
Zhaopin.com utilizes technology, including AI and big data, to enhance the job matching process based on users' education, skills, and other relevant factors. The company offers a core online recruitment platform and a mobile app for job searching and posting. Its "Enterprise Smart Win Plan" promotes an open job ecosystem, providing innovative recruitment solutions for enterprises. With a user base of 180 million and partnerships with over 4.56 million enterprises, Zhaopin.com is dedicated to improving recruitment efficiency in China.</v>
          </cell>
        </row>
        <row r="1509">
          <cell r="A1509" t="str">
            <v>AMG Wealth</v>
          </cell>
          <cell r="B1509">
            <v>0</v>
          </cell>
          <cell r="C1509">
            <v>4100</v>
          </cell>
          <cell r="D1509" t="str">
            <v>financial services</v>
          </cell>
          <cell r="E1509" t="str">
            <v>http://wealth.amg.com</v>
          </cell>
          <cell r="F1509" t="str">
            <v>http://www.linkedin.com/company/amg-funds</v>
          </cell>
          <cell r="G1509" t="str">
            <v>Stamford</v>
          </cell>
          <cell r="H1509" t="str">
            <v>Connecticut</v>
          </cell>
          <cell r="I1509" t="str">
            <v>investment strategies for longterm investors, mutual funds, investment management, institutionalquality investment strategies for longterm investors, finance, financial services</v>
          </cell>
          <cell r="J1509" t="str">
            <v>Amazon CloudFront, Route 53, UltraDns, Mimecast, Amazon AWS, Citrix NetScaler, Hubspot, Slack, Salesforce, Adobe Marketing Cloud, Google Font API, reCAPTCHA, WordPress.org, Mobile Friendly, Google Tag Manager, Bootstrap Framework, Google Analytics, Highcharts JS Library, Nginx, Remote, AI</v>
          </cell>
          <cell r="O1509">
            <v>2318200000</v>
          </cell>
          <cell r="Q1509" t="str">
            <v>AMG Wealth is a wealth management firm with operations in Hong Kong and the United States. Established in 2000, AMG Wealth Management in Hong Kong offers a wide range of financial planning and wealth management services. It is part of the AMG Financial Group and was founded by experienced professionals in the field.
In the U.S., AMG Wealth Advisors operates as a woman-owned advisory firm based in Austin, Texas. It serves high-net-worth individuals, multi-generational families, and institutional investors. The firm provides services such as financial planning, investment management, tax services, estate planning, risk management, business services, philanthropic support, and retirement strategies. AMG Wealth Advisors manages approximately $300 million in assets and emphasizes a client-centric approach with a team of well-trained financial advisers.</v>
          </cell>
          <cell r="R1509">
            <v>2001</v>
          </cell>
        </row>
        <row r="1510">
          <cell r="A1510" t="str">
            <v>FUJITRANS CORPORATION</v>
          </cell>
          <cell r="B1510">
            <v>0</v>
          </cell>
          <cell r="C1510">
            <v>4200</v>
          </cell>
          <cell r="D1510" t="str">
            <v>warehousing</v>
          </cell>
          <cell r="E1510" t="str">
            <v>http://www.fujitrans.co.jp</v>
          </cell>
          <cell r="F1510" t="str">
            <v>http://www.linkedin.com/company/fujitrans-corporation</v>
          </cell>
          <cell r="G1510" t="str">
            <v>Carson</v>
          </cell>
          <cell r="H1510" t="str">
            <v>California</v>
          </cell>
          <cell r="I1510" t="str">
            <v>warehousing &amp; storage, refrigerated warehousing and storage, roro3d, terminal handling charge, shipping solutions, logistics technology, port operations, shipping management, freight management, container logistics, shipping industry, supply chain management, 3pl, domestic logistics, services, cargo handling, terminal operation, ro/ro, logistics network, roro, cargo consolidation, heavy cargo logistics, scm, distribution, container yard, b2b, freight forwarding, naccs, international logistics, sustainability, supply chain solutions, warehousing, lcl, fcl, inventory management, heavy cargo, air-naccs, global logistics, sustainable logistics, container freight station, transportation services, transportation &amp; logistics, ro/ro shipping, port logistics, shipping services, sea-naccs, logistics, nippon automated cargo and port consolidated system, last mile delivery, logistics &amp; supply chain, environmental services, renewables &amp; environment</v>
          </cell>
          <cell r="J1510" t="str">
            <v>Amazon SES, Gmail, Google Apps, Google Maps, Nginx, Google Maps (Non Paid Users), WordPress.org, Google Tag Manager, Mobile Friendly</v>
          </cell>
          <cell r="Q1510" t="str">
            <v>Anytime, Anything, Anywhere
We provide logistics services to customers, sticking how early and safe to carry cargos.</v>
          </cell>
          <cell r="R1510">
            <v>1952</v>
          </cell>
        </row>
        <row r="1511">
          <cell r="A1511" t="str">
            <v>U.S. Air Force JAG Corps</v>
          </cell>
          <cell r="B1511">
            <v>0</v>
          </cell>
          <cell r="C1511">
            <v>4500</v>
          </cell>
          <cell r="D1511" t="str">
            <v>law practice</v>
          </cell>
          <cell r="E1511" t="str">
            <v>http://afjag.af.mil</v>
          </cell>
          <cell r="F1511" t="str">
            <v>http://www.linkedin.com/company/afjag</v>
          </cell>
          <cell r="G1511" t="str">
            <v>Washington</v>
          </cell>
          <cell r="H1511" t="str">
            <v>District of Columbia</v>
          </cell>
          <cell r="I1511" t="str">
            <v>environmental law, cyber law, legal assistance, civil litigation, air &amp; space law, medical law, government contract law, fiscal law, operations law, civil administration law, international law, military justice, law practice, legal services</v>
          </cell>
          <cell r="J1511" t="str">
            <v>Akamai, VueJS, Oracle Cloud, Greenhouse.io, Hubspot, WordPress.org, Salesforce, YouTube, JW Player, Facebook Login (Connect), Facebook Custom Audiences, Google Tag Manager, Facebook Widget, Linkedin Widget, reCAPTCHA, Google Play, Cvent, AppointmentPlus, Bootstrap Framework, Linkedin Login, DotNetNuke, Mobile Friendly, iTunes, Google Font API, Vimeo</v>
          </cell>
          <cell r="Q1511" t="str">
            <v>The U.S. Air Force Judge Advocate General's Corps (JAG Corps) is the legal branch of the United States Air Force. It consists of Judge Advocates who are commissioned officers and practicing attorneys. The JAG Corps provides comprehensive legal support to the Air Force, its commanders, and Airmen, addressing military and civil legal matters.
The JAG Corps operates as both a court system and a law firm, advising on various legal areas, including administrative, contract, environmental, and international law. Its mission includes delivering legal services such as court-martial proceedings, operational advice, and support for Airmen and their families. Judge Advocates handle criminal cases, provide legal assistance on personal matters, and advise commanders on a wide range of legal issues. They also engage in ongoing professional development through various Air Force officer courses. 
Recruitment for the JAG Corps occurs through annual Direct Appointment Program boards and ROTC boards, ensuring a steady influx of qualified legal professionals to support the Air Force's mission.</v>
          </cell>
          <cell r="R1511">
            <v>1948</v>
          </cell>
        </row>
        <row r="1512">
          <cell r="A1512" t="str">
            <v>RAS</v>
          </cell>
          <cell r="B1512">
            <v>0</v>
          </cell>
          <cell r="C1512">
            <v>3600</v>
          </cell>
          <cell r="D1512" t="str">
            <v>insurance</v>
          </cell>
          <cell r="E1512" t="str">
            <v>http://www.rascompanies.com</v>
          </cell>
          <cell r="F1512" t="str">
            <v>http://www.linkedin.com/company/rasworkcomp</v>
          </cell>
          <cell r="G1512" t="str">
            <v>Sioux Falls</v>
          </cell>
          <cell r="H1512" t="str">
            <v>South Dakota</v>
          </cell>
          <cell r="I1512" t="str">
            <v>workers39 compensation insurance, stay at workreturn to work program assistance, workers compensation insurance, claims &amp; case management, loss prevention &amp; training, third party administrator, medical bill review, safe patient handling programs, cost containment programs, risk management, safety programs, injured workers support, workplace injury reporting, claims processing, corporate risk management, community involvement in safety, safety tips blog, loss prevention, consulting, safety training, incident reporting, injury recovery support, loss control practices, employee injury management, customer service, claims management, workers compensation, workplace safety, nurse case management, financial stability, insurance industry, third-party administration, provider network, b2b, regulatory compliance, loss mitigation, insurance products, insurance, insurance claims review, employee health and safety, claims data analysis, industry recognition, risk mitigation strategies, disability benefits, direct insurance (except life, health, and medical) carriers, insurance underwriting, services, monoline workers compensation, loss control, employee wellness programs, claim reduction seminars, claims reporting, healthcare, finance, health care, health, wellness &amp; fitness, hospital &amp; health care, financial services</v>
          </cell>
          <cell r="J1512" t="str">
            <v>Route 53, Mimecast, Amazon AWS, Slack, Mobile Friendly, Google Tag Manager, Nginx, WordPress.org, Gravity Forms, reCAPTCHA, Remote, Google AdWords Conversion, Excel4Apps</v>
          </cell>
          <cell r="O1512">
            <v>171000000</v>
          </cell>
          <cell r="Q1512" t="str">
            <v>RAS (Risk Administration Services, Inc.) is a workers' compensation insurance company founded in 1989. It specializes in risk management, injury prevention, and claims administration, aiming to create safer workplaces for both employers and employees. With over 35 years of experience, RAS has earned an A (Excellent) rating from AM Best and has been recognized as a top performer by Wardâ€™s for six consecutive years. The company is set to be acquired by The MEMIC Group in early 2026, which will enhance its position as a leading multi-state workers' compensation specialist in the U.S.
Headquartered in the U.S., RAS employs between 1,001 and 5,000 people and serves various industries, including transportation and education. The company offers a comprehensive range of workers' compensation solutions, including tailored insurance policies, loss control programs, injury management services, and third-party claims administration. RAS focuses on proactive injury prevention and cost management, providing tools and resources to support employers in maintaining workplace safety and efficiency.</v>
          </cell>
          <cell r="R1512">
            <v>1989</v>
          </cell>
        </row>
        <row r="1513">
          <cell r="A1513" t="str">
            <v>First Convenience Bank</v>
          </cell>
          <cell r="B1513">
            <v>0</v>
          </cell>
          <cell r="C1513">
            <v>3200</v>
          </cell>
          <cell r="D1513" t="str">
            <v>banking</v>
          </cell>
          <cell r="E1513" t="str">
            <v>http://www.1stcb.com</v>
          </cell>
          <cell r="F1513" t="str">
            <v>http://www.linkedin.com/company/first-convenience-bank</v>
          </cell>
          <cell r="G1513" t="str">
            <v>Killeen</v>
          </cell>
          <cell r="H1513" t="str">
            <v>Texas</v>
          </cell>
          <cell r="I1513" t="str">
            <v>personal banking, business banking, digital banking, credit cards, debit cards, savings accounts, checking accounts, loans, mortgages, auto loans, recreational vehicle loans, home equity loans, insurance services, treasury management, merchant services, financial consulting, online banking, mobile banking, direct deposit, overdraft protection, cash management, financial literacy, community banking, customer service, risk management, sba loans, commercial loans, business checking, business savings, fund management, ach services, payment processing, fraud prevention, wealth management, financial tools, home insurance, vehicle insurance, life insurance, business insurance, employee training, customer satisfaction, online statements, financial success, budgeting tools, investment services, loan applications, account alerts, tax services, community support, educational webinars, financial services, management consulting, investment management, b2b, banks &amp; credit unions</v>
          </cell>
          <cell r="J1513" t="str">
            <v>UltraDns, SendInBlue, Adobe Marketing Cloud, Drupal, React Router, Google Tag Manager, ASP.NET, Google Analytics, Varnish, Typekit, Mobile Friendly, YouTube, Google Play, Google translate widget, LivePerson Monitor, Adobe Media Optimizer, Google Font API, Cedexis Radar, Multilingual, Vimeo, Google translate API, Apache, Remote, Sigma</v>
          </cell>
          <cell r="P1513">
            <v>19</v>
          </cell>
          <cell r="Q1513" t="str">
            <v>First Convenience Bank, also known as First National Bank Texas, is a financial institution with a history dating back to 1901. The bank emphasizes personalized service and convenient financial solutions, aiming to empower customers through tailored offerings. Their commitment to customer satisfaction is reflected in their tagline, "Putting Customers First, Since 1901."
The bank focuses on accessibility and convenience in its operations. While specific services and products are not detailed, First Convenience Bank promotes a range of financial solutions designed to meet the needs of its customers. The institution is dedicated to providing a customer-focused banking experience.</v>
          </cell>
          <cell r="R1513">
            <v>1901</v>
          </cell>
        </row>
        <row r="1514">
          <cell r="A1514" t="str">
            <v>Windy City Summit Treasury Conference</v>
          </cell>
          <cell r="B1514">
            <v>0</v>
          </cell>
          <cell r="C1514">
            <v>5000</v>
          </cell>
          <cell r="D1514" t="str">
            <v>financial services</v>
          </cell>
          <cell r="E1514" t="str">
            <v>http://www.windycitysummit.org</v>
          </cell>
          <cell r="F1514" t="str">
            <v>http://www.linkedin.com/company/tmac-windy-city-summit---treasury-and-cash-management-conference</v>
          </cell>
          <cell r="G1514" t="str">
            <v>Chicago</v>
          </cell>
          <cell r="H1514" t="str">
            <v>Illinois</v>
          </cell>
          <cell r="I1514" t="str">
            <v>treasury management, cash management, banking, finance, ctp prep, operational efficiency, foreign exchange risk, trade finance, ai in finance, financial analytics, global currencies, cybersecurity, digital transformation in finance, technology trends, education, crypto, b2b, compliance, risk mitigation, financial planning, financial services, risk management, financial analysis, information technology, regulatory compliance, panel discussions, finance conference, fintech innovations, regulatory updates, global risk management, interest rate risk, management consulting services, educational sessions, accounting, consulting, sponsorship opportunities, machine learning, treasury, networking, services, payment solutions, regulatory trends, networking events, fintech, sponsorship, education sessions, case studies, industry experts, insurance, professional development, blockchain, corporate finance, financial technology, investment strategies, artificial intelligence, information technology &amp; services, finance technology</v>
          </cell>
          <cell r="O1514">
            <v>172000</v>
          </cell>
          <cell r="R1514">
            <v>1986</v>
          </cell>
        </row>
        <row r="1515">
          <cell r="A1515" t="str">
            <v>Mitrefinch USA</v>
          </cell>
          <cell r="B1515">
            <v>0</v>
          </cell>
          <cell r="C1515">
            <v>5000</v>
          </cell>
          <cell r="D1515" t="str">
            <v>information technology &amp; services</v>
          </cell>
          <cell r="F1515" t="str">
            <v>http://www.linkedin.com/company/mitrefinch-inc</v>
          </cell>
          <cell r="G1515" t="str">
            <v>Newton</v>
          </cell>
          <cell r="H1515" t="str">
            <v>Massachusetts</v>
          </cell>
          <cell r="I1515" t="str">
            <v>time &amp; attendance, human resources, workforce management software, employee scheduling software, mobile time &amp; attendance, software development, information technology &amp; services</v>
          </cell>
          <cell r="J1515" t="str">
            <v>Listrak, Gmail, Outlook, Google Apps, Microsoft Office 365, WP Engine, Drift, Mobile Friendly, Microsoft-IIS, Gusto, Render, React Native, Python</v>
          </cell>
          <cell r="Q1515" t="str">
            <v>Mitrefinch Inc is the pioneer in redefining the conventional patterns of workforce management through its innovative, high-tech and smart workforce management solutions. Having launched its first ever computerized Time and Attendance System 3 decades back, Mitrefinch Inc has come a long way since then and is now leading the industry by providing customized workforce management solutions to big and small organizations operating in a variety of industries.
Through its consistent investments, research and development and need analysis, Mitrefinch Inc is helping organizations across the world improve their organizational processes, fix loops and escape clauses, and overcome redundant costs and expenditures. 
Mitrefinch Inc offers a variety of Time and Attendance solutions, including its cutting-edge Biometric Time and Attendance Solutions that can be deployed on premises as well as on cloud-based portals. Mitrefinch Inc entertains a local and global clientele of over 3,500 clients which hail from different business arenas and industrial sectors. 
Mitrefinch Inc's Time and Attendance System has been tailored to the specific requisites of the organization and brings about a significant improvement in the efficiency, performance, and quality of service. In addition to that, it helps reduce labor costs, increases the accuracy of operations and also helps in smart and intelligent planning and distribution of tasks and workforce.   
Contact Mitrefinch Inc today and see how the software can transform your organization.</v>
          </cell>
        </row>
        <row r="1516">
          <cell r="A1516" t="str">
            <v>PhosAgro AG</v>
          </cell>
          <cell r="B1516">
            <v>0</v>
          </cell>
          <cell r="C1516">
            <v>24000</v>
          </cell>
          <cell r="D1516" t="str">
            <v>chemicals</v>
          </cell>
          <cell r="E1516" t="str">
            <v>http://www.phosagro.com</v>
          </cell>
          <cell r="F1516" t="str">
            <v>http://www.linkedin.com/company/phosagro-ag</v>
          </cell>
          <cell r="I1516" t="str">
            <v>chemical manufacturing, mineral fertilizers, sulfuric acid, phosphoric acid production, international sales, ammonium nitrate, ore processing, feed phosphates, resource base development, manufacturing, ore mining, energy efficiency, distribution, modernization, industrial automation, logistics and distribution, sustainable development, environmental safety, phosphates, phosphate fertilizers, ammonia, processing, wastewater treatment, international markets, agriculture, mining and processing, apatite-nepheline ore, phosphate rock, b2b, sulfuric acid plant, self-sufficiency in feedstocks, services, mining, fertilizer production, waste heat utilization, logistics, phosphate-based fertilizers, environmental projects, phosphoric acid, resource development, khibiny deposit, digitalization, investment projects, fertilizer grades, capacity expansion, granular fertilizers, fertilizer and compost manufacturing, chemical, chemicals, mechanical or industrial engineering, environmental services, renewables &amp; environment, sustainability</v>
          </cell>
          <cell r="J1516" t="str">
            <v>Outlook, Microsoft Office 365, VueJS, Bitrix, Slack, Google Analytics, Mobile Friendly, reCAPTCHA, Yandex Metrica, Google Tag Manager, YouTube, Google Play</v>
          </cell>
          <cell r="K1516">
            <v>618922000</v>
          </cell>
          <cell r="L1516" t="str">
            <v>Debt Financing</v>
          </cell>
          <cell r="M1516">
            <v>80922000</v>
          </cell>
          <cell r="N1516">
            <v>42309</v>
          </cell>
          <cell r="O1516">
            <v>5971978000</v>
          </cell>
          <cell r="Q1516" t="str">
            <v>PhosAgro AG is a leading Russian chemical holding company based in Moscow, specializing in phosphate-based fertilizers and related products. Established in the early 2000s, it has grown to become Europe's largest producer of these fertilizers, managing a vast resource of approximately 2.1 billion tons of apatite-nepheline ore. The company produces a wide range of products, including 50 grades of phosphate-based fertilizers, feed phosphates, ammonia, and nitrogen-based fertilizers, all compliant with EU regulations.
PhosAgro operates a vertically integrated model, overseeing the entire production process from ore extraction to logistics and sales. It serves farmers in 102 countries, with a strong focus on the Russian market. The company emphasizes sustainability and innovation, supported by its Samoilov Scientific Research Institute for Fertilisers and Insectofungicides. PhosAgro is committed to enhancing agricultural productivity globally while implementing energy efficiency programs and advanced corporate systems across its operations.</v>
          </cell>
          <cell r="R1516">
            <v>2003</v>
          </cell>
        </row>
        <row r="1517">
          <cell r="A1517" t="str">
            <v>Syntel Inc</v>
          </cell>
          <cell r="B1517">
            <v>0</v>
          </cell>
          <cell r="C1517">
            <v>9300</v>
          </cell>
          <cell r="D1517" t="str">
            <v>information technology &amp; services</v>
          </cell>
          <cell r="E1517" t="str">
            <v>http://www.syntelinc.com</v>
          </cell>
          <cell r="F1517" t="str">
            <v>http://www.linkedin.com/company/syntel-inc</v>
          </cell>
          <cell r="G1517" t="str">
            <v>Farmers Branch</v>
          </cell>
          <cell r="H1517" t="str">
            <v>Texas</v>
          </cell>
          <cell r="I1517" t="str">
            <v>it services &amp; it consulting, information technology &amp; services</v>
          </cell>
          <cell r="J1517" t="str">
            <v>CSC Corporate Domains, Outlook, Microsoft Office 365, Rackspace, Remote, Sigma, dynaTrace, Brocade Switches, Cadence Omnis CFD Platform, AT&amp;T, UPS, Google Cloud Platform, Google Cloud BigQuery, Vertex AI, Gemini, ServiceNow, ServiceNow IT Service Management (ITSM), ServiceNow IT Operations Management (ITOM), Cisco UCS Manager, Google App Engine, AWS Trusted Advisor, Microsoft Azure Monitor, CentOS, Make, Bash, Python, C#, AWS SDK for JavaScript, Java EE, Spring, Angular, SAP SD, SAP, IBM Maximo IT, Bombora Measurement, Jython, REST, Amazon Managed Workflows for Apache Airflow (MWAA), Scala, Chorus by ZoomInfo, , , Cisco Unified Intelligence Center, Stormshield, CheckPoint, Blue Coat ProxySG, AWS Application Load Balancer, IBM z/OS Operating System, , Infor EAM, IBM Maximo, Oracle Analytics Cloud, SQL, SAP BW/4HANA, SAP HANA, Amazon Kinesis Data Streams, Nozomi Networks Platform, Siemens SIMATIC S7, ELK Stack, Bitnami JasperReports, Oracle Cloud, Octane, Fishbowl, , SAP Activate</v>
          </cell>
          <cell r="K1517">
            <v>3433000000</v>
          </cell>
          <cell r="L1517" t="str">
            <v>Merger / Acquisition</v>
          </cell>
          <cell r="M1517">
            <v>3400000000</v>
          </cell>
          <cell r="N1517">
            <v>43282</v>
          </cell>
          <cell r="O1517">
            <v>990000000</v>
          </cell>
          <cell r="Q1517" t="str">
            <v>Syntel Inc. was a multinational provider of integrated information technology, business services, and knowledge process outsourcing, founded in 1980 and headquartered in Troy, Michigan. The company grew from an IT staffing firm to a global services provider with over 23,000 employees across more than 24 locations worldwide. Syntel focused on a performance-driven culture that emphasized customer centricity, innovation, and automation.
The company offered a range of services, including application outsourcing, knowledge process outsourcing, e-business solutions, and IT consulting. Its core services included automation, cloud platforms, and digital transformation, while its digital services focused on data-driven enterprises and user experience. Syntel developed proprietary platforms like Syntellect for automation and Digital Oneâ„¢, which integrates various technologies to enhance customer experiences. After being acquired by Atos SE in 2018, Syntel's solutions and methodologies continued to strengthen digital capabilities in North America.</v>
          </cell>
          <cell r="R1517">
            <v>1980</v>
          </cell>
        </row>
        <row r="1518">
          <cell r="A1518" t="str">
            <v>RH Emerging Growth Services</v>
          </cell>
          <cell r="B1518">
            <v>0</v>
          </cell>
          <cell r="C1518">
            <v>10000</v>
          </cell>
          <cell r="D1518" t="str">
            <v>financial services</v>
          </cell>
          <cell r="F1518" t="str">
            <v>http://www.linkedin.com/company/rhemerginggrowthservices</v>
          </cell>
          <cell r="G1518" t="str">
            <v>San Francisco</v>
          </cell>
          <cell r="H1518" t="str">
            <v>California</v>
          </cell>
          <cell r="I1518" t="str">
            <v>business process design amp optimization, business process design optimization, reporting analysis, financial planning, strategic advisory services, strategic planning, interim cfo, transaction preparation, ma &amp; integration, business policy development &amp; implementation, mampa &amp; integration, reporting amp analysis</v>
          </cell>
          <cell r="J1518" t="str">
            <v>Google Analytics, WordPress.org, Apache, Bootstrap Framework, Vimeo, Google Tag Manager, Mobile Friendly, Weebly, reCAPTCHA, Google Font API</v>
          </cell>
          <cell r="Q1518" t="str">
            <v>Emerging Growth Services (EGS) supports a Company's growth from innovation through enterprise scale by utilizing the global reach of 
Robert Half and the deep knowledge base of our Consulting Practice.
We help organizations optimize their performance by leveraging deep expertise in the Office of the CFO: identifying organizational gaps, building core infrastructure and utilizing transformational financial tools to accelerate innovation, growth and performance. 
Focusing on people, processes, and technology, we ensure that small to medium size companies are ready for high growth and potential transactions by creating process stability, sustainable innovation, and scale-able excellence across the organization</v>
          </cell>
          <cell r="R1518">
            <v>1948</v>
          </cell>
        </row>
        <row r="1519">
          <cell r="A1519" t="str">
            <v>ARJ Group</v>
          </cell>
          <cell r="B1519">
            <v>0</v>
          </cell>
          <cell r="C1519">
            <v>3000</v>
          </cell>
          <cell r="D1519" t="str">
            <v>investment management</v>
          </cell>
          <cell r="E1519" t="str">
            <v>http://www.arjgroup.com</v>
          </cell>
          <cell r="F1519" t="str">
            <v>http://www.linkedin.com/company/arj-group</v>
          </cell>
          <cell r="J1519" t="str">
            <v>Cloudflare DNS, Microsoft Office 365, CloudFlare Hosting, Mobile Friendly</v>
          </cell>
          <cell r="O1519">
            <v>55400000</v>
          </cell>
          <cell r="Q1519" t="str">
            <v>ARJ Group is a multinational company based in Dubai, United Arab Emirates, with over 50 years of experience in the building and construction sector. Founded in 1964, the company has expanded its operations across the Gulf Cooperation Council (GCC) region, including branches in Oman, Saudi Arabia, Kuwait, and India. With a workforce of approximately 206 employees, ARJ Group reported an annual revenue of $27.4 million in 2025.
The company provides integrated engineering solutions across various sectors, including water systems, electrical and electromechanical engineering, property development, building and construction services, and landscaping. ARJ Group is committed to delivering excellence through its core principles of training, transparency, teamwork, and quality. Under the leadership of General Manager Shahab Juma, the company aims to strengthen its position in the GCC and explore new market opportunities.</v>
          </cell>
          <cell r="R1519">
            <v>1964</v>
          </cell>
        </row>
        <row r="1520">
          <cell r="A1520" t="str">
            <v>S.A.F.E. Management</v>
          </cell>
          <cell r="B1520">
            <v>0</v>
          </cell>
          <cell r="C1520">
            <v>11000</v>
          </cell>
          <cell r="D1520" t="str">
            <v>facilities services</v>
          </cell>
          <cell r="E1520" t="str">
            <v>http://www.safemanagement.net</v>
          </cell>
          <cell r="F1520" t="str">
            <v>http://www.linkedin.com/company/safemanagement</v>
          </cell>
          <cell r="G1520" t="str">
            <v>Baltimore</v>
          </cell>
          <cell r="H1520" t="str">
            <v>Maryland</v>
          </cell>
          <cell r="I1520" t="str">
            <v>crowd control, 247 facility security, guest services, special event management, event security, crowd control services, investigation, guard, and armored car services, crowd management, risk management, 24/7 security staffing, arena security staffing, event security management, guest experience management, sports and recreation facilities, event management, large venue security, b2b, major event security, staffing, security staff training, event security consulting services, convention center security, venue security, music festival security, government, ncaa championship security, security operations center, sports facility security, security staffing for sports events, security consulting, guest services staffing, security consulting services, venue security operations, event security staffing solutions, sports venue security, consulting, customer service, crowd safety planning, access control, security staffing solutions, security staffing, crowd management planning, crowd control strategies, security services, concert venue security, large event security, major league sports security, event planning, security operations, event security consulting, nfl stadium security, event security technology, event staffing, super bowl security, services, event security planning, events services</v>
          </cell>
          <cell r="J1520" t="str">
            <v>Outlook, Microsoft Office 365, DigitalOcean, Nginx, WordPress.org, reCAPTCHA, Gravity Forms, Mobile Friendly, Google Font API, myStaffingPro, Remote</v>
          </cell>
          <cell r="O1520">
            <v>5035000</v>
          </cell>
          <cell r="Q1520" t="str">
            <v>S.A.F.E. Management (Security, Athletic Facilities &amp; Events) is a staffing company that provides guest services, security, crowd management, consulting, and parking services for sports facilities, special events, corporate buildings, and entertainment venues across six states in the U.S. Founded in 1994 by CEO Jim McIntyre, the company has grown significantly, starting with consulting for the Baltimore Stallions and expanding to manage personnel for major NFL teams and high-profile events.
The company specializes in tailored staffing solutions, focusing on event security, guest services, and safety consulting. S.A.F.E. has been involved in 15 Super Bowls and has established long-term partnerships with notable clients, including the Baltimore Ravens and Detroit Lions. With a commitment to quality and employee development, S.A.F.E. operates some of the busiest venues in the country, emphasizing safe environments and high-level guest interactions.</v>
          </cell>
          <cell r="R1520">
            <v>1994</v>
          </cell>
        </row>
        <row r="1521">
          <cell r="A1521" t="str">
            <v>CSLLC</v>
          </cell>
          <cell r="B1521">
            <v>0</v>
          </cell>
          <cell r="C1521">
            <v>3000</v>
          </cell>
          <cell r="D1521" t="str">
            <v>telecommunications</v>
          </cell>
          <cell r="E1521" t="str">
            <v>http://www.csllcnow.com</v>
          </cell>
          <cell r="F1521" t="str">
            <v>http://www.linkedin.com/company/communications-solutions-llc</v>
          </cell>
          <cell r="G1521" t="str">
            <v>Springfield</v>
          </cell>
          <cell r="H1521" t="str">
            <v>Missouri</v>
          </cell>
          <cell r="I1521" t="str">
            <v>outbound, customer engagement, inbound, click to chat, bilingual, customer support services, quality assurance, process improvement, long-tenured management, client relationship management, performance metrics, training and development, customer service, compliance and security, transparent operations, results-driven, direct access to leadership, on-demand staffing, diverse networking advantage, outsourcing challenges expertise, rapid response, client communication, business process outsourcing, customer feedback, call center technology, it and ops team, multichannel support, cost savings, pci certified, b2b, diverse workforce, bpo services, b2c, managed services, customer satisfaction, client-specific strategies, flexible staffing, call center services, agent recruitment, customer experience, multilingual support, remote work, multilingual customer service, performance analytics, telephone call centers, on-site account management, revenue growth, call center outsourcing, order processing, remote customer support, agent supervision, pci compliance, offshore support, outsourced call center, customer retention, lead generation services, rapid campaign adjustments, revenue results, service level agreements, services, crm integration, technical support services, sales support, client reporting, customer loyalty, agent development from varied backgrounds, client account management, business continuity, timely and accurate execution, data management, client-focused, agent development, rapid deployment, sales solutions, agent training, training programs, technical support, onshore support, responsive team, lead generation, non-profit, training &amp; development, facilities services, marketing &amp; advertising, sales, nonprofit organization management</v>
          </cell>
          <cell r="J1521" t="str">
            <v>Outlook, Rackspace Email, Google Cloud Hosting, Hubspot, Slack, Mobile Friendly, Varnish, Google Dynamic Remarketing, Facebook Login (Connect), Facebook Custom Audiences, Google Tag Manager, Shutterstock, DoubleClick Conversion, DoubleClick, Facebook Widget, Wix, Remote</v>
          </cell>
          <cell r="O1521">
            <v>153200000</v>
          </cell>
          <cell r="Q1521" t="str">
            <v>Communication Solutions, LLC (CSLLC) is a leading provider of outsourced call center and customer engagement services, boasting over 25 years of experience. Founded in 1996 and headquartered in Springfield, Missouri, the company offers a wide range of services, including inbound and outbound customer support, digital engagement, and bilingual services. CSLLC serves a diverse clientele, including Fortune 500 companies, and positions itself as a brand ambassador, aligning closely with client missions and corporate cultures.
With multiple locations across the Midwest and options for remote work, CSLLC employs between 1,001 and 5,000 people. The company prioritizes workforce development, offering paid training, flexible scheduling, and competitive compensation. Employees enjoy comprehensive benefits, including health insurance and paid time off. CSLLC values people-to-people connections and focuses on creating a supportive environment that celebrates employee success.</v>
          </cell>
          <cell r="R1521">
            <v>1996</v>
          </cell>
        </row>
        <row r="1522">
          <cell r="A1522" t="str">
            <v>Bryan Cave LLP</v>
          </cell>
          <cell r="B1522">
            <v>0</v>
          </cell>
          <cell r="C1522">
            <v>3200</v>
          </cell>
          <cell r="D1522" t="str">
            <v>law practice</v>
          </cell>
          <cell r="E1522" t="str">
            <v>http://www.bryancave.com</v>
          </cell>
          <cell r="F1522" t="str">
            <v>http://www.linkedin.com/company/bryan-cave-llp</v>
          </cell>
          <cell r="G1522" t="str">
            <v>Denver</v>
          </cell>
          <cell r="H1522" t="str">
            <v>Colorado</v>
          </cell>
          <cell r="I1522" t="str">
            <v>business &amp; finance, technology &amp; media, natural resources &amp; the environment, nonprofit, sports entertainment, energy, litigation, real estate, tax &amp; international, labor &amp; employment, sports amp entertainment, intellectual property, corporate governance, corporate transactions, market disruption, integrated legal solutions, risk management, dispute resolution, corporate restructuring, cybersecurity, data protection, market disruption solutions, energy transition, offices of lawyers, sustainable business practices, regulatory advice, sustainability, b2b, food &amp; agribusiness, sector-specific legal innovation, retail, long-term client partnerships, global law firm, regulatory risk management, energy &amp; utilities, dispute resolution in international arbitration, securities, real estate law, cross-border transactions, government, tax advisory, industry-specific legal advice, aerospace &amp; defense, legal services, private client services, esg compliance, regulatory compliance, compliance, client relationships, digital assets, regulatory investigations, industry expertise, compliance programs, public and private sector representation, diversity and inclusion, services, healthcare law, tax law, investment management, cross-jurisdictional legal support, international legal services, venture capital, tax, financial services, m&amp;a, private client, energy law, capital markets, risk assessment, employee benefits, healthcare, finance, legal, construction &amp; real estate, law practice, conflict resolution, environmental services, renewables &amp; environment, mergers &amp; acquisitions, health care, health, wellness &amp; fitness, hospital &amp; health care</v>
          </cell>
          <cell r="J1522" t="str">
            <v>DNS Made Easy, Mimecast, Microsoft Office 365, Amazon AWS, CloudFlare CDN, CloudFlare Hosting, VueJS, Emma, Slack, Salesforce, Amadesa, Google Dynamic Remarketing, DoubleClick Conversion, DoubleClick, WordPress.org, Typekit, Mobile Friendly, Google Font API, Google Tag Manager, Google Analytics, CrazyEgg, Wistia, Remote, AI</v>
          </cell>
          <cell r="O1522">
            <v>840000000</v>
          </cell>
          <cell r="Q1522" t="str">
            <v>Bryan Cave LLP, now known as Bryan Cave Leighton Paisner (BCLP) LLP, is a global law firm with over 140 years of experience. Founded in St. Louis, the firm operates in 32 offices worldwide, providing connected legal advice across various practice areas.
The firm specializes in mergers and acquisitions, real estate, finance, litigation, and corporate risk. It also has expertise in white-collar criminal defense, labor and employment law, and regulatory matters related to food, dietary supplements, and cosmetics. With a strong focus on middle-market mergers and acquisitions, Bryan Cave LLP's attorneys bring extensive experience in corporate law and regulatory compliance, including guidance on the EU General Data Protection Regulation (GDPR). The firm has worked with clients such as the City of Pagedale, Missouri.</v>
          </cell>
          <cell r="R1522">
            <v>1873</v>
          </cell>
        </row>
        <row r="1523">
          <cell r="A1523" t="str">
            <v>HES Facilities Management</v>
          </cell>
          <cell r="B1523">
            <v>0</v>
          </cell>
          <cell r="C1523">
            <v>13000</v>
          </cell>
          <cell r="D1523" t="str">
            <v>facilities services</v>
          </cell>
          <cell r="E1523" t="str">
            <v>http://www.hes.com</v>
          </cell>
          <cell r="F1523" t="str">
            <v>http://www.linkedin.com/company/hes-facilities-llc</v>
          </cell>
          <cell r="G1523" t="str">
            <v>Knoxville</v>
          </cell>
          <cell r="H1523" t="str">
            <v>Tennessee</v>
          </cell>
          <cell r="I1523" t="str">
            <v>operations maintenance, custodial services, educational facilities management, grounds landscaping</v>
          </cell>
          <cell r="J1523" t="str">
            <v>Outlook, Microsoft Office 365, Google Cloud Hosting, Mimecast, Pardot, MailChimp SPF, Hubspot, Slack, Salesforce, WP Engine, Google Tag Manager, WordPress.org, Google Font API, Nginx, Vimeo, Adobe Media Optimizer, Mobile Friendly, Cedexis Radar, Linkedin Marketing Solutions, YouTube, Remote, Xunit, Amazon Virtual Private Cloud (Amazon VPC), Veeva Vault, Tor, Basis, Electron, Telligent, Flow, CONTROL, Microsoft Office</v>
          </cell>
          <cell r="O1523">
            <v>158900000</v>
          </cell>
          <cell r="Q1523" t="str">
            <v>HES Facilities Management is a facilities management company based in Knoxville, Tennessee, founded in 2020. The company specializes in providing custodial, groundskeeping, maintenance, and operations services exclusively to educational institutions across the United States. With a focus on creating clean, attractive, and safe learning environments, HES aims to benefit clients, employees, and investors alike.
HES offers a range of education-focused services, including daily custodial routines, groundskeeping for appealing campus aesthetics, and comprehensive maintenance programs. Their maintenance services cover preventive, corrective, and emergency needs, along with project management and asset management through CMMS software. HES tailors its programs based on site visits and stakeholder input to ensure efficiency and cost-effectiveness. The company has a strong workforce of over 13,000 employees and has achieved significant growth through strategic acquisitions and partnerships.</v>
          </cell>
          <cell r="R1523">
            <v>2020</v>
          </cell>
        </row>
        <row r="1524">
          <cell r="A1524" t="str">
            <v>Viking Australia</v>
          </cell>
          <cell r="B1524">
            <v>0</v>
          </cell>
          <cell r="C1524">
            <v>7700</v>
          </cell>
          <cell r="D1524" t="str">
            <v>leisure, travel &amp; tourism</v>
          </cell>
          <cell r="E1524" t="str">
            <v>http://www.vikingcruises.com.au</v>
          </cell>
          <cell r="F1524" t="str">
            <v>http://www.linkedin.com/company/vikingcruisesaustralia</v>
          </cell>
          <cell r="G1524" t="str">
            <v>Nebraska City</v>
          </cell>
          <cell r="H1524" t="str">
            <v>Nebraska</v>
          </cell>
          <cell r="I1524" t="str">
            <v>travel arrangements, b2c, environmentally friendly ships, climate change research cruises, river cruises, marine conservation, destination immersion, services, silent propulsion systems, cultural immersion, sustainable cruise technology, destination-focused travel, ocean cruises, environmental dna sequencing, expedition cruises, arctic exploration ships, luxury expedition ships, scandinavian design ships, environmental services, sustainable maritime travel, luxury eco-adventure, scientific research partnerships, cruise line industry, luxury travel, onboard lectures, luxury amenities, sustainable ships, waterway exploration, small ship experience, microplastics monitoring, scandinavian design, luxury cruise line, solar panels, cultural tours, tourism, polar class expedition ships, marine biology research, scientific enrichment programs, scientific partnerships, biological sampling onboard, microplastics research, scientific research onboard, marine ecosystem studies, luxury small ships, award-winning cruises, remote destination cruises, tourism &amp; travel, cultural enrichment, scenic and sightseeing transportation, water, environmentally friendly technology, antarctica scientific expeditions, award-winning cruise line, small ship cruising, marine &amp; maritime transportation, polar exploration, education, transportation &amp; logistics, leisure, travel &amp; tourism, renewables &amp; environment</v>
          </cell>
          <cell r="J1524" t="str">
            <v>Route 53, Mimecast, Outlook, Microsoft Office 365, Amazon AWS, Slack, Salesforce, DoubleClick, Scene7, LivePerson Monitor, Facebook Widget, Facebook Login (Connect), Vimeo, reCAPTCHA, Yahoo Analytics, Facebook Custom Audiences, Google Dynamic Remarketing, Bing Ads, Google Tag Manager, AppNexus, Typekit, Mobile Friendly, DoubleClick Conversion, Yahoo Ad Manager Plus, Google AdWords Conversion, Tapad, Adobe Media Optimizer, Cedexis Radar, DoubleClick Floodlight, Remote</v>
          </cell>
          <cell r="Q1524" t="str">
            <v>We invented modern river cruising, reinvented ocean cruises &amp; now are perfecting expedition cruises. Explore the world in comfort with Viking.</v>
          </cell>
        </row>
        <row r="1525">
          <cell r="A1525" t="str">
            <v>Nassau Health Care Corporation</v>
          </cell>
          <cell r="B1525">
            <v>0</v>
          </cell>
          <cell r="C1525">
            <v>3500</v>
          </cell>
          <cell r="D1525" t="str">
            <v>hospital &amp; health care</v>
          </cell>
          <cell r="E1525" t="str">
            <v>http://www.numc.edu</v>
          </cell>
          <cell r="F1525" t="str">
            <v>http://www.linkedin.com/company/nassau-health-care-corporation</v>
          </cell>
          <cell r="G1525" t="str">
            <v>East Meadow</v>
          </cell>
          <cell r="H1525" t="str">
            <v>New York</v>
          </cell>
          <cell r="I1525" t="str">
            <v>customer service, administrative, enterprise software, software, information technology, hospitals &amp; health care, specialty clinics, community outreach, public health initiatives, inpatient care, health equity, oncology services, pediatric care, trauma care, cardiology research, primary care, internal medicine, surgery, mental health &amp; addiction, wound management, diagnostic imaging, comprehensive medical care, women's health, mental health, medical education, specialized medicine, hospital services, services, medical research, pediatrics, outpatient services, oncology, patient care, community health programs, general medical and surgical hospitals, healthcare, emergency care, level i trauma center, patient-centered care, b2c, geriatrics, bariatric surgery, rehabilitation, hyperbaric medicine, surgical services, clinical services, oral surgery, education, enterprises, computer software, information technology &amp; services, b2b, hospital &amp; health care, health care, health, wellness &amp; fitness</v>
          </cell>
          <cell r="J1525" t="str">
            <v>AT&amp;T DNS, Mimecast, DigitalOcean, Amazon AWS, reCAPTCHA, Mobile Friendly, Google Analytics, Bootstrap Framework, WordPress.org, Nginx, Facebook Like Button, Google Tag Manager, Remote</v>
          </cell>
          <cell r="O1525">
            <v>598605000</v>
          </cell>
          <cell r="Q1525" t="str">
            <v>Nassau Health Care Corporation (NHCC), operating as NuHealth, is a public benefit corporation in New York established in 1997. It manages a comprehensive healthcare system aimed at serving Nassau County's underserved, Medicaid-reliant, and uninsured populations. The organization oversees a 1,200-bed health system, including the Nassau University Medical Center (NUMC), which is a Level I trauma center and teaching hospital.
NHCC provides a wide range of healthcare services, including inpatient and outpatient care, mental health and substance abuse treatment, and specialized programs for mass casualty and infectious disease responses. The organization emphasizes community health through partnerships with local organizations and offers programs like NuCare to enhance outpatient access. With a focus on delivering high-quality care to over one million residents, NHCC plays a vital role in the health and wellness of the community, particularly for those in need.</v>
          </cell>
          <cell r="R1525">
            <v>1935</v>
          </cell>
        </row>
        <row r="1526">
          <cell r="A1526" t="str">
            <v>Pennant Agency</v>
          </cell>
          <cell r="B1526">
            <v>0</v>
          </cell>
          <cell r="C1526">
            <v>7000</v>
          </cell>
          <cell r="D1526" t="str">
            <v>marketing &amp; advertising</v>
          </cell>
          <cell r="E1526" t="str">
            <v>http://www.pennantgroup.com</v>
          </cell>
          <cell r="F1526" t="str">
            <v>http://www.linkedin.com/company/pennant-agency</v>
          </cell>
          <cell r="G1526" t="str">
            <v>San Diego</v>
          </cell>
          <cell r="H1526" t="str">
            <v>California</v>
          </cell>
          <cell r="I1526" t="str">
            <v>strategy development, brand representation, sponsorship consulting, sponsorship sales, sales negotiation, advertising services, medicare and medicaid, home health care services, local healthcare networks, assisted living, senior support services, compliance, therapy services, home healthcare, services, community-based healthcare, clinical care, operational efficiency, medical social work, quality care standards, healthcare management systems, home health aides, community health services, healthcare industry, risk management, elderly care, skilled nursing, patient care, supportive residential services, senior care, home health, care coordination, health care, demographic trends, caregiver training, end-of-life counseling, palliative care, healthcare reimbursement, memory care, local leadership, end-of-life support, it support, home care services, home care, legal services, senior activity programs, senior living, patient-centered care, caregiver empowerment, caregiver support, health insurance, healthcare, residential care, hospice, care management, b2b, hospice care, local agency support, facility management, healthcare technology, healthcare services, independent senior living, independent living, compassionate care, personalized care, quality healthcare, medical assistance, daily living activities, respite care, healthcare leadership, local healthcare, wellness programs, clinical support, senior health, elder care, home recovery, rehabilitation services, family support, community health, integrated care, preventive care, patient advocacy, telehealth services, health monitoring, well-being initiatives, interdisciplinary teams, health education, disease management, mobility assistance, daily living support, progressive care, cognitive support, long-term care, compassionate communication, safety protocols, b2c, marketing &amp; advertising, hospital &amp; health care, health, wellness &amp; fitness, long term care</v>
          </cell>
          <cell r="J1526" t="str">
            <v>Route 53, Microsoft Office 365, Google Cloud Hosting, Workday, Slack, Salesforce, McAfee, Mobile Friendly, reCAPTCHA, Nginx, YouTube, Shutterstock, Facebook Custom Audiences, Facebook Widget, WordPress.org, Google Tag Manager, Bootstrap Framework, Google Font API, Typekit, Google Play, Workday Recruit, Facebook Login (Connect), Vimeo, Woo Commerce, Google Analytics, Facebook, Google Ads, ServiceNow, Microsoft Intune Enterprise Application Management, SOTI, Zendesk, Amazon Associates, Adobe Photoshop CC, Cybersource, CAT, Microsoft PowerPoint, Excel4Apps, Board, WellSky, eClinicalWorks, Outlook, Basecamp, Snowflake, Python, Azure Functions, Ning, Microsoft 365, Microsoft Active Directory Federation Services, Microsoft Azure Monitor, Epic, Cerner, AboveNet, Fry, Microsoft Excel, Lua, SQL, FedEx, Bing, Elite Software HVAC Solution, Wordpress, Birdeye, LinkedIn Ads, Instagram, Gem, HireRight, iMatrix, Salesforce CRM Analytics, Harmony Email &amp; Collaboration, Spreadsheet Server by insightsoftware, BASE, ChatBot, Facebook Pixel, SAP, Waystar, Smartsheet</v>
          </cell>
          <cell r="K1526">
            <v>350000000</v>
          </cell>
          <cell r="L1526" t="str">
            <v>Debt Financing</v>
          </cell>
          <cell r="M1526">
            <v>100000000</v>
          </cell>
          <cell r="N1526">
            <v>45962</v>
          </cell>
          <cell r="O1526">
            <v>847274000</v>
          </cell>
          <cell r="Q1526" t="str">
            <v>At Pennant Agency, our mission is to create long lasting partnerships for brands and properties that not only drive significant revenue but create meaningful engagements for their audiences.
Pennant is a revenue driven sales and marketing consulting agency headquartered in San Diego, CA specializing in helping brands and sports properties achieve their goals and grow their business. Pennant offers properties a variety of consulting services including sponsorship sales, strategy, and activation.</v>
          </cell>
          <cell r="R1526">
            <v>2020</v>
          </cell>
        </row>
        <row r="1527">
          <cell r="A1527" t="str">
            <v>AMG</v>
          </cell>
          <cell r="B1527">
            <v>0</v>
          </cell>
          <cell r="C1527">
            <v>4100</v>
          </cell>
          <cell r="D1527" t="str">
            <v>financial services</v>
          </cell>
          <cell r="E1527" t="str">
            <v>http://www.amg.com</v>
          </cell>
          <cell r="F1527" t="str">
            <v>http://www.linkedin.com/company/affiliated-managers-group</v>
          </cell>
          <cell r="G1527" t="str">
            <v>West Palm Beach</v>
          </cell>
          <cell r="H1527" t="str">
            <v>Florida</v>
          </cell>
          <cell r="I1527" t="str">
            <v>investment managers, finance, distribution channels, investment-centric culture, multi-asset strategies, growth capital, capital support, differentiated return streams, financial services, investment partnerships, other financial investment activities, strategic support, secular demand investment, strategic capital, independent firms, asset management, succession planning, strategic investments, business development support, high-net-worth client focus, liquid alternatives, partnership approach, affiliate management, independent investment firms, private markets innovation, investment strategies, global affiliate network, private equity, partner-led investment firms, private markets, asset diversification, asset growth support, long-term investment, growth strategies, independent firm success, long-term value creation, entrepreneurial culture, succession solutions, secular growth areas, equity strategies, private credit, client value creation, investment management, b2b, distribution</v>
          </cell>
          <cell r="J1527" t="str">
            <v>UltraDns, Mimecast, Amazon AWS, Microsoft Office 365, Outlook, Citrix NetScaler, Hubspot, Slack, Salesforce, Adobe Marketing Cloud, Highcharts JS Library, Nginx, Google Font API, Google Tag Manager, WordPress.org, reCAPTCHA, Bootstrap Framework, Mobile Friendly, Google Analytics, Remote, AI, FactSet, Ning, eVestment, Preqin Pro</v>
          </cell>
          <cell r="K1527">
            <v>226250000</v>
          </cell>
          <cell r="L1527" t="str">
            <v>Other</v>
          </cell>
          <cell r="M1527">
            <v>176250000</v>
          </cell>
          <cell r="N1527">
            <v>35735</v>
          </cell>
          <cell r="O1527">
            <v>2445700000</v>
          </cell>
          <cell r="Q1527" t="str">
            <v>Affiliated Managers Group (AMG) is a global asset management company based in Boston, Massachusetts, founded in 1993 by William J. Nutt. The firm partners with independent investment firms to provide growth capital, succession planning, product development, distribution, and strategic advice. AMG manages affiliates with a total of $651 billion in assets and has expanded its reach through investments in firms like Tweedy Browne, AQR, and Pantheon Ventures.
AMG supports its affiliates by offering a partnership model that allows them to remain independent while benefiting from capital formation and strategic guidance. The company has launched various investment vehicles, including the AMG Pantheon Fund and the AMG Pantheon Credit Solutions Fund. Under the leadership of CEO Sean M. Healey, AMG emphasizes corporate citizenship and has established initiatives such as the Sean M. Healey and AMG Center for ALS at Massachusetts General Hospital. The firm serves a diverse range of clients, including institutional investors and wealth advisors, across multiple global markets.</v>
          </cell>
          <cell r="R1527">
            <v>1993</v>
          </cell>
        </row>
        <row r="1528">
          <cell r="A1528" t="str">
            <v>Carnival Corporation - Global Gaming</v>
          </cell>
          <cell r="B1528">
            <v>0</v>
          </cell>
          <cell r="C1528">
            <v>3400</v>
          </cell>
          <cell r="D1528" t="str">
            <v>gambling &amp; casinos</v>
          </cell>
          <cell r="E1528" t="str">
            <v>http://www.oceancasinojobs.com</v>
          </cell>
          <cell r="F1528" t="str">
            <v>http://www.linkedin.com/company/global-casino-operations</v>
          </cell>
          <cell r="G1528" t="str">
            <v>Doral</v>
          </cell>
          <cell r="H1528" t="str">
            <v>Florida</v>
          </cell>
          <cell r="I1528" t="str">
            <v>gambling facilities &amp; casinos, employee development, employment at sea, casino roles onboard ships, hospitality jobs onboard ships, employee benefits onboard, crew cabins, maritime legal compliance, maritime logistics, casino manager, career training programs, crew recruitment, carnival corporation, diverse workforce, career opportunities at sea, global gaming, crew onboard, employee recognition, training and mentoring, maritime visa requirements, crew activities, customer service, sea crew community, casino supervisor, sea travel destinations, casino loyalty programs, slot attendant, sea travel jobs, shipboard entertainment, casino technician, gaming industry, cultural exchange onboard, gaming, accounting, casino management, team diversity, maritime health and safety, cultural diversity onboard, sea employment legalities, hospitality and gaming, cruise ship careers, cruise ship casino, work-life balance at sea, casino safety procedures, casino operations manual, transportation &amp; logistics, multinational team, onboard amenities, guest service, maritime careers, casino tournaments, maritime employment, gaming roles, casino operator, hospitality industry, career advancement, casino host, casino technical manager, scenic and sightseeing transportation, water, services, hospitality, crew scheduling, sea travel health protocols, cruise ship safety training, cruise line jobs, career growth at sea, international team, casino dealer, gambling &amp; casinos, leisure, travel &amp; tourism, games, financial services</v>
          </cell>
          <cell r="J1528" t="str">
            <v>Akamai, Akamai DNS, Bootstrap Framework, SOASTA, Mobile Friendly, Nginx, Google Tag Manager, Remote</v>
          </cell>
          <cell r="O1528">
            <v>26620000000</v>
          </cell>
          <cell r="Q1528" t="str">
            <v>Carnival Corporation - Global Gaming is the largest cruise ship casino operator in the world, managing casino operations on over 90 ships across nine Carnival brands. The division serves nearly 13 million guests each year, providing entertainment at more than 700 ports globally. 
Headquartered in Miami, Global Gaming employs between 1,001 and 5,000 people and emphasizes a culture of growth and engagement. The division is committed to delivering memorable experiences while supporting sustainable cruising. It operates casinos featuring table games, slots, and advanced systems like the Galaxy Operating System, which enhances game management and tracking. Casino Managers oversee operations to ensure guest enjoyment and game integrity, creating a vibrant atmosphere for passengers.</v>
          </cell>
        </row>
        <row r="1529">
          <cell r="A1529" t="str">
            <v>Rose Camille Pierre Charles</v>
          </cell>
          <cell r="B1529">
            <v>0</v>
          </cell>
          <cell r="C1529">
            <v>5000</v>
          </cell>
          <cell r="D1529" t="str">
            <v>investment banking</v>
          </cell>
          <cell r="F1529" t="str">
            <v>http://www.linkedin.com/company/rose-camille-pierre-charles</v>
          </cell>
          <cell r="G1529" t="str">
            <v>Massapequa</v>
          </cell>
          <cell r="H1529" t="str">
            <v>New York</v>
          </cell>
          <cell r="Q1529" t="str">
            <v>Our Services is to provide Specialize and  Quality lending services.We provide first class standard services to meet our clients needs and expectations.</v>
          </cell>
          <cell r="R1529">
            <v>1990</v>
          </cell>
        </row>
        <row r="1530">
          <cell r="A1530" t="str">
            <v>Global Media Corp</v>
          </cell>
          <cell r="B1530">
            <v>0</v>
          </cell>
          <cell r="C1530">
            <v>5000</v>
          </cell>
          <cell r="D1530" t="str">
            <v>marketing &amp; advertising</v>
          </cell>
          <cell r="F1530" t="str">
            <v>http://www.linkedin.com/company/global-media-corp-gmc</v>
          </cell>
          <cell r="G1530" t="str">
            <v>Miami</v>
          </cell>
          <cell r="H1530" t="str">
            <v>Florida</v>
          </cell>
          <cell r="I1530" t="str">
            <v>marketing services, marketing &amp; advertising</v>
          </cell>
        </row>
        <row r="1531">
          <cell r="A1531" t="str">
            <v>Tech Business Roundtable</v>
          </cell>
          <cell r="B1531">
            <v>0</v>
          </cell>
          <cell r="C1531">
            <v>5000</v>
          </cell>
          <cell r="D1531" t="str">
            <v>information technology &amp; services</v>
          </cell>
          <cell r="E1531" t="str">
            <v>http://www.techbusinessroundtable.com</v>
          </cell>
          <cell r="F1531" t="str">
            <v>http://www.linkedin.com/company/techbusinessroundtable</v>
          </cell>
          <cell r="G1531" t="str">
            <v>Los Angeles</v>
          </cell>
          <cell r="H1531" t="str">
            <v>California</v>
          </cell>
          <cell r="I1531" t="str">
            <v>technology, information &amp; internet, venture funding, operational efficiency, climate tech investments, software publishing, sustainable technology, consulting, services, technology consulting, blockchain in business, web search portals, libraries, archives, and other information services, startup growth, podcast, customer acquisition, market expansion, customer experience, tech industry, startup scaling, company culture, ai-driven customer experience, ai in sales automation, tech exit strategies, b2b, corporate culture in startups, tech ecosystem, industry insights, leadership agility, change management, scaling businesses, sustainable innovation, team development, regulatory compliance in ai, sustainable ventures, innovation management, venture capital, information technology, tech trends, regulatory compliance, management consulting, business growth, fundraising advice, leadership, leadership development, ceo coaching, tech entrepreneurship, partnership building, technology trends, data security, ai and automation, early-stage funding, digital transformation, growth strategies, founder stories, generative ai, information technology &amp; services, computer &amp; network security</v>
          </cell>
          <cell r="J1531" t="str">
            <v>Rackspace Email, Google Tag Manager, Apache, WordPress.org, Bootstrap Framework, Mobile Friendly, AI, Remote, Micro</v>
          </cell>
          <cell r="Q1531" t="str">
            <v>The dynamic global community designed by tech entrepreneurs for tech founders and CEOs!</v>
          </cell>
        </row>
        <row r="1532">
          <cell r="A1532" t="str">
            <v>Income Review Analyst</v>
          </cell>
          <cell r="B1532">
            <v>0</v>
          </cell>
          <cell r="C1532">
            <v>5000</v>
          </cell>
          <cell r="D1532" t="str">
            <v>marketing &amp; advertising</v>
          </cell>
          <cell r="F1532" t="str">
            <v>http://www.linkedin.com/company/income-review-analyst1</v>
          </cell>
          <cell r="G1532" t="str">
            <v>Chicago</v>
          </cell>
          <cell r="H1532" t="str">
            <v>Illinois</v>
          </cell>
          <cell r="I1532" t="str">
            <v>marketing services, marketing &amp; advertising</v>
          </cell>
        </row>
        <row r="1533">
          <cell r="A1533" t="str">
            <v>PAPIER-METTLER</v>
          </cell>
          <cell r="B1533">
            <v>0</v>
          </cell>
          <cell r="C1533">
            <v>5000</v>
          </cell>
          <cell r="D1533" t="str">
            <v>packaging &amp; containers</v>
          </cell>
          <cell r="E1533" t="str">
            <v>http://www.papier-mettler.com</v>
          </cell>
          <cell r="F1533" t="str">
            <v>http://www.linkedin.com/company/papier-mettler</v>
          </cell>
          <cell r="H1533" t="str">
            <v>Delaware</v>
          </cell>
          <cell r="I1533" t="str">
            <v>recycling, packaging &amp; containers manufacturing, product protection, sustainability, paper bag and coated and treated paper manufacturing, retail packaging, waste management, carbon offsetting, closed loop packaging, rainwater collection, food packaging, marine waste collection, packaging, d2c, environmental services, sustainable processes, ecoloop, product development, distribution, retail, waste reduction, innovative packaging, b2b, regenerative thermal exhaust, manufacturing, e-commerce, raw material reuse, services, certifications, biodegradable materials, flexible packaging, marine water protection, product safety, carrier bags, sustainable packaging, environmental standards, food industry packaging, closed circuit cooling, energy efficiency, recycling concept, quality assurance, hysustain, sustainable product lifecycle, biostep, supply chain management, flexible films, climate protection, plastic packaging, paper packaging, non-food industry, non-food packaging, ecoloop bags, food industry, energy management, environmental protection, online shipping bags, im eco concept, ecological solutions, non-profit, shipping, logistics &amp; supply chain, renewables &amp; environment, mechanical or industrial engineering, consumer internet, consumers, internet, information technology &amp; services, oil &amp; energy, nonprofit organization management</v>
          </cell>
          <cell r="J1533" t="str">
            <v>Multilingual, Nginx, Mobile Friendly, Bootstrap Framework, Wider Planet, Microsoft Office, ICP, RedPrairie Commerce Suite</v>
          </cell>
          <cell r="O1533">
            <v>1300000000</v>
          </cell>
          <cell r="Q1533" t="str">
            <v>Papier-Mettler is a family-owned company based in Morbach, Germany, established in 1957. It specializes in manufacturing paper and plastic service packaging, focusing on sustainability through mechanical recycling. As a European market leader in service packaging, the company employs over 5,000 people and generates approximately $1.2â€“1.4 billion in annual revenue. It operates advanced production facilities in several countries, including the UK, US, Australia, Austria, Belgium, and Chile.
The company offers a wide range of flexible paper and plastic packaging solutions for both the food and non-food sectors. Its products include carrier bags, bakery bags, deli counter packaging, and flexible packaging for industrial use. Papier-Mettler emphasizes a circular economy and has over 30 years of experience in integrated mechanical recycling. It also provides full-cycle production services, including recycling, extrusion, and printing, while ensuring efficient logistics for global delivery.</v>
          </cell>
          <cell r="R1533">
            <v>1957</v>
          </cell>
        </row>
        <row r="1534">
          <cell r="A1534" t="str">
            <v>Simpson Manufacturing Company, Inc.</v>
          </cell>
          <cell r="B1534">
            <v>0</v>
          </cell>
          <cell r="C1534">
            <v>5900</v>
          </cell>
          <cell r="E1534" t="str">
            <v>http://www.simpsonmfg.com</v>
          </cell>
          <cell r="F1534" t="str">
            <v>http://www.linkedin.com/company/simpson-manufacturing-company-inc.</v>
          </cell>
          <cell r="G1534" t="str">
            <v>Pleasanton</v>
          </cell>
          <cell r="H1534" t="str">
            <v>California</v>
          </cell>
          <cell r="I1534" t="str">
            <v>construction products, test labs, mechanical anchors, wood construction products, construction &amp; real estate, manufacturing, chemical products, concrete construction products, reinforcing fiber materials, building program, plate work and fabricated structural product manufacturing, fasteners, construction industry, truss plates, powder actuated tools, patents, shear walls, specialty chemicals, fastening systems, adhesives, engineering, product design, b2b, mechanical or industrial engineering</v>
          </cell>
          <cell r="J1534" t="str">
            <v>Outlook, Mobile Friendly, Google Tag Manager, reCAPTCHA, Microsoft-IIS, ASP.NET, AI, Sigma, Wider Planet, eMaint CMMS, Google AdWords Conversion, Microsoft Excel, Microsoft Office, trak.io, GRIN, S&amp;P Capital IQ Pro, Salesforce, Excel4Apps, SAP, Terraform, Azure Analysis Services, Azure Devops, TeamCity, go+, Microsoft PowerShell, Bash, Git, ICP, Quip, SES, MITRE ATT&amp;CK, Scupio, Salesforce CRM Analytics, Datonics, Siemens SIMATIC HMI (Human Machine Interface), Tor, Micro, AMP, ServiceNow, Microsoft PowerPoint, FIS, Blue Coat ProxySG, AVEVA InTouch HMI, ABB Robotics, Azure Virtual Machine Scale Sets, CONTROL, .NET, Siemens PROFIBUS, Universal Robots, GDM Digital, Google Analytics, Workday, Kronos, Concur, AutoCAD, UptimeRobot, Maintenance Connection, AC500 PLC, AWS SDK for JavaScript, Spring, Hibernate, Apple iPad, UKG</v>
          </cell>
          <cell r="L1534" t="str">
            <v>Other</v>
          </cell>
          <cell r="N1534">
            <v>34455</v>
          </cell>
          <cell r="O1534">
            <v>2332808000</v>
          </cell>
          <cell r="Q1534" t="str">
            <v>Simpson is a California-based company that manufactures and supplies products such as connectors, adhesives, fasteners, and fiber materials for the construction sector.</v>
          </cell>
          <cell r="R1534">
            <v>1956</v>
          </cell>
        </row>
        <row r="1535">
          <cell r="A1535" t="str">
            <v>[24]7.ai</v>
          </cell>
          <cell r="B1535" t="str">
            <v>[24]7.ai</v>
          </cell>
          <cell r="C1535">
            <v>11000</v>
          </cell>
          <cell r="D1535" t="str">
            <v>information technology &amp; services</v>
          </cell>
          <cell r="E1535" t="str">
            <v>http://www.247.ai</v>
          </cell>
          <cell r="F1535" t="str">
            <v>http://www.linkedin.com/company/24-7-ai</v>
          </cell>
          <cell r="G1535" t="str">
            <v>Campbell</v>
          </cell>
          <cell r="H1535" t="str">
            <v>California</v>
          </cell>
          <cell r="I1535" t="str">
            <v>selfservice, smart ivrs, intentdriven engagement, predictive search bidding, virtual agents, customer experience, artificial intelligence, conversational ai, cxaas, intelligent speech solutions, customer service technology, online customer journeys, online personalization, customer engagement, managed customer engagement, machine learning, advertising, semantic search, consumer internet, search, internet, information technology, software development, customer experience solutions, customer retention, industry-specific cx, ai personalization, real-time analytics, ai customer experience, computer systems design and related services, customer loyalty enhancement, retail, customer retention strategies, industry-specific customer engagement, customer experience transformation, customer insights, customer support automation tools, predictive analytics, customer experience innovation, customer feedback analysis, conversational ai for retail, hyper-personalized interactions, nlp, omnichannel customer engagement, ai-powered cx platform, healthcare, customer success, natural language processing, customer success management, customer journey orchestration, customer journey mapping, customer satisfaction improvement, information technology and services, ai-driven customer insights, education, customer relationship management, vertical cx solutions, customer experience management, customer experience strategy, financial services, customer loyalty, industry-specific cx solutions, customer service automation, customer loyalty programs, real-time data, customer feedback analysis tools, ai chatbots, customer service excellence, omnichannel engagement, proactive customer service, customer service scalability, customer service digital transformation, customer interaction optimization, customer satisfaction, omnichannel contact center, customer support ai, customer engagement analytics, customer engagement platform, customer feedback management, customer experience analytics, customer care solutions, ai chatbots for healthcare, customer support solutions, ai-driven insights, customer support automation, customer experience personalization, customer support ai solutions, customer journey analytics, customer support technology, customer feedback, omnichannel cx, customer support tools, customer engagement automation, customer service efficiency, ai-powered self-service, telecommunications, customer experience platform, customer relationship management (crm), customer journey automation, real-time customer insights, customer journey optimization, predictive customer analytics, customer engagement tools, cx management, campaign management, customer self-service, contact center software, customer acquisition, customer care outsourcing, ai-powered solutions, generative ai, conversation automation, cx analytics, ai-powered chatbots, agent experience, data-driven insights, digital transformation, cross-channel targeting, interactive sms, personalized advertising, dynamic advertising, web personalization, video campaigns, intent-based targeting, retention strategies, multi-channel support, lead generation, quality monitoring, compliance and security, automated workflows, performance optimization, self-service tools, data security, privacy compliance, agent productivity, real-time support, operational efficiency, continuous improvement, digital customer experience, automated customer support, b2b, b2c, e-commerce, finance, consumer_products_retail, information technology &amp; services, consumers, enterprise software, enterprises, computer software, health care, health, wellness &amp; fitness, hospital &amp; health care, crm, sales, marketing &amp; advertising, computer &amp; network security, analytics</v>
          </cell>
          <cell r="J1535" t="str">
            <v>Outlook, Marketo, Microsoft Office 365, Amazon AWS, Rackspace MailGun, Drupal, Atlassian Cloud, SuccessFactors (SAP), Hubspot, New Relic, Bootstrap Framework, , Mobile Friendly, WordPress.org, Nginx, Google Tag Manager, Vimeo, Varnish, reCAPTCHA, AI, Postpresso, Microsoft Excel, NetSuite, Excel4Apps, Microsoft PowerPoint, Cisco Meraki MS, AWX, Nagios, nTop, Boomtrain, Cacti, Adition Technologies - Advertisers, Salesforce</v>
          </cell>
          <cell r="L1535" t="str">
            <v>Seed</v>
          </cell>
          <cell r="M1535">
            <v>0</v>
          </cell>
          <cell r="N1535">
            <v>37803</v>
          </cell>
          <cell r="O1535">
            <v>1000000000</v>
          </cell>
          <cell r="Q1535" t="str">
            <v>7.ai is a prominent provider of AI-powered Customer Experience (CX) solutions, established in 2000. The company combines artificial intelligence, human expertise, and contact center operations to create personalized customer interactions across various channels. Originally a small call center in Bengaluru, India, 7.ai has grown significantly, now employing around 10,000 people and generating over $100 million in annual revenue.
The company offers a comprehensive suite of AI-driven products and services, including conversational AI, virtual assistants, and a customer experience management platform. These tools facilitate automated support, enhance customer interactions, and provide predictive personalization. 7.ai serves a diverse range of industries, including retail, telecom, finance, and hospitality, with notable clients such as Hilton, AT&amp;T, and American Express. The company is recognized for its innovative approach to customer service, leveraging partnerships with major tech firms like Microsoft to enhance its offerings.</v>
          </cell>
          <cell r="R1535">
            <v>2000</v>
          </cell>
        </row>
        <row r="1536">
          <cell r="A1536" t="str">
            <v>24 Seven Talent</v>
          </cell>
          <cell r="B1536" t="str">
            <v>24Seven Talent</v>
          </cell>
          <cell r="C1536">
            <v>4200</v>
          </cell>
          <cell r="D1536" t="str">
            <v>staffing &amp; recruiting</v>
          </cell>
          <cell r="E1536" t="str">
            <v>http://www.24seventalent.com</v>
          </cell>
          <cell r="F1536" t="str">
            <v>http://www.linkedin.com/company/24seventalent</v>
          </cell>
          <cell r="G1536" t="str">
            <v>New York</v>
          </cell>
          <cell r="H1536" t="str">
            <v>New York</v>
          </cell>
          <cell r="I1536" t="str">
            <v>marketing, advertising, digital, ecommerce, tech, creative, retail, beauty, fashion, recruiting, enterprise software, software, information technology, industry reports, career development, diversity initiatives, remote staffing, marketing staffing, global staffing support, services, professional networking, information technology services, client partnerships, talent community engagement, industry-specific staffing, industry awards, talent analytics, talent management, retail staffing, contract staffing, candidate screening, executive talent sourcing, industry leadership development, recruitment, digital marketing, ai matching tools, thought leadership, career pathways, industry awards recognition, market insights publications, workforce solutions, candidate sourcing, creative staffing, market trend analysis, market trend analysis tools, digital marketing talent, full-time staffing, retail experiential activation, embedded teams, market trends, b2b, temporary help services, staffing, digital transformation, market trend reports, talent acquisition, creative design services, project management, technology staffing, specialized industry recruitment, digital staffing, ai talent matching, fashion staffing, creative content production, specialized staffing for retail, industry-specific talent pools, creative agency partnerships, salary benchmarks, talent solutions, top marketing leaders community, executive search, retail and consumer goods, ai-powered matching, community of marketers, beauty staffing, market research reports, recruitment technology, tech staffing, consulting services, content production, global staffing, industry insights, consulting solutions, executive recruitment, specialized staffing for fashion, industry-specific consulting, technology, staffing and recruitment, creative project outsourcing, embedded teams in marketing, industry innovation, industry events, consulting, diversity and inclusion, talent community, creative design outsourcing, specialized staffing for beauty, branding, client solutions, talent analytics platforms, diversity and equity hiring, temporary staffing, managed services, retail activation, digital transformation staffing, marketing and creative services, creative agency, client retention, business consulting, embedded talent teams, candidate engagement, diversity recruiting, creative agency services, remote work staffing solutions, market research, growth and expansion, staffing solutions, recruitment agency, marketing recruitment, digital talent, direct hire, freelance opportunities, job placements, market reports, client testimonials, referral program, diversity hiring, temporary employment, talent pool, job market analysis, staffing industry awards, remote work recruitment, technology recruitment, creative director, marketing leaders community, branding and design, candidate experience, job seeking, employment scams awareness, client support, specialty recruitment, inclusive workplace, freelancer community, reliable staffing, recruiting services, client engagement, marketing insights, practical insights, job browsing, employment benefits, client success stories, customized talent solutions, consumer_products_retail, e-commerce, consumer internet, consumers, internet, information technology &amp; services, enterprises, computer software, marketing &amp; advertising, staffing &amp; recruiting, productivity, management consulting</v>
          </cell>
          <cell r="J1536" t="str">
            <v>Mailchimp Mandrill, Mimecast, Outlook, Microsoft Office 365, React, Hubspot, Slack, Remote</v>
          </cell>
          <cell r="L1536" t="str">
            <v>Other</v>
          </cell>
          <cell r="N1536">
            <v>42644</v>
          </cell>
          <cell r="O1536">
            <v>810000000</v>
          </cell>
          <cell r="Q1536" t="str">
            <v>24 Seven Talent is a leading staffing and recruitment agency founded in 2000, with headquarters in New York and additional offices in Chicago and Portland. The company connects employers with tailored talent solutions across various industries, including marketing, creative, tech, beauty, and fashion. With a global presence, 24 Seven operates in the United States, Canada, the United Kingdom, Europe, Asia, and the Middle East.
The company offers a wide range of services, including traditional staffing for contract and direct hire positions, AI-powered recruitment tools for precise talent matching, and executive recruitment services. They also provide embedded teams of digital experts, AI consulting, and creative agency services through subsidiaries like SketchDeck. 24 Seven is recognized for its commitment to quality, having been named to Forbes' list of America's Best Recruiting Firms multiple times and receiving several awards for its growth and workplace culture.</v>
          </cell>
          <cell r="R1536">
            <v>2000</v>
          </cell>
        </row>
        <row r="1537">
          <cell r="A1537" t="str">
            <v>2K</v>
          </cell>
          <cell r="B1537" t="str">
            <v>2K</v>
          </cell>
          <cell r="C1537">
            <v>4000</v>
          </cell>
          <cell r="D1537" t="str">
            <v>computer games</v>
          </cell>
          <cell r="E1537" t="str">
            <v>http://www.2k.com</v>
          </cell>
          <cell r="F1537" t="str">
            <v>http://www.linkedin.com/company/2k-games</v>
          </cell>
          <cell r="G1537" t="str">
            <v>Novato</v>
          </cell>
          <cell r="H1537" t="str">
            <v>California</v>
          </cell>
          <cell r="I1537" t="str">
            <v>game development &amp; publishing, video games, video games &amp; game development &amp; publishing, computer games, consumers, computer software, information technology &amp; services</v>
          </cell>
          <cell r="J1537" t="str">
            <v>NSOne, Microsoft Office 365, Amazon AWS, Zendesk, VueJS, Atlassian Cloud, OneTrust, React Redux, MongoDB, Greenhouse.io, Slack, Bing Ads, DoubleClick, Google Tag Manager, Mobile Friendly, YouTube, Twitter Advertising, AI, Remote, Ansible, AWS Trusted Advisor, CentOS, Datadog, Debian, Grafana, IBM ILOG CPLEX Optimization Studio, Kubernetes, Microsoft Active Directory Federation Services, Microsoft PowerShell, OpenLDAP, Prometheus, Puppet, Python, Red Hat, Terraform, Ubuntu, VMware, Node.js, React, TypeScript, Git, Airflow, Amazon Kinesis, Apache Kafka, Atlan, Databricks, Delta Lake, Flask, Google Cloud Platform, Informatica, Metadata Hub, Microsoft Azure, MLflow, Snowflake, Spark, SQL, Unity Catalog, Jira, Unreal Engine, Maya, Houdini, Flow, Confluence, Miro, Nreal, C#, Oracle Supply Chain Management (SCM) Cloud, CloudMoverâ„¢ for AWS S3, SteamVR, Discord, Reddit for business, Blueprint, Yahoo Retargeting, Microsoft Office, Google Workspace, Niagara Framework, go+, Limelight Video Platform, Ironclad, CONTROL, Dspace, ServiceNow, Apple, Google, Meta Ads Manager, TikTok, CAT, Instagram, Facebook, X, Linkedin Marketing Solutions, Helix Core, Make, Qt, Tor, ShotGrid, Maven, Gem, Microsoft Application Insights, Sony, Aryson MySQL to MSSQL Converter, Autodesk, Gumgum, Microsoft PowerPoint, Zoomdata, SAP Concur, checkmk, Concur, Azure Blueprints, Act!, Lumen5, Shogun, Autodesk Maya, MotionBuilder, Microsoft Windows Server 2012, C/C++, Slate by Technolutions, Perforce Visualization, Bash, Greenhouse, Microsoft Word, Microsoft Excel, Mode, Expo</v>
          </cell>
          <cell r="O1537">
            <v>26000000</v>
          </cell>
          <cell r="Q1537" t="str">
            <v>2K is a global video game publisher and developer, established in 2005 as a part of Take-Two Interactive Software, Inc. The company is headquartered in Novato, California, with additional offices across the Americas, Europe, Asia, and Australia. 2K specializes in interactive entertainment for various platforms, including video game consoles, personal computers, and mobile devices, offering products through physical retail, digital downloads, online services, and cloud streaming.
The company has a diverse portfolio of critically acclaimed AAA titles across multiple genres. Key franchises include *NBA 2K*, *PGA TOUR 2K*, *Borderlands*, *BioShock*, and *Sid Meierâ€™s Civilization*. 2K is known for its creative and inclusive teams, which foster collaboration and innovation. With around 3,505 employees and partnerships with several development studios, 2K continues to expand its offerings in sports, shooters, action, strategy, and family entertainment.</v>
          </cell>
          <cell r="R1537">
            <v>2005</v>
          </cell>
        </row>
        <row r="1538">
          <cell r="A1538" t="str">
            <v>2U</v>
          </cell>
          <cell r="B1538" t="str">
            <v>2U</v>
          </cell>
          <cell r="C1538">
            <v>3000</v>
          </cell>
          <cell r="D1538" t="str">
            <v>government administration</v>
          </cell>
          <cell r="E1538" t="str">
            <v>http://www.2u.com</v>
          </cell>
          <cell r="F1538" t="str">
            <v>http://www.linkedin.com/company/2u</v>
          </cell>
          <cell r="G1538" t="str">
            <v>Arlington</v>
          </cell>
          <cell r="H1538" t="str">
            <v>Virginia</v>
          </cell>
          <cell r="I1538" t="str">
            <v>education technology, software as a service, higher education, online education, education, software, information technology, computer software: prepackaged software, technology, education administration programs, b2c, information technology &amp; services, lifelong learning, services, revenue sharing, personalized learning pathways, global education access, digital learning programs, saas solutions, scalable cloud solutions, program management software, b2b, online program customization, education outcomes, student engagement, remote student engagement, student progress tracking, online program management, global online education, educator support tools, digital course hosting, online program analytics, scalable infrastructure, learning personalization, learner analytics, d2c, long-term university contracts, revenue sharing model, career advancement, learner outcomes, virtual learning environments, university partnerships, university online program expansion, learning management system, university digital platform, educational technology innovation, online program support, higher education innovation, virtual campus solutions, digital education equity, program development, university digital partnership, learning platform, online course delivery, adaptive content delivery, education equity, digital learning, educator tools, program management, cloud-based saas, professional development, virtual classrooms, education partnerships, digital education offerings, university collaboration, cloud infrastructure, scalable online program infrastructure, online learning scalability, learning analytics, adaptive learning technology, digital credentialing, online degrees, revenue-sharing model, colleges, universities, and professional schools, digital certification, cloud deployment, student retention, student success, remote learning, educational data analytics, online program lifecycle management, student outcome measurement, learning experience design, partner university scaling, enterprise saas, technology in education, education transformation, digital learning innovation, adaptive learning environments, digital credentialing solutions, student data security, educator training, university digital transformation, learner success metrics, global online learner network, online program quality assurance, digital education ecosystem, education access, non-degree programs, edx platform, educational services, digital curriculum development, educational content management, educational platform integration, university digital strategy, online learning, edtech, online student support, learning outcomes, corporate training, career development, professional certificates, micro masters, boot camps, accessibility, diversity and inclusion, skills training, real-world experience, academic counseling, global learning platform, education innovation, partnership development, employment referral, knowledge acquisition, human potential, digital programs, learner support, impactful education, affordable tuition, enterprise learning, flexible pathways, learner network, educational accessibility, skills gap, work-life balance, competency development, career services, continuous learning, student empowerment, social mobility, partnership excellence, future-proof careers, innovative education, market-relevant skills, graduate programs, mentorship opportunities, talent development, non-profit, e-learning, internet, computer software, education management, saas, government administration, enterprise software, enterprises, internet infrastructure, professional training &amp; coaching, nonprofit organization management</v>
          </cell>
          <cell r="J1538" t="str">
            <v>Route 53, Gmail, Google Apps, Microsoft Office 365, Amazon AWS, Segment.io, Drupal, Jira, Atlassian Confluence, Atlassian Cloud, Zapier, Netlify, OneTrust, React Redux, MongoDB, Salesforce Live Agent, Wordpress VIP, Zendesk, Slack, Salesforce, Typekit, Google Tag Manager, Mobile Friendly, Remote, AI, Tableau, Sigma, dbt, SQL, Salesforce CRM Analytics, Salesforce Marketing Cloud, edX, Siemens PROFIBUS, Pipedrive, Splunk SOAR, AWS Analytics, Amazon Elastic File System (Amazon EFS), Adobe Creative Suite, Aryson MySQL to MSSQL Converter, Coraid, Amazon S3, Figma, React, Next.js, VueJS, ANGEL LMS, Workday, Node.js, GraphQL, AWS Trusted Advisor, AWS Lambda, Amazon DynamoDB, Algolia, Microsoft Excel, Google Workspace, Google Analytics, E-planning, Oracle Exadata Cloud Service, Snowflake, AWS SDK for JavaScript, Apex, Salesforce VisualForce, Ning, Salesforce Flow, Gearset, Copado, Salesforce Service Cloud, ServiceNow Agent Workspace, Oracle Data Cloud, Salesforce Einstein Analytics, Adobe Analytics, Looker, Excel4Apps, Google Sheets, CallMiner Eureka, Google Analytics 4 (GA4), Optimizely, Python, Terraform</v>
          </cell>
          <cell r="K1538">
            <v>666175000</v>
          </cell>
          <cell r="L1538" t="str">
            <v>Debt Financing</v>
          </cell>
          <cell r="M1538">
            <v>127000000</v>
          </cell>
          <cell r="N1538">
            <v>44927</v>
          </cell>
          <cell r="O1538">
            <v>864420000</v>
          </cell>
          <cell r="Q1538" t="str">
            <v>2U is an edtech company based in Lanham, Maryland, founded in 2008. It partners with universities and organizations to provide online higher education programs, including degrees, bootcamps, and short courses. The company operates under an Online Program Manager (OPM) model, offering technology, marketing, enrollment, and operational support while its partners manage academic content.
With over 250 partners and a network of more than 99 million learners, 2U has developed a robust platform that includes services such as learning management systems, marketing strategies, and program design support. The company has expanded its offerings through acquisitions, including GetSmarter and Trilogy Education, and it emphasizes career-aligned learning to help students advance in their careers. Notable partnerships include prestigious institutions like Yale and Harvard, as well as organizations like IBM, aimed at enhancing access to quality education.</v>
          </cell>
          <cell r="R1538">
            <v>2008</v>
          </cell>
        </row>
        <row r="1539">
          <cell r="A1539" t="str">
            <v>74Software</v>
          </cell>
          <cell r="B1539" t="str">
            <v>74Software</v>
          </cell>
          <cell r="C1539">
            <v>4800</v>
          </cell>
          <cell r="D1539" t="str">
            <v>information technology &amp; services</v>
          </cell>
          <cell r="E1539" t="str">
            <v>http://www.74software.com</v>
          </cell>
          <cell r="F1539" t="str">
            <v>http://www.linkedin.com/company/74software</v>
          </cell>
          <cell r="I1539" t="str">
            <v>software development, cloud-enabled, cloud computing, innovation, managed file transfer, software for banks and lenders, risk management, cloud services, long-term customer relationships, haute-savoie origins, financial services, data integration, regulatory compliance, long-term relationships, customer engagement, b2b, corporate social responsibility, financial software, financial services software, b2b software, sbs, sopra, financial technology, digital engagement, business intelligence, data analytics, digital transformation, corporate governance, software group, cybersecurity, software publishing, independent operations, financial reporting, family office investment, api management, infrastructure software, financial accounting hub, scalable services, digital infrastructure, software publishers, enterprise applications, mission-critical applications, axway, software solutions, trust, mission-critical solutions, long-term employee tenure, b2b integration, enterprise data management, information technology and services, digital world, enterprise data, enterprise software, services, finance, information technology &amp; services, enterprises, computer software, finance technology, analytics</v>
          </cell>
          <cell r="J1539" t="str">
            <v>NSOne, Outlook, Microsoft Office 365, Varnish, Bootstrap Framework, Mobile Friendly, Nginx, Google Tag Manager, LinkedIn Learning, Workday, SAP, ServiceNow, Salesforce</v>
          </cell>
          <cell r="O1539">
            <v>829057000</v>
          </cell>
          <cell r="Q1539" t="str">
            <v>74Software is a France-based software company that specializes in mission-critical enterprise applications and infrastructure software. Formed from the merger of Axway and SBS, the company focuses on data integration, API management, and financial services across various sectors. Incorporated in 2000 and headquartered in Scottsdale, Arizona, 74Software employs over 4,700 people and is listed on Euronext Paris.
The company offers a range of platforms and specialty products, including the Amplify Platform for API management, B2B Integration for secure data exchange, and the Financial Accounting Hub for digital finance transformation. Their Managed File Transfer solution ensures secure file transfers, while the SBS Banking and Financing Platform supports banks and lenders in providing accessible financial services. 74Software serves multiple sectors, including financial services, manufacturing, retail, public sector, transport and logistics, and healthcare.</v>
          </cell>
        </row>
        <row r="1540">
          <cell r="A1540" t="str">
            <v>A&amp;O Shearman</v>
          </cell>
          <cell r="B1540" t="str">
            <v>A&amp;O Shearman</v>
          </cell>
          <cell r="C1540">
            <v>9400</v>
          </cell>
          <cell r="D1540" t="str">
            <v>law practice</v>
          </cell>
          <cell r="F1540" t="str">
            <v>http://www.linkedin.com/company/aoshearman</v>
          </cell>
          <cell r="G1540" t="str">
            <v>Orlando</v>
          </cell>
          <cell r="H1540" t="str">
            <v>Florida</v>
          </cell>
          <cell r="J1540" t="str">
            <v>CSC Corporate Domains, Microsoft Azure Hosting, Rackspace, UltraDns, Constant Contact, Outlook, Microsoft Office 365, Mimecast, Webflow, SumoMe, Linkedin Marketing Solutions, Vimeo, Mobile Friendly, Google Tag Manager, Apache, YouTube, LiveRamp, Google Font API, Typekit, JW Player, Google Analytics, Google Maps, JQuery 2.1.1, Cloudinary, SiteCore, Google AdWords Conversion, Shutterstock, Google Play, Linkedin Widget, Linkedin Login, New Relic, SOASTA, Disqus, ASP.NET, Kenexa, WordPress.org</v>
          </cell>
          <cell r="Q1540" t="str">
            <v>A&amp;O Shearman, officially known as Allen &amp; Overy Shearman Sterling LLP, is a multinational law firm formed in May 2024 through the merger of Allen &amp; Overy and Shearman &amp; Sterling. With nearly 4,000 lawyers across 47-49 offices in 28 countries, the firm generates $3.4 billion in revenue, making it one of the largest law firms globally. Headquartered in New York City, A&amp;O Shearman offers expertise in English law, U.S. law, and various global legal systems.
The firm provides a wide range of legal services, including corporate and M&amp;A, disputes, finance, capital markets, and regulatory advisory. A&amp;O Shearman is known for its strong capabilities in handling complex, multijurisdictional matters, supported by a global network of offices and local firm relationships. Its client base includes leading corporations, financial institutions, and government entities, with a significant presence in major stock exchanges worldwide. The firm emphasizes innovation, sustainability, and collaboration in its approach to legal services.</v>
          </cell>
          <cell r="R1540">
            <v>2024</v>
          </cell>
        </row>
        <row r="1541">
          <cell r="A1541" t="str">
            <v>Abt Global</v>
          </cell>
          <cell r="B1541" t="str">
            <v>Abt Global</v>
          </cell>
          <cell r="C1541">
            <v>3800</v>
          </cell>
          <cell r="D1541" t="str">
            <v>professional training &amp; coaching</v>
          </cell>
          <cell r="E1541" t="str">
            <v>http://www.abtglobal.com</v>
          </cell>
          <cell r="F1541" t="str">
            <v>http://www.linkedin.com/company/abtglobal</v>
          </cell>
          <cell r="G1541" t="str">
            <v>Rockville</v>
          </cell>
          <cell r="H1541" t="str">
            <v>Maryland</v>
          </cell>
          <cell r="I1541" t="str">
            <v>data collection, technical assistance, evaluation, consulting, survey research, research, professional services, cloud computing, food security, health care, natural language processing, qualitative research, sub-saharan africa health, public safety systems, public engagement, global health initiatives, agricultural productivity, social determinants of health, international development, health equity, child health, data storytelling, community development, big data analytics, community health systems, digital transformation, research and development, client partnerships, social impact, policy modeling, water sanitation, social science research, evidence-based policymaking, social challenges, disaster risk reduction, community resilience, maternal health, digital platforms, digital tools, project management, digital health platforms, urban development, cloud solutions, public health, public policy, program implementation, systemic change, climate resilience, government, systematic reviews, global health, international organizations, generative ai, hiv/aids programs, program evaluation, social impact measurement, innovative methodologies, rural health access, knowledge management, land governance, public-private partnerships, health system strengthening, health informatics, cross-sector collaboration, climate change adaptation, behavioral influence, health data systems, remote sensing, policy analysis, stakeholder analysis, healthcare improvement, innovation, impact assessment, simulation tools, system strengthening, social innovation, social programs, community engagement, b2b, system modeling, civilian services modernization, software development, monitoring and evaluation, research and development in the social sciences and humanities, health policy reform, remote health monitoring, social services, behavioral science, health systems, evidence generation, ai for social good, disaster recovery, geospatial analysis, quantitative analysis, evidence-based solutions, services, sustainable development goals, agile it solutions, health and social services, capacity building, data analytics, education, behavior change communication, urban systems, research and evaluation, machine learning, data visualization, social policy, program design, training and workshops, policy reform, digital and data services, global health security, economic growth, education reform, environmental policy, sustainability initiatives, data analysis, digital services, equity research, policy improvements, housing solutions, inclusive economic development, climate change action, healthcare innovations, ngo collaboration, humanitarian aid, poverty alleviation, gender equality, workforce development, stakeholder engagement, impact evaluation, community support, resource mobilization, social equity, homelessness solutions, hiv/aids intervention, financial assistance programs, emergency response, resilience building, governance reform, economic resilience, sustainability certifications, environmental research, health policy, technology implementation, workplace equality, pro bono services, global partnerships, vulnerability to security strategies, healthcare, non-profit, professional training &amp; coaching, enterprise software, enterprises, computer software, information technology &amp; services, health, wellness &amp; fitness, artificial intelligence, international trade &amp; development, research &amp; development, productivity, hospital &amp; health care, nonprofit organization management</v>
          </cell>
          <cell r="J1541" t="str">
            <v>Amazon SES, Outlook, Microsoft Office 365, Amazon CloudFront, Route 53, Amazon Elastic Load Balancer, Amazon AWS, DNS Made Easy, Hubspot, Slack, Bluekai, Backbone JS Library, Drupal, Pantheon, AWS SDK for JavaScript, React, Mapbox, Webflow, SuccessFactors (SAP), New Relic, Google Dynamic Remarketing, Nginx, AddThis, DoubleClick, Bootstrap Framework, Twitter Advertising, DoubleClick Conversion, Mobile Friendly, WordPress.org, Linkedin Marketing Solutions, Varnish, Google Tag Manager, CrazyEgg, Google Analytics, Remote, FIS, Dell EMC SAN (Storage Area Network), OpenVMS, Amazon Web Services (AWS), Dimension Data, REDCap, Twilio, Tableau, Microsoft Dynamics CRM, Pages, Databricks, ServiceNow, ACL, QuickBooks, Act!, SafeSend, Atlas, Gem, AI, Infor SmartStream, SharePoint, Canva, NetSuite, Bonterra DonorDrive, Google AdWords Conversion, Excel4Apps, ArcGIS, SAP Crystal Solutions, Infor Birst, Azure Cost Management and Billing, Oracle Analytics Cloud, Oracle Global Payroll, Eyefinity OfficeMate, Travelport GDS, Git, PostgreSQL, MySQL, COBOL, PySpark, Python, SAS Enterprise Guide, SQL, SysTools VBA Password Recovery, PowerBI Tiles, Oracle Reports, Microsoft Office, REST, .NET, Electron, Microsoft Excel, Microsoft Word, AWS Trusted Advisor, Shiny, Okta, SailPoint, AWS GovCloud, Dynamics 365 Customer Insights, Pega CRM Suite, Salesforce, Snowflake, Adobe InDesign, Connect, Amazon QuickSight</v>
          </cell>
          <cell r="L1541" t="str">
            <v>Other</v>
          </cell>
          <cell r="M1541">
            <v>0</v>
          </cell>
          <cell r="N1541">
            <v>45108</v>
          </cell>
          <cell r="O1541">
            <v>314109000</v>
          </cell>
          <cell r="Q1541" t="str">
            <v>Abt Global is a research and consulting firm based in Cambridge, Massachusetts, founded in 1965. The company, rebranded from Abt Associates in February 2024, is led by President and CEO Kathleen Flanagan. With offices in the U.S., Australia, and the U.K., Abt Global employs experts in various fields to collaborate with communities, government agencies, and global organizations.
The firm aims to enhance the quality of life and economic well-being worldwide through rigorous research and evidence-based approaches. Abt Global offers a range of services, including Agile IT Solutions, Digital &amp; Data Services, and Technical Assistance. Its expertise spans sectors such as energy, education, health, and economic growth. The company is known for its innovative projects, including nationwide health initiatives and collaborations with federal agencies and international organizations. Abt Global emphasizes research ethics, data security, and employee wellness, ensuring a positive impact in the communities it serves.</v>
          </cell>
          <cell r="R1541">
            <v>1965</v>
          </cell>
        </row>
        <row r="1542">
          <cell r="A1542" t="str">
            <v>ACCENT Marketing</v>
          </cell>
          <cell r="B1542" t="str">
            <v>ACCENT Marketing Services</v>
          </cell>
          <cell r="C1542">
            <v>3100</v>
          </cell>
          <cell r="D1542" t="str">
            <v>marketing &amp; advertising</v>
          </cell>
          <cell r="E1542" t="str">
            <v>http://www.accentonline.com</v>
          </cell>
          <cell r="F1542" t="str">
            <v>http://www.linkedin.com/company/accent-marketing</v>
          </cell>
          <cell r="G1542" t="str">
            <v>Jeffersonville</v>
          </cell>
          <cell r="H1542" t="str">
            <v>Indiana</v>
          </cell>
          <cell r="I1542" t="str">
            <v>loyalty, social media monitoring &amp; engagement, peertopeer, customer engagement, customer retention, acquisiton, agentassisted, support selfservice, advertising services, marketing &amp; advertising</v>
          </cell>
          <cell r="J1542" t="str">
            <v>Eaglesoft</v>
          </cell>
          <cell r="K1542">
            <v>16000000</v>
          </cell>
          <cell r="L1542" t="str">
            <v>Merger / Acquisition</v>
          </cell>
          <cell r="M1542">
            <v>16000000</v>
          </cell>
          <cell r="N1542">
            <v>42125</v>
          </cell>
          <cell r="O1542">
            <v>170300000</v>
          </cell>
          <cell r="Q1542" t="str">
            <v>ACCENT Marketing Services, founded in 1993 and based in Jeffersonville, Indiana, is a performance marketing company that specializes in data-driven customer engagement and growth strategies. With approximately $20 million in annual revenue, the company focuses on helping brands acquire, support, retain, and grow customers throughout their lifecycle.
The company employs a Continuous Engagement Improvement process to enhance customer service touchpoints, turning them into tools for building relationships. ACCENT's services include customer engagement across various channels such as digital, social, and real-time interactions. They offer self-service support, agent-assisted support, social media monitoring, digital marketing, customer retention, loyalty programs, lead generation, marketing analytics, and more. Their approach emphasizes creating personalized and engaging experiences to foster customer loyalty and growth. Notable achievements include elevating BJ's Wholesale Club to a top customer experience firm and assisting a Fortune 100 telecommunications client in improving its customer service ranking.</v>
          </cell>
          <cell r="R1542">
            <v>1993</v>
          </cell>
        </row>
        <row r="1543">
          <cell r="A1543" t="str">
            <v>Accenture Strategy &amp; Consulting</v>
          </cell>
          <cell r="B1543" t="str">
            <v>Accenture Strategy</v>
          </cell>
          <cell r="C1543">
            <v>5300</v>
          </cell>
          <cell r="D1543" t="str">
            <v>management consulting</v>
          </cell>
          <cell r="F1543" t="str">
            <v>http://www.linkedin.com/company/accenture-strategy-and-consulting</v>
          </cell>
          <cell r="G1543" t="str">
            <v>Chicago</v>
          </cell>
          <cell r="H1543" t="str">
            <v>Illinois</v>
          </cell>
          <cell r="I1543" t="str">
            <v>business consulting &amp; services, management consulting</v>
          </cell>
          <cell r="Q1543" t="str">
            <v>Accenture Strategy &amp; Consulting is the strategy and management consulting division of Accenture plc, a global professional services company based in Dublin, Ireland. The division specializes in helping organizations navigate digital transformation, drive innovation, and achieve sustainable growth. With a focus on high-level planning and diagnosing complex problems, Accenture Strategy &amp; Consulting provides tailored solutions that address industry-specific challenges.
The division offers a range of services, including business and corporate strategy, digital transformation, technology consulting, operations optimization, transaction advisory, and human capital development. It serves various industries, such as financial services, healthcare, retail, and automotive, delivering insights and strategies to enhance performance and capitalize on market disruptions. Accenture Strategy &amp; Consulting emphasizes a boundaryless approach, integrating cross-functional processes to support clients in achieving their goals.</v>
          </cell>
        </row>
        <row r="1544">
          <cell r="A1544" t="str">
            <v>ACI Worldwide</v>
          </cell>
          <cell r="B1544" t="str">
            <v>ACI Worldwide</v>
          </cell>
          <cell r="C1544">
            <v>3200</v>
          </cell>
          <cell r="D1544" t="str">
            <v>information technology &amp; services</v>
          </cell>
          <cell r="E1544" t="str">
            <v>http://www.aciworldwide.com</v>
          </cell>
          <cell r="F1544" t="str">
            <v>http://www.linkedin.com/company/aci-worldwide</v>
          </cell>
          <cell r="G1544" t="str">
            <v>Omaha</v>
          </cell>
          <cell r="H1544" t="str">
            <v>Nebraska</v>
          </cell>
          <cell r="I1544" t="str">
            <v>electronic payment systems, card fraud detection &amp;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v>
          </cell>
          <cell r="J1544" t="str">
            <v>Salesforce, Akamai DNS, Oracle SPF, Outlook, Microsoft Office 365, Sendgrid, Drupal, Grafana, WP Engine, Atlassian Cloud, OneTrust, React Redux, Marketo, Hubspot, Slack, Bing Ads, Linkedin Marketing Solutions, WordPress.org, DoubleClick Conversion, Google Tag Manager, Vimeo, Twitter Advertising, CallRail, Typekit, Mobile Friendly, Google Dynamic Remarketing, DoubleClick, LiveRamp, Microsoft Windows Server 2012, Microsoft Active Directory Federation Services, Akamai CDN Solutions, Microsoft Advanced Group Policy Management, Microsoft PowerShell, TalentLMS, OpenLDAP, Microsoft ADFS for Genesys Cloud, Azure AD P2, Checkmarx, Klocwork, Black Duck, AWS Trusted Advisor, LinkedIn Ads, LinkedIn Sales Navigator, BASE, CAT, Flashtalking, GeoTrust SSL, ISO+â„¢, SystemVerilog, AWS SDK for JavaScript, Microsoft Sql Server, C#, Spring Boot, SharePoint, Power BI Documenter, Microsoft PowerPoint, J2EE, Python, SAP Data Quality Management, microservices for location data, Angular, Postman, Oracle Analytics Cloud, PostgreSQL, Jenkins, Azure Pipelines, Docker, Kubernetes, Prometheus, RabbitMQ, AWS Analytics, Amazon EC2, Amazon S3, Lambda Cloud, Azure Devops, Confluence, Claude, Copilot, Playwright, Microsoft Teams, Javascript, Swagger UI, SQL, AI, Micro, Amazon CloudWatch, Amazon CloudWatch Logs, Amazon DynamoDB, Amazon EKS Anywhere, Amazon Virtual Private Cloud (Amazon VPC), Ansible, Argocd, AWS CloudFormation, AWS Direct Connect, AWS Secrets Manager, Azure Cosmos DB, Azure Monitor, BlueTie Vault, Cisco VPN, Cloud Custodian, containerd, Datadog, dynaTrace, ECS, ELK Stack, Express, Flux, GitHub Actions, GitLab, Google AdWords Conversion, Google Cloud BigQuery, Google Cloud SQL, Google Cloud Storage, Google Compute Engine, Google Kubernetes Engine (GKE), HELM, IBM ILOG CPLEX Optimization Studio, IBM Storage Suite for IBM Cloud Paks, Istio, Jaeger, Linkerd, Microsoft Application Insights, Microsoft Azure Monitor, Microsoft Dynamics CRM Consulting, Microsoft SQL Server Reporting Services, MongoDB, MySQL, New Relic, Open Policy Agent, Progress Chef, Pulumi, Puppet, Redshift, Sizmek (MediaMind), Snowflake, Splunk, Terraform, Xray, AVEVA PDMS, Seismic, Microsoft Excel, PowerBI Tiles, Apache Spark, Databricks, Delta Lake, PySpark, Spark SQL, Unity Catalog, Unix, Tor, Batch, Vagrant, REST, Salesforce Service Cloud, Jira, IBM WebSphere Message Broker, Red Hat JBoss Enterprise SOA Platform, Apache Tomcat, Google Cloud Platform, Bash, Frame, Conga CPQ, COBOL, Salesforce CRM Analytics, Azure Analysis Services, Security, ACL, .NET, Azure Active Directory, Azure Kubernetes Service (AKS), Google Kubernetes Engine, go+, Apache Flink, CloudEndure Migration, Azure Migrate, Allbound PRM, Payoneer, Canva</v>
          </cell>
          <cell r="K1544">
            <v>200000000</v>
          </cell>
          <cell r="L1544" t="str">
            <v>Merger / Acquisition</v>
          </cell>
          <cell r="M1544">
            <v>0</v>
          </cell>
          <cell r="N1544">
            <v>43586</v>
          </cell>
          <cell r="O1544">
            <v>1759782000</v>
          </cell>
          <cell r="Q1544" t="str">
            <v>ACI Worldwide, Inc. is a global leader in real-time digital payments software, headquartered in Elkhorn, Nebraska. Founded in 1975, the company processes billions of transactions daily, amounting to trillions of U.S. dollars, for customers in 94 countries. ACI Worldwide began as Applied Communications Inc. and has evolved significantly over the years, launching its cornerstone electronic funds transfer software, BASE24, in 1982.
The company offers a wide range of software solutions for payments processing, orchestration, fraud management, digital banking, and bill payments. Its products include the BASE24 core payments engine, the Kinetic payments hub for omnichannel experiences, and various tools for money transfers, online banking, and AI-driven fraud detection. ACI Worldwide serves a diverse clientele, including banks, financial institutions, merchants, and governments, providing secure and reliable transaction processing to support modern commerce.</v>
          </cell>
          <cell r="R1544">
            <v>1975</v>
          </cell>
        </row>
        <row r="1545">
          <cell r="A1545" t="str">
            <v>Acosta Group</v>
          </cell>
          <cell r="B1545" t="str">
            <v>Acosta</v>
          </cell>
          <cell r="C1545">
            <v>35000</v>
          </cell>
          <cell r="D1545" t="str">
            <v>management consulting</v>
          </cell>
          <cell r="E1545" t="str">
            <v>http://www.acosta.group</v>
          </cell>
          <cell r="F1545" t="str">
            <v>http://www.linkedin.com/company/acostagrp</v>
          </cell>
          <cell r="G1545" t="str">
            <v>Jacksonville</v>
          </cell>
          <cell r="H1545" t="str">
            <v>Florida</v>
          </cell>
          <cell r="I1545" t="str">
            <v>trade fund management, retail merchandising, digital shelf optimization, assisted sales training, business intelligence, hq sales, media planning buying, brand development, content syndication, experiential marketing, data science, foodservice, shopper marketing, joint business planning, revenue growth management, ecommerce insights, segmented sales execution, sampling, back office solutions, fullservice amazon, menu innovation, consumer insights, category space management, financial services, sales &amp; marketing, finance, business consulting &amp; services, operational efficiency, retail store execution, retail execution, digital commerce, digital shelf, retail optimization, retail media networks, b2b, retail digital strategy, consumer data, retail digital transformation, retail store shelf management software, assisted sales, retail store shelf resets, retail store shelf display, retail store shelf display management, consulting, supply chain management, retail automation tools, retail sales enablement, retail store displays, retail operational efficiency, services, shopper insights, retail performance metrics, retail digital campaigns, retail store shelf analytics, retail partnerships, data-driven marketing, retail technology, retail strategy, retail category management, retail sales analytics, retail store shelf reset services, retail store reset services, retail, retail performance, retail store audits, retail store setup services, retail growth, retail customer engagement, retail relationships, e-commerce, retail marketing, retail consulting, supply chain, omnichannel sales, retail platform, predictive analytics, retail shelf management, retail store shelf optimization, retail store compliance, retail automation, retail data platforms, retail customer experience, retail data analytics, retail analytics tools, retail store shelf planning tools, marketing automation, merchandising, brand visibility, market intelligence, omnichannel strategy, retail sales, retail store shelf compliance, retail sales growth, shelf space optimization, customer engagement, retail store resets, data analytics, retail store shelf execution, retail transformation, retail analytics, supply chain support, digital marketing, retail customer insights, omnichannel execution, retail store merchandising, retail customer journey, customer journey, retail intelligence, digital media, retail store analytics, retail store shelf setup services, retail campaign management, advertising agencies, retail media, shopper engagement, advertising, retail store shelf audits, retail store merchandising services, foodservice sales, trade marketing, e-commerce optimization, retail digital tools, customer experience, retail marketing automation, retail store compliance services, brand activation, retail store setup, retail store shelf setup, brand strategy, marketing, d2c, retail store shelf management, retail store display setup, retail market research, e-commerce strategy, foodservice solutions, retail operations, retail supply chain, consumer goods, consumer behavior, sales acceleration, category management, store resets, retail engagement, retail experience, retail store shelf organization, retail store shelf planning, retail innovation, brand growth, cross-channel marketing, retail solutions, sales services, integrated marketing, data insights, brand advocacy, market insights, product visibility, advertising strategies, consumer research, in-store merchandising, trade management, brand positioning, shelf management, merchandising solutions, sales growth, promotional strategies, market expansion, retail compliance, competitive analysis, sales optimization, consumer trends, market opportunities, brand loyalty, product placement, visibility programs, analytics and reporting, consumer needs, merchandising programs, integrated campaigns, retail ninjas, end-to-end solutions, distribution, consumer products &amp; retail, transportation &amp; logistics, analytics, information technology &amp; services, media, marketing &amp; advertising, management consulting, logistics &amp; supply chain, enterprise software, enterprises, computer software, consumer internet, consumers, internet, saas</v>
          </cell>
          <cell r="J1545" t="str">
            <v>Mimecast, Microsoft Office 365, Amazon AWS, Slack, Brightcove, accessiBe, Atlassian Cloud, ServiceNow, Salesforce, reCAPTCHA, WordPress.org, OpenSSL, Pingdom, Linkedin Marketing Solutions, Mobile Friendly, Apache, Adform, Gravity Forms, Google Tag Manager, Shutterstock, Google Font API, Microsoft-IIS, Varnish, Zoho CRM, Vimeo, Google Maps (Non Paid Users), Google Maps, SAP Analytics Cloud, Qlik Sense, Microsoft Sql Server, Remote, AI, Outlook, Google AdWords Conversion, Adobe Acrobat, AT Internet, Microsoft Outlook, Microsoft Word, Foxit PDF SDK, Adobe Acrobat Pro, BriteVerify, Oracle Integration Cloud, REST, , ACL, UKG Wallet, Deluxe Payroll and HR Solutions, Gem, Workday Compensation, Workday Benefits, Apple iPhone, Dell Tablet, Oracle Analytics Cloud, UKG, Apple iPad, Adobe, Olo, Microsoft Office, Microsoft Teams, Zoomdata, Omniture (Adobe), LEAP, Micro, Fry, Make, Google Analytics 360, Microsoft Excel, Sprint, COSTAR, , Backbone JS Library, Siemens APOGEE, PowerBI Tiles, DAX, Power Query, SQL, McAfee, BASE, Adobe Acrobat Sign, Meta Quest 2, SES, Cisco WebEx Teams, Excel4Apps, AdWerx, UKG Pro, Palantir Foundry, Python, PySpark, TypeScript, Revel iPad POS, Oracle Fusion Financials, Microsoft Teams Rooms, CAT, E-planning, Ning, Salesforce Customer 360 Data Manager, ArcGIS Image Server, Batch, Tor, SAP, Citrix, Rise, ADP GlobalView Payroll, Cisco VPN, Air, Tapcheck, Azure Analysis Services, Azure Databricks, Azure AI Studio, Microsoft Power Platform, Copilot, Microsoft Power Platform AI Builder, Microsoft Power Apps, Microsoft Power Automate, Microsoft 365, Azure Machine Learning, VMware, NVIDIA, Litera pdfDocs, Appier AIRIS (formerly Woopra), Nielsen Ad Intel, UPS, FedEx, DotNetNuke, Microsoft SQL Server Reporting Services, CallMiner Eureka, Amazon Simple Storage Service (S3), Dell EMC PowerScale, Salesforce CRM Analytics, Microsoft Project, Azure Devops, Jira, Power BI Documenter, Azure Functions, Azure Service Bus, Azure Cosmos DB, Microsoft Azure Monitor, .NET, C#, Microsoft.NET Core 3.1, Secured MVC Forum on Windows 2012 R2, HTML Pro, CSS, Javascript, AngularJS, Blazor, jQuery, CyberKnife, Shopp, Nielsen NetRatings, Skai, Apple Laptop, TOPdesk, Flow, JDA, Blue Yonder Order Management, Postpresso, Workday Recruiting, Fusion ERP Analytics, Conga Suite, Mode, Microsoft PowerPoint, Atlas, 3M 360 Encompass - Health Analytics Suite, ADP Streamline, Databricks, 24-7 Media, CONTROL, Concur, Apollo, Ivanti User Workspace Manager, ROSS, Resi, Aspen InfoPlus.21, Admin, Remedy Single Sign On, SysTools VBA Password Recovery, Docker, Kubernetes, Microsoft Windows Server 2012, Microsoft Active Directory Federation Services, Git, C# (C Sharp), IBM z/OS Operating System, PageUp, Analyzer, Arista Extensible Operating System, Retool, TrakSYS, Amazon Managed Workflows for Apache Airflow (MWAA), Azure Application Insights, Tableau, Act!, AWS Transfer for SFTP, Bazaarvoice, Oracle BI Publisher, Oracle Visual Builder Cloud Service, VHDL, Cint, ADP Applicant Tracking System, Conga CPQ, Dynamics 365 Project Operations, ManageEngine, TOTVS Educacional, Azure AI Search, Microsoft Azure, Asana</v>
          </cell>
          <cell r="L1545" t="str">
            <v>Merger / Acquisition</v>
          </cell>
          <cell r="M1545">
            <v>0</v>
          </cell>
          <cell r="N1545">
            <v>44593</v>
          </cell>
          <cell r="O1545">
            <v>25517000</v>
          </cell>
          <cell r="Q1545" t="str">
            <v>Acosta Group is a prominent collective of sales and marketing agencies that enhances brand growth across retail, e-commerce, and foodservice channels. Founded in 2023, it unifies several acquired agencies under one parent brand, with a history dating back to 1927. Headquartered in Jacksonville, Florida, Acosta Group operates over 100 locations and employs more than 56,000 associates across the US, Canada, and Europe.
The company offers a wide range of services, including sales services, retail execution, digital commerce strategies, and integrated marketing. It leverages proprietary data and analytics to optimize supply chains and drive sales. Acosta Group serves over 3,200 clients, including more than 130 billion-dollar brands, and has established strong partnerships with retailers. Its agencies, such as Acosta, ActionLink, and CORE Foodservice, contribute to its comprehensive approach to consumer engagement and brand support across various market verticals.</v>
          </cell>
          <cell r="R1545">
            <v>2023</v>
          </cell>
        </row>
        <row r="1546">
          <cell r="A1546" t="str">
            <v>Actalent</v>
          </cell>
          <cell r="B1546" t="str">
            <v>Actalent</v>
          </cell>
          <cell r="C1546">
            <v>6600</v>
          </cell>
          <cell r="D1546" t="str">
            <v>management consulting</v>
          </cell>
          <cell r="E1546" t="str">
            <v>http://www.actalentservices.com</v>
          </cell>
          <cell r="F1546" t="str">
            <v>http://www.linkedin.com/company/actalentservices</v>
          </cell>
          <cell r="G1546" t="str">
            <v>Hanover</v>
          </cell>
          <cell r="H1546" t="str">
            <v>Maryland</v>
          </cell>
          <cell r="I1546" t="str">
            <v>engineering &amp; sciences, engineering, science, services, talent solutions, engineering firms, utilities, business consulting &amp; services, aerospace, power systems, electric vehicle infrastructure, semiconductor, smart technologies, product development, full-scale laboratory services, sustainability, healthcare services, digital twin for infrastructure, smart city infrastructure, data analytics, supply chain solutions, autonomous systems, utilities engineering, data science, power system analysis, civil engineering, iot solutions, medical devices, talent deployment, systems engineering, design and engineering, sciences services, mechanical engineering, laboratory services, biotech product lifecycle, transportation, environmental engineering, b2b, transportation engineering, project lifecycle management, talent acquisition, technology integration, manufacturing engineering, food safety testing, pharmaceutical manufacturing support, construction management, engineering staffing, defense engineering, project management, full lifecycle product support, hazard analysis and mitigation, autonomous vehicle systems, automation integration, ai, automation technologies, clinical development, pharmaceuticals, carbon capture solutions, engineering services, asset management, civil infrastructure, microgrid design, smart grid solutions, digital twin, consulting services, consumer goods, clinical services, electric utilities, distribution engineering, gis mapping, software engineering, regulatory standards, power system stability, scalable talent solutions, aerospace and defense, utilities and construction, robotics automation, ai in manufacturing, power grid modernization, performance optimization, regulatory compliance, robotics, safety programs, system modeling, telecommunications support, sustainable infrastructure, aerospace engineering, green energy solutions, iot-enabled asset tracking, medical device development, sciences staffing, clinical research, innovation, industry expertise, operational efficiency, healthcare, environmental impact assessment, architecture services, community engagement, laboratory sciences, energy storage systems, regulatory compliance services, certified project managers, digital transformation, renewable energy integration, transmission engineering, risk management, biotech, diversity and inclusion programs, consulting, life sciences, power and utilities, engineering consulting, consultants, electrical engineering, supply chain management, automated testing, project controls, quality assurance, environmental safety, client engagement, data management, bim solutions, diversity equity inclusion, infrastructure management, defense solutions, industrial products, life sciences solutions, green technologies, technical expertise, contract talent, career development, market intelligence, workforce management, remote services, on-site engineering, contract staffing, engineering design, renewable energy, cybersecurity, automation services, research and development, sustainable solutions, process improvement, manufacturing, distribution, construction, management consulting, environmental services, renewables &amp; environment, health care, health, wellness &amp; fitness, hospital &amp; health care, mechanical or industrial engineering, productivity, medical, information technology &amp; services, consumers, logistics &amp; supply chain, clean energy &amp; technology, research &amp; development</v>
          </cell>
          <cell r="J1546" t="str">
            <v>Microsoft Office 365, Microsoft Azure Hosting, OneTrust, Salesforce Service Cloud, Salesforce Live Agent, Slack, Salesforce, Google Plus, Google Tag Manager, Google Font API, Wistia, Facebook Widget, Stripe, Bootstrap Framework, New Relic, Adobe Media Optimizer, Cedexis Radar, Linkedin Widget, Multilingual, Bing Ads, Linkedin Marketing Solutions, Typekit, Google Maps, ASP.NET, Dropbox, Google Dynamic Remarketing, Google AdWords Conversion, DataXu, DoubleClick Conversion, Mobile Friendly, Google Analytics, Facebook Custom Audiences, Hotjar, Facebook Login (Connect), reCAPTCHA, DoubleClick, Vimeo, Remote</v>
          </cell>
          <cell r="O1546">
            <v>2000000000</v>
          </cell>
          <cell r="Q1546" t="str">
            <v>Actalent is a global leader in specialized engineering and sciences talent solutions. Established in 2021, the company connects skilled professionals with organizations across various industries, building on its roots as Aerotek, which was founded in 1983. Actalent operates under Allegis Group and focuses on delivering tailored talent solutions and technical services.
The company offers a wide range of services in engineering, including product and manufacturing engineering, systems and software engineering, and construction management. In the sciences sector, Actalent provides expertise in laboratory sciences, healthcare, and clinical research. With a commitment to project-based and outsourced solutions, Actalent leverages its extensive experience to help clients achieve their goals.
Actalent values professional growth, integrity, and inclusivity, promoting diversity and equity within its workforce. The company invests in training and development resources to support employee success and foster a collaborative work environment.</v>
          </cell>
          <cell r="R1546">
            <v>1983</v>
          </cell>
        </row>
        <row r="1547">
          <cell r="A1547" t="str">
            <v>Acxiom</v>
          </cell>
          <cell r="B1547" t="str">
            <v>Acxiom</v>
          </cell>
          <cell r="C1547">
            <v>3700</v>
          </cell>
          <cell r="D1547" t="str">
            <v>marketing &amp; advertising</v>
          </cell>
          <cell r="E1547" t="str">
            <v>http://www.acxiom.com</v>
          </cell>
          <cell r="F1547" t="str">
            <v>http://www.linkedin.com/company/acxiom</v>
          </cell>
          <cell r="G1547" t="str">
            <v>Conway</v>
          </cell>
          <cell r="H1547" t="str">
            <v>Arkansas</v>
          </cell>
          <cell r="I1547" t="str">
            <v>customer data platform, identity resolution, direct marketing agency, marketing technology, digital agency, information technology, data management, analytics &amp; strategy, marketing services, analytics, data security, databases, data privacy, big data, enterprise software, software, edp services, technology, advertising services, data optimization, customer data management, information technology and services, marketing data, advertising agencies, customer engagement, data hygiene, data integration, data onboarding, customer intelligence, data privacy compliance, data solutions, enterprise identity management, digital transformation, predictive analytics, data quality assessment, marketing and advertising, data standardization, retail, audience segmentation modeling, b2b, data strategy, personalization, data collaboration, data infrastructure, customer acquisition, data management services, travel, data-driven marketing, b2c, customer journey, data portrait analysis, data sharing, data governance frameworks, automotive, e-commerce, data enrichment, data platform, data analytics, real identity, data innovation, government, customer experience, data compliance, financial services, data cleansing, data solutions provider, customer segmentation, omnichannel marketing, consumer insights, healthcare, services, data architecture, customer data platform optimization, customer identity, data-driven decisions, data ecosystem, data clean rooms, d2c, audience insights, data science, data governance, data, real-time personalization, customer data unification, data quality, data security &amp; privacy, crm, ai, consulting, telecommunications, identity solutions, people-based marketing, martech services, consumer data, third-party data, identity management, audience segmentation, customer insights, privacy compliance, cloud-enabled data, marketing performance, targeted marketing, retention strategies, data visualization, personalized campaigns, data brokers, marketing cloud, privacy policies, behavioral data, attitudinal data, transactional data, identity graphs, consumer demographics, market trends, finance, consumer products &amp; retail, marketing &amp; advertising, information technology &amp; services, computer &amp; network security, enterprises, computer software, consumer internet, consumers, internet, health care, health, wellness &amp; fitness, hospital &amp; health care, sales, privacy</v>
          </cell>
          <cell r="J1547" t="str">
            <v>Salesforce, Akamai DNS, Outlook, ServiceNow, Marketo, Microsoft Office 365, DemandBase, Atlassian Cloud, MongoDB, Amazon SES, Slack, Vimeo, Google Tag Manager, Mobile Friendly, Typekit, Acxiom, WordPress.org, Google Identity Services APIs, ServiceNow Service Graph Connectors, Workfront, AWS SDK for JavaScript, SQL, Snowflake, AWS Trusted Advisor, Workday, Jira, Cisco WebEx Teams, accessiBe, Adobe Experience Platform, Adobe Target, Adobe Campaign, Adobe Experience Manager, Adobe Analytics, Adobe Journey Optimizer, Lytics, AMP, Salesforce Marketing Cloud, Salesforce Health Cloud, Sales Cloud Einstein, Salesforce Service Cloud, Khoros for SAP Customer Experience Cloud, Salesforce Marketing Cloud Intelligence (formerly Datorama), Oracle Exadata Cloud Service, Adobe Marketing Cloud, Adobe Real-Time CDP, Terraform, Kubernetes, Lambda Cloud, API Gateway, ECS, Amazon EKS Anywhere, Sizmek (MediaMind), AWS Key Management Service (KMS), Amazon Web Services (AWS), Amazon CloudWatch, Databricks, AWS Analytics, Azure Analysis Services, IBM ILOG CPLEX Optimization Studio, FlipHTML5, Excel4Apps</v>
          </cell>
          <cell r="K1547">
            <v>2300000000</v>
          </cell>
          <cell r="L1547" t="str">
            <v>Merger / Acquisition</v>
          </cell>
          <cell r="M1547">
            <v>2300000000</v>
          </cell>
          <cell r="N1547">
            <v>43282</v>
          </cell>
          <cell r="O1547">
            <v>1300000000</v>
          </cell>
          <cell r="Q1547" t="str">
            <v>Acxiom is a database marketing company based in Conway, Arkansas, specializing in collecting, analyzing, and selling customer and business information for targeted advertising campaigns. The company was formed in 2018 through the spin-off of Acxiom Corporation's Acxiom Marketing Services division to Interpublic Group of Companies. Acxiom has a rich history dating back to 1969 when it was founded as Demographics, Inc., initially focusing on mailing lists for political campaigns.
Acxiom offers a range of services, including data collection and analysis, identity resolution tools, and targeting platforms. Its core products include the AbiliTec suite for identity matching and the Audience Cloud for demographic segmentation. The company has built a vast database, maintaining detailed records on over 190 million U.S. individuals and 500 million active consumers worldwide. Acxiom serves a diverse clientele, including major financial institutions, political campaigns, and various corporate partners, helping them leverage data for effective marketing strategies.</v>
          </cell>
          <cell r="R1547">
            <v>1969</v>
          </cell>
        </row>
        <row r="1548">
          <cell r="A1548" t="str">
            <v>Adobe</v>
          </cell>
          <cell r="B1548" t="str">
            <v>Adobe</v>
          </cell>
          <cell r="C1548">
            <v>31000</v>
          </cell>
          <cell r="D1548" t="str">
            <v>information technology &amp; services</v>
          </cell>
          <cell r="E1548" t="str">
            <v>http://www.adobe.com</v>
          </cell>
          <cell r="F1548" t="str">
            <v>http://www.linkedin.com/company/adobe</v>
          </cell>
          <cell r="G1548" t="str">
            <v>San Jose</v>
          </cell>
          <cell r="H1548" t="str">
            <v>California</v>
          </cell>
          <cell r="I1548" t="str">
            <v>mobile apps, web marketing, acrobat, digital publishing, illustrator, digital marketing, software, web experience management, social measurement, creative suite, photoshop, creative cloud, digital media, online analytics, touch apps, social marketing, advertising, consumer internet, internet, information technology, computer software: prepackaged software, technology, software development, media, marketing &amp; advertising, information technology &amp; services, graphic design, design, consumers</v>
          </cell>
          <cell r="J1548" t="str">
            <v>Akamai, Akamai DNS, Outlook, Adobe Marketing Cloud, Slack, MailJet, Omniture (Adobe), Apache, New Relic, Adobe TestAndTarget, Typekit, Multilingual, SOASTA, Ghostery (formerly Evidon), Ruby On Rails, Nginx, Facebook Login (Connect), Amadesa, DemandBase, Adobe Media Optimizer, Akamai RUM, Varnish, Flashtalking, Google Analytics, Google Tag Manager, Mobile Friendly, Scene7, Facebook Widget, Twitter Advertising, DoubleClick, iPerceptions, Bing Ads, Marketo, Adobe Experience Platform, AI, Adobe Firefly, Barracuda Email Security Service, Express, Adobe Experience Manager, Adobe Workfront, Adobe Creative Cloud, Adobe Experience Cloud, Databricks, Spark, PHP, TypeScript, Javascript, React, GraphQL, REST, Docker, Argon CI/CD Security, Kubernetes, AWS Trusted Advisor, Microsoft Azure Monitor, MySQL, MariaDB, H2O, JWT, C#, SAP, , Salesforce, Kyriba, HTML Pro, CSS, Salesforce Lightning Web Components, Flite, Spectrum, Bazel, Git, Semrush, npm, Playwright, Glassdoor, Linkedin Marketing Solutions, DatoCMS, Barracuda MSP, Adobe Real-Time CDP, Demandware Analytics, Optimizely Personalization, Adobe Customer Journey Analytics, Adobe Journey Optimizer, .NET, PyTorch, Python, go+, Fastapi, Silae Paie, CJ Affiliate, Adobe Campaign, SQL, Microsoft Excel, Tableau, PowerBI Tiles, DXS, Appium, Cypress, Selenium, AWS SDK for JavaScript, Microsoft PowerPoint, PySpark, Hadoop HDFS, Azure Data Explorer, Adobe Analytics, Mode, NTENT, Workfront, Adobe, TikTok, YouTube, Substack, Adobe Photoshop, Strato, Spring Boot, Apache Kafka, UXPin, IBM ILOG CPLEX Optimization Studio, Microsoft Teams Rooms, Adobe Premiere Pro, Adobe Acrobat Pro, Houdini, Nuke, Maya, Blender, Nreal, Adobe Express, Adobe Photoshop Lightroom, Drawbridge, Dimension Data, Adobe Substance 3D Assets, TouchCommerce, Gem, Amazon Web Services (AWS), Adobe Commerce, Microsoft 365, Next.js, Apollo, Tor, Jest, Storybook, Framer, TensorFlow, Spring, CAT, SWIFT, ALEX, Adobe Creative Cloud Express, Frame.io, Figma, Node.js, ANGEL LMS, Langchain, LlamaIndex, 3DEXPERIENCE Platform, Lytics, Cisco WebEx Teams, Hugging Face, SentenceTransformers, NVIDIA TensorRT, F5 BIG-IP, Commvault Metallic, Oracle Automatic Storage Management (ASM), Soap Media, AWS Analytics, Azure Analysis Services, Google Cloud Platform, Azure VPN Gateway, UniFi SDN, Cisco AppDynamics, Arista EOS, Juniper Networks, Conversant, VMware NSX, Grafana, SolarWinds, Ansible, Frame, GitLab, GitHub Actions, CircleCI, Airflow, Argo, Flow, Vertex, Discord, Sendoso, C/C++, Formassembly, Khoros for SAP Customer Experience Cloud, Adobe Acrobat Sign, OpenAI, Power BI Documenter, Connect, Jupyter, Microsoft Graph, Datadog Dashboards, Mag+, Adobe After Effects, Envoy, API Gateway, Posit, FlipHTML5, 3M 360 Encompass - Health Analytics Suite, Proofpoint Targeted Attack Protection For SaaS, Adobe Audience Manager, SES, Google Cloud APIs, Dell EMC PowerScale, Dynamics 365 Customer Insights, DATAVERSE LTD, DotNetNuke, C# (C Sharp), Microsoft Power Automate, Microsoft Power Apps, Microsoft Power Platform, Azure Logic Apps, Azure Service Bus, Azure Functions, Awardco, BASE, Temporal Cloud, Horizon, Keycloak, Micro, EMC, Insightly, LeafLink, Construct, Dell EMC PowerStore, Standalone Tomcat - Java Servlet and JSP Platform by TurnKey Linux (HVM), Brandwatch, Sprinklr, Talkwalker, CallMiner Eureka, AuditBoard, Jira, Adobe Target, Kiosked, , Vitess, Azure Linux Virtual Machines, Google Cloud Knative, Akka, Scala, Red Hat JBoss Enterprise SOA Platform, Fusion ERP Analytics, ChatBot, Ning, NetSuite, Sage Intacct, Anaplan, Azure Blob Storage, Microsoft Dynamics 365 Customer Service, Dynamics 365 Sales, Amazon Connect, LangGraph, Amazon Managed Streaming for Apache Kafka (Amazon MSK), Amazon Simple Storage Service (S3), Kotlin, Google Search Console, Netstock, Postscript, Litera pdfDocs, Odoo CRM, Secured MVC Forum on Windows 2012 R2, Unix, Azure Power BI Embedded, Wind River VxWorks, n8n, VueJS, ClickHouse, Click, Redis, Azure Container Apps, AWS Bedrock, Microsoft Dynamics 365, MongoDB, Aerospike, Oracle Cloud Infrastructure, Epicor Prophet 21, Apache Spark, Visio, Copilot, ServiceNow, Adobe Acrobat, Terraform, Pulumi, Redux, Salesforce Marketing Cloud Intelligence (formerly Datorama), SignalR, Amazon CloudWatch, Amazon EC2, Amazon S3, AWS CloudFormation, Azure Cognitive Services, Azure Monitor, Azure OpenAI Service, Datadog, Lambda Cloud, Make, Sizmek (MediaMind), Browserstack, Jenkins, Maven, Saucelabs, Testng, Ahrefs, Shutterstock, Fonts.com, IBM System Storage Tape Libraries, Oracle XML DB, Android, Snowflake, Argo CD, SharePoint, Foxit PDF SDK, Adobe Coldfusion, Chart.Js, D3js, Google Play, Amazon CloudFront, Outreach.io, Magento, Azure SQL Data Warehouse, Oracle Marketing Cloud, Google Cloud BigQuery, Redshift, Dagster, Prefect, Adobe InDesign, Adobe InCopy, Excel4Apps, Adobe Animate, Apple macOS, GitHub, Red Hat OpenShift, KVM, ICONICS IoT, Cursor, Objective-C, Workday Launch, ebs, Apache Storm, Astro by Astronomer, Arista Networks, Cisco Unified Intelligence Center, Conversant (ValueClick), F5 BIG-IP Local Traffic Manager (LTM), Juniper Networks SRX-Series Gateways, Google Cloud, Apple tvOS, Anthropic Claude, Apache Iceberg, Delta Lake, Faiss, Gemini, Meta Llama 3, Milvus, Pinecone, Weaviate, Prometheus, Workday, LucidChart, Flutter, React Native, CONTROL, Jira Product Discovery, Facebook, Instagram, Meta Ads Manager, Pinterest, Snapchat, SAP HANA, Bootstrap, Elixir, Saga, Vertex AI, Presto, Comet.ml, Rise, Microsoft Windows Server 2012, Cint, Adobe XD, Miro, Keynote, Claude, XCUITest, Angular, Google, Forcepoint TRITON, ChurnZero, NVIDIA, TSYS, Open Multi-Processing (OpenMP), Adobe Marketo Measure (formerly Bizible), HELM, webpack, Gravitee.io, Tailwind, Sass, SS&amp;C, GitHub Copilot, Less, ACL, Apache Hadoop HDFS, Canal, PostgreSQL, OpenSearch, ZoomInfo, SiteScout, Microsoft Azure, Splunk, ChatGPT, Zoho CRM, Microsoft SQL Server Reporting Services, Microsoft OneNote, Salesforce Customer Data Platform (CDP), Google AlloyDB for PostgreSQL, HighRadius, Paypal, Postman, SaltStack, PubSub+, Facebook Signal, McAfee VirusScan Enterprise, Amazon Product Advertising API, MITRE ATT&amp;CK, Siemens PROFIBUS, Pipedrive, NetApp AFF-Series, Cloud Foundry, Lusha, Chorus by ZoomInfo, Amazon DynamoDB, OpenAPI, Cassandra, Hbase, Azure Databricks, Microsoft Entra ID, LinkedIn Ads, Feedly News Reader, Board, Magento Open Source, Salesforce CRM Analytics, Adobe Digital Marketing Suite, AWS Mobile SDK, Azure Data Lake Storage, Apple Core ML, Open Neural Network Exchange (ONNX), J2EE, VelocityEHS Accelerate | EHS &amp; ESG, Microsoft WinDbg, Chrome, National Instruments, LeadsPedia, Django, Flask, Qualtrics, Amazon Virtual Private Cloud (Amazon VPC), AWS Application Load Balancer, AWS Secrets Manager, Route 53, Photoshop Elements, Scrum Do, Amazon EKS Anywhere, SAP Contract Lifecycle Management (CLM), Confluence, IBM Db2 for Linux, UNIX, and Microsoft Windows, Amazon Associates, Adobe Captivate, PayPal BrainTree, Stripe, Adyen, Sensu, ECS, Google AdWords Conversion, Amazon ElastiCache, Amazon SageMaker, Bash, Vector, NICE CXone Expert, LinkedIn Sales Navigator, Vscode, Apache Solr, Azure Cosmos DB, FOUNDATION, IBM Spectrum LSF, CreatorIQ, SproutSocial, Microsoft Teams, OpenTelemetry, edX, SalesLoft, JAX, Hex Notebook, IDC, SAM, AWS Systems Manager, Adobe Creative Suite, Maxio previously Chargify, Microsoft Application Insights, Microsoft Project Server, ELK Stack, Clari, NetApp SAN, Atex, Gainsight, Graylog, Adobe Lightroom, Absorb LMS, OneTrust Tech Risk &amp; Compliance, Firebase, SentryOne SQL Sentry, OpenAI Whisper, Sajax System, jQuery, Microsoft-IIS, Oracle Solaris, Wordpress, FUSION, Act!, Concur, Unity, Nexthink, Microsoft Office, ProclivityMedia, CockroachDB, Adobe Sensei, Cohere AI, Elasticsearch, Zendesk, Radmin, Zapier, Rust, Amplitude, Microsoft AdCenter, Jaeger, Grafana Loki, Bitnami AlertManager, Istio, Linkerd, Cilium, Calico, GRPC</v>
          </cell>
          <cell r="K1548">
            <v>583200000</v>
          </cell>
          <cell r="L1548" t="str">
            <v>Merger / Acquisition</v>
          </cell>
          <cell r="M1548">
            <v>540000000</v>
          </cell>
          <cell r="N1548">
            <v>42675</v>
          </cell>
          <cell r="O1548">
            <v>23769000000</v>
          </cell>
          <cell r="Q1548" t="str">
            <v>Adobe Inc. is a prominent American software company founded in December 1982 by John Warnock and Charles Geschke. Headquartered in San Jose, California, Adobe specializes in creative software, digital document standards, and digital marketing solutions. The company is known for its innovative products that have shaped the fields of graphic design, video editing, and digital publishing.
Adobe's key offerings include industry-standard tools such as Photoshop for image editing, Illustrator for vector graphics, InDesign for page layout, and Premiere Pro for video editing. The company also provides Acrobat for PDF creation and editing, along with a suite of digital marketing solutions through its Experience Cloud. Adobe Creative Cloud bundles many of these tools, making them accessible to creative professionals, publishers, and enterprises.
With a strong focus on collaboration and integration, Adobe partners with major companies like Apple, Microsoft, and IBM, ensuring its tools are widely compatible across various platforms. The company's products are essential for professionals in advertising, print, and digital media.</v>
          </cell>
          <cell r="R1548">
            <v>1982</v>
          </cell>
        </row>
        <row r="1549">
          <cell r="A1549" t="str">
            <v>ADP</v>
          </cell>
          <cell r="B1549" t="str">
            <v>ADP</v>
          </cell>
          <cell r="C1549">
            <v>64000</v>
          </cell>
          <cell r="D1549" t="str">
            <v>human resources</v>
          </cell>
          <cell r="E1549" t="str">
            <v>http://www.adp.com</v>
          </cell>
          <cell r="F1549" t="str">
            <v>http://www.linkedin.com/company/adp</v>
          </cell>
          <cell r="G1549" t="str">
            <v>Roseland</v>
          </cell>
          <cell r="H1549" t="str">
            <v>New Jersey</v>
          </cell>
          <cell r="I1549" t="str">
            <v>tax &amp; compliance, hr bpo, human capital management, human resource management, aca affordable care act, talent management, peo, time &amp; attendance, health care reform, retirement, benefits administration, payroll &amp; tax services, payment solutions, financial services, information technology, finance technology, project management, innovation engineering, information services, social innovation, product management, business information systems, enterprise software, finance, software, diversified commercial services, industrials,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tax compliance,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v>
          </cell>
          <cell r="J1549" t="str">
            <v>Akamai, Akamai DNS, NSOne, Microsoft Office 365, DemandBase, JQuery 2.1.1, ADP, ADP Workforce Now, Drift, AudioEye, The Trade Desk, Eloqua, Slack, Amazon SES, Salesforce, Zendesk, reCAPTCHA, Google Play, Bootstrap Framework, Mobile Friendly, Google Tag Manager, F5 BIG-IP, Ruxit, Optimizely, ASP.NET, YouTube, Google Analytics Ecommerce Tracking, Citrix, Microsoft Power Platform, Microsoft Power Apps, Microsoft Azure Monitor, SharePoint, SAP, ADP GlobalView Payroll, Microsoft Excel, Google AdWords Conversion, Microsoft PowerPoint, OpenProject, Visio, Microsoft Office, Oracle General Ledger</v>
          </cell>
          <cell r="K1549">
            <v>2002300000</v>
          </cell>
          <cell r="L1549" t="str">
            <v>Debt Financing</v>
          </cell>
          <cell r="M1549">
            <v>1000000000</v>
          </cell>
          <cell r="N1549">
            <v>45778</v>
          </cell>
          <cell r="O1549">
            <v>20560900000</v>
          </cell>
          <cell r="P1549">
            <v>24</v>
          </cell>
          <cell r="Q1549" t="str">
            <v>Automatic Data Processing, Inc. (ADP) is a global leader in human capital management (HCM) software and services. Founded in 1949, ADP provides a wide range of solutions including payroll processing, tax filing, benefits administration, talent management, and compliance services. The company serves over 1 million clients, ranging from small businesses to large enterprises, across various industries worldwide.
ADP has evolved significantly since its inception, transitioning from manual payroll processing to advanced cloud-based solutions. The company went public in 1961 and has consistently expanded its service offerings, embracing technology to enhance its HCM solutions. Today, ADP operates as a publicly traded company and has been recognized on Fortune's World's Most Admired Companies list for 19 consecutive years. CEO Maria Black currently leads the company, which maintains a strong global presence with offices around the world.</v>
          </cell>
          <cell r="R1549">
            <v>1949</v>
          </cell>
        </row>
        <row r="1550">
          <cell r="A1550" t="str">
            <v>Advanced Call Center Technologies, LLC</v>
          </cell>
          <cell r="B1550" t="str">
            <v>Advanced Call Center Technologies</v>
          </cell>
          <cell r="C1550">
            <v>10000</v>
          </cell>
          <cell r="D1550" t="str">
            <v>outsourcing/offshoring</v>
          </cell>
          <cell r="E1550" t="str">
            <v>http://www.acttoday.com</v>
          </cell>
          <cell r="F1550" t="str">
            <v>http://www.linkedin.com/company/advanced-call-center-technologies</v>
          </cell>
          <cell r="G1550" t="str">
            <v>Berwyn</v>
          </cell>
          <cell r="H1550" t="str">
            <v>Pennsylvania</v>
          </cell>
          <cell r="I1550" t="str">
            <v>fraud detection &amp; prevention, loan modification, call center outsourcing, customer experience, customer service, sales &amp; marketing, retention, dispute management, application fulfillment, outsourcing &amp; offshoring consulting, multichannel communication, data-driven insights, real-time insights, technology partnerships, workflow automation, service customization, client-focused approach, government, bpo industry, operational excellence, full transparency, employee ownership culture, performance optimization, customized solutions, digital customer engagement, digital transformation, analytics and reporting, healthcare, talented workforce, cost efficiency, global expansion, ai in bpo, performance measurement, multichannel support, client-centric approach, back-office support, employee ownership benefits, ai-powered automation, employee engagement, education, crm, telephone call centers, bpo, client partnership, media, back-office services, multilingual capabilities, client satisfaction metrics, performance management, employee training programs, multichannel communication platforms, contact center support, b2b, bpo services, data security, telecommunications, customer satisfaction, customer journey, industry verticals, machine learning, client success, agent training, fraud detection, cost-effective solutions, customer relationship management, global talent access, customer experience enhancement, analytics, performance improvement, global footprint, employee promotion, client success stories, contact center services, ai-powered tools, seamless integration, real-time analytics, services, ai in contact centers, ai-enabled technology, e-commerce, client-specific solutions, customer retention, data-driven decision making, ai-driven insights, customer loyalty, cost reduction, d2c, finance, employee-owned, performance analytics, employee ownership, technology infrastructure, performance metrics, client-centric, ai-driven automation, performance dashboards, digital experience, customer engagement, ai-enabled solutions, data analytics, technology, customized workflows, innovative ai, real-time data, multi-experience, mortgage, natural language processing, ai in customer service, advanced ai solutions, retail, financial services, performance-driven, industry-specific services, advanced analytics, talented agents, employee motivation, innovative ai solutions, operational efficiency, predictive analytics, omni-channel support, omnichannel, ai-enabled customer support, customer satisfaction metrics, multilingual support, b2c, custom solutions, client-centric culture, digital customer experience, customer journey mapping, artificial intelligence, customer care, technical support, omnichannel solutions, total experience solutions, employee experience, telecommunications support, user experience, multi-channel support, live support services, relationship management, help desk support, service and maintenance, sales support solutions, billing inquiries, personalized customer experiences, continuous optimization, 24/7 customer support, back office transaction management, risk management, compliance monitoring, consumer engagement, technical problem solving, call center management, customer retention strategies, business process optimization, fraud prevention services, account management, chatbot solutions, interactive voice response (ivr), social media support, travel and tourism solutions, healthcare customer support, banking and wealth management solutions, credit risk mitigation, outsourcing/offshoring, health care, health, wellness &amp; fitness, hospital &amp; health care, sales, enterprise software, enterprises, computer software, information technology &amp; services, facilities services, computer &amp; network security, consumer internet, consumers, internet, ux</v>
          </cell>
          <cell r="J1550" t="str">
            <v>Salesforce, Outlook, Microsoft Office 365, DigitalOcean, Hubspot, Slack, Nginx, Google Dynamic Remarketing, Google Tag Manager, Vimeo, Linkedin Marketing Solutions, DoubleClick, Google Analytics, Amadesa, Hotjar, WordPress.org, Visual Website Optimizer, Mobile Friendly, DoubleClick Conversion, Typekit, AI, Dayforce, Delivra, Track-It!, Cisco VPN, Microsoft PowerPoint, LinkedIn Ads, Instagram, Facebook, TikTok</v>
          </cell>
          <cell r="K1550">
            <v>8000000</v>
          </cell>
          <cell r="L1550" t="str">
            <v>Debt Financing</v>
          </cell>
          <cell r="M1550">
            <v>8000000</v>
          </cell>
          <cell r="N1550">
            <v>42522</v>
          </cell>
          <cell r="O1550">
            <v>696400000</v>
          </cell>
          <cell r="Q1550" t="str">
            <v>Advanced Call Center Technologies, LLC (ACT) is a prominent provider of contact center and back-office support services, established in 1997. The company employs around 12,000 people and generates annual revenue of $1.9 billion. ACT is 100% employee-owned, with a leadership team primarily promoted from within. Headquartered in Berwyn, Pennsylvania, ACT operates internationally with locations in the United States, Jamaica, Guatemala, and South Africa. The company holds a BBB A+ rating and has been accredited since 2008.
ACT offers a Total Experience (MX) model that combines Employee Experience (EX), Customer Experience (CX), User Experience (UX), and Digital Experience (DX) across various platforms. Their services include live and digital customer experience solutions, AI-enabled technology tailored to client needs, back-office support, and deep analytics for performance tracking. ACT is recognized for its skilled agents and advanced technology platforms, ensuring customized solutions and transparent performance metrics. The company has received several industry awards, highlighting its commitment to excellence in customer service and innovation.</v>
          </cell>
          <cell r="R1550">
            <v>1997</v>
          </cell>
        </row>
        <row r="1551">
          <cell r="A1551" t="str">
            <v>Advantage Solutions</v>
          </cell>
          <cell r="B1551" t="str">
            <v>Advantage Solutions</v>
          </cell>
          <cell r="C1551">
            <v>17000</v>
          </cell>
          <cell r="D1551" t="str">
            <v>management consulting</v>
          </cell>
          <cell r="E1551" t="str">
            <v>http://www.youradv.com</v>
          </cell>
          <cell r="F1551" t="str">
            <v>http://www.linkedin.com/company/advantagesolutionsinc</v>
          </cell>
          <cell r="G1551" t="str">
            <v>St. Louis</v>
          </cell>
          <cell r="H1551" t="str">
            <v>Missouri</v>
          </cell>
          <cell r="I1551" t="str">
            <v>advertising, grocery, sampling, ecommerce, product demonstration, retail, cpg, omnicommerce, events, private brands, sales, business insights &amp; intelligence, club, marketing, supply chain, sales &amp; marketing, food &amp; beverages, groceries, promotions, food and beverages, consumer goods, consumers, business consulting &amp; services, e-commerce, consumer internet, internet, information technology &amp; services, management consulting</v>
          </cell>
          <cell r="J1551" t="str">
            <v>Microsoft Office 365, Slack, Adobe Marketing Cloud, Microsoft Dynamics 365 Marketing, WP Engine, Atlassian Cloud, Citrix, OneTrust, Campaign Monitor, Webflow, MongoDB, Amazon SES, Zendesk, Remote, Google AdWords Conversion, Microsoft Excel, Microsoft PowerPoint, accessiBe, Outlook, Dell Tablet, .NET, , Connect, Salesforce CRM Analytics, Workday, Workday Prism Analytics, Weibo, REST, Workday HCM, Tor, Instagram, TikTok, Skai, 24-7 Media, Asana, DotNetNuke, Python, SQL, HTML Pro, CSS, Javascript, Linkedin Marketing Solutions, Nielsen NetRatings, Strato, Adobe Photoshop, Excel4Apps, Atlas, AWS DataSync, BASE, LinkedIn Ads, Nielsen Ad Intel, WhatsApp, Postpresso, Kantar Marketplace, Microsoft Word, Microsoft Access, Microsoft Outlook, SAS Enterprise Guide, Siemens PLM, Karma, Microsoft Office, GovWin IQ, Meta Ads Manager, Pinterest, Taleo Applicant Tracking Systems (ATS), Workday Absence Management, Workday Time Tracking, Workday Compensation, Oracle Talent Management Cloud (formerly Taleo), Workday Recruiting, Hi-Media Performance, Deluxe Payroll and HR Solutions, Dynamics 365 Finance, WebOffice, Qualtrics, Blueprint, AI, CompAnalyst, OwnerIQ, Articulate Storyline 3</v>
          </cell>
          <cell r="L1551" t="str">
            <v>Other</v>
          </cell>
          <cell r="N1551">
            <v>44105</v>
          </cell>
          <cell r="O1551">
            <v>3502796000</v>
          </cell>
          <cell r="Q1551" t="str">
            <v>Advantage Solutions is a prominent provider of outsourced sales and marketing services tailored for consumer goods companies and retailers. Founded in 1987 in Irvine, California, the company has established itself as a key player in the omnichannel business solutions market, serving over 4,000 clients and approximately 85,000 retail locations with a workforce of more than 60,000 teammates.
The company offers comprehensive services across three main segments: Branded Services, Experiential Services, and Retailer Services. Branded Services focus on enhancing market presence for consumer packaged goods, while Experiential Services provide omnichannel sampling experiences to boost brand loyalty and sales. Retailer Services deliver end-to-end solutions, including merchandising and advisory services, to optimize retail operations. Advantage Solutions utilizes proprietary technology and insights to support its clients, including serving as Costco's preferred in-house marketing company in 12 countries. The company operates in North America and select international markets, maintaining strong relationships with its clients.</v>
          </cell>
          <cell r="R1551">
            <v>1987</v>
          </cell>
        </row>
        <row r="1552">
          <cell r="A1552" t="str">
            <v>Affinion Group</v>
          </cell>
          <cell r="B1552" t="str">
            <v>Affinion Group</v>
          </cell>
          <cell r="C1552">
            <v>3600</v>
          </cell>
          <cell r="D1552" t="str">
            <v>marketing &amp; advertising</v>
          </cell>
          <cell r="E1552" t="str">
            <v>http://www.affiniongroup.com</v>
          </cell>
          <cell r="F1552" t="str">
            <v>http://www.linkedin.com/company/affinion-group</v>
          </cell>
          <cell r="G1552" t="str">
            <v>Stamford</v>
          </cell>
          <cell r="H1552" t="str">
            <v>Connecticut</v>
          </cell>
          <cell r="I1552" t="str">
            <v>customer engagement, creating rewarding relationships, enhancing brand loyalty, advertising services, data security, identity theft protection, reward program technology, data analytics, retail, cyber threat detection, customer engagement metrics, consumer savings, program personalization, management consulting services, business outcomes, dark web monitoring, customer journey mapping, multi-channel engagement, digital capabilities, consumer protection, fraud detection, customer loyalty, customer experience enhancement, points administration, b2c, reward fulfillment, multi-platform loyalty, program automation, program design, customer retention, data security compliance, cyber risk mitigation, data-driven marketing, reward management, customer insights, rewards fulfillment, digital transaction rewards, subscription-based revenue, b2b, identity protection, digital rewards ecosystem, digital engagement platforms, program performance analytics, e-commerce, fraud resolution services, brand loyalty, customer data management, loyalty programs, client partnerships, cybersecurity, customer satisfaction, program customization, identity verification, consumer trust building, data privacy standards, global presence, d2c, industry expertise, multi-channel marketing, customer loyalty solutions, marketing and advertising, services, market-leading solutions, subscription services, subscription products, customer loyalty analytics, customer lifetime value, credit report access, cyber security, market expansion, reward points optimization, identity verification services, digital marketing, cyber protection solutions, program management, consumer savings programs, customer relationships, cashback programs, consumer subscription services, cyber protection, revenue generation, ancillary revenue, ecommerce solutions, post-transaction marketing, data-driven strategies, credit monitoring, data compliance, revenue acceleration, 360 security, native ads, incremental revenue, merchant partnerships, integrated solutions, consumer benefits, online savings, cross-selling incentives, user-friendly interface, flexible deployment, subscription model, retail partnerships, savings programs, identity monitoring, credit alerts, monthly score tracker, transparent pricing, transactional advertising, financial services solutions, marketing optimization, shopping rewards, api integration, usage analytics, branding options, market-leading technology, consumer trust, secure transactions, enhanced service offerings, compliance standards, revenue streams, finance, consumer products &amp; retail, marketing &amp; advertising, computer &amp; network security, information technology &amp; services, consumer internet, consumers, internet, financial services</v>
          </cell>
          <cell r="J1552" t="str">
            <v>Route 53, Microsoft Office 365, Google Cloud Hosting, Amazon SES, Salesforce, Slack, Pardot, Mobile Friendly, iCIMS, WordPress.org, reCAPTCHA, Nginx</v>
          </cell>
          <cell r="Q1552" t="str">
            <v>Affinion Group, based in Stamford, Connecticut, specializes in loyalty marketing, customer engagement, insurance, identity theft protection, and membership programs. Founded in 1973, the company focuses on affinity marketing, creating and managing programs that enhance customer relationships for partners. It reaches up to 250 million consumers across 20 countries, collaborating with around 5,500 marketing partners.
The company offers a variety of subscription-based solutions, including loyalty programs that encompass program design, management, and rewards fulfillment. It also provides customer engagement services such as identity theft protection and data breach solutions. Additionally, Affinion delivers membership and discount programs, offering online savings in various sectors like home improvement and travel. With reported revenues of approximately $953 million and a workforce of around 3,000 employees, Affinion serves clients in financial services, retail, travel, telecom, and internet commerce.</v>
          </cell>
        </row>
        <row r="1553">
          <cell r="A1553" t="str">
            <v>Airbnb</v>
          </cell>
          <cell r="B1553" t="str">
            <v>Airbnb</v>
          </cell>
          <cell r="C1553">
            <v>7300</v>
          </cell>
          <cell r="D1553" t="str">
            <v>information technology &amp; services</v>
          </cell>
          <cell r="E1553" t="str">
            <v>http://www.airbnb.com</v>
          </cell>
          <cell r="F1553" t="str">
            <v>http://www.linkedin.com/company/airbnb</v>
          </cell>
          <cell r="G1553" t="str">
            <v>San Francisco</v>
          </cell>
          <cell r="H1553" t="str">
            <v>California</v>
          </cell>
          <cell r="I1553" t="str">
            <v>hospitality, collaborative economy, travel accommodations, marketplaces, online travel, hotels, peer-to-peer, information technology, consumer internet, internet, diversified commercial services, consumer discretionary, software development, platform security, travel experience booking, luxury villa rentals, travel opportunities, local festival experiences, special event hosting, community-based travel, adventure travel packages, cleaning services, boutique stays, sustainable travel, property management, private chef experiences, travel ecosystem, luxury experiences, community-driven platform, travel content sharing, community, travel community, travel booking notifications, local food tours, alternative lodging, castle rentals, luxury vacation homes, local guide services, travel personalization, multicurrency support, accommodation booking, wellness retreats, off-the-grid accommodations, destination experiences, travel loyalty programs, mobile app booking, travel flexibility, unique accommodations, travel booking, travel technology, user-generated content, digital payment system, online travel platform, peer-to-peer lodging, user reviews, treehouse accommodations, local experiences, peer-to-peer platform, host and guest platform, property sharing, marketplace, diverse customer base, artistic retreats, services, adventure experiences, travel solutions, host earnings management, travel safety features, rural retreats, host dashboard, local community projects, payment processing, family-friendly rentals, host guarantee, host onboarding, local culture, global travel platform, booking calendar, travel experience provider, mobile booking app, booking management, instant booking, travel and tourism, travel and hospitality, location-based search, art and craft experiences, historical property rentals, sharing economy, glamping sites, heritage site stays, short-term rentals, travel service platform, travel app, travel experiences, digital payment platform, user review system, experience curation, adventure travel experiences, vacation rental marketplace, culinary experiences, unique lodging options, accommodation marketplace, local host network, cultural immersion, worldwide operations, property listings, peer-to-peer travel, travel booking platform, mobile booking, customer support, cultural travel, global travel, guest messaging system, lessors of residential buildings and dwellings, travel platform, dynamic pricing, multicurrency transactions, digital travel marketplace, b2c, cultural immersion experiences, travel industry disruption, experience customization, online marketplace, community engagement, urban stays, digital travel services, heritage tours, experience sharing, guest services, host insurance, host services, global accommodation network, travel analytics, eco-tourism, pet-friendly rentals, diverse listings, local craft workshops, instant book, experience booking, eco-friendly stays, user profile management, remote work accommodations, experience marketplace, global travel services, e-commerce, travel innovation, travel platform technology, local event promotion, guest verification, digital customer service, vacation rentals, offbeat travel experiences, nature-based experiences, hospitality industry, property verification, romantic getaways, guest support services, cultural tours, experience sharing platform, hospitality sharing, sustainable accommodations, short-term rental, peer-to-peer hosting, guest identity verification, reservation screening, damage protection, liability insurance, 24-hour safety line, airbnb-friendly apartments, superhost, host experience, hosting resources, community support, check-in procedures, cancellation policy, service fee, gift cards, experiences, local regulations, pricing strategy, listing optimization, host earning potential, guest communication, emergency assistance, sustainability practices, accessibility features, income opportunities, personalized hosting tips, professional hosting, revenue generation, shared economy, home sharing, guest amenities, background checks, trust and safety measures, marketing strategies, remote hosting, urban rentals, rural escapes, international listings, social impact initiatives, networking opportunities, feedback and reviews, seasonal hosting, consumer products &amp; retail, leisure, travel &amp; tourism, consumers, information technology &amp; services, enterprise software, enterprises, computer software, b2b, communities, marketing strategy, marketing &amp; advertising</v>
          </cell>
          <cell r="J1553" t="str">
            <v>Akamai, NSOne, Route 53, Gmail, Google Apps, Microsoft Office 365, Backbone JS Library, Atlassian Cloud, Wordpress VIP, Salesforce, Slack, Google Maps, Google Tag Manager, Google Font API, YouTube, Google Analytics, Mobile Friendly, WordPress.org, reCAPTCHA, Ruby On Rails, Facebook Login (Connect), Facebook Widget, Nginx, Remote, AI, LiveChat, Zoomdata, Box, Contentstack, Airtable, Akamai Bot Manager, Figma, ANGEL LMS, Tor, Microsoft Excel, Google, Microsoft PowerPoint, Jetpack, TikTok, Instagram, Twitter Advertising, Air, Genesys, Google Sheets, Amazon Managed Streaming for Apache Kafka (Amazon MSK), Apache Flink, Apache Iceberg, Amazon DynamoDB, Elasticsearch, GraphQL, Dell EMC PowerScale, Act!, NEC, Gem, Rapid7 InsightVM, SQL, Airflow, Spark, TypeScript, Javascript, React, CSS, HTML Pro, Designer, Jira, Workday, Google Workspace, Istio, Asana, Python, Amazon ElastiCache, Tableau, Kubernetes, Oracle Integration Cloud, Oracle Cloud Infrastructure, Oracle BI Publisher, CPMStar, DatoCMS, Oracle XML DB, Sumologic, Snowflake, Highspot, CallMiner Eureka, Azure Key Vault, Excel4Apps, Apex, Ning, AWS SDK for JavaScript, Meta Ads Manager, Mode, LangGraph, Frame, Azure Data Lake Storage, Lua, OpenSearch, ACL, Avalara, LEAP, OnApp, Oracle Cloud, Oracle Fusion Middleware, oracle service bus OSB, PL/SQL, Red Hat JBoss Enterprise SOA Platform, REST, Unix, Vertex, Apple macOS, Gong, Presto, Confluence, Scala, Kiosked, Android, WhatsApp, EcoSys, Looker, Superset, AWS Trusted Advisor, Greenhouse, Qualtrics, Claude, Miro, Bazel, IntelliJ IDEA, Uikit, SWIFT, FOUNDATION, Kotlin, Amazon Web Services (AWS), Microsoft Azure, Google Cloud, Azure Active Directory B2C, OpenLDAP, Impact Radius, Power BI Documenter, Workiva, R, CreatorIQ, Sprinklr, Visio, Lytics, Android Studio, Absorb LMS, Amazon Simple Storage Service (S3), ChatBot, TikTok Ads, Snap, LinkedIn Ads, Groovy, ebs, IBX SmartView, AWS Analytics, NAVER, Kakao, Xcode, Linkedin Marketing Solutions, Salesforce CRM Analytics, Yardi RENTCafe, Next.js, Node.js, Objective-C, XCUITest, NLP, Alteryx, AMP, Keynote, Espresso, PagerDuty Incident Response, pandas</v>
          </cell>
          <cell r="K1553">
            <v>8415417547</v>
          </cell>
          <cell r="L1553" t="str">
            <v>Other</v>
          </cell>
          <cell r="M1553">
            <v>3393103380</v>
          </cell>
          <cell r="N1553">
            <v>44166</v>
          </cell>
          <cell r="O1553">
            <v>12241000000</v>
          </cell>
          <cell r="Q1553" t="str">
            <v>Airbnb, Inc. is an American online marketplace founded in 2007, with its official launch in 2008. The company connects hosts and guests for short- and long-term accommodations worldwide, charging commissions on bookings. Headquartered in San Francisco, Airbnb started with the founders renting air mattresses in their apartment and has since evolved to offer a wide range of unique stays, including entire homes, luxury properties, and non-traditional options.
Airbnb's platform features over 5 million hosts and listings in 81,000 cities across 191 countries. In addition to accommodations, the company offers local experiences for guests to book activities and tours. Airbnb has developed a custom payments platform, introduced an app for seamless mobile bookings, and provides a host guarantee for added security. The company has seen significant growth, reaching over 2 billion guest arrivals and achieving a valuation near $80 billion by 2025.</v>
          </cell>
          <cell r="R1553">
            <v>2007</v>
          </cell>
        </row>
        <row r="1554">
          <cell r="A1554" t="str">
            <v>Akamai Technologies</v>
          </cell>
          <cell r="B1554" t="str">
            <v>Akamai Technologies</v>
          </cell>
          <cell r="C1554">
            <v>11000</v>
          </cell>
          <cell r="D1554" t="str">
            <v>information technology &amp; services</v>
          </cell>
          <cell r="E1554" t="str">
            <v>http://www.akamai.com</v>
          </cell>
          <cell r="F1554" t="str">
            <v>http://www.linkedin.com/company/akamai-technologies</v>
          </cell>
          <cell r="G1554" t="str">
            <v>Cambridge</v>
          </cell>
          <cell r="H1554" t="str">
            <v>Massachusetts</v>
          </cell>
          <cell r="I1554" t="str">
            <v>edge security, web &amp; mobile performance, enterprise access, video delivery solutions, software, internet, information technology, real estate, technology, information &amp; internet, b2b, information technology and services, media streaming, global load balancing, b2c, cloud-based api monitoring, digital transformation, threat hunting, brand fraud detection, network security, enterprise security, edge platform, zero trust security, content caching, e-commerce, d2c, media delivery, security automation, cloud migration, high-performance inference, distributed servers, public sector, web performance, software development, edge cache optimization, edge network, healthcare and life sciences, cybersecurity, cloud security, gaming, ddos mitigation, cloud-native security, content delivery, web security, security solutions, adaptive media delivery, client-side attack protection, cloud scalability, financial services, innovation, retail, telecommunications, government, ai scraper bot mitigation, cloud egress cost reduction, customer engagement, api security, edge computing, cloud computing, cloud infrastructure, application security, cost-efficient cloud compute, distributed key-value store, retail and consumer goods, media and entertainment, edge application deployment, microsegmentation adoption, services, pci compliance protection, healthcare, video delivery, cloud services, granular network segmentation, global infrastructure, threat intelligence, content delivery network, ai security for llms, content scrapers protection, real-time user experience analytics, bot management, video streaming, sustainability, cloud platform, ddos protection, edge javascript execution, web search portals, libraries, archives, and other information services, cloud hosting, api acceleration, performance optimization, digital experience, transportation &amp; logistics, content acceleration, finance, distribution, consumer products &amp; retail, information technology &amp; services, consumer internet, consumers, games, enterprise software, enterprises, computer software, internet infrastructure, health care, health, wellness &amp; fitness, hospital &amp; health care, environmental services, renewables &amp; environment</v>
          </cell>
          <cell r="J1554" t="str">
            <v>Akamai, Akamai DNS, Microsoft Office 365, Atlassian Cloud, AWS SDK for JavaScript, Drift, OneTrust, React Redux, Mapbox, Salesforce Service Cloud, Marketo, Omniture (Adobe), Salesforce, Slack, Adobe Marketing Cloud, DoubleClick, Mobile Friendly, YouTube, Akamai RUM, SOASTA, AI, Cisco Unified Intelligence Center, Juniper Networks SRX-Series Gateways, Kubernetes, Docker, ClickHouse, Amazon Web Services (AWS), Google Cloud Platform, Microsoft Azure Monitor, Python, Pytest, Azure Linux Virtual Machines, Microsoft Windows Server 2012, SQL, Tor, DiscoverOrg, ZoomInfo, Salesforce CRM Analytics, Gem, LinkedIn Learning, SalesLoft, Juniper Networks, Cisco AppDynamics, Bash, Amazon Linux 2, Unix, .NET, Tableau, Amazon Managed Streaming for Apache Kafka (Amazon MSK), ELK Stack, Prometheus, Grafana, Azure Analysis Services, Claude, Dell EMC PowerScale, Terraform, Ansible, Veritas Alta, Microsoft Excel, Flask, Sqlalchemy, Linode, , NVIDIA A100 Tensor Core GPU, Google Cloud Pub/Sub, HPE Disk Array Storage Systems, Weborama, Datonics, Cisco Nexus Switches, Cisco Aggregation Services Routers, Angular, React, Flite, Git, TSYS, SaltStack, NVIDIA TensorRT, Forcepoint TRITON, Prolexic, Kona Web Application Firewall, Security, Rust, Akamai Connected Cloud (formerly Linode), Microsoft PowerShell, Snyk Code (SAST), Ad Astra, Axonius, Wiz, Tenable.sc, Micro, Zscaler ZTNA, Oracle Cloud, Concur Expense, HELM, CPI, Akamai CDN Solutions, AWS WAF, Wireshark, Fiddler AI, OpenAI, Infoblox DHCP, VLAN, Coraid, Oracle Analytics Cloud, PostgreSQL, MySQL, Excel4Apps, Amazon S3, Argo, JupyterHub, MLflow, PyTorch, Scala, Spark, C#, Microsoft PowerPoint, Google AdWords Conversion, Outlook, Alteryx, Gemini, Skedge.me, Google Compute Engine, Javascript, Datadog, Progress Chef, Puppet, Airflow, ServiceNow, IBM HTTP Server, Segment, Dell EMC Disaster Recovery, AWS Analytics, CAT, AWS Marketplace, LinkedIn Sales Navigator, Hadoop HDFS, Google Workspace, Microsoft 365, Gmail, Pipedrive, Microsoft Teams, SharePoint, Webex, Copilot, Blackbaud Award Management, Xactly, Tencent QQ API, ChatGPT, Microsoft Office, LinkedIn Ads, Jira, Trello, Wider Planet, go+, Mulesoft, Oracle Integration Cloud, oracle service bus OSB, Azure OpenAI Service, Anthropic Claude, AuditBoard, Apollo, 6sense, Priority Engine (Informa TechTarget), Linkedin Marketing Solutions, Dv360, Mode, CallMiner Eureka, Google Docs, Canva, Talkwalker, Akamai mPulse, Grafana Loki, Oracle Database, Oracle E Business Suite, ACL, Unity EdgeConnect SD-WAN Edge Platform, Jenkins, Azure Cloud Shell, Apache Flink, IBM Db2 for Linux, UNIX, and Microsoft Windows, TCP TimeClock Plus, Minteye / AdsCaptcha, CONTROL, Amazon Virtual Private Cloud (Amazon VPC), GitHub, Discord, Cisco DWDM</v>
          </cell>
          <cell r="K1554">
            <v>3026200000</v>
          </cell>
          <cell r="L1554" t="str">
            <v>Debt Financing</v>
          </cell>
          <cell r="M1554">
            <v>1350000000</v>
          </cell>
          <cell r="N1554">
            <v>45778</v>
          </cell>
          <cell r="O1554">
            <v>4208175000</v>
          </cell>
          <cell r="Q1554" t="str">
            <v>Akamai Technologies, Inc. is a prominent provider of cloud services, focusing on content delivery networks (CDN), cybersecurity, and cloud computing infrastructure. Founded in 1998 in Cambridge, Massachusetts, the company has developed one of the largest distributed networks globally, handling 15-30% of web traffic. Akamai's platform enhances internet performance by utilizing over 15,000 servers across more than 65 countries, ensuring reliable and high-speed delivery of web content and applications.
The company offers a range of services, including robust cybersecurity solutions, DDoS mitigation, and cloud computing infrastructure, which was expanded through the acquisition of Linode in 2022. Akamai serves a diverse clientele, including major corporations and government entities like Facebook, Twitter (now X), Bing, and NASA, providing secure and efficient experiences even during traffic surges. With a commitment to innovation and security, Akamai continues to play a vital role in the digital landscape.</v>
          </cell>
          <cell r="R1554">
            <v>1998</v>
          </cell>
        </row>
        <row r="1555">
          <cell r="A1555" t="str">
            <v>Alight Solutions</v>
          </cell>
          <cell r="B1555" t="str">
            <v>Alight Solutions</v>
          </cell>
          <cell r="C1555">
            <v>9500</v>
          </cell>
          <cell r="D1555" t="str">
            <v>human resources</v>
          </cell>
          <cell r="E1555" t="str">
            <v>http://www.alight.com</v>
          </cell>
          <cell r="F1555" t="str">
            <v>http://www.linkedin.com/company/alightsolutions</v>
          </cell>
          <cell r="G1555" t="str">
            <v>Chicago</v>
          </cell>
          <cell r="H1555" t="str">
            <v>Illinois</v>
          </cell>
          <cell r="I1555" t="str">
            <v>business consulting &amp; services &amp; human resources services, ecommerce, human resources services, hr consulting services, digital transformation in hr, benefits optimization tools, benefits administration cloud, consulting, benefits optimization, cloud-based hr platform, hr outsourcing services, hr benefits technology, hr analytics tools, financial wellness tools, retirement planning tools, hr process automation, human resources consulting, benefits navigation tools, benefits management platform, payroll management systems, benefits personalization, global hr solutions, digital hr transformation, benefits administration platform, services, digital transformation, benefits administration solutions, benefits compliance, retirement planning solutions, human capital management, cloud computing, hr technology, hr outsourcing, benefits enrollment, employee experience, employee engagement tools, benefits experience, employee self-service portals, benefits administration, benefits enrollment platform, benefits administration services, cloud hr platform, benefits administration outsourcing, employee benefits platform, benefits administration software, hr advisory services, retirement planning, benefits sprawl management, retirement solutions, cloud computing in hr, workforce management, payroll solutions, payroll management, global hr services, employee wellbeing programs, employee engagement platforms, operational efficiency, employee engagement, hr digital transformation, management consulting services, hr consulting, benefits outsourcing, benefits management, employee self-service, employee experience platform, benefits technology integration, information technology and services, healthcare technology, benefits analytics, hr data analytics, data analytics, cloud hr solutions, b2b, benefits personalization engines, global workforce management, hr analytics, employee wellbeing, benefits management system, large enterprise hr, benefits compliance solutions, employee benefits, benefits navigation, benefits technology, employee benefits management, health benefits, wellness programs, absence management, ai integration, financial wellbeing, onboarding solutions, digital wellbeing, healthcare navigation, personalized benefits, risk prediction, compliance management, leave management software, reimbursement accounts, dependent eligibility compliance, healthcare reimbursement, defined benefit plans, defined contribution plans, workforce analytics, work-life integration, hr automation, employee guidance services, financial planning resources, mental health support, omni-channel communication, customized reporting, employee assistance programs, insurance navigation, pension risk transfer, absence administration, workforce wellbeing, strategic partnership, technology-driven insights, multi-channel engagement, user-friendly interface, employee retention strategies, cost optimization solutions, healthcare, finance, e-commerce, consumer internet, consumers, internet, information technology &amp; services, enterprise software, enterprises, computer software, management consulting, health care, health, wellness &amp; fitness, hospital &amp; health care, financial services</v>
          </cell>
          <cell r="J1555" t="str">
            <v>Amazon CloudFront, Route 53, Outlook, Marketo, Microsoft Office 365, Amazon AWS, VueJS, Atlassian Cloud, Microsoft Power BI, OneTrust, The Trade Desk, Slack, Amazon SES, Salesforce, Hubspot, Google Analytics, DoubleClick, Cedexis Radar, Qualtrics, reCAPTCHA, DoubleClick Conversion, Google Play, Indeed, Facebook Login (Connect), Shutterstock, Bazaarvoice, Dropbox, Amadesa, Google Plus, Vimeo, Facebook Custom Audiences, iPerceptions, Google Analytics Ecommerce Tracking, Google Tag Manager, Linkedin Marketing Solutions, Google Places, New Relic, Twitter Advertising, Mobile Friendly, Google Maps, Google Dynamic Remarketing, Microsoft-IIS, Facebook Widget, Adobe Media Optimizer, Amcharts JS Library, Bootstrap Framework, Wistia, BugHerd, YouTube, FullStory, Optimizely, Bing Ads, Workday Recruit</v>
          </cell>
          <cell r="K1555">
            <v>4324120000</v>
          </cell>
          <cell r="L1555" t="str">
            <v>Other</v>
          </cell>
          <cell r="N1555">
            <v>45139</v>
          </cell>
          <cell r="O1555">
            <v>2262000000</v>
          </cell>
          <cell r="Q1555" t="str">
            <v>Alight, Inc. is a prominent cloud-based provider of human capital technology and services, focusing on HR, benefits administration, and financial management for large organizations. Established in 2017 following Blackstone's acquisition of Aon Hewitt's benefits and HR outsourcing business, Alight is headquartered in Chicago, Illinois. The company serves over 1,400 clients, including 60% of Fortune 100 and 50% of Fortune 500 companies, impacting more than 19 million individuals and 18 million family members.
Alight offers a range of services, including health and wealth solutions, cloud-based HR services, global payroll, and financial management outsourcing. The company emphasizes a human-centered technology approach to enhance HR interactions and benefits access. With a workforce of approximately 22,000 employees across 14 global centers, Alight is committed to innovation and client-centric growth, maintaining high client retention and recurring revenue through its scalable technology platform.</v>
          </cell>
          <cell r="R1555">
            <v>2017</v>
          </cell>
        </row>
        <row r="1556">
          <cell r="A1556" t="str">
            <v>AlixPartners</v>
          </cell>
          <cell r="B1556" t="str">
            <v>Alix Partners</v>
          </cell>
          <cell r="C1556">
            <v>3400</v>
          </cell>
          <cell r="D1556" t="str">
            <v>management consulting</v>
          </cell>
          <cell r="E1556" t="str">
            <v>http://www.alixpartners.com</v>
          </cell>
          <cell r="F1556" t="str">
            <v>http://www.linkedin.com/company/alixpartners</v>
          </cell>
          <cell r="G1556" t="str">
            <v>New York</v>
          </cell>
          <cell r="H1556" t="str">
            <v>New York</v>
          </cell>
          <cell r="I1556" t="str">
            <v>disputes amp risk, revenue &amp; growth, organization amp transformative leadership, supply chain, turnaround amp restructuring, enterprise improvement, disputes risk, technology digital, economics consulting, financial advisory services, performance improvement, investigations, turnaround restructuring, transformative leadership, organization transformative leadership, mergers &amp; acquisitions, information management services, leadership organizational effectiveness, digital, business consulting &amp; services, financial consulting, growth strategy, complex business challenges, private equity consulting, management consulting, stakeholder management, cost reduction, strategic consulting, legal services, risk management, manufacturing, forensic accounting services, high-stakes projects, urgent business challenges, management consulting services, customer experience, business turnaround, data analytics, regulatory compliance, aerospace, financial services, operational efficiency, automotive, consulting, performance enhancement, organizational effectiveness, performance metrics, sustainable change, chapter 11 expertise, forensic accounting, healthcare, disruption management, business intelligence, services, restructuring, digital transformation, forensic analysis, change management, mergers and acquisitions, global consulting network, operational improvement, supply chain optimization, data-driven solutions, corporate restructuring, financial advisory, b2b, corporate finance, private equity, crisis management, dispute resolution, risk mitigation, industry-specific solutions, professional services, retail, leadership development, turnaround, innovation, strategic vision, business transformation, digital disruption, sustainable solutions, client service, cross-functional teams, turnaround management, data governance, esg, organizational change, technology integration, industry expertise, market analysis, growth strategies, business resilience, corporate strategy, insightful analytics, alumni network, employee engagement, cultural integration, competitive advantage, capacity building, collaboration, trustworthy relationships, profitability improvement, human capital management, sustainability initiatives, cutting-edge technology, business outcomes, global scale, expert guidance, analytical expertise, finance, legal, distribution, mechanical or industrial engineering, health care, health, wellness &amp; fitness, hospital &amp; health care, analytics, information technology &amp; services, conflict resolution, professional training &amp; coaching</v>
          </cell>
          <cell r="J1556" t="str">
            <v>CloudFlare CDN, UltraDns, Microsoft Office 365, CloudFlare Hosting, Amazon AWS, Microsoft Application Insights, Atlassian Cloud, Leadfeeder, OneTrust, GitHub Hosting, Pardot, Slack, Amazon SES, Salesforce, Woo Commerce, Google Font API, ShareThis, Shopify, Google Tag Manager, Bootstrap Framework, YouTube, LeadForensics, Mobile Friendly, Google Analytics, reCAPTCHA, Google translate API, WordPress.org, Cloudinary, Google translate widget, Remote, AI, Outlook, Google AdWords Conversion, Microsoft Excel, Linkedin Marketing Solutions, Impact Radius, Ironclad, ServiceNow, Microsoft PowerPoint, accessiBe, McAfee Total Protection for Data Loss (DLP), NetScout AirMagnet, Proofpoint CASB, Microsoft Purview eDiscovery, Microsoft SQL Server Reporting Services, Microsoft Windows Server 2012, Apache Spark, Databricks, Microsoft Azure Monitor, AWS Trusted Advisor, Python, PySpark, R, Tableau, Power BI Documenter, Apache Hadoop HDFS, Oracle XML DB, FlipHTML5, Gem, Concur, SQL, Excel4Apps, Greenhouse, Alteryx, PowerBI Tiles, Redshift, Teradata, Oracle Analytics Cloud, .NET, Hadoop HDFS, HTML Pro, , Azure Devops, Spark, Microsoft Intune Enterprise Application Management, Jamf, LENOVO, S&amp;P Capital IQ Pro, Bloomberg Professional Services, Factiva, Tor, Stata, SAS Enterprise Guide, Microsoft Word, Microsoft Outlook, Microsoft Office, Data Analytics, TUNE, Kiosked, Microsoft Teams</v>
          </cell>
          <cell r="K1556">
            <v>1411818023</v>
          </cell>
          <cell r="L1556" t="str">
            <v>Other</v>
          </cell>
          <cell r="M1556">
            <v>1181276931</v>
          </cell>
          <cell r="N1556">
            <v>43556</v>
          </cell>
          <cell r="O1556">
            <v>2300000000</v>
          </cell>
          <cell r="Q1556" t="str">
            <v>AlixPartners is a global consulting firm founded in 1981, headquartered in New York City. The firm specializes in high-impact advisory services for urgent corporate challenges, including restructuring, turnarounds, performance improvement, litigation consulting, forensic accounting, and IT/information management. With over 3,500 professionals across 25 offices worldwide, AlixPartners serves a diverse range of clients, including Fortune 500 and middle-market companies.
Originally recognized for its innovation in the restructuring industry, particularly in the automotive sector, AlixPartners has evolved into a full-service advisory firm. The company has played a significant role in major Chapter 11 reorganizations, advising clients like Kmart, General Motors, and Enron. AlixPartners is committed to responsible business practices and sustainability, aiming to make a positive impact during critical moments for its clients.</v>
          </cell>
          <cell r="R1556">
            <v>1981</v>
          </cell>
        </row>
        <row r="1557">
          <cell r="A1557" t="str">
            <v>Allegis Global Solutions</v>
          </cell>
          <cell r="B1557" t="str">
            <v>Allegis Global Solutions</v>
          </cell>
          <cell r="C1557">
            <v>4000</v>
          </cell>
          <cell r="D1557" t="str">
            <v>staffing &amp; recruiting</v>
          </cell>
          <cell r="E1557" t="str">
            <v>http://www.allegisglobalsolutions.com</v>
          </cell>
          <cell r="F1557" t="str">
            <v>http://www.linkedin.com/company/allegis-global-solutions</v>
          </cell>
          <cell r="G1557" t="str">
            <v>Hanover</v>
          </cell>
          <cell r="H1557" t="str">
            <v>Maryland</v>
          </cell>
          <cell r="I1557" t="str">
            <v>advisory services, contingent workforce management, integrated talent solutions, recruitment process outsourcing, consulting, managed services, research and advisory, universal workforce model, human enterprise, global workforce, quantumwork advisory, supplier relationships, compliance, workforce performance metrics, workforce consulting, talent acquisition, talent solutions, workforce strategy, workforce ecosystem, workforce agility, workforce solutions, technology integration, workforce innovation, human resources and staffing, managed service provider, workforce trends podcasts, workforce management, b2b, talent sourcing, contingent workforce, operational efficiency, workforce technology, automation in hr, workforce insights reports, direct sourcing, data-driven insights, consulting services, talent management, workforce transformation, workforce diversity and inclusion, supplier management, workforce planning, industry recognition, acumen platform, employment placement agencies and executive search services, workforce transformation platform, workforce analytics, workforce transformation consulting, predictive analytics, services, workforce optimization, workforce management services, rpo, analytics, talent advisory, global workforce solutions, procurement solutions, diversity and inclusion, supplier network, cost control, performance metrics, high-performing workforce, remote workforce, skill scarcity, scalable solutions, employee engagement, intelligent automation, market insights, resource management, competitive advantage, labor market trends, workforce productivity, strategic partnerships, ecosystem insights, analytics platforms, change management, transformational journeys, freelance workforce, talent communities, work design, workforce diversity, continuous improvement, management consulting, information technology &amp; services, enterprise software, enterprises, computer software</v>
          </cell>
          <cell r="J1557" t="str">
            <v>Sendgrid, ExactTarget, Gmail, Outlook, Google Apps, Microsoft Office 365, Microsoft Azure Hosting, DemandBase, Brightcove, OneTrust, React, Hubspot, UptimeRobot, iCIMS, ServiceNow, Amazon SES, Slack, Salesforce, AddThis, Mobile Friendly, DoubleClick, Typekit, Google Dynamic Remarketing, Twitter Advertising, Linkedin Widget, Google Analytics, DoubleClick Conversion, New Relic, YouTube, Hotjar, Facebook Custom Audiences, Google Font API, Lucky Orange, Multilingual, Google Maps, Linkedin Login, Facebook Login (Connect), Google Tag Manager, Adobe Media Optimizer, Linkedin Marketing Solutions, Bootstrap Framework, Facebook Widget, Segment.io, FullStory, Bing Ads, AI, Circle</v>
          </cell>
          <cell r="O1557">
            <v>1500000000</v>
          </cell>
          <cell r="Q1557" t="str">
            <v>Allegis Global Solutions (AGS) is a prominent global provider of workforce solutions, focusing on talent acquisition, management, and transformation services. Headquartered in Hanover, Maryland, AGS operates in over 60 countries and employs around 4,000 people. The company generates approximately $1.5 billion in revenue and is recognized for its innovative, data-driven strategies tailored to enterprise clients.
AGS offers comprehensive workforce solutions that address complex talent challenges. Their services include research, advisory, transformation, and managed services through brands like QuantumWork Advisory and AGS Managed Services. They provide tailored strategies for various workforce categories, including contingent, permanent, and project-based staffing. AGS also emphasizes thought leadership through podcasts, blogs, and industry research to share best practices and insights. The company has received multiple awards, including recognition as a visionary leader in the workforce solutions sector.</v>
          </cell>
          <cell r="R1557">
            <v>2001</v>
          </cell>
        </row>
        <row r="1558">
          <cell r="A1558" t="str">
            <v>Allegis Group</v>
          </cell>
          <cell r="B1558" t="str">
            <v>Allegis Group</v>
          </cell>
          <cell r="C1558">
            <v>25000</v>
          </cell>
          <cell r="D1558" t="str">
            <v>staffing &amp; recruiting</v>
          </cell>
          <cell r="E1558" t="str">
            <v>http://www.allegisgroup.com</v>
          </cell>
          <cell r="F1558" t="str">
            <v>http://www.linkedin.com/company/allegis-group</v>
          </cell>
          <cell r="G1558" t="str">
            <v>Hanover</v>
          </cell>
          <cell r="H1558" t="str">
            <v>Maryland</v>
          </cell>
          <cell r="I1558" t="str">
            <v>managerial, professional &amp; accredited accounting &amp; financial staffing, it staffing &amp; consulting, legal staffing, professional &amp; industrial staffing, staffing hr services, technical, staffing amp hr services, recruiting, administrative, enterprise software, software, information technology, managed services, executive search, talent pipelines, diversity recruitment, vendor management system, candidate sourcing, aviation staffing, talent retention, specialized technical staffing, global presence, industry-specific staffing solutions, labor market intelligence, diverse talent pipelines, global staffing, outsourced sales solutions, it workforce solutions, permanent staffing, legal staffing services, industry-specific staffing, technology-driven staffing, customer experience, workforce optimization, legal services, staffing agency, workforce management, talent advisory, digital workforce transformation, diversity hiring, diversity and inclusion, vendor management system (vms), digital transformation in staffing, workforce analytics tools, talent acquisition, digital staffing, staffing firm, engineering talent solutions, human capital management, aerospace staffing, disability inclusion, logistics, staffing services, construction staffing, staffing consultancy, clinical research staffing, hr solutions, global talent sourcing, engineering services, digital transformation, inclusive workforce, construction, consulting, staffing company, manufacturing workforce, legal recruitment, client solutions, career opportunities, labor market insights, talent solutions, workforce strategy, recruitment process outsourcing, professional staffing, candidate screening, workforce solutions, manufacturing, recruiting services, recruitment technology, it staffing, engineering staffing, talent sourcing, technical personnel, managed delivery, employee onboarding, staffing industry, recruitment process outsourcing (rpo), talent management, human resources, outsourced sales, background checks, staffing technology, workforce planning, disability employment programs, workforce analytics, specialized subsidiaries, staffing, outsourcing, recruitment, employment services, it services, contract staffing, professional services, endpoint security, staffing and recruiting, workforce inclusion programs, industry-specific talent pipelines, healthcare staffing, b2b, global talent solutions, contingent workforce, logistics staffing, energy, contingent workforce management, finance, employment placement agencies and executive search services, business services, specialized staffing, services, employee placement, employee engagement, workforce solutions provider, energy sector staffing, executive search for legal, diversity and inclusion hiring, job placement, consulting services, employment solutions, job market insights, onboarding support, inclusive hiring, corporate talent solutions, technical services, legal recruiting, supply chain staffing, business transformation, worker inclusion, project delivery services, direct sourcing, strategic sourcing, technical recruitment, workforce design, temporary staffing, outsourced solutions, procurement staffing, administrative staffing, manufacturing staffing, talent pipeline, performance management, skills assessment, client partnerships, enterprise solutions, operational performance, remote workforce, employee retention, client engagement, healthcare, legal, distribution, enterprises, computer software, information technology &amp; services, staffing &amp; recruiting, mechanical or industrial engineering, professional training &amp; coaching, financial services, management consulting, health care, health, wellness &amp; fitness, hospital &amp; health care</v>
          </cell>
          <cell r="J1558" t="str">
            <v>ExactTarget, Outlook, Microsoft Azure Hosting, Gmail, Google Apps, Microsoft Office 365, Sendgrid, DemandBase, Brightcove, UptimeRobot, OneTrust, iCIMS, ServiceNow, Amazon SES, Slack, Salesforce, React, Hubspot, Segment.io, YouTube, Google Tag Manager, Google Font API, Google Maps, FullStory, Bootstrap Framework, Adobe Media Optimizer, Google Analytics, Typekit, Hotjar, Mobile Friendly, Bing Ads, New Relic, Google Dynamic Remarketing, Linkedin Widget, DoubleClick Conversion, Twitter Advertising, AddThis, Facebook Login (Connect), DoubleClick, Lucky Orange, Facebook Custom Audiences, Facebook Widget, Multilingual, Linkedin Login, Linkedin Marketing Solutions, Circle, AI</v>
          </cell>
          <cell r="K1558">
            <v>4500000</v>
          </cell>
          <cell r="L1558" t="str">
            <v>Other</v>
          </cell>
          <cell r="N1558">
            <v>43009</v>
          </cell>
          <cell r="O1558">
            <v>12300000000</v>
          </cell>
          <cell r="Q1558" t="str">
            <v>Allegis Group is a global leader in talent solutions and workforce management, founded in 1983. Headquartered in Hanover, Maryland, the company generates $14.2 billion in annual revenue and employs 24,000 people across over 500 offices worldwide. Allegis Group serves 20,000 client locations and places tens of thousands of individuals into jobs each week.
The company offers a wide range of services, including staffing and recruitment, executive search, managed and outsourced services, and workforce management solutions through Allegis Global Solutions. Its network includes specialized companies such as Aerotek, TEKsystems, and Aston Carter, each focusing on distinct market segments. Allegis Group is recognized as the largest staffing firm in the United States and has received accolades from industry leaders for its innovative workforce solutions and commitment to global expansion.</v>
          </cell>
          <cell r="R1558">
            <v>1983</v>
          </cell>
        </row>
        <row r="1559">
          <cell r="A1559" t="str">
            <v>Alliance Data</v>
          </cell>
          <cell r="B1559" t="str">
            <v>Alliance Data</v>
          </cell>
          <cell r="C1559">
            <v>4100</v>
          </cell>
          <cell r="D1559" t="str">
            <v>financial services</v>
          </cell>
          <cell r="F1559" t="str">
            <v>http://www.linkedin.com/company/alliance-data</v>
          </cell>
          <cell r="G1559" t="str">
            <v>Columbus</v>
          </cell>
          <cell r="H1559" t="str">
            <v>Ohio</v>
          </cell>
          <cell r="I1559" t="str">
            <v>payments, crm, microtargeted marketing across all channels, loyalty marketing, private label credit solutions, digital marketing, coalition loyalty programs, finance solutions, cobrand credit solutions, direct marketing via traditional &amp; digital channels, data marketing, payment technology, business services, enterprise software, software, information technology, financial services, sales, enterprises, computer software, information technology &amp; services, b2b, marketing &amp; advertising</v>
          </cell>
          <cell r="J1559" t="str">
            <v>Microsoft Office 365, Atlassian Cloud, OneTrust, MongoDB, Omniture (Adobe), Pardot, SparkPost, Hubspot, Adobe CQ, Nginx, Google Font API, Varnish, Mobile Friendly, AI</v>
          </cell>
          <cell r="Q1559" t="str">
            <v>Alliance Data Systems Corporation, founded in 1996, is a provider of data-driven marketing, loyalty, and private label credit card services. The company is headquartered in Columbus, Ohio, and operates through segments such as LoyaltyOne, Epsilon, and Private Label Services &amp; Credit. Alliance Data has grown significantly since going public in 2001, acquiring key companies like LoyaltyOne and Epsilon to enhance its offerings.
The company specializes in integrated solutions that include loyalty program design and management, data analytics, email marketing, and credit services. Its LoyaltyOne segment is known for programs like AIR MILES, while Epsilon focuses on data-driven marketing and consumer insights. The Private Label Services &amp; Credit segment manages retail credit cards and provides comprehensive support, including risk management and transaction processing. Alliance Data serves various industries, including retail, financial services, and healthcare, and manages data for approximately 33 million active cardholders.</v>
          </cell>
          <cell r="R1559">
            <v>1996</v>
          </cell>
        </row>
        <row r="1560">
          <cell r="A1560" t="str">
            <v>AllianceBernstein</v>
          </cell>
          <cell r="B1560" t="str">
            <v>AllianceBernstein</v>
          </cell>
          <cell r="C1560">
            <v>4400</v>
          </cell>
          <cell r="D1560" t="str">
            <v>financial services</v>
          </cell>
          <cell r="E1560" t="str">
            <v>http://www.alliancebernstein.com</v>
          </cell>
          <cell r="F1560" t="str">
            <v>http://www.linkedin.com/company/abglobal</v>
          </cell>
          <cell r="G1560" t="str">
            <v>Nashville</v>
          </cell>
          <cell r="H1560" t="str">
            <v>Tennessee</v>
          </cell>
          <cell r="I1560" t="str">
            <v>retirement, financial services, investment management, investment research, asset management, tax planning, wealth planning, mobile, finance technology, personal finance, new product development, information technology, finance, consumer goods, consumers, investment managers, investment performance, alternative investments, sustainable investing principles, climate science investing, fundamental research, risk management tools, financial advisory, diversity and inclusion, equities, research-driven, climate-related financial disclosures, asset management services, sustainable development goals, corporate responsibility, client solutions, financial planning, sustainability, climate risk management, sustainable investing, innovation, responsible investment strategies, multi-asset strategies, services, quantitative analysis, technology in finance, global asset manager, market expertise, institutional clients, technology innovation, education, climate science curriculum, private equity, other financial investment activities, climate curriculum partnership, asset diversification strategies, b2b, green investment strategies, long-term client focus, responsible investing, growth equity investing, global research, assets under management, financial innovation, esg integration, investment strategies, client-focused, sustainable growth, environmental, social, governance factors, tax-exempt fixed income, carbon footprint reduction, asset under management, investment performance metrics, global offices, environmental impact analysis, global offices network, retail investors, client partnership, wealth management, asset diversification, private wealth management, risk management, corporate affiliate program, portfolio management, climate science education, retirement planning, climate change adaptation investments, investment solutions, environmental stewardship, climate research integration, capital markets, client-centric strategies, asset management firm, alternative asset classes, diversity culture, growth equity, investment advisory, global presence, esg risk assessment, multi-asset solutions, long-term outcomes, investment research process, sustainable asset management, private credit, client-centric approach, collaborative culture, esg investing, institutional investment, private wealth services, esg frameworks, climate-focused portfolios, fixed income, investment insights, diversity, corporate affiliate program at columbia climate school, climate science, ai in investing, asset classes, climate science and investing curriculum, esg engagement, disruptive technologies in finance, internet, information technology &amp; services, financial consulting, consulting, management consulting, environmental services, renewables &amp; environment</v>
          </cell>
          <cell r="J1560" t="str">
            <v>ExactTarget, Outlook, Microsoft Office 365, Brightcove, OneTrust, React Redux, Pardot, Zendesk, Slack, Salesforce, Workday Recruit, Mobile Friendly, ON24, Google Tag Manager, Zencoder, Facebook Widget, Facebook Custom Audiences, Facebook Login (Connect), Linkedin Marketing Solutions, Remote, AI, C#, Python, Microsoft PowerPoint, Workday, Workday Expenses, SAP Fieldglass Services Procurement, Workday Prism Analytics, E-planning, Bigtincan Readiness (formerly Brainshark), SharePoint, Microsoft Office, Microsoft Excel, SurveyMonkey, Zoomdata, Google AdWords Conversion, PowerBI Tiles, DevExpress, Docking &amp; MDI for WPF, Git, GoToAssist (FASTchat), Microsoft SQL Server Reporting Services, .NET, Oracle XML DB, WCF, VMware, Microsoft Hyper-V Server, Microsoft Azure Monitor, Amazon Web Services (AWS), Microsoft Windows Server 2012, Varicent, Citrix Hypervisor, Azure Analysis Services, AWS Analytics, Microsoft Windows Server 2000, Secured MVC Forum on Windows 2012 R2, Clearwater Analytics, Marketo, Adobe Marketing Cloud, Adobe Experience Manager, Adobe Target, Adobe Analytics, BrightEdge, Dynamics 365 Customer Service, REST, HTML Pro, CSS, Javascript, React, Jira, Confluence, Postman, Sentinel, FUSION, Atlas by Facebook, Bloomberg Professional Services, MSCI, CAT, MATLAB, R, SQL, Excel4Apps, accessiBe, Workiva Wdesk, BASE, Brainshark, Instagram, LinkedIn Ads, Meta Ads Manager, YouTube, Diligent Boards, Oracle GRC, WebOffice, Snowflake, Onit, Azure Purview, Markdown, HireVue, Loom, Power BI Documenter, Copilot, pandas, NumPy, ASP.NET, Svelte, Responsive, formerly RFPIO, Calypso, Act!, Vanta, Citrix, EMC, SysTrack Digital Experience Monitoring, Splunk, Microsoft PowerShell, Batch, TUNE, Microsoft Advanced Group Policy Management, MongoDB, Micro, Adobe, PingID, Azure Blueprints</v>
          </cell>
          <cell r="K1560">
            <v>5340000000</v>
          </cell>
          <cell r="L1560" t="str">
            <v>Other</v>
          </cell>
          <cell r="M1560">
            <v>40000000</v>
          </cell>
          <cell r="N1560">
            <v>45689</v>
          </cell>
          <cell r="O1560">
            <v>332756000</v>
          </cell>
          <cell r="Q1560" t="str">
            <v>AllianceBernstein (AB) is a global asset management firm based in Nashville, Tennessee. With approximately $829 billion in assets under management as of June 30, 2025, the firm provides investment management and research services to a diverse range of clients, including institutional investors, high-net-worth individuals, and retail investors.
Formed from the merger of Alliance Capital Management and Sanford C. Bernstein &amp; Co. in 2000, AllianceBernstein combines expertise in growth equity, fixed-income investing, and private-client services. The firm emphasizes research innovation and responsible investing, offering tailored investment solutions such as equity strategies, fixed-income products, alternatives, and mutual funds. Their services also include wealth management and client servicing, focusing on sustainability and cross-disciplinary collaboration. AllianceBernstein maintains a global presence with offices across six continents, ensuring they meet the unique needs of their clients.</v>
          </cell>
          <cell r="R1560">
            <v>1967</v>
          </cell>
        </row>
        <row r="1561">
          <cell r="A1561" t="str">
            <v>AllianceOne</v>
          </cell>
          <cell r="B1561" t="str">
            <v>AllianceOne</v>
          </cell>
          <cell r="C1561">
            <v>5200</v>
          </cell>
          <cell r="D1561" t="str">
            <v>financial services</v>
          </cell>
          <cell r="E1561" t="str">
            <v>http://www.allianceoneinc.com</v>
          </cell>
          <cell r="F1561" t="str">
            <v>http://www.linkedin.com/company/allianceone</v>
          </cell>
          <cell r="G1561" t="str">
            <v>Blue Bell</v>
          </cell>
          <cell r="H1561" t="str">
            <v>Pennsylvania</v>
          </cell>
          <cell r="I1561" t="str">
            <v>debt collections, government, customer-centric approach, contact center, customer relationship management, contact center solutions, telecommunications, debt recovery, debt collection, digital payment solutions, consumer payment behavior, regulatory compliance, utilities, consumer contact solutions, healthcare, mobile payment app, quality assurance in collections, compliance management, accounts receivable, international labor markets, customer service, collections workflow platform, propensity-to-pay analytics, lead generation, industry-specific contact center products, inbound services, international contact strategies, payment resolution, client relationship management, voice analytics, integrated operational alliances, collection agencies, data analytics, services, regulatory monitoring, qr code payments, industry-specific contact solutions, web-based payment portal, b2c, accounts receivable management, predictive dialing, risk management, b2b, tcpa compliance, omnichannel segmentation, full-cycle receivables management, financial services, payment processing, customer data management, analytics, cost-effective service, retail, payment history tracking, state-of-the-art technology, fdcpa compliance, custom outsourcing, outbound calling, conflict minimization techniques, finance, crm, sales, enterprise software, enterprises, computer software, information technology &amp; services, health care, health, wellness &amp; fitness, hospital &amp; health care, marketing &amp; advertising, payroll services, professional services</v>
          </cell>
          <cell r="J1561" t="str">
            <v>ExactTarget, Mimecast, Outlook, Microsoft Office 365, Microsoft Azure Hosting, Workday, Marketo, Slack, Google Tag Manager, Bootstrap Framework, Facebook Login (Connect), Mobile Friendly, ASP.NET, Facebook Widget, AddThis, Facebook Custom Audiences, Workday Recruit, Remote, Python, SQL, Oracle XML DB, Excel4Apps, TopSpot, Microsoft Office</v>
          </cell>
          <cell r="O1561">
            <v>1200000000</v>
          </cell>
          <cell r="P1561">
            <v>1</v>
          </cell>
          <cell r="Q1561" t="str">
            <v>AllianceOne is a full-service debt collection and accounts receivable management company based in Trevose, Pennsylvania. The company specializes in both first-party and third-party collection solutions across various industries, including automotive, financial services, government, education, healthcare, retail, telecommunications, and utilities. 
AllianceOne offers a comprehensive range of services, including collection services, contact center operations, and specialized programs such as early-out collections and legal recovery options. They also provide data analytics for customer management and custom solutions tailored to specific industry needs. With a focus on a customer-centric approach, AllianceOne aims to resolve debt issues while maintaining compliance and minimizing conflict. The company serves clients nationwide and collaborates with government entities to collect unpaid taxes and utility bills.</v>
          </cell>
          <cell r="R1561">
            <v>1999</v>
          </cell>
        </row>
        <row r="1562">
          <cell r="A1562" t="str">
            <v>Allied Universal</v>
          </cell>
          <cell r="B1562" t="str">
            <v>Allied Universal</v>
          </cell>
          <cell r="C1562">
            <v>715000</v>
          </cell>
          <cell r="D1562" t="str">
            <v>professional training &amp; coaching</v>
          </cell>
          <cell r="E1562" t="str">
            <v>http://www.aus.com</v>
          </cell>
          <cell r="F1562" t="str">
            <v>http://www.linkedin.com/company/allied-universal</v>
          </cell>
          <cell r="G1562" t="str">
            <v>Irvine</v>
          </cell>
          <cell r="H1562" t="str">
            <v>California</v>
          </cell>
          <cell r="I1562" t="str">
            <v>risk advisory, staffing services, event services, security services, security systems, janitorial services,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events services, facilities services, professional training &amp; coaching, mechanical or industrial engineering, health care, health, wellness &amp; fitness, hospital &amp; health care, privacy, financial services</v>
          </cell>
          <cell r="J1562" t="str">
            <v>Netriplex, Amazon SES, Sendgrid, Outlook, Marketo, Microsoft Office 365, Zendesk, Drupal, VueJS, Pantheon, Atlassian Cloud, Citrix, Netlify, Freshdesk, Slack, Salesforce, iCIMS, Hubspot, Varnish, Cufon, Typekit, Nginx, DoubleClick, CrazyEgg, Facebook Login (Connect), Multilingual, Google Analytics, F5 BIG-IP, WordPress.org, Wix, Linkedin Marketing Solutions, Cloudinary, Mobile Friendly, Gravity Forms, Google Tag Manager, Wistia, DoubleClick Floodlight, Bootstrap Framework, reCAPTCHA, Facebook Custom Audiences, Facebook Widget, Google Font API, Microsoft Office, Intel, Tor, Altair Radioss, Quip, Salesforce CPQ, Dell iDRAC (Integrated Dell Remote Access Controller), Microsoft PowerPoint, Clickability, Remote, Wider Planet, Deltek ComputerEase, Dell Tablet, Security, IfByPhone, Domo, IBM Sterling File Gateway, Aruba Wireless Access Points, Onit, Zoomdata, Act!, ServiceNow, CONTROL, AI, Excel4Apps, Microsoft Word, IoT, Xray, Commerce Hub, Cisco IP Phones</v>
          </cell>
          <cell r="K1562">
            <v>3417923503</v>
          </cell>
          <cell r="L1562" t="str">
            <v>Debt Financing</v>
          </cell>
          <cell r="M1562">
            <v>3350000000</v>
          </cell>
          <cell r="N1562">
            <v>44317</v>
          </cell>
          <cell r="O1562">
            <v>23000000000</v>
          </cell>
          <cell r="Q1562" t="str">
            <v>Allied Universal is a global leader in security and facility services, offering proactive security solutions and integrated services to help clients focus on their core business. Founded in 1957 and headquartered in Santa Ana, California, and Conshohocken, Pennsylvania, the company has expanded through organic growth and strategic acquisitions, including the merger of AlliedBarton Security Services and Universal Services of America.
With approximately 770,000 employees, Allied Universal is one of the largest private employers in North America. The company operates in over 100 countries, managing more than 50,000 client sites globally. Its services include security guard services, access control systems, risk advisory, event services, and janitorial services, tailored to sectors such as higher education, healthcare, retail, and government. Allied Universal emphasizes local leadership and innovative technology to provide customized solutions that enhance safety and efficiency for businesses and communities.</v>
          </cell>
          <cell r="R1562">
            <v>2016</v>
          </cell>
        </row>
        <row r="1563">
          <cell r="A1563" t="str">
            <v>Ally</v>
          </cell>
          <cell r="B1563" t="str">
            <v>Ally Financial</v>
          </cell>
          <cell r="C1563">
            <v>11000</v>
          </cell>
          <cell r="D1563" t="str">
            <v>financial services</v>
          </cell>
          <cell r="E1563" t="str">
            <v>http://www.ally.com</v>
          </cell>
          <cell r="F1563" t="str">
            <v>http://www.linkedin.com/company/ally</v>
          </cell>
          <cell r="G1563" t="str">
            <v>Detroit</v>
          </cell>
          <cell r="H1563" t="str">
            <v>Michigan</v>
          </cell>
          <cell r="I1563" t="str">
            <v>consulting for projectbased roles, diversity, commercial finance, iras, credit card, home loans, financial technology, competitive interest rates, executive recruiting, ally bank, auto servicing, cds, free checking, investing, auto financing, online banking, financial literacy, technical recruiting, vehicle service contracts, staffing solutions, dealer services, finance, trading, stock exchanges, brokers, major banks, auto financing solutions, investment services, money market accounts, auto finance customer experience, brand engagement, auto insurance products, financial education, auto leasing digital tools, mobile banking, auto protection, community development, wealth gap support, auto finance risk management, digital-first banking, financial inclusion, auto finance digital platform, auto leasing, fintech innovation, auto leasing technology, accessibility standards, auto insurance tech, mortgage loans, auto finance digital transformation, sustainability in finance, brand visibility, accessibility compliance, financial planning, auto insurance digital solutions, automated investing, community impact, customer-centric, customer engagement tools, auto finance technology, wealth support, deposit accounts, investment tools, auto finance for dealers, community impact programs, investment advisory, auto finance analytics, carbon neutrality, digital platform, digital banking, auto protection products, venture-backed financing, digital accessibility standards, auto leasing services, venture capital financing, auto dealer support services, investment accounts, insurance, auto leasing solutions, financial inclusion initiatives, innovation, auto finance innovation, financial services, sustainability, auto insurance solutions, community engagement, b2b, robo portfolios, corporate finance, self-directed trading, brand campaigns, auto dealer financing, sustainability initiatives, banking, economic mobility, automated investment portfolios, commercial banking, investment, auto finance, auto dealer support, b2c, financial literacy programs, user experience, financial inclusion technology, robo-advisors, digital financial services, auto insurance, services, personal finance, personal advice, auto loans, customer experience, savings accounts, deposit products, carbon footprint reduction, investment advisory services, private equity financing, digital marketing, community programs, customer retention, retail, middle market financing, wealth management, saving accounts, checking accounts, credit cards, mortgages, securities brokerage, credit products, insurance products, high yield savings, low fees, competitive rates, customer support, fdic insured accounts, home refinancing, term life insurance, market analysis, stock research tools, diverse investment options, financial advisors, fast deposits, financial impact, inclusive banking, community support, innovation in finance, technical security, privacy measures, commission-free trading, peer-to-peer payments, customer commitment, industry leadership, education, non-profit, finance technology, information technology &amp; services, financial exchanges, environmental services, renewables &amp; environment, ux, marketing &amp; advertising, investment management, nonprofit organization management</v>
          </cell>
          <cell r="J1563" t="str">
            <v>Akamai, Microsoft Office 365, Pantheon, ExactTarget, Omniture (Adobe), Slack, Salesforce, Adobe Marketing Cloud, Google Play, Hotjar, Wix, reCAPTCHA, AngularJS, New Relic, Woo Commerce, Shutterstock, Shopify, LivePerson Monitor, Piwik, Google Tag Manager, Google Analytics, Ruxit, ShareThis, Visual Website Optimizer, Google translate API, Hubspot, Facebook Login (Connect), dynaTrace, DoubleClick, Pardot, Apache, Vimeo, Mobile Friendly, Facebook Widget, Google Font API, Inspectlet, SOASTA, Bootstrap Framework, Typekit, WordPress.org, Squarespace ECommerce, Gravity Forms, Facebook Custom Audiences, Google Analytics Ecommerce Tracking, AI, Zoomdata, Node.js, TypeScript, Python, Lambda Cloud, API Gateway, AWS AppSync, AWS Fargate, PostgreSQL, Amazon DynamoDB, OpenID, SAM, JWT, OpenTelemetry, Amazon CloudWatch, Xray, Terraform, Redis, Amazon ElastiCache, Sage, Ning, Lytics, FortiGate Cloud-Native Firewall (CNF), PowerBI Tiles, Tableau, Microsoft Excel, SQL, dbt, Snowflake, SysTools VBA Password Recovery, SAP, Microsoft Office, Workday, Software AG Alfabet, Excel4Apps, Power BI Documenter, IBM Cognos Analytics, Microsoft PowerPoint, Cisco WebEx Teams, Microsoft Power Automate, monday CRM, AWS Analytics, Azure Analysis Services, Nutanix, ServiceNow, ServiceNow Flow Designer, ServiceNow IT Service Management (ITSM), Cisco UCS Manager, React, React Native, Alation, Collibra, Zemanta, Oracle Analytics Cloud, Redshift, PL/SQL, R, Amazon S3, AWS Key Management Service (KMS), AWS Trusted Advisor, Confluence, Crystal Ball, ECS, Fastapi, GitLab, LangGraph, Okta, OpenAI, Jira, DocuSign, Tor, Microsoft Power Platform, Cortex M-Series, SAS Enterprise Guide, Posit, Streamlit, Microsoft Azure Monitor, Delphix, BigID, Informatica Test Data Management, Salesforce Service Cloud, Microsoft Active Directory Federation Services, REST, Flowcode, Fusion ERP Analytics, Cision, FUSION, Google AdWords Conversion, GenText AI Assistant for MS Word, Bitbucket, SharePoint, Segment, Cortex A53, Microsoft Windows Server 2012, , Azure Stack HCI, Turn, Microsoft Teams Rooms, Gem, Microsoft Windows 365 Cloud PC</v>
          </cell>
          <cell r="K1563">
            <v>4125000000</v>
          </cell>
          <cell r="L1563" t="str">
            <v>Debt Financing</v>
          </cell>
          <cell r="M1563">
            <v>750000000</v>
          </cell>
          <cell r="N1563">
            <v>45778</v>
          </cell>
          <cell r="O1563">
            <v>12154000000</v>
          </cell>
          <cell r="Q1563" t="str">
            <v>Ally Financial Inc. is a digital financial services company and a top 25 U.S. financial holding company, with approximately $191.7 billion in total assets and around 11 million customers. With over 100 years of experience, Ally has evolved from auto finance to a comprehensive provider of various financial services.
The company operates through several divisions, including Ally Bank, which offers a range of deposit products and digital banking tools. Ally Home provides mortgage solutions, while Ally Lending focuses on point-of-sale financing across multiple industries. Ally Invest offers investment services, including self-directed trading and automated investing. Additionally, Ally Dealer Financial Services supports automotive dealers with financing and insurance products. The company also engages in corporate finance, providing loans to middle-market companies, and offers consumer credit card products and insurance coverage.
Ally is committed to its mission of putting people first, emphasizing agility, excellence, professionalism, and delivering results. The company has achieved carbon neutrality and actively invests in community initiatives through the Ally Charitable Foundation.</v>
          </cell>
          <cell r="R1563">
            <v>1919</v>
          </cell>
        </row>
        <row r="1564">
          <cell r="A1564" t="str">
            <v>Alorica</v>
          </cell>
          <cell r="B1564" t="str">
            <v>Alorica</v>
          </cell>
          <cell r="C1564">
            <v>80000</v>
          </cell>
          <cell r="D1564" t="str">
            <v>outsourcing/offshoring</v>
          </cell>
          <cell r="E1564" t="str">
            <v>http://www.alorica.com</v>
          </cell>
          <cell r="F1564" t="str">
            <v>http://www.linkedin.com/company/alorica</v>
          </cell>
          <cell r="G1564" t="str">
            <v>Irvine</v>
          </cell>
          <cell r="H1564" t="str">
            <v>California</v>
          </cell>
          <cell r="I1564" t="str">
            <v>social media solutions, net promoter score improvement, conversational ai, customer journey mapping, healthcare, data analytics, communications media, technology, travel hospitality, content moderation, aipowered solutions, financial services, customer service experience, back office support, multichannel customer support, financial services insurance, retail, supply chain, technical support, digital transformation, business process consulting, energy utilities, business process outsourcing, offshoring, contact center services, reverse logistics, cx strategy execution, innovation labs, managed services, it advisory, retail consumer goods, outsourcing, digital customer experience, digital cx, banking, multichannel support, outsourcing &amp; offshoring consulting, digital cx strategy, fraud detection, content moderation services, content moderation system, ai for customer loyalty, cloud-based cx solutions, ai customer support, customer care, ai for digital trust and safety, customer insights, multilingual cx, ai chatbots, ai in compliance monitoring, self-service automation, d2c, voice ai, financial services cx, multilingual support, customer feedback analysis, ai-powered customer insights, work-at-home platform, operational efficiency, content moderation ai, customer retention strategies, b2c, ai in healthcare support, ai in travel &amp; hospitality, services, ai for operational efficiency, predictive analytics, ai in digital support, content moderation platform, digital support platforms, ai-powered fraud prevention, b2b, ai in contact centers, consulting, customer experience management, ai in retail personalization, ai for customer retention, business intelligence, agent-designed conversational ai, ai for customer acquisition, all other support services, generative ai, cloud solutions, emotionally intelligent ai, retail &amp; consumer goods, customer engagement tools, ai voice translation, ai for customer satisfaction, digital support channels, ai for customer journey optimization, ai-driven content moderation, ai in banking &amp; finance, customer retention, digital trust &amp; safety, ai for multilingual cx, customer experience, financial solutions, ai in customer service automation, contact center solutions, ai for customer personalization, chatbots, automated workflows, agent assist technology, customer satisfaction, ai for customer engagement, bpo, ai-powered cx, ai in content safety, content moderation automation, professional services, fraud prevention, loan servicing, ai for customer feedback analysis, ai for customer journey mapping, content moderation tools, ai in loan servicing, multilingual voice support, content moderation software, ai-powered automation, process optimization, nlp in cx, voice translation, advanced analytics, automation in cx, ai in healthcare, ai-driven analytics, virtual assistant, ai in cx, workflow automation, real-time sentiment analysis, ai for risk mitigation, customer engagement, information technology &amp; services, ai in financial services, digital customer journey, e-commerce, digital cx platforms, content moderation technology, content moderation solutions, cx management, ai solutions, bpo services, real-time translation, ai-powered customer service, automated insights, trust and safety, financial services bpo, voice technology, customer-centric solutions, service redesign, custom ai models, strategic consulting, next-gen technology, interactive training, immersive environments, agent assist, performance optimization, omnichannel communication, voice language translation, digital platforms, it service management, employee satisfaction, real-time insights, ai-driven automation, technology integration, continuous improvement, market expansion, finance, consumer products &amp; retail, health care, health, wellness &amp; fitness, hospital &amp; health care, outsourcing/offshoring, computer &amp; network security, enterprise software, enterprises, computer software, analytics, cloud computing, professional training &amp; coaching, consumer internet, consumers, internet, management consulting</v>
          </cell>
          <cell r="J1564" t="str">
            <v>Salesforce, Amazon SES, Mimecast, Outlook, Pardot, Microsoft Office 365, CloudFlare Hosting, Gmail, Google Apps, Microsoft Application Insights, BuddyPress, Oracle Cloud, Visual-Basic-.NET, Eloqua, Hubspot, Slack, Facebook Custom Audiences, Bootstrap Framework, ASP.NET, Google translate widget, Facebook Widget, Google translate API, Facebook Login (Connect), Google Tag Manager, Mobile Friendly, Linkedin Marketing Solutions, Pingdom, Taleo Applicant Tracking Systems (ATS), Taleo, DemandBase, Oracle E Business Suite, Parallels Mac Management for Microsoft SCCM, Microsoft Intune Enterprise Application Management, Microsoft Active Directory Federation Services, Microsoft Advanced Group Policy Management, Microsoft PowerShell, Microsoft Distributed File System (DFS), Verint, Microsoft Windows Server 2012, Microsoft Office, SharePoint, ServiceNow, ebs, SAS Enterprise Guide, SQL, Google Analytics, Looker Studio, Funnel, QuickBooks, Google AdWords Conversion, Microsoft Excel, Chrome, Microsoft Windows 10, Microsoft Windows Defender Antivirus, Oracle Analytics Cloud, Gem, Qualys Penetration Testing, Copilot, Eaglestats, WebOffice, Microsoft Teams Rooms, Articulate, Rise, Vyond, Adobe Creative Suite, PowerBI Tiles, Microsoft Power Automate, ADP Applicant Tracking System</v>
          </cell>
          <cell r="K1564">
            <v>1477600000</v>
          </cell>
          <cell r="L1564" t="str">
            <v>Debt Financing</v>
          </cell>
          <cell r="M1564">
            <v>725000000</v>
          </cell>
          <cell r="N1564">
            <v>45017</v>
          </cell>
          <cell r="O1564">
            <v>2430000000</v>
          </cell>
          <cell r="Q1564" t="str">
            <v>Alorica is a global customer experience (CX) and business process outsourcing (BPO) company based in Irvine, California. Founded in 1999, it employs around 100,000 professionals across 17 countries, managing over 3 billion customer interactions each year for more than 250 clients. The company is recognized for its commitment to diversity, equity, and inclusion, and has received accolades as Minority-Owned Business of the Year for three consecutive years.
Alorica specializes in providing comprehensive customer experience solutions, including call center services for support, sales, and technical assistance across various channels. The company partners with global brands to deliver tailored CX solutions, leveraging advanced technology and analytics to enhance customer satisfaction and engagement. Its services cater to multiple industries, such as financial services, utilities, telecoms, retail, and government, ensuring flexibility and scalability for both local and international markets.</v>
          </cell>
          <cell r="R1564">
            <v>1999</v>
          </cell>
        </row>
        <row r="1565">
          <cell r="A1565" t="str">
            <v>Alphabet Inc.</v>
          </cell>
          <cell r="B1565" t="str">
            <v>Alphabet</v>
          </cell>
          <cell r="C1565">
            <v>186000</v>
          </cell>
          <cell r="D1565" t="str">
            <v>investment management</v>
          </cell>
          <cell r="E1565" t="str">
            <v>http://www.abc.xyz</v>
          </cell>
          <cell r="F1565" t="str">
            <v>http://www.linkedin.com/company/alphabet-inc</v>
          </cell>
          <cell r="G1565" t="str">
            <v>Mountain View</v>
          </cell>
          <cell r="H1565" t="str">
            <v>California</v>
          </cell>
          <cell r="I1565" t="str">
            <v>computer software: programming data processing, technology, holding companies, bidirectional encoder representations from transformers, google cloud, alphabet, b2c, smart home devices, cloud computing, retail, calico longevity research, video sharing platform, machine learning, digital services, pixel watch, product development, management scale, google maps, financial reporting, parent company, web search portals, libraries, archives, and other information services, management, nest, cloud infrastructure, ai innovations, health research, google now, consulting, ai app preload, smart home technology, global markets, b2b, long-term innovation, youtube monetization, technology conglomerate, x lab, health sciences, subsidiaries, ai and machine learning, waymo, market expansion, user experience, digital advertising, android os, market segmentation, biotechnology, ai technology, ai in search, customer engagement, google, google search indexing, stock exchange, verily, alpha investment return, innovation, long-term vision, investment arms, health care, venture capital, growth strategy, services, pixel phones, ai, data analytics, ai-powered services, hardware products, calico, technology research, wing drone delivery, independent brand development, transparency, x, brand independence, cloud services, technology innovation, autonomous driving, capital allocation, independent subsidiaries, digital transformation, investment focus, market diversification, e-commerce, enterprise cloud, venture investments, search engine, youtube, artificial intelligence, google photos, tensor processing units, healthcare, product innovation, verily health sciences, consumer electronics, pixel buds, research and development, research incubators, corporate structure, life sciences, government, sustainability, software services, autonomous vehicles, public company, investing, independence, ceo, investments, entrepreneurship, internet products, data analysis, stockholders, quantum computing, drone delivery, digital products, stakeholder engagement, leading companies, governance, environmental responsibility, clean technology, social impact, consumer technology, community engagement, public policy, mobile applications, video content, long-term strategy, corporate governance, financial performance, stakeholder communication, local services, growth opportunities, financial transparency, employee engagement, corporate strategy, competitive advantage, brand development, security measures, finance, education, distribution, consumer products &amp; retail, transportation &amp; logistics, investment management, financial services, enterprise software, enterprises, computer software, information technology &amp; services, internet infrastructure, internet, ux, marketing &amp; advertising, financial exchanges, health, wellness &amp; fitness, consumer internet, consumers, hospital &amp; health care, hardware, research &amp; development, environmental services, renewables &amp; environment, clean energy &amp; technology, mobile apps</v>
          </cell>
          <cell r="J1565" t="str">
            <v>Gmail, Google Apps, Amazon AWS, Outlook, Cedexis Radar, Google Font API, Adobe Media Optimizer, Google Tag Manager, Mobile Friendly, Vimeo, YouTube, reCAPTCHA, AI</v>
          </cell>
          <cell r="K1565">
            <v>29326000000</v>
          </cell>
          <cell r="L1565" t="str">
            <v>Other</v>
          </cell>
          <cell r="M1565">
            <v>4300000000</v>
          </cell>
          <cell r="N1565">
            <v>45962</v>
          </cell>
          <cell r="O1565">
            <v>402963000000</v>
          </cell>
          <cell r="Q1565" t="str">
            <v>Alphabet Inc. is an American multinational technology conglomerate based in Mountain View, California. Formed on October 2, 2015, as a restructuring of Google, Alphabet operates as a holding company that oversees Google and various independent subsidiaries. Co-founded by Larry Page and Sergey Brin, Alphabet focuses on fostering innovation across diverse sectors, including health, transportation, and artificial intelligence.
The companyâ€™s structure allows its subsidiaries to operate independently, each led by its own CEO. This model supports growth in high-potential areas beyond Google's core internet services. Alphabet's portfolio includes well-known entities such as Google, Waymo (autonomous vehicles), Verily and Calico (healthcare and biotech), and Fitbit (wearables). With a market cap around $2 trillion, Alphabet ranks among the largest technology firms globally, alongside Apple, Amazon, and Microsoft.</v>
          </cell>
          <cell r="R1565">
            <v>2015</v>
          </cell>
        </row>
        <row r="1566">
          <cell r="A1566" t="str">
            <v>altafiber</v>
          </cell>
          <cell r="B1566" t="str">
            <v>altafiber</v>
          </cell>
          <cell r="C1566">
            <v>5000</v>
          </cell>
          <cell r="D1566" t="str">
            <v>telecommunications</v>
          </cell>
          <cell r="E1566" t="str">
            <v>http://www.altafiber.com</v>
          </cell>
          <cell r="F1566" t="str">
            <v>http://www.linkedin.com/company/altafiber</v>
          </cell>
          <cell r="G1566" t="str">
            <v>Cincinnati</v>
          </cell>
          <cell r="H1566" t="str">
            <v>Ohio</v>
          </cell>
          <cell r="I1566" t="str">
            <v>b2c, fiber internet provider ohio, community broadband, wireless infrastructure, services, community investment, fiber for underserved communities, fiber internet infrastructure, fiber network, fiber for industrial parks, fiber and wireless, fiber for digital inclusion, wired and wireless telecommunications carriers (except satellite), fiber internet reliability, b2b, fiber connectivity, fiber wireless coverage, fiber for public safety, fiber for cloud computing, fiber for high-demand applications, fiber for smart homes, fiber network expansion hawaiâ€™i, fiber network technology, fiber for industrial applications, fiber optic, fiber for rural broadband, fiber network solutions, fiber to the home, fiber optic networks, fiber for transportation hubs, fiber for healthcare facilities, 5g wireless, d2c, no data caps, fiber for large enterprises, fiber network management, fiber for gaming, fiber network upgrades, fiber wireless solutions, fiber-optic internet, fiber for video conferencing, fiber for smart cities, fiber internet indiana, fiber network capacity, fiber for transportation, residential internet, fiber network coverage, fiber internet, fiber for government agencies, fiber for government, fiber internet technology, fiber wireless deployment, fiber network infrastructure, fiber network expansion kentucky, enterprise solutions, fiber internet plans, fiber provider, fiber for economic development, fiber network expansion projects, fiber for 5g backhaul, fiber for enterprise, digital equity, fiber optic network, multi-gigabit speeds, broadband services, fiber for educational institutions, fiber network expansion, internet service providers, fiber wireless integration, fiber for remote work, fiber network deployment, enterprise fiber solutions, customer experience, fiber network speed, fiber optic services, symmetrical speeds, fiber for business, fiber internet growth, fiber for iot applications, fiber internet kentucky, fiber for iot, fiber for utilities, fiber for healthcare, fiber network installation, fiber wireless network, fiber for rural areas, fiber infrastructure investment, fiber network services, fiber for utilities and energy, fiber internet speeds, fiber infrastructure, unified communications, telecommunications, fiber deployment, fiber internet hawaiâ€™i, fiber internet coverage, fiber for small businesses, digital transformation, fiber network investments, fiber network growth, enterprise it solutions, fiber internet solutions, fiber internet access, customer service, fiber network expansion indiana, fiber for public safety agencies, fiber optic technology, government, high-speed broadband, fiber for underserved markets, fiber internet expansion, fiber services, fiber for streaming, fiber network maintenance, fiber for education, fiber for residential communities, fiber internet provider, fiber network security, fiber for data centers, fiber for smart infrastructure, fiber for smart grid, fiber network reliability, fiber network expansion ohio, broadband, business internet, fiber technology, high-speed internet, fiber internet capacity, fiber wireless technology, reliable connectivity, fiber for residential, cloud services, fiber for telemedicine, fiber internet bundles, reliable internet, whole home wifi, fioptics bundle, connected home, premium technical support, internet safeguard, eero wifi gateway, cloud dvr, video on demand, internet plans, television streaming, military discount offers, equipment rental, 30-day money back guarantee, 24/7 technical support, internet plans for families, business solutions, wi-fi mesh system, advanced security features, e-commerce support, network reliability, streaming services integration, cloud-based management, dedicated internet, voip services, sip trunking, network equipment support, digital initiatives, economic impact, environmental sustainability, social governance, government partnerships, public wi-fi access, mobile app support, home networking solutions, device compatibility, internet price lock, home upgrade eligibility, network traffic management, internet usage analytics, mobile and smart device support, e-commerce, healthcare, finance, education, non-profit, distribution, transportation &amp; logistics, energy &amp; utilities, construction &amp; real estate, information technology &amp; services, cloud computing, enterprise software, enterprises, computer software, consumer internet, consumers, internet, health care, health, wellness &amp; fitness, hospital &amp; health care, financial services, nonprofit organization management, home automation, home services, it services &amp; computer repair, local services, mobile phones, professional services, shopping, television service providers</v>
          </cell>
          <cell r="J1566" t="str">
            <v>Outlook, Microsoft Office 365, Microsoft Azure Hosting, Gmail, Google Apps, Atlassian Cloud, React, Hubspot, Slack, Salesforce, Amazon SES, Google Tag Manager, LivePerson Monitor, The Trade Desk, DoubleClick Floodlight, Facebook Custom Audiences, Google Analytics, Bing Ads, Hotjar, Facebook Widget, Google Play, YouTube, Google Maps, ASP.NET, reCAPTCHA, Linkedin Marketing Solutions, Mobile Friendly, Simpli.fi, Facebook Login (Connect), Remote, AI, Avaya, Postpresso, Oracle Fusion Middleware, CAT, .NET, BERT, Microsoft Excel</v>
          </cell>
          <cell r="K1566">
            <v>3500000000</v>
          </cell>
          <cell r="L1566" t="str">
            <v>Other</v>
          </cell>
          <cell r="M1566">
            <v>600000000</v>
          </cell>
          <cell r="N1566">
            <v>45139</v>
          </cell>
          <cell r="O1566">
            <v>1800000000</v>
          </cell>
          <cell r="Q1566" t="str">
            <v>Altafiber is a telecommunications company based in Cincinnati, Ohio, with a history dating back to 1873. Originally founded as the City and Suburban Telegraph Association, it has evolved significantly over the years, becoming Ohio's first telephone exchange and expanding into fiber-optic internet services. In March 2022, the company rebranded after being acquired by Macquarie Infrastructure and Real Assets. Altafiber serves residential, business, and enterprise customers primarily in Ohio, Kentucky, Indiana, and Hawaiâ€™i through its subsidiary, Hawaiian Telcom.
The company offers a range of services, including high-speed fiber internet, digital TV, voice services, and data solutions. Its Fioptics brand provides gigabit internet speeds, targeting underserved areas and expanding access to over 400,000 additional homes. Altafiber is committed to community investment, having invested nearly $2 billion in fiber infrastructure, and emphasizes digital equity through initiatives like free public Wi-Fi for over 1 million people. The company focuses on delivering exceptional customer experiences and fostering partnerships to enhance connectivity and educational opportunities in the communities it serves.</v>
          </cell>
          <cell r="R1566">
            <v>1873</v>
          </cell>
        </row>
        <row r="1567">
          <cell r="A1567" t="str">
            <v>Altair</v>
          </cell>
          <cell r="B1567" t="str">
            <v>Altair</v>
          </cell>
          <cell r="C1567">
            <v>3200</v>
          </cell>
          <cell r="D1567" t="str">
            <v>information technology &amp; services</v>
          </cell>
          <cell r="E1567" t="str">
            <v>http://www.altair.com</v>
          </cell>
          <cell r="F1567" t="str">
            <v>http://www.linkedin.com/company/altair-engineering</v>
          </cell>
          <cell r="G1567" t="str">
            <v>Troy</v>
          </cell>
          <cell r="H1567" t="str">
            <v>Michigan</v>
          </cell>
          <cell r="I1567" t="str">
            <v>internet of things, hpc &amp; ondemand computing, business &amp; engineering analytics solutions, technical staffing services, cae simulation &amp; optimization technology, data analytics, industrial design &amp; product strategy consulting, data science, product engineering &amp; development, computer software: prepackaged software, technology, software development, units-based licensing, electronics, machine learning, cloud-based engineering tools, aerospace structural analysis, visual workflow automation, real-time license monitoring, ai for manufacturing, automated model deployment, scalable cloud infrastructure, cloud solutions, healthcare, innovation, product development, modeling and simulation, digital twin for product development, multi-industry applications, hardware manufacturing, ai-powered simulation, software as a service, semiconductor manufacturing, high-throughput computing, simulation and ai integration, job scheduling automation, automotive engineering, turnkey manufacturing support, electronics thermal management, cloud-based simulation services, hardware support services, automotive industry, collaborative engineering platforms, ai-powered design optimization, automotive lightweighting solutions, enterprise saas, enterprise ai deployment, ai and data science integration, hardware and software synergy, simulation optimization, precision manufacturing services, electronics design, digital engineering, ai platforms, converged simulation and data analytics, hardware and software integration, manufacturing solutions, crash simulation, automl, simulation and data analytics integration, semiconductors, optimization algorithms, software licensing models, lightweight design, product performance, manufacturing hardware solutions, retail, engineering services, manufacturing process support, cloud computing, digital transformation, hpc workload management, model-based design, cloud-native software, structural optimization, consulting, structural analysis, collaborative cloud platform, optimization tools, lightweighting, product performance analysis, ai-driven engineering workflows, artificial intelligence, simulation-driven innovation, product lifecycle management, semiconductor process simulation, data analytics tools, manufacturing, ai model building, strategic acquisitions, aerospace engineering, simulation data management, sustainability, ai simulation convergence, aerospace, engineering simulation, data-driven decision making, enterprise ai solutions, scalable hpc, sustainability solutions, crash and safety simulation, data visualization, cloud hpc resources, ai convergence, ai-driven design, predictive analytics, simulation software, software licensing optimization, enterprise software, ai and hpc integration, semiconductor workloads, high-performance computing, low-code data science, collaborative engineering, digital twin, hpc cloud platform, ai-enabled product testing, patented licensing, data preparation, simulation-driven product design, engineering, automotive, cloud innovation gateway, simulation and analysis, computer systems design and related services, ai integration, digital twin technology, b2b, multi-user access, automation, product optimization, energy, multibody simulation, aerospace industry, services, ai model deployment, ai in structural optimization, simulation-driven design, electronics simulation, data blending and cleaning, license management, ai convergence platform, information technology &amp; services, computer hardware, hardware, enterprises, computer software, health care, health, wellness &amp; fitness, hospital &amp; health care, saas, mechanical or industrial engineering, environmental services, renewables &amp; environment</v>
          </cell>
          <cell r="J1567" t="str">
            <v>Salesforce, UltraDns, Sendgrid, Outlook, MailChimp SPF, Microsoft Office 365, CloudFlare Hosting, Drupal, SiteGround DNS, Jira, Atlassian Confluence, Angular JS v1, Eloqua, Amazon SES, Hubspot, Slack, Remote, AI, Akamai App &amp; API Protector, Altair PBS Professional, Altair Grid Engine, Microsoft Application Insights, SharePoint, Nutanix Beam, CAT, CANalyzer, Salesforce Service Cloud, Homestead, Wider Planet, Siemens PLM, poly, Hex, Dassault DELMIA, eMaint CMMS, Microsoft Excel, Microsoft PowerPoint, Google AdWords Conversion, Microsoft Active Directory Federation Services, Amazon Associates, Infoblox DHCP, Akamai CDN Solutions, Unleashed, Microsoft Office, TSheets, , Google, C#, Vscode, MATLAB, CANoe, FederatedMedia, CrowdStrike Falcon X, Dell EMC PowerStore, SharpSpring, AC500 PLC, CONTROL, LogIC, ABB Robotics, CATIA, Teamcenter, NetSuite, Feathr, Lambda Cloud, Minitab Workspace, PDS Vista, aPriori Digital Manufacturing Simulation Software, Analyzer, Articulate, Simcenter STAR-CCM+, Microsoft Transact-SQL, Microsoft Teams Rooms, ECU-Test, Candid, Ansys LS-DYNA, C-Link, Siemens SIMATIC SCADA, SQL, Inductive Automation Ignition, Mitsubishi Adroit Process Suite (MAPS), .NET, Cisco Unified Intelligence Center, Veeva Vault PromoMats, MSC Adams, AWS SDK for JavaScript, EFI, Microsoft Project, Veritone Hire Job Distribution (formerly Broadbean), Google Cloud BigQuery, Tableau, Looker, PowerBI Tiles, AWS HPC, Data Analytics, ARIS Simulation, Azure Digital Twins, CET, , Microsoft 365, Ning, Frame, ContentClick, Bash, Python, Langchain, TensorFlow, PyTorch, 3DEXPERIENCE Platform, AutoCAD, Visio, BobCAD-CAM, Taleo Applicant Tracking Systems (ATS), Simulink, Whipple Hill, VMware vSAN ReadyNode, go+, FANUC FIELD System, NVIDIA Jetson, Tor, Bevywise MQTT Broker, REST, Docker, Kubernetes</v>
          </cell>
          <cell r="K1567">
            <v>10860051637</v>
          </cell>
          <cell r="L1567" t="str">
            <v>Merger / Acquisition</v>
          </cell>
          <cell r="M1567">
            <v>10600000000</v>
          </cell>
          <cell r="N1567">
            <v>45566</v>
          </cell>
          <cell r="O1567">
            <v>665788000</v>
          </cell>
          <cell r="Q1567" t="str">
            <v>Altair Engineering Inc. is a multinational information technology company based in Troy, Michigan, founded in 1985. The company specializes in product design and engineering solutions that integrate simulation, high-performance computing, data analytics, artificial intelligence, Internet of Things, and cloud computing. Altair has grown significantly since its inception, now serving over 16,000 customers across various industries, including automotive, aerospace, and manufacturing.
The core of Altair's offerings is the HyperWorks suite of computer-aided engineering software, which includes tools like HyperMesh and OptiStruct. This suite supports a range of simulations and design processes. Altair also provides over 180 software products, utilizing a patented units-based licensing model that offers flexible access to its tools. The company has expanded its portfolio to include data science, AI, and machine learning, emphasizing continuous research and development to enhance its solutions. Altair's collaborations with industry leaders, such as Rolls-Royce, showcase its commitment to advancing engineering processes.</v>
          </cell>
          <cell r="R1567">
            <v>1985</v>
          </cell>
        </row>
        <row r="1568">
          <cell r="A1568" t="str">
            <v>Altera Digital Health</v>
          </cell>
          <cell r="B1568" t="str">
            <v>Altera Digital Health</v>
          </cell>
          <cell r="C1568">
            <v>6000</v>
          </cell>
          <cell r="D1568" t="str">
            <v>information technology &amp; services</v>
          </cell>
          <cell r="E1568" t="str">
            <v>http://www.alterahealth.com</v>
          </cell>
          <cell r="F1568" t="str">
            <v>http://www.linkedin.com/company/altera-health</v>
          </cell>
          <cell r="G1568" t="str">
            <v>Niagara Falls</v>
          </cell>
          <cell r="H1568" t="str">
            <v>New York</v>
          </cell>
          <cell r="I1568" t="str">
            <v>financial management &amp; operational solutions, patient engagement, revenue cycle management, analytics &amp; intervention solutions, digital healthcare, electronic health records, software development, health care information technology, health care, health, wellness &amp; fitness, hospital &amp; health care, information technology &amp; services</v>
          </cell>
          <cell r="J1568" t="str">
            <v>Microsoft Office 365, Google Cloud Hosting, Microsoft Azure Hosting, Atlassian Cloud, React, Hubspot, Slack, Cvent, Google Font API, Nginx, YouTube, Wix, Marketo, WordPress.org, Vimeo, Wistia, Google Tag Manager, EventsAir by Centium, Mobile Friendly, Typekit, AI, Microsoft SQL Server Reporting Services, ServiceNow, HTML Pro, CSS, AngularJS, REST, Amazon Web Services (AWS), OpenLDAP, Oracle JDBC, Amazon Associates, SAM, Oracle Passlogix, WinSCP, GitHub, AspDotNetStorefront, Citrix, Citrix ADC, Creatio, Microsoft Azure, Microsoft Windows Server 2000, Microsoft-IIS, Rise, Commission Junction, AWS Transfer for SFTP, Azure Active Directory B2C, Microsoft Advanced Group Policy Management, UPS, Azure Analysis Services, Microsoft Sql Server, Verint, Allscripts TouchWorks, Intel, InterSystems Ensemble, InterSystems HealthShare, LogicMonitor, Python, Microsoft PowerShell, Javascript, Microsoft Windows Server 2012, Azure Data Lake Storage, .NET, Azure Monitor, Prometheus, Grafana, OpenTelemetry, Splunk, Visio, LucidChart, Draw.io, PagerDuty, Salesforce, Microsoft Teams, Frame, Allscripts, Windows 11, Apple macOS, Power BI Documenter, DAX, Power Query, Gemini, OpenAI, Copilot, ANGEL LMS, SQL, Citrix Director, Azure Log Analytics, Wireshark, Databricks, Microsoft Active Directory Federation Services, Azure Active Directory, Microsoft System Center, Akamai CDN Solutions, Infoblox DHCP, Epson Managed Print Services, Microsoft Hyper-V Server, VMware, Sentinel, IBM Security QRadar SIEM, Amazon Elastic Load Balancing, Microsoft Azure Monitor, Azure Linux Virtual Machines, MapMarker, VLAN, Postpresso, Salesforce Customer Data Platform (CDP), TripleLift, Palo Alto PA-5000 Series, Cisco ASA 5505, CheckPoint, Fortinet FortiGate, Google Cloud reCAPTCHA Enterprise, Azure VPN Gateway, Azure ExpressRoute, Azure Firewall, Google Search Central, Azure Sentinel, Claude, GitHub Copilot, C#, Selenium, ACCELQ, FlipHTML5, WellnessLiving, CAT, Star, Netlify, Micro, PowerBI Tiles, AWS SDK for JavaScript, Angular, Microsoft Office, Microsoft PowerPoint, Google AdWords Conversion, Microsoft Excel, Microsoft Teams Rooms, Azure Devops, Microsoft Always on VPN, Fiddler Everywhere, Box, 3M 360 Encompass - Health Analytics Suite, Clarity PPM, SharePoint, Fusion ERP Analytics, EMC, Batch, Amazon Elastic File System (Amazon EFS), Argo CD, Azure Resource Manager, Bicep, HELM, Kubernetes, Terraform, Flow, Wordpress.com, dynaTrace, ServiceNow Discovery, ServiceNow Service Mapping, ServiceNow Event Management, TrakSYS, Azure Functions, Azure Service Bus, Azure Storage Explorer, Azure Cosmos DB, BASE, Azure Application Insights, Azure AD Notifications, Canon Managed Print Services, Cisco AppDynamics, Cisco Meraki SD-WAN, Office365, Tor, CPMStar, Greenway Health Patient Portal, Gem, AWS Trusted Advisor, Azure Application Gateway, Azure Network Watcher, Azure Virtual Network, Cisco ASA 5555, CPI, Palo Alto PA-5200 Series, Perl, Route, Azure SQL, CUICK TRAC - DFARS and NIST 800-171 compliance solution, Microsoft Application Insights, Azure Policy, Azure Cost Management and Billing, Azure Logic Apps, Google Publisher Tag (GPT), DotNetNuke, C# (C Sharp), ASP.NET, Microsoft Entity Framework, jQuery, Progress Kendo UI, Azure Key Vault, Microsoft Windows 365 Cloud PC, Apple, Cisco VoIP, Microsoft Word, AWS Analytics, Azure Load Balancer, Azure Front Door, Kona Web Application Firewall, EFI, Azure DNS, Azure Traffic Manager</v>
          </cell>
          <cell r="K1568">
            <v>700000000</v>
          </cell>
          <cell r="L1568" t="str">
            <v>Merger / Acquisition</v>
          </cell>
          <cell r="M1568">
            <v>700000000</v>
          </cell>
          <cell r="N1568">
            <v>44682</v>
          </cell>
          <cell r="O1568">
            <v>10000000</v>
          </cell>
          <cell r="Q1568" t="str">
            <v>Altera Digital Health is a healthcare IT leader based in Niagara Falls, New York. The company specializes in developing interoperable electronic health record (EHR) systems and digital health services aimed at enhancing healthcare delivery for hospitals, health systems, physician practices, and communities. Founded through key mergers and acquisitions, Altera emphasizes clinician-friendly technology and operational excellence, guided by core values of respect, discipline, innovation, and transparency.
Altera's product portfolio includes the Sunrise EHR for hospitals, TouchWorks EHR for physician practices, and dbMotion for virtual patient records. The company also offers Care Director for post-discharge management and various services such as revenue cycle management and business continuity. Altera focuses on fostering interoperability and usability, addressing challenges like clinician burnout and system downtime. With cloud-enabled solutions and secure API integrations, Altera positions itself as a reliable partner in the healthcare IT landscape.</v>
          </cell>
        </row>
        <row r="1569">
          <cell r="A1569" t="str">
            <v>Alterra Mountain Company</v>
          </cell>
          <cell r="B1569" t="str">
            <v>Alterra Mountain Company</v>
          </cell>
          <cell r="C1569">
            <v>20000</v>
          </cell>
          <cell r="D1569" t="str">
            <v>hospitality</v>
          </cell>
          <cell r="E1569" t="str">
            <v>http://www.alterramtn.co</v>
          </cell>
          <cell r="F1569" t="str">
            <v>http://www.linkedin.com/company/alterramtnco</v>
          </cell>
          <cell r="G1569" t="str">
            <v>Denver</v>
          </cell>
          <cell r="H1569" t="str">
            <v>Colorado</v>
          </cell>
          <cell r="I1569" t="str">
            <v>fitness and recreational sports centers, hospitality and lodging, guest experience, capital improvements, ski resort capital investment, ski and snowboard, mountain destinations, hospitality services, real estate, indigenous community partnerships, food and beverage, ski resorts, skiing industry, heli-skiing, hospitality, ski industry, inclusive mountain experiences, ski resort management, mountain hospitality innovation, community investment, resort technology, real estate development, ski pass technology, outdoor adventure, leisure, travel &amp; tourism, sustainable tourism, ikon pass, year-round activities, b2c, season pass, e-commerce, summer activities, multi-mountain pass, mountain resort technology, mountain community support, adventure tourism, environmental sustainability, ski resort real estate, adventure sports, mountain infrastructure, heli-skiing operations, d2c, climate action in resorts, services, skiing and snowboarding, outdoor adventure innovation, outdoor recreation, adventure travel, ski resort safety technology, skiing, snowboarding, mountain adventures, retail experiences, community engagement, winter sports, family-friendly, skiable terrain, lodging accommodations, event hosting, seasonal activities, mountain biking, trail running, corporate responsibility, ski lift systems, guided tours, winter festivals, local culture, wildlife exploration, high-altitude excursions, adventure packages, ski lessons, snowshoeing, off-piste skiing, alpine experiences, vertical drops, groomed slopes, customer service excellence, community foundation, positivity initiatives, ski equipment rentals, food festivals, summer festivals, outdoor dining, environmental impact, mountain biking trails, backcountry skiing, construction &amp; real estate, food &amp; beverages, consumer goods, consumers, consumer internet, internet, information technology &amp; services</v>
          </cell>
          <cell r="J1569" t="str">
            <v>Amazon AWS, Route 53, Outlook, Eloqua, Rackspace, Adobe Marketing Cloud, Mobile Friendly, Vimeo, Adobe TestAndTarget, Qualtrics, Typekit, Adobe Media Optimizer, Workday Recruit, Pingdom, Omniture (Adobe), Google Tag Manager, Remote, AI, SES, Delphi, Workday, ExpertVoice, eMaint CMMS, Cisco AppDynamics, Cisco Meraki, Palo Alto PA-5000 Series, Cisco Meraki SD-WAN, AWS VPN, Akamai CDN Solutions, Infoblox DHCP, Amazon Elastic Load Balancing, Microsoft Office, Copilot, SQL, Python, PowerBI Tiles, , Zopim, Salesforce, Amadeus, Google AdWords Conversion, Microsoft Excel, accessiBe, Quip, Protractor.NET, Excel4Apps, Gem, Cisco WebEx Teams, OpenTelemetry, Postpresso, Sanity, SiteCore, ChatBot, Synopsys Design Compiler, Cvent, Altair Radioss, CAT, Duetto Gamechanger, React Native, Genesis, Opentable, Tockify, Amazon Web Hosting, nTop, Trend Micro Smart Protection, Metasys, Onit, Truckstop Load Board, OneTrust Tech Risk &amp; Compliance, BriteVerify, Spring, Elite Software HVAC Solution, Bing, Microsoft Windows Server 2012, Apple macOS, Android, Kiosked, Azure Linux Virtual Machines, Microsoft Intune Enterprise Application Management, Apple Business Manager, Jamf, Microsoft Active Directory Federation Services, Microsoft 365, Microsoft Teams Rooms, SharePoint, Facebook Groups, Cisco Unified Intelligence Center, .NET, SSMS Tools Pack, Wider Planet, Snow, Red Hat Virtualization, CONTROL, Air, Inventor, Cisco Aggregation Services Routers, Cisco Nexus Switches, Juniper Networks SRX-Series Firewalls, VMware SD-WAN, Cisco VPN, .GIS, Freshservice, AMP, GAS, Azure Virtual Machines, Shopify, Asana, MatrikonOPC, Dynamics 365 Customer Insights</v>
          </cell>
          <cell r="K1569">
            <v>187500000</v>
          </cell>
          <cell r="L1569" t="str">
            <v>Seed</v>
          </cell>
          <cell r="M1569">
            <v>0</v>
          </cell>
          <cell r="N1569">
            <v>43831</v>
          </cell>
          <cell r="O1569">
            <v>405700000</v>
          </cell>
          <cell r="Q1569" t="str">
            <v>Alterra Mountain Company is a leading ski resort operator in North America, known for its Ikon Pass, which offers access to over 60 mountain destinations worldwide. Headquartered in Denver, Colorado, the company was established in 2017 through a partnership between KSL Capital Partners and Henry Crown &amp; Company. It operates 19 year-round mountain destinations across six U.S. states and three Canadian provinces, managing over 30,000 skiable acres.
The company focuses on enhancing the skier experience and has made significant investments in its properties, totaling over $1 billion in capital improvements. Alterra also provides a range of services beyond skiing, including hospitality, real estate development, and retail. With a commitment to community and sustainability, Alterra established the Alterra Mountain Company Community Foundation to support mountain communities and participates in various environmental initiatives.</v>
          </cell>
          <cell r="R1569">
            <v>2018</v>
          </cell>
        </row>
        <row r="1570">
          <cell r="A1570" t="str">
            <v>Altimetrik</v>
          </cell>
          <cell r="B1570" t="str">
            <v>Altimetrik Corp.</v>
          </cell>
          <cell r="C1570">
            <v>6000</v>
          </cell>
          <cell r="D1570" t="str">
            <v>information technology &amp; services</v>
          </cell>
          <cell r="E1570" t="str">
            <v>http://www.altimetrik.com</v>
          </cell>
          <cell r="F1570" t="str">
            <v>http://www.linkedin.com/company/altimetrik</v>
          </cell>
          <cell r="G1570" t="str">
            <v>Southfield</v>
          </cell>
          <cell r="H1570" t="str">
            <v>Michigan</v>
          </cell>
          <cell r="I1570" t="str">
            <v>devops, platform engineering, advanced analytics, cybersecurity, genai, internet of things, site reliability, digital transformation, data &amp; analytics, digital lending platform, visualization, data engineering, digital, cloud, talent transformation, product engineering, talent assessment, information engineering, consumer technologies, devsecops, digital business, ai, platform modernization, business transformation, artificial intelligence, connected solutions, cloud engineering, software development, data lakes, predictive analytics, services, digital engineering, business intelligence, ai accelerators, enterprise-grade ai accelerators, outcome-driven, data analytics, ai safety frameworks, ai model deployment, ai for compliance, customer relationship management, digital ecosystem, b2b, it modernization, computer systems design and related services, business outcomes, machine learning, scalability, manufacturing, salesforce services, enterprise technology, digital workflows, ai for supply chain, diversity, ai model explainability, digital strategy, ai for decision support, collaboration, automation, client success, connected systems, ai for enterprise support, ai in healthcare, data privacy, ai model validation, ai model governance, cloud migration, cloud security, ai in retail, enterprise ai, data pipelines, agentic ai, digital platform, ai-first, ai in manufacturing, ai compliance, ai lifecycle management, api management, digital innovation, data governance, quality engineering, digital twin, multi-modal ai, ai/genai, agile methodology, enterprise solutions, automotive, enterprise cloud, scalable cloud environments, ai in automotive, ai model retraining, synthetic data generation, consulting, ai risk management, cloud infrastructure, ai in banking, growth, ai-powered automation, domain-specific ai, cloud orchestration, customer experience, life sciences, site reliability engineering, enterprise software, data quality, digital business services, mlops, quality assurance, security frameworks, data transformation, security, technology solutions, digital platforms, industry-specific solutions, operational efficiency, digital business enablement, cloud solutions, retail, information technology and services, it security, salesforce, business agility, digital ecosystems, ai governance, ai in life sciences, healthcare technology, cloud management, microservices, portfolio management, ai for customer personalization, cloud-native, ai in bfsi, customer-centric approach, llm benchmarking, ai governance playbook, automation tools, containerization, customer engagement, agile practices, ai-powered insights, financial services, generative ai, information security, agile development, single source of truth, data integration, blockchain technology, user experience design, e-commerce solutions, data warehouse, industry 4.0, supply chain optimization, remote work solutions, business process automation, performance optimization, scalability solutions, robust it infrastructure, change management, insight extraction, cross-functional collaboration, data-driven decisions, feedback loops, continuous improvement, real-time data processing, remote work enablement, healthcare, finance, consumer_products_&amp;_retail, information technology &amp; services, enterprises, computer software, analytics, crm, sales, mechanical or industrial engineering, marketing, marketing &amp; advertising, internet infrastructure, internet, cloud computing, computer &amp; network security, design, e-commerce, consumer internet, consumers, health care, health, wellness &amp; fitness, hospital &amp; health care</v>
          </cell>
          <cell r="J1570" t="str">
            <v>Salesforce, Outlook, Microsoft Office 365, CloudFlare Hosting, Gmail, Google Apps, Amazon AWS, VueJS, Atlassian Cloud, Create React App, React, GitLab, Pardot, Slack, Google Analytics, Google Tag Manager, New Relic, Hotjar, YouTube, Vimeo, Hubspot, WordPress.org, Linkedin Marketing Solutions, Google Font API, Mobile Friendly, AI, Remote, Starburst, Tableau, JupyterHub, AWS SDK for JavaScript, Javascript, TypeScript, Spring, Angular, Hibernate, Spring Boot, Spring Cloud, Oracle JDBC, RabbitMQ, Apache Kafka, Juniper Networks SRX-Series Gateways, Eureka, Ribbon, Docker, Amazon Web Services (AWS), Microsoft SQL Server Reporting Services, MySQL, MongoDB, Redis, Elasticsearch, Apache Drill, HTML5 Maker, CSS, Bootstrap, Material UI, Axios International, React Router, Node.js, Flask, JUnit, Mockito, Postman, Apache JMeter, Maven, Git, Vscode, IntelliJ IDEA, Jira, TeamCity, Apache log4j, ELK Stack, Oracle XML DB, Salesforce Service Cloud, REST, Red Hat JBoss Enterprise SOA Platform, IBM InfoSphere Change Data Capture, Apex, Salesforce VisualForce, Ning, Mulesoft, Sales Cloud Einstein, Khoros for SAP Customer Experience Cloud, Databricks, Snowflake, MLflow, Snowpark, Pinecone, Faiss, Milvus, AWS Analytics, Azure Analysis Services, IBM ILOG CPLEX Optimization Studio, LinkedIn Ads, Python, NLP, ChatBot, Salesforce Marketing Cloud, Braze, Salesforce Journey Builder, QMetry Automation Studio, AMP, Liquid, OpenAI, Playwright, Jenkins, TestRail, SQL, Micro, PySpark, Airflow, AWS Trusted Advisor, Lambda Cloud, ECS, Amazon EC2, Amazon S3, Google AdWords Conversion, Kong, Amazon DynamoDB, Amazon Simple Queue Service (SQS), Crystal Ball, Amazon CloudWatch, Xray, Amazon Managed Streaming for Apache Kafka (Amazon MSK), Terraform, AWS Cloud Development Kit (AWS CDK), AWS Fargate, Sizmek (MediaMind), Amazon Virtual Private Cloud (Amazon VPC), Security, C#, Microsoft.NET 6.0, jQuery, HTML Pro, Dynamics 365 Finance, Keycloak, dynaTrace, SolarWinds, Cisco Unified Intelligence Center, Prometheus, Grafana, Splunk, Kibana, OpenTelemetry, DotNetNuke, Ping Identity, ForgeRock Identity Platform, SiteMinder, Dynatrace OneAgent, OpenAPI, SAM, OpenID, Acronis Cyber Backup, LabVIEW, Act!, Spark, Hive, Hbase, HELM, Kubernetes, Manhattan Active Omni, Google Cloud Platform, NATS, Oracle Analytics Cloud, PostgreSQL, JWT, Amazon EKS Anywhere, Aurora, FlipHTML5, Connect, Apache Iceberg, Apache Flink, Superset, C# (C Sharp), Calypso, FIS, Salesforce Financial Services Cloud, GrubHub for Restaurants, Amazon Managed Workflows for Apache Airflow (MWAA), AutoRABIT, Neo4j Graph Data Science, Altium Designer, .NET, Chorus by ZoomInfo, Cross Pixel Media, CANalyzer, Hitachi Vantara LLC, Resi, Analyzer, Tor, PHP, Gemini, Google Cloud Dialogflow, dbt, Azure Data Factory, Power BI Documenter, Unix, Standalone Tomcat - Java Servlet and JSP Platform by TurnKey Linux (HVM), PrimeNG, Jasmine, Storybook, Codefresh, AWS Cloud, Qlik Sense, Azure Devops, Cursor, ABAP, GoDataFeed, SAP Fiori, Adobe, Miro, Istio, Amazon RDS for SQL Server, join.me, Klarna, Paypal, Sass, Stripe, Apache Hadoop HDFS, ServiceNow, Intel, ServiceNow Virtual Agent, BMC Helix Discovery, ServiceNow Service Mapping, ServiceNow Event Management, Pytest, Testng, Selenium, AWS Glue Data Catalog, GitHub Actions, GitHub Copilot, ChatGPT</v>
          </cell>
          <cell r="L1570" t="str">
            <v>Merger / Acquisition</v>
          </cell>
          <cell r="M1570">
            <v>0</v>
          </cell>
          <cell r="N1570">
            <v>45444</v>
          </cell>
          <cell r="O1570">
            <v>565500000</v>
          </cell>
          <cell r="Q1570" t="str">
            <v>Altimetrik is a digital business services company founded in 2012 and based in Southfield, Michigan. With a workforce of approximately 5,400 to 6,264 employees and an annual revenue of $525.1 million as of 2024, the company focuses on delivering business outcomes through a product-oriented approach to digital transformation. Altimetrik is part of Vattikuti Ventures, which supports various initiatives in technology and digital health.
The company specializes in several areas, including DevOps and automation, digital business platforms, and cloud engineering. It provides tools and methodologies to enhance operational efficiency, reduce software development life cycles, and improve decision-making in complex workflows. Altimetrik's solutions include collaboration platforms, microservices architecture, and a developer productivity platform called SP Cloud Studio. The company aims to foster innovation and agility while modernizing technology and building new business models. Led by CEO Raj Sundaresan, Altimetrik positions itself as a strategic partner for organizations seeking effective digital enablement.</v>
          </cell>
          <cell r="R1570">
            <v>2012</v>
          </cell>
        </row>
        <row r="1571">
          <cell r="A1571" t="str">
            <v>Altium Packaging</v>
          </cell>
          <cell r="B1571" t="str">
            <v>Altium</v>
          </cell>
          <cell r="C1571">
            <v>4100</v>
          </cell>
          <cell r="D1571" t="str">
            <v>packaging &amp; containers</v>
          </cell>
          <cell r="E1571" t="str">
            <v>http://www.altiumpkg.com</v>
          </cell>
          <cell r="F1571" t="str">
            <v>http://www.linkedin.com/company/altium-packaging</v>
          </cell>
          <cell r="G1571" t="str">
            <v>Marietta</v>
          </cell>
          <cell r="H1571" t="str">
            <v>Georgia</v>
          </cell>
          <cell r="I1571" t="str">
            <v>pharmaceutical packaging, rigid plastic packaging, rigid plastic packaging &amp; pharmaceutical packaging, packaging &amp; containers manufacturing, b2b, innovation, eco-friendly resin, lightweighting, dairy packaging, lightweight dairy bottles, automotive, sustainable packaging, other plastics product manufacturing, food &amp; beverage, design center, plastic packaging, manufacturing, long-term partnerships, custom bottle molds, patented bottle designs, child-resistant caps, market-specific packaging, bottles and containers, beverage bottles, manufacturing excellence, custom packaging, performance testing, consumer goods &amp; retail, distribution, healthcare containers, product design, product innovation, custom solutions, sustainability, specialty chemical packaging, recycling technology, chemicals, short-run manufacturing, post-consumer resin, industrial chemical containers, regulatory compliance, sustainability practices, hdpe bottles, labels and liners, services, patented processes, safety protection, environmental stewardship, chemical containers, recycled resin, high-density polyethylene, premium beverage packaging, ergonomic handles, customer collaboration, healthcare, caps and closures, packaging solutions, plastic containers, rigid plastic, beverage packaging, food packaging, household chemical packaging, automotive packaging, nutrition packaging, specialty chemicals, cosmetic bottles, custom packaging design, high density polyethylene, child resistant caps, digital printing labels, ergonomic designs, durable containers, consumer product packaging, visual branding, design for sustainability, water bottle design, digital printing, education in packaging, innovation in packaging, customer-centric packaging, packaging design services, flexible manufacturing, food-safe materials, industrial packaging solutions, creative packaging solutions, precision engineering, 3d prototyping, custom label solutions, bottles for nutrition, automotive container solutions, packaging market analysis, consumer products &amp; retail, transportation &amp; logistics, shipping, logistics &amp; supply chain, consumer goods, consumers, mechanical or industrial engineering, environmental services, renewables &amp; environment, health care, health, wellness &amp; fitness, hospital &amp; health care</v>
          </cell>
          <cell r="J1571" t="str">
            <v>Microsoft Office 365, Constant Contact, Outlook, WP Engine, Workday, Slack, iCIMS, Remote, Compete, GRIN, Microsoft Office, mabl, S&amp;P Capital IQ Pro, NEC, FRAC Pumps, SES, Micro, Gauges, BASE, AC500 PLC, SharePoint, Smartsheet, Wider Planet, UptimeRobot, Mag+, Oracle JDeveloper, Excel4Apps, AVEVA InTouch HMI, Tor, eMaint CMMS, JD Edwards, Microsoft Excel, Blender, Visio, Compressor, CONTROL, InTouch, FactoryTalk, .NET, ABB Robotics, Air, Azure Event Hubs, IBM Engineering Requirements Management DOORS Next, QFloors, Argo, CAT, ServiceNow Service Graph Connectors, AT&amp;T, Inventor, Moldflow, eGain, Salesforce CRM Analytics, SpingMetrics, Altium, Power BI Documenter, SAP BusinessObjects Business Intelligence (BI), Medallia Zingle, Cision, AI, RSLogix, Amazon Kinesis Data Firehose, Moldex3D, Amazon Pinpoint, Olo, Git, JD Edwards World, Ecovadis, ServiceNow Configuration Management Database</v>
          </cell>
          <cell r="K1571">
            <v>2000000000</v>
          </cell>
          <cell r="L1571" t="str">
            <v>Merger / Acquisition</v>
          </cell>
          <cell r="M1571">
            <v>2000000000</v>
          </cell>
          <cell r="N1571">
            <v>44256</v>
          </cell>
          <cell r="O1571">
            <v>800000000</v>
          </cell>
          <cell r="Q1571" t="str">
            <v>Altium Packaging is a prominent North American manufacturer of rigid plastic packaging solutions, headquartered in Atlanta, Georgia. The company specializes in customized mid- and short-run containers for various consumer markets and operates 65-67 plants across the U.S. and Canada. Founded in 1999 and formerly known as Consolidated Container Company, Altium employs nearly 4,000 associates and generates around $1.1 billion in revenue.
The company designs and manufactures a wide range of standard and lightweight rigid plastic containers using materials such as PET, HDPE, PP, and LDPE. Key product categories include jugs, bottles, containers, and closures for sectors like dairy, beverages, food, household chemicals, and healthcare. Altium is committed to sustainability, operating recycling facilities that produce recycled HDPE and emphasizing eco-friendly practices in its operations. With a focus on innovation and customer-centric service, Altium Packaging aims to elevate brands across various industries.</v>
          </cell>
          <cell r="R1571">
            <v>1999</v>
          </cell>
        </row>
        <row r="1572">
          <cell r="A1572" t="str">
            <v>Alvarez &amp; Marsal</v>
          </cell>
          <cell r="B1572" t="str">
            <v>Alvarez &amp; Marsal</v>
          </cell>
          <cell r="C1572">
            <v>11000</v>
          </cell>
          <cell r="D1572" t="str">
            <v>management consulting</v>
          </cell>
          <cell r="E1572" t="str">
            <v>http://www.alvarezandmarsal.com</v>
          </cell>
          <cell r="F1572" t="str">
            <v>http://www.linkedin.com/company/alvarez-&amp;-marsal</v>
          </cell>
          <cell r="G1572" t="str">
            <v>New York</v>
          </cell>
          <cell r="H1572" t="str">
            <v>New York</v>
          </cell>
          <cell r="I1572" t="str">
            <v>tax advisory, retail, consulting, performance improvement, real estate advisory, private equity services, energy, valuation services, insurance, healthcare, digital, litigation support, financial services advisory, arbitration services, turnaround &amp; restructuring, transaction advisory, professional services, travel &amp; hospitality, business consulting &amp; services, industry-specific advisory, financial restructuring, private equity, legal services, regulatory compliance, corporate crisis management, global professional services, operational transformation, stakeholder engagement, offshore talent strategy, management consulting services, mergers and acquisitions, market leadership, digital transformation, offshore talent, healthsouth turnaround, hands-on approach, process optimization, performance metrics optimization, operational improvement, mergers and divestitures, performance metrics, private equity support, financial distress solutions, offshore operational support, turnaround management, market expansion in asia and middle east, global footprint, consulting methodologies, offshore capability centers, measurable results, financial industry advisory, business transformation, operational efficiency, corporate governance improvement, aerospace, market expansion, private equity lifecycle support, diversity and inclusion, technology leverage, client value, change management, data analytics in consulting, public sector, government, high-impact turnaround projects, high-impact assignments, corporate governance, esg commitment, industrial manufacturing, logistics, financial distress, telecommunications, complex problem solving, strategic consulting, industry verticals, growth strategies, industry expertise, business model transformation, client value delivery, business growth, strategic industry insights, risk management, financial services, management consulting, sustainability, value-driven solutions, regulatory risk mitigation, consumer goods, global reach, community engagement, b2b, corporate finance, market research, arthur andersen consultancy, high-profile restructurings, leadership, action, results, growth and expansion, corporate transformation, high-profile clients, financial advisory, trusted advisor, talent management, client relationships, industry-specific solutions, operational excellence, interim management, software &amp; technology, services, business advisory, stakeholder value maximization, client-centric approach, transportation &amp; logistics, defense, diversified industries, value creation, restructuring services, mergers and acquisitions support, customer experience, business advisory services, strategic advisory, regulatory and compliance advisory, interim chief restructuring officer, data analytics, leadership development, digital analytics in consulting, global expansion, high-impact projects, business performance, lehman brothers wind-down, complex corporate transformations, corporate restructuring, technology and data analytics, data-driven decision making, complex business challenges, global capability centers, industry vertical expertise, performance enhancement, regulatory and risk advisory, real estate, meritocratic culture, supply chain management, client success, corporate performance improvement, restructuring, turnaround, valuation, regulatory advisory, disputes and investigations, environmental, social &amp; governance, healthcare solutions, ai technologies, cultural diversity, employee engagement, business strategy, interim leadership, client solutions, sustainability consulting, digital innovation, stakeholder value, transformational change, cost efficiency, business due diligence, integration services, capability development, crisis management, shared services, aerospace and defense, digital product development, financial analysis, operational resilience, finance, consumer products, transportation, health care, health, wellness &amp; fitness, hospital &amp; health care, professional training &amp; coaching, mergers &amp; acquisitions, environmental services, renewables &amp; environment, consumers, financial consulting, logistics &amp; supply chain, valuations</v>
          </cell>
          <cell r="J1572" t="str">
            <v>Akamai, Netriplex, Mimecast, Microsoft Office 365, Drupal, OneTrust, Pardot, Slack, Salesforce, Google Tag Manager, Mobile Friendly, Nginx, Remote, LLamasoft, Microsoft Excel, Microsoft PowerPoint, ServiceNow, ServiceNow Flow Designer, Micro Focus Universal CMDB, ServiceNow Performance Analytics, ServiceNow Service Portal, ServiceNow Service Catalog, PagerDuty Incident Response, ServiceNow Problem Management, 3XChange, ServiceNow Knowledge Management, Javascript, Gem, ACL, Informatica Cloud Mass Ingestion, Telligent, CAT, Informatica Cloud Data Integration, Informatica Cloud Data Quality, Workday, SAP, Outlook, SAP Concur, Agresso, Wider Planet, Salesforce CRM Analytics, SAP BusinessObjects Business Intelligence (BI), Databricks, Apache Spark, PySpark, SQL, Microsoft Azure Monitor, Amazon Web Services (AWS), Google Cloud Platform, PowerBI Tiles, Jira, Google AdWords Conversion, Python, Fastapi, Flask, Django, OpenAI, Langchain, Azure Functions, Azure Monitor, Microsoft Application Insights, Concur, C#, ASP.NET, Secured MVC Forum on Windows 2012 R2, Visio, Microsoft Power Platform, Microsoft Power Apps, Microsoft Power Automate, DATAVERSE LTD, SharePoint, Microsoft SQL Server Reporting Services, Azure Logic Apps, Azure Key Vault, DAX, Microsoft Project, MITRE ATT&amp;CK, Microsoft Teams, Microsoft OneDrive, UPS, Microsoft Entra ID, Microsoft Purview eDiscovery, AvePoint MyHub, Microsoft PowerShell, Excel4Apps, Power BI Documenter, Swoogo, ON24, SOCi, Google, Relativity, AI, LucidLink, Smartsheet, Celonis, Signavio, Kodak Alaris, Microsoft Intune Enterprise Application Management, Act!, Tableau, Cisco WebEx Teams, PrimeNG, Microsoft Azure, Argon CI/CD Security, Brainspace, RelativityOne, Automic Automation, Lytics, Data Analytics, Alteryx, Oracle Analytics Cloud, Oracle Hyperion Enterprise, QuickBooks, Zoho, SAP SuccessFactors, C# (C Sharp), TypeScript, Azure Event Grid, Azure API Management, Sales Cloud Einstein, Salesforce Service Cloud, Salesforce Marketing Cloud Intelligence (formerly Datorama), Khoros for SAP Customer Experience Cloud, Salesforce CPQ, Ning, Salesforce Revenue Cloud, Apex, Salesforce VisualForce, Amazon Managed Workflows for Apache Airflow (MWAA), Flow, Oracle Exadata Cloud Service, Mulesoft, Talend, Ansys Workbench, Copado, Gearset, Vscode, REST, Salesforce Einstein AI, Salesforce Financial Services Cloud, Salesforce Health Cloud, Oracle Manufacturing Cloud, Amazon S3, AWS Trusted Advisor, Epicor Prophet 21, IBM ILOG CPLEX Optimization Studio, pandas, Plotly Dash, scikit-learn, Seaborn Health Care, statsmodels, XGBoost, MongoDB, Playwright, Pytest, React, requests, Selenium, Taleo Applicant Tracking Systems (ATS), Board, EFI, IBM Data Warehouse, Replicon, OneTrust Tech Risk &amp; Compliance, Commvault, Jabber, Webex, Cisco Anyconnect Secure Mobility Client, Jamf, Microsoft Active Directory Federation Services, Tor, Parallels Mac Management for Microsoft SCCM, Apple iOS, Android, Quantum Metric, Microsoft Word, Evolve IP Services, Fusion ERP Analytics, QlikView, Microsoft Office, Next.js, GraphQL, Azure Analysis Services, Cisco Unified Communications Manager (CallManager), Cisco Unity Connection, Cisco Expressway, Analyzer, Genesys SIP, Google Analytics, GRPC, iManage, AC500 PLC, DC Storm, NEC, RedPrairie Commerce Suite, Viewable Media (Visable Measures), BILL, Microsoft 365, Microsoft Viva, Terraform, Azure Resource Manager, Kubernetes, Jobvite, R, Instagram, Glassdoor, Indeed, Fishbowl, TSYS, CallMiner Eureka, Azure Data Lake Analytics, Cisco Prime Infrastructure, Node.js, Redux, HTML5 Maker, CSS, Figma, Autopilot, Absorb LMS, mO Jira OAuth SSO, Jira OpenID Connect SSO, Jira OIDC SSO, JWT, OWASP Dependency-Check, SAP Predictive Analytics, ICP, Google Cloud Machine Learning Engine, Neo4j Graph Data Science, Demandware Analytics, Docker, Azure Devops, GitHub Actions, AWS CodePipeline, Confluence, ANGEL LMS, ROOM, Oracle XML DB, Flatfile, Postman, SOAPUI, Worksoft Certify, ReadyAPI, Testng, Azure Purview, Microsoft Exchange Server 2003, Jumpcloud</v>
          </cell>
          <cell r="O1572">
            <v>4400000000</v>
          </cell>
          <cell r="Q1572" t="str">
            <v>Alvarez &amp; Marsal (A&amp;M) is a global professional services firm founded in 1983, specializing in turnaround management, corporate restructuring, and performance improvement for businesses facing challenges. The firm was established by Tony Alvarez II and Bryan Marsal, who aimed to enhance turnaround services beyond individual executives. A&amp;M has built a strong reputation through significant engagements, including managing the bankruptcy of Lehman Brothers and guiding HealthSouth through a major accounting scandal.
With over 10,000 employees in more than 80 offices across 39 countries, A&amp;M focuses on delivering hands-on, results-oriented solutions. Its core services include restructuring and crisis management, performance improvement, transaction advisory, and financial industry advisory services. A&amp;M serves a diverse range of clients, from distressed companies to healthy businesses, providing tailored professional services that drive sustainable growth and operational enhancements.</v>
          </cell>
          <cell r="R1572">
            <v>1983</v>
          </cell>
        </row>
        <row r="1573">
          <cell r="A1573" t="str">
            <v>Amazon</v>
          </cell>
          <cell r="B1573" t="str">
            <v>Amazon</v>
          </cell>
          <cell r="C1573">
            <v>1560000</v>
          </cell>
          <cell r="D1573" t="str">
            <v>information technology &amp; services</v>
          </cell>
          <cell r="E1573" t="str">
            <v>http://www.amazon.com</v>
          </cell>
          <cell r="F1573" t="str">
            <v>http://www.linkedin.com/company/amazon</v>
          </cell>
          <cell r="G1573" t="str">
            <v>Seattle</v>
          </cell>
          <cell r="H1573" t="str">
            <v>Washington</v>
          </cell>
          <cell r="I1573" t="str">
            <v>ecommerce, operations, internet, retail,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v>
          </cell>
          <cell r="J1573" t="str">
            <v>Route 53, Amazon SES, Amazon CloudFront, Amazon AWS, Drupal, Omniture (Adobe), Slack, Pardot, Mapbox, React, Sizmek (MediaMind), Salesforce, Amazon Associates, greyscale - grey, Amadesa, Qualtrics, Apache, DoubleClick, Adobe Media Optimizer, Marketo, Open AdStream (Appnexus), Content.ad, YouTube, Bootstrap Framework, Google Play, Multilingual, Amazon Payments, Mobile Friendly, Google Tag Manager, Vidyard, Vimeo, Facebook Login (Connect), Google Font API, Facebook Widget, reCAPTCHA, Parse.ly, Chartbeat, SentenceTransformers, Tor, UPS, Eaglestats, FRAC Pumps, Air, AI, Amazon Web Services (AWS), Siemens SIMATIC SCADA, FiberHome, Copper, Argo, Gem, AWS Trusted Advisor, Ivanti Neurons for Discovery, Amazon Inferentia, NitroSell, .NET, ADAPT, Amazon DynamoDB, Lambda Cloud, API Gateway, AWS Secrets Manager, AWS Bedrock, Capita-SIMS, Cross Pixel Media, Dahua, Motorola, eMaint CMMS, Microsoft Excel, accessiBe, SQL, Amazon GameLift, Azure Linux Virtual Machines, TopSpot, Perl, Microsoft PowerShell, AWS SDK for JavaScript, Torque, Micro, Siemens PROFIBUS, CONTROL, Android,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Amazon Elastic Load Balancing, AWS Elastic Beanstalk, Amazon Elastic Container Service (Amazon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Confluence, Bitbucket, Bamboo, Atlassian, AWS GovCloud, Salesforce CRM Analytics, SAP SD, Amazon Simple Queue Service (SQS), Front, Bash, Amazon Connect, ABB Robotics, Netcracker Solutions, Altitude ARENA, Shopp, Amazon Kinesis, Airflow, Scala, Spiceworks IP Scanner, Deltek ComputerEase, Ning, ANSYS, COMSOL, Dassault SOLIDWORKS, AutoCAD, Amazon Advertising, Express, Canon Printers, DatoCMS, SS&amp;C, LeadsPedia, CSS, Redux, inMotionNow, Apache Kafka,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Board, ALEX, SAP Integration Suite, Unix, Barracuda MSP, PostgreSQL, FUSION, PostGIS, BASE, React Native, LabVIEW, HireVue, Intapp, Visual Revenue, Coupa, E2open, MySQL, SAM, IDC, CDK, HELM, Argocd, ACL, Intel, AMD SEV, LoopFuse, Rapid7 InsightVM, Linkedin Marketing Solutions, Instagram, Facebook,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(Amazon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OpenSearch, Kotlin, Apache Lucene, DPDK (Data Plane Development Kit), FreeBSD, Microsoft Application Insights, Hach WIMS, Informatica API and Application Integration, Ptengine, AWS Marketplace, IXL, Avetta, Azure Analysis Services, Google Cloud Platform, LinkedIn Recruiter, GitHub, Xray, Electron, Learnworlds, Amazon CloudSearch, Hbase, Security, Jupyter, GitLab, Visual Studio Code, Nielsen Display Ads (Formerly eXelate), Amazon Comprehend, DotNetNuke, C# (C Sharp),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Meta Ads Manager, TikTok, X, Reddit for business, Pinterest, Snap, Discord, Amazon S3 Glacier, Beeline, Pro-face, Concur, ADP, Echo, RingCentral, Vtiger for G Suite, Zoomdata, AWS Fargate, SNS, Amazon CloudWatch, ROOM, AdSpeed, Cisco UCS Servers, Microsoft Azure, nTop, Viewable Media (Visable Measures), NuGenesis SDMS, Lytics, Apache ActiveMQ, RabbitMQ, Commission Junction, Sigma, Amazon EC2 Auto Scaling, Apache MXNet, DNN, NVIDIA TensorRT, Amazon Elastic File System (Amazon EFS), Amazon Chime, Visual-Basic-.NET, Amazon Kinesis Data Firehose, Salesforce Service Cloud, Docker, Argo CD, Jenkins, AWS CodeDeploy, Apache Subversion (SVN) Server on Ubuntu 18.04 LTS, Perforce Visualization, NVIDIA, Zerto, go+, Meta Llama 3, Stable Diffusion, Baidu Search Engine, Azure Data Lake Storage, SWIFT, Amazon Lex, Amazon Transcribe, Google Translate, Amazon Polly, Adobe Real-Time CDP, Leadsquared Marketing Automation, WebOffice, Kiosked, Horizon, Altium, Canto, EFI, ManageEngine ADAudit Plus, Node.js, Xcode, Objective-C, Uikit, Apex, Salesforce Lightning Web Components, SAP Data Services, SAP Ariba Cloud Integration Gateway, Medium, Check Point CloudGuard Harmony Connect (CloudGuard Connect), Monday sales CRM, , JustUno, HealthRoster, AMP, Reviews, ICP, Salesforce Sales Cloud, Adobe Experience Cloud, IBM Data Warehouse, Datacor Chempax, Asana, GitKraken, IBM Tivoli Access Manager, Teamcenter, Weborama, Azure Virtual Machines, Streams, Google, Simcenter STAR-CCM+, FloEFD, Hitachi JP1, StatCounter, DeviceAtlas, Spark SQL, Adobe Premiere Pro, Adobe After Effects, Okta, Armis, Revit, Philips IntelliSpace, Honeywell Dolphin, R, Treasure Data, Braze, Adobe Experience Manager, Netlify, Google Compute Engine, ServiceNow Configuration Management Database, Amazon EC2 Container Service, ROSS, Apache Iceberg, AWS Glue, Apache Parquet, Lexity, Grafana, Freelance Distributed Control System (DCS), JTL-Shop 3, Barracuda Spam Firewall, Open AdStream, AWS Config, Bird, Gremlin, React Router, Switch Concepts, AdButler, Amplitude, Atlas by Facebook, MicroStrategy, Fiddler AI, McAfee Total Protection for Data Loss (DLP), Citrix SD-WAN, WatchGuard Firebox, SOQL, Amazon Managed Workflows for Apache Airflow (MWAA), REST, Soap Media, Claude, Salesforce VisualForce, Storyboard to SwiftUI Converter, FOUNDATION, AVEVA Historian, Mag+, EMaint, Apache Hudi, Delta Lake, GRPC, Rails Assets, Azure Cloud Shell, WebSpectator, Aha!, Posit, Alteryx, Synopsys Design Compiler, AWS CodeBuild, Google Firebase Crashlytics, Cascade CMS, Less, Wider Planet, Strands Retail, redvertisement, Dell EMC PowerScale, Cisco Meraki SD-WAN, Blackbaud Award Management, Amazon Simple Storage Service (S3), AWS Transfer for SFTP, IGEL Endpoints, AWS Systems Manager Parameter Store, Apache HTTP Server, Autodesk BIM Collaborate, Navisworks, SAP Ariba Platform, Manhattan Active Omni, Oracle Transportation Management Cloud, ArtiosCAD, Blackline, Salon Ultimate, Bevywise MQTT Broker, Indeed, AWS Security Hub, HP Thin Client Hardware, FloTHERM, Figma, Forcepoint TRITON, OpenAI GPT-3, Box, Azure Command-Line Interface (CLI), Cotendo, Totango, Yocto, Kernelcare, CET, , IBM HTTP Server, Oracle XML DB, HTML Pro, Akamai CDN Solutions, MITRE ATT&amp;CK, Google VPC Service Controls, MLflow, Microsoft System Center, SystemVue, Smart AdServer, DC Storm, Ansys HFSS, Apache Cassandra, Inventor, Craft Commerce, IBM Enterprise Business Servers, Cognos Planning Analytics, ContentClick, Xilinx Vivado, Intel Quartus Prime, Drone, Connect, AWS Cloud Development Kit (AWS CDK), Microsoft Word, Microsoft Outlook, Oracle Fusion Middleware, TriggerMail, Limelight Video Platform, Flash Appointments, Studio 5000, IBM TRIRIGA Application Suite, REACH, Adobe Creative Suite, Google AdSense for Domains, Markdown, SAP S/4HANA, Amazon Macie, AWS CloudTrail, AWS CodeCommit, AWS Control Tower, CRM transformation assessment service for SAP Customer Experience, Splunk, ELK Stack, Datadog, Virgin Pulse, Visa, iAuditor, Instart Logic, Synopsys HSPICE, Cadence, OnBase, Sensor Tower, CSC, Lucky Orange, Cinema 4D, CNC Software, Amazon Kinesis Data Streams, Polarion, Interact, ServiceNow, GCC, NetSuite, Zendesk, Looker, Gerrit, Oracle Exadata Cloud Service, Leadfeeder, SLURM Workload Manager, JAMIS Prime ERP, Amazon Kinesis Data Analytics, MagnetVideo, Revcontent, PEX, Symphony Commerce, Microsoft Project, ePlan, NEC, Angular, Bootstrap, AWS AppSync, AWS Key Management Service (KMS), Amazon Kendra, Crowdsignal, Civic Plus, Oracle Advanced Pricing, LinkedIn Ads, Hive, ArcGIS Image Server, Webflow, VLAN, Impact Radius, Adition Technologies - Advertisers, Amazon Elastic Load Balancer, Zigbee, Moldflow, Stack Overflow, MessageGears, Azure Blockchain Service, Aruba Mobility Controllers, SES, Backblaze Computer Backup, Apple Watch, Sprinklr, Spreadsheet Server by insightsoftware, Sqlalchemy, Salesforce Marketing Cloud, Acoustic Analytics, Resolver, ISO+â„¢, NICE, ADP Applicant Tracking System, OpenWeb, Ansys LS-DYNA, Abaqus Unified FEA, SAP HANA, Rise, Allegro, Mentor, SAP ERP, Oxid, Alteryx Machine Learning Cloud, AWS Application Load Balancer, Ubuntu, Cisco AppDynamics, Google Cloud Pub/Sub, Articulate 360, Oracle Fusion Cloud ERP, SAP BTP for Spend Management, Ansible, Slate by Technolutions, GEP, Obiee, WMS, MercuryGate TMS, Radarstats, Adconion, National Instruments, Benchmark GensuiteÂ® ESG Reporting, Cincopa, Oracle General Ledger, SAP Accounts Payable and Receivable, SAP Asset Accounting (AA), SAP Materials Management, SAP Production Planning, Apache Spark, PeopleSoft Sales, Spring, Xunit, Jetpack, Emediate, Kaspersky Sandbox, GraphQL, NDN, Synopsys, Data Analytics, ASP.NET, Etsy, Cisco Nexus Switches, Cisco Aggregation Services Routers, HTML5 Maker, Argon CI/CD Security, Verilog, Stata, Sleek Networks, BILL, Google Identity Services APIs, Lua, Altium Designer, OrCAD Capture, Entrinsik Informer, Amazon Elastic Kubernetes Service (Amazon EKS), Quartic, Google Ad Manager, Terminus (by DemandScience), Satori, MySMTP, Microsoft Windows Server 2000, Azure Active Directory B2C, Microsoft ADFS for Genesys Cloud, Amazon API Gateway, Google Cloud APIs, Blackboard Learn, SAP Fiori, Informatica, BMC Helix Discovery, Trimble WinEst, OneTrust Tech Risk &amp; Compliance, Google Analytics, Amazon Rekognition, Amazon Personalize, Autodesk CFD, Jasmine, SysTools VBA Password Recovery, BotPenguin, WhatsApp, Credly, Feathr, Backbase DFM, SAP Master Data Governance, Retail and Fashion Management extension by Utopia, Oracle Purchasing, Oracle Warehouse Management Cloud, Articulate Storyline 3, Canva, Vyond, PulsePoint, Pluralsight Skills, Google Workspace, Airtable, Stormshield, Azure Pipelines, Telegram, Dash, Cadence Omnis CFD Platform, Zeus, Affilinet, Apple, Cisco VoIP, Commscope Ruckus, Kakao, Micro Focus ArcSight, SSMS Tools Pack, Microsoft Defender External Attack Surface Management, Juniper NFV, Mimecast, AWS Wavelength, StackAdapt, Salesforce CRM Implementation and Support Services, VMware vSAN, Microsoft 365, Microsoft Teams Rooms, Microsoft OneDrive for Business, Bazaarvoice, Advanced Solutions International (ASi), Yahoo Ad Manager, Azure Cost Management and Billing, JMP, Samsung GALAXY SDK, TIBCO Spotfire, Kinsta, Pendo., Harmony Email &amp; Collaboration, Pusher, Aryson MySQL to MSSQL Converter, SAP Business Suite, SAP Basis, Autodesk BIM 360 Docs, Construct, Agilent Technologies, Google Checkout, Juniper Networks NetScreen Series, FBX, Smart Grid, IBM ILOG CPLEX Optimization Studio, Hi-Media Performance, SAP Ariba, Snipcart, OpenTelemetry, AWS Backup, VMware Cloud on AWS, AWS IoT Core, Microsoft Distributed File System (DFS), Cision, Autodesk BIM 360, Solibri Office, AWS IAM Identity Center, AWS Cloud Development Kit, Staffbase, LiveRamp, SAP Manufacturing Execution, Effective Measure, SAS Analytics Pro, Next.js, VueJS, Blinkit, Azure SignalR Service, Linux OS, StackStorm, Qualtrics Strategy &amp; Research (formerly CoreXM), Fastapi, Zebra Symbol, Taleo Applicant Tracking Systems (ATS), HYDRA Industry Solutions, Amazon EC2 Reserved Instances, Amazon EC2 Spot Instances, Nivo Slider, Lenovo Flex System Blade Servers, Infoblox DHCP, Workday, AWS VPN, Imperva Serverless Protection, OpenX, Ericsson PPX, Telligent, Chorus by ZoomInfo, FICO Safe Driving Score, Datawrapper, Media Shuttle, ARIS Simulation, Bluebeam, Surfcam, SAP GRC, GT-SUITE, VMware View Manager, SAP Master Data Governance (MDG), Immuta, Aja Video Systems, XGBoost, ezFlow for Google Docs for G Suite, LeafLink, Hadoop HDFS, Harness, AWS DeepComposer, HydroCAD, Adjust, Webgains, Red Hat Enterprise Linux, Autodesk, Apollo, Cortex A53, plains, Laserfiche, Remote, UniFi SDN, AWS IoT, Synopsys ZeBu Server, BIRT, ExtremeSwitching, Juniper Firewall, Recurly, AWS WAF, Meshmixer, Divi, Pages, ThoughtSpot, WeChat Work, Oracle Financial Services, ConvertCart, Zonar, Kyriba, Apache Hadoop HDFS, AWS Outposts, Amazon Pay, Intercom, Factors.AI, Melbourne IT, Siemens PLM, AVEVA PDMS, GWI, Simulink, Infor EAM, Phocas Software, SAP Business Technology Platform, SolarWinds Observability, Hex, SAP BusinessObjects Business Intelligence (BI), Dell EMC PowerStore, Solver, SAP Project System, SAP Order to Cash (OTC), Oracle Project Costing, Cisco Secure Firewall Management Center, DigitalOcean Cloudways, Akamai Connected Cloud (formerly Linode), IBM Rational Software Architect Designer, OnCore CTMS, Veeva Vault eTMF, Flux, Wowanalytics, LEAP, Laravel, Ionic, Visa Checkout, Refinitiv World-Check Risk Intelligence, OrCAD PSpice Designer, UPS Supply Chain Solutions, AppointmentPlus, Stripo.email, TikTok Ads, Inspectlet, HasOffers, IBM Rational Rhapsody Architect for Systems Engineers, SAP Profitability Analysis (PA), Acoustic, .GIS, BERT, DriverSide, Sales Cloud Einstein, Amazon AWS Platform, SAP S/4HANA Cloud, Elastic APM, AWS DataSync, AWS Storage Gateway, IBM Sterling B2B Integrator, AWS Elemental MediaConvert, Azure PlayFab, IBM InfoSphere Platform, PySpark, Google Cloud SQL, Flashtalking by Mediaocean, Click, ADP GlobalView Payroll, IBM Db2 for Linux, UNIX, and Microsoft Windows, Cint, Oracle Cloud Infrastructure, Aruba Wireless Access Points, Zoho CRM, NLP Catpcha, Amazon AppFlow, Allegro X PCB Designer, Amazon WorkSpaces, Amazon AppStream 2.0, Minitab Workspace, Google Maps, dbt, Keynote, Azure App Center, WP-Oauth, AWS Cloud, QuickBooks, CrowdStrike Falcon Intelligence Recon, Micro Focus Universal CMDB, Veritas InfoScale Availability, AWS Transit Gateway, Sketch, Adobe XD, Tableau Desktop, Mixpanel, Cisco WebEx Teams, Meta Code Llama, IBM Mainframe, Adobe Analytics, Cisco DNA Spaces, AWS Direct Connect, Amazon Inspector, Google Cloud Key Management Service, Avast Software, PTC FlexPLM, Stitch, Servo-i Ventilator, Micro Focus LoadRunner, Zephyr, Google Cloud, Aruba, ABBYY FlexiCapture SDK</v>
          </cell>
          <cell r="K1573">
            <v>8114870009</v>
          </cell>
          <cell r="L1573" t="str">
            <v>Other</v>
          </cell>
          <cell r="M1573">
            <v>9870000</v>
          </cell>
          <cell r="N1573">
            <v>46054</v>
          </cell>
          <cell r="O1573">
            <v>716924000000</v>
          </cell>
          <cell r="Q1573" t="str">
            <v>Amazon is a leading e-commerce and cloud computing company based in Seattle, Washington. Founded by Jeff Bezos in 1994, it began as an online bookstore and has grown to become the world's largest internet-based retailer. The company focuses on simplifying online transactions and enhancing customer experiences.
Amazon offers a wide range of products and services, including online retail across various categories such as electronics, groceries, and toys. It provides third-party seller services and operates Amazon Web Services (AWS), a major cloud computing platform. The company also features digital products like the Kindle e-reader, Alexa smart speakers, and Prime Video streaming service. Additionally, Amazon Prime offers subscription services for fast delivery and exclusive content.
With a customer base of hundreds of millions across more than 20 countries, Amazon is dedicated to improving customer satisfaction through competitive pricing, extensive product selection, and efficient delivery options. The company continues to expand its offerings and innovate in the retail and technology sectors.</v>
          </cell>
          <cell r="R1573">
            <v>1994</v>
          </cell>
        </row>
        <row r="1574">
          <cell r="A1574" t="str">
            <v>Amazon Business</v>
          </cell>
          <cell r="B1574" t="str">
            <v>Amazon Business</v>
          </cell>
          <cell r="C1574">
            <v>15000</v>
          </cell>
          <cell r="D1574" t="str">
            <v>retail</v>
          </cell>
          <cell r="F1574" t="str">
            <v>http://www.linkedin.com/company/amazon-business</v>
          </cell>
          <cell r="G1574" t="str">
            <v>Seattle</v>
          </cell>
          <cell r="H1574" t="str">
            <v>Washington</v>
          </cell>
          <cell r="Q1574" t="str">
            <v>Amazon Business is a B2B e-commerce platform launched by Amazon in 2015. It provides registered businesses of all sizes with access to hundreds of millions of products, bulk discounts, and various procurement tools to streamline purchasing and manage expenses. The platform serves over 8 million organizations globally, driving significant annual sales.
Key features of Amazon Business include multi-user accounts, approval workflows, payment management, and purchase analytics. Businesses can benefit from bulk volume discounts, shipping advantages, and tools for managing authorized users and invoices. The platform also offers insights into spending trends and B2B strategy optimization. Additionally, Amazon Business Prime provides extra deals and shipping perks for members. Sellers can utilize the platform to reach B2B customers with tailored offers and automated sales features.</v>
          </cell>
        </row>
        <row r="1575">
          <cell r="A1575" t="str">
            <v>Amazon Web Services (AWS)</v>
          </cell>
          <cell r="B1575" t="str">
            <v>Amazon Web Services</v>
          </cell>
          <cell r="C1575">
            <v>156000</v>
          </cell>
          <cell r="D1575" t="str">
            <v>information technology &amp; services</v>
          </cell>
          <cell r="F1575" t="str">
            <v>http://www.linkedin.com/company/amazon-web-services</v>
          </cell>
          <cell r="G1575" t="str">
            <v>Seattle</v>
          </cell>
          <cell r="H1575" t="str">
            <v>Washington</v>
          </cell>
          <cell r="I1575" t="str">
            <v>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computer &amp; network security, information technology &amp; services</v>
          </cell>
          <cell r="J1575" t="str">
            <v>Amazon SES, Amazon AWS, VueJS, Content.ad, Amazon Payments, Bootstrap Framework, Google Tag Manager, Vidyard, greyscale - grey, YouTube, React, Omniture (Adobe), Vimeo, Marketo, Apache, Qualtrics, Amazon Associates, Adobe Media Optimizer, Mobile Friendly, Pardot, Sizmek (MediaMind)</v>
          </cell>
          <cell r="Q1575" t="str">
            <v>Amazon Web Services (AWS) is a leading cloud computing platform launched by Amazon in 2006. It offers over 200 services, including compute, storage, databases, artificial intelligence, and machine learning. AWS enables businesses, governments, startups, and individuals to build scalable applications without the need to manage physical infrastructure.
AWS originated from Amazon's need to scale its IT infrastructure during rapid growth in the early 2000s. The platform began with Amazon Simple Storage Service (S3) for secure data storage and Amazon Elastic Compute Cloud (EC2) for on-demand computing power. AWS has since evolved into a comprehensive suite of cloud capabilities, including managed database services, networking solutions, and advanced technologies like generative AI. It serves millions of customers globally, including notable companies such as Netflix, Dropbox, and various government entities, supporting their operations and innovation efforts.</v>
          </cell>
          <cell r="R1575">
            <v>2006</v>
          </cell>
        </row>
        <row r="1576">
          <cell r="A1576" t="str">
            <v>AMD</v>
          </cell>
          <cell r="B1576" t="str">
            <v>AMD</v>
          </cell>
          <cell r="C1576">
            <v>28000</v>
          </cell>
          <cell r="D1576" t="str">
            <v>semiconductors</v>
          </cell>
          <cell r="E1576" t="str">
            <v>http://www.amd.com</v>
          </cell>
          <cell r="F1576" t="str">
            <v>http://www.linkedin.com/company/amd</v>
          </cell>
          <cell r="G1576" t="str">
            <v>Santa Clara</v>
          </cell>
          <cell r="H1576" t="str">
            <v>California</v>
          </cell>
          <cell r="I1576" t="str">
            <v>datacenter, computer platforms, energy efficiency, components, 64bit, semicustom, embedded systems, x86, gpu, graphic cards, semiconductor, cloud computing, apu, green it, virtualization, server, processors, design, cpu, ai, hardware + software, technology, semiconductor manufacturing, software updates, software development kits, security, ai acceleration, gaming hardware, software development, multi-core processors, visualization, integrated graphics, industry-leading efficiency, multi-threaded cpus, ryzen processors, software performance, graphics technology, telecommunications, visualization tools, gaming, amd radeon, software ecosystem, software support, semiconductor and other electronic component manufacturing, embedded processors, software testing, innovative technology, software apis, automotive, high-performance processors, data center accelerators, software optimization, software security, high-performance computing, fablous, epyc processors, industry-first 7nm cpus, advanced manufacturing process, energy-efficient chips, ai solutions, 7nm process technology, software libraries, embedded solutions, innovation, semiconductors, ai acceleration hardware, machine learning, content creation, next-generation ai hardware, software tools, machine learning frameworks, cloud-native hardware, visualization acceleration, software, multi-gpu systems, system-on-module (som), software platform, services, power management technology, low latency processing, software frameworks, software compatibility, adaptive computing, consumer processors, embedded ai processors, data center, high-density data center processors, information technology, b2b, amd epyc, industrial automation, system-on-chip, professional visualization, software integration, gaming consoles, heterogeneous computing, software documentation, ai training hardware, hpc, product design, amd ryzen, software deployment, professional graphics, financial services, enterprise hardware, graphics cards, fpga integration, aerospace, software licensing, cybersecurity, software debugging, industry-first dual-core, user experience, semi-custom gaming chips, semi-custom chips, consumer electronics, industry-first quad-core, high throughput computing, accelerators, power efficiency, developer tools, thermal management, open ecosystem approach, software sdks, industry-leading tco, cloud solutions, server processors, radeon graphics, ai inference hardware, graphics, adaptive socs, fpgas, soms, epyc, workstations, high performance computing, developer resources, gpu accelerators, digital signal processing, integrated circuits, ai infrastructure, einfrastruktur, gaming laptops, personal computers, performance optimization, video rendering, networking, intel, performance benchmarks, overclocking, graphics processing units, data analysis, ai workloads, server systems, gaming desktops, technology partners, ai engine, support services, evaluation kits, industry solutions, tech specifications, technical support, computing solutions, b2c, e-commerce, healthcare, finance, education, manufacturing, distribution, consumer products &amp; retail, transportation &amp; logistics, energy &amp; utilities, construction &amp; real estate, environmental services, renewables &amp; environment, embedded hardware &amp; software, hardware, enterprise software, enterprises, computer software, information technology &amp; services, computer hardware, games, artificial intelligence, internet service providers, mechanical or industrial engineering, ux, consumers, venture capital, venture capital &amp; private equity, data analytics, consumer internet, internet, health care, health, wellness &amp; fitness, hospital &amp; health care</v>
          </cell>
          <cell r="J1576" t="str">
            <v>Akamai, Salesforce, Akamai DNS, Cloudflare DNS, Outlook, Marketo, Backbone JS Library, Drupal, WP Engine, Jira, Atlassian Confluence, OneTrust, Appcues, React Redux, Adobe CQ, BigCommerce, iCIMS, Salesforce Live Agent, Square, Inc., Amazon SES, Slack, Twitter Advertising, YouTube, Facebook Widget, Google Dynamic Remarketing, Facebook Login (Connect), Yahoo Analytics, Google Tag Manager, ShareThis, Apache, DoubleClick Floodlight, AddThis, Yahoo Ad Manager Plus, DoubleClick, DoubleClick Conversion, SOASTA, Mobile Friendly, Google Analytics, Linkedin Marketing Solutions, LiveRamp, Facebook Custom Audiences, Remote, AI, SystemVerilog, Upfluence, PyroCMS, Open Neural Network Exchange (ONNX), PyTorch, Microsoft PowerPoint, Microsoft Office, , SAP HANA, SAP Fiori, SQL, Mode, SAP, ABAP, 24-7 Media, Surfcam, Power BI Documenter, SAP ERP Central Component (ECC) 6.0, Flow, Python, PowerBI Tiles, Snowflake, Copilot, TensorFlow, Xilinx Vivado, Microsoft Project, Salesforce CRM Analytics, MATLAB, Okta Universal Directory, eCentral, Microsoft Distributed File System (DFS), Board, Workday Compensation, SAP Enterprise Performance Management, Gem, Tor, pandas, Axis Communications, C#, Synopsys PrimeTime, ABB Distributed Control Systems (DCS), Verilog, VHDL, Synopsys Design Compiler, FUSION, Unix, Olo, A Small Orange, GNU Make, Blackbaud Award Management, Azure Linux Virtual Machines, Chorus by ZoomInfo, Microsoft System Center, Microsoft Windows Server 2012, .NET, Siemens Valor, TalentLMS, Oracle Analytics Cloud, Whipple Hill, Barracuda MSP, Sophos Intercept X, IBM Mainframe, Cloudflare Insights, Adconion, Lambda Cloud, Photon, Ticket Spice, Yocto, Dell EMC PowerStore, GitHub, CONTROL, Internap DNS, Check Point Maestro, Linkshare, Star, .GIS, IBM Cognos Impromptu, BASE, Marc, C/C++, Virgin Pulse, Express, Forcepoint TRITON, Analyzer, EFI, Zen Planner, Smartlook, Kubernetes, Instinctive Ads, Amazon Linux 2, Ubuntu, Oracle Automatic Storage Management (ASM), Secured MVC Forum on Windows 2012 R2, ContentClick, Perl, Formassembly, Intel, TierPoint DRaaS, FIS, Check Point CloudGuard CNAPP, Eslint, Amber, NVIDIA A100 Tensor Core GPU, SAP Upstream, Adfinity, IBM Datacap, IBM Cognos Analytics, DriverSide, Datonics, Phoenix, Sizmek (MediaMind), Open Computing Language (OpenCL), SAP Ariba, IDC, SES, Connect, FRAC Pumps, Ning, Grass Valley RIO FOR POST, Synopsys, Cadence, Amazon Associates, AMD Xilinx, Visio, Acunetix, Ellucian Banner Finance, NVIDIA TensorRT, DNN, Azure Application Insights, Blackline, JAX, Hugging Face, FreeBSD, Process automation package for service request creation in SAP S/4HANA Utilities, Atlas by Facebook, Fluid Ads, Kali Linux, Metasploit, Confluence, Emediate, Switch Concepts, Allegro, SLURM Workload Manager, Google Tools for Power, Grafana, Prometheus, Zabbix, Red Hat, Debian, Dagster, Eze Castle Integration, CallMiner Eureka, CSC, Excel4Apps, Bash, Worldox GX4, AWS Mobile SDK, Google Cloud Memorystore, Mag+, Terminus (by DemandScience), Litera pdfDocs, McAfee VirusScan Enterprise, LogIC, AT&amp;T, CAT, IBM Spectrum LSF, Backbase DFM, Ellucian Colleague Finance, MySQL, PHP, dbt, Smart AdServer, Synopsys HSPICE, TouchBistro, edX, Epic Clarity, StarRC, Siemens Calibre, Ansys RedHawk-SC, Synopsys VCS, Synopsys Verdi, Oracle Virtualization, Synopsys ZeBu Server, AdPilot, MySQL 8 With RHEL 8, XCTest, GRIN, Hi-Media Performance, Imperva Serverless Protection, Docker, GitHub Actions, Ruby On Rails, Open Multi-Processing (OpenMP), Visual-Basic-.NET, Copper, BERT, Google Ad Manager, IBM Db2 for Linux, UNIX, and Microsoft Windows, ThoughtSpot, Jupyter, CMPRO, Google Cloud Serverless, GoToAssist (FASTchat), LDRA TestBed, Siemens Calibre nmDRC, Siemens Calibre nmLVS, SAP BusinessObjects Business Intelligence (BI), PRO.FILE, Blender, Cisco Adaptive Security Appliance (ASA) Software, IBM System Storage SAN Volume Controller (SVC), IBM Rational Rhapsody Architect for Systems Engineers, Knockout.js, Angular Material, Jenkins, Ansible, Signal, Conviva Operational Data Platform, Apache Pig, Broadcom Easytrieve, ADP, ISO+â„¢, Rackspace Reselling, Amazon CloudWatch, Argon CI/CD Security, CPI, Git, Gerrit, ABB Oil, gas and petrochemical operations management software, Epicor Prophet 21, XGBoost, REST, ANGEL LMS, DXC Hogan Systems, Airflow, KNIME, Apache Hadoop HDFS, Spark, Tableau, Plotly.js, matplotlib, AgentBot, Gradle, AWS SDK for JavaScript, Kotlin, Groovy, HELM, JFrog Artifactory, Cisco Nexus 2000, HREF Lang, EMC, Wordpress VIP, TSYS, TUNE, Samsung Pay, Podman, CMake, Bazel, Xaxis, Veeam Backup Essentials, Mentor, GitHub Copilot, Vscode, Cursor, Claude, Cross Pixel Media, KVM, 3M 360 Encompass - Health Analytics Suite, Broadcom Service Virtualization, JMP, Frame, Data Analytics, Splunk SOAR, Siemens SIMATIC S7, Kevel, Allegro X PCB Designer, Dolibarr ERP CRM, SAP S/4HANA, Microsoft Excel, GitLab, Microsoft PowerShell, Citrix Hypervisor, Microsoft Application Insights, SAP Master Data Governance, Retail and Fashion Management extension by Utopia, Affiliate Window, Front, Camtasia, LinkedIn Recruiter, Ansys HFSS, SAM, Instart Logic, SharePoint, Xilinx Machine Learning, Google Cloud Pub/Sub, Yahoo Ad Manager, Smartsheet, Plotly Dash, Render, AWS Analytics, IBM ILOG CPLEX Optimization Studio, Azure Analysis Services, CET, Oracle Bare Metal Cloud Services, Inspectlet, Leadfeeder, AMP, Graylog, ADAPT, Amazon FreeRTOS, Onit, Xray, redvertisement, FiberHome, SAP Advanced Data Migration and Management (SAP ADMM) by Syniti, Coraid, FFmpeg, TrakSYS, Broadcom CA, Cisco Software-Defined Access, Rust, Security, ARES, Cisco TelePresence VCS, Perforce Delphix, Azure Traffic Manager, IXL, Interact, OpenAI, Terraform, Pulumi, containerd, Amazon S3, Amazon Virtual Private Cloud (Amazon VPC), Amazon CloudFront, Google AdWords Conversion, ClickHouse, Azure Key Vault, AWS Secrets Manager, OpenSearch, Datadog, Quartic, Nielsen Display Ads (Formerly eXelate), Pandora FMS, Electron, Robin, Android, AWS CloudFormation, GitHub Enterprise, Cadence Omnis CFD Platform, Cadence Virtuoso, Conversant (ValueClick), Interclick (Genome by Yahoo), Revcontent, VMware SD-WAN, Cadence Innovus, Check Point CloudGuard Harmony Connect (CloudGuard Connect), SHL, Stable Diffusion, SentenceTransformers, Google, VMware, Citrix, Microsoft Hyper-V Server, Dyn Managed DNS, Avast Software, Agilent Technologies, X, Vulkan, Fusion ERP Analytics, Micro, SysTools VBA Password Recovery, Microsoft Power Automate, Aruba ESP, Conversant, Advanced Solutions International (ASi), AWS CloudHSM, Infolinks, Azure Cloud Shell, Amazon Advertising, Open Graphics Library (OpenGL), Cloudsuite WMS, GT STRUDL, Loftware, ServiceNow, TraceLink, Palo Alto Networks VM-Series Virtual Firewall, VMware ESXi, Pytest, DPDK (Data Plane Development Kit), Yahoo! Japan Promotional Ads, Arista Extensible Operating System, Citrix XenClient, AWS Direct Connect, Cisco IP Interoperability and Collaboration System (IPICS), Fastapi, Django, Flask, React, Javascript, TypeScript, PostgreSQL, MongoDB, Nginx, JWT, Faiss, Pinecone, Weaviate, RabbitMQ, Redis, python celery, GraphQL, Apple macOS, Watermark, Vena, Internap Network, Channel Intelligence by Google, SAP SuccessFactors, SAP SuccessFactors Employee Central, SAP SuccessFactors HCM, AWS Trusted Advisor, Microsoft Azure Monitor, Acronis Cyber Backup, Crossplane, go+, Travelport GDS, Monte Carlo, WebOffice, Teamcenter, Windchill+, Altitude ARENA, Dassault ENOVIA, Raspberry Pi, Complex Media Network, Microsoft WinDbg, SIMS, Angular, Kernelcare, Chrome, DAX, SAP Customer Care and Service (CCS), NCR Counterpoint, Parityrate, Google Firebase Crashlytics, Apache Iceberg, Make, Amazon API Gateway, UKG Pro Benefits Administration, Nasdaq eVestmentâ„¢, Amazon EC2 Container Service, Crownpeak Universal Consent Platform (formerly Evidon), Microsoft SQL Server Reporting Services, Databricks, Azure Data Lake Analytics, Power Query, Azure Log Analytics, Keras, Trello, Asana, ADP Applicant Tracking System, Zephyr, VirtualBox, NUnit, Liquid, Dell EMC PowerScale, Lognormal, Expo, Atlassian, 1shoppingcart, SAP Material Requirement Planning (MRP), Ektron, Keysight VEE, Buildkite, checkmk, WebSpectator, SAP Master Data Governance, , Markdown, HTML Pro, Candid, NumPy, Scipy, SAP Basis, VMware HCI, Voltus, WebCube, NVIDIA, Sigma, Red Hat Fuse, ESET, GAS, CrashPlan, Specific Media, Open AdStream, Ceph, Citrix VDI-in-a-Box, Cascade CMS, Solver, Act!, Pure Chat, NetApp, NetApp iSCSI SAN Storage System, AvantLink, SAS Visual Analytics, Definitive Healthcare, Percipio, Higher Logic Vanilla, Blackboard Learn, Minitab Statistical Software, TDC, Quip, MOVEit MFT, Akamai Edge DNS, ReportsNow, InsightVM (Nexpose), ISA Web Publishing Load Balancer, Azure Virtual Machines, Container Network Interface (CNI), Amazon EC2, Meta Quest 2, ETQ Reliance QMS, Resi, Yotpo SMSBump, Procreate, Freshsales, Pipedrive, ASP.NET, Blazor, Azure Devops, Docker Compose, Langchain, LangGraph, Heap | by Contentsquare, Dell iDRAC (Integrated Dell Remote Access Controller), Viewable Media (Visable Measures), Microsoft Teams, Microsoft OneDrive, Microsoft Exchange Server 2003, Microsoft Power Platform, Azure Purview, McAfee Total Protection for Data Loss (DLP), Drip, Inductive Automation Ignition, Google VPC Service Controls, MLflow, , CONDA, Schedulicity, Discord, DocuSign, Microsoft OneNote, SAP Global Trade Services, Uipath, Quest ActiveRoles Server, Perforce Visualization, AWS Global Accelerator, FireEye Helix, Insight Hub (formally SmartBear's BugSnag tool), Beeline, SAP Fieldglass Services Procurement, Cisco DWDM, Rakuten Affiliate Network, Adelphic DSP, Visual Studio, Route, AVEVA PDMS, Genesys SIP</v>
          </cell>
          <cell r="K1576">
            <v>1892275000</v>
          </cell>
          <cell r="L1576" t="str">
            <v>Other</v>
          </cell>
          <cell r="M1576">
            <v>84400000</v>
          </cell>
          <cell r="N1576">
            <v>45778</v>
          </cell>
          <cell r="O1576">
            <v>34639000000</v>
          </cell>
          <cell r="Q1576" t="str">
            <v>Advanced Micro Devices, Inc. (AMD) is a prominent global semiconductor company founded in 1969 and headquartered in Santa Clara, California. The company specializes in high-performance and adaptive computing solutions that serve various markets, including data centers, gaming, PCs, servers, and supercomputers. With approximately 28,000 employees, AMD reported $25.79 billion in annual revenue for 2023.
AMD designs and manufactures a wide range of semiconductors, including CPUs, GPUs, microprocessors, memory chips, and adaptive computing platforms. Their product lineup features Ryzen and Athlon processors for PCs, Epyc processors for data centers, and Radeon GPUs for gaming. The company has a rich history of innovation, including milestones such as launching the first 1-GHz processor and acquiring ATI Technologies to enhance its graphics capabilities. AMD continues to advance computing technology across various sectors, focusing on high-performance reliability.</v>
          </cell>
          <cell r="R1576">
            <v>1969</v>
          </cell>
        </row>
        <row r="1577">
          <cell r="A1577" t="str">
            <v>Amdocs</v>
          </cell>
          <cell r="B1577" t="str">
            <v>Amdocs</v>
          </cell>
          <cell r="C1577">
            <v>30000</v>
          </cell>
          <cell r="D1577" t="str">
            <v>information technology &amp; services</v>
          </cell>
          <cell r="E1577" t="str">
            <v>http://www.amdocs.com</v>
          </cell>
          <cell r="F1577" t="str">
            <v>http://www.linkedin.com/company/amdocs</v>
          </cell>
          <cell r="G1577" t="str">
            <v>Chesterfield</v>
          </cell>
          <cell r="H1577" t="str">
            <v>Missouri</v>
          </cell>
          <cell r="I1577" t="str">
            <v>bss, optimization &amp; control, big data analytics, network functions virtualization, oss, crm, outsourcing, customer management, mobile financial services, ordering, network planning, digital services, managed services, customer experience, curated web, edp services, technology, software development, enterprise software, enterprises, computer software, information technology &amp; services, b2b, sales</v>
          </cell>
          <cell r="J1577" t="str">
            <v>Salesforce, Akamai DNS, MailJet, Marketo, Brightcove, Drupal, Microsoft Application Insights, Jira, Atlassian Confluence, Atlassian Cloud, OneTrust, Mapbox, SuccessFactors (SAP), Slack, Amazon SES, AWS Trusted Advisor, Microsoft Azure Monitor, IBM ILOG CPLEX Optimization Studio, Snowflake, Databricks, Kubernetes, Red Hat OpenShift, Terraform, Check Point CloudGuard Harmony Connect (CloudGuard Connect), AWS CloudFormation, Airflow, dbt, Apache Kafka, Spark, Make, Vertex AI, Databricks ML, Prometheus, Grafana, Elastic Stack, Datadog, Amazon CloudWatch, Azure Monitor, Google Cloud, OpenTelemetry, Atex, Monte Carlo, Python, SQL, AWS SDK for JavaScript, Docker</v>
          </cell>
          <cell r="L1577" t="str">
            <v>Other</v>
          </cell>
          <cell r="N1577">
            <v>35947</v>
          </cell>
          <cell r="O1577">
            <v>4532913000</v>
          </cell>
          <cell r="Q1577" t="str">
            <v>Amdocs Limited is a multinational telecommunications technology company based in Chesterfield, Missouri. Founded in 1982 in Israel, Amdocs specializes in software and services for communications, media, financial services, and digital enterprises. The company initially developed billing software and has since evolved into a leader in telecommunications through strategic expansions and acquisitions.
Amdocs offers a wide range of products and services, including billing and revenue management software, customer relationship management (CRM), business support systems (BSS), and operations support systems (OSS). The company focuses on enhancing customer experience, operational automation, and revenue growth. Amdocs also provides specialized solutions for directory advertising, customer care, policy control, and network management, supporting digital transformation for its clients.
With a customer base of over 350 communications and media providers worldwide, Amdocs has established strong ties with numerous content creators across more than 80 countries. The company is recognized for its innovative approach and has received several industry awards, highlighting its commitment to driving digital transformation in the telecommunications sector.</v>
          </cell>
          <cell r="R1577">
            <v>1982</v>
          </cell>
        </row>
        <row r="1578">
          <cell r="A1578" t="str">
            <v>American Express</v>
          </cell>
          <cell r="B1578" t="str">
            <v>American Express</v>
          </cell>
          <cell r="C1578">
            <v>76000</v>
          </cell>
          <cell r="D1578" t="str">
            <v>financial services</v>
          </cell>
          <cell r="E1578" t="str">
            <v>http://www.americanexpress.com</v>
          </cell>
          <cell r="F1578" t="str">
            <v>http://www.linkedin.com/company/american-express</v>
          </cell>
          <cell r="G1578" t="str">
            <v>New York</v>
          </cell>
          <cell r="H1578" t="str">
            <v>New York</v>
          </cell>
          <cell r="I1578" t="str">
            <v>business travel, financial services, corporate card, merchants services, network services, food &amp; beverages, finance: consumer services, finance, travel insurance, premium loyalty programs, global network, luxury travel benefits, rewards programs, customer loyalty, digital security, security and fraud prevention, b2c, travel benefits, digital platforms, manufacturing, premium customer focus, high-net-worth customer services, e-commerce, loyalty programs, healthcare, long history, innovation, payment gateway, services, digital account management, contactless payments, mobile wallet, mobile app security, consumer finance, mobile payments, digital marketing, luxury travel, innovative payment solutions, customer data analytics, travel booking, retail, card member benefits, premium travel rewards, fraud detection, credit cards, digital solutions, business services, digital customer engagement, loyalty benefits, corporate expense management, exclusive merchant partnerships, payment solutions, customer data security, digital banking, trustworthy brand, personalized customer offers, global merchant network, enterprise payment solutions, mobile app, brand reputation, travel services, loyalty rewards, digital identity verification, trust and security, digital loyalty integration, payment processing, financial products, loyalty points, financial transactions processing, reserve, and clearinghouse activities, premium brand, payment industry, payment network, hospitality, professional services, customer experience, corporate solutions, b2b, credit and charge cards, digital fraud detection, financial innovation, customer engagement, secure online transactions, merchant services, digital payment solutions, fraud prevention technology, d2c, digital security systems, closed-loop network, digital onboarding, customer service, payment security, merchant network, travel and hospitality, online banking, small business banking, digital payment, corporate cards, security features, security technology, digital wallet, brand trust, merchant acceptance, corporate travel management, consumer banking, affluent consumers, payment technology, rewards program, cash back, membership rewards, business credit cards, travel rewards, high yield savings, personal loans, small business services, online account, gift cards, credit score insights, corporate benefits, fico score tools, flexible payment options, renowned customer service, personal checking accounts, business checking accounts, investment opportunities, secure payments, travel booking services, international payments, transaction management, fraud prevention, travel guides, cash management, dispute resolution, instant alerts, discount offers, experience advertising, education resources, business line of credit, cruise privileges program, corporate programs, membership dashboard, referral rewards, investment calculator, travel inspiration, booking assistance, creditsecure, point redemption, payment insights, travel experiences, consumer products &amp; retail, transportation &amp; logistics, consumer goods, consumers, mechanical or industrial engineering, consumer internet, internet, information technology &amp; services, health care, health, wellness &amp; fitness, hospital &amp; health care, marketing &amp; advertising, leisure, travel &amp; tourism, computer &amp; network security, professional training &amp; coaching, insurance, conflict resolution</v>
          </cell>
          <cell r="J1578" t="str">
            <v>Akamai, Akamai DNS, Slack, Adobe Marketing Cloud, Salesforce, SparkPost, Salesforce Live Agent, Adobe CQ, Eloqua, Google Font API, dynaTrace, Ruxit, Vimeo, Mobile Friendly, F5 BIG-IP, CrazyEgg, Google Play, Bootstrap Framework, LivePerson Monitor, Google Tag Manager, Taleo, Hotjar, Multilingual, Apache, reCAPTCHA, YouTube, Incapsula, AngularJS, Adobe Media Optimizer, New Relic, Akamai RUM, Ensighten, Qualtrics, Nginx, HireVue, Apple Pay, Google Pay for Business, Oracle Cloud, Oracle E Business Suite, SQL, Python, Tableau, go+, TypeScript, AWS Trusted Advisor, IBM ILOG CPLEX Optimization Studio, Kubernetes, REST, GRPC, Apache Kafka, ANGEL LMS, Azure Data Lake Storage, Tor, Microsoft Office, Google Cloud Platform, Oculus, FUSION, Barracuda Spam Firewall, AWS Analytics, AI, CallMiner Eureka, TensorFlow, PyTorch, Oracle BI Publisher, Oracle Analytics Cloud, Oracle EBS Projects, , Microsoft Excel, Microsoft PowerPoint, Langchain, LlamaIndex, Hugging Face, Adobe, Amazon Web Services (AWS), Mode, Javascript, Next.js, React, ebs, CockroachDB, ECS, ClickHouse, Bird, Datadog, Amazon Simple Queue Service (SQS), Amazon S3, Lambda Cloud, AWS Step Functions, GitHub Actions, ServiceNow, Rally, Spark, Scala, Adobe Customer Journey Analytics, DocuSign, ACL, Jira, CSS, Ning, Git, AWS SDK for JavaScript, Spring, Spring Boot, IBM Mainframe, Amazon Virtual Private Cloud (Amazon VPC), AWS Public Cloud, Cognos TM1, Amazon EC2, Google AdWords Conversion, python celery, Flask, Django, ISO+â„¢, MongoDB, MySQL, Google AlloyDB for PostgreSQL, Articulate, Kofax, PowerBI Tiles, IBM DataPower Gateway, Docker, Vagrant, Ansible, Puppet, Strato, Adobe Photoshop, Adobe InDesign, Aspen Flare System Analyzer, Apple macOS, SAP Ariba Platform, Excel4Apps, Power BI Documenter, Oracle EBS CRM, Oracle General Ledger, Oracle Enterprise Data Management, Amazon Managed Streaming for Apache Kafka (Amazon MSK), JAWS Inspect, Outlook, Mag+, SAP Concur, Huawei iMaster NCE, Snyk Code (SAST), Ad Astra, Minteye / AdsCaptcha, Concur, Confluence, Micro Focus Universal CMDB, ServiceNow Discovery, SAS Enterprise Guide, Hive, PySpark, Webex, Pulumi, Atlas by Facebook, Fusion ERP Analytics, Microsoft Power Platform, SystemVerilog, Autodesk 3ds Max, Thomson Reuters Legal Tracker, Google Cloud Storage, Google Cloud BigQuery, Google Cloud Dataproc, PubSub+, Airflow, Google Cloud Composer, DATAflow, Google Cloud Dataprep, SharePoint, Apache Hadoop HDFS, Amazon Elastic MapReduce (EMR), Cornerstone HR, Xcode, CircleCI, Uikit, RAML, SWIFT, Objective-C, XCTest, XCUITest, Kiosked, Android, Couchbase, Cassandra, Microsoft Sql Server, ER/Studio, Microsoft Intune Enterprise Application Management, Mobileiron, Micro, DotNetNuke, Eightfold AI, FlipHTML5, Figma, Apple, Gem, Google Ads, Genesys, PostgreSQL</v>
          </cell>
          <cell r="K1578">
            <v>1834800000</v>
          </cell>
          <cell r="L1578" t="str">
            <v>Series A</v>
          </cell>
          <cell r="M1578">
            <v>9000000</v>
          </cell>
          <cell r="N1578">
            <v>42577</v>
          </cell>
          <cell r="O1578">
            <v>80464000000</v>
          </cell>
          <cell r="Q1578" t="str">
            <v>American Express Company (Amex) is a multinational financial services corporation based in New York City, founded in 1850. Initially established as a freight forwarding and express delivery business, it evolved into a leader in financial services, banking, and travel. The company has a rich history of innovation, introducing products such as money orders, traveler's cheques, and various charge and credit cards, including the iconic Centurion Card.
Amex operates through four main segments: US Consumer Services, Commercial Services, International Card Services, and Global Merchant and Network Services. Its offerings include a wide range of charge and credit cards, travel services like trip planning and ticket booking, and financial products such as money orders. The company serves a diverse clientele, including consumers, businesses, and travelers, with a global presence that spans multiple continents.</v>
          </cell>
          <cell r="R1578">
            <v>1850</v>
          </cell>
        </row>
        <row r="1579">
          <cell r="A1579" t="str">
            <v>American Express Global Business Travel</v>
          </cell>
          <cell r="B1579" t="str">
            <v>American Express Global Business Travel</v>
          </cell>
          <cell r="C1579">
            <v>19000</v>
          </cell>
          <cell r="D1579" t="str">
            <v>leisure, travel &amp; tourism</v>
          </cell>
          <cell r="E1579" t="str">
            <v>http://www.amexglobalbusinesstravel.com</v>
          </cell>
          <cell r="F1579" t="str">
            <v>http://www.linkedin.com/company/american-express-global-business-travel</v>
          </cell>
          <cell r="G1579" t="str">
            <v>New York</v>
          </cell>
          <cell r="H1579" t="str">
            <v>New York</v>
          </cell>
          <cell r="I1579" t="str">
            <v>business travel, corporate travel management, meetings, events, business consulting, travel compliance auditing, saas, online travel, travel, europe, consumer internet, enterprise software, internet, software, information technology, transportation services, consumer discretionary, travel arrangements, acquisition strategy, travel booking, expense management, corporate expense reporting, travel expense control, travel management solutions, corporate travel analytics, event planning services, corporate travel solutions, carbon offsetting, corporate travel marketplace, sustainability initiatives, global travel services, corporate travel provider, corporate event management, travel and expense software, meetings and events, strategic acquisitions in travel, corporate travel services provider, b2b, business travel analytics, operational efficiency, corporate event management solutions, travel agencies, corporate travel digital platform, software platform, travel booking platform, expense reporting, global travel network, corporate travel optimization, aviation decarbonization, corporate travel consulting, business travel cost control, corporate travel data analytics, travel management, corporate event services, business travel automation, travel industry technology, corporate travel technology solutions, carbon pricing, travel management software, corporate travel strategy, travel expense management software, business travel innovation, travel technology platform, services, corporate travel innovation, business travel marketplace, business travel sustainability, travel booking and expense, business travel services, technology-driven travel, corporate travel booking, corporate travel technology, consulting, global network, global travel solutions, integrated travel solutions, corporate travel, strategic acquisitions, travel management company, event management, sustainable travel, global corporate travel, multinational travel services, digital travel solutions, corporate travel platform, sustainable aviation, business travel software, corporate travel experience, corporate travel optimization tools, travel industry leader, corporate client services, travel, transportation &amp; logistics, carbon pricing in travel, business travel industry, digital travel platform, event planning, corporate travel sustainability, transportation &amp; logistics, management consulting, computer software, information technology &amp; services, consumers, leisure, travel &amp; tourism, enterprises, events services</v>
          </cell>
          <cell r="J1579" t="str">
            <v>CloudFlare CDN, CSC Corporate Domains, Mimecast, Outlook, CloudFlare, Drift, OneTrust, Workday, Marketo, Remote</v>
          </cell>
          <cell r="K1579">
            <v>6100000000</v>
          </cell>
          <cell r="L1579" t="str">
            <v>Other</v>
          </cell>
          <cell r="M1579">
            <v>5000000000</v>
          </cell>
          <cell r="N1579">
            <v>44682</v>
          </cell>
          <cell r="O1579">
            <v>2718000000</v>
          </cell>
          <cell r="Q1579" t="str">
            <v>American Express Global Business Travel (Amex GBT) is a leading B2B travel platform that provides software and services for managing travel, expenses, and meetings &amp; events. The company operates in over 140 countries and is publicly traded on the NYSE under the ticker GBTG. Since its formation as a joint venture in 2014, Amex GBT has demonstrated consistent revenue and adjusted EBITDA growth, positioning itself as a global leader in the business travel sector.
Amex GBT offers comprehensive solutions for corporate clients, including travel management platforms for booking and optimizing business travel, expense management tools for tracking and reporting, and services for planning corporate meetings and events. The company emphasizes its advanced technology, extensive marketplace, and global reach to deliver value and flexibility to its clients. With a focus on product enhancements and technology investments, Amex GBT aims to capture a larger share of the $1.4 trillion business travel market.</v>
          </cell>
          <cell r="R1579">
            <v>2013</v>
          </cell>
        </row>
        <row r="1580">
          <cell r="A1580" t="str">
            <v>American Furniture Warehouse</v>
          </cell>
          <cell r="B1580" t="str">
            <v>American Furniture Warehouse</v>
          </cell>
          <cell r="C1580">
            <v>4400</v>
          </cell>
          <cell r="D1580" t="str">
            <v>furniture</v>
          </cell>
          <cell r="E1580" t="str">
            <v>http://www.afw.com</v>
          </cell>
          <cell r="F1580" t="str">
            <v>http://www.linkedin.com/company/afwonline</v>
          </cell>
          <cell r="G1580" t="str">
            <v>Englewood</v>
          </cell>
          <cell r="H1580" t="str">
            <v>Colorado</v>
          </cell>
          <cell r="I1580" t="str">
            <v>living room furniture, entertainment home theater furniture, indoor amp outdoor furniture, kids furniture, mattress, kid39s furniture, bedroom furniture, home office furniture, home furnishings, interior design, dining room furniture, entertainment amp home theater furniture, indoor outdoor furniture, home decor, furniture &amp; home furnishings manufacturing, competitive pricing, customer loyalty programs, furniture industry growth, growth strategy, distribution, customer satisfaction, furniture product range, retail marketing, regional furniture retailer, customer engagement, affordable furniture, colorado stores, arizona stores, furniture sales, retail, furniture industry ranking, furniture discounts, operational efficiency, family-owned, customer experience, texas stores, data-driven marketing, cloud-based management, store locations, customer targeting, online shopping, lighting, furniture delivery, inventory management, furniture supply chain, outdoor furniture, strategic expansion, furniture for outdoor spaces, furniture marketing platforms, market analysis, mattresses, brand reputation, retail sales performance, employee management, bedding and sleep accessories, furniture logistics, furniture marketing strategies, furniture for residential and commercial use, furniture industry, retail trade, e-commerce, retail furniture chain, office furniture, digital marketing, furniture sales channels, furniture for every room, furniture financing, b2c, sales growth, retail store, digital advertising, furniture accessories, furniture retail, furniture manufacturing, furniture customer base, home improvement, technology in retail, furniture store operations, market expansion, market reach, discount furniture stores, in-store shopping, consumer goods, customer service, home furniture, sofas, loveseats, sectionals, recliner chairs, sleepers, futons, entertainment centers, coffee tables, accent tables, ottomans, bed frames, pedestal dining tables, bar stools, office desks, office chairs, bookcases, patio furniture, fire pits, umbrellas, memory foam mattresses, adjustable beds, bedding, mattress protectors, area rugs, floor lamps, decorative cushions, wall art, wall mirrors, storage solutions, shelving units, curio cabinets, accent furniture, delivery service, financing options, effective customer service, promotions, local stores, community support, environmental initiatives, school rewards programs, gift cards, consumer products &amp; retail, transportation &amp; logistics, consumer internet, consumers, internet, information technology &amp; services, marketing &amp; advertising, furniture stores, home &amp; garden, shopping</v>
          </cell>
          <cell r="J1580" t="str">
            <v>Cloudflare DNS, CloudFlare Hosting, Salesforce, AT&amp;T DNS, Mailchimp Mandrill, Oracle SPF, Outlook, Microsoft Azure Hosting, Bluekai, Taboola Newsroom, TubeMogul, CloudFlare, Salesforce Live Agent, Slack, Citrix, Amazon SES, DoubleClick, Facebook Widget, YouTube, DoubleClick Conversion, Facebook Login (Connect), TriggerMail, Yotpo, Google Tag Manager, Google Font API, Google Dynamic Remarketing, Mobile Friendly, reCAPTCHA, Simpli.fi, Cedexis Radar, DoubleClick Floodlight, The Trade Desk, Bing Ads, Google Play, Bootstrap Framework, Adobe Media Optimizer, Facebook Custom Audiences, AddThis, Vimeo, Remote, REACH, Qualcomm, Tor, Inventor, Electron, Apple iPad, Microsoft Windows Server 2012, Act!, Snow, Ning, Truckstop Load Board, WMS, Secured MVC Forum on Windows 2012 R2, Omnitracs XRS, Elite Software HVAC Solution, Bing, Revel iPad POS, Microsoft Excel</v>
          </cell>
          <cell r="O1580">
            <v>858390000</v>
          </cell>
          <cell r="P1580">
            <v>16</v>
          </cell>
          <cell r="Q1580" t="str">
            <v>American Furniture Warehouse (AFW) is a furniture and home decor retailer founded in 1975 by Jake Jabs. Headquartered in Englewood, Colorado, the company has grown to generate over $1 billion in revenue, ranking No. 17 on Furniture Today's 2024 Top 100 list. AFW operates 17 stores across Colorado, Arizona, and Texas, employing approximately 3,458 people.
AFW offers a wide range of products, including furniture, bedding, accessories, and home decor. The company emphasizes strong everyday pricing and a customer-friendly shopping experience, avoiding aggressive sales tactics. AFW sources its products from both overseas and domestic vendors, ensuring quality and value for its customers.</v>
          </cell>
          <cell r="R1580">
            <v>1975</v>
          </cell>
        </row>
        <row r="1581">
          <cell r="A1581" t="str">
            <v>American National</v>
          </cell>
          <cell r="B1581" t="str">
            <v>American National Bank</v>
          </cell>
          <cell r="C1581">
            <v>5100</v>
          </cell>
          <cell r="D1581" t="str">
            <v>insurance</v>
          </cell>
          <cell r="E1581" t="str">
            <v>http://www.americannational.com</v>
          </cell>
          <cell r="F1581" t="str">
            <v>http://www.linkedin.com/company/american-national-insurance</v>
          </cell>
          <cell r="G1581" t="str">
            <v>Galveston</v>
          </cell>
          <cell r="H1581" t="str">
            <v>Texas</v>
          </cell>
          <cell r="I1581" t="str">
            <v>personal lines insurance, life insurance, property casualty, annuities, property amp casualty, auto insurance, insurance, property &amp; casualty insurance companies, retirement, finance, financial planning, diversified enterprise, international markets, credit insurance, ethical business practices, services, financial performance, disability insurance, b2c, financial services, market presence, financial strength, financial stability, innovative insurance solutions, customer relationships, mutual funds, pension products, mobile app, international insurance markets, risk management, mutual fund offerings, regulatory compliance, property and casualty insurance, customer service, retirement planning, dividend payments, long-term financial security, agribusiness insurance, credit risk management, long-term stability, individual insurance, insurance distribution channels, independent agents, direct sales, service, market diversification, a.m. best rating, credit protection, health insurance, life insurance policies, standard &amp; poorâ€™s rating, direct life, health, and medical insurance carriers, group insurance, retail, insurance subsidiaries, annuity, property insurance, casualty insurance, roadside assistance, claims center, customer support, client resources, flexible coverage, business insurance, personal insurance, farm and ranch insurance, collectible car insurance, recreational insurance, renters insurance, insurance products, investment risk, client portal, virtual assistant, insurance claims, policy management, claims processing, emergency assistance, vehicle coverage, premium services, retirement solutions, online account management, policy forms, insurance agents, tax form request, specialty products, investor relations, claims tracking, coverage options, insurance rates, policy holders, contract administration, secure online access, financial ratings, insurance comparisons, distribution, b2b</v>
          </cell>
          <cell r="J1581" t="str">
            <v>Mimecast, Amazon CloudFront, Route 53, Microsoft Office 365, VueJS, Citrix NetScaler, Slack, Salesforce, Drupal, Atlassian Cloud, AudioEye, reCAPTCHA, Typekit, Google Play, Facebook Login (Connect), Google Tag Manager, Greenhouse.io, Microsoft-IIS, Facebook Widget, Facebook Custom Audiences, Google Dynamic Remarketing, Simpli.fi, Google Maps (Non Paid Users), Mobile Friendly, IBM Websphere, Yahoo Analytics, Zencoder, Ruxit, Jobvite, DoubleClick, Google Maps, DoubleClick Conversion, Bootstrap Framework, Wistia, Google Font API, Remote, AI, Nestjs, EJBCA, Angular, TypeScript, Azure Devops, Git, Docker, Kubernetes, SQL, Axis, SAP, Spreadsheet Server by insightsoftware, AWS Database Migration Service, SES, Dayforce, Mint, Rise, IBM API Connect, AWS SDK for JavaScript, go+, Javascript, Oracle XML DB, REST, Red Hat JBoss Enterprise SOA Platform, .GIS, Vena, Coupa, Microsoft Excel, Microsoft PowerPoint, Microsoft SQL Server Reporting Services, GoToAssist (FASTchat), ServiceNow, IBM z/OS Operating System, SSMS Tools Pack, Thales HSM, Microsoft Office, Affirm, Oracle Database Security, PowerBI Tiles, SAP Business Planning and Consolidation (BPC), Google AdWords Conversion, Python, AWS CloudHSM, IBM DS8000, IBM Mainframe, IBM System i Midrange Computing Server, RAML, IBM Db2 for Linux, UNIX, and Microsoft Windows, Miro, Bottomline Payments and Cash Management</v>
          </cell>
          <cell r="K1581">
            <v>5100000000</v>
          </cell>
          <cell r="L1581" t="str">
            <v>Merger / Acquisition</v>
          </cell>
          <cell r="M1581">
            <v>5100000000</v>
          </cell>
          <cell r="N1581">
            <v>44682</v>
          </cell>
          <cell r="O1581">
            <v>5517099000</v>
          </cell>
          <cell r="Q1581" t="str">
            <v>American National Insurance Company, founded in 1905 and based in Galveston, Texas, is a prominent life insurance provider. The company offers a range of financial solutions, including life insurance, annuities, pension products, and other related services. It serves policyholders across the United States, Canada, Guam, American Samoa, and Western Europe.
The company has a rich history, beginning as the American National Insurance and Trust Company in Houston before relocating to Galveston. It has achieved significant milestones, such as surpassing $1 billion in insurance in force by 1945 and expanding its offerings to include health and mutual fund products. With a strong financial foundation, American National has maintained an A or higher AM Best Financial Strength Rating for over 83 years, reflecting its commitment to providing trusted financial solutions for retirement and protection needs.</v>
          </cell>
          <cell r="R1581">
            <v>1905</v>
          </cell>
        </row>
        <row r="1582">
          <cell r="A1582" t="str">
            <v>American Tower</v>
          </cell>
          <cell r="B1582" t="str">
            <v>American Tower</v>
          </cell>
          <cell r="C1582">
            <v>4700</v>
          </cell>
          <cell r="D1582" t="str">
            <v>telecommunications</v>
          </cell>
          <cell r="E1582" t="str">
            <v>http://www.americantower.com</v>
          </cell>
          <cell r="F1582" t="str">
            <v>http://www.linkedin.com/company/american-tower</v>
          </cell>
          <cell r="G1582" t="str">
            <v>Boston</v>
          </cell>
          <cell r="H1582" t="str">
            <v>Massachusetts</v>
          </cell>
          <cell r="I1582" t="str">
            <v>public relations, services, wireless, service providers, telecommunications, information technology, network support, cell tower construction management, telecommunications infrastructure, tower portfolio, cell tower site leasing, cell tower site construction, tower leasing, cell tower site development, b2b, construction management, cell tower site management, rural broadband, international operations, construction services, environmental sustainability, customer engagement, cell tower structural analysis, urban coverage, real estate, network densification, internet of things, cell tower site expansion, cell tower management, site development, renewable energy deployment, cell tower site acquisition, urban and rural coverage, battery storage systems, telecommunications real estate, communications real estate, digital communications infrastructure, renewable energy, small cell deployment, communications sites, government, 5g network support, cell tower development, site leasing services, data centers, site management, cell site leasing, cell tower upgrades, 5g infrastructure, cell tower portfolio, data center facilities, telecom services, reit, tower management, global communications assets, tower construction, cell tower expansion, cell tower site densification, broadcast communications, cell tower leasing, cell tower site development services, regulatory compliance, cloud services, telecom tower services, cell tower infrastructure, cell tower management services, lessors of nonresidential buildings (except miniwarehouses), cell tower leasing services, cell tower site maintenance, telecom real estate, battery storage, wireless infrastructure, global operations, digital transformation, structural analysis, spectrum support, cell tower maintenance, cellular network support, cell tower densification, cell tower site upgrades, global reit, public safety communications, site acquisition, multitenant towers, digital communications, real estate investment trust, multitenant communications, tower development, 500 network expansion, 5g technology, communication sites, wireless network deployment, mobile broadband, in-building solutions, das technology, private networks, agile infrastructure, network connectivity, backup power solutions, telecom infrastructure, strategic partnerships, sustainable development, urban densification, wireless connectivity, public safety networks, global presence, collocation services, tower services, telecommunication operators, energy resource management, community building, network optimization, renewable energy technologies, advanced battery systems, smart infrastructure, scalable solutions, market leadership, telecommunications industry trends, cloud-to-edge infrastructure, media relations, corporate governance, employee empowerment, diversity and inclusion, education, distribution, transportation &amp; logistics, clean energy &amp; technology, environmental services, renewables &amp; environment, internet service providers, information technology &amp; services, cloud computing, enterprise software, enterprises, computer software, sustainability, public relations &amp; communications</v>
          </cell>
          <cell r="J1582" t="str">
            <v>CloudFlare CDN, Route 53, SendInBlue, Outlook, CloudFlare Hosting, Microsoft Azure Hosting, Angular JS v1, Pardot, Slack, Salesforce, Google Tag Manager, Vimeo, Mobile Friendly, Remote, Microsoft Office, iBwave Design, Microsoft Azure Monitor, Amazon Web Services (AWS), Oracle Linux, Ansible, Microsoft PowerShell, Nginx, Apache, 3M 360 Encompass - Health Analytics Suite, VisualCron, Microsoft Active Directory Federation Services, Gem, Microsoft 365, Cisco WebEx Teams, SharePoint, Microsoft OneDrive, Copilot, Tanium, Azure Logic Apps, Microsoft Power Automate, TUNE, Microsoft Entra, Microsoft Entra ID, Aqua Security, Oracle Analytics Cloud, Excel4Apps, Power BI Documenter, Microsoft PowerPoint, Eyefinity OfficeMate, AutoCAD, Oracle Financial Services, Oracle E Business Suite, SQL Developer, Oracle Business Intelligence Enterprise Edition, ACL, ServiceNow, Thomson Reuters ONESOURCE, Palo Alto Next-Generation Firewall (NGFW), Netskope Cloud Access Security Broker (CASB), Kona Web Application Firewall, Security, Cisco SASE (Secure Access Service Edge), AWS Identity and Access Management (IAM), Micro, TSYS, Alteryx, Civil 3D, Microsoft Azure, Docker, Kubernetes, Smartsheet, Revit, FUSION, SES, GoToAssist (FASTchat), PowerBI Tiles, BASE, Microsoft Excel, WebOffice, Fidessa, Reval, IBM SPSS Modeler, Oracle Data Integrator, Lytics, Google AdWords Conversion, accessiBe, Cognos TM1, Onit, Electron, Azure Active Directory B2C, Azure Active Directory, ADP, SQL, PL/SQL, Oracle Exadata Cloud Service, Oracle GoldenGate, Taboola Newsroom, Tor, mabl, SentenceTransformers, UPS, NUnit, React, Visio, Cisco VoIP, Microsoft Teams, Genesys, RingCentral, Commvault, NetApp, Azure Analysis Services, NetApp Common Internet File System (CIFS), NetApp iSCSI SAN Storage System, Azure AD Notifications, Azure Virtual Desktop, Microsoft BitLocker</v>
          </cell>
          <cell r="K1582">
            <v>6587000000</v>
          </cell>
          <cell r="L1582" t="str">
            <v>Debt Financing</v>
          </cell>
          <cell r="M1582">
            <v>850000000</v>
          </cell>
          <cell r="N1582">
            <v>45992</v>
          </cell>
          <cell r="O1582">
            <v>10645100000</v>
          </cell>
          <cell r="Q1582" t="str">
            <v>American Tower Corporation (AMT) is a real estate investment trust (REIT) based in Boston, Massachusetts. Established in 1995, the company specializes in owning, developing, and operating wireless and broadcast communications infrastructure worldwide. As of December 31, 2024, American Tower manages around 225,000 communications sites across various regions, including the U.S., Canada, Europe, Asia-Pacific, Africa, and Latin America, with a market capitalization of approximately $98.6 billion.
The company generates revenue primarily by leasing space on cell towers and wireless infrastructure to wireless carriers and broadcast corporations. Its key services include colocation services, which allow multiple carriers to share a single site, broadcast tower development and operation, backup power solutions, and renewable energy integration. American Tower has made significant acquisitions to enhance its portfolio, including the purchase of Verizon's U.S. tower portfolio and Telxius Towers in Europe and Latin America, further solidifying its position in the global market.</v>
          </cell>
          <cell r="R1582">
            <v>1995</v>
          </cell>
        </row>
        <row r="1583">
          <cell r="A1583" t="str">
            <v>AmeriSave Mortgage Corporation</v>
          </cell>
          <cell r="B1583" t="str">
            <v>AmeriSave Mortgage</v>
          </cell>
          <cell r="C1583">
            <v>6000</v>
          </cell>
          <cell r="D1583" t="str">
            <v>financial services</v>
          </cell>
          <cell r="E1583" t="str">
            <v>http://www.amerisave.com</v>
          </cell>
          <cell r="F1583" t="str">
            <v>http://www.linkedin.com/company/amerisave</v>
          </cell>
          <cell r="G1583" t="str">
            <v>Sandy Springs</v>
          </cell>
          <cell r="H1583" t="str">
            <v>Georgia</v>
          </cell>
          <cell r="I1583" t="str">
            <v>real estate, mortgage loans, loans, harp, refinancing, heloc approval, digital mortgage process, customer satisfaction, heloc, loan approval process, fha loans, loan process automation, fixed-rate mortgages, home loan eligibility, financial services, loan pre-approval, home equity loans, adjustable-rate mortgages, credit score, home loan pre-qualification, loan comparison tools, digital mortgage platform, home loan eligibility check, jumbo loans, loan pre-qualification, home equity loan, rate lock, loan servicing, home loan application tracking, loan documentation, mortgage and nonmortgage loan brokers, credit documentation, homeownership assistance, mortgage lending, home financing, mortgage refinancing, mortgage, refinance solutions, online application, mortgage industry, home loan refinancing options, usda loans, digital application, competitive rates, mortgage approval, loan application process, home loan options, online mortgage lender, regulatory compliance, d2c, loan comparison, home loan calculator, digital lending, loan approval time, mortgage application, loan application status, mortgage affordability, loan tracking, online mortgage, mortgage rate lock, loan eligibility, home loan calculator online, refinance, loan closing, services, loan calculator, home loan approval time, first-time homebuyer, b2c, home loan approval, customer service, va loans, fast approval, home loan application process, digital-first mortgage, home buying tips, mortgage process, mortgage broker, home loan, mortgage approval speed, loan application, mortgage products, loan officer, home loan comparison, loan origination, home equity line of credit, customer reviews, loan approval, homeownership, mortgage rates, home loans, cash out refinance, first mortgages, second mortgages, low-rate mortgages, online mortgage lending, pre-approval, fixed rate loan, adjustable rate mortgage, debt-to-income ratio, mortgage points, homeownership insights, quick quote, mortgage banker, financial freedom, apply for a mortgage, loan programs, consolidate debt, financial flexibility, home equity financing, reduced payment, shortened loan terms, closing costs, buy a home, home renovation loans, mortgage application process, interest rate buydown, homebuyer assistance, first-time homebuyer solutions, buying a house, real estate transactions, market trends, home value, customer testimonials, homeownership journey, finance, construction &amp; real estate</v>
          </cell>
          <cell r="J1583" t="str">
            <v>Salesforce, Cloudflare DNS, Outlook, Microsoft Office 365, CloudFlare Hosting, VueJS, WP Engine, Atlassian Cloud, OneTrust, The Trade Desk, SparkPost, Slack, Mobile Friendly, DoubleClick, Optimizely, Google Tag Manager, CallMiner Eureka, Mode, Microsoft SQL Server Reporting Services, Microsoft Sql Server, Python, ROSS, Sumo, .NET, Gemini, OpenAI Whisper, Claude, CSS, Docker, HTML Pro, Javascript, Kubernetes, MongoDB, Node.js, OpenAI, Podman, Rocket.Chat, TypeScript, WebCube, Azure Service Fabric, BytePro, Salesforce CRM Analytics, CAT, Tesseract, Visio, Amazon Textract, spaCy, Hugging Face, Azure OpenAI Service, Vertex AI, FlipHTML5, AWS SDK for JavaScript, Aryson MySQL to MSSQL Converter, Langchain, Fastapi, ANGEL LMS, Pinecone, Supabase, Jobvite, FICO Safe Driving Score, IBM Cognos Analytics, GAS, Palantir Gotham, SAP, SAS Enterprise Guide, Provenir, Act!, Spark, TARGIT Decision Suite, Experian, Progress Chef, Drools, Cision, Uipath, AI, Excel4Apps</v>
          </cell>
          <cell r="O1583">
            <v>1300000000</v>
          </cell>
          <cell r="Q1583" t="str">
            <v>AmeriSave Mortgage Corporation is an online retail mortgage lender based in Atlanta, Georgia, founded in 2002. The company serves borrowers in 49 states and Washington, D.C., excluding New York. With a workforce of approximately 2,590 employees, AmeriSave generates annual revenue of $980.2 million and has a strong history of helping clients achieve homeownership through various mortgage options.
AmeriSave offers a wide range of mortgage products, including conforming loans, FHA loans, VA loans, USDA Rural Housing loans, and home equity lines of credit. They also provide specialized programs like the Lock &amp; Drop temporary buydown program, which offers a reduced mortgage rate for the first year. The company is known for its digital-first approach, allowing borrowers to apply and track their loans online easily. AmeriSave has received high customer satisfaction ratings and is recognized for its commitment to fair lending practices.</v>
          </cell>
          <cell r="R1583">
            <v>2002</v>
          </cell>
        </row>
        <row r="1584">
          <cell r="A1584" t="str">
            <v>AmerisourceBergen</v>
          </cell>
          <cell r="B1584" t="str">
            <v>AmerisourceBergen</v>
          </cell>
          <cell r="C1584">
            <v>51000</v>
          </cell>
          <cell r="D1584" t="str">
            <v>hospital &amp; health care</v>
          </cell>
          <cell r="E1584" t="str">
            <v>http://www.amerisourcebergen.com</v>
          </cell>
          <cell r="F1584" t="str">
            <v>http://www.linkedin.com/company/amerisourcebergen</v>
          </cell>
          <cell r="G1584" t="str">
            <v>Conshohocken</v>
          </cell>
          <cell r="H1584" t="str">
            <v>Pennsylvania</v>
          </cell>
          <cell r="I1584" t="str">
            <v>provider efficiency technologies, consulting &amp; business coaching, healthcare logistics, pharmaceutical services &amp; product commercialization, pharmaceutical distribution &amp; supply chain management, other pharmaceuticals, health care, hospitals &amp; health care, data analytics, reimbursement services, cold chain logistics, drugs and druggists' sundries merchant wholesalers, specialty pharmaceuticals, biopharma logistics, healthcare services, digital platforms, clinical trial packaging, distribution network, e-commerce, cybersecurity, drug safety, animal health product sourcing, animal health logistics, clinical trial supply, reimbursement support, temperature-sensitive shipping, innovation, services, temperature-controlled containers, biosimilars support, healthcare solutions, pharmaceutical distribution, pharmaceutical sourcing, biopharma supply chain, regulatory compliance, market access, patient access services, biotech supply chain, retail, market access consulting, financial technology, temperature-controlled shipping, logistics automation, regulatory support, digital supply chain, drug traceability, drug distribution compliance, specialty courier solutions, animal health distribution, clinical trial logistics, consulting, animal health, biosimilars, clinical trial material transport, patient adherence, healthcare technology, drug inventory optimization, emerging biosimilars market, global sourcing, global healthcare logistics, pharmaceutical consulting, reimbursement strategies, logistics and supply chain, rfid tagging, b2b, drug inventory management, patient support programs, animal health solutions, biosimilar market support, patient-centric logistics, pharmacovigilance, drug supply chain security, government, real-world evidence, healthcare data security, hospitals, global logistics network, pharmacovigilance data management, logistics innovation, data management, clinical trial supply chain, biotech logistics, specialty drug handling, supply chain transparency, supply chain management, patient care, patient access, logistics, emergency logistics support, pharmaceutical compliance, oncology drug delivery, drug recall logistics, medication safety, global courier services, drug delivery, temperature-controlled logistics, pharmaceutical serialization, specialty drugs, health economics, patient access solutions, affordability services, adherence programs, outsourced logistics, global transport solutions, veterinary practice optimization, livestock management, sourcing and distribution, telehealth services, clinical trial support, regulatory consulting, e-commerce solutions, biopharma consulting, pharmacy engagement, patient engagement technology, clinical logistics, healthcare compliance, data-driven marketing, evidence-based research, specialty products distribution, community pharmacy support, healthcare provider solutions, supply chain efficiency, healthcare technology integration, medication management, pharmaceutical supply chain, patient adherence solutions, financial services consulting, business optimization, healthcare advocacy, onboarding programs, telehealth optimization, market intelligence, pharmaceutical analytics, fda submission support, community health solutions, provider workflow integration, pharmaceutical compliance solutions, innovative therapies, cutting-edge logistics technology, healthcare, pharmaceutical, supply chain, regulatory, clinical trials, reimbursement, global logistics, cold chain, biopharma, emergency logistics, health, wellness &amp; fitness, hospital &amp; health care, consumer internet, consumers, internet, information technology &amp; services, finance technology, financial services, logistics &amp; supply chain, medical</v>
          </cell>
          <cell r="J1584" t="str">
            <v>NSOne, Microsoft Office 365, Microsoft Azure Hosting, Drupal, SAP, Atlassian Cloud, Pardot, React Redux, Slack, ExactTarget, YouTube, Linkedin Marketing Solutions, Qualtrics, Google Tag Manager, Google Font API, Highcharts JS Library, Mobile Friendly, Kaltura, Vimeo, Microsoft-IIS, ON24, reCAPTCHA, Remote, AutoCAD, Oracle General Ledger, SAP Asset Accounting (AA), SAP Accounts Payable and Receivable, CONTROL, SAP ERP, Salesforce Service Cloud, Salesforce CRM, SWIFT, AI, Sage, OneTrust Tech Risk &amp; Compliance, REACH, Google AdWords Conversion, Excel4Apps, Salesforce CRM Analytics, Microsoft Office, Outlook, Microsoft PowerPoint, Ascentium Commerce Server, DotNetNuke, C# (C Sharp), Visual Studio, NUnit, Docker, Azure Pipelines, Azure Analysis Services, Microsoft Sql Server, Azure SQL, MySQL, Azure Cosmos DB, Angular, TypeScript, FlipHTML5, RXJS, Microsoft.NET Core 3.1, Frame, C#, Microsoft SQL Server Reporting Services, Salesforce, Apex, Salesforce VisualForce, Ning, REST, Javascript, CSS, Python, SQL, Siemens PROFIBUS, Pipedrive, Security, Splunk SOAR, Barracuda Spam Firewall, Kaspersky Anti-Virus, Amazon Elastic MapReduce (EMR), AC500 PLC, Baxter Healthcare, Databricks, Azure Synapse, Power BI Documenter, Azure Data Factory, Informatica, R, New Relic, Opsgenie, Wildfly, AWS SDK for JavaScript, Postman, Microsoft Windows Server 2000, Cascade CMS, AVEVA InTouch HMI, SentenceTransformers, Star, FRAC Pumps, Basis, Elite Software HVAC Solution, TSYS, .NET, Microsoft Excel, Gem, Figma, SAP SD, Azure Databricks, Microsoft Word, Azure Stream Analytics, MITRE ATT&amp;CK, Amazon Linux 2, Ubuntu, Red Hat JBoss Enterprise SOA Platform, Adobe Workfront, Workfront, Adobe Creative Cloud, Adobe, MicroStrategy, IBM Cognos Analytics, Analyzer, Cisco WebEx Teams, ThoughtSpot, Olo, eMaint CMMS, Office365, Eyefinity OfficeMate, Secured MVC Forum on Windows 2012 R2, Reltio Connected Data Platform, Crystal Ball, Siemens SIMATIC HMI (Human Machine Interface), Spiceworks IP Scanner, CAT, McKesson Pharmacy Systems, Invision Power (IP Board), Flow, Connect, Genesys Cloud CX Platform, Act!, Amazon Web Services (AWS), NICE CXone Expert, Foursquare Studio, CUICK TRAC - DFARS and NIST 800-171 compliance solution, Google Cloud APIs, Oracle Scripting, Oracle XML DB, Git, Argon CI/CD Security, AWS Analytics, Google Cloud, Apache Hadoop HDFS, Spring, MongoDB, Google Cloud BigTable, Redis, RavenDB, Cassandra, Hbase, Neo4j, CouchDB, Citrix, Oracle Analytics Cloud, Jira, Azure Devops</v>
          </cell>
          <cell r="Q1584" t="str">
            <v>AmerisourceBergen Corporation, based in Chesterbrook, Pennsylvania, is a prominent global pharmaceutical sourcing and distribution company. Established in 2001 through the merger of AmeriSource Health Corporation and Bergen Brunswig Corporation, it has a rich history dating back over 150 years. The company specializes in distributing over 1.2 million prescription and over-the-counter medications from more than 3,000 suppliers to around 30,000 healthcare providers across North America.
AmerisourceBergen operates in several key segments, including pharmaceutical distribution, global sourcing, specialty and biosimilar distribution, and pharmacy services. It also offers manufacturer solutions and provider solutions, focusing on enhancing operational performance and patient care. The company has expanded its reach into animal health solutions and home healthcare supplies. In 2023, it rebranded to Cencora, continuing its commitment to innovation in the pharmaceutical industry.</v>
          </cell>
        </row>
        <row r="1585">
          <cell r="A1585" t="str">
            <v>AmeriVet Veterinary Partners</v>
          </cell>
          <cell r="B1585" t="str">
            <v>AmeriVet Veterinary Partners</v>
          </cell>
          <cell r="C1585">
            <v>3500</v>
          </cell>
          <cell r="D1585" t="str">
            <v>veterinary</v>
          </cell>
          <cell r="E1585" t="str">
            <v>http://www.amerivet.com</v>
          </cell>
          <cell r="F1585" t="str">
            <v>http://www.linkedin.com/company/amerivet</v>
          </cell>
          <cell r="G1585" t="str">
            <v>San Antonio</v>
          </cell>
          <cell r="H1585" t="str">
            <v>Texas</v>
          </cell>
          <cell r="I1585" t="str">
            <v>business management, veterinary consolidation, veterinary practice acquisition, veterinary recruitment, veterinarian, veterinary practice management, veterinary industry, veterinary services, continuing education, veterinary practice support, veterinary business solutions, practice autonomy support, operational efficiency, practice acquisition, consulting, practice valuation services, recruitment assistance, practice transition support, community-based pet care, practice partnership, payroll services, practice growth strategies, risk management, business support services, practice growth, practice valuation, practice support services, services, customized support, practice valuation and sale, practice management, practice support network, practice growth solutions, animal healthcare, recruitment support, marketing solutions, hr management, practice growth support, practice culture preservation, training programs, practice management consulting, practice management services, veterinary support, human resources, b2b, training and development, veterinary practice operations, payroll management, practice management software, practice transition, benefits administration, practice operational support, veterinary practice consulting, practice consulting, practice management optimization, veterinary practice, financial transparency, business support, joint venture, operational support, veterinary partnerships, marketing support, practice culture, animal care, pet health, team collaboration, staff training, client relations, animal hospitals, veterinary education, practice ownership, job placement, community building, practice optimization, employee engagement, industry best practices, veterinary staff, career development, mentorship programs, profit-sharing, staff recruitment, emergency care, mixed animal practice, pet wellness, business efficiency, veterinary technicians, medical directors, client care, success metrics, veterinary consultation, team dynamics, veterinary employment, exit strategy, financial growth, corporate partnership, veterinary workforce, pet clinics, healthcare, education management, training &amp; development, health care, health, wellness &amp; fitness, hospital &amp; health care</v>
          </cell>
          <cell r="J1585" t="str">
            <v>Mimecast, Outlook, WP Engine, Jobvite, Slack, Linkedin Login, reCAPTCHA, Google Font API, Facebook Login (Connect), Workday Recruit, Google Maps (Non Paid Users), Vimeo, Google Maps, Hubspot, Bootstrap Framework, Facebook Widget, Wix, Google Tag Manager, Google Plus, YouTube, Mobile Friendly, Linkedin Widget, Git, Siemens MRI, Proofpoint Targeted Attack Protection For SaaS, matplotlib, Xray, Tor, Gem, Olo, Workday, ANGEL LMS, RedheadLabs, Micro, Signal, Onit, Analyzer, Cornerstone HR, Clover, Ning, Dentalqore, CAT, Mode, Shavlik, Laserfiche, Mag+, GE Healthcare MRI, Act!, Atellica Diagnostics IT, TSYS, Enom, Air, Catalyst, Cisco Aggregation Services Routers, Electron, NUnit, Gmail, Google AdWords Conversion, AVImark Rapport, Mist, Toolkit, Microsoft Excel, Microsoft PowerPoint, IBM ILOG CPLEX Optimization Studio, Quip, Cisco Adaptive Security Appliance Software, Veracode AppSec Governance, UPS</v>
          </cell>
          <cell r="L1585" t="str">
            <v>Private Equity</v>
          </cell>
          <cell r="M1585">
            <v>0</v>
          </cell>
          <cell r="N1585">
            <v>44621</v>
          </cell>
          <cell r="O1585">
            <v>50000000</v>
          </cell>
          <cell r="Q1585" t="str">
            <v>AmeriVet Veterinary Partners is a veterinary services platform founded in 2016 and based in San Antonio, Texas. The company partners with independent veterinary practices to provide non-clinical business support, allowing veterinarians to maintain clinical autonomy and often a minority ownership stake through its joint venture model. AmeriVet operates a network of over 200 veterinary clinics across 35 states, having expanded rapidly through acquisitions.
The company offers a range of business support services, including operations management, marketing, recruitment, payroll, and training. Its joint venture partnerships enable sellers to retain a minority interest while benefiting from operational enhancements. AmeriVet's mission is to strengthen communities by empowering veterinary professionals and improving pet care outcomes. With a focus on backend support for practices, AmeriVet positions itself as a leader in veterinary practice management, employing around 1,000 people and generating reported revenue of $200.5 million.</v>
          </cell>
          <cell r="R1585">
            <v>2017</v>
          </cell>
        </row>
        <row r="1586">
          <cell r="A1586" t="str">
            <v>Amkor Technology, Inc.</v>
          </cell>
          <cell r="B1586" t="str">
            <v>Amkor Technology</v>
          </cell>
          <cell r="C1586">
            <v>29000</v>
          </cell>
          <cell r="D1586" t="str">
            <v>semiconductors</v>
          </cell>
          <cell r="E1586" t="str">
            <v>http://www.amkor.com</v>
          </cell>
          <cell r="F1586" t="str">
            <v>http://www.linkedin.com/company/amkor-technology</v>
          </cell>
          <cell r="G1586" t="str">
            <v>Tempe</v>
          </cell>
          <cell r="H1586" t="str">
            <v>Arizona</v>
          </cell>
          <cell r="I1586" t="str">
            <v>copper pillar, 3d packaging, wafer bumping, chiponchip, wafer test, wlcsp, ai, packageonpackage, sip, laminate, csp, memory, iot, computing, tsv, wlfo, flip chip, package design, strip test, dsmbga, wafer level packaging, power discretes, copper wirebond, semiconductors, bga, leadframe, advanced packaging, die processing inspection, automotive, tmv, semiconductor, mems sensors, mems amp sensors, rfwireless design, ic design, ic test, hardware, information technology, technology, semiconductor manufacturing, telecommunications, flip chip bonding, high-density interposers, advanced packaging solutions, failure analysis services, semiconductor packaging, power device packaging, automotive electronics, copper pillar bumping, ic packaging, optical sensors, advanced sip assembly, automotive ic packaging, s-connect technology, wafer level chip scale package (wlcsp), automotive packaging, innovation, services, sensor packaging, 3d tsv integration, electrical characterization, iot packaging, aerospace, ic testing, thermal compression assembly, automotive-grade packaging, outsourced semiconductor services, artificial intelligence, swift packaging, thermal management, 3d stacked die, next-generation ic packaging, mems packaging, chiplet integration technology, ai-driven packaging, wafer-level packaging (wlp), failure analysis, ic test services, consumer electronics, sensors, chiplet integration solutions, die processing, electronic component manufacturing, chiplet integration, multi-chip module (mcm), ai in semiconductor packaging, thermal package characterization, wafer-level chip stacking, interposer technology, b2b, signal integrity analysis, electrical equipment and appliance manufacturing, 3d ic stacking, package-on-package, advanced test services, edge protection in packaging, semiconductor and other electronic component manufacturing, wafer-level packaging, semiconductor assembly, optical sensor packaging, optical sensor integration, energy management, heterogeneous integration, qualification testing, through-silicon via (tsv), power packaging, iot device packaging, tsv technology, package design support, memory packaging, ai in packaging, osat, package-on-package (pop), heterogeneous die stacking, interconnect technology, ic assembly, system in package, package characterization, industrial automation, system-in-package, mems and sensors, test services, automotive optical sensors, internet of things, package qualification, die processing services, copper pillar bumping technology, chip packaging, cloud computing, cloud services, bridge die interposer, system-in-package (sip) innovation, high-volume manufacturing, smart manufacturing, 2.5d packaging, chip-on-chip, mems, power devices, b2b integration, environmental governance, automotive applications, stacked die technology, copper pillar technology, edge protection, optical/image sensor, interconnect solutions, supply chain solutions, wire bonding, test solutions, packaging trends, modeling thermal performance, thermal interface materials, circuit integration, chiplet technology, high-density packaging, network communications, design services, quality assurance, compliance certification, innovative packaging solutions, power csp, design for manufacturability, manufacturing, distribution, packaging design, information technology &amp; services, consumers, oil &amp; energy, mechanical or industrial engineering, enterprise software, enterprises, computer software</v>
          </cell>
          <cell r="J1586" t="str">
            <v>AT&amp;T DNS, Outlook, Microsoft Office 365, Microsoft Azure Hosting, GoDaddy Hosting, Drupal, Citrix NetScaler, Slack, Salesforce, Google Font API, Constant Contact, Google Maps, Apache, Mobile Friendly, Wistia, Bootstrap Framework, WordPress.org, Google Analytics, Google Tag Manager, Micro, Remote, Adobe Premiere Pro, Adobe After Effects, Microsoft Office, Ning, ACL, SAP, SAP ERP Central Component (ECC), Adobe Creative Suite, Adobe InDesign, Adobe Photoshop, Strato, Maya, Cinema 4D, CSS, SharePoint, Office365, Google AdWords Conversion, Microsoft PowerPoint, Less, SS&amp;C, Intercom, AutoCAD, Revit, Bluebeam, Python, LabVIEW, AC500 PLC, DC Storm, Siemens SIMATIC SCADA, Workday, SAP SuccessFactors, SAP GRC, Microsoft Excel, Spiceworks IP Scanner, MySMTP, Cross Pixel Media, Flow, mO Jira OAuth SSO, Jira OpenID Connect SSO, Jira OIDC SSO</v>
          </cell>
          <cell r="K1586">
            <v>785000000</v>
          </cell>
          <cell r="L1586" t="str">
            <v>Other</v>
          </cell>
          <cell r="M1586">
            <v>400000000</v>
          </cell>
          <cell r="N1586">
            <v>45474</v>
          </cell>
          <cell r="O1586">
            <v>6707981000</v>
          </cell>
          <cell r="Q1586" t="str">
            <v>Amkor Technology, Inc. is a global leader in the Outsourced Semiconductor Assembly and Test (OSAT) industry. The company provides high-quality semiconductor packaging and test services as a strategic contract manufacturing partner for leading semiconductor companies. Headquartered in Tempe, Arizona, Amkor has a rich history dating back to 1968 and has grown to become the largest US-based provider in its field.
With over 30,000 employees and 20 manufacturing locations across 11 countries, Amkor emphasizes high-volume manufacturing, engineering expertise, and customer service. Its core offerings include advanced semiconductor packaging solutions, such as wire bonding and die bonding, along with comprehensive test services. The company is committed to innovation and expansion, positioning itself as a reliable partner for global chip manufacturers. Amkor also promotes a diverse workplace and offers career opportunities worldwide.</v>
          </cell>
          <cell r="R1586">
            <v>1968</v>
          </cell>
        </row>
        <row r="1587">
          <cell r="A1587" t="str">
            <v>AMN Healthcare</v>
          </cell>
          <cell r="B1587" t="str">
            <v>AMN Healthcare</v>
          </cell>
          <cell r="C1587">
            <v>3000</v>
          </cell>
          <cell r="D1587" t="str">
            <v>staffing &amp; recruiting</v>
          </cell>
          <cell r="E1587" t="str">
            <v>http://www.amnhealthcare.com</v>
          </cell>
          <cell r="F1587" t="str">
            <v>http://www.linkedin.com/company/amn-healthcare</v>
          </cell>
          <cell r="G1587" t="str">
            <v>Dallas</v>
          </cell>
          <cell r="H1587" t="str">
            <v>Texas</v>
          </cell>
          <cell r="I1587" t="str">
            <v>telehealth solutions, workforce solutions, locums billing, recruitment process outsourcing, consulting, advanced practice, emr conversion, open talent marketplace, contingent &amp; permanent staff, physician staffing, float pool management, allied health staffing, vendor management systems, recruitment amp placement, managed services programs, nurse staffing, integrated talent solutions, language interpreters, scheduling &amp; staff planning, recruitment placement, revenue cycle solutions, technology, healthcare staffing diversity, healthcare staffing solutions for hospitals, healthcare talent acquisition, executive search, b2b, predictive analytics, healthcare staffing automation, healthcare, workforce management, clinics, security standards, healthcare staffing market expansion, customer service, healthcare scheduling platforms, healthcare staffing partnerships, staffing technology, healthcare staffing data security, locum tenens staffing, hospitals, healthcare staffing industry awards, flexible staffing solutions, healthcare professionals, healthcare staffing, healthcare workforce, virtual healthcare platforms, soc 2 type 2 certification, talent management, healthcare staffing technology, locum tenens, healthcare industry, international nurse recruitment, analytics and assessment, healthcare staffing security, healthcare talent pipeline, healthcare staffing solutions, scheduling software, managed services provider, services, healthcare staffing consulting, healthcare staffing for clinics, travel nurses, healthcare staffing acquisitions, virtual care, healthcare staffing innovation, temporary help services, healthcare staffing compliance, healthcare workforce analytics, nursing jobs, travel nursing, permanent placement, temporary staffing, advanced practice staffing, language services, recruitment solutions, staffing software, consulting services, talent management solutions, workforce optimization, performance analytics, internship staffing, clinician recruitment, clinical staffing, temporary workforce solutions, patient care optimization, school staffing solutions, medical coding staffing, social workers recruitment, behavior analysts, psychologists staffing, on-demand staffing, teletherapy staff, staff scheduling solutions, community health staffing, hospital staffing solutions, home health staffing, nurse practitioner placements, crna staffing, interpreter services, workforce strategies, healthcare leadership recruitment, interim leaders, staff planning tools, talent acquisition strategies, employee assistance programs, staffing &amp; recruiting, information technology &amp; services, enterprise software, enterprises, computer software, health care, health, wellness &amp; fitness, hospital &amp; health care, management consulting</v>
          </cell>
          <cell r="J1587" t="str">
            <v>Rackspace MailGun, Outlook, CloudFlare Hosting, Brightcove, Microsoft Application Insights, WP Engine, OneTrust, The Trade Desk, Workday, Pardot, Slack, Salesforce, ASP.NET, Ektron, Microsoft-IIS, Avaya</v>
          </cell>
          <cell r="K1587">
            <v>520000000</v>
          </cell>
          <cell r="L1587" t="str">
            <v>Merger / Acquisition</v>
          </cell>
          <cell r="M1587">
            <v>0</v>
          </cell>
          <cell r="N1587">
            <v>45839</v>
          </cell>
          <cell r="O1587">
            <v>2730429000</v>
          </cell>
          <cell r="Q1587" t="str">
            <v>AMN Healthcare is the largest healthcare staffing and workforce solutions company in the United States. Founded in 1985 in San Diego, California, the company was established to address the shortage of medical professionals and the need for flexible staffing solutions in healthcare. AMN Healthcare went public in 2001 and has since expanded through strategic mergers and acquisitions.
The company offers a wide range of staffing solutions, including travel nursing, allied healthcare staffing, physician staffing, and healthcare executive search services. It also provides language services, telehealth interpretation, and vendor management systems. AMN Healthcare has developed advanced technology solutions, such as the AMN Passport mobile app and the ShiftWise Flex platform for managing the healthcare workforce.
AMN Healthcare serves major medical centers and partners with over 1,000 suppliers. It has been recognized as a leader in the industry, being listed as the largest healthcare staffing company and included in the Fortune 1000 list. The company is committed to data security and has received various accolades for its workplace equality and responsibility initiatives.</v>
          </cell>
          <cell r="R1587">
            <v>1985</v>
          </cell>
        </row>
        <row r="1588">
          <cell r="A1588" t="str">
            <v>Ampcus Inc</v>
          </cell>
          <cell r="B1588" t="str">
            <v>Ampcus</v>
          </cell>
          <cell r="C1588">
            <v>3000</v>
          </cell>
          <cell r="D1588" t="str">
            <v>information technology &amp; services</v>
          </cell>
          <cell r="E1588" t="str">
            <v>http://www.ampcus.com</v>
          </cell>
          <cell r="F1588" t="str">
            <v>http://www.linkedin.com/company/ampcus-inc</v>
          </cell>
          <cell r="G1588" t="str">
            <v>Chantilly</v>
          </cell>
          <cell r="H1588" t="str">
            <v>Virginia</v>
          </cell>
          <cell r="I1588" t="str">
            <v>digital transformation, cyber security, crm eai, enterprise architecture, training, testing &amp; ivv, infrastructure management services, erp, big data &amp; analytics, cloud computing, bi, project management, enterprise risk management, active directory &amp; email infrastructure, testing &amp; ivampv, recruiting, staffing firms, enterprise software, software, information technology, it services &amp; it consulting, artificial intelligence, staffing services, iso 27001 security, it infrastructure, staff augmentation, staffing in maryland, iso certifications, digital innovation, cloud migration, it consulting, cmmi dev/3, business process outsourcing, cloud solutions, staffing for nonprofits, staffing in new york, government, business consulting, process improvement, iso/iec 20000-1, compliance, cybersecurity compliance, staffing in california, it compliance standards, saas, services, it services, human capital consulting, data analytics, it security standards, security management, staffing in illinois, staffing in ohio, staffing solutions, staffing in north carolina, staffing for federal projects, cmmi level 3 processes, infrastructure management, application development, staffing for government, staffing for commercial, cloud services, staffing in georgia, computer systems design and related services, quality management, managed services, iso 9001, iso/iec 27001, risk management, service management, technology consulting, staffing in colorado, staffing in virginia, technology r&amp;d, cmmi svc/3, system integration, client-focused solutions, cybersecurity, b2b, quality assurance, internet of things, operational efficiency, staffing in michigan, innovation, consulting, staffing in texas, cmmi level 3, staffing in florida, compliance services, testing services, robotic process automation, low-code development, business process management, workday integration, forensic accounting, iso certification, process automation, supply chain optimization, enterprise mobility management, blockchain solutions, disruptive technology, change management, continuous improvement, client-centric solutions, diversity and inclusion, information technology services, end-to-end solutions, process engineering, agile methodology, performance improvement, it governance, business strategy consulting, digital identity, customer experience enhancement, big data solutions, industry-specific solutions, contract vehicles, third party risk management, healthcare, finance, non-profit, computer &amp; network security, information technology &amp; services, enterprises, computer software, productivity, staffing &amp; recruiting, management consulting, app development, apps, software development, accounting, financial services, health care, health, wellness &amp; fitness, hospital &amp; health care, nonprofit organization management</v>
          </cell>
          <cell r="J1588" t="str">
            <v>Outlook, Microsoft Office 365, JobDiva, Oracle Cloud, Slack, Nginx, Bootstrap Framework, Mobile Friendly, reCAPTCHA, WordPress.org, YouTube, Google Font API, Apache, Google Tag Manager, Docker, Azure Devops, Android, Micro, Remote, AI, AWS SDK for JavaScript, Python, Uipath, Microsoft Power Automate, MongoDB, Oracle Analytics Cloud, Microsoft SQL Server Reporting Services, Ad Dynamo, Aurora, ReadyAPI, Jira, Microsoft Sql Server, Cucumber, GitHub, Jenkins, JUnit, Maven, Microsoft Azure Monitor, Microsoft Excel, .NET, PHP, Postman, Rally, Saucelabs, Selenium, Selenium Grid, Selenium WebDriver, SQL, Testng, Tor</v>
          </cell>
          <cell r="O1588">
            <v>142700000</v>
          </cell>
          <cell r="Q1588" t="str">
            <v>Ampcus Inc. is a global IT and business staffing, consulting, and staff augmentation firm founded in 2004 and based in Chantilly, Virginia. The company specializes in digital solutions, technology services, and human capital management for commercial, government, and nonprofit organizations. As a certified minority woman-owned business, Ampcus emphasizes diversity and inclusion, maintaining a high employee retention rate.
The firm offers a wide range of services, including Intelligent Automation, Infrastructure Modernization, Cybersecurity, Testing, and Human Capital Management. These services support various areas such as Big Data &amp; Analytics, Cloud Migration, and Automated Testing. Ampcus is recognized for its client-centric approach and strong project management, leveraging skilled consultants and partnerships with leading technology providers. The company has received multiple certifications, including ISO and CMMI, and is noted as one of the top 50 fastest-growing IT consulting companies in the USA.</v>
          </cell>
          <cell r="R1588">
            <v>2004</v>
          </cell>
        </row>
        <row r="1589">
          <cell r="A1589" t="str">
            <v>Analog Devices</v>
          </cell>
          <cell r="B1589" t="str">
            <v>Analog Devices</v>
          </cell>
          <cell r="C1589">
            <v>24000</v>
          </cell>
          <cell r="D1589" t="str">
            <v>semiconductors</v>
          </cell>
          <cell r="E1589" t="str">
            <v>http://www.analog.com</v>
          </cell>
          <cell r="F1589" t="str">
            <v>http://www.linkedin.com/company/analog-devices</v>
          </cell>
          <cell r="G1589" t="str">
            <v>Wilmington</v>
          </cell>
          <cell r="H1589" t="str">
            <v>Massachusetts</v>
          </cell>
          <cell r="I1589" t="str">
            <v>semiconductors, semiconductors analog mixedsignal &amp; signal processing digital signal processing, digital signal processing, mixedsignal &amp; signal processing, analog,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v>
          </cell>
          <cell r="J1589" t="str">
            <v>Akamai, CSC Corporate Domains, Outlook, Gmail, Google Apps, MailChimp SPF, Microsoft Office 365, AT&amp;T DNS, Rackspace, DemandBase, Brightcove, Backbone JS Library, Drupal, Microsoft Application Insights, OneTrust, React Redux, Python, The Trade Desk, Azure Active Directory, Workday, Hubspot, Adobe Marketing Cloud, Slack, Zendesk, SOASTA, Gravity Forms, Nginx, Google Play, ASP.NET, ON24, WordPress.org, Google Tag Manager, Mobile Friendly, Telligent, Microsoft-IIS, Akamai RUM, Qualtrics, Google Font API, Quantcast, reCAPTCHA, Multilingual, Bootstrap Framework, Vimeo, Woo Commerce, YouTube, Google Maps (Non Paid Users), Google translate API, Google Analytics, Google translate widget, Squarespace ECommerce, Shopify, Google Maps, CallRail, Typekit, DoubleClick, Facebook Widget, CM4All, Shutterstock, Facebook Custom Audiences, McAfee, Facebook Login (Connect), Trustpilot, CampaignMonitor, Google Plus, Histats, Wix, Remote, IoT, Android, Docker, Node.js, Cadence Virtuoso, Siemens Calibre, Siemens Calibre nmLVS, Siemens Calibre nmDRC, Interclick (Genome by Yahoo), Clickdensity, Backbase DFM, JDA, SystemVerilog, Verilog, Allegro X PCB Designer, Zephyr, , Leadfeeder, AWS Organizations, Git, Tor, Air, C#, Microsoft Sql Server, Microsoft SQL Server Reporting Services, Oracle Analytics Cloud, Microsoft Entity Framework, HTML Pro, CSS, Javascript, jQuery, Bootstrap, Visual Studio, FOUNDATION, Anaplan, CAT, Cross Pixel Media, Quartic, Chorus by ZoomInfo, .NET, R, Redshift, Snowflake, AI, Jira, Jama Connect for Requirements Management, Stripe Billing, Flow, SAP Contract Lifecycle Management (CLM), ABB Robotics, Synopsys PrimeTime, ContentClick, Perl, ABB Distributed Control Systems (DCS), Adconion, Lambda Cloud, AMP, Wolters Kluwer Passport, Act!, RStudio, Azure Linux Virtual Machines, Ning, Weights &amp; Biases, Worldox GX4, Cytoscape, Linkedin Marketing Solutions, Ticket Spice, Electron, Micro, Amazon FreeRTOS, ProvideSupport, Analyzer, SAP, Cadence, Keysight VEE, Camstar, Mist, Posit, Homestead, Siemens PLM, Microsoft PowerPoint, Microsoft Excel, Microsoft System Center, Emediate, BERT, Cadence Innovus, Microsoft Office, Quip, Amazon Associates, Laserfiche, Photon, ADVA Optical, Vormetric Data Security Platform, UPS, Freelance Distributed Control System (DCS), Simulink, MATLAB, SQL, PHP, ADP, IBM SPSS Modeler, NetApp ONTAP Data Management, Red Hat, AWS Trusted Advisor, Canva, Dassault SOLIDWORKS, Adobe Photoshop, Adobe Workfront, Gem, Oracle Bare Metal Cloud Services, LabVIEW, Signal, Radarstats, EFI, BASE, Drone, EMC, Smartlook, Amazon Linux 2, Google Cloud CDN, Opcenter RD&amp;L, Cision, C/C++, VHDL, ServiceNow, Secured MVC Forum on Windows 2012 R2, McAfee VirusScan Enterprise, Jenkins, GitHub, Salesforce CRM Analytics, NUnit, Claude, Copilot, Microsoft Dynamics, QlikView, Route, PowerPlan, OrCAD Capture, Allegro, Excel4Apps, Unix, Microsoft Office 365 E1, SentenceTransformers, Mode, Synopsys, Visual-Basic-.NET, Oracle Communications Session Border Controller (SBC), Prisma Access, AvePoint Opus, Hi-Media Performance, Microsoft Word, Visio, Process automation package for service request creation in SAP S/4HANA Utilities, Microsoft Cognitive Toolkit (Formerly CNTK), Axis Communications, Knocommerce, Yahoo Ad Manager, Oracle Global Order Promising, Siemens SIMATIC S7, Jirafe, Feathr, Nasdaq eVestmentâ„¢, Microsoft Windows Server 2012, PowerBI Tiles, Oracle Hyperion Enterprise, TSYS, AWS SDK for JavaScript, go+, Scala, Spark, Microsoft Azure Monitor, IBM ILOG CPLEX Optimization Studio, Kubernetes, Terraform, HELM, Airflow, Astro by Astronomer, Apache Kafka, Ansible, Puppet, RapidMiner, Red Hat Enterprise Linux, Red Hat OpenShift, Ubuntu, VMware, Revit, eMaint CMMS, Balanced, TurboTax Self Employed, Barracuda MSP, Bloomberg BNA, CONTROL, Spiceworks IP Scanner, Siemens Opcenter, mO Jira OAuth SSO, Jira OpenID Connect SSO, Jira OIDC SSO, IBM Rational Functional Tester, Mag+, Netskope, Review Buzz, Insight Hub (formally SmartBear's BugSnag tool), AWS Management Console, Xray, redvertisement, Siemens PROFIBUS, edX, Docking &amp; MDI for WPF, Oracle XML DB, Microsoft Windows Embedded Compact, Varonis, Microsoft Purview Information Protection, Rust, Channel Intelligence by Google, CMiC, ISO+â„¢, C-Link, FUSION, Whipple Hill, VMware vSAN ReadyNode, DriverSide, Connect, Argo, Kubeflow, AWS Cloud Development Kit (AWS CDK), Argocd, Wealthbox CRM, VMware SD-WAN, Microsoft Active Directory Certificate Services (AD CS), Instart Logic, Voltus, Upfluence, GEP, AutoCAD, Lytics, Azure Log Analytics, GitHub Actions, Travelport GDS, AT&amp;T, Eslint, CPMStar, REST, Cisco IP Interoperability and Collaboration System (IPICS), CPI, Weborama, Flashtalking by Mediaocean, Angular Material, Microsoft Dynamics CRM, Xactly, /DB, AC500 PLC, OrCAD PSpice Designer, , Cisco Prime Infrastructure, Gauges, Confluence, Pandora FMS, LogIC, SAP S/4HANA, ADP GlobalView Payroll, ADP Streamline, Kronos, BMC FootPrints, TypeScript, Visual Studio Code, SharePoint, ModelSim, Cadence Omnis CFD Platform, React, Next.js, Smart AdServer, AVEVA PDMS, GAS, Apple macOS, Microsoft 365, Microsoft Entra ID, TouchBistro, Storybook, Playwright, BCD Travel, PeopleSoft PeopleTools, AudioEye, Alteryx, Switch Concepts, Microsoft OneDrive for Business, AWS Lambda, Splunk User Behavior Analytics, OpenAI, Anthropic Claude, AWS Bedrock, Olo, Microsoft Defender for Cloud, Splunk, MITRE ATT&amp;CK, PyTorch, Atlassian Bitbucket, XGBoost, SAP SD, AWS Analytics, NumPy, Scipy, Snap, ROSS, Knockout.js, Smartsheet, Microsoft Project, Acoustic Analytics, Amber, Ã‚Â© 2009- Filter, TUNE, Zuora, CANalyzer, Stable Diffusion, Construct, Divi, Marc, KISSmetrics, Synopsys Design Compiler, Mentor Graphics, IBM DataPower Gateway, AWS Config, Inventor, Microsoft Intune Enterprise Application Management, Parallels Mac Management for Microsoft SCCM, ServiceNow Discovery, ServiceNow IT Service Management (ITSM), ServiceNow Service Mapping, CCC ONE, Check Point CloudGuard Harmony Connect (CloudGuard Connect), TCP TimeClock Plus, Complex Media Network, Synplify, Xilinx Vivado, Intel Quartus Prime, Aruba Mobility Controllers, Delinea, Microsoft PowerShell, SS&amp;C, Fivetran, dbt, Tableau, ANGEL LMS, DC Storm, AdSpeed, Salesforce, S&amp;P Capital IQ Pro, Rocket.Chat, Cisco AppDynamics, Board, IDC, Modbus, Bevywise MQTT Broker, Google Ad Manager, GitHub Copilot, ChatGPT, ARIS Simulation, Concur, SAM, SIMS, Abaqus Unified FEA, ANSYS, Cisco Nexus Dashboard, COMSOL, Ansys Fluent, Cortex M0, NVIDIA A100 Tensor Core GPU, LeadsPedia, Azure Digital Twins, GraphQL, TensorFlow, Less, Palo Alto Networks, Palo Alto Networks Panorama, CheckPoint, Fortinet FortiGate, Infoblox, Amazon Web Services (AWS), Microsoft Azure, Google Cloud Platform, Bash, Azure Analysis Services, Azure Firewall, Azure Application Gateway, Kona Web Application Firewall, Backblaze Computer Backup, Power BI Documenter, DAX, Amazon Managed Streaming for Apache Kafka (Amazon MSK), Amazon AMS, Honeywell MES, Trane TRACE, Azure Cloud Shell, ePlan, InvGate Service Management, pgAdmin, Inspectlet, Lead Converter, Hudl Sportscode, Amazon CloudFront, Amazon S3, Redux, Expo, 24-7 Media, , Remedy Single Sign On, AWS Multi-Factor Authentication, Zscaler ZTNA, Cisco Secure Firewall Management Center, SAS Enterprise Guide, JMP, Atlas by Facebook, SiteMeter, Duo, Microsoft Active Directory Federation Services, Microsoft Authenticator, Microsoft Exchange Server 2003, Akamai CDN Solutions, IBM Spectrum LSF, Infoblox DHCP, LifterLMS, Mentor, Nagios, NetApp, OpenLDAP, Rubrik, SLURM Workload Manager, SolarWinds, OnShift, Security, Pytest, NTENT, Selenium, Robot Framework, NetApp Cloud Volumes ONTAP, Azure Active Directory B2C, Bind 9, 3M 360 Encompass - Health Analytics Suite, Microsoft Distributed File System (DFS), Google Cloud, Acronis, Amazon EKS Anywhere, ECS, AWS Fargate, Fusion ERP Analytics, Barracuda Spam Firewall, Dell Encryption, Linux OS, SES, Kaspersky Anti-Virus, Arctera Backup Exec, Onit, Dell iDRAC (Integrated Dell Remote Access Controller), SAP Cloud Platform Rapid Application Development by Mendix, Blue Yonder Order Management, Pluralsight Skills, Stitch, Aspen Flare System Analyzer, FiberHome, RS2, iCIMS SkillSurvey Reference, Analog Devices, OR Technologies, Synopsys ZeBu Server, NVIDIA Omniverse, Balsamiq, Symitar, Altitude ARENA, Resi, Sigma, Wasp Barcode, Xilinx Machine Learning, Figma, Harmonic, C# (C Sharp), ServiceNow Configuration Management Database, Sumologic, AWS Public Cloud, Cisco ASA 5555, Perforce Visualization, Tenable.sc, Wiz, Horizon, Tenable Security Center, Altium 365, Dell EMC SAN (Storage Area Network), NETSCOUT Cyber Investigator, OpenAI Gym, Unreal Engine, Wider Planet, MySMTP, Google AdWords Conversion, Azure AI Studio, Autodesk AEC Collection, Huawei iMaster NCE, Cascade CMS, Azure Application Insights, Siemens APOGEE, Siemens Desigo, Siemens SIMOCODE, GibbsCAM, ICP, Yotpo, IBM Cognos Impromptu, Jaspersoft, Qt, Front, Fiix CMMS, Dart, OnBase, Nitrogen, Azure Databricks, Veeam Backup &amp; Replication, Vscode, Adara, CDK, Liferay, Advanced Solutions International (ASi), Nreal, Argon CI/CD Security, Azure Sentinel, Office365, Splunk SOAR, Terminus (by DemandScience), CET, Grass Valley RIO FOR POST, PrimeNG, Totango, Open AdStream, Ansys HFSS</v>
          </cell>
          <cell r="K1589">
            <v>6924250000</v>
          </cell>
          <cell r="L1589" t="str">
            <v>Other</v>
          </cell>
          <cell r="M1589">
            <v>105000000</v>
          </cell>
          <cell r="N1589">
            <v>45658</v>
          </cell>
          <cell r="O1589">
            <v>11019707000</v>
          </cell>
          <cell r="Q1589" t="str">
            <v>Analog Devices, Inc. (ADI) is a prominent American semiconductor company that specializes in high-performance analog, mixed-signal, and digital signal processing (DSP) integrated circuits. Founded in 1965 by engineers Ray Stata and Matthew Lorber, ADI has over 60 years of experience and operates in 31 countries, with its headquarters in Norwood, Massachusetts. The company employs around 24,000 people and serves more than 100,000 customers across various industries.
ADI focuses on empowering the Intelligent Edge by transforming raw data into actionable insights. Its extensive product portfolio includes analog and mixed-signal devices, power management solutions, radio frequency offerings, edge processors, sensors, and software solutions. The company invests significantly in research and development, with an annual budget of $1.5 billion, and holds approximately 8,000 patents, reflecting its commitment to innovation and engineering excellence. ADI's manufacturing operations utilize a hybrid supply chain network, ensuring efficient production and delivery of its products.</v>
          </cell>
          <cell r="R1589">
            <v>1965</v>
          </cell>
        </row>
        <row r="1590">
          <cell r="A1590" t="str">
            <v>Annalect</v>
          </cell>
          <cell r="B1590" t="str">
            <v>Annalect</v>
          </cell>
          <cell r="C1590">
            <v>5000</v>
          </cell>
          <cell r="D1590" t="str">
            <v>marketing &amp; advertising</v>
          </cell>
          <cell r="F1590" t="str">
            <v>http://www.linkedin.com/company/annalect-group</v>
          </cell>
          <cell r="G1590" t="str">
            <v>New York</v>
          </cell>
          <cell r="H1590" t="str">
            <v>New York</v>
          </cell>
          <cell r="I1590" t="str">
            <v>data, analytics, technology, marketplace intelligence, marketing performance, audience strategy, data management, consumer insights, advanced measurement, omnichannel marketing intelligence, advertising services, information technology &amp; services, marketing &amp; advertising</v>
          </cell>
          <cell r="J1590" t="str">
            <v>UltraDns, Outlook, Marketo, WP Engine, Atlassian Cloud, OneTrust, Figma, Salesforce, Slack, WordPress.org, Mobile Friendly, Google Tag Manager, SQL, R, Microsoft Excel, PowerBI Tiles, Microsoft PowerPoint, AWS Analytics, Amazon EC2, ECS, Amazon EKS Anywhere, Lambda Cloud, Amazon S3, API Gateway, Omniture (Adobe), AMP, Sizmek (MediaMind), Adform, Flashtalking, Excel4Apps, Python, SysTools VBA Password Recovery, Bing Ads, Google Ads, Google Analytics, Meta Ads Manager, Atlassian, Workfront</v>
          </cell>
          <cell r="O1590">
            <v>55000000</v>
          </cell>
          <cell r="Q1590" t="str">
            <v>Annalect is the data, technology, analytics, and AI division of Omnicom Group Inc., based in New York. Established in 2010, it has grown into a global specialty services firm with over 5,000 data professionals and an annual revenue of $192.7 million. Annalect focuses on delivering end-to-end solutions that enhance business outcomes for leading global brands.
The company offers a range of services, including data-driven marketing strategies, technology consulting, and the development of the Omni operating system, which helps orchestrate better results across Omnicom agencies. Annalect plays a crucial role in supporting Omnicom Media Group and has been key in securing significant accounts for the group, including Procter &amp; Gamble, AT&amp;T, Volkswagen, and McDonald's. Its competitive edge lies in its deep integration within Omnicom, allowing for more cohesive and effective marketing solutions.</v>
          </cell>
          <cell r="R1590">
            <v>2010</v>
          </cell>
        </row>
        <row r="1591">
          <cell r="A1591" t="str">
            <v>APL</v>
          </cell>
          <cell r="B1591" t="str">
            <v>APL Logistics</v>
          </cell>
          <cell r="C1591">
            <v>7500</v>
          </cell>
          <cell r="D1591" t="str">
            <v>maritime</v>
          </cell>
          <cell r="E1591" t="str">
            <v>http://www.apl.com</v>
          </cell>
          <cell r="F1591" t="str">
            <v>http://www.linkedin.com/company/apl</v>
          </cell>
          <cell r="G1591" t="str">
            <v>Arlington</v>
          </cell>
          <cell r="H1591" t="str">
            <v>Virginia</v>
          </cell>
          <cell r="I1591" t="str">
            <v>worldclass people worldclass technology worldclass connectivity, maritime transportation, industrial logistics, customs brokerage, pharmaceutical development, government, customer supply chain solutions, pharmaceutical industry services, logistics and supply chain, pharmaceuticals, consulting, supply chain data management, supply chain automation, supply chain analytics, supply chain management software, services, insurance products, logistics, retail logistics, advanced logistics technology, employee benefits solutions, supply chain management, cdmo services, supply chain execution, order management, manufacturing capabilities, workforce benefits, insurance, supply chain sustainability, supply chain digitalization, supply chain consulting, pharmaceutical supply chain, data management in logistics, medical technology support, data analytics, container transportation, transportation, cost management, supply chain risk management, automotive logistics, intermodal solutions, supply chain planning, maritime logistics, b2b, trade and logistics technology, maritime services, global shipping network, e-commerce, supply chain traceability, supply chain cost reduction, cost-effective manufacturing, supply chain trade facilitation, supply chain innovation, supplemental insurance, global shipping, supply chain optimization, supply chain solutions, patient safety, consumer goods logistics, transportation services, pharmaceutical manufacturing, freight transportation arrangement, gap insurance, medical expense coverage, healthcare logistics, contract manufacturing organization, trade sustainability, supply chain logistics, supply chain analytics tools, logistics solutions, supply chain technology, supply chain sustainability solutions, supply chain compliance, supply chain integration, global logistics network, pharmaceutical support services, retail, healthcare, finance, manufacturing, distribution, consumer products &amp; retail, transportation &amp; logistics, logistics &amp; supply chain, medical, consumer internet, consumers, internet, information technology &amp; services, health care, health, wellness &amp; fitness, hospital &amp; health care, financial services, mechanical or industrial engineering</v>
          </cell>
          <cell r="J1591" t="str">
            <v>Route 53, Outlook, CloudFlare Hosting, OneTrust, Slack, Remote, Laravel, SharePoint, 24-7 Media, Microsoft Office, Excel4Apps, Microsoft PowerPoint, Microsoft Excel, Google AdWords Conversion, Internet Explorer, SAP Billing and Revenue Innovation Management</v>
          </cell>
          <cell r="O1591">
            <v>55500000000</v>
          </cell>
          <cell r="Q1591" t="str">
            <v>APL (American President Lines, LLC) is a global ocean shipping and container transportation company that is part of the CMA CGM Group. With over 175 years of experience, APL specializes in intermodal operations and logistics solutions, primarily serving the U.S. Government and military, as well as international trade routes. The company operates a secure container transportation network that connects North America to Asia, Europe, and the Middle East.
Headquartered in California, APL has key operations in several locations, including Long Beach and Newport Beach, and is supported by teams in various international cities. The company focuses on high-quality intermodal operations, e-commerce, and specialized handling of U.S. Flag Preference and Project Cargoes. APL offers end-to-end container transportation, combining sea, rail, and road services to ensure efficient cargo delivery across North America and beyond.</v>
          </cell>
          <cell r="R1591">
            <v>1848</v>
          </cell>
        </row>
        <row r="1592">
          <cell r="A1592" t="str">
            <v>AppleOne Employment Services</v>
          </cell>
          <cell r="B1592" t="str">
            <v>AppleOne Employment Services</v>
          </cell>
          <cell r="C1592">
            <v>5500</v>
          </cell>
          <cell r="D1592" t="str">
            <v>staffing &amp; recruiting</v>
          </cell>
          <cell r="E1592" t="str">
            <v>http://www.appleone.com</v>
          </cell>
          <cell r="F1592" t="str">
            <v>http://www.linkedin.com/company/appleone</v>
          </cell>
          <cell r="G1592" t="str">
            <v>Glendale</v>
          </cell>
          <cell r="H1592" t="str">
            <v>California</v>
          </cell>
          <cell r="I1592" t="str">
            <v>hiring, careers, direct hire staffing, staffing solutions, government staffing solutions, employment agency, career counseling, recruiting, temptohire staffing, project staffing, social recruiting, finance, temporary staffing, staffing, managed services, job posting, mobile, enterprise software, social media marketing, ecommerce, manufacturing, medical, it management, governments, administrative, software, information technology, health care, social media, consumer internet, internet, logistics and transportation, recruitment analytics, federal staffing and employment, candidate evaluation, federal staffing and hr solutions, federal staffing and talent management, federal staffing compliance solutions, compliance software, legal services, staffing network, consulting, talent acquisition, federal staffing industry, candidate sourcing, diversity and inclusion, education, employment verification, staffing and recruiting, candidate feedback, employee benefits, human-centered ai, federal contracts, regional staffing, federal staffing agency, federal staffing compliance, workforce solutions provider, federal staffing solutions provider, federal government contracts, services, candidate outreach, federal staffing network, government employment services, candidate screening, job placement, staffing company, talent pool, career development, government contractor staffing solutions, federal staffing programs, recruitment marketing tools, client-specific staffing, government staffing, compliance management, candidate profiling, skills testing, candidate relationship management, talent matching, staffing and job placement, candidate assessment tools, federal staffing certifications, talent sourcing platforms, talent pipeline, staffing agency services, candidate engagement, staffing industry, candidate evaluation software, employment solutions, federal workforce management, staffing and hr solutions, candidate tracking system, healthcare, client relationships, job search support, job placement services, dcaa compliance staffing, assessment software, permanent placement, candidate marketing, staffing and employment, information technology and services, recruitment services, federal staffing industry leader, employment services, talent analytics, recruitment automation, construction and real estate, employment placement agencies and executive search services, staffing and talent sourcing, federal staffing and recruitment solutions, background screening, talent assessment, staffing and recruitment solutions, recruitment process automation, staffing and talent management, federal staffing and talent sourcing, flexible staffing, hr technology, staffing and workforce solutions, image certification, career coaching, behavioral assessments, iso 9001:2015, industry diversity, workforce management, candidate communication, job matching software, staffing firm, recruitment marketing, federal contractor recruitment, finance and insurance, federal staffing and employment services, federal staffing and workforce solutions, b2b, candidate profiling tools, candidate screening tools, federal staffing and workforce management, temp staffing, candidate experience, staffing industry leader, job seeker resources, federal staffing and recruitment, employment guarantee, enterprise staffing, direct hire, background checks, recruitment process, employment agency services, government contractor staffing, federal staffing, federal staffing services, job matching algorithms, workforce solutions, staffing and recruitment, government, federal workforce solutions, federal employment screening, assessment tools, federal staffing and job placement, payroll services, candidate screening process, analytics, staffing and employment services, staffing agency, candidate database, long-term employment, staffing and workforce management, federal employment verification, hr compliance tools, candidate onboarding, remote work opportunities, candidate data management, federal staffing expertise, talent management software, job board integration, human resources, job search, hiring process, career guidance, employee verification, e-verify program, hiring advisor, networking, skill assessments, diversity hiring, contract staffing, temp-to-hire, job candidates, resume marketing, temporary positions, client recruitment, employee training, job fairs, iso certified, equal opportunity employer, skill evaluations, client satisfaction, resume services, work culture, job match, employer services, talent showcase, workforce diversity, work-from-home jobs, remote opportunities, c-level recruitment, administrative staffing, it recruitment, legal, non-profit, distribution, transportation &amp; logistics, energy &amp; utilities, construction &amp; real estate, staffing &amp; recruiting, financial services, information technology &amp; services, enterprises, computer software, consumers, marketing &amp; advertising, e-commerce, mechanical or industrial engineering, health, wellness &amp; fitness, hospital &amp; health care, professional training &amp; coaching, nonprofit organization management</v>
          </cell>
          <cell r="J1592" t="str">
            <v>Salesforce, Mailchimp Mandrill, Outlook, Marketo, Pardot, Microsoft Office 365, Vercel, OneTrust, React, Amazon SES, Slack, Citrix NetScaler, Mobile Friendly, Linkedin Marketing Solutions, Google Tag Manager, Facebook Login (Connect), Dropbox, ASP.NET, Facebook Widget, YouTube, Facebook Custom Audiences, Microsoft-IIS, Google Font API, reCAPTCHA</v>
          </cell>
          <cell r="O1592">
            <v>1200000000</v>
          </cell>
          <cell r="Q1592" t="str">
            <v>AppleOne Employment Services is a staffing and employment services company founded in 1964 by Bernard Howroyd in Los Angeles. Headquartered in Glendale, California, it is part of the ActOne Group and is recognized as the largest woman-minority owned workforce management company in the U.S. AppleOne operates in 33 countries, serving over 17,000 clients with a workforce of more than 2,800 employees, generating approximately $1.2 billion in revenue.
The company offers a range of staffing solutions, including temporary staffing, full-time and part-time placement, direct hire services with a five-year guarantee, and contingent staffing. AppleOne also provides professional services such as resume and education consulting. With over 200 career centers nationwide, the company focuses on building relationships and maintaining a people-first approach in recruitment, guided by its philosophy of "Hiring Made Human."</v>
          </cell>
          <cell r="R1592">
            <v>1964</v>
          </cell>
        </row>
        <row r="1593">
          <cell r="A1593" t="str">
            <v>Aptara</v>
          </cell>
          <cell r="B1593" t="str">
            <v>Aptara</v>
          </cell>
          <cell r="C1593">
            <v>5600</v>
          </cell>
          <cell r="D1593" t="str">
            <v>e-learning</v>
          </cell>
          <cell r="E1593" t="str">
            <v>http://www.aptaracorp.com</v>
          </cell>
          <cell r="F1593" t="str">
            <v>http://www.linkedin.com/company/aptara</v>
          </cell>
          <cell r="G1593" t="str">
            <v>Chantilly</v>
          </cell>
          <cell r="H1593" t="str">
            <v>Virginia</v>
          </cell>
          <cell r="I1593" t="str">
            <v>app development, strategic analysis, performance improvement, illustration &amp; design, mobile content production, editorial &amp; composition services, content technology, elearning solutions, custom content development, digital content production, rights &amp; permissions, digital publishing, training consultants, interactive ebooks, learning development, extended development teams, global support services, ai services, e-learning providers, gamification, cloud solutions, consulting, services, information technology and services, education and training, content reusability, content transformation, content for fortune 500, publishing, content for enterprise, content industry solutions, instructional design, customer acquisition, smart content strategies, content development, content lifecycle management, content management systems, content engagement, content for large organizations, content for publishing, content for financial services, social learning platforms, content asset mining, project management, b2b, computer systems design and related services, business process outsourcing, content delivery platforms, content strategy, content migration, custom content creation, mobile content delivery, interactive digital content, litigation support services, content conversion services, content for financial sector, mobile app development, smart content, content optimization, content management, digital media, digital content migration, digital content assets, gamification in learning, content scalability, it services, content for automotive industry, content analytics, content for publishing industry, legal content solutions, content engagement platforms, financial services, content monetization, customer engagement, digital training programs, content innovation, content for mobile and web, content for legal sector, digital transformation, legal services, knowledge process outsourcing, content for corporate training, digital content transformation, k-20 education services, creative services, print production, digital production, learning design, accessibility, digital learning resources, content management solutions, emerging technologies, data conversion and tagging, elearning, microlearning, mobile learning, simulations, virtual learning, learning management system (lms), corporate learning, strategic learning analysis, learning consulting, content curation, blended learning, content virtualization, instructor-led training, managed learning services, technical support, customer support, data compliance, document management, content enrichment, legal publishing, healthcare solutions, subscription services, project management consulting, enterprise systems analysis, analytics in education, document imaging, regulatory content management, document processing, enterprise resource planning (erp), programming services, software testing and qa, finance, education, legal, apps, software development, information technology &amp; services, media, internet, computer software, education management, cloud computing, enterprise software, enterprises, productivity, e-learning</v>
          </cell>
          <cell r="J1593" t="str">
            <v>Outlook, Microsoft Office 365, Amazon AWS, Apache, Google Tag Manager, Google Analytics, Google Font API, Ubuntu, Google AdWords Conversion, WordPress.org, Mobile Friendly, Linkedin Marketing Solutions, Phoenix, IoT, AI, SharePoint, Gem, AWS SDK for JavaScript, Python, go+, Kiosked, Android, Node.js, VueJS, React, Angular, AWS Trusted Advisor, Cornerstone On Demand, Microsoft 365, Microsoft Excel, Absorb LMS, Excel4Apps, SAS Analytics Pro, SAP, Power BI Documenter, ArcGIS, SAP SuccessFactors Learning, SAP BusinessObjects Business Intelligence (BI)</v>
          </cell>
          <cell r="K1593">
            <v>125440000</v>
          </cell>
          <cell r="L1593" t="str">
            <v>Merger / Acquisition</v>
          </cell>
          <cell r="M1593">
            <v>0</v>
          </cell>
          <cell r="N1593">
            <v>40940</v>
          </cell>
          <cell r="O1593">
            <v>2100000000</v>
          </cell>
          <cell r="Q1593" t="str">
            <v>Aptara, Inc. is a global digital content development and transformation company based in Falls Church, Virginia. It specializes in helping organizations transition from print to digital formats through a range of intelligent learning, content production, and engagement solutions. Aptara serves a diverse clientele, including the largest publishers, Fortune 500 companies, universities, and various industries such as financial services, education, and retail.
The company operates on the 'I SEE' principle, focusing on delivering innovative digital products that enhance content delivery and client revenue. Aptara offers comprehensive services across content lifecycle management, digital transformation, and business process outsourcing. Its capabilities include content production, digital learning, technology services, and creative services. Additionally, Aptara provides proprietary tools like PowerXEditor and PowerReview to support content transformation and digital delivery. With operations in India and a commitment to cost-effective expertise, Aptara is recognized as a leading knowledge process outsourcing provider.</v>
          </cell>
          <cell r="R1593">
            <v>1988</v>
          </cell>
        </row>
        <row r="1594">
          <cell r="A1594" t="str">
            <v>Aptean</v>
          </cell>
          <cell r="B1594" t="str">
            <v>Aptean</v>
          </cell>
          <cell r="C1594">
            <v>3500</v>
          </cell>
          <cell r="D1594" t="str">
            <v>information technology &amp; services</v>
          </cell>
          <cell r="E1594" t="str">
            <v>http://www.aptean.com</v>
          </cell>
          <cell r="F1594" t="str">
            <v>http://www.linkedin.com/company/aptean</v>
          </cell>
          <cell r="G1594" t="str">
            <v>Alpharetta</v>
          </cell>
          <cell r="H1594" t="str">
            <v>Georgia</v>
          </cell>
          <cell r="I1594" t="str">
            <v>ecommerce, supply chain management, association management systems, customer relationship management, enterprise resource planning, event management framework, global trade management, enterprise feedback management, manufacturing execution systems, software development, business growth tools, cloud platform, software as a service, cloud-based enterprise software, it infrastructure, technology innovation, services, manufacturing software, business intelligence, end-to-end solutions, supply chain software, business process automation tools, user experience, digital transformation tools, data analytics, customized software, enterprise resource planning for manufacturing, warehouse management, digital supply chain, distribution, enterprise workflow management, b2b, global enterprise software solutions, computer systems design and related services, software deployment, end-to-end business solutions, specialized industry solutions, workflow orchestration, manufacturing, distributor erp, specialized industry software, scalable enterprise solutions, software for manufacturing and distribution, healthcare, enterprise application software, customer experience software, global software deployment, business process automation in manufacturing, integration framework for enterprise software, automation, custom software development, customer engagement platforms, business process optimization, manufacturing erp, workflow automation, distributor software, integration platform, customer engagement tools, software integration platform, cloud-based supply chain, customer experience management, cloud migration, workflow integration, global software provider, product portfolio, enterprise platform, software customization, cloud computing, cloud migration for erp, warehouse management systems, software for distribution, cloud services for enterprise, enterprise application integration, cloud-native applications, industry-focused digital transformation, business process management, business process automation, workflow automation in distribution, on-premise software, enterprise system integration, product integration, product line management software, software scalability, cloud-based software, cloud saas, industry tailored solutions, business growth software, cloud-based saas, product lines, cloud infrastructure, workflow management in manufacturing, food and beverage, business process management software, customer experience, compliance, erp solutions, product portfolio management, enterprise software, project management, workflow automation tools, it solutions, business process integration, industry-specific erp, global enterprise software, supply chain optimization, manufacturing process automation, system integration, regulatory compliance, industry-focused software, industry vertical solutions, cloud migration services, data security, digital transformation, supply chain management software, operational efficiency, cloud solutions, retail, multi-industry solutions, enterprise integration platform, technology consulting, distributor supply chain software, industry-specific enterprise software, warehouse logistics software, logistics, inventory management, cloud saas solutions, industry-specific supply chain solutions, workflow management, software for manufacturing, enterprise software architecture, innovation, custom erp solutions, cloud platform services, cloud-native enterprise solutions, cloud saas for manufacturing, software modernization, integrated business management software, integration framework, business scalability, industry verticals, financial services, customer engagement, enterprise data management, supply chain optimization tools, software deployment models, business management, financial management, compliance management, software integration, process improvement, performance tracking, industry-specific software, scm software, data visualization, reporting tools, real-time data, quality assurance, sales management, service management, mobile access, scalability, system security, collaboration tools, training and support, api integration, analytics dashboard, multi-channel support, cost reduction, resource planning, business continuity, compliance reporting, e-commerce, consumer internet, consumers, internet, information technology &amp; services, logistics &amp; supply chain, crm, sales, enterprises, computer software, saas, analytics, ux, mechanical or industrial engineering, health care, health, wellness &amp; fitness, hospital &amp; health care, internet infrastructure, food &amp; beverages, consumer goods, productivity, computer &amp; network security, management consulting</v>
          </cell>
          <cell r="J1594" t="str">
            <v>CloudFlare CDN, Route 53, Outlook, Microsoft Office 365, CloudFlare Hosting, Drupal, Oracle Cloud, Sage Intacct, SalesLoft, A2 Hosting, UPS, The Trade Desk, iCIMS, Marketo, Slack, Salesforce, Optimizely, Facebook Login (Connect), Vidyard, iTunes, New Relic, Google Play, Google Tag Manager, Google Font API, Pingdom, Hotjar, Bizible, Google Analytics, Multilingual, Mobile Friendly, Nginx, WordPress.org, Aptean, , Salesforce CPQ, Microsoft Excel, Salesforce CRM Analytics, Logility Solutions, C#, .NET, Angular, Ext JS, Respond, LinkedIn Ads, Microsoft AdCenter, Microsoft Dynamics 365, 6sense, Logility Demand Planning, Kubernetes, Dell EMC Disaster Recovery, Cascade CMS, OWASP Dependency-Check, Python, AWS SDK for JavaScript, Spring Boot, ASP.NET, Stripe, Paypal, Authorize.NET, Entity Framework Core, Microsoft SQL Server Reporting Services, GRPC, SignalR, REST, React, VueJS, Ag Grid, Docker, Microsoft Azure Monitor, JWT, ebs, Playwright, Jest, Xunit, Visual Studio, Git, Azure Devops, npm, Microsoft Application Insights, DATEV Accounting, Microsoft.NET Core 3.1, WCF, Javascript, HTML Pro, CSS, AWS Trusted Advisor, Amazon S3, Amazon Simple Queue Service (SQS), Lambda Cloud, Amazon DynamoDB, Postman, CaptivateIQ, DocuSign, Conga CPQ, Microsoft Fabric, Delta Lake, Power BI Documenter, Micro, PowerBI Tiles, , COBOL, ABAP, SAP, Excel4Apps, Groove, Certinia, Burp Suite, Zaption, Aqua Trivy, Snyk, SonarQube, IBM ILOG CPLEX Optimization Studio, Flux, Azure Analysis Services, IONOS, AWS Analytics, AWS Cost Explorer, Azure Cost Management, ISO+â„¢, SQL, Reddit for business, Gravity, Gartner, TrustRadius, Bicep, Claude, Copilot, Cursor, Terraform, StarShip, Pipedrive, Check Point CloudGuard CNAPP, Palo Alto Next-Generation Firewall (NGFW), Siemens SIMATIC S7, Snyk Code (SAST), Ad Astra, Verizon WAF, Gem, 24-7 Media, Culture Amp, HTML5 Maker, Bootstrap, Progress Kendo UI, Azure Defender, Azure AD P2, GitHub Actions, Jira, ServiceNow, Azure Monitor, Azure Log Analytics, Microsoft PowerPoint, Greenhouse, Lever, Xray, GitHub, Stack Overflow, Google, IBM Cloud, VMware HCX, Carbon, VMware NSX, Netgate pfSense, Fortinet, Veeam, Zerto, CloudEndure Migration, AI, Azure Event Hubs, Records Management, ACL, Ning, Qlik Sense, SysTools VBA Password Recovery, Power Query, Nevron Vision for SSRS, SS&amp;C, RS2, Wider Planet, CONTROL</v>
          </cell>
          <cell r="K1594">
            <v>2110000000</v>
          </cell>
          <cell r="L1594" t="str">
            <v>Private Equity</v>
          </cell>
          <cell r="N1594">
            <v>45444</v>
          </cell>
          <cell r="O1594">
            <v>328900000</v>
          </cell>
          <cell r="Q1594" t="str">
            <v>Aptean is a global provider of industry-specific software solutions, focusing on ERP, supply chain management, asset management, complaints management, and public sector solutions. The company serves over 7,000 specialized organizations across more than 20 industries in 74 countries. Established in 2012 through the merger of Consona and CDC Software, Aptean has grown significantly, adding numerous product lines and expanding its workforce to around 2,100 employees.
Aptean's offerings include tailored ERP systems like Apprise Distribution ERP and Made2Manage, as well as supply chain management solutions that integrate global trade management and warehouse controls. The company also provides customer relationship management tools and public sector solutions. Aptean emphasizes delivering purpose-built software and superior customer experiences, with a strong focus on long-term partnerships and customer loyalty.</v>
          </cell>
          <cell r="R1594">
            <v>2012</v>
          </cell>
        </row>
        <row r="1595">
          <cell r="A1595" t="str">
            <v>Aquent</v>
          </cell>
          <cell r="B1595" t="str">
            <v>Aquent</v>
          </cell>
          <cell r="C1595">
            <v>4000</v>
          </cell>
          <cell r="D1595" t="str">
            <v>staffing &amp; recruiting</v>
          </cell>
          <cell r="E1595" t="str">
            <v>http://www.aquent.com</v>
          </cell>
          <cell r="F1595" t="str">
            <v>http://www.linkedin.com/company/aquent</v>
          </cell>
          <cell r="G1595" t="str">
            <v>Boston</v>
          </cell>
          <cell r="H1595" t="str">
            <v>Massachusetts</v>
          </cell>
          <cell r="I1595" t="str">
            <v>ux, creative, freelance recruitment, web development, employer of record services, digital, design, marketing staffing, content marketing, graphic design, creative talent, ux staffing, contracttohire staffing, marketing technology, extended workforce services, marketing talent, creative staffing, web development staffing, creative studio, ui, custom technology solutions, cloudbased solutions, staffing, ui staffing, project management cloud solution, digital marketing, front end development, contract staffing, ux &amp; ui, professional development, direct hire placement, web dev, outsourcing services, advertising, financial services, brand marketing, marketing, sales and marketing, finance, consumer internet, enterprise software, internet, software, information technology, global work solutions, talent sourcing, services, carbon footprint offsetting, staffing and recruiting, sustainable business model, solar energy investments, remote onboarding, sustainable growth, creative staffing agency, remote work, sustainability in business, digital talent solutions, b2b, sustainable business, retirement plans, skills assessments, global staffing, creative project management, environmental responsibility, climate-smart business, creative content creation, carbon negative, environmental responsibility in staffing, sustainable talent sourcing, flexible workforce, permanent staffing, employee well-being, talent pipeline development, professional services, contract talent, talent pool, diversity and inclusion, environmental services, talent matching, talent management software, creative project delivery, workforce flexibility, talent acquisition, digital innovation, green recruitment strategies, talent network, talent retention strategies, employee engagement, eco-friendly business practices, digital content management, sustainability, training and development, project collaboration tools, climate-conscious workforce, diversity initiatives, employee support programs, workforce scalability, carbon negative company, sustainable supply chain, project management software, employee satisfaction, international presence, client engagement, climate action in staffing, consulting, talent screening, environmental impact reduction, workforce management, green business certifications, talent experience platform, digital talent, digital skills training, talent recruitment, employee support services, project management, permanent talent placement, sustainable recruitment, flexible employment, digital marketing talent, creative talent pool, business consulting, virtual-first organization, client partnerships, client relationship management, workforce diversity, creative roles, remote collaboration, technology solutions, workforce analytics, virtual work environment, digital workforce, sustainability initiatives, digital talent sourcing, sustainable corporate culture, digital transformation, employee empowerment, sick pay benefits, renewable energy projects, temporary help services, staffing solutions, information technology and services, inclusive hiring practices, project management tools, green energy investments, talent experience, workforce agility, creative strategy, workplace innovation, energy-efficient office solutions, carbon footprint reduction, remote work policies, creative content production, sustainable business practices, employee benefits, global talent network, energy-efficient technologies, energy-saving technologies, creative industry staffing, employee benefits program, diversity recruitment, sustainable development goals, remote talent management, talent recruiting, design talent, vendor management, sustainability recruitment, employer of record, workforce solutions, contingent workforce, freelance talent, project collaboration, creative teams, hr technology, agency partnerships, custom onboarding, data-driven insights, salary benchmarking, diversity equity inclusion, talent optimization, skill assessment, team collaboration, resource allocation, remote workforce, sustainability consulting, esg reporting, digital experience, brand storytelling, high-performing teams, contract compliance, workforce planning, learning and development, market analysis, agile methodologies, remote work solutions, labor market data, talent care, contractor management, employee experience, workforce demographics, rapid recruiting, healthcare staffing, engineering talent, non-profit, energy &amp; utilities, information technology &amp; services, marketing &amp; advertising, enterprises, computer software, sales &amp; marketing, consumers, staffing &amp; recruiting, professional training &amp; coaching, renewables &amp; environment, training &amp; development, productivity, management consulting, nonprofit organization management, employment agencies, talent agencies</v>
          </cell>
          <cell r="J1595" t="str">
            <v>Amazon CloudFront, Route 53, Sendgrid, Gmail, Google Apps, Zendesk, Amazon AWS, Mixpanel, Atlassian Cloud, Leadfeeder, OneTrust, Slack, Salesforce, Hotjar, DoubleClick Conversion, WordPress.org, Google Analytics, DoubleClick, Google Font API, Adobe Media Optimizer, reCAPTCHA, Google Maps, AdRoll, Google Maps (Non Paid Users), Eloqua, Cedexis Radar, Indeed, Google Tag Manager, Typekit, Nginx, Gravity Forms, Google Dynamic Remarketing, Vimeo, Linkedin Marketing Solutions, Mobile Friendly, Bootstrap Framework, Remote</v>
          </cell>
          <cell r="K1595">
            <v>12500000</v>
          </cell>
          <cell r="L1595" t="str">
            <v>Debt Financing</v>
          </cell>
          <cell r="M1595">
            <v>12500000</v>
          </cell>
          <cell r="N1595">
            <v>42156</v>
          </cell>
          <cell r="O1595">
            <v>633333000</v>
          </cell>
          <cell r="P1595">
            <v>11</v>
          </cell>
          <cell r="Q1595" t="str">
            <v>Aquent is a global work solutions company that connects businesses with talent, technology, and services in the marketing, creative, and professional services sectors. Founded in 1986, Aquent has evolved from a typesetting business into a multinational staffing and consulting firm, with headquarters in Boston, Massachusetts. The company operates in eight countries, including the United States, Canada, and the United Kingdom, and has placed over 145,000 unique talent members worldwide.
Aquent offers a variety of professional services, including specialty recruiting, talent experience services, creative strategy, project management, and IT consulting. The company is known for its commitment to talent benefits, providing sick pay and retirement plans, as well as free online training and career coaching. Aquent operates as a fully remote organization and emphasizes flexibility, inclusivity, and sustainability in its core values.</v>
          </cell>
          <cell r="R1595">
            <v>1986</v>
          </cell>
        </row>
        <row r="1596">
          <cell r="A1596" t="str">
            <v>Arista Networks</v>
          </cell>
          <cell r="B1596" t="str">
            <v>Arista Networks</v>
          </cell>
          <cell r="C1596">
            <v>4500</v>
          </cell>
          <cell r="D1596" t="str">
            <v>computer networking</v>
          </cell>
          <cell r="E1596" t="str">
            <v>http://www.arista.com</v>
          </cell>
          <cell r="F1596" t="str">
            <v>http://www.linkedin.com/company/arista-networks-inc</v>
          </cell>
          <cell r="G1596" t="str">
            <v>Santa Clara</v>
          </cell>
          <cell r="H1596" t="str">
            <v>California</v>
          </cell>
          <cell r="I1596" t="str">
            <v>virtualization, cloud computing, big data clusters, high performance computing, information technology, public relations, computer communications equipment, computer networking products, network monitoring, ai cluster networking, wi-fi 7, network virtualization, services, 800g solutions, network troubleshooting, high-frequency trading networks, data center interconnect, ai network security, ethernet standards for ai, b2b, cloud automation, wireless network solutions, network performance management, network orchestration, multi-tenant networks, spine and leaf architecture, network security appliances, ai network standards, automation, wi-fi 6e, multi-domain segmentation, multi-layer switching, ai nic integration, high-performance networking, ai workload optimization, network analytics, programmable network hardware, ai network performance, ai workload load balancing, ai accelerator interconnects, computer and peripheral equipment manufacturing, network fault detection, multi-cloud, edge routing, network policy enforcement, ai data pipeline, ai network fabric, ai workload monitoring, scalable switches, hyperscale data centers, 400g solutions, network programmability, network telemetry, computer networking equipment manufacturing, eos, network fabric management, sdn, ai-driven network management, network security, cloud infrastructure, performance, cloud orchestration, automated network provisioning, ai network management tools, network management, lossless forwarding, ai network scalability, security, network capacity planning, ultra ethernet, telecommunications, ai networking, lossless ethernet for ai, data center services, ai network automation, network automation tools, network automation, information technology and services, modular switches, data center switches, government, high availability networks, network segmentation, network detection and response, low latency switches, innovation, software-defined wide area network, virtualized network functions, network observability, network traffic analysis, network security monitoring, software-driven networking, sd-wan, network security solutions, real-time network analytics, ethernet switches, enterprise networking, cloud networking, ai workload telemetry, merchant silicon, network scalability, network fabric, network security services, ai workloads, ai network interoperability, hyperscale data center, cloud-grade routing, cognitive campus, enterprise wan, security services, telemetry and analytics, extensible operating system, multi-tenant monitoring, programmable network, 10g leaf, 1g leaf, network access control, wireless intrusion prevention, edge threat management, dynamic load balancing, congestion control, network visibility, performance monitoring, data center infrastructure, iot connectivity, scalable solutions, high-bandwidth networking, ai accelerator integration, fpga-enabled switches, modular switching platforms, data-driven networking, contextual analytics, multicloud architecture, ai etherlink, ethernet standards compliance, deterministic forwarding, standardized transport solutions, intelligent network management, customer advocacy, open networking solutions, high-performance networks, advanced telemetry, server connectivity, efficiency optimization, finance, enterprise software, enterprises, computer software, information technology &amp; services, internet infrastructure, internet, financial services</v>
          </cell>
          <cell r="J1596" t="str">
            <v>Fastly CDN, Salesforce, EasyDNS, Gmail, Google Apps, Microsoft Office 365, Zendesk, Cloudflare DNS, Pardot, Amazon AWS, CloudFlare Hosting, Amazon SES, Atlassian Cloud, Citrix, Zapier, OneTrust, Freshdesk, NetSuite, Hubspot, Slack, VueJS, Vercel, React Redux, DemandBase, Drupal, GitHub Hosting, Linkedin Login, Apache, Varnish, SmartRecruiters, Nginx, Facebook Login (Connect), Facebook Widget, reCAPTCHA, Google Analytics, Linkedin Widget, YouTube, Google Font API, Facebook Social Plugins, Shopp, WordPress.org, FullStory, Mobile Friendly, Google Tag Manager, Hotjar, Shutterstock, Woo Commerce, Vimeo, Remote, Domo, AI, Android, Tor, .NET, AMP, McAfee Endpoint Security, Ansible, Terraform, Aja Video Systems, Azure Linux Virtual Machines, DPDK (Data Plane Development Kit), AWS Trusted Advisor, Microsoft Azure Monitor, IBM ILOG CPLEX Optimization Studio, CloudVision, SonicWall SRA, C#, Python, Google Cloud Platform, Juniper NFV, Amazon EC2 Container Service, Agilent Technologies, Azure VPN Gateway, Django, Aptean Industrial Manufacturing ERP Made2Manage Edition, go+, Hbase, ClickHouse, Elasticsearch, Apache Kafka, Kubernetes, Ambassador, ZooKeeper, Bash, Jenkins, Grafana, Spinnaker, MySQL, Google Cloud, Factors.AI, SAP Build Process Automation, Segment, Juniper Firewall, Ixia, Nmap, Robot Framework, Git, Node.js, Express, React, GitHub Actions, Creo+, Cloud Foundry, IGEL Endpoints, Redux, webpack, Storybook, TypeScript, Less, Cisco Web Security Appliance S600v, Datonics, Microsoft Fabric, Google Kubernetes Engine (GKE), Hadoop HDFS, TensorFlow, Prometheus, Grafana Loki</v>
          </cell>
          <cell r="K1596">
            <v>283273643</v>
          </cell>
          <cell r="L1596" t="str">
            <v>Other</v>
          </cell>
          <cell r="M1596">
            <v>10213117</v>
          </cell>
          <cell r="N1596">
            <v>43344</v>
          </cell>
          <cell r="O1596">
            <v>9005700000</v>
          </cell>
          <cell r="Q1596" t="str">
            <v>Arista Networks is an American computer networking company based in Santa Clara, California. Founded in 2004, the company specializes in designing and selling multilayer network switches for software-defined networking (SDN) in large data centers, cloud computing, high-performance computing, and high-frequency trading environments. Arista went public in 2014 and has since established itself as a leader in the cloud networking space.
The company offers a range of products, including high-performance Ethernet switches, a fully programmable network operating system called Extensible Operating System (EOS), and advanced network solutions that enhance availability, automation, and security. Arista also provides Cognitive Campus Solutions and Network Detection and Response services, leveraging AI to enhance security. With a diverse customer base that includes major cloud providers like Microsoft Azure, Amazon AWS, and Google Cloud, as well as leading financial institutions, Arista has deployed over 100 million ports globally. The company continues to grow through strategic acquisitions that expand its capabilities in the networking sector.</v>
          </cell>
          <cell r="R1596">
            <v>2004</v>
          </cell>
        </row>
        <row r="1597">
          <cell r="A1597" t="str">
            <v>Artech L.L.C.</v>
          </cell>
          <cell r="B1597" t="str">
            <v>Artech LLC</v>
          </cell>
          <cell r="C1597">
            <v>3800</v>
          </cell>
          <cell r="D1597" t="str">
            <v>staffing &amp; recruiting</v>
          </cell>
          <cell r="E1597" t="str">
            <v>http://www.artech.com</v>
          </cell>
          <cell r="F1597" t="str">
            <v>http://www.linkedin.com/company/artechllc</v>
          </cell>
          <cell r="G1597" t="str">
            <v>Morristown</v>
          </cell>
          <cell r="H1597" t="str">
            <v>New Jersey</v>
          </cell>
          <cell r="I1597" t="str">
            <v>engineering, scientific, temporary staffing, finance, sow consultants, clinical, diverse hiring, master vendor program, talent sourcing, devops, services, cybersecurity in staffing, staffing and recruiting, workplace services, recruitment process outsourcing, enterprise monitoring solutions, contingent staffing, managed services, staff augmentation solutions, accessibility compliance, workforce solutions, talent pool management, talent diversity enhancement, accessibility conformance, b2b, global expansion strategies, digital platform services, minority-owned business, corporate social responsibility initiatives, diversity programs, travel and immigration compliance, industry certifications, training programs, industry awards, clinical staffing, employee engagement programs, application modernization, acquisition strategy, sales and marketing staffing, legal staffing, professional services, certifications, application performance monitoring tools, icims talent platform, cybersecurity challenges, cybersecurity, diversity and inclusion, inclusive workforce, global delivery, diversity and inclusion programs, professional staffing, performance metrics, women-owned staffing, performance-driven staffing, business operations, compliance management, travel and immigration services, global workforce, talent acquisition, payroll transition, talent supply chain, talent retention strategies, employee engagement, digital content management, corporate social responsibility, talent retention, minority business enterprise, management consulting services, finance staffing, workplace experience enhancement, staff augmentation, payroll services, diversity metrics reporting, rpo, digital experience, devops automation, technical development, consulting, market analysis, employee development, scientific staffing, market expansion, project management, sow management, recruitment process innovation, client partnerships, application performance monitoring, supply chain optimization, enterprise monitoring, talent diversity, technology solutions, data center operations, engineering staffing, hr staffing, data center management, inclusive hiring, icims services, managed project delivery, diversity hiring, industry-leading certifications, operational efficiency, ui/ux design services, ui/ux design, global operations, information technology and services, inclusive hiring practices, technology consulting, project staffing, government, client support, acquisition growth, human intelligence, diversity metrics, technology integration, it staffing, client-centric solutions, project delivery excellence, human resources, risk management, sow optimization, application modernization solutions, global talent sourcing, technology-driven staffing, acquisition integration, client-specific staffing, women-owned business, direct hire, transition services, application monitoring, business optimization, marketing operations, contract compliance, travel services, immigration services, adobe solutions, staffing solutions, business solutions, consulting services, project management staffing, consultant management, client governance, onboarding services, offboarding services, resource support, consultant care, background checks, skills assessment, recruitment process, financial stability, technology infrastructure, market intelligence, candidate screening, vendor management, management oversight, legal, staffing &amp; recruiting, financial services, professional training &amp; coaching, productivity, information technology &amp; services, management consulting</v>
          </cell>
          <cell r="J1597" t="str">
            <v>Mimecast, Microsoft Office 365, Outlook, JobDiva, Amazon AWS, React, Slack, Amazon SES, Mobile Friendly, Linkedin Marketing Solutions, Google Font API, reCAPTCHA, WordPress.org, Google Tag Manager, Remote, Circle</v>
          </cell>
          <cell r="O1597">
            <v>800000000</v>
          </cell>
          <cell r="Q1597" t="str">
            <v>Artech L.L.C. is a minority- and women-owned IT staffing and workforce solutions company based in Morristown, New Jersey. Founded in 1992, it is recognized as the largest women- and minority-owned IT staffing firm in the United States, generating approximately $800 million in annual revenue and employing around 10,500 IT professionals. Co-founded by Ajay and Ranjini Poddar, with Ranjini serving as CEO, Artech specializes in staff augmentation and places IT professionals in various roles across sectors such as IT, engineering, human resources, legal, and finance, with a strong emphasis on diversity hiring.
The company offers a wide range of services, including technology-driven staffing, managed services, and project delivery. Artech operates globally, with a presence in 40 U.S. states and several countries, including Canada, India, and the Philippines. It serves Fortune and Global 500 clients and has experienced growth through strategic acquisitions. Artech is committed to diversity, inclusion, and corporate social responsibility, holding various certifications and co-founding an IT training center for women in India.</v>
          </cell>
          <cell r="R1597">
            <v>1992</v>
          </cell>
        </row>
        <row r="1598">
          <cell r="A1598" t="str">
            <v>Ascend Learning</v>
          </cell>
          <cell r="B1598" t="str">
            <v>Ascend Learning</v>
          </cell>
          <cell r="C1598">
            <v>3200</v>
          </cell>
          <cell r="D1598" t="str">
            <v>e-learning</v>
          </cell>
          <cell r="E1598" t="str">
            <v>http://www.ascendlearning.com</v>
          </cell>
          <cell r="F1598" t="str">
            <v>http://www.linkedin.com/company/ascend-learning</v>
          </cell>
          <cell r="G1598" t="str">
            <v>Burlington</v>
          </cell>
          <cell r="H1598" t="str">
            <v>Massachusetts</v>
          </cell>
          <cell r="I1598" t="str">
            <v>software, analytics, certifications licensure, learning management, medicine, simulations, automotive training, digital content, continuing education, wellness, nutrition, nursing, cybersecurity, insurance securities licensing, assessments, health sciences, public safety, workplace safety, group fitness training, personal training, e-learning providers, assessment data management, data-driven learning, medical exam question banks, services, retargeting, assessment benchmarking, supply chain, healthcare training, training programs, education software, digital assessment, healthcare certification, education, conversion rate optimization, assessment tools, responsive design, student performance tracking, certification testing, b2b, e-commerce, data-driven insights, learning analytics, digital education delivery, healthcare education content, data analytics, certification programs, healthcare professional certification, assessment benchmarking tools, customized education solutions, workforce training, professional development, online certification, assessment solutions, user experience, professional education platforms, learning experience design, online shopping, education technology solutions, clinical skills assessment tools, professional training, certification exam preparation, healthcare professional development, email marketing, healthcare continuing education, e-learning solutions, medical licensing exam prep, digital certification, educational analytics, healthcare training certification, online certification platforms, educational content, inventory management, healthcare workforce certification, customized learning, certification exams, healthcare workforce development, training platform, digital curriculum, online learning management, clinical education tools, cloud-based education, healthcare workforce, online education, healthcare education benchmarking, learning platform technology, medical exam prep, health sciences education, clinical competency assessment, customer engagement, healthcare, colleges, universities, and professional schools, healthcare skills assessment, professional development tools, online learning, assessment analytics, educational data insights, learning management system integration, nursing education software, clinical education assessment, digital assessment tools, healthcare certification management, medical licensing exam software, healthcare certification exams, professional certification, assessment scoring systems, healthcare training analytics, healthcare training modules, medical exam simulation, healthcare certification testing, medical exam prep platforms, training and certification, medical certification platforms, learning management system, nursing licensure prep, assessment and analytics, health sciences assessment, professional training solutions, education technology, professional licensure training, healthcare education, digital learning platforms, learning experience, healthcare exam prep, product catalog, customer reviews, shopping cart, checkout process, payment options, order management, inventory tracking, user accounts, product descriptions, mobile commerce, secure transactions, promotions, discounts, shipping options, returns policy, wishlist feature, customer support, seo optimization, marketing tools, sales reports, site navigation, product recommendations, affiliate program, cross-selling, up-selling, loyalty program, social media integration, shopping experience, transaction security, user-friendly interface, fast loading times, personalized shopping, product searching, multi-language support, brand visibility, web analytics, abandoned cart recovery, customer satisfaction, b2c, information technology &amp; services, education management, health, wellness &amp; fitness, personal coaching, internet, computer software, consumer internet, consumers, ux, marketing &amp; advertising, e-learning, health care, hospital &amp; health care</v>
          </cell>
          <cell r="J1598" t="str">
            <v>Salesforce, Cloudflare DNS, Mimecast, Microsoft Office 365, Braintree, CloudFlare Hosting, Jira, Atlassian Confluence, Atlassian Cloud, React Redux, Figma, Slack, New Relic, Ensighten, UltiPro, Mobile Friendly, Vimeo, Google Tag Manager, Remote, AI, Salesforce CRM Analytics, Ruby On Rails, PostgreSQL, Javascript, HTML5 Maker, CSS, GitLab, Datadog, Microsoft Active Directory Federation Services, Gorilla Nation, Hubspot, Tableau, Gainsight, Gem, Wider Planet, SAP SuccessFactors, Azure OpenAI Service, Angular, Microsoft.NET Core 3.1, C#, Secured MVC Forum on Windows 2012 R2, SQL, Kubernetes, Docker, Microsoft.NET 6.0, Dynamics 365 Customer Insights, Eyefinity OfficeMate, Google AdWords Conversion, Excel4Apps, Cisco WebEx Teams, Microsoft PowerPoint, Google Meet, Zoomdata, Planful, .NET, Apache Kafka, REST, Microsoft Azure Monitor, Aryson MySQL to MSSQL Converter, Amazon Managed Streaming for Apache Kafka (Amazon MSK), Microsoft SQL Server Reporting Services, Snowflake, Azure Data Factory, Azure Databricks, Azure SQL Database, Python, AWS SDK for JavaScript, Scala, GoToAssist (FASTchat), DotNetNuke, AWS Trusted Advisor, Office365, ADP, Microsoft ADFS for Genesys Cloud, Ansible, Jenkins, SAP Financial Supply Chain Management (FSCM), Microsoft PowerShell, SAP, Dynamics 365 CRM, SSMS Tools Pack</v>
          </cell>
          <cell r="L1598" t="str">
            <v>Merger / Acquisition</v>
          </cell>
          <cell r="M1598">
            <v>0</v>
          </cell>
          <cell r="N1598">
            <v>42826</v>
          </cell>
          <cell r="O1598">
            <v>96000000</v>
          </cell>
          <cell r="Q1598" t="str">
            <v>Ascend Learning is a prominent provider of online educational content and technology solutions, focusing on high-growth careers in healthcare, fitness, wellness, safety, security, and education. Founded in 2010 and based in Burlington, Massachusetts, the company employs approximately 4,000 to 4,700 people. Ascend Learning is dedicated to enhancing career pathways through a range of products that support students, educational institutions, and employers.
The company offers integrated solutions that include educational content and software, simulations and assessments, and analytics tools. These resources are designed to facilitate skill-building, testing, and certification in licensure-driven fields. Ascend Learning also provides specialized healthcare tools for workforce compliance and trainee evaluation. Its recent acquisitions, such as myTIPreport and StaffGarden, further enhance its offerings in medical education feedback and healthcare talent development.</v>
          </cell>
          <cell r="R1598">
            <v>2008</v>
          </cell>
        </row>
        <row r="1599">
          <cell r="A1599" t="str">
            <v>Ascendion</v>
          </cell>
          <cell r="B1599" t="str">
            <v>Ascendion</v>
          </cell>
          <cell r="C1599">
            <v>11000</v>
          </cell>
          <cell r="D1599" t="str">
            <v>information technology &amp; services</v>
          </cell>
          <cell r="E1599" t="str">
            <v>http://www.ascendion.com</v>
          </cell>
          <cell r="F1599" t="str">
            <v>http://www.linkedin.com/company/ascendion</v>
          </cell>
          <cell r="G1599" t="str">
            <v>Bernards</v>
          </cell>
          <cell r="H1599" t="str">
            <v>New Jersey</v>
          </cell>
          <cell r="I1599" t="str">
            <v>quality engineering, aipowered development, talent orchestration, agentic ai, software engineering, cloud engineering, fullstack development, intelligent automation, ai, metaverse, digital transformation, enterprise platforms, product engineering, enterprise modernization, digital engineering, experience design, data, software engineering &amp; talent orchestration, technology, genai solutions, devsecops, technology, information &amp; internet, ai in ai ethics, ai in customer engagement, applied ai, software product engineering, ai scalability, enterprise software solutions, ai solutions, ai-enabled systems, ai talent scaling, ai automation tools, quality assurance, ai-powered software engineering, ai tools, ai in real-time decision-making, cloud solutions, ai in ai in cloud migration, ai-enabled customer experiences, ai in enterprise modernization, ai in telecom, ai in travel and hospitality, ai in travel, ai in operational resilience, ai in logistics, ai in system integration, ai for operational resilience, experience ai, ai for agile delivery, services, ai in ai in enterprise architecture, business intelligence, ai in data governance, ai systems, ai in retail, ai governance frameworks, ai workflows, ai integration, computer systems design and related services, workforce transformation, ai-enabled data pipelines, ai in ai model deployment, ai cost savings, ai models, ai in enterprise cloud, ai in predictive analytics, ai in digital ecosystems, ai-powered testing, ai platforms, ai in compliance, multi-agent systems, ai in ai-enabled customer journeys, ai in ai for operational efficiency, ai in enterprise systems, product engineering ai, ai for business growth, ai in system orchestration, ai in cybersecurity, innovation, ai in healthcare diagnostics, quality ai, ai in entertainment, ai in media, ai in finance, ai in ai governance, cloud-native platforms, ai in ai-driven automation, ai-driven processes, ai in product development, ai in product lifecycle, high-tech, mobile app development, ai deployment, gcc ai, ai in customer support, ux design, scalable cloud-native platforms, ai in healthcare, ai model deployment, data pipelines, ai in data management, ai in legacy modernization, ai solutions for legacy systems, ai in financial analytics, data ai, ai transformation, ai in digital experience, automation, ai in cloud, ai model management, financial services, ai in automation, ai development, customer experience, ai-powered platforms, ai in decision-making, technology consulting, b2b, ai automation, consulting, ai in workforce management, ai productivity enhancement, ai services, ai governance, ai in ai in digital ecosystems, ai analytics, ai decision support, ai in ai-powered data pipelines, generative ai, ai in ai for legacy systems, global delivery, ai platform, information technology and services, ai in high-tech, ai frameworks, ai in analytics, cloud modernization, ai model training, ai in manufacturing, ai in ai talent scaling, ai-driven operational efficiency, ai workflow automation, platform engineering ai, ai in ethical ai, healthcare and life sciences, operational efficiency, ai agents, ai innovation, ai ethics, data engineering, software development, ai in customer experience, ai in ai for business growth, ai architecture, ai-driven digital ecosystems, ai in autonomous testing, ai optimization, ai-driven innovation, quality engineering ai, ai-powered platform, ai-native solutions, ai-driven product excellence, workflow enhancement, data modernization, intelligent data orchestration, ai testing, software modernization, agile methodologies, rapid prototyping, end-to-end engineering, api integration, business process automation, analytics and insights, customer journey optimization, radical transparency, digital workforce transformation, user-centered design, intelligent cloud operations, cost optimization, real-time data analysis, ethical ai governance, client outcomes, innovation strategies, technology enablement, market readiness, hybrid application solutions, user engagement, scalable architecture, data integration, service marketplace, ai enhancements, healthcare, finance, information technology &amp; services, cloud computing, enterprise software, enterprises, computer software, analytics, management consulting, health care, health, wellness &amp; fitness, hospital &amp; health care</v>
          </cell>
          <cell r="J1599" t="str">
            <v>Outlook, Microsoft Office 365, Zendesk, Gmail, Google Apps, Google Cloud Hosting, Cloudflare DNS, CloudFlare Hosting, Sendgrid, Amazon AWS, Slack, Hubspot, Salesforce, Mobile Friendly, Google Font API, Vimeo, Bootstrap Framework, Google Tag Manager, DemandBase, Sovrn, WordPress.org, Remote, AI, TensorFlow, PyTorch, scikit-learn, pandas, NumPy, Vertex AI, Google Cloud Platform, Gem, Kubernetes, dynaTrace, Grafana, Azure Linux Virtual Machines, Azure Devops, Figma, Microsoft Power Apps, Microsoft Power Automate, PowerBI Tiles, Office365, , Microsoft Azure Monitor, DAX, Power Query, SQL, Nevron Vision for SSRS, Azure Stack HCI, Azure Virtual Machines, Microsoft Active Directory Federation Services, Microsoft Hyper-V Server, Microsoft PowerShell, Microsoft Windows Server 2012, Microsoft Windows Storage Spaces Direct, VMware, Lambda Cloud, Redshift, AWS Glue Data Catalog, Amazon QuickSight, AWS SDK for JavaScript, Spring Boot, AWS Trusted Advisor, Docker, SAP HANA, , SAP, SAP Fiori, ABAP, Microsoft Defender External Attack Surface Management, Rust, Security, Microsoft SQL Server Reporting Services, Azure SQL Database, Azure SQL Managed Instance, Microsoft Always on VPN, SAP Replication Server, Amazon S3, AWS Lambda, Jira, Unix, Conversant (ValueClick), 24-7 Media, Databricks, Delta Lake, Flatfile, Microsoft Excel, MongoDB, Oracle XML DB, Python, Spark, Talend, Snowflake, Tableau, MITRE ATT&amp;CK, AMP, Parallels Mac Management for Microsoft SCCM, Jamf, Microsoft Office, Google AdWords Conversion, Microsoft PowerPoint, Micro, Control-M, Automic Automation, Impact Radius, Microsoft Intune Enterprise Application Management, Microsoft Endpoint Manager, Autopilot, Oracle Analytics Cloud, Oracle Exadata Cloud Service, IBM Db2 for Linux, UNIX, and Microsoft Windows, Oracle Database, PL/SQL, Amazon Redshift, AWS Glue, Microsoft Teams, Microsoft Teams Rooms, Microsoft Teams Phone, Connect, AT&amp;T, Admin, Android, Secured MVC Forum on Windows 2012 R2, ServiceNow, Excel4Apps, Salesforce CRM Analytics, React, TypeScript, SAP Data Quality Management, microservices for location data, Delphix, Kiosked, Google Cloud Composer, DATAflow, PubSub+, Google Cloud Storage, Google Cloud SQL, Google Cloud BigQuery, Google Sheets, Amazon Managed Streaming for Apache Kafka (Amazon MSK), AWS Analytics, Langchain, LangGraph, Dell EMC PowerScale, Pinecone, Weaviate, Fastapi, ECS, GraphQL, Sabre Scribe, Selenium, Cypress, Playwright, Postman, REST, Visio, SharePoint, Adobe, GitHub Copilot, Vscode, GitHub, PeopleSoft CRM, MySQL, Azure Data Lake Analytics, Azure Analysis Services, Backblaze Computer Backup, TUNE, Angular, Javascript, HTML Pro, CSS, Karma, Jasmine, Git, Bicep, C#, Microsoft.NET 6.0, Amazon Virtual Private Cloud (Amazon VPC), Aruba Wireless Access Points, CAT, Cisco Nexus Switches, Cisco Wireless LAN Controllers, Mimecast, Route, VMware SD-WAN, Autodesk Fusion 360 Manage PLM, PingFederate, SAM, Barracuda Email Security Service, AWS Bedrock, Make, Sizmek (MediaMind), AWS Key Management Service (KMS), AWS CloudTrail, Amazon GuardDuty, Relativity, Cisco Aggregation Services Routers, Juniper Networks SRX-Series Firewalls, BASE, Quip, PingID, Okta, Amazon Web Services (AWS), AWS CloudFormation, Terraform, Azure Resource Manager, Bash, Node.js, OpenID, .NET, Workday, Workday Prism Analytics, Rise, Mode, Visual Studio, Microsoft 365, TestRail, Miro, Mural, Cisco WebEx Teams, Progress Telerik, Frame, Homestead, Ignition SCADA, Wider Planet, Power BI Documenter, Microsoft Windows Server 2000, Azure Active Directory B2C, Microsoft Advanced Group Policy Management, Akamai CDN Solutions, Infoblox DHCP, Citrix Hypervisor, CPI, ContentClick, Formassembly, Amazon FreeRTOS, IDC, OpenLDAP, Flow, Reviews, Upfluence, Dynamics 365 Customer Insights, Microsoft Power Platform, Pages, Copilot, Crystal Ball, Google Firebase Crashlytics, Amazon EKS Anywhere, Jenkins, GitHub Actions, Amazon CloudWatch, SES, Apex, Salesforce VisualForce, Ning, Appium, INAP, Tor, Cassandra, Apache Kafka, Azure Active Directory, Zen Planner, Confluence, Red Hat OpenShift, Argocd, Ansible, Azure Logic Apps, Autodesk BIM Collaborate, Basis, CONTROL, Unity, C# (C Sharp), dbt, Informatica, Fivetran, Amazon DynamoDB, Teradata, Redux, Windows 10 IoT Core Services, Microsoft.NET Core 3.1, Workday HCM, Zoomdata, SAP ERP Central Component (ECC) 6.0, FICO Blaze Advisor, Azure Kubernetes Service (AKS), Angular Material, GoToAssist (FASTchat), Ceph, Splunk, Arista EOS, Ciena, Aruba, Dell Avamar, Cisco Meraki SD-WAN, Azure VPN Gateway, Little Green Light, AWS Direct Connect, Amazon S3 Glacier, Cisco Nexus 2000, CloudVision, React Native, WP-Oauth, ASP.NET, DotNetNuke, jQuery, Microsoft-IIS, Microsoft Entity Framework, NuGet, Sajax System, SAP Financial Supply Chain Management (FSCM), Hibernate, Dassault MagicDraw, Unreal Engine, Blender, Adobe Photoshop, API Gateway, Teamcenter, Microsoft OneDrive for Business, go+, GRPC, Dynamics 365 Finance, , Microsoft Dynamics CRM Consulting, Cytoscape, Elite Software HVAC Solution, Air, Articulate, Adobe Creative Suite, Amazon Managed Workflows for Apache Airflow (MWAA), PySpark, AWS Lake Formation, CDK, Amazon EC2, Apple macOS, MySQL 8 With RHEL 8, Container Network Interface (CNI), McAfee Total Protection for Data Loss (DLP), Pipedrive, Tegrity, OpenTelemetry, Datadog Log Management, Medidata Rave, InterSystems IRIS, Azure Portal, Azure Firewall, Azure Virtual WAN, Microsoft Defender for Endpoint, Sentinel, Microsoft Defender for Cloud, IBM ILOG CPLEX Optimization Studio, Cisco ASR 1000, Trend Micro TippingPoint, Azure Policy, Microsoft Sql Server, UPS, Groundtruth, Kotlin, Jetpack, Terminus (by DemandScience), Apache Spark, Spring, JUnit, Eclipse, IBM Spectrum LSF, J2EE, Maven, Oracle WebLogic, SonarQube, Standalone Tomcat - Java Servlet and JSP Platform by TurnKey Linux (HVM), Apigee, AngularJS, Bootstrap, WorkSafeBC, Cisco ACI Orchestration, Arista Networks, Pega Case Management, Elasticsearch, LeafLink, Qt, Microsoft Windows 365 Cloud PC, Kaspersky Endpoint Security Cloud, Microsoft Endpoint Configuration Manager (MECM), Microsoft Entra ID, Azure Active Directory Domain Services, Wireshark, Microsoft Graph, Ruby On Rails, MuleSoft Anypoint Platform, RabbitMQ, Oracle EBS CRM, Hive, Guidewire PolicyCenter, SWIFT, ISO+â„¢, Zephyr, Bugzilla, SOAPUI, Istio, Linkerd, JFrog Pipelines, Rapid7 InsightVM, Oracle GoldenGate, Microsoft Fabric, Azure Data Factory, LogRhythm SIEM, Microsoft System Center Configuration Manager, Guidewire, Apache Beam, Stackdriver Monitoring, Google Cloud Logging, Google Cloud Monitoring, Weibo, Altair Radioss, Smart AdServer, Symitar, TSYS, Duck Creek, AWS Cloud Development Kit (AWS CDK), iManage, SAP BusinessObjects Business Intelligence (BI), SAP BW/4HANA, BroadSoft, Posit, Oracle Supply Chain Management (SCM) Cloud, Charmed Kubeflow, Airmeet - Virtual Events &amp; Webinar Platform, QlikView, Azure Databricks, Azure Functions, Microsoft SQL Server Integration Services, Microsoft Power Platform AI Builder, AC500 PLC, AVEVA InTouch HMI, ABB Robotics, IoT, CPMStar, ManageEngine, Scupio, Cucumber, Soap Media, SystemVerilog, FUSION, Conviva Operational Data Platform, PHP, Laravel, NetSuite, Snyk Code (SAST), Ad Astra, ServiceNow IT Operations Management (ITOM), ServiceNow IT Service Management (ITSM), Micro Focus Universal CMDB, ServiceNow Discovery, ServiceNow Service Mapping, ServiceNow Event Management, LiveAgent, Slido, ADP, ezFlow for Google Docs for G Suite, Matillion, IBM Cognos Analytics, DATAVERSE LTD, Azure OpenAI Service, Amazon CloudFront, SNS, Amazon Simple Queue Service (SQS), Kahoot!, Articulate 360, Camtasia, Loom, Descript, VEED, Canva, Synthesia, Notion, Google Workspace, Litmos, Moodle, ChatGPT, Claude, Gemini, LexisNexis, GitLab, Guidewire BillingCenter, JWT, Guidewire InsuranceSuite, Adform DMP, Oracle General Ledger, SAP Accounts Payable and Receivable, SAP Controlling (CO), Procore, Bluebeam, Postpresso, Cross Pixel Media, Google Cloud, Microsoft Azure, Azure Power BI Embedded, Airflow, Board, VMware View Manager, Microsoft Distributed File System (DFS), Neo4j, Tigergraph, Spark Streaming, Amazon Kinesis, Databricks SQL, Scala, Prefect, AWS Step Functions, Analyzer, CMake, GCC, StackAdapt, Salesforce Service Cloud, Datadog, Prometheus, ELK Stack, Fluentd, Autodesk BIM 360 Docs, Envoy, Coda, C/C++, JTL-Shop 3, Apache HTTP Server, Amazon Linux 2, Oracle E Business Suite, Xunit, NUnit, Aryson MySQL to MSSQL Converter, FlipHTML5, ModSecurity</v>
          </cell>
          <cell r="O1599">
            <v>18000000</v>
          </cell>
          <cell r="Q1599" t="str">
            <v>Ascendion is an AI-first software engineering company founded in 2022 and headquartered in Basking Ridge, NJ. With a presence in 12 countries and over 40 offices across North America, Europe, and APAC, it operates as a subsidiary of Collabera and generates approximately $18 million in revenue. The company specializes in innovative digital engineering services powered by its proprietary AAVA platform, which integrates human expertise with AI agents to enhance software design, development, and scaling for Global 2000 clients.
Ascendion offers a wide range of AI-powered software engineering services, including applied AI and generative AI solutions, cloud and data services, experience design, quality engineering, and full-stack product development. The AAVA platform coordinates AI agents with human teams to improve productivity and business alignment. Ascendion collaborates with partners like Nitor Infotech to deliver customized solutions, focusing on creating adaptive ecosystems that leverage both technology and human ingenuity.</v>
          </cell>
          <cell r="R1599">
            <v>2022</v>
          </cell>
        </row>
        <row r="1600">
          <cell r="A1600" t="str">
            <v>Ashley Furniture Homestores</v>
          </cell>
          <cell r="B1600" t="str">
            <v>Ashley HomeStore</v>
          </cell>
          <cell r="C1600">
            <v>4800</v>
          </cell>
          <cell r="D1600" t="str">
            <v>furniture</v>
          </cell>
          <cell r="E1600" t="str">
            <v>http://www.ashleyhomestores.com</v>
          </cell>
          <cell r="F1600" t="str">
            <v>http://www.linkedin.com/company/ashley-furniture-homestores</v>
          </cell>
          <cell r="G1600" t="str">
            <v>Carle Place</v>
          </cell>
          <cell r="H1600" t="str">
            <v>New York</v>
          </cell>
          <cell r="I1600" t="str">
            <v>furniture, furniture &amp; home furnishings manufacturing, global furniture manufacturer, dining furniture, home decor, retail furniture dealers, cost reduction, furniture manufacturing, consumer goods, customer satisfaction, living room furniture, design innovation, extensive manufacturing infrastructure, manufacturing, product quality, global footprint, distribution, logistics efficiencies, global manufacturing, product range, home furnishings, employee innovation culture, customer experience, customer service, licensed store network, family-owned business, ready-to-assemble furniture, retail stores, quality furniture, manufacturing and distribution, logistics efficiency, global manufacturing centers, inventory management, supply chain management, product innovation, home improvement, customer engagement, product quality control, licensed store, bedroom sets, supply chain, home furniture, ashley furniture, b2c, e-commerce, furniture retail, online furniture sales, retail, middle-income consumers, affordable furniture, international presence, retail network, consumer products &amp; retail, transportation &amp; logistics, consumers, mechanical or industrial engineering, logistics &amp; supply chain, consumer internet, internet, information technology &amp; services</v>
          </cell>
          <cell r="J1600" t="str">
            <v>Akamai DNS, Outlook, Microsoft Office 365, Remote</v>
          </cell>
          <cell r="O1600">
            <v>6020700000</v>
          </cell>
          <cell r="Q1600" t="str">
            <v>Ashley Furniture Homestores, part of Ashley Furniture Industries, is a leading retailer of home furnishings. Founded in 1945 and headquartered in Arcadia, Wisconsin, the company has grown to become the world's largest home furniture manufacturer and the top U.S. furniture retailer. With over 18,000 employees, Ashley operates more than 2,000 stores worldwide, including locations in the U.S., Canada, and various countries across Asia, Europe, and the Middle East.
Ashley offers a wide range of stylish and affordable home furnishings, including bedroom sets, living room and dining room furniture, upholstery, and mattresses. The company emphasizes omni-channel retail, providing customers with options for in-person shopping at Ashley HomeStores and online through its eCommerce platform. Additionally, Ashley Express aims to deliver products directly to consumers quickly, enhancing the shopping experience. The company is committed to continuous improvement through its "Voice of the Customer" program and innovative logistics solutions.</v>
          </cell>
          <cell r="R1600">
            <v>1945</v>
          </cell>
        </row>
        <row r="1601">
          <cell r="A1601" t="str">
            <v>Associated Bank</v>
          </cell>
          <cell r="B1601" t="str">
            <v>Associated Bank</v>
          </cell>
          <cell r="C1601">
            <v>4100</v>
          </cell>
          <cell r="D1601" t="str">
            <v>financial services</v>
          </cell>
          <cell r="E1601" t="str">
            <v>http://www.associatedbank.com</v>
          </cell>
          <cell r="F1601" t="str">
            <v>http://www.linkedin.com/company/associated-bank</v>
          </cell>
          <cell r="G1601" t="str">
            <v>Green Bay</v>
          </cell>
          <cell r="H1601" t="str">
            <v>Wisconsin</v>
          </cell>
          <cell r="I1601" t="str">
            <v>treasury management, trust &amp; asset management, commercial real estate lending, commercial &amp; business banking, consumer banking, capital markets &amp; insurance services, residential mortgage &amp; home equity lending, private banking, financial services, finance, major banks, banking, financial strength, regional banking recognition, regional trust services, community involvement, regional banking sustainability, wealth management, digital channels, community development, regional mortgage lender, treasury services, personal banking, investment services, cash management, branch network, sustainability, mobile banking, regional banking strategy, regional markets, loans, financial education, regional treasury management, regional banking community involvement, wealth planning, large corporate banking, bank holding company, local development banking, business loans, mortgage solutions, digital banking solutions, community support, online banking, atm network, banking technology, regional bank holding company, inclusion, loan production offices, mortgage lending, regional economic growth, regional banking history, regional banking awards, financial advisory, corporate banking, regional banking growth, community grants, customer service, mergers and acquisitions, regional financial strength, regional presence, local development, regional expansion, regional financial services, small business banking, community reinvestment, midwest banking, trust and estate, business banking, retail banking, regional growth, regional banking innovation, community bank, regional business loans, trust services, community reinvestment act, sustainable banking, credit cards, financial products, asset management, digital banking, savings accounts, volunteerism, commercial banking, customer experience, midwest financial services, community banking, financial advisory services, mortgages, loan services, regional wealth management, regional banking mergers, checking accounts, regional bank expansion, regional bank, banking innovation, health savings accounts, home loans, mortgage financing, mortgage refinancing, auto loans, home equity lines of credit, debt management, investment accounts, retirement plans, brokerage accounts, small business loans, commercial loans, payment solutions, online bill pay, ach services, fraud detection, account management, employee benefits, financial planning, risk management, estate planning, emergency fund, loan application, identity theft protection, financial consulting, investment strategies, sustainability initiatives, community engagement, mobile banking solutions, cybersecurity, local banking, customer satisfaction, branch services, access checking, overdraft protection, direct deposit, digital wallets, b2b, b2c, non-profit, investment management, environmental services, renewables &amp; environment, consulting, management consulting, mergers &amp; acquisitions, computer &amp; network security, information technology &amp; services, law practice, legal services, nonprofit organization management, banks &amp; credit unions</v>
          </cell>
          <cell r="J1601" t="str">
            <v>Akamai, Akamai DNS, Microsoft Office 365, Amazon AWS, Facebook Conversion Tracking, Atlassian Cloud, Slack, Salesforce, Google Play, Google Tag Manager, Mobile Friendly, Optimizely, Vimeo, ClickDimensions, Facebook Login (Connect), Google Analytics, Facebook Widget, Remote, AI, Android, Figma, SAP Crystal Reports, CheckPoint, Microsoft Windows Server 2012, Microsoft Office, Cisco Unified Intelligence Center, CAT, ServiceNow, BriteVerify, Workday, Dell ECS Enterprise Object Storage, Salesforce CRM Analytics, Oracle GRC</v>
          </cell>
          <cell r="O1601">
            <v>2459156000</v>
          </cell>
          <cell r="P1601">
            <v>28</v>
          </cell>
          <cell r="Q1601" t="str">
            <v>Associated Bank is a prominent regional bank holding company based in Green Bay, Wisconsin. Established in 1861, it has grown significantly through various acquisitions and now operates nearly 200 banking locations across Wisconsin, Illinois, Minnesota, and Missouri, with additional offices in several other states. The company is listed on the New York Stock Exchange under the ticker "ASB" and manages over $43 billion in total assets.
The bank offers a wide range of financial products and services, including personal and consumer banking, business banking, and corporate and commercial banking. Their offerings encompass checking and savings accounts, lending products, treasury management, and investment services. Associated Bank serves a diverse clientele, from retail consumers to large corporate clients, and has been recognized as a leading mortgage lender in the Midwest.
With a commitment to innovation, Associated Bank has introduced features like online account opening and contactless payment options. The bank also emphasizes community engagement, exemplified by its experiential branch near Lambeau Field, which enhances customer experiences through technology and partnerships.</v>
          </cell>
          <cell r="R1601">
            <v>1861</v>
          </cell>
        </row>
        <row r="1602">
          <cell r="A1602" t="str">
            <v>AT&amp;T</v>
          </cell>
          <cell r="B1602" t="str">
            <v>AT&amp;T</v>
          </cell>
          <cell r="C1602">
            <v>140000</v>
          </cell>
          <cell r="D1602" t="str">
            <v>telecommunications</v>
          </cell>
          <cell r="E1602" t="str">
            <v>http://www.att.com</v>
          </cell>
          <cell r="F1602" t="str">
            <v>http://www.linkedin.com/company/att</v>
          </cell>
          <cell r="G1602" t="str">
            <v>Dallas</v>
          </cell>
          <cell r="H1602" t="str">
            <v>Texas</v>
          </cell>
          <cell r="I1602" t="str">
            <v>pump station equipment, bathroom solutions, manhole covers, wireless services, enterprise applications managed hosting solutions, drainage systems, uverse, food processing equipment, media boxes, enterprise applications amp managed hosting solutions, mobile, information technology, telecommunications equipment, device management, telecom industry innovation, telecom, wireless spectrum management, telecom regulatory compliance, business internet, telecom history, telecom company, network services, telecom network modernization, video services, telecom innovation, 5g network deployment, internet, healthcare, fiber network expansion, enterprise solutions, internet service providers, mobile plans, telecom hardware manufacturing, iot platform, voip services, fiber-optic, voip, innovation, services, asset management, edge computing solutions, public safety solutions, cloud computing, education, transportation, b2b, data center services, enterprise mobility management, enterprise networking, telecom software development, smart home, enterprise mobility, wireless communications, digital transformation, data security, accessories, telecom consulting services, cloud and data center integration, digital infrastructure, data, telecom security solutions, telecom solutions, government, data center, network infrastructure, digital connectivity, telecom infrastructure, wireless, fiber-optic technology, wireless network optimization, financial services, iot solutions, 5g, 5g network, data management, network security, telecom technology, iot security, broadband internet, network automation, telecom research and development, network consulting, public safety iot, technology services, edge computing, customer experience, fiber-optic infrastructure, b2c, public safety communication, iot, smart city connectivity, telecom industry, wireless broadband, iot platform development, cloud services, fiber internet, installation, cloud solutions, managed services, edge solutions, telecom network, enterprise cloud migration, cybersecurity, telecommunications, telecom provider, satellite tv, next-generation network solutions, retail, fiber, plans, prepaid, unlimited, voice, collaboration, dynamic defense, active armor, sd-wan, vpn, hotspots, remote access, business solutions, bundles, devices, customer satisfaction, affordable internet, digital divide, firstnet, public safety, dedicated internet, ethernet, networking, smart devices, hd streaming, customer support, mobile security, home internet, order online, reliable service, network coverage, business continuity, hybrid work, smart cities, connectivity, finance, consumer products &amp; retail, information technology &amp; services, health care, health, wellness &amp; fitness, hospital &amp; health care, enterprise software, enterprises, computer software, internet of things, consumers, computer &amp; network security, mobile phone accessories, mobile phones, shopping</v>
          </cell>
          <cell r="J1602" t="str">
            <v>Akamai, Akamai DNS, Microsoft Office 365, Bluekai, Slack, Adobe Marketing Cloud, Demandware, Salesforce, Adobe CQ, Salesforce Live Agent, Eloqua, Woo Commerce, Google translate API, Facebook Widget, Omniture (Adobe), Mobile Friendly, OpenCart, Google AdSense, reCAPTCHA, WordPress.org, Linkedin Widget, Squarespace ECommerce, Apache, Facebook Login (Connect), Ruxit, TouchCommerce, Adobe Media Optimizer, Bootstrap Framework, Linkedin Marketing Solutions, AddThis, ASP.NET, Google Font API, Typekit, YouTube, Linkedin Login, Google Play, SOASTA, Twitter Advertising, Nginx, Google Analytics, Google translate widget, Akamai RUM, Facebook Custom Audiences, Truste, Wix, iTunes, Greenhouse.io, Google Tag Manager, Remote, FiberHome, AT Internet, Cisco Mobile Wireless Routers, , Microsoft Windows Server 2012, Azure Linux Virtual Machines, Microsoft Active Directory Federation Services, Microsoft Advanced Group Policy Management, Akamai CDN Solutions, Infoblox DHCP, CONTROL, NETSCOUT Cyber Investigator, ServiceNow, CentOS, KVM, Red Hat, Splunk, Trellix, VMware, ANGEL LMS, Azure Data Lake Storage, Django, Docker, Fastapi, Flask, LangGraph, Python, AT&amp;T, CloudGenix Autonomous SD-WAN, Prisma Access, Strato, SAS Enterprise Guide, , Aruba Mobility Controllers, Copper, AWS SDK for JavaScript, Spring Boot, SQL, MongoDB, Cassandra, Azure Cosmos DB, Microsoft Azure Monitor, Kubernetes, OneStat, Apache Kafka, PostgreSQL, Snowflake, Databricks, OpenAPI, Playwright, Cypress, Channel Intelligence by Google, , SonarQube, GitHub Actions, Terraform, GitHub Copilot, C# (C Sharp), Springboot, Hibernate, HTML5 Maker, CSS, Angular, Bootstrap, TypeScript, MariaDB, Oracle Analytics Cloud, Azure Devops, Olo, Maven, SOAPUI, Postman, Apache JMeter, ELK Stack, Eclipse, Bitbucket, Jira, Jenkins, Git, Unix, WorkSafeBC, Azure Virtual Network, Workday, Weibo, TierPoint DRaaS, Figma, GitHub, Heroku, IBM Storage Suite for IBM Cloud Paks, Mulesoft, React, Salesforce CPQ, Salesforce Sales Cloud, Selenium, Vlocity, Tableau, CAT, Tor, TSYS, iManage, ServiceNow Service Graph Connectors, Cisco VoIP, PowerBI Tiles, Palo Alto Networks, Cisco Email Security, Security, Forcepoint, Cisco Nexus Switches, IfByPhone, Telligent, VMware SD-WAN, Juniper NFV, Microsoft Teams, REACH, Contact Center Solution, .NET, AWS Mobile SDK, Cisco Meraki SD-WAN, ClearSaleing (eBay Enterprise), HubSpot Sales Hub, RingCentral, Ameyo by Exotel Cloud Contact Center, Google AdWords Conversion, Excel4Apps, Microsoft PowerPoint, Glam Media, Barracuda Spam Firewall, Drawbridge, WinSCP, Sizmek (MediaMind), mO Jira OAuth SSO, Jira OpenID Connect SSO, Jira OIDC SSO, Google Cloud reCAPTCHA Enterprise, Cisco Tandberg, poly, Dell EMC Unity, Express, AI, Robot Framework, Resi, Outsystems, Little Green Light, Exponea, REST, Soap Media, Javascript, Glide, ServiceNow Flow Designer, ServiceNow IntegrationHub, Groovy, Amazon Managed Streaming for Apache Kafka (Amazon MSK), Couchbase, Red Hat OpenShift, Azure Kubernetes Service (AKS), Azure Analysis Services, Ansible, Nexus Repository Manager, HELM, Keycloak, dynaTrace, Bing Ads, Cisco ACI Orchestration, Cisco WebEx Teams, Outlook, Power BI Documenter, AWS Outposts, Amazon EC2, Lambda Cloud, Amazon CloudFront, SNS, Amazon Simple Queue Service (SQS), Amazon DynamoDB, Amazon CloudWatch, Amazon ElastiCache, Amazon EKS Anywhere, Admin, RabbitMQ, Redis, Amazon Elastic Load Balancing, New Relic, Grafana, Prometheus, Hashicorp Packer, IBM Concert, Microsoft Endpoint Configuration Manager (MECM), SolarWinds, Veracode, Tenable Nessus, C#, GCC, OpenText, Junip, MySQL 8 With RHEL 8, Microsoft PowerShell, Microsoft SQL Server Reporting Services, PL/SQL, ACL, Gem, Oracle Cloud Infrastructure, ebs, FUSION, SAP, Google Cloud Machine Learning Engine, Ning, Mode, Frame, Air, Salesforce Service Cloud, IoT, Automic Automation, AWS Trusted Advisor, IBM ILOG CPLEX Optimization Studio, Appium, requests, Azure Virtual Machines, Azure SQL, Azure Monitor, Azure Active Directory, Copilot, Microsoft Power Automate, Confluence, SharePoint, LiveHelpNow, Bicep, Micro, ePlan, ICP, Microsoft Excel, Adobe Photoshop, Microsoft Hyper-V Server, Docker Compose, Docker Hub, Azure Container Registry, Istio, Linkerd, Pulumi, Progress Chef, Puppet, Bash, Microsoft-IIS, MySQL, Memcached, Azure Service Bus, Azure Log Analytics, Microsoft Application Insights, HashiCorp Vault, Azure Key Vault, Keysight VEE, Ixia, Spirent TestCenter, SaltStack, GitLab, ISO+â„¢, Google Cloud Platform, Dell PowerEdge Servers, VMware ESXi, Connect, HPE SimpliVity, Selenium WebDriver, Micro Focus Quality Center Enterprise (QC), TestComplete, Spring, Cisco Unified Intelligence Center, Aruba, Act!, DC Storm, Mux, Cisco DWDM, Impact Radius, OpenLDAP, Cisco AppDynamics, Brocade, Juniper Networks, VLAN, Secured MVC Forum on Windows 2012 R2, Amazon Linux 2, JTL-Shop 3, Rocky Linux, Ubuntu, SLURM Workload Manager, Veritas Alta, Nagios, Thomson Reuters ONESOURCE, AWS Analytics, Datadog, go+, Ad Astra, Raspberry Pi, API Gateway, Quantum Metric, Next.js, Node.js, GraphQL, Oracle XML DB, , Visio, Hudl Sportscode, WebGreeter, , Amazon S3, IBM Cloudability, IBM Turbonomic, OpenStack, SS&amp;C, Astra, Brocade Switches, aPriori Digital Manufacturing Simulation Software, Minitab Workspace, AWS OpsWorks, Azure Test Plans, Diligent One Platform, formerly HighBond, Power Query, Mockito, Lighthouse 360, AWS Wavelength, Azure App Service, VueJS, jQuery, HTML Pro, Redux, Axios International, Material UI, Ag Grid, J2EE, Express JS Framework, Jest, JUnit, Katalon Studio, SonarQube for IDE (formerly SonarLint), Eslint, Apache Solr, ADX Studio, D3js, Plotly.js, Chart.Js, Recharts, pandas, PySpark, ArcGIS Pro, ArcGIS Online, Dash, Palantir Foundry, Azure Synapse, Azure Data Factory, Alteryx, PostGIS, pgAdmin, Salesforce Lightning Web Components, Apex, Salesforce VisualForce, SOQL, ESET, Five9 Intelligent Cloud Contact Center Platform, Avaya UCaaS, FreePBX, Amazon Virtual Private Cloud (Amazon VPC), Bind 9, Google AlloyDB for PostgreSQL, Argon CI/CD Security, Camunda, LinkedIn Sales Navigator, Google, SentinelOne, Proofpoint, AWS VPN, McAfee Total Protection for Data Loss (DLP), Delta Lake, Less, Kona Web Application Firewall, Derwent Innovation, SWIFT, Apache Atlas, Horizon, RocketFuel, Laravel, Adition Technologies - Advertisers, Juniper Networks SRX-Series Gateways, Extend, Spark, Scala, Teem by iOFFICE, AWS Cloud, CPI, PEX, Spiceworks IP Scanner, Handshake, RippleMatch, Taleo Applicant Tracking Systems (ATS), Red Hat Enterprise Linux, ServiceNow Integration Hub, SAP Build Process Automation, Sensor Tower, DroneDeploy, Cisco Secure Firewall Management Center, E-planning, Wowanalytics, Cisco VPN, Inventor, WP-Oauth, Swagger UI, UptimeRobot, Google Cloud Knative, OpenTelemetry, Apache Camel, JFrog, ENTERPRISE ARCHITECT, Salesforce Einstein AI, CallMiner Eureka, Tanium Cloud, Microsoft Power Apps, Palantir Gotham, OnApp, ServiceNow Orchestration, Boomtrain, LightWave 3D, Micro Focus Universal CMDB, Red Hat JBoss Enterprise SOA Platform, ServiceNow Service Portal, Azure Event Hubs, AWS Transfer for SFTP, Ciena, Rust, Junos OS, Adobe Creative Suite, Adobe After Effects, Quip, Teradata, Microsoft Entra ID, SailPoint, BERT (Bidirectional Encoder Representations from Transformers), Oracle Cloud Infrastructure Identity and Access Management, Microsoft AdCenter, Flite, Gorilla Nation, C/C++, Visual-Basic-.NET, Aryson MySQL to MSSQL Converter, FlipHTML5, Microsoft Office, Elasticsearch, Gong, Cascade CMS, Vectorworks Spotlight, Amazon API Gateway, AWS Control Tower, Google Cloud Pub/Sub, SmartCOMM, GAS, TrakSYS, Azure Static Web Apps, AWS Application Load Balancer, Amazon Web Services (AWS), ActiveBatch, Apache Iceberg, Flow, Omnissa Horizon, FRAC Pumps, Compressor, Respond, SonicWall Network Security appliance (NSa) Series, Adform, Acronis Cyber Backup, Azure API Management, AWS PrivateLink, WALLIX Bastion, Snowplow, OpenTable for Restaurants, Confluent Cloud, ShareASale, HP OpenView TeMIP, Cisco Routers, Cisco Switches, Atlassian, ABB Robotics, Backblaze Computer Backup, OpenText Contact Center Analytics, Totango, Rise, GEP, Microsoft Dynamics 365 Customer Voice, AlienVault USM (from AT&amp;T Cybersecurity), Apache Flink, Amazon Redshift, AWS Glue, ZooKeeper, AVRO, .GIS, Kiosked, Calico, Ceph, Amazon EC2 Container Service, Forescout OT Security, Aruba AirWave Network Management, Cisco ASA 5555, Forcepoint ONE, HPE ProLiant DL Servers, Radiant Logic, Lytics, OneTrust Tech Risk &amp; Compliance, Hazelcast, Orum, Django CSRF, Citrix, Esri, McAfee, Adobe Experience Platform, Adobe Real-Time CDP, Adobe Journey Optimizer, Proofpoint Targeted Attack Protection For SaaS, Elastic Stack, Logstash, CloudMoverâ„¢ for AWS S3, Conversant (ValueClick), Oracle JDBC, Citrix SD-WAN, Apache log4j, SAP Data Quality Management, microservices for location data, Apache Tomcat, Ribbon, Remedy Single Sign On, IBM Db2 for Linux, UNIX, and Microsoft Windows, CAPTCHA, Tenable.sc, Cisco Aggregation Services Routers, Juniper Networks SRX-Series Firewalls, PatientPop, H2O Driverless AI, Sketch, Axure RP, InVision, PrototypeJS, BASE, Visual IQ, Vertex AI, Langchain, React Native, Kibana, IntelliJ IDEA, Visual Studio, Oracle EBS Projects, , , RELEX, Adobe Customer Journey Analytics, Anypoint API Manager, Anypoint MQ, Pexip, scikit-learn, PyTorch, TensorFlow, Keras, Shiny, Google Cloud AutoML, MLflow, Visual Studio Code, DALL-E, Stable Diffusion, DXC Hogan Systems, SentenceTransformers, Amazon Simple Storage Service (S3), Genesys SIP, Process automation package for service request creation in SAP S/4HANA Utilities, Apache ActiveMQ, Gradle, npm, Red Hat Satellite, Palo Alto Networks Cortex XSOAR, DoubleClick, Amazon Associates, NetApp, Pure Storage, HPE Blade Servers, IBM MaaS360, Hbase, NetApp iSCSI SAN Storage System, AWS DeepComposer, Microsoft Intune Enterprise Application Management, VMware Workspace ONE, Mobileiron, Netskope Cloud Access Security Broker (CASB), Tanium, SAP Asset Accounting (AA), ComplyWorks: Compliance Management Software, Proofpoint Threat Response Auto-Pull, BAE NetReveal, Pipedrive, Data Analytics, Vscode, R, Thermal Desktop, Google Cloud Key Management Service, WebSpectator, Micro Focus Performance Center, CET, Mattermost, Zigbee, Microsoft Windows Server 2000, Microsoft Sql Server, FortiGate Cloud-Native Firewall (CNF), AWS Database Migration Service, Azure Data Lake Analytics</v>
          </cell>
          <cell r="K1602">
            <v>38254358660</v>
          </cell>
          <cell r="L1602" t="str">
            <v>Other</v>
          </cell>
          <cell r="M1602">
            <v>30000000</v>
          </cell>
          <cell r="N1602">
            <v>45505</v>
          </cell>
          <cell r="O1602">
            <v>125648000000</v>
          </cell>
          <cell r="P1602">
            <v>691</v>
          </cell>
          <cell r="Q1602" t="str">
            <v>AT&amp;T Inc. is a multinational telecommunications holding company based in Dallas, founded in 1876. It evolved from the Bell Telephone Company and became a leading provider of voice, data, and entertainment services in the U.S. and globally. The company has a rich history, including the establishment of the first long-distance network and significant milestones like transatlantic service in 1927. 
Today, AT&amp;T is a leader in telecommunications, technology, and entertainment, offering a variety of services such as wireless connectivity, high-speed internet, local and long-distance phone services, and pay-TV. Its product lineup includes wireless plans under the AT&amp;T Mobility brand, DIRECTV satellite TV, and AT&amp;T Fiber internet. The company focuses on innovation in areas like 5G and IP networks, continuing to build on its extensive legacy in telecommunications. AT&amp;T serves a wide range of consumer and business markets, including government and enterprise clients.</v>
          </cell>
          <cell r="R1602">
            <v>1876</v>
          </cell>
        </row>
        <row r="1603">
          <cell r="A1603" t="str">
            <v>athenahealth</v>
          </cell>
          <cell r="B1603" t="str">
            <v>Athenahealth</v>
          </cell>
          <cell r="C1603">
            <v>8700</v>
          </cell>
          <cell r="D1603" t="str">
            <v>information technology &amp; services</v>
          </cell>
          <cell r="E1603" t="str">
            <v>http://www.athenahealth.com</v>
          </cell>
          <cell r="F1603" t="str">
            <v>http://www.linkedin.com/company/athenahealth</v>
          </cell>
          <cell r="G1603" t="str">
            <v>Boston</v>
          </cell>
          <cell r="H1603" t="str">
            <v>Massachusetts</v>
          </cell>
          <cell r="I1603" t="str">
            <v>patient engagement, pointofcare mobile apps, medical billing, care coordination, electronic health records, health information technology, population health management, revenue cycle management, ainative platform, valuebased care, healthcare, enterprise software, business services, software, information technology, it services &amp; it consulting, ai-enabled interoperability, healthcare provider solutions, operational efficiency, cloud-based healthcare solutions, healthcare software, health it consulting, medical practice automation, patient communication tools, ai in practice management, health it infrastructure, healthcare software and services, ai in clinical workflows, healthcare provider network, remote patient monitoring, healthcare provider support, healthcare provider support services, ai in medical coding, ai in specialty care workflows, healthcare industry partnerships, ai-enabled health data exchange, electronic health record (ehr), ai in healthcare, ai-powered clinical documentation, medical practice management, practice efficiency tools, healthcare software integration, patient self-service tools, healthcare data exchange, healthcare data analytics, ai for patient engagement, ai-driven revenue cycle, third-party healthcare integrations, healthcare practice growth, ai for care gap closure, ai for healthcare cost management, medical practice scalability, ai-native healthcare platform, ai-powered healthcare platform, healthcare cost reduction, healthcare compliance tools, healthcare technology ecosystem, value-based care support, consulting, healthcare interoperability, interoperability, clinical decision support, ai-driven health insights, healthcare workflow automation, ai in population health, services, ai-driven clinical documentation, specialty-specific workflows, patient portal and communication, ai for practice efficiency, revenue cycle management (rcm), patient portal, healthcare provider success, ai-enabled revenue cycle, ai in healthcare compliance, practice management software, medical coding support, ai-powered tools, healthcare analytics, medical billing automation, mobile health applications, patient engagement tools, electronic health record, ai in health data analysis, healthcare provider digital tools, healthcare provider digital transformation, remote patient engagement, health data security, ai for healthcare automation, ai-driven documentation, ai-powered decision support, healthcare provider training, healthcare ecosystem, healthcare analytics platforms, care coordination technology, interoperability in healthcare, healthcare it innovation, computer systems design and related services, healthcare performance analytics, health system integration, b2b, ai for remote patient monitoring, generative ai in healthcare, medical practice software, healthcare quality improvement, healthcare services, medical billing software, ehr software, clinical documentation, healthcare it services, payer solutions, advisory services, ai-powered documentation, telehealth services, patient experience improvement, financial performance, healthcare integration, provider organizations, health systems, electronic prescription, automated patient reminders, digital health solutions, real-time patient insights, patient retention strategies, healthcare compliance, healthcare consulting services, healthcare workflow optimization, claims management, financial visibility solutions, patient portal technology, patient-centric care, practice automation solutions, healthcare revenue optimization, billing compliance solutions, patient satisfaction tools, healthcare marketing solutions, multi-specialty ehr, integrated care solutions, user-friendly ehr interfaces, telemedicine solutions, health care information technology, health care, health, wellness &amp; fitness, hospital &amp; health care, enterprises, computer software, information technology &amp; services</v>
          </cell>
          <cell r="J1603" t="str">
            <v>Akamai, NSOne, Amazon AWS, Brightcove, Videology, BigCommerce, Eloqua, Salesforce Live Agent, ServiceNow, Slack, Amazon SES, Salesforce, Adobe Marketing Cloud, LiveChat, Cloudinary, The Trade Desk, Gravity Forms, Google translate API, Facebook Widget, Vimeo, Linkedin Marketing Solutions, Google Play, Amadesa, Google Font API, Nginx, React, SOASTA, MediaMath, Google translate widget, ShareThis, Google Maps (Non Paid Users), Google Dynamic Remarketing, Typekit, DemandBase, reCAPTCHA, Facebook Custom Audiences, Apache, Adobe Media Optimizer, Google Analytics, LiveRamp, DoubleClick Conversion, Hotjar, AthenaHealth, Segment.io, Google Maps, Drupal, YouTube, DoubleClick Floodlight, Bootstrap Framework, Ubuntu, Facebook Login (Connect), Mobile Friendly, Twitter Advertising, Google Tag Manager, Google AdWords Conversion, WordPress.org, DoubleClick, AI, AWS Trusted Advisor, Kubernetes, Terraform, AWS CloudFormation, Ansible, Python, go+, Bash, Prometheus, Grafana, Amazon CloudWatch, Datadog, ELK Stack, Docker, Anaplan, Strato, Informatica Test Data Management, Puppet, Azure Linux Virtual Machines, PowerBI Tiles, Tableau, Tableau CRM, Microsoft Excel, Juniper Networks SRX-Series Gateways, Junos OS, Palo Alto Networks Panorama, Palo Alto PA-5200 Series, Amazon EC2, Amazon S3, Amazon Virtual Private Cloud (Amazon VPC), AWS Direct Connect, AWS Transit Gateway, Lambda Cloud, .NET, Route, Security, Akamai CDN Solutions, Nec Asia Pacific Pte Ltd, Salesforce Einstein Analytics, athenaOne, AWS SDK for JavaScript, Angular, Javascript, TypeScript, Node.js, Oracle Analytics Cloud, Workday Strategic Sourcing, Microsoft Teams, Jenkins, Azure Devops, Git, Cisco Nexus Switches, Spring Boot, OpenJDK, Maven, Jira, Snowflake, Apache Druid, Bitbucket, Athena, Tor, NLP, Xactly, Dell EMC PowerScale, API Gateway, Amazon Web Services (AWS), Perl, Webflow, Amplitude, GTmetrix, AWS Analytics, Dell EMC Disaster Recovery, Ad Astra, Cascade CMS, Harness, Azure Analysis Services, SQL, TCP TimeClock Plus, Spring, Flux, Redis, Excel4Apps, Zapier, Airtable, Power BI Documenter, Hibernate, REST, Express, MongoDB, PostgreSQL, Amazon DynamoDB, Sizmek (MediaMind), ECS, Amazon EKS Anywhere, Crystal Ball, MLflow, Kubeflow, Workday, Mode, FlipHTML5, CSS, GraphQL, Amazon Linux 2, Secured MVC Forum on Windows 2012 R2, Airflow, Jupyter Notebook, Figma, R, CallMiner Eureka, Salesforce CRM Analytics, Azure Stream Analytics, SharePoint, Forms on the Fly, Clipchamp, Cvent, Bynder, Salesforce Commerce Cloud, React Native, Smartsheet, Microsoft Power Automate, Dell EMC PowerStore, Elastic Stack, Salesforce Sales Cloud, Apex, Salesforce Lightning Web Components, Flow, Red Hat JBoss Enterprise SOA Platform, WP-Oauth, SOQL, Ning, Microsoft Office, Adobe Acrobat, Gem, Kibana, OpenSearch, Postman, Amazon Product Advertising API, Perforce Delphix, OpenAI, Azure OpenAI Service, Claude, Gemini, Snow, Cornerstone HR, Pages, Langchain, ADTRAN, HelpNDoc, Windows Azure Pack, , Cypress, k6, Browserstack, JUnit, Pytest, Impact Radius, Apache JMeter, Micro Focus LoadRunner, Aspen Capital Cost Estimator, mabl, Applitools, Anthropic Claude, Google, Microsoft Application Insights, Camunda, Temporal Cloud, Cadence, C#, Press Ganey Patient Experience, Intel, Liquibase, Flyway, Aurora, Salesforce CPQ, Salesforce VisualForce, Fastapi, Flask, Django, Faiss, Pinecone, Apache Kafka, Azure Data Lake Analytics, Elasticsearch, MySQL, Microsoft SQL Server Reporting Services, pandas, PySpark, Dask, Make, Hugging Face, LlamaIndex, Salesforce Service Cloud, Microsoft Azure Monitor, Microsoft PowerPoint, Bicep, Microsoft PowerShell, IXL, ANGEL LMS, Check Point CloudGuard CNAPP, Act!, jQuery, Apollo, Apple macOS, Aruba, Microsoft Windows Server 2012, Palo Alto Networks GlobalProtect, SonicWall SRA, VMware SD-WAN, Confluence, Microsoft Outlook, Microsoft OneNote, Microsoft Word, Microsoft Sharepoint, Jupyter, Conga CPQ, Google Cloud Platform, Microsoft Azure, AWS Lambda, OpenAI Whisper, Sigma, HELM, Vector, Fluentd, Cisco VPN, Route 53, TriggerMail, Salesforce Marketing Cloud, 6sense, Zabbix, SolarWinds, Nagios, Eyefinity OfficeMate, Cisco WebEx Teams, ChatGPT, Cortex A53, Copilot, dbt, Fivetran, Lytics, Micro, Salesforce.com Force.com, Communicator, Amazon Simple Queue Service (SQS), Argon CI/CD Security</v>
          </cell>
          <cell r="K1603">
            <v>17153162742</v>
          </cell>
          <cell r="L1603" t="str">
            <v>Merger / Acquisition</v>
          </cell>
          <cell r="M1603">
            <v>17000000000</v>
          </cell>
          <cell r="N1603">
            <v>44501</v>
          </cell>
          <cell r="O1603">
            <v>1200000000</v>
          </cell>
          <cell r="Q1603" t="str">
            <v>athenahealth is a prominent provider of cloud-based healthcare technology solutions, established in 1997 and headquartered in Watertown, Massachusetts. The company specializes in electronic health records (EHR), revenue cycle management (RCM), and patient engagement tools tailored for ambulatory care providers, health systems, and independent practices. With a workforce of around 5,000 employees, athenahealth connects over 170,000 healthcare providers, serving more than 20% of the U.S. population and processing over 315 million claims annually.
The flagship product, athenaOne, is an integrated cloud-based suite that combines EHR, practice management, and RCM into a single platform. Key offerings include athenaCollector, which provides SaaS-based RCM tools, and various EHR solutions for both ambulatory and inpatient settings. The company emphasizes improving healthcare efficiency through its open network and partnerships, while also focusing on customer satisfaction, teamwork, and innovation in healthcare technology.</v>
          </cell>
          <cell r="R1603">
            <v>1997</v>
          </cell>
        </row>
        <row r="1604">
          <cell r="A1604" t="str">
            <v>Atos Syntel</v>
          </cell>
          <cell r="B1604" t="str">
            <v>Atos</v>
          </cell>
          <cell r="C1604">
            <v>7000</v>
          </cell>
          <cell r="D1604" t="str">
            <v>information technology &amp; services</v>
          </cell>
          <cell r="F1604" t="str">
            <v>http://www.linkedin.com/company/atos-syntel</v>
          </cell>
          <cell r="G1604" t="str">
            <v>Troy</v>
          </cell>
          <cell r="H1604" t="str">
            <v>Michigan</v>
          </cell>
          <cell r="I1604" t="str">
            <v>consulting, mobility services, outsourcing, cloud computing, rpa, application testing, industry specific ito &amp; bpo solutions, digital transformation, it automation, it services, it services &amp; it consulting, enterprise software, enterprises, computer software, information technology &amp; services, b2b</v>
          </cell>
          <cell r="J1604" t="str">
            <v>Rackspace, Drupal, Hubspot, Bootstrap Framework, WordPress.org, iTunes, YouTube, Google AdWords Conversion, DoubleClick, Facebook Login (Connect), Google Tag Manager, Apache, Facebook Widget, Google Play, Google Analytics, ShareThis, Google Dynamic Remarketing, Mobile Friendly, DoubleClick Conversion, Linkedin Marketing Solutions</v>
          </cell>
          <cell r="Q1604" t="str">
            <v>Atos Syntel was a multinational IT services provider based in Troy, Michigan, formed through the acquisition of Syntel Private Limited by Atos SE in 2018. Before its integration into Atos, Syntel operated independently for nearly 38 years, employing around 23,000 people across 30 countries and generating significant revenue primarily from North America. The acquisition enhanced Atos's digital services, particularly in automation, data science, and application development.
Syntel offered a range of integrated technology and business services, including application outsourcing, knowledge process outsourcing, e-business solutions, and professional IT consulting. These services positioned Syntel as a leader in digital transformation, with strengths in cloud, analytics, and offshore delivery from India. Following the acquisition, Syntel's capabilities contributed to Atos's broader offerings in digital transformation and various sectors, including banking, healthcare, retail, and manufacturing.</v>
          </cell>
        </row>
        <row r="1605">
          <cell r="A1605" t="str">
            <v>Audible</v>
          </cell>
          <cell r="B1605" t="str">
            <v>Audible</v>
          </cell>
          <cell r="C1605">
            <v>3500</v>
          </cell>
          <cell r="D1605" t="str">
            <v>information technology &amp; services</v>
          </cell>
          <cell r="E1605" t="str">
            <v>http://www.audible.com</v>
          </cell>
          <cell r="F1605" t="str">
            <v>http://www.linkedin.com/company/audible</v>
          </cell>
          <cell r="G1605" t="str">
            <v>Newark</v>
          </cell>
          <cell r="H1605" t="str">
            <v>New Jersey</v>
          </cell>
          <cell r="I1605" t="str">
            <v>audio, literature, books, spoken word, software development, technology, mobile development, entertainment, audiobooks, original series, voice technology, content monetization, d2c, multi-language audiobooks, audio industry, digital content monetization, content distribution, consumer audio, global media reach, content platform, media industry growth, media streaming services, content delivery, media distribution, audio streaming technology, global market, user subscriptions, audio storytelling, audio content creation, digital publishing platforms, audio content distribution, subscription service, b2c, audio innovation, entertainment industry, media ecosystem, content partnerships, audio publishing, audio storytelling innovation, audiobook production, digital transformation, digital audio formats, content creation, media technology, multi-language support, audio device innovation, services, digital download, audio app, celebrities narrators, acelp codec, digital media ecosystem, content library, voice recognition technology, content curation, sound recording industries, media technology advancements, media content partnerships, media industry, digital content, voice narration, audio device, audio streaming, audio entertainment, audio content licensing, audio platform, media &amp; entertainment, audio platform development, digital audiobook device, audio formats, streaming platform, publishing, content licensing, exclusive content, audiobook streaming, digital media, content curation algorithms, content licensing agreements, content management, audiobook platform, user subscription models, digital entertainment, market expansion, media distribution channels, narrator collaborations, portable audio player, voice narration technology, media streaming, podcasts, subscription model, media platform, content licensing deals, user engagement, mobile app, amazon acquisition, media company, original content, global audiobook market, digital publishing, audio technology, audible originals, membership service, sleep stories, sleep meditation, digital library, popular titles, monthly subscription, unlimited listening, narration speed control, downloadable content, offline listening, reader engagement, special offers, children's bedtime stories, interactive features, voice control integration, user-friendly app, self-help, immersion reading, whispersync for voice, exclusive member sales, educational content, fiction and non-fiction, creative storytelling, immersive experiences, emerging storytellers, award-winning audiobooks, community-focused, climate change advocacy, cultural diversity, customer-centric innovation, impactful narratives, intellectual property, social justice initiatives, urban innovation, collaboration with artists, equality advocacy, transformational leadership, business growth strategies, project management solutions, marketplace for creators, saas, b2b, e-commerce, education, distribution, consumer products &amp; retail, information technology &amp; services, media, computer software, consumer internet, consumers, internet</v>
          </cell>
          <cell r="J1605" t="str">
            <v>Route 53, Amazon SES, Microsoft Office 365, Amazon AWS, UltraDns, The Trade Desk, Salesforce Service Cloud, Omniture (Adobe), Salesforce Live Agent, Slack, Salesforce, Adobe Marketing Cloud, Multilingual, Stripe, Adobe TestAndTarget, Adobe Media Optimizer, Vimeo, Amazon Associates, DoubleClick, Bing Ads, Facebook Custom Audiences, Google AdWords Conversion, Facebook Login (Connect), Google Tag Manager, Google Dynamic Remarketing, DoubleClick Floodlight, DoubleClick Conversion, Wistia, Qualtrics, FullStory, Mobile Friendly, Facebook Widget, AI, Microsoft Excel, SQL, AWS SDK for JavaScript, AWS Trusted Advisor, Workday, Perl, Microsoft PowerShell, Arista EOS, Amazon CloudWatch, Amazon S3, Javascript, Lambda Cloud, SNS, Android, Airtable, Microsoft PowerPoint, NTENT, Figma, React</v>
          </cell>
          <cell r="K1605">
            <v>314500000</v>
          </cell>
          <cell r="L1605" t="str">
            <v>Merger / Acquisition</v>
          </cell>
          <cell r="M1605">
            <v>300000000</v>
          </cell>
          <cell r="N1605">
            <v>39448</v>
          </cell>
          <cell r="O1605">
            <v>200000000</v>
          </cell>
          <cell r="Q1605" t="str">
            <v>Audible is a prominent digital audiobook and spoken audio content platform, founded in 1995 by Donald Katz and Tim Mott. Based in Newark, New Jersey, the company offers subscription-based access to a vast library of audiobooks, exclusive original content, and podcasts. Audible became part of Amazon in 2008.
The company launched its first product, the Audible MobilePlayer, in 1997, marking a significant innovation in portable digital audio. Audible introduced its subscription model in 2000, allowing customers to access its extensive catalog for a flat monthly fee. The platform has expanded internationally, serving audiences in countries like Germany, the UK, France, and Australia. 
Audible's offerings include a comprehensive audiobook library, original audio content produced by Audible Studios, a curated selection of podcasts, and the Audiobook Creation Exchange (ACX), which supports independent creators in producing and distributing audiobooks. In 2024, listeners consumed over 5.4 billion hours of content on the platform, highlighting its global reach and diverse audience.</v>
          </cell>
          <cell r="R1605">
            <v>1997</v>
          </cell>
        </row>
        <row r="1606">
          <cell r="A1606" t="str">
            <v>Avalara</v>
          </cell>
          <cell r="B1606" t="str">
            <v>Avalara</v>
          </cell>
          <cell r="C1606">
            <v>4800</v>
          </cell>
          <cell r="D1606" t="str">
            <v>information technology &amp; services</v>
          </cell>
          <cell r="E1606" t="str">
            <v>http://www.avalara.com</v>
          </cell>
          <cell r="F1606" t="str">
            <v>http://www.linkedin.com/company/avalara</v>
          </cell>
          <cell r="G1606" t="str">
            <v>Durham</v>
          </cell>
          <cell r="H1606" t="str">
            <v>North Carolina</v>
          </cell>
          <cell r="I1606" t="str">
            <v>ecommerce integrations, integrations into over 175 erp &amp; ecommerce applications, sales tax compliance, tax return filing services, crossborder compliance, sales tax automation, exemption certificate management, channel marketing, agentic ai tax &amp; compliance, customer support,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v>
          </cell>
          <cell r="J1606" t="str">
            <v>Amazon CloudFront, Salesforce, NSOne, Route 53, Mailchimp Mandrill, Mimecast, Outlook, Amazon AWS, Facebook Conversion Tracking, DemandBase, Bootstrap Framework, VueJS, Atlassian Cloud, Pipedrive, Drift, OneTrust, React Redux, The Trade Desk, Salesforce Service Cloud, MongoDB, Eloqua, iCIMS, Salesforce Live Agent, Adobe Marketing Cloud, Slack, Zendesk, Linkedin Login, Nginx, Facebook Custom Audiences, Bing Ads, Google Tag Manager, Typekit, IfByPhone, Adobe Media Optimizer, Google Plus, FullStory, Facebook Login (Connect), Google AdWords Conversion, Google Dynamic Remarketing, AppNexus, Google Analytics, YouTube, Facebook Widget, Linkedin Marketing Solutions, Piwik, Linkedin Widget, Adobe CQ, DoubleClick, DoubleClick Floodlight, Mobile Friendly, DoubleClick Conversion, Twitter Advertising, Apple Pay, Salesforce CPQ, SAP, Oracle Analytics Cloud, Adobe Experience Manager, Insightly, HTML Pro, CSS, Javascript, Adobe Analytics, Adobe Target, JUnit, Jasmine, Mocha, EMC, Workday, Marketo, LeanData, Adobe Real-Time CDP, Snowflake, ChatGPT, Fusion ERP Analytics, n8n, Hubspot, Adobe Experience Cloud, BASE, Salesforce CRM Analytics, PowerBI Tiles, , dbt, Fivetran, SQL, Mitel Revolution, Oracle XML DB, AI, Kubernetes, go+, Python, Terraform, 6sense, ON24, WatchGuard XTM, Zoom Webinar, Goldcast, Jira, Power BI Documenter, Excel4Apps, Power Query, DAX, Sales Cloud Einstein, Connect, Weibo, Specific Media, Office365, Amazon Associates, Copilot, Prometheus, Grafana, GoDataFeed, ABAP, SAP ECC, SAP S/4HANA, Wiz, ACL, Oracle EBS CRM, JD Edwards, Oracle PeopleSoft, Turn, Gem, ROSS, Jira Service Management, Microsoft PowerPoint, ANGEL LMS, MLflow, Docker, AWS Trusted Advisor, GitLab, Google AlloyDB for PostgreSQL, AWS Bedrock, Salesforce Sales Cloud, , LeanIX Enterprise Architecture Management, Confluence, Air, ISO+â„¢, ServiceNow, Lytics, OpenAI Whisper, Anthropic Claude, Google, Langchain, Mode, OpenTelemetry, LinkedIn Recruiter, GitHub, Stack Overflow, Avalara, CAT, Cisco Adaptive Security Appliance Software, Viewable Media (Visable Measures), AWS SDK for JavaScript, Oracle E Business Suite, PeopleSoft CRM, Postman, Amazon DynamoDB, Amazon EKS Anywhere, Amazon EventBridge, Amazon Simple Queue Service (SQS), Amazon Virtual Private Cloud (Amazon VPC), Azure OpenAI Service, CDK, ECS, Lambda Cloud, OpenAI, Sizmek (MediaMind), Vertex, CaptivateIQ, Xactly, Apex, Salesforce Lightning Web Components, Salesforce Einstein Analytics, Copado, Gearset, Pega Case Management, ServiceNow Knowledge Management, NTENT, C#, DotNetNuke, React, Microsoft Excel, Eaglestats, Google Search Console, Looker, Lexity, Gemini, Google Ads, Micro, Cursor, Figma, Microsoft Azure Monitor, Google Cloud Platform, Splunk SOAR, Mag+, Redis, Apache Kafka, Amazon Kinesis, MySQL, LinkedIn Ads, Cascade CMS, Cisco Meraki MR Series, NetSuite, Microsoft Dynamics 365, Sage, Epicor, CallMiner Eureka, Snow, Airflow, AWS Analytics, Vector, Mindmatrix PRM, Zift Solutions, Workfront, AWS Transfer for SFTP, Google Workspace, Smartsheet, Grafana Loki, Temporal Cloud, OpenText ECM in the Cloud, Microsoft Dynamics, Wider Planet, Azure Cost Management and Billing, AWS EventBridge, Shopify, Adobe Commerce, Woo Commerce, .NET, AMP, Tableau, Oracle Cloud, Miro, Automic Automation, Taleo Applicant Tracking Systems (ATS), R, IBM ILOG CPLEX Optimization Studio, Ning, Amazon Web Services (AWS), Microsoft Azure, XPath, Soap Media, Dell EMC PowerScale, ChatBot, Mari, Telligent, Dell EMC PowerStore, Hugging Face, Gong, Chili Piper, , Salesforce VisualForce, Salesforce Revenue Cloud, PostgreSQL, Outreach.io, Visio, Google Cloud, Azure Analysis Services, Adobe Marketo Engage, Hadoop HDFS, REST, CPI, SAP Fiori, NeoData, Thermo Scientific Chromeleon Chromatography Data System (CDS), , 3M 360 Encompass - Health Analytics Suite, Google Identity Services APIs, Vertex AI, Odoo CRM, Accenture Cloud Platform, GitHub Copilot, Amazon QuickSight, Google Analytics 4 (GA4), SharePoint, NLP</v>
          </cell>
          <cell r="K1606">
            <v>9368329995</v>
          </cell>
          <cell r="L1606" t="str">
            <v>Other</v>
          </cell>
          <cell r="M1606">
            <v>500000000</v>
          </cell>
          <cell r="N1606">
            <v>45962</v>
          </cell>
          <cell r="O1606">
            <v>789432000</v>
          </cell>
          <cell r="Q1606" t="str">
            <v>Avalara is a prominent provider of cloud-based tax compliance and automation solutions, established in 1999 and based in Seattle, Washington. The company offers a connected platform that automates various tax-related processes, including calculations, returns preparation, filing, and compliance management. Avalara serves a diverse range of businesses, from small to mid-market companies and larger enterprises, particularly in high-transaction sectors like ecommerce and manufacturing.
Key products include AvaTax, which determines transaction taxes in real-time, and Avalara Returns, which manages tax return preparation and remittance. The platform is designed to reduce manual effort, enhance calculation accuracy, and simplify compliance across different systems and regions. Avalara's extensive partner network and professional services teams support thousands of businesses, helping them navigate complex tax regulations and avoid costly errors. The company emphasizes its commitment to values such as humility, ownership, and simplicity, fostering a collaborative environment of tax experts and software engineers.</v>
          </cell>
          <cell r="R1606">
            <v>2004</v>
          </cell>
        </row>
        <row r="1607">
          <cell r="A1607" t="str">
            <v>Avaya</v>
          </cell>
          <cell r="B1607" t="str">
            <v>Avaya</v>
          </cell>
          <cell r="C1607">
            <v>6500</v>
          </cell>
          <cell r="D1607" t="str">
            <v>information technology &amp; services</v>
          </cell>
          <cell r="E1607" t="str">
            <v>http://www.avaya.com</v>
          </cell>
          <cell r="F1607" t="str">
            <v>http://www.linkedin.com/company/avaya</v>
          </cell>
          <cell r="G1607" t="str">
            <v>Morristown</v>
          </cell>
          <cell r="H1607" t="str">
            <v>New Jersey</v>
          </cell>
          <cell r="I1607" t="str">
            <v>small midsize business, cloud computing, unified communications, ccaas, cpaas, enterprise, contact centers, networking, small amp midsize business, ucaas, software, wireless, unifed communications, information technology, telecommunications, retail: computer software &amp; peripheral equipment, technology, software development, enterprise software, enterprises, computer software, information technology &amp; services, b2b</v>
          </cell>
          <cell r="J1607" t="str">
            <v>CloudFlare CDN, Cloudflare DNS, Gmail, Outlook, Google Apps, Microsoft Office 365, CloudFlare Hosting, Kaltura, Backbone JS Library, Drupal, VueJS, WP Engine, Atlassian Cloud, OneTrust, React Redux, MongoDB, Eloqua, Omniture (Adobe), SuccessFactors (SAP), Slack, Salesforce, Adobe Marketing Cloud, Google Font API, Google Plus, Twitter Advertising, Facebook Login (Connect), Facebook Widget, Linkedin Marketing Solutions, Mobile Friendly, LiveRamp, Facebook Custom Audiences, Amadesa, Vidyard, DemandBase, Adobe CQ, Google Tag Manager, Google Maps, Hotjar, ON24, The Trade Desk, WordPress.org, SOASTA, Shopify, Google Maps (Non Paid Users), Google Maps (Paid Users), Google AdWords Conversion, Bootstrap Framework, VisiStat, Avaya, Microsoft Azure Monitor, IBM ILOG CPLEX Optimization Studio, Terraform, Ansible, Jenkins, GitHub Actions, Azure Monitor, Grafana, Prometheus, Datadog, Azure Log Analytics, Argo CD, Kubernetes, IBM Storage Suite for IBM Cloud Paks, Google Kubernetes Engine (GKE), PowerBI Tiles, AWS Trusted Advisor, AWS Lambda, Google Cloud Platform, SAP, AWS SDK for JavaScript, Spring Boot, Javascript, React, Playwright, JUnit, Jest, PostgreSQL, Redis, Docker, Git, Argon CI/CD Security, AWS Analytics, Azure Analysis Services, Amazon Managed Streaming for Apache Kafka (Amazon MSK), RabbitMQ, FlipHTML5, CSS, TelmarHelixa, KVM, Red Hat Virtualization, VMware ESXi, Avaya UCaaS, Telligent, Infinity Tracking, Salesforce CRM Analytics, ezFlow for Google Docs for G Suite, Wider Planet, Spiceworks IP Scanner, SSMS Tools Pack, Microsoft Excel, Veritas NetBackup, NetApp, Amazon Linux 2, Oracle Solaris, HP-UX, Secured MVC Forum on Windows 2012 R2, Genesys SIP, Avaya Aura, Avaya IP Office, Cisco WebEx Teams, Google Meet, Wireshark, Microsoft Office, Google Workspace, Avaya Aura Experience Portal, Delivra, REST, Red Hat, VMware vSphere, Airflow, Apache Kafka, AVRO, Azure Devops, Claude, Cursor, Databricks, Dell EMC PowerStore, Delta Lake, Delta Sharing, go+, GRPC, LeafLink, MLflow, Nutanix Beam, Spark, Superset, TypeScript, Unity Catalog, Amazon Virtual Private Cloud (Amazon VPC), Argocd, Azure Application Gateway, Azure Key Vault, Bash, Google Secret Manager, HELM, Microsoft PowerShell, .NET, Python, Stackdriver Monitoring, HP OpenView TeMIP, Zabbix, Amazon Web Services (AWS), VMware, Oracle Analytics Cloud, MySQL, Microsoft Sql Server, Oracle WebLogic, Cisco AppDynamics, Juniper Networks, Extreme Networks, Dell Technologies Cloud, VLAN, Ning, Express, Visual Studio, C#, ASP.NET, PL/SQL, SQL, Google Cloud, Cassandra, GitLab, WebRTC, k6, Apache JMeter, Red Hat Enterprise Linux, Hashicorp Packer, Cisco VoIP, Cascade CMS, LinkedIn Ads, Google Ads, Infinity Call Tracking, Node.js, Mode, CallMiner Eureka, Azure Sentinel, Keycloak, OpenID, ELK Stack, HTML Pro, GitHub, Jira, GrubHub for Restaurants, Tenable Nessus, Qualys Penetration Testing, Oracle Communications Session Border Controller (SBC), Palo Alto PA-5000 Series, Palo Alto Networks Panorama, Junos OS, Azure Stack, Istio, Linkerd, Akamai CDN Solutions, JTL-Shop 3, Intel, Roku OneView (formerly Dataxu), OpenText Contact Center Analytics, AMP, Power BI Documenter, Confluence, ACL, Oracle Rdb, Cradlepoint NetCloud, Frame, Oracle Database, Bitnami JasperReports, WMS, Excel4Apps, AI, ServiceNow</v>
          </cell>
          <cell r="K1607">
            <v>5740296636</v>
          </cell>
          <cell r="L1607" t="str">
            <v>Debt Financing</v>
          </cell>
          <cell r="M1607">
            <v>350000000</v>
          </cell>
          <cell r="N1607">
            <v>44713</v>
          </cell>
          <cell r="O1607">
            <v>2195000000</v>
          </cell>
          <cell r="Q1607" t="str">
            <v>Avaya LLC is a multinational technology company based in Morristown, New Jersey, specializing in cloud communications, unified communications, contact center solutions, and workstream collaboration services. The company serves over 220,000 customer locations across 190 countries and employs more than 8,000 people. Avaya originated from AT&amp;T's business communications division and has evolved through various acquisitions and partnerships, including a notable collaboration with RingCentral for its Avaya Cloud Office.
Avaya offers a variety of solutions tailored for large organizations with complex communication needs. Key products include the Avaya Experience Platform for customer engagement, Avaya UCaaS for unified communications, and Avaya Aura, an integrated platform for contact centers. The company also provides collaboration tools like Avaya Spaces and a range of hardware, including HD audio desk phones and video systems. Avaya focuses on delivering enterprise-grade solutions that enhance customer experience and support hybrid cloud environments.</v>
          </cell>
          <cell r="R1607">
            <v>2000</v>
          </cell>
        </row>
        <row r="1608">
          <cell r="A1608" t="str">
            <v>AVI-SPL</v>
          </cell>
          <cell r="B1608" t="str">
            <v>AVI-SPL</v>
          </cell>
          <cell r="C1608">
            <v>4400</v>
          </cell>
          <cell r="D1608" t="str">
            <v>information technology &amp; services</v>
          </cell>
          <cell r="E1608" t="str">
            <v>http://www.avispl.com</v>
          </cell>
          <cell r="F1608" t="str">
            <v>http://www.linkedin.com/company/avi-spl</v>
          </cell>
          <cell r="G1608" t="str">
            <v>Tampa</v>
          </cell>
          <cell r="H1608" t="str">
            <v>Florida</v>
          </cell>
          <cell r="I1608" t="str">
            <v>av systems integration, video communications, video conferencing, telepresence, design, build, control rooms, security, digital signage, collaboration solutions, video, unified communications, onsite support, av, it, cloudbased services, managed services, audio, digital solutions, workplace technology, experience technolgy, audio visual, voice calling, contact centers, it services &amp; it consulting, digital enablement, symphony user documentation, av system training, visitor check-in systems, enterprise av, customer experience, symphony for enterprise environments, construction and real estate, digital signage solutions, visitor management, workplace collaboration tools, av system integration, av system performance monitoring, experience technology, av system analytics, av installation, collaboration technology, symphony for meeting spaces, workplace management, av system maintenance, av technology consulting, education, av solutions, uc platform deployment, av system customization, av vendor partnerships, symphony workflow automation, av system security, content distribution, av system optimization, simulation technology, symphony benchmarking, symphony device adapters, symphony for av ecosystem management, av system remote support, av system upgrades, av system documentation, av integration, legal services, av system cloud migration, digital transformation, av system scalability, information technology and services, av system design, digital signage content management, av system automation, av system management, awards and recognition, av hardware integration, symphony for occupancy sensing, content creation, symphony for digital signage, b2b, video conferencing systems, symphony monitoring platform, av support services, symphony av management software, computer systems design and related services, symphony for workplace analytics, av asset management, av system performance analytics, video media streaming, av software updates, sustainability, media and broadcasting, video wall design, occupancy sensing, av user training, symphony incident management, hospitality, government, av system reporting, technology innovation, workplace analytics, services, digital workplace, ar/vr/xr production, content distribution networks, symphony new features, operational efficiency, command and control centers, av system interoperability, enterprise broadcast solutions, sustainability initiatives, av content creation, xr content creation, occupancy sensors, av system troubleshooting, higher education, global deployment, asset management, av system remote monitoring, symphony for visitor management, av hardware procurement, hybrid meeting solutions, healthcare technology, symphony data insights, manufacturing, innovation, dei commitment, av system monitoring, av system lifecycle management, ar/vr production, xtg innovation, cloud uc platforms, av system testing, event production services, telecommunications, event support, cloud-based uc, av project management, remote collaboration tools, av management, experience technology group, healthcare, symphony for multi-vendor environments, professional services, av system compliance, consulting, symphony asset tracking, symphony integration with servicenow, digital workplace services, audio visual solutions, video conferencing solutions, voice cloud calling, collaboration as a service, hybrid learning solutions, virtual reality design, enterprise video solutions, technology integration, global support, meeting solutions, user experience management, automation tools, analytics and intelligence, cloud-based technologies, digital experience solutions, remote work solutions, user-centric design, control room technology, education technology, on-site support, system monitoring, technology deployment, communication solutions, collaboration tools, customer engagement technology, immersive experiences, corporate communication, government project solutions, local technical support, e-commerce solutions, custom av solutions, interactive experiences, video wall technology, integration services, workplace transformation, it support services, multimedia solutions, av over ip solutions, enterprise collaboration platforms, finance, legal, non-profit, distribution, consumer_products_retail, transportation_logistics, energy_utilities, construction_real_estate, computer software, information technology &amp; services, environmental services, renewables &amp; environment, leisure, travel &amp; tourism, education management, mechanical or industrial engineering, health care, health, wellness &amp; fitness, hospital &amp; health care, professional training &amp; coaching, e-learning, internet, e-commerce, consumer internet, consumers, financial services, nonprofit organization management</v>
          </cell>
          <cell r="J1608" t="str">
            <v>DNS Made Easy, Outlook, Cloudflare DNS, ElasticEmail, CloudFlare Hosting, Media Temple SSL, WP Engine, React, Sophos, ServiceNow, Slack, Amazon SES, Hubspot, Bread, UPS, DigitalOcean, Trustpilot, Mobile Friendly, Shopify, Google Tag Manager, Bootstrap Framework, Avaya, Micro, Brocade Switches, Crestron, Bluebeam, AutoCAD, Git, Microsoft Windows Server 2012, Google AdWords Conversion, Microsoft Excel, Microsoft Office, AdSpeed, Cascade CMS, CAT, Tor, Juniper Networks NetScreen Series, Quip, ScreenCloud Digital Signage, ABB Distributed Control Systems (DCS), BASE, Apache Spark Streaming, Zoomdata, Vbrick, Cisco WebEx Teams, poly, AMP, Gem, Signal, Microsoft Teams, SharePoint, Eyefinity OfficeMate, LeadsPedia, Emarsys, Workday Prism Analytics, FordDirect Chat, ECS, PowerBI Tiles, Microsoft Exchange Online, Mimecast, Valimail, Microsoft Intune Enterprise Application Management, Apple Business Manager, Android, Microsoft PowerShell, Azure Logic Apps, Microsoft Power Automate, Microsoft Teams Rooms, Freelance Distributed Control System (DCS), Jabra Headsets And Speakerphones, Spark Streaming, Bluebeam Revu, Dynamics 365 Finance, Sage, monday CRM, Logitech Sync, .NET, ROSS, 3M 360 Encompass - Health Analytics Suite, UltraVNC, Azure Virtual Machines, Azure Linux Virtual Machines, Kaltura, Cisco Unified Intelligence Center, iCIMS, Webex, Adition Technologies - Advertisers, Aha!, HPE Virtual Connect, ClearCompany, Olo, SAP Ariba Platform, FireEye Helix, Remedy Single Sign On, Microsoft 365, Google Workspace, Connect, Microsoft Entra ID, IDC, ACL, Azure Purview, Microsoft Purview eDiscovery, Azure Log Analytics, Microsoft Azure Monitor, Cisco Aggregation Services Routers, Cisco AppDynamics, NewTek TriCaster, Wasp Barcode, Samsung, Samsung Pay, Silicon Graphics International, REST, Microsoft Word, Microsoft Project, Microsoft Project Server, Adobe Acrobat, Excel4Apps, Logitech Video Conferencing, IBM TRIRIGA Application Suite, Symphony Commerce, Reflected Networks, TUNE, Admin</v>
          </cell>
          <cell r="K1608">
            <v>28000000</v>
          </cell>
          <cell r="L1608" t="str">
            <v>Merger / Acquisition</v>
          </cell>
          <cell r="M1608">
            <v>0</v>
          </cell>
          <cell r="N1608">
            <v>45839</v>
          </cell>
          <cell r="O1608">
            <v>1600000000</v>
          </cell>
          <cell r="Q1608" t="str">
            <v>AVI-SPL is a global technology solutions provider based in Tampa, Florida, specializing in audio visual (AV), unified communications (UC), collaboration, and experiential technologies. Founded in 1979, the company has grown significantly, particularly after the merger of AVI and Signal Perfection Ltd. in 2008, becoming the largest AV integrator in the U.S. at that time. With over 4,400 employees across more than 70 offices worldwide, AVI-SPL serves clients in over 100 countries, focusing on workplace innovation and digital transformation.
The company offers comprehensive services for designing, deploying, managing, and supporting AV and UC technologies. Key offerings include managed AV services, collaboration solutions integrated with Microsoft technologies, and global lifecycle services that ensure seamless integration and support. AVI-SPL is recognized for its commitment to diversity, employee development, and community initiatives. It serves a diverse clientele, including over 86% of Fortune 100 companies, and partners with various technology manufacturers to deliver reliable collaboration solutions.</v>
          </cell>
          <cell r="R1608">
            <v>1979</v>
          </cell>
        </row>
        <row r="1609">
          <cell r="A1609" t="str">
            <v>Aya Healthcare</v>
          </cell>
          <cell r="B1609" t="str">
            <v>Aya Healthcare</v>
          </cell>
          <cell r="C1609">
            <v>24000</v>
          </cell>
          <cell r="D1609" t="str">
            <v>staffing &amp; recruiting</v>
          </cell>
          <cell r="E1609" t="str">
            <v>http://www.ayahealthcare.com</v>
          </cell>
          <cell r="F1609" t="str">
            <v>http://www.linkedin.com/company/ayahealthcare</v>
          </cell>
          <cell r="G1609" t="str">
            <v>San Diego</v>
          </cell>
          <cell r="H1609" t="str">
            <v>California</v>
          </cell>
          <cell r="I1609" t="str">
            <v>float pool technology, travel nursing, interim leadership, aya healthcare, medical staffing, allied staffing, vms, permanent hiring, nonclinical staffing, locum tenens staffing, predictive analytics, health care, healthcare recruitment software, staffing solutions, healthcare staffing services, clinical staffing solutions, workforce planning tools, healthcare staffing solutions, vendor management, healthcare workforce management, staffing software, healthcare labor cost reduction, labor management, healthcare workforce solutions, clinical staffing, temporary help services, healthcare talent platform, healthcare staffing analytics, healthcare staffing platform, interim leadership staffing, healthcare staffing market, non-clinical staffing, healthcare staffing company, healthcare workforce analytics, healthcare staffing agency, healthcare staffing industry, healthcare staffing provider, healthcare software, locum tenens, permanent staffing, staffing optimization, healthcare workforce planning, hospital staffing, staffing automation tools, vendor management system, healthcare staffing technology, healthcare talent acquisition, healthcare staffing software, labor cost management, predictive staffing analytics, staffing automation, float pool management, staffing forecast models, healthcare labor services, per diem staffing, healthcare, healthcare workforce, staffing management system, healthcare staffing, healthcare staffing network, healthcare recruitment, healthcare talent management, healthcare labor management, per diem jobs, permanent positions, allied health jobs, nursing careers, in-house agency, temporary staffing, nurse recruitment, nursing scholarships, credentialing, nursing licensure, pay rates, housing assistance, clinical ladder program, continuing education, recruiter support, job placement, flexible schedules, compliance management, employee benefits, job postings, contract management, local contracts, crisis response jobs, nursing specialties, telehealth positions, real-time job notifications, healthcare technology, talent marketplaces, ai staffing solutions, job search app, recruitment software, workforce solutions, community healthcare, expedited licensing, recruitment agencies, remote healthcare jobs, dedicated recruiters, nurse experience team, emergency contact support, salary negotiation, b2b, non-profit, information technology &amp; services, enterprise software, enterprises, computer software, health, wellness &amp; fitness, staffing &amp; recruiting, hospital &amp; health care, education management, nonprofit organization management</v>
          </cell>
          <cell r="J1609" t="str">
            <v>Cloudflare DNS, Outlook, CloudFlare Hosting, Microsoft Office 365, CloudFlare CDN, Route 53, Gmail, Google Apps, Microsoft Application Insights, WP Engine, StackAdapt, MongoDB, Figma, Wordpress VIP, Slack, Hubspot, Twitter Advertising, Facebook Login (Connect), Google AdWords Conversion, DynamicYield, YouTube, Parse.ly, Google Maps (Non Paid Users), DoubleClick Conversion, Google Play, Gravity Forms, Google Analytics, Vimeo, Facebook Custom Audiences, Google Maps, Google Tag Manager, Linkedin Marketing Solutions, DoubleClick, Google Dynamic Remarketing, Facebook Widget, Bing Ads, Mobile Friendly, WordPress.org, Active Campaign, Remote, AI, Node.js, IoT, Android, Sisense, Domo, KNIME</v>
          </cell>
          <cell r="K1609">
            <v>6045244</v>
          </cell>
          <cell r="L1609" t="str">
            <v>Merger / Acquisition</v>
          </cell>
          <cell r="M1609">
            <v>0</v>
          </cell>
          <cell r="N1609">
            <v>45108</v>
          </cell>
          <cell r="O1609">
            <v>6000000000</v>
          </cell>
          <cell r="Q1609" t="str">
            <v>Aya Healthcare is the largest healthcare talent software and staffing company in the United States, founded in 2001 in San Diego, California. The company focuses on transforming healthcare staffing through technology and exceptional service. Aya connects clinicians directly to hospitals and healthcare systems, utilizing talent marketplaces, AI-driven tools, and managed services to optimize costs and address workforce shortages.
Headquartered in San Diego, Aya employs around 6,000 people and generates approximately $2.5 billion in revenue. The company has developed the worldâ€™s largest digital staffing platform, which emphasizes real-time connections between clinicians and hospitals. Aya offers comprehensive workforce solutions, including staffing, software platforms, and managed services tailored for healthcare organizations. Key products include LotusOne, a workforce optimization platform, and AI-powered tools for staffing and scheduling. Aya also provides healthcare solutions for NHS facilities in the UK, enhancing workforce management and recruitment efforts.</v>
          </cell>
          <cell r="R1609">
            <v>2001</v>
          </cell>
        </row>
        <row r="1610">
          <cell r="A1610" t="str">
            <v>Baker Tilly</v>
          </cell>
          <cell r="B1610" t="str">
            <v>Baker Tilly</v>
          </cell>
          <cell r="C1610">
            <v>51000</v>
          </cell>
          <cell r="D1610" t="str">
            <v>accounting</v>
          </cell>
          <cell r="E1610" t="str">
            <v>http://www.bakertilly.global</v>
          </cell>
          <cell r="F1610" t="str">
            <v>http://www.linkedin.com/company/baker-tilly-international</v>
          </cell>
          <cell r="G1610" t="str">
            <v>Orlando</v>
          </cell>
          <cell r="H1610" t="str">
            <v>Florida</v>
          </cell>
          <cell r="I1610" t="str">
            <v>audit, business advisory, esg, tax, accounting, legal services, advisory, independent firms, compliance, growth support, tax services, quality assurance, client-centric approach, multi-jurisdictional support, training and development, financial services, data analytics, technology investment, international tax, advisory services, local knowledge, esg consulting, digital tools, global reach, client relationships, digital innovation, regulatory reporting, industry-specific advisory, industry-specific solutions, global presence, global network, cross-border tax, b2b, client support, geographic regions, multi-jurisdictional, risk advisory, partner-led, legal support, esg advisory, professional services, customer engagement, independent member firms, market growth, collaborative model, tax advisory, real estate services, audit and assurance, digital transformation strategies, cross-border solutions, quality standards, local expertise, collaborative approach, management consulting, regulatory compliance, sustainable growth, international business support, accounting services, cross-border services, manufacturing, partner-led services, industry expertise, operational efficiency, healthcare, legal, market expansion, services, digital transformation, wealth management, growth strategy, industry sectors, risk management, global collaboration, real estate, consulting, corporate law, accounting, tax preparation, bookkeeping, and payroll services, corporate tax, transfer pricing, indirect tax, global mobility, data protection, intellectual property, litigation, dispute resolution, employment law, commercial law, m&amp;a, recovery and restructuring, tax solutions, private clients, global tax solutions, multi-jurisdictional expertise, financial consulting, corporate finance, business strategy, healthcare consulting, technology integration, forensic accounting, internal audit, revenue growth, market analysis, network of firms, knowledge sharing, cultural understanding, professional growth, diversity and inclusion, industry insights, thought leadership, professional standards, networking opportunities, client success stories, global business solutions, finance, training &amp; development, professional training &amp; coaching, mechanical or industrial engineering, health care, health, wellness &amp; fitness, hospital &amp; health care, investment management, law practice, conflict resolution, mergers &amp; acquisitions</v>
          </cell>
          <cell r="J1610" t="str">
            <v>Sendgrid, Mimecast, Outlook, Vimeo, Google Tag Manager, Mobile Friendly, Multilingual, Google translate API, Google translate widget, Cvent, Google Analytics, Remote</v>
          </cell>
          <cell r="L1610" t="str">
            <v>Private Equity</v>
          </cell>
          <cell r="N1610">
            <v>45323</v>
          </cell>
          <cell r="O1610">
            <v>6800000000</v>
          </cell>
          <cell r="Q1610" t="str">
            <v>Baker Tilly International is a global network of independent accounting and advisory firms based in London, UK. It ranks as the 9th largest accounting network worldwide, with a revenue of US$5.6 billion in 2024. The network operates through 698 offices in 143 territories, employing over 43,500 people. Baker Tilly emphasizes personalized client relationships and local expertise, supported by a global scale to facilitate business growth and cross-border operations.
The firm offers a range of professional services, including advisory, audit and assurance, tax solutions, and legal services. Its advisory services are tailored to meet specific business needs, covering areas such as growth strategies and digital transformation. Baker Tilly also provides specialized support for international market entry and global supply chain management. The firm is recognized for its leadership in the industry, with notable rankings in various categories, including audit and forensic accounting.</v>
          </cell>
          <cell r="R1610">
            <v>1987</v>
          </cell>
        </row>
        <row r="1611">
          <cell r="A1611" t="str">
            <v>Baker Tilly US</v>
          </cell>
          <cell r="B1611" t="str">
            <v>Baker Tilly</v>
          </cell>
          <cell r="C1611">
            <v>11000</v>
          </cell>
          <cell r="D1611" t="str">
            <v>accounting</v>
          </cell>
          <cell r="E1611" t="str">
            <v>http://www.bakertilly.com</v>
          </cell>
          <cell r="F1611" t="str">
            <v>http://www.linkedin.com/company/bakertillyus</v>
          </cell>
          <cell r="G1611" t="str">
            <v>Chicago</v>
          </cell>
          <cell r="H1611" t="str">
            <v>Illinois</v>
          </cell>
          <cell r="I1611" t="str">
            <v>analytics, governance, risk, growth strategies, renewable energy, performance optimization, transaction advisory, compliance, human capital, litigation support, recruiting solutions, technology, government contracts, tax, assurance, investment banking, regulatory environment navigation, financial planning, government, legal, business process optimization, data-driven decision making, global professional network, manufacturing, regulatory compliance, consulting services, regulatory compliance consulting, finance, international services, client advisory, risk management, government compliance, data analytics, tax credits and deductions, client service, nonprofit, mergers and acquisitions, cybersecurity, hr consulting, audit services, growth strategy, technology industry services, advisory and consulting, partner-led, forensic accounting, forensic services, compliance services, healthcare, client collaboration, financial services, professional services, financial reporting, tax planning, partner-led service model, digital transformation, professional network, trust and integrity values, services, mergers and acquisitions due diligence, business growth, manufacturing industry consulting, business advisory, business process improvement, b2b, trust and integrity, transportation &amp; logistics, construction, client base, international reach, corporate governance, international business support, private equity consulting, audit and assurance, healthcare industry services, mergers and acquisitions advisory, risk assessment, nonprofit advisory, industry vertical expertise, healthcare advisory, digital transformation advisory, manufacturing consulting, advisory, accounting, tax preparation, bookkeeping, and payroll services, industry expertise, client-centric, retirement planning, cyber risk mitigation, operational efficiency, government consulting, partner-led approach, private equity, industry-specific risk management, wealth management, consulting, investment advisory, industry verticals, technology consulting, cybersecurity consulting, global network, real estate, corporate governance advisory, customer engagement, nonprofit services, digital ecosystem development, audit, growth, client-specific solutions, distribution, legal services, customer experience, legal support, industry solutions, tax services, data security, market expertise, asset management, non-profit, client solutions, cpa firm, financial statement audits, industry specialization, global presence, energy, advisory services, tax solutions, assurance services, inflation reduction act, tax credit solutions, sustainability advisory, energy resilience, government contracting, financial services consulting, life sciences consulting, transaction advisory services, digital solutions, emerging technologies, financial crimes compliance, internal audit services, cyber resilience, prevailing wage compliance, apprenticeship programs, greenhouse gas reduction, data privacy, project finance, infrastructure consulting, mergers and acquisitions consulting, legislative compliance, tax deductions, financial strategy, business transformation, carbon footprint reduction, zero-emissions transportation, construction advisory, real estate consulting, environmental compliance, remote work solutions, administrative outsourcing, performance improvement, erp implementation, information technology &amp; services, clean energy &amp; technology, environmental services, renewables &amp; environment, capital markets, mechanical or industrial engineering, management consulting, mergers &amp; acquisitions, health care, health, wellness &amp; fitness, hospital &amp; health care, professional training &amp; coaching, investment management, computer &amp; network security, nonprofit organization management, venture capital &amp; private equity, accounting</v>
          </cell>
          <cell r="J1611" t="str">
            <v>Salesforce, Cloudflare DNS, Microsoft Office 365, CloudFlare Hosting, Bluekai, UPS, Workday, Pardot, Vidyard, Google Tag Manager, Mobile Friendly, Workday Recruit, Bootstrap Framework, ShareThis, Sage Intacct, Quickbooks Online, NetSuite, AvidXchange, Yardi, Intapp, SharePoint, Microsoft Office, LinkedIn Recruiter, Salesforce CRM Analytics, Oracle Analytics Cloud, Monte Carlo, Excel4Apps, Google AdWords Conversion, Epic, Epic EHR, EpicCare Ambulatory, EpicCare Inpatient, Epic ClinDoc, Tor, MyChart, Haiku Learning, Canto, SAP, Epic Optime, Epic Anesthesia, F5 Beacon, Phoenix, Inventor, Epic Beaker, Epic Cupid, Epic Stork, Radiant Logic, ScorecardResearch, Glassbox, Blackbaud eTapestry, Act!, Cadence, Epic Prelude, Git, Epic Caboodle, Clarity, Healthy Planet, ECS, GoodBarber, Epic Hyperdrive, EpicCare, Everbridge SnapComms, Unity, Radarstats, Dice, Power BI Documenter, ADP Workforce Now, IBM Mainframe, Micro, Azure Devops, OneStream, DotNetNuke, SQL, Microsoft Teams Rooms, Admin, IFS Cloud, IFS, SAP Accounts Payable and Receivable, Oracle General Ledger, Workday Financial Reporting and Analytics, Sage 100 Contractor, Microsoft Excel, Microsoft PowerPoint, Visio, Frame, UiPath Studio, VMware vRealize Orchestrator, Uipath, ADP, Boomi, Deltek, Microsoft AdCenter, Amazon Web Services (AWS), OpenAI, Intuit, Cisco DNA Spaces, Taleo Applicant Tracking Systems (ATS), Playwright, TypeScript, Cucumber, GitHub, ChatGPT, Copilot, Azure AI Studio, Claude, Alteryx, Lexity, Ning, Gem, Microsoft Azure Monitor, Azure Synapse Analytics, Microsoft Fabric, Datapipe, Databricks, Microsoft SQL Server Reporting Services, Python, Highspot, Outlook, Cisco WebEx Teams, Power Query, Tableau, Epic Beacon, Epic Radiant, Qualtrics Strategy &amp; Research (formerly CoreXM), PowerBI Tiles, Investran, Microsoft Teams, Microsoft Active Directory Federation Services, Fusion ERP Analytics, AI, Azure Data Factory, Terraform, Bicep, Yardi Voyager, Yardi Breeze, Aja Video Systems, Thomson Reuters ONESOURCE, AWS Trusted Advisor, Make, Turn, PROS, Sage, Infor ION, Amazon CloudFront, Amazon CloudWatch, Amazon EC2, Amazon EKS Anywhere, Amazon S3, Amazon Virtual Private Cloud (Amazon VPC), AWS CloudFormation, AWS Control Tower, AWS Organizations, AWS Secrets Manager, AWS Step Functions, GitHub Actions, Hashicorp Packer, KISSmetrics, Lambda Cloud, Redshift, Route 53, SES, Sizmek (MediaMind), Verizon WAF, GoFileRoom, Microsoft Word, Azure Databricks, Databricks SQL, Cvent, QuickBooks, , AVEVA PDMS, TurboTax Self Employed, Smartsheet, Esri, Placer.ai, .GIS, COSTAR, Azure Analysis Services, Azure Synapse, Azure Service Fabric, IBM Data Warehouse, Delta Lake</v>
          </cell>
          <cell r="K1611">
            <v>1500000000</v>
          </cell>
          <cell r="L1611" t="str">
            <v>Debt Financing</v>
          </cell>
          <cell r="M1611">
            <v>1500000000</v>
          </cell>
          <cell r="N1611">
            <v>45809</v>
          </cell>
          <cell r="O1611">
            <v>3000000000</v>
          </cell>
          <cell r="Q1611" t="str">
            <v>Baker Tilly US is a leading advisory, tax, and assurance firm based in Chicago, Illinois. Established in 1931, the firm has grown to become the 9th largest CPA and consulting firm in the United States, employing approximately 4,700 people across 56 locations. Baker Tilly US specializes in customized business solutions that support client growth through assurance, tax advisory, and consulting services.
The firm offers a wide range of professional services, including assurance and audit, tax advisory, and specialized consulting in areas such as risk management and digital transformation. Baker Tilly US is recognized for its collaborative approach and commitment to employee development, which enhances its ability to deliver expertise globally. With a strong international presence, the firm operates in over 140 territories worldwide as part of the Baker Tilly International network.</v>
          </cell>
          <cell r="R1611">
            <v>1931</v>
          </cell>
        </row>
        <row r="1612">
          <cell r="A1612" t="str">
            <v>Bank of America</v>
          </cell>
          <cell r="B1612" t="str">
            <v>Bank of America</v>
          </cell>
          <cell r="C1612">
            <v>213000</v>
          </cell>
          <cell r="D1612" t="str">
            <v>banking</v>
          </cell>
          <cell r="E1612" t="str">
            <v>http://www.bankofamerica.com</v>
          </cell>
          <cell r="F1612" t="str">
            <v>http://www.linkedin.com/company/bank-of-america</v>
          </cell>
          <cell r="G1612" t="str">
            <v>Charlotte</v>
          </cell>
          <cell r="H1612" t="str">
            <v>North Carolina</v>
          </cell>
          <cell r="I1612" t="str">
            <v>financial services, finance, major banks, global operations, wealth planning, community investment, banking innovation, atms, banking services, client financial health, banking digitalization, fintech integration, community development, global banking, government, credit cards, client services, loans, sustainable finance, community engagement, client support, sustainable investing, small business loans, financial products, institutional banking, financial advisory, mobile banking app, client portal, client onboarding, client engagement tools, wealth advisory, banking platform, financial technology, digital security, financial services innovation, commercial banking, financial literacy, consumer banking, banking technology, asset growth strategies, mobile banking, corporate banking, digital security protocols, b2c, online banking, fintech, banking compliance, investment solutions, payment processing, services, disaster recovery finance, asset protection, financial analytics, customer satisfaction, community support, client experience enhancement, financial planning, consumer finance, digital wallet, social impact investing, financial inclusion, investment management, banking infrastructure, asset allocation, risk management, mobile app, banking customer insights, bank branches, auto loans, investment banking, retail banking, asset management, financial innovation, digital banking security, digital banking, client onboarding technology, corporate finance, institutional services, financial empowerment, customer experience, risk assessment, retail, digital transformation, wealth management, trust services, financial education programs, client data security, capital markets, b2b, small business banking, mortgages, client relationship management, disaster relief, online payments, banking, loan services, environmental sustainability, customer engagement, banking security, transaction management, customer service, mergers and acquisitions, personal banking, investment services, debit cards, home equity loans, savings accounts, checking accounts, iras, cds, deposit accounts, merrill lynch, financial security, preferred rewards, cash back, rewards points, account management, business checking, student banking, home buying assistance, real estate financing, expense management, fraud protection, economic opportunity, racial equality, diversity and inclusion, client resources, loan applications, financial education, dispute resolution, feedback and assessment, membership benefits, strategic advice, non-profit, financial consulting, consulting, management consulting, finance technology, information technology &amp; services, mergers &amp; acquisitions, conflict resolution, nonprofit organization management, banks &amp; credit unions, mortgage brokers, real estate</v>
          </cell>
          <cell r="J1612" t="str">
            <v>Microsoft Office 365, DemandBase, Brightcove, Genesys, OneTrust, The Trade Desk, Workday, Adobe CQ, ExactTarget, Omniture (Adobe), Salesforce, Zendesk, Slack, DoubleClick Floodlight, iTunes, Google Analytics, Google Maps, Google Play, Kaltura, DoubleClick, Mobile Friendly, Adobe TestAndTarget, Tealium, Qualtrics, Google Tag Manager, Apache, Google Places, Sigma, ThreatMetrix, Microsoft Office, Shopp, Microsoft Excel, Python, Jira, AWS SDK for JavaScript, Unix, Microsoft PowerShell, PL/SQL, Microsoft Active Directory Federation Services, IBM Mainframe, Adobe, AWS Trusted Advisor, Copilot, Google Cloud, Micro, Microsoft Application Insights, Microsoft Defender for Cloud, Rise, Horoquartz, Amazon Web Services (AWS), Microsoft Azure, Google Cloud Platform, Wiz, Docker, Kubernetes, Bash, Gem, Lotame Spherical Platform, Bing, Akamai CDN Solutions, Security, SS&amp;C, SAP Sybase InfoMaker, Microsoft SQL Server Reporting Services, Oracle Analytics Cloud, AutoSys Workload Automation, Microsoft Advanced Group Policy Management, SAM, OpenID, Microsoft Entra ID, ServiceNow, Refinitiv World-Check Risk Intelligence, Oracle Cloud, FUSION, E-planning, Oracle BI Publisher, Oracle SOA Cloud Service, SOA Suite, REST, IXL, Oracle Cloud Infrastructure, Oracle General Ledger, Sage Fixed Assets, SAP Business Planning and Consolidation (BPC), Hue, Hive, Apache Impala, Power BI Documenter, Cloudera, .NET, C#, Nevron Vision for SSRS, GoToAssist (FASTchat), SQL, Lucidworks Fusion, PostgreSQL, Aurora, Azure Database for PostgreSQL, Google Cloud SQL, IBM RACF, Excel4Apps, Confluence, Azure Active Directory B2C, Outlook, whos.amung.us, Pipedrive, Tableau, SharePoint, Adobe Acrobat, Genesis, Rust, LinkedIn Sales Navigator, Cisco DNA Spaces, Pega KYC, CLEAR, LEAP, comScore, Visual Studio Code, Microsoft PowerPoint, Microsoft Teams Rooms, Splunk, Microsoft Azure Monitor, Google AdWords Conversion, Spring, ACL, SES, Langchain, LangGraph, OpenAI, CallMiner Eureka, Kiosked, Android, Spark, Apache Hadoop HDFS, LlamaIndex, A Small Orange, ADAPT, Snyk Code (SAST), Ad Astra, , SAS Enterprise Guide, Scala, Hadoop HDFS, OneSumX Credit Risk, Vena, Microsoft Windows Server 2016, TelmarHelixa, SMTP, Apache HTTP Server, CPI, Qualys Penetration Testing, Tanium, LogIC, Skype, Avaya, Apptio Cloudability SaaS, TSYS, Baidu Search Engine, Webex, Azure Analysis Services, AWS Analytics, IBM ILOG CPLEX Optimization Studio, Horizon, Tenable.sc, Azure Linux Virtual Machines, Red Hat JBoss Enterprise SOA Platform, XGBoost, Redis, BASE, Red Hat OpenShift, Parasoft SOAtest, GitHub, ISO+â„¢, Mode, AI, ANGEL LMS, React, Olo, DotNetNuke, Angular, Amazon Managed Streaming for Apache Kafka (Amazon MSK), CockroachDB, Spring Boot, AWS CloudHSM, Secured MVC Forum on Windows 2012 R2, Ning, Ansible, Strato, Remedy Single Sign On, SysTools VBA Password Recovery, Postman, AWS Key Management Service (KMS), IBM Data Warehouse, Git, Bitbucket, IBM z/OS Operating System, BMC Remedy ARS, vSphere Fault Tolerance (FT), accessiBe, CAT, Lytics, Google Cloud Machine Learning Engine, Fluid Ads, IBM Cognos Analytics, Microsoft Windows 10, Windows 11, VMware, Infoblox DHCP, Wowanalytics, Blue Coat ProxySG, ServiceNow IT Service Management (ITSM), GitHub Copilot, Atlas, Air, FlipHTML5, Laserfiche, AdSpeed, Software AG Alfabet, Connect, CyberArk, , CPMStar, ADP SmartComplianceÂ®, Apache Pig, Trend Micro Smart Protection, FireEye, IBM HTTP Server, TypeScript, Prometheus, Grafana, ELK Stack, Apache Kafka, DC Storm, PowerBI Tiles, PriceSpider Prowl, Pega CRM Suite, Amazon RDS for MySQL, Amazon Aurora, Node.js, Microsoft Word, Starburst, Vertica, Informatica, IBM System i Midrange Computing Server, Alteryx, Amazon Managed Workflows for Apache Airflow (MWAA), Amazon EC2, ECS, Lambda Cloud, Amazon DynamoDB, API Gateway, Sizmek (MediaMind), Amazon CloudWatch, Xray, Terraform, AWS CloudFormation, AWS CodePipeline, AWS CodeBuild, AWS CodeDeploy, Veeam Backup &amp; Replication, AWS Cost Explorer, Amazon Elastic Load Balancing, AWS Auto Scaling, Jenkins, Smartsupp, Act!, NumPy, Scipy, pandas, Gurobi Optimizer, FactSet, Loom, R, Javascript, Power Query, Microsoft 365, Fidessa, Amazon S3, AWS Application Load Balancer, Hibernate, J2EE, Java EE, JFrog, Oracle Exadata Cloud Service, RabbitMQ, SNS, OpenTracker, JPA Health, Standalone Tomcat - Java Servlet and JSP Platform by TurnKey Linux (HVM), HTML Pro, jQuery, Maven, Oracle WebLogic, Fortinet, CheckPoint, Trend Micro, SentenceTransformers, Amazon Associates, Conversant (ValueClick), Amazon Virtual Private Cloud (Amazon VPC), Amazon EKS Anywhere, GitHub Actions, Splunk SOAR, Tines, Microsoft Graph, CrowdStrike Falcon, Cvent, ConnectWise PSA</v>
          </cell>
          <cell r="O1612">
            <v>191567000000</v>
          </cell>
          <cell r="P1612">
            <v>2179</v>
          </cell>
          <cell r="Q1612" t="str">
            <v>Bank of America Corporation is a leading multinational financial institution and investment bank based in Charlotte, North Carolina, with additional headquarters in Manhattan. Founded in 1904 as the Bank of Italy, it has grown through various mergers into a global financial powerhouse. The company has a rich history of innovation, including the introduction of the first general-purpose revolving credit card in 1958.
Bank of America provides a wide range of financial services. These include consumer and commercial banking, wealth management, investment banking, and risk management services. It serves nearly 70 million clients in the U.S., including individuals, small businesses, large corporations, and government entities. The company operates approximately 3,600 retail financial centers and around 15,000 ATMs, catering to a diverse clientele with award-winning digital banking tools. Bank of America is committed to responsible growth, focusing on stability and community support.</v>
          </cell>
          <cell r="R1612">
            <v>1998</v>
          </cell>
        </row>
        <row r="1613">
          <cell r="A1613" t="str">
            <v>Bank of America Private Bank</v>
          </cell>
          <cell r="B1613" t="str">
            <v>Bank of America Private Bank</v>
          </cell>
          <cell r="C1613">
            <v>4000</v>
          </cell>
          <cell r="D1613" t="str">
            <v>financial services</v>
          </cell>
          <cell r="E1613" t="str">
            <v>http://privatebank.bankofamerica.com</v>
          </cell>
          <cell r="F1613" t="str">
            <v>http://www.linkedin.com/company/bank-of-america-private-bank</v>
          </cell>
          <cell r="G1613" t="str">
            <v>New York</v>
          </cell>
          <cell r="H1613" t="str">
            <v>New York</v>
          </cell>
          <cell r="I1613" t="str">
            <v>credit &amp; banking, wealth structuring, investment management, finance, financial services</v>
          </cell>
          <cell r="J1613" t="str">
            <v>Microsoft Office 365, DemandBase, Brightcove, Genesys, OneTrust, The Trade Desk, Workday, Adobe CQ, ExactTarget, Omniture (Adobe), Salesforce, Zendesk, Slack, F5 BIG-IP, Google Maps, DoubleClick Floodlight, Mobile Friendly, iTunes, Google Tag Manager, Qualtrics, Kaltura, Google Play, DoubleClick, Adobe TestAndTarget, Tealium, Apache, Remote, Sigma</v>
          </cell>
          <cell r="Q1613" t="str">
            <v>Bank of America Private Bank is a wealth management division of Bank of America Corporation, serving high-net-worth individuals, families, and institutions. Originally founded in 1853 as U.S. Trust, it became part of Bank of America in 2007. The Private Bank operates through over 100 U.S. offices, offering personalized advisory teams to support clients with substantial wealth, typically requiring a minimum investment of $3 million.
The Private Bank provides a range of customized wealth solutions, including investment management, wealth structuring and planning, credit and lending, and philanthropic solutions. Their services focus on fiduciary standards and transparency, ensuring clients receive tailored advice on financial and succession planning, estate and tax matters, and philanthropic strategies. Additionally, they offer everyday banking and digital services, along with specialized guidance for complex needs. The firm emphasizes a partnership approach, helping clients achieve their financial goals and manage their wealth effectively.</v>
          </cell>
          <cell r="R1613">
            <v>1853</v>
          </cell>
        </row>
        <row r="1614">
          <cell r="A1614" t="str">
            <v>Bank of Oklahoma</v>
          </cell>
          <cell r="B1614" t="str">
            <v>Bank of Oklahoma</v>
          </cell>
          <cell r="C1614">
            <v>5100</v>
          </cell>
          <cell r="D1614" t="str">
            <v>financial services</v>
          </cell>
          <cell r="E1614" t="str">
            <v>http://www.bokf.com</v>
          </cell>
          <cell r="F1614" t="str">
            <v>http://www.linkedin.com/company/bank-of-oklahoma</v>
          </cell>
          <cell r="G1614" t="str">
            <v>Tulsa</v>
          </cell>
          <cell r="H1614" t="str">
            <v>Oklahoma</v>
          </cell>
          <cell r="I1614" t="str">
            <v>personal services, mortgage, business services, wealth management, regional financial institution, diversified financial services, energy sector lending, treasury services, online banking, services, client relationship management, credit risk management, asset quality management, commercial banking, banking software, banking technology, community engagement, trust and estate services, regional bank, asset management, banking operations, community impact initiatives, bank holding company, financial analytics, financial stability in regional markets, payment solutions, investment advisory, organic and acquisitive growth, customer service, sustainable growth, growth strategy, banking in midwest and southwest, risk management, energy finance, banking solutions, client relationships, financial performance, trust services, banking for large corporations, regulatory compliance, digital platforms, trust and estate planning, digital security in banking, banking innovation, mobile banking, community development banking, philanthropic leadership, digital transformation, community development, loan services, digital banking, fee income, digital banking platforms, philanthropy, customer experience, institutional banking, b2c, banking infrastructure, asset-based lending, financial stability, operational efficiency, payment processing, banking, banking in energy and natural resources, strategic acquisitions, retail banking, risk management systems, client base, loan origination, energy industry finance, investment solutions, margin expansion, financial resilience, cybersecurity, client service, asset quality, financial services, loan portfolio, sustainable banking practices, private equity, corporate finance, private banking, energy sector finance, market expansion, retail, customer focus, capital markets, private equity investment support, risk discipline, treasury management, banking for small and medium enterprises, community impact, loan growth, loans, corporate responsibility, community-focused banking, organic growth, community banking, financial technology, investment advisor, broker dealer, financial institution, credit services, deposit services, mortgage banking, business loans, credit ratings, investment services, electronic funds transfer, dividend reinvestment plan, financial solutions, diversity and inclusion, economic growth, market analysis, revenue growth, branch banking, financial advice, community investment, sustainable earnings, corporate governance, risk reporting, investment portfolio management, consumer banking, secured lending, equity investments, analyst coverage, financial success, credit metrics, municipal finance, financial growth strategies, strong asset quality, employee development, organizational culture, stock information, mergers and acquisitions, b2b, finance, non-profit, energy &amp; utilities, investment management, finance technology, information technology &amp; services, mergers &amp; acquisitions, nonprofit organization management</v>
          </cell>
          <cell r="J1614" t="str">
            <v>UltraDns, Microsoft Office 365, VueJS, Atlassian Cloud, React Redux, The Trade Desk, Marketo, SuccessFactors (SAP), Slack, Amazon SES, Remote, AI</v>
          </cell>
          <cell r="O1614">
            <v>3325637000</v>
          </cell>
          <cell r="Q1614" t="str">
            <v>BOK Financial Corporation, also known as Bank of Oklahoma, is a regional financial services company based in Tulsa, Oklahoma. Founded in 1910, it has developed into a significant financial institution in the U.S. Midwest and Southwest, with assets totaling $26 billion. The company reported a net income of $524 million in 2024, reflecting its strong financial performance.
BOK Financial provides a range of services, including wealth management, commercial banking, and consumer banking. The company emphasizes community banking and client-focused service, operating under various brands such as Bank of Albuquerque and Bank of Texas. With a presence across eight states, BOK Financial supports diverse industries and is committed to community advancement through education and job training initiatives.</v>
          </cell>
        </row>
        <row r="1615">
          <cell r="A1615" t="str">
            <v>Bank of the West</v>
          </cell>
          <cell r="B1615" t="str">
            <v>Bank of the West</v>
          </cell>
          <cell r="C1615">
            <v>5000</v>
          </cell>
          <cell r="D1615" t="str">
            <v>management consulting</v>
          </cell>
          <cell r="E1615" t="str">
            <v>http://www.bnkwest.com</v>
          </cell>
          <cell r="F1615" t="str">
            <v>http://www.linkedin.com/company/bank-of-the-west</v>
          </cell>
          <cell r="G1615" t="str">
            <v>Chicago</v>
          </cell>
          <cell r="H1615" t="str">
            <v>Illinois</v>
          </cell>
          <cell r="I1615" t="str">
            <v>merchant services, loans, seo, audience engagement email marketing &amp; newsletter design public relations &amp; community outreach  4, crm setup grant tracking, branding communications brand development &amp; rebranding strategy social media management &amp; digital, mobile banking, customer service, cash management, organizational development, visual materials graphic design, brand identity packages multimedia marketing materials for digital &amp; print use  5 administrative vi, capacity building  2 nonprofit consulting development nonprofit registration &amp; compliance  mission, strategic plan creation grant writing &amp; proposal development fundraising strategy &amp; donor communi, reports, brochures, online banking, small business banking, operations improvement leadership, copywriting, logo design, international amp banking services, personal banking, storytelling website development, web copy presentation decks, record keeping, project coordination  6 capacity building training business &amp; nonprofit leadership workshops market, international  banking services, business services, commercial lending, business consulting strategy business startup &amp; registration support strategic planning &amp; growth, budgeting, vision, donor database management scheduling, documentation, investing trading, wealth management, reporting, investing amp trading, commercial banking, governance, impact reporting  3 marketing, business consulting &amp; services, b2c, banking growth, investment services, services, community investment, customer support, local economic development, asset management, banking support, banking network, banking compliance, loan solutions, checking accounts, regional financial planning, regional banking heritage, regional banking expansion, local economic impact, fraud alerts, regional banking infrastructure, banking digital solutions, community involvement, banking industry trends, bank mergers, regional banking growth, community banking solutions, regional bank acquisitions, regional presence, banking digital transformation, mobile banking apps, financial products, atm services, community financial education, banking modernization, community development, banking customer experience, banking operational efficiency, regional bank, community banking initiatives, customer relationships, banking technology, local banking support, local business support, regional banking network, banking regulatory compliance, financial technology, banking security, digital banking, investment solutions, community-focused banking, banking history, business banking, banking industry, banking heritage, personalized banking services, local financial services, bank acquisition, community banking innovation, community banking, regional expansion, real-time monitoring, community economic support, regional financial services, retail, regional financial solutions, banking services innovation, banking platforms, banking, regional banking history, digital banking platforms, banking innovation, banking solutions, community banking partnerships, banking infrastructure, atm network, banking services, community banking technology, banking customer engagement, community banking outreach, regional loan programs, local banking technology, savings accounts, financial services, accounts, loan services, cdars network, regulatory relief, zelle, line of credit, regulatory compliance, bank of texas, sba loans, cds, bank leadership, deposit solutions, lending options, fdic protection on cds, safe deposit boxes, overdraft privilege, wire transfers, fdic insurance, construction loans, equipment loans, mortgage loans, ach management, business loans, texas banking, debit cards, bill pay, remote deposit, fdic insured investments, b2b, finance, information technology &amp; services, search marketing, marketing, marketing &amp; advertising, writing &amp; editing, investment management, management consulting, finance technology, banks &amp; credit unions</v>
          </cell>
          <cell r="J1615" t="str">
            <v>Outlook, Microsoft Office 365, Citrix NetScaler, Constant Contact, Mobile Friendly, Google Tag Manager, Google Play, Google Analytics, Shutterstock, WordPress.org, iTunes, Google Font API, AI</v>
          </cell>
          <cell r="O1615">
            <v>6396000</v>
          </cell>
          <cell r="P1615">
            <v>152</v>
          </cell>
          <cell r="Q1615" t="str">
            <v>Bank of the West is a community-focused bank based in Grapevine, Texas, with 37 years of experience. The bank emphasizes stability and community investment while offering modern digital banking services available 24/7. It is dedicated to supporting local customers and communities, positioning itself as a well-capitalized financial institution that embraces technological advancements for easier access to banking services.
The bank provides a variety of personal and business banking services, with a strong focus on internet banking. Customers can manage their accounts online, make transfers, and utilize electronic bill payment services. For businesses, Bank of the West offers services such as ACH processing, Positive Pay, and various loan options, including Small Business Administration (SBA) loans and lines of credit. All credit products are subject to approval based on specific criteria. The bank is committed to protecting customer data and is an equal opportunity employer.</v>
          </cell>
          <cell r="R1615">
            <v>1817</v>
          </cell>
        </row>
        <row r="1616">
          <cell r="A1616" t="str">
            <v>Bank OZK</v>
          </cell>
          <cell r="B1616" t="str">
            <v>Bank OZK</v>
          </cell>
          <cell r="C1616">
            <v>3100</v>
          </cell>
          <cell r="D1616" t="str">
            <v>banking</v>
          </cell>
          <cell r="E1616" t="str">
            <v>http://www.ozk.com</v>
          </cell>
          <cell r="F1616" t="str">
            <v>http://www.linkedin.com/company/bank-ozk</v>
          </cell>
          <cell r="G1616" t="str">
            <v>Little Rock</v>
          </cell>
          <cell r="H1616" t="str">
            <v>Arkansas</v>
          </cell>
          <cell r="I1616" t="str">
            <v>finance, major banks, business banking, financial planning, property development loans, specialty lending, loan origination, mortgage lending, treasury management, consumer banking, business loans, loan services, customer experience, regional banking, financial reporting, retail banking, services, financial performance, asset management, financial technology, metropolitan markets, treasury services, financial services, investment services, online banking, real estate investment, multifamily development loans, mortgage loans, wealth management, commercial banking, real estate projects, bank branches, bank management, risk management, performance excellence, digital banking, real estate development, industry recognition, b2b, commercial real estate lending, banking, customer service, real estate finance, construction project finance, real estate portfolio, community bank, high net worth clients, construction loans, credit analysis, high-profile real estate, community banking, regional bank, multifamily housing, commercial real estate, real estate lending, banking services, construction financing, high-growth markets, small business loans, retail, mobile banking, personal banking, savings accounts, checking accounts, certificates of deposit, iras, money market accounts, debit cards, credit cards, personal loans, home loans, merchant services, sba loans, agricultural lending, trust and estate services, liquidity management, fraud prevention, cash management, receivables solutions, payables solutions, remote deposit capture, lockbox services, multi-level security, estatements, bill pay, automated savings, overdraft protection, interest checking, fixed interest rates, variable interest rates, customer care services, investment accounts, retirement savings, financial guidance, automated transfers, account access, security tokens, wire transfers, bank reconciliation, positive pay, mobile wallets, zelle payments, b2c, finance technology, information technology &amp; services, investment management</v>
          </cell>
          <cell r="J1616" t="str">
            <v>Cloudflare DNS, Outlook, Microsoft Office 365, CloudFlare Hosting, VueJS, Microsoft Azure Monitor, Microsoft Application Insights, WP Engine, Atlassian Cloud, The Trade Desk, Q2, iCIMS, Marketo, Amazon SES, Slack, Google Tag Manager, Typekit, Bing Ads, Facebook Widget, Google Font API, Facebook Login (Connect), Google Play, Deluxe, DoubleClick Conversion, Linkedin Marketing Solutions, DoubleClick, Twitter Advertising, Google Analytics, Mobile Friendly, Google Dynamic Remarketing, Facebook Custom Audiences, Remote, Circle, Gem, Microsoft Office, Google AdWords Conversion, Microsoft Excel, Microsoft PowerPoint, Microsoft Word, Atlan, ServiceNow, WebOffice, OpenText ECM in the Cloud, Microsoft Windows Server 2012, Microsoft Outlook, SQL, Crimson Hexagon, Delivra, SWIFT, Mag+, dbt, Snowflake, Python, Streamlit, Talend, Power BI Documenter, Alteryx, TrakSYS, Kubernetes, Podman, GitHub, Excel4Apps, PL/SQL, PowerBI Tiles, R, SAS Enterprise Guide, SysTools VBA Password Recovery, Microsoft 365, Adobe Acrobat, Pega BPM, OneTrust Tech Risk &amp; Compliance, Delivr, Reviews, Jira, Smartsheet, SharePoint, Docker, IBM Storage Suite for IBM Cloud Paks, eMaint CMMS, Workday Adaptive Planning, Workday, IBM Db2 for Linux, UNIX, and Microsoft Windows, SAS Analytics Pro, DocuSign, ServiceNow IT Service Management (ITSM), ServiceNow IT Operations Management (ITOM), Flexera IT Asset Management (ITAM), Asana, Confluence, accessiBe, Absorb LMS, Secured MVC Forum on Windows 2012 R2, Eyefinity OfficeMate, Azure Active Directory B2C, O-arm Surgical Imaging System, Microsoft Teams Rooms, Taleo Applicant Tracking Systems (ATS), LinkedIn Sales Navigator, Microsoft Windows Server 2000, Cascade CMS</v>
          </cell>
          <cell r="K1616">
            <v>21307200</v>
          </cell>
          <cell r="L1616" t="str">
            <v>Other</v>
          </cell>
          <cell r="M1616">
            <v>21307200</v>
          </cell>
          <cell r="N1616">
            <v>35612</v>
          </cell>
          <cell r="O1616">
            <v>2805815000</v>
          </cell>
          <cell r="Q1616" t="str">
            <v>Bank OZK is a regional financial institution based in Little Rock, Arkansas, with a history dating back to 1903. It has grown from a small community bank into a significant banking entity, boasting over $38 billion in assets and more than 250 banking centers across nine states. The bank employs over 3,000 people and is publicly traded on the Nasdaq under the ticker OZK.
The bank specializes in commercial real estate lending, particularly through its Real Estate Specialties Group, and is a leading provider of commercial construction loans for various large projects. Bank OZK operates as a retail banking institution and has established a strong presence in major metropolitan areas, including New York City, Chicago, and Los Angeles. The bank is committed to its mission of serving shareholders, customers, and communities while upholding values centered on integrity, exceptional service, innovation, and teamwork.</v>
          </cell>
          <cell r="R1616">
            <v>1903</v>
          </cell>
        </row>
        <row r="1617">
          <cell r="A1617" t="str">
            <v>Barclays Investment Bank</v>
          </cell>
          <cell r="B1617" t="str">
            <v>Barclays Investment Bank</v>
          </cell>
          <cell r="C1617">
            <v>86000</v>
          </cell>
          <cell r="D1617" t="str">
            <v>financial services</v>
          </cell>
          <cell r="E1617" t="str">
            <v>http://www.ib.barclays</v>
          </cell>
          <cell r="F1617" t="str">
            <v>http://www.linkedin.com/company/barclays-investmentbank</v>
          </cell>
          <cell r="G1617" t="str">
            <v>New York</v>
          </cell>
          <cell r="H1617" t="str">
            <v>New York</v>
          </cell>
          <cell r="I1617" t="str">
            <v>financing, investment banking, risk management, banking, markets, strategic advisory, research, finance, services, world domination, startup histrionics, financial data analytics, commodities, high-yield debt underwriting, private banking, client advisory, corporate clients, debt capital markets, market execution, financial technology, capital markets, market research, corporate finance, trading platforms, financial services, structured finance, advisory services, commodities trading, macro-economic analysis, sustainable finance, foreign exchange execution, market access, global presence, equity underwriting, derivatives trading, client engagement, b2b, client support, risk mitigation strategies, structured finance solutions, market execution services, digital platforms, syndicated lending, market trends, financial products, asset management support, capital raising, investment solutions, trading, asset management, technology leverage, debt financing, research analysis, geographic footprint, structured products, digital banking, investment research, investment strategies, market strategies, market insights, strategic advice, equity capital markets, market analysis, government, derivative instruments, risk mitigation, global financial markets, research and insights, client-specific solutions, global markets, syndicated loans, financial advisory, regulatory compliance, capital raising strategies, quantitative analysis, client portal, securities and trading, derivative products, financial innovation, asset classes, digital trading platforms, derivatives, financial markets, industry sector research, innovation, industry expertise, client service, foreign exchange, equity financing, client base, mergers and acquisitions, client solutions, sustainable investing, market risk, market trend analysis, securities and commodity contracts intermediation and brokerage, digital transformation, financial restructuring, wealth management, consulting, institutional investors, m&amp;a advisory, market insights platform, finance technology, information technology &amp; services, financial consulting, management consulting, mergers &amp; acquisitions, investment management</v>
          </cell>
          <cell r="J1617" t="str">
            <v>Akamai, Akamai DNS, Microsoft Office 365, Adobe CQ, Salesforce, Adobe Marketing Cloud, Brightcove, Citrix NetScaler, SuccessFactors (SAP), ExactTarget, Cedexis Radar, LiveRamp, Google Maps (Non Paid Users), Google Font API, DoubleClick Conversion, Google Dynamic Remarketing, Bootstrap Framework, Adobe Media Optimizer, DoubleClick Floodlight, Google Maps, Mobile Friendly, Linkedin Marketing Solutions, DoubleClick, Twitter Advertising, Google Tag Manager, Vimeo, Facebook Custom Audiences, AI, Remote</v>
          </cell>
          <cell r="O1617">
            <v>14820000000</v>
          </cell>
          <cell r="Q1617" t="str">
            <v>Barclays Investment Bank, part of Barclays PLC, is a leading global investment banking division based in London. The bank provides a wide range of services, including advisory, capital markets, financing, and risk management solutions. With a history dating back to 1690, Barclays has evolved significantly, particularly after its transformation into a major global investment bank following the 1986 deregulation.
The division offers comprehensive corporate and investment banking services, including M&amp;A advisory, debt and equity capital markets, leveraged finance, and risk management. Barclays Investment Bank is recognized for its strength in debt capital markets and has a strong presence in the US and UK markets. The bank continues to serve a diverse range of corporate clients globally, leveraging its extensive experience and innovative history.</v>
          </cell>
        </row>
        <row r="1618">
          <cell r="A1618" t="str">
            <v>BCforward</v>
          </cell>
          <cell r="B1618" t="str">
            <v>BCforward</v>
          </cell>
          <cell r="C1618">
            <v>8000</v>
          </cell>
          <cell r="D1618" t="str">
            <v>information technology &amp; services</v>
          </cell>
          <cell r="E1618" t="str">
            <v>http://www.bcforward.com</v>
          </cell>
          <cell r="F1618" t="str">
            <v>http://www.linkedin.com/company/bcforward</v>
          </cell>
          <cell r="G1618" t="str">
            <v>Indianapolis</v>
          </cell>
          <cell r="H1618" t="str">
            <v>Indiana</v>
          </cell>
          <cell r="I1618" t="str">
            <v>technical writing, project management, agile transformation, payrolling, managed services, system solutions, recruiting, consulting, outsourcing, quality testing, quality assurance, staffing, quality control, creative services, professional services, indiana, it services &amp; it consulting, healthcare workforce, technology-driven workforce solutions, compliance, private sector services, hr technology, financial industry support, strategic growth, remote work enablement, machine learning, workforce scalability, financial services, data analytics, supply chain solutions, social responsibility, digital transformation tools, enterprise agility, data science, talent development programs, industry-specific consulting, it staffing, innovation support, talent pipeline, industry verticals, digital innovation, computer systems design and related services, client engagement, information technology and services, b2b, training programs, client support, digital content ecosystem, talent acquisition, it infrastructure, technology integration, scaling workforce, global workforce, enterprise transformation, public sector workforce, workforce fulfillment, life sciences support, healthcare it, software development, digital upskilling, government support, data-driven decision making, agile transformation coaching, cloud migration support, workforce management, diversity initiatives, diversity-driven recruitment, healthcare operational efficiency, talent solutions, it consulting, global talent sourcing, scaling solutions, training and upskilling, consulting services, organizational agility, technology services, performance metrics, change forward, employee management, talent pipeline development, organizational change management, government, cloud computing, government modernization, performance management, compliance tracking, innovation consulting, risk mitigation, payrolling services, global staffing, management consulting, public sector modernization, system integration, employee engagement, enterprise solutions, life sciences talent, hr outsourcing, diversity and inclusion, agile methodologies, employer of record, change management strategies, employee training, innovation, technology consulting, cloud solutions, client partnership, industry expertise, healthcare, compliance management, cybersecurity, client solutions, strategic consulting, services, digital transformation, public sector services, business consulting, risk management, remote workforce, analytics, change strategies, compliance and governance, digital innovation academy, public-private partnerships, life sciences, change management, payroll management, global organizations, healthcare solutions, life sciences consulting, government employment, talent network, upskilling opportunities, managed staffing, recruitment process outsourcing, employer of record services, human resources solutions, customer-centric solutions, business process management, professional development, permanent placement services, cloud engineering, temporary staffing solutions, job placement services, healthcare staffing solutions, technical recruiting, onboarding services, gig economy workforce, client satisfaction, project delivery, business agility, data analytics services, client collaboration, talent forward initiative, change forward initiative, finance, writing &amp; editing, productivity, professional training &amp; coaching, information technology &amp; services, artificial intelligence, staffing &amp; recruiting, enterprise software, enterprises, computer software, health care, health, wellness &amp; fitness, hospital &amp; health care</v>
          </cell>
          <cell r="J1618" t="str">
            <v>Mimecast, Outlook, MailChimp SPF, Zendesk, VueJS, WP Engine, Leadfeeder, Salesforce Live Agent, Slack, Salesforce, Remote</v>
          </cell>
          <cell r="O1618">
            <v>500000000</v>
          </cell>
          <cell r="Q1618" t="str">
            <v>BCforward is a global IT consulting and workforce fulfillment firm based in Indianapolis, Indiana. Founded in 1998, the company serves businesses and government organizations worldwide, emphasizing diversity and accountability as core values. With a workforce of approximately 5,984 employees, BCforward generates annual revenue of $649.6 million.
The company operates through two main divisions: Consulting Services and Workforce Solutions. The Consulting Services division, known as CHANGEforward, offers agile transformation, project management, data science, and information security support. The Workforce Solutions division focuses on global staffing and talent acquisition, providing continuous support through follow-the-sun delivery models.
BCforward serves various industries, including financial services, healthcare, technology, and government. The company also has a Global Capabilities Center in Hyderabad, India, which enhances its ability to support clients with innovative solutions and expertise.</v>
          </cell>
          <cell r="R1618">
            <v>1998</v>
          </cell>
        </row>
        <row r="1619">
          <cell r="A1619" t="str">
            <v>BDO USA</v>
          </cell>
          <cell r="B1619" t="str">
            <v>BDO USA</v>
          </cell>
          <cell r="C1619">
            <v>12000</v>
          </cell>
          <cell r="D1619" t="str">
            <v>accounting</v>
          </cell>
          <cell r="E1619" t="str">
            <v>http://www.bdo.com</v>
          </cell>
          <cell r="F1619" t="str">
            <v>http://www.linkedin.com/company/bdo-usa</v>
          </cell>
          <cell r="G1619" t="str">
            <v>Chicago</v>
          </cell>
          <cell r="H1619" t="str">
            <v>Illinois</v>
          </cell>
          <cell r="I1619" t="str">
            <v>advisory services, tax services, nonprofit education, consulting services, technology, innovation transformation, assurance services, private client tax services, transaction advisory services, government contracting, legal data analytics, legal data platforms, growth and innovation, cybersecurity, client-centric approach, regulatory support, digital transformation, industry verticals, audit and assurance, valuation analysis, client success, accounting, technology innovation, industry solutions, technology advisory, valuation services, industry-specific forensic analysis, athenagy, regulatory reporting tools, real estate &amp; construction, large enterprise, financial reporting, consulting, cybersecurity solutions, state and local government, risk advisory, tax, government contracting support, compliance automation, private sector, data-driven insights, advisory, forensic accounting, industry-specific cybersecurity, digital strategy, legal &amp; public sector, accounting, tax preparation, bookkeeping, and payroll services, transaction advisory, assurance, complex regulatory environment, proprietary technology, restructuring services, industry-specific compliance, transaction support, public and private companies, services, data analytics tools, public sector consulting, cybersecurity risk, technology platforms, data analytics for legal, industry-specific solutions, global network, business transformation, manufacturing, operational efficiency, legal technology, technology consulting, legal and business intelligence, legal risk assessment, project management, industry insights, legal analytics platform, public sector risk, legal and regulatory analytics, business advisory, forensic investigations, global reach, regulatory oversight, financial technology, professional excellence, regulatory compliance, industry-specific risk management, global presence, client engagement, client relationships, legal data insights, financial services regulation, mid-market, mortgage settlement oversight, public-private partnerships, business intelligence, risk management, legal data-driven decisions, financial services, regulatory environment, audit, regulatory change management, professional services, retail, global infrastructure, restructuring, risk resilience, mid-market clients, industry-specific audit, valuation, esg and sustainability, client service, data analytics, financial advisory, growth strategies, industry-specific services, regulatory compliance tools, industry focus, industry expertise, public policy advisory, healthcare &amp; life sciences, b2b, public sector, management consulting, large enterprises, market expertise, forensics, investigations, investment banking, m&amp;a advisory, data protection, risk and resilience, turnaround services, capital market analysis, audit services, employee benefit plans, information systems assurance, cloud solutions, enterprise resource planning, compliance advisory, sustainability services, esg consulting, tax automation, international tax, nonprofit tax services, transfer pricing, business incentives, digital managed services, global value chain, ipo readiness, health equity consulting, community resilience, climate mitigation, corporate governance, stakeholder engagement, diversity and inclusion consulting, private equity support, client services, innovation in audit, supply chain optimization, evolving economy solutions, digital transformation services, healthcare, finance, legal, non-profit, construction &amp; real estate, marketing, marketing &amp; advertising, mechanical or industrial engineering, productivity, finance technology, information technology &amp; services, analytics, professional training &amp; coaching, financial consulting, capital markets, valuations, cloud computing, enterprise software, enterprises, computer software, health care, health, wellness &amp; fitness, hospital &amp; health care, nonprofit organization management</v>
          </cell>
          <cell r="J1619" t="str">
            <v>Cloudflare DNS, Outlook, Marketo, Autotask, CloudFlare Hosting, AWS SDK for JavaScript, Slack, Salesforce, Drupal, Microsoft Application Insights, OneTrust, Azure Active Directory, Blackbaud, Shutterstock, DoubleClick, CrazyEgg, Linkedin Marketing Solutions, WordPress.org, reCAPTCHA, Typekit, ASP.NET, Facebook Custom Audiences, Facebook Widget, DoubleClick Conversion, Bootstrap Framework, Google Play, Squarespace ECommerce, Facebook Login (Connect), Mobile Friendly, Google Analytics, Wix, Segment.io, Google Maps, Google Dynamic Remarketing, Google Tag Manager, Twitter Advertising, Bing Ads, Wistia, Google Font API, Remote, Data Analytics, AI, Microsoft Excel, Google AdWords Conversion, Microsoft PowerPoint, Turn, Microsoft Office, Thomson Reuters ONESOURCE, Catylist SiteLink, GoFileRoom, CaseWare IDEA, IdeaScale, TeamMate+, Adobe, SharePoint, Microsoft Project, Visio, Excel4Apps, Salesforce CRM Analytics, S&amp;P Capital IQ Pro, FactSet, Loom, IntraLinks VIA Pro, Eyefinity OfficeMate, Verint, Adobe Photoshop, Adobe Illustrator, Microsoft Azure Monitor, AWS Trusted Advisor, DAX, Bloomberg BNA, Blue Triangle, Adobe Acrobat, CCH Axcessâ„¢ Tax, GoSystem Tax RS, Thomson Reuters, Microsoft Power Platform, SAP, Mode, Microsoft Power Automate, PowerBI Tiles, WebOffice, Microsoft Power Apps, Pages, Copilot, DATAVERSE LTD, Admin, , Azure Logic Apps, Azure Functions, Azure Cognitive Services, Flow, Microsoft Power Platform AI Builder, Microsoft OneDrive for Business, Microsoft Teams Rooms, Azure Devops, GitHub, SQL, Javascript, Uipath, Automation Anywhere, Blueprism, Frame, GoToAssist (FASTchat), Power BI Documenter, ServiceNow, Microsoft Outlook, Microsoft Teams, Zoomdata, Microsoft Windows Server 2012, Aras, Oracle Cloud, Cisco AppDynamics, BASE, QuickBooks, Icertis Contract Management Software, accessiBe, OpenProject, Micro, NetSuite, Visual Studio, Microsoft SQL Server Reporting Services, Azure SQL Database, Azure Analysis Services, Hi-Media Performance, UKG Pro Benefits Administration, Connect, CheckPoint, Omniture (Adobe), Office365, BILL, Microsoft Dynamics NAV, Quickbooks Online, OneStream, EAB Navigate, LexisNexis, Westlaw, Microsoft Word, C#, Playwright, Selenium, Apache JMeter, LinkedIn Ads, Sage Intacct, Bloomberg Professional Services, CSC, Dynamics 365 Project Operations, LexisNexis Accurint, CSC Corptax, SysTools VBA Password Recovery, Vertex O Series, Vertex, Sovos, Avalara, Bill.com, Microsoft PowerShell, .NET, Gem, Facebook, X, Instagram, PEO, Oracle Hyperion Enterprise, IBM Cognos Analytics, SAP BusinessObjects Business Intelligence (BI), OneTrust Tech Risk &amp; Compliance, Fusion ERP Analytics, REST, Microsoft 365, Azure API Management, Tor, Google Cloud Platform, Dynamics 365 Finance</v>
          </cell>
          <cell r="O1619">
            <v>2890000000</v>
          </cell>
          <cell r="Q1619" t="str">
            <v>BDO USA, P.C. is a prominent professional services firm based in the U.S., offering assurance, tax, financial advisory, and consulting services. Founded in 1910 in New York City, the firm has expanded to over 70 offices and employs more than 12,000 professionals. BDO USA is part of the global BDO network, which includes over 100,000 employees across more than 200 locations worldwide.
The firm provides a comprehensive range of services, including audit and assurance, tax, financial advisory, and consulting. BDO USA serves various industries, such as consumer services, healthcare, manufacturing, and technology, catering to both national and international clients. In 2023, BDO USA became the first large accounting firm to implement an Employee Stock Ownership Plan (ESOP), highlighting its commitment to a people-first culture and sustainable growth. The firm is dedicated to helping clients achieve better outcomes through strategic advisory and risk management, guided by values of trust, curiosity, and innovation.</v>
          </cell>
          <cell r="R1619">
            <v>1910</v>
          </cell>
        </row>
        <row r="1620">
          <cell r="A1620" t="str">
            <v>Berkshire Hathaway</v>
          </cell>
          <cell r="B1620" t="str">
            <v>Berkshire Hathaway Home Services</v>
          </cell>
          <cell r="C1620">
            <v>392000</v>
          </cell>
          <cell r="D1620" t="str">
            <v>insurance</v>
          </cell>
          <cell r="E1620" t="str">
            <v>http://www.berkshirehathaway.com</v>
          </cell>
          <cell r="F1620" t="str">
            <v>http://www.linkedin.com/company/berkshire-hathaway</v>
          </cell>
          <cell r="G1620" t="str">
            <v>Omaha</v>
          </cell>
          <cell r="H1620" t="str">
            <v>Nebraska</v>
          </cell>
          <cell r="I1620" t="str">
            <v>asset management, strategic investments, consumer retail, warren buffett, dividend income from subsidiaries, investment management, market leadership, technology investments, portfolio diversification, financial stability, equity investments, management of companies and enterprises, conglomerate diversification, long-term shareholder value, apple equity stake, manufacturing companies, business acquisitions, long-term value investing, bnsf railway, portfolio management, buffettâ€™s leadership, public equity stakes, subsidiaries, multi-industry operations, retail and consumer markets, long-term strategic planning, portfolio management in conglomerates, financial performance, insurance float utilization, railroad logistics, long-term value, industrial manufacturing, logistics, renewable energy, consumer brand ownership, industrial and consumer synergy, energy infrastructure, renewable energy investments, investment philosophy, brand strength, strategic acquisitions in energy, transportation, insurance, diversified holdings, coca-cola equity stake, innovation, risk management, strategic acquisitions, renewable energy projects, consumer goods, insurance subsidiaries, industrial infrastructure, investment portfolio, manufacturing, b2b, cash flow, market capitalization, energy infrastructure investments, railroad, investment, american express equity stake, energy, life insurance, b2c, utilities, cash flow generation, services, health insurance, cash flow leverage, apple stake, rail transport, market cap milestone, long-term investment strategy, conglomerate, insurance float, long-term growth focus, global business operations, long-term investments, long-term capital growth, geico, public equity holdings, long-term asset growth, bnsf railway ownership, industrial services, american express stake, long-term cash flow focus, long-term value creation, consumer products, business diversification, railroad transportation, coca-cola stake, large market cap, long-term growth, retail, market presence, finance, distribution, energy &amp; utilities, financial services, clean energy &amp; technology, environmental services, renewables &amp; environment, consumers, mechanical or industrial engineering</v>
          </cell>
          <cell r="J1620" t="str">
            <v>Outlook, Microsoft Office 365, Slack</v>
          </cell>
          <cell r="K1620">
            <v>1130000000</v>
          </cell>
          <cell r="L1620" t="str">
            <v>Debt Financing</v>
          </cell>
          <cell r="M1620">
            <v>1130000000</v>
          </cell>
          <cell r="N1620">
            <v>44562</v>
          </cell>
          <cell r="O1620">
            <v>371469300000</v>
          </cell>
          <cell r="Q1620" t="str">
            <v>Berkshire Hathaway is a holding company based in Omaha, Nebraska, recognized as one of the largest and most successful in the world. It was formed in 1955 from the merger of two Massachusetts textile firms. Under the leadership of Warren Buffett, who gained control in the 1960s, the company shifted its focus from textiles to a diversified investment strategy.
Berkshire Hathaway operates as a conglomerate with significant investments across various sectors, including insurance, consumer goods, transportation, airlines, energy, and financial services. Notable holdings include National Indemnity Company, Coca-Cola, Apple Inc., and Burlington Northern Santa Fe Railway. The company is known for its long-term investment philosophy, with Buffett's decisions often serving as a benchmark for other investors.</v>
          </cell>
          <cell r="R1620">
            <v>1839</v>
          </cell>
        </row>
        <row r="1621">
          <cell r="A1621" t="str">
            <v>Berlitz Corporation</v>
          </cell>
          <cell r="B1621" t="str">
            <v>Berlitz Corporation</v>
          </cell>
          <cell r="C1621">
            <v>7500</v>
          </cell>
          <cell r="D1621" t="str">
            <v>education management</v>
          </cell>
          <cell r="E1621" t="str">
            <v>http://www.berlitz.com</v>
          </cell>
          <cell r="F1621" t="str">
            <v>http://www.linkedin.com/company/berlitz-corporation</v>
          </cell>
          <cell r="G1621" t="str">
            <v>Princeton</v>
          </cell>
          <cell r="H1621" t="str">
            <v>New Jersey</v>
          </cell>
          <cell r="I1621" t="str">
            <v>eberlitz, language assessment testing, kids teens, study abroad, intercultural training, language assessment amp testing, language instruction for adults, kids amp teens, education, online language courses, multilingual online courses, language assessment, berlitz method, services, multilingual business communication, multilingual publishing, digital language immersion, language immersion, consulting, e-learning platforms, multilingual education, language learning, corporate language programs, localization and translation, private lessons, multilingual customer engagement, language coaching, language and culture consulting, immersive teaching, educational services, language proficiency certification, multilingual corporate training, multilingual digital content, multilingual employee training, localization services, digital language learning, government, multilingual communication, b2b, language proficiency assessment, multilingual workforce training, language learning for adults, multilingual e-learning, customized language solutions, language learning analytics, online tutoring, educational publishing, language learning support, cultural training, multilingual corporate workshops, global language provider, b2c, language training curriculum, cross-cultural communication, multilingual content development, language training, professional, scientific, and technical services, language testing, language curriculum, language learning for kids, all other schools and instruction, translation and localization services, language proficiency, d2c, multilingual customer support, global education services, corporate language training, language proficiency levels, group classes, language skills development, language skills for professionals, language instruction, worldwide language centers, customized language programs, language education technology, multilingual training modules, language training for government, online learning, multilingual content, cultural competence training, remote language training, multicultural communication, corporate language solutions, immersive language training, self-study programs, language certification, language learning resources, remote language instruction, language training programs, virtual classrooms, multilingual translation, language assessment tools, translation services, multilingual services, language learning apps, cross-cultural training, multilingual customer service, ai speech recognition, language classes, online courses, group lessons, self-study, business resources, corporate training, kids and teens courses, immersion method, flexibility, adult language courses, international students programs, summer programs, language skills, tuition reimbursement, government training, live online courses, customized learning plans, native instructors, real-time feedback, fast results, immersive learning environments, spanish classes, french classes, german classes, english classes, mandarin classes, korean classes, portuguese classes, italian classes, language resources, language learning technique, adaptive learning, cultural understanding, communication skills, language-immersion, interactive lessons, effective language programs, online learning platform, speech recognition technology, proven techniques, goal-oriented learning, education management, translation &amp; localization, e-learning, internet, information technology &amp; services, computer software, professional training &amp; coaching, language schools, specialty schools</v>
          </cell>
          <cell r="J1621" t="str">
            <v>Amazon CloudFront, Salesforce, Route 53, Amazon SES, ExactTarget, Mimecast, Outlook, Microsoft Office 365, Amazon AWS, Atlassian Cloud, OneTrust, The Trade Desk, Freshdesk, Salesforce Live Agent, Hubspot, Slack, Shutterstock, Multilingual, DoubleClick, Google Tag Manager, Mobile Friendly, Remote, Microsoft Windows Server 2012, WebOffice, Microsoft Windows Defender Antivirus, Ning, OneTrust Tech Risk &amp; Compliance, BambooHR, Zoomdata, Salesforce CRM Analytics, Microsoft Excel, Secured MVC Forum on Windows 2012 R2, Apple macOS, Canva, Adobe Express, Microsoft Active Directory Federation Services</v>
          </cell>
          <cell r="O1621">
            <v>1100000000</v>
          </cell>
          <cell r="P1621">
            <v>10</v>
          </cell>
          <cell r="Q1621" t="str">
            <v>Berlitz Corporation is a global leader in language education, founded in 1878 by Maximilian D. Berlitz in Providence, Rhode Island. The company is known for its innovative Berlitz Method, which focuses on immersive language instruction without relying on grammar translation or the student's native language. Berlitz has expanded significantly since its inception, now operating over 100 locations in more than 70 countries and serving over 500,000 learners annually through various programs.
Berlitz offers a range of language training services, including immersive in-person and online courses, Total Immersion programs for rapid proficiency, and corporate training for cross-cultural communication. The company also provides translation and interpretation services and publishes instructional materials, including Berlitz Method books and multilingual travel guides. With a commitment to personalized learning experiences, Berlitz caters to individuals, businesses, and travelers, adapting to the needs of a diverse global audience.</v>
          </cell>
          <cell r="R1621">
            <v>1878</v>
          </cell>
        </row>
        <row r="1622">
          <cell r="A1622" t="str">
            <v>Black Box</v>
          </cell>
          <cell r="B1622" t="str">
            <v>Black Box Network Services</v>
          </cell>
          <cell r="C1622">
            <v>3600</v>
          </cell>
          <cell r="D1622" t="str">
            <v>information technology &amp; services</v>
          </cell>
          <cell r="E1622" t="str">
            <v>http://www.blackbox.com</v>
          </cell>
          <cell r="F1622" t="str">
            <v>http://www.linkedin.com/company/black-box</v>
          </cell>
          <cell r="G1622" t="str">
            <v>Plano</v>
          </cell>
          <cell r="H1622" t="str">
            <v>Texas</v>
          </cell>
          <cell r="I1622" t="str">
            <v>conference rooms classrooms, control rooms, datacom, carts storage, enterprise networking, customer experience, 5g private lte, infrastructure, cables, audio video integration, cybersecurity, passive infrastructure, private lte, kvm, networking, proav, conference rooms amp classrooms, managed ucaas, data center, wirelessasaservice, carts amp storage, technology solutions, consulting services, digital media, digital signage, advertising, telecommunications, consumer internet, internet, information technology, it services &amp; it consulting, it infrastructure, threat and vulnerability management, broadcast infrastructure, unified communications, wireless connectivity, data center solutions, identity access, healthcare, uc &amp; collaboration platforms, support and deployment services, global it provider, kvm technology, fiber to the desktop, product portfolio, video walls, threat management, technology innovation, broadcasting, identity and access management, broadcast solutions, product solutions, retail, digital infrastructure, professional consulting, video wall controllers, structured cabling solutions, r&amp;d facilities, iot solutions, wireless networks, professional services, b2b, cybersecurity management, cloud networks, fiber optic connectivity, mission-critical kvm, healthcare technology, manufacturing, digital infrastructure modernization, uc &amp; collaboration, data center infrastructure, public safety, services, fiber optic cables, kvm over ip, video wall technology, digital connectivity, iot security, support services, passive infrastructure design, identity management, digital signage solutions, managed services, modern workplace, data management, system integration, av distribution, network integration, av distribution systems, information technology and services, support &amp; deployment, consulting, cyber resilience, digital transformation, transportation, data protection, digital transformation services, fiber connectivity, utilities, cloud connectivity solutions, government, construction, mission-critical network solutions, private lte networks, identity access management, it solutions, iot infrastructure, mission-critical environments, cybersecurity solutions, fiber optic infrastructure, global presence, command center solutions, financial services, network infrastructure, network security, cloud networking, global logistics, avoip digital signage, fiber cables, operational efficiency, support &amp; deployment services, av solutions, uc &amp; collaboration tools, computer and peripheral equipment manufacturing, structured cabling, kvm switches, fiber cables manufacturing, cybersecurity for critical environments, network solutions, connectivity, x-as-a-service, ai-powered contact center, avoip, remote management, help desk support, field services, custom configurations, ethernet cables, desktop productivity, collaboration tools, video wall solutions, physical security, surveillance systems, network operations centers, training and compliance, it governance, radian video wall controllers, emerald kvm over ip, customer success, global integration, sustainable technology, diversity and inclusion, incidents management, public safety solutions, transportation solutions, healthcare it services, team augmentation, remote work solutions, finance, education, distribution, internet service providers, information technology &amp; services, management consulting, consumers, health care, health, wellness &amp; fitness, hospital &amp; health care, broadcast media, media, professional training &amp; coaching, mechanical or industrial engineering, privacy, computer &amp; network security, data centers</v>
          </cell>
          <cell r="J1622" t="str">
            <v>Cloudflare DNS, Microsoft Office 365, CloudFlare Hosting, Drupal, Atlassian Cloud, Create React App, Slack, Salesforce, Multilingual, Google Tag Manager, Wistia, Mobile Friendly, ASP.NET, Google Analytics, Shutterstock, Remote, Gong, Connect, Git, Expedient Data Centers, IoT, KVM, .NET, Bluebeam, Cisco Unified Intelligence Center, Avaya, ServiceNow, Workday, ACL, SAP, Microsoft Application Insights, Google Cloud, CrowdStrike Falcon, Office365, Siemens SIMATIC S7, Trend Micro XDR, Splunk SOAR, Dun &amp; Bradstreet, YayPay, Microsoft Office, Air, CAT, FUSION, Mode, Cisco AppDynamics, Dell iDRAC (Integrated Dell Remote Access Controller), IBM SPSS Modeler, TSYS, AutoCAD, Microsoft Project, Modbus, OpenVMS, LogIC, Secured MVC Forum on Windows 2012 R2, Microsoft 365, , iBwave Design, midas Civil, DashThis, Skype, Microsoft Teams Rooms, Zoomdata, BlueJeans, Outlook, Microsoft Active Directory Federation Services, Cisco VPN, IBX SmartView, Informatica Test Data Management, Kubernetes applications on Google Cloud Marketplace, Akamai CDN Solutions, Cisco Secure Firewall Management Center, McAfee Endpoint Security, Microsoft Advanced Group Policy Management, Microsoft Windows Server 2012, E-planning, Copper, Webex, poly, PowerBI Tiles, SQL, Microsoft Teams, Cisco Nexus Switches, Cisco Aggregation Services Routers, Juniper Networks SRX-Series Firewalls, FIS, Cisco Mobile Wireless Routers, BERT, Procore, Olo, Junos OS, Azure Cloud Shell, Python, Oracle Integration Cloud, Oracle Visual Builder Cloud Service, Oracle BI Publisher, SAP SD, Process automation package for service request creation in SAP S/4HANA Utilities, ABAP, Amazon Managed Workflows for Apache Airflow (MWAA), Crestron, 24-7 Media, SAP S/4HANA, Gem, Hitslink, Miro, Power BI Documenter, , SAP Extended Warehouse Management, VMware View Manager, Lytics, Act!, Adjust, Groove, Less, Needle, SS&amp;C, Tor, Cisco IP Phones, Google AdWords Conversion, Microsoft Excel, Cisco Anyconnect, Microsoft Intune Enterprise Application Management, Cisco Umbrella, Bomgar, ManageEngine Endpoint Central, Citrix, Citrix Workspace, Amazon Associates, Arista Networks, AWS Trusted Advisor, Blue Coat ProxySG, Cisco ASA 5555, CPI, FortiAnalyzer, FortiManager, Fortinet, Fortinet FortiGate, Google, Infoblox DHCP, Juniper Networks SRX-Series Gateways, Microsoft Azure Monitor, Palo Alto PA-5200 Series, SolarWinds, Splunk, VMware, Wireshark, Zscaler, SharePoint, Indeed, Linkedin Marketing Solutions, Red Hat Satellite, Flow, Etracker, Frame, Taleo Applicant Tracking Systems (ATS), Fluke Networks, Conductor, C/C++, Tableau, QlikView, Cisco TelePresence, Express, Unity, WebCube, Webex Contact Center, AMP, LeadsPedia, Aruba, Unity EdgeConnect SD-WAN Edge Platform, Aha!, NetScout AirMagnet, Microsoft OneDrive for Business, Oracle Analytics Cloud, Wider Planet, Excel4Apps, Zoom Rooms, Indicative, REST, Logitech Sync, Epson, AdSpeed, Stripo.email, AI, Microsoft Entra ID, TUNE, Adform DMP, Azure Active Directory B2C, Azure Devops, Jenkins, GitHub Actions, GitLab, Terraform, AWS CloudFormation, Prometheus, Grafana, Amazon CloudWatch, Azure Monitor, Docker, Kubernetes, IBM Storage Suite for IBM Cloud Paks, Amazon EKS Anywhere, ServiceNow IT Service Management (ITSM), ServiceNow IT Operations Management (ITOM), Cisco UCS Manager, Red Hat JBoss Enterprise SOA Platform, ServiceNow Flow Designer, Javascript, Glide, Micro Focus Universal CMDB, ServiceNow Performance Analytics, Microsoft SQL Server Reporting Services, ServiceNow Orchestration, F5 Global Server Load Balancing (GSLB), HPE Blade Servers, VMware SD-WAN, Revit, Cisco Expressway, Cucumber, Impact Radius, Spiceworks IP Scanner, Trend Micro Smart Protection, Brocade Switches, Visio, Cisco Finesse, Cloudflare WAF, Micro, Mimecast, Proofpoint, Route, UPS, Cisco Unified Communications Manager (CallManager), Cascade CMS, BILL, Oracle Warehouse Management Cloud, Aruba CX Switches, Brocade Routers, Quip, Oracle Textura Pre-Qualification Management, Microsoft PowerPoint, NTENT, Angular, Blazor, C#, CSS, HTML Pro, MAUI, React, React Native, Sajax System, Xamarin, Red Hat Enterprise Linux, VMware vSphere, Box, AWS WAF, Cisco Meraki SD-WAN, Amazon Elastic Load Balancing, React Router, Switch Concepts, SES, Tyk, Jack Henry Yellow Hammer, Notepad++, Qualys Penetration Testing, Rapid7, Tenable.sc, ManageEngine, OpenAI GPT-3, VisiStat, VLAN, SAP Field Service Management, Wowanalytics, Branch, SonicWall Network Security appliance (NSa) Series, Microsoft Power Apps, Microsoft Power Automate, Visual Studio, Langchain, Akka, n8n, Astro by Astronomer, TypeScript, Akamai Connected Cloud (formerly Linode), Weights &amp; Biases, Emma, Avaya Gateways, Avaya Call Management System, Avaya IP Office, ADP Applicant Tracking System, LinkedIn Ads, X, Facebook, Instagram, YouTube, Wrike, Salesforce VisualForce, Apex, TriggerMail, Commscope Ruckus, Dell PowerEdge Servers, eXTReMe Tracker, Genesys, Mitel, Ning, Nutanix, Trend Micro, Uipath, Verint, PL/SQL, SAP Analytics Cloud, SAP BusinessObjects Business Intelligence (BI), SAP Cloud Platform Integration, SAP Crystal Reports, Google Cloud Platform, RingCentral, Webex Calling, Moveworks, accessiBe, FlipHTML5, Aryson MySQL to MSSQL Converter, MySQL, Microsoft Sql Server, NAKIVO Backup &amp; Replication, Design review service for SAP Customer Data Cloud solutions, AWS Step Functions, PRO.FILE, SSMS Tools Pack</v>
          </cell>
          <cell r="K1622">
            <v>48963020</v>
          </cell>
          <cell r="L1622" t="str">
            <v>Other</v>
          </cell>
          <cell r="M1622">
            <v>48963020</v>
          </cell>
          <cell r="N1622">
            <v>45505</v>
          </cell>
          <cell r="O1622">
            <v>756000000</v>
          </cell>
          <cell r="Q1622" t="str">
            <v>Black Box is a global digital infrastructure integrator and IT solutions provider, established in 1976 in Lawrence, Pennsylvania. Originally known as Expandor Inc., the company specializes in network connectivity, audiovisual systems, cabling, and related services across various industries, including financial services, healthcare, technology, retail, manufacturing, public services, education, and corporate sectors. 
The company has evolved significantly since its inception, rebranding to Black Box Corporation in 1982 and expanding its offerings through global partnerships and acquisitions. With operations in over 100 countries and a workforce of around 4,000 professionals, Black Box focuses on high-end application engineering and on-site support. Its product portfolio includes networking and cabling solutions, KVM systems, audiovisual technology, and infrastructure services. Additionally, Black Box provides comprehensive services such as network integration, managed services, and technical support, all delivered through a customer-centric approach.</v>
          </cell>
          <cell r="R1622">
            <v>1976</v>
          </cell>
        </row>
        <row r="1623">
          <cell r="A1623" t="str">
            <v>Blackboard</v>
          </cell>
          <cell r="B1623" t="str">
            <v>Blackboard</v>
          </cell>
          <cell r="C1623">
            <v>3600</v>
          </cell>
          <cell r="D1623" t="str">
            <v>e-learning</v>
          </cell>
          <cell r="E1623" t="str">
            <v>http://www.anthology.com</v>
          </cell>
          <cell r="F1623" t="str">
            <v>http://www.linkedin.com/company/blackboardlearn</v>
          </cell>
          <cell r="G1623" t="str">
            <v>Washington</v>
          </cell>
          <cell r="H1623" t="str">
            <v>District of Columbia</v>
          </cell>
          <cell r="I1623" t="str">
            <v>e-learning providers, ai-powered lms, educational insights, ai in education, education technology platform, education innovation, institutional growth, educational technology strategy, educational partnerships, education program management, education industry, education technology provider, educational platform, educational software development, campus management, government education, education support services, education data reporting, education software, student information system, education cloud, education ecosystem, education technology support, educational reporting, strategic education analytics, education technology company, saas, education technology ecosystem, holistic data platform, global education solutions, educational technology, education, educational technology company, educational data, next-gen education software, cloud solutions, data privacy, educational data management, educational tools, education technology innovation, educational technology integration, data analytics, learning analytics, education data unification, education analytics, digital learning, unified campus data, institutional data integration, education digital tools, educational technology support, k-12 education, higher education, data management, educational cloud, institutional software, student engagement, education management, educational data security, educational integration, ai-driven education tools, global education, student lifecycle management, education ecosystem integration, education data security, colleges, universities, and professional schools, education technology solutions, student success, educational support, educational strategy, online learning, education cloud platform, educational solutions, educational technology solutions, educational technology provider, education technology saas, education saas, education data insights, education technology integration, edtech, strategic data insights, crm, education technology strategy, educational security, learning management system, education analytics platform, education data management, education digital transformation, institutional saas ecosystem, saas solutions, constituent relationship management, analytics platform, data insights, professional development, government training solutions, education technology, digital learning tools, curriculum management, integrative partnerships, cloud-based education, flexible ecosystems, artificial intelligence in education, employee training, community engagement, accessibility in education, edtech ecosystem, enrollment solutions, career pathways, integrated data solutions, holistic reporting, user-friendly interfaces, peer-driven discussions, networking opportunities, events for educators, webinars, learning tools, professional training, customizable programs, analytics insights, collaboration tools, instructional technology, real-time data, retention strategies, continuous learning, strategic growth, learning pathways, education advocacy, technology-enabled learning, edtech innovations, client success, client relationship management, user experience improvements, accessibility resources, b2b, internet, information technology &amp; services, computer software, cloud computing, enterprise software, enterprises, primary/secondary education, e-learning, sales, professional training &amp; coaching</v>
          </cell>
          <cell r="J1623" t="str">
            <v>Route 53, Sendgrid, Outlook, ServiceNow, Pardot, Amazon AWS, Microsoft Azure Hosting, Cloudflare DNS, CloudFlare Hosting, Microsoft Office 365, Microsoft Dynamics 365 Marketing, Microsoft Azure Monitor, WP Engine, OneTrust, Appcues, GitHub Hosting, Eloqua, Salesforce Live Agent, Slack, Salesforce, Hubspot, Netlify, Five9, KISSmetrics, Microsoft Application Insights, React Redux, Amazon SES, Linkedin Marketing Solutions, Mobile Friendly, Google Analytics, Wistia, Varnish, Google Font API, Vimeo, Visual Website Optimizer, Bootstrap Framework, DoubleClick, Google Tag Manager, Typekit, YouTube, Stripe, Google Play, DoubleClick Conversion, Blackboard LMS, New Relic, Google Dynamic Remarketing, Wufoo, Google Maps, Formstack, Zendesk, Inspectlet, Google translate API, Adobe Media Optimizer, Cedexis Radar, Google translate widget, Nginx, Google Maps (Non Paid Users), AngularJS, MailChimp, AI, Remote</v>
          </cell>
          <cell r="K1623">
            <v>107000000</v>
          </cell>
          <cell r="L1623" t="str">
            <v>Merger / Acquisition</v>
          </cell>
          <cell r="M1623">
            <v>0</v>
          </cell>
          <cell r="N1623">
            <v>44805</v>
          </cell>
          <cell r="O1623">
            <v>450000000</v>
          </cell>
          <cell r="Q1623" t="str">
            <v>Anthology is a global education technology company that provides a wide range of software solutions for higher education, K-12 schools, governments, and businesses. Formed in July 2020 through the merger of three EdTech companies, Anthology integrates various tools to support over 150 million users across 80 countries. The company is headquartered in Boca Raton, Florida, and includes Blackboard as a key brand within its portfolio.
Anthology offers cloud-based solutions that cover the entire learner lifecycle. Their products include learning management systems, student information systems, enrollment management tools, and student engagement solutions. These offerings are designed to enhance personalized learning experiences and improve operational efficiencies for educational institutions. Anthology serves more than 2,000 colleges and universities, along with K-12 schools and other organizations, making it a significant player in the EdTech landscape.</v>
          </cell>
          <cell r="R1623">
            <v>1997</v>
          </cell>
        </row>
        <row r="1624">
          <cell r="A1624" t="str">
            <v>Blackhawk Network</v>
          </cell>
          <cell r="B1624" t="str">
            <v>BlackHawk Network</v>
          </cell>
          <cell r="C1624">
            <v>3200</v>
          </cell>
          <cell r="D1624" t="str">
            <v>financial services</v>
          </cell>
          <cell r="E1624" t="str">
            <v>http://www.blackhawknetwork.com</v>
          </cell>
          <cell r="F1624" t="str">
            <v>http://www.linkedin.com/company/blackhawk-network</v>
          </cell>
          <cell r="G1624" t="str">
            <v>Pleasanton</v>
          </cell>
          <cell r="H1624" t="str">
            <v>California</v>
          </cell>
          <cell r="I1624" t="str">
            <v>digital commerce, technology innovations, gift card services, research, gift cards, card production &amp; fulfillment, prepaid telecom products, marketing amp promotions, corporate incentives, prepaid financial products, customer care, card exchange, technology amp innovations, marketing promotions, category management, e-commerce, finance, consumer internet, internet, information technology, reward platform integration, retail partnerships, gift card fulfillment, prepaid card program automation, international markets, prepaid card program management, payment innovation, approximately 2.8 billion revenue, mobile app integration, prepaid payments, reward and loyalty solutions, incentive program fulfillment, b2b prepaid card services, branded gift cards, mobile wallet security, currency transfer, digital prepaid card issuance, corporate incentive programs, reward program management, reward program customization, financial services, mobile wallet integration, mobile wallet integration for rewards, prepaid phone cards, corporate gift card programs, founded in 2001, reward programs, global prepaid card distribution, scalable payment technology, financial technology, prepaid card issuance platform, payment technology for retail, customer retention, digital gift card management, reward program analytics, customer engagement, headquartered in pleasanton, mobile payment platform development, prepaid debit cards, financial technology innovation, prepaid card compliance solutions, e-commerce payment solutions, global payment solutions, customer experience, mobile payment solutions, scalable payment platforms, mobile prepaid card management, online marketplace, reward program analytics tools, customer loyalty solutions, payment security, reward program customer engagement, financial transactions processing, reserve, and clearinghouse activities, private company, payment platform technology, reward fulfillment services, b2b services, reward fulfillment technology, customer loyalty programs, b2b, b2c, b2b payment solutions, digital reward management systems, consumer prepaid cards, prepaid payment solutions, business payment solutions, digital gift card platforms, e-commerce platforms, incentive and reward solutions, payment security technology, digital wallet, payment processing technology, mobile payment platforms, retail, prepaid card transaction security, mobile integration, reward fulfillment, online gift card management, international prepaid payment solutions, payment processing, payment platform, services, digital and physical cards, payment technology platforms, real-time transaction processing, multi-channel prepaid payment solutions, prepaid telecom cards, global workforce of around 4,000, prepaid gift card solutions, secure payment solutions, secure transaction processing, incentive and reward programs, currency transfer solutions, global incentive solutions, retail distribution channels, digital payments, global distribution network, distribution, consumers, information technology &amp; services, finance technology</v>
          </cell>
          <cell r="J1624" t="str">
            <v>Route 53, Amazon SES, Marketo, VueJS, Pantheon, Drift, The Trade Desk, Sardine, Remote, Sigma, ServiceNow, Windows 11, Apple macOS, Spark Streaming, Spark, Lambda Cloud, Amazon Kinesis, Elasticsearch, Amazon Web Services (AWS), Azure Blockchain Service, Act!, Python, BASE, Less, TSYS, Outlook, Excel4Apps, Google AdWords Conversion, Microsoft PowerPoint, Quickbase, AWS SDK for JavaScript, XGBoost, .NET, Olo, AWS Lambda, LinkedIn Ads, Trustpilot, SalesLoft, Tor, Salesforce CRM Analytics, ADP Applicant Tracking System, Infor CloudSuite Customer Relationship Management (CRM), Hubspot, Salesforce, Bombora, ZoomInfo, Google, Cisco WebEx Teams, Totango, Cisco AppDynamics, Gong, Microsoft Excel, Springboot, React, , SharePoint, Seismic, AWS Trusted Advisor, Amazon EC2, ECS, Amazon ElastiCache, OpenSearch, Crystal Ball, Imperva Serverless Protection, Dell Tablet, Paypal, Spring Boot, AWS Analytics, SQL, New Relic, Splunk, LinkedIn Sales Navigator, Microsoft 365</v>
          </cell>
          <cell r="K1624">
            <v>6000000000</v>
          </cell>
          <cell r="L1624" t="str">
            <v>Debt Financing</v>
          </cell>
          <cell r="M1624">
            <v>2270000000</v>
          </cell>
          <cell r="N1624">
            <v>46054</v>
          </cell>
          <cell r="O1624">
            <v>2800000000</v>
          </cell>
          <cell r="Q1624" t="str">
            <v>Blackhawk Network is a global fintech company that specializes in prepaid payment solutions. Founded in 2001 in Pleasanton, California, it initially focused on creating multi-brand gift card malls in grocery stores. Over the years, Blackhawk has grown into a significant player in the payments sector, operating a network with over 400,000 consumer touchpoints worldwide and partnering with more than 9,000 brands.
The company offers a range of prepaid solutions, including closed-loop gift cards that are specific to certain merchants and open-loop prepaid cards that can be used across various payment networks. Blackhawk's products are distributed through both retail and digital channels, supporting gift cards and other prepaid services. Its history includes key milestones such as becoming independent from Safeway in 2014 and transitioning to private ownership in 2018.</v>
          </cell>
          <cell r="R1624">
            <v>2001</v>
          </cell>
        </row>
        <row r="1625">
          <cell r="A1625" t="str">
            <v>BlackRock</v>
          </cell>
          <cell r="B1625" t="str">
            <v>BlackRock</v>
          </cell>
          <cell r="C1625">
            <v>23000</v>
          </cell>
          <cell r="D1625" t="str">
            <v>financial services</v>
          </cell>
          <cell r="E1625" t="str">
            <v>http://www.blackrock.com</v>
          </cell>
          <cell r="F1625" t="str">
            <v>http://www.linkedin.com/company/blackrock</v>
          </cell>
          <cell r="G1625" t="str">
            <v>New York</v>
          </cell>
          <cell r="H1625" t="str">
            <v>New York</v>
          </cell>
          <cell r="I1625" t="str">
            <v>digital marketing, project management, leadership &amp; management, comptia, english language, sales management, corporate training, financial services, software, investment management, finance, information technology, investment research, financial planning, risk assessment, market leadership, sustainability, investment oversight, innovation, quantitative analysis, esg funds, etfs, consulting, liquidity management, multi-asset, multi-asset strategies, services, asset management, alternative investments, investment technology, investment platform, financial technology, systemic risk, digital finance, digital assets, global reach, portfolio analytics, investment tools, investment banking, systematic investing, risk analytics, asset classes, real estate, wealth management, sustainable funds, financial advisory, liquidity solutions, private equity, client advisory, financial data, real estate funds, esg investing, risk management, private markets, regulatory compliance, b2b, portfolio management, aladdin platform, retirement planning, equities, active/passive funds, data-driven insights, ishares, financial innovation, capital markets, cryptocurrency etfs, digital transformation, esg integration, market analytics, systemic importance, portfolio optimization, investment strategies, client solutions, investment analytics, asset management technology, investment advisory, securities and commodity contracts intermediation and brokerage, market influence, risk management system, fixed income, mutual funds, cash management, global liquidity, index funds, active investment strategies, fund distribution, client service, tax-exempt funds, government funds, financial markets, investment opportunities, financial education, sustainable investing, financial well-being, 529 college savings plans, liquid assets, institutional investors, market insights, investing for retirement, investment governance, investment stewardship, financial performance, corporate governance, global investments, investment solutions, liquid fund management, short-term investments, asset allocation, investment strategy, capital preservation, e-commerce, marketing &amp; advertising, productivity, professional training &amp; coaching, information technology &amp; services, environmental services, renewables &amp; environment, finance technology, financial consulting, management consulting, consumer internet, consumers, internet</v>
          </cell>
          <cell r="J1625" t="str">
            <v>Akamai, Microsoft Office 365, Outlook, Amazon AWS, Blue Host, VueJS, Atlassian Cloud, Drift, OneTrust, React Redux, MongoDB, Figma, Workday, Eloqua, Amazon SES, Slack, Salesforce, Adobe Marketing Cloud, Tealium, Google Tag Manager, The Trade Desk, AppDynamics, Linkedin Marketing Solutions, Facebook Widget, iPerceptions, Mobile Friendly, Bing Ads, Facebook Custom Audiences, Gravity Forms, Google Font API, WordPress.org, reCAPTCHA, Nginx, AI, React, Python, TypeScript, Kubernetes, BASE, Blackrock Aladdin, Act!, Microsoft 365, Microsoft Teams, SharePoint, Microsoft OneDrive for Business, Azure Devops, Microsoft Windows Server 2012, Apple macOS, Kiosked, AWS Trusted Advisor, Microsoft Azure Monitor, IBM ILOG CPLEX Optimization Studio, Terraform, Ansible, AWS CloudFormation, Coupa, PowerBI Tiles, Microsoft Excel, Microsoft PowerPoint, Workiva, Preqin Pro, Google Cloud Platform, Docker, Tableau, Office365, Splunk, ControlUp, Microsoft Dynamics CRM, Microsoft Power Platform, DATAVERSE LTD, accessiBe, SQL, AWS SDK for JavaScript, Microsoft SQL Server Reporting Services, Microsoft Active Directory Federation Services, Akamai CDN Solutions, Infoblox DHCP, Microsoft Distributed File System (DFS), Microsoft Exchange Server 2003, Parallels Mac Management for Microsoft SCCM, Wordpress.com, VMware, HPE SimpliVity, Zerto, CyberArk, CET, NetScaler, Nutanix HCI, VMware ESXi, VMware vCenter Server, vSphere, VMware vSAN, Visio, Creatio, Citrix, Microsoft PowerShell, HELM, containerd, Prometheus, Grafana, ELK Stack, Rust, Bash, Oracle Cloud, Concur, GE iFIX, , Snowflake, Redis, Apache Kafka, OpenTelemetry, Olo, Salesforce CRM Analytics, ServiceNow, Conductor, Ning, Airtable, Spring Boot, Kotlin, Spring, JUnit, Azure Service Bus, Azure Cosmos DB, Aryson MySQL to MSSQL Converter, GitHub Copilot, HTML Pro, CSS, SAS Enterprise Guide, eFront, Fastapi, Cvent, Microsoft Office, SysTools VBA Password Recovery, pandas, NumPy, C#, BlueTie Vault, ICP, Microsoft Dynamics 365, Selenium, Copilot, Azure AD P2, Microsoft ADFS for Genesys Cloud, IDC, Tor, Azure Pipelines, REST, GRPC, SAP Sybase InfoMaker, Javascript, Perl, Hibernate, CodeIgniter, Cassandra, Postman, Apache JMeter, Amazon Managed Streaming for Apache Kafka (Amazon MSK), .NET, Frame, Microsoft.NET Core 3.1, FlipHTML5, AWS Analytics, Azure Analysis Services, Visual Studio, Power BI Documenter, eVestment, FactSet, Git, Azure Blockchain Service, Mode, Adobe Experience Manager, Micro, Microsoft Intune Enterprise Application Management, Autopilot, Mag+, Microsoft Graph, Lytics, Nerdio Manager, Microsoft Dynamics, Webex, Zoomdata, Adform DMP, Adobe Analytics, Adobe Customer Journey Analytics, Adobe Experience Platform, OpenAPI, Fivetran, Azure Linux Virtual Machines, Red Hat Enterprise Linux, AWX, Siemens SIMATIC S7, McAfee Total Protection for Data Loss (DLP), Gubagoo, Airflow, Walkme, go+, Apache Solr, EFI, Jenkins, GitHub Actions, Argocd, Responsive, formerly RFPIO, Microsoft Power Automate, Apache Arrow, Prefect, , Cypress, Cucumber, Salesforce Lightning Web Components, Apex, Salesforce Commerce Cloud, Swagger UI, Amazon Kinesis, Azure Blob Storage, Google Cloud Storage, Amazon Associates, ANGEL LMS, Azure Resource Manager, Angular, Workfront, Gem, Google Cloud Data Loss Prevention, Splunk User Behavior Analytics, SWIFT, Bloomberg Professional Services, Jamf, Zscaler, Apple Business Manager, Langchain, LlamaIndex, Microsoft Teams Rooms, Citrix VDI-in-a-Box, Aha!, Cursor, DotNetNuke, IBM Storage Suite for IBM Cloud Paks, Blueprint, Jira, Confluence, ACL, Oracle Cash Management, Ansys SpaceClaim, Star, Adobe Dreamweaver, Progress Chef, Salesforce Flow, TriggerMail, HelioScope, Anaplan, Microsoft Power Apps, Unity, Dell ECS Enterprise Object Storage, Archer, Google AdWords Conversion, Excel4Apps, Azure Data Lake Storage, Diligent One Platform, formerly HighBond, Buffer, Mockito, Maven, Microsoft Application Insights, Azure Monitor, Google Guava, Apache Commons, Google Cloud BigQuery, Streamlit, matplotlib, Unix, Akamai Connected Cloud (formerly Linode), PostgreSQL, Microsoft Entity Framework, Elasticsearch, Unqork, Cribl, Cisco VoIP, Databricks, Aurora, Cisco Unified Intelligence Center, CheckPoint, AuditBoard, Google Identity Services APIs, R, Azure Key Vault, cert-manager, Istio, Datadog, AWS Cost Explorer, Azure Cost Management, VMWare CloudHealth, comScore, Google Search Central, Phocas Software, Oracle Analytics Cloud, DAX, Power Query, ARGUS Developer, SAP Concur, Workday Recruiting, SentenceTransformers, NTENT, Adobe InDesign, Strato, Adobe Photoshop, Adobe Creative Suite, Visual-Basic-.NET, Entity Framework Core, Redux, Azure App Service, Azure Functions, Azure SQL Database, Azure Application Insights, Bicep, Visual Studio Code, Microsoft Sql Server, Microsoft Exchange Online, ServiceNow Security Incident Response, OneTrust Tech Risk &amp; Compliance, Azure Active Directory B2C, Microsoft Entra ID, SAP Financial Supply Chain Management (FSCM), Microsoft Word, Microsoft Outlook, Eyefinity OfficeMate, Box, NetDocuments, Argon CI/CD Security, IXL, Secured MVC Forum on Windows 2012 R2, Broadcom Service Virtualization, Oracle Cloud Infrastructure, Vector, Snow, IBM Db2 for Linux, UNIX, and Microsoft Windows, YouTube, Affilinet, Amazon Web Services (AWS), Microsoft Purview eDiscovery, Arcserve, Dynamics 365 Customer Insights, Datadog Dashboards, ROOM, Rise, SonarQube, Apache Flink, AT&amp;T, TrakSYS, CallMiner Eureka, Amazon Simple Storage Service (S3), Flask, Intel, Alteryx, ECS, Amazon EC2, Amazon S3, Sizmek (MediaMind), Amazon Virtual Private Cloud (Amazon VPC), Amazon CloudWatch, PagerDuty, LangGraph, ChatGPT, Miro, OpenAI, dbt, Flow, Axure RP, Salesforce VisualForce, Salesforce.com Force.com, Azure AD Notifications, GraphQL, Amazon Managed Workflows for Apache Airflow (MWAA), Admin, Atex, Google Ads Data Hub, AWS Transfer for SFTP, Weibo, Connect, TierPoint DRaaS, Workday Prism Analytics, Loom, Playwright, ServiceNow IT Service Management (ITSM), ServiceNow IT Operations Management (ITOM), Flexera IT Asset Management (ITAM), Cisco UCS Manager, Outreach.io, Lusha, LinkedIn Sales Navigator, Vision AI, Data Analytics, Dell iDRAC (Integrated Dell Remote Access Controller), Diligent Boards, AWS Control Tower, Pega Robotic Process Automation, Backblaze Computer Backup, Adobe, HPE Disk Array Storage Systems, Temporal Cloud, LinkedIn Ads, Meta Ads Manager, TikTok, Reddit for business</v>
          </cell>
          <cell r="K1625">
            <v>22135473460</v>
          </cell>
          <cell r="L1625" t="str">
            <v>Other</v>
          </cell>
          <cell r="M1625">
            <v>12500000000</v>
          </cell>
          <cell r="N1625">
            <v>46023</v>
          </cell>
          <cell r="O1625">
            <v>24216000000</v>
          </cell>
          <cell r="Q1625" t="str">
            <v>BlackRock is the world's largest asset manager, overseeing approximately $12.53 trillion in assets as of mid-2025. Founded in 1988 in New York by Larry Fink and seven co-founders, the company focuses on asset and risk management services for both institutional and retail clients. BlackRock went public in 1999 and has grown significantly through strategic acquisitions, including the merger with Merrill Lynch Investment Managers and the acquisition of Barclays Global Investors.
The company offers a range of products, including iShares ETFs, mutual funds, and risk management solutions powered by its proprietary Aladdin platform. In 2024, BlackRock expanded into cryptocurrency with the launch of the iShares Bitcoin Trust and iShares Ethereum Trust, which quickly became the largest crypto ETFs globally. With a workforce of around 14,900 employees and offices in over 30 countries, BlackRock serves a diverse client base, including central banks and financial regulators.</v>
          </cell>
          <cell r="R1625">
            <v>1988</v>
          </cell>
        </row>
        <row r="1626">
          <cell r="A1626" t="str">
            <v>Blackstone</v>
          </cell>
          <cell r="B1626" t="str">
            <v>Blackstone Group</v>
          </cell>
          <cell r="C1626">
            <v>4900</v>
          </cell>
          <cell r="D1626" t="str">
            <v>financial services</v>
          </cell>
          <cell r="E1626" t="str">
            <v>http://www.blackstone.com</v>
          </cell>
          <cell r="F1626" t="str">
            <v>http://www.linkedin.com/company/blackstoneinc</v>
          </cell>
          <cell r="G1626" t="str">
            <v>New York</v>
          </cell>
          <cell r="H1626" t="str">
            <v>New York</v>
          </cell>
          <cell r="I1626" t="str">
            <v>blackstones businesses include private equity, real estate, funds of hedge funds, creditoriented funds, clos &amp; closedend mutual funds our advisory business includes financial, restructuring, reorganization advisory &amp; fund placement services, finance, investment management, investment managers, secondary market trading, capital markets, growth capital, sustainable infrastructure, credit strategies, global investment platform, market research, services, infrastructure funds, private equity funds, energy investments, real estate assets, artificial intelligence, alternative asset manager, asset management, life sciences, secondary market solutions, financial advisory, data analytics, infrastructure projects, energy transition funds, hedge funds, financial planning, global assets, private equity investing, innovation, real estate asset management, b2b, infrastructure, securities and commodity contracts intermediation and brokerage, growth equity platforms, credit &amp; insurance, tech-enabled real estate, wealth management, credit solutions, energy transition, secondary transactions, credit funds, private equity, portfolio management, digital infrastructure investments, growth investments, risk management, investment strategies, private credit funds, real estate debt strategies, growth equity, client solutions, asset diversification, financial services, long-term growth sectors, real estate portfolio, family office, secondary fund liquidity, infrastructure investments, energy sector, energy and utilities investments, alternative investment, credit management, insurance solutions, multi-asset investing, strategic partnerships, fund management, sustainable investing, infrastructure investment, tactical opportunities, retail investment solutions, capital raising, investment strategy, operational excellence, business development, regulated funds, client relations, investment performance, transaction management, market insights, entrepreneurial approach, market growth, global investment, asset-based finance, structured equity, client service, equity investments, business strategy, strategic initiatives, healthcare investments, financial institutions, investor relations, logistics investments, digital infrastructure, emerging markets, technology investments, healthcare, transportation &amp; logistics, energy &amp; utilities, construction &amp; real estate, information technology &amp; services, financial consulting, consulting, management consulting, health care, health, wellness &amp; fitness, hospital &amp; health care</v>
          </cell>
          <cell r="J1626" t="str">
            <v>CloudFlare CDN, UltraDns, Microsoft Office 365, CloudFlare Hosting, Amazon AWS, Gmail, Google Apps, VueJS, Microsoft Azure Monitor, Atlassian Cloud, Create React App, Workday, Pardot, Wordpress VIP, Amazon SES, Slack, Salesforce, Google Tag Manager, WordPress.org, New Relic, Scene7, Mobile Friendly, Workday Recruit, Woo Commerce, AI, Remote, Snowflake, Nintex, Axiom Software, Clearwater Analytics, Sigma, Bloomberg Professional Services, ARKit, Microsoft Excel, Mastercard Offers, FactSet, Blackrock Aladdin, Ning, VictorOps, Genetec, Lytics, Viewable Media (Visable Measures), Excel4Apps, Microsoft PowerPoint, ServiceNow, Google AdWords Conversion, Outlook, Zoomdata, Angular, React, Fastapi, Python, C#, TypeScript, Javascript, Terraform, SQL, ECS, Lambda Cloud, SNS, Jenkins, GitLab, Jira, Microsoft Office, Crestron, Google Analytics, AWS Trusted Advisor, Confluence, Smartsheet, Citrix, Microsoft Endpoint Configuration Manager (MECM), TUNE, Microsoft Windows 365 Cloud PC, Nexthink, Microsoft PowerShell, Amazon DynamoDB, Amazon S3, AWS Step Functions, Salesforce CRM Analytics, SAP Concur, Kronos, Gem, Tableau, Investran, Oracle Analytics Cloud, Corrigo, WMS, Salesforce Service Cloud, Ptengine, ChatGPT, Docker, AWS Analytics, Linkedin Marketing Solutions, Power Query, Reviews, Concur, Microsoft Teams Rooms, Figma, Adobe Creative Cloud, Adobe Photoshop, Strato, Adobe InDesign, Adobe After Effects, Principle, Axure RP, Wordpress, Anaplan, ARGUS Developer, Kubernetes, Siemens PROFIBUS, Splunk SOAR, .NET, Microsoft SQL Server Reporting Services, ASP.NET, jQuery, HTML Pro, CSS, SWIFT, IBM ILOG CPLEX Optimization Studio, Microsoft Exchange Online, Microsoft Teams, SharePoint, Microsoft 365, Micro Focus AccuRev, Cleverbridge</v>
          </cell>
          <cell r="K1626">
            <v>42222000000</v>
          </cell>
          <cell r="L1626" t="str">
            <v>Other</v>
          </cell>
          <cell r="M1626">
            <v>5900000000</v>
          </cell>
          <cell r="N1626">
            <v>46023</v>
          </cell>
          <cell r="O1626">
            <v>13828896000</v>
          </cell>
          <cell r="Q1626" t="str">
            <v>Blackstone is the world's largest alternative asset manager, headquartered in New York City, with over $1.1 trillion in assets under management. Founded in 1985 by Stephen A. Schwarzman and Peter G. Peterson, the firm has grown to employ more than 4,735 people across 26 global offices. Blackstone initially focused on mergers and acquisitions and has since expanded into private equity, real estate, infrastructure, credit, and hedge fund solutions.
The company manages a diverse portfolio, including over 250 portfolio companies and more than 12,500 real estate assets. Blackstone emphasizes long-term value creation and innovation, providing institutional and individual investors with access to private markets through its comprehensive platform. The firm also offers tailored solutions for individual investors via Blackstone Private Wealth, partnering with financial advisors to deliver institutional-quality investment opportunities.</v>
          </cell>
          <cell r="R1626">
            <v>1985</v>
          </cell>
        </row>
        <row r="1627">
          <cell r="A1627" t="str">
            <v>Block</v>
          </cell>
          <cell r="B1627" t="str">
            <v>Block</v>
          </cell>
          <cell r="C1627">
            <v>4000</v>
          </cell>
          <cell r="D1627" t="str">
            <v>financial services</v>
          </cell>
          <cell r="E1627" t="str">
            <v>http://www.block.xyz</v>
          </cell>
          <cell r="F1627" t="str">
            <v>http://www.linkedin.com/company/joinblock</v>
          </cell>
          <cell r="G1627" t="str">
            <v>Oakland</v>
          </cell>
          <cell r="H1627" t="str">
            <v>California</v>
          </cell>
          <cell r="I1627" t="str">
            <v>computer software: prepackaged software, technology, financial infrastructure, user experience, distributed systems, payment systems, buy now pay later, envoy, music streaming, cryptography, defi, grpc, okhttp, community-driven development, bitcoin ecosystem, machine learning, financial empowerment, microservices, financial technology, financial services, government, developer tools, cryptocurrency, digital wallet, retail, digital asset management, blockchain development, financial inclusion, digital asset security, cryptography tools, customer engagement, consumer finance, payment processing, operational efficiency, security protocols, open source collaboration, open source, bitcoin mining, d2c, services, bitcoin, b2b, financial innovation, payments, blockchain protocols, e-commerce, b2c, innovation, financial transactions processing, reserve, and clearinghouse activities, customer service, payment hardware, payment apis, api integration, blockchain, merchant solutions, financial ecosystem, digital payments, mobile payments, decentralized finance, mobile financial services, cryptographic protocols, decentralized applications, risk management, artistic empowerment, cloud infrastructure, scalability, payroll services, digital assets, bitcoin wallet, self-custody wallet, blockchain security, economic empowerment, decentralized identity, scam protection, cash deposit management, community development, overdraft coverage, digital identity, blockchain technology, peer-to-peer payments, investment strategies, wealth building, small business support, financial literacy, sustainable initiatives, ai for fraud detection, customer empowerment, financial education, community partnerships, accessible financial tools, direct deposit, cash app features, privacy security, customer trust, automated support, affordable banking solutions, impact investments, crypto integration, online security, user-friendly interface, financial services innovation, sustainable banking, transaction transparency, financial access tools, market analysis, payment processing solutions, diversifying investments, financial data protection, cash management solutions, expanding banking access, finance, consumer products &amp; retail, ux, artificial intelligence, information technology &amp; services, finance technology, enterprise software, enterprises, computer software, consumer internet, consumers, internet, internet infrastructure</v>
          </cell>
          <cell r="J1627" t="str">
            <v>Route 53, Rackspace MailGun, Gmail, Google Apps, Microsoft Office 365, Afterpay, React Redux, Square, Inc., Google Tag Manager, WordPress.org, Google Analytics, Google Font API, Mobile Friendly, Varnish, SQL, Braze, Iterable, Salesforce Marketing Cloud, Mode, Tableau, Claude, ChatGPT, Ruby On Rails, AWS SDK for JavaScript, MySQL, Amazon DynamoDB, OpenSearch, Redis, Buffer, GRPC, Apache Kafka, Terraform, Kubernetes, Envoy, AWS Trusted Advisor, Cursor, FOUNDATION, Kotlin, Mongoose, Objective-C, SQLite, SWIFT, Uikit, Salesforce, , Adform, REST, Groovy, Tampa AS400 Inc, Mulesoft, Snowflake, Looker, Python, GitHub, Oracle SCM Cloud, Gem, SAP Fieldglass Services Procurement, Inventor, Oracle Global Order Promising, Oracle Cloud, .NET, PrototypeJS, Databricks, Apache Spark, Delta Lake, Apache Iceberg, go+, Rust, TypeScript, Docker, Bevywise MQTT Broker, InfluxDB, Timescale, Prometheus, Grafana, Cash App, Square, AI, Square POS, Square Online (formerly Weebly), OrCAD PSpice Designer, DPDK (Data Plane Development Kit), American Express, Mastercard Offers, Oracle Business Intelligence Discoverer, Visa, TensorFlow, PyTorch, Spark, NumPy, pandas, scikit-learn, XGBoost, PySpark, MLflow, Airflow, Prefect, Vertex AI, Visual-Basic-.NET, ArcGIS, ANGEL LMS, Amazon Managed Streaming for Apache Kafka (Amazon MSK), AWS Analytics, matplotlib, Plotly.js, Git, Google Cloud BigQuery, CallMiner Eureka, IBM ILOG CPLEX Optimization Studio, Google Meet, Apache HTTP Server, Eclipse Jetty, JUnit, Google Guice, Hibernate, Aurora, Vitess, Datadog, Buildkite, Gradle, Docusign CLM, Brightflag, Copilot, YouTube, JFrog Artifactory, Cisco Nexus Switches, Bash, Bazel, Dell EMC PowerStore, Google Docs, Google Sheets, Google, Anthropic Claude, Gemini, Airtable, Frame, Amazon S3, Javascript, React, , Temporal Cloud, Zendesk, Slack, Google Workspace, Playvox WFM, GraphQL, Apollo, Sidekiq Pro, LaunchDarkly, Amazon Simple Queue Service (SQS), IBM HTTP Server, Jetty Server, dbt, Cisco Nexus Dashboard, JAX, SentenceTransformers, Azure Data Lake Storage, Amplitude, Vscode, Micro, Amazon FreeRTOS, Oracle Bare Metal Cloud Services, Cross Pixel Media, Quartic, Chorus by ZoomInfo, Jira, Altitude ARENA, Streamlit, Android, Zip, Oracle Fusion Cloud ERP, Ticket Spice, TikTok, Instagram, SAP Contract Lifecycle Management (CLM), Stripe Billing, CET, Workday, Weibo, Hightouch, Zelle, Cisco Meraki MS, Kiosked, .GIS, Connect, Argon CI/CD Security, Make, Amazon EC2, Amazon EKS Anywhere, Open Neural Network Exchange (ONNX), IQMS, mO Jira OAuth SSO, Jira OpenID Connect SSO, Jira OIDC SSO, Fivetran, Linear, OpenAI, SalesLoft, , SentryOne SQL Sentry, Google Cloud Platform, Amazon Web Services (AWS), Nielsen Display Ads (Formerly eXelate), ChiroTouch, AudioEye, Microsoft Purview eDiscovery, ezFlow for Google Docs for G Suite, Microsoft 365, Adobe Acrobat, Asana, Meta Pixel, SAP, Absorb LMS, Lytics, Salesforce CRM Analytics, Amazon Product Advertising API, Vena, Istio, INAP, LEAP, Phantom, AWS Fargate, ECS, Swagger UI, Amazon Managed Workflows for Apache Airflow (MWAA), Jetpack, Xcode, ACL, Intercom, Oracle Project Costing, Blackline, ADP GlobalView Payroll, Oracle Integration Cloud, Ning, Crestron, Amazon Associates, Reddit for business, AppsFlyer, Figma, Plotly Dash, Postpresso, LucidChart, Microsoft Excel, Air</v>
          </cell>
          <cell r="K1627">
            <v>2787500000</v>
          </cell>
          <cell r="L1627" t="str">
            <v>Debt Financing</v>
          </cell>
          <cell r="M1627">
            <v>2200000000</v>
          </cell>
          <cell r="N1627">
            <v>45870</v>
          </cell>
          <cell r="O1627">
            <v>24193683000</v>
          </cell>
          <cell r="Q1627" t="str">
            <v>Block, Inc., formerly known as Square, Inc., is a technology company based in San Francisco, founded in 2009 by CEO Jack Dorsey. The company focuses on economic empowerment through financial services, payments, and blockchain innovations. With around 17,000 employees and $23.5 billion in annual revenue, Block serves 57 million users and 4 million sellers, processing $241 billion in payments each year.
Block operates a range of interconnected brands that provide tools for payments, banking, lending, and bitcoin services. Its offerings include Square, a leading point-of-sale system; Cash App, a consumer digital wallet; Afterpay, a buy-now-pay-later service; and Bitkey, a self-custody bitcoin wallet. The company emphasizes integrated ecosystems to enhance access to the global economy and explores AI and blockchain technologies to improve financial efficiency and market reach.</v>
          </cell>
          <cell r="R1627">
            <v>1990</v>
          </cell>
        </row>
        <row r="1628">
          <cell r="A1628" t="str">
            <v>Blue Yonder</v>
          </cell>
          <cell r="B1628" t="str">
            <v>Blue Yonder</v>
          </cell>
          <cell r="C1628">
            <v>8400</v>
          </cell>
          <cell r="D1628" t="str">
            <v>information technology &amp; services</v>
          </cell>
          <cell r="E1628" t="str">
            <v>http://www.blueyonder.com</v>
          </cell>
          <cell r="F1628" t="str">
            <v>http://www.linkedin.com/company/blueyonder</v>
          </cell>
          <cell r="G1628" t="str">
            <v>Scottsdale</v>
          </cell>
          <cell r="H1628" t="str">
            <v>Arizona</v>
          </cell>
          <cell r="I1628" t="str">
            <v>learning solutions, transportation management, supply chain planning, order management, artificial intelligence, warehouse management, demand forecast replenishment, price optimization, retail, category management, software development, manufacturing, ai-enabled inventory management, supply chain collaboration, ai-driven decision making, high tech, collaborative workflows, ai-driven supply chain, supply chain visibility, sustainable supply chains, risk management, operational efficiency, real-time data, supply chain orchestration, multi-tier network, consulting, supply chain platform, global supply chain, inventory optimization, supply chain innovation, predictive modeling, ai and machine learning, supply chain management, engineering services, supply chain resilience, real-time supply chain visibility, supply chain sustainability, ai-enabled solutions, logistics optimization, predictive supply chain analytics, supply chain technology, d2c, industrial manufacturing, supply chain automation, supply chain optimization tools, multi-tier supply chain collaboration, ai-powered demand forecasting, consumer goods, supply chain analytics, manufacturing supply chain, multi-enterprise supply network, semiconductors, b2b, automation, cloud platform, supply chain intelligence, supply chain performance, enterprise software, multi-enterprise network, third-party logistics, sustainability, digital supply chain transformation, ai-powered supply chain, services, logistics, e-commerce, supply chain optimization, business intelligence, data analytics, data science, real-time insights, supply chain digitalization, supply chain software, machine learning, automotive, retail supply chain, customer experience, digital transformation, supply chain risk management, predictive analytics, supply chain solutions, supply chain resilience strategies, logistics management, demand planning, demand forecasting, end-to-end planning, returns management, digital supply chain, omni-channel commerce, real-time visibility, cost reduction, efficiency improvement, collaborative planning, labor management, resource optimization, control tower, automotive supply chain, apparel and footwear, life sciences logistics, high tech supply chain, retail planning, returns orchestration, returns processing, drop-off kiosks, self-service returns, automated returns, customer data analysis, market agility, cloud-based solutions, composable platform, scalable architecture, customer-centric solutions, multi-tier supply chain, competitive advantage, decision support system, customer journey optimization, distribution, consumer products &amp; retail, transportation &amp; logistics, information technology &amp; services, mechanical or industrial engineering, logistics &amp; supply chain, consumers, hardware, enterprises, computer software, environmental services, renewables &amp; environment, consumer internet, internet, analytics</v>
          </cell>
          <cell r="J1628" t="str">
            <v>Cloudflare DNS, Microsoft Office 365, CloudFlare Hosting, Microsoft Azure Hosting, VueJS, Microsoft Power BI, Drift, GitHub Hosting, Salesforce Service Cloud, Marketo, Hubspot, Slack, Salesforce, Bootstrap Framework, Google Tag Manager, Vimeo, Stripe, Cornerstone On Demand, reCAPTCHA, Shutterstock, Walkme, Mobile Friendly, Wistia, WordPress.org, AI, , Oracle Analytics Cloud, Snowflake, PL/SQL, Connect, IBM Cognos Analytics, CAT, Oracle WebLogic, Mulesoft, AppDynamics, Splunk, AWS Transfer for SFTP, AVEVA PDMS, MySQL 8 With RHEL 8, Amazon Associates, AWS Trusted Advisor, Cisco UCS Manager, Descript, Git, Google Workspace, IBM ILOG CPLEX Optimization Studio, Javascript, Jenkins, Micro Focus Universal CMDB, Microsoft Azure Monitor, OpenLDAP, Oracle JDBC, Red Hat JBoss Enterprise SOA Platform, REST, ServiceNow, ServiceNow Discovery, ServiceNow Event Management, ServiceNow Flow Designer, ServiceNow Integration Hub, ServiceNow IT Operations Management (ITOM), ServiceNow IT Service Management (ITSM), ServiceNow Orchestration, ServiceNow Service Mapping, ServiceNow Service Portal, ServiceNow UI Builder, ServiceNow Virtual Agent, WP-Oauth, AWS SDK for JavaScript, Spring Boot, Flux, React, Apache Kafka, IBM Storage Suite for IBM Cloud Paks, Azure HDInsight, .NET, Azure Event Hubs, Azure Active Directory, Kubernetes, Elasticsearch, Spark, CodeIgniter, MongoDB, PostgreSQL, MySQL, Docker, Terraform, HELM, GitHub Actions, Gradle, Hibernate, Node.js, GitHub, Azure AD P2, Azure Functions, Azure Logic Apps, SQL, SAP, Azure Virtual Network, VMware ESXi, Citrix, AspDotNetStorefront, Okta, Duo Security, RSA SecurID Suite, Microsoft Active Directory Federation Services, Microsoft Windows Server 2012, Microsoft PowerShell, Python, Ansible, OpenAPI, Prometheus, Grafana, Azure App Service, Azure Key Vault, Azure API Management, Fastapi, Express JS Framework, Jira, Postman, Cloudflare WAF, Cisco ASA 5555, Azure VPN Gateway, Azure Virtual WAN, Azure ExpressRoute, Azure Firewall, Azure Network Watcher, Wireshark, Amazon Virtual Private Cloud (Amazon VPC), Cisco VPN, Azure Portal, Azure SQL Database, ICP, Imperva Serverless Protection, Microsoft Always on VPN, Microsoft SQL Server Reporting Services, SAP Replication Server, Mule ESB, Apache ActiveMQ, RabbitMQ, Microsoft Sql Server, Azure Linux Virtual Machines, Gem, Azure Load Balancer, Azure Application Gateway, Azure Storage Explorer, Azure Traffic Manager, Azure Backup, Azure Site Recovery, Microsoft Entra ID, Azure Monitor, Azure Log Analytics, Bash, Check Point CloudGuard Harmony Connect (CloudGuard Connect), MariaDB, Oracle Passlogix, Arista Networks, Microsoft.NET Core 3.1, C#, IAPPS, iManage, API Gateway, Azure Resource Manager, MongoDB Atlas, Nestjs, Oracle RAC One Node, Oracle Enterprise Manager, Google Cloud, HTML Pro, CSS, Spring, Google Cloud Platform, Thomson Reuters ONESOURCE, Alteryx, Avalara, Workday, PowerBI Tiles, Databricks, Tor, Oracle Cloud Infrastructure, Amazon Web Services (AWS), Bootstrap, SingleStore, TensorFlow, PyTorch, Tableau, Java EE, Salesforce CRM Analytics, SOQL, ANGEL LMS, Vagrant, Data Analytics, VMware, GitLab, NetApp, Inventor, MercuryGate TMS, WMS, DotNetNuke, Microsoft-IIS, Control-M, Zabbix, Ext JS, Blue Yonder WMS, Perforce Delphix, Confluence, Blue Yonder Order Management, Apache Tomcat, C# (C Sharp), Amazon Managed Streaming for Apache Kafka (Amazon MSK), Azure Analysis Services, TrakSYS, Azure AD Notifications, mO Jira OAuth SSO, Jira OpenID Connect SSO, Jira OIDC SSO, Ecovadis, Selenium, TestComplete, Testng, Visual Studio, Copilot, Cursor, Claude, ASP.NET, Netlify, Aryson MySQL to MSSQL Converter, Azure Cloud Shell, Microsoft Azure, dbt, Snow, Streams, Amazon S3, Azure Data Lake Storage, Google Cloud Storage, Azure Purview, Collibra, Alation, Azure Devops, AWS Analytics, Datadog, Amazon CloudWatch, ACL, Wider Planet, Oracle Data Integrator Enterprise Edition, Bitnami JasperReports, Loftware NiceLabel, RedPrairie Commerce Suite, Android, Secured MVC Forum on Windows 2012 R2, Amazon Linux 2, NAKIVO Backup &amp; Replication, Less, Commvault HyperScale X, UPS, Mode, Microsoft Windows Server 2000, Terminus (by DemandScience), Oracle XML DB, TUNE, ManageEngine, Microsoft Teams, LENOVO, Tampa AS400 Inc, Microsoft Excel, React Native, MAUI, TypeScript, SWIFT, Kotlin, Jest, Appium, WebDriverIO, Playwright, Apache Spark, Azure Cosmos DB, Keras, NumPy, pandas, R, scikit-learn, SAP on AWS, Kinaxis, SAP ECC, SAP S/4HANA, Azure Virtual Machines, Flask, BlazeMeter, Apache JMeter, Kibana, Acronis Cyber Backup, Ning, Google Cloud Dialogflow, Amazon Lex, Microsoft Bot Framework, Red Hat Enterprise Linux, CentOS, Ubuntu, , GraalVM, Microsoft 365, Cisco Unified Intelligence Center, Xactly, Unix, JDA, Gainsight, Perforce Visualization, SQL Developer, Jira Service Management, Azure Active Directory B2C, AWS VPN, Amazon DynamoDB, Azure Kubernetes Service (AKS), AMP, BMC Helix Discovery, Azure AI Search, Angular Material, Bicep, Amazon Simple Storage Service (S3), Azure Front Door, BigFix Inventory, ADP, SES, Google Cloud Tasks, Apache Iceberg, Snowpark, Scala, Airflow, Fivetran, AWS Glue, Cortex A53, PySpark, Amazon EKS Anywhere, Google Kubernetes Engine (GKE), Cassandra, Redis, Pytest, JUnit, , Beats, Logstash, MapMarker, Microsoft Exchange Server 2003, Microsoft OneDrive for Business, Microsoft Teams Rooms, SharePoint, Twilio SendGrid Email Marketing Campaigns, Google Cloud BigQuery, Apache Beam, Kubeflow, DATAflow, PubSub+, Standalone Tomcat - Java Servlet and JSP Platform by TurnKey Linux (HVM), Conversant (ValueClick), Maven, Akamai Connected Cloud (formerly Linode), Retek, Akamai CDN Solutions, Commvault, Infoblox DHCP, Microsoft Advanced Group Policy Management, Microsoft Hyper-V Server, Veeam, WSUS, CyberArk Privileged Access Manager, Admin, Groovy, JFrog Artifactory, SonarQube, Coda, GitHub Advanced Security, Black Duck, Progress Chef, Microsoft Fabric, Puppet, SaltStack, FlipHTML5, Angular, Apex, Lighthouse 360, Mocha, Vscode, Argo CD, EFI, Springboot, ServiceNow Employee Center, Absorb LMS, Power BI Documenter, Kyriba, Streamlit, TelmarHelixa, dmarcian, Micro, Oracle SPF, Proofpoint, Google Publisher Tag (GPT), Visual Studio Code, Amazon Elastic Load Balancing, AWS IAM Identity Center, Azure Sentinel, CrowdStrike, IDC, Palo Alto Networks GlobalProtect, SAM, Apache Ignite, HTML5 Maker, HCL BigFix, Qualys Penetration Testing, Tenable Nessus, Tenable.sc, Adobe Captivate, Google AdWords Conversion, Microsoft PowerPoint, Veeam ONE, , LinkedIn Learning, Glide, ServiceNow Service Catalog, Azure Service Bus, Xunit, NUnit, memoQ server, Jasmine, Karma, Microsoft Entity Framework, , ASG Zeke, Azure Virtual Machine Scale Sets, GraphQL, Siemens SIMATIC S7, Pipedrive, AT&amp;T, CTSuite, Cisco ASA 5505, Cisco AppDynamics, Arista EOS, CSC, Oracle Rdb, CPX Interactive, Air, Apache Airflow, Cucumber, Specflow, AWS Elemental MediaConvert, ELK Stack, AWS PrivateLink, Azure Private Link, Repl.it, Gatling, Sentaurus Device, Elastic APM, SSMS Tools Pack, Intel, Eclipse, Amazon Managed Workflows for Apache Airflow (MWAA), Telegraf, InfluxDB, Hi-Media Performance, CPI, NetApp iSCSI SAN Storage System, IFS, Brocade, LogIC, Pure Flashblade, Dell EMC Unity, , Unity, Crowd, Cribl, Dash, Robot Framework, NICE, Perl, ServiceNow IntegrationHub, Neo4j, Azure OpenAI Service, OpenAI, n8n, Nokia WING, Pravega, Checkmarx SAST, Apache Flink, Azure Service Fabric, E-planning, webpack, Babel, npm, Soap Media, SAP Leonardo Internet of Things, SAP Data Quality Management, microservices for location data, 24-7 Media, Aha!, Workday HCM, Oracle Incentive Compensation, TierPoint DRaaS, ISO+â„¢, IBM Db2 for Linux, UNIX, and Microsoft Windows, SOAPUI, , Microsoft Office, Apple macOS, Microsoft Intune Enterprise Application Management, Parallels Mac Management for Microsoft SCCM, Harmony, AppointmentPlus, Azure SQL, J2EE, GitHub Copilot, Argocd, Workday Prism Analytics, Weibo, Foursquare Studio, Ironclad, Excel4Apps, Outlook, Jupyter, matplotlib, Cypress, Grunt, Hadoop HDFS, Flexera IT Asset Management (ITAM), Oracle GRC, Unisys DevSecOps, Gravitee.io, OpenID, Google, Saucelabs, Azure Cost Management, Elastic Observability, F5 BIG-IP Local Traffic Manager (LTM), Palo Alto PA-5200 Series, Microsoft Application Insights, HackerOne Pentest, CodeQL, Express, Google AlloyDB for PostgreSQL, MUI, OneStat, OpenTelemetry, Storybook, Tailwind, Proofpoint Targeted Attack Protection For SaaS, Varonis GDPR Patterns, Act!, UKG Pro Benefits Administration, Microsoft SQL Server Management Studio, Microsoft Intune, ManageEngine Endpoint Central, Jamf, TestRail, Forms on the Fly, PagerDuty Incident Response, ServiceNow Problem Management, 3XChange, ServiceNow Request Management, ServiceNow Knowledge Management, Trend Micro XDR, EfficientIP, Splunk SOAR, Palo Alto Wildfire, Barracuda Email Security Service, Olo, McAfee Total Protection for Data Loss (DLP), Hornetsecurity Spam and Malware Protection, Palo Alto Next-Generation Firewall (NGFW), AutoSys Workload Automation, Specops Authentication for O365, Google Cloud Machine Learning Engine, Apple, Commscope Ruckus, Dell PowerEdge Servers, Microsoft Defender for Cloud, Office365, OpenJDK, OpenTracker, QuickBooks, Windows 11, JTL-Shop 3, Azure Application Insights, ChatBot, AWS Application Load Balancer, CallMiner Eureka, MLflow, PuTTY, Oracle Database, Batch, Azure Automation, Fusion ERP Analytics, TFX, Redis Software, Alibaba Cloud</v>
          </cell>
          <cell r="K1628">
            <v>2070000000</v>
          </cell>
          <cell r="L1628" t="str">
            <v>Other</v>
          </cell>
          <cell r="M1628">
            <v>750000000</v>
          </cell>
          <cell r="N1628">
            <v>44013</v>
          </cell>
          <cell r="O1628">
            <v>1360000000</v>
          </cell>
          <cell r="Q1628" t="str">
            <v>Blue Yonder Group, Inc. is a prominent American supply chain management company based in Scottsdale, Arizona. Founded in 1985, it operates as a subsidiary of Panasonic Corporation and has a global presence with offices and an innovation center in Dallas, Texas. The company specializes in digital supply chain transformation, offering an AI-driven platform that provides real-time insights for intelligent supply chain management. This platform enables accurate forecasting and dynamic management of capacity, inventory, and transportation.
Blue Yonder's comprehensive suite of supply chain solutions includes planning, order management, warehouse management, and transportation management. The company also features advanced AI applications that enhance planning capabilities and support multi-enterprise networks for end-to-end optimization. Its solutions cater to various sectors, including retail, consumer goods, automotive, high technology, and logistics. With a strong workforce and a commitment to innovation, Blue Yonder continues to drive growth and enhance customer experiences in the supply chain industry.</v>
          </cell>
          <cell r="R1628">
            <v>1985</v>
          </cell>
        </row>
        <row r="1629">
          <cell r="A1629" t="str">
            <v>BMC Software</v>
          </cell>
          <cell r="B1629" t="str">
            <v>BMC Software</v>
          </cell>
          <cell r="C1629">
            <v>6400</v>
          </cell>
          <cell r="D1629" t="str">
            <v>information technology &amp; services</v>
          </cell>
          <cell r="E1629" t="str">
            <v>http://www.bmc.com</v>
          </cell>
          <cell r="F1629" t="str">
            <v>http://www.linkedin.com/company/bmc-software</v>
          </cell>
          <cell r="G1629" t="str">
            <v>Houston</v>
          </cell>
          <cell r="H1629" t="str">
            <v>Texas</v>
          </cell>
          <cell r="I1629" t="str">
            <v>mobility, vendor relationship, compliance, analytics, bsm, server provisioning, cio dashboards, job scheduling, patch, saas, virtualization, cloud computing, data center automation, itil, itsm, asset, security, workflow, discovery, cmdb, software, information technology, it services &amp; it consulting, telecommunications, ai for legacy modernization, cost reduction, services, ai explainability, mainframe observability, proactive monitoring, ai for compliance automation, incident detection, cloud security, it operations management, automation platform, data analytics, information technology and services, mainframe code explanations, observability, incident management, mainframe data protection, cost management tools, mainframe troubleshooting automation, cloud security posture, mainframe modernization, mainframe workload prediction, service management, automated troubleshooting, public sector, mainframe performance analytics, performance tuning, it service delivery, ai and machine learning, automated incident response, devsecops, predictive analytics, ai for application performance, ai for data workflows, ml-driven analytics, enterprise cloud solutions, performance monitoring, microservices management, manufacturing, data protection, automation, healthcare, ai for system resilience, b2b, performance optimization, digital transformation, cloud integration, ai-driven it solutions, application orchestration, customer engagement, cloud-native solutions, predictive maintenance, mainframe risk prediction, security verification, cloud management, ai for data integrity, operational efficiency, security automation, it automation, security compliance, ai-driven security verification, mainframe system intelligence, mainframe security automation, ai for hybrid environments, multi-cloud management, ai for mainframe, self-healing systems, workload automation, ai-powered root cause analysis, cost optimization, automated compliance, mainframe operational intelligence, ai for complex code analysis, ai-powered capacity planning, mainframe security insights, financial services, mainframe data analytics, mainframe modernization tools, container orchestration, security threat detection, mainframe security, consulting, hybrid cloud, event-driven architecture, mainframe ai, enterprise software, ai troubleshooting assistant, ai for enterprise orchestration, real-time analytics, ai for legacy systems, mainframe security risk management, mainframe automation solutions, managed services, cloud-native architecture, workflow orchestration, it infrastructure management, ai-powered insights, government, cloud migration tools, genai workflow guidance, devops integration, enterprise it, computer systems design and related services, devops, mainframe management, workflow automation, api integrations, innovation, aiops, itom, mainframe, digital workplace, ai agents, customer service management, hr service management, service operations, oracle cloud, ai-powered business workflows, intelligent chatbots, continuous optimization, managed file transfer, discovery operations management, control-m integrations, dataops, autonomous digital enterprise, cloud-native platform, ai automation, enterprise service management, integration, network observability, ai-driven insights, strategic partnerships, mainframe transformation, development operations, data storage security, collaboration tools, enterprise integration, real-time visibility, technical advisory services, education &amp; certification, customer success stories, technical support, finance, education, distribution, transportation &amp; logistics, energy &amp; utilities, information technology &amp; services, computer software, enterprises, mechanical or industrial engineering, health care, health, wellness &amp; fitness, hospital &amp; health care</v>
          </cell>
          <cell r="J1629" t="str">
            <v>Akamai, UltraDns, SendInBlue, Microsoft Office 365, Bluekai, Chartbeat, Drupal, Campaign Monitor, Salesforce Service Cloud, Salesforce Live Agent, Slack, Salesforce, Adobe Marketing Cloud, Zendesk, Pagely, accessiBe, Jira, Atlassian Confluence, Netlify, Drift, React Redux, The Trade Desk, Dropbox, Marketo, Google Dynamic Remarketing, Facebook Widget, Hotjar, Mobile Friendly, VisiStat, Linkedin Marketing Solutions, Google Tag Manager, Twitter Advertising, Typekit, Eloqua, Facebook Login (Connect), Vidyard, DoubleClick Conversion, Adobe Media Optimizer, Multilingual, DoubleClick, Visual Website Optimizer, MediaMath, DoubleClick Floodlight, Bing Ads, Facebook Custom Audiences, CrazyEgg, Python, Adobe Analytics, Adobe Target, IBM Db2 for Linux, UNIX, and Microsoft Windows, ACL, Gem, Workday Adaptive Planning, Connect, Prometheus, Certinia, FireEye Helix, Control-M, IBM z/OS Operating System, PostgreSQL, Oracle Analytics Cloud, Microsoft SQL Server Reporting Services, AWS Trusted Advisor, Datawrapper, AWS SDK for JavaScript, Spring Boot, Kubernetes, Docker, Amazon Managed Streaming for Apache Kafka (Amazon MSK), Micro Focus Universal CMDB, CAT, BMC Helix Discovery, Robot Framework, Selenium, Microsoft Excel, Zuora, PROS, Oracle EBS Projects, BMC Helix ITSM, Microsoft Teams, Gemini, Assemble, IBM JES2, SSMS Tools Pack, ServiceNow IT Service Management (ITSM), ServiceNow IT Operations Management (ITOM), Automic Automation, SolarWinds Observability, Securonix Security Operations and Analytics Platform, SQL, Cisco Meraki MS, CloudFlare, Flask, PowerBI Tiles, Microsoft Power Automate, Zift Solutions, IBM CICS Transaction Server, Microsoft Windows Server 2012, IBM ISPF, C#, OpenSearch, Terraform, Ansible, Jenkins, Git, HELM, RStudio, Flow, IBM VSAM, Azure Linux Virtual Machines, BMC Remedy ARS, NLP, Ovation, VMware, OneStream, Tor, BMC MainView Systems Management, Langchain, Mode, Software AG Adabas, IBM SMP/E, IBM VTAM, CPI, IBM RACF, Broadcom ACF2, Broadcom Top Secret, Diligent One Platform, formerly HighBond, AlienVault USM (from AT&amp;T Cybersecurity), IBM DFSMS, Oracle ZFS, Nmap, Burp Suite, Wireshark, Angular, Faiss, Weaviate, Pinecone, Oracle Eloqua, IBM ILOG CPLEX Optimization Studio, OpenAI, Power BI Documenter, Red Hat OpenShift, Microsoft Azure Monitor, Oracle Cloud Infrastructure, Datadog Infrastructure Monitoring, Microsoft PowerPoint, Google AdWords Conversion, Milvus, Salesforce CRM Analytics, Unix, ServiceNow Discovery, ServiceNow, ManageEngine ADAudit Plus, Microsoft PowerShell, Oracle Cloud, Amazon EC2 Container Service, Google Ads, 6sense, LinkedIn Ads, Amazon EC2, Amazon S3, Amazon Virtual Private Cloud (Amazon VPC), Amazon Web Services (AWS), Docker Compose, Lambda Cloud, Sass, ISO+â„¢, ROSS, PlantPAx DCS, CONTROL, Avature, CSS, HTML Pro, UptimeRobot</v>
          </cell>
          <cell r="K1629">
            <v>750000000</v>
          </cell>
          <cell r="L1629" t="str">
            <v>Debt Financing</v>
          </cell>
          <cell r="M1629">
            <v>750000000</v>
          </cell>
          <cell r="N1629">
            <v>41730</v>
          </cell>
          <cell r="O1629">
            <v>2000000000</v>
          </cell>
          <cell r="Q1629" t="str">
            <v>BMC Software is a Houston-based enterprise software company founded in 1980. The company specializes in IT operations management, automation, service management, cloud computing, and mainframe solutions. BMC helps organizations optimize their IT infrastructure and adapt to evolving technologies. With a history of innovation, BMC has invested over $10 billion in developing its products and services.
BMC offers a range of software solutions, including SaaS-based and on-premises options, focusing on IT management. Their products support cloud computing, IT service management, automation, performance management, and data center automation. BMC's solutions are designed to enhance efficiency and self-management in IT environments, utilizing machine learning for automated intelligence. Approximately 80% of Forbes Global 100 companies utilize BMC's offerings, which are backed by a network of over 650 partners.</v>
          </cell>
          <cell r="R1629">
            <v>1980</v>
          </cell>
        </row>
        <row r="1630">
          <cell r="A1630" t="str">
            <v>BNY</v>
          </cell>
          <cell r="B1630" t="str">
            <v>BNY</v>
          </cell>
          <cell r="C1630">
            <v>51000</v>
          </cell>
          <cell r="D1630" t="str">
            <v>financial services</v>
          </cell>
          <cell r="E1630" t="str">
            <v>http://www.bny.com</v>
          </cell>
          <cell r="F1630" t="str">
            <v>http://www.linkedin.com/company/bnyglobal</v>
          </cell>
          <cell r="G1630" t="str">
            <v>New York</v>
          </cell>
          <cell r="H1630" t="str">
            <v>New York</v>
          </cell>
          <cell r="I1630" t="str">
            <v>asset servicing, banking, collateral management, central clearing, credit services, global markets, treasury services, wealth technology, corporate trust, investment management, global trade, financial services, investment services, wealth management, depositary receipts, clearance, finance technology, finance, trading, major banks, macro &amp; investing, regulatory compliance, investment solutions, ai-driven investment strategies, client-centric, client data management, asset protection, digital assets, regtech solutions, securities and commodity contracts intermediation and brokerage, client solutions, b2b, regulatory environment, blockchain integration, client support, client experience, asset custody, global assets, digital asset trading, digital securities, liquidity management, market leadership, macro commentary, client onboarding, government, data analytics, data security in finance, financial stability, blockchain-based settlement, digital transformation, automated bookkeeping, cloud security in finance, data-driven research, financial innovation, financial resilience, data analytics tools, alternative investments, data-driven asset management, big data analytics in finance, portfolio management, securities services, financial industry, analytics, client relationships, financial ecosystem, market analysis, fintech innovation, digital client onboarding, global reach, digital asset custody, digital transaction processing, real-time payments network, investing strategy, private markets, digital securities instructions, automated trade execution, trust and resilience, credit solutions, private equity, securities instructions over internet, financial advisory, real-time payments, securities servicing, custody services, client reporting, custody, cloud-based financial platforms, customer service, financial markets, payment systems, risk management, market insights, technology investment, fintech collaborations, digital asset management, digital identity verification, ai-powered risk assessment, digital custody solutions, client data security, digital banking, client trust, technology platforms, financial data security, atm technology, tokenized money market funds, asset growth, operational efficiency, financial technology, digital platforms, digital securities issuance, client engagement, asset management, services, financial infrastructure, investment analytics, ai in securities processing, automated compliance solutions, securities processing, asset administration, global financial services, liquidity optimization, clearing and settlement, financing solutions, capital markets services, macro investing, client access, financial lifecycle management, technology solutions, consulting services, investment strategy, compliance services, retirement solutions, outsourced trading, financial research, client relationship management, institutional services, broker-dealer solutions, global trade execution, economic insights, family office solutions, trust services, fund administration, investor relations, financial analysis, strategic partnerships, financial education, innovative technology, community impact, sustainable finance, information technology &amp; services, financial consulting, consulting, management consulting</v>
          </cell>
          <cell r="J1630" t="str">
            <v>Akamai, Cloudflare DNS, Microsoft Office 365, Salesforce, Marketo, Outlook, Zendesk, CloudFlare Hosting, Amazon SES, Sendgrid, Mimecast, ServiceNow, Microsoft Azure Hosting, MongoDB, Figma, Omniture (Adobe), Slack, Adobe Marketing Cloud, DemandBase, Vidyard, Backbone JS Library, Stripe, Atlassian Cloud, OneTrust, React Redux, SuccessFactors (SAP), Leadfeeder, Brightcove, AWS SDK for JavaScript, Citrix NetScaler, Adobe Media Optimizer, Linkedin Marketing Solutions, Google Dynamic Remarketing, Bootstrap Framework, Gravity Forms, Facebook Custom Audiences, Google Font API, Facebook Widget, WordPress.org, YouTube, Google Tag Manager, SOASTA, reCAPTCHA, DoubleClick, DoubleClick Floodlight, DoubleClick Conversion, Woo Commerce, Mobile Friendly, Facebook Login (Connect), Remote, AI, Android, Node.js, Javascript, Python, CSS, Pro-face, AutoCAD, Spring, Spring Boot, Hibernate, Oracle Analytics Cloud, SQL, GitLab, Docker, Argon CI/CD Security, Microsoft Azure Monitor, Apache Kafka, Angular, Hazelcast, Terracotta Ehcache, Memcached, HTML Pro, Microsoft Office, CET, Palo Alto PA-5200 Series, Git, JUnit, Maven, Mockito, Microsoft Excel, Kubernetes, Ethereum, Solidity Finance, web3, Prometheus, Grafana, Jenkins, GitHub, SonarQube, Testng, REST, Cucumber, Archer, Amazon Web Services (AWS), Google Cloud Platform, Microsoft Azure, Akamai Connected Cloud (formerly Linode), GraphQL, Apache log4j, Splunk, ELK Stack, Miro, Loom, Microsoft Entra ID, Microsoft Active Directory Federation Services, Azure Linux Virtual Machines, Ansible, Confluence, PowerBI Tiles, C#, Bloomberg AIM, NGRX, TalentLMS, Selenium, BirchStreet Procure-to-Pay, DotNetNuke, C# (C Sharp), MySQL, QRM, IBM Db2 for Linux, UNIX, and Microsoft Windows, ASP.NET, Microsoft SQL Server Reporting Services, Linq, Razorpay, .NET, jQuery, Bootstrap, Microsoft.NET Core 3.1, Oracle JDBC, ICP, Buffer, H2O, CMake, Webex, Snowflake, AWS Analytics, PySpark, Flask, Copilot, Rise, Azure Analysis Services, Excel4Apps, React, Azure Kubernetes Service (AKS), Microsoft Always on VPN, NAKIVO Backup &amp; Replication, GoToAssist (FASTchat), Nevron Vision for SSRS, PostgreSQL, Microsoft PowerShell, Amazon Managed Streaming for Apache Kafka (Amazon MSK), JPA Health, Oracle Rdb, Oracle RAC One Node, Oracle Exadata Cloud Service, Oracle GoldenGate, Oracle Enterprise Manager, Oracle ZFS, ACL, Yardi, Yardi Voyager, Gem, Lytics, Resi, Yardi PAYscan, Ansys RedHawk-SC, Claude, Mode, Azure Event Hubs, Amazon Elastic Kubernetes Service (Amazon EKS), Azure Functions, AWS Lambda, FlipHTML5, Jira, SWIFT, Apache Pig, Trend Micro Smart Protection, Moogsoft, IBM MQ, AngularJS, Gainsight Product Experience, LogIC, Norton Shopping Guarantee, Terraform, AppDynamics, Salesforce CRM Analytics, Adobe Experience Manager, Streamlit, Tableau, Microsoft PowerPoint, Google AdWords Conversion, Amazon Associates, Azure Cloud Services, Conversant (ValueClick), ebs, IBM z/OS Operating System, Juniper Networks SRX-Series Firewalls, Microsoft Windows Server 2012, SAP Sybase InfoMaker, VLAN, accessiBe, Security, Playwright, Loopio, NLP, Responsive, formerly RFPIO, Microsoft Teams, PL/SQL, LogRhythm SIEM, Qualys Penetration Testing, Qualys VMDR, CyberArk, VMware ESXi, VMware vSphere, VMware, Admin, Micro, Windows 11, Red Hat Enterprise Linux, Microsoft Defender for Endpoint, CAT, TraceMyIP, AWS Transfer for SFTP, Azure Application Insights, IBM DS8000, Vanta, AlienVault USM (from AT&amp;T Cybersecurity), SAS Analytics Pro, Oracle Advanced Collections, Brocade SANnav Management, Brocade, Extend, Ning, IBM DFSMS, TypeScript, Azure Resource Manager, TrakSYS, Amazon EKS Anywhere, Lambda Cloud, Oracle BI Publisher, Microsoft OneDrive, Microsoft OneNote, Rust, EnergyCAP SmartAnalytics, Amazon S3, Tint, Azure Policy, Strato, Alteryx, Uipath, BASE, IBM ILOG CPLEX Optimization Studio, Databricks, Amazon Product Advertising API, Veritas Enterprise Vault, Hive, Veritas, Exterro Privacy, Eaglestats, MITRE ATT&amp;CK, Siemens PROFIBUS, Pipedrive, Splunk SOAR, J2EE, ANGEL LMS, Flow, Cisco Next-Generation Firewalls (NGFWs), Verizon (ACS), TrustArc, SAS Enterprise Guide, Tor, COBOL, IBM CICS Transaction Server, IBM VSAM, IXL, GRPC, Jumpcloud, AWS CloudHSM, AWS Key Management Service (KMS), AWS WAF, Zephyr, Amazon Pinpoint, Collibra, Google Data Studio, SharePoint, Amazon Elastic Load Balancing, Cisco Secure Firewall Management Center, Blue Coat ProxySG, NICE, Microsoft Dynamics 365 CE, Microsoft Power Platform, Microsoft Power Automate, Frame, Azure Blockchain Service, AutoCAD LT, Refinitiv World-Check Risk Intelligence, Thomson Reuters Legal Tracker, Bloomberg Professional Services, Sigma, eVestment, Blackrock Aladdin, VMware SD-WAN, 24-7 Media, IBM Mainframe, Langchain, pandas, Scipy, NumPy, Microsoft Power Apps, DATAVERSE LTD, Camunda, OpenLDAP, Azure Active Directory B2C, SiteMinder, ON24, Cvent, Oracle Cloud Infrastructure, IDC, dbt, Spark, Informatica, Cisco UCS Manager, Cisco ACI Orchestration, Cisco SD-WAN, Datawrapper, TARGIT Decision Suite, Azure Cloud Shell, Genetec, AMP, New Relic, Groovy, Intel, Fastpath, Apache, Power BI Documenter, Salesforce Lightning Web Components, Apache Maven, ISO+â„¢, Olo, SysTools VBA Password Recovery, RXJS, Jasmine, Karma, Cypress, , Micro Focus Fortify, AWS CodePipeline, Amazon EC2, AWS Trusted Advisor, AdPilot, Dell iDRAC (Integrated Dell Remote Access Controller), Kubeflow, HELM, Argocd, Bash, Datadog, NICE Actimize Xceed, Hadoop HDFS, ADP, SAP Controlling (CO), Apache JMeter, Serenity, Veracode, Act!, Scrum Do, Grunt, Palo Alto PA-5000 Series, Apptio Targetprocess, Blazor, CallMiner Eureka, Micro Focus LoadRunner, Cisco Meraki MS, Broadcom ACF2, IBM RACF, FACTS SIS (Student Information System), Cisco Meraki SD-WAN, Azure VPN Gateway, Aruba, Cisco Catalyst 2900 Series, SolarWinds, Azure Active Directory, Airflow, Microsoft Dynamics, Visio, Microsoft 365, Azure Cosmos DB, OSIsoft PI, Azure AD P2, CLEAR, SS&amp;C Geneva, Bitbucket, Liquibase, Flyway, Aurora, Informatica PowerCenter, Informatica Cloud Mass Ingestion, Pentaho, Workfront, go+, Drools, Microsoft Fabric, Apptio Platform, VISI, Zemanta, Cursor, Gradle, IBM Db2 for z/OS Operating System, Control-M, Connect, xMatters, Springboot, Zoomdata, Cisco AppDynamics, Crestron, EMC, Adobe Creative Suite, Aha!, Dynamics 365 Customer Insights, AWS CloudFormation, ARKit, GAS, Amazon Linux 2, Secured MVC Forum on Windows 2012 R2, Azure Service Fabric, Microsoft Windows Server 2000, AWS Database Migration Service, , comScore, Outsystems, Fusion ERP Analytics, Cloudflare Insights, Automic Automation, Data Analytics, Entity Framework Core, Vscode, FullStory, Mag+, NetSuite SuiteBuilder, Azure Key Vault, Microsoft Defender for Identity, Sentinel, Bicep, Backblaze Computer Backup, SafeSend, Facebook Social Plugins, PCF International, Azure Devops, Devo, ARES, AutoSys Workload Automation, OpenAI, GitHub Copilot, Snowpark, Snow, GitHub Actions, TeamCity, JFrog Artifactory, SonarQube Cloud (formerly SonarCloud), Pluralsight Skills, Oasis-7, Oracle Universal Content Management (UCM), Microsoft Skype GroupMe, Icertis Contract Management Software, SAP Data Quality Management, microservices for location data, Vena, Azure Monitor, FigJam, Thales HSM, Cisco Nexus Switches, Visual-Basic-.NET, Ad Astra, AWS SDKs, Snyk Code (SAST), Azure Logic Apps, Microsoft Defender for Cloud, Azure Log Analytics, Azure Firewall, AWS PrivateLink, Arbor Cloud DDoS Protection Services, Ag Grid, Highcharts, Azure OpenAI Service, Azure Machine Learning, Azure Cognitive Services, Vertex AI, Google Cloud Logging, Azure AI Search, Unix, JWT, Microsoft Sql Server, Amazon Kinesis, Kibana, CrowdStrike, Acronis True Image, Cisco Software-Defined Access, Rapid7 InsightVM, AT&amp;T, IBM Storage Suite for IBM Cloud Paks, Red Hat OpenShift, HTML5 Maker, GCC, NVIDIA, Dataiku, Jupyter, Vector, Genetec Security Center, ECS, IBM QRadar SIEM, XGBoost, Informatica Test Data Management, MaxMind minFraudÂ®, Ericsson PPX, Azure AD Notifications, Apache Hadoop HDFS, JupyterHub, R, Barracuda Spam Firewall, Cisco WebEx Teams, Eyefinity OfficeMate, Talend, Charles River</v>
          </cell>
          <cell r="K1630">
            <v>4715200100</v>
          </cell>
          <cell r="L1630" t="str">
            <v>Debt Financing</v>
          </cell>
          <cell r="M1630">
            <v>2000000000</v>
          </cell>
          <cell r="N1630">
            <v>45809</v>
          </cell>
          <cell r="O1630">
            <v>40441000000</v>
          </cell>
          <cell r="Q1630" t="str">
            <v>BNY Mellon, officially known as The Bank of New York Mellon Corporation, is a global financial services company founded in 1784. Headquartered in New York City, it is the world's largest custodian bank and securities services provider, managing over $55 trillion in assets for clients around the globe. The company has a rich history, having played a significant role in financing key U.S. infrastructure projects and pioneering innovations in financial technology.
BNY Mellon specializes in institutional financial services, focusing on securities services and custody, asset management, investment services, and capital markets. Its technology-driven platforms enhance efficiency and support real-time payments, catering to a diverse range of clients, including Fortune 100 companies and leading investment managers. The company is committed to fostering long-term relationships and driving growth and resilience in the financial ecosystem.</v>
          </cell>
          <cell r="R1630">
            <v>1784</v>
          </cell>
        </row>
        <row r="1631">
          <cell r="A1631" t="str">
            <v>BNY Pershing</v>
          </cell>
          <cell r="B1631" t="str">
            <v>BNY</v>
          </cell>
          <cell r="C1631">
            <v>4100</v>
          </cell>
          <cell r="D1631" t="str">
            <v>financial services</v>
          </cell>
          <cell r="F1631" t="str">
            <v>http://www.linkedin.com/company/bnypershing</v>
          </cell>
          <cell r="G1631" t="str">
            <v>Jersey City</v>
          </cell>
          <cell r="H1631" t="str">
            <v>New Jersey</v>
          </cell>
          <cell r="Q1631" t="str">
            <v>BNY Pershing, a subsidiary of BNY Mellon, is a prominent global provider of financial business solutions. Established in 1939, the company specializes in clearing, custody, trading, settlement, advisory, investment solutions, data insights, and business consulting services. It serves a diverse clientele, including wealth management firms, institutional clients, broker-dealers, asset managers, family offices, and advisors. BNY Pershing has evolved from its origins as an execution provider to a full-service platform with a worldwide presence.
The company offers an integrated platform that combines high-touch service with open digital technology. Its core services include clearing and custody in 64 markets, trading and settlement solutions, and advisory and investment services. BNY Pershing supports 8 million global investor accounts and is recognized for its innovative tools and commitment to client success. With a history of industry recognition and a stable leadership team, BNY Pershing continues to be a key player in the financial services sector.</v>
          </cell>
        </row>
        <row r="1632">
          <cell r="A1632" t="str">
            <v>BOK Financial</v>
          </cell>
          <cell r="B1632" t="str">
            <v>BOK Financial</v>
          </cell>
          <cell r="C1632">
            <v>5100</v>
          </cell>
          <cell r="D1632" t="str">
            <v>financial services</v>
          </cell>
          <cell r="E1632" t="str">
            <v>http://www.bokfinancial.com</v>
          </cell>
          <cell r="F1632" t="str">
            <v>http://www.linkedin.com/company/bok-financial</v>
          </cell>
          <cell r="G1632" t="str">
            <v>Tulsa</v>
          </cell>
          <cell r="H1632" t="str">
            <v>Oklahoma</v>
          </cell>
          <cell r="I1632" t="str">
            <v>digital banking, wealth management, consumer banking, investment management, personal services, commercial banking, savings, mortgage, private banking, insurance services, trust services, treasury services, checking, home loans, investment services, financial planning, business services, energy financial services, healthcare financial services, commercial real estate, major banks, finance, tribal financial services, regional banking, tribal assets, tribal government finance, financial services, healthcare solutions, retail banking, talent acquisition in finance, community engagement, tribal infrastructure funding, healthcare lending, specialized syndications, asset management, specialty finance, high-net-worth advisory, banking, trust and estate planning, energy finance, corporate banking, client relationships, energy sector financing, treasury management, personalized service, lending, healthcare finance, risk management, technology in banking, diversified financial services, regional bank, community reinvestment, financial advisory, community development, sustainable growth, energy sector loans, personal banking, business banking, checking accounts, savings accounts, cds, iras, mortgage refinancing, equity lending, credit cards, auto loans, personal loans, lines of credit, online banking, mobile banking, deposit services, merchant services, payroll services, estate planning, mineral management, cash management, corporate trust services, executive benefits, employee retirement plans, financial education, economic development, nonprofit contributions, customer relationships, client advisory, financial consulting, fraud prevention, liquidity management, payment solutions, foreign exchange, capital markets, trade finance, sba loans, real estate financing, cycle analytics, reporting and analysis, fixed income securities, b2b, b2c, healthcare, non-profit, consulting, management consulting, law practice, legal services, health care, health, wellness &amp; fitness, hospital &amp; health care, nonprofit organization management</v>
          </cell>
          <cell r="J1632" t="str">
            <v>UltraDns, Sendgrid, Outlook, Microsoft Office 365, SMTP.com, React, The Trade Desk, Amazon SES, Slack, VueJS, Atlassian Cloud, React Redux, Marketo, SuccessFactors (SAP), Mobile Friendly, Apache, New Relic, iTunes, Vimeo, Bing Ads, Bootstrap Framework, Linkedin Marketing Solutions, Google Play, Google Tag Manager, Google Maps, Eloqua, Google Font API, ASP.NET, Remote, AI, Microsoft Excel, Tor, PEX, Quip, Amazon S3, Apache Iceberg, Apache Kafka, Lambda Cloud, PySpark, Semrush, Snowflake, Terraform, Unix, Microsoft Active Directory Federation Services, Oracle Analytics Cloud, Microsoft SQL Server Reporting Services, VMware, .NET, SQL, AWS Analytics, Microsoft Office, AWS Trusted Advisor, Microsoft Azure Monitor, GitLab, Sentinel, Azure Policy, SS&amp;C, BirchStreet Procure-to-Pay, Kubernetes, Azure AD P2, Salesforce, SharePoint, Connect, Excel4Apps, eMaint CMMS, AWS Secrets Manager, Microsoft Windows 365 Cloud PC, IXL, Azure Active Directory B2C, Workiva Wdesk, Mode, BILL, Datonics, iland, Oracle Rdb, Power BI Documenter, Google AdWords Conversion, Cisco WebEx Teams, Optimizely, Alteryx, Fusion ERP Analytics, Microsoft 365, ServiceNow, Amazon Web Services (AWS), IBM FileNet Content Manager, TSYS, ServiceNow Virtual Agent, HP-UX, Fivetran, dbt, Python, Amazon Managed Streaming for Apache Kafka (Amazon MSK), PowerBI Tiles, Tableau, QlikView, Amazon EMR, AWS Lake Formation, Databricks, Delta Lake, Unity Catalog, Azure Blob Storage, Microsoft PowerPoint, Oracle Cloud EPM, E-planning, ACL, SAP, Workday, Jira, Elastic APM, CAT, OpenLink, Microsoft Teams Rooms, AutoCAD, AWS SDK for JavaScript, Spring Boot, SNS, Amazon Simple Queue Service (SQS), Amazon Kinesis, PostgreSQL, MongoDB, Redis, Docker, Amazon EKS Anywhere, GitHub Copilot, Amazon QuickSight, Claude, Elite Software HVAC Solution, Amazon Virtual Private Cloud (Amazon VPC), Netcracker Solutions, GAS, SiteCore, Angular, NGRX</v>
          </cell>
          <cell r="K1632">
            <v>1000000000</v>
          </cell>
          <cell r="L1632" t="str">
            <v>Merger / Acquisition</v>
          </cell>
          <cell r="M1632">
            <v>1000000000</v>
          </cell>
          <cell r="N1632">
            <v>43252</v>
          </cell>
          <cell r="O1632">
            <v>3325637000</v>
          </cell>
          <cell r="P1632">
            <v>2</v>
          </cell>
          <cell r="Q1632" t="str">
            <v>BOK Financial Corporation is a diversified financial services company with a history dating back to 1910. Originally founded as Exchange National Bank of Tulsa, it has evolved from financing oil development in Oklahoma to becoming a prominent financial institution serving clients across multiple states.
Operating in eight states, including Texas, Arizona, and Colorado, BOK Financial offers a wide range of financial services. The company focuses on building personal relationships with clients, combining technology with personal service to enhance financial management. BOK Financial aims to be a comprehensive financial partner, providing valuable advice and expertise to help clients achieve their financial goals.
The company serves a diverse clientele, including individuals and international businesses. Its recent acquisition of CoBiz Financial has further strengthened its presence in Colorado and Arizona, reflecting its commitment to growth and community engagement.</v>
          </cell>
          <cell r="R1632">
            <v>1910</v>
          </cell>
        </row>
        <row r="1633">
          <cell r="A1633" t="str">
            <v>Booking Holdings (NASDAQ: BKNG)</v>
          </cell>
          <cell r="B1633" t="str">
            <v>Booking Holdings</v>
          </cell>
          <cell r="C1633">
            <v>25000</v>
          </cell>
          <cell r="D1633" t="str">
            <v>information technology &amp; services</v>
          </cell>
          <cell r="E1633" t="str">
            <v>http://www.bookingholdings.com</v>
          </cell>
          <cell r="F1633" t="str">
            <v>http://www.linkedin.com/company/bookingholdings</v>
          </cell>
          <cell r="G1633" t="str">
            <v>Norwalk</v>
          </cell>
          <cell r="H1633" t="str">
            <v>Connecticut</v>
          </cell>
          <cell r="I1633" t="str">
            <v>ecommerce, online, internet, financial services, payments, travel, transportation services, consumer discretionary, technology, information &amp; internet, travel customer base, b2c, online travel marketplace, travel and tourism, travel experience innovation, e-commerce, services, travel data privacy, travel industry innovation awards, international travel services, restaurant reservation system, net income, global travel network, travel industry compliance, online booking system, increase in net income, travel booking automation, international travel solutions, seamless booking, diverse travel brands, travel industry innovation, global travel reach, travel industry data management, digital marketplace, travel analytics, financial performance metrics, corporate governance standards, travel industry digital transformation, travel data security solutions, travel industry solutions, digital travel solutions, personalized travel solutions, financial performance, global travel technology, sustainable tourism, global travel data management, car rental bookings, industry awards, information technology, ai in travel booking, data management in travel, travel data security, digital travel platform, accommodation listings, travel industry sustainability initiatives, travel industry recognition, global travel market analysis, travel industry diversity programs, corporate social responsibility in travel, personalized travel, travel booking technology, travel personalization, global travel services, industry innovation, accommodation reservations, travel booking software, data security in travel, online travel services, travel industry compliance standards, sustainable travel initiatives, personalized travel experience, booking engine, growth in ebitda, partner network, travel industry market share, accommodation booking, corporate social responsibility, car rental reservations, cybersecurity in online travel, diversity initiatives, financial growth, travel data analytics tools, customer experience platform, digital travel ecosystem, travel booking platform, seamless travel access, cybersecurity in travel, travel industry diversity initiatives, sustainable travel practices, travel industry corporate governance, travel experience customization, travel platform integration, restaurant reservations, ecosystem of travel services, consumer travel platform, ebitda, cybersecurity measures, travel service providers, customer experience, diversity in tech, cloud-based travel platforms, travel data security protocols, travel commerce ecosystem, travel agencies, global customer base, industry leader, flight booking platform, hotel reservations, travel industry digital solutions, travel partner network, workforce diversity, travel data insights, restaurant booking system, regulatory compliance, travel booking api, travel industry sustainability, online travel platform, csr in travel, big data travel analytics, customer-centric platform, diversity in leadership, corporate governance, travel data management, workforce inclusion, ai-driven travel recommendations, travel technology, travel data protection, data-driven travel, customer engagement in travel, market leadership in travel, travel industry growth strategies, mobile app, flight search engine, car rental platform, corporate governance in travel, innovation, travel industry leader, global travel market, digital travel marketplace, travel experiences, travel platform development, consumer travel services, travel industry awards, net income increase, experience booking platform, experience booking, travel technology innovation, customer engagement, travel industry cybersecurity, adjusted ebitda growth, travel partner integrations, diversity in tech leadership, industry recognition, travel data analytics, online travel, travel booking, travel services, flight bookings, car rentals, vacation packages, travel discounts, customer support, property listings, booking platform, online reservations, travel deals, price comparison, global travel, hostel bookings, alternative accommodations, activity bookings, business travel, local partners, customer reviews, travel sustainability, diverse workforce, market analytics, app and mobile services, ai travel features, travel marketplace, expedia competitor, b2c travel, digital travel agency, team collaboration, boarding passes, global reach, language support, room bookings, online payments, leadership team, consumer insights, investor relations, corporate responsibility, market leadership, future of travel, b2b, consumer products &amp; retail, transportation &amp; logistics, consumer internet, consumers, information technology &amp; services, leisure, travel &amp; tourism</v>
          </cell>
          <cell r="J1633" t="str">
            <v>NSOne, Gmail, ServiceNow, Google Apps, Microsoft Office 365, Zendesk, Microsoft Azure Hosting, WP Engine, Slack, Drupal, Atlassian Cloud, Mobile Friendly, Remote, AI, Blackline, Amazon Web Services (AWS), Microsoft Azure, Google Cloud Platform, COSTAR, SAP Concur, Siemens SIMATIC S7, Splunk SOAR, AWS Analytics, Google, iCIMS, Lifesize, Skype, Workday, Zoomdata, Sophos Intercept X, Adyen, Braintree, Paypal, AWS Transfer for SFTP, Jira, Process automation package for service request creation in SAP S/4HANA Utilities, Avalara, Vertex, RISE with SAP, SAP, SAP S/4HANA, SAP HANA, Amazon EC2 Auto Scaling, Thomson Reuters ONESOURCE, Workiva, Snowflake, Airflow, Spark, Apache Kafka, Kotlin, Jetpack, SQL, Python, OneStream, Pipedrive, Trend Micro XDR, Siemens PROFIBUS, Box, Google Cloud Security Command Center, Barracuda Email Security Service, GitLab, Security, Ivalua, 3M 360 Encompass - Health Analytics Suite, Confluence, Git, AT&amp;T, Barracuda Spam Firewall, FireEye Redline, Google Workspace, CAT, Microsoft Excel, Google Sheets, , Oracle GRC, SAP BTP for Spend Management, Aruba Wireless Access Points, Conga Suite, Niagara Framework, Harness, Concur, AppZen, ServiceNow IT Operations Management (ITOM), BMC Helix Discovery, ServiceNow Service Mapping, ServiceNow Event Management, Micro Focus Universal CMDB, ServiceNow Flow Designer, ServiceNow IT Service Management (ITSM), PySpark, Xray, Testng, Postman, Azure Virtual Machines, AWS SDK for JavaScript, Spring Boot, MySQL, React, TypeScript, Kubernetes, Terraform, Grafana, Amazon Managed Streaming for Apache Kafka (Amazon MSK), Redis, Cassandra, Less, Gem, Demandware Analytics, Rise, Conga CPQ, Amazon Simple Notification Service (SNS), SAP Integration Suite, OpenStack, Node.js, ABAP, Adelphic DSP, Rapid7 InsightVM, SAP Fiori</v>
          </cell>
          <cell r="K1633">
            <v>1019086788</v>
          </cell>
          <cell r="L1633" t="str">
            <v>Debt Financing</v>
          </cell>
          <cell r="M1633">
            <v>750000000</v>
          </cell>
          <cell r="N1633">
            <v>43922</v>
          </cell>
          <cell r="O1633">
            <v>26917000000</v>
          </cell>
          <cell r="Q1633" t="str">
            <v>Booking Holdings Inc. is a leading American travel technology company based in Norwalk, Connecticut. Founded in 1996 as Priceline.com, it has evolved into a major provider of online travel services, operating in over 220 countries and territories. The company rebranded to Booking Holdings in 2018 and is known for its commitment to innovation and diversity.
Booking Holdings operates several well-known brands, including Booking.com, Priceline, Agoda, KAYAK, and OpenTable. These brands offer a wide range of services, such as hotel bookings, flight reservations, car rentals, and restaurant management. The company reported impressive financial results for 2023-2024, with over 1 billion room nights booked and significant year-over-year growth in earnings. With a mission to make travel accessible to everyone, Booking Holdings continues to enhance its offerings and expand its global reach.</v>
          </cell>
          <cell r="R1633">
            <v>1997</v>
          </cell>
        </row>
        <row r="1634">
          <cell r="A1634" t="str">
            <v>Bread Financial</v>
          </cell>
          <cell r="B1634" t="str">
            <v>Bread Financial</v>
          </cell>
          <cell r="C1634">
            <v>6000</v>
          </cell>
          <cell r="D1634" t="str">
            <v>financial services</v>
          </cell>
          <cell r="E1634" t="str">
            <v>http://www.breadfinancial.com</v>
          </cell>
          <cell r="F1634" t="str">
            <v>http://www.linkedin.com/company/bread-financial</v>
          </cell>
          <cell r="G1634" t="str">
            <v>Columbus</v>
          </cell>
          <cell r="H1634" t="str">
            <v>Ohio</v>
          </cell>
          <cell r="I1634" t="str">
            <v>financial services, finance technology, ecommerce, finance, real estate, b2b, business loans, multi-channel payment solutions, payment processing, lending products, digital customer experience, retail, omnichannel payments, bnpl, retail loyalty programs, b2c, personal loans, interest-free bnpl, interest-free installments, retail credit solutions, regtech in banking, consumer lending, financial services innovation, customer engagement, financial data security, digital wallet integration, credit card issuance, data analytics, digital customer onboarding, consumer financing, retail finance, payment automation, private label credit cards, payment solutions, fintech for retailers, financial technology, credit cards, co-branded credit cards, sustainability, loyalty and rewards, e-commerce, buy now pay later, customer loyalty analytics, d2c, customer service, proprietary technology, mobile payments, risk management, data-driven marketing, lending platform, retail finance partnerships, consumer credit risk, retail banking, regulatory compliance, fdic-insured banks, digital banking, retail partnerships, cash flow management, savings accounts, digital platform, retail sales growth tools, credit card programs, services, loyalty solutions, financial transactions processing, reserve, and clearinghouse activities, financial analytics, point of sale solutions, integrated banking platform, customer segmentation, private label credit, credit card solutions, debt consolidation, high-yield savings accounts, retirement accounts, certificates of deposit, digital banking solutions, online banking, customer empowerment, financial education, cashback rewards, no hidden fees, personal finance management, merchant solutions, installment loans, financial wellness, compounding interest, secure transactions, automated payments, responsible lending, financial inclusion, interest rates, online applications, payment plans, flexible payment solutions, financial flexibility, sustainability practices, community investment, merchant partnerships, mobile banking, api integration, direct-to-consumer solutions, user-friendly application, credit risk management, zero fees, virtual cards, loyalty programs, financial transparency, enhanced user experience, inclusive financial solutions, savings tools, tax-advantaged accounts, information technology &amp; services, consumer internet, consumers, internet, environmental services, renewables &amp; environment</v>
          </cell>
          <cell r="J1634" t="str">
            <v>Microsoft Office 365, Route 53, Gmail, Google Apps, Amazon AWS, Atlassian Cloud, OneTrust, MongoDB, Omniture (Adobe), Pardot, SparkPost, Hubspot, Salesforce, Adobe Marketing Cloud, Google Font API, Google Analytics, WordPress.org, Mobile Friendly, Google Maps, Google Tag Manager, Squarespace ECommerce, Nginx, Wix, YouTube, Google Maps (Non Paid Users), Yelp, Google Play, Varnish, Ruby On Rails, Google translate API, Adobe CQ, reCAPTCHA, Google translate widget, Shopify, Incapsula, AI, Remote, Cucumber, ACL, BASE, Oracle Hyperion Planning, pgAdmin, SQL, Wodify, Workday, Microsoft Office, Javascript, Azure Functions, Azure SQL, AWS SDK for JavaScript, React, Angular, Flutter, AWS Analytics, Azure Analysis Services, Azure Devops, Microsoft PowerShell, Terraform, Vscode, Ansible, ServiceNow, Infoblox, Palo Alto Prisma Cloud, Qualys Penetration Testing, Zenoss, EMC, Azure Monitor, Azure Security Center, Azure Policy, Git, Eyefinity OfficeMate, go+, LangGraph, SES, Kubernetes, PostgreSQL, AWS Trusted Advisor, Cypress, Playwright, Informatica, Collibra, Databricks, Python, Workday Adaptive Planning, Lytics, Tableau, MicroStrategy, Azure DevOps Labs, MLflow, Airflow, Docker, GitHub, Excel4Apps, Jira, Next.js, Copilot, Adobe Experience Manager, FlipHTML5, CSS, ArcGIS Network Analyst, NICE Call Recording, Microsoft Excel, accessiBe, Microsoft PowerPoint, Visio, Control-M, Tesseract, Spring Boot, Apache Kafka, Spark, Hadoop HDFS, Hive, Coupa, Concur, Tungsten RPA, SAP Contract Lifecycle Management (CLM), Spark SQL, SAS Analytics Pro, NLP, R, Dataiku, PowerBI Tiles, Adobe Analytics, Adobe, Adobe Experience Platform, Bing, Google Ads, Facebook, Medallia Video, Decibel Insight, HTML Pro, Outlook, Cisco WebEx Teams, Uipath, Google AdWords Conversion, Microsoft Teams Rooms, Google Cloud Data Loss Prevention, .NET, Security, Kenna Security, Oracle WebLogic, Apache Tomcat, Microsoft Windows Server 2012, Unix, Bash, Archer, Genesys SIP, Trend Micro Smart Protection, Oracle Communications Session Border Controller (SBC), FreePBX, Azure Cloud Shell, Amazon Linux 2, Secured MVC Forum on Windows 2012 R2, Experian, BMC Compuware File-AID, Notepad++, Micro, PySpark, Azure Databricks, Azure Synapse, Adobe Target, Adobe Journey Optimizer, Adform DMP, Adobe Real-Time CDP, ARGUS Developer, Alteryx, Amazon Managed Workflows for Apache Airflow (MWAA), Red Hat JBoss Enterprise SOA Platform, PeopleSoft CRM, , NetApp ONTAP Data Management, GitHub Actions, Jenkins, AWS CodePipeline, CAT, Red Hat, UiPath Studio, Microsoft Customer Care Framework</v>
          </cell>
          <cell r="K1634">
            <v>2006300000</v>
          </cell>
          <cell r="L1634" t="str">
            <v>Debt Financing</v>
          </cell>
          <cell r="M1634">
            <v>500000000</v>
          </cell>
          <cell r="N1634">
            <v>45931</v>
          </cell>
          <cell r="O1634">
            <v>4699000000</v>
          </cell>
          <cell r="Q1634" t="str">
            <v>Bread Financial Holdings, Inc. is a publicly traded financial services company based in the United States. Founded in 1996, the company specializes in providing private label credit cards, coalition loyalty programs, and direct marketing services. It operates through two FDIC-insured subsidiaries, Comenity Bank and The Bank, offering a range of financial products including consumer loans, deposit products like high-yield savings accounts, and direct-to-consumer banking through the Bread Savings platform.
With over 30 years of experience, Bread Financial partners with many well-known brands across various industries, focusing on serving both large consumer businesses and small- to medium-sized enterprises. The company is committed to providing access to credit for underserved consumers, particularly through its partnerships with discount and family brand retailers. Bread Financial continues to evolve its business model through strategic acquisitions and divestitures, enhancing its capabilities in digital marketing and data analysis.</v>
          </cell>
          <cell r="R1634">
            <v>1996</v>
          </cell>
        </row>
        <row r="1635">
          <cell r="A1635" t="str">
            <v>Brillio</v>
          </cell>
          <cell r="B1635" t="str">
            <v>Brillio</v>
          </cell>
          <cell r="C1635">
            <v>6000</v>
          </cell>
          <cell r="D1635" t="str">
            <v>information technology &amp; services</v>
          </cell>
          <cell r="E1635" t="str">
            <v>http://www.brillio.com</v>
          </cell>
          <cell r="F1635" t="str">
            <v>http://www.linkedin.com/company/brillio</v>
          </cell>
          <cell r="G1635" t="str">
            <v>Coppell</v>
          </cell>
          <cell r="H1635" t="str">
            <v>Texas</v>
          </cell>
          <cell r="I1635" t="str">
            <v>designled business transformation, media, digital transformation, data analytics, technology entertainment it services, healthcare, insurance, cpg, customer experience, mobility consulting solutions, design thinking, telecommunications, hi tech, digital infrastructure, cloud computing, internet of things, cloud architecture consulting solutions, big data amp analytics consulting amp solutions, product engineering, big data analytics consulting solutions, banking &amp; financial services, agentic ai, banking amp financial services it services, mobility, retail, cpg retail it services, cloud architecture, artificial intelligence, cloud architecture consulting amp solutions, cpg amp retail it services, product &amp; platform engineering, front office transformation, banking financial services it services, utilities it services, technology amp entertainment it services, mobility consulting amp solutions, life sciences, consulting, ai research, ai solutions, impact awards for data solutions, digital product development, platform engineering, patent for mood signatures, machine learning, automation solutions, ai-powered automation, ai patents, financial services, data governance, impact awards for enterprise software, cloud and security services, ai and machine learning, data science, growth-oriented services, proprietary solutions, ai and data solutions, client-centric solutions, data engineering, data-driven innovation, industry verticals, digital innovation, computer systems design and related services, behavioral signature management, security services, patent portfolio, global presence, cloud native applications, information technology and services, digital workplace solutions, b2b, impact awards for behavioral data, ai-powered solutions, automation, enterprise digital transformation, digital infrastructure management, sustainable cloud, impact awards for cloud solutions, workplace certification, impact awards for product engineering, digital strategy, behavioral analytics, patent portfolio management, customer engagement, ai impact awards, digital engineering, software development, predictive analytics, e-commerce, enterprise ai, ai innovation, digital transformation consulting, behavioral data patents, customer-centric design, customer journey, ai-driven insights, consulting services, product and platform engineering, sustainable cloud services, private equity backing, impact awards for security solutions, data platform engineering, software engineering, behavioral data analysis, digital ecosystem, cloud security, impact awards for customer experience, d2c, global offices, cloud infrastructure optimization, impact and impact awards, cloud infrastructure, impact awards for innovation leadership, technology leadership, patented technologies, impact awards for behavioral analytics, impact awards for digital innovation, workplace excellence, security architecture, customer journey analytics, large enterprise clients, data platform modernization, patent technology, proprietary technologies, behavioral analytics patents, impact awards for digital transformation, data management, technology consulting, industry expertise, innovation, cloud migration, enterprise software, operational efficiency, customer experience transformation, cybersecurity, impact awards, it services, ai research and development, impact awards for ai solutions, impact awards for enterprise impact, user experience, cloud services, services, enterprise cloud, digital product engineering, growth strategy, cloud security architecture, digital experience platforms, impact awards for ai patents, impact awards for ai innovation, private equity investment, technology, enterprise impact awards, infrastructure security, omni-channel strategy, cx transformation, generative ai, platform modernization, api integration, custom software development, devops practices, product design, user experience design, marketing automation, e-commerce solutions, client engagement, sustainability practices, business agility, digital solutions, human-centric design, telecom transformation, 5g solutions, ai-powered analytics, microservices architecture, digital commerce, big data, customer relationship management, b2b services, b2c solutions, lifecycle management, performance optimization, intelligent networks, digital supply chain, change management, creative consulting, it modernization, generative enterprises, finance, education, distribution, health care, health, wellness &amp; fitness, hospital &amp; health care, enterprises, computer software, information technology &amp; services, marketing, marketing &amp; advertising, consumer internet, consumers, internet, management consulting, internet infrastructure, ux, design, saas, crm, sales</v>
          </cell>
          <cell r="J1635" t="str">
            <v>Outlook, Microsoft Office 365, WP Engine, Atlassian Cloud, AWS SDK for JavaScript, Leadfeeder, OneTrust, Create React App, React, Marketo, Slack, Salesforce, Adobe Marketing Cloud, Bootstrap Framework, YouTube, Mobile Friendly, Google Tag Manager, Google Font API, WordPress.org, Remote, Figma, Sketch, Strato, Adobe Photoshop, Adobe InDesign, Python, Tor, LogRhythm SIEM, Microsoft App-V, TUNE, Parallels Mac Management for Microsoft SCCM, Microsoft Intune Enterprise Application Management, Autopilot, Microsoft Advanced Group Policy Management, Redux, Django, Flask, Fastapi, Docker, CSS, Pytest, PostgreSQL, MongoDB, Redis, Kubernetes, GraphQL, Azure Data Factory, Microsoft Azure Monitor, SQL, SAP, Apache Kafka, Bitbucket, GitLab, Hibernate, Jenkins, Maven, MySQL, Oracle Analytics Cloud, Spring, Spring Boot, Playwright, Appium, PowerBI Tiles, ServiceNow, Cisco Unified Intelligence Center, Juniper Networks SRX-Series Gateways, Brocade, PySpark, SAS Enterprise Guide, IBM SPSS Modeler, Atex, Kubeflow, BentoML, TensorFlow, PyTorch, scikit-learn, Microsoft Cognitive Toolkit (Formerly CNTK), Keras, .NET, R, RStudio, GoToAssist (FASTchat), Apache SpamAssassin, Nevron Vision for SSRS, Excel4Apps, Power BI Documenter, Microsoft Power Apps, Azure Analysis Services, Azure Synapse Analytics, Databricks, Microsoft SQL Server Reporting Services, Azure SQL Database, Azure Data Lake Storage, Azure Active Directory, SES, Azure Power BI Embedded, Power Query, DATAflow, Amazon Elastic MapReduce (EMR), Redshift, Amazon DynamoDB, Amazon Kinesis, Spark, Apache Oozie, AWS Glue Data Catalog, Athena, OpenSearch, Amazon CloudWatch, Amazon Macie, AWS CloudFormation, SNS, Amazon Simple Queue Service (SQS), API Gateway, AVEVA PDMS, Snowflake, AWS Analytics, Microsoft PowerPoint, Microsoft OneNote, Salesforce Marketing Cloud, Salesforce Email Studio, Salesforce Journey Builder, QMetry Automation Studio, Act!, AMP, Interact, Oracle Exadata Cloud Service, Sales Cloud Einstein, Less, React Native, Flutter, Xamarin, Capacitor, REST, Azure API Management, Kong, Apigee, fastlane, Bitrise, Azure Devops, GitHub Actions, CircleCI, SQLite, ROOM, MongoDB Realm, Auth0, Okta, Microsoft Intune, VMware Workspace ONE, Mobileiron, go+, Azure SQL Managed Instance, UPS, Azure Cosmos DB, Microsoft PowerShell, Proofpoint, SentinelOne, Zscaler Internet Access, Zscaler Client Connector, Admin, Django Language, Telligent, Gem, Ning, PL/SQL, Snow, AngularJS, Javascript, DotNetNuke, Oracle Rdb, C# (C Sharp), HTML5 Maker, Salesforce Service Cloud, Genesys Contact Center, Collective Media, Delivra, Genesys, Google Cloud BigQuery, IBM Storage Suite for IBM Cloud Paks, Azure Event Hubs, Azure Sentinel, Azure Functions, DAX, Microsoft Fabric, AWS Trusted Advisor, IBM ILOG CPLEX Optimization Studio, Terraform, Ansible, Tableau, Datadog, New Relic, Amazon S3, AWS Glue, AWS Step Functions, Elasticsearch, Control-M, Azure Databricks, Delta Lake, Apache Parquet, Oracle XML DB, OSIsoft PI, Google Analytics, Adobe Analytics, Adobe Target, QlikView, Adobe After Effects, Adobe Firefly, AI, CallMiner Eureka, Microsoft Power Automate, Microsoft Power Platform, SharePoint, Microsoft Teams, GenText AI Assistant for MS Word, SAP SD, Pega CRM Suite, Frame, Speech to text, Mode, Oracle Fusion Middleware, commercetools, Node.js, SAP Commerce Cloud, TypeScript, Cisco Catalyst 9800 Series Wireless Controllers, Cisco VoIP, Cisco VPN, Connect, Dell Flash Storage, HubSpot Sales Hub, VisiStat, VLAN, VMware SD-WAN, Salesforce CPQ, AWS CodeBuild, AWS CodeDeploy, AWS CodePipeline, Barracuda Email Security Service, Google AdWords Conversion, Lambda Cloud, Adobe Experience Manager, Amazon Web Services (AWS), Amazon API Gateway, AWS Lambda, Amazon Elastic Container Service (Amazon ECS), OpenAPI, Jira, Confluence, VueJS, Angular, Apache Cordova, Akamai Connected Cloud (formerly Linode), HTML Pro, Hadoop HDFS, Hive, Scala, Microsoft Excel, ANGEL LMS, LangGraph, Pinecone, Weaviate, Faiss, mParticle, Adobe Experience Platform, Mixpanel, Azure Stream Analytics, Azure Purview, Azure Monitor, Azure Synapse, Azure Logic Apps, Azure Data Explorer, Azure Blob Storage, Azure SQL, BloomReach, Emarsys, Airflow, Prefect, Amazon Managed Streaming for Apache Kafka (Amazon MSK), Bicep, Apache Struts, Argon CI/CD Security, Standalone Tomcat - Java Servlet and JSP Platform by TurnKey Linux (HVM), J2EE, Claude, Meta Llama 3, Mist, ECircle (Teradata), IBM Mainframe, Dell EMC PowerStore, OpenAI, Mint, NeoData, , SAP Business Technology Platform, Express, Langchain, Nestjs, FlipHTML5, Jest, Develatio's ExpressJS AMI, Google Cloud Platform, PHP, Laravel, Percipio, pandas, NumPy, Bazel, Zelle, Apache Thrift, Intel, Visual Studio Code, Git, Amazon Linux 2, Spark SQL, Delta, MLflow, AVRO, Apache Spark, Spark Streaming, Unity Catalog, Apex, Salesforce VisualForce, Salesforce Lightning Web Components, Flow, Salesforce Sales Cloud, Security, ServiceNow Configuration Management Database, CheckPoint, Fortinet, Palo Alto PA-5200 Series, Adobe, Amazon Connect, Cyara, Postman, QTest, Apache Airflow, Next.js, Salesforce Health Cloud, Salesforce Flow, Copado, Zoomdata, Google Workspace, Office365, Jamf, ebs, Azure Virtual Network, Azure VPN Gateway, Azure ExpressRoute, AWS PrivateLink, Azure Log Analytics, Azure Cost Management, Azure Policy, Microsoft Defender for Cloud, Sentinel, TrakSYS, Bash, Olo, Broadcom Service Virtualization, Informatica Test Data Management, Salesforce Shield, Salesforce Platform, Anthropic Claude, Gemini, Google Cloud Dataproc, PubSub+, Looker, Google Cloud Functions, Amazon Kinesis Data Streams, Atlassian, LlamaIndex, Wiz, Azure Linux Virtual Machines, Microsoft Windows Server 2012, AWS Lake Formation, Aurora, Sizmek (MediaMind), AWS Key Management Service (KMS), AWS Secrets Manager, CAT, JWT, Gradle, Veracode, Checkmarx, SonarQube, Snyk, AWS Bedrock, Amazon SageMaker, Amazon EKS Anywhere, AWS Managed Services, Amazon Elastic File System (Amazon EFS), Amazon EC2, Amazon CloudFront, Amazon QuickSight, GitHub, Miro, Informatica, IBM DataStage, Streams, Google Cloud Tasks, Azure Kubernetes Service (AKS), Azure Virtual Desktop, Sage, dbt, Salesforce Commerce Cloud, Linkedin Marketing Solutions, Taleo Applicant Tracking Systems (ATS), Android Studio, SOAPUI, Zephyr, Cucumber, Browserstack, npm, Phoenix, Firebase, Microsoft Copilot Studio, Azure OpenAI Service, Azure Cognitive Search, Micro, Azure Data Lake Analytics, Databricks SQL, Azure Machine Learning, Alteryx, Tableau Prep, Espresso, Kotlin, Twilio, Delivr, ChatBot, SAP BW/4HANA, SAP BusinessObjects Business Intelligence (BI), Aruba Wireless Access Points, Lytics, Microsoft.NET Core 3.1, Microsoft.NET 6.0, C#, Linq, Entity Framework Core, Azure App Service, Azure Storage Explorer, Azure Key Vault, Azure Service Bus, Xunit, NUnit, OpenID, Azure Cost Management and Billing, Azure Data Catalog, Azure Identity Management, Azure Migrate, BASE, Kustomer, Microsoft Azure, Avaya, Zendesk, Nagios, Puppet, Splunk, Neo4j, JUnit, Drools, MySQL 8 With RHEL 8, D3js, Gulp, Camunda, OpenLDAP, Hashicorp Packer, IntelliJ IDEA, Microsoft Visual Studio, SSMS Tools Pack, Express JS Framework, ECS, Cursor, GitHub Copilot, Zip, LeafLink, SAS Analytics Pro, Apache MXNet, Grafana, VMware, Microsoft Dynamics, Citrix, Red Hat JBoss Enterprise SOA Platform, Unix</v>
          </cell>
          <cell r="L1635" t="str">
            <v>Venture (Round not Specified)</v>
          </cell>
          <cell r="M1635">
            <v>0</v>
          </cell>
          <cell r="N1635">
            <v>45170</v>
          </cell>
          <cell r="O1635">
            <v>1000000000</v>
          </cell>
          <cell r="Q1635" t="str">
            <v>Brillio is a technology services and advisory firm founded in 2014, focused on digital transformation. Headquartered in California, the company operates 17 locations worldwide and employs nearly 6,000 people, known as "Brillians." Brillio partners with Fortune 1000 companies to deliver design-led, human-centric solutions in areas such as agile engineering, data analytics, and emerging technologies like AI and cloud computing.
The company offers a wide range of digital transformation services, including customer experience transformation, data and AI solutions, product and platform engineering, and digital transformation consulting. Brillio also provides expertise in infrastructure, cloud, and security, along with design and content services. Its proprietary ADAM framework supports scalable AI deployment across various industries, including banking, healthcare, retail, and telecommunications. Brillio has received multiple awards for its workplace culture and innovative solutions.</v>
          </cell>
          <cell r="R1635">
            <v>2014</v>
          </cell>
        </row>
        <row r="1636">
          <cell r="A1636" t="str">
            <v>Broadcom</v>
          </cell>
          <cell r="B1636" t="str">
            <v>Broadcom</v>
          </cell>
          <cell r="C1636">
            <v>37000</v>
          </cell>
          <cell r="D1636" t="str">
            <v>semiconductors</v>
          </cell>
          <cell r="F1636" t="str">
            <v>http://www.linkedin.com/company/broadcom</v>
          </cell>
          <cell r="G1636" t="str">
            <v>Palo Alto</v>
          </cell>
          <cell r="H1636" t="str">
            <v>California</v>
          </cell>
          <cell r="I1636" t="str">
            <v>enterprisesmbcore switching, gpon, knowledgebased processors, wireless networks, software, gps, powerline communications, cable modems, nfc, bluetooth solutions cable modems knowledgebased processors satellite iptv stbs xdsl epon enterprisesm, satellite iptv stbs, xdsl, mobile communications, network infrastructure, gbe, bluetooth solutions, epon, satellite amp iptv stbs, mobile, semiconductors, information technology, hardware, technology, semiconductor manufacturing, enterprise software, security, software development, application whitelisting, cloud solutions, cloud environments, managed services, information technology and services, enterprise security, threat intelligence, threat detection, services, symantec enterprise security, symantec dlp, b2b, data center, cloud services, cloud infrastructure, cloud security, innovation, hybrid security solutions, digital transformation, cloud threat protection, data protection, security collaboration, lotl attack prevention, it infrastructure, customer engagement, threat prevention, enterprise security products,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virtualization, protocol standards, telecom infrastructure, smart devices, rf technology, power management, test and measurement, wireless infrastructure, healthcare, finance, information technology &amp; services, computer &amp; network security, internet, enterprises, computer software, internet service providers, internet infrastructure, consumers, analytics, embedded hardware &amp; software, consumer internet, health care, health, wellness &amp; fitness, hospital &amp; health care, financial services</v>
          </cell>
          <cell r="J1636" t="str">
            <v>UltraDns, Gmail, Google Apps, Microsoft Office 365, Amazon AWS, CloudFlare Hosting, Atlassian Cloud, Vercel, Drift, OneTrust, Workday, Eloqua, NetSuite, Wordpress VIP, Amazon SES, Hubspot, Slack, Salesforce, Adobe Marketing Cloud, YouTube, reCAPTCHA, Liferay, Bootstrap Framework, Google Tag Manager, AddThis, Google Font API, Varnish, React, Shutterstock, GoToWebinar, Vidyard, Mobile Friendly, New Relic, Workday Recruit, Remote, Azure Linux Virtual Machines, VMware Cloud Foundation, Python, go+, C#, Google AlloyDB for PostgreSQL, Google Cloud Platform, Jenkins, Docker, Kubernetes, HELM, Airflow, Spark, Ansible, Emediate, C/C++, ContentClick, Ixia, .NET, Spirent TestCenter, Splunk IT Cloud, Synopsys ZeBu Server, SystemVerilog, , Ticket Spice, Cisco Aggregation Services Routers, Cisco Nexus Switches, Cisco VPN, Juniper Networks SRX-Series Firewalls, VLAN, VMware NSX, VMware vSAN, vSphere, Broadcom IDMS, IBM z/OS Operating System, Perl, Siemens Calibre, ISA Web Publishing Load Balancer, AWS SDK for JavaScript, Keysight ADS, Analyzer, Aha!, Quip, Apache Pig, Showpad, Allegro X PCB Designer, AMP, Microsoft DirectX, Vulkan, Verilog, VHDL, Synopsys, Synopsys PrimeTime, McAfee VirusScan Enterprise, TouchBistro, Upfluence, MATLAB, Microsoft Application Insights, Amazon EC2 Container Service, VMware, CONTROL, JMP, Tanzu, IBM CICS Transaction Server, Javascript, GCC, Secured MVC Forum on Windows 2012 R2, VMware Cloud on AWS, VMware vCloud Director, VMware Aria Automation, Cadence, Cadence Virtuoso, Interclick (Genome by Yahoo), Cadence Innovus, RealPerson Chat (Optimise-IT), SAP BusinessObjects Business Intelligence (BI), Smartlook, RabbitMQ, OpenTelemetry, Frame, Spring Boot, OpenAPI, GraphQL, VMware Aria Operations for Logs, Intel, Bitnami, Spring, Olo, Symantec Altiris, VMware Aria Operations for Networks, VMware HCX, React Router, Switch Concepts, Barracuda Spam Firewall, Unix, Broadcom ACF2, IBM SMP/E, VMware ESX 3.0, LogIC, AWS Snow Family, Flow, ARIS Simulation, ACL, Synopsys HSPICE, Smart AdServer, Gerrit, Bash, Ruby On Rails, Cisco Secure Firewall Management Center, Playwright, Selenium, Greenplum Database, PostgreSQL, Envoy, Project Contour, Apache Kafka, MinIO, Django Language, Tor, SessionCam, IBM Cognos Impromptu, Git, Incorta, Looker, Google Sheets, Microsoft Excel, SQL, Check Point CloudGuard Harmony Connect (CloudGuard Connect), CPI, Terraform, Neo4j, OpenSearch, Redis, Ning, MacStadium, Oracle Virtualization, IBM Cognos Analytics, Aeries, Microsoft Windows 365 Cloud PC, Brocade Switches, VMware ESXi, IBM Db2 for z/OS Operating System, BERT, ICONICS IoT, Visio, Snap, Excel4Apps, Microsoft PowerPoint, Amazon Pinpoint, ICP, Conviva Operational Data Platform, redvertisement, Aspen Flare System Analyzer, FiberHome, NetApp, Oracle Exadata Cloud Service, Amazon Linux 2, AI, CAT, Veritas Alta, Prometheus, Grafana, ClickHouse, UKG Dimensions Hourly Timekeeping, GitHub Actions, Microsoft PowerShell, Anthropic Claude, OpenAI, AWS Bedrock, Azure OpenAI Service, Micro, Oracle Engagement Cloud, eMaint CMMS, IBM Mainframe, JTL-Shop 3, GRPC, DPDK (Data Plane Development Kit), Cursor, AWS WAF, SAS Analytics Pro, Coraid, NAKIVO Backup &amp; Replication, Terminus (by DemandScience), FIS, Linkshare, Conversant, Dice, Flashtalking by Mediaocean, VMware vCenter Server, Designer, OrCAD PSpice Designer, Allegro, VMWare Tanzu, Formassembly, FreeBSD, Microsoft Windows Server 2012, Kdb+, Microsoft WinDbg, Yahoo Ad Manager, Google Cirq, Buffer, SS&amp;C, CET, LeadsPedia, Salesforce Data.com, Oracle JDBC, IBM Z, Visual-Basic-.NET, CallMiner Eureka, Assemble, Oracle Bare Metal Cloud Services, Container Network Interface (CNI), Oracle Analytics Cloud, Homestead, Mist, Ansys HFSS, Ansys RedHawk-SC, Grass Valley RIO FOR POST, Cisco TelePresence VCS, ANSYS, Cisco DWDM, ArcGIS Spatial Analyst, S&amp;P Capital IQ Pro, Shop Floor Data Collection (SFDC), SES, LangGraph, Langchain, Pinecone, Weaviate, Milvus, ISO+â„¢, Aryson MySQL to MSSQL Converter, GitHub, Angular, TypeScript, RXJS, Mode, CleverTap, VMware Aria Operations, HyperLynx, Synopsys Design Compiler, Red Hat OpenShift, AWS Application Load Balancer, Zoomdata, Cadence Omnis CFD Platform, FRAC Pumps, Amazon Associates, Open Graphics Library (OpenGL), ArcGIS Field Maps, Bloomberg BNA, Brocade SANnav Management, Extend, Tanzu GemFire, Google Analytics, PriceGrabber, ABB Electronic Work Instructions, Commission Junction, Azure PlayFab, Onswipe, Apache Beam, Broadcom Easytrieve, Inventor, Rocket.Chat, Posit, AWS VPN, Act!, IBM z/VM Operating System, IBM z/VSE Operating System, IBM VTAM, Gem, CSS, Siemens SIMATIC S7, Broadcom, StackPath CDN, CA Endevor, Amazon Managed Streaming for Apache Kafka (Amazon MSK), Apache Druid, Flexential Storage, SAP Hybris B2B Commerce, Alteryx Machine Learning Cloud, Blackbaud Award Management, VMware vSphere, IBM DFSMS, SolarWinds RMM, Vantage Media, HTML5 Maker, LabVIEW, Gainsight Product Experience, AT&amp;T, Automic Automation, Box, COMSOL, Google AdWords Conversion, Pandora FMS, Elite Software HVAC Solution, Siemens Calibre nmDRC, Siemens Calibre nmLVS, AWS Mobile SDK, SafeSend, Gainsight PX, GitHub Copilot, KVM, Wireshark, Route, DotNetNuke, Visual Studio, Elastic Path, BMC Compuware File-AID, CA Sysview Performance Management, Cisco Meraki MS, COBOL, Flatfile, IBM Db2 for Linux, UNIX, and Microsoft Windows, IBM VSAM, IDC, OpenX, FUSION, StarRC, Node.js, iPage, Synopsys VCS, DriverSide, SAM, Xray, TierPoint DRaaS, ADVA Optical, HPE MSA, Hudl Sportscode, Siemens PROFIBUS, Advanced Solutions International (ASi), Robin, Dell EMC PowerStore, Siemens SIMATIC PCS, VMware vCenter, VMware NSX-T Data Center, Longview CPM, Angular Material, Brocade, Azure Maps, EAB Navigate, Make, Vscode, Ag Grid, IBM JES2, Hitachi Virtual Storage Platform (VSP), Altium Designer, QNAP NAS, Pytest, AWS Analytics, Apache Spark, Bazel, Electron, Microsoft Entra ID, Blackboard LMS, BMC MainView Systems Management, SAS Enterprise Guide, ServiceNow Configuration Management Database, IBM ISPF, Mag+, Bing, etcd, containerd, Istio, Linkerd, F5 NGINX Ingress Controller, Factors.AI, Azure Cloud Services, Clarity, PlantPAx DCS, Adconion, Lambda Cloud, Pluralsight Skills, Oracle Data Mining (ODM), Dell EMC SAN (Storage Area Network), , Webgains, Epic Clarity, Instart Logic, Google VPC Service Controls, LiveRamp Match Partners, VMware Site Recovery Manager, Blackboard Learn, AWS Config, IBM WebSphere Hybrid Edition (Application Server &amp; Liberty)</v>
          </cell>
          <cell r="K1636">
            <v>35340000000</v>
          </cell>
          <cell r="L1636" t="str">
            <v>Debt Financing</v>
          </cell>
          <cell r="M1636">
            <v>5000000000</v>
          </cell>
          <cell r="N1636">
            <v>45474</v>
          </cell>
          <cell r="O1636">
            <v>63887000000</v>
          </cell>
          <cell r="Q1636" t="str">
            <v>Broadcom Inc. is a global technology leader in semiconductors and infrastructure software, based in Palo Alto, California. The company has a rich history, originating from Hewlett-Packard's semiconductor division in 1961 and evolving through significant mergers, including the acquisition of Broadcom Corporation in 2016. Under CEO Hock Tan, Broadcom has expanded its focus to high-margin sectors such as AI, cloud computing, data centers, cybersecurity, and networking.
Broadcom designs and delivers a wide range of semiconductor solutions, including chips for networking, Wi-Fi, Bluetooth, and AI systems. The company also offers infrastructure software for cloud and enterprise needs, with key products stemming from its acquisitions, such as VMware. Broadcom's growth strategy emphasizes strategic acquisitions, allowing it to transition from niche semiconductors to a balanced hardware-software portfolio, positioning it as a leader in intelligent edge computing and AI infrastructure. The company serves various industries, including data centers, cloud providers, and cybersecurity firms, integrating its technology into global devices and infrastructure.</v>
          </cell>
          <cell r="R1636">
            <v>1991</v>
          </cell>
        </row>
        <row r="1637">
          <cell r="A1637" t="str">
            <v>Broadcom Software</v>
          </cell>
          <cell r="B1637" t="str">
            <v>Broadcom</v>
          </cell>
          <cell r="C1637">
            <v>18000</v>
          </cell>
          <cell r="D1637" t="str">
            <v>information technology &amp; services</v>
          </cell>
          <cell r="F1637" t="str">
            <v>http://www.linkedin.com/company/broadcomsoftware</v>
          </cell>
          <cell r="G1637" t="str">
            <v>Palo Alto</v>
          </cell>
          <cell r="H1637" t="str">
            <v>California</v>
          </cell>
          <cell r="I1637" t="str">
            <v>software development, information technology &amp; services</v>
          </cell>
          <cell r="Q1637" t="str">
            <v>Broadcom Software is a division of Broadcom Inc., a prominent technology company based in Palo Alto, California. It specializes in semiconductor and infrastructure software solutions, serving various markets including data centers, networking, and cloud computing. Broadcom Software has shifted significantly towards infrastructure software, with about 42% of its revenue coming from this sector as of 2024.
The company offers a wide range of enterprise software solutions, focusing on IT operations management, cybersecurity, and cloud infrastructure. Key offerings include software for threat detection and endpoint protection, as well as solutions for data center operations and networking management. Recent acquisitions, such as CA Technologies and VMware, have enhanced its capabilities in these areas, positioning Broadcom Software as a major player in the cloud and cybersecurity markets. Its customer base includes Fortune 500 companies, telecommunications providers, and government agencies, all relying on Broadcom's software to manage complex IT environments and secure digital assets.</v>
          </cell>
        </row>
        <row r="1638">
          <cell r="A1638" t="str">
            <v>Broadridge</v>
          </cell>
          <cell r="B1638" t="str">
            <v>Broadridge</v>
          </cell>
          <cell r="C1638">
            <v>14000</v>
          </cell>
          <cell r="D1638" t="str">
            <v>financial services</v>
          </cell>
          <cell r="E1638" t="str">
            <v>http://www.broadridge.com</v>
          </cell>
          <cell r="F1638" t="str">
            <v>http://www.linkedin.com/company/broadridge-financial-solutions</v>
          </cell>
          <cell r="G1638" t="str">
            <v>New York</v>
          </cell>
          <cell r="H1638" t="str">
            <v>New York</v>
          </cell>
          <cell r="I1638" t="str">
            <v>data &amp; analytics, advisor &amp; wealth solutions, corporate issuer solutions, technology, communications, global technology &amp; outsourcing solutions, bank &amp; brokerage investor communications, mutual fund &amp; retirement plan solutions, real estate, financial data analytics, ai in finance, regulatory compliance automation, client onboarding solutions, ai-powered trade solutions, post-trade management, investor communication, ai solutions, client communications, digital communication, data analytics in banking, digital assets, ai-driven market insights, corporate governance solutions, fund sustainability scores, regulatory reporting ai, asset and wealth management, market data, fund data, financial technology, proxy voting, capital markets, trade execution platforms, cloud financial solutions, financial services, data analytics, asset servicing solutions, trade automation, gpt-4 bond analysis, market intelligence for esg, trade processing, client engagement tools, post-trade processing, regulatory reporting automation, market infrastructure, investment data, client reporting, collateral management, market connectivity solutions, portfolio management, market data services, digital asset servicing, client communication personalization, cloud-based financial solutions, market data platform with esg, client communication automation, market intelligence tools, market connectivity for global trading, ai in asset servicing, market infrastructure services, regulatory reporting, fund analytics and reporting, fund reporting automation, financial data, regulatory compliance software, esg data, market data analytics tools, esg data integration, fund data and esg metrics, market infrastructure ai, client engagement, corporate governance, b2b, client support, ai in securities trading, automation, trade automation solutions, market intelligence platform, investment analytics, digital transformation in finance, esg scoring and metrics, trade execution ai tools, fund reporting, digital marketing, digital investor relations, client communication ai, asset servicing, client reporting tools, esg integration in asset management, customer engagement, asset and fund data analytics, bondgpt+ ai application, trade execution systems, fund reporting and filing, sustainable finance data, data-driven decision making, fund analytics software, asset management, trade execution, regulatory solutions, market connectivity platforms, trade automation platforms, regulatory compliance solutions, fund and asset data analytics, business intelligence, asset and fund data, client engagement ai solutions, fund reporting solutions, market data and esg analytics, data security, market intelligence for asset managers, digital communication platforms, fund sustainability reporting, fund analytics, market data platform, cloud computing, market connectivity, trade reconciliation ai, fund data management systems, fund analytics with esg focus, trade automation technology, investment management, trade reconciliation systems, market data for esg investing, digital investor experience, fund data management, market data platforms, trade processing automation, investor communication platforms, global markets, regulatory compliance, client communication solutions, global trading platforms, digital transformation in capital markets, securities finance solutions, fund reporting and filing systems, trade processing technology, digital investor engagement, ai-driven bond analysis, asset and fund data management, digital investor communications, market data analytics, client engagement platforms, asset servicing platforms, asset management software, digital communication in finance, client onboarding, financial reporting, client reporting automation, enterprise software, operational efficiency, cloud-native trading platforms, trade automation in capital markets, sustainability metrics, esg fund metrics, regulatory reporting tools, client onboarding technology, market connectivity ai, proxy services, shareholder communications, regulatory compliance ai tools, market intelligence, proxy management, esg scoring, digital solutions, services, digital transformation, collateral and securities finance, regulatory compliance services, wealth management, securities and commodity contracts intermediation and brokerage, risk management, market infrastructure technology, investor engagement tools, client reporting ai tools, esg metrics and scoring, financial infrastructure, consulting, client onboarding automation, trade reconciliation, regulatory compliance tools, fintech solutions, marketing communications, multi-channel communications, risk mitigation, participant engagement, advisor support, business process outsourcing, compliance reporting, stakeholder engagement, financial insights, customer insights, performance analytics, fund administration, automated voting, proxy voting services, financial institutions, equity trading, retirement solutions, healthcare communications, insurance solutions, telecom engagement, utilities communications, wealth platform, data-driven solutions, customer identity management, unique distribution insights, document distribution, market compliance, finance, finance technology, information technology &amp; services, marketing &amp; advertising, analytics, computer &amp; network security, enterprises, computer software, public relations &amp; communications</v>
          </cell>
          <cell r="J1638" t="str">
            <v>Route 53, UltraDns, Microsoft Office 365, Amazon AWS, DemandBase, Contently, Atlassian Cloud, Citrix, OneTrust, Citrix NetScaler, Workday, Pardot, Salesforce, Amazon SES, Slack, Salesforce Live Agent, Facebook Custom Audiences, Eloqua, LivePerson Monitor, reCAPTCHA, Hubspot, Segment.io, Taboola, Optimizely, Typekit, Facebook Login (Connect), Google Tag Manager, MouseFlow, Linkedin Marketing Solutions, Google Analytics, Vimeo, Facebook Widget, Mobile Friendly, Workday Recruit, ON24, Bing Ads, LiveRamp, Remote, SS&amp;C, Salesforce CRM Analytics, AWS Trusted Advisor, Make, AWS Bedrock, Terraform, AWS CloudFormation, Jenkins, Kubernetes, Amazon DynamoDB, SiteMinder, Cognito, Datadog, Splunk, Javascript, React, AWS SDK for JavaScript, HTML Pro, CSS, Spring Boot, PostgreSQL, Amazon EC2, Lambda Cloud, Google AdWords Conversion, GitLab, AWS CodePipeline, Oracle Fusion Cloud ERP, CAT, Red Hat JBoss Enterprise SOA Platform, Nginx, Docker, Progress Chef, Python, Gem, SAP Data Migration, Flux, Amazon Elastic Kubernetes Service (Amazon EKS), GAS, Act!, Micro, Gauges, Quip, SES, Amazon Web Services (AWS), GRIN, PowerMax, PowerStore, PowerScale, ECS, Brocade, Flow, Serenity, CONTROL, Basis, Alteryx, Microsoft Power Platform, PowerBI Tiles, Microsoft Power Automate, Power Query, Uipath, .NET, IBM MQ, IBM z/OS Operating System, HELM, GitHub Actions, Apache Kafka, .GIS, Connect, Prometheus, Grafana, Grafana Loki, OpenTelemetry, OpenSearch, Micro Focus Universal CMDB, AI, accessiBe, Microsoft Excel, Microsoft Windows Server 2012, Microsoft SQL Server Reporting Services, PL/SQL, Cisco Unified Intelligence Center, CheckPoint, NetScaler, Unity, Express, Nestjs, Node.js, TypeScript, MySQL, Prisma, Amazon Simple Queue Service (SQS), Redis, OpenAPI, Jest, Cisco VPN, Dell iDRAC (Integrated Dell Remote Access Controller), KISSmetrics, Tor, AWS Glue Data Catalog, Sizmek (MediaMind), Amazon Virtual Private Cloud (Amazon VPC), Security, Amazon EKS Anywhere, Amazon Elastic Load Balancer, API Gateway, Ansible, TeamCity, BlueTie Vault, Cisco Nexus Switches, JFrog Artifactory, Confluence, SQL, REST, Confluent Cloud, Confluent, Aryson MySQL to MSSQL Converter, Bloomberg Professional Services, Microsoft Office, Epic Clarity, AWS Analytics, Amazon S3, AWS Key Management Service (KMS), AWS WAF, Azure Active Directory, DocuSign, Fiix CMMS, Microsoft 365, Oracle XML DB, ISO+â„¢, Jira, Switch Concepts, React Router, Barracuda Spam Firewall, AWS Application Load Balancer, Snowflake, Oracle Analytics Cloud, AWS VPN, ASP.NET, C#, WCF, Microsoft PowerPoint, Microsoft Project, Replicon, Zycus Source-to-Pay, Pytest, Robot Framework, JUnit, Airflow, AWS Glue, Postman, SOAPUI, , QuerySurge, dbt, Amazon CloudWatch, SNS, PagerDuty, Git, Bash, ServiceNow, Visio, Redux, Cisco Secure Firewall Management Center, , WMS, CPI, Agility, Selenium, Outlook, Excel4Apps, Angular, DotNetNuke, C# (C Sharp), Xerox, Flashtalking by Mediaocean, Konica Minolta bizhub, Pitney Bowes, Oracle Fusion Middleware, AWS Database Migration Service, Olo, Tripwire, Microsoft Teams Rooms, Mercent, Frame, Linq, Microsoft Access, Secured MVC Forum on Windows 2012 R2, 3M Codefinder, CNC Software, ACL, Power BI Documenter, Blackline, ADP GlobalView Payroll, , Palo Alto Next-Generation Firewall (NGFW), Verizon WAF, Ipswitch WhatsUp Gold, Microsoft Sql Server, Octopus Deploy, Azure Linux Virtual Machines, Remedy Single Sign On, Spring, Perl, IBM Content Manager OnDemand, SWIFT, Nmap, Adobe DTM, ADP SmartComplianceÂ®, AWS Elastic Beanstalk, HTML5 Maker, MongoDB, VueJS, VMware, Red Hat OpenShift, Microsoft Active Directory Federation Services, Akamai CDN Solutions, Infoblox DHCP, Microsoft Advanced Group Policy Management, Apache, Veritas, IBM Db2 for Linux, UNIX, and Microsoft Windows, Microsoft PowerShell, Microsoft Entity Framework, Zendesk, ChatGPT, AWS Transfer for SFTP, 3M 360 Encompass - Health Analytics Suite, Ning, Amazon Managed Streaming for Apache Kafka (Amazon MSK), AC500 PLC, Analyzer, AutoCAD, Autodesk Inventor, Dassault SOLIDWORKS, Microsoft Visio, Microsoft System Center Configuration Manager, Microsoft Intune Enterprise Application Management, Webex, Microsoft Teams, Cisco Anyconnect, Kiosked, Android, UptimeRobot, Playwright, Spinnaker, GitHub Copilot, SWIFT Alliance Gateway, Amazon RDS for MySQL, AutoSys Workload Automation, Apple macOS, Jamf Pro, Apple Business Manager, FileVault, BMC Helix Discovery, ManageEngine ADAudit Plus, Windows Phone, Objective-C, BASE, IBM HTTP Server, Informatica PowerCenter, Telligent, MacStadium, Visual-Basic-.NET, NUnit, jQuery, Bootstrap, DevExpress, COBOL, AMP, ADP Applicant Tracking System, Elasticsearch, Microsoft Azure Monitor, Google Cloud Platform, go+, Puppet, J2EE, Amplitude, IBM WebSphere Message Broker, Cisco Meraki MS, Logitech Video Conferencing, Apache Struts, Unix, GE iFIX, Bamboo, Swagger UI, Xray, Amazon Elastic File System (Amazon EFS), Amazon EventBridge, Aurora, AWS Auto Scaling, AWS Control Tower, AWS Direct Connect, AWS Organizations, AWS PrivateLink, AWS Secrets Manager, AWS Step Functions, AWS Transit Gateway, ebs, Fastapi, AWS Fargate, Amazon CloudFront, Amazon S3 Glacier, OpenAI, Salesforce VisualForce, Apache Hadoop HDFS, Spark, R, C/C++, Scala, Azure Cloud Shell, IBM Cognos Analytics, Sprint, Amazon Linux 2, IBM Workload Scheduler, Microsoft Azure, SAP, Jabber, Lytics, Microsoft Exchange Server 2003, IBM Cloud, Ruby On Rails, OSIsoft PI, Symantec PGP, Coupa, IBM CICS Transaction Server, IBM VSAM, Informatica, Ab Initio, IBM DataStage, Greenplum Database, IXL, TUNE, Microsoft Entra ID, Microsoft Endpoint Manager, Microsoft Defender for Endpoint, Genesys, UPS, FedEx, Microsoft.NET Core 3.1, Redshift, Control-M, Dell EMC Disaster Recovery, Ad Astra, Cascade CMS, Mockito, Cucumber, Karate Labs, DAX, , IBM Tivoli OMEGAMON, Assemble, WorkSafeBC, Red Hat Enterprise Linux, CentOS, Red Hat Cluster Suite, Postfix, OpenLDAP, MariaDB, Dell PowerEdge Servers, Cisco UCS Servers, Portico Virtual Terminal, KVM, EMC, Hitachi JP1, Weights &amp; Biases, Cognos TM1, Foxit PDF SDK, Panasonic Solution Technologies, Ansys Workbench, Wiz, Apache Flink, Cisco Nexus 2000, Intelex, ADP, Broadridge, OneTrust Tech Risk &amp; Compliance, Wider Planet, Juniper Networks SRX-Series Firewalls, Express JS Framework, Yarn, Jasmine, GraphQL, Dell EMC SAN (Storage Area Network), Signal, IBM Mainframe, Salesforce Service Cloud, Google Ads, RXJS, SAP Financial Supply Chain Management (FSCM), Crystal Ball, Amazon Elastic Load Balancing, AVRO, Argon CI/CD Security, SharePoint, Apache HTTP Server, IBM Sterling File Gateway, IBM Sterling B2B Integrator, IBM Sterling Secure Proxy, Axway MFT, Batch, MicroMain CMMS, AngularJS, Intel</v>
          </cell>
          <cell r="K1638">
            <v>1951000000</v>
          </cell>
          <cell r="L1638" t="str">
            <v>Debt Financing</v>
          </cell>
          <cell r="M1638">
            <v>750000000</v>
          </cell>
          <cell r="N1638">
            <v>45870</v>
          </cell>
          <cell r="O1638">
            <v>6889100000</v>
          </cell>
          <cell r="Q1638" t="str">
            <v>Broadridge Financial Solutions, Inc. is a public corporate services and financial technology company based in Lake Success, New York. Established in 1962, it became an independent entity in 2007 and is part of the S&amp;P 500 Index, generating $6 billion in revenue and operating in over 100 countries.
The company provides a wide range of solutions for the financial industry, including shareholder communications, corporate governance, trading platforms, and front- and back-office software. Broadridge also offers investor voting solutions and transfer agency services. It plays a vital role in global financial markets, supporting major financial institutions and facilitating millions of trades daily. With a strong focus on enhancing customer engagement and optimizing operational efficiency, Broadridge is a key partner for many organizations in the financial sector.</v>
          </cell>
          <cell r="R1638">
            <v>1962</v>
          </cell>
        </row>
        <row r="1639">
          <cell r="A1639" t="str">
            <v>Cable &amp; Wireless Communications</v>
          </cell>
          <cell r="B1639" t="str">
            <v>Cable &amp; Wireless Communications</v>
          </cell>
          <cell r="C1639">
            <v>7000</v>
          </cell>
          <cell r="D1639" t="str">
            <v>telecommunications</v>
          </cell>
          <cell r="E1639" t="str">
            <v>http://www.cwc.com</v>
          </cell>
          <cell r="F1639" t="str">
            <v>http://www.linkedin.com/company/cable-&amp;-wireless-communications</v>
          </cell>
          <cell r="G1639" t="str">
            <v>Coral Gables</v>
          </cell>
          <cell r="H1639" t="str">
            <v>Florida</v>
          </cell>
          <cell r="I1639" t="str">
            <v>mobile, networks, broadband, tv, telecommunications, enterprise connectivity, retail, telecom innovation, wholesale telecom, customer service, telecom legacy, telecom infrastructure, subsea cables, managed it, fiber optic cables, subsea fiber networks, fiber deployment, consumer services, wholesale trade, b2c, regional telecom provider, managed services, mobile services, video entertainment, wholesale fiber solutions, international telecom, fiber networks, fiber optic infrastructure, entertainment, customer experience, it services, financial services, b2b, managed it services, cloud backup services, enterprise solutions, e-commerce, telecom history, it solutions, caribbean, cybersecurity, network security, information technology, digital transformation, regional network, regional telecom, internet of things, business connectivity, services, enterprise-grade connectivity, latin america, high-capacity connectivity, regional internet services, cloud services, secure it solutions, consumer broadband, network infrastructure, fiber backbone, fixed line, video services, data connectivity, customer support, digital inclusion, fiber optic, caribbean region, subsea networks, community development, corporate responsibility, charitable foundation, business growth, local economies, transform lives, remote work solutions, media partnerships, customer value propositions, government collaboration, sustainable practices, internet access, community engagement, technology innovation, wholesale connectivity, network management, retail services, mobile application, data packages, multi-country operations, smart solutions, partnerships, corporate governance, c&amp;w business, flow opportunities, customer outreach, advanced communicationsã€‘}  âŸ©   ðŸ·ï¸  â €   ðŸ·ï¸ â €  â €    â € ## keywords  â €   **{, ,  ,, non-profit, consumer products &amp; retail, internet, information technology &amp; services, consumer internet, consumers, cloud computing, enterprise software, enterprises, computer software, computer &amp; network security, nonprofit organization management</v>
          </cell>
          <cell r="J1639" t="str">
            <v>Outlook, Helpscout, CloudFlare Hosting, Atlassian Cloud, Slack, Citrix NetScaler, Salesforce, Google Analytics, Google Tag Manager, AddThis, Mobile Friendly</v>
          </cell>
          <cell r="K1639">
            <v>7400000000</v>
          </cell>
          <cell r="L1639" t="str">
            <v>Merger / Acquisition</v>
          </cell>
          <cell r="M1639">
            <v>7400000000</v>
          </cell>
          <cell r="N1639">
            <v>42491</v>
          </cell>
          <cell r="O1639">
            <v>2673500000</v>
          </cell>
          <cell r="Q1639" t="str">
            <v>Cable &amp; Wireless Communications (CWC) was a telecommunications company that operated primarily in the Caribbean and Panama. It originated from British telegraph companies established in the 1850s and evolved into Cable &amp; Wireless Limited in 1934. In 2010, CWC was formed as a demerged entity from Cable &amp; Wireless plc, focusing on smaller markets in the region.
CWC provided a range of telecommunications infrastructure and services, including superfast broadband, mobile, and TV services. The company has a rich history of supporting communication networks, from telegraph poles and subsea cables to modern telecom solutions. With a strong presence in the Caribbean and Panama, CWC aimed to deliver innovative telecom services tailored to these markets. The company has since rebranded to Liberty Caribbean, continuing its commitment to regional telecommunications.</v>
          </cell>
          <cell r="R1639">
            <v>1866</v>
          </cell>
        </row>
        <row r="1640">
          <cell r="A1640" t="str">
            <v>CACI International Inc</v>
          </cell>
          <cell r="B1640" t="str">
            <v>CACI International</v>
          </cell>
          <cell r="C1640">
            <v>25000</v>
          </cell>
          <cell r="D1640" t="str">
            <v>information technology &amp; services</v>
          </cell>
          <cell r="E1640" t="str">
            <v>http://www.caci.com</v>
          </cell>
          <cell r="F1640" t="str">
            <v>http://www.linkedin.com/company/caci-international-inc</v>
          </cell>
          <cell r="G1640" t="str">
            <v>Reston</v>
          </cell>
          <cell r="H1640" t="str">
            <v>Virginia</v>
          </cell>
          <cell r="I1640" t="str">
            <v>defense, space, counteruas, cyber, intel, electronic warfare, government, business systems, it, software, information technology, edp services, technology, it services &amp; it consulting, aerospace and defense, cybersecurity analytics, mission data analysis, cyber incident management, electromagnetic spectrum dominance, electromagnetic spectrum management, simulation and modeling, space-based sensors, it infrastructure, defense and space, network modernization, cloud services, space communications technology, defense technology, cloud migration, cyber resilience strategies, machine learning, cybersecurity tools, ai and machine learning, optical sensing, information technology and services, consulting, deep space communication, supply chain management, digital transformation, electronic attack systems, government contracting, cybersecurity, satellite data processing, geospatial intelligence, cyber threat detection platforms, virtual reality training, innovation, cybersecurity operations, cybersecurity monitoring, cyber resilience, sensor systems, cyber defense systems, electronic attack, space communications, cyber threat detection, cyber threat intelligence platforms, ai-enabled cyber defense, software development, distributed computing, signal jamming, sensor fusion, automated threat detection, healthcare, cybersecurity platforms, cyber threat mitigation tools, data analytics, systems integration, operational efficiency, space domain awareness, mission-critical systems, cyber threat mitigation, cybersecurity solutions, dark web intelligence, spectrum monitoring, autonomous systems, space technology innovation, real-time analytics, outsourcing, cloud infrastructure, cyber threat intelligence, software engineering, electronic warfare systems, data visualization, data management, it modernization, intelligence platforms, space-based isr, electromagnetic spectrum, optical communications, geospatial analysis, network security, predictive analytics, cyber threat intelligence analysis, multi-domain command and control, data security, enterprise it, natural language processing, federally focused solutions, signal processing, cyber incident response, signal collection, mission support, services, optical communication systems, cyber operations, engineering services, digital media, cyber threat hunting, simulation software, cyber threat analysis, b2b, geolocation technology, cyber defense, professional services, space situational awareness, cyber hunt and response, c3i, digital solutions, engineering support, space operations, spectrum superiority, counter-uncrewed systems, ai solutions, data analysis, agile development, devsecops, signal intelligence, human capital management, financial management, information assurance, advanced analytics, simulation technologies, mission analytics, command and control, information dominance, intelligence systems, c4isr, platform integration, interoperability solutions, data engineering, technology modernization, innovation management, infrastructure protection, electronics communications, technical training, talent development, diversity and inclusion, corporate responsibility, agile methodologies, distribution, transportation &amp; logistics, energy &amp; utilities, information technology &amp; services, defense &amp; space, cloud computing, enterprise software, enterprises, computer software, artificial intelligence, logistics &amp; supply chain, health care, health, wellness &amp; fitness, hospital &amp; health care, internet infrastructure, internet, computer &amp; network security, professional training &amp; coaching, analytics</v>
          </cell>
          <cell r="J1640" t="str">
            <v>CloudFlare CDN, Route 53, Microsoft Office 365, CloudFlare Hosting, VueJS, The Trade Desk, Workday, Slack, Google Maps, Mobile Friendly, Hubspot, reCAPTCHA, Varnish, Google Plus, Google Analytics, Workday Recruit, Google Tag Manager, SiteScout, Vimeo, Remote, 3M Codefinder, ServiceNow, Micro Focus Universal CMDB, Python, Bash, VMware ESXi, Horizon, Microsoft Active Directory Federation Services, Akamai CDN Solutions, Infoblox DHCP, Microsoft Windows Server 2012, Virtual Spirits, Microsoft 365, Oracle EBS Projects, Microsoft.NET Core 3.1, C#, Microsoft SQL Server Reporting Services, Visual Studio, Git, Jira, AWS Trusted Advisor, Tableau, PEO, Oracle Analytics Cloud, Electron, Javascript, PeopleSoft Sales, AWS SDK for JavaScript, Spring, TypeScript, Angular, Hibernate, PostgreSQL, Red Hat OpenShift, REST, Jenkins, GitLab, CloudBees, Bamboo, Aruba, Cisco Firepower 9300, Diligent One Platform, formerly HighBond, Juniper Networks SRX-Series Gateways, AutoCAD, EFI, Relativity, Microsoft Office, SQL, Azure Linux Virtual Machines, Mag+, Sardine, SIMS, Google Cloud Platform, TriZetto Facets, Cisco Prime Infrastructure, Seamless Web, AWS DeepComposer, Microsoft Azure Monitor, AWS GovCloud, Google Cloud, Azure Devops, Terraform, Ansible, HELM, GitHub Actions, Argocd, Docker, Kubernetes, IBM Storage Suite for IBM Cloud Paks, Amazon EKS Anywhere, Google Kubernetes Engine (GKE), Azure Monitor, Splunk, Prometheus, Grafana, Amazon CloudWatch, Stackdriver Monitoring, Azure Cosmos DB, Amazon DynamoDB, MongoDB, Microsoft PowerShell, HashiCorp Vault, Azure Key Vault, Snyk, SonarQube, Aqua Security, Prisma, Google AdWords Conversion, SQL Developer, SharePoint, Microsoft Power Automate, Microsoft InfoPath, PowerBI Tiles, CAT, Fluid Ads, Red Hat JBoss Enterprise SOA Platform, , Cucumber, Unix, Confluence, Microsoft Excel, OpenProject, Visio, Cisco VPN, Cisco Secure Firewall Management Center, Microsoft PowerPoint, Conversant (ValueClick), NIPR, eMaint CMMS, Autodesk, Trellix, Microsoft Defender for Endpoint, Carbon, Pega Case Management, Maven, Amazon S3, GCC, Oracle UPK, ServiceNow Flow Designer, AWS Application Load Balancer, .NET, Esri, ASP.NET, Microsoft Entity Framework, Node.js, Bootstrap, React, Django, Micro, DotNetNuke, Akamai Connected Cloud (formerly Linode), Microsoft Power Platform, Microsoft Power Apps, DATAVERSE LTD, Cellebrite, Siemens SIMATIC S7, Salesforce, Spring Boot, ISO+â„¢, CUICK TRAC - DFARS and NIST 800-171 compliance solution, Securonix Security Operations and Analytics Platform, Ansys Mechanical, , Laserfiche, Amazon Elastic Load Balancing, CentOS, InfluxDB, Micro Focus Network Node Manager i, MySQL 8 With RHEL 8, Progress Chef, Puppet, Riverbed SteelCentral, SolarWinds, Ubuntu, SAP Material Requirement Planning (MRP), Cisco Unified Intelligence Center, ExtremeSwitching, Microsoft Application Insights, Postpresso, Red Hat, VLAN, VMware, VMware SD-WAN, SAP GRC, Adition Technologies - Advertisers, Cisco VoIP, Kiosked, Microsoft Copilot Studio, Gem, MATLAB, MIDAS, Google Cloud Machine Learning Engine, Act!, Agility, JAWS Inspect, Microsoft Edge, Chrome, Tor, SentenceTransformers, UPS, AC500 PLC, AT&amp;T, webpack, Creo+, Windchill+, SAP, , Microsoft Access, , Playwright, SanDisk, Lighthouse 360, SysTools VBA Password Recovery, Infor Supply Chain Management, CSS, Tenable Nessus, Minteye / AdsCaptcha, SAP Asset Accounting (AA), FreePBX, Container Network Interface (CNI), WorkSafeBC, Microsoft Project, , SAP Transportation Management, , Microsoft Language Understanding Intelligent Service (LUIS), Sentinel, Eclipse, AWS Security Hub, Colt, Selenium, Bits on the Run, DTScout, Flow, Rancher Labs, Apache NiFi, OpenStack, 3M 360 Encompass - Health Analytics Suite, AMP, ServiceNow IT Service Management (ITSM), IBM CICS Transaction Server, Oracle E Business Suite, FIS, Acronis True Image, Star, Centrify, Wider Planet, IBM Rational Rhapsody Architect for Systems Engineers, ENTERPRISE ARCHITECT, Rust, Nestjs, Flask, n8n, Analyzer, Gauges, Azure Traffic Manager, Metasploit, Burp Suite, Nmap, Wireshark, Microsoft Teams, Webex, UniFi SDN, Symantec ServiceDesk, Windows 11, Office365, Outlook, Everlaw, Spiceworks IP Scanner, YouCanBook.me, SOCi, ArcGIS, Google, Signavio, REACH, .GIS, Databricks, Spark, OpenVMS, Rise, Windows 7, Blackboard, Remedy Single Sign On, Azure AI Search, BASE, Cerner Millennium, Genesis, Concur, Cisco Nexus 2000, TrustArc, Alibaba Cloud, Axios International, Excel4Apps, Amazon Linux 2, Secured MVC Forum on Windows 2012 R2, Rocky Linux, Oracle EBS CRM, AWS Analytics, Angular Material, FlipHTML5, MySQL, PL/SQL, SMART Board, SafeSend, Azure Analysis Services, Logitech Sync, Microsoft Windows Server 2000, Cisco Unified Communications Manager (CallManager), CONTROL, Cisco Meeting Server, Vbrick, Cisco Jabber, AWS CodeCommit, Genesys SIP, NVIDIA Omniverse, CMPRO, iboss, ARCore, Quip, ArcGIS Image Server, Alteryx, Paloma, Magnet AXIOM, Posit, poly, CoEx, Connect, ScreenCloud Digital Signage, Vimeo Livestream, Avaya, Communicator, Cisco Expressway, Cisco WebEx, Skype, AMD Xilinx, Cisco AppDynamics, Homestead, Azure SQL, Ning, Adobe Coldfusion, Cisco Unity Connection, ServiceNow Service Portal, ServiceNow UI Builder, Frame, Xray, JFrog Artifactory, Proxmox VE, Amazon Virtual Private Cloud (Amazon VPC), Sizmek (MediaMind), Security, SES, Pinecone, Weaviate, Vector, Microsoft OneDrive, NetApp, Apache Solr, OpenText, Azure Firewall, CheckPoint, Gaia, Azure Portal, Azure Kubernetes Service (AKS), Ruby On Rails, Amazon Web Services (AWS), EKM, Wolters Kluwer Passport, IAPPS, Cisco DNA Spaces, Matomo, Adobe Photoshop, Apache Pig, PySpark, GitHub, Azure Defender, Azure Policy, Trend Micro XDR, Unity, Nortel, Zabbix, Azure Active Directory B2C, Citrix Hypervisor, Microsoft Endpoint Configuration Manager (MECM), Microsoft Advanced Group Policy Management, TUNE, Copper, Less, ACL, Serenity, Postman, Fiddler AI, SOAPUI, Azure Language Understanding, Android, Visual Studio Code, VMware vSphere, Azure Cloud Shell, Oracle XML DB, Red Hat Enterprise Linux, Mode, Splunk SOAR, Splunk IT Service Intelligenceâ€Ž (ITSI), ExtraHop, HP OpenView TeMIP, Selenium WebDriver, Google AlloyDB for PostgreSQL, TeamCity, Nuix Discover, Lawmatics, Adobe Creative Cloud, Camtasia, NEC, Cameo Systems Modeler, Cisco Meraki SD-WAN, MD-Staff, Red Giant, Trustwave TrustKeeper, Ribbon, CSC, Cint, NVIDIA A100 Tensor Core GPU, VHDL, MariaDB, InformaCast, Lua, IBM Spectrum LSF, Pages, Amazon Simple Notification Service (SNS), F5 Networks, Junip, Palo Alto Networks, Conversant, Altitude ARENA, Oracle Transportation Management Cloud, SAP Basis, Oracle Fusion Middleware, Entrinsik Informer, Cross Pixel Media, Quartic, LangGraph, Magnolia, OpenAI, AWS Bedrock, pandas, NumPy, scikit-learn, Oracle BI Publisher, IBM ILOG CPLEX Optimization Studio, Airflow, TensorFlow, PyTorch, Mdt Marketing, Parallels Mac Management for Microsoft SCCM, Microsoft VBScript, Batch, Brocade Switches, IBM Rational DOORS, CET, ARES, SAM, Apache Kafka, C# (C Sharp), DAX, CGI Momentum, Microsoft Exchange Online, Microsoft Teams Rooms, Microsoft OneDrive for Business, Azure Automation, ServiceNow Discovery, Jasmine, Express, HTML5 Maker, Wind River VxWorks, Adobe, IBM Cognos Analytics, ServiceNow Integration Hub, ServiceNow IT Operations Management (ITOM), Tanium, Amazon EC2, ebs, Melbourne IT, WebOffice, Complex Media Network, E-planning, ServiceNow Configuration Management Database, Oracle Global Order Promising, Orca Security, AvePoint Opus, ValueClick Mediaplex, Citrix, Scrum Do, Kanbanize, Azure Virtual Desktop, Azure Storage Explorer, Azure Active Directory, Microsoft Intune Enterprise Application Management, C/C++, BigID, Kiteworks, Microsoft Entra ID, SailPoint, TSYS, Kotlin, Adara, Harness, Micro Focus Fortify, Zoomdata, Siemens Opcenter, Teamcenter, Elite Software HVAC Solution, Bing, Amazon EC2 Systems Manager, BERT, SAP GRC Access Control (GRC-SAC), DreamHost DNS, Apple macOS, Azure Security Center, BeyondTrust, Infor LN, Workamajig, Adobe Creative Suite, Strato, Adobe InDesign, Tableau Desktop, , Teradata Kylo, Apex, Salesforce Lightning Web Components, SAP Business Suite, SAP HANA, Fujitsu IaaS, Tampa AS400 Inc, Amazon FreeRTOS, SAP ECC, SAP Concur, Dassault SOLIDWORKS, PIPE-FLO, go+, OpenSCAP, AWS Direct Connect, Radarstats, Dart, Microsoft-IIS, SAP Ariba Platform, Azure Machine Learning, Kubeflow, MLflow, Dell OpenManage, ELK Stack, Red Hat Satellite, SAP Sybase InfoMaker, Amazon EC2 Spot Instances, Asterisk, 3CX, Trend Micro Smart Protection, Avaya Session Border Controller, JTL-Shop 3, HTML Pro, AngularJS, Jabra Headsets And Speakerphones, Aruba Wireless Access Points, Eyefinity OfficeMate, Cascade CMS, Siemens PROFIBUS, Oracle Integration Cloud, Anypoint API Manager, OpenAPI, SAP Master Data Governance, Retail and Fashion Management extension by Utopia, TIBCO, GSAP, Oracle Application Testing Suite, SpyFu, Vertica, Thomas WebTrax, ABAP, Adobe Premiere Pro, DaVinci Resolve, Sony, Forcepoint, Verilog, SystemVerilog, Oracle 10g, Amazon API Gateway, AVEVA PDMS, Lambda Cloud, Aurora, Informatica, Jupyter, Keycloak, Okta, Kong Insomnia, Cisco TelePresence Management Suite (TMS), Canon Multifunction Copiers, JAX, Cisco Routers, Aruba CX Switches, Sage, IBM Maximo, AWS Transfer for SFTP, Juniper Networks, Cribl, Arcsight, Amazon Managed Streaming for Apache Kafka (Amazon MSK), Elasticsearch, Intel, Switch Concepts, React Router, AWS VPN, Barracuda Spam Firewall, ADAPT, SAP SQL Anywhere, Cypress, Avid Sibelius, AWS Lambda, Bitbucket, FUSION, Yummly, Power BI Documenter, Odoo CRM, Windchill PDMLink, AWS Database Migration Service, PostGIS, Apache Iceberg, Apache Parquet, Mocha, AvantLink, JUnit, Axonius, MegaLeads, Mist, Azure Purview, SAP S/4HANA, Oracle Cloud Infrastructure, vSphere, Dell EMC XtremIO, Dell EMC Isilon, Dell Avamar, Dell Data Domain, Sectra PACS, PeopleSoft CRM, PeopleSoft PeopleTools, SolarWinds RMM, Salesforce CRM Analytics, Process automation package for service request creation in SAP S/4HANA Utilities, SAP Financial Management, Zephyr, Salesforce Customer Data Platform (CDP), SAP Ariba, Oracle Procurement Cloud, Coupa, Jaggaer, Oracle Primavera, Jira Service Desk, Archer, R, Azure AD Notifications, Cisco WebEx Teams, Oracle WebLogic, Oracle Database, Microsoft Sql Server, SS&amp;C, Surfer, Control-M, Axis, Adobe Campaign, Signal, Asana, BobCAD-CAM, Balsamiq, Scala, , Wowanalytics, AWS CloudFormation, Bicep, IBM Db2 for Linux, UNIX, and Microsoft Windows, Oracle Business Intelligence Enterprise Edition, Dell EMC Unity, Aruba Mobility Controllers, MercuryGate TMS, Conductor, ECS, ServiceNow Service Mapping, NETSCOUT Cyber Investigator, TDC, Sajax System, IBM HTTP Server, Glide, Oracle JDBC, ServiceNow Performance Analytics, Jackson Walker, Radia Client Automation, ClassDojo, npm, BlipTV, Cisco ACI Orchestration, PHP, jQuery, Wordpress, EpicCare, Autodesk BIM Collaborate, Pulumi, Microsoft Lists, Microsoft OneNote, Microsoft Planner, RelativityOne, IBM InfoSphere Master Data Management, InsightVM (Nexpose), Tenable.sc, Springboot, Apache, AI, LogIC, Studio 5000, Rockwell Automation, Allegro X PCB Designer, LabVIEW, Zoho CRM, Apache Spark, SAS Enterprise Guide, Hashicorp Packer, Vagrant, SailPoint IdentityIQ, AWS Outposts, Motigo, SAP Data Migration, SWIFT, Redis Software, Square, Broadcom Service Virtualization, Dash, DigitalOcean Droplets, Crownpeak Universal Consent Platform (formerly Evidon), CNC Software, Microsoft Azure, IoT, Arena PLM, roomMaster by innQuest, Westlaw, LexisNexis, Adobe Acrobat, Microsoft Outlook, Kinsta, NEAR, Jabber, Automic Automation, Amazon Kinesis Data Analytics, Cyberduck, Phoenix, IBM Tivoli OMEGAMON, Torque, SLURM Workload Manager, ArcGIS Pro, Sistemi PROFIS, AWS Glue Data Catalog, Redshift, Corona Renderer, BeyondTrust Remote Support, Password Safe, TelmarHelixa, Oracle Linux, Vscode, Podman, Microsoft Word, TrakSYS, Argon CI/CD Security, Autodesk Fusion 360 Manage PLM, accessiBe, Oracle Solaris 10, Apache Flink, Newforma Konekt, ServiceNow IT Operations Management, Flexera, Cisco Firepower 1000, Adobe Acrobat Sign, AWS Cloud Development Kit (AWS CDK), Palo Alto PA-5000 Series, Aruba ESP, Evolve IP Services, Logstash, Kibana, Redis, IBM z/OS Operating System, COBOL, IBM VSAM, CPI, IBM Z, CallMiner Eureka, Red Hat Ansible, Altium Designer, WSUS, Jira Service Management, Mari, HelpCrunch, Leaflet, PlanGrid Build, Manticore, Docker Compose, GraphQL, ArcGIS Enterprise, Lytics, Talend, ADVA Optical, Cloud Foundry, Dstillery, Avast Software, LexisNexis Accurint, PatientPop, RS2, SAP Contract Lifecycle Management (CLM), Apache Subversion (SVN) Server on Ubuntu 18.04 LTS, Perl, Azure Virtual Machines, Azure Virtual Network, Route, DatoCMS, Zopim Chat, Make, Vertex AI, Magento 2 Community, Agilent Technologies, Infoblox, Sophos Intercept X, Outsystems, M3, StackAdapt, SendPulse, LogRhythm SIEM, GetSocial, VMware Virtual Desktop Infrastructure, IFS, NetApp ONTAP Data Management, Photon, Nster, Kinetic, Undertone, Zenoss, Omni CMS, Aryson MySQL to MSSQL Converter, ABB Distributed Control Systems (DCS), Dell PowerEdge Servers, Tanium Cloud, Qlik Sense, Cisco UCS Manager, AWS Data Lake Storage, Apache JMeter, Micro Focus LoadRunner, Gatling, Amazon Associates, Salesforce Service Cloud, Altium 365, Trellix ePolicy Orchestrator, Microsoft Defender for Cloud, Kalio, Mozilla Firefox, Skedge.me, Xilinx Machine Learning, Axiom Software, Oracle Communications Session Border Controller (SBC), Deltek Costpoint, Micro Focus Network Automation, SAP Build Process Automation, OSIsoft PI, MindTap, GWI, Microsoft Windows Defender Antivirus, Dropbox, Crestron, Cisco UCS Servers, WebCube, Cisco IP Phones, Vitess, McAfee Web Gateway Cloud Service, RSA SecurID Suite, WebGreeter, FRAC Pumps, Open AdStream, WatchGuard Firebox, Cadence Virtuoso, Stardog, Gradle, ANSYS, Open Neural Network Exchange (ONNX), NVIDIA TensorRT, Barracuda MSP, Buffer, GRPC, NLP, Toolkit, Eclipse IDE, Feathr, Tenable Security Center, Palantir Foundry, Vanta, Olo, Project Contour, Optimal Workshop, Slate by Technolutions, EMC, API Gateway, Amazon CloudFront, IDC, matplotlib, SAP Customer Care and Service (CCS), SAP Solution Manager, SAP BW/4HANA, SAP Information Steward, Soap Media, ServiceNow IntegrationHub, Sidetrade Acquisition, Conviva Operational Data Platform, Unisys DevSecOps, BMC Helix Discovery, HPE Synergy, Pure Storage, HPE Alletra Storage, HPE Primera, Aqua, Articulate 360, ADP, Reaper, Google Ad Manager, Adform DMP, Twitter Ads, Facebook, Instagram, YouTube, Xaxis, ShareASale, Impact Radius, Ipswitch WhatsUp Gold, SessionCam, Visual-Basic-.NET, NeoData, WP-Oauth, Yarn, Formassembly, , OpenLDAP, PTC Mathcad Express, Emarsys, Aruba AirWave Network Management, ArubaOS, Zscaler, ServiceNow Security Incident Response, Windows Server Update Services, Commscope Ruckus, Interclick (Genome by Yahoo), NetScout, Boomi, SAP Fiori, RISE with SAP, Azure Stream Analytics, Oracle Communications Billing and Revenue Management (BRM), Check Point CloudGuard Harmony Connect (CloudGuard Connect), Azure AD P2, Bomgar, Netlify, IQMS, Oracle Virtualization, Verint, Chrome River Connector, BCD Travel, TopSpot, Comeet, WebRTC, Laser Scanning, VMware NSX-T Data Center, ServiceNow Problem Management, Splunk Enterprise, SAS Analytics Pro, CPSI, Totara, Agilent SLIMS, Board, Amazon Elastic Kubernetes Service (Amazon EKS), Milestone, Hitslink, RedSeal, ETQ Reliance QMS, MySMTP, Google Cloud Data Loss Prevention, Stripe, FirstSpirit, Crossplane, RabbitMQ, Elastic Stack, CyberArk, SAP Global Trade Services, Azure Identity Management, Citrix VDI-in-a-Box, Beeline VMS, NGRX, RXJS, Cisco Unified Border Element (CUBE), Altium, Nutanix, OpenSearch, AWS Step Functions, 24-7 Media, ServiceNow Virtual Agent, Fastapi, Oracle General Ledger, SAP Accounts Payable and Receivable, SAP SD, Amazon Elastic Load Balancer, HTCondor 8.9.9 on Amazon Linux 2, Air, Informatica Master Data Management Cloud, Blue Coat ProxySG, ROSS, KVM, Microsoft Hyper-V Server, Siemens PLM, Figma, Adobe XD, InVision, Sketch, Bottomline Payments and Cash Management, Microsoft Exchange Server 2003, Yocto, Basis, Rediker (Plus Portals), SAP ERP, Genesys, Oracle Cloud, Endpoint Protection, Devo, IBM ISPF, Zift Solutions, Citrix SD-WAN, CourseSites by Blackboard, MediaLets, SAP NetWeaver, Surfcam, ServiceNow Orchestration, Microsoft Windows 10, AWX, Graylog, RapidMiner, GAS, PriceSpider Prowl, ANGEL LMS, Azure Data Lake Storage, SolidWorks Flow Simulation, Microsoft Purview eDiscovery, Analog Devices, Apple Laptop, Canon Printers, Dell Tablet, Azure AI Studio, Cisco Finesse, Microsoft Identity Manager, Raspberry Pi, Arduino, OpenText EnCase Forensic, Axiom by Syntellis Performance Solutions, FTK Forensic Toolkit, Axway SecureTransport, Dell iDRAC (Integrated Dell Remote Access Controller), K3s, Little Green Light, Microsoft Exchange, SMTP, Onit, PRTG Network Monitor, Mockito, SNS, Fortify WebInspect, SAP Integration Suite, GoDataFeed, Groovy, mO Jira OAuth SSO, Jira OpenID Connect SSO, Jira OIDC SSO, Azure API Management, LiveHelpNow, DDS-CAD, GEP, Nagios, Veeam, Commvault, Microsoft Visio, Microsoft Windows 365 Cloud PC, AMD SEV, NVIDIA, Specflow, Streams, LeafLink, Spark Streaming, AVRO, Datadog, Palo Alto PA-5200 Series, FiberHome, React Native, Redux, AWS Multi-Factor Authentication, Adobe FrameMaker, CorelDRAW, Adobe Illustrator, ManageEngine ServiceDesk Plus, Infor Birst, Tyk, Pearson MyMathLab, VMware NSX, VMware vCenter, Cisco ASA 5555, Cisco Switches, NUnit, Yahoo Ad Manager, Azure Resource Manager, Wordpress.com, Fiddler Everywhere, Medium, Harmonic, ICP, Apache ActiveMQ, Metaswitch, Cassandra, CouchDB, Memcached, Anchore, pgAdmin, Mysql workbench, Oracle Passlogix, GoSystem Tax RS, Microsoft SQL Server Management Studio, Sass, Autopilot, Red Hat Ansible Automation Platform, Ansible AWX (Opensource Ansible Tower alternative), Drupal, Versa Networks, Gorilla Nation, Langchain, SAP BTP for Spend Management, LucidChart, GoToAssist (FASTchat), Emburse, Azure Databricks, Azure SQL Database, Zen Planner, Catylist SiteLink, Adobe Acrobat Standard DC, Apache Airflow, Descript, redvertisement, Microsoft ADFS for Genesys Cloud, PingFederate, , Expo, IBM Turbonomic, Athena, , Axis Communications, Aptean Industrial Manufacturing ERP Made2Manage Edition, IBM Mainframe, Cisco ASA 5525-X, Hadoop HDFS, Meta Ads Manager, Oracle Solaris, Adobe Real-Time CDP, LlamaIndex, PowerScale, Amazon Elastic File System (Amazon EFS), iManage, Microsoft Distributed File System (DFS), Cisco Catalyst 9800 Series Wireless Controllers, OneTrust Tech Risk &amp; Compliance, Agiloft Service Desk Suite, Articulate Storyline 3, Adobe Captivate, Cornerstone HR, Minitab Statistical Software, Illumio, Zscaler ZTNA, Juniper Networks SRX-Series Firewalls, IXL, Etracker, Siemens NX, SAP Materials Management, RStudio, Composer, FreeBSD, Dell ECS Enterprise Object Storage, SAP Data Services, Reviews, Infoblox DDI, Media Shuttle, Esri ArcGIS, OpenTelemetry, Amazon SageMaker, Docker Swarm, OpenID, Brainspace</v>
          </cell>
          <cell r="K1640">
            <v>1000000000</v>
          </cell>
          <cell r="L1640" t="str">
            <v>Debt Financing</v>
          </cell>
          <cell r="M1640">
            <v>1000000000</v>
          </cell>
          <cell r="N1640">
            <v>45809</v>
          </cell>
          <cell r="O1640">
            <v>8627824000</v>
          </cell>
          <cell r="Q1640" t="str">
            <v>CACI International Inc. is a multinational professional services and information technology company based in Northern Virginia. Founded in 1962, CACI specializes in providing mission-critical technology and services to the U.S. federal government. The company has grown significantly over the years and is now a Fortune 1000 entity with around 24,000 employees and reported revenues of $7.0 billion in FY2024.
CACI offers a range of services across various domains, including defense, homeland security, intelligence, and healthcare. Their core capabilities encompass signals intelligence, cybersecurity solutions, enterprise IT services, intelligence analytics, and space-based sensing. The company has a strong history of innovation, with early products like SIMSCRIPT II.5 and ongoing development of IT systems for government agencies. CACI's growth strategy includes acquiring other IT firms to enhance its service offerings, with recent acquisitions aimed at expanding its capabilities in space-based sensing.</v>
          </cell>
          <cell r="R1640">
            <v>1962</v>
          </cell>
        </row>
        <row r="1641">
          <cell r="A1641" t="str">
            <v>Cadence</v>
          </cell>
          <cell r="B1641" t="str">
            <v>Cadence Bank</v>
          </cell>
          <cell r="C1641">
            <v>13000</v>
          </cell>
          <cell r="D1641" t="str">
            <v>information technology &amp; services</v>
          </cell>
          <cell r="E1641" t="str">
            <v>http://www.cadence.com</v>
          </cell>
          <cell r="F1641" t="str">
            <v>http://www.linkedin.com/company/cadence</v>
          </cell>
          <cell r="G1641" t="str">
            <v>San Jose</v>
          </cell>
          <cell r="H1641" t="str">
            <v>California</v>
          </cell>
          <cell r="I1641" t="str">
            <v>project management, hardware, drug discovery, lean, supply chain management, senior management consulting, value chain management, erp, ip, electronic design automation software, ai, management enforcement, computational fluid dynamics, hardware + software, computer software: prepackaged software, technology, software development, reconfigurable ip cores, high-performance simulation, electronics manufacturing, design verification, big data analytics, cloud eda workflows, eda software, b2b, aerospace systems, thermal and fluid dynamics tools, aerospace &amp; defense, ic design, services, cloud-based eda, emulation hardware, automated design tools, automotive electronics, system integration, machine learning integration, 3d ic design, life sciences, product development, hardware solutions, rf design tools, pcb design, semiconductor and other electronic component manufacturing, innovation, healthcare electronics, semiconductors, next-generation technologies, automotive adas design, electromagnetics analysis, simulation and verification, thermal analysis tools, ip cores, 5g technology, ai in chip design, ai-enabled design, 3d system integration, printed circuit boards, electronic design automation, high-speed pcb design, cloud computing, rf to millimeter-wave design, ai and machine learning, integrated circuits, electromagnetic simulation, consulting, healthcare technology, wireless communication design, semiconductor industry, system on chips, healthcare, manufacturing, productivity, logistics &amp; supply chain, computer hardware, computer software, information technology &amp; services, enterprise software, enterprises, health care, health, wellness &amp; fitness, hospital &amp; health care, mechanical or industrial engineering</v>
          </cell>
          <cell r="J1641" t="str">
            <v>CloudFlare CDN, Microsoft Office 365, Amazon AWS, CloudFlare Hosting, Webflow, Magento, Marketo, Amazon SES, Slack, Adobe Marketing Cloud, Bluekai, Omniture (Adobe), Salesforce, Cadence Virtuoso, Perforce Visualization, GitHub, JFrog Artifactory, Ad Astra, Snyk Code (SAST), Minteye / AdsCaptcha, Verizon WAF, Akamai CDN Solutions, Perl, ContentClick, Python, Cadence Innovus, Azure OpenAI Service, Barracuda MSP, Bash, DNN, Docker, Gemini, Google Cloud Platform, IBM Spectrum LSF, Kubernetes, NVIDIA, PostGIS, PyTorch, TensorFlow, ChinaCache, Microsoft Active Directory Federation Services, Juniper Networks SRX-Series Firewalls, Gem, Cisco Unified Intelligence Center, MITRE ATT&amp;CK, Unix, AWS SDK for JavaScript, CPMStar, WPML, PeopleSoft Enterprise Performance Management (EPM), Litmus, Voltus, GAS, Synopsys PrimeTime, HighRadius, C#, SystemVerilog, Verilog, VHDL, OrCAD PSpice Designer, Google Cloud Machine Learning Engine, Jira, AI, C/C++, AWS Trusted Advisor, Microsoft Azure Monitor, Vertex AI, AWS Bedrock, SAP Crystal Reports Viewer, DPDK (Data Plane Development Kit), Flow, Amazon Elastic Load Balancing, Deluxe Payroll and HR Solutions, IBM ILOG CPLEX Optimization Studio, SAP Predictive Analytics, Specific Media, Tor, Weibo, Workday, Workday Absence Management, Workday Benefits, Workday Recruiting, Workday Time Tracking, GitLab, Ticket Spice, .NET, Check Point CloudGuard Harmony Connect (CloudGuard Connect), Solver, Infor ION, Synopsys, BASE, Upfluence, Microsoft PowerShell, Workday HCM, EMC, Canal, AppointmentPlus, Percipio, AWS Mobile SDK, Interclick (Genome by Yahoo), Amazon Linux 2, Secured MVC Forum on Windows 2012 R2, Apple macOS, Angular Material, Knockout.js, Smartlook, WPMU DEV, Virgin Pulse, SAP Customer Care and Service (CCS), Process automation package for service request creation in SAP S/4HANA Utilities, ABAP, Adelphic DSP, REST, GoDataFeed, Soap Media, AMP, Worldox GX4, Siemens Calibre nmDRC, Siemens Calibre nmLVS, Salesforce Lightning, Frame, Cadence, ABB Distributed Control Systems (DCS), Jenkins, CAT, Digital Guardian, Fidelity HSA, Micro, BERT, Analyzer, Lytics, Dell iDRAC (Integrated Dell Remote Access Controller), Security, IBM Db2 for Linux, UNIX, and Microsoft Windows, Cypress, Postman, Designer, Monte Carlo, Azure Data Factory, Azure SQL, SQL, Make, Azure Linux Virtual Machines, Git, CONTROL, Microsoft Transact-SQL, Microsoft VBScript, Microsoft Graph, Adobe Customer Journey Analytics, CallMiner Eureka, Zoomdata, Microsoft Teams, Boomerang JS library, Red Hat JBoss Enterprise SOA Platform, Oracle XML DB, BIRT, ServiceNow, Act!, React Router, SES, LogIC, SAP BusinessObjects Business Intelligence (BI), Clarity, Azure Application Insights, TUNE, Hi-Media Performance, Salesforce CRM Analytics, Eslint, Synthesio, Route, Microsoft SQL Server Reporting Services, Tableau, Olo, Signal, Ning, ROSS, Backbase DFM, Tegrity, Bitnami JasperReports, Helium 10, Microsoft Windows Server 2000, VMware, Nutanix, TSYS, Shopify Fulfillment, Google gRPC, Cross Pixel Media, Microsoft PowerPoint, Google AdWords Conversion, Adobe Acrobat Sign, Adobe Photoshop, Camtasia, Sound Forge, Apache MXNet, Adconion, Lambda Cloud, Revcontent, ADP, Meshmixer, ADAPT, Microsoft Excel, Datawrapper, Apple RealityKit, NVIDIA A100 Tensor Core GPU, Abaqus Unified FEA, ANSYS, Ansys LS-DYNA, Astra, Confluent Cloud, OpenFOAM, Amazon S3, Django, ECS, Siemens Valor, ICP, Altitude ARENA, Jaspersoft, Allegro, Zopim Chat, Insight Hub (formally SmartBear's BugSnag tool), IBM SPSS Modeler, PulsePoint, Vector, Dell EMC PowerStore, Hugging Face, Langchain, LangGraph, LlamaIndex, Pytest, Cadence Omnis CFD Platform, Visio, Mode, SAP Data Migration, Qt, Open Graphics Library (OpenGL), Workday Compensation, Whipple Hill, Synopsys Design Compiler, Open Multi-Processing (OpenMP), Cloudflare Insights, PHP, MySQL, Ansys HFSS, HyperLynx, DoubleClick, ESET, Chorus by ZoomInfo, Visual-Basic-.NET, Amazon Associates, Meta Ads Manager, ANGEL LMS, Alteryx, Power BI Documenter, Terminus (by DemandScience), Cisco IP Interoperability and Collaboration System (IPICS), pandas, NumPy, Parallels Mac Management for Microsoft SCCM, AdPilot, OpticStudio, Connect, FRAC Pumps, TypeScript, AWS Analytics, Azure Analysis Services, SAM, Micro Focus Universal CMDB, McAfee VirusScan Enterprise, Emediate, Azure Active Directory B2C, Infoblox DHCP, Microsoft Advanced Group Policy Management, Citrix Hypervisor, Veeam, Commvault, Ansible, Terraform, Android, Xilinx Vivado, Amazon CloudWatch, Oracle SuperCluster, Drip, Microsoft System Center, Hubspot, Vitally, CSC, Azure Databricks, Instart Logic, Travelport GDS, Econda, Microsoft Office, Microsoft Teams Rooms, Microsoft OneDrive for Business, Arista Networks, Aruba, Cisco ACI Orchestration, MapMarker, Pega BPM, Micro Focus SiteScope, Masergy, Comcast, Verizon, Zayo, VMware SD-WAN, ScriptPro Telepharmacy, Citrix, Palo Alto PA-5200 Series, CheckPoint, Okta, YubiKey, Aruba ClearPass Access Control and Policy Management, Cisco VPN, IBM Tivoli OMEGAMON, Rocscience, Veeam Backup Essentials, Claude, GitHub Copilot, Cursor, Copilot, React, Allegro X PCB Designer, OpenStack, Puppet, PVsyst, , RealPerson Chat (Optimise-IT), Channel Intelligence by Google, iCIMS SkillSurvey Reference, Electron, SAP, Grass Valley RIO FOR POST, Less, Laravel, Snipcart, Blackboard Learn, Pipedrive, McAfee Total Protection for Data Loss (DLP), Microsoft 365, Kona Web Application Firewall, JTL-Shop 3, Cisco AppDynamics, Arista EOS, HPE 3PAR, Cisco Meraki SD-WAN, SharePoint, Javascript, Microsoft Power Automate, Microsoft Power Apps, DATAVERSE LTD, Azure Functions, Azure Logic Apps, Microsoft Entra ID, mO Jira OAuth SSO, Jira OpenID Connect SSO, Jira OIDC SSO, FlipHTML5, CSS, Azure Cloud Shell, Red Hat Enterprise Linux, Red Hat OpenStack Platform, Prometheus, Grafana, Pleo, Derwent Innovation, Red Hat, OpenSCAP, Visual Studio, IBM Cloud, Amazon Web Services (AWS), Jirafe, Formassembly, Aruba Wireless Access Points, Cisco Catalyst 2900 Series, Cisco DNA Center, Cisco Nexus Switches, HeapAnalytics, HPE Blade Servers, Impact Radius, UniFi SDN, VLAN, Amazon FreeRTOS, Aras, Knocommerce, ADP Workforce Now, PEX, ARIS Simulation, SLURM Workload Manager, Node.js, HTML Pro, matplotlib, Seaborn Health Care, Excel4Apps, LabVIEW, HPE Integrity Servers, Windows 11, Autopilot, Jamf, GCC, Arbor Cloud DDoS Protection Services, GRIN, SAS Analytics Pro, Parasoft SOAtest, Boomi AtomSphere, Spring Boot, Oracle Analytics Cloud, PostgreSQL, 24-7 Media, Boomi, Amazon AMS, Tradedoubler, UV layout, ServiceNow Configuration Management Database, Oracle Hospitality OPERA Property Management System, Microsoft Distributed File System (DFS), AT&amp;T, CloudFlare, Microsoft Azure, Posit, Qualys Penetration Testing, Wordpress VIP, Microsoft Windows Server 2012, TalentLMS, Pexip, Cint, Adjust, Adfinity</v>
          </cell>
          <cell r="K1641">
            <v>4099999</v>
          </cell>
          <cell r="L1641" t="str">
            <v>Other</v>
          </cell>
          <cell r="M1641">
            <v>4099999</v>
          </cell>
          <cell r="N1641">
            <v>41275</v>
          </cell>
          <cell r="O1641">
            <v>5296759000</v>
          </cell>
          <cell r="Q1641" t="str">
            <v>Cadence Design Systems, Inc. is a multinational technology company that specializes in electronic design automation (EDA) software, hardware, and services. The company provides computational software and engineering solutions that facilitate the design and development of electronic systems, including chips and complete systems-on-chips. Their tools are utilized in various applications such as AI, 5G, automotive, hyperscale computing, and aerospace.
Cadence offers a range of EDA software for designing, verifying, and optimizing electronic systems. Their hardware platforms, including emulation and prototyping systems, support faster design validation. Additionally, the company provides engineering and methodology services to assist customers in effectively implementing EDA tools, along with intellectual property cores for reusable design blocks.</v>
          </cell>
          <cell r="R1641">
            <v>1988</v>
          </cell>
        </row>
        <row r="1642">
          <cell r="A1642" t="str">
            <v>Cadence Bank</v>
          </cell>
          <cell r="B1642" t="str">
            <v>Cadence Bank</v>
          </cell>
          <cell r="C1642">
            <v>5800</v>
          </cell>
          <cell r="D1642" t="str">
            <v>banking</v>
          </cell>
          <cell r="E1642" t="str">
            <v>http://www.huntingtonbank.com</v>
          </cell>
          <cell r="F1642" t="str">
            <v>http://www.linkedin.com/company/cadence-bank</v>
          </cell>
          <cell r="G1642" t="str">
            <v>Tupelo</v>
          </cell>
          <cell r="H1642" t="str">
            <v>Mississippi</v>
          </cell>
          <cell r="I1642" t="str">
            <v>home equity lines &amp; loans, commercial real estate, business banking, personal &amp; business insurance, treasury management, financial planning, wealth management, investment &amp; trust services, retirement plan management, consumer loans, foreign exchange, specialized lending, credit cards, sba lending, mortgages, retail banking, commercial banking, assetbased lending, major banks, finance, investment management, financial services</v>
          </cell>
          <cell r="J1642" t="str">
            <v>Akamai DNS, Remote, Circle, Interact, ThreatMetrix, Microsoft Office, Google AdWords Conversion, Microsoft Excel, Fidelity HSA, Schwab Compliance Technologies, Microsoft 365, Microsoft PowerPoint, Outlook, OpenProject, Salesforce CRM Analytics</v>
          </cell>
          <cell r="K1642">
            <v>1149000000</v>
          </cell>
          <cell r="L1642" t="str">
            <v>Merger / Acquisition</v>
          </cell>
          <cell r="N1642">
            <v>45931</v>
          </cell>
          <cell r="O1642">
            <v>2900000000</v>
          </cell>
          <cell r="Q1642" t="str">
            <v>Cadence Bank is a regional financial services company with around $55 billion in assets and over 390 branches across the South and Texas. Headquartered in Houston, Texas, and Tupelo, Mississippi, Cadence has been serving customers for nearly 150 years. The bank is dedicated to helping individuals, businesses, and communities thrive through a variety of banking solutions.
Cadence offers a comprehensive range of products and services, including deposit accounts, loans, wealth management, investment products, fiduciary and estate planning solutions, and mortgage options. The bank is recognized for its regional strength and commitment to shareholder interests, and it has received accolades as one of the nationâ€™s best employers and as one of Americaâ€™s Best Banks.</v>
          </cell>
        </row>
        <row r="1643">
          <cell r="A1643" t="str">
            <v>CAI</v>
          </cell>
          <cell r="B1643" t="str">
            <v>CAI</v>
          </cell>
          <cell r="C1643">
            <v>9000</v>
          </cell>
          <cell r="D1643" t="str">
            <v>professional training &amp; coaching</v>
          </cell>
          <cell r="E1643" t="str">
            <v>http://www.cai.io</v>
          </cell>
          <cell r="F1643" t="str">
            <v>http://www.linkedin.com/company/cai-insights</v>
          </cell>
          <cell r="G1643" t="str">
            <v>Allentown</v>
          </cell>
          <cell r="H1643" t="str">
            <v>Pennsylvania</v>
          </cell>
          <cell r="I1643" t="str">
            <v>information technology services, digital services, service desk, technology services, application management services, public sector staffing, data &amp; ai, contingent workforce, automation, intelligent automation, enterprise service management, neurodiverse employment, digital transformation, infrastructure, staffing, professional services, operational efficiency, legacy system modernization, community engagement, it infrastructure, technology consulting, transportation technology, it service management, generative ai, digital accessibility, b2b, public sector, neurodiversity employment, digital workforce, consulting, supply chain management, ai solutions, cloud, services, it operations, it modernization, digital inclusion, manufacturing it solutions, utilities, community programs, cybersecurity solutions, software engineering, specialized talent acquisition, industry-specific solutions, compliance, neurodiversity solutions, education technology, custom software, cloud solutions, inclusive hiring practices, software development, public sector modernization, data and ai, system integration, inclusive workforce, vendor management, business process outsourcing, cybersecurity, data analytics, sustainable practices, government, education, technology innovation, healthcare services, risk management, financial services, information technology, cloud services, digital solutions, custom application development, remote it support, technology strategy, public safety technology, application modernization, inclusive employment, talent and technology integration, sustainable technology, client-centric approach, cloud computing, neurodiverse workforce, accessible education technology, transportation &amp; logistics, employee training, it support services, application development, managed services, it services, community impact programs, it consulting, project management, manufacturing, sustainable it practices, computer systems design and related services, public sector cybersecurity, public sector solutions, public sector digital transformation, healthcare, community impact, inclusive tech workforce, innovation, talent acquisition, consulting services, advisory services, contingent workforce solutions, robotic process automation, application maintenance, application rationalization, infrastructure services, service desk solutions, servicenow, neurodiverse solutions, diversity inclusion, education services, local government services, transportation solutions, manufacturing solutions, client success stories, thought leadership, webinars, ebooks, cybersecurity insurance, performance management, employment for neurodivergent individuals, workforce development, customer experience improvement, ai guidelines, security practices, software testing, business processes optimization, efficiency improvements, stakeholder engagement, strategic consulting, corporate social responsibility, analytics and reporting, finance, non-profit, professional training &amp; coaching, information technology &amp; services, management consulting, logistics &amp; supply chain, e-learning, internet, computer software, education management, enterprise software, enterprises, health care, health, wellness &amp; fitness, hospital &amp; health care, app development, apps, productivity, mechanical or industrial engineering, digital media, media, nonprofit organization management</v>
          </cell>
          <cell r="J1643" t="str">
            <v>Salesforce, Route 53, Amazon SES, Outlook, Microsoft Office 365, JobDiva, Pardot, Zendesk, reCAPTCHA, Google Tag Manager, Vimeo, Google Maps, Google Plus, Mobile Friendly, Remote, Ansible, AI, Micro, SailPoint, BizTalk Server, Docker, Faiss, Fastapi, Forcepoint TRITON, GRPC, Kubernetes, Langchain, LangGraph, Make, MLflow, NVIDIA TensorRT, Open Neural Network Exchange (ONNX), Python, PyTorch, TensorFlow, Tor, Vertex, Weaviate, Redshift, Amazon DynamoDB, IBM Db2 for Linux, UNIX, and Microsoft Windows, Google AlloyDB for PostgreSQL, Microsoft Fabric, PowerBI Tiles, DAX, Power Query, Microsoft Entra ID, Azure Log Analytics, Sentinel, SES, INAP, Oracle Analytics Cloud, Angular, .NET, GitHub Copilot, Azure OpenAI Service, Azure Databricks, Azure Data Factory, Delta Lake, PySpark, Apache Parquet, Azure Devops, Acronis Cyber Backup, Azure Key Vault, CUICK TRAC - DFARS and NIST 800-171 compliance solution, Microsoft Intune Enterprise Application Management, Microsoft 365, React, TypeScript, AWS SDK for JavaScript, Node.js, Next.js, Microsoft SQL Server Reporting Services, Couchbase, Playwright, Jira, Xray, AWS Trusted Advisor, Microsoft Azure Monitor, FortiAnalyzer, Rapid7, Tableau, Microsoft Windows Server 2012, Microsoft-IIS, Microsoft PowerShell, Nevron Vision for SSRS, SQL, GoToAssist (FASTchat), Visual Studio, , Air, JAMS, FOUNDATION, Zoho CRM, ServiceNow, VueJS, GraphQL, IBM ILOG CPLEX Optimization Studio, Apache Kafka, Bevywise MQTT Broker, ebs, PostgreSQL, MySQL, MongoDB, Redis, Prometheus, Grafana, Datadog, Analyzer, OpenAPI, Microsoft Power Platform, SiteCore, Workfront, Microsoft Excel, Microsoft Project, Amazon S3, Athena, AWS Glue Data Catalog, Semrush, Databricks, Spark, Secured MVC Forum on Windows 2012 R2, C#, 24-7 Media, Azure Linux Virtual Machines, REST, SiteGround VPS, Flutter, iDevAffiliate, OpenVMS, SharePoint, Tampa AS400 Inc, Selenium, SAP, Thomas WebTrax, Terraform, AWS CloudFormation, Jenkins, AWS Analytics, Azure Cloud Shell, Amazon CloudWatch, Pega CRM Suite, Snowflake, Windows 11, LinkedIn Recruiter, Olo, Unity Catalog, Mode, Neo4j, Amazon Neptune, Azure Cosmos DB, Django, Streamlit, Dash, Azure Analysis Services, Google Cloud Platform, Azure Pipelines, Crestron, Jive, RingCentral, Verizon, Gem, SiteHelp, KnowBe4, Proofpoint, ManageEngine, ManageEngine Endpoint Central, Office365, Azure Active Directory B2C, Adform DMP, Microsoft Power Automate, Apache Hudi, Git, Relativity, Box, Zip, Demandware Analytics, PL/SQL, Oracle Forms, Apex, Oracle Database, Oracle Fusion Middleware, Oracle WebLogic Server, Oracle HTTP Server, Oracle XML DB, Azure Data Lake Storage, Azure Monitor, Microsoft Application Insights, Microsoft Power Apps, Microsoft Power Platform AI Builder, DATAVERSE LTD, Azure Active Directory, Ionic, Spring Boot, Visio, AWS Wavelength, Coverity, vSphere, VMware ESXi, VMware vCenter Server, VMware vSAN, VMware vRealize Operations, ChatBot, Freshservice, Copilot, Cisco DNA Spaces, Talkdesk, Genesys Cloud CX Platform, NICE CXone Mpower, Amazon Connect, Five9, Spiceworks IP Scanner, Confluence, Quest KACE System Management Appliance, Express JS Framework, Nestjs, Flask, JWT, SAM, OpenSearch, RabbitMQ, GitLab, GitHub Actions, ELK Stack, API Gateway, Workday, Barracuda Spam Firewall, AWS VPN, Postman, Amazon SageMaker, Keras, XGBoost, Power BI Documenter, Azure Sentinel, Microsoft Teams, Microsoft PowerPoint, COBOL, VMware vSphere, Veeam, Microsoft Windows Server 2000, Amazon Linux 2, Azure Application Insights, Azure Cost Management, GitHub, Lever, AutoSys Workload Automation, Control-M, Cronofy, Frame, ASP.NET, jQuery, IBM Mainframe, Flashtalking by Mediaocean, Microsoft.NET Core 3.1, Azure SQL Database, Microsoft Azure, Azure Logic Apps, Azure Cognitive Services, Microsoft Bing Speech API, Django Language, TARGIT Decision Suite, OpenAI GPT-3, DALL-E, DotNetNuke, SimCorp Gain, VMware, Boomi, Mulesoft, Azure App Service, Azure Functions, iManage, Cypress, , eXTReMe Tracker, Cisco Unified Intelligence Center, Pages, Dragon NaturallySpeaking, Microsoft Word, Blazor, AngularJS, Google Cloud, Oracle Database Security, Wider Planet, ACL, Bootstrap, Hibernate, NLP, Spring, ECS, AWS Fargate, Pytest, Apache JMeter, Locust, k6, HTML Pro, CSS, Javascript, Imperva Serverless Protection, Moqups, Excel4Apps, Google AdWords Conversion, Akamai CDN Solutions, Infoblox DHCP, Microsoft Advanced Group Policy Management, Azure Files, Act!, UPS, Spark SQL, Scala, Entity Framework Core, Claude, Swagger UI, Microsoft Active Directory Federation Services, ANGEL LMS, ServiceNow IT Service Management (ITSM), Android, Kiosked, WorkSafeBC, Scrum Do, Kanbanize, Moodle, Articulate 360, SS&amp;C, Sqlalchemy, Temporal Cloud, Crystal Ball, Microsoft Teams Rooms, Microsoft OneDrive for Business, Drupal, Etracker, Trapeze Software, Oracle Cloud Infrastructure, Intel TDX, Red Hat JBoss Enterprise SOA Platform, ServiceNow Integration Hub, ServiceNow UI Builder, ServiceNow Flow Designer, Amazon WorkSpaces, ServiceNow Employee Center, Cisco WebEx Teams, Microsoft Windows Server 2022, PagerDuty, Amazon Web Services (AWS), Jira Service Management, Dynamics 365 Customer Insights, Microsoft Office, Eyefinity OfficeMate, NICE, HotLog, Vector, Karate Labs, FlipHTML5, SWIFT, Uikit, Storyboard to SwiftUI Converter, Objective-C, React Native, Concur, Bitrise, XCTest, XCUITest, Soap Media, Salesforce Flow, A Small Orange, GrubHub, ProclivityMedia, SentenceTransformers, Vertex AI, Archer, ISO+â„¢, Zscaler, Meta Ads Manager, Cisco Meraki MS, SolarWinds DameWare Remote Support, Micro Focus LoadRunner, Katalon Studio, Agiloft Service Desk Suite, Oracle EBS CRM, TestRail, .GIS, ETQ Reliance QMS, Adobe Experience Manager, Argo CD, Amazon Managed Streaming for Apache Kafka (Amazon MSK), Redux, Microsoft Entity Framework, Azure API Management, Azure Cognitive Search, OpenAI Whisper, SAP BusinessObjects Business Intelligence (BI), SAP BusinessObjects Web Intelligence, Planon Universe, CONTROL, Security, Docking &amp; MDI for WPF, , SRS ReportSmith, , OSIsoft PI, ManageEngine ServiceDesk Plus, Keybase, Records Management, AMP, Gauges, OpenAI, The Newman Group, Pinecone, Lambda Cloud, Cucumber, Impact Radius, GovWin IQ, Absorb LMS, Later, FlexSlider, Flow, Appium, Docker Compose, Amazon EC2 Auto Scaling, CAT, NUnit, AWS Lambda, AWS Secrets Manager, AWS SDKs, Lytics, Aurora, Windows 10 IoT Core Services, Microsoft Edge, Internet Explorer, Chrome, Apple macOS, Autopilot, Parallels Mac Management for Microsoft SCCM, Amazon EC2, AWS Bedrock, AWS Glue, Azure Blob Storage, Kubeflow, Sage Intacct, Delta, Salesforce Commerce Cloud, Salesforce VisualForce, Ning, Salesforce Lightning Web Components, Google Identity Services APIs, C# (C Sharp), Cloudflare Rocket Loader, Cisco Nexus Switches, VMware SD-WAN, UniFi SDN, Azure VPN Gateway, VisiStat, SAP Build Process Automation, Segment, Cisco Wireless LAN Controllers, CloudVision, accessiBe, ADP, Gmail, Testng, Bitbucket, NAKIVO Backup &amp; Replication, SAP Integration Suite, SAP Ariba Cloud Integration Gateway, CPI, Azure Stack HCI, ABAP, Planisware Enterprise, Azure Virtual Machines, Azure Virtual Machine Scale Sets, Azure Application Gateway, Azure Load Balancer, Azure Kubernetes Service (AKS), Azure Storage Explorer, Azure Site Recovery, Remote Desktop Services, NetApp, Pure Storage, Dell Avamar, Brocade, Veritas NetBackup, LlamaIndex, Airflow, Prefect, Milvus, CET, scikit-learn, BERT, ChatGPT, T5, Jamf, OpenTracker, ServiceNow Service Graph Connectors, ServiceNow Service Mapping, Tanium, AWS Cost Explorer, BASE, Azure Firewall, IBM MQ, Activengage, Obiee, Kofax Power PDF, ESET, AWS Application Load Balancer, TelmarHelixa, Ubuntu, Fedora, Debian, Backblaze Computer Backup, LEAP, IBM Rational Rhapsody Architect for Systems Engineers, Epic, Cerner, Amazon Product Advertising API, Amazon Elastic MapReduce (EMR), Matomo (Formerly Piwik), Azure HDInsight, AWS CodePipeline, Amazon Comprehend, Amazon Rekognition, Visual-Basic-.NET, IBM DataStage, PeopleSoft CRM</v>
          </cell>
          <cell r="O1643">
            <v>1380000000</v>
          </cell>
          <cell r="Q1643" t="str">
            <v>CAI is a global technology services firm with over 40 years of experience. The company focuses on uniting talent and technology to help organizations tackle business challenges, achieve cost savings, and drive innovation. CAI offers a variety of services, including public sector solutions, contingent workforce management, and industry-specific transformations. Their approach emphasizes tailored outcomes, such as improved operational performance and greater transparency.
The firm provides comprehensive technology and talent services, including application modernization, business process outsourcing, and cloud services. CAI specializes in transforming operations across key industries like transportation, manufacturing, and education, ensuring that organizations can navigate challenges such as cybersecurity and aging infrastructure. By aligning staffing with business objectives, CAI enhances visibility into workforce management and expenditures, supporting clients in achieving their goals.</v>
          </cell>
          <cell r="R1643">
            <v>1981</v>
          </cell>
        </row>
        <row r="1644">
          <cell r="A1644" t="str">
            <v>Carahsoft</v>
          </cell>
          <cell r="B1644" t="str">
            <v>Carahsoft Technology</v>
          </cell>
          <cell r="C1644">
            <v>3700</v>
          </cell>
          <cell r="D1644" t="str">
            <v>information technology &amp; services</v>
          </cell>
          <cell r="E1644" t="str">
            <v>http://www.carahsoft.com</v>
          </cell>
          <cell r="F1644" t="str">
            <v>http://www.linkedin.com/company/carahsoft</v>
          </cell>
          <cell r="G1644" t="str">
            <v>Reston</v>
          </cell>
          <cell r="H1644" t="str">
            <v>Virginia</v>
          </cell>
          <cell r="I1644" t="str">
            <v>sewp contract holder, fedramp, cmmc technology, ites contract holder, healthcare technology, stateramp, gsa schedule holder, 5g, mobility, cybersecurity, education technology, open source, cdm tools, ai, dod impact levels, quantum technology, 2git contract holder, zero trust, osint, cx, multicloud, public safety software, dod esi bpa contract holder, devsecops, geospatial, law enforcement, it services &amp; it consulting, it product distribution, federal contracts, artificial intelligence, cloud solutions, government data governance, government cloud compliance tools, it infrastructure, security solutions, government digital engagement tools, government procurement vehicles, it solution delivery, cloud security, multi-cloud environments, data analytics, it consulting services, public sector digital transformation, public sector open source projects, healthcare, government agencies, government iot security, open source cloud infrastructure, enterprise open source software, public sector geospatial analytics, government cybersecurity frameworks, public sector ai and ml platforms, technology consulting, smart city technology for government, government technology partnerships, it support services, multicloud management for government, it integration services, it modernization, government technology vendors, vendor partnerships, public sector health it solutions, customer experience, government law enforcement tech, cloud computing, public sector it infrastructure, public sector iot solutions, channel partners, open source software, ai and machine learning, government space tech solutions, public sector technology, it service automation, government records management, government it solutions, education, healthcare it, public sector ai deployment, enterprise software, public sector digital initiatives, reseller network, government contracts, it modernization strategies, fedramp authorized solutions, professional services, government, it procurement, public sector innovation, big data analytics, risk management, it consulting, government geospatial solutions, training and support, government cloud solutions, government ai security, services, public sector devsecops tools, government technology ecosystem, government digital services, government procurement, government cloud adoption, channel sales, cybersecurity solutions, government supply chain it, b2b, government cybersecurity compliance, public sector markets, government open source adoption, cloud strategy, government it support, data management, cloud services, contract management, ai solutions, computer systems design and related services, big data, digital transformation, red hat government solutions, security compliance, government it procurement process, government space and defense tech, it vendor alliances, cybersecurity products, government zero trust architecture, consulting, edtech, cmmc compliance, law enforcement technology, emerging technologies, human resources technology, geospatial technologies, mobility solutions, software procurement, master government aggregator, reseller ecosystem, quantum computing, legislative compliance, public sector contracts, education solutions, fast quote response, training technology, innovation in government, technical support, cloud service provider, e-rate applications, industry awards, live events, it solutions provider, trusted it partner, collaborative technologies, smart cities, open source solutions, digital twins, team collaboration, disaster recovery solutions, managed security services, risk management compliance, distribution, e-learning, internet, information technology &amp; services, computer software, education management, enterprises, health care, health, wellness &amp; fitness, hospital &amp; health care, management consulting, professional training &amp; coaching, events, events services</v>
          </cell>
          <cell r="J1644" t="str">
            <v>Slack, Salesforce, Google Font API, YouTube, WordPress.org, Hotjar, Leadlander, Google Maps, reCAPTCHA, Mobile Friendly, DoubleClick, Apache, Google Dynamic Remarketing, Linkedin Login, Vimeo, Bootstrap Framework, Linkedin Marketing Solutions, Google Tag Manager, DoubleClick Conversion, Linkedin Widget</v>
          </cell>
          <cell r="O1644">
            <v>19000000000</v>
          </cell>
          <cell r="Q1644" t="str">
            <v>Carahsoft Technology Corp., founded in 2004 and based in Reston, Virginia, is a leading provider of IT solutions for public sector organizations, including federal, state, and local government agencies, as well as education and healthcare markets. The company operates as the Master Government Aggregator, connecting technology vendors with over 3,000 prime contractors, value-added resellers, and system integrators to deliver a wide range of IT hardware, software, consulting services, and training.
With a workforce of 2,000 to 3,200 professionals, Carahsoft has achieved significant growth, ranking #45 on Forbes' 2023 list of America's Largest Private Companies, with reported revenue exceeding $2 billion. The company offers a diverse portfolio of IT products and services, focusing on areas such as cybersecurity, cloud computing, artificial intelligence, big data, and customer engagement. Recent partnerships include collaborations with Puget Systems for high-performance workstations and Snyk for developer security platforms, further enhancing its capabilities to meet the needs of the public sector.</v>
          </cell>
          <cell r="R1644">
            <v>2004</v>
          </cell>
        </row>
        <row r="1645">
          <cell r="A1645" t="str">
            <v>CareerStaff Unlimited</v>
          </cell>
          <cell r="B1645" t="str">
            <v>CareerStaff Unlimited</v>
          </cell>
          <cell r="C1645">
            <v>5000</v>
          </cell>
          <cell r="D1645" t="str">
            <v>staffing &amp; recruiting</v>
          </cell>
          <cell r="E1645" t="str">
            <v>http://www.careerstaff.com</v>
          </cell>
          <cell r="F1645" t="str">
            <v>http://www.linkedin.com/company/careerstaffunlimited</v>
          </cell>
          <cell r="G1645" t="str">
            <v>Irving</v>
          </cell>
          <cell r="H1645" t="str">
            <v>Texas</v>
          </cell>
          <cell r="I1645" t="str">
            <v>physicians, pharmacists, nursing, managed service provider, travel, therapy, offices of all other health practitioners, healthcare staffing scalability, healthcare staffing company, healthcare staffing provider, healthcare staffing strategies, healthcare staffing, healthcare staffing flexibility, workforce solutions, healthcare staffing agency, healthcare staffing organization, healthcare staffing efficiency, healthcare staffing solutions, managed services, nursing staffing, staff recruitment, cost-effective staffing, healthcare, healthcare staffing diversity, interim healthcare leadership, pharmacy staffing, healthcare roles, healthcare staffing platform, reporting and analytics, healthcare staffing certification, permanent placement, healthcare industry, talent acquisition, healthcare professionals, staff retention, client-specific solutions, travel staffing, healthcare staffing quality, healthcare employment, healthcare staffing culture, healthcare staffing innovation, healthcare staffing awards, healthcare staffing customization, services, healthcare staffing compliance, healthcare staffing solutions provider, healthcare staffing technology, staffing agency, allied health, staffing services, contract staffing, staffing optimization, customer service, patient care, healthcare sector, healthcare workforce, b2b, healthcare staffing growth, healthcare staffing network, healthcare facilities, staffing management, healthcare staffing firm, healthcare providers, healthcare recruitment, healthcare staffing trends, healthcare staffing partnerships, healthcare staffing challenges, per diem staffing, nursing jobs, travel nursing, allied health jobs, interim leadership, healthcare workforce solutions, crisis response staffing, contract nursing, per diem nursing, flexible scheduling, recruitment services, health clinician, nurse placement, healthcare job opportunities, healthcare managed services, msp solutions, vendor management services, direct hire staffing, nursing leadership roles, cna jobs, rn jobs, lpn jobs, healthcare employment agency, healthcare staffing insights, healthcare crisis management, nursing specialties, interim nurse management, employee support, dedicated recruiter, nurse referral programs, healthcare job matching, work-life balance, online job application, healthcare industry vitals, healthcare job board, temporary staffing services, patient care staffing, healthcare industry trends, retention strategies, nursing career development, executive healthcare jobs, clinical staffing solutions, skilled nursing support, distribution, transportation &amp; logistics, medical practice, hospital &amp; health care, health care, health, wellness &amp; fitness</v>
          </cell>
          <cell r="J1645" t="str">
            <v>Outlook, Microsoft Office 365, Hubspot, WordPress.org, Google AdWords Conversion, Google Tag Manager, Google Maps, Mobile Friendly, Nginx, Remote</v>
          </cell>
          <cell r="L1645" t="str">
            <v>Merger / Acquisition</v>
          </cell>
          <cell r="M1645">
            <v>0</v>
          </cell>
          <cell r="N1645">
            <v>45383</v>
          </cell>
          <cell r="O1645">
            <v>115000000</v>
          </cell>
          <cell r="Q1645" t="str">
            <v>CareerStaff Unlimited is a nationwide healthcare workforce solutions and managed services provider based in Irving, Texas. Founded in 1989, the company has over 30 years of experience in healthcare staffing and is recognized as one of the top firms in the United States. With a team of more than 200 recruitment professionals, CareerStaff operates through a network of over 20 offices, serving healthcare facilities across the country.
The company specializes in a variety of healthcare staffing solutions, including per diem, contract, travel, and permanent placement positions. They focus on clinical areas such as nursing, allied health, pharmacy, and interim healthcare leadership roles. CareerStaff is committed to connecting clients with skilled healthcare professionals while ensuring exceptional patient care. They emphasize flexibility and personalized support, offering dedicated recruiters and options for work schedules. CareerStaff has received industry recognition, including certifications from The Joint Commission and accolades as a "Great Place to Work." In April 2024, CareerStaff was acquired by ShiftMed to enhance its digital nursing platform capabilities.</v>
          </cell>
          <cell r="R1645">
            <v>1989</v>
          </cell>
        </row>
        <row r="1646">
          <cell r="A1646" t="str">
            <v>CarMax</v>
          </cell>
          <cell r="B1646" t="str">
            <v>CarMax</v>
          </cell>
          <cell r="C1646">
            <v>31000</v>
          </cell>
          <cell r="D1646" t="str">
            <v>retail</v>
          </cell>
          <cell r="E1646" t="str">
            <v>http://www.carmax.com</v>
          </cell>
          <cell r="F1646" t="str">
            <v>http://www.linkedin.com/company/carmax</v>
          </cell>
          <cell r="G1646" t="str">
            <v>Richmond</v>
          </cell>
          <cell r="H1646" t="str">
            <v>Virginia</v>
          </cell>
          <cell r="I1646" t="str">
            <v>retail &amp; used cars, used cars, retail, automotive repair, mobile, retail technology, information technology, enterprise software, software, consumer durables, used vehicle purchase, used car marketplace, used car sales platform development, used vehicle history reports, used car sales service, used car financing solutions, used car sales model, used car sales network, used car dealership, used car inventory analytics, used car sales online, used car industry trends, pre-owned vehicles, auto financing, used car industry, used vehicle purchase process, used car retail, omnichannel platform, online car buying, used car sales process optimization, used car sales data, used car sales app, used car sales digital platform, innovation, used car remarketing services, used car sales automation, used car sales marketing, used car sales crm, used suvs, automotive retail, used car sales analytics, customer service, used car customer service, used car buying experience, auto finance, used car retailing, customer-centric, used car sales innovation, financial services, used car sales strategy, vehicle remarketing, used car customer trust, transparent sales, used car sales process, used car sales customer engagement, services, no-haggle pricing, used car financing, car dealership network, used car sales digital marketing, vehicle auctions, used vehicle marketplace, vehicle inventory, customer trust, used vehicle inventory, used car sales technology, used car dealers, used trucks and suvs, b2c, used car customer experience, e-commerce, used car remarketing, car sales technology, used car inventory management, vehicle history reports, used car sales platform, used vehicle sales, automotive, used trucks, buy used cars, sell my car, instant cash offer, car financing, pre-qualification, car payment calculator, hassle-free car selling, online car shopping, trade-in evaluation, vehicle registration, financing options, monthly payment estimate, apr comparison, soft credit inquiry, real cash offer, vehicle condition assessment, auto loan, down payment, used_cars, budget-friendly financing, online car purchases, contract terms, vehicle appraisal, vehicle history, financing process, no pressure sales, multiple financing sources, co-buyer options, credit profile accommodations, customer testimonials, frequent questions, financing requirements, easy trade-ins, app for car shopping, car alerts, mobile app features, vehicle pricing, customized financing, finance management, payment reminders, account security, financial tools, help center, nationwide inventory, secure online statements, credit options, carmax customer care, b2b, finance, distribution, internet, information technology &amp; services, enterprises, computer software, consumer internet, consumers, car buyers</v>
          </cell>
          <cell r="J1646" t="str">
            <v>Akamai, Akamai DNS, Microsoft Office 365, Videology, Drupal, VueJS, CloudFlare, Pantheon, Microsoft Azure Monitor, Microsoft Application Insights, The Trade Desk, Omniture (Adobe), ServiceNow, Slack, Salesforce, Adobe Marketing Cloud, React, Mobile Friendly, Criteo, Bing Ads, Google Tag Manager, Facebook Login (Connect), Qualtrics, DoubleClick Floodlight, DataXu, Yahoo Ad Manager Plus, DoubleClick, Yahoo Analytics, Google Dynamic Remarketing, Facebook Custom Audiences, SOASTA, Facebook Widget, DoubleClick Conversion, Tapad, Remote, Workday, Microsoft Office, Automic Automation, Articulate 360, Vyond, Adobe Creative Suite, Office365, SharePoint, Microsoft Excel, Qualcomm Snapdragon, Reltio Connected Data Platform, Microsoft.NET Core 3.1, Snowflake, , Kronos, ACL, Excel4Apps, Oracle Transportation Management Cloud, .NET, Azure Analysis Services, Micro, 24-7 Media, CAT, Ning, Azure Stack HCI, Microsoft Hyper-V Server, Microsoft System Center Virtual Machine Manager, PowerFlex, Dell Data Domain, Tor, Apex, Blackbaud Award Management, NTENT, Admin, Microsoft PowerShell, Mode, Pega Robotic Process Automation, AI, Eyefinity OfficeMate, Adobe, Lytics, Kaspersky Endpoint Security Cloud, Microsoft PowerPoint, Ad Astra, Azure Functions, Minteye / AdsCaptcha, Security, Snyk Code (SAST), Teradata, Hadoop HDFS, Spark, Python, Mint, Oracle Supply Chain Management, Electron, Air, PowerBI Tiles, Tableau, Juniper Networks SRX-Series Firewalls, Microsoft Windows Server 2000, Olo, Azure Queue Storage, Azure Service Bus, Azure Devops, Less, Microsoft AdCenter, UptimeRobot, Software AG Alfabet, Salesforce Marketing Cloud, AMP, HTML Pro, CSS, SQL, Express JS Framework, Javascript, Pages, Salesforce Email Studio, Salesforce Journey Builder, QMetry Automation Studio, Connect, Nutanix AHV, Nutanix Prism, Azure Data Factory, Databricks, AWS SDK for JavaScript, Argo, ECircle (Teradata), GitHub Copilot, C# (C Sharp), Oracle Analytics Cloud, Coupa, PeopleSoft CRM, Ansible, Gem, DotNetNuke, UKG Dimensions, Spark SQL, Azure Event Hubs, Amazon Managed Streaming for Apache Kafka (Amazon MSK), Amazon Kinesis, Apache Spark, Amazon Elastic MapReduce (EMR), Google Cloud Dataproc, Azure Cosmos DB, Amazon DynamoDB, Cassandra, AWS Lambda, AWS Analytics, IBM ILOG CPLEX Optimization Studio, Azure Databricks</v>
          </cell>
          <cell r="K1646">
            <v>885387292</v>
          </cell>
          <cell r="L1646" t="str">
            <v>Other</v>
          </cell>
          <cell r="M1646">
            <v>350000000</v>
          </cell>
          <cell r="N1646">
            <v>46082</v>
          </cell>
          <cell r="O1646">
            <v>25881131000</v>
          </cell>
          <cell r="P1646">
            <v>162</v>
          </cell>
          <cell r="Q1646" t="str">
            <v>CarMax, Inc. is the largest retailer of used cars in the United States, based in Richmond, Virginia. Since its inception in 1993, CarMax has pioneered a no-haggle pricing model, emphasizing transparency and customer service. The company operates over 120 used car superstores across more than 60 markets, offering a wide selection of CarMax Quality Certified pre-owned vehicles at fixed prices.
CarMax's business model includes several key segments: sales operations, auto finance, auctions, and service. It provides financing options to millions of buyers and sells vehicles to dealers through auctions. The company has integrated online shopping and launched a full digital platform to enhance the customer experience. With a commitment to integrity and excellence, CarMax continues to lead the used vehicle market, employing over 30,000 associates and focusing on consumer empowerment.</v>
          </cell>
          <cell r="R1646">
            <v>1993</v>
          </cell>
        </row>
        <row r="1647">
          <cell r="A1647" t="str">
            <v>Carnival Cruise Line</v>
          </cell>
          <cell r="B1647" t="str">
            <v>Carnival Cruise Line</v>
          </cell>
          <cell r="C1647">
            <v>27000</v>
          </cell>
          <cell r="D1647" t="str">
            <v>leisure, travel &amp; tourism</v>
          </cell>
          <cell r="E1647" t="str">
            <v>http://www.carnival.com</v>
          </cell>
          <cell r="F1647" t="str">
            <v>http://www.linkedin.com/company/carnival-cruise-line</v>
          </cell>
          <cell r="G1647" t="str">
            <v>Doral</v>
          </cell>
          <cell r="H1647" t="str">
            <v>Florida</v>
          </cell>
          <cell r="I1647" t="str">
            <v>marine operations, hospitality, information technology, advertising, maritime, accounting, data analytics, cruise, finance, marketing, travel, vacation, travel arrangements, cruise growth, cruise amenities, travel &amp; tourism, family cruises, destination cruises, onboard water parks, scenic and sightseeing transportation, land, onboard amenities, cruise customer engagement, digital marketing, fleet of ships, cruise booking platform, cruise innovation, special event cruises, affordable travel, vacation cruises, b2c, cruise brand, cruise fleet, cruise ships, ship design innovation, cruise for middle-class travelers, cruise marketing campaigns, leisure travel, cruise promotional offers, cruise destinations, destination-specific cruises, cruise entertainment attractions, cruise vacations, destination travel, services, entertainment cruises, brand loyalty programs, online cruise booking, cruise booking, onboard entertainment technology, customer experience enhancement, affordable cruises, themed cruise experiences, cruise entertainment technology, cruise fleet innovation, fleet management, cruise customer loyalty, themed cruises, destination marketing, digital marketing for cruises, e-commerce, travel packages, cruise promotions, family entertainment, family-friendly cruises, market expansion, cruise industry growth strategies, cruise entertainment, cruise tourism, transportation &amp; logistics, cruise booking technology, cruise industry leadership, partnerships with travel agencies, cruise industry pioneer, cruise fleet expansion, cruise marketing, cruise industry, cruise customer, customer service, all-inclusive cruises, adventure cruises, cruise experience, affordable cruise packages, cruise line, cruise market, carnival cruises, caribbean cruises, bahamas cruises, alaska cruises, mexico cruises, 2025 cruises, funpoints, onboard credit, cruise deals, interest-free financing, short cruises, adventure travel, explore australia, south pacific cruises, luxury cruises, cruise packages, travel promotions, cruise itineraries, cruise discounts, sailing experiences, vacation planning, travel financing options, port destinations, cruise offers, personalized cruises, weekend getaways, group cruise deals, ocean travel, escape packages, island exploration, seaside vacations, cruise specials, cruise lines, cruise reviews, travel rewards, eco-friendly cruises, wellness cruises, gourmet dining onboard, entertainment options, water activities, private shore excursions, cruise travel tips, global destinations, leisure, travel &amp; tourism, financial services, marketing &amp; advertising, consumer internet, consumers, internet, information technology &amp; services, boat charters, event planning &amp; services, hotels &amp; travel, tours, travel services</v>
          </cell>
          <cell r="J1647" t="str">
            <v>Akamai, Akamai DNS, Outlook, Microsoft Office 365, Zendesk, Amazon AWS, Backbone JS Library, Slack, Google Analytics, Squarespace ECommerce, Facebook Login (Connect), Bootstrap Framework, YouTube, SOASTA, Shopify, Tealium, Optimizely, Nginx, Facebook Widget, Google Tag Manager, WordPress.org, Akamai RUM, Linkedin Marketing Solutions, Wix, Ruxit, Facebook Custom Audiences, Mobile Friendly, Twitter Advertising, Typekit, Google Places, Paypal, reCAPTCHA, Google Font API, Google Maps, Circle, LMS365, Tableau, Wrike, Microsoft Power Platform, PowerBI Tiles, Microsoft Power Apps, Microsoft Power Automate, DATAVERSE LTD, Microsoft Excel, Microsoft PowerPoint, Google AdWords Conversion, Cornerstone HR, Semrush, LinkedIn Sales Navigator, Instagram, TikTok, Facebook, AboveNet, Fry, Tor, NUnit, TSYS, ServiceNow, Microsoft 365, Microsoft Azure Monitor, AI, Microsoft Office, Excel4Apps, Etsy, ACL, Oracle Analytics Cloud, SAP Ariba Platform, Coupa, Git, Power BI Documenter, Salesforce Marketing Cloud, Oracle Siebel, Collective Media, Eloqua, Webex, Dash, ServiceNow Configuration Management Database, Microsoft Windows Server 2012, Microsoft Windows Defender Antivirus, React Router, Canon Printers, Electron, Gem, Qualtrics, Oracle Essbase, Supermicro Servers, SharePoint, ADP Applicant Tracking System, ebs, NEC, Javascript, ServiceNow Flow Designer, Glide, ServiceNow IntegrationHub, Azure Devops, Microsoft Transact-SQL, C# (C Sharp), Google Search Appliance, Terraform, Ansible, CPSI, ServiceNow Integration Hub, Micro Focus Universal CMDB, ServiceNow Discovery, ServiceNow Service Mapping, ServiceNow IT Service Management (ITSM), ServiceNow IT Operations Management (ITOM), Cisco UCS Manager, Google App Engine, Microsoft Active Directory Federation Services, MEX Maintenance Software, Snowflake, dbt, Amazon S3, SQL, ALEX, Office365, Sabre Scribe, AMOS, SiteCore, HTML Pro, CSS, Microsoft Teams, Zoomdata, Microsoft Word, Adobe Creative Cloud, Figma, Cascade CMS, ABB Distributed Control Systems (DCS), CAT, CONTROL, Security, Nevron Vision for SSRS, SAS Enterprise Guide, TUNE, Orca Security, AWS Trusted Advisor, Microsoft PowerShell, SailPoint, Adobe Firefly, Midjourney, Adobe Creative Suite, Webflow, Framer, AutoCAD, Bluebeam Revu, Salesforce CRM Analytics, Snow, AWS Bedrock, LangGraph, Langchain, Amazon SageMaker, ECS, Oracle Cloud</v>
          </cell>
          <cell r="O1647">
            <v>26622000000</v>
          </cell>
          <cell r="P1647">
            <v>24</v>
          </cell>
          <cell r="Q1647" t="str">
            <v>Carnival Cruise Line is a prominent cruise operator based in Miami, Florida, founded in 1972 by Ted Arison. The company operates a fleet of 29 modern ships, carrying approximately 5.5 million passengers each year and employing around 48,000 people globally. Carnival is known for making cruising affordable and accessible to families, starting with its first ship, the TSS Mardi Gras, and expanding through innovative marketing and the introduction of purpose-built "Fun Ships."
Carnival specializes in fun, value-driven cruises with itineraries ranging from short getaways to longer voyages. The fleet offers a variety of onboard experiences, including dining, entertainment, and activities like water parks and rollercoasters. Carnival's destinations span the Caribbean, Bahamas, Mexico, Alaska, and Europe, with access to over 700 global ports. The company has a rich history of introducing industry innovations and has successfully broadened the cruise demographic by focusing on family-oriented entertainment and accessible pricing.</v>
          </cell>
          <cell r="R1647">
            <v>1972</v>
          </cell>
        </row>
        <row r="1648">
          <cell r="A1648" t="str">
            <v>Carnival Cruise Line Entertainment</v>
          </cell>
          <cell r="B1648" t="str">
            <v>Carnival Cruise Line</v>
          </cell>
          <cell r="C1648">
            <v>3000</v>
          </cell>
          <cell r="D1648" t="str">
            <v>entertainment</v>
          </cell>
          <cell r="E1648" t="str">
            <v>http://www.carnivalentertainment.com</v>
          </cell>
          <cell r="F1648" t="str">
            <v>http://www.linkedin.com/company/carnival-entertainment</v>
          </cell>
          <cell r="G1648" t="str">
            <v>Doral</v>
          </cell>
          <cell r="H1648" t="str">
            <v>Florida</v>
          </cell>
          <cell r="I1648" t="str">
            <v>musicians, youth staff, djs, technicians, entertainment staff, variety acts, activity hosts, dancers, singers, entertainment providers, guest engagement, live performances, entertainment services, event management, crew training, guest activities, musical acts, crew management, digital signage, entertainment logistics, onboard branding, musicians and djs, cruise ship entertainment, content management, amusement and theme parks, themed shows, b2c, tourism, entertainment, leadership roles, crew leadership, digital media, content auditing, performance staff, production shows, performance management, entertainment technology, performance rehearsals, cruise entertainment, dance shows, onboard entertainment, branding, musical productions, guest interaction, show design, comedy acts, digital content management, safety compliance, services, hospitality, sustainability, audition process, stage shows, auditions, show choreography, content specialists, leadership development, carnival cruise line, sports hosts, host djs, comedy, variety, youth directors, technical managers, content managers, show production, guest entertainment, leadership, team building, career opportunities, onboard activities, performance opportunities, safety guidelines, trivia, karaoke, deck parties, sports activities, game shows, musical groups, solo artists, rockband, customers interaction, signage audits, entertainment programs, guest experience, cruise director, team morale, public speaking, audio-visual, dance performances, live music, interactive experiences, youth programming, themed events, performance arts, broadway style shows, b2b, transportation &amp; logistics, events services, leisure, travel &amp; tourism, environmental services, renewables &amp; environment, live events, events</v>
          </cell>
          <cell r="J1648" t="str">
            <v>Akamai, Route 53, Gmail, Google Apps, Amazon AWS, Akamai DNS, React, Slack, Mobile Friendly, SOASTA, Bootstrap Framework, Google Tag Manager, Nginx, Vimeo, Apache, Google Font API, WordPress.org, ACL, Mari, CAT, AMOS, SharePoint, Microsoft Excel, Microsoft PowerPoint, OpenProject, Google AdWords Conversion, Inventor, Eaglestats, Azure Analysis Services, Amazon Web Services (AWS), Google Cloud Platform, Secured MVC Forum on Windows 2012 R2, Amazon Linux 2, Oracle Cloud Infrastructure Identity and Access Management, OneTrust Tech Risk &amp; Compliance, Visio, Outlook, ebs, Tor, Mint, Dash, LinkedIn Sales Navigator, Microsoft Office, WebOffice, Salesforce CRM Analytics, UKG Pro Benefits Administration, Crunchtime, Oracle Financial Services, BASE, Tableau, Obiee, Excel4Apps, Backblaze Computer Backup, Microsoft Teams, AutoCAD, Bluebeam Revu, SQL, accessiBe, PowerBI Tiles, Kronos, Gem, Electron, Microsoft 365, Microsoft Teams Rooms, CyberArk, Microsoft Windows Server 2000, Ning, ADP Applicant Tracking System, Qualtrics, Power BI Documenter, Microsoft SQL Server Reporting Services, SAS Analytics Pro, Adobe Creative Suite, Salesforce, HTML Pro, SAS Enterprise Guide, Quip, Azure Blueprints, Air, GAS, Flow, Onit, Jira, Oracle Analytics Cloud, Zendesk, MEX Maintenance Software, Oracle EBS Projects, Google Ad Manager</v>
          </cell>
          <cell r="Q1648" t="str">
            <v>Carnival Cruise Line Entertainment is the entertainment division of Carnival Cruise Line, part of Carnival Corporation &amp; plc. It is dedicated to delivering live performances, shows, and activities across Carnival's fleet of cruise ships. The division brings together talent from over 75 nationalities to create high-quality productions that rival Broadway and Las Vegas.
Carnival Entertainment offers a diverse range of shipboard entertainment, including live performances, nightlife events, and family programs. Guests can enjoy production shows, musical acts, comedy performances, and interactive events like karaoke and deck parties. The division also provides technical support to ensure high production values for all shows. Additionally, Carnival Entertainment actively recruits talent through global auditions, offering opportunities for career advancement in various entertainment roles.</v>
          </cell>
          <cell r="R1648">
            <v>1972</v>
          </cell>
        </row>
        <row r="1649">
          <cell r="A1649" t="str">
            <v>Carrington Holding Company, LLC</v>
          </cell>
          <cell r="B1649" t="str">
            <v>Carrington Holding Company, LLC</v>
          </cell>
          <cell r="C1649">
            <v>3600</v>
          </cell>
          <cell r="D1649" t="str">
            <v>financial services</v>
          </cell>
          <cell r="E1649" t="str">
            <v>http://www.carringtonhc.com</v>
          </cell>
          <cell r="F1649" t="str">
            <v>http://www.linkedin.com/company/carrington-holding-company</v>
          </cell>
          <cell r="G1649" t="str">
            <v>Aliso Viejo</v>
          </cell>
          <cell r="H1649" t="str">
            <v>California</v>
          </cell>
          <cell r="I1649" t="str">
            <v>home solutions, real estate services, title escrow services, property preservation, asset management, title amp escrow services, loan origination servicing, investment services, loan origination amp servicing, multifaceted real estate platform, retail, real estate brokerage network, financial services, residential mortgage, title insurance, homeownership support, homebuilding, reo disposition, construction, real estate, title and escrow, mortgage origination, institutional property sales, b2c, real estate transactions, home buying and selling, b2b, real estate brokerage, digital real estate platform, loan servicing, foreclosed property management, mortgage lending, rental services, distribution, luxury vacation rentals, specialized mortgage programs, homeownership made simple, home development, loan servicing technology, property management, risk assessment, reo management, non-qm loans, real estate investment, mortgage services, digital mortgage tools, escrow services, property rehabilitation, residential real estate, foreclosure services, homeownership solutions, d2c, offices of real estate agents and brokers, homeownership accessibility, international real estate, services, property restoration services, investment management, homeownership, title services, wholesale lending, retail lending, correspondent lending, fha loans, va loans, usda loans, fixed-rate loans, second lien loans, itin loans, low down payment, credit score assistance, loan processing, home purchase, home refinancing, mortgage servicing, loan underwriting, single-family residential, buy and sell homes, customer care, integrated services, community support, innovation in banking, deposit services, borrower assistance, homebuyer resources, customized solutions, leading-edge technology, training and support systems, servicing assistance, real estate logistics, marketplace solutions, housing accessibility, section 184 loans, native american home loans, low-cost mortgages, unique lending programs, collaborative partnerships, financial institutions access, finance, non-profit, enterprise software, enterprises, computer software, information technology &amp; services, nonprofit organization management</v>
          </cell>
          <cell r="J1649" t="str">
            <v>Outlook, Microsoft Azure Hosting, Salesforce, Parse.ly, YouTube, Hubspot, Google Tag Manager, WordPress.org, Google AdSense, BlogHer, Google Remarketing, Google translate API, DoubleClick Conversion, Facebook Widget, Mobile Friendly, Facebook Login (Connect), Shopify, Squarespace ECommerce, Google Font API, Google Maps, Google Dynamic Remarketing, Wix, Woo Commerce, JivoSite, Google Analytics, Google Maps (Non Paid Users), Typekit, Bootstrap Framework, Google translate widget, Google AdWords Conversion, reCAPTCHA, Remote, Sigma, Salesforce CRM Analytics, Microsoft Excel, Microsoft PowerPoint, Microsoft Teams Rooms, Dynamics 365 Customer Service, Microsoft Office, Visio, CUICK TRAC - DFARS and NIST 800-171 compliance solution, Catalyst, Articulate 360, Excel4Apps, Microsoft Purview eDiscovery, Microsoft Defender for Cloud, Azure Security Control, Google Cloud Data Loss Prevention, Azure Information Protection, Gem, ManageEngine ADAudit Plus, Informatica Axon Data Governance, Netskope Cloud Access Security Broker (CASB), Barracuda Spam Firewall, Pipedrive, Olo, Siemens PROFIBUS, Fiserv, Security, AWS SDK for JavaScript, Azure Devops, GoToAssist (FASTchat), Microsoft SQL Server Reporting Services, Nevron Vision for SSRS, PowerBI Tiles, Python, Veracode Static Analysis (SAST), Encompass, Connect, CAT, Microsoft Dynamics 365, Javascript, SQL, C#, Microsoft Azure, Delivr, Micro, SharePoint, Microsoft Azure Monitor, .NET, Postman, SAP, Visual Studio, Aspect Workforce, ACL, SolarWinds, Cisco AppDynamics, Microsoft.NET Core 3.1, ASP.NET, Azure App Service, Azure Functions, Azure Storage Explorer, BASE, Git, SSMS Tools Pack, SysTools VBA Password Recovery, Oracle XML DB, accessiBe, Lens, Azure Purview, Microsoft 365</v>
          </cell>
          <cell r="O1649">
            <v>550000000</v>
          </cell>
          <cell r="Q1649" t="str">
            <v>Carrington Holding Company, LLC is a U.S.-based financial services firm specializing in mortgage lending and servicing. The company focuses on asset-based underwriting and alternative credit products, catering to borrowers who may not qualify for traditional financing. Through its subsidiaries, including Carrington Mortgage Services, it offers a variety of loan products such as non-QM loans, government-backed loans, conventional mortgages, and mortgage servicing.
Carrington serves a diverse range of customers, including real estate investors and consumers seeking alternative financing options. The company's business strategy emphasizes a broad spectrum of mortgage products and aims for expansion through acquisitions, enhancing its market presence in the competitive mortgage industry.</v>
          </cell>
          <cell r="R1649">
            <v>2003</v>
          </cell>
        </row>
        <row r="1650">
          <cell r="A1650" t="str">
            <v>Carvana</v>
          </cell>
          <cell r="B1650" t="str">
            <v>Carvana</v>
          </cell>
          <cell r="C1650">
            <v>24000</v>
          </cell>
          <cell r="D1650" t="str">
            <v>information technology &amp; services</v>
          </cell>
          <cell r="E1650" t="str">
            <v>http://www.carvana.com</v>
          </cell>
          <cell r="F1650" t="str">
            <v>http://www.linkedin.com/company/carvana</v>
          </cell>
          <cell r="G1650" t="str">
            <v>Tempe</v>
          </cell>
          <cell r="H1650" t="str">
            <v>Arizona</v>
          </cell>
          <cell r="I1650" t="str">
            <v>auto sales, auto sales &amp; ecommerce, ecommerce, mobile, e-commerce, marketplaces, automotive, information technology, consumer internet, internet, retail-auto dealers &amp; gas stations, consumer discretionary, technology, information &amp; internet, used car vending machines, logistics, used car consumer, used car financing platform, used car buyer app, vehicle trade-in, vehicle auction, used car seller, used car buying experience, b2b, used car transaction platform, used car delivery, used car pricing analytics, vehicle logistics software, used car inventory, used car dealers, used car buyer online, used car seller app, used car customer experience, used car inventory management, used car inventory platform, used car seller online, used car marketplace platform, used vehicle sales, used car auction, used car transaction system, used car transaction, used vehicle history data, used car delivery logistics, logistics technology, retail, used car financing system, used car market analytics, used car trade-in system, used car consumer platform, used vehicle marketplace, used cars, used car trade-in, used car logistics network, used car trade-in valuation tools, automotive retail, used car buyer, d2c, auto auctions, used car financing options, used car trade-in value, home delivery cars, used car sales technology, electric vehicles, used car logistics platform, car vending machines, used car sales online, used car sales automation tools, used car purchase, used car platform technology, customer experience, home delivery, digital car buying, used car marketplace, services, used car auction software, used car financing, used car logistics, used car purchase platform, digital automotive retail, vehicle financing, used car online, used car history reports, used car logistics technology, used car market analysis tools, b2c, used car financing online, used car dealer, used car sales automation, used vehicle history database, used car consumer app, digital transformation, used car customer experience tools, used car dealer network, used car inventory management system, used car trade-in online, operational efficiency, used car marketplace technology, used vehicle marketplace online, used car seller platform, vehicle imaging technology, vehicle history reports, used car buyer platform, used car sales platform, automotive e-commerce, machine learning, used vehicle history, disruptive automotive retail, used car auction system, used car platform, used car sales, customer-centric platform, used car trade-in valuation, online vehicle financing, used car auction platform, used car purchase system, used car pricing, used car market, online car retail, online used car sales, used car pricing algorithms, online retail, vehicle logistics, consumers, information technology &amp; services, clean energy &amp; technology, environmental services, renewables &amp; environment, artificial intelligence</v>
          </cell>
          <cell r="J1650" t="str">
            <v>Cloudflare DNS, Rackspace MailGun, Gmail, Google Apps, Microsoft Office 365, Greenhouse.io, CloudFlare Hosting, KISSmetrics, WP Engine, Atlassian Cloud, GitHub Hosting, MongoDB, Slack, Remote, Air, Qualcomm Snapdragon, BASE, Dassault SOLIDWORKS, Commvault Metallic, CLEAR, IDC, Salesforce CRM Analytics, Brocade SANnav Management, React, C#, GraphQL, Python, Microsoft Azure Monitor, Apache Kafka, ICP, Claude, Google Sheets, Canto, .NET, TensorFlow, SAP, Jira, Electron, Microsoft Windows Server 2012, CAT, AI, Mode, SQL, Excel4Apps, Less, Carma Mail (Compost Marketing), CONTROL, Marchex, ACL, Dell iDRAC (Integrated Dell Remote Access Controller), Onit, Olo, Oracle Data Masking and Subsetting, blend, Tableau, Ning, Workday, Google, Wrike, Barracuda MSP, Dell Tablet, DotNetNuke, Scala, TypeScript, Kubernetes, PostgreSQL, Azure Cosmos DB, Definitive Healthcare, YieldBot, ClickMotive, Microsoft SQL Server Reporting Services, Snowflake, Amazon AMS, Samsung Tablets, ServiceNow, Armis, Ad Astra, Google Hybrid Cloud, Microsoft Excel, Sigma, Zoomdata, MercuryGate TMS, C-Link, Caliso Calibration Toolbox ADO, TSYS, C# (C Sharp), Google AlloyDB for PostgreSQL, Azure Service Bus, Azure Functions, Microsoft.NET Core 3.1, OneTrust Tech Risk &amp; Compliance, Greenhouse, Tenstreet, Canon Printers, Microsoft Windows Server 2000, Azure Active Directory B2C, Infoblox DHCP, Mailchimp Mandrill, Buffer, Cisco TelePresence Management Suite (TMS), Clip Studio Paint, Javascript, Microsoft PowerShell, Docker, Splunk, Datadog, OpenID, Azure Key Vault, Rise, Tor, Quip, GRIN, CSC, Gem, ANGEL LMS, Torque, Glint, Salesforce, Amazon S3, Azure Devops, Azure Blob Storage, Azure Data Lake Analytics, Azure SQL Database, Git, GitHub, GitHub Actions, Snow, Snowpark, SAP Business Planning and Consolidation (BPC), Indeed, SS&amp;C, SSMS Tools Pack, Harmony Email &amp; Collaboration, IBM ILOG CPLEX Optimization Studio, Azure Analysis Services, Flask, NumPy, scikit-learn, Jupyter, Apache Spark, Databricks, Jenkins, DocuSign, Oracle Analytics Cloud, Coupa, Microsoft Active Directory Federation Services, Microsoft Advanced Group Policy Management, Amazon Connect, BIRT, Weibo, Azure SQL, Next.js, Microsoft Word, Adobe Acrobat, Adobe, Microsoft Office, Aryson MySQL to MSSQL Converter</v>
          </cell>
          <cell r="K1650">
            <v>5050000000</v>
          </cell>
          <cell r="L1650" t="str">
            <v>Other</v>
          </cell>
          <cell r="M1650">
            <v>225000000</v>
          </cell>
          <cell r="N1650">
            <v>45108</v>
          </cell>
          <cell r="O1650">
            <v>20322000000</v>
          </cell>
          <cell r="Q1650" t="str">
            <v>Carvana Co. is an e-commerce platform focused on the online sale of used vehicles. Founded in 2012 in Tempe, Arizona, it offers a fully online, no-haggle buying experience, allowing customers to browse, finance, purchase, and receive vehicles without traditional dealership interactions. Carvana launched its first market in Atlanta in 2013 and has since become known for its innovative Car Vending Machines, which provide a unique vehicle pickup experience.
The company operates a tech-driven model that includes sourcing used cars, reconditioning them to meet quality standards, and providing in-house financing. Carvana emphasizes convenience with features like instant financing, trade-ins, and a seven-day return policy. Its focus remains on digital retail and logistics, catering primarily to retail consumers seeking a hassle-free way to buy used cars online.</v>
          </cell>
          <cell r="R1650">
            <v>2012</v>
          </cell>
        </row>
        <row r="1651">
          <cell r="A1651" t="str">
            <v>Cast &amp; Crew</v>
          </cell>
          <cell r="B1651" t="str">
            <v>Cast &amp; Crew</v>
          </cell>
          <cell r="C1651">
            <v>3500</v>
          </cell>
          <cell r="D1651" t="str">
            <v>entertainment</v>
          </cell>
          <cell r="E1651" t="str">
            <v>http://www.castandcrew.com</v>
          </cell>
          <cell r="F1651" t="str">
            <v>http://www.linkedin.com/company/castcrew</v>
          </cell>
          <cell r="G1651" t="str">
            <v>Burbank</v>
          </cell>
          <cell r="H1651" t="str">
            <v>California</v>
          </cell>
          <cell r="I1651" t="str">
            <v>technology, payroll, labor relations, financial technology, tax incentives, workers compensation, film tax credits, production accounting, healthcare coverage, film incentives, residuals, production workflow, entertainment providers, workflow customization, mobile-friendly software, digital media support, purchase order management, digital asset sharing, media project management, production efficiency, production compliance, media content management, crew onboarding, production reporting, entertainment industry software, timecard system, entertainment software &amp; services, media workflow automation, media production analytics, production data, industry-specific software, film payroll automation, cloud software, media production, hr management, film industry, live events, film industry solutions, production budgeting, financial services, media services, workers' compensation, production finance, film incentive programs, payroll management, reporting tools, vendor management, media content, digital asset storage, digital media, film production finance, production data analysis, cost reporting, security features, media support, entertainment content management, crew time management, saas, media production tools, digital solutions, automation tools, film and tv industry, secure document storage, television production, industry-specific saas, film industry analytics, information technology services, payment automation, production compliance solutions, timecard management, data visualization, cost tracking, document management, asset management, real-time data, live event support, cloud-based solutions, document sharing, enterprise software, services, cloud security, digital production workflows, workflow automation, payroll services, entertainment payroll software, data analytics, payment processing, media asset management, production logistics, tax forms, postproduction services and other motion picture and video industries, b2b, production cost control, industry software, operational efficiency, film and tv production, media &amp; content production, cloud computing, cost control, entertainment industry, digital asset management, vendor payments, digital onboarding, production compliance tools, industry software integration, media production support, entertainment services, production data visualization, media industry, film industry data, production software, crew management, entertainment payroll, automated workflows, residuals management, project budgeting, digital timecards, employee verification, audit compliance, streamlined communications, project management software, multi-currency support, self-service hub, real-time expense tracking, integrated solutions, production resources, customizable templates, remote collaboration, payroll processing, data analysis, insurance resources, production health overview, employment verification, healthcare resources, time management, production guidelines, union compliance, mobile access, encryption security, data retention, user permission control, financial wellness tracking, dedicated customer support, finance, distribution, finance technology, information technology &amp; services, events services, computer software, tv production, motion pictures &amp; film, entertainment, enterprises</v>
          </cell>
          <cell r="J1651" t="str">
            <v>Amazon CloudFront, Salesforce, Route 53, Amazon SES, Sendgrid, Mimecast, Outlook, Amazon Elastic Load Balancer, Amazon AWS, Microsoft Office 365, Greenhouse.io, VueJS, Atlassian Cloud, AWS SDK for JavaScript, React Redux, Sophos, Slack, Zendesk, Citrix, Pardot, Hubspot, Google AdWords Conversion, Facebook Custom Audiences, WordPress.org, Facebook Login (Connect), Facebook Widget, YouTube, Linkedin Marketing Solutions, Linkedin Widget, Hotjar, Apache, Google Analytics, Google Tag Manager, Linkedin Login, reCAPTCHA, Mobile Friendly, Typekit, Remote, AI, AWS Trusted Advisor, Microsoft Azure Monitor, Snyk Code (SAST), Ad Astra, Qualys Penetration Testing, Jira, Ruby On Rails, Javascript, , Capybara, Sizmek (MediaMind), Kubernetes, Terraform, AWS CloudFormation, Amplitude, Looker, Microsoft PowerPoint, Excel4Apps, Python, Freshservice, Microsoft Active Directory Federation Services, Azure Active Directory, Autopilot, Okta, Office365, Backstage, React, .NET, Microsoft.NET Core 3.1, C#, ASP.NET, Microsoft SQL Server Reporting Services, HTML5 Maker, CSS, Hightouch, dbt, Redshift, SQL, TypeScript, Stripe, Oracle Analytics Cloud, PostgreSQL, MySQL, MongoDB, PL/SQL, Google Ads, Meta Ads, Cisco Routers, Cisco VPN, Akamai CDN Solutions, AWS Analytics, Azure Analysis Services, Oracle Cloud Infrastructure, Cisco Unified Intelligence Center, Palo Alto PA-5200 Series, SolarWinds, New Relic, Acunetix, Anchore, Ansible, Aqua Security, Aqua Trivy, AWS Secrets Manager, Azure Devops, Azure Key Vault, Bash, BlueTie Vault, Burp Suite, CDK, Checkmarx, CircleCI, Datadog, Docker, ECS, ELK Stack, Git, GitHub Actions, GitLab, Google Cloud Security Command Center, Google Kubernetes Engine (GKE), Grafana, IBM ILOG CPLEX Optimization Studio, IBM Storage Suite for IBM Cloud Paks, Jenkins, Micro Focus Fortify, Microsoft PowerShell, Palo Alto Prisma Cloud, Prometheus, Pulumi, Semgrep, Snyk, SonarQube, Splunk, Spring Boot, Salesforce CRM Analytics, Redis, Elasticsearch, React Native, Flutter, Android, FlipHTML5, C# (C Sharp), Claude, Mode, Amazon GuardDuty, AWS Security Hub, Dependabot, Microsoft Defender for Cloud, Microsoft Entra ID, JustUno, Mend, Friendbuy, OneSignal, Amazon EKS Anywhere, AWS Control Tower, Aryson MySQL to MSSQL Converter, Orca Security, Cisco Nexus Switches, AWS WAF, Azure Firewall, Amazon CloudWatch, Azure Sentinel, Amazon EC2, Amazon Virtual Private Cloud (Amazon VPC), Azure AD P2, Azure Virtual Network, Ramp, Kyriba, Workday, Node.js, Express JS Framework, HTML Pro, JWT, WP-Oauth, Pipedrive, Adform DMP, IBM Bluemix, Oracle SPF, dmarcian, Google Cloud Data Loss Prevention, Security, CONTROL</v>
          </cell>
          <cell r="L1651" t="str">
            <v>Merger / Acquisition</v>
          </cell>
          <cell r="M1651">
            <v>0</v>
          </cell>
          <cell r="N1651">
            <v>43435</v>
          </cell>
          <cell r="O1651">
            <v>56000000</v>
          </cell>
          <cell r="Q1651" t="str">
            <v>Cast &amp; Crew is a prominent provider of entertainment payroll, technology, and financial services tailored for the film, television, streaming, digital media, and live events sectors. Established in 1976 and based in Burbank, California, the company has built a strong reputation as a reliable partner in the entertainment industry for nearly five decades. With a global presence that includes offices in the United States, Canada, the United Kingdom, India, and Germany, Cast &amp; Crew has expanded through strategic acquisitions and innovation.
The company offers a wide range of services, including payroll and human resources solutions, accounting and financial services, content management tools, and metrics and insights. Their products, such as MyCast&amp;Crew, Start+, and PSL+, streamline complex production processes, making it easier for productions of all sizes to manage their operations efficiently. Cast &amp; Crew also operates a family of brands, including Final Draft and Backstage, enhancing its service offerings in the entertainment landscape.</v>
          </cell>
          <cell r="R1651">
            <v>1976</v>
          </cell>
        </row>
        <row r="1652">
          <cell r="A1652" t="str">
            <v>CDK Global</v>
          </cell>
          <cell r="B1652" t="str">
            <v>CDK Global</v>
          </cell>
          <cell r="C1652">
            <v>6500</v>
          </cell>
          <cell r="D1652" t="str">
            <v>information technology &amp; services</v>
          </cell>
          <cell r="E1652" t="str">
            <v>http://www.cdkglobal.com</v>
          </cell>
          <cell r="F1652" t="str">
            <v>http://www.linkedin.com/company/cdknorthamerica</v>
          </cell>
          <cell r="G1652" t="str">
            <v>Austin</v>
          </cell>
          <cell r="H1652" t="str">
            <v>Texas</v>
          </cell>
          <cell r="I1652" t="str">
            <v>embedded insurance, data intelligence, crm, fixed operations, it solutions, dealer management systems pointofsale transactional dealership systems, ip telephony, digital retail, dealer management systems, digital marketing, consulting, retail: computer software &amp; peripheral equipment, technology, software development, oem integration solutions, services, e-commerce, finance &amp; insurance software, real-time reporting, heavy truck dealership software, automotive retail digital transformation, recreational vehicle management, operational efficiency, data analytics, software as a service (saas), market research, automotive market insights, online car shopping, b2b, dealer performance optimization, inventory optimization, dealer management system, automotive dealerships, ai and machine learning, customer experience platform, information technology, vehicle sales software, saas, ai-powered analytics, data integration, digital customer journey, dealer training solutions, automotive retail, innovation, customer engagement, dealership software, parts and service management, automotive industry analytics, crm integration, workflow automation, customer data platform, cloud-based solutions, inventory management, business automation, customer retention tools, dealer network solutions, business intelligence, automotive software, customer relationship management, multi-store dealership management, automotive data security, retail, fixed operations software, computer systems design and related services, auto dealership software, digital retail solutions, sales enablement tools, automotive e-commerce, finance and insurance solutions, vehicle health monitoring, customer engagement platform, omni-channel retailing, integration services, business intelligence tools, customer insights, service management solutions, employee engagement software, security solutions, api integrations, sales efficiency, consumer trust building, online buying experience, automotive technology, performance tracking, lead management, automotive crm software, remote collaboration tools, customer satisfaction solutions, sales automation, real-time data access, automotive retail innovation, integrated communication tools, network services, sales process optimization, training and support resources, cybersecurity for dealerships, automated reporting tools, multi-location management, friction points analysis, service opportunity identification, market expansion tools, automotive ecosystem solutions, consumer behavior analysis, automotive lifetime value management, technology integration platforms, cdk unify access, finance, distribution, sales, enterprise software, enterprises, computer software, information technology &amp; services, marketing &amp; advertising, consumer internet, consumers, internet, analytics, financial services</v>
          </cell>
          <cell r="J1652" t="str">
            <v>Outlook, Microsoft Office 365, Drupal, Netlify, The Trade Desk, Workday, Pardot, Slack, Salesforce, Google Tag Manager, Cvent, Mobile Friendly, WordPress.org, Twitter Advertising, Qualtrics, Google Dynamic Remarketing, DoubleClick, Linkedin Marketing Solutions, DoubleClick Conversion, Facebook Login (Connect), Varnish, Wistia, Google Analytics, Nginx, AdRoll, Facebook Widget, Facebook Custom Audiences, Bing Ads, Microsoft Office, AVEVA PDMS, Aha!, SQL, Microsoft Excel, PowerBI Tiles, AWS SDK for JavaScript, Spring Boot, AT&amp;T, Principle, Micro, React, Apache Kafka, Javascript, Vena, Argon CI/CD Security, Copilot, Microsoft Power Automate, DATAVERSE LTD, Microsoft Power Platform, Harness, ALEX, Gem, Bamboo, GitHub Enterprise, Git, Microsoft-IIS, Microsoft PowerShell, Docker, Kubernetes, SonarQube, Microsoft Azure Monitor, Azure Defender, Azure Sentinel, Azure Key Vault, Azure Cost Management and Billing, Nevron Vision for SSRS, Microsoft Windows Server 2012, Totango, Microsoft.NET Core 3.1, C#, Microsoft SQL Server Reporting Services, AWS Analytics, .NET, CDK, Connect, Excel4Apps, IBX SmartView, Terraform, Ansible, eLead, Azure Analysis Services, Tableau, Power BI Documenter, Palo Alto Networks, Palo Alto PAN-OS, Palo Alto Networks Panorama, CMPRO, Palo Alto Networks GlobalProtect, AWS VPN, Khoros for SAP Customer Experience Cloud, Salesforce Revenue Cloud, Sales Cloud Einstein, Salesforce Service Cloud, Oracle EBS CRM, Oracle Fusion Middleware, Boomi, Oracle Integration Cloud, Copado, AutoRABIT, Selenium, Specflow, Jira, Azure Devops, Apache JMeter, REST, Secured MVC Forum on Windows 2012 R2, Express, CAT, Python, VMware, Citrix Hypervisor, Amazon Linux 2, Scoro, Cisco Switches, Microsoft PowerPoint, Google AdWords Conversion, Displayr, Gearset, Jenkins, Salesforce Shield, OwnBackup, Conga CPQ, Profisee, Dun &amp; Bradstreet, CDK CRM, Mode, AWS Trusted Advisor, Microsoft Teams, GoToAssist (FASTchat), .GIS, PostgreSQL, JUnit, TypeScript, CSS, HTML Pro, Google Cloud, Amazon GuardDuty, AWS Shield, Dell EMC Disaster Recovery, Cascade CMS, Ning, Thomson Reuters ONESOURCE, IBM VSAM, SharePoint, Microsoft 365, Amazon Virtual Private Cloud (Amazon VPC), AWS Transit Gateway, Cisco VPN, AWS Direct Connect, Azure Virtual Network, AWS CloudFormation, Azure Resource Manager, New Relic, Amazon CloudWatch, Dash, Strato, VMware SD-WAN, Pipedrive, Ligatus, Barracuda Spam Firewall, Microsoft Active Directory Federation Services, Amazon Associates, Backblaze Computer Backup, Rust, Kona Web Application Firewall, Radial</v>
          </cell>
          <cell r="K1652">
            <v>8705000000</v>
          </cell>
          <cell r="L1652" t="str">
            <v>Merger / Acquisition</v>
          </cell>
          <cell r="M1652">
            <v>8300000000</v>
          </cell>
          <cell r="N1652">
            <v>44652</v>
          </cell>
          <cell r="O1652">
            <v>1673200000</v>
          </cell>
          <cell r="Q1652" t="str">
            <v>CDK Global is a prominent provider of integrated software and technology solutions for automotive dealerships, based in Austin, Texas. Founded in 2014 as a spin-off from ADP Dealer Services, the company focuses on empowering dealers to manage their operations, sales, and customer relationships through subscription-based SaaS platforms. CDK Global has a rich history in automotive technology, having evolved from its predecessor operations that date back to 1972.
The company offers a comprehensive suite of solutions tailored for automotive retailers, including a flagship Dealer Management System (DMS) that supports vehicle sales, financing, and service management. Additional offerings include digital retail tools, customer relationship management (CRM) systems, finance and insurance solutions, and the Neuron Intelligent Data Platform for data management and analytics. CDK Global serves a diverse range of clients, including automotive dealerships and original equipment manufacturers (OEMs), and is recognized for its supportive workplace culture.</v>
          </cell>
          <cell r="R1652">
            <v>1972</v>
          </cell>
        </row>
        <row r="1653">
          <cell r="A1653" t="str">
            <v>CDW</v>
          </cell>
          <cell r="B1653" t="str">
            <v>CDW Corporation</v>
          </cell>
          <cell r="C1653">
            <v>16000</v>
          </cell>
          <cell r="D1653" t="str">
            <v>information technology &amp; services</v>
          </cell>
          <cell r="E1653" t="str">
            <v>http://www.cdw.com</v>
          </cell>
          <cell r="F1653" t="str">
            <v>http://www.linkedin.com/company/cdw</v>
          </cell>
          <cell r="G1653" t="str">
            <v>Vernon Hills</v>
          </cell>
          <cell r="H1653" t="str">
            <v>Illinois</v>
          </cell>
          <cell r="I1653" t="str">
            <v>support, services, planning, installation, a wide range of leading, design, plus, cloud solutions, emerging tech, technology partnerships, expert assessments, gov tech, education tech, ai, network infrastructure, data management, cybersecurity, digital transformation, it solutions services, cloud governance, security, small business tech, health tech, retail tech, workplace modernization, it asset management, devops, iot, digital workspace, retail: computer software &amp; peripheral equipment, technology, it services &amp; it consulting, technology services, network security, enterprise software, it lifecycle services, public sector it, automation, data center, customer solutions, cybersecurity solutions, it modernization, it procurement, healthcare it services, security software, it vendor management, networking products, it support, it project consulting, enterprise networking, it services, it lifecycle management, cloud security, it delivery, cloud services, it remote management, technology products, it remote support, it infrastructure management, enterprise mobility, managed services, it consulting, government, it support services, it hardware procurement, it compliance, data analytics, healthcare it, information technology and services, customer experience, it project management, cloud computing, vendor partnerships, it system integration, computer systems design and related services, education it solutions, government it solutions, government it, data protection, it management, enterprise it, digital workplace, hardware, asset management, it training, data center solutions, software, it security, project management, technology consulting, enterprise applications, it compliance solutions, b2b, it disaster recovery, it strategy, it modernization strategies, it infrastructure, education it, retail, software development, cloud migration, operational efficiency, vendor alliances, it solutions, it integration, it consulting services, network management, application modernization, device lifecycle management, tech support, end-to-end support, collaboration tools, telecom expense management, incident response, virtualization, business applications, data storage, backup and recovery, identity management, ai integration, monitoring software, incident management, secure authentication, small business solutions, enterprise technology, software solutions, systems integration, infrastructure as a service, network monitoring, power management, compliance solutions, it readiness, disaster recovery, it asset disposition, healthcare, finance, education, enterprises, computer software, information technology &amp; services, computer &amp; network security, internet service providers, management consulting, productivity, privacy, health care, health, wellness &amp; fitness, hospital &amp; health care, financial services</v>
          </cell>
          <cell r="J1653" t="str">
            <v>Akamai, Akamai DNS, Microsoft Office 365, DemandBase, Drupal, Atlassian Cloud, OneTrust, React Redux, The Trade Desk, MongoDB, Hubspot, Adobe Marketing Cloud, Slack, React, Qualtrics, SOASTA, Simpli.fi, Adobe Media Optimizer, Quantcast, DoubleClick, Facebook Widget, DoubleClick Floodlight, DoubleClick Conversion, Google Tag Manager, Optimizely, Dotomi, Google translate widget, Criteo, Facebook Custom Audiences, Google Dynamic Remarketing, Google AdWords Conversion, Facebook Login (Connect), Mobile Friendly, Google translate API, Omniture (Adobe), Needle, Bing Ads, RichRelevance, LiveRamp, Linkedin Marketing Solutions, Tealium, ASP.NET, YouTube, JustUno, Netcache, Workday, , LogIC, ServiceNow, Splunk, Python, Microsoft PowerShell, Salesforce, Copilot, Microsoft PowerPoint, Webex, Microsoft Teams Rooms, Microsoft Excel, Gem, Google Cloud, VMware, VMware Cloud Foundation, eCentral, Dell PowerEdge Servers, HPE Blade Servers, NetApp ONTAP Data Management, Pure Chat, EMC, Microsoft Hyper-V Server, Veeam ONE, Zerto, ADP, OnCore CTMS, Palo Alto PA-5200 Series, Fortinet FortiGate, Cisco Nexus Switches, Cisco Catalyst 2900 Series, Cisco ACI Orchestration, , Cisco Wireless LAN Controllers, Visio, Zapier, Tampa AS400 Inc, Microsoft Fabric, Azure SQL, Azure Synapse Analytics, Microsoft 365, AWS Trusted Advisor, CAT, SAP SuccessFactors, Cisco VoIP, Cisco IP Phones, IBM PowerHA, Microsoft Office, Microsoft Power Platform, Tor, ChatGPT, Make, AWS Bedrock, Jira, Uipath, Automation Anywhere, Blueprism, Microsoft Power Automate, Google Hybrid Cloud, Skedge.me, Azure Data Lake Storage, .NET, Microsoft Azure Monitor, New Relic, , BigPanda, VMware ESXi, Azure Stack HCI, Red Hat OpenShift, Microsoft Windows Server 2012, Red Hat Enterprise Linux, HPE ProLiant DL Servers, AdPilot, Ansible, Terraform, PowerStore, Unity, PowerScale, Dell EMC VNX, Dell Data Domain, NetApp iSCSI SAN Storage System, AWS Analytics, CrowdStrike, Amazon EC2, Amazon Virtual Private Cloud (Amazon VPC), Amazon CloudWatch, Azure Analysis Services, Azure Data Factory, Azure Portal, SQL, Azure Cloud Shell, Google Workspace, Agiloft Service Desk Suite, Azure Synapse, Route, Cisco Meraki SD-WAN, Fortinet, IBM ILOG CPLEX Optimization Studio, SharePoint, Adobe Acrobat Pro, Impact Radius, Microsoft AdCenter, Chrome, LinkedIn Recruiter, Eaglestats, Salesforce CRM Analytics, Excel4Apps, Vertex, Avalara, Microsoft Windows 10, Microsoft Active Directory Federation Services, Kiosked, Android, Olo, Nutanix Beam, PowerBI Tiles, Webex Contact Center, Act!, Microsoft Dynamics, Git, Splunk SOAR, Office365, Autopilot, AMP, Micro, Microsoft Defender for Cloud, Blackline, Google Chromebook, Mag+, Microsoft Intune Enterprise Application Management, Kubernetes, HELM, GitHub Actions, GitLab, dynaTrace, Prometheus, OpenTelemetry, Parallels Mac Management for Microsoft SCCM, Azure Active Directory, Nomad, Azure Log Analytics, Marketo, IDC, IBM Mainframe, IBM System i Midrange Computing Server, Unix, Docker, ECS, Amazon EKS Anywhere, AWS Fargate, SentinelOne, ConnectWise, Rubrik, Halogen Software, KnowBe4, Tenable.sc, Valimail, Power BI Documenter, Secured MVC Forum on Windows 2012 R2, Azure Active Directory B2C, Microsoft Advanced Group Policy Management, Citrix, IBM i, Gemini, TUNE, ZTE, Amazon CloudFront, Amazon Elastic Load Balancing, Akamai CDN Solutions, WellnessLiving, Cisco Unified Intelligence Center, Aruba, VMware SD-WAN, , Exabeam Security Management Platform, Microsoft Security, Microsoft Azure, Workspace ONE Unified Endpoint Management, Epic, Appier AIRIS (formerly Woopra), Symantec PGP, Connect, Trend Micro Deep Security, Premium Web Cart, MyChart, Healthy Planet, Haiku Learning, Epic Care Everywhere, WellSky Home Health, IBM AIX, Azure Linux Virtual Machines, Clarity, Epic Caboodle, REST, Dice, Microsoft SQL Server Reporting Services, Microsoft Exchange Online, Microsoft OneDrive for Business, Microsoft Teams, Microsoft Entra ID, VMware Virtual Desktop Infrastructure, Dell OpenManage Essentials, Infoblox DHCP, LENOVO, Microsoft ADFS for Genesys Cloud, Microsoft System Center Virtual Machine Manager, VMware vSphere, Vertex AI, Data Analytics, Trellix, Strato, McAfee Endpoint Security, SAP Build Process Automation, Salesforce Lightning Web Components, Apex, Salesforce VisualForce, OpenTable for Restaurants, Red Hat JBoss Enterprise SOA Platform, Amazon QuickSight, CDK, Sensor Tower, plains, Microsoft Dynamics 365, Pages, Microsoft Power Apps, DATAVERSE LTD, , SailPoint IdentityIQ, Alteryx, , AT&amp;T, Cisco UCS Servers, Cisco Unified Contact Center Enterprise, CPI, Spiceworks IP Scanner, Trend Micro Smart Protection, Wireshark, Salesforce Marketing Cloud, Salesforce CRM, Adobe Target, AdminStudio, InstallShield, LogRhythm SIEM, Microsoft App-V, Security, Microsoft Endpoint Manager, AWS Multi-Factor Authentication, Azure Virtual Machines, Azure Virtual Network, Amazon Elastic File System (Amazon EFS), Route 53, Azure Security Center, Azure Backup, Azure Site Recovery, Azure NetApp Files, AWS Identity and Access Management (IAM), AWS Security Hub, Palo Alto Networks Cortex XSOAR, Bash, Nutanix, Red Hat, PeopleSoft Sales, Azure AI Studio, TrakSYS, Commvault, Microsoft Windows Server 2000, Outlook, CET, AI, Node.js, Next.js, React Native, Azure Cosmos DB, Liquibase, Express JS Framework, Dataminr, 24-7 Media, ActiveProspect, HPE NonStop Systems, Data Storage, BASE, Cisco Switches, Cisco Routers, Cisco 2960, Cisco 3700 Series Routers, Cisco Nexus 5000, Cisco Nexus 7000, ICP, Transifex, Framer, Azure Active Directory Domain Services, Anchor, Admin, SS&amp;C, Cisco Identity Services Engine, Fusion ERP Analytics, AWS SDK for JavaScript, Oracle XML DB, Soap Media, Oracle JDBC, Apache Tomcat, Cisco AppDynamics, Juniper Networks, Arista EOS, HPE Aruba Networking Management, Extreme Networks, Palo Alto PA-5000 Series, Adobe InDesign, Adobe Photoshop, vSphere, VMware vSAN, VMware NSX-T Data Center, ARES, Apple Business Manager, Adform DMP, Lambda Cloud, Sizmek (MediaMind), Azure Resource Manager, , Veritas NetBackup, Dell Avamar, Oracle Analytics Cloud, IBM Db2 for Linux, UNIX, and Microsoft Windows, SAP HANA, IBM Storage FlashSystem, Google Firebase Remote Config, Microsoft VBScript, Batch, X, Instagram, Microsoft System Center Configuration Manager, Microsoft Defender for Endpoint, Microsoft Windows Defender Antivirus, Amazon Web Services (AWS), Mavenlink, Workday Peakon Employee Voice, Microsoft Lync Enterprise Voice, Adobe, Adobe Experience Platform, Adobe Real-Time CDP, Monday.com, PitchBook, Windows 11, Ning, Vscode, IntelliJ IDEA, GEP, Snowflake, Google for Education, MySQL, Redis, Datadog, Grafana, Amazon Linux 2, FlipHTML5, CSS, Javascript, Tailwind, TypeScript, GraphQL, Storybook, Azure Virtual Desktop, NetApp, HPE 3PAR, Cisco DNA Center, Rust, IBM HTTP Server, ebs, 3M 360 Encompass - Health Analytics Suite, AWS Transfer for SFTP, Wordpress.com, Pipedrive, Woo Commerce Memberships, McAfee Total Protection for Data Loss (DLP), Verizon WAF, IBM Security QRadar SIEM, IBM SPSS Modeler, Mimecast, Google Plus, Workfront, Amazon GameLift, ManageEngine ADAudit Plus, ABB Distributed Control Systems (DCS), Google Classroom, Flask, PostgreSQL, Elasticsearch, Okta, Apple macOS, Zoomdata</v>
          </cell>
          <cell r="K1653">
            <v>2895250000</v>
          </cell>
          <cell r="L1653" t="str">
            <v>Debt Financing</v>
          </cell>
          <cell r="M1653">
            <v>2500000000</v>
          </cell>
          <cell r="N1653">
            <v>44501</v>
          </cell>
          <cell r="O1653">
            <v>22424100000</v>
          </cell>
          <cell r="Q1653" t="str">
            <v>CDW Corporation is a prominent multi-brand provider of information technology (IT) solutions, catering to business, government, education, and healthcare sectors primarily in the United States, United Kingdom, and Canada. Headquartered in Vernon Hills, Illinois, CDW is a Fortune 500 company with around 15,100 employees and over 250,000 customers, generating $21 billion in annual net sales as of 2024.
Founded in 1984, CDW has evolved from a direct-sales model for computer hardware and software into a comprehensive IT solutions provider. The company offers a wide range of products, including computers, networking equipment, servers, and office supplies, alongside integrated IT services such as cloud computing, managed services, and security solutions. CDW also has specialized divisions like CDWâ€¢G for government and education clients and CDW Healthcare, ensuring tailored services for diverse customer needs.</v>
          </cell>
          <cell r="R1653">
            <v>1984</v>
          </cell>
        </row>
        <row r="1654">
          <cell r="A1654" t="str">
            <v>Celonis</v>
          </cell>
          <cell r="B1654" t="str">
            <v>Celonis</v>
          </cell>
          <cell r="C1654">
            <v>3300</v>
          </cell>
          <cell r="D1654" t="str">
            <v>information technology &amp; services</v>
          </cell>
          <cell r="E1654" t="str">
            <v>http://www.celonis.com</v>
          </cell>
          <cell r="F1654" t="str">
            <v>http://www.linkedin.com/company/celonis</v>
          </cell>
          <cell r="G1654" t="str">
            <v>New York</v>
          </cell>
          <cell r="H1654" t="str">
            <v>New York</v>
          </cell>
          <cell r="I1654" t="str">
            <v>machine learning, intelligent business system, big data, business analytics, big data analysis, execution management system, process analytics, dual screen applicationproject development, business process analysis, tool design development, digital transformation, business transformation, software development, business processes, robotic process automation, saas, digital innovation, business process automation, intelligent business cloud, real time optimisation, custom analytics, artificial intelligence, ad productsprojects design development, process mining, web application development, mobile application development, mobile ad technologies, enterprise software, software, big data analytics, it management, corporate it, information technology, business process mapping, ai agents, business data analytics, enterprise data analysis, process discovery, data transformation, process optimization strategies, process mining for customer experience, process mining for manufacturing, process efficiency, process improvement, process mining for supply chain, process mining for risk management, process mining for healthcare operations, inventory management, services, transportation &amp; logistics, process optimization platform, process mining platforms, regulatory compliance, data analytics, process intelligence, process performance management, process mining for retail supply chain, process mining for retail, business process improvement, business context enrichment, ai-powered decision making, data integration, process mapping, process orchestration, process mining for procurement, finance process automation, process mining for healthcare, energy &amp; utilities, process visualization, manufacturing, process mining software, operational workflow analysis, ai-driven insights, business process modeling, process mining for energy sector, process optimization, process modeling, process mining for telecom, business process management, process mining for financial services, government, business intelligence, process automation, supply chain, process optimization solutions, operational data insights, workflow optimization, workflow analysis, process visualization tools, ai integration, finance, operational analytics, continuous process monitoring, process mining tools, process mining for compliance, business process digitization, ai-driven process automation, ai-powered process insights, real-time process monitoring, process mining for it, process optimization software, it process management, b2b, process bottleneck identification, process performance monitoring, process mining applications, system-agnostic data analysis, process mining for sustainability, business process optimization, it, operational efficiency, sustainability, process mining for energy, process mining for supply chain resilience, operational efficiency tools, process improvement strategies, healthcare, process mining for accounts receivable, customer journey optimization, process mining graph, process mining for public sector, process mining for finance, process mining for manufacturing operations, process mining for customer service, process mining for cost reduction, digital twin, consulting, automation, ai-driven automation, innovation, data enrichment, system integration, process mining for order management, retail, process monitoring, process mining for inventory optimization, continuous improvement, business process analytics, process mining consulting, management consulting services, digital twin technology, ai business solutions, process mining for accounts payable, process performance metrics, enterprise ai, supply chain optimization, workflow automation, ai development, process analysis, business automation, order management, finance and shared services, customer experience enhancement, data visualization, process conformance checking, rpa integration, real-time data analysis, intelligent order processing, process management solutions, process documentation, root cause analysis, performance metrics, enterprise resource planning, blockage resolution, cancellation reduction, automated billing, customer feedback loops, strategic insights, enterprise architecture, sustainability initiatives, business value creation, data-driven decision making, kpi tracking, collaborative platform, process change management, data standardization, automated reminders, knowledge management, operations management, prescriptive analytics, multi-department collaboration, intelligent process design, end-to-end visibility, distribution, consumer_products_retail, transportation_logistics, energy_utilities, information technology &amp; services, enterprises, computer software, web development, mobile app development, mechanical or industrial engineering, analytics, financial services, environmental services, renewables &amp; environment, health care, health, wellness &amp; fitness, hospital &amp; health care</v>
          </cell>
          <cell r="J1654" t="str">
            <v>Salesforce, Amazon SES, Sendgrid, ExactTarget, Gmail, Pardot, Google Apps, Microsoft Office 365, Zuora, Outlook, Zendesk, Jira, Atlassian Confluence, Atlassian Cloud, Netlify, OneTrust, The Trade Desk, Salesforce Service Cloud, Eloqua, Hubspot, Slack, Salesforce Live Agent, Bing Ads, CrazyEgg, AddThis, Vidyard, Mobile Friendly, Wistia, DoubleClick, Facebook Custom Audiences, Nginx, YouTube, Facebook Login (Connect), Google Tag Manager, Qualtrics, DoubleClick Conversion, Wix, Bootstrap Framework, MailChimp, Google Font API, Google AdWords Conversion, Visual Website Optimizer, WordPress.org, Facebook Widget, reCAPTCHA, Google Dynamic Remarketing, Google AdSense, Google Analytics, Linkedin Marketing Solutions, Apache, AI, Uipath, Automation Anywhere, SAP Analytics Cloud, Remote, Avaya, Azure Devops, Microsoft Azure Monitor, Amazon Web Services (AWS), Google Cloud Platform, Celonis, Lytics, Ning, SAP Build Process Automation, SQL, AWS Trusted Advisor, IBM ILOG CPLEX Optimization Studio, Kubernetes, Amazon EKS Anywhere, IBM Storage Suite for IBM Cloud Paks, Google Kubernetes Engine (GKE), Tenable.sc, ezFlow for Google Docs for G Suite, Microsoft Excel, Angular, TypeScript, Spring Boot, Google AlloyDB for PostgreSQL, Star, Google Cloud Machine Learning Engine, Telligent, ServiceNow, Workday, , Adobe Target, Adobe Analytics, Smartling, OnApp, Python, Intel, Process automation package for service request creation in SAP S/4HANA Utilities, Excel4Apps, SAP, Mode, Oracle Analytics Cloud, REST, Oracle JDBC, Make, AWS SDK for JavaScript, C#, Burp Suite, Semgrep, Workday HCM, Workday Time Tracking, Workday Absence Management, PEO, Workday Peakon Employee Voice, HTML5 Maker, CSS, Siemens SIMATIC S7, Adobe Premiere Pro, Adobe Photoshop, Adobe Photoshop Lightroom, Adobe After Effects, OpenAI, Databricks, Amazon S3, Gem, CallMiner Eureka, ServiceNow IT Service Management (ITSM), Champions Way, SAP Fieldglass Services Procurement, Splunk SOAR, Git, GitHub, GitHub Actions, Minteye / AdsCaptcha, Snyk Code (SAST), Datapipe, Amazon Associates, OpenLDAP, Apple macOS, Windows 11, Google Meet, Microsoft Teams, Kandji, TUNE, Anaplan, go+, Terraform, Microsoft AdCenter, Argocd, Amazon Managed Streaming for Apache Kafka (Amazon MSK), Azure OpenAI Service, AWS Bedrock, Rosetta Stone, Sass, PostgreSQL, Docker, Microsoft Windows Server 2012, Microsoft Intune Enterprise Application Management, .NET, Docking &amp; MDI for WPF, Datadog, Dash, SAP S/4HANA, Secured MVC Forum on Windows 2012 R2, LinkedIn Ads, webpack, SalesLoft, Google, Microsoft Entra ID, Google Workspace, Office365, IBM Security Identity Governance and Intelligence, Microsoft Defender for Cloud, Zoomdata, Confluence, Argo CD, Figma, SWIFT, IBM Mainframe, ON24, ISO+â„¢, Amazon GuardDuty, AWS CloudFormation, AWS CloudTrail, AWS Key Management Service (KMS), Azure Active Directory, Azure Key Vault, Azure Security Center, Sizmek (MediaMind), Tenable.io, Playwright, Reachdesk, Greenhouse, Pentaho Data Integration, Aha!, TSYS, Apex, SOQL, Argon CI/CD Security, Hibernate, Workiva, Argo</v>
          </cell>
          <cell r="K1654">
            <v>2257500000</v>
          </cell>
          <cell r="L1654" t="str">
            <v>Series D</v>
          </cell>
          <cell r="M1654">
            <v>600000000</v>
          </cell>
          <cell r="N1654">
            <v>44774</v>
          </cell>
          <cell r="O1654">
            <v>677700000</v>
          </cell>
          <cell r="Q1654" t="str">
            <v>Celonis is a German software company founded in 2011, known for its pioneering work in process mining technology. The company has developed a comprehensive Process Intelligence Platform that helps businesses analyze, optimize, and manage their processes using data from IT systems. Headquartered in Munich, Celonis has grown to over 3,000 employees and operates in more than 25 offices worldwide.
The company offers an execution management software suite that includes process mining, a cloud-based Process Intelligence Platform, and an Execution Management System. These tools provide insights into workflows, identify inefficiencies, and enable data-driven process control. Celonis has a strong market presence, serving over 5,000 enterprise customers, including many large organizations and three-quarters of DAX-listed companies. The company has achieved significant milestones, including unicorn status in 2018 and decacorn status in 2021, with a valuation of $13 billion as of 2022.</v>
          </cell>
          <cell r="R1654">
            <v>2011</v>
          </cell>
        </row>
        <row r="1655">
          <cell r="A1655" t="str">
            <v>Centro</v>
          </cell>
          <cell r="B1655" t="str">
            <v>Centro Healthcare</v>
          </cell>
          <cell r="C1655">
            <v>3000</v>
          </cell>
          <cell r="D1655" t="str">
            <v>outsourcing/offshoring</v>
          </cell>
          <cell r="E1655" t="str">
            <v>http://www.centrocdx.com</v>
          </cell>
          <cell r="F1655" t="str">
            <v>http://www.linkedin.com/company/centrocdx</v>
          </cell>
          <cell r="G1655" t="str">
            <v>Sterling</v>
          </cell>
          <cell r="H1655" t="str">
            <v>Virginia</v>
          </cell>
          <cell r="I1655" t="str">
            <v>healthcare contact center, healthcare bpo, bpo, business process outsourcing, contact center, customer service, healthcare, customer support, outsourcing &amp; offshoring consulting, smart city solutions, industry-specific bpo, enterprise software, client onboarding, b2b, ai-powered solutions, global operations, healthcare revenue cycle, medical billing, management consulting services, sustainable growth, scalable solutions, travel, healthcare industry expertise, digital tools, client retention, healthcare credentialing, digital strategy, multiregional support, cost reduction, cloud services, lead generation, global bpo provider, cybersecurity, market expansion, e-commerce, operational excellence, medication therapy management, client support, information technology, client relationships, multichannel contact centers, cloud-based healthcare, healthcare technology solutions, automation tools, clinical trial support, retail, data management, technology deployment, strategic partnership, consulting, regulatory compliance, compliance, business process optimization, revenue cycle management, bpo services, ai automation, industry expertise, cost efficiency, global reach, employee support services, multilingual bpo, client satisfaction, scalability, operational efficiency, digital solutions, customer engagement, multilingual customer support, digital innovation, cloud computing, technology innovation, multinational, cloud solutions, healthcare process automation, performance metrics, telecom, digital healthcare solutions, employee support, global compliance, regional healthcare expansion, workflow automation, smart city infrastructure, enterprise solutions, crm, crm integration, employee training, marketing outsourcing, international market support, seamless integration, digital ecosystem, services, regional offices, performance analytics, healthcare roi improvement, healthcare operational efficiency, client success, healthcare solutions, hro services, smart cities, big data analytics, workflow optimization, customized outsourcing, data security, credentialing services, it support, facilities management, gaming, custom development, digital health services, big data, healthcare compliance, process optimization, scalable infrastructure, credentialing, cost savings, regional expansion, digital health innovation, performance improvement, analytics, ai, cost management, business growth, technology consulting, client satisfaction metrics, digital health transformation, healthcare data security, automotive, multilingual support, customer experience, global healthcare support, healthcare workflow optimization, digital transformation, custom software, ai-driven customer service, cloud security, crm solutions, ai in healthcare, client engagement, data analytics, data solutions, ai-powered automations, conversational ai, business process automation, tech support services, medical billing services, pre-authorization services, workforce management, global expansion, flexible workspaces, 24/7 customer support, disaster recovery, employee engagement, insurance verification, patient care optimization, financial management, technology integration, administrative services, telehealth solutions, market development, technical consulting, cross-functional collaboration, omnichannel support, talent development, social responsibility, training and development, personalized services, streamlined operations, robust security, e-commerce solutions, customer journey mapping, change management, health care, health, wellness &amp; fitness, hospital &amp; health care, outsourcing/offshoring, enterprises, computer software, information technology &amp; services, marketing, marketing &amp; advertising, sales, consumer internet, consumers, internet, computer &amp; network security, facility management, games, management consulting, training &amp; development</v>
          </cell>
          <cell r="J1655" t="str">
            <v>Outlook, Microsoft Office 365, OneTrust Tech Risk &amp; Compliance</v>
          </cell>
          <cell r="O1655">
            <v>155000000</v>
          </cell>
          <cell r="Q1655" t="str">
            <v>Centro CDX is a multinational business process outsourcing (BPO) company based in Sterling, Virginia. Founded around 2009, it specializes in data intelligence, digital transformation, and customized BPO services. The company aims to optimize operations and drive growth for clients ranging from startups to large enterprises. With a workforce of approximately 662 employees, Centro CDX operates across North America, Europe, the Middle East, Africa, and Asia Pacific, reporting revenues between $100 million and $250 million.
The company offers a variety of services, including tailored BPO solutions for customer care and back-office functions, digital transformation to modernize operations, and data intelligence for real-time analytics. Centro CDX serves multiple industries, with a strong focus on healthcare, automotive, telecom, retail/eCommerce, FMCG, and travel/tourism. Its commitment to efficiency, innovation, and long-term client relationships positions it as a strategic partner in enhancing customer experiences and streamlining processes.</v>
          </cell>
          <cell r="R1655">
            <v>2009</v>
          </cell>
        </row>
        <row r="1656">
          <cell r="A1656" t="str">
            <v>CGI</v>
          </cell>
          <cell r="B1656" t="str">
            <v>CGI</v>
          </cell>
          <cell r="C1656">
            <v>94000</v>
          </cell>
          <cell r="D1656" t="str">
            <v>information technology &amp; services</v>
          </cell>
          <cell r="E1656" t="str">
            <v>http://www.cgi.com</v>
          </cell>
          <cell r="F1656" t="str">
            <v>http://www.linkedin.com/company/cgi</v>
          </cell>
          <cell r="H1656" t="str">
            <v>California</v>
          </cell>
          <cell r="I1656" t="str">
            <v>communications, managed it, business process services, ai, transportation amp logistics, retail amp consumer services, insurance, emerging technology, systems integration integration de systemes, transportation logistics, information technology, intellectual property, cloud, digital transformation, consulting servicesconseils, healthcare, artificial intelligence, government, systems integration, business consulting, ip, managed services, energy transition, manufacturing, oil amp gas, retail consumer services, supply chain, including highend it &amp; business consulting, life sciences, cgi delivers endtoend services &amp; solutions, oil gas, 100 proprietary business solutions plus de 100 solutions daffaires exclusives, managed it &amp; business process services, in the following core industries banking &amp; capital markets, utilities, innovation, consumer services, it services &amp; it consulting, health care, health, wellness &amp; fitness, hospital &amp; health care, information technology &amp; services, b2b, management consulting, mechanical or industrial engineering</v>
          </cell>
          <cell r="J1656" t="str">
            <v>Akamai, Microsoft Office 365, Jira, Atlassian Confluence, Atlassian Cloud, Salesforce, Slack, Drupal, Microsoft Application Insights, Citrix NetScaler, Hubspot, DoubleClick, MouseFlow, Mobile Friendly, Google Tag Manager, New Relic, SOASTA, Linkedin Marketing Solutions, Facebook Login (Connect), Google Dynamic Remarketing, DoubleClick Conversion, Simpli.fi, AT Internet, IFS, IFS Cloud, Diligent One Platform, formerly HighBond, Pega Case Management, Genesys Engage, NICE inContact, Vonage, Avaya, Cisco Unified Intelligence Center, AWS PrivateLink, C#, CSS, HTML Pro, Javascript, Microsoft Power Apps, Microsoft PowerShell, Microsoft Teams Rooms, .NET, SharePoint, TypeScript, Confluence, SAP, SAP ECC, Red Hat OpenShift, Kubernetes, OpenStack, Acronis True Image, React, HTML5 Maker, Git, Jest, NetSuite, QlikView, Cisco VPN, Microsoft Hyper-V Server, Microsoft Intune Enterprise Application Management, Microsoft Office, VMware, VMware SD-WAN, Zscaler, WorkSafeBC, Collibra, Figma, Adobe XD, VueJS, , Angular, Microsoft.NET Core 3.1, Oracle XML DB, Aryson MySQL to MSSQL Converter, Microsoft Entity Framework, Azure Devops, Jitsi, Keycloak, JWT, ACL, Microsoft Teams, Docking &amp; MDI for WPF, WCF, Red Hat JBoss Enterprise SOA Platform, Oracle Analytics Cloud, Visual Studio, Jenkins, Docker, Tampa AS400 Inc, , SQL, IBM i, BASE, Control-M, IBM Sterling File Gateway, AWS Trusted Advisor, Node.js, AWS SDK for JavaScript, GitLab, Express, Swagger UI, ServiceNow, Microsoft Power Automate, PowerBI Tiles, Pages, Microsoft 365, , Java EE, Python, FIS, PostgreSQL, MySQL, Eclipse, Maven, Apache Subversion (SVN) Server on Ubuntu 18.04 LTS, SonarQube, Unix, Express JS Framework, Apache Struts, Spring, Hibernate, ECircle (Teradata), Google Cloud Platform, Hadoop HDFS, Spark SQL, Microsoft Active Directory Federation Services, Microsoft ADFS for Genesys Cloud, Homestead, DC Storm, AC500 PLC, Siemens SIMATIC SCADA, Salesforce Service Cloud, DotNetNuke, Visual Studio Code, Fiddler Everywhere, Postman, AI, Micro, ebs, Amazon Simple Queue Service (SQS), Flexera One, Snow, Cisco Meraki MS, COBOL, IBM CICS Transaction Server, IBM Db2 for Linux, UNIX, and Microsoft Windows, IBM z/OS Operating System, Microsoft Sql Server, Parallels Mac Management for Microsoft SCCM, WSUS, Spring Boot, Azure Linux Virtual Machines, Bash, AWS Transfer for SFTP, eCentral, , SAP Business Technology Platform, Tor, Amazon Web Services (AWS), Microsoft Azure, Terraform, Ansible, Prometheus, Grafana, Kibana, Logstash, Infor M3, Gem, Scrum Do, SAP S/4HANA Cloud, RISE with SAP, SAP Analytics Cloud, SolarWinds, CAT, Gradle, JUnit, Vanta, AWS CloudFormation, Thermal Desktop, Sinda, WHMCS, ECS, MongoDB, Tableau, Salesforce CRM Analytics, Microsoft Azure Monitor, Acronis Cyber Backup, IBM HTTP Server, REST, Visio, Microsoft Windows Server 2022, SAP ERP Central Component (ECC) 6.0, Workday Prism Analytics, Xray, Micro Focus Universal CMDB, J2EE, ServiceNow Performance Analytics, Microsoft Power Platform, Wonderware InTouch, Databricks, Unity Catalog, Apache Spark, Oracle EBS Projects, PL/SQL, SAP S/4HANA, ServiceNow IT Service Management (ITSM), ServiceNow IT Operations Management (ITOM), Cisco UCS Manager, Unisys DevSecOps, Oracle GRC, Apache JMeter, Selenium, SOAPUI, Microsoft Project, Microsoft Fabric, Dell EMC PowerStore, Spotify, ABAP, Microsoft SQL Server Reporting Services, Bitbucket, Microsoft Windows Server 2012, IntelliJ IDEA, PyCharm, Vscode, Azure Active Directory, Snowflake, dbt, Microsoft OneDrive for Business, Microsoft Exchange Server 2003, Microsoft Defender for Cloud, Trellix ePolicy Orchestrator, Lambda Cloud, AWS Step Functions, AWS Glue Data Catalog, Amazon EC2, Google AdWords Conversion, Redshift, Amazon CloudWatch, IBM ILOG CPLEX Optimization Studio, SWIFT, Informatica MDM â€“ Product 360, Microsoft Excel, Guidewire, SAP Fieldglass Services Procurement, SAP ERP Central Component (ECC), Microsoft Advanced Group Policy Management, Akamai CDN Solutions, Infoblox DHCP, VMware ESXi, Cucumber, Robot Framework, Conversant (ValueClick), Amazon Associates, Perl, Kotlin, Outsystems, Apache NiFi, ELK Stack, go+, SAP CRM, MLflow, Kubeflow, Make, Azure Machine Learning, Google, Google Cloud BigQuery, Azure Synapse, AVEVA PDMS, Flyway, Apache Kafka, Redis, Tekton Pipelines, Argocd, Airflow, Anthropic Claude, Fastapi, Google AlloyDB for PostgreSQL, Langchain, LlamaIndex, Meta Llama 3, Milvus, OpenAI, Phoenix, Pinecone, Prefect, SES, IBM Spectrum LSF, Intergraph Spoolgen, Olo, Google Analytics, Adobe Analytics, Adobe Experience Manager, 3M 360 Encompass - Health Analytics Suite, Windows 11, Liferay, NeoData, SAP Basis, SAP Fiori, SAP Gateway, Thermo Scientific Chromeleon Chromatography Data System (CDS), Calypso, DatoCMS, Citrix Workspace, Dragon NaturallySpeaking, Ivanti, Microsoft Exchange Online, Proofpoint, GraphQL, Apollo, GitHub Actions, SAP Master Data Governance, Applied Epic, EZLynx, PubSub+, Google Cloud Machine Learning Engine, Mode, Argon CI/CD Security, Dynamics 365 Sales, IBM MQ, RabbitMQ, Cyren DNS Security, Microsoft Distributed File System (DFS), Thales, SQLite, GitHub Copilot, ChatGPT, Django, Oracle Integration Cloud, Oracle BI Publisher, Okta, Google Cloud, A Small Orange, Clarity, Azure Databricks, PySpark, Azure Data Lake Storage, Azure Data Factory, QRM, Guidewire PolicyCenter, Hogan Assessments, BMC Compuware Abend-AID, BMC Compuware File-AID, Talend, Cisco ACI Orchestration, VMware NSX-T Data Center, Apex, Heroku, Salesforce Einstein Analytics, Salesforce Lightning Web Components, Oracle SPF, dmarcian, NLP Catpcha, JTL-Shop 3, Wordpress.com, PRTG Network Monitor, Microsoft Dynamics CRM Consulting, SAP BTP for Spend Management, JPA Health, Mockito, GitHub, Azure Key Vault, Azure Pipelines, Micro Focus LoadRunner, Micro Focus Performance Center, dynaTrace, iManage, OpenID, Azure AD P2, SAP HANA, BMC Helix Discovery, BMC Helix ITSM, Dash, Jitterbit, Opsgenie, PagerDuty, Rundeck, Telligent, nCino Cloud Banking Platform, , Copado, TestRail, Zephyr, Ning, Salesforce Flow, Wodify, Salesforce Sales Cloud, Adobe Experience Cloud, WMS, MercuryGate TMS, Wider Planet, , SAS Viya, Spryker Cloud Commerce OS, Automic Automation, Splunk, IBM Security QRadar SIEM, Arcsight, Sentinel, SailPoint, Ping Identity, CyberArk, Rust, Thycotic Password Reset Server, ISO+â„¢, Varonis GDPR Patterns, CrowdStrike, SentinelOne, Trellix, AspenTech, Infor SyteLine / Infor CloudSuite Industrial, Infor LN, Infor OS, Dagster, Apigee, Monte Carlo, Dataiku, AlienVault USM (from AT&amp;T Cybersecurity), Azure SQL, Karate Labs, IDC, Redux, Azure Synapse Analytics, Spark, Delta Lake, Azure Purview, Azure Cosmos DB, Azure Monitor, Azure Policy, Azure SQL Database, Bicep, HELM, Juniper Networks SRX-Series Firewalls, Rise, Microsoft Identity Manager, Azure Functions, Azure Service Bus, Azure Event Hubs, Azure Event Grid, Azure Application Insights, Odoo, ASP.NET, Entity Framework Core, Google Compute Engine, Google Kubernetes Engine, Google Cloud Storage, Google Cloud SQL, Amazon Virtual Private Cloud (Amazon VPC), Cisco SD-WAN, Route, Fortinet FortiGate, Aruba, Infoblox DNS, AWS Application Load Balancer, IoT, SAM, F5 Global Server Load Balancing (GSLB), Azure Digital Twins, Ethereum, Azure API Apps, AT&amp;T, Kiosked, Android, Adobe, Red Hat, Amazon DynamoDB, Adobe Commerce, edX, Flask, Streamlit, ArcGIS, Leaflet, SAP SuccessFactors, AspDotNetStorefront, Citrix, Citrix ADC, Ivanti User Workspace Manager, NetScaler, FME Platform, ArcGIS Desktop, ArcGIS Pro, ArcGIS Enterprise, Azure Virtual Machines, Kong, Microsoft Entra ID, OpenAPI, CDK, The PI System, Zabbix, , Cypress, Playwright, Testng, SAP BusinessObjects Business Intelligence (BI), ServiceNow Integration Hub, Flexera IT Asset Management (ITAM), ServiceNow Discovery, Check Point CloudGuard Harmony Connect (CloudGuard Connect), Google Cloud Deployment Manager, Altium 365, OpenTracker, Google Workspace, Act!, IBM Storage Suite for IBM Cloud Paks, GoToAssist (FASTchat), Adconion, SAP SD, Amazon EKS Anywhere, Jasmine, Karma, Serenity, OpenAI Whisper, AWS Bedrock, Broadcom IDMS, Kofax ReadSoft Online, System Center Operations Manager, Microsoft Always on VPN, CPX Interactive, Oracle Automatic Storage Management (ASM), Oracle Active Data Guard, Hi-Media Performance, Oracle Enterprise Manager, Dell EMC SAN (Storage Area Network), Oracle GoldenGate, Pentaho Data Integration, ServiceNow Problem Management, Adform DMP, IBM FileNet P8, CentOS, InfluxDB, Pytest, , Oracle Cloud, Apache log4j, SAP Sybase InfoMaker, C# (C Sharp), Blazor, Outlook, Autopilot, OpenVPN Access Server, FortiClient, Microsoft BitLocker, Oracle Linux, Blueprism, SAP Ariba Platform, Burp Suite, Mendix, BIRT, Optimizely, EPiServer, Ubuntu, Qlik Sense, Flow, Salesforce VisualForce, Axway Transfer CFT, macOS Sierra, Delivra, ChatBot, Genesys Cloud CX Platform, Amazon Connect, NICE CXone Mpower, Microsoft Dynamics, Google Kubernetes Engine (GKE), Hashicorp Packer, , MITRE ATT&amp;CK, Rapid7 InsightVM, CAPTCHA, WP-Oauth, Trend Micro TippingPoint, Drools, WebOffice, Workday, Microsoft PowerPoint, AngularJS, Bootstrap, jQuery, Kong Insomnia, Azure Logic Apps, Assemble, IBM Db2 for z/OS Operating System, IBM VSAM, Vitess, Material UI, Autodesk BIM Collaborate, Amazon Managed Workflows for Apache Airflow (MWAA), Oracle WebLogic, Apache, FICO Safe Driving Score, Gatling, Puppet, Progress Chef, Nagios, Microsoft Dynamics 365, DATAVERSE LTD, Vertafore, Atex, Soda, ReadyAPI, Adobe Experience Platform, Siemens SIMATIC HMI (Human Machine Interface), TapClicks, Jumpcloud, LexisNexis, Rally, Vero, Horizon, DELMIA Quintiq, Mulesoft, Salesforce CPQ, Salesforce Order Management, Salesforce Revenue Cloud, Strato, Delta, Oracle E Business Suite, Inventor, Oracle Purchasing, ServiceNow Event Management, Pearson MyMathLab, Cisco Catalyst 2900 Series, Cisco Nexus Switches, Postpresso, TOTVS ERP, Kinaxis RapidResponse, Cisco ASR 1000, Cisco DWDM, ChinaCache, Siemens SIMATIC S7, erwin Data Modeler, Vlocity, AWS Config, AWX, CallMiner Eureka, Uipath, UiPath Studio, VMware vRealize Orchestrator, Hive, Spark Streaming, Yarn, , Smartsheet, Microsoft-IIS, , Frame, Amazon GuardDuty, Azure Sentinel, Microsoft Defender for Endpoint, Microsoft Defender for Identity, Microsoft Defender for Office 365, Palo Alto Networks Cortex XSOAR, Snort, Kantata, Scala, , Veeam ONE, API Gateway, Amazon ElastiCache, SNS, MongoDB Atlas, SAP Quality Management, BizTalk Server, IBM Maximo IT, IBM WebSphere Message Broker, Netlify, Apache Oozie, Hbase, Amazon Elastic MapReduce (EMR), CA 7 Workload Automation Intelligence, Elasticsearch, AutoSys Workload Automation, Unity, Guidewire BillingCenter, Amazon S3, Apache Parquet, Copilot, pandas, scikit-learn, Nec Asia Pacific Pte Ltd, Office365, BMC TrueSight, Quest Toad, Batch, CATIA, ezFlow for Google Docs for G Suite, DAX, Azure Data Lake Analytics, Azure SQL Data Warehouse, AWS Glue, Amazon Redshift, Amazon Athena, Amazon RDS for MySQL, Power Query, Envato API, Informatica Test Data Management, React Native, Epages, ServiceNow Service Mapping, Genesys PureConnect, Azure VPN Gateway, CheckPoint, Cisco Identity Services Engine, Cisco Wireless LAN Controllers, Fortinet, Palo Alto Networks, SAS Enterprise Guide, NetScout AirMagnet, Qualtrics, Salesforce Marketing Cloud Intelligence (formerly Datorama), ServiceNow Flow Designer, Agility, Kofax Capture, Kofax RPA, SailPoint IdentityIQ, IBM RACF, Java SE, Standalone Tomcat - Java Servlet and JSP Platform by TurnKey Linux (HVM), Oracle Database, Liquibase, OpenLDAP, Azure API Management, NuGet, memoQ server, Intel, webMethods Integration Server, CPMStar, ADP SmartComplianceÂ®, Amazon CloudFront, Dynamics 365 Finance, Jakarta EE, GC Digital, EJBCA, JAX, BERT, Podman, Extend, HelioScope, IBM UrbanCode Deploy, Oracle SuperCluster, Zift Solutions, ASG Zeke, Connect, BriteVerify, Veeam, Cohesity, Commvault, Veritas NetBackup, Rubrik, IBM Spectrum, Azure Backup, SnapLogic Anaplan Services, NumPy, matplotlib, PyTorch, TensorFlow, Hugging Face, SentenceTransformers, Google Publisher Tag (GPT), Shareworks by Morgan Stanley, BigPanda, Oracle Fusion Middleware, ServiceNow Configuration Management Database, ThousandEyes, Citrix SD-WAN, XPath, Azure App Service, Azure Stream Analytics, SAP Commerce Cloud, IBM Cognos Analytics, Box, Kanbanize, Snap, Azure SQL Managed Instance, Jira Service Management, Remedy Single Sign On, Blackrock Aladdin, Guidewire ClaimCenter, IBM DataPower Gateway, Google Cloud Functions, DATAflow, Composer, Sizmek (MediaMind), IBM DataStage, Informatica, Apache Cassandra, AWS CodePipeline, Amazon CloudWatch Logs, Palantir Foundry, Oracle JDBC, Informatica PowerCenter, Hunter, etcd, SimCorp Gain, JFrog Artifactory, HAProxy, NUnit, Armis, Soap Media, Google Firebase Cloud Messaging, Postfix, Kdb+, Open AdStream, Amazon Simple Storage Service (S3), Odoo CRM, Azure Analysis Services, AWS Analytics, AWS Key Management Service (KMS), OpenJDK, Next.js, Dynamics 365 Customer Insights, Azure Cloud Shell, Amazon Linux 2, Secured MVC Forum on Windows 2012 R2, FlipHTML5, Enzyme, Pega CRM Suite, Jaeger, Amazon Managed Streaming for Apache Kafka (Amazon MSK), Athena, Argo CD, Cisco Nexus 2000, Snyk, Confluent Cloud, Tableau Desktop, Oracle Essbase, IBX SmartView, Genesys Cloud CX, Cyara, Amazon Kinesis, Sqlalchemy, Gravitee.io, Vector, Excel4Apps, Meta Code Llama, Gemini, Oracle CPQ, Storyboard to SwiftUI Converter, Objective-C, Xcode, XCTest, XCUITest, Microsoft AdCenter, ArcGIS Online, Azure Blob Storage, Mapbox, Red Hat OpenShift 4.x, Groovy, SOQL, Process automation package for service request creation in SAP S/4HANA Utilities, AWS Batch, Aurora, Zscaler Internet Access, Zscaler Private Access, Google Cloud Data Loss Prevention, Security, Wireshark, Blue Coat ProxySG, Barracuda Spam Firewall, AWS VPN, Azure Service Fabric, Apigee Edge, Lytics, GeoFusion, WideOrbit, CGI Momentum, Apache Hadoop HDFS, Apache Impala, Teradata, Apache Sqoop, Apache Flume, SS&amp;C, Siemens PROFIBUS, Splunk SOAR, Google Cloud APIs, Rancher Labs, Harbor, Microsoft Dynamics CRM, Verint, Informatica Intelligent Cloud Services (IICS), Informatica Cloud Data Integration, Aqua, SonarQube Cloud (formerly SonarCloud), VMware Cloud Foundation, VMware Aria Operations for Logs, VMware vCenter, VMware Horizon, Citrix Hypervisor, SiteGround VPS, Akamai Connected Cloud (formerly Linode), Informatica API and Application Integration, Melbourne IT, Amazon Elastic File System (Amazon EFS), Red Hat Satellite, TelmarHelixa, Advanced Solutions International (ASi), UltiPro, BroadSoft, Posit, IBM InfoSphere Master Data Management, CRM transformation assessment service for SAP Customer Experience, Bidtellect, AWS CloudTrail, Power BI Documenter, TrakSYS, Angular Material, Stackdriver Monitoring, Azure AD Notifications, MaxMind minFraudÂ®, Cisco WebEx Teams, Microsoft OneDrive, Razorpay, Apple OS X Server, AMP, Develatio's ExpressJS AMI, Adobe Campaign, Unica, Pardot, Azure Kubernetes Service (AKS), Salesforce Marketing Cloud, Ruby On Rails, Apache Flink, ServiceNow Service Portal, Conviva Operational Data Platform, Apache Tomcat, WISE, Spring Cloud, NICE CXone Expert, Cisco Unified Contact Center Enterprise, Avaya Aura, Genesys, Genesys SIP, Cisco VoIP, Delivr, CUICK TRAC - DFARS and NIST 800-171 compliance solution, Collective Media, LucidChart, Kali Linux, IBM Mainframe, Microsoft Copilot Studio, Microsoft Graph, Azure OpenAI Service, Azure Cognitive Services, Sysomos, Quartz Job Scheduler, Azure Repos, PrimeNG, NGRX, AWS EventBridge, AWS Direct Connect, AWS WAF, Stormshield, AWS Network Firewall, IBM QRadar SIEM, SAP BW/4HANA, Azure Active Directory B2C, TUNE, Cisco AppDynamics, GrubHub for Restaurants, Azure Front Door, Azure CDN, Azure Firewall, Azure Network Watcher, Azure Virtual Network, Azure Load Balancer, Azure ExpressRoute, Cisco Meraki SD-WAN, Azure Virtual WAN, Azure Traffic Manager, Azure Application Gateway, Azure Private Link, Azure Log Analytics, Amazon SageMaker, PeopleSoft CRM, PEO, UKG Pro Benefits Administration, Oracle General Ledger, mO Jira OAuth SSO, Jira OpenID Connect SSO, Jira OIDC SSO, TCP TimeClock Plus, LogRhythm SIEM, Microsoft App-V, AdminStudio, Microsoft VBScript, InstallShield, SAP Data Quality Management, microservices for location data, IXL, Mag+, Kaspersky Anti-Virus, SAP Ariba Cloud Integration Gateway, ZooKeeper, Hue, Apache Ranger, Cloudera CDH, Salesforce Customer Data Platform (CDP), Google Cloud Dataproc, Jackson Walker, SAP EHS, AWS App Mesh, Sardine, Glide, Juniper Networks, AWS Databricks, GRPC, NATS, Cassandra, VMware vRealize, VMware vSphere, SafeSend, Selenium WebDriver, Cloudera, Scoro, Kona Web Application Firewall, Open Policy Agent, Azure DNS, AWS CodeBuild, AWS CodeDeploy, NetApp Cloud Volumes ONTAP, Pure Storage, Adyen, Five9, RStudio, Zendesk, Obiee, Vertex AI, Google Cloud Logging, Google Cloud Build, FICO Blaze Advisor, Parasoft SOAtest, Claude, Oracle Fusion Procurement, Bazaarvoice, Oracle iSupplier Portal, SourcingUp, PHP, Micro Focus, AWS Identity and Access Management (IAM), Cisco Secure Firewall Management Center, webpack, Dynamics 365 CRM, AWS Lambda, Amazon EventBridge, Devo, MySQL 8 With RHEL 8, Azure AI Search, NTENT, Terragrunt, Bizzdesign Horizzon, Azure Web Apps, Azure Storage Explorer, AWS Elastic Beanstalk, Semrush, AWS OpsWorks, CircleCI, Flux, OpenTelemetry, Datadog, BirchStreet Procure-to-Pay, Micro Focus QuickTest Professional, Microsoft Power Platform AI Builder, ServiceNow Service Graph Connectors, Wowanalytics, VMware Distributed Resource Scheduler (DRS), vSphere vMotion, Oracle Siebel, IBM AIX, IBM Db2, Oracle Scripting, Observe.AI, Siteimprove, Apple macOS, AWS Certificate Manager, Microsoft Active Directory Certificate Services (AD CS), ForgeRock Identity Platform, SpingMetrics, Axiom Software, ControllerView, Kofax, Fluentd, VMware View Manager, Visual Visitor, Interact, MediaLets, Enhancement Services for SAP Product Lifecycle Management, SimaPro, Titan, Electron, Veracode Static Analysis (SAST), Nevron Vision for SSRS, Enterprise JavaBeans (EJB), Bitnami JasperReports, Bamboo, Pentaho, SQL Developer, AWS Fargate, Cilium, CoreDNS, OpenSearch, Impact Radius, Oracle Cloud Infrastructure, Ivalua, ADAPT, oracle service bus OSB, Zopim, MuleSoft Anypoint Platform, Apache Beam, BILL, Subversion, Demandware Analytics, Oracle Data Integrator, OnBase, Tricentis Neoload, Microsoft InfoPath, VLAN, Admin, Boomtrain, OpenTable for Restaurants, AWS Backup, Mint, Ovation, Azure Database for PostgreSQL, Faiss, Weaviate, Azure Resource Manager, RXJS, Sass, Palo Alto PA-5200 Series, F5 BIG-IP, Infoblox, Flutter, Dart, Firebase, Micro Focus Fortify, Dell EMC Disaster Recovery, Linq, InformaCast, SiteCore, Blueconic, Treasure Data, MariaDB, Visual-Basic-.NET, Conga CPQ, Sales Cloud Einstein, PCF International, Coverity, Google Cloud Run, Creo+, SAP Integration Suite, Android Studio, SAP Customer Care and Service (CCS), GoDataFeed, .GIS, Checkmarx, Azure Notification Hubs, Facebook, LinkedIn Ads, KVM, Apache Iceberg, Elastic Stack, McAfee Total Protection for Data Loss (DLP), 24-7 Media, Confluent, comScore, GE Digital ADMS, Infor Workforce Management (WFM), Jetpack, Descript, Amazon WorkSpaces, ServiceNow IntegrationHub, ADP Applicant Tracking System, Octane, Haufe Umantis, Tenable Security Center, Salesforce Lightning, Azure Virtual Desktop, Azure Automation, Citrix Director, Citrix Gateway, Remote Desktop Services, Microsoft Windows Server 2000, Nutanix, AWS Service Catalog, AWS Cloud Development Kit (AWS CDK), Weibo, TierPoint DRaaS, MinIO, SAP Concur, ServiceNow Project Portfolio Management, ServiceNow HR Service Delivery, EMC, Fujitsu IaaS, EFI, Couchbase, Memcached, LogMeIn Hamachi, NetApp, NetApp SnapMirror, NetApp SnapVault, NetApp Common Internet File System (CIFS), Agile GCP Labs, Azure DevOps Labs, Nginx, Apache SpamAssassin, H2O, MediaPipe, CPI, VMware Workspace ONE, LangGraph, SysTools VBA Password Recovery, Planview LeanKit, InterSystems Ensemble, E-planning, inriver PIM, Azure Cost Management and Billing, Oracle Manufacturing Cloud, SAP Plant Maintenance, Oracle Primavera, Oracle Project Costing, CONTROL, Workday Grants Management, Zoho CRM, Sage, ACCELQ, Bootstrap Framework, TIBCO Spotfire, IBM Data Warehouse, Solidity Finance, SalesMove, Cloud Foundry, Hazelcast, FederatedMedia, LoopFuse, Seamless Web, JFrog Pipelines, Symfony, Salesforce CRM, TIBCO Jaspersoft, Taboola Newsroom, Charles River, SimCorp Dimension, Amazon Elastic Container Service (Amazon ECS), AWS Cloud, AWS Systems Manager, Flatfile, Indeed, Taleo Applicant Tracking Systems (ATS), Entrust, BMC Remedy ARS, HashiCorp Vault, Azure Cognitive Search, python celery, Mist, SAP SuccessFactors Performance &amp; Goals, Workday Recruiting, SAP SuccessFactors Onboarding, SAP ERP, Slate by Technolutions, Optimal Workshop, Azure Container Apps, Catylist SiteLink, AWS Lake Formation, TeamCity, Octopus Deploy, AWS Multi-Factor Authentication, Google Cloud Data Fusion, Securonix Security Operations and Analytics Platform, IBM Db2 Warehouse, SourceTree, Pricefx, Microsoft Windows 10, SAP Activate, Harmony Email &amp; Collaboration, Surfcam, Amazon Elastic Load Balancing, Extreme Networks, Mitel, Snyk Code (SAST), Ad Astra, Minteye / AdsCaptcha, The Newman Group, Spok, ServiceNow Virtual Agent, Workday Compensation, Dynatrace OneAgent, Visa, Azure Security Center, IBM FileNet Content Manager, ClassDojo, UiPath Document Understanding, , Barracuda MSP, TopSpot, Flash Appointments, Limelight Video Platform, CA Endevor, ServiceNow Demand Management, Tenable.sc, Qualys Penetration Testing, Allure, WireMock, Xunit, Oracle Transportation Management Cloud, Salesforce Financial Services Cloud, Zensai (formerly LMS365), Dell Avamar, PRO.FILE, Azure HDInsight, Salesforce Field Service, SAP Logistics Execution, Planisware Enterprise, Prisma Access, Prisma SD-WAN, Palo Alto Prisma Cloud, OpenProject, Cisco Meraki, ESET, Sensor Tower, Red Hat Enterprise Linux, Apache Camel, Bind 9, WellnessLiving, Adara, PostGIS, Forcepoint TRITON, Weights &amp; Biases, Schneider Altivar, Ignition SCADA, Modbus, Bevywise MQTT Broker, ManageEngine Desktop Central, GoAnywhere MFT, Gremlin, Seaborn Health Care, Plotly.js, Oracle Cloud EPM, Cloudwatch Logs connector for AWS Glue, AWS Machine Learning, Amazon Kinesis Data Streams, Derwent Innovation, Kyriba, Finastra, Google Cloud AI Platform, Google Cloud Document AI, NLP, ANGEL LMS, Apache HTTP Server, PowerMax, PowerStore, SAP Asset Accounting (AA), ICP, Streams, JD Edwards, Alteryx, Nokia, AvePoint Opus, Manhattan Active Omni, Protractor.NET, accessiBe, SUSE, AVImark Rapport, AWS Elemental MediaConvert, Amazon EC2 Auto Scaling, Greenhouse, iCIMS, QuickBooks, SAP PowerBuilder, Awin, Mocha, SAP Business One, SAP Crystal Reports, Microsoft System Center Configuration Manager, Microsoft Exchange, Analyzer, Aspose, Citrix VDI-in-a-Box, Radia Client Automation, PEX, Thales HSM, ROSS, Trustwave TrustKeeper, OpenText Operations Orchestration, Micro Focus Service Manager, Redmine, vSphere, VMware vCenter Server, WSO2 API Manager, Software AG, RAML, Specific Media, SAP on AWS, Adobe InDesign, Adobe Photoshop, Adobe Acrobat Pro, Adobe Dreamweaver, Strategy (formerly MicroStrategy), Huawei iMaster NCE, Ceph, Azure Static Web Apps, Zaption, SSMS Tools Pack, OpCon, Samba, TIBCO EBX, Google Cloud Composer, GTreasury, Teradata Vantage, Ab Initio, McAfee VirusScan Enterprise, join.me, DocuSign, Adobe InCopy, AVRO, Assure MIMIX, IBM PowerHA, Azure Test Plans, IBM WebSphere Automation, Adobe Coldfusion, Concur, BitTitan, ShareGate, Automation Anywhere, Kronos Workforce Timekeeper, Kronos, Graylog, Dask, Argo, Looker, Varicent, Adobe Presenter, TradeTracker, Oracle Fusion Cloud ERP, Oracle EBS CRM, Salesforce Journey Builder, Salesforce Email Studio, QMetry Automation Studio, Segment, Front, Cisco TelePresence Management Suite (TMS), EpicCare Ambulatory, Cisco Packaged Contact Center Enterprise, Palo Alto PA-5000 Series, BMC Compuware Xpediter, Jamf, Ansible AWX (Opensource Ansible Tower alternative), IBM SMP/E, IBM JES2, symplr Provider, Oracle Cloud Infrastructure Identity and Access Management, OVHcloud, OWASP Dependency-Check, Milestone, Microsoft Project Server, Microsoft Dynamics 365 Customer Engagement, DDS-CAD, Conga Composer, Perceptive Content, EnergyCAP SmartAnalytics, Complex Media Network, Amazon QuickSight, codebeamer, WebCube, Istio, GlusterFS, Hitachi Virtual Storage Platform (VSP), Teamcenter, Tawk.to, Salesforce Connect, NICE, Bootstrapcdn, Adobe Acrobat, FreeWheel, AMOS, NeMo, Axiom by Syntellis Performance Solutions, Tanzu, VxRail, Dell Data Domain, BeyondTrust, Elastic APM, SAP Access Control, OpenText Documentum, Azure Data Explorer, Nmap, Metasploit, Tenable Nessus, Arm Mbed OS, QTest, IBM App Connect, Google Cloud Monitoring, Microsoft Windows Server 2008, Microsoft Windows Server 2016, Microsoft Windows Server 2019, Springboot, Prisma SASE, Corel, ExtraHop, Microsoft Word, OpenVMS, SAP Materials Management, Azure Form Recognizer, Dell EMC IDPA, Oracle Forms, Oracle Reports, Microsoft Dynamics 365 CE, GoCD, Microsoft Endpoint Configuration Manager (MECM), Tripwire, AWS Secrets Manager, Blackmagic Design, CloudBees, Etsy Hound, VTScada, Hornetsecurity Spam and Malware Protection, TIBCO, Red Hat Fuse, Jaspersoft, Definitive Healthcare, Cofense LMS, EXASOL, LeafLink, NetApp ONTAP Data Management, NetApp MetroCluster, FlexSlider, PuTTY, Transporeon, Cision, GTmetrix, Amplitude, Palo Alto Next-Generation Firewall (NGFW), Appium, Workday Benefits, HTC VIVE, IBM Case Manager, NetSuite SuiteScript, SAP Solution Manager, Apache FreeMarker, Monday.com, VelocityEHS Accelerate | EHS &amp; ESG, Oracle Hyperion Planning, Chrome, Mozilla Firefox, Skedge.me, empow, blend, CocoaPods, Archer, Mdt Marketing, Sigma, Gartner, Forrester, D&amp;B Hoovers, Greenplum Database, IBM Maximo, Oracle WebLogic Server, Oracle Exadata Cloud Service, SAP Build Process Automation, Microsoft.NET 6.0, Aqua Trivy, Amazon EC2 Container Service, SAP SuccessFactors Learning, DXC Hogan Systems, SAP Cloud Platform Integration, Amazon Product Advertising API, Adelphic DSP, SAP Travel Management, PeopleSoft Expenses, Opt-Intelligence, ServiceNow Request Management, Backblaze Computer Backup, TARGIT Decision Suite, Software AG Adabas, Jupyter, Clari, Yocto, Cascade CMS, Cisco WebEx, Basis, R, Google Cloud AutoML, AWS Amplify, Loom, Arketa, IBM Cloud, Ext JS, Zen Planner, SAP Replication Server, VisualCron, UPS, Datawrapper, Flashtalking by Mediaocean, Neogov HRMS, Clio Grow, VMAX All Flash Storage, Brocade, NetApp iSCSI SAN Storage System, OwnerIQ, Sungard Availability Services, tf.data, VMware NSX, AWS CodeCommit, IBM SPSS Modeler, Route 53, F5 NGINX Ingress Controller, Frosmo, Salesforce.com Force.com, Redis Software, Google Cloud Security Command Center, Microsoft Transact-SQL, Deqwas, Centreon, SolarWinds Web Help Desk, Docker Swarm, HPE Serviceguard, IBM TRIRIGA Application Suite, Broadcom Service Virtualization, MicroStrategy, SAP Data Migration, Barracuda Email Security Service, Backbone JS Library, Cisco Aggregation Services Routers, KISSmetrics, Uikit, APSIS One, Cadence, GEP, GLPI, KiCad EDA, Microsoft Purview eDiscovery, Records Management, Oracle Advanced Security, Oracle Autonomous Database, Oracle Data Pump, Cisco ASA 5555, Azure Redis Cache, BlueTie Vault, Red Hat Quay, Amazon Simple Email Service (Amazon SES), Microsoft SQL Server Management Studio, Cribl, SAP Financial Supply Chain Management (FSCM), CakePHP, Microsoft Intune, BMC Remedy Service Desk, Google Identity Services APIs, Zivver Email Encryption, Specflow, Esri Reports, IBM Rational Developer for i, QGIS, Remote, Grafana Loki, Q2, Liquid, Activa, IBM Z, Apache POI, Azure Cost Management, Mural, WeTransfer, Apache Pig, Zelle, Camunda, LEAP, Cytoscape, AutoCAD, Rhino, Appian, requests, Anypoint API Manager, n8n, GitHub Enterprise, Salesforce Community Cloud, Anypoint MQ, Coda, OpenText, Databricks SQL, SAP Accounts Payable and Receivable, SAP Controlling (CO), Gearset, Apache Spark SQL, iFood, ALEX, Azure Site Recovery, Eyefinity OfficeMate, OrCAD Capture, AWS Single Sign-On, ClearSaleing (eBay Enterprise), Tufin Orchestration Suite, Azure AI Studio, DuckDB, Sysdig Secure, DtDNS, Check Point Maestro, UptimeRobot, Azure AD Application Proxy, Cisco Finesse, Crossfuze TFS Integration, Alexa Metrics, MailChimp, Canva, Adobe Creative Suite, MATLAB, Simulink, Infor ION, Mimecast, Securiti, UKG Wallet, Oracle Visual Builder Cloud Service, NVIDIA Jetson, OpenCV, NVIDIA TensorRT, Oracle Hospitality OPERA Sales and Catering, Azure IoT Edge, HiveMQ, Asana, Adobe Creative Cloud, Microsoft Visio, Balsamiq, Pipedrive, Paessler PRTG, PatientPop, SMTP, Verizon WAF, C/C++, GenText AI Assistant for MS Word, IBM Storage FlashSystem, Microsoft Windows Defender Antivirus, Browserstack, Oracle JD Edwards EnterpriseOne, Dialpad Connect, Insightly, M3, Microsoft SQL Server Analysis Services, Juniper NFV, UniFi SDN, Vibrant Media, Google Cloud Pub/Sub, Google Cloud Dataflow, Google Cloud BigTable, Google Cloud Spanner, Google Dataplex, Windchill+, System Platform, AVEVA Historian, PI, TalentLMS, Alibaba Cloud, AWS Auto Scaling, Boto3, Neo4j, Adobe Workfront, Adobe Journey Optimizer, Adobe Customer Journey Analytics, Ecount ERP, Bouncy Castle, SolarWinds Security Event Manager, CMake, Champions Way, Less, Apple, HCL Domino, AWS Device Farm, Salesforce Platform, ServiceMax, Verilog, SystemVerilog, VHDL, SYNERGY, IBM Engineering Requirements Management DOORS Next, Magento, AWS Database Migration Service, Oracle RAC One Node, Squiz DXP, Veritas, Arcserve, Vaadin, Beats, Informatica PowerExchange, Webex, Adobe Premiere Pro, Google Cloud Load Balancing, Google Cloud Armor, FortiGate Cloud-Native Firewall (CNF), Google Cloud Interconnect, Google VPC Service Controls, Wiz, Amazon Macie, Cohere AI, IBM Business Automation Workflow (BAW), Nutanix AHV, Alfresco, Zoomdata, CoreOS, LoadDNS, Conversant, Dell EMC Celerra, Workato, Boomi, Mule ESB, Calico, GoodFirms, Acme Packet, Amazon Lex, Pulumi, SAP Ariba, Visual Composer, Cursor, Nestjs, Nuxeo, OpenText ECM in the Cloud, Apache Solr, Debian, Onit, Datadog Real User Monitoring, Camtasia, Thomas WebTrax, Locust, Inductive Automation Ignition, Tint, Amazon AppFlow, SAP Sales Cloud, Rapid7, , Opsview, Sage Fixed Assets, AMD Xilinx, Intel Quartus Prime, ModelSim, Signal, Netskope, WebDriverIO, Dell EMC Isilon, VMware Site Recovery Manager, Apache Zeppelin, AlertSite by Smartbear, Azure Virtual Machine Scale Sets, Dynamics 365 Customer Service, OnApp, OnCore CTMS, IBM API Connect, IBM ISPF, Ipswitch WhatsUp Gold, Quadient, SAP Master Data Governance (MDG), HashiCorp, Oracle Database Security, AWS Security Hub, Flashtalking, IBM Rational DOORS, MicroMain CMMS, Oracle Sourcing, SAP GRC, Oracle Communications Billing and Revenue Management (BRM), PROS, SAP HANA Cloud, Atlassian, Google Secret Manager, MLlib, ITRS Geneos, MapMarker, SAP Material Requirement Planning (MRP), IBM Security Identity Governance and Intelligence, CyberArk Enterprise Password Vault, CLEAR, Cisco ASA 5505, Microsoft Outlook, SAP Project System, Cross Pixel Media, Khoros for SAP Customer Experience Cloud, HCL Commerce Cloud, ALM Octane, JFrog, TSYS, ENTERPRISE ARCHITECT, Marc, Talend MDM, Zscaler ZTNA, NetApp StorageGRID, VMware vSAN, Expo, Tanium, Air, Zip, Prowly, SAP Sales &amp; Distribution (SD), DELMIA Apriso, Articulate Storyline 3, Adobe Captivate, Absorb LMS</v>
          </cell>
          <cell r="K1656">
            <v>650000000</v>
          </cell>
          <cell r="L1656" t="str">
            <v>Debt Financing</v>
          </cell>
          <cell r="M1656">
            <v>650000000</v>
          </cell>
          <cell r="N1656">
            <v>45717</v>
          </cell>
          <cell r="O1656">
            <v>11551589000</v>
          </cell>
          <cell r="Q1656" t="str">
            <v>CGI Inc. is a Canadian multinational information technology and business consulting firm, founded in 1976 and headquartered in Montreal, Quebec. With over 88,000 employees across approximately 400 offices in more than 40 countries, CGI has grown to become one of the largest firms in its sector, reporting around $12 billion in revenue. The company emphasizes insights-driven and outcomes-focused services, with a commitment to responsible innovation and corporate governance.
CGI offers a wide range of IT and business consulting services, including IT consulting, software development, management consulting, and IT outsourcing. The firm serves various industries such as banking, healthcare, government, and energy, providing solutions that support essential societal functions. CGI's growth strategy includes strategic acquisitions and partnerships, enhancing its capabilities in emerging technologies like AI and cloud solutions.</v>
          </cell>
          <cell r="R1656">
            <v>1976</v>
          </cell>
        </row>
        <row r="1657">
          <cell r="A1657" t="str">
            <v>Change Healthcare</v>
          </cell>
          <cell r="B1657" t="str">
            <v>Change Healthcare</v>
          </cell>
          <cell r="C1657">
            <v>11000</v>
          </cell>
          <cell r="D1657" t="str">
            <v>information technology &amp; services</v>
          </cell>
          <cell r="E1657" t="str">
            <v>http://www.changehealthcare.com</v>
          </cell>
          <cell r="F1657" t="str">
            <v>http://www.linkedin.com/company/change-healthcare</v>
          </cell>
          <cell r="G1657" t="str">
            <v>Nashville</v>
          </cell>
          <cell r="H1657" t="str">
            <v>Tennessee</v>
          </cell>
          <cell r="I1657" t="str">
            <v>healthcare provider solutions, pharmacy services, clinical information exchange, healthcare benefits education, channel partnersvendors, payment cycle management, payer solutions, cost transparency, healthcare it, revenue cycle solutions, payment integrity, enterprise software, payments, software, consumer internet, internet, information technology, managed health care, health care, it services &amp; it consulting, enterprises, computer software, information technology &amp; services, b2b, financial services, consumers, health, wellness &amp; fitness</v>
          </cell>
          <cell r="J1657" t="str">
            <v>Cloudflare DNS, Microsoft Office 365, Segment.io, Atlassian Cloud, AWS SDK for JavaScript, OneTrust, React Redux, Workday, Adobe CQ, Marketo, Omniture (Adobe), Slack, Adobe Marketing Cloud, Salesforce, Adobe Media Optimizer, LivePerson Monitor, AppDynamics, Mobile Friendly, Remote</v>
          </cell>
          <cell r="K1657">
            <v>11600142846</v>
          </cell>
          <cell r="L1657" t="str">
            <v>Merger / Acquisition</v>
          </cell>
          <cell r="M1657">
            <v>8000000000</v>
          </cell>
          <cell r="N1657">
            <v>44197</v>
          </cell>
          <cell r="O1657">
            <v>3497428000</v>
          </cell>
          <cell r="Q1657" t="str">
            <v>Change Healthcare, now part of Optum Business, is a healthcare technology company dedicated to enhancing the healthcare system through software, analytics, and services. The company aims to lower costs, improve patient experiences, and drive innovation across the industry. It partners with a wide range of clients, including payers, providers, employers, government entities, and life sciences organizations.
The company offers a diverse portfolio of services, including consulting, data and analytics, financial solutions, health benefits solutions, and pharmacy benefit management. Change Healthcare also focuses on improving healthcare access and operational efficiency through advanced technology, such as AI predictive analytics. Key products include the Change Healthcare Cardiologyâ„¢ solution for cardiovascular care and the Enterprise Viewerâ„¢ for comprehensive clinical history management. These offerings help streamline operations and enhance efficiency for healthcare providers, payers, and pharmacies.</v>
          </cell>
          <cell r="R1657">
            <v>2007</v>
          </cell>
        </row>
        <row r="1658">
          <cell r="A1658" t="str">
            <v>Charles Schwab</v>
          </cell>
          <cell r="B1658" t="str">
            <v>Charles Schwab</v>
          </cell>
          <cell r="C1658">
            <v>33000</v>
          </cell>
          <cell r="D1658" t="str">
            <v>financial services</v>
          </cell>
          <cell r="E1658" t="str">
            <v>http://www.schwab.com</v>
          </cell>
          <cell r="F1658" t="str">
            <v>http://www.linkedin.com/company/charles-schwab</v>
          </cell>
          <cell r="G1658" t="str">
            <v>Westlake</v>
          </cell>
          <cell r="H1658" t="str">
            <v>Texas</v>
          </cell>
          <cell r="I1658" t="str">
            <v>brokerage, banking, financial consulting, financial products &amp; services, portfolio management, advisor services, retirement plan services, specialty brokerage services, mutual fund clearing services, finance, brokers, investment bankers/brokers/service, etfs, digital brokerage, b2c, digital platforms, financial services, securities and commodity contracts intermediation and brokerage, market insights, custodian services, e-commerce, investment research tools, tax planning, futures, mobile platforms, services, client satisfaction guarantee, client acquisition, digital asset management, client education resources, investment advice, investment strategies, market access, low-cost investing, financial education, retail, financial technology, risk management, wealth advisory, retirement accounts, client account management, retirement planning tools, robo-advisory, investment management, financial planning, online trading, automated solutions, banking services, automated portfolios, digital tools, investment products, stocks, brokerage services, client support, online trading platforms, options, market data services, robo-advisory services, discount brokerage, client support services, automated investment solutions, client accounts, international presence, investment analytics, b2b, financial innovation, bonds, client assets, account security, automated investing, wealth management, financial literacy programs, financial advisory, market innovation, retirement solutions, international offices, client-first philosophy, transparency, automated trading platforms, advisory services, trading platforms, investment research, retirement planning, digital financial planning, asset management, low fees, mutual funds, transparent pricing, client-centric approach, account transfer, digital transformation, international market access, wealth planning, automated trading, automated portfolio management, client-first culture, ria custody, estate planning, financial literacy, charles schwab, stock trading, exchange-traded funds (etfs), options trading, futures trading, ira accounts, roth ira, traditional ira, diversification, financial goals, personalized advice, equity compensation, savings accounts, portfolio rebalancing, crypto investing, cash management, financial tools, tax-efficient investing, thinkorswim, education services, retirement income solutions, stock plan services, trust services, custodial accounts, 529 plans, bond investing, charitable giving, automated rebalancing, joint brokerage accounts, individual brokerage accounts, fixed income investments, real estate investment trusts (reits), education, management consulting, consumer internet, consumers, internet, information technology &amp; services, capital markets, finance technology, consulting, law practice, legal services, banks &amp; credit unions, financial advising, investing</v>
          </cell>
          <cell r="J1658" t="str">
            <v>Akamai, Akamai DNS, Microsoft Office 365, TubeMogul, Drupal, Genesys, Atlassian Cloud, The Trade Desk, MongoDB, iCIMS, Marketo, Slack, Salesforce, Adobe Marketing Cloud, Shopify, Google translate widget, Yahoo Ad Manager Plus, Tealium, Adobe Media Optimizer, Twitter Advertising, Yahoo Analytics, Google Font API, Bing Ads, Nginx, Google Dynamic Remarketing, DoubleClick Floodlight, ON24, CallRail, Google translate API, Facebook Login (Connect), reCAPTCHA, Wix, Woo Commerce, Google Tag Manager, Facebook Widget, Inspectlet, Confirmit, Typekit, YouTube, Bootstrap Framework, Mobile Friendly, SOASTA, DoubleClick Conversion, DoubleClick, WordPress.org, Gravity Forms, New Relic, Optimizely, Facebook Custom Audiences, MailChimp, Stripe, JW Player, ASP.NET, Apache, Vimeo, Remote, Sigma, Thomson Reuters ONESOURCE, Rust, Microsoft Office, Zscaler, Zscaler Internet Access, Zscaler Private Access, Gem, Google Cloud Data Loss Prevention, Akamai CDN Solutions, Remedy Single Sign On, Chronicle, IBM ILOG CPLEX Optimization Studio, Affirm, Splunk, Microsoft PowerPoint, SharePoint, Confluence, AWS SDK for JavaScript, Spring, Amazon Web Services (AWS), Google Cloud Platform, Google Cloud Functions, Google Cloud Run, Google Kubernetes Engine, Google Cloud Storage, Google Cloud SQL, PubSub+, React, SQL, Python, R, SAS Enterprise Guide, Adobe, Microsoft Excel, Docker, AWS Trusted Advisor, Microsoft Azure Monitor, Google Cloud, Google Cloud Composer, DATAflow, Google Cloud Build, Google Cloud Scheduler, Siemens PROFIBUS, Splunk SOAR, Google, CrowdStrike, Microsoft Azure, Jira, Tableau, Google Cloud BigQuery, Apache Kafka, PostgreSQL, Spring Boot, Harness, Salesforce CRM Analytics, PCF International, Bamboo, PowerBI Tiles, Kotlin, Android, Jetpack, J2EE, Appium, XCUITest, Espresso, Microsoft PowerShell, Outlook, Microsoft Exchange Server 2003, Microsoft SQL Server Reporting Services, Microsoft Power Automate, Copilot, Informatica Intelligent Cloud Services (IICS), Informatica PowerCenter, Angular, RXJS, C#, jQuery, Microsoft Entity Framework, Tor, OnApp, Pipedrive, McAfee Total Protection for Data Loss (DLP), Cisco WebEx Teams, Clarity, Rally, Connect, Cloudflare Insights, Microsoft Windows Server 2012, Unix, IBM Mainframe, Google Kubernetes Engine (GKE), HELM, Terraform, GitHub Actions, .NET, Bash, Amazon Elastic Container Registry (ECR), Barracuda MSP, Axioma, Blackrock Aladdin, MSCI, FactSet, Bloomberg Professional Services, Ning, Microsoft.NET Core 3.1, Microsoft Sql Server, TypeScript, Javascript, WCF, Jenkins, Informatica, AI, Datadog, Grafana, Prometheus, Quest Foglight, Visio, C# (C Sharp), Git, Salesforce Lightning Web Components, Apex, REST, Red Hat JBoss Enterprise SOA Platform, GitHub, Bitbucket, Salesforce Financial Services Cloud, Conga Suite, Informatica Test Data Management, Cloud Foundry, Microsoft OneNote, IBM MQ, RabbitMQ, Ansible, Vertex AI, Google Cloud Dataproc, eMaint CMMS, Smartsheet, SES, Proofpoint CASB, Microsoft Teams Rooms, Office365, Google AdWords Conversion, CAT, Entrust, .GIS, Security, Vena, accessiBe, AWS Marketplace, Mode, ForgeRock Identity Platform, Selenium, Ruby On Rails, Cucumber, Amazon EC2, RingCentral Meetings, Amazon EKS Anywhere, ECS, Lambda Cloud, Articulate, Azure Blockchain Service, Ad Astra, Microsoft Teams, Webex, SAP Concur, Hibernate, Microsoft Power Platform, Palo Alto Prisma Cloud, Dash, Deluxe Payroll and HR Solutions, Dynamics 365 Finance, Google Cloud Machine Learning Engine, iCIMS SkillSurvey Reference, Oracle Talent Management Cloud (formerly Taleo), SAP ERP Human Capital Management (HCM), Workday, Workday Compensation, Drawbridge, Snowflake, Kubernetes, Istio, Envoy, Pulumi, OpenTelemetry, AWS Analytics, Azure Analysis Services, ISO+â„¢, Composer, Sizmek (MediaMind), GTreasury, Apache Zeppelin, SailPoint, Oracle Analytics Cloud, Siemens SIMATIC S7, ADP, Dell EMC Data Protection Suite, FUSION, Tegrity, ICP, Pulsant Hosting, Control-M, AppDynamics, Adobe Analytics, Microsoft Power Apps, Handshake, SAM, Visual Studio, Excel4Apps, SAP Data Quality Management, microservices for location data, MySQL, Redis, Amazon Managed Streaming for Apache Kafka (Amazon MSK), GitHub Copilot, Claude, Argon CI/CD Security, Atlassian, Eaglestats, Salesforce Marketing Cloud, Salesforce Email Studio, ebs, Salesforce Journey Builder, QMetry Automation Studio, Pages, AMP, FlipHTML5, Strato, Power BI Documenter, Figma, Apache JMeter, Micro Focus LoadRunner, Amazon Linux 2, Secured MVC Forum on Windows 2012 R2, SAP BusinessObjects Business Intelligence (BI), go+, Azure Cloud Shell, Veritas Alta, Databricks Lakehouse Platform, CodeQL, Veracode, SonarQube, OpenLDAP, Azure Active Directory B2C, Barracuda Spam Firewall, ACL, Kiosked, ServiceNow, Microsoft.NET 6.0, SumTotal Learning Management, Workfront, Google Cloud Dataflow, Airflow, Google Cloud Pub/Sub, Apache Spark, Apache Beam, Apache Flink, Google Cloud Deployment Manager, Fastapi, Flask, Streamlit, Mixpanel, Plotly.js, matplotlib, Seaborn Health Care, Microsoft Entra ID, mO Jira OAuth SSO, Jira OpenID Connect SSO, Jira OIDC SSO, Spark, Nutanix Beam, Maven, Cisco Nexus 2000, CallMiner Eureka, Micro, UPS, EFI, Allego, Olo, Trailhead, Loom, Liquibase, dbt, Apptio Cloudability SaaS, Fujitsu IaaS, Tampa AS400 Inc, DotNetNuke, Oracle XML DB, Gradle, Black Duck, Esri Reports, Aptean Industrial Manufacturing ERP Made2Manage Edition, LaunchDarkly, AWS VPN, Citrix, Adform DMP, SysTools VBA Password Recovery, ServiceNow Case and Knowledge Management, Sprinklr, Brandwatch, Proofpoint, Yext, Trend Micro XDR</v>
          </cell>
          <cell r="K1658">
            <v>2262600000</v>
          </cell>
          <cell r="L1658" t="str">
            <v>Debt Financing</v>
          </cell>
          <cell r="M1658">
            <v>2250000000</v>
          </cell>
          <cell r="N1658">
            <v>44317</v>
          </cell>
          <cell r="O1658">
            <v>27675000000</v>
          </cell>
          <cell r="P1658">
            <v>111</v>
          </cell>
          <cell r="Q1658" t="str">
            <v>Charles Schwab Corporation is a leading financial services firm that has transformed the investment landscape by making financial markets more accessible. Founded in 1971 in San Francisco, the company has grown to become the largest publicly traded investment services firm in the U.S., managing approximately $7.8 trillion in client assets across 32.5 million accounts.
Schwab offers a wide range of services, including discount brokerage, online trading, and custodial services for independent investment advisors. The firm is known for its low commission rates and has eliminated commissions on online stock, ETF, and options trades. It also provides a comprehensive mutual funds marketplace and full-service banking options. Schwab primarily serves individual retail investors and financial professionals, focusing on removing barriers to investing and advocating for everyday people seeking to grow their wealth.</v>
          </cell>
          <cell r="R1658">
            <v>1973</v>
          </cell>
        </row>
        <row r="1659">
          <cell r="A1659" t="str">
            <v>Charter Communications</v>
          </cell>
          <cell r="B1659" t="str">
            <v>Charter Communications</v>
          </cell>
          <cell r="C1659">
            <v>34000</v>
          </cell>
          <cell r="D1659" t="str">
            <v>telecommunications</v>
          </cell>
          <cell r="F1659" t="str">
            <v>http://www.linkedin.com/company/charter-communications</v>
          </cell>
          <cell r="G1659" t="str">
            <v>Stamford</v>
          </cell>
          <cell r="H1659" t="str">
            <v>Connecticut</v>
          </cell>
          <cell r="I1659" t="str">
            <v>internet, voice, tv, telecommunications, information technology, information technology &amp; services</v>
          </cell>
          <cell r="J1659" t="str">
            <v>Akamai, Akamai DNS, Outlook, Pardot, Microsoft Office 365, VueJS, Bluekai, WP Engine, Eloqua, iCIMS, Omniture (Adobe), Mobile Friendly, Google Play, Apache, Bootstrap Framework, AppDynamics, SOASTA, Tealium, Adobe CQ, Remote</v>
          </cell>
          <cell r="Q1659" t="str">
            <v>Charter Communications, Inc., operating as Spectrum, is a leading telecommunications company based in Stamford, Connecticut. Founded in 1993, it serves over 32 million customers across 41 states, making it one of the largest cable operators in the U.S. The company has a rich history, beginning with its establishment in 1980 to provide cable television to rural areas. It has grown significantly through strategic mergers and acquisitions, including the notable 2016 acquisition of Time Warner Cable and Bright House Networks.
Spectrum offers a wide range of services, including high-speed internet, advanced video, and voice services, primarily through its Spectrum Fiber Broadband Network. The company focuses on delivering broadband connectivity to both residential and business customers, adapting to changing market demands. With a strong presence in underserved and urban markets, Charter continues to expand its offerings and enhance its service portfolio.</v>
          </cell>
          <cell r="R1659">
            <v>1993</v>
          </cell>
        </row>
        <row r="1660">
          <cell r="A1660" t="str">
            <v>Charter Communications</v>
          </cell>
          <cell r="B1660" t="str">
            <v>Charter Communications</v>
          </cell>
          <cell r="C1660">
            <v>95000</v>
          </cell>
          <cell r="D1660" t="str">
            <v>information technology &amp; services</v>
          </cell>
          <cell r="E1660" t="str">
            <v>http://www.chartertv3.com</v>
          </cell>
          <cell r="G1660" t="str">
            <v>Stamford</v>
          </cell>
          <cell r="H1660" t="str">
            <v>Connecticut</v>
          </cell>
          <cell r="I1660" t="str">
            <v>home services, internet service providers, professional services, television service providers</v>
          </cell>
          <cell r="J1660" t="str">
            <v>Route 53, Amazon AWS, Outlook, Pardot, Microsoft Office 365, Adobe CQ, Omniture (Adobe), Adobe Marketing Cloud, Vimeo, Google Dynamic Remarketing, Wufoo, Facebook Login (Connect), Ve Interactive, Typekit, DoubleClick, Google AdWords Conversion, Facebook Widget, ScribbleLive, Scene7, DoubleClick Floodlight, Google Analytics, Adobe Media Optimizer, DoubleClick Conversion, Facebook Custom Audiences, ThePlatform, Mobile Friendly, comScore, Google Tag Manager, reCAPTCHA, Cedexis Radar, Google AdSense, Chartbeat, WordPress.org, Google Font API, Yelp, Circle, Remote</v>
          </cell>
          <cell r="K1660">
            <v>5800252871</v>
          </cell>
          <cell r="L1660" t="str">
            <v>Other</v>
          </cell>
          <cell r="M1660">
            <v>252871</v>
          </cell>
          <cell r="N1660">
            <v>45444</v>
          </cell>
          <cell r="O1660">
            <v>54774000000</v>
          </cell>
          <cell r="Q1660" t="str">
            <v>Charter is a Connecticut-based telecommunications company that provides services such as internet, television and voice for commercial and residential sectors.</v>
          </cell>
          <cell r="R1660">
            <v>1993</v>
          </cell>
        </row>
        <row r="1661">
          <cell r="A1661" t="str">
            <v>Chase</v>
          </cell>
          <cell r="B1661" t="str">
            <v>Chase</v>
          </cell>
          <cell r="C1661">
            <v>319000</v>
          </cell>
          <cell r="D1661" t="str">
            <v>financial services</v>
          </cell>
          <cell r="E1661" t="str">
            <v>http://www.chase.com</v>
          </cell>
          <cell r="F1661" t="str">
            <v>http://www.linkedin.com/company/chase</v>
          </cell>
          <cell r="G1661" t="str">
            <v>New York</v>
          </cell>
          <cell r="H1661" t="str">
            <v>New York</v>
          </cell>
          <cell r="I1661" t="str">
            <v>private banking, security measures, banking regulations, financial technology, home equity lines, banking apps, banking infrastructure, financial services, data analytics, investment banking, bank assets, wealth advisory, online account management, mobile banking, b2c, bank history, youth accounts, banking software, parental controls, jpmorgan chase, payment automation, security features, commercial banking, investment advisory, small business loans, banking for seniors, merchant services, b2b, credit cards, digital platforms, customer service, mobile apps, banking for veterans, banking loyalty programs, financial security, bank security, financial products, checking accounts, savings accounts, banking operations, mobile app, global banking, online banking, banking for startups, e-commerce, asset management, investment education, banking technology, fintech partnerships, banking for students, high-net-worth banking, digital banking, banking customer support, financial planning, digital wallet integration, bank infrastructure, government, financial education, auto loans, market cap, student banking, market capitalization, banking for professionals, financial advisory, market leadership, mobile deposit, retail banking, zelle payments, overdraft protection, atm surcharge refunds, banking, financial innovation, auto financing, payment solutions, banking security, atm network, specialized credit cards, cybersecurity, financial analytics, payment processing, customer experience, banking for teens, banking app security, digital payments, fraud protection, business banking, banking compliance, automated savings, consumer banking, banking security features, mortgages, services, bank branches, digital transformation, wealth management, corporate banking, loan services, real-time transactions, banking rewards, banking innovation, transaction security, retail, cash flow management, credit card, mortgage, investment services, personal banking, j.p. morgan, investment management, home equity, education planning, retirement planning, debit card, atm access, cash management, financial advisor, credit scoring, cds, cash back rewards, travel rewards, investment research, financial tools, portfolio management, debt management, customer support, homebuying tips, tax-free accounts, u.s. treasury bonds, roth iras, traditional iras, pre-approved offers, fee-free accounts, funding options, wire transfers, bill pay services, personal finance management, insurance products, automated savings programs, finance, education, construction &amp; real estate, finance technology, information technology &amp; services, capital markets, consumer internet, consumers, internet, financial consulting, consulting, management consulting, banks &amp; credit unions</v>
          </cell>
          <cell r="J1661" t="str">
            <v>Akamai, Cloudflare DNS, VueJS, Atlassian Cloud, The Trade Desk, SparkPost, Slack, Salesforce, Bluekai, React Redux, MongoDB, Adobe CQ, Adobe Marketing Cloud, Marketo, Omniture (Adobe), Mobile Friendly, Google Tag Manager, CrazyEgg, Optimizely, Varnish, New Relic, Google Play, SOASTA, Microsoft Excel, Microsoft PowerPoint, AI, CallMiner Eureka, NLP, React, Redux, Figma, Git, webpack, Vitess, SWIFT, Gem, Uikit, H2O, Salesforce Service Cloud, AWS Trusted Advisor, Databricks, ThoughtSpot, Jira, Monte Carlo, Mode, REST, LEAP, ThreatMetrix, Alteryx, SQL, Tableau, Python, Confluence, AWS Analytics, Amazon Managed Streaming for Apache Kafka (Amazon MSK), Spark, Apache Flink, Airflow, Snowflake, React Native, Expo, TypeScript, Javascript, Storyboard to SwiftUI Converter, SES, ebs, Security, Ning, CAT, Xcode, XCTest, XCUITest, IBM Db2 for Linux, UNIX, and Microsoft Windows, Cisco Meraki MS, Amazon S3, Lambda Cloud, Amazon Simple Queue Service (SQS), AWS EventBridge, AWS Glue Data Catalog, Flow, Amazon CloudWatch, Aurora, PostgreSQL, Oracle Analytics Cloud, Amazon Elastic MapReduce (EMR), PySpark, AWS SDK for JavaScript, Spring Boot, Kotlin, Amazon DynamoDB, MySQL, Kubernetes, Microsoft Office, SharePoint, OpenProject, Visio, Excel4Apps, Ansible, Arista EOS, Kiosked, Wireshark, Zopim, , Asite, Box, Google Workspace, Google Identity Services APIs, IntraLinks VIA Pro, Mend, Microsoft 365, Microsoft Entra ID, .NET, HTML5 Maker, CSS, Grafana, dynaTrace, Splunk, Oracle XML DB, Vertex AI, OpenAI, AWS Bedrock, Langchain, Docker, Tor, PyTorch, TensorFlow, Spark Streaming, Apache Kafka, Amazon Kinesis, Amazon EC2, Melbourne IT, Google AdWords Conversion, Amazon CloudFront, Amazon Elastic File System (Amazon EFS), Amazon EKS Anywhere, Amazon Product Advertising API, Database as a Service (DBaaS), OpenTelemetry, C/C++, Thunderhead, ANGEL LMS, Express, Node.js, Microsoft Active Directory Federation Services, Microsoft Advanced Group Policy Management, ACL, Pega Case Management, WatchGuard Firebox, IBM Spectrum LSF, ECS, Spinnaker, Jenkins, GitLab, Apex, SOQL, GraphQL, SAP HANA, Outlook, ServiceNow, SAS Analytics Pro, Objective-C, GitHub Actions, Secured MVC Forum on Windows 2012 R2, Smart AdServer, Camunda, AWS Fargate, Datadog, Prometheus, RabbitMQ, Redis, Redshift, Adobe Analytics, Google Search Console, Bloomberg Professional Services, Hadoop HDFS, Postman, Maven, GAS, Amazon Virtual Private Cloud (Amazon VPC), Sizmek (MediaMind), AWS Key Management Service (KMS), API Gateway, Route 53, AWS Secrets Manager, AWS WAF, SAM, IDC, Terraform, Loom, Arketa, Sentinel, Selenium WebDriver, MovingImage24, Azure Digital Twins, Apache Spark, Scala, Power Query, SAS Enterprise Guide, Salesforce Marketing Cloud, Salesforce Email Studio, Salesforce Journey Builder, QMetry Automation Studio, Act!, Salesforce CRM, AMP, HTML Pro, Impact Radius, Hotmart, Kdb+, dbt, SAP S/4HANA, SAP, jQuery, Sajax System, Frame, ABAP, Qunit, Red Hat JBoss Enterprise SOA Platform, SAP Solution Manager, Qlik Sense, PowerBI Tiles, QlikView, Java EE, Android, ROOM, Jetpack, Android Studio, PRO.FILE, Analyzer, Gradle, JUnit, Espresso, Zoomdata, ADP Applicant Tracking System, accessiBe, Athena, Spring, Azure Cloud Services, Intel, Flyway, Liquibase, AWS CloudFormation, LlamaIndex, OpenSearch, PCF International, Sabre Hospitality SynXis, Fusion ERP Analytics, Microsoft Teams Rooms, Hibernate, ServiceNow Configuration Management Database, go+, AWS CloudTrail, Salesforce CRM Analytics, ARGUS Developer, Jupyter, Fastapi, Flask, SNS, Xray, Amazon SageMaker, Spark SQL, FlipHTML5, mO Jira OAuth SSO, Jira OpenID Connect SSO, Jira OIDC SSO, Apple macOS, Jamf Pro, Netskope, CrowdStrike, Control-M, GitHub, Bitbucket, GitHub Copilot, Copilot, R, NumPy, pandas, Scipy, statsmodels, IBM SPSS Modeler, Stata</v>
          </cell>
          <cell r="O1661">
            <v>185581000000</v>
          </cell>
          <cell r="P1661">
            <v>2707</v>
          </cell>
          <cell r="Q1661" t="str">
            <v>Chase is the consumer and commercial banking brand of JPMorgan Chase &amp; Co., one of the largest banks in the world. The bank has a rich history dating back to 1799 and has evolved through numerous mergers, including the significant merger of J.P. Morgan &amp; Co. and Chase Manhattan Bank in 2000. Chase offers a comprehensive range of services, including personal and small-business banking, credit cards, mortgages, and retail financial services.
In addition to consumer banking, Chase provides commercial banking, investment banking, and private banking services. The bank is known for its expertise in areas such as treasury services, syndicated lending, and asset management. With a legacy of innovation and a strong presence in the financial sector, Chase continues to serve a diverse clientele, including consumers, small businesses, and large corporations.</v>
          </cell>
        </row>
        <row r="1662">
          <cell r="A1662" t="str">
            <v>Check Point Software</v>
          </cell>
          <cell r="B1662" t="str">
            <v>Check Point Software Technologies</v>
          </cell>
          <cell r="C1662">
            <v>6700</v>
          </cell>
          <cell r="D1662" t="str">
            <v>computer &amp; network security</v>
          </cell>
          <cell r="E1662" t="str">
            <v>http://www.checkpoint.com</v>
          </cell>
          <cell r="F1662" t="str">
            <v>http://www.linkedin.com/company/check-point-software-technologies</v>
          </cell>
          <cell r="G1662" t="str">
            <v>Redwood City</v>
          </cell>
          <cell r="H1662" t="str">
            <v>California</v>
          </cell>
          <cell r="I1662" t="str">
            <v>ssl vpn, cloud security, network security, security management, security compliance, data loss prevention dlp, artificial intelligence, endpoint protection, information security, mobile threat prevention, cyber threat prevention, malware, private iaas security, cyber security research, saas cloud security, public iaas security, remote access vpn, incident response, email security, next generation firewall, malware prevention, advanced threat prevention, cyber threat detection, phishing, intrusion prevention, mobile security, endpoint security, ransomware, unified threat management, cyber security, computer software: prepackaged software, technology, b2b, information technology and services, cloud security posture management, ai threat detection, threat hunting, sase, security automation tools, enterprise security, automated threat response, ai-driven security policy optimization, compliance, ai copilot security assistant, cloud security architecture, risk management, managed detection and response, security automation, security operations center, ai-native security platform, ai threat prevention, security monitoring, attack surface management, zero trust, software development, security integration, digital marketing, ai security view products, cloud virtual wan, iot security, ai security solutions for iot, cloud network security, data protection, cybersecurity, firewall, ai-powered threat hunting, ai security, security apis, security architecture, cloud security services, security compliance tools, cloud-native security, security training, ai threat detection in cloud environments, ai cloud infrastructure security, security solutions, mobile endpoint security, security reporting, security alerts, security platform, threat intelligence feeds, government, cyber defense, cyber threat intelligence, endpoint detection, user experience, api security, software engineering, cybersecurity consulting, industrial firewall solutions, cloud computing, web application security, cloud security platform, generative ai security, security event management, services, ai-based security analytics, industrial firewalls, cybersecurity platform, security threat intelligence, computer systems design and related services, consulting, security policy management, cybersecurity for critical infrastructure, network security solutions, threat intelligence, security threat hunting, threat prevention, ai threat prevention &amp; intelligence, security orchestration, security operations, cyber risk assessment, risk assessment, hybrid mesh firewall, security policy enforcement, threat hunting tools, web development, security data analytics, ddos protection, security workflows, extended detection and response, security incident management, cloud-delivered security, security dashboards, ai-powered security playbooks, security analytics, responsive design, cloud-native application protection, javascript, frontend development, interactive design, website functionality, website performance, browser compatibility, client-side scripting, dynamic content, usability testing, web standards, programming features, error handling, cross-platform support, performance optimization, security measures, accessibility, seo best practices, framework integration, api implementation, content management, e-commerce solutions, data visualization, network protocols, real-time updates, version control, code debugging, data encryption, visual design, mobile optimization, content delivery, web accessibility, agile development, release management, software deployment, technical support, user engagement, analytics tools, back-end integration, html5, css3, javascript frameworks, healthcare, finance, education, manufacturing, information technology &amp; services, computer &amp; network security, internet, marketing &amp; advertising, ux, enterprise software, enterprises, computer software, consumer internet, consumers, health care, health, wellness &amp; fitness, hospital &amp; health care, financial services, mechanical or industrial engineering</v>
          </cell>
          <cell r="J1662" t="str">
            <v>Amazon CloudFront, NSOne, Route 53, Outlook, Microsoft Office 365, Amazon AWS, Mailchimp Mandrill, Sendgrid, MailChimp SPF, Gmail, Google Apps, Amazon SES, Marketo, Zendesk, Taboola Newsroom, WP Engine, Atlassian Cloud, Drift, React Redux, Citrix NetScaler, GitLab, GitHub Hosting, MongoDB, 2Checkout, GetResponse, Pardot, Hubspot, Slack, Salesforce, VueJS, CloudFlare, Freshdesk, Pantheon, Facebook Widget, Google Tag Manager, Google Font API, Taboola, reCAPTCHA, Bing Ads, Visual Website Optimizer, Linkedin Marketing Solutions, Linkedin Login, Intercom, DoubleClick, Facebook Custom Audiences, Wistia, PostAffiliatePro, Nginx, CrazyEgg, Hotjar, Facebook Login (Connect), Bootstrap Framework, BugHerd, WordPress.org, Linkedin Widget, Mobile Friendly, YouTube, Google Dynamic Remarketing, DoubleClick Conversion, ASP.NET, Microsoft-IIS, Google Analytics, AI, Node.js, Android, IoT, Remote, Circle, AWS Trusted Advisor, Kubernetes, Amazon EKS Anywhere, ECS, Amazon EC2, Google AdWords Conversion, Sizmek (MediaMind), Terraform, AWS CloudFormation, Prometheus, Amazon CloudWatch, ELK Stack, Python, Bash, ConnectWise, Nestjs, PostgreSQL, RabbitMQ, React, Azure Data Explorer, Barracuda Email Security Service, Clari, Check Point CloudGuard CNAPP, Microsoft Azure Monitor, Google, MITRE ATT&amp;CK, ISO+â„¢, Cisco Unified Intelligence Center, Microsoft Active Directory Federation Services, Siemens SIMATIC S7, Unisys DevSecOps, CheckPoint, Gem, Amazon Simple Queue Service (SQS), Ansible, Vultr, DigitalOcean, Linode, UpCloud, Palo Alto Next-Generation Firewall (NGFW), Google Cloud Data Loss Prevention, Cisco VPN, Ipswitch WhatsUp Gold, Sophos UTM, McAfee Total Protection for Data Loss (DLP), Security, Micro, Splunk, AWS Analytics, Azure Analysis Services, Google Cloud, GitHub, SAS Enterprise Guide, .NET, Cisco Meraki SD-WAN, Supermetrics, Cloud Foundry, TripleLift, Avid ISIS, Amazon Elastic Container Service (Amazon ECS), Amazon Kinesis, Amazon DynamoDB, OpenSearch, Amazon ElastiCache, Apache Iceberg, Microsoft Windows Server 2012, Apple macOS, Azure Active Directory, Microsoft Intune Enterprise Application Management, Adform DMP, Microsoft Teams, Microsoft Exchange Server 2003, Jira, IBM ILOG CPLEX Optimization Studio, Apache Kafka, Temporal Cloud, Hasura, AWS SDK for JavaScript, Spring, Redis, Elasticsearch, Grafana, Docker, Playwright, Pytest, requests, Fastapi, GitHub Actions, Jenkins, Amazon RDS for MySQL, AWS Identity and Access Management (IAM), SAP, Taleo Applicant Tracking Systems (ATS), Proxmox VE, Google Cloud Platform, TypeScript, Amazon Web Services (AWS), Microsoft Azure, C#, Mode, PyTorch, TensorFlow, Spark, Nutanix Beam, Dask, Weights &amp; Biases, MLflow, Airflow, Argo, Kubeflow, Make, A Small Orange, Harmony, Expo, Zscaler ZTNA, AWS WAF, IBM SPSS Modeler, SQL, Snowflake, PowerBI Tiles, OneTrust Tech Risk &amp; Compliance, VMware ESXi, Cisco Switches, Gaia, Azure Linux Virtual Machines, Microsoft Excel, Figma, SWIFT, Objective-C, Liferay DXP Cloud, Dell EMC PowerStore, Spring Boot, Azure OpenAI Service, Copilot, Claude, Microsoft Defender for Endpoint, Cisco Next-Generation Firewalls (NGFWs), Evolve IP Services, AWS VPN, Google Cloud BigQuery, BASE, dmarcian, Oracle SPF, Anaplan, Amazon Linux 2, Oracle Analytics Cloud, Hi-Media Performance, MySQL, PL/SQL, Microsoft PowerShell, Javascript, AWS Transfer for SFTP, Microsoft Office, Yext, OpenCTI, Angular, Check Point Maestro, EFI, VMware vCenter, HPE Blade Servers, Dell PowerEdge Servers, LENOVO, Google Search Console, ChatGPT, Lexity, ADP, Tor, Swagger UI, Amazon Virtual Private Cloud (Amazon VPC), Eaglestats, Absorb LMS, Intel, Git, k6, Snow, Streams, Acronis Cyber Backup, Secured MVC Forum on Windows 2012 R2, Trend Micro XDR, Power BI Documenter, Barracuda Spam Firewall, Pipedrive, Siemens PROFIBUS, Talkwalker, Google AlloyDB for PostgreSQL, go+, OpenTelemetry, Amazon S3, Argocd, Grafana Loki, HELM, Lambda Cloud, ABAP, MongoDB Atlas, Microsoft PowerPoint, LogicMonitor, Parallels Mac Management for Microsoft SCCM, Amazon Managed Streaming for Apache Kafka (Amazon MSK), AWS Security Hub, Amazon GuardDuty, AWS CloudTrail, Dell EMC Disaster Recovery, Ad Astra, Cascade CMS, Ning, CallMiner Eureka, Flow, C/C++, IGEL Endpoints, Check Point Harmony Endpoint, VMIX, Observe.AI, AWS Bedrock, Vertex AI</v>
          </cell>
          <cell r="K1662">
            <v>2990459999</v>
          </cell>
          <cell r="L1662" t="str">
            <v>Debt Financing</v>
          </cell>
          <cell r="M1662">
            <v>1750000000</v>
          </cell>
          <cell r="N1662">
            <v>45992</v>
          </cell>
          <cell r="O1662">
            <v>2725400000</v>
          </cell>
          <cell r="Q1662" t="str">
            <v>Check Point Software Technologies Ltd. is an Israeli multinational cybersecurity company founded in 1993 and headquartered in Tel Aviv, with a U.S. office in Redwood City, California. The company has operations in over 60 countries and employs nearly 7,900 people. Check Point is known for pioneering stateful inspection firewall technology and has evolved into a leader in AI-powered, cloud-delivered security platforms for enterprises, governments, and organizations worldwide.
The company offers a comprehensive range of cybersecurity solutions through its Infinity Platform, which includes modular Software Blades for customizable deployment. Key offerings encompass network security, cloud security with CloudGuard, and endpoint security through Harmony. Check Point also provides additional solutions for threat prevention, web application protection, and secure access service edge (SASE/SSE). Its products are designed to protect against advanced cyber threats while ensuring performance for critical assets and networks, serving a diverse clientele that includes corporate enterprises, governments, and SMBs.</v>
          </cell>
          <cell r="R1662">
            <v>1993</v>
          </cell>
        </row>
        <row r="1663">
          <cell r="A1663" t="str">
            <v>CHG Healthcare</v>
          </cell>
          <cell r="B1663" t="str">
            <v>CHG Healthcare</v>
          </cell>
          <cell r="C1663">
            <v>4000</v>
          </cell>
          <cell r="D1663" t="str">
            <v>staffing &amp; recruiting</v>
          </cell>
          <cell r="E1663" t="str">
            <v>http://www.chghealthcare.com</v>
          </cell>
          <cell r="F1663" t="str">
            <v>http://www.linkedin.com/company/chg</v>
          </cell>
          <cell r="G1663" t="str">
            <v>Midvale</v>
          </cell>
          <cell r="H1663" t="str">
            <v>Utah</v>
          </cell>
          <cell r="I1663" t="str">
            <v>physician staffing, locum tenens staffing, healthcare staffing agency, healthcare staffing, advanced practice, nurse practitioner staffing, healthcare technology, allied health staffing, nurse staffing, credentialing, physician staffing agency, culture, physician assistant staffing, workforce technology, locum tenens, healthcare staffing solutions technology, healthcare staffing diversity, healthcare providers, medical specialties, healthcare staffing platform, healthcare staffing industry, healthcare staffing companies, b2b, advisory services, healthcare, healthcare solutions, international healthcare staffing, healthcare staffing community outreach, healthcare staffing community impact, healthcare industry leader, healthcare workforce analytics, provider credentialing platform, healthcare recruitment, healthcare employment, healthcare staffing strategies, credentialing technology, healthcare access, provider matching, healthcare services, healthcare staffing management, consulting, diversity and inclusion, provider database, telehealth integration, healthcare staffing services, healthcare innovation, healthcare system, staffing emergency medicine, healthcare professionals, healthcare organizations, healthcare workforce, healthcare staffing database, healthcare staffing agencies, healthcare staffing optimization, healthcare support, healthcare staffing trends, healthcare staffing technology, healthcare staffing software, operational efficiency, healthcare staffing industry solutions, employee benefits, healthcare industry, healthcare staffing analytics, healthcare staffing community programs, telehealth, patient care, workforce solutions, healthcare staffing solutions, community impact, services, healthcare staffing community service, permanent placement, healthcare staffing community initiatives, talent acquisition, healthcare partnerships, healthcare delivery, healthcare staffing innovation, temporary help services, healthcare staffing compliance, telehealth solutions, healthcare supply chain, permanent staffing, travel nurse staffing, advanced practice providers, workforce management, customized workforce solutions, cloud-based technology, vendor management system, medical missions, provider recruitment, staffing technology, cost containment, flexibility in staffing, best-in-class technology, hospital staffing, emergency medicine staffing, pulmonology staffing, infectious disease staffing, patient loyalty, employee development, volunteer opportunities, workforce optimization, recruiting process, strategic consultation, dynamics partnerships, burnout mitigation, provider engagement, community engagement, resource allocation, job satisfaction, compliance management, revenue generation, specialty staffing, quality staffing solutions, staff retention, non-profit, health care, health, wellness &amp; fitness, hospital &amp; health care, staffing &amp; recruiting, nonprofit organization management</v>
          </cell>
          <cell r="J1663" t="str">
            <v>Salesforce, Route 53, Mimecast, Outlook, VueJS, Atlassian Cloud, OneTrust, Workday, Omniture (Adobe), Slack, Adobe Marketing Cloud, WordPress.org, Mobile Friendly, YouTube, Nginx, Vimeo, Workday Recruit, Remote, AI</v>
          </cell>
          <cell r="O1663">
            <v>2800000000</v>
          </cell>
          <cell r="Q1663" t="str">
            <v>CHG Healthcare is the largest provider of locum tenens services and healthcare staffing solutions in the United States. Founded in 1979 and headquartered in Midvale, Utah, the company has approximately 3,800 team members and places around 17,000 healthcare providers annually, serving 37.5 million patients. CHG operates across nearly every U.S. state and extends its services to healthcare facilities worldwide.
The company offers a range of staffing solutions, including temporary and permanent placements for physicians, nurses, and allied health professionals across over 130 specialties. Key services include locum tenens staffing, permanent placement, and technology-driven solutions through its subsidiaries, such as Modio Health and CareerMD. CHG emphasizes a value-based culture focused on diversity, equity, and inclusion, and is committed to continuous improvement and community involvement. The company has received multiple awards for its workplace culture and training programs.</v>
          </cell>
          <cell r="R1663">
            <v>1979</v>
          </cell>
        </row>
        <row r="1664">
          <cell r="A1664" t="str">
            <v>Chugach Alaska Corporation</v>
          </cell>
          <cell r="B1664" t="str">
            <v>Chugach Alaska Corporation</v>
          </cell>
          <cell r="C1664">
            <v>5000</v>
          </cell>
          <cell r="D1664" t="str">
            <v>executive office</v>
          </cell>
          <cell r="E1664" t="str">
            <v>http://www.chugach.com</v>
          </cell>
          <cell r="F1664" t="str">
            <v>http://www.linkedin.com/company/chugach</v>
          </cell>
          <cell r="G1664" t="str">
            <v>Anchorage</v>
          </cell>
          <cell r="H1664" t="str">
            <v>Alaska</v>
          </cell>
          <cell r="I1664" t="str">
            <v>construction, land resources, energy services, facilities services, land amp resources, government services, investments, facilities management &amp; maintenance, education, engineering, oil &amp; gas, technical &amp; information technology, manufacturing, base operations support, executive offices, alaska native claims settlement act, project management, services, other general government support, alaska native corporation, economic development, professional services, diversified portfolio, land management strategy, cultural preservation, b2b, sustainable growth, financial services, shareholder benefits, land use projects, facilities management, construction &amp; real estate, land and resources, tribal self-governance, corporate governance, cultural resources, government, shareholder programs, land management, alaska native community, land &amp; resources, cultural heritage, customer service, community development, non-profit, oil &amp; energy, mechanical or industrial engineering, productivity, professional training &amp; coaching, facility management, nonprofit organization management</v>
          </cell>
          <cell r="J1664" t="str">
            <v>Sendgrid, Outlook, Microsoft Office 365, Brightcove, Drupal, WP Engine, React, Sage Intacct, Slack, Salesforce CRM Analytics, SES, .GIS</v>
          </cell>
          <cell r="O1664">
            <v>813500000</v>
          </cell>
          <cell r="Q1664" t="str">
            <v>Chugach Alaska Corporation is a Regional Alaska Native Corporation established in 1972 under the Alaska Native Claims Settlement Act. It serves over 2,500 Alaska Native shareholders by managing lands, businesses, and assets responsibly. The corporation focuses on preserving cultural heritage while providing dividends, scholarships, and community support.
Chugach has diversified its operations over the years, initially engaging in fisheries and timber before expanding into federal government contracting. It is recognized for its expertise in facilities management, construction, technical services, education, and oil and gas. The company partners with federal agencies to deliver various services, including grants and contracts, while also supporting regional tribes and communities through funding and advocacy. Chugach aims to create value and empower its people, emphasizing trust, customer service, and open communication.</v>
          </cell>
          <cell r="R1664">
            <v>1972</v>
          </cell>
        </row>
        <row r="1665">
          <cell r="A1665" t="str">
            <v>CI&amp;T</v>
          </cell>
          <cell r="B1665" t="str">
            <v>CI&amp;T</v>
          </cell>
          <cell r="C1665">
            <v>7000</v>
          </cell>
          <cell r="D1665" t="str">
            <v>information technology &amp; services</v>
          </cell>
          <cell r="E1665" t="str">
            <v>http://www.ciandt.com</v>
          </cell>
          <cell r="F1665" t="str">
            <v>http://www.linkedin.com/company/ciandt</v>
          </cell>
          <cell r="G1665" t="str">
            <v>New York</v>
          </cell>
          <cell r="H1665" t="str">
            <v>New York</v>
          </cell>
          <cell r="I1665" t="str">
            <v>nearshore outsourcing, business intelligence services, digital transformation, cloud computing, application development, systems integration &amp; technology, smart applications, digital marketing, design thinking, microservices, it outsourcing, innovation, management consulting, devops, big data, mobile services, artificial intelligence, application management, enterprise agile, lean digital transformation, it services &amp; it consulting, digital strategy, custom software development, ai integration services, operational efficiency, microservices deployment, ai application development, energy &amp; utilities, ai application scaling, data analytics, scalable solutions, digital experience, business agility, digital experience platforms, capital markets, cloud-native, ai automation, retail, life sciences, healthcare technology, microservices architecture, digital innovation, healthcare, cloud infrastructure, cybersecurity, digital product innovation, automation, e-commerce, cloud services, technology strategy, digital consulting, ai platform, ai-powered solutions, machine learning, information technology, cloud-native development, nearshore solutions, analytics, product development, financial services, cloud security, consulting, software development, data modernization, strategy and design, customer experience, digital maturity, digital product design, enterprise software, services, d2c, digital business, enterprise solutions, digital innovation labs, ai, technology modernization, business intelligence, software engineering services, data-driven development, digital solutions, data governance, digital transformation services, digital ecosystem, cloud migration, ai modernization, cloud transformation, enterprise ai solutions, cloud-native architecture, software modernization, cloud platform, technology consulting, data platform, computer systems design and related services, nearshore delivery, cloud migration tools, customer-centric, software engineering, cloud platform optimization, education, ai-driven development, digital enterprise, b2b, cloud infrastructure management, application modernization, e-commerce solutions, ai integration, devsecops, legacy system modernization, agile development, immersive experiences, ci&amp;t flow, data and ai, sustainability solutions, strategy and consulting, future-driven consultancy, product discovery, product maturity assessment, outsourcing services, analytics maturity, supply chain solutions, omnichannel experience, financial services solutions, retail technology, risk mitigation, technology transformation, governance and compliance, market adaptability, scalability solutions, user experience design, collaboration tools, nearshore delivery model, ai-driven solutions, insights and case studies, ecosystem transformation, change management, innovation strategies, cross-functional teams, tech initiative management, finance, consumer products &amp; retail, enterprises, computer software, information technology &amp; services, app development, apps, marketing &amp; advertising, outsourcing/offshoring, marketing, health care, health, wellness &amp; fitness, hospital &amp; health care, internet infrastructure, internet, consumer internet, consumers, design</v>
          </cell>
          <cell r="J1665" t="str">
            <v>Route 53, DynECT, Gmail, Google Apps, MailChimp SPF, Amazon AWS, Amazon SES, Drupal, VueJS, Atlassian Cloud, Appcues, SignalR, SharpSpring, Hubspot, Salesforce, Zendesk, Slack, Apache, WordPress.org, Mobile Friendly, reCAPTCHA, YouTube, Google Tag Manager, AI, AWS SDK for JavaScript, AWS Trusted Advisor, React Native, Node.js, Salesforce Health Cloud, Apex, Salesforce Lightning Web Components, Salesforce VisualForce, Microsoft Azure Monitor, Salesforce Marketing Cloud, Salesforce Financial Services Cloud, Databricks, Delta Lake, Spark, IBM ILOG CPLEX Optimization Studio, Athena, AWS Glue Data Catalog, Lambda Cloud, Amazon DynamoDB, Google AdWords Conversion, Semrush, OpenSearch, Redshift, Genially, Kotlin, Android, C# (C Sharp), DotNetNuke, .NET, Workday Prism Analytics, React, NUnit, AppDynamics, BASE, Spring Boot, Apache Kafka, Amazon Simple Queue Service (SQS), SNS, Docker, Kubernetes, Apigee, Pega Case Management, Pega BPM, Ellucian Banner Finance, Google Cloud, Terraform, Terragrunt, Bitbucket, Jenkins, Azure App Center, Bitrise, Grafana, dynaTrace, Kibana, Amazon CloudWatch, Amazon CloudWatch Logs, Jira, Confluence, Git, Amazon Web Services (AWS), Microsoft Azure, Google Cloud Platform, PowerBI Tiles, Azure Synapse, Google Cloud BigQuery, Snowflake, Mews, StarRez, Flywire, Salesforce CRM Analytics, DatoCMS, C#, Azure Devops, DBeaver, SQL, DAX, Python, Next.js, TypeScript, Argon CI/CD Security, ServiceNow Configuration Management Database, Oracle Analytics Cloud, Microsoft SQL Server Reporting Services, Microsoft.NET Core 3.1, PHP, COBOL, Gem, Hex, IBM CICS Transaction Server, IBM Db2 for Linux, UNIX, and Microsoft Windows, IBM VSAM, Zift Solutions, MongoDB, Azure Cosmos DB, PostgreSQL, Azure Data Factory, SAP PowerBuilder, Ruby On Rails, Bugsnag, SiteScout, GitHub Actions, Micro, GitHub, Azure Databricks, PySpark, Cloudera, Delta, Delta Sharing, Apache Struts, ebs, Docker Compose, CallMiner Eureka, Azure Data Lake Storage, Flow, TensorFlow, Keras, scikit-learn, matplotlib, Seaborn Health Care, Akamai Connected Cloud (formerly Linode), Express, Postman, Playwright, GitHub Copilot, Mode, GraphQL, HTML Pro, CSS, Sass, npm, Jest, Babel, Springboot, Firebase, Copilot, dbt, Rapid7 InsightVM, Container Network Interface (CNI), Flowcode, MySQL, Neo4j, pandas, ASSA ABLOY Openings Studioâ„¢, Spring, Angular, Yokogawa Centum VP Distributed Control System, Visual-Basic-.NET, Workato, Microsoft Fabric, Javascript, PL/SQL, Azure SQL Database, Azure Data Lake Analytics, NetSuite, SAP Business One, , Splunk, LogicMonitor, OpenTelemetry, Microsoft PowerPoint, REST, FICO Safe Driving Score, ISO+â„¢, Cision, Adobe Experience Manager, Pimcore, Microsoft Power Platform, Frame, Barracuda MSP, Zopim, ANGEL LMS, Tableau, JFrog Artifactory, Amazon EKS Anywhere, Datadog, Langchain, Cisco Secure Firewall Management Center, Unica, ChinaCache, Cisco VPN, Contentstack, Jetpack, Retrofit, Mockito, Apache JMeter, BlazeMeter, Swagger UI, Veracode, SWIFT, HP-UX, Sensor Tower, E-planning, Blackmagic Design, Control-M, Barracuda Email Security Service, Standalone Tomcat - Java Servlet and JSP Platform by TurnKey Linux (HVM), AWS Lambda, AWS Transfer for SFTP, Airflow, Gatling, Groovy, Azure Pipelines, Tor, Radia Client Automation, Java EE, ABAP, Aurora, Hibernate, JUnit, Xray, Optimizely, Pipedrive, , Oracle Database, Google Analytics, Looker, Refinitiv World-Check Risk Intelligence, GitLab, AWS CloudFormation, Ansible, Red Hat OpenShift, Prometheus, ELK Stack, Amazon S3, Azure Service Bus, Xunit, Fastapi, Django, Flask, OpenAI Whisper, Streamlit, Apache Parquet, PubSub+, Pytest, Azure Purview, SonarQube, Salesforce Sales Cloud, Salesforce Flow, Ning, GRPC, RabbitMQ, IBM Spectrum LSF, IDC, OWASP Zed Attack Proxy (ZAP), Varonis GDPR Patterns, Acronis True Image, ECS, erwin Data Modeler, SAP PowerDesigner, Adform DMP, IBM Data Warehouse, IBM Business Automation Workflow (BAW), Microsoft SQL Server Integration Services, Expo, Red Hat JBoss Enterprise SOA Platform, Oracle JDBC, Ptengine, Emma, Gemini, Meta Llama 3, WorkSafeBC, Amazon Redshift, Azure Synapse Analytics, Microsoft Entity Framework, Unity Catalog, Quartz Job Scheduler, Amazon Managed Workflows for Apache Airflow (MWAA), SAP S/4HANA, Azure SQL, JPA Health, AWS Bedrock, Make, Spark SQL, Azure Event Hubs, Amazon EC2, Amazon Kinesis, Amazon Managed Streaming for Apache Kafka (Amazon MSK), AVEVA PDMS, Siemens CT, ASP.NET, AWS Cloud, CAT, Apache ActiveMQ, SAP, Gradle, Azure OpenAI Service, Anthropic Claude, Google, Mist, ACL, RStudio, LEAP, HTML5 Maker, Less, webpack, Gulp, Cypress, go+, Microsoft Excel, Neo4j Graph Data Science, Figma, Storybook, Spring Cloud, Scrum Do, Snowplow, Amazon Elastic Container Service (Amazon ECS), Amazon Aurora, TurboBytes, Aspen, Databricks SQL, MLflow, IBM Storage Suite for IBM Cloud Paks, Google Kubernetes Engine (GKE), Bash, Istio, Envoy, GC Digital, Bamboo, SonarQube Server (formerly SonarQube), Micro Focus Fortify, Ad Astra, HELM, Azure Container Apps, Azure Private Link, Azure Virtual Network, Azure Container Registry, Azure Key Vault, Azure DNS, Azure Firewall, Acronis Cyber Backup, Hadoop HDFS, Hive, Google Identity Services APIs, iManage, Azure App Service, Azure Functions, OpenVMS, JWT, Amazon Simple Storage Service (S3), AWS PrivateLink, Azure DNS Zones, Databricks Lakehouse Platform, Razorpay, NTENT, Webex, Secured MVC Forum on Windows 2012 R2, Maven, Zoho CRM, Amazon CloudFront, Amazon Virtual Private Cloud (Amazon VPC), API Gateway, Oracle XML DB, Azure API Management, Atex, Amplience, Shopify, Hybris (SAP), Alteryx, Amplitude, FullStory, Couchbase, Microsoft Entra ID, ForgeRock Identity Platform, Front, Open Policy Agent, Auth0, Ping Identity, Entity Framework Core, Salesforce Service Cloud, Adobe Experience Cloud, Uikit, Docking &amp; MDI for WPF, TestRail, WhatsApp, Azure Analysis Services, H2O, SAM, Azure Active Directory, Concur, XCTest, XCUITest, AWS Analytics, Miro, Amazon SageMaker, Jira Service Management, NuGet, Redis, Memcached, Power BI Documenter, Dynamics 365 Customer Insights, Microsoft Power Apps, Microsoft Power Automate, Cisco Meraki MS, Argocd, memoQ, Bicep, Azure Application Insights, Amazon Elastic MapReduce (EMR), DC Storm, Apache Samza, Apache Flink, Apache Sqoop, Apache Flume, MLlib, Apache Hadoop HDFS, PyTorch, Apache MXNet, Caffe, Selenium, Appium, SOAPUI, Tekton Pipelines, Segment, ALM Octane, Ionic, Angular Material, Kiosked, AngularJS, Apache Airflow, Storyboard to SwiftUI Converter, LangGraph, Pinecone, AWS Step Functions, Sizmek (MediaMind), Amazon Linux 2, GetSocial, Elasticsearch, Vector, SafeSend, Azure Virtual Machines, Strategy (formerly MicroStrategy), Blip, Scala, Grafana Loki, Flux, Google Cloud Run, Azure Cloud Services, Flite, Vitess, Oracle Data Cloud, AT&amp;T, Redux, Linq, Azure Storage Explorer, Azure Logic Apps, Carbon, Azure Kubernetes Service (AKS), Microsoft.NET 6.0, OnApp, Cursor, Claude, AWS Fargate, .GIS, Google Kubernetes Engine, HashiCorp Vault, cert-manager, Google Cloud Security Command Center, Connect, FortiGate Cloud-Native Firewall (CNF), Fluent Bit, Backblaze Computer Backup, Robot Framework, Cisco Nexus 2000, Sprint, Blueprint, Salesforce Customer Data Platform (CDP), Supabase, Temporal Cloud, Site24x7, SonarQube Cloud (formerly SonarCloud), Google AlloyDB for PostgreSQL, AWS CodeBuild, Blazor, Azure Service Fabric, Nestjs, Amazon Comprehend, Amazon Rekognition, Amazon Transcribe, Complex Media Network, Amazon Polly, Forecast Pro, Amazon Personalize, Objective-C, AppsFlyer, AWS Elemental MediaConvert, NGRX, RXJS, Jasmine, Bootstrap, New Relic, AWS Secrets Manager, Express JS Framework, EJBCA, IBM WebSphere Automation, SOQL, Mulesoft, Copado, Gearset, Oracle Exadata Cloud Service, Khoros for SAP Customer Experience Cloud, Sales Cloud Einstein, Tockify, CocoaPods, SAP Business Planning and Consolidation (BPC), TSYS, Resi, Excel4Apps, WMS, Wider Planet, , IBM WebSphere Message Broker, MicroStrategy, Kong Mesh, Keycloak, Google Cloud SQL, Amazon RDS for MySQL, Microsoft Sql Server, Microsoft PowerShell, GoToAssist (FASTchat), Nevron Vision for SSRS, InfluxDB, Timescale, Amazon QuickSight, QlikView, Oracle Cloud, ChatGPT, VictoriaMetrics, Salesforce Marketing Cloud Intelligence (formerly Datorama), Salesforce Platform, Salesforce Einstein Analytics, Histats, Google Cloud DNS, AWS Glue, AWS CodePipeline, iOS SDK, Xcode, Google Sheets, Rasa, Thomson Reuters ONESOURCE, /DB, Jira Advanced Roadmaps, Microsoft Project, ServiceNow, FICO Blaze Advisor, Lens, Argo CD, Philips Ingenia, MariaDB, McAfee Endpoint Protection, Google Cloud Logging, Google Cloud Monitoring, Google Cloud Storage, Azure Blob Storage, Soap Media, MongoDB Realm, ROOM, SAP Work Manager, Tines, CircleCI, fastlane, National Instruments, ALEX, Azure Boards, Azure Repos, Android Studio, OpenAI, Google Publisher Tag (GPT), Weaviate, Locust, Browserstack, DATAflow, Apache Iceberg, Google Dataplex, Lytics, Amazon Kinesis Data Streams, AVRO, Google Cloud Composer, Google VPC Service Controls, Google Cloud Dataproc, ESET, Microsoft Windows Server 2000, Google Firebase Crashlytics, PINNACLE CART, Security, Amazon Product Advertising API, Intel, Braze, Salesforce Connect, Cucumber, Snyk, OpenAPI, Amazon Elastic Load Balancing, Informatica Cloud Mass Ingestion, Buffer, Pages, Tizen, WebOS, Google Play, Rust, Microsoft Power Platform AI Builder, Twilio, R, NLP, Telligent, Google Cloud Machine Learning Engine, Azure Machine Learning, UptimeRobot, Apache Beam, OpenTable for Restaurants, Harness, Gloo Mesh, BlueTie Vault, Snowflake Data Lake, SharePoint, Adconion, Azure AD Notifications, Weborama, Oracle Manufacturing Cloud, Apache Spark, SES, CDK, Signal, Kanbanize, SAP Data Quality Management, microservices for location data, Freshservice, SimCorp Gain, FlipHTML5, Horizon, IBM InfoSphere Change Data Capture, MuleSoft Anypoint Platform, Microsoft Exchange Server 2003, Sakura Internet, Amazon Athena, Testng, Domo, TrakSYS, Verizon (ACS), TeamCity, Octopus Deploy, Apache HTTP Server, Dell EMC PowerScale, Apache Subversion (SVN) Server on Ubuntu 18.04 LTS, Cassandra, Mixpanel, ServiceNow Agent Workspace, AWS Identity and Access Management (IAM), Microsoft Teams Rooms, Tableau CRM, Software AG Adabas, Dragon NaturallySpeaking, Atera, DashThis, Azure App Configuration, Debian, Ubuntu, Google Cloud APIs, Unisys DevSecOps, Apache Spark Streaming, IBM Websphere, SAP Upstream, Netlify, Flutter, Salesforce Einstein AI, Dynamics 365 Field Service, Kong Insomnia, Agile GCP Labs, BMC MainView Systems Management, Anypoint API Manager, AWS Network Load Balancer</v>
          </cell>
          <cell r="K1665">
            <v>195652170</v>
          </cell>
          <cell r="L1665" t="str">
            <v>Other</v>
          </cell>
          <cell r="M1665">
            <v>195652170</v>
          </cell>
          <cell r="N1665">
            <v>44501</v>
          </cell>
          <cell r="O1665">
            <v>488358000</v>
          </cell>
          <cell r="Q1665" t="str">
            <v>CI&amp;T Inc. is a Brazilian multinational information technology and software development company founded in 1995. Headquartered in Campinas, SÃ£o Paulo, it specializes in technology transformation, digital solutions, and AI-powered services. The company has expanded globally, with offices in the United States, United Kingdom, China, Japan, and Australia, marking significant international growth since 2006.
CI&amp;T offers a range of services, including digital transformation, software development, IT consulting, and technical integration. Its proprietary CI&amp;T Flow AI platform enhances productivity across technology strategy, customer experience, cloud services, and data analytics. The company emphasizes innovation and strategic partnerships, helping businesses navigate technology changes and achieve scalable growth. Notable early clients include IBM, Hewlett-Packard, and Natura, showcasing its established reputation in the industry.</v>
          </cell>
          <cell r="R1665">
            <v>1995</v>
          </cell>
        </row>
        <row r="1666">
          <cell r="A1666" t="str">
            <v>Cielo Talent</v>
          </cell>
          <cell r="B1666" t="str">
            <v>Cielo Talent</v>
          </cell>
          <cell r="C1666">
            <v>3200</v>
          </cell>
          <cell r="D1666" t="str">
            <v>human resources</v>
          </cell>
          <cell r="E1666" t="str">
            <v>http://www.cielotalent.com</v>
          </cell>
          <cell r="F1666" t="str">
            <v>http://www.linkedin.com/company/cielo-talent</v>
          </cell>
          <cell r="G1666" t="str">
            <v>Wauwatosa</v>
          </cell>
          <cell r="H1666" t="str">
            <v>Wisconsin</v>
          </cell>
          <cell r="I1666" t="str">
            <v>recruitment process outsourcing, total talent acquisition, executive search outsourcing, employer branding, global talent acquisition, talent management, executive search, high volume hiring, recruitment outsourcing, crossboarder talent management, contingent workforce solutions, hr network, resourcing, hr consulting, human resources services, b2b, talent acquisition strategies, talent transformation, talent acquisition, financial services, talent acquisition optimization, retail, candidate management, process optimization, consulting, talent technology, talent acquisition industry leaders, digital transformation, talent acquisition solutions, talent pipelines, talent acquisition technology, talent solutions, manufacturing, talent strategy, candidate sourcing platforms, talent acquisition innovation, talent acquisition partnerships, talent acquisition best practices, workforce management, diversity and inclusion, candidate experience, talent analytics, candidate relationship management, talent acquisition market, candidate engagement, retail &amp; consumer, talent acquisition industry, recruitment technology, talent acquisition platforms, talent acquisition expertise, business services, talent acquisition consulting, talent acquisition process, digital accelerators, candidate sourcing, talent analytics platforms, services, talent acquisition tools, management consulting services, transportation &amp; logistics, talent acquisition trends, contingent workforce, talent acquisition services, healthcare, rpo, ta optimizers, hr technology, cielo source and engage, clo.ai, ai in hiring, efficiency in hiring, data-driven decisions, strategic talent planning, market intelligence, sourcing strategies, screening processes, interview management, onboarding solutions, employee engagement, retention strategies, staffing solutions, gig economy solutions, flexible workforce solutions, operational excellence, human resources consulting, workforce planning, remote workforce management, high-volume hiring, permanent and contingent employees, employee value proposition, skills-based recruitment, market insights, automation in recruitment, integrated talent acquisition, project search solutions, ta strategy and transformation, non-profit, distribution, consumer products &amp; retail, staffing &amp; recruiting, management consulting, mechanical or industrial engineering, health care, health, wellness &amp; fitness, hospital &amp; health care, nonprofit organization management</v>
          </cell>
          <cell r="J1666" t="str">
            <v>Mimecast, Microsoft Office 365, Microsoft Azure Hosting, Gmail, Google Apps, Amazon AWS, Marketo, VueJS, Atlassian Cloud, Leadfeeder, OneTrust, Angular JS v1, Salesforce, Slack, Google Font API, CrazyEgg, reCAPTCHA, Facebook Login (Connect), Google Play, HeapAnalytics, Multilingual, Google Places, YouTube, Google Plus, SmartRecruiters, Mobile Friendly, ASP.NET, Linkedin Marketing Solutions, Google Tag Manager, iTunes, Facebook Widget, Vimeo, Google Maps, Google Analytics, Bing Ads, Facebook Custom Audiences, Remote, Circle, QuickBooks, Node.js, Android, AI</v>
          </cell>
          <cell r="K1666">
            <v>3000000</v>
          </cell>
          <cell r="L1666" t="str">
            <v>Merger / Acquisition</v>
          </cell>
          <cell r="M1666">
            <v>0</v>
          </cell>
          <cell r="N1666">
            <v>44682</v>
          </cell>
          <cell r="O1666">
            <v>231199000</v>
          </cell>
          <cell r="Q1666" t="str">
            <v>Cielo Talent is a prominent talent acquisition partner specializing in recruitment process outsourcing (RPO) and strategic talent solutions. The company enhances recruitment processes for organizations by providing tailored solutions that align with specific hiring needs and business objectives. Cielo has evolved over its 20-year history, merging expertise from four companies to create a comprehensive talent acquisition platform.
Cielo offers a wide range of services, including modular RPO offerings, talent consulting, executive search, employer branding, and diversity, equity, and inclusion initiatives. Their proprietary technology platform, Cielo TalentCloud, integrates AI, automation, and analytics to optimize recruitment processes. Notable features include SkyRecruit CRM for candidate management and Agentic AI, which streamlines hiring and provides actionable insights.
Cielo is committed to social responsibility through its Cielo Community initiative, which supports employee engagement and sustainability efforts. The company serves major enterprise clients across various industries, demonstrating its expertise and adaptability in the talent acquisition space.</v>
          </cell>
          <cell r="R1666">
            <v>2005</v>
          </cell>
        </row>
        <row r="1667">
          <cell r="A1667" t="str">
            <v>Ciena</v>
          </cell>
          <cell r="B1667" t="str">
            <v>Ciena</v>
          </cell>
          <cell r="C1667">
            <v>8800</v>
          </cell>
          <cell r="D1667" t="str">
            <v>telecommunications</v>
          </cell>
          <cell r="E1667" t="str">
            <v>http://www.ciena.com</v>
          </cell>
          <cell r="F1667" t="str">
            <v>http://www.linkedin.com/company/ciena</v>
          </cell>
          <cell r="G1667" t="str">
            <v>Hanover</v>
          </cell>
          <cell r="H1667" t="str">
            <v>Maryland</v>
          </cell>
          <cell r="I1667" t="str">
            <v>packet networking &amp; carrier ethernet, data center interconnect, software defined networking, network functions virtualization, optical transport, submarine networking, software &amp; services, converged packetoptical, cloud networking, internet, health &amp; wellness, telecommunications equipment, utilities, coherent optics, digital transformation, optical networking, network and data center services, customer engagement, high-speed connectivity, wdm technology, telecommunications equipment manufacturing, edge networks, telephone apparatus manufacturing, cloud-native oss, quantum secure communications, cloud services, data security, innovation, network transformation, ai-optimized multi-layer control, network automation, ai-driven operations, consulting, network scalability, submarine cable solutions, network visibility, information technology, network security, network systems, field-proven analytical tools, b2b, fiber asset returns, machine learning, government, open line systems, submarine networks, disaggregated routing, network optimization, open optical line systems, customer experience, cloud interconnect, fiber optic solutions, multi-layer network control, programmable photonics, geomesh extreme, network automation software, metro networks, network infrastructure, network management software, ai in networking, blue planet orchestration, autonomous network operations, geomesh submarine solutions, telecommunications, operational efficiency, network control, services, security encryption, routing systems, adaptive networks, 5g networking, broadband solutions, security services, enterprise networking, wave services, coherent routing, high-capacity switching, secure access, data aggregation, managed optical networks, programmatic networking, intelligent automation, software-defined control, xhaul convergence, enterprise edge solutions, network operations, remote support, fiber optic services, consulting services, network design, broadband access, service provider solutions, hardware replacement, big data analytics, consulting and deployment, operational efficiencies, customer experiences, edge routing and switching, live network monitoring, cloud-native infrastructure, telecom solutions, digital demands, network performance, industry partnerships, finance, information technology &amp; services, health, wellness &amp; fitness, cloud computing, enterprise software, enterprises, computer software, computer &amp; network security, artificial intelligence, management consulting, financial services</v>
          </cell>
          <cell r="J1667" t="str">
            <v>Microsoft Office 365, Gmail, Google Apps, Amazon AWS, Cloudflare DNS, Taboola Newsroom, Backbone JS Library, VueJS, Atlassian Cloud, React Redux, The Trade Desk, Salesforce Service Cloud, Workday, Freshdesk, Marketo, Omniture (Adobe), SparkPost, Slack, Amazon SES, Salesforce, Adobe Marketing Cloud, WP Engine, reCAPTCHA, Google Tag Manager, Workday Recruit, Kaltura, Visual Visitor, Typekit, Mobile Friendly, ShareThis, Disqus, Gravity Forms, Linkedin Widget, AddThis, Facebook Login (Connect), Apache, Google Font API, WordPress.org, Nginx, Quantcast, Remote, Micro, AI, Android, Visio, AWS Trusted Advisor, Microsoft Azure Monitor, IBM ILOG CPLEX Optimization Studio, Amazon Associates, Siemens Valor, C#, PowerBI Tiles, DAX, Power Query, SQL, Amazon Managed Streaming for Apache Kafka (Amazon MSK), Cisco Catalyst 6500 Series, Cisco DWDM, DotNetNuke, LinkedIn Sales Navigator, MessageGears Platform, Mode, RL Suite, Azure Linux Virtual Machines, Git, Bitbucket, Jira, Allegro, MATLAB, nTop, IBM Db2 for Linux, UNIX, and Microsoft Windows, Microsoft Excel, Microsoft PowerPoint, Microsoft Office, Transifex, Python, Photon, .NET, LogIC, Lambda Cloud, Adconion, AMP, Tor, ACL, Salesforce CRM, Act!, Jasmine, Cucumber, WebDriverIO, Angular, Bash, Ansible, C/C++, Amazon Linux 2, Respond, CAT, Travelport GDS, SystemVerilog, Zscaler, Aruba, Juniper Networks, Palo Alto PA-5000 Series, Fortinet, Microsoft Azure, Amazon Web Services (AWS), Oracle Cloud Infrastructure, Kona Web Application Firewall, Terraform, Agora, SharePoint, Pega CRM Suite, Langchain, Flow, Google Publisher Tag (GPT), Meta Llama 3, Google Cloud, Google AlloyDB for PostgreSQL, Neo4j Graph Data Science, ClickHouse, Apache Airflow, Redis, MLflow, MinIO, PySpark, Kubernetes, Docker, Plotly Dash, matplotlib, Grafana, Pytest, VisiStat, Zopim, Fastapi, Apache Kafka, PostgreSQL, MySQL, Red Hat OpenShift, Snowflake, Gem, Inventor, Oracle E Business Suite, SAP Extended Warehouse Management, Perl, AWS SDK for JavaScript, Javascript, go+, Microsoft PowerShell, Microsoft Windows Server 2012, DNN, IoT, Dell EMC PowerStore, Connect, NEAR, Olo, Kinaxis, LabVIEW, Wind River VxWorks, Amazon FreeRTOS, WebSpectator, Confluence, Mavenlink, Gainsight, Spring, Neo4j, JUnit, Drools, Microsoft Word, Excel4Apps, Spring Boot, Maven, TypeScript, FlipHTML5, CSS, Timescale, OpenLDAP, SAM, AWS Analytics, Power BI Documenter, Carlson Software, Azure AI Studio, CONTROL, Quip, Siemens SIMATIC S7, Pipedrive, GAS, Unix, Tableau, React, SAP Data Migration, Ansys HFSS, Broadcom Easytrieve, UniFi SDN, Moveworks, ServiceNow, Microsoft 365, BERT, Oracle SPF, Postman, Google, UptimeRobot, Gerrit, Jenkins, Microsoft SQL Server Reporting Services, Visual-Basic-.NET, LangGraph, ChatGPT, Meta Code Llama, Amazon Simple Storage Service (S3), Azure Analysis Services, Adobe Target, Adobe Marketo Engage, VLAN, Yocto, MongoDB, Hi-Media Performance, Oracle Analytics Cloud, Obiee, Looker, Eclipse, ContentClick, LlamaIndex, OpenAI Whisper, Pinecone, Weaviate, Elasticsearch, Flask, GitHub, Anthropic Claude, Hugging Face, Babel, ebs, Node.js, npm, REST, Salesforce Lightning Web Components, Vitess, webpack, Yarn, YourMembership, SysTools VBA Password Recovery, Fusion ERP Analytics, Schwab Compliance Technologies, TimeTrade, Alteryx, HTML Pro, Gulp, Springboot, J2EE, Camunda, Cross Pixel Media, CPI, Prometheus, Nagios, TeamCity, GitLab, Kantata, Frosmo, Amazon Managed Workflows for Apache Airflow (MWAA), Sales Cloud Einstein, Khoros for SAP Customer Experience Cloud, Apex, Ning, Salesforce VisualForce, SOQL, AWS Bedrock, Amazon SageMaker, Mulesoft, ANGEL LMS, Aha!, Zabbix, Strato, Red Hat JBoss Enterprise SOA Platform, CentOS, Salesforce Sales Cloud, Adobe Experience Cloud, Azure VPN Gateway, Visual Studio, Rapid7 InsightVM, Qualys VMDR, Tenable Nessus, Shodan, Cognito, Acronis True Image, ISO+â„¢, Argon CI/CD Security, Cisco Unified Intelligence Center, GRPC, Juniper Networks SRX-Series Gateways, PatientPop, Mari, Ciena, Nokia 7750, Huawei S6700, Microsoft Project, Verilog, Ticket Spice, Anaplan, Microsoft Windows Embedded Compact, Segment, Google Cloud Platform, Creo+, Cisco Software-Defined Access, UKG Pro Benefits Administration, Data Analytics, Gradle, IBM HTTP Server, Dell EMC SAN (Storage Area Network), AVEVA PDMS, n8n, AngularJS, Django, Cadence, Barracuda MSP, LeadsPedia, Tint, HELM, Make, Adobe Experience Manager, Toolkit, Oxygen XML Editor, Markdown, AT&amp;T, Amazon EC2 Container Service, Juniper NFV, SAP Build Process Automation, Zephyr, Debian, IBM Cognos Analytics, Salesforce CPQ, Learnworlds, Google Display &amp; Video 360, Google Ads, YouTube, dbt, Fivetran, Informatica Cloud Mass Ingestion, Dataiku, Microsoft Exchange Online, Microsoft Teams Rooms, Microsoft OneDrive for Business, Azure Active Directory, Security, Microsoft Power Platform, Microsoft Power Automate, Vscode, PHP, GraphQL, Grass Valley RIO FOR POST, FreeCAD, Oracle Cloud, DoubleClick, TestRail, PL/SQL, Oracle Reports, SAP Fieldglass Services Procurement, Dynamics 365 Finance, Oracle EBS Projects, InfluxDB, ServiceNow Configuration Management Database, Java EE, Avid ISIS, EMC, OpenStack, Hibernate, Perforce Delphix, Axios International, Apache JMeter, Azure Cloud Shell, AWS Step Functions, Linq, Dell EMC Disaster Recovery, Ad Astra</v>
          </cell>
          <cell r="K1667">
            <v>591400000</v>
          </cell>
          <cell r="L1667" t="str">
            <v>Merger / Acquisition</v>
          </cell>
          <cell r="M1667">
            <v>0</v>
          </cell>
          <cell r="N1667">
            <v>44866</v>
          </cell>
          <cell r="O1667">
            <v>4769507000</v>
          </cell>
          <cell r="Q1667" t="str">
            <v>Ciena Corporation is a global leader in networking technology, focusing on optical networking equipment, software, and services. Founded in 1992 and headquartered in Hanover, Maryland, Ciena specializes in high-capacity data transmission over fiber optic networks. The company pioneered dense wavelength division multiplexing (DWDM) technology and launched its first product, the MultiWave 1600, in 1996, which was the first commercially available system of its kind.
Ciena offers a range of telecommunications networking solutions, including DWDM systems, packet and Ethernet platforms, and intelligent switching technologies. Their products support scalable, high-speed networks, enabling carriers to maximize fiber capacity for data, voice, and video. Ciena also provides network management software and professional services to assist with deployment and optimization. With a strong focus on innovation, Ciena continues to drive connectivity advancements from its base in Hanover, supported by global research and development facilities.</v>
          </cell>
          <cell r="R1667">
            <v>1992</v>
          </cell>
        </row>
        <row r="1668">
          <cell r="A1668" t="str">
            <v>Cisco</v>
          </cell>
          <cell r="B1668" t="str">
            <v>Cisco</v>
          </cell>
          <cell r="C1668">
            <v>91000</v>
          </cell>
          <cell r="D1668" t="str">
            <v>information technology &amp; services</v>
          </cell>
          <cell r="E1668" t="str">
            <v>http://www.cisco.com</v>
          </cell>
          <cell r="F1668" t="str">
            <v>http://www.linkedin.com/company/cisco</v>
          </cell>
          <cell r="G1668" t="str">
            <v>San Jose</v>
          </cell>
          <cell r="H1668" t="str">
            <v>California</v>
          </cell>
          <cell r="I1668" t="str">
            <v>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v>
          </cell>
          <cell r="J1668" t="str">
            <v>Akamai, Akamai DNS, Microsoft Office 365, Hubspot, Zendesk, Slack, Marketo, Salesforce, Magento Enterprise, Demandware, Adobe Marketing Cloud, Magento 2 Enterprise, Salesforce Live Agent, Google Tag Manager, Quantcast, Google Font API, Vimeo, GoToWebinar, Cvent, Ruby On Rails, Omniture (Adobe), ON24, Eloqua, Twitter Advertising, Wistia, Apache, YouTube, AppDynamics, Google Plus, Adobe CQ, Linkedin Marketing Solutions, Adobe TestAndTarget, Webex, Taboola, WordPress.org, Mobile Friendly, Nginx, Hotjar, Google Analytics, Google Maps, Typekit, Woo Commerce, reCAPTCHA, SOASTA, LiveRamp, OpenSSL, Qualtrics, CAT, Dash, Jira, Cilium, Kubernetes, Git, Amazon Web Services (AWS), ContentClick, Python, ABB Distributed Control Systems (DCS), Creo+, CET, Ansys Fluids, Cisco Expressway, Cisco Webex Control Hub, Unix, WebCube, Webex Meetings, Robot Framework, Mode, IoT, .NET, Box, Microsoft 365, Okta, Cisco Meraki MS, Trend Micro XDR, Security, Kaspersky Endpoint Security Cloud, Cisco Secure Firewall Management Center, Langchain, AWS Trusted Advisor, PowerBI Tiles, Tableau, Homestead, Wider Planet, Splunk, C#, Google AdWords Conversion, Microsoft Excel, Qt, Open Graphics Library (OpenGL), Azure Linux Virtual Machines, VMware SD-WAN, SharePoint, Lytics, Cisco VPN, Quip, nTop, Cisco Catalyst 2900 Series, Cisco Nexus 2000, Impact Radius, ShareASale, Duo, Cisco SD-WAN, Cisco DNA Center, NetBox, SolarWinds, PRTG Network Monitor, Wireshark, AWS VPN, Gorilla Nation, NetApp iSCSI SAN Storage System, Verilog, SystemVerilog, Webex Calling, Tor, CONTROL, Allegro, Azure HDInsight, C# (C Sharp), AI, Data Analytics, Microsoft SQL Server Reporting Services, Snowflake, SAP HANA, Power BI Documenter, Snow, C/C++, Terminus (by DemandScience), Cross Pixel Media, Quartic, OpenStack, Docker, Gem, Salesforce CRM Analytics, Amazon CloudWatch, EFI, Apple macOS, Kiosked, Adform DMP, ServiceNow, Splunk SOAR, Emediate, AWS Application Load Balancer, Photon, MuleSoft Anypoint Platform, Salesforce VisualForce, Apex, Ning, Ansible, Terraform, Siemens SIMATIC S7, Cisco TelePresence, Cisco DNA Spaces, Mixpanel, ZoomInfo, Pendo., Appcues, Walkme, KNIME, Looker, Splunk Observability, OpenTelemetry, go+, Visual-Basic-.NET, Signal, Amazon Linux 2, Broadcom Service Virtualization, AdSpeed, Effective Measure, SonicWall Network Security appliance (NSa) Series, Debian, Factors.AI, Pytest, Google Apps Script for G Suite, Redis, Hugging Face, Synopsys, AWS Snow Family, Less, Kinaxis, AWS SDK for JavaScript, PL/SQL, LinkedIn Sales Navigator, Cognism, Priority Engine (Informa TechTarget), Allegro X PCB Designer, ThousandEyes, AWS DeepComposer, JTL-Shop 3, Thales HSM, Siemens Valor, Gong, Visio, Cisco Spaces, Route, Cisco Nexus Switches, 3M 360 Encompass - Health Analytics Suite, Bash, Benchmark GensuiteÂ® ESG Reporting, SpingMetrics, Microsoft Windows Server 2012, Android, Oracle Analytics Cloud, Django, Flask, 24-7 Media, Zabbix, Prometheus, JFrog Artifactory, Hashicorp Packer, GitLab, Cisco UCS B Series, NetApp, EMC, Secured MVC Forum on Windows 2012 R2, Beeline, React, FlipHTML5, CSS, Javascript, Istio, Google Cloud Platform, Elasticsearch, Kibana, LeadsPedia, Cisco UCS Manager, Blackbaud Award Management, Salesforce Service Cloud, Jenkins, HELM, M3, Splunk Enterprise, Bazel, GNU Make, ExtremeSwitching, Catalyst, VMware vCenter CapacityIQ, Cisco Intersight Services, Cisco Nexus Dashboard, X, Grafana, Rust, Microsoft Azure Monitor, IBM ILOG CPLEX Optimization Studio, GitHub Actions, ELK Stack, Apache Kafka, GitHub Copilot, Synopsys PrimeTime, Google Cloud Memorystore, Flashtalking by Mediaocean, SonicWall SRA, PagerDuty, HighRadius, Amazon Associates, SPS Commerce Analytics, Cisco Catalyst Switches, Cadence Omnis CFD Platform, 3D cart, Analyzer, Visual Studio Code, Claude, Meta Llama 3, Clari, Cisco DWDM, Nevron Vision for SSRS, SQL, LinkedIn Ads, Cisco Meraki, Cisco Meraki SD-WAN, Wealthbox CRM, Instart Logic, BMC MainView Systems Management, Google Sheets, Amazon S3, Lambda Cloud, MongoDB, Mulesoft, OpenSearch, PostgreSQL, AMP, Branch, Quality assurance service for SAP Field Service Management, Automic Automation, Enom, Workday, Cisco Adaptive Security Appliance Software, Cisco Identity Services Engine, Microsoft Azure, Google Cloud, ebs, Red Hat OpenShift, Nutanix, Electron, Excel4Apps, VMware, Cadence Innovus, DoubleClick, Ansys RedHawk-SC, Voltus, Higher Logic Vanilla, Siemens Calibre, SAP Crystal Reports Viewer, Angular, JWT, OpenTable for Restaurants, Salesforce Lightning Web Components, SOQL, WP-Oauth, Barracuda MSP, GRPC, REST, Office365, Node.js, AWS Analytics, Cisco SASE (Secure Access Service Edge), Barracuda Spam Firewall, BERT, REDCap, PeopleSoft Campus Solutions, AWS Mobile SDK, TouchBistro, erwin Data Modeler, Synopsys Design Compiler, Frame, Oracle GRC, AWS Marketplace, Cisco 3600 Series Routers, Spredfast, Infinera Management Suite, Jira Advanced Roadmaps, GitHub, Outlook, Poppulo, Airtable, Drawbridge, Travelport GDS, Craft CMS, Azure Analysis Services, WebSpectator, Cursor, Talentia Software</v>
          </cell>
          <cell r="K1668">
            <v>75128615</v>
          </cell>
          <cell r="L1668" t="str">
            <v>Series A</v>
          </cell>
          <cell r="M1668">
            <v>9000000</v>
          </cell>
          <cell r="N1668">
            <v>43350</v>
          </cell>
          <cell r="O1668">
            <v>56654000000</v>
          </cell>
          <cell r="Q1668" t="str">
            <v>Cisco Systems, Inc. is a multinational technology company founded in 1984 and headquartered in San Jose, California. It is recognized as a global leader in computer networking hardware, software, and related services. Cisco pioneered multiprotocol routers to connect different computer networks, evolving into a key provider of enterprise networking solutions that support modern connectivity.
The company specializes in a range of networking products, including routers, switches, and Wide Area Network (WAN) technologies. Cisco also offers security solutions, collaboration tools like TelePresence videoconferencing, and observability platforms for network monitoring. Its innovations support Internet Protocol (IP) technology and Internet of Things (IoT) ecosystems. Cisco primarily serves business-to-business clients, including enterprises, governments, and service providers, playing a crucial role in global internet infrastructure.</v>
          </cell>
          <cell r="R1668">
            <v>1984</v>
          </cell>
        </row>
        <row r="1669">
          <cell r="A1669" t="str">
            <v>Cision</v>
          </cell>
          <cell r="B1669" t="str">
            <v>Cision</v>
          </cell>
          <cell r="C1669">
            <v>4800</v>
          </cell>
          <cell r="D1669" t="str">
            <v>public relations &amp; communications</v>
          </cell>
          <cell r="E1669" t="str">
            <v>http://www.cision.com</v>
          </cell>
          <cell r="F1669" t="str">
            <v>http://www.linkedin.com/company/cision</v>
          </cell>
          <cell r="G1669" t="str">
            <v>Chicago</v>
          </cell>
          <cell r="H1669" t="str">
            <v>Illinois</v>
          </cell>
          <cell r="I1669" t="str">
            <v>global insights, pr software, gr pac software, social media software, gr amp pac software, software, email marketing, marketing automation, social media monitoring, information technology, enterprise software, social media, email, consumer internet, internet, public relations &amp; communications services, media impact analytics, services, media data analysis, user experience, media impact, media impact analytics tools for pr, media intelligence platform, data analytics, b2b, media listening, media impact reporting solutions, media impact measurement services, media impact analytics solutions, media coverage tracking, media impact measurement, media and publishing, media impact analytics systems, media relations, media data, media relations management, media reporting, public relations and communications, influencer outreach, media impact measurement solutions, media engagement tools, media impact analytics services, media intelligence, media monitoring software, media analysis tools, media impact measurement tools for pr, media impact analytics technology, media outreach, media monitoring platform, media impact measurement tools, marketing and advertising, media analytics tools, media monitoring services, media insights, media impact reporting tools, media monitoring tools, press release distribution, media intelligence solutions, media impact reporting technology, social listening, influencer marketing, consulting, content distribution, stakeholder communication, media coverage analysis, media impact reporting, media measurement, social listening tools, content creation, media monitoring, regulatory compliance, public relations, media impact measurement platforms, media impact reporting tools for pr, media impact tools, campaign management, analytics, customer service, information technology and services, media impact reporting systems, media impact reporting software, government, media impact reporting services, media listening tools, media impact analytics software, media coverage, media analysis, media impact analytics platforms, media analytics, media impact analytics tools, media impact measurement software, video production, digital media, media impact measurement systems, public relations agencies, social media analytics, reputation management, media engagement, media impact reporting platforms, ai-powered insights, social media management, media impact analysis, media impact measurement technology, media relationship management, social media insights, cisionone, pr distribution, pr newswire, investor relations, crisis management, social media listening, online newsroom, content production, brand reputation, cision communications cloud, eopr solutions, cision insights, audience analytics, coverage measurement, integrated campaigns, digital content amplification, press releases, communication solutions, multichannel outreach, brandwatch, consumer intelligence, campaign reporting, reporting tools, real-time monitoring, interactive dashboards, strategic communications, cision integration, corporate communication, esg reporting, stakeholder engagement, tracking tools, audience behavior, ai-driven analytics, global communications, traditional and digital media, customized reports, finance, non-profit, distribution, information technology &amp; services, marketing &amp; advertising, saas, computer software, enterprises, consumers, ux, public relations &amp; communications, media, financial services, nonprofit organization management</v>
          </cell>
          <cell r="J1669" t="str">
            <v>CloudFlare CDN, Salesforce, Route 53, Outlook, Microsoft Office 365, CloudFlare Hosting, KISSmetrics, Atlassian Cloud, Citrix, Pipedrive, Drift, OneTrust, React Redux, MongoDB, Eloqua, NetSuite, Slack, Optimizely, ASP.NET, reCAPTCHA, Mobile Friendly, Cision, Google Analytics, Typekit, Hotjar, Bing Ads, Google Tag Manager, AI, Greenhouse, Micro, PR Newswire, Brandwatch, Linkedin Marketing Solutions, Facebook, Twitter Advertising, CAT, React, TypeScript, Redux, DotNetNuke, SQL, Git, GitHub Copilot, Vscode, D&amp;B Credit, Prismm, EFI, Salesforce CRM Analytics, Acronis True Image, ISO+â„¢, AMP, Microsoft Active Directory Federation Services, .NET, Okta, Azure Active Directory, AWS IAM Identity Center, CrowdStrike Falcon X, Vertex AI, Make, UKG, LearnUpon LMS, Click, Culture Amp, LinkedIn Ads, Deel, VelocityEHS Accelerate | EHS &amp; ESG, OneTrust Tech Risk &amp; Compliance, Microsoft Excel, Microsoft.NET Core 3.1, C#, Docker, Kubernetes, Microsoft PowerPoint, Jira, Confluence, Power BI Documenter, Databricks, Copilot, Claude, Planhat, SalesLoft, Highspot, Brandwatch Services, AWS SDK for JavaScript, Cognism, Gong, NetScaler, Microsoft PowerShell, MySQL, Google AlloyDB for PostgreSQL, GraphQL, WildApricot, Google Cloud Platform, Javascript, Python, Apache Kafka, Amazon Simple Queue Service (SQS), PostgreSQL, Hbase, Apache Solr, Amazon S3, AWS Trusted Advisor, Microsoft Office, Grafana, Prometheus, Terraform, Amazon Linux 2, Falcon.io, Forcepoint TRITON, Spring, Elasticsearch, Google Cloud BigTable, Redis, PRO.FILE, Azure Active Directory B2C, C# (C Sharp), Frame</v>
          </cell>
          <cell r="K1669">
            <v>5967237687</v>
          </cell>
          <cell r="L1669" t="str">
            <v>Debt Financing</v>
          </cell>
          <cell r="M1669">
            <v>250000000</v>
          </cell>
          <cell r="N1669">
            <v>45748</v>
          </cell>
          <cell r="O1669">
            <v>900000000</v>
          </cell>
          <cell r="Q1669" t="str">
            <v>Cision is a global leader in media intelligence and public relations software, founded in 1876. Originally established as Svenska TelegrambyrÃ¥n, the company has transformed from wire services into a comprehensive cloud-based platform for communication professionals across various sectors. Cision serves over 16,000 subscribers worldwide, including commercial businesses, government entities, educational institutions, and non-profits.
Cision offers integrated suites that include media monitoring and analytics, marketing campaign management, social media analytics, specialized governmental communications, investor relations, and press release distribution through its PR Newswire platform. The company utilizes artificial intelligence and machine learning to enhance its services, including the recent launch of CisionOne, an AI-powered platform. Cision's technology is built on the Cision Communications CloudÂ®, leveraging extensive data sets and combining advanced technology with the expertise of communications professionals.</v>
          </cell>
          <cell r="R1669">
            <v>1867</v>
          </cell>
        </row>
        <row r="1670">
          <cell r="A1670" t="str">
            <v>Citadel</v>
          </cell>
          <cell r="B1670" t="str">
            <v>Citadel Securities</v>
          </cell>
          <cell r="C1670">
            <v>4700</v>
          </cell>
          <cell r="D1670" t="str">
            <v>financial services</v>
          </cell>
          <cell r="E1670" t="str">
            <v>http://www.citadel.com</v>
          </cell>
          <cell r="F1670" t="str">
            <v>http://www.linkedin.com/company/citadel-llc</v>
          </cell>
          <cell r="G1670" t="str">
            <v>Miami</v>
          </cell>
          <cell r="H1670" t="str">
            <v>Florida</v>
          </cell>
          <cell r="I1670" t="str">
            <v>hedge fund, high-frequency trading, capital allocation, multi-strategy hedge fund, talent in finance, global investment operations, advanced data processing, performance analytics, quantitative trading, performance gains, technology-driven trading, global trading infrastructure, global asset management, market risk analytics, risk assessment, quantitative strategies, macro strategies, cloud infrastructure, data science in finance, financial technology innovation, client services, client-focused services, investment strategies, global markets, financial data science, profitability, b2b, investment management, profit generation, quantitative hedge fund, market dislocation investing, investment risk controls, energy markets, risk controls, regulatory compliance, investment performance, global offices, services, high-net-worth, alternative asset strategies, investment algorithm development, market dislocation strategies, risk management, market risk management, investment risk, global presence, market making, trading system development, securities and commodity contracts intermediation and brokerage, multi-strategy, talent acquisition, client relationship management, market dislocation, client portfolio management, investment expertise, market-making technology, financial innovation, investment firm, comprehensive analytics, market research, trading algorithms, private capital, asset classes, client base, innovation, high-net-worth client services, investment research, risk mitigation tools, quantitative trading models, financial markets, alternative investments, investment, market strategy development, portfolio management, financial services, engineering, investment process automation, market dislocation arbitrage, analytics, market dislocations, global macro strategies, asset management, investment technology, trading infrastructure, investment innovation, market analysis tools, financial data analytics, trading models, quantitative models, asset optimization tools, data analytics, financial data engineering, financial technology, global financial presence, advanced risk management, market liquidity, asset class diversification, institutional clients, data-driven decisions, quantitative research, advanced technology, asset optimization, operational efficiency, investment performance analytics, financial analytics, portfolio construction, data analysis, market insights, commodities, credit, equities, fixed income, alpha generation, algorithm development, data-driven investment, team culture, technology integration, business operations, civic leadership, unique investment strategies, high-performance computing, advanced analytics, mentor program, education initiatives, community impact, volunteer engagement, stem education, diversity in tech, data visualization, investment opportunities, insight generation, strategic partnerships, human capital, research and development, investment strategy, proprietary technology, quantitative modeling, automated trading, financial engineering, investment team dynamics, finance, enterprise software, enterprises, computer software, information technology &amp; services, internet infrastructure, internet, finance technology, research &amp; development</v>
          </cell>
          <cell r="J1670" t="str">
            <v>CloudFlare CDN, Route 53, Amazon SES, Outlook, Microsoft Office 365, CloudFlare Hosting, Atlassian Cloud, ServiceNow, Slack, Salesforce, Python, AWS SDK for JavaScript, C#, AI, NLP, Microsoft Excel, YouTube</v>
          </cell>
          <cell r="K1670">
            <v>7157882904</v>
          </cell>
          <cell r="L1670" t="str">
            <v>Other</v>
          </cell>
          <cell r="M1670">
            <v>5147798129</v>
          </cell>
          <cell r="N1670">
            <v>41974</v>
          </cell>
          <cell r="O1670">
            <v>10000000000</v>
          </cell>
          <cell r="Q1670" t="str">
            <v>Citadel LLC is a multinational hedge fund and financial services company founded in 1990 by Kenneth Griffin. Headquartered in Miami, Florida, it employs over 2,900 people across 24 offices globally. As of January 2025, Citadel manages more than $65 billion in assets, making it one of the largest hedge funds in the world and the second-largest multi-strategy hedge fund in 2023, delivering approximately $7 billion in profits to clients that year.
The firm offers a wide range of investment strategies, including equities, fixed income, commodities, and quantitative strategies. Citadel focuses on maximizing capital potential for its clients through advanced technology, analytics, and a team-centered culture that promotes innovation and employee wellness. The company has a history of strategic growth, including significant acquisitions and investments in reinsurance, demonstrating its commitment to impactful investments across global markets.</v>
          </cell>
          <cell r="R1670">
            <v>1990</v>
          </cell>
        </row>
        <row r="1671">
          <cell r="A1671" t="str">
            <v>Citi</v>
          </cell>
          <cell r="B1671" t="str">
            <v>Citi</v>
          </cell>
          <cell r="C1671">
            <v>229000</v>
          </cell>
          <cell r="D1671" t="str">
            <v>financial services</v>
          </cell>
          <cell r="E1671" t="str">
            <v>http://www.citi.com</v>
          </cell>
          <cell r="F1671" t="str">
            <v>http://www.linkedin.com/company/citi</v>
          </cell>
          <cell r="G1671" t="str">
            <v>New York</v>
          </cell>
          <cell r="H1671" t="str">
            <v>New York</v>
          </cell>
          <cell r="I1671" t="str">
            <v>banking, commercial banking, investment banking, wealth management, credit cards, capital markets, equity &amp; fixed income research, consumer lending, cash management, transaction services, enterprise software, software, information technology, major banks, finance, corporate banking, digital banking platforms, payment processing, banking diversification, retail, banking operations, international banking, customer service, banking innovation, financial analysis, mortgages, retail banking, banking history, digital banking platform, b2c, banking customer base, risk management, mortgage, banking restructuring, wealth advisory, emerging markets, customer experience, banking assets, banking headquarters, financial services, retirement planning, b2b, asset management, banking and financial services, financial innovation, digital banking, private banking services, securities trading, banking milestones, investment management, emerging markets banking, banking growth, atm, banking employees, global presence, financial planning, personal loans, trade finance, services, private banking, digital assets, banking challenges, banking technology, government, financial consulting, online banking, savings accounts, investment options, loan applications, customer support, account management, mobile banking, credit score monitoring, rewards programs, interest rates, funding solutions, digital wallets, personal financial planning, secure transactions, fraud protection, overdraft services, debt consolidation, home equity loans, student loans, prepaid cards, insurance services, financial education, budgeting tools, auto loans, foreign currency exchange, wire transfers, atm access, branch locations, account types, loan calculators, investment accounts, credit analysis, online statements, e-statements, account alerts, investment strategies, business accounts, mobile app features, loyalty programs, distribution, enterprises, computer software, information technology &amp; services, management consulting, consulting, e-commerce, consumer internet, consumers, internet, banks &amp; credit unions</v>
          </cell>
          <cell r="J1671" t="str">
            <v>Akamai, Microsoft Office 365, Bluekai, Drupal, Amazon SES, Adobe Marketing Cloud, Zendesk, accessiBe, Atlassian Cloud, OneTrust, Appcues, React Redux, Citrix NetScaler, The Trade Desk, MongoDB, Workday, Omniture (Adobe), Slack, Salesforce, ExactTarget, Workday Recruit, HeapAnalytics, DoubleClick, Yahoo Analytics, Mobile Friendly, Intercom, Bing Ads, Ensighten, Hotjar, Nginx, Apache, Google Tag Manager, Google Play, Typekit, Kaltura, YouTube, SoundCloud, Vimeo, Bootstrap Framework, Linkedin Marketing Solutions, Gem, WebOffice, SQL, Python, C#, YubiKey, PySpark, SAS Enterprise Guide, Microsoft Excel, Microsoft PowerPoint, SysTools VBA Password Recovery, Google AdWords Conversion, Tableau, Appian, Tor, Micro Focus Mainframe Solutions, AutoSys Workload Automation, BMC Compuware Abend-AID, BMC Compuware File-AID, COBOL, Connect, ebs, FIS, IBM CICS Transaction Server, IBM Db2 for Linux, UNIX, and Microsoft Windows, IBM RACF, IBM VSAM, IDC, Sensor Tower, AI, NLP, Hive, CrowdStrike Falcon Intelligence Recon, 24-7 Media, Apache Pig, Unix, Microsoft PowerShell, Oracle Analytics Cloud, ECS, Red Hat OpenShift, AWS Trusted Advisor, Apache Kafka, AWS Transfer for SFTP, ServiceNow Demand Management, AppDynamics, Splunk, Kibana, ITRS Geneos, Grafana, CLEAR, Azure Linux Virtual Machines, Amazon EKS Anywhere, Kubernetes, HELM, Google Cloud Pub/Sub, Broadcom Top Secret, Eclipse, Salesforce Lightning, Zoomdata, AWS SDK for JavaScript, Spring, Angular, KNIME, PowerBI Tiles, Microsoft Office, Amazon EC2, Amazon S3, AWS CloudFormation, AWS Glue, Docker, Flux, GitHub Actions, GraphQL, Jenkins, Lambda Cloud, scikit-learn, Semrush, Sizmek (MediaMind), Spark, Spring Boot, TensorFlow, SES, requests, Amazon Web Services (AWS), Google Cloud Platform, Udemy, Degreed, PCF International, PyTorch, R, Google Cloud Machine Learning Engine, Mode, Ptengine, Git, IBM HTTP Server, Toolkit, ServiceNow, IBM Mainframe, ConvertCart, Conversant (ValueClick), IBM Tape Systems, Taleo, Gradle, GitHub Copilot, GitHub Enterprise, Lightspeed, Confluence, CONTROL, ServiceNow Request Management, .GIS, CAT, Data Analytics, IBM ILOG CPLEX Optimization Studio, Amazon CloudWatch, Stackdriver Monitoring, Prometheus, Outlook, Qualtrics, Oracle FLEXCUBE, IBM WebSphere Message Broker, Apache HTTP Server, Oracle WebLogic, AWS Application Load Balancer, Cisco Secure Firewall Management Center, Salesforce Service Cloud, , iManage Document and Email Management, Keras, Copilot, Apigee, Opsgenie, Tekton Pipelines, Harness, Apache Impala, Apache Oozie, Datadog, ELK Stack, Hadoop HDFS, , TIBCO, Yarn, Gemini, Google Publisher Tag (GPT), Salesforce CRM Analytics, Jira, Visio, , Impact Radius, Microsoft Azure, Microsoft Project, HelioScope, Olo, Akka, Amazon Virtual Private Cloud (Amazon VPC), Apache ActiveMQ, Couchbase, CSS, CyberArk, HashiCorp Vault, IBM API Connect, J2EE, jQuery, JTL-Shop 3, LifterLMS, MySQL, Node.js, Perl, PingFederate, PostgreSQL, RabbitMQ, Red Hat JBoss Enterprise SOA Platform, Redis, REST, SNS, Tanzu GemFire, Amazon Elastic MapReduce (EMR), Frame, Ansible, Microsoft Windows Server 2012, Snowflake, go+, Argon CI/CD Security, Hibernate, HTML5 Maker, Javascript, TypeScript, Azure Data Lake Storage, QlikView, Cloud Foundry, Bitbucket, GitHub, dynaTrace, Snyk, SonarQube, Black Duck, Pinecone, Faiss, Thermo Scientific Chromeleon Chromatography Data System (CDS), React, Progress Kendo UI, Micro, Microsoft SQL Server Reporting Services, Elasticsearch, MLflow, TUNE, Apache Iceberg, LeafLink, Bash, Airflow, SharePoint, ICP, Visual-Basic-.NET, CodeIgniter, Dell iDRAC (Integrated Dell Remote Access Controller), Automation Anywhere, Tableau Desktop, Tableau Prep, BirchStreet Procure-to-Pay, SWIFT, Xcode, Android Studio, Sajax System, Standalone Tomcat - Java Servlet and JSP Platform by TurnKey Linux (HVM), HTML Pro, Adobe Analytics, Zephyr, TeamCity, JFrog Artifactory, SS&amp;C, Unisys, SAP Billing and Revenue Innovation Management, spaCy, NLTK, Google Cloud Dialogflow, Rasa, Microsoft Bot Framework, Kore.AI, BERT, Vertex AI, Meta Llama 3, Azure OpenAI Service, Microsoft Azure Monitor, Genesis, Vitess, Dart, Qlik Sense, Ab Initio, PL/SQL, Starburst, Apache Spark, Checkmarx, JPA Health, Spring Cloud, Ning, Red Hat Enterprise Linux, VMware, Dell EMC Isilon, Hitachi JP1, Veritas, Microsoft Word, Groovy, SAS Analytics Pro, Amazon Managed Workflows for Apache Airflow (MWAA), .NET, Excel4Apps, Ansible AWX (Opensource Ansible Tower alternative), Amazon Managed Streaming for Apache Kafka (Amazon MSK), EMC, Apache Flink, SAP Convergent Charging (CC), GitLab, Azure Devops, Fastapi, Dell EMC PowerScale, CallMiner Eureka, Amazon Simple Storage Service (S3), pandas, Air, Flask, Pytest, Boto3, Amazon Linux 2, Power BI Documenter, AWS Database Migration Service, iManage, SAP Data Quality Management, microservices for location data, Jackson Walker, JAX, JUnit, Mockito, Adobe Creative Suite, Strato, Adobe Photoshop, Adobe InDesign, Adobe Acrobat Pro, Postpresso, Delivr, Verifone POS, Sass, Apache Hadoop HDFS, Cisco AppDynamics, Citrix, Juniper Networks, Avaya, Cisco Meraki SD-WAN, Akamai CDN Solutions, Cygna Labs VitalQIP, OpenText Documentum, IBM MQ, Pega CRM Suite, Azure Cloud Shell, NumPy, Scipy, Loom, Thomson Reuters ONESOURCE, Pega Platform, Spark Streaming, Langchain, Milvus, Weaviate, OpenAI, Anthropic Claude, mO Jira OAuth SSO, Jira OpenID Connect SSO, Jira OIDC SSO, Vaadin, Kotlin, Scala, Hazelcast, Google, Flow, ExactMetrics, SAP Sybase InfoMaker, Reviews, Apache Hudi, AWS Glue Data Catalog, Redshift, Azure Synapse, Google Cloud BigQuery, Django, Docking &amp; MDI for WPF, E-planning, Cyara, Vector, BASE, Zscaler Client Connector, Zscaler Private Access, Zscaler Internet Access, Eyefinity OfficeMate, C# (C Sharp), DotNetNuke, Cypress, AvePoint Opus, FlipHTML5, VueJS, Cassandra, AWS Analytics, Azure Analysis Services, Cucumber, Sketch, InVision, Axure RP, Adobe, Oracle Financial Services, GEP, Aravo, Concur, SAP Fieldglass Services Procurement, Pega Infinity, Alteryx Machine Learning Cloud, Neo4j, Kdb+, ANGEL LMS, Meta Ads Manager, ACL, SAP Fieldglass, IXL, ServiceNow Flow Designer, Glide, Fusion ERP Analytics, Azure Digital Twins, Azure Virtual Machines, NICE Actimize Xceed, IBM Cognos Analytics, Rapid7 InsightVM, Pega Case Management, Fujitsu IaaS, Database as a Service (DBaaS), Dell EMC SAN (Storage Area Network), FactSet, Bloomberg Professional Services, Apache JMeter, Argo CD, Babel, containerd, Docker Swarm, Express JS Framework, Istio, Jaeger, Linkerd, Maven, Mongoose, Nestjs, Next.js, npm, OpenAPI, PEO, Postman, Redux, Selenium, webpack, Zip, IBM UrbanCode Deploy, ROSS, Secured MVC Forum on Windows 2012 R2, Oracle Fusion Middleware, Oracle Forms, Oracle Reports, Adobe Creative Cloud, Android, Microsoft Teams Rooms, ZooKeeper, JWT, Cisco Unified Intelligence Center, , Palo Alto PA-5200 Series, Cisco Meraki MS, , Wireshark, Nmap, Route, SpingMetrics, Infoblox DHCP, VMware SD-WAN, Weibo, BIRT, Workday Absence Management, Workday Benefits, Workday Compensation, Oracle Talent Management Cloud (formerly Taleo), Deluxe Payroll and HR Solutions, Fastly CDN, Figma, Salesforce Marketing Cloud, Google Cloud Logging, Google Cloud Monitoring, OpenSearch, Calabrio Teleopti Workforce Management, AMP, Strategy (formerly MicroStrategy), IBM FileNet Content Manager, Spark SQL, Delta Lake, Apache Parquet, Terraform, Seismic, ExactOnline, Cisco Mobile Wireless Routers, ThreatMetrix, VinSolutions Connect CRM, Apple iPad, Dell Tablet, Ansys Workbench, AWS Config, Inventor, Oracle E Business Suite, Metadata Hub, Adobe Experience Manager, Power Query, Taleo Applicant Tracking Systems (ATS), Axios International, Eslint, Express, Jest, Tailwind, Teradata, Logitech Video Conferencing, Microsoft Teams, GoToAssist (FASTchat), Nevron Vision for SSRS, OneStream, empow, Delivra, Jupyter, Streamlit, ISO+â„¢, Liquid, Electron, SugarCRM Solution Suite, Optimal Workshop, Kiosked, Intel, IBM i, IBM PowerVM, Sage, Brocade Switches, Google Kubernetes Engine, Amazon Elastic Kubernetes Service (Amazon EKS), Postfix, Aqua, Gorgias, Amex GBT Egencia, Oracle Database, OpenTelemetry, Apache Pinot, BrightPearl, Ruby On Rails, DealerSocket CRM, OpenProject, Eze Castle Integration, Soap Media, IBM WebSphere Automation, EJBCA, Microsoft.NET Core 3.1, Crossfuze TFS Integration, Azure Key Vault, Onit, NUnit, NuGet, RXJS, D3js, Storybook, Vscode, Google Cloud, Argocd, Hbase, Azure Blockchain Service, Act!, Definitive Healthcare, web3, Securiti, mabl, FortiGate Cloud-Native Firewall (CNF), Apache Samza, Micro Focus Universal CMDB, AngularJS, Bootstrap, Cisco Unified IP Interactive Voice Response, Weborama, NGRX, Ag Grid, Visual Studio Code, Highcharts, matplotlib, Seaborn Health Care, Later, Claude, Gravity, Netlify, Amazon Product Advertising API, Azure Active Directory B2C, Micro Focus Quality Center Enterprise (QC), Genesys, Planview LeanKit, SAP, SAP BusinessObjects Business Intelligence (BI), Oracle OLAP, Cloudera, MySQL 8 With RHEL 8, Matomo, UserTesting, Salesforce Lightning Web Components, CentOS, Ubuntu, Puppet, Progress Chef, Aryson MySQL to MSSQL Converter, Nielsen NetRatings, AVRO, Delta, Flame, Blue Coat ProxySG, Citrix ADC, Cloudflare WAF, Cribl, F5 BIG-IP, Fortinet, Gaia, HAProxy, Palo Alto PAN-OS, VMware ESXi, Zabbix, Zscaler, Arista Networks, NetScaler, BlueTie Vault, WP-Oauth, Apache Subversion (SVN) Server on Ubuntu 18.04 LTS, Oracle XML DB, ECircle (Teradata), Control-M, VisualCron, IBM Websphere, PeopleSoft Sales, Datameer, Anaconda, DataRobot, Dataiku, H2O, PowerDMS, SQL Developer, Microsoft Sql Server, Google Analytics, Sigma, Simpro, Swimlane, Dash, Tradedoubler, Equifax Prequalification of One, Experian, QMetry Automation Studio, Salesforce Email Studio, Micro Focus ArcSight, SAP Controlling (CO), Thomson Reuters Legal Tracker, Amazon Elastic File System (Amazon EFS), Amazon ElastiCache, AWS Lambda, AWS Transit Gateway, Azure Blob Storage, Google Cloud Storage, Kong, Security, Wiz, ServiceNow Configuration Management Database, Burp Suite, HCL AppScan, Fortify WebInspect, Tenable Nessus, Amcharts JS Library, PegaRULES Process Commander (PRPC), Azure Cosmos DB, Zoho CRM, Loggly, IBM Spectrum LSF, IBM Tivoli OMEGAMON, Amazon Kinesis Data Streams, React Flow, Three.js, EFI, Sqlalchemy, Speech to text, Zephyr Enterprise, Google AlloyDB for PostgreSQL, Blackrock Aladdin, Grafana Loki, Temporal Cloud, Pricefx, Check Point SDP, Expo, Pages, DocuSign, Azure Functions, Google Cloud Run, Verint, Apache Tomcat, FireEye Helix, Genesys SIP, Collective Media, LangGraph, PyCharm, SAP SQL Anywhere, Gainsight Product Experience, Oracle Hyperion Enterprise, CMPRO, IBM Data Warehouse, Celonis, ChatBot, Oracle GoldenGate, OpenLink, Microsoft Windows Server 2000, Refinitiv Eikon, Hugging Face, Databricks, Vertex, ChatGPT, LEAP, Broadcom CA, Streams, Apache Ignite, Testng, Playwright, Amazon Elastic Container Service (Amazon ECS), Infor SmartStream, Azure Purview, Microsoft 365, Apache Camel, AT&amp;T, OpenLDAP, DatoCMS, IBM z/OS Operating System, LiveRamp, Wider Planet, Tampa AS400 Inc, Front, Eightfold AI, Microsoft Active Directory Federation Services, Microsoft Advanced Group Policy Management, Microsoft-IIS, , , TIBCO Enterprise Message Service, AWS Fargate, Google Kubernetes Engine (GKE), IBM Storage Suite for IBM Cloud Paks, OpenTracker, IoT, Microsoft Application Insights, SAP PowerBuilder, Elastic Cloud, SiteMinder, SAM, Oracle Passlogix, Fiddler Everywhere, Jetty Server, AWS CodePipeline, Crystal Ball, Flash Appointments, Oracle JDBC, Aprimo, Karate Labs, Micro Focus LoadRunner, Amazon DynamoDB, Oracle Sourcing, Memcached, NTENT, Box, Collibra, AWS Elemental MediaConvert, IBM SPSS Modeler, BigPanda, Kingdee Software, Emediate, CoreOS, Open Multi-Processing (OpenMP), DPDK (Data Plane Development Kit), SOAPUI, Selenium WebDriver, Red Hat AMQ, Drools, OpCon, MapInfo Pro, ArcGIS, Clojure, Hyperledger, Corda, Ethereum, Revel iPad POS, NVIDIA, Barracuda Spam Firewall, AWS VPN, IBM MaaS360, Dell ECS Enterprise Object Storage, Conversant, Amazon Associates, Java EE, MicroStrategy, GRPC, Fiserv, Rise, Adobe Campaign, Microsoft Endpoint Manager, Logstash, Beats, Elastic Stack, Jasmine, Karma, Graylog, Microsoft Outlook, Microsoft Exchange, Windows 10 IoT Core Services, Windows 11, Apple macOS, CPI, Office365, Microsoft Authenticator, Citrix VDI-in-a-Box, comScore, Outsystems, Winky-AXE, AWS Bedrock, Amazon SageMaker, Azure AI Studio, Lytics, Material UI, Gravitee.io, Microsoft ADFS for Genesys Cloud, React Router, Cisco Web Security Appliance S600v, Subversion, Gulp, Grunt, PHP, Wordpress, Joomla, Adobe Commerce (formerly Magento Commerce), Moodle, Magento, Less, cPanel, Harmony Email &amp; Collaboration, Kona Web Application Firewall, Azure DDoS Protection, Archer, Mentad, Nagios, , SiteScout, Sage Fixed Assets, PowerFlex, NetApp iSCSI SAN Storage System, Palantir Gotham, Maltego, Esri, Endurance, Innovid, Flashtalking, Microsoft Windows Defender Antivirus, Pipedrive, Google Cloud Security Command Center, McAfee Total Protection for Data Loss (DLP), Parallels Mac Management for Microsoft SCCM, OpenAI Whisper, Cloudflare Insights, Fenergo Platform, Acme Packet, Zscaler DLP, DriverSide, Lumen5, Azure API Management, Swagger UI, Appium, XGBoost, Microsoft Visio, Adobe Acrobat, Siemens SIMATIC S7, Stormshield, NetScout AirMagnet, Looker, IntelliJ IDEA, MaxMind minFraudÂ®, VMware Virtual Desktop Infrastructure, Apptio Cloudability SaaS, Switch Concepts, BILL, Apache Hive, Apache Hadoop, CasperJS, GAS, amCharts, VMware vSphere, VMware vSAN, VMware Cloud Foundation, VMware NSX, Viewable Media (Visable Measures), VMware vCenter, Commission Junction, Jira Service Management, FUSION, AWS WAF, Bootstrapcdn, ADP Applicant Tracking System, Apache Druid, Yahoo! Japan Promotional Ads, Meta Code Llama, NICE CXone Mpower, ProclivityMedia, , Google Cloud Identity, Rust, SailPoint IdentityIQ, Retool, Springboot, Microsoft SQL Server Management Studio, SAP Advanced Data Migration and Management (SAP ADMM) by Syniti, Microsoft Power Apps, Uipath, Google Cloud CDN, Google Cloud DNS, Google Cloud Load Balancing, Google Cloud SQL, Oracle Cloud Infrastructure, PubSub+, ObservePoint, SonarQube Server (formerly SonarQube), ServiceNow Performance Analytics, ServiceNow Service Portal, ServiceNow Service Catalog, ServiceNow Knowledge Management, ServiceNow Agent Workspace, S&amp;P Capital IQ Pro, Apache Sqoop, SAP Predictive Analytics, Google Identity Services APIs, Oracle Cloud, Barracuda MSP, Scrum Do, Kanbanize, Oracle General Ledger, Archibus, IBM AIX, Gatsby, Azure DevOps Labs, A Small Orange, Azure Application Insights, Refinitiv World-Check Risk Intelligence, LiveChat, ARES, Q, Pega BPM, Arena PLM, Palo Alto Networks, Cisco Meraki, VLAN, Monte Carlo, Meta Quest 2, SonarQube Cloud (formerly SonarCloud), TelmarHelixa, Databricks SQL, Azure Databricks, Azure Data Factory, DATAflow, Google Cloud Dataproc, Cisco WebEx Teams, Symphony Commerce, Linkshare, Palo Alto PA-5000 Series, QRM, Microsoft Access, Cisco CX, Gingr, Google Cloud Functions, MITRE ATT&amp;CK, IBM DataStage, SAP Accounts Payable and Receivable, PheedLoop, Intelex EHSQ, Interact, Red Hat, VelocityEHS Accelerate | EHS &amp; ESG, Hashicorp Packer, IHS Markit, Oracle Virtualization, Unity, Aurora, AWS VPC Lattice, DC Storm, Paypal, Salesforce Customer Data Platform (CDP), Cloudera Manager, Apache Flume, Confluent, CircleCI, Batch, OpenJDK, LlamaIndex, SentenceTransformers, MongoDB Atlas, Pulsar, Microsoft AdCenter, Docebo, Vena, Palo Alto Networks Cortex XSOAR, Tableau Online, RSA SecurID Suite, Ipswitch WhatsUp Gold, Cisco VPN, Hi-Media Performance, Board, Quest Toad, Oracle Data Pump, API Gateway, Payara Server, NLP Catpcha, Vercel, Adobe Media Encoder, Delphi, Stack Overflow, Imperva Serverless Protection, Hornetsecurity Spam and Malware Protection, Splunk SOAR, FOUNDATION, Spreadsheet Server by insightsoftware, New Relic, Sumologic, Azure Log Analytics, Amazon CloudWatch Logs, Tick Stack, VictoriaMetrics, Azure Monitor, Datapipe, AWS Organizations, GWT - Google Web Toolkit, JAWS Inspect, Smarsh, Proofpoint, Vantage Media, SMTP, F5 NGINX Ingress Controller, Agility, ICONICS IoT, Angular Material, Jakarta EE, Cursor, AWS Single Sign-On, ServiceNow IntegrationHub, ServiceNow Virtual Agent, TSYS, Cotendo, Zen Planner, Microsoft OneNote, Locust, Blackmagic Design</v>
          </cell>
          <cell r="K1671">
            <v>2746534000</v>
          </cell>
          <cell r="L1671" t="str">
            <v>Debt Financing</v>
          </cell>
          <cell r="M1671">
            <v>1096974000</v>
          </cell>
          <cell r="N1671">
            <v>45809</v>
          </cell>
          <cell r="O1671">
            <v>168302000000</v>
          </cell>
          <cell r="P1671">
            <v>501</v>
          </cell>
          <cell r="Q1671" t="str">
            <v>Citi, officially known as Citigroup Inc., is a prominent global financial institution founded in 1812 and headquartered in New York. Operating in nearly 100 countries and 160 markets, Citi has a rich history of innovation, including the introduction of the world's first ATM. The company has grown through significant mergers, such as with Travelers Group in 1998, and has a strong focus on international expansion and consumer services.
Citi offers a wide range of financial services for consumers, corporations, governments, and financial institutions. Its Institutional Clients Group (ICG) operates in over 100 countries, providing services in banking, capital markets, advisory, and treasury solutions. Additionally, Citi is involved in consumer and corporate banking, investment banking, and social finance, with a commitment to sustainable development in underserved markets. The company emphasizes building long-term relationships and delivering exceptional customer service across its diverse client base.</v>
          </cell>
          <cell r="R1671">
            <v>1812</v>
          </cell>
        </row>
        <row r="1672">
          <cell r="A1672" t="str">
            <v>Citizens</v>
          </cell>
          <cell r="B1672" t="str">
            <v>Citizens Bank</v>
          </cell>
          <cell r="C1672">
            <v>18000</v>
          </cell>
          <cell r="D1672" t="str">
            <v>banking</v>
          </cell>
          <cell r="E1672" t="str">
            <v>http://www.citizensbank.com</v>
          </cell>
          <cell r="F1672" t="str">
            <v>http://www.linkedin.com/company/citizens-bank</v>
          </cell>
          <cell r="G1672" t="str">
            <v>Providence</v>
          </cell>
          <cell r="H1672" t="str">
            <v>Rhode Island</v>
          </cell>
          <cell r="I1672" t="str">
            <v>banking, financial services, check, commercial banking, mobile banking, credit cards, savings, mortgage, student lending, major banks, finance, payment processing, retail banking, long-standing history, community support, treasury management, loans, mortgages, customer-centric, customer experience, digital banking, regional presence, regional expansion, financial stability, client advisory, digital transformation, community engagement, financial technology, security measures, wealth management, branch network, banking solutions, digital platforms, banking industry, branch banking, wealth advisory, industry-specific solutions, banking technology, online banking, high-net-worth clients, community banking, growth strategy, atm services, business banking, social initiatives, mergers and acquisitions, social responsibility, regional bank, mortgage refinancing, regional growth, community development, trust services, personal banking, banking history, corporate finance, financial innovation, corporate banking, asset management, financial institution, small business loans, atm network, customer service, checking accounts, savings accounts, money market accounts, certificates of deposit, home loans, home equity line of credit, student loans, investing, financial education, retirement planning, cash management, merchant services, payroll services, loan forgiveness programs, investment management, insurance solutions, credit monitoring, business overdraft services, sba loans, paycheck protection program, online payments, ach transactions, wire transfers, real estate financing, borrowing solutions, cash flow management, financial advisors, diversity and inclusion, sustainability initiatives, liquidity management, escrow management, automated payments, fraud protection services, small business resources, remote check deposit, financial planning tools, educational resources, customer relationship management, point of sale financing, investment strategy, b2b, b2c, consumer products &amp; retail, finance technology, information technology &amp; services, mergers &amp; acquisitions, crm, sales, enterprise software, enterprises, computer software, banks &amp; credit unions</v>
          </cell>
          <cell r="J1672" t="str">
            <v>Akamai, Akamai DNS, Outlook, Microsoft Office 365, Amazon AWS, VueJS, Atlassian Cloud, React Redux, Salesforce Service Cloud, MongoDB, Salesforce Live Agent, SparkPost, Slack, Salesforce, Zendesk, Adobe Marketing Cloud, Wistia, Google Analytics, Mobile Friendly, SOASTA, Google Tag Manager, Gettyimages, ASP.NET, Vimeo, YouTube, reCAPTCHA, Stripe, Hotjar, Bootstrap Framework, Google Font API, AI, Data Analytics, Remote, Android, Gem, Elite Software HVAC Solution, ACL, ServiceNow, Cleverbridge, LEAP, ThreatMetrix, eMaint CMMS, Make, H2O, Apache Kafka, Spark, Apple iPad, Kubernetes, Red Hat OpenShift, Docker, AWS Trusted Advisor, Microsoft Azure Monitor, Microsoft Excel, SharePoint, Microsoft Power Automate, SQL, Revel iPad POS, Python, AWS Analytics, Git, Jira, Microsoft PowerPoint, AutoCAD, Snowflake, Amazon S3, Redshift, AWS Glue Data Catalog, Semrush, Lambda Cloud, Amazon EC2, Factors.AI, IntraLinks VIA Pro, Weborama, UKG Pro Benefits Administration, Keycloak, Oracle General Ledger, Minitab Statistical Software, Confluence, Google Cloud Platform, Burp Suite, Nmap, Metasploit, Tenable Nessus, Bash, go+, Microsoft PowerShell, OWASP Zed Attack Proxy (ZAP), Acronis True Image, Dynamicweb eCommerce Suite, Microsoft 365, Microsoft Power Platform, Microsoft Graph, Terraform, Microsoft Intune Enterprise Application Management, Citrix, Azure Virtual Desktop, Jamf, Apple macOS, Microsoft Exchange Online, Microsoft Teams Rooms, Microsoft OneDrive for Business, Azure Active Directory, AWS SDK for JavaScript, Uipath, Blueprism, Archer, Azure Devops, Azure Functions, Bitbucket, Jenkins, Streams, Oracle Analytics Cloud, Microsoft SQL Server Reporting Services, PostgreSQL, MySQL, Spark Streaming, Splunk, Datadog, Grafana, Apache Subversion (SVN) Server on Ubuntu 18.04 LTS, Perl, WebOffice, Visio, Copilot, Microsoft Office, LinkedIn Ads, Pinecone, Weaviate, Milvus, Alteryx, Excel4Apps, CallMiner Eureka, Oracle Essbase, CyberGrants, Airflow, AutoSys Workload Automation, CA 7 Workload Automation Intelligence, Palo Alto PA-5000 Series, Azure Analysis Services, Forcepoint, Netskope, Zscaler, Illumio, Harness, Salesforce Financial Services Cloud, Salesforce Marketing Cloud, Amazon RDS for MySQL, Bing, Amazon Associates, IBM ILOG CPLEX Optimization Studio, Ansible, Google AdWords Conversion, Secured MVC Forum on Windows 2012 R2, TelmarHelixa, VMware, Pages, IBM Guardium, ServiceNow HR Service Delivery, Apptio Platform, ServiceNow Service Portal, ServiceNow Flow Designer, Javascript, Lucernex Site Selection, AT&amp;T, Linkedin Marketing Solutions, Indeed, Harmony Email &amp; Collaboration, Seismic, Alfresco, Nuxeo, Oracle GRC, Act!, Okta, Experian, Salesforce CRM Analytics, Interact, Vertica, Vanta, Personify Health, NLP, Tor, Mode, Palo Alto PA-5200 Series, Tableau, HPE Primera, Apache Zeppelin, Switch Concepts, TIBCO WebFOCUS, Lytics, Onit, Dell EMC IDPA, Arista Networks, Aruba, Cisco Secure Firewall Management Center, Cisco Unified Intelligence Center, Cisco VPN, CPI, E-planning, VMware SD-WAN, Wowanalytics, Global Relay, CAT, Zelle, SAP Ariba Platform, Handshake, HireVue, LexisNexis, LexisNexis Bridger Insight XG, NICE Actimize Xceed, SAS Enterprise Guide, Express, Amazon Web Services (AWS), Microsoft Azure, Google Cloud, REST</v>
          </cell>
          <cell r="K1672">
            <v>6971000000</v>
          </cell>
          <cell r="L1672" t="str">
            <v>Debt Financing</v>
          </cell>
          <cell r="M1672">
            <v>750000000</v>
          </cell>
          <cell r="N1672">
            <v>45689</v>
          </cell>
          <cell r="O1672">
            <v>11148000000</v>
          </cell>
          <cell r="P1672">
            <v>172</v>
          </cell>
          <cell r="Q1672" t="str">
            <v>Citizens Financial Group, Inc., operating as Citizens Bank, is a prominent financial institution based in Providence, Rhode Island. With approximately $222.7 billion in assets and around 1,000 branches across 14 states and the District of Columbia, Citizens Bank offers a wide range of retail and commercial banking products and services. The bank has a strong presence with about 3,100 ATMs, providing convenient access to banking for its customers.
Founded in 1828, Citizens has a rich history marked by significant milestones, including the launch of Citizens Access, a digital banking platform, and the introduction of Citizens Private Bank in 2023 for high-net-worth clients. The bank serves a diverse clientele, including individual consumers, small businesses, and large corporations, focusing on delivering tailored financial solutions through both digital platforms and personalized support.</v>
          </cell>
          <cell r="R1672">
            <v>1828</v>
          </cell>
        </row>
        <row r="1673">
          <cell r="A1673" t="str">
            <v>Citrix</v>
          </cell>
          <cell r="B1673" t="str">
            <v>Citrix</v>
          </cell>
          <cell r="C1673">
            <v>11000</v>
          </cell>
          <cell r="D1673" t="str">
            <v>information technology &amp; services</v>
          </cell>
          <cell r="E1673" t="str">
            <v>http://www.citrix.com</v>
          </cell>
          <cell r="F1673" t="str">
            <v>http://www.linkedin.com/company/citrix</v>
          </cell>
          <cell r="G1673" t="str">
            <v>Fort Lauderdale</v>
          </cell>
          <cell r="H1673" t="str">
            <v>Florida</v>
          </cell>
          <cell r="I1673" t="str">
            <v>digital workspace, vdi, cloud desktops, future of work, collaboration &amp; communication, app &amp; desktop virtualization, app delivery &amp; security, cloud services, networking, daas, file sync &amp; sharing, virtual desktops, analytics, employee experience, secure remote access, enterprise mobility management, virtualization, software development, enterprise app management, information technology and services, b2b, remote desktop protocol, transportation &amp; logistics, data security, computer systems design and related services, virtual desktop infrastructure, workforce productivity, user experience, application performance monitoring, network optimization, application optimization, manufacturing, cloud integration, citrix daas, thin client technology, cloud security policies, application delivery controller, network security, endpoint management, application access control, secure access, healthcare, zero trust, cloud security, cloud platform, file sharing, cloud security compliance, cloud-native applications, remote user experience, software and cloud computing, healthcare it, citrix content collaboration, security analytics, application management, cloud security analytics, enterprise solutions, application delivery, saas, remote access, it infrastructure, remote application access, performance observability, cloud migration, cloud-based workspace, data protection, application virtualization, education, cloud computing, it management, remote desktop, cloud infrastructure, collaboration tools, cloud infrastructure management, citrix analytics, multi-device support, cloud management, security policies, cloud solutions, cloud security architecture, financial services, citrix workspace, application performance, citrix secure private access, citrix virtual apps and desktops, user authentication, hybrid cloud, services, it automation, enterprise mobility, multi-factor authentication, application security, hybrid multi-cloud, application load balancing, cloud deployment, virtual app delivery, compliance, cloud application optimization, government, operational efficiency, risk assessment, remote work solutions, citrix adc, hybrid workforce, enterprise browser, zero trust security, cloud application access, mission critical applications, desktop management, flexible device support, scalable it solutions, user management, onboarding and offboarding, adaptive authentication, data encryption, remote desktop access, it governance, unified communication, business continuity, high-performance computing, saas solutions, resource scaling, mobile device management, performance optimization, incident response, it support services, cybersecurity solutions, compliance management, network load balancing, monitoring solutions, technical support, finance, distribution, transportation_logistics, enterprise software, enterprises, computer software, information technology &amp; services, computer &amp; network security, ux, mechanical or industrial engineering, health care, health, wellness &amp; fitness, hospital &amp; health care, internet infrastructure, internet</v>
          </cell>
          <cell r="J1673" t="str">
            <v>Akamai, Cloudflare DNS, Gmail, Outlook, Google Apps, Microsoft Office 365, Amazon AWS, Taboola Newsroom, DemandBase, Stripe, VueJS, WP Engine, Atlassian Cloud, Netlify, Drift, MongoDB, Adobe CQ, Eloqua, Salesforce Live Agent, Amazon SES, Slack, Salesforce, Vimeo, Google Tag Manager, Twitter Advertising, YouTube, AddThis, reCAPTCHA, Akamai RUM, Wistia, Cedexis Radar, Facebook Login (Connect), SOASTA, Linkedin Marketing Solutions, Mobile Friendly, LiveRamp, Google Analytics, CrazyEgg, Google Dynamic Remarketing, DoubleClick Conversion, Apache, Facebook Widget, DoubleClick, Bing Ads, Facebook Custom Audiences, Remote, Deluxe, SiteScout, Azure Web Apps, ZoomInfo DaaS, Tableau, PowerBI Tiles, Looker Studio, SQL, Google, Microsoft Office, Citrix, Rust, Cisco SASE (Secure Access Service Edge), NetScaler, Citrix DaaS, Azure Analysis Services, Azure Virtual Desktop, Microsoft Windows 365 Cloud PC, Citrix Workspace, C#, Zscaler ZTNA, Adconion, Rise, Microsoft Azure Monitor, Google Cloud Platform, Amazon Web Services (AWS), VMware, XenServer, Visio, Nielsen Display Ads (Formerly eXelate), Tor, Ellucian Colleague Finance, ISO+â„¢, Microsoft PowerShell, Microsoft Entra ID, .NET, Azure Storage Explorer, CallMiner Eureka, AWS WAF, Act!, Workspace ONE Unified Endpoint Management, Salesforce CRM Analytics, DotNetNuke, Splunk, CAT, ASP.NET, Azure Virtual Network, Express, Trellix Enterprise Security Manager, Jira, Credly, Brainshark, Bigtincan Engagement, Ning, Azure Linux Virtual Machines, Terraform, Ansible, Bigtincan Readiness (formerly Brainshark), React, Angular, AMP, Google Ads, Amazon Linux 2, Deluxe Payroll, Citrix Gateway</v>
          </cell>
          <cell r="K1673">
            <v>18332850000</v>
          </cell>
          <cell r="L1673" t="str">
            <v>Debt Financing</v>
          </cell>
          <cell r="M1673">
            <v>1800000000</v>
          </cell>
          <cell r="N1673">
            <v>45413</v>
          </cell>
          <cell r="O1673">
            <v>3310000000</v>
          </cell>
          <cell r="Q1673" t="str">
            <v>Citrix is a technology company that specializes in digital workspace solutions, virtualization, and remote access technologies. Founded in 1989, Citrix enables secure and efficient access to applications and desktops from virtually anywhere. The company has a rich history, initially focusing on multi-user versions of OS/2 before pivoting to support Windows with the development of Multi-Win 2.0.
Citrix offers a wide range of services, including server, application, and desktop virtualization, remote access and application delivery, networking solutions, Software as a Service (SaaS), and cloud computing technologies. Notable products include XenApp, GoToMeeting, and NetScaler. The company has grown through strategic acquisitions and has established a global presence with development and sales offices in multiple countries. In 2022, Citrix transitioned to a privately held company after being acquired by Vista Equity Partners and Evergreen Coast Capital.</v>
          </cell>
          <cell r="R1673">
            <v>1989</v>
          </cell>
        </row>
        <row r="1674">
          <cell r="A1674" t="str">
            <v>City National Bank</v>
          </cell>
          <cell r="B1674" t="str">
            <v>City National Bank</v>
          </cell>
          <cell r="C1674">
            <v>6800</v>
          </cell>
          <cell r="D1674" t="str">
            <v>banking</v>
          </cell>
          <cell r="E1674" t="str">
            <v>http://www.cnb.com</v>
          </cell>
          <cell r="F1674" t="str">
            <v>http://www.linkedin.com/company/city-national-bank</v>
          </cell>
          <cell r="G1674" t="str">
            <v>Los Angeles</v>
          </cell>
          <cell r="H1674" t="str">
            <v>California</v>
          </cell>
          <cell r="I1674" t="str">
            <v>franchise financing, equipment leasing amp finance, legal, business banking, wealth management, technology, entertainment, private banking, equipment leasing finance, healthcare, small &amp; midsize business banking, commercial real estate, banking in select markets, retirement planning, asset management, client-focused community support, subsidiary of royal bank of canada, banking technology, regulatory compliance, long-term relationships, client investment assets, relationship banking, real estate support, community development, local wealth solutions, charitable donations, investment management, digital transformation, personalized financial planning la, investment solutions, client relationship building, regional wealth management, local community banking, bank assets, client advisory, estate planning, community development banking, portfolio management, banking in major us markets, client-centric wealth solutions, financial planning, payment solutions, high-net-worth clients, investment affiliates, community impact, advanced banking tools, charitable giving, financial technology, client-focused solutions, client service technology, trust &amp; estate services, regional banking, local real estate finance, client experience enhancement, client-centric solutions, personal banking, community involvement, community support, digital banking, client investment management, community-focused financial services, community engagement banking, client asset growth, community investment, personalized financial services, market-specific banking, community outreach, subsidiary of rbc, client investment solutions, risk management, regional market presence, los angeles bank, financial services, banking innovation, trust services, b2b, relationship-based banking, regional client relationships, local market banking, community banking, banking, regional financial services, financial advisory, commercial banking, regional client services, client engagement, client relationships, los angeles-based bank, community-oriented banking, b2c, community investment programs, prudent financial solutions, capital markets, services, high-net-worth individual services, client-centric approach, real estate development support, client relationship management, client-centric banking, client advisory services, wealth planning, technology-driven banking, real estate banking, client financial solutions, lending, banking and finance, community donations, client experience, financial expertise, digital banking tools, long-term client focus, relationship banking in la, personalized client solutions, client-focused banking, accounts receivable, retail, client service excellence, personalized banking la, southern california banking, credit cards, treasury management, international banking, home mortgages, home equity loans, personal savings accounts, certificates of deposit, sba lending, asset-based lending, equipment financing, liquidity management, cash management, credit line, loan syndications, foreign currency exchange, online banking, mobile banking, debt management, fraud protection, accounts payable, trade services, self-directed investing, working capital, integration management, payments solutions, real estate financing, charitable giving services, insurance services, client services, relationship management, finance, non-profit, health care, health, wellness &amp; fitness, hospital &amp; health care, law practice, legal services, finance technology, information technology &amp; services, financial consulting, consulting, management consulting, nonprofit organization management, banks &amp; credit unions</v>
          </cell>
          <cell r="J1674" t="str">
            <v>Akamai, UltraDns, Microsoft Office 365, Gmail, Google Apps, Contently, Oracle Cloud, Atlassian Cloud, Citrix NetScaler, The Trade Desk, iCIMS, Slack, Amazon SES, Salesforce, Adobe Marketing Cloud, Qualtrics, iGoDigital, Drawbridge, Typekit, Adobe Media Optimizer, Facebook Login (Connect), Bing Ads, LogMeIn - Rescue, Scene7, LiveRamp, Google Tag Manager, Mobile Friendly, Twitter Advertising, Remote, Microsoft Excel, IBM SPSS Modeler, Q, SAS Enterprise Guide, Lytics, Atera, Gem, HTML Pro, Wiz, Microsoft Office, nCino Cloud Banking Platform, Microsoft PowerPoint, ISO+â„¢, SharePoint, Google AdWords Conversion, Connect, Insider, LogIC, Microsoft Project, Tableau, Air, Apple Pay, Android, CUICK TRAC - DFARS and NIST 800-171 compliance solution, .NET, Excel4Apps, Visio, LucidChart, Calabrio Teleopti Workforce Management, ServiceNow Configuration Management Database, Salesforce CRM Analytics, AFS Analytics, FIS, accessiBe, Outlook, Microsoft 365, Workfront, Clarity, Zelle, Wireshark, Apache Pig, SQL, Microsoft Access, QRM, SAP Sybase InfoMaker, CSS, Samsung GALAXY SDK, Radarstats, Snowflake, Databricks, R, Python, PeopleSoft Sales, Nevron Vision for SSRS, Advent Software, Cisco WebEx Teams, Varicent, Easy Digital Downloads, Salesforce Service Cloud, Microsoft Power Apps, SAP, Mode, Microsoft Power Automate, Microsoft Power Platform, GoDataFeed, Azure Data Factory, Microsoft SQL Server Reporting Services, Oracle Analytics Cloud, Azure Service Fabric, DATAVERSE LTD, DAX, Jira, Confluence, OpenLDAP, Azure Active Directory, Microsoft Entra ID, Microsoft AdCenter</v>
          </cell>
          <cell r="L1674" t="str">
            <v>Merger / Acquisition</v>
          </cell>
          <cell r="M1674">
            <v>0</v>
          </cell>
          <cell r="N1674">
            <v>42005</v>
          </cell>
          <cell r="O1674">
            <v>1300000000</v>
          </cell>
          <cell r="P1674">
            <v>32</v>
          </cell>
          <cell r="Q1674" t="str">
            <v>City National Bank (CNB), headquartered in Los Angeles, California, is a subsidiary of the Royal Bank of Canada (RBC) and specializes in relationship-based commercial banking. Established in 1954, CNB has built a strong reputation for serving the entertainment industry, high-net-worth individuals, and growth-oriented businesses. With assets totaling $98 billion and approximately 78 branches across five states, including California, Nevada, New York, Tennessee, and Minnesota, CNB ranks as the 30th largest bank in the United States.
The bank offers a range of services, including commercial banking, business loans, and wealth management. It provides financing for construction, commercial mortgages, and support for young businesses. CNB emphasizes prudent lending practices and has expanded its reach through strategic acquisitions, enhancing its service offerings and client support. Known as the "banker to the stars," CNB continues to focus on fostering relationships and supporting clients in the entertainment sector and beyond.</v>
          </cell>
          <cell r="R1674">
            <v>1954</v>
          </cell>
        </row>
        <row r="1675">
          <cell r="A1675" t="str">
            <v>Clarience Technologies</v>
          </cell>
          <cell r="B1675" t="str">
            <v>Clarience Technologies</v>
          </cell>
          <cell r="C1675">
            <v>4200</v>
          </cell>
          <cell r="D1675" t="str">
            <v>transportation/trucking/railroad</v>
          </cell>
          <cell r="E1675" t="str">
            <v>http://www.clariencetechnologies.com</v>
          </cell>
          <cell r="F1675" t="str">
            <v>http://www.linkedin.com/company/clarience-technologies</v>
          </cell>
          <cell r="G1675" t="str">
            <v>Southfield</v>
          </cell>
          <cell r="H1675" t="str">
            <v>Michigan</v>
          </cell>
          <cell r="I1675" t="str">
            <v>road ready, marine, onhighway, davco, lumitec, technology, trucklite, trucking, visibility, rigid, performance, transportation, innovation, security, lighting, telematics, electronics, offroad, fleet management, safety, sustainability, truck transportation, safety technology innovation, supply chain security, automotive safety systems, fleet telematics cloud platform, remote asset monitoring, electric vehicle safety, distribution, fleet data sharing alliance, transportation safety, other motor vehicle parts manufacturing, manufacturing, b2b, safety solutions, electric vehicle alert system, commercial vehicle solutions, emergency warning systems, off-road safety, digital transformation in transport, iot in transportation, off-highway equipment, government, vehicle communication systems, vehicle safety systems, advanced electronics, connected vehicle ecosystem, automotive electronics, fleet telematics integration, vehicle security systems, safety-as-a-service, telematics platforms, smart trailer solutions, adaptive led technology, fleet safety technology, fleet visibility, vehicle lighting, safety compliance technology, safety innovation, cargo protection, safety and security technology, construction, electric vehicle alert, led lighting, fleet telematics, off-highway safety solutions, services, fleet productivity tools, computer hardware, hardware, environmental services, renewables &amp; environment, transportation/trucking/railroad, mechanical or industrial engineering</v>
          </cell>
          <cell r="J1675" t="str">
            <v>Constant Contact, Outlook, Slack, Google Analytics, Mobile Friendly, WordPress.org, Google Maps, Google Tag Manager, reCAPTCHA, Circle, Remote, HighJump, Wider Planet, Strato, Adobe InDesign, Salesforce CRM Analytics, 24-7 Media, Compressor, Elite Software HVAC Solution, Workday, MercuryGate TMS</v>
          </cell>
          <cell r="O1675">
            <v>611434000</v>
          </cell>
          <cell r="Q1675" t="str">
            <v>Clarience Technologies is a global transportation technology company based in Southfield, Michigan, founded in 2020. The company specializes in visibility and safety solutions, aiming to provide Total Visibility to the transportation industry. With a mission to enhance safety, fleet management, and supply chain security, Clarience focuses on delivering innovative technologies that protect lives, assets, and supply chains.
The company operates with around 4,200 employees across more than 50 locations in over 90 countries, generating approximately $888.3 million in revenue. Clarience's portfolio includes a wide range of products such as cameras and vision systems, LED lighting, telematics, emergency warning systems, and tire and fuel systems. Its 11 premium brands, including Safe Fleet, Truck-Lite, and Road Ready, cater to various markets, providing solutions that improve safety, streamline operations, and support sustainability in transportation.</v>
          </cell>
          <cell r="R1675">
            <v>2020</v>
          </cell>
        </row>
        <row r="1676">
          <cell r="A1676" t="str">
            <v>CLEAR</v>
          </cell>
          <cell r="B1676" t="str">
            <v>CLEAR</v>
          </cell>
          <cell r="C1676">
            <v>4100</v>
          </cell>
          <cell r="D1676" t="str">
            <v>consumer services</v>
          </cell>
          <cell r="E1676" t="str">
            <v>http://www.clearme.com</v>
          </cell>
          <cell r="F1676" t="str">
            <v>http://www.linkedin.com/company/clear-by-alclear-llc</v>
          </cell>
          <cell r="G1676" t="str">
            <v>New York</v>
          </cell>
          <cell r="H1676" t="str">
            <v>New York</v>
          </cell>
          <cell r="I1676" t="str">
            <v>digital trust, identity, customer experience, biometric technology, digital identity, age verification, financial services, fin tech, financial technology, internet technology, finance, computer software: prepackaged software, technology, clear plus, tsa precheck, friction-free travel, secure identity, identity verification, airport security, expedited entry, member perks, mobile app, identity for business, travel security, facial recognition, fingerprint verification, online application, trusted experiences, customer journey, seamless experiences, event access, clear lanes, secure digital identity, curb-to-gate service, faster screening, sports access, membership benefits, clear biometric technology, easy enrollment, travel convenience, luggage shipment, global medical transport, travel insurance, kyc solutions, healthcare identity, enterprise solutions, virtual queue, exclusive offers, family memberships, discount programs, identity for enterprise, ambassador assist, customer support, membership renewal, secure transactions, trusted partner network, access control, identity management, real-time updates, privacy commitment, finance technology, information technology &amp; services, privacy</v>
          </cell>
          <cell r="J1676" t="str">
            <v>Cloudflare DNS, Gmail, Google Apps, Microsoft Office 365, Greenhouse.io, CloudFlare Hosting, Mailchimp Mandrill, Chartbeat, Atlassian Cloud, OneTrust, React Redux, Webflow, SparkPost, Slack, Amazon SES, Salesforce, Google Play, Mobile Friendly, Google Font API, Apache, Squarespace ECommerce, Facebook Login (Connect), Google Dynamic Remarketing, Vimeo, Hubspot, Facebook Custom Audiences, DoubleClick Conversion, CrazyEgg, HeapAnalytics, Linkedin Marketing Solutions, Typekit, Stripe, Wistia, DoubleClick, Facebook Widget, Google Tag Manager, Remote, Microsoft.net, Android, Xamarin, Node.js, IoT, CLEAR, Python, AWS SDK for JavaScript, C#, AWS Trusted Advisor, Google Cloud, React, TypeScript, AWS Analytics, Docker, Kubernetes, GitHub, Argo, SWIFT, Storyboard to SwiftUI Converter, Kotlin, Jetpack, Javascript, Google AlloyDB for PostgreSQL, Microsoft PowerPoint, Microsoft Excel, Google Workspace, Azure Linux Virtual Machines, Yocto, Microsoft Distributed File System (DFS), WPMU DEV, Datadog, Splunk, Quartic, RS2, Adobe Premiere Pro, Adobe After Effects, Figma, Apache Kafka, Looker, Meta Ads Manager, AI, Chronicle, Payara Server, Google Cloud BigQuery, Splunk SOAR, GitHub Actions, MITRE ATT&amp;CK, Google Cloud Identity Platform, Kiosked, Weborama, Istio, Amazon EKS Anywhere, ECS, Amazon Virtual Private Cloud (Amazon VPC), Route, Security, Route 53, Nginx, API Gateway, CloudFlare, Fastly CDN, AWS Network Firewall, AWS WAF, Amazon Managed Streaming for Apache Kafka (Amazon MSK), Wiz, Tenable Security Center, GitHub Advanced Security, Jira, Snowflake, dbt, Dagster, Amazon Web Services (AWS), Google Cloud Platform, Pulumi, Iterable, PostgreSQL, Epic, Google Cloud Interconnect, Jenkins, SQL</v>
          </cell>
          <cell r="K1676">
            <v>550946850</v>
          </cell>
          <cell r="L1676" t="str">
            <v>Other</v>
          </cell>
          <cell r="M1676">
            <v>409200000</v>
          </cell>
          <cell r="N1676">
            <v>44348</v>
          </cell>
          <cell r="O1676">
            <v>900779000</v>
          </cell>
          <cell r="P1676">
            <v>4</v>
          </cell>
          <cell r="Q1676" t="str">
            <v>ClearCompany is a unified talent management software platform that enhances HR processes throughout the employee lifecycle. It supports organizations in recruiting, onboarding, performance management, learning, and retention, enabling them to hire and develop top talent efficiently.
The platform integrates AI-powered tools and data-informed insights to streamline workflows and reduce HR costs. Key offerings include ClearRecruit for advanced recruiting, ClearTalent for comprehensive employee lifecycle management, ClearLearn for learning management, and ClearGrow for upskilling and performance management. Additional features encompass goal-setting, performance tracking, compliance, and third-party integrations. ClearCompany serves small to midsize businesses and enterprises across various industries, including healthcare, manufacturing, retail, and professional services. It is recognized as a Great Place to Work-Certifiedâ„¢ and is noted for its rapid growth in the talent management sector.</v>
          </cell>
          <cell r="R1676">
            <v>2010</v>
          </cell>
        </row>
        <row r="1677">
          <cell r="A1677" t="str">
            <v>Clear Channel Outdoor</v>
          </cell>
          <cell r="B1677" t="str">
            <v>Clear Channel Outdoor</v>
          </cell>
          <cell r="C1677">
            <v>4100</v>
          </cell>
          <cell r="D1677" t="str">
            <v>marketing &amp; advertising</v>
          </cell>
          <cell r="E1677" t="str">
            <v>http://www.clearchanneloutdoor.com</v>
          </cell>
          <cell r="F1677" t="str">
            <v>http://www.linkedin.com/company/clear-channel-outdoor</v>
          </cell>
          <cell r="G1677" t="str">
            <v>New York</v>
          </cell>
          <cell r="H1677" t="str">
            <v>New York</v>
          </cell>
          <cell r="I1677" t="str">
            <v>cco radar, transit shelters, premiere panels, digital urban panels, digital billboards, data measurement, posters, programmatic ooh, digital outdoor advertising, times square, airport advertising, sunset millennium, advertising, billboards, bus transit, digital outdoor networks, street furniture, wallscapes, boston south station, programmatic advertising, chicago metra, spectacolor, minneapolis mayo clinic square, bulletins, spectaculars, commuter rail, transit advertising, media, creative, marketing, out of home advertising, games, consumer internet, internet, information technology, consumer discretionary, advertising services, media planning software, digital media, digital out-of-home, media impact analytics, out-of-home advertising, market research, b2b, media planning tools, media data analytics, digital signage innovation, media analytics software, media &amp; publishing, media data, retail, media data licensing, media optimization tools, media optimization, advertising technology, location data, media strategy, out-of-home media technology, ooh advertising, media impact analysis, digital billboard management, digital signage technology, media measurement tools, media data &amp; measurement solutions, outdoor advertising analytics, audience engagement, audience insights, transit media, media impact, media network expansion, programmatic media, audience analytics, campaign optimization, media reach, data analytics, digital signage platforms, media measurement, ad impact measurement, media planning, digital out-of-home advertising, media effectiveness, advertising &amp; marketing, brand building, campaign measurement, media network, digital signage content, ad measurement, outdoor media analytics, billboard advertising, customer engagement, advertising effectiveness, media data solutions, media performance, campaign performance analytics, media buying, digital billboard networks, digital signage, advertising campaigns, media campaign management, media analytics, digital signage networks, airport media, ad impact, location-based advertising, audience targeting, advertising impact, media impact studies, media effectiveness measurement, media data integration, creative solutions, digital billboard optimization, media impact measurement, campaign management, media innovation, brand awareness, services, digital billboard technology, audience targeting technology, media solutions, programmatic buying, media measurement platforms, media analytics platforms, audience engagement metrics, market reach, indoor and outdoor display advertising, media targeting, digital advertising, media data &amp; measurement, government, programmatic out-of-home, campaign analytics, consumer engagement, media performance metrics, mobile location data, audience measurement, media planning services, roadside advertising, dynamic creative executions, commuter advertising, event sponsorship, customer insights, reach and frequency, advertising inventory, interactive advertising, consumer demographics, custom advertising solutions, outdoor displays, visual storytelling, large-format displays, collaborative campaigns, urban advertising, affluent audience targeting, brand activations, measurement solutions, case studies, local marketing, high-traffic locations, consumer touchpoints, brand storytelling, dynamic content, social media integration, targeted advertising, advertising roi, collateral materials, diverse advertising options, real-time updates, event activations, immersive experiences, distribution, consumer products &amp; retail, transportation &amp; logistics, consumers, information technology &amp; services, marketing &amp; advertising</v>
          </cell>
          <cell r="J1677" t="str">
            <v>Route 53, Microsoft Office 365, Amazon AWS, Outlook, Microsoft Azure Hosting, WP Engine, React, Workday, Hubspot, Slack, The Trade Desk, SparkPost, Atlassian Cloud, Amazon SES, Workday Recruit, Mobile Friendly, DoubleClick, Typekit, WordPress.org, Google Dynamic Remarketing, DoubleClick Conversion, Vimeo, Google Tag Manager, Apache, Remote, Android, Sigma, Google AdWords Conversion, Microsoft Excel, Microsoft PowerPoint, Asana, Salesforce, Cornerstone HR, Airtable, Construct, LinkedIn Ads, Instagram, Kiosked, Excel4Apps, accessiBe, Quip, Git, Absorb LMS, Microsoft Outlook, Microsoft Office, Zoomdata, Cint, AutoCAD, Adobe Illustrator, Procore, Power BI Documenter, Radarstats, ChatGPT, Claude, Copilot, Microsoft SQL Server Reporting Services, Redshift, Amazon S3, dbt, AWS Glue Data Catalog, AWS Lake Formation, SQL</v>
          </cell>
          <cell r="K1677">
            <v>3330000000</v>
          </cell>
          <cell r="L1677" t="str">
            <v>Debt Financing</v>
          </cell>
          <cell r="M1677">
            <v>900000000</v>
          </cell>
          <cell r="N1677">
            <v>45839</v>
          </cell>
          <cell r="O1677">
            <v>1604140000</v>
          </cell>
          <cell r="Q1677" t="str">
            <v>Clear Channel Outdoor Holdings, Inc. is a prominent out-of-home (OOH) advertising company founded in 1901. It specializes in innovative media solutions, including traditional and digital billboards, to connect advertisers with audiences across the United States, Europe, and beyond. With over 70,000 displays, the company reaches approximately 130 million Americans weekly in more than 65 markets.
The company offers a diverse range of advertising solutions, including high-visibility static billboards and dynamic digital displays that allow for quick content changes and interactive campaigns. Clear Channel Outdoor also provides services such as campaign development, audience targeting, and performance measurement, utilizing data analytics to enhance advertising effectiveness. Committed to sustainability, the company aims for Carbon Net Zero by 2050 and maintains a strong presence in both traditional and digital advertising markets.</v>
          </cell>
          <cell r="R1677">
            <v>1901</v>
          </cell>
        </row>
        <row r="1678">
          <cell r="A1678" t="str">
            <v>Clearwater Analytics</v>
          </cell>
          <cell r="B1678" t="str">
            <v>Clearwater Analytics</v>
          </cell>
          <cell r="C1678">
            <v>3200</v>
          </cell>
          <cell r="D1678" t="str">
            <v>information technology &amp; services</v>
          </cell>
          <cell r="F1678" t="str">
            <v>http://www.linkedin.com/company/clearwateranalytics</v>
          </cell>
          <cell r="G1678" t="str">
            <v>Boise</v>
          </cell>
          <cell r="H1678" t="str">
            <v>Idaho</v>
          </cell>
          <cell r="I1678" t="str">
            <v>compliance, daily aggregation, stat &amp; tax investment accounting, saas, automated gaap, integrated investment accounting, performance risk reporting, complete investment portfolio transparency, reconciliation &amp; validation of investment data, performance amp risk reporting, software development, computer software, information technology &amp; services</v>
          </cell>
          <cell r="K1678">
            <v>1114750000</v>
          </cell>
          <cell r="L1678" t="str">
            <v>Debt Financing</v>
          </cell>
          <cell r="M1678">
            <v>100000000</v>
          </cell>
          <cell r="N1678">
            <v>45170</v>
          </cell>
          <cell r="Q1678" t="str">
            <v>Clearwater Analytics is a fintech company based in Boise, Idaho, that specializes in providing a cloud-native, Software-as-a-Service (SaaS) platform for investment data management. Founded in 2004, the company offers a comprehensive solution that includes investment data aggregation, reconciliation, accounting, performance measurement, compliance monitoring, risk analytics, and reporting. Clearwater serves over 2,400 clients globally, managing more than $10 trillion in assets.
The platform features a single-instance, multi-tenant architecture that integrates various functions across public and private markets. Key offerings include Clearwater Prism for investment data management, Clearwater LPx for private funds, and Clearwater MLx for mortgage loan investments. The platform enhances operational efficiency by automating data processes and ensuring compliance with industry standards. Clearwater Analytics maintains a strong presence with offices in major cities, including London, New York City, and Noida.</v>
          </cell>
          <cell r="R1678">
            <v>2004</v>
          </cell>
        </row>
        <row r="1679">
          <cell r="A1679" t="str">
            <v>CLA (CliftonLarsonAllen)</v>
          </cell>
          <cell r="B1679" t="str">
            <v>CliftonLarsonAllen</v>
          </cell>
          <cell r="C1679">
            <v>9000</v>
          </cell>
          <cell r="D1679" t="str">
            <v>accounting</v>
          </cell>
          <cell r="E1679" t="str">
            <v>http://www.claconnect.com</v>
          </cell>
          <cell r="F1679" t="str">
            <v>http://www.linkedin.com/company/cliftonlarsonallen</v>
          </cell>
          <cell r="G1679" t="str">
            <v>Glendora</v>
          </cell>
          <cell r="H1679" t="str">
            <v>California</v>
          </cell>
          <cell r="I1679" t="str">
            <v>state &amp; local tax, wealth advisory, audit, assurance, cost segregation, outsourcing, international tax, tax, financial services, consulting, public accounting, cpa, administrative, finance, artificial intelligence, nonprofit services, financial reporting, accounting, digital transformation tools, services, digital solutions for clients, client-centric, government services, global network, charitable foundation, cloud security, automation tools, service innovation, wealth management, data security, nonprofit, community engagement, digital reporting tools, data analytics, global reach, operational improvement, digital reporting, cloud platforms, client-centric approach, financial analytics, tax consulting, investment advisory, cloud computing, cloud services, diversity, growth strategy, digital tools, audit services, education, risk management, credit union services, cloud solutions, financial reporting tools, digital workflows, business intelligence, regulatory compliance, digital platforms, entrepreneurship support, long-term relationships, tax advisory, client trust, investment management, manufacturing, automation, healthcare, b2b, accounting, tax preparation, bookkeeping, and payroll services, digital transformation, leadership development, cloud technology, cloud infrastructure management, cloud integration, credit unions, employee growth, digital audit tools, industry focus, charitable giving, digital audit, data-driven insights, regulatory advisory, automation in auditing, data management platforms, client tailored solutions, operational efficiency, digital solutions, community programs, entrepreneurship, industry specialization, digital collaboration, cloud-based outsourcing, data analytics tools, financial planning, data analytics platforms, employee benefits, cloud security solutions, digital tools for finance, cybersecurity, cloud computing services, data management systems, business advisory, national reach, employee development, technology platforms, cloud-based solutions, industry expertise, diversity and inclusion, tax planning, enterprise software, national presence, integrated services, outsourcing services, client solutions, professional services, technology consulting, integrated solutions, government, business consulting, cloud infrastructure, data management, private businesses, automation platforms, client partnership, accounting services, service delivery, financial institutions, cloud-based software, data security solutions, cpas, consultants, wealth advisors, tax services, accounting solutions, assurance services, cloud accounting, sec-registered advisor, private business support, succession planning, entrepreneur support, integrated capabilities, team collaboration, local support, financial compliance, client engagement, strategic growth, technology solutions, secure file transfer, performance improvement, legal entity compliance, accounting standards, customized solutions, customer focus, financial education, opportunity creation, community support, client relationship management, global presence, remote collaboration, personalized service, financial analysis, market trends, business strategy, tax compliance, financial insights, webinars and events, legal, non-profit, distribution, transportation &amp; logistics, construction &amp; real estate, information technology &amp; services, computer &amp; network security, enterprises, computer software, analytics, mechanical or industrial engineering, health care, health, wellness &amp; fitness, hospital &amp; health care, professional training &amp; coaching, management consulting, internet infrastructure, internet, nonprofit organization management</v>
          </cell>
          <cell r="J1679" t="str">
            <v>Cloudflare DNS, Outlook, CloudFlare Hosting, Microsoft Azure Hosting, VueJS, Jira, Atlassian Confluence, Microsoft Power BI, OneTrust, Create React App, StackAdapt, Hubspot, Slack, Bootstrap Framework, Google translate widget, Google Analytics Ecommerce Tracking, Google translate API, Google Tag Manager, Workday Recruit, Multilingual, Mobile Friendly, Google Maps, Google Maps (Non Paid Users), Adobe, Google AdWords Conversion, Microsoft Excel, Microsoft Office, Microsoft PowerPoint, Microsoft Windows Server 2012, WebOffice, OneTrust Tech Risk &amp; Compliance, Sage Intacct, Salesforce CRM Analytics, Dynamics 365 Customer Insights, SiteCore, Git, Azure Active Directory B2C, Microsoft Advanced Group Policy Management, Infoblox DHCP, Akamai CDN Solutions, Microsoft Windows Server 2000, Office365, Microsoft Teams, Microsoft OneDrive, Microsoft Exchange Server 2003, Adform DMP, AWS VPN, Ning, Power BI Documenter, Tableau, Excel4Apps, Wider Planet, Taleo Applicant Tracking Systems (ATS), Azure Devops, Microsoft Project, Gem, Secured MVC Forum on Windows 2012 R2, Eyefinity OfficeMate, Acumatica, DocuSign, Laserfiche, Tamarac, Databricks, Azure Data Factory, Microsoft Dynamics CRM, Microsoft SQL Server Reporting Services, WorkSafeBC, Scrum Do, Google Analytics, PriceGrabber, Python, SQL, BILL, R, Shiny, Avalara, Delta Sharing, GitHub, Microsoft Azure Monitor, Postman, SES, Spark, Unity Catalog, NeonCRM, Board, SharePoint, Microsoft Power Platform, PowerBI Tiles, Microsoft Power Apps, Alteryx, Plotly Dash, matplotlib, Seaborn Health Care, Jupyter, Markdown, Dash, DAX, Microsoft Entra ID, Agilent Technologies, Paycor, TSYS, Microsoft Power Automate, Yardi, , Microsoft Dynamics CRM Consulting, Azure Synapse, Azure Data Lake Analytics, Microsoft 365, Kubernetes, Terraform, DATAVERSE LTD, Nevron Vision for SSRS, Javascript, ServiceNow, Micro Focus Universal CMDB, Salesforce Customer 360 Data Manager, ServiceNow Service Graph Connectors, ServiceNow Discovery, ServiceNow Service Mapping, ServiceNow Event Management, Fastapi, Temporal Cloud, React, TypeScript, Azure Analysis Services, Azure Container Apps, Azure Cosmos DB, PostgreSQL, Azure Key Vault, Bicep, Docker, CallMiner Eureka, pandas, NumPy, scikit-learn, Mode, Microsoft Active Directory Federation Services, Omniture (Adobe), Autodesk BIM Collaborate, SafeSend, Aryson MySQL to MSSQL Converter, Google AlloyDB for PostgreSQL, GoToAssist (FASTchat), Azure Databricks, Snowflake, Google Workspace, Adobe Acrobat Pro, Vertex O Series, CAT, Workday, Microsoft Teams Rooms, Azure Storage Explorer, Microsoft Fabric, Delta Lake, Microsoft Purview eDiscovery, AWS Analytics, Amazon S3, AWS Glue Data Catalog, Redshift, Google Cloud, Google Cloud BigQuery, Amazon Managed Streaming for Apache Kafka (Amazon MSK), dbt, Cloud Foundry, Copilot, Azure SQL, Azure Event Hubs, AWS Step Functions, Azure AI Studio</v>
          </cell>
          <cell r="L1679" t="str">
            <v>Merger / Acquisition</v>
          </cell>
          <cell r="M1679">
            <v>0</v>
          </cell>
          <cell r="N1679">
            <v>45261</v>
          </cell>
          <cell r="O1679">
            <v>2000000000</v>
          </cell>
          <cell r="Q1679" t="str">
            <v>CLA (CliftonLarsonAllen LLP) is a leading professional services firm in the United States, offering a wide range of integrated services including audit, tax, consulting, outsourcing, wealth advisory, and digital solutions. Established on January 1, 2012, through the merger of Clifton Gunderson LLP and LarsonAllen LLP, CLA operates as a private partnership with a virtual headquarters and a strong presence in Minneapolis, Minnesota, and Milwaukee, Wisconsin. The firm employs nearly 9,000 people across more than 130 locations in the U.S. and has a global reach through CLA Global.
CLA focuses on delivering tailored solutions to its clients, which include over 202,000 businesses across various sectors such as healthcare, manufacturing, and non-profits. The firm emphasizes a team-based approach guided by core values of curiosity, collaboration, transparency, inclusivity, and reliability. Its services are designed to enhance efficiency, compliance, and growth, making CLA a trusted partner for organizations looking to navigate complex business challenges.</v>
          </cell>
          <cell r="R1679">
            <v>2012</v>
          </cell>
        </row>
        <row r="1680">
          <cell r="A1680" t="str">
            <v>Cloud Software Group</v>
          </cell>
          <cell r="B1680" t="str">
            <v>Cloud Software Group</v>
          </cell>
          <cell r="C1680">
            <v>9600</v>
          </cell>
          <cell r="D1680" t="str">
            <v>information technology &amp; services</v>
          </cell>
          <cell r="E1680" t="str">
            <v>http://www.cloud.com</v>
          </cell>
          <cell r="F1680" t="str">
            <v>http://www.linkedin.com/company/cloudsoftwaregroup</v>
          </cell>
          <cell r="G1680" t="str">
            <v>Fort Lauderdale</v>
          </cell>
          <cell r="H1680" t="str">
            <v>Florida</v>
          </cell>
          <cell r="I1680" t="str">
            <v>enterprise software, cloud computing, cloud management, iaas, software, information technology, software development, self-service bi, user experience, data analytics, cloud-based software, data quality, financial services, reporting dashboards, virtualization, enterprise data tools, secure remote work, digital transformation, analytics tools, digital workspace, data-driven decision making, healthcare, enterprise data solutions, enterprise-scale data challenges, data management, report generation, software publishing, enterprise data orchestration, b2b, enterprise infrastructure, analytics and reporting, cloud infrastructure, cloud security, visual analytics, cloud platforms, dashboard embedding, government, customer relationship management, cloud services, industry-specific analytics, retail, it infrastructure, services, enterprise data integration, cybersecurity, enterprise data analytics, digital workspace technology, software publishers, data quality management, self-service analytics, manufacturing, data visualization dashboards, it support, business intelligence platforms, data analytics platforms, cloud-native data solutions, enterprise cloud solutions, mission-critical software, enterprise data security, data visualization at scale, complex system integration, information technology and services, complex data integration, data preparation, customer experience, cloud solutions, business intelligence, virtualization solutions, pixel-perfect reports, cloud software, operational efficiency, data integration tools, data visualization, data quality solutions, virtual workspace security, virtual desktop infrastructure, data preparation services, education, data quality and preparation, cloud data integration, business analytics, embeddable dashboards, cloud data services, energy, analytics, enterprise data management, application delivery, load balancing, virtual environments, automation insights, customer success, managed cloud, data integration, analytics solutions, privacy compliance, security solutions, real-time data, collaborative tools, industry-specific insights, remote access solutions, business transformation, financial operations, corporate strategy, human resources management, compliance management, employee engagement, cloud migration, strategic partnerships, service-level agreements, proactive monitoring, cross-platform integration, it governance, organizational change, data governance, business-critical applications, multi-cloud strategy, high availability, cost optimization, market analysis, customer onboarding, employee resource groups, enterprises, computer software, information technology &amp; services, ux, health care, health, wellness &amp; fitness, hospital &amp; health care, internet infrastructure, internet, crm, sales, mechanical or industrial engineering</v>
          </cell>
          <cell r="J1680" t="str">
            <v>Akamai, Route 53, Sendgrid, Gmail, Google Apps, Microsoft Office 365, Amazon AWS, Salesforce, Outlook, DemandBase, VueJS, React Redux, MongoDB, Figma, Workday, Adobe CQ, Slack, Linkedin Marketing Solutions, Apache, SOASTA, Mobile Friendly, Ruby On Rails, Workday Recruit, Nginx, WordPress.org, AI, Citrix, ASP.NET, TIBCO Spotfire, .NET, C#, TypeScript, Javascript, Microsoft Sql Server, Copilot, Kubernetes, IBM Storage Suite for IBM Cloud Paks, Terraform, Splunk, Grafana, Azure Application Insights, Azure Log Analytics, Rise, Gem, Trellix Enterprise Security Manager, Informatica Test Data Management, Data Analytics, Ansible, Microsoft Windows Server 2012, Azure Linux Virtual Machines, Microsoft Excel, Google Sheets, Google, Google Docs, Deluxe, SiteScout, AWS SDK for JavaScript, Citrix DaaS, Azure Analysis Services, Azure Virtual Desktop, Microsoft Entra ID, Azure Storage Explorer, TUNE, Parallels Mac Management for Microsoft SCCM, Microsoft Windows 365 Cloud PC, Citrix Gateway, Layer7 API Gateway, XenServer, Citrix XenClient, Docker, PRO.FILE, Microsoft.NET Core 3.1, SQL, Azure Service Bus, Azure Blob Storage, Microsoft SQL Server Reporting Services, Python, NetScaler, Juniper Networks SRX-Series Gateways, CAT, Kona Web Application Firewall, Microsoft Azure Monitor, TIBCO Data Virtualization, AMP, Google Ads, Google Tag Manager, TIBCO, Zscaler ZTNA, Cisco SASE (Secure Access Service Edge), CMake, Make, Check Point CloudGuard Harmony Connect (CloudGuard Connect), Workspace ONE Unified Endpoint Management, go+, ICONICS IoT, Azure Web Apps, Rust, DotNetNuke, FreeBSD, , Oracle BI Publisher, Bazaarvoice, Microsoft PowerShell, TIBCO EBX, HP Thin Client Hardware, REST, API Gateway, Informatica Master Data Management Cloud, Barracuda Spam Firewall, Veritas InfoScale Availability, Amazon Linux 2, AWS Trusted Advisor, Amazon Elastic Load Balancing, Jaspersoft, Jenkins, Credly, Bigtincan Readiness (formerly Brainshark), Brainshark, Microsoft Intune Enterprise Application Management, SAM, WP-Oauth, Adconion, TrakSYS, Amazon EKS Anywhere, Google Kubernetes Engine (GKE), AWS Analytics, Google Cloud, Deluxe Payroll, Citrix Workspace, Kiosked, Android, ZoomInfo DaaS, Claude, Gemini, Google Publisher Tag (GPT), GitHub Copilot, PubSub+, Google Cloud Functions, Autopilot, Google Cloud Run, Next.js, React, Google Cloud BigQuery, Angular, erwin Data Modeler, Amazon WorkSpaces, C/C++, Shareworks by Morgan Stanley, Excel4Apps, MITRE ATT&amp;CK, Oracle Fusion Financials, DataXu, Bottomline Payments and Cash Management, ACL, Micro Focus ArcSight, Adform, Datacore SDS, SSMS Tools Pack, IDC, Google Cloud Platform, Amazon Web Services (AWS), VMware, Visio, Nielsen Display Ads (Formerly eXelate), Tor, Ellucian Colleague Finance, ISO+â„¢, Bigtincan Engagement, Ning, Absorb LMS, Salesforce CRM Analytics, Security, TIBCO WebFOCUS, Oracle Integration Cloud, Jira, Barracuda Email Security Service, Liferay, Google Analytics, Vertex AI, Vertex, Elasticsearch, Webex, Azure Virtual Network, Azure ExpressRoute, Azure Static Web Apps, Spring, Act!, SAP, Oracle Analytics Cloud, Citrix VDI-in-a-Box, Mode</v>
          </cell>
          <cell r="K1680">
            <v>11000000</v>
          </cell>
          <cell r="L1680" t="str">
            <v>Merger / Acquisition</v>
          </cell>
          <cell r="M1680">
            <v>0</v>
          </cell>
          <cell r="N1680">
            <v>40725</v>
          </cell>
          <cell r="O1680">
            <v>2800000000</v>
          </cell>
          <cell r="Q1680" t="str">
            <v>Cloud Software Group (CSG) is a conglomerate formed in 2022 through the merger of Citrix Systems and TIBCO Software, backed by Vista Equity Partners and Evergreen Coast Capital. The company specializes in providing enterprise software solutions for virtualization, integration, data management, and infrastructure across various environments, including cloud, on-premises, and edge.
CSG's mission is to simplify business operations and enable organizations to thrive through innovative cloud software. The company operates under its legacy brands, Citrix and TIBCO, offering solutions that support secure remote work, real-time data integration, and predictive analytics. CSG is committed to enhancing customer relationships and ensuring operational continuity with comprehensive compliance and governance tools. Its products, such as XenServer, JasperReports, and Spotfire, are designed to improve efficiency and support mission-critical applications for organizations worldwide.</v>
          </cell>
          <cell r="R1680">
            <v>2008</v>
          </cell>
        </row>
        <row r="1681">
          <cell r="A1681" t="str">
            <v>Cloudflare</v>
          </cell>
          <cell r="B1681" t="str">
            <v>Cloudflare</v>
          </cell>
          <cell r="C1681">
            <v>4400</v>
          </cell>
          <cell r="D1681" t="str">
            <v>computer &amp; network security</v>
          </cell>
          <cell r="E1681" t="str">
            <v>http://www.cloudflare.com</v>
          </cell>
          <cell r="F1681" t="str">
            <v>http://www.linkedin.com/company/cloudflare</v>
          </cell>
          <cell r="G1681" t="str">
            <v>San Francisco</v>
          </cell>
          <cell r="H1681" t="str">
            <v>California</v>
          </cell>
          <cell r="I1681" t="str">
            <v>ddos, lua, nginx, zero trust security, web performance, cdn, dns, web security, noc, waf, go, network, nocc, developer tools, enterprise software, cloud computing, security, internet infrastructure, internet, software, information technology, computer software: prepackaged software, technology, cloud infrastructure, global network management, serverless platform, edge computing, serverless edge apps, ssl/tls encryption, public sector, edge network, network management, cloudflare workers, zero trust, cyber threat intelligence, cloudflare gateway, security-as-a-service, financial services, cloudflare dns firewall, cloudflare workers kv, api security, edge ai deployment, user experience, b2b, network optimization, cloudflare magic transit, edge ai inference, zero trust network access, cloudflare stream, serverless computing, cloudflare bot management, d2c, cloudflare access, computer systems design and related services, dns services, global data centers, ddos protection, machine learning, government, services, content delivery network, bot management, cloud security, analytics, ai security solutions, transportation &amp; logistics, internet performance, application acceleration, security operations, cloud network, retail, cloudflare spectrum, traffic analytics, e-commerce, data protection, digital transformation, application layer security, fraud detection, network security, healthcare, cloudflare load balancer, web application firewall, application security, real-time traffic analysis, cloudflare r2 storage, cloudflare pages, cybersecurity, load balancing, traffic monitoring, cyber threat mitigation, data privacy, media, application performance, cloudflare, connectivity cloud, sase, developer platform, ai integration, network services, security solutions, customer trust, domaind registration, internet reliability, cost reduction, privacy compliance, multicloud, network performance, event tracking, cloud migration, threat intelligence, content delivery, dynamic content, video encoding, streaming services, data insights, ddos mitigation, application delivery, real-time monitoring, automated security, business continuity, security posture, partner network, community support, technical documentation, cyber threat defense, enterprise solutions, finance, non-profit, distribution, enterprises, computer software, information technology &amp; services, ux, artificial intelligence, consumer internet, consumers, computer &amp; network security, health care, health, wellness &amp; fitness, hospital &amp; health care, nonprofit organization management</v>
          </cell>
          <cell r="J1681" t="str">
            <v>Salesforce, Cloudflare DNS, Mailchimp Mandrill, Gmail, Google Apps, Microsoft Office 365, Zendesk, CloudFlare Hosting, The Trade Desk, Linkedin Marketing Solutions, Bing Ads, Bootstrap Framework, Bizible, Stripe, LiveRamp, Mobile Friendly, Twitter Advertising, Google Font API, Google Tag Manager, Adobe Media Optimizer, Greenhouse.io, Vimeo, Marketo, Cedexis Radar, Wistia, DoubleClick Floodlight, DoubleClick, AI, CloudFlare, .GIS, go+, C#, AWS SDK for JavaScript, Python, Javascript, Rust, Lua, Apache Kafka, Kubernetes, ClickHouse, PostgreSQL, Jupyter, Connect, Amazon Simple Queue Service (SQS), Tor, Google AlloyDB for PostgreSQL, Dell EMC PowerStore, PubSub+, Verizon WAF, Docker, Redis, Temporal Cloud, TypeScript, Siemens SIMATIC S7, GRPC, Mag+, AWS Network Firewall, Amazon Associates, Git, Tableau, Looker, Microsoft Excel, AMP, Google Sheets, ISO+â„¢, Jira, Jira Product Discovery, LexisNexis MapView, Airtable, LinkedIn Sales Navigator, ZoomInfo, PHP, React, Kibana, Elasticsearch, Jaeger, , NetBox, Airflow, Veritas Alta, Nginx, Django, Prometheus, Grafana, Anaplan, Akamai CDN Solutions, Cisco Secure Firewall Management Center, Cisco VPN, Gem, Google Cloud Pub/Sub, Imperva Serverless Protection, JTL-Shop 3, McAfee Total Protection for Data Loss (DLP), TCP TimeClock Plus, VMware SD-WAN, WebGreeter, Zscaler ZTNA, Intel, MITRE ATT&amp;CK, Pipedrive, Splunk SOAR, Scala, BASE, Taleo Applicant Tracking Systems (ATS), Dash, Etracker, Workday, SQL, Recurly, DigitalOcean Cloudways, Route, Boomtrain, Mode, Spirent TestCenter, Ixia, SAS Enterprise Guide, Azure Analysis Services, FortiGate SWG, Netskope Cloud Access Security Broker (CASB), WideOrbit, accessiBe, Atlassian, Groovy, Terraform, Amazon Linux 2, Looker Studio, React Router, Playwright, Selenium, Gravitee.io, webpack, Bazel, WebRTC, memoQ, Power BI Documenter, Gemini, Excel4Apps, Vector, Pages, Microsoft 365, Google Workspace, Google Cloud Data Loss Prevention, WebGL, Nomad, Microsoft Dynamics CRM Consulting, GraphQL, Remote, Azure Linux Virtual Machines, ArcGIS Image Server, Celonis, Alteryx, Redux, Cisco Web Security Appliance S600v, Remix, Vitess, Cypress, Bitbucket, TeamCity, BIRT, Oracle XML DB, Weibo, Microsoft Active Directory Federation Services, Microsoft Windows Server 2012, Apple macOS, Citrix VDI-in-a-Box, AWS Trusted Advisor, IBM ILOG CPLEX Optimization Studio, Microsoft Azure Monitor, Google Cloud BigQuery, Azure DDoS Protection, .NET, NVIDIA Morpheus, Nlyte, Azure Stream Analytics, IBM Cognos Analytics, Slack, Check Point CloudGuard Harmony Connect (CloudGuard Connect), NVIDIA A100 Tensor Core GPU, Node.js, Django Language, Astro by Astronomer, Navan (Formerly TripActions), Amplitude, API Gateway, CAT, Oracle Passlogix, Fusion ERP Analytics, Salesforce CRM Analytics, Apache HTTP Server, SaltStack, GitLab, PagerDuty, Storybook, HTML Pro, CSS, JQuery 1.11.1, Bash, BlueTie Vault, Calico, Ceph, Cilium, etcd, Rook.io, Figma, Jest, Miro, Tailwind, Argo, Kona Web Application Firewall, Spectrum, Ironclad, Lucidworks Fusion, JustUno, Turn, Qwikcilver, REST, Qualys Penetration Testing, Tenable Nessus, Rapid7 InsightVM, Security, IBM HTTP Server, CPI, Oracle Integration Cloud, ACL, , Oracle BI Publisher, Red Hat JBoss Enterprise SOA Platform, OSIsoft PI, WP-Oauth, Apache Iceberg, Nokia Warp 6, 3M 360 Encompass - Health Analytics Suite, Epages, SAP, Zoomdata, Google Meet, Proofpoint CASB, Dell EMC Data Protection Suite, Barracuda Email Security Service, Radarstats, Superset, AWS WAF, Barracuda Spam Firewall, Azion Edge Caching, Arcserve, IBX SmartView, Informatica B2B Data Exchange, SalesLoft, Zip, Coupa, Oracle Analytics Cloud, ADP, ADP Celergo, memoQ server, Render, MySQL, Azure Data Lake Storage, Alibaba Cloud, Tencent, Unix, ANGEL LMS, Wider Planet, Micro Focus Universal CMDB, Juniper Networks SRX-Series Firewalls, Concur, Microsoft System Center Data Protection Manager, Timescale, Amazon Managed Streaming for Apache Kafka (Amazon MSK), GitHub Copilot, Repl.it, Semrush, Adobe Analytics, Dell EMC PowerScale, Adobe, Google Analytics, IDC, Juniper Networks SRX-Series Gateways, SAM, Salesforce Sales Cloud, Flow, Copado, Salesforce Einstein Analytics, Google Publisher Tag (GPT), Ansys Workbench, Confluence, PowerBI Tiles, AWS Multi-Factor Authentication, Google Cloud Platform, ezFlow for Google Docs for G Suite, Greenhouse, DemandBase, OnApp, Oracle Cloud Infrastructure, Oracle Fusion Cloud ERP, Apex, Oracle Visual Builder Cloud Service, Act!, Wowanalytics, Arbor Cloud DDoS Protection Services, Bootstrapcdn, Frame, LucidChart, Claude, n8n, Make, Zapier, Open AdStream, Epic Hyperdrive, Varnish, HAProxy, Apache, Junip, Arista EOS, Cisco DWDM, WorkFusion AI Digital Agents, Markdown, , Bitnami AlertManager, AT&amp;T, Chorus by ZoomInfo, EFI, Ellucian Colleague Finance, Quartic, VirusTotal, S&amp;P Capital IQ Pro, Apollo, Enzyme, npm, Kiosked, Android, Acronis Cyber Backup, Hornetsecurity Spam and Malware Protection, Amazon Elastic Load Balancing, Microsoft Office, SentryOne SQL Sentry, AWS CloudHSM, AWS Key Management Service (KMS), Siemens PROFIBUS, Wireshark, Alteryx Machine Learning Cloud, Secured MVC Forum on Windows 2012 R2, Flutter, Kotlin, SWIFT, Google Cloud Machine Learning Engine, Varicent, OpenID, Delta Lake, Spark, EMC, mO Jira OAuth SSO, Jira OpenID Connect SSO, Jira OIDC SSO</v>
          </cell>
          <cell r="K1681">
            <v>4773350000</v>
          </cell>
          <cell r="L1681" t="str">
            <v>Debt Financing</v>
          </cell>
          <cell r="M1681">
            <v>1750000000</v>
          </cell>
          <cell r="N1681">
            <v>45809</v>
          </cell>
          <cell r="O1681">
            <v>2167937000</v>
          </cell>
          <cell r="Q1681" t="str">
            <v>Cloudflare, Inc. is a global cloud platform company founded in 2009, headquartered in Palo Alto, California. The company specializes in internet infrastructure services that enhance website and application security, performance, and reliability. With an extensive edge network that spans over 300 cities in more than 120 countries, Cloudflare protects over 20% of the world's websites, including more than eight million websites, APIs, and applications.
Cloudflare's mission is to build a better Internet by providing a comprehensive cloud platform that includes a reverse proxy, content delivery network (CDN) caching, DDoS mitigation, bot filtering, and web application firewall (WAF). Its services are designed to make the internet faster, safer, and more reliable. The company also offers developer tools, such as serverless computing at the edge and APIs for custom applications, along with network analytics and insights. Cloudflare serves businesses of all sizes globally, handling DNS for nearly 100,000 of the Alexa top 1 million sites.</v>
          </cell>
          <cell r="R1681">
            <v>2009</v>
          </cell>
        </row>
        <row r="1682">
          <cell r="A1682" t="str">
            <v>Clover Wireless</v>
          </cell>
          <cell r="B1682" t="str">
            <v>Clover</v>
          </cell>
          <cell r="C1682">
            <v>7500</v>
          </cell>
          <cell r="D1682" t="str">
            <v>wireless</v>
          </cell>
          <cell r="E1682" t="str">
            <v>http://www.cloverwireless.com</v>
          </cell>
          <cell r="F1682" t="str">
            <v>http://www.linkedin.com/company/clover-wireless</v>
          </cell>
          <cell r="G1682" t="str">
            <v>Hoffman Estates</v>
          </cell>
          <cell r="H1682" t="str">
            <v>Illinois</v>
          </cell>
          <cell r="I1682" t="str">
            <v>contract repair &amp; reclamation services, private label retail tradein solutions, recycling programs, oem tradein tradeup program management, corporate buyback programs, wireless services, cosmetic surface restoration, e-commerce, government, supply chain management, material reuse, asset recovery solutions, high-yield parts reclamation, device resale optimization, automated testing, device grading, device upgrade programs, refurbishment processes, asset recovery, trade-in &amp; buyback, logistics and supply chain, sustainable device management, data sanitization, global logistics, computer systems design and related services, advanced testing equipment, device reclamation, device repair, device remanufacturing, device certification, electronics manufacturing, cosmetic renewal, testing &amp; grading, engineering, environmental reporting, secure logistics, device return analytics, services, consumer electronics, returns management, enterprise data storage, device testing, data security, global service network, device decommissioning, iot device services, mobile device services, b2c, lifecycle services, customer asset management, sustainability, b2b, point-of-sale equipment, data center decommissioning, repair &amp; refurbishment, reverse supply chain, device recycling, end-to-end lifecycle management, d2c, circular economy, retail, it asset disposition, environmental sustainability, in-market device refurbishment, custom routing rules, information technology and services, parts reclamation, distribution, consumer_products_retail, transportation_logistics, telecommunications, consumer internet, consumers, internet, information technology &amp; services, logistics &amp; supply chain, hardware, computer &amp; network security, environmental services, renewables &amp; environment</v>
          </cell>
          <cell r="J1682" t="str">
            <v>Cloudflare DNS, Outlook, Microsoft Office 365, CloudFlare Hosting</v>
          </cell>
          <cell r="O1682">
            <v>5000000000</v>
          </cell>
          <cell r="Q1682" t="str">
            <v>Clover Wireless is a supply chain solutions provider based in Illinois, specializing in wireless carrier services and device management. Founded in 2012, it operates as a division of Clover Technologies Group and employs around 190 people. The company has locations in Hoffman Estates and Ottawa, Illinois.
Clover Wireless offers a wide range of services, including private label retail trade-in solutions, OEM trade-in programs, trade-up program management, corporate buyback programs, contract repair and reclamation services, and recycling programs. Its diverse clientele includes wireless carriers, insurance providers, manufacturers, and retailers in various sectors such as electronics and mobile devices.</v>
          </cell>
          <cell r="R1682">
            <v>2012</v>
          </cell>
        </row>
        <row r="1683">
          <cell r="A1683" t="str">
            <v>CME Group</v>
          </cell>
          <cell r="B1683" t="str">
            <v>CME Group</v>
          </cell>
          <cell r="C1683">
            <v>3800</v>
          </cell>
          <cell r="D1683" t="str">
            <v>financial services</v>
          </cell>
          <cell r="E1683" t="str">
            <v>http://www.cmegroup.com</v>
          </cell>
          <cell r="F1683" t="str">
            <v>http://www.linkedin.com/company/cme-group</v>
          </cell>
          <cell r="G1683" t="str">
            <v>Chicago</v>
          </cell>
          <cell r="H1683" t="str">
            <v>Illinois</v>
          </cell>
          <cell r="I1683" t="str">
            <v>commodities, interest rates, financial services, cryptocurrency, options, equity index, fx, derivatives, risk management, financial, metals, energy, futures, market data, clearing, agricultural, economics, finance, messaging, trading, price comparison, information technology, investment bankers/brokers/service, market risk analysis, energy futures, trading education, uncleared margin rules, real-time market data, market trends, global markets, market analysis tools, data licensing, market insights, market data apis, market data licensing, benchmark indices, interest rate swaps, market data on google analytics hub, portfolio diversification, multilateral compression cycles, asset classes, market regulation, cloud distribution, market benchmarks, market data analytics, client services, economic insights, services, historical market data, clearing services, block trades data, volatility management, trading platform, futures contracts, metals derivatives, over-the-counter (otc) markets, market connectivity, volatility benchmarks, market data solutions, market education, automated trading, cryptocurrency futures, options trading, capital efficiencies, portfolio management, market innovation, market news, trading technology, foreign exchange, market intelligence, market depth data, risk mitigation, clearing and settlement, historical data, agricultural commodities futures, trading simulator, metals futures, machine learning for trading, economic research, derivatives trading, data visualization, global asset classes, data sharing, risk management tools, environmental, social, and governance (esg) futures, energy derivatives, market liquidity, financial technology, risk management solutions, futures and options, securities and commodity contracts intermediation and brokerage, data warehousing in bigquery, volatility index, market data security, risk mitigation tools, equity index futures, trading strategies, trading platform apis, electronic trading, cme globex platform, market data services, derivatives marketplace, market sentiment analysis, equity indexes, data analytics, b2b, interest rate futures, trading strategies optimization, cloud data access, agricultural products, risk assessment, trading infrastructure, market access, trading challenges, benchmark products, electronic trading platforms, education, distribution, information technology &amp; services, finance technology</v>
          </cell>
          <cell r="J1683" t="str">
            <v>Akamai, Akamai DNS, Microsoft Office 365, Brightcove, Drupal, Netlify, OneTrust, SignalR, Figma, Workday, Amazon SES, Slack, Salesforce, Apache, reCAPTCHA, Google Tag Manager, SOASTA, Mobile Friendly, DemandBase, ShareThis, iGoDigital, Remote, AI, Kdb+, Google Cloud BigQuery, PubSub+, DATAflow, Looker, Tableau, Python, OpenVMS, Lawson Software, C#, Microsoft Windows Server 2012, Azure Linux Virtual Machines, Unix, Google Cloud Platform, OpenTelemetry, Prometheus, Salesforce CRM Analytics, Google Cloud, Kubernetes, Spark, Apache Flink, Excel4Apps, Google AdWords Conversion, Microsoft PowerPoint, SQL, Amazon Linux 2, MITRE ATT&amp;CK, Tor, Postpresso, Mode, WorkSafeBC, Google Cloud Data Fusion, Google Cloud Dataproc, Google Cloud Composer, Google Cloud Storage, IBM ILOG CPLEX Optimization Studio, Jira, ebs, Splunk, Grafana, SAP BusinessObjects Business Intelligence (BI), Streamlit, Shiny, Gem, .NET, Bloomberg Professional Services, Refinitiv World-Check Risk Intelligence, Google Workspace, Microsoft Excel, SAP, Vertex AI, Git, Maven, Argo, AWS Trusted Advisor, Google Kubernetes Engine, Docker, Terraform, HashiCorp Vault, go+, FordDirect Chat, Cisco Unified Intelligence Center, Arista Networks, Akamai CDN Solutions, Palo Alto Networks GlobalProtect, , , Jira Software, Confluence, WebGreeter, Oracle Passlogix, Ansible, Google Apps, Hashicorp Packer, Bash, Argo CD, Jenkins, Progress Chef, Terragrunt, Adobe After Effects, Audacity, Snagit, Google, Gemini, MadCap Flare, Bitbucket, Cisco AppDynamics, Arista EOS, CPI, SolarWinds, Little Green Light, WellnessLiving, Palo Alto Networks, Fortinet, Microsoft Office, Email Verification in Google Sheets, Weibo, LeafLink, Google Cloud SQL, Google AlloyDB for PostgreSQL, Google Cloud BigTable, PostgreSQL, Oracle Exadata Cloud Service, Visual Studio Code, Flask, AWS SDK for JavaScript, VMware, Siemens SIMATIC S7, OfficeScan, Oracle Analytics Cloud, Microsoft SQL Server Reporting Services, React, OpenLDAP, Microsoft Active Directory Federation Services, ForgeRock Identity Platform, Microsoft PowerShell, TypeScript, R, SysTools VBA Password Recovery, Ligatus, Quip, ePlan, CAT, Complex Media Network, Resi, Board, SentenceTransformers, Capacitor, Micro, Highspot, Gong, Salesforce Service Cloud, Palo Alto PA-5200 Series, Google Cloud Spanner, Cassandra, REST, Flyway, SWIFT, SWIFT Alliance Gateway, IBM Websphere, ISO+â„¢, JFrog Pipelines, Maze, Dovetail, Qualtrics, Bird, Medi-Span, Spring, Fenergo Platform, Atex, DTScout, Inventor, BERT, Flow, Reddit for business, Discord, X, CallMiner Eureka, ServiceNow, ServiceNow IT Operations Management (ITOM), xMatters, BMC Helix Discovery, SPS Commerce Analytics, Remedy Single Sign On</v>
          </cell>
          <cell r="K1683">
            <v>6666287450</v>
          </cell>
          <cell r="L1683" t="str">
            <v>Other</v>
          </cell>
          <cell r="M1683">
            <v>1000000000</v>
          </cell>
          <cell r="N1683">
            <v>44501</v>
          </cell>
          <cell r="O1683">
            <v>6520600000</v>
          </cell>
          <cell r="Q1683" t="str">
            <v>CME Group is the leading derivatives marketplace globally, providing a platform for trading futures and options contracts across various asset classes, including interest rates, equity indexes, foreign exchange, energy, agricultural products, and metals. The company has its roots in historic exchanges, including the Chicago Board of Trade and the Chicago Mercantile Exchange, with significant mergers shaping its current structure.
CME Group offers a comprehensive range of benchmark futures, options, cash, and OTC products designed for risk management and portfolio optimization. Key offerings include SOFR futures, S&amp;P 500 futures, currency futures, and energy products like crude oil and natural gas. The company operates electronically on CME Globex, ensuring efficient trading and risk management through its clearinghouse, which acts as a counterparty to every trade. CME Group is recognized for its innovation and thought leadership in the financial sector, serving a diverse clientele that includes traders, banks, and institutions worldwide.</v>
          </cell>
          <cell r="R1683">
            <v>1848</v>
          </cell>
        </row>
        <row r="1684">
          <cell r="A1684" t="str">
            <v>CNO Financial Group</v>
          </cell>
          <cell r="B1684" t="str">
            <v>CNO Financial Group</v>
          </cell>
          <cell r="C1684">
            <v>3400</v>
          </cell>
          <cell r="D1684" t="str">
            <v>insurance</v>
          </cell>
          <cell r="E1684" t="str">
            <v>http://www.cnoinc.com</v>
          </cell>
          <cell r="F1684" t="str">
            <v>http://www.linkedin.com/company/cno-financial-group</v>
          </cell>
          <cell r="G1684" t="str">
            <v>Carmel</v>
          </cell>
          <cell r="H1684" t="str">
            <v>Indiana</v>
          </cell>
          <cell r="I1684" t="str">
            <v>retirement, annuities, actuaries, health insurance, middleincome, long term care, quality health &amp; life insurance products &amp; annuities, insurance, serving the retirement market through a broad portfolio of affordable, life insurance, baby boomers, accident &amp;health insurance, finance, financial services</v>
          </cell>
          <cell r="J1684" t="str">
            <v>Salesforce, ExactTarget, Mimecast, Outlook, Microsoft Office 365, Microsoft Azure Hosting, Cloudflare DNS, CloudFlare Hosting, OneTrust, Workday, Slack, Mobile Friendly, reCAPTCHA, Amadesa, YouTube, Google Analytics, Visual Website Optimizer, Google Maps, Google Tag Manager, Remote, AI, Microsoft Office, Denodo, PowerBI Tiles, Microsoft Excel, Gem, Tableau, Splunk, Automation Anywhere, Pega CRM Suite, Visio, CyberArk, Excel4Apps, Microsoft Windows Server 2000, Google Search Central, Red Hat Enterprise Linux, Microsoft Teams Rooms, SharePoint, Zoomdata, Pega Case Management, Azure Synapse Analytics, Azure Data Factory, Microsoft Power Automate, Microsoft Windows Server 2012, OpenTracker, Microsoft PowerPoint</v>
          </cell>
          <cell r="O1684">
            <v>4487400000</v>
          </cell>
          <cell r="Q1684" t="str">
            <v>CNO Financial Group, Inc. is a financial services holding company based in Carmel, Indiana. Founded in 1979, it provides life and health insurance, annuities, financial services, and workforce benefits solutions primarily for middle-income Americans. The company operates through a family of brands and subsidiaries, serving over 4 million customers with 3.3 million policies in force across the U.S.
CNO manages $38 billion in total assets and has a strong commitment to protecting the health, income, and retirement needs of its policyholders. Its offerings include individual life insurance, supplemental health coverage, retirement-focused annuities, and group benefits for businesses. The company is supported by a dedicated workforce of 3,400 associates and 10,400 agents, and it emphasizes community engagement and sustainability in its operations.</v>
          </cell>
          <cell r="R1684">
            <v>1979</v>
          </cell>
        </row>
        <row r="1685">
          <cell r="A1685" t="str">
            <v>Cognizant Softvision</v>
          </cell>
          <cell r="B1685" t="str">
            <v>Cognizant Softvision</v>
          </cell>
          <cell r="C1685">
            <v>3000</v>
          </cell>
          <cell r="D1685" t="str">
            <v>information technology &amp; services</v>
          </cell>
          <cell r="E1685" t="str">
            <v>http://www.cognizantsoftvision.com</v>
          </cell>
          <cell r="F1685" t="str">
            <v>http://www.linkedin.com/company/softvision</v>
          </cell>
          <cell r="G1685" t="str">
            <v>Teaneck</v>
          </cell>
          <cell r="H1685" t="str">
            <v>New Jersey</v>
          </cell>
          <cell r="I1685" t="str">
            <v>software development, manual automated qa testing, ecommerce, gaming, ios android app development, ux ui design, big data analytics, digital transformation, quality engineering, security, cloud devops, full stack web, iot, ai machine learning, cloud amp devops, design thinking, enterprise software, crm amp api integration, retail, recovery services, proximity engagement beacon, ai amp machine learning, ios android development, mobile, legacy systems support, agile transformation, crm api integration, devops, software development &amp; testing, merchandising, ios amp android development, big data amp analytics, manual amp automated qa testing, e-commerce, retail technology, consumer engagement, information technology, consumer internet, software, internet, it services &amp; it consulting, end-to-end development, client collaboration, industry-specific solutions, cloud services, software maintenance, product engineering, multinational clients, remote operating model, customer engagement, software integration solutions, agile methodologies, technology modernization, technology workforce diversity, remote work, digital solutions, multinational technology services, digital innovation culture, cloud-native development, it services, digital products, technology workforce, continuous learning, digital customer engagement platforms, cloud architecture, digital platform scalability, innovation, digital health solutions, technology innovation, software lifecycle management, technology integration, agile culture, machine learning, education technology platforms, data management, technology expertise, emerging tech adoption, cloud infrastructure management, financial services software, cloud-based solutions, digital health innovation, technology infrastructure, digital initiatives, b2c, software scalability solutions, distributed teams, technology talent development, business process reimagination, customer experience, software solutions, digital customer experience, digital experience design, remote collaboration, employee well-being, consulting, technology services, services, emerging technologies, cloud technologies, product development, custom software, software engineering practices, digital experiences, software testing, custom software development, computer systems design and related services, enterprise software solutions, digital product impact, client-centric solutions, digital platform development, b2b, consumer packaged goods digital, digital innovation, custom digital platforms, cloud security, aws architecture, software deployment, scalable applications, cloud engineering, software engineering, cloud architecture design, react, cloud security practices, technology delivery, cloud-native applications, pod-based teams, software development services, cloud migration, software product development, digital platforms, business agility, business transformation, digital business, technology consulting, mobile app development, digital transformation consulting, technology consulting services, devops practices, d2c, distributed agile teams, front-end development, software deployment automation, technology-driven business models, software scalability, healthcare, finance, education, consumer products &amp; retail, information technology &amp; services, consumers, games, enterprises, computer software, cloud computing, artificial intelligence, management consulting, health care, health, wellness &amp; fitness, hospital &amp; health care, financial services</v>
          </cell>
          <cell r="J1685" t="str">
            <v>Cloudflare DNS, CloudFlare Hosting, Google AdSense, Ad Unit 160 x 600, Google Analytics, Google Font API, Facebook Custom Audiences, WordPress.org, Google Tag Manager, YouTube, Facebook Widget, Ad Unit 728 x 90, Google Play, DoubleClick, Facebook Login (Connect), Mobile Friendly, Remote</v>
          </cell>
          <cell r="Q1685" t="str">
            <v>Cognizant Softvision is a prominent product engineering company that focuses on creating end-to-end digital products and solutions that connect brands with customers. As a division of Cognizant Technology Solutions Corporation, it employs over 10,000 professionals across 25 studios in 10 countries. Founded in 1998 and headquartered in New York City, Cognizant Softvision emphasizes sustainable innovation and business transformation.
The company offers a range of services, including product design and development, UI/UX design, software development, cloud engineering, and expertise in content management systems like Drupal. Cognizant Softvision utilizes a collaborative team structure known as "pods," which are dedicated teams that work closely with clients to develop tailored digital experiences. Their technology stack includes modern tools such as React, .NET, Java, and AWS, enabling them to deliver custom solutions across various platforms.</v>
          </cell>
          <cell r="R1685">
            <v>1994</v>
          </cell>
        </row>
        <row r="1686">
          <cell r="A1686" t="str">
            <v>Collabera</v>
          </cell>
          <cell r="B1686" t="str">
            <v>collabera</v>
          </cell>
          <cell r="C1686">
            <v>16000</v>
          </cell>
          <cell r="D1686" t="str">
            <v>information technology &amp; services</v>
          </cell>
          <cell r="E1686" t="str">
            <v>http://www.collabera.com</v>
          </cell>
          <cell r="F1686" t="str">
            <v>http://www.linkedin.com/company/collabera</v>
          </cell>
          <cell r="G1686" t="str">
            <v>Bernards</v>
          </cell>
          <cell r="H1686" t="str">
            <v>New Jersey</v>
          </cell>
          <cell r="I1686" t="str">
            <v>tech consulting services, software engineering solutions, advisory &amp; implementation, projectbased services, technology, it services, platform modernization &amp; integration, data modernization, customized training &amp; talent development, direct hire recruitment, cloud enablement &amp; migration, it consulting, staffing, total talent solutions, talent development, enterprise software solutions, professional services, sow, recruiting, financial services, telecommunications, information technology, finance, ai-powered recruitment, enterprise it solutions, ai-enabled talent acquisition, executive search, cybersecurity solutions, ai-driven candidate screening, global talent sourcing platform, talent analytics, it project staffing, ai recruitment, digital skills certification, digital ecosystem development, it project management, digital talent solutions, ai-driven talent analytics, client-centric approach, machine learning, digital workforce, digital transformation staffing, data analytics, digital skills upskilling, digital workforce management, enterprise digital workforce, global talent network, staff augmentation, application development, it staffing, global talent platform, remote talent engagement, industry verticals, professional staffing, digital innovation, computer systems design and related services, specialized industry talent pools, remote talent deployment, it talent management, remote talent sourcing, industry-specific solutions, global remote talent pool, industry vertical talent sourcing, b2b, technology talent acquisition, cloud computing talent, talent acquisition, industry-specific staffing, it talent retention, remote talent platform, it workforce solutions, technology upskilling programs, tech-driven solutions, ai talent matching algorithms, enterprise digital solutions, global delivery centers, remote workforce management tools, human-first approach, high-quality talent, digital skills development, workforce augmentation, talent sourcing, ai-driven talent matching, software development staffing, direct placement, global delivery model, consulting services, industry-focused talent pipelines, digital ecosystem, cloud computing, media, specialized it staffing, long-term client relationships, it talent pipeline, digital project staffing, digital skills training, digital talent acquisition, cloud infrastructure talent, energy, diversified industry solutions, digital skills training programs, banking, digital skills upskilling initiatives, cybersecurity specialists, it workforce agility, energy &amp; utilities, innovation, technology consulting, client partnership, enterprise software, healthcare, cybersecurity, remote talent onboarding, talent sourcing platform, enterprise it services, oil and gas, services, it consulting services, digital transformation, software engineering talent, digital transformation workforce, industry-specific talent solutions, remote workforce, digital skills certification programs, telecom, digital innovation consulting, industry-specific workforce solutions, ai-powered recruitment platform, consulting, life sciences, talent solutions, global remote talent platform, recruitment services, career advisement, it talent services, custom talent solutions, upskilling, reskilling, industry expertise, virtual learning solutions, client-focused engagement, tech talent, global workforce, specialized recruiting, diversity and inclusion, corporate social responsibility, vetted talent, ai powered recruitment, emotional intelligence hiring, job matching, fast hiring solutions, talent database, top talent acquisition, client hiring managers, no-risk trial, employee retention, remote teams, professional networking, continuous learning, hands-on mentorship, cybersecurity roles, machine learning experts, blockchain skills, data science, software engineering, tech industry staffing, fortune 500 partnerships, talent success rate, proactive recruitment, agile learning approaches, global placement services, industry-specific talent, information technology &amp; services, management consulting, professional training &amp; coaching, staffing &amp; recruiting, artificial intelligence, app development, apps, software development, enterprises, computer software, health care, health, wellness &amp; fitness, hospital &amp; health care, oil &amp; energy</v>
          </cell>
          <cell r="J1686" t="str">
            <v>Sendgrid, Outlook, Microsoft Office 365, Zendesk, Leadfeeder, Slack, Hubspot, Facebook Widget, reCAPTCHA, Google Font API, Facebook Custom Audiences, DoubleClick, YouTube, Salesforce, Mobile Friendly, Google Play, Facebook Login (Connect), Bootstrap Framework, WordPress.org, Google Tag Manager, JQuery 1.11.1, Hotjar, Google Analytics, Remote, Python, SQL, PySpark, Scala, MLflow, Kubeflow, Oracle Cloud EPM, Ping Identity, SAM, WP-Oauth, OpenID, Alteryx, AWS SDK for JavaScript, Angular, Spring Boot, Spring, Apache Kafka, Terraform, AWS Trusted Advisor, Microsoft Azure Monitor, Google Cloud Platform, Frame, Ansible, Puppet, AWS CloudFormation, Veritas Alta, Copilot, Flow, Visio, LucidChart, Kodak Alaris, Zoomdata, Microsoft Teams Rooms, Webex, Amazon Elastic MapReduce (EMR), Apache Impala, Apache Sqoop, Hadoop HDFS, Hive, Spark, Spark SQL, Tor, Microsoft Excel, Snowflake, Azure Linux Virtual Machines, Azure Blob Storage, AWS PrivateLink, Git, Android, Jira, Azure Virtual Machines, SharePoint, Microsoft OneDrive for Business, Microsoft Power Platform, Microsoft Power Automate, Splunk, Wordpress.com, Micro Focus SiteScope, Microsoft PowerShell, ServiceNow, AMP, Google AdWords Conversion, Microsoft PowerPoint, accessiBe, Revit, AutoCAD, Navisworks, Autodesk BIM 360, mabl, Micro, Analyzer, HPLC, LabWare LIMS, Intel Nios, IBM SMP/E, CA 7 Workload Automation Intelligence, Salesforce Data.com, BMC Compuware Abend-AID, BMC Compuware Xpediter, Syncsort MFX, SiteGround VPS, VMware Distributed Resource Scheduler (DRS), Symantec PGP, Broadcom Easytrieve, Zip, IBM JES2, IBM ISPF, AlienVault USM (from AT&amp;T Cybersecurity), Diligent One Platform, formerly HighBond, IBM z/OS Operating System, IBM DFSMS, Parallels, Smartsheet, Stampli, Appier AIRIS (formerly Woopra), Splunk SOAR, HipChat, Selenium, Amazon CloudWatch, Azure Monitor, OpenSearch, Harness, Box, Excel4Apps, Octane, ACL, TraceLink, CAT, DDS-CAD, Thomson Reuters ONESOURCE, OneStream, Designer, AWS Analytics, AWS CloudHSM, SystemVerilog, PL/SQL, C#, Yocto, Amazon Linux 2, Amazon FreeRTOS, Varicent, Amazon Managed Workflows for Apache Airflow (MWAA), Adobe Presenter, Azure Analysis Services, Oracle Database, DXC Hogan Systems, Azure Active Directory, Azure ExpressRoute, Backblaze Computer Backup, .NET, Microsoft Office, Office365, AWS VPN, Citrix, Informatica, BASE, Drone, Bloomberg BNA, Thermal Desktop, Confluence, Airtable, Miro, SAP S/4HANA, SAP, SAP Fiori, Gem, FICO Blaze Advisor, Ning, SAP Data Quality Management, microservices for location data, Archer, Azure Functions, DotNetNuke, Oracle Analytics Cloud, Viewable Media (Visable Measures), Tamarac, Adform DMP, SQL Developer, Quest Toad, IXL, Asana, Docker, Kubernetes, Amazon Simple Queue Service (SQS), Amazon Managed Streaming for Apache Kafka (Amazon MSK), ETQ Reliance QMS, Outsystems, Jenkins, GitLab, GitHub Actions, Bamboo, Azure Devops, Oracle Field Service, Oracle Integration Cloud, SAP ERP Central Component (ECC) 6.0, React, Liquid, Microsoft Teams, ebs, Cisco Secure Firewall Management Center, Oracle Health Sciences InForm, Microsoft Windows Server 2012, MongoDB, Express JS Framework, Node.js, TypeScript, Alipay, REST, Red Hat JBoss Enterprise SOA Platform, Oracle XML DB, Arista Networks, Cisco ACI Orchestration, Cisco Nexus Switches, Infoblox, Juniper Networks SRX-Series Gateways, Epic, Adobe Analytics, Adobe Customer Journey Analytics, Adobe Target, Spiceworks IP Scanner, Travelport+, Dell EMC Navisphere, Concur, PeopleSoft Enterprise Performance Management (EPM), Amazon EKS Anywhere, Lambda Cloud, Splunk Enterprise Security, Ab Initio, Google Cloud BigQuery, Teradata, DocuSign, Wider Planet, Akamai, Tableau, Broadridge, Thermo Scientific Chromeleon Chromatography Data System (CDS), Datonics, Act!, Langchain, LangGraph, Cisco WebEx Teams, Nasdaq eVestmentâ„¢, Ribbon, Intrado, Avaya, Cisco AppDynamics, Genesys, Genesys SIP, Cisco VoIP, HashiCorp Consul, Flask, Fastapi, mO Jira OAuth SSO, Jira OpenID Connect SSO, Jira OIDC SSO, Homestead, Ignition SCADA, Azure Form Recognizer, iCIMS SkillSurvey Reference, IBM Spectrum LSF, Minitab Statistical Software, JMP, Parallels Mac Management for Microsoft SCCM, Windows 10 IoT Core Services, Windows 11, Microsoft Windows Server 2000, TUNE, Apple macOS, Keynote, Flickr Slideshow, Procore, Microsoft Project, Databricks, Red Hat OpenShift, Avaya UCaaS, AWS Lake Formation, AWS Glue Data Catalog, Redshift, Azure Synapse Analytics, Azure Service Fabric, Amazon SageMaker, Azure Machine Learning, Bicep, Amazon Kinesis, Azure Event Hubs, Azure Purview, Azure OpenAI Service, AWS Bedrock, Pinecone, Weaviate, Milvus, GCC, Eyefinity OfficeMate, Azure Active Directory B2C, Secured MVC Forum on Windows 2012 R2, Akamai CDN Solutions, Infoblox DHCP, CPI, Wireshark, LeanIX Enterprise Architecture Management, Apex, Workday, Amazon Connect, Connect, Amazon S3, Amazon CloudFront, AWS WAF, GAS, Mint, Argocd, Aruba, CADWorx, OpenXR, Microsoft SQL Server Reporting Services, Redis, Microsoft 365, Intel, Adobe Experience Manager, go+, Microsoft.NET Core 3.1, MySQL, Elasticsearch, GraphQL, Javascript, Jupyter Notebook, Podman, ZooKeeper, Hue, , Apache Solr, Google AlloyDB for PostgreSQL, Hbase, Cassandra, ELK Stack, DataRobot, C3 AI, Talend, Trifacta, oracle service bus OSB, Oracle WebLogic, Oracle Fusion Middleware, Rise, Redux, Taleo Applicant Tracking Systems (ATS), Skype, Remedy Single Sign On, Microsoft Windows 10, PHP, Workiva, enablon, CLEAR, Compete, WebSpectator, Sectra PACS, Oracle Aconex, Microsoft Fabric, Azure Data Factory, PowerBI Tiles, DAX, Power Query, Aviatrix, Entity Framework Core, ASP.NET, IBM FileNet Content Manager, Crestron, Cisco DWDM, Icertis Contract Management Software, , Dassault SOLIDWORKS, Unix, Anaplan, Workfront, Palo Alto PA-5200 Series, Fortinet, GitHub, Bitbucket, JFrog Artifactory, NDN, Checkmarx, Black Duck, Power BI Documenter, Jamf Connect, IDC, Quest KACE Systems Deployment Appliance, Plotly Dash, Electron, Salesforce Platform, ADVA Optical, ExtremeSwitching, Complex Media Network, Copper, Oracle Fusion Cloud ERP, GT STRUDL, PrimeNG, Progress Kendo UI, IBM ILOG CPLEX Optimization Studio, Palo Alto Prisma Cloud, CyberArk, Palo Alto Networks Cortex XSOAR, Microsoft Entra ID, Azure Sentinel, Articulate Storyline 3, Drawbridge, VLAN, TCP TimeClock Plus, SAP Build Process Automation, Apache HTTP Server, Agilent SLIMS, Kotlin, Retrofit, Dagger, Jetpack, Groovy, Postman, SOAPUI, Soap Media, FortiClient, AI, Salesforce Sales Cloud, Salesforce Marketing Cloud Intelligence (formerly Datorama), Salesforce Lightning Web Components, OpenTable for Restaurants, Salesforce Lightning, Salesforce VisualForce, Cloudera, Yarn, ProclivityMedia, ARM TrustZone, IndustryBrains, CommCare, FIS, Cucumber, Grafana, Mockito, Playwright, Prometheus, RISA, Tekla, InTouch, System Platform, Automic Automation, Vena, ECS, Aurora, SNS, Sizmek (MediaMind), Amazon QuickSight, EFI, LeadsPedia, ServiceNow IT Service Management (ITSM), ServiceNow IT Operations Management (ITOM), Micro Focus Universal CMDB, ServiceNow Service Mapping, Flexera IT Asset Management (ITAM), Champions Way, Oracle GRC, Kong Insomnia, Cisco UCS Manager, ServiceNow Discovery, ServiceNow Orchestration, ServiceNow Event Management, ServiceNow Flow Designer, ServiceNow Virtual Agent, Glide, Amex GBT Egencia, Endurance, Kaseya VSA, Apache Hadoop HDFS, AppZen, Oracle JDBC, Entrust, Thales, Oracle GoldenGate, Oracle Active Data Guard, Oracle Automatic Storage Management (ASM), Datawrapper, Airflow, Cvent, ADP Applicant Tracking System, Mural, Figma, x:akta, Clari, Bash, SafeSend, Delta Lake, Zephyr, SolarWinds, Nagios, Absorb LMS, ANGEL LMS, Mode, ezFlow for Google Docs for G Suite, Siemens Syngo Imaging, Xray, Microsoft Distributed File System (DFS), Cisco Umbrella, UltraDns, Illumio, Adition Technologies - Advertisers, Duo, Trend Micro XDR, NetScaler, Netlify, Sabre Hospitality SynXis, React Router, Switch Concepts, Microsoft Exchange Online, HTML5 Maker, CSS, Brocade Switches, Bomgar, SolarWinds DameWare Remote Support, Microsoft Active Directory Federation Services, Microsoft Intune Enterprise Application Management, SAS Enterprise Guide, eMaint CMMS, Reviews, BirchStreet Procure-to-Pay, SES, Sabre Scribe, HCL Unica NetInsight, VMware, Google Cloud APIs, Carrier Hourly Analysis Program (HAP), Microsoft Always on VPN, NAKIVO Backup &amp; Replication, Azure Databricks, Databricks Unity Catalog, HELM, OpenAPI, JWT, SAP Work Manager, Later, Camunda, Apollo, Azure Automation, Azure Key Vault, Azure Log Analytics, AWS App Mesh, .GIS, Azure Cloud Shell, Cascade CMS, AVEVA PDMS, Siemens SIMATIC S7, ArcGIS Field Maps, webpack, Jest, Enzyme, Jasmine, Mocha, Board, Google Publisher Tag (GPT), Meta Llama 3, Visual Studio Code, SOQL, STARLIMS, Enom, SAP Crystal Solutions, dynaTrace, Aryson MySQL to MSSQL Converter, Loom, Azure SQL Database, Azure Data Lake Storage, AppDynamics, SAP Concur, Ixia, Dash, Dash Enterprise, Azure Container Registry, Cisco TelePresence, Appium, HTML Pro, SonarQube, Crimson Hexagon, COBOL, IBM CICS Transaction Server, IBM Db2 for Linux, UNIX, and Microsoft Windows, IBM VSAM, IBM WebSphere Automation, Azure DevOps Labs, ARES, Rust, CloudEndure Migration, OpenText, Litera pdfDocs, Lytics, Gauges, TelmarHelixa, OpenProject, SAP Transportation Management, ABAP, Cloudsuite WMS, Process automation package for service request creation in SAP S/4HANA Utilities, Avigilon, Apache Iceberg, ETABS, TurboTax Self Employed, FreeWheel, MATLAB, Simulink, HeapAnalytics, SAP on AWS, SAP ERP Central Component (ECC), Specific Media, SAP Accounts Payable and Receivable, Sage Fixed Assets, Springboot, API Gateway, Pytest, Vscode, empow, Adobe Experience Cloud, Interact, poly, WebOffice, Cisco VPN, CallMiner Eureka, Allegro X PCB Designer, Sophos MDR, VMware Workspace ONE, Flux, Express, Jira Service Management, SailPoint IdentityIQ, OpenLDAP, Autodesk BIM 360 Docs, Trellix, OpenSSL, JTL-Shop 3, WMS, Cisco Unified Intelligence Center, Hopex, Salesforce Service Cloud, AWS Outposts, AWS DataSync, AWS Snow Family, AWS CodePipeline, AWS CodeBuild, Amazon Virtual Private Cloud (Amazon VPC), Wagtail CMS, ePlan, Oracle Webcenter, MariaDB, LlamaIndex, AWS Lambda, Uipath, Fujitsu IaaS, Tampa AS400 Inc, Apptio Cloudability SaaS, EMC, Jamf, Unily, ChatGPT, Bitnami JasperReports, Canva, Lumen5, LinkedIn Ads, Instagram, Glassdoor, Alteryx Machine Learning Cloud, VMware Horizon, Azure Virtual Desktop, Microsoft Advanced Group Policy Management, CDK, Nortel Meridian, Adobe Campaign, CATIA, WebDriverIO, Axios International, React Native, Oxid, FRAC Pumps, JAWS Inspect, ECircle (Teradata), , Amazon Web Services (AWS), Microsoft Azure, Qubit Deliver, CA Endevor, MicroStrategy, Pega Case Management, SAP Analytics Cloud, pandas, GitHub Copilot, nCino Cloud Banking Platform, IBM Maximo IT, GoToAssist (FASTchat), Azure Synapse, ADP, Citrix VDI-in-a-Box, Ellucian Colleague Finance, SAP ECC, SAP GRC, SAP Solution Manager, MercuryGate TMS, PyCharm, Sumologic, SAP HANA, IBM AIX, Cursor, Air, Prezi, Oracle BI Publisher, PostgreSQL, R, FlipHTML5, Azure VMware Solution, QuickBooks, Chargebee, Infor Risk and Compliance, Click, Quip, Data Analytics, Azure Cognitive Search, PyTorch, scikit-learn, Amazon DynamoDB, Datadog, Testng, Oracle EBS CRM, Encompass, Azure Blockchain Service, Azure AD Notifications, Microsoft Exchange Server 2003, Ciena, Infinera Management Suite, Looker, Splash, SWIFT, Storyboard to SwiftUI Converter, Remote Desktop Services</v>
          </cell>
          <cell r="K1686">
            <v>30000000</v>
          </cell>
          <cell r="L1686" t="str">
            <v>Venture (Round not Specified)</v>
          </cell>
          <cell r="M1686">
            <v>30000000</v>
          </cell>
          <cell r="N1686">
            <v>38838</v>
          </cell>
          <cell r="O1686">
            <v>1700000000</v>
          </cell>
          <cell r="Q1686" t="str">
            <v>Collabera is a global digital talent solutions and IT staffing company, founded in 1996 and headquartered in Basking Ridge, New Jersey. With around 16,000 employees across more than 50 locations worldwide, including the US, Canada, UK, India, and Australia, Collabera serves as a workforce partner for Fortune 500 and Global 1000 enterprises.
The company specializes in digital and IT talent services, offering staff augmentation, direct placement, and IT consulting. Collabera also provides digital transformation expertise in areas such as data science, business intelligence, and supply chain management. Their commitment to quality and innovation is reflected in their core values, which emphasize care, integrity, and responsiveness. Collabera has received numerous awards, including recognition as a top technology company and for being one of the best staffing firms to work for.</v>
          </cell>
          <cell r="R1686">
            <v>1996</v>
          </cell>
        </row>
        <row r="1687">
          <cell r="A1687" t="str">
            <v>Columbia Bank</v>
          </cell>
          <cell r="B1687" t="str">
            <v>Columbia Bank</v>
          </cell>
          <cell r="C1687">
            <v>6200</v>
          </cell>
          <cell r="D1687" t="str">
            <v>banking</v>
          </cell>
          <cell r="E1687" t="str">
            <v>http://www.columbiabank.com</v>
          </cell>
          <cell r="F1687" t="str">
            <v>http://www.linkedin.com/company/columbiabank</v>
          </cell>
          <cell r="G1687" t="str">
            <v>Tacoma</v>
          </cell>
          <cell r="H1687" t="str">
            <v>Washington</v>
          </cell>
          <cell r="I1687" t="str">
            <v>financial services, consumer banking, wealth management, consumer small business lending, banking, business banking, consumer amp small business lending, savings institutions, finance, investment management, banks &amp; credit unions</v>
          </cell>
          <cell r="J1687" t="str">
            <v>NSOne, Outlook, CloudFlare Hosting, Citrix, Citrix NetScaler, Eloqua, Hubspot, Salesforce, Slack, Workday Recruit, Twitter Advertising, Linkedin Marketing Solutions, Bootstrap Framework, Typekit, Google Tag Manager, reCAPTCHA, Mobile Friendly, Pingdom, Remote</v>
          </cell>
          <cell r="K1687">
            <v>266820000</v>
          </cell>
          <cell r="L1687" t="str">
            <v>Merger / Acquisition</v>
          </cell>
          <cell r="M1687">
            <v>0</v>
          </cell>
          <cell r="N1687">
            <v>44562</v>
          </cell>
          <cell r="O1687">
            <v>2301000000</v>
          </cell>
          <cell r="P1687">
            <v>14</v>
          </cell>
          <cell r="Q1687" t="str">
            <v>Columbia Bank is a regional bank based in the Northwest, operating over 350 locations across the western United States, including states like Arizona, California, and Washington. As a subsidiary of Columbia Banking System, Inc., it is the largest bank headquartered in the Northwest, with over $50 billion in assets following its merger with Umpqua Holdings Corporation in 2022.
The bank offers a wide range of financial services, including retail and commercial banking, SBA lending, corporate banking, equipment leasing, and investment management through Columbia Wealth Advisors. Columbia Bank focuses on providing personalized support to consumers and businesses, emphasizing tailored solutions and strong community relationships. It actively invests in local communities, contributing over $7 million annually to organizations that promote financial literacy and economic empowerment.</v>
          </cell>
          <cell r="R1687">
            <v>1993</v>
          </cell>
        </row>
        <row r="1688">
          <cell r="A1688" t="str">
            <v>Comcast</v>
          </cell>
          <cell r="B1688" t="str">
            <v>Comcast</v>
          </cell>
          <cell r="C1688">
            <v>179000</v>
          </cell>
          <cell r="D1688" t="str">
            <v>telecommunications</v>
          </cell>
          <cell r="E1688" t="str">
            <v>http://www.comca.st</v>
          </cell>
          <cell r="F1688" t="str">
            <v>http://www.linkedin.com/company/comcast</v>
          </cell>
          <cell r="G1688" t="str">
            <v>MIDDLE CITY WEST</v>
          </cell>
          <cell r="H1688" t="str">
            <v>Pennsylvania</v>
          </cell>
          <cell r="I1688" t="str">
            <v>home management, media &amp; entertainment, communications, video, high speed internet, web hosting, cable &amp; other pay television services, information technology &amp; services, home services, internet service providers, it services &amp; computer repair, local services, professional services, security systems, telecommunications, television service providers</v>
          </cell>
          <cell r="J1688" t="str">
            <v>Akamai, Backbone JS Library, VueJS, Microsoft Application Insights, OneTrust, React Redux, The Trade Desk, Slack, Adobe Marketing Cloud, SOASTA, Mobile Friendly, Google Analytics, iPerceptions, Jira, Confluence, Git, Microsoft Office, Amazon Web Services (AWS), Google Cloud Platform, Microsoft Azure, AWS Trusted Advisor, Kubernetes, Docker, GitHub Actions, Jenkins, TeamCity, Ansible, Prometheus, Datadog, Grafana, Python, Ruby On Rails, Groovy, Amazon EC2, Amazon EKS Anywhere, Lambda Cloud, ebs, Amazon Elastic File System (Amazon EFS), Google AdWords Conversion, Aurora, Amazon DynamoDB, Route 53, Amazon Virtual Private Cloud (Amazon VPC), Amazon CloudFront, Athena, Amazon Kinesis, Melbourne IT, JFrog Artifactory, GitHub, ServiceNow, AT&amp;T, ServiceNow Service Graph Connectors, AWS Control Tower, .NET, home.pl, ClearSaleing (eBay Enterprise), Act!, VMware SD-WAN, Route, 24-7 Media, Xray, , Incorta, WMS, Siemens MRI, VNDLY, FreeWheel, Looker, Google Cloud, Workday, Adobe Photoshop, ArcGIS Spatial Analyst, Foxit PDF SDK, Salesforce, Copado, Hadoop HDFS, Microsoft SQL Server Reporting Services, Teradata, Microsoft PowerPoint, WebOffice, SharePoint, Connect, Vimeo, Communicator, Office365, Microsoft Power Platform, Microsoft Power Automate, Microsoft Power Apps, PowerBI Tiles, EFI, HELM, SailPoint IdentityIQ, Apache Subversion (SVN) Server on Ubuntu 18.04 LTS, SQL, Red Hat JBoss Enterprise SOA Platform, DATAVERSE LTD, Salesforce CRM Analytics, iManage, SAP Contract Lifecycle Management (CLM), Microsoft Purview eDiscovery, NAVEX Global, TyMetrix 360, AWS SDK for JavaScript, Spring Boot, SAM, Subversion, Mulesoft, Microsoft Azure Monitor, Smartsheet, Spark, Delta Lake, IBM ILOG CPLEX Optimization Studio, TensorFlow, PyTorch, MLflow, Zoho CRM, UniFi SDN, Cisco Secure Firewall Management Center, Microsoft Windows Defender Antivirus, Nokia, Ribbon, Wireshark, Cisco CX, Cisco DWDM, Cisco VoIP, E-planning, Hi-Media Performance, Wowanalytics, Cisco VPN, Quip, Comcast, Salesforce CRM, Tableau, Microsoft Excel, F5 BIG-IP, Impact Radius, Azure Application Insights, API Gateway, dbt, Snowflake, Microsoft Sql Server, Oracle BI Publisher, Databricks, Alteryx, R, Cucumber, Segment, Microsoft Teams, Cisco Meraki SD-WAN, SAP, ABAP, SAP Analytics Cloud, Process automation package for service request creation in SAP S/4HANA Utilities, SAP Business Planning and Consolidation (BPC), 3M 360 Encompass - Health Analytics Suite, Oracle Cloud EPM, ISO+â„¢, Adswizz, Envoy, Azure Analysis Services, MikroTik, D-Link Switches, Commscope Ruckus, Juniper Networks, Vector, AWS Lambda, Splunk, Amazon Linux 2, Infoblox, NeuStar, Microsoft AdCenter, Azure Active Directory B2C, Azure Active Directory, SailPoint, ESET, CyberArk, Netwrix, Microsoft PowerShell, ArcGIS Image Server, HPE SimpliVity, CPI, Google Cloud Pub/Sub, NTENT, AMP, Harmony, Symphony Commerce, YourMembership, AWS Mobile SDK, Olo, Seeq, SS&amp;C, Mode, Microsoft Teams Rooms, ZoomInfo DaaS, C#, IDC, SES, Xcode, CocoaPods, Gem, XCUITest, SWIFT, National Instruments, Adobe, Adobe Journey Optimizer, Angular, go+, OneStream, Fidelity HSA, Oracle Analytics Cloud, Adobe Creative Suite, VMware vSphere, VMware ESXi, Microsoft Windows Server 2012, Microsoft Active Directory Federation Services, Akamai CDN Solutions, Mdt Marketing, SAP Integration Suite, SAP Cloud Platform Integration, SAP Process Orchestration, AWS Transfer for SFTP, IBM HTTP Server, Harmony Email &amp; Collaboration, SAP S/4HANA, SAP ECC, Amazon S3, MinIO, Redshift, Aerospike, Azure Linux Virtual Machines, Kiosked, Apple macOS, Google, Facebook, Twitter Advertising, Kronos, React, GitHub Copilot, Verizon WAF, RSA SecurID Suite, Azure DDoS Protection, Siemens SIMATIC S7, Azure Data Lake Analytics, Dash, Micro, Rapid7 InsightVM, Cloud Foundry, vSphere, Terraform, SunGard K12 eSchool Plus, SAP HANA, , NeoData, Visual Visitor, SAP Build, AI, NLP, Fastapi, SiteCore, Figma, Concur, CSG, Amdocs, FiberHome, REST, Apache Hadoop HDFS, AWS Analytics, Twitter Ads, Oracle Essbase, IBX SmartView, PySpark, Amazon CloudWatch, Amazon Managed Streaming for Apache Kafka (Amazon MSK), SNS, Amazon Simple Queue Service (SQS), Neo4j, TUNE, Flask, Django, ELK Stack, OpenTelemetry, Red Hat OpenShift, Masergy, Avaya UCaaS, Remedy Single Sign On, OpenText ECM in the Cloud, Spiceworks IP Scanner, Cisco Meraki MS, BroadSoft, Apache Kafka, Unity Catalog, Delve, BASE, Workfront, Microsoft 365, Frame, Rally, Oracle XML DB, Aruba, Cisco Unified Intelligence Center, Cradlepoint, Fortinet, Juniper Networks SRX-Series Gateways, Perl, TypeScript, Mag+, Genetec, Axis, DatoCMS, AngularJS, Asana, Biteable, Canva, SpingMetrics, Boomtrain, CUICK TRAC - DFARS and NIST 800-171 compliance solution, ECS, Adobe Experience Manager, Delta, Apache Iceberg, Akamai App &amp; API Protector, SonicWall Network Security appliance (NSa) Series, AT Internet, Amazon Kinesis Data Analytics, MagnetVideo, Microsoft Dynamics 365 Customer Voice, Atlan, Spark SQL, MySQL, Presto, ClickHouse, Airflow, Scala, Flow, ACL, Copilot, Tor, Javascript, HTML Pro, CSS, AWS Application Load Balancer, J2EE, Oracle Passlogix, Microsoft.NET Core 3.1, AWS Direct Connect, Express, Ubuntu, Debian, CentOS, Red Hat, Bash, Azure Devops, Respond, Azure Logic Apps, Azure Functions, Azure Service Bus, Azure Event Grid, Microsoft Entity Framework, Linq, Kibana, Bazaarvoice, eMaint CMMS, Basis, UPS, CONTROL, Gerrit, Box, GoSystem Tax RS, Scrum Do, Octane, Intel, UKG, ADP, Cyren DNS Security, Node.js, MongoDB, Excel4Apps, iHomeFinder, AWS CodePipeline, Azure Language Understanding, ExtremeSwitching, Gravitee.io, BILL, SAS Enterprise Guide, CAT, AlienVault USM (from AT&amp;T Cybersecurity), Amazon ElastiCache, Amazon QuickSight, Apache Parquet, AVRO, Beats, Cassandra, Elasticsearch, Gradle, Hbase, Hive, Keras, Logstash, Maven, pandas, Puppet, Rancher Labs, Redis, scikit-learn, Semrush, Spark Streaming, Yarn, ZooKeeper, DotNetNuke, SSMS Tools Pack, Pytest, SAP SuccessFactors, Oracle WebLogic, Apache Airflow, PostgreSQL, OpticStudio, CrowdStrike Falcon, Falco, MySQL 8 With RHEL 8, HTCondor 8.9.9 on Amazon Linux 2, Lytics, Dell iDRAC (Integrated Dell Remote Access Controller), ScreenCloud Digital Signage, Apache HTTP Server, Microsoft Dynamics, DocuSign, AWS Database Migration Service, Google Ad Manager, AWS VPN, JUnit, Amazon Kinesis Data Streams, Clarity, Expo, Posit, Epicor Prophet 21, CallMiner Eureka, iManage Work, Litera CAM, Postman, Vscode, ECircle (Teradata), Monte Carlo, Atex, TeamMate+, Oracle Database Security, Amazon Elastic Load Balancing, Articulate, Rise, Camtasia, Walkme, AutoCAD, Adobe Acrobat, Conversant (ValueClick), Zabbix, NetScout, IBM SevOne, Flutter, Android, Thermo Scientific Chromeleon Chromatography Data System (CDS), CAPTCHA, SAP BTP for Spend Management, Salesforce Journey Builder, SAP ERP Central Component (ECC), MediaLets, Surfcam, Power BI Documenter, Amazon Managed Workflows for Apache Airflow (MWAA), Juniper Networks SRX-Series Firewalls, Rust, Playwright, Postpresso, Drawbridge, AWS DeepComposer, ArcGIS Field Maps, WP-Oauth, Spring, Hibernate, FlipHTML5, SafeSend, Aha!, AWS WAF, Avid Sibelius, Arbor Cloud DDoS Protection Services, Siemens PROFIBUS, Barracuda Spam Firewall, Outlook, FortiManager, Fortinet FortiGate, Fortinet FortiSwitch, Fortinet FortiAP, Apache Spark, Unica, SAP Service Parts Planning (SPP), VisiStat, Infoblox DHCP, Azure SQL, GraphQL, Anaplan, Argon CI/CD Security, Workday Payroll, Quantum Metric, Espresso, Thinkific, Unity 3D Web Player, Salesforce Sales Cloud, Apex, Salesforce Lightning Web Components, Salesforce Marketing Cloud Intelligence (formerly Datorama), Salesforce Email Studio, QMetry Automation Studio, Vlocity, Adobe Campaign, AWS CloudFormation, CloudFlare, Nagios, HTML5 Maker, Ciena 6500, OpenStack, Secured MVC Forum on Windows 2012 R2, Cisco WebEx Teams, Microsoft OneDrive, Jamf, OneTrust Tech Risk &amp; Compliance, Oracle Hyperion Enterprise, LucidLink, Backblaze Computer Backup, Adobe Premiere Pro, Adobe After Effects, Eloqua, Infor ION, FUSION, PHP, Trend Micro TippingPoint, Snort, Arcsight, Palo Alto PA-5200 Series, , Blue Coat ProxySG, , Windows 11, Crystal Ball, Sizmek (MediaMind), Testng, , Apache JMeter, Gatling, Avast Software, Google Cloud BigQuery, Bitnami AlertManager, GoCD, Microsoft Project, AWS Glue Data Catalog, Cisco Web Security Appliance S600v, Redux, Saga, Jest, ArcGIS Enterprise, ArcGIS Hub, ArcGIS Online, ArcGIS Pro, PostGIS, Gainsight PX, Bing, Data Analytics, Visio, Couchbase, Clojure, Wireframe.cc, SUSE, DTScout, Prisma Access, PlayReady, Air, Remote, Yottaa, Gorilla Nation, Azure Synapse Analytics, Cisco Aggregation Services Routers, Cisco Nexus Switches, BlueTie Vault, Sentinel, Open Policy Agent, , Cisco AppDynamics, Dell Avamar, Canon Printers, Automation Anywhere, Yocto, Microsoft Word</v>
          </cell>
          <cell r="K1688">
            <v>43500000</v>
          </cell>
          <cell r="L1688" t="str">
            <v>Other</v>
          </cell>
          <cell r="M1688">
            <v>2700000</v>
          </cell>
          <cell r="N1688">
            <v>45474</v>
          </cell>
          <cell r="O1688">
            <v>64300000000</v>
          </cell>
          <cell r="P1688">
            <v>724</v>
          </cell>
          <cell r="Q1688" t="str">
            <v>Comcast Corporation is a leading media, entertainment, and technology company based in Philadelphia, Pennsylvania. Founded in 1963, it has grown from a small cable operator into one of the largest telecommunications and media conglomerates in the United States. By 2022, Comcast was the second-largest Internet service provider in the country, serving customers across forty states and the District of Columbia.
Comcast offers a wide range of services, including digital cable television with numerous channels and on-demand options, high-speed broadband internet, and phone services through its Comcast Digital Voice. The company operates under the Xfinity brand, which unifies its television, internet, and phone offerings. In addition to telecommunications, Comcast has a strong presence in entertainment, owning regional sports channels, E! Entertainment, and the Golf Channel, as well as operating theme parks through its NBCUniversal division. With over 32 million video subscribers and 30 million internet customers, Comcast continues to be a significant player in the industry.</v>
          </cell>
          <cell r="R1688">
            <v>1963</v>
          </cell>
        </row>
        <row r="1689">
          <cell r="A1689" t="str">
            <v>Comcast Business</v>
          </cell>
          <cell r="B1689" t="str">
            <v>Comcast Business</v>
          </cell>
          <cell r="C1689">
            <v>182000</v>
          </cell>
          <cell r="D1689" t="str">
            <v>telecommunications</v>
          </cell>
          <cell r="F1689" t="str">
            <v>http://www.linkedin.com/company/comcast-business</v>
          </cell>
          <cell r="G1689" t="str">
            <v>Philadelphia</v>
          </cell>
          <cell r="H1689" t="str">
            <v>Pennsylvania</v>
          </cell>
          <cell r="I1689" t="str">
            <v>business tv, ethernet data service, business phone, broadband internet, web hosting, information technology &amp; services</v>
          </cell>
          <cell r="J1689" t="str">
            <v>Akamai, JQuery 2.1.1, Backbone JS Library, Pagely, Pantheon, Microsoft Application Insights, Atlassian Cloud, MongoDB, Workday, Eloqua, Omniture (Adobe), SparkPost, Wordpress VIP, Adobe Marketing Cloud, Zendesk, ElasticEmail, Vimeo, iPerceptions, Google Analytics, Google Tag Manager, ASP.NET, SiteCore, SOASTA, Mobile Friendly, Typekit, Python, go+, Django, Flask, Baidu Search Engine, Echo, SQL, Fortinet, Cisco Meraki, Confluence, Jira, Microsoft PowerPoint, Teamwork Chat, AWS SDK for JavaScript, Frame, Amazon Managed Streaming for Apache Kafka (Amazon MSK), PostgreSQL, Kubernetes, .NET, Kronos, FreeWheel, ClearSaleing (eBay Enterprise), ACL, Docker, Google Cloud Platform, C#, PL/SQL, Oracle Analytics Cloud, Excel4Apps, CleverTap, Medi-Span, Ansible, REST, Splunk, ELK Stack, Palo Alto PA-5000 Series, Cisco Next-Generation Firewalls (NGFWs), McAfee Total Protection for Data Loss (DLP), Git, Subversion, Soap Media, ArcGIS Image Server, HPE SimpliVity, SS&amp;C Geneva, SAP Landscape Management, enterprise edition, Tableau, Teradata, Microsoft SQL Server Reporting Services, Apache Hadoop HDFS, AWS Analytics, BASE, Cisco BroadWorks, PySpark, Spark, Databricks, Power BI Documenter, Google AdWords Conversion, Outlook, Oracle Essbase, IBX SmartView, Anaplan, Salesforce CRM Analytics, ServiceNow, React, Cascade CMS, Cisco WebEx Teams, Azure OpenAI Service, Azure Functions, Azure Storage Explorer, Azure Logic Apps, TypeScript, Node.js, Smartsheet, Fastapi, MySQL, Redis, RabbitMQ, python celery, Cloud Foundry, pandas, OpenAPI, Avid ISIS, Segment, Ixia, Spirent TestCenter, Cisco ASR 1000, Syncsort MFX, Copilot, Mode, Prometheus, Grafana, Amazon CloudWatch, F5 BIG-IP, Cerner Millennium, VLAN, E-planning, Amazon S3, Redshift, MinIO, Amazon Kinesis, Airflow, GitHub, Microsoft Office, Google, Facebook, Twitter Ads, FiberHome, Spring Boot, Javascript, SAP Integration Suite, SAP Cloud Platform Integration, AWS Transfer for SFTP, Apache HTTP Server, Harmony Email &amp; Collaboration, Microsoft 365, Microsoft Exchange Online, Microsoft Exchange Server 2003, Proofpoint, Cisco IronPort, Slack, Microsoft Teams, Vtiger for G Suite, Azure Analysis Services, Microsoft PowerShell, Microsoft Windows Server 2000, Azure Active Directory B2C, Akamai CDN Solutions, Act!, SMTP, Office365, Microsoft ADFS for Genesys Cloud, Tor, Microsoft Teams Rooms, SAP, IBM Maximo, NLP, Informatica, Avaya, Salesforce Customer Data Platform (CDP), IBM Data Warehouse, AI, ezFlow for Google Docs for G Suite, Snowflake, home.pl, Amazon DynamoDB, Amazon EC2, AWS Secrets Manager, Cassandra, Nginx, API Gateway, Datadog, Elasticsearch, Kibana, Apache JMeter, Locust, Gatling, SAP Profitability and Performance Management, Toolkit, TUNE, CSS, Terraform, AWS CloudFormation, Jenkins, GitLab, GitHub Actions, AWS CodePipeline, AWS Cloud, OpenLDAP, Azure Active Directory, Google Workspace, Bash, SharePoint, Visio, Century Interactive, Flow, BMC Compuware File-AID, Make, Epicor Eclipse, Ciena 6500, Carlson Software, Looker, Salesforce, UPS, Kaspersky Endpoint Security Cloud, Kona Web Application Firewall, Barracuda Email Security Service, Brocade Routers, Aruba CX Switches, Gem, Comcast, Redux, React Router, Tailwind, FlipHTML5, webpack, Babel, Gravitee.io, Jest, Pytest, JWT, Semrush, Cisco CX, Cisco DWDM, Cisco VoIP, Google Ad Manager, Wowanalytics, AWS VPN, Seeq, Olo, Connect, Avaya UCaaS, Genesys SIP, Oracle Communications Session Border Controller (SBC), Webex, Acme Packet, CAT, Spring, mO Jira OAuth SSO, Jira OpenID Connect SSO, Jira OIDC SSO, Cucumber, Burp Suite, SAM, JUnit, ArcGIS Spatial Analyst, Litera pdfDocs, Bootstrapcdn, Visual Studio, Verint, Postman, Azure Devops, Cisco Meraki SD-WAN, Route, DotNetNuke, IBM ILOG CPLEX Optimization Studio, OpenStack, Amazon Linux 2, Cypress, Ekahau AI Pro, Ning, Langchain, LlamaIndex, OpenAI, Adobe Campaign, Adobe Journey Optimizer, Playwright, Atlan, Reltio Connected Data Platform, Unity Catalog, Snow, AWS Glue Data Catalog, Athena, Monte Carlo, Incorta, Netlify, Clarity, Nevron Vision for SSRS, Google Cloud, Derwent Innovation, Apache Atlas, SWIFT, Amazon EKS Anywhere, Google Kubernetes Engine (GKE), HELM, Unity, Apache, CallMiner Eureka, CSG, Amdocs, Wider Planet, UniFi SDN, Siemens PROFIBUS, Vector, Amazon Virtual Private Cloud (Amazon VPC), Sizmek (MediaMind), Presto, Hive, Azure Cloud Shell, Aravo, dbt, Microsoft Sql Server, Oracle BI Publisher, Alteryx, R, GoSecure Titan Managed Security Platform, BroadSoft, JTL-Shop 3, Apache Spark, Secured MVC Forum on Windows 2012 R2, SSMS Tools Pack, Comm100 Live Chat, Microsoft Power Apps, AT Internet, Workfront, Adobe Analytics, FUSION, AWS WAF, Avid Sibelius, Arbor Cloud DDoS Protection Services, Azure Data Lake Analytics, Barracuda Spam Firewall, Selenium WebDriver, Testng, Maven, WebDriverIO, npm, Appium, Vena, AWS CloudHSM, Microsoft Active Directory Certificate Services (AD CS)</v>
          </cell>
          <cell r="K1689">
            <v>4749110200</v>
          </cell>
          <cell r="L1689" t="str">
            <v>Other</v>
          </cell>
          <cell r="M1689">
            <v>1100200</v>
          </cell>
          <cell r="N1689">
            <v>45778</v>
          </cell>
          <cell r="O1689">
            <v>125277000000</v>
          </cell>
          <cell r="Q1689" t="str">
            <v>Comcast Business is a prominent provider of business technology solutions, offering advanced network connectivity, communications, and managed services to organizations of all sizes. As a division of Comcast, the company is headquartered in Philadelphia and employs over 100,000 people nationwide. Comcast Business operates one of the largest communications networks in the U.S., managing significant Internet traffic and phone communications daily.
The company provides a wide range of solutions tailored to different business needs, including high-speed Internet, Ethernet services, SD-WAN solutions, and managed WiFi. Their communications offerings feature voice systems, unified communications tools, and SMS services. Comcast Business also emphasizes security with services like SecurityEdgeâ„¢ and managed cybersecurity solutions. Additionally, they offer cloud solutions, business TV services, and managed services to support IT infrastructure. With a commitment to reliability and 24/7 customer support, Comcast Business aims to keep businesses connected and secure.</v>
          </cell>
          <cell r="R1689">
            <v>1963</v>
          </cell>
        </row>
        <row r="1690">
          <cell r="A1690" t="str">
            <v>NBCUniversal</v>
          </cell>
          <cell r="B1690" t="str">
            <v>Comcast NBCUniversal</v>
          </cell>
          <cell r="C1690">
            <v>77000</v>
          </cell>
          <cell r="D1690" t="str">
            <v>entertainment</v>
          </cell>
          <cell r="E1690" t="str">
            <v>http://www.nbcuniversal.com</v>
          </cell>
          <cell r="F1690" t="str">
            <v>http://www.linkedin.com/company/nbcuniversal-inc-</v>
          </cell>
          <cell r="G1690" t="str">
            <v>New York</v>
          </cell>
          <cell r="H1690" t="str">
            <v>New York</v>
          </cell>
          <cell r="I1690" t="str">
            <v>curated web, entertainment providers, marketing, services, audience engagement, content creation, digital media technology, advertising solutions, streaming services, animation studios, media conglomerate, digital media investments, film and tv production, global entertainment, streaming technology, content platforms, digital marketing, digital content distribution, live sports, data analytics, content optimization, digital media platforms, theme park attractions, digital transformation, digital content creation, digital media marketing, dreamworks animation, media and entertainment, digital content, digital media development, content licensing, content production, innovation, multicultural content, digital media ecosystem, animated films, entertainment, theme parks, location-based entertainment, digital advertising, film production, digital media trends, digital media optimization, digital content platforms, motion picture and video production, advertising technology, digital media partnerships, streaming platform, digital media advertising, digital media solutions, digital media expansion, universal pictures, media, digital media innovation, b2c, media networks, entertainment industry, sports broadcasting, digital media growth, digital media companies, digital investments, content distribution, digital media strategy, nbc, animated movies, customer experience, animation, consumer entertainment, digital media services, advertising, peacock, location-based attractions, television networks, digital media analytics, broad audience, film and television production, sustainability, film studio, digital innovation, digital media engagement, content studios, theme parks and attractions, digital media, streaming service, streaming, television production, news broadcasting, sports coverage, diversity, equity, inclusion, social impact, workforce development, global distribution, film distribution, digital platforms, cable networks, live events, cultural programming, interactive content, community service, employee engagement, sponsorship, audience analytics, virtual events, audience segmentation, documentary films, original programming, reality television, animated features, talk shows, children's programming, content catalog, multimedia experiences, music production, theatrical releases, merchandising, destination experiences, content partnerships, distribution, consumer products &amp; retail, marketing &amp; advertising, motion pictures &amp; film, environmental services, renewables &amp; environment, tv production, events services</v>
          </cell>
          <cell r="J1690" t="str">
            <v>CloudFlare CDN, Akamai DNS, Microsoft Office 365, CloudFlare Hosting, Rackspace Email, Akamai, Brightcove, Drupal, OneTrust, Slack, Adobe Marketing Cloud, Mixpanel, Chartbeat, CloudFlare, WP Engine, Atlassian Cloud, AWS SDK for JavaScript, MongoDB, Emma, Wordpress VIP, Amazon SES, Salesforce, Zendesk, Mobile Friendly, Google Analytics, Google Font API, reCAPTCHA, Google Tag Manager, Shopify, Vimeo, Zencoder, Bootstrap Framework, AI, Mag+, SharePoint, Cisco Unified Communications Manager (CallManager), Cisco Unity Connection, Respond, Cisco TelePresence, Cisco Unified Border Element (CUBE), Ribbon, Cisco WebEx, Microsoft Teams, Zoomdata, Amazon Connect, TyMetrix 360, Excel4Apps, Power BI Documenter, Microsoft Power Automate, Tableau, Google AdWords Conversion, Outlook, Microsoft PowerPoint, SAP SuccessFactors Learning, SmartRecruiters, Click, SAP, BIRT, eCentral, data.ai Ascend (formerly App Annie), SAP SuccessFactors Onboarding, Tor, Gem, SAP for Apparel &amp; Footwear (AFS), Cisco Prime Infrastructure, GTmetrix, Monday.com, Microsoft OneNote, DocuSign, Snap, AutoStore Unify Analytics, Lansa, BASE, Aja Video Systems, Frame.io, Media Shuttle, Vantage Media, Smartsheet, AWS Direct Connect, VMware, Python, Bash, Microsoft PowerShell, Datamine, Datadog, New Relic, Grafana, Restricted To Adults (RTA), Indicative, Otter.ai, AWS Trusted Advisor, SumTotal Learning Management, SAP SuccessFactors, Amazon Linux 2, Red Hat, Azure Active Directory B2C, Citrix Hypervisor, Azure Analysis Services, AWS Analytics, Apache Flink, Ansible, Unreal Engine, Unity, Microsoft Excel, Kronos Workforce Timekeeper, DC Storm, Oracle Directory Services, Oracle Essbase, Jira, Keynote, TikTok, Facebook, Instagram, Informatica Axon Data Governance, WMS, eMaint CMMS</v>
          </cell>
          <cell r="L1690" t="str">
            <v>Merger / Acquisition</v>
          </cell>
          <cell r="M1690">
            <v>0</v>
          </cell>
          <cell r="N1690">
            <v>42887</v>
          </cell>
          <cell r="O1690">
            <v>45108000000</v>
          </cell>
          <cell r="Q1690" t="str">
            <v>NBCUniversal is a global media and entertainment company based in New York City, operating as a subsidiary of Comcast Corporation. The company develops, produces, and markets a wide range of news and entertainment content through its various subsidiaries, including television, film, streaming, theme parks, and digital media.
Founded in 2004 through the merger of NBC and Vivendi Universal Entertainment, NBCUniversal has a rich history dating back to the early 20th century. It includes well-known divisions such as Universal Pictures, DreamWorks Animation, and NBC News Group. The company offers a diverse array of products and services, including popular television networks like NBC and Telemundo, the streaming service Peacock, and theme parks like Universal Orlando Resort. With a focus on innovation, NBCUniversal continues to enhance content delivery across multiple platforms.</v>
          </cell>
          <cell r="R1690">
            <v>1910</v>
          </cell>
        </row>
        <row r="1691">
          <cell r="A1691" t="str">
            <v>Commerce Bank</v>
          </cell>
          <cell r="B1691" t="str">
            <v>Commerce Bank</v>
          </cell>
          <cell r="C1691">
            <v>4700</v>
          </cell>
          <cell r="D1691" t="str">
            <v>banking</v>
          </cell>
          <cell r="E1691" t="str">
            <v>http://www.commercebank.com</v>
          </cell>
          <cell r="F1691" t="str">
            <v>http://www.linkedin.com/company/commerce_bank</v>
          </cell>
          <cell r="G1691" t="str">
            <v>Kansas City</v>
          </cell>
          <cell r="H1691" t="str">
            <v>Missouri</v>
          </cell>
          <cell r="I1691" t="str">
            <v>wealth management &amp; trust services, personal banking, commercial banking, small business banking, major banks, finance, customer relationships, nonprofit banking, software development, digital experience, software scalability, customer service, construction, financial stability, software maintenance, software stability, certificates of deposit, fintech integration, community engagement, software performance, services, corporate finance, banking technology, software integration, customer trust, treasury services, bank modernization, digital banking, manufacturing, investment management, retail, community bank, software deployment, financial services, payment solutions, banking, digital transformation, corporate responsibility, banking innovation, payment services, sustainable banking, software migration, midwest, sustainability, account management, software modernization, healthcare, regional growth, it infrastructure, customer engagement, community support, financial institution, trust services, software releases, legacy system management, software infrastructure, software updates, technology infrastructure, legacy systems, business banking, mobile banking, b2c, banking software, software upgrade, digital platforms, mortgages, software release cycle, retail banking, online banking, lending services, estate planning, software architecture, wealth management, fintech competition, financial planning, regional bank, consumer products &amp; retail, information technology &amp; services, mechanical or industrial engineering, payments, environmental services, renewables &amp; environment, health care, health, wellness &amp; fitness, hospital &amp; health care, law practice, legal services, banks &amp; credit unions</v>
          </cell>
          <cell r="J1691" t="str">
            <v>AT&amp;T DNS, Amazon AWS, ExactTarget, VueJS, OneTrust, React Redux, The Trade Desk, Pardot, Slack, Salesforce, Android, Velaro, Google AdWords Conversion, Microsoft Excel, Outlook, CreditLens, SharePoint, Siemens PROFIBUS, McAfee Total Protection for Data Loss (DLP), Kaspersky Anti-Virus, Barracuda Spam Firewall, AWS WAF, AWS VPN, Excel4Apps, PowerBI Tiles, Microsoft Teams Rooms, Microsoft Word, Microsoft Outlook, Amazon Kinesis Data Analytics, ZoomInfo, VISI, LinkedIn Ads, Javascript, Oracle XML DB, Azure Linux Virtual Machines, Puppet, Kubernetes, Kibana, Python, Okta, Azure AD P2, Workday, Linkedin Marketing Solutions, ACL, NTENT, Meta Quest 2, Cisco WebEx Teams, Microsoft Teams, Microsoft SQL Server Reporting Services, C#, Fusion ERP Analytics, Zoho CRM, Visio, OpenText, Odoo CRM, Clover, Connect, TSYS, PTC Integrity, Salesforce CRM Analytics, Hubspot, Scrum Do, Kanbanize, SnapEngage, SailPoint IdentityNow, SailPoint IdentityIQ, CyberArk, Microsoft Active Directory Federation Services, OpenLDAP, IBM AIX, Microsoft Windows Server 2012, Unix, Siemens SIMATIC S7, Microsoft Windows Defender Antivirus, Verizon WAF, Cisco Secure Firewall Management Center, Cisco VPN</v>
          </cell>
          <cell r="O1691">
            <v>2139664000</v>
          </cell>
          <cell r="P1691">
            <v>50</v>
          </cell>
          <cell r="Q1691" t="str">
            <v>Commerce Bank is a regional bank based in Kansas City, Missouri, founded in 1865. Originally established to support local industries, it has evolved into a full-service financial institution under the umbrella of Commerce Bancshares, Inc. The bank has a rich history, including innovations like the first 24-hour banking transit department in 1928 and Missouri's first credit card business in 1968. It operates on a "super-community banking" model, focusing on local investment and customer service.
Commerce Bank provides a wide range of banking services, including commercial banking, personal banking, payment solutions, investment management, and securities brokerage. It serves over 12,000 businesses with various financial products, such as corporate lending, treasury solutions, and cash management. The bank emphasizes building personal relationships with its customers and offers features like extended hours and free checking. Commerce Bank has established long-term partnerships with notable businesses and organizations, contributing to its strong community presence.</v>
          </cell>
          <cell r="R1691">
            <v>1865</v>
          </cell>
        </row>
        <row r="1692">
          <cell r="A1692" t="str">
            <v>Commerce</v>
          </cell>
          <cell r="B1692" t="str">
            <v>Commerce Bank</v>
          </cell>
          <cell r="C1692">
            <v>4800</v>
          </cell>
          <cell r="D1692" t="str">
            <v>retail</v>
          </cell>
          <cell r="F1692" t="str">
            <v>http://www.linkedin.com/company/commerce</v>
          </cell>
          <cell r="G1692" t="str">
            <v>Seattle</v>
          </cell>
          <cell r="H1692" t="str">
            <v>Washington</v>
          </cell>
          <cell r="I1692" t="str">
            <v>decentralized commerce, retail, brand direct sales, ethereum, network tokenization, shopper value, blockchains, shopping, cryptocurrency</v>
          </cell>
          <cell r="J1692" t="str">
            <v>Amazon AWS</v>
          </cell>
          <cell r="Q1692" t="str">
            <v>Commerce.com, Inc. is a software-as-a-service (SaaS) e-commerce platform provider that helps brands and retailers launch, scale, and optimize their online operations. Founded in 2009 and headquartered in Austin, Texas, the company operates globally and employs over 1,160 people. It went public on NASDAQ in August 2020 and rebranded from BigCommerce Holdings, Inc. to Commerce.com, Inc. in July 2025.
The company offers a comprehensive platform that includes features such as store design, catalog management, and order management. Its AI-driven tools enhance personalization, automation, and predictive insights, while its ecosystem solutions, like Feedonomics, optimize product data across various channels. Commerce.com emphasizes customer-centric solutions with modular architecture and seamless integrations, providing end-to-end support from onboarding to optimization.</v>
          </cell>
          <cell r="R1692">
            <v>2017</v>
          </cell>
        </row>
        <row r="1693">
          <cell r="A1693" t="str">
            <v>CommScope</v>
          </cell>
          <cell r="B1693" t="str">
            <v>CommScope</v>
          </cell>
          <cell r="C1693">
            <v>20000</v>
          </cell>
          <cell r="D1693" t="str">
            <v>telecommunications</v>
          </cell>
          <cell r="E1693" t="str">
            <v>http://www.commscope.com</v>
          </cell>
          <cell r="F1693" t="str">
            <v>http://www.linkedin.com/company/commscope</v>
          </cell>
          <cell r="G1693" t="str">
            <v>Claremont</v>
          </cell>
          <cell r="H1693" t="str">
            <v>North Carolina</v>
          </cell>
          <cell r="I1693" t="str">
            <v>vital networks around the world run on commscope solutions, commscope helps companies design, learn &amp; thrive the epicenter of this transformation is the communications networkour passion commsc, build &amp; manage wired &amp; wireless networks, technology is reshaping the way we live, radio &amp; television broadcasting &amp; communications equipment, technology, network solutions, passive optical networks, network deployment, fiber management, fiber-to-the-building, fiber-to-the-curb, fiber network solutions, fiber optic network systems, virtualized systems, fiber splice panels, wireless infrastructure, fiber network systems, fiber optic network optimization, innovation, fiber-to-the-node, passive optical network management, fiber-to-the-antenna, computer and peripheral equipment manufacturing, coax cables, fiber optic network technology, high-speed data, optical line terminals, fiber optic network monitoring, customer experience, fiber optic network testing, telecommunications equipment manufacturing, broadband and video technology, fiber splitters, cable management systems, cable management system manufacturing, network optimization, fiber network repair, virtualized network systems, distributed access architecture, fiber cables, cable headend systems, coaxial cables, fiber modules, fiber network testing, fiber optic network products, telecom infrastructure, fiber splice trays, fiber panels, fiber patch panels, optical network units, security in networks, fiber network units, fiber network components, data center cabling, fiber optic network design, broadband equipment, fiber network maintenance, consulting, fiber network deployment, fiber optic network security, fiber cabinets, fiber optic network infrastructure, fiber-to-the-premises, fiber enclosures, cable management hardware, fiber connectors, fiber to the x (fttx), fiber optic network deployment, broadband networks, enterprise networking, optical passives, sustainability, broadband solutions, cable management, fiber distribution, low latency networks, fiber network hardware, fiber optic network solutions, fiber-to-the-home, fiber optic passive components, connectors, fiber splice closures, rf over glass, fiber optic cable manufacturing, data center equipment manufacturing, fiber optic cables, cable assemblies, professional services, fiber network installation, fiber network accessories, network connectors, fiber distribution panels, video systems, government, fiber adapters, b2b, fiber network management, fiber racks, network infrastructure, cloud services, fiber network infrastructure, fiber optic network maintenance, services, broadband network gateways, network hardware, fiber management trays, fiber optic network repair, hybrid cables, telecommunications, network connectivity, structured cabling, 5g networks, in-building cellular systems, distributed antenna systems, data center solutions, video processing systems, optical distribution frames, copper broadband access, enterprise lan, vertical cable managers, horizontal cable management, copper cables, splitters and combiners, power over ethernet, video compression, utility grade infrastructure, remote electrical tilt, rf conditioning, network management, products for outdoor wireless, video delivery systems, mpo cable assemblies, twisted pair cables, video headend systems, in-building solutions, equipment racks, cell site power, microwave antennas, cabling for smart buildings, wireless networking, network experience management, cloud-managed networks, networking systems management, high-density panels, equipment power supplies, signal processing, distribution, transportation &amp; logistics, energy &amp; utilities, environmental services, renewables &amp; environment, professional training &amp; coaching, computer &amp; network security, information technology &amp; services, cloud computing, enterprise software, enterprises, computer software</v>
          </cell>
          <cell r="J1693" t="str">
            <v>Salesforce, Outlook, Marketo, Microsoft Office 365, CloudFlare Hosting, Taboola Newsroom, DemandBase, Drupal, VueJS, Grafana, Microsoft Azure Monitor, Microsoft Application Insights, Atlassian Cloud, Netlify, OneTrust, Oracle Cloud, React Redux, SuccessFactors (SAP), Amazon SES, Slack, Facebook Custom Audiences, Apache, Facebook Widget, Bootstrap Framework, DoubleClick Conversion, Optimizely, Typekit, Mobile Friendly, Vidyard, Facebook Login (Connect), Google Dynamic Remarketing, DoubleClick, Linkedin Marketing Solutions, Google Tag Manager, YouTube, Bizible, Remote, Commscope Ruckus, Google Cloud Machine Learning Engine, Azure Linux Virtual Machines, C/C++, , SAP, Microsoft Excel, Microsoft Office, Microsoft Project, Ansys HFSS, DC Storm, Alteryx, Microsoft SQL Server Reporting Services, Azure SQL, Oracle Analytics Cloud, MySQL, SAP S/4HANA, Microsoft PowerShell, Unix, SAP SuccessFactors, Taleo Applicant Tracking Systems (ATS), IBM ISPF, AI, SAP ERP, Zebra Symbol, Minitab Statistical Software, JMP, Google AdWords Conversion, Excel4Apps, Microsoft PowerPoint, SES, AC500 PLC, .NET, Copper, FiberHome, Less, C#, Python, ePlan, go+, Apache Kafka, NATS, Redis, Kubernetes, Microsoft Windows Server 2012, CyberArk, Microsoft Entra ID, Microsoft Active Directory Federation Services, Oracle GRC, Check Point CloudGuard Harmony Connect (CloudGuard Connect), Azure Stream Analytics, Orange Soda, Quartic, SAP Fiori, IBM SPSS Modeler, , SAP Ariba Platform, Olo, CONTROL, S&amp;P Capital IQ Pro, HPE MSA, Sigma, Cross Pixel Media, Terminus (by DemandScience), IoT, Amazon Associates, WebSpectator, Git, Jenkins, Jira, Confluence, Bitbucket, CPI, BERT, TUNE, Microsoft Power Apps, Microsoft Power Automate, Power BI Documenter, Secured MVC Forum on Windows 2012 R2, Cisco Catalyst 9800 Series Wireless Controllers, AWS SDK for JavaScript, Cassandra, Elasticsearch, Docker, Salesforce Service Cloud, Salesforce CRM Analytics, Gem, PowerBI Tiles, GT-SUITE, Atlas by Facebook, SAP BusinessObjects Business Intelligence (BI), Act!, Flow, GenesisMedia, Kanbanize, Servo-i Ventilator, Elite Software HVAC Solution, Air, ABAP, Spring, Spring Boot, Spring Cloud, RabbitMQ, Adobe, ADTRAN, MediaLets, NeoData, Rapid7 InsightVM, SAP Master Data Governance (MDG), Thermo Scientific Chromeleon Chromatography Data System (CDS), Visual Visitor, Vonage Conversational Commerce (formerly jumper.ai), Minitab Workspace, Tor, Blackline, Cascade CMS, SAP Material Requirement Planning (MRP), FICO Safe Driving Score, Tableau, AWS Trusted Advisor, IBM ILOG CPLEX Optimization Studio, Selenium, Tricentis, Terraform, Prometheus, BILL, CMPRO, Automation Anywhere, Yext, Quip, Salon Ultimate, Respond, AMP, Analyzer, Creo+, Board, CNC Software, Motigo, Laserfiche, SAM, GWI, SharePoint, SAP HANA, Amazon EC2 Auto Scaling, SAP Solution Manager, AWS Elemental MediaConvert, Azure Devops, Azure Analysis Services, TSYS, Azure OpenAI Service, Azure AI Studio, Copilot, Azure App Service, Azure Functions, Azure Cognitive Search, WMS, ExtremeSwitching, Aha!, Google Cloud Platform, Amazon Web Services (AWS), Microsoft Azure, Google Kubernetes Engine, ELK Stack, Bash, GitLab, Argo CD, Agresso, Epic Clarity, AVImark Rapport, Cisco Next-Generation Firewalls (NGFWs), Sophos UTM, Cisco Meraki SD-WAN, SAS Enterprise Guide, Verizon (ACS), SQL, SAP Data Services, SAP Leonardo Internet of Things, Chorus by ZoomInfo, Wireshark, Siemens PLM, IBM System p Server, Scipy, Siemens PROFIBUS, Pipedrive, Barracuda Spam Firewall, Barracuda Email Security Service, Microsoft Power Platform, Azure Logic Apps, Microsoft 365, Dynamics 365 Customer Insights</v>
          </cell>
          <cell r="K1693">
            <v>3859223055</v>
          </cell>
          <cell r="L1693" t="str">
            <v>Debt Financing</v>
          </cell>
          <cell r="M1693">
            <v>3150000000</v>
          </cell>
          <cell r="N1693">
            <v>45627</v>
          </cell>
          <cell r="O1693">
            <v>1931600000</v>
          </cell>
          <cell r="Q1693" t="str">
            <v>CommScope is a global leader in network infrastructure, specializing in hardware and software solutions for wired and wireless communications networks. Founded in 1976 and headquartered in Claremont, North Carolina, the company has grown significantly, employing around 25,000 people and serving operators worldwide. CommScope has evolved from its origins as a cable manufacturer to a comprehensive provider in the telecom, wireless, and enterprise markets.
The company offers a wide range of connectivity solutions, including broadband connectivity for high-speed internet, outdoor and in-building wireless solutions, and networking products for data centers and enterprises. Their portfolio features fiber optic and copper cabling, antennas, and network equipment designed to meet the demands of service providers, telecommunications companies, and commercial enterprises. Strategic initiatives like CommScope NEXT focus on enhancing growth and optimizing their offerings to support the increasing need for network bandwidth.</v>
          </cell>
          <cell r="R1693">
            <v>1976</v>
          </cell>
        </row>
        <row r="1694">
          <cell r="A1694" t="str">
            <v>Commvault</v>
          </cell>
          <cell r="B1694" t="str">
            <v>Commvault</v>
          </cell>
          <cell r="C1694">
            <v>3300</v>
          </cell>
          <cell r="D1694" t="str">
            <v>information technology &amp; services</v>
          </cell>
          <cell r="E1694" t="str">
            <v>http://www.commvault.com</v>
          </cell>
          <cell r="F1694" t="str">
            <v>http://www.linkedin.com/company/commvault</v>
          </cell>
          <cell r="G1694" t="str">
            <v>Tinton Falls</v>
          </cell>
          <cell r="H1694" t="str">
            <v>New Jersey</v>
          </cell>
          <cell r="I1694" t="str">
            <v>storage area network, vmware, professional services, cyber defense, disaster recovery, cloud computing, enterprise software, cloud solutions, enterprise storage, information management, storage, virtualization, software as a service, layoffs, storage virtualization, data management lifecycle, data security, cyber recover, cloud management, information technology, software, computer software: prepackaged software, technology, data security software products, high-risk data protection, regulatory compliance, backup and recovery, cloud recovery automation, cloud data protection, forensic recovery, compliance management, cloud rebuilding, fedramp high, regulatory data compliance, information technology and services, data protection, threat hunting, compliance, cloud security, data management in cloud, cloud forensics, innovation, computer systems design and related services, government, cloud app resilience, cloud backup, ai data pipelines, enterprise backup, b2b, cybersecurity, cloud platform, automation, operational efficiency, air-gapped storage, saas backup, immutable storage, ransomware recovery, cloud environment provisioning, generative ai, data management platform, risk scanning, hybrid cloud, cyber recovery, cyber resilience, data management, recovery testing, services, cyber deception, digital transformation, cloud discovery, cyberattack recovery, ai for cyber resilience, government data protection, cloud-native solutions, cloud security posture, backup solutions, continuous recovery, saas app recovery, cloud data management, ai data protection, early warning systems, immutability, security posture, continuous readiness, cleanroom recovery, data compliance, hybrid cloud solutions, continuous data security, automated recovery testing, infrastructure-as-code, risk analysis, data governance, business continuity, cloud native solutions, cloud integration, multi-cloud strategy, api integrations, threat monitoring, data loss prevention, high-risk data management, compliance frameworks, storage optimization, healthcare, finance, education, professional training &amp; coaching, enterprises, computer software, information technology &amp; services, it management, saas, computer &amp; network security, health care, health, wellness &amp; fitness, hospital &amp; health care, financial services</v>
          </cell>
          <cell r="J1694" t="str">
            <v>UltraDns, Microsoft Office 365, Salesforce, Route 53, Amazon SES, Gmail, Outlook, Marketo, Google Apps, Zendesk, Cloudflare DNS, CloudFlare Hosting, Microsoft Azure Hosting, Sendgrid, Amazon AWS, DemandBase, Drupal, Microsoft Application Insights, Atlassian Cloud, AWS SDK for JavaScript, StackAdapt, The Trade Desk, Workday, Wordpress VIP, Adobe Marketing Cloud, Slack, VueJS, SalesLoft, WP Engine, Leadfeeder, React Redux, React, YouTube, Wix, Mobile Friendly, New Relic, Vimeo, Yandex Metrica, Facebook Custom Audiences, Woo Commerce, Google Font API, ASP.NET, Varnish, Facebook Widget, Hotjar, Facebook Login (Connect), Bootstrap Framework, Nginx, reCAPTCHA, Shopify, DoubleClick, Typekit, Gravity Forms, Microsoft-IIS, CrazyEgg, WordPress.org, Google Tag Manager, Vidyard, Squarespace ECommerce, Wistia, Remote, IoT, AI, Figma, , SharePoint, Conviva Operational Data Platform, Microsoft 365, Microsoft Azure Monitor, Zoomdata, Webex, Copilot, ChatGPT, Claude, Google Analytics, Ansible, Tanium, GitHub, BeyondTrust, Jamf, Axonius, AWS Secrets Manager, AWS Trusted Advisor, IBM ILOG CPLEX Optimization Studio, Gainsight, Jira, ServiceNow, Smartsheet, Microsoft PowerPoint, Python, Bash, Microsoft PowerShell, Power BI Documenter, Commvault, Amazon SageMaker, AWS Bedrock, Pinecone, Milvus, Weaviate, Vector, MongoDB, Cassandra, Amazon DynamoDB, Azure Cosmos DB, VMware, Citrix Hypervisor, Kubernetes, AWS Analytics, Azure Analysis Services, Nutanix AHV, OpenStack, Amazon Associates, Red Hat OpenShift, LinkedIn Ads, Google Cloud Storage, Conversant (ValueClick), Tor, CAT, Champions Way, Azure Linux Virtual Machines, Microsoft Windows Server 2012, HTML Pro, CSS, Javascript, Linkedin Marketing Solutions, Google, Reddit for business, PowerBI Tiles, Highspot, Amazon S3, Apache Iceberg, Apple macOS, Office365, Microsoft Active Directory Federation Services, Microsoft Teams Rooms, AWS Security Hub, Amazon GuardDuty, AWS Config, Sizmek (MediaMind), Amazon Virtual Private Cloud (Amazon VPC), Security, ACL, AWS Firewall Manager, AWS Key Management Service (KMS), AWS Organizations, CONTROL, Terraform, AWS CloudFormation, Amazon Web Services (AWS), Google Cloud Platform, Microsoft Azure, Excel4Apps, Microsoft Windows Server 2000, Azure Synapse, Databricks, Microsoft SQL Server Reporting Services, Apache Spark, Delta Lake, SQL, Azure Databricks, OneTrust Tech Risk &amp; Compliance, Microsoft Excel, Google AdWords Conversion, Microsoft Exchange Server 2003, Microsoft OneDrive for Business, SMTP, MapInfo Pro, ebs, Akamai CDN Solutions, Optimizely, Kona Web Application Firewall, Docker, ROOM, Google Cloud, Oracle Cloud, Azure Active Directory B2C, Secured MVC Forum on Windows 2012 R2, Amazon Linux 2, MITRE ATT&amp;CK, Sage, Commvault Metallic, TypeScript, Amazon CloudFront, Hubspot, Tableau, .GIS, Unity, ADP, OpenAI, Azure AI Studio, Azure Cognitive Services, Designer, Strato, Nielsen DMP, Siemens PROFIBUS, Pipedrive, Intel, Docebo, Microsoft Office, Splash, Cvent, Bynder, WebOffice, Oracle ZFS, Ceph, Apache Hadoop HDFS, GlusterFS, CPI, Blackbaud Award Management, Craft CMS, Hi-Media Performance, Pendo., NetApp ONTAP Data Management, Dell PowerEdge Servers, Pure Storage Flash arrays, Instagram, Microsoft Defender for Cloud, Azure Security Center, Azure Sentinel, Azure Policy, Azure Blueprints, Bicep, Azure Active Directory, .NET, Azure Firewall, Azure Key Vault, Gem, DAX, Power Query, SailPoint, Microsoft Entra ID, Amazon RDS for MySQL, AMP, ADP Streamline, ADP Celergo, Oracle Analytics Cloud, IBM Db2 for Linux, UNIX, and Microsoft Windows, SAP, Wordpress, AWS Marketplace, Azure Marketplace, 6sense, Sendoso, Prisma Access, Check Point Next Generation Firewall, Palo Alto Networks, Zscaler, Prisma SD-WAN, Connect, Zscaler ZTNA</v>
          </cell>
          <cell r="K1694">
            <v>1525211110</v>
          </cell>
          <cell r="L1694" t="str">
            <v>Debt Financing</v>
          </cell>
          <cell r="M1694">
            <v>750000000</v>
          </cell>
          <cell r="N1694">
            <v>45901</v>
          </cell>
          <cell r="O1694">
            <v>1183690000</v>
          </cell>
          <cell r="Q1694" t="str">
            <v>Commvault Systems, Inc. is a data protection and resilience company based in Tinton Falls, New Jersey. Founded in 1988 as a part of Bell Labs and becoming independent in 1996, Commvault has over 25 years of experience in helping organizations protect, recover, and manage their data across various platforms and environments. The company has evolved from providing backup solutions to offering a unified resilience platform that addresses the challenges of growing data volumes and cyber threats.
Commvault's core offerings include Intelligent Data Services, which can be deployed on-premises, in the cloud, or as managed services. Key products include Commvault Cloud, a cloud-native platform for data security and recovery, and Metallic, an enterprise-grade SaaS portfolio for Backup-as-a-Service. The company emphasizes innovation, holding over 1,500 patents and being recognized as a leader in the Gartner Magic Quadrant for Backup and Data Protection Platforms. Commvault serves a diverse range of leading organizations, focusing on resilience against breaches and disasters while maintaining a commitment to sustainability.</v>
          </cell>
          <cell r="R1694">
            <v>1996</v>
          </cell>
        </row>
        <row r="1695">
          <cell r="A1695" t="str">
            <v>Compucom</v>
          </cell>
          <cell r="B1695" t="str">
            <v>CompuCom</v>
          </cell>
          <cell r="C1695">
            <v>7500</v>
          </cell>
          <cell r="D1695" t="str">
            <v>information technology &amp; services</v>
          </cell>
          <cell r="E1695" t="str">
            <v>http://www.compucom.com</v>
          </cell>
          <cell r="F1695" t="str">
            <v>http://www.linkedin.com/company/compucom</v>
          </cell>
          <cell r="G1695" t="str">
            <v>Fort Mill</v>
          </cell>
          <cell r="H1695" t="str">
            <v>South Carolina</v>
          </cell>
          <cell r="I1695" t="str">
            <v>workplace technology, managed it services, field support services, modern device management, it support, it infrastructure services, green belt in six sigma, managed technology, digital support services, software &amp; hardware services, managed infrastructure &amp; cloud, digital workplace, technology sourcing, infrastructure, itil v3 trained, application services, it staffing, device lifecycle services, hybrid work, enterprise technology, data center &amp; cloud computing, cloud services, it services &amp; it consulting, it support solutions, data security, endpoint management, it consulting, it support organization, digital transformation, it transformation, it support solutions provider, full lifecycle observability, it infrastructure, device lifecycle management, it support outsourcing, it support tools, it support firm, it support services, it support services company, sustainability, it managed services, b2b, operational efficiency, enterprise it, it support company, technology consulting, it support technology, it strategy, it support automation, computer systems design and related services, cloud infrastructure, managed cloud services, managed services, it asset management, information technology and services, it support management, supply chain management, it support system, end-user experience, professional services, customer experience, it support platform, infrastructure solutions, services, it support provider, innovation, ai in it management, it service management, digital workplace solutions, consulting, cloud computing, technology solutions, infrastructure services, staffing solutions, ai-powered services, workforce connectivity, network optimization, security enhancements, unified endpoint management, collaboration tools, it services management, employee productivity, it asset disposition, data center services, remote support, 24/7 it helpdesk, multilingual support, cloud integration, business process outsourcing, corporate social responsibility, iso certifications, it governance, mobile device management, corporate sustainability, it optimization, business agility, service desk management, device as a service, vendor management, partner alliances, customer satisfaction, strategic planning, solution integration, enterprise support, staffing &amp; recruiting, enterprise software, enterprises, computer software, information technology &amp; services, computer &amp; network security, management consulting, environmental services, renewables &amp; environment, internet infrastructure, internet, logistics &amp; supply chain, professional training &amp; coaching</v>
          </cell>
          <cell r="J1695" t="str">
            <v>Route 53, Outlook, Microsoft Office 365, Bluekai, DemandBase, Drupal, Atlassian Cloud, Netlify, Slack, Amazon SES, Salesforce, Hubspot, WordPress.org, Mobile Friendly, Nginx, Google Font API, Google Tag Manager, Microsoft Windows Server 2012, Apple macOS, IBM Db2 for Linux, UNIX, and Microsoft Windows, Postpresso, Canon Printers, Aruba Wireless Access Points, IBM Enterprise Business Servers, .NET, Copper, Tor, PowerBI Tiles, ServiceNow, Microsoft Excel, Workday, Kiosked, Azure Active Directory B2C, Excel4Apps, Siemens PROFIBUS</v>
          </cell>
          <cell r="L1695" t="str">
            <v>Merger / Acquisition</v>
          </cell>
          <cell r="M1695">
            <v>0</v>
          </cell>
          <cell r="N1695">
            <v>44531</v>
          </cell>
          <cell r="O1695">
            <v>2000000000</v>
          </cell>
          <cell r="Q1695" t="str">
            <v>CompuCom Systems, Inc. is a global IT management and infrastructure solutions provider based in Plano, Texas. Founded in 1987, the company specializes in enhancing end-user experiences for enterprise organizations through technology-driven services. With over 35 years of experience and a workforce of approximately 11,500 employees, CompuCom manages and supports more than 4.4 million end users worldwide.
The company offers a comprehensive suite of IT managed services, infrastructure solutions, and consulting tailored for Fortune 1000 and enterprise clients. Its core offerings include sourcing and supporting advanced workplace technology, strategic IT planning, and various hardware-related services such as configuration and IT asset disposition. CompuCom is committed to innovation and adaptability, focusing on improving customer experiences and digital journeys. Recently, it announced a significant investment to establish a new global headquarters in South Carolina, which is expected to create 1,500 jobs over the next several years.</v>
          </cell>
          <cell r="R1695">
            <v>1987</v>
          </cell>
        </row>
        <row r="1696">
          <cell r="A1696" t="str">
            <v>Concentrix</v>
          </cell>
          <cell r="B1696" t="str">
            <v>Concentrix</v>
          </cell>
          <cell r="C1696">
            <v>450000</v>
          </cell>
          <cell r="D1696" t="str">
            <v>information technology &amp; services</v>
          </cell>
          <cell r="E1696" t="str">
            <v>http://www.concentrix.com</v>
          </cell>
          <cell r="F1696" t="str">
            <v>http://www.linkedin.com/company/concentrix</v>
          </cell>
          <cell r="G1696" t="str">
            <v>Newark</v>
          </cell>
          <cell r="H1696" t="str">
            <v>California</v>
          </cell>
          <cell r="I1696" t="str">
            <v>renewals management, customer care, technical support, cross channel media, sales &amp; marketing, technology &amp; services, technology, call centers, outsourcing, customer experience, computer software: prepackaged software, it services &amp; it consulting, automated workflow management, industry-specific solutions, software development, cloud contact center solutions, agile methodologies, b2c, information technology &amp; services, industry-specific ai applications, cloud solutions, predictive customer behavior, customer engagement platforms, market expansion, industry-tailored solutions, enterprise software, digital customer support, customer loyalty programs, data-driven insights, management consulting services, system architecture, digital engagement, industry-specific digital solutions, healthcare, ai solutions, ai-driven insights, personalized customer interactions, business process outsourcing, ai-powered solutions, telecommunications, business performance, scalability, enterprise automation, customer experience design, ai-enabled support systems, customer journey analytics, digital channels support, digital transformation consulting, enterprise cloud, b2b, enterprise ai integration, energy &amp; utilities, customer journey mapping, retail, industry expertise, ai integration, global footprint, data science, usability engineering, cloud-based enterprise solutions, enterprise technology, personalized interactions, digital customer journey, cloud contact center, cloud infrastructure, enterprise ai, enterprise process optimization, personalization algorithms, data management, customer journey, system integration, finance &amp; insurance, software design, consulting, customer satisfaction, services, analytics, digital business transformation, automation tools, cloud enablement, automated customer service, enterprise solutions, business intelligence, data analytics, enterprise data platforms, generative ai, transportation &amp; logistics, strategic acquisitions, real-time analytics, customer engagement, digital transformation, industry-specific analytics, machine learning, ai in customer service, predictive analytics, predictive customer analytics, agile development, cloud-based software, automation, innovation, enterprise data analytics, digital customer experience, ai-powered customer insights, financial services, retail &amp; ecommerce, multichannel customer support, customer loyalty, multichannel support, operational efficiency, digital process automation, customer experience &amp; business process outsourcing, digital channels, technology services, it solutions, business transformation, digital selling, experience design, data engineering, trust and safety, behavioral science, advanced analytics, digital operations, fully integrated solutions, productivity, personalization, technology integration, data analysis, internal self-service chatbots, virtual assistant, multi-modal llm integration, enterprise security, customer engagement strategy, scalable technology, multilingual support, cxm services, consulting services, conversational ai, data privacy, customer journey design, ai-powered platforms, transformational roadmap, tech-driven solutions, global business impact, end-to-end capabilities, brand experience, sustainable technology, operational excellence, client solutions, strategic partnerships, market insights, cloud operations, emerging technologies, corporate sustainability, customer interaction management, e-commerce, finance, distribution, consumer products &amp; retail, cloud computing, enterprises, computer software, health care, health, wellness &amp; fitness, hospital &amp; health care, internet infrastructure, internet, artificial intelligence, management consulting, consumer internet, consumers</v>
          </cell>
          <cell r="J1696" t="str">
            <v>CloudFlare CDN, Microsoft Office 365, CloudFlare Hosting, Google Cloud Hosting, SalesLoft, Atlassian Cloud, Workday, Pardot, Amazon SES, Slack, Marketo, Kubernetes, WP Engine, Oracle Cloud, Salesforce, Adobe Marketing Cloud, Facebook Login (Connect), BugHerd, WordPress.org, Google Font API, DoubleClick Floodlight, DoubleClick, Dropbox, Linkedin Widget, Google Analytics, Mobile Friendly, Gravity Forms, Linkedin Marketing Solutions, Google Maps, Google Tag Manager, Bing Ads, Google Plus, Vimeo, Facebook Widget, reCAPTCHA, Workday Recruit, Bootstrap Framework, Facebook Custom Audiences, Ning, Microsoft Excel, Tableau, PowerBI Tiles, SAP BusinessObjects Business Intelligence (BI), SQL, Hive, Salesforce CRM Analytics, Google AdWords Conversion, AdPilot, Akamai CDN Solutions, Batch, Clari, Conversant (ValueClick), Crowd Science, Device42, A Freshworks Company, HCL BigFix, Infoblox DHCP, Microsoft Active Directory Federation Services, Microsoft ADFS for Genesys Cloud, Microsoft Hyper-V Server, Microsoft PowerShell, Microsoft VBScript, Microsoft Windows Server 2012, NetApp iSCSI SAN Storage System, Rubrik, VMware, WSUS, , SAP GRC, Dell iDRAC (Integrated Dell Remote Access Controller), SS&amp;C, Archer Integrated Risk Management, Microsoft Office, ServiceNow Configuration Management Database, BASE, Microsoft Dynamics 365 CE, Microsoft Power Automate, DATAVERSE LTD, Microsoft Power Platform, Copilot, Microsoft Power Apps, Microsoft Azure Monitor, Microsoft PowerPoint, Symantec Endpoint Protection, ZocDoc, Taleo Applicant Tracking Systems (ATS), OneTrust Tech Risk &amp; Compliance, SharePoint, DAX, Power Query, SendPulse, Crystal Ball, Salesforce Sales Cloud, Salesforce Service Cloud, Apex, Salesforce Lightning Web Components, Salesforce Flow, Angular, AWS SDK for JavaScript, Spring Boot, Secured MVC Forum on Windows 2012 R2, REST, ACL, Oracle Analytics Cloud, Microsoft Teams Rooms, Webex, Azure Backup, Azure Site Recovery, Adobe Experience Cloud, Amazon Managed Workflows for Apache Airflow (MWAA), Dash, Act!, IBM SPSS Modeler, Frame, Microsoft Entra ID, Zopim, Microsoft Defender for Cloud, Terraform, Azure Devops, GitHub Actions, Azure Private Link, Azure Firewall, Azure Policy, Azure Migrate, Microsoft Teams, Kiosked, Android, NICE CXone Mpower, Delivra, IBM WebSphere Message Broker, Electron, Gem, Eaglestats, Flow, Mulesoft, Google Cloud, Apple macOS, Dynamics 365 Customer Insights, Tor, Mode, Azure Data Lake Storage, SAP S/4HANA, SAP, SAP Controlling (CO), Tableau Desktop, Javascript, Amazon Associates, SAM, WP-Oauth, Microsoft SQL Server Reporting Services, AWS Trusted Advisor, Redshift, Athena, Amazon S3, Microsoft Fabric, Azure Synapse Analytics, Azure Data Factory, vSphere, VMware vCenter Server, VMware ESXi, AWS PrivateLink, Bicep, Commission Junction, WebOffice, Microsoft Teams Phone, Microsoft Exchange Online, Skype, Microsoft 365, Avaya, Microsoft Windows 10, Outlook, Cisco VPN, SWIFT, Microsoft Forms, Express, Azure Virtual WAN, Azure Virtual Network, .NET, Route, Azure Load Balancer, CAT, SAP ECC, SAP HANA, Azure Virtual Machines, Check Point CloudGuard Harmony Connect (CloudGuard Connect), Azure Cost Management, go+, TypeScript, Node.js, Docker, Amazon EKS Anywhere, HELM, Harness, Amazon EC2, Jira, Microsoft Dynamics 365 Customer Engagement, C#, CUICK TRAC - DFARS and NIST 800-171 compliance solution, Excel4Apps, Calypso, Docking &amp; MDI for WPF, Office365, Cisco WebEx Teams, Microsoft OneDrive, Mag+, Canon Printers, Spiceworks IP Scanner, AWS VPN, Cisco AppDynamics, Logitech Video Conferencing, AI, SiteCore, React/node.js Storefront, Next.js, React, GraphQL, ASP.NET, DotNetNuke, Azure Kubernetes Service (AKS), Azure Cloud Services, Swagger UI, Arena PLM, WhatsApp, Azure Analysis Services, Spring, Amazon Managed Streaming for Apache Kafka (Amazon MSK), Oracle Database, ADP Applicant Tracking System, Azure Purview, Azure AI Studio, Azure Service Fabric, Conviva Operational Data Platform, Facebook, Gemini, ANGEL LMS, Toolkit, SAP SuccessFactors, eCentral, Coupa, Navan (Formerly TripActions), Freshservice, Connect, AWS Multi-Factor Authentication, Rust, IBM Security Identity Governance and Intelligence, Azure Virtual Desktop, Microsoft Windows 365 Cloud PC, Microsoft Windows Server 2000, Citrix Hypervisor, Azure VMware Solution, Azure Stack HCI, UPS, Azure Storage Explorer, Backblaze Computer Backup, Dell Encryption, Admin, Pages, Apache HTTP Server, 3M 360 Encompass - Health Analytics Suite, Chrome, Amazon Linux 2, Azure Monitor, Lytics, Visual Studio, Temporal Cloud, Istio, Linkerd, OpenTelemetry, Prometheus, Grafana, Databricks, Buffer, GRPC, RabbitMQ, NATS, Soap Media, Maven, GitHub Copilot, FlipHTML5, CSS, Azure Log Analytics, EMC, Onit, ISO+â„¢, 24-7 Media, Oracle XML DB, Dynamics 365 Sales, Dynamics 365 Field Service, Dynamics 365 Finance, AVEVA PDMS, AWS Glue Data Catalog, Python, Airflow, dbt, Soda, PL/SQL, FireEye Helix, Azure Functions, Azure SQL, Azure Cosmos DB, Redis, Azure CDN, Azure Front Door, Azure Application Gateway, LinkedIn Ads, Adobe Creative Suite, Figma, Flite, Playwright, Git, Genesys Cloud CX, ELK Stack, Azure Event Hubs, IoT, Google AlloyDB for PostgreSQL, Mongoose, Bash, SAP Fiori, GitHub, Jenkins, ServiceNow, Infor Workforce Management (WFM), /DB, Star, Dynamics 365 Customer Service, SES, Microsoft-IIS, C# (C Sharp), Facebook Social Plugins, Microsoft Exchange Server 2003, Air, Oracle Database Security, Azure AI Search, Calabrio Teleopti Workforce Management, Genesys, NICE, Verint, Azure API Management, Azure Logic Apps, Azure App Service, JWT, Azure Active Directory, Microsoft Application Insights, Barracuda Email Security Service, Bitbucket, TSYS, HTML5 Maker, , Azure AD P2, Microsoft Advanced Group Policy Management, Microsoft Windows Storage Spaces Direct, Azure DDoS Protection, Kona Web Application Firewall, Adobe Experience Manager, npm, GitLab, Amadeus, Travelport+, CAPTCHA, SAP S/4HANA Cloud, NeoData, Azure SQL Database, Nevron Vision for SSRS, Veracode Static Analysis (SAST), Microsoft Windows Defender Antivirus, Microsoft Graph, Micro, Microsoft OneDrive for Business, Microsoft Intune Enterprise Application Management, Microsoft Skype for Business, Microsoft Purview eDiscovery, Argocd, Harbor, IBM Storage Suite for IBM Cloud Paks, Google Kubernetes Engine (GKE), Pulumi, AWS CloudFormation, Snyk, HashiCorp Vault, BirchStreet Procure-to-Pay, Sugar CRM, Five9, Amazon Connect, Azure Linux Virtual Machines, Confluence, Cursor, Google Cloud Build, Google Cloud Platform, LucidLink, OpenAI, Red Hat JBoss Enterprise SOA Platform, Netlify, HTML Pro, AT Internet, Cisco Unified Intelligence Center, Palo Alto PA-5200 Series, Fortinet, Outsystems, Articulate 360, Vyond, Articulate, Adobe Captivate, Synthesia, OpenSearch, Sage, AWS Analytics, Microsoft Dynamics, X, Microsoft Dynamics CRM, AWS Key Management Service (KMS), Winshuttle Foundation, Parallels Mac Management for Microsoft SCCM, Azure Active Directory B2C, IBM Tivoli Monitoring, Power BI Documenter, R, Microsoft Intune, Autopilot, e-automate, Microsoft BitLocker, FileVault, Azure Application Insights, Microsoft Viva, PostgreSQL, TrakSYS, Kaseya VSA, Process automation package for service request creation in SAP S/4HANA Utilities, ABAP, SAP Basis, Oracle GRC, Kustomer, Interqual, Azure Service Bus, Bookmark Website Builder, Khoros for SAP Customer Experience Cloud, Sales Cloud Einstein, Copado, SOQL, Conductor, Conga CPQ, Microsoft Dynamics 365, Microsoft Copilot Studio, NICE CXone Expert, Emma, Cascade CMS, Brandwatch, AWS Database Migration Service, IBM Db2 for Linux, UNIX, and Microsoft Windows, Liquibase, SAP SD, AWS App Mesh, SAP Activate, ServiceNow Service Graph Connectors, Kong, Google, FOUNDATION, NEC, NeMo, Snowflake, Cisco Meraki MS, Adobe Creative Cloud, Strato, Adobe Photoshop, Adobe Premiere Pro, Adobe InDesign, Spark, Citrix VDI-in-a-Box, Remote Desktop Services, Hadoop HDFS, Azure Data Lake Analytics, OpenVMS, Adometry (Google), Hi-Media Performance, Oracle GoldenGate, Oracle Exadata Cloud Service, Oracle Automatic Storage Management (ASM), CPX Interactive, Oracle Data Pump, Fusion ERP Analytics, Forms on the Fly, Wider Planet, AWS Application Load Balancer, Semrush, Microsoft Dynamics CRM Consulting, Microsoft Dynamics 365 for Sales, Dynamics 365 Project Operations, , Altium 365, SnapLogic Anaplan Services, GoToAssist (FASTchat), LinkedIn Sales Navigator, CallMiner Eureka, Dell EMC IDPA, Uipath, , UiPath Document Understanding, UiPath Studio, Zoho CRM, SysTools VBA Password Recovery, accessiBe, Sizmek (MediaMind), Amazon Virtual Private Cloud (Amazon VPC), Route 53, Adobe Commerce, Scrum Do, Kanbanize, WorkSafeBC, Descript, ServiceNow Flow Designer, ServiceNow UI Builder, Cision, LEAP, IBM ILOG CPLEX Optimization Studio, Rise, OpenProject, Visio, Delve, Yammer, Microsoft Silverlight, FreePBX, ServiceNow IntegrationHub, mO Jira OAuth SSO, Jira OpenID Connect SSO, Jira OIDC SSO, ServiceNow Service Portal, Eyefinity OfficeMate, Adobe Coldfusion, Microsoft.NET Core 3.1, EFI, SolarWinds, TUNE, Wordpress, Zendesk, Microsoft Sql Server, Langchain, ESET, IDC, Azure Sentinel, Microsoft Defender for Endpoint, .GIS, Alteryx, SonarQube, SAP Master Data Governance (MDG), Azure AD Notifications, Azure Active Directory Domain Services, TalentLMS, CONTROL, Postman, Spring Cloud, Hibernate, Amazon EventBridge, MySQL, MongoDB, Amazon DynamoDB, Cassandra, Google Cloud BigQuery, ECS, Lambda Cloud, PubSub+, IBM Websphere, IBM HTTP Server, Amazon CloudWatch, Verizon WAF, SafeStart, React Native, NICE inContact, OpenTracker, Windows 11, Zoomdata, Google Drive, Apple iCloud, PagerDuty, Elite Software HVAC Solution, Microsoft 365 Apps &amp; Services, Microsoft System Center Configuration Manager, Xray, Windows 7, IBM Tivoli OMEGAMON, Remedy Single Sign On, Citrix, Symantec PGP, ServiceNow Integration Hub, ServiceNow IT Service Management (ITSM), Micro Focus Universal CMDB, Flexera IT Asset Management (ITAM), OpenLDAP, Smartsheet, AWS Bedrock, Make, Amazon Kendra, Amazon QuickSight, Claude, Streamlit, YubiKey, Qualtrics, AWS Lake Formation, API Gateway, SNS, AWS Step Functions, PySpark, CDK, Argon CI/CD Security, Sentinel, CloudBees Jenkins, Adobe, Microsoft Project, Vertex AI, Google Cloud Run, Google Cloud Functions, Google Search Appliance, Meta Code Llama, AWS Transfer for SFTP, k6, Hubspot, GAS, Kaspersky Anti-Virus, Microsoft Endpoint Manager, Visual-Basic-.NET, Vscode, Markdown, Infor CloudSuite Customer Relationship Management (CRM), Concentrix, Amazon Web Services (AWS), Microsoft Endpoint Configuration Manager (MECM), J2EE, Bamboo, Domo, XCUITest, Espresso, Azure Key Vault, GitHub Enterprise, Testng, Selenium WebDriver, Fortinet FortiGate, PRO.FILE, CMake, JUnit, Pytest, Selenium, McAfee Total Protection for Data Loss (DLP), Aryson MySQL to MSSQL Converter, Micro Focus UFT, Oracle Financial Services, Cisco IP Phones, Jabra Headsets And Speakerphones, poly, Cypress, Looker, ChatGPT, Google Cloud Pub/Sub, Trend Micro Smart Protection, Google Cloud Data Loss Prevention, VMware vRealize Orchestrator, Workday Recruiting, Board, Zendesk Explore, Express JS Framework, Harmony Email &amp; Collaboration, MITRE ATT&amp;CK, CPI, GoDataFeed, Surfcam, SAP Customer Care and Service (CCS), SAP SuccessFactors Learning, SAP Ariba Platform, Google Sheets, Juniper Networks, Palo Alto PA-5000 Series, TripleLift, Google Ads, Meta Ads, Minitab Statistical Software, Google Apps Script for G Suite, Looker Studio, NetSuite, QlikView, Azure Information Protection, Fiddler AI, Microsoft WinDbg, Azure Network Watcher, SAP Analytics Cloud, SAP BW/4HANA, Cisco WebEx, SAP Business Planning and Consolidation (BPC), React Router, Switch Concepts, Barracuda Spam Firewall, Aruba Mobility Controllers, McAfee Endpoint Protection, AWS WAF, Akka, Front Desk Scheduling, Vonage, Skedge.me, Microsoft Defender for Identity, Microsoft Defender for Office 365, Microsoft Entra, Cucumber, CommCare, Fiddler Everywhere, Cloud Foundry, BizTalk Server, Snyk Code (SAST), Minteye / AdsCaptcha, Ad Astra, WebRTC, Visual Studio Code, Adobe After Effects, Sprinklr Social, Instagram, TikTok, Amazon Elastic Load Balancing, Altium Designer, Jimdo, GDM Digital, Cisco IP Interoperability and Collaboration System (IPICS), NetScout AirMagnet, Magento, IBM Spectrum LSF, LinkedIn Learning, CloudBees, Delta Lake, Unity Catalog, Databricks SQL, BMC Helix Discovery, ServiceNow Service Mapping, ServiceNow IT Operations Management (ITOM), Esri Reports, Meta Ads Manager, Glassdoor, Azure Disk Storage, Tailwind, Material UI, Sass, Redux, Asana, Hotjar, FullStory, Aspect Workforce, 8x8, Trustpilot, Security, , Schedulicity, CSC, Oracle Communications Session Border Controller (SBC), Azure Synapse, WCF, jQuery, Backbone.js, Bootstrap, OpenAPI, Azure Web Application Firewall, Netskope, Microsoft Dynamics ERP, Apache Parquet, Google Search Central, Splunk, AppDynamics, PCF International, Nintex, ServiceNow Discovery, ServiceNow Event Management, Aruba Wireless Access Points, Contact Center Solution, Analyzer, Atex, HP Designjet, Apple, Kong Insomnia, Solvemedia, , Azure Databricks, Apache Kafka, Azure Blob Storage, Spark SQL, SAS Viya, Java EE, OWASP Zed Attack Proxy (ZAP), Acronis True Image, Quip, ROOM, Wordpress.com, InMoment Text Analytics, Genesys SIP, Ruby On Rails, VMware vSphere, Conversant, Coraid, Meta Quest 2, PatientPop, AgentBot, Azure Automation, Veeam, Commvault, Carbon, Microsoft Skype for Business Server, Oracle Advanced Pricing, SAP CRM, Salesforce Marketing Cloud Intelligence (formerly Datorama), Guidewire PolicyCenter, Guidewire BillingCenter, Guidewire ClaimCenter, Guidewire InsuranceSuite, SAP Ariba, SAP ERP</v>
          </cell>
          <cell r="K1696">
            <v>1930000000</v>
          </cell>
          <cell r="L1696" t="str">
            <v>Debt Financing</v>
          </cell>
          <cell r="M1696">
            <v>600000000</v>
          </cell>
          <cell r="N1696">
            <v>46054</v>
          </cell>
          <cell r="O1696">
            <v>9825771000</v>
          </cell>
          <cell r="Q1696" t="str">
            <v>Concentrix Corporation is a global leader in customer experience (CX) solutions and technology. Headquartered in Fremont, California, the company operates in over 70 countries and serves more than 2,000 clients, including over 100 Fortune Global 500 brands. With a workforce of over 100,000 employees, Concentrix provides a wide range of services across various industries, including telecommunications, healthcare, financial services, and retail.
Founded in 2006 as a business unit of SYNNEX Corporation, Concentrix has grown significantly through strategic acquisitions and a focus on digital transformation. The company offers comprehensive solutions in customer engagement, technology optimization, and business transformation. Its services include customer support, back-office automation, IT consulting, and product development. Concentrix has received numerous awards for its innovative approach and commitment to excellence in customer service.</v>
          </cell>
          <cell r="R1696">
            <v>1983</v>
          </cell>
        </row>
        <row r="1697">
          <cell r="A1697" t="str">
            <v>Concentrix Catalyst</v>
          </cell>
          <cell r="B1697" t="str">
            <v>Concentrix Catalyst</v>
          </cell>
          <cell r="C1697">
            <v>3100</v>
          </cell>
          <cell r="D1697" t="str">
            <v>information technology &amp; services</v>
          </cell>
          <cell r="F1697" t="str">
            <v>http://www.linkedin.com/company/concentrix-catalyst</v>
          </cell>
          <cell r="G1697" t="str">
            <v>Beaverton</v>
          </cell>
          <cell r="H1697" t="str">
            <v>Oregon</v>
          </cell>
          <cell r="I1697" t="str">
            <v>it services &amp; it consulting, information technology &amp; services</v>
          </cell>
          <cell r="J1697" t="str">
            <v>CloudFlare CDN, CloudFlare Hosting, Google Cloud Hosting, Salesforce, SalesLoft, iCIMS, Atlassian Cloud, Dropbox, Google Tag Manager, YouTube, Mobile Friendly, Marketo, Shutterstock, Qualtrics, Linkedin Marketing Solutions, WordPress.org, VisiStat, Typekit, Bizible, Google Font API, New Relic, Twitter Advertising, Vimeo</v>
          </cell>
          <cell r="Q1697" t="str">
            <v>Concentrix Catalyst is the experience design and engineering team within Concentrix, a global solutions company dedicated to enhancing customer experience (CX). The team focuses on combining human-centered design, data, and technology to drive CX transformation for enterprise clients. It was formed through the integration of PK and Tigerspike, establishing itself as a key partner for innovative CX solutions.
The services offered by Concentrix Catalyst include experience design and engineering, customer engagement solutions, analytics and automation, and consulting and transformation. These services are designed to improve customer interactions and support broader enterprise solutions across various sectors. The team emphasizes a collaborative and inclusive workplace, prioritizing diversity and innovation to meet client needs effectively. Concentrix Catalyst is recognized as a Premier Domino Partner, further enhancing its capabilities in delivering exceptional customer experiences.</v>
          </cell>
        </row>
        <row r="1698">
          <cell r="A1698" t="str">
            <v>Conduent</v>
          </cell>
          <cell r="B1698" t="str">
            <v>Conduent</v>
          </cell>
          <cell r="C1698">
            <v>53000</v>
          </cell>
          <cell r="D1698" t="str">
            <v>management consulting</v>
          </cell>
          <cell r="E1698" t="str">
            <v>http://www.conduent.com</v>
          </cell>
          <cell r="F1698" t="str">
            <v>http://www.linkedin.com/company/conduent</v>
          </cell>
          <cell r="G1698" t="str">
            <v>Florham Park</v>
          </cell>
          <cell r="H1698" t="str">
            <v>New Jersey</v>
          </cell>
          <cell r="I1698" t="str">
            <v>healthcare, customer experience management, transportation, customer experience mangaement, business process solutions, payments &amp; eligibility, human capital solutions, real estate, business consulting &amp; services, health care, health, wellness &amp; fitness, hospital &amp; health care, management consulting</v>
          </cell>
          <cell r="J1698" t="str">
            <v>Microsoft Office 365, WP Engine, Atlassian Cloud, SignalR, The Trade Desk, Marketo, SparkPost, ServiceNow, Salesforce, Slack, Adobe Marketing Cloud, YouTube, Cloudinary, WordPress.org, Mobile Friendly, Hotjar, Shutterstock, AddThis, Google Tag Manager, Facebook Widget, GoToWebinar, Incapsula, Varnish, Apache, Facebook Login (Connect), Google Font API, Azure Linux Virtual Machines, Microsoft Office, SAP, WebOffice, Tor, SQL, Tableau, IBM Cognos Analytics, Visio, Azure Devops, Microsoft Project, Oracle Analytics Cloud, Oracle RAC One Node, ACL, Hi-Media Performance, Oracle Active Data Guard, Act!, containerd, SES, Oracle GoldenGate, Oracle Exadata Cloud Service, Azure Analysis Services, Ning, Red Hat Enterprise Linux, Secured MVC Forum on Windows 2012 R2, Quip, Hopex, Cisco Prime Infrastructure, SAP SuccessFactors, Microsoft-IIS, .NET, Microsoft SQL Server Reporting Services, CET, Apache Tomcat, Amazon Linux 2, WellnessLiving, JTL-Shop 3, Azure Active Directory B2C, Microsoft Entra ID, mO Jira OAuth SSO, Jira OpenID Connect SSO, Jira OIDC SSO, SAM, IDC, Backblaze Computer Backup, McAfee Total Protection for Data Loss (DLP), VMware, Kubernetes, Docker, Veeam, PRTG Network Monitor, Zabbix, Centreon, Red Hat, Microsoft PowerShell, Arm Mbed OS, Python, AWS SDK for JavaScript, VMware vSphere, VMware ESXi, VMware vCenter, Ansible, Microsoft Azure, Oracle Cloud, Commission Junction, Informatica PowerCenter, Gem, IBM Mainframe, Google Firebase Crashlytics, DotNetNuke, Node.js, VueJS, edX, AT Internet, Micro, , TSYS, Microsoft Excel, PowerBI Tiles, Intel, Citrix, AspDotNetStorefront, Creatio, Citrix ADC, Citrix Profile Management, Azure Active Directory, F5 Global Server Load Balancing (GSLB), Oracle Database, Microsoft ADFS for Genesys Cloud, GoToAssist (FASTchat), Apache SpamAssassin, Nevron Vision for SSRS, AMD Xilinx, DAX, Power BI Documenter, Visual Studio, Git, IBM MQ, Oracle Passlogix, Microsoft Windows Server 2012, FCS Express, Star, ForgeRock Identity Platform, SAP SuccessFactors Learning, Google AdWords Conversion, SharePoint, Bash, PEX, Terraform, Bicep, TrakSYS, Amazon EKS Anywhere, Google Kubernetes Engine (GKE), Crossfuze TFS Integration, PL/SQL, C#, ASP.NET, Angular, TypeScript, CSS, FlipHTML5, Azure Policy, Mode, Deltek ComputerEase, ServiceNow IT Service Management (ITSM), Cisco UCS Manager, IBM DFSMS, Azure Stream Analytics, SailPoint, Jira, Parallels Mac Management for Microsoft SCCM, Microsoft Azure Monitor, Google Cloud Platform, ServiceNow Flow Designer, ServiceNow Service Graph Connectors, Descript, Javascript, HTML Pro, AngularJS, Blackline, Electron, Microsoft PowerPoint, Keycloak, Gravitee.io, ELK Stack, Elasticsearch, Logstash, Kibana, AWS Analytics, Talend, Azure Service Fabric, Oracle Siebel, Oracle BI Publisher, Azure Data Lake Analytics, Azure Synapse, Azure Data Factory, pandas, PySpark</v>
          </cell>
          <cell r="K1698">
            <v>1330000000</v>
          </cell>
          <cell r="L1698" t="str">
            <v>Debt Financing</v>
          </cell>
          <cell r="M1698">
            <v>1330000000</v>
          </cell>
          <cell r="N1698">
            <v>44470</v>
          </cell>
          <cell r="O1698">
            <v>3042000000</v>
          </cell>
          <cell r="Q1698" t="str">
            <v>Conduent is a global business process outsourcing (BPO) company that specializes in technology-led solutions for transaction processing, automation, analytics, and enhancing customer experiences. Established on January 3, 2017, as a spin-off from Xerox, Conduent is headquartered in Florham Park, New Jersey, and operates in over 20 countries with a workforce of approximately 28,918 to 60,000 associates.
The company focuses on high-volume, compliance-heavy processing across various sectors, including government, healthcare, transportation, and commercial industries. Conduent manages billions of secure transactions annually, including significant amounts in government payments and customer service interactions. Its key offerings include AI and automation solutions, customer experience enhancements, transaction processing, and specialized services for healthcare and government clients. Conduent is committed to driving efficiency, reducing costs, and improving experiences for its clients and their constituents.</v>
          </cell>
          <cell r="R1698">
            <v>2017</v>
          </cell>
        </row>
        <row r="1699">
          <cell r="A1699" t="str">
            <v>Confluent</v>
          </cell>
          <cell r="B1699" t="str">
            <v>Confluent</v>
          </cell>
          <cell r="C1699">
            <v>3300</v>
          </cell>
          <cell r="D1699" t="str">
            <v>information technology &amp; services</v>
          </cell>
          <cell r="E1699" t="str">
            <v>http://www.confluent.io</v>
          </cell>
          <cell r="F1699" t="str">
            <v>http://www.linkedin.com/company/confluent</v>
          </cell>
          <cell r="G1699" t="str">
            <v>Mountain View</v>
          </cell>
          <cell r="H1699" t="str">
            <v>California</v>
          </cell>
          <cell r="I1699" t="str">
            <v>apache kafka, stream processing, streaming data, eventdriven architecture, open source, big data, realtime analytics, event streaming platform, enterprise software, startups, software, information technology, computer software: prepackaged software, technology, software development, scalability, multi-tenant data streams, data security, data virtualization, data contracts, multi-region deployment, data contracts in streaming, data platform, real-time insights, streaming analytics, healthcare, data governance tools, data pipelines automation, data pipelines, data quality automation, real-time data, data lineage and audit, data transformation, multi-cloud data pipelines, web search portals, libraries, archives, and other information services, telecommunications, data compliance, agent-based ai data streams, retail, data mesh, data quality at source, data quality, data sharing, edge iot data streaming, data cataloging for kafka, multi-region kafka clusters, edge data processing, streaming data governance, event sourcing, real-time fraud detection, data analytics, real-time ai data, business intelligence, self-managed platform, customer experience, connectors, edge computing, b2b, data federation, cloud integration, data governance, data catalog, streaming data security, iot, manufacturing, stream governance, data lineage tracking, data lineage, compliance, data modernization, hybrid cloud data management, data in motion, ai applications, data monitoring, data observability, services, data lineage in kafka, streaming data pipelines, data compliance automation, microservices, multi-cloud, managed services, analytics, stream processing with flink, multi-cloud kafka deployment, fault-tolerant, data management, schema registry, scalable, ai-powered data pipelines, apache flink, ai data pipelines, hybrid cloud, consulting, schema registry management, data products, data democratization, digital transformation, iot data, cloud migration, data-driven applications, data infrastructure, government, data integration, security, cloud-native, data automation, secure data, enterprise data, data mesh architecture, financial services, managed kafka, data orchestration, data trustworthiness, data streaming, data security policies, event-driven architecture, operational efficiency, schema enforcement, data federation across clouds, innovation, event-driven microservices architecture, confluent cloud, elastic scaling, data connectors, stream analytics, serverless architecture, data accessibility, self-service data, high availability, distributed systems, data orchestration framework, connect data sources, stream-based applications, data engineering, data strategy, data as a product, real-time analytics, agile development, continuous processing, data pact, percent uptime sla, monitoring tools, finance, computer software, information technology &amp; services, enterprises, computer &amp; network security, health care, health, wellness &amp; fitness, hospital &amp; health care, mechanical or industrial engineering</v>
          </cell>
          <cell r="J1699" t="str">
            <v>Salesforce, Route 53, Amazon SES, Gmail, Google Apps, Microsoft Office 365, Zendesk, Amazon AWS, Amplitude, WP Engine, Atlassian Cloud, Netlify, Drift, OneTrust, React Redux, Mapbox, Workday, Marketo, Adobe Marketing Cloud, Cedexis Radar, Amadesa, New Relic, AB Tasty, Google Maps, Google Analytics, Google Dynamic Remarketing, Twitter Advertising, WordPress.org, Facebook Widget, FullStory, YouTube, Google AdWords Conversion, Google Tag Manager, Bing Ads, Mobile Friendly, Optimizely, Bootstrap Framework, Vidyard, Linkedin Marketing Solutions, Facebook Custom Audiences, Adobe Media Optimizer, Vimeo, DoubleClick Conversion, Amcharts JS Library, DoubleClick, Google Maps (Non Paid Users), Facebook Login (Connect), Google Font API, Segment.io, Domo, Snowflake, Sisense, Looker, Databricks, Circle, Remote, AI, Google Cloud Data Loss Prevention, Security, WP-Oauth, Acronis Cyber Backup, Alibaba Cloud, Apache Kafka, AWS Trusted Advisor, IBM ILOG CPLEX Optimization Studio, Microsoft Azure Monitor, Confluent, Anaplan, Google Cloud, LeafLink, Confluent Cloud, NetSuite, Langchain, Google, Anthropic Claude, OpenAI, Vertex AI, Pinecone, Tor, Kubernetes, BirchStreet Procure-to-Pay, AMP, Amazon Managed Streaming for Apache Kafka (Amazon MSK), Jira, Confluence, Salesforce CPQ, SQL, Spreadsheet Server by insightsoftware, go+, Terraform, Datadog, Prometheus, Amazon Linux 2, dynaTrace, Apache Flink, HTML Pro, Javascript, Connect, C/C++, AWS Analytics, Palo Alto Networks GlobalProtect, Twingate, Google Workspace, Slack, Okta, Jamf Pro, TUNE, Amazon Web Services (AWS), Google Cloud Platform, Microsoft Azure, C#, Microsoft Intune Enterprise Application Management, Sizmek (MediaMind), Amazon Virtual Private Cloud (Amazon VPC), SalesLoft, Streams, Spark, Hadoop HDFS, DC Storm, Cassandra, Azure Linux Virtual Machines, Red Hat, Debian, AWS SDK for JavaScript, ANGEL LMS, Vector, Python, Azure Analysis Services, Harmony Email &amp; Collaboration, Flow, IBM Security Identity Governance and Intelligence, Tableau, DemandTools, Adobe Photoshop, Adobe Illustrator, AWS PrivateLink, Apache Iceberg, PostgreSQL, REST, GRPC, 6sense, PagerDuty, Swoogo, Splash, SES, Vscode</v>
          </cell>
          <cell r="K1699">
            <v>12283900000</v>
          </cell>
          <cell r="L1699" t="str">
            <v>Merger / Acquisition</v>
          </cell>
          <cell r="M1699">
            <v>11000000000</v>
          </cell>
          <cell r="N1699">
            <v>45992</v>
          </cell>
          <cell r="O1699">
            <v>1113149000</v>
          </cell>
          <cell r="Q1699" t="str">
            <v>Confluent, Inc. is a cloud-native data streaming platform founded in 2014 by the original creators of Apache Kafka. Headquartered in Mountain View, California, with additional offices in Palo Alto and London, Confluent provides solutions for managing real-time data streams. The company enables organizations to connect applications, capture data, and process it in real-time, acting as a central nervous system for modern data infrastructure.
Confluent's core offerings include the Confluent Platform, which is an on-premises distribution of Kafka with enterprise tools, and Confluent Cloud, a fully managed cloud service for real-time data handling. Additionally, ksqlDB allows for stream processing and SQL-based queries on Kafka streams. Confluent serves a diverse range of customers, from Fortune 100 companies to small and medium-sized businesses, helping them harness continuous data flows and make real-time decisions.</v>
          </cell>
          <cell r="R1699">
            <v>2014</v>
          </cell>
        </row>
        <row r="1700">
          <cell r="A1700" t="str">
            <v>Consilio LLC</v>
          </cell>
          <cell r="B1700" t="str">
            <v>Consilio</v>
          </cell>
          <cell r="C1700">
            <v>3000</v>
          </cell>
          <cell r="D1700" t="str">
            <v>law practice</v>
          </cell>
          <cell r="E1700" t="str">
            <v>http://www.consilio.com</v>
          </cell>
          <cell r="F1700" t="str">
            <v>http://www.linkedin.com/company/consilio-llc</v>
          </cell>
          <cell r="G1700" t="str">
            <v>Washington</v>
          </cell>
          <cell r="H1700" t="str">
            <v>District of Columbia</v>
          </cell>
          <cell r="I1700" t="str">
            <v>document review, technology assisted review predictive coding, large, legal consulting, ediscovery, multinational matters, complex, computer forensics, technology assisted review amp predictive coding, big data, b2b, big data analytics, legal, enterprise software, software, information technology, data privacy, legal data encryption, workflow automation, legal data technology, litigation support, cloud security, legal data analytics, legal data management software, legal data security software, legal workflow management, legal data processing solutions, predictive coding, legal data review platforms, financial services, insurance, data security, legal data review, legal data analytics software, legal data compliance, information technology &amp; services, consulting, artificial intelligence, legal data management, legal data review automation, cybersecurity, legal data analytics tools, data analytics, legal data review tools, legal data workflow, data forensics, regulatory compliance, cross-border litigation, legal data processing, legal data investigation, continuous active learning, analytics, legal data visualization, legal data governance, legal data breach response, legal data investigation tools, legal data preservation, legal data collection, automation, legal data privacy compliance, legal data solutions, legal data security solutions, risk management, transportation, legal data automation, legal data workflow automation, legal data investigation software, legal data platforms, litigation support services, ai-powered ediscovery, healthcare, pharmaceuticals, legal data analysis, compliance, offices of lawyers, legal services, legal data security, legal technology, legal data security protocols, investigations, legal data mining, services, ai in legal, legal data security platforms, ediscovery software, legal document review, compliance solutions, ai integration, talent solutions, legal transformation, corporate investigations, document review optimization, remote legal services, cross-border compliance, cyber incident response, technology-assisted review, managed review services, automated document screening, data mining, deep learning in law, cost-effective legal solutions, legal operations technology, insight-driven analysis, global legal services, legal staffing solutions, flexible legal resources, compliance audits, data security protocols, strategic legal initiatives, ai-driven document analysis, legal technology partnerships, certified data examiners, quality assurance in review, real-time data monitoring, custom data solutions, law firm partnerships, incident management, data integrity, insights from legal technology, litigation analytics, legal documentation, finance, enterprises, computer software, computer &amp; network security, health care, health, wellness &amp; fitness, hospital &amp; health care, medical</v>
          </cell>
          <cell r="J1700" t="str">
            <v>Cloudflare DNS, Microsoft Office 365, Outlook, Amazon AWS, OneTrust, Barracuda Networks, Marketo, Slack, Salesforce, Contently, Microsoft Application Insights, Cloudways, Vimeo, Hotjar, Mobile Friendly, reCAPTCHA, Google Tag Manager, iCIMS, Linkedin Marketing Solutions, Bootstrap Framework, WordPress.org, Nginx, Google Font API, Remote, AI, Microsoft SQL Server Reporting Services, UPS, NetSuite, ServiceNow, Nuix Discover, Microsoft 365, Google Workspace, Microsoft Azure Monitor, Cellebrite, Apple macOS, Microsoft Windows Server 2012, SAP Financial Supply Chain Management (FSCM), Ansys HFSS, Atex, Replicon, Absorb LMS, Javascript, FlipHTML5, REST, Relativity, CaseMapÂ®, Aderant CompuLaw, Westlaw, Pacer, EFI, Adobe, NetSuite SuiteScript, NetSuite SuiteFlow, NetSuite SuiteAnalytics, SQL, Oracle XML DB, Exterro Privacy, SharePoint, DocuSign, iManage, Chrome River Connector, Intapp, InterAction+, Microsoft Office, Aurora, OpenText EnCase Forensic, FTK Forensic Toolkit, Axiom Software, VMware Aria Automation, Microsoft Word, Microsoft Excel, Cisco Meraki SD-WAN, Azure Analysis Services, Rust, Cisco ACI Orchestration, Catalyst, Bullhorn, Smartsheet, ServiceNow IT Service Management (ITSM), Cisco UCS Manager, Jira, Brainspace, Excel4Apps, LexisNexis, Workday, Magnet AXIOM, Git, Kubernetes, Elasticsearch, Amazon Managed Streaming for Apache Kafka (Amazon MSK), RabbitMQ, Docker, Python, Power BI Documenter, DAX, Power Query, Azure Data Lake Analytics, Office365, Azure Data Factory, Azure Synapse Analytics, Microsoft Power Automate, Google AdWords Conversion, C#, .NET, Ironclad, Specflow, PowerBI Tiles, Domo, OneTrust Tech Risk &amp; Compliance, Wrike, Loom, S&amp;P Capital IQ Pro, CourtLinkÂ®, BASE, Gem, Ansible, VMware Aria Operations for Logs, LinkedIn Ads, ZipRecruiter, Indeed, Atlas, Microsoft Windows Server 2000, Amazon Linux 2, Azure Active Directory B2C, VMware, Microsoft Teams Rooms, Microsoft OneDrive for Business, Microsoft Power Platform, Microsoft Power Apps, Salesforce CRM Analytics, Lytics, Salesforce Customer Data Platform (CDP), DotNetNuke, Visual Studio, React, TypeScript, Rapid7 InsightVM, Google AdSense for Domains, LinkedIn Recruiter, Secured MVC Forum on Windows 2012 R2, NetDocuments, Microsoft Sql Server, IBM Data Warehouse, BAE NetReveal, CPMStar, CallMiner Eureka, Figma, Repl.it, Microsoft PowerPoint, Visio, GitHub, Jenkins, Progress Chef, Microsoft PowerShell, Microsoft SQL Server Management Studio, Azure Linux Virtual Machines, ASP.NET, Apache Kafka, Azure Service Bus, Bugzilla, JUnit, Selenium, Entity Framework Core, Micro, Vena, CaptivateIQ, ServiceNow Flow Designer, Micro Focus Universal CMDB, ServiceNow IT Operations Management (ITOM), ESET, CPI, AWS VPN, Akamai CDN Solutions, Infoblox DHCP, UniFi SDN, Less, Barracuda Spam Firewall, AWS Application Load Balancer, React Router, Switch Concepts, Dell Encryption, Azure Virtual Desktop, Horizon, Microsoft Active Directory Federation Services, Microsoft Advanced Group Policy Management, Microsoft Defender for Cloud, Microsoft Entra ID, Microsoft Intune Enterprise Application Management, Microsoft Windows 365 Cloud PC, Rapid7, SnapLogic Anaplan Services, AWS SDK for JavaScript, Google Cloud, Quickbase, Mendix, DATAVERSE LTD, Microsoft Teams, Confluence</v>
          </cell>
          <cell r="L1700" t="str">
            <v>Merger / Acquisition</v>
          </cell>
          <cell r="M1700">
            <v>0</v>
          </cell>
          <cell r="N1700">
            <v>45139</v>
          </cell>
          <cell r="O1700">
            <v>1100000000</v>
          </cell>
          <cell r="Q1700" t="str">
            <v>Consilio LLC is a global leader in legal technology solutions and enterprise legal services, founded in 2002 and based in Washington, DC. The company serves multinational law firms and corporations across various industries, with a presence in North America, Europe, Asia, and the Middle East. With around 5,400 employees and annual revenue of $1.1 billion, Consilio is recognized for its expertise in reducing client risk through specialized legal consulting and services.
The company offers a wide range of services through its Consilio Complete platform, including eDiscovery and document review, legal staffing solutions, legal technology consulting, and litigation support. Additionally, Consilio provides services for internal investigations, information governance, cybersecurity, and legal analytics. The company has pursued growth through strategic acquisitions and partnerships, enhancing its capabilities to address complex legal challenges and regulatory requirements.</v>
          </cell>
          <cell r="R1700">
            <v>2000</v>
          </cell>
        </row>
        <row r="1701">
          <cell r="A1701" t="str">
            <v>Continuum Global Solutions</v>
          </cell>
          <cell r="B1701" t="str">
            <v>Continuum Global Solutions</v>
          </cell>
          <cell r="C1701">
            <v>5500</v>
          </cell>
          <cell r="D1701" t="str">
            <v>outsourcing/offshoring</v>
          </cell>
          <cell r="E1701" t="str">
            <v>http://www.continuumgbl.com</v>
          </cell>
          <cell r="F1701" t="str">
            <v>http://www.linkedin.com/company/continuum-global-solutions</v>
          </cell>
          <cell r="G1701" t="str">
            <v>Dallas</v>
          </cell>
          <cell r="H1701" t="str">
            <v>Texas</v>
          </cell>
          <cell r="I1701" t="str">
            <v>telecom, contact center, voice, call center, ivr, outsourcing &amp; offshoring consulting, digital cx transformation, ai-powered customer support, government, customer experience, customer support metrics, customer support platforms, global contact center, multilingual customer support, customer support innovation, cybersecurity in customer support, customer support cost reduction, customer support personalization, customer loyalty programs, customer support security, travel, hospitality &amp; entertainment, predictive analytics, cx transformation, customer satisfaction analytics, customer support software, customer support consulting, technical support solutions, customer support scalability, ticket management, customer support workforce, customer data security, ai and human hybrid support, customer support performance, technology, customer support for fortune 500, ticket and case management, consulting, utilities, customer support process optimization, customer support in telecommunications, customer support for multinational companies, customer relationship management, customer support digital tools, customer support tools, customer support workforce management, b2b, customer experience management, customer support quality, customer support digital transformation, customer support in fintech, multichannel customer support, customer service, healthcare, customer support optimization, customer service automation, multilingual support, customer support in public sector, customer support efficiency, customer loyalty, ai technologies, customer support business outcomes, customer engagement, customer support technologies, b2c, public sector, customer support industry solutions, process optimization, customer support solutions, services, hybrid ai-human support, customer support outsourcing, customer support integration, operational efficiency, customer support analytics, customer support strategy, data analytics, customer support automation, communications, customer engagement solutions, customer data privacy, fintech, customer support in utilities, customer support in healthcare, automation solutions, customer support best practices, ai customer support, multichannel support, collection agencies, customer support for large enterprises, customer support in travel &amp; hospitality, transportation, inbound services, outbound services, back office support, ai innovations, tech support, fraud management, account management, customer care, billing escalations, multichannel integration, real-time support, virtual assistants, quality insights, 360 response management, agent experience, digital solutions, voice services, chat support, beats down support, customer satisfaction, omnichannel support, social media engagement, high-volume customer support, automation technologies, personalized interactions, security and compliance, sales as a service, sales support, scalable solutions, global customer support, service level agreements, support navigator, application processing, contract management, cultural understanding in service, languages supported, technical troubleshooting, customer journey optimization, client-centered approach, bpo services, brand loyalty strategies, process improvement plan, technology support services, market analysis, finance, outsourcing/offshoring, information technology &amp; services, enterprise software, enterprises, computer software, crm, sales, health care, health, wellness &amp; fitness, hospital &amp; health care, finance technology, financial services, analytics</v>
          </cell>
          <cell r="J1701" t="str">
            <v>Outlook, Atlassian Cloud, SuccessFactors (SAP), Slack, Salesforce, Delivra, Salesforce CRM Analytics, SD Worx</v>
          </cell>
          <cell r="K1701">
            <v>65000000</v>
          </cell>
          <cell r="L1701" t="str">
            <v>Merger / Acquisition</v>
          </cell>
          <cell r="M1701">
            <v>0</v>
          </cell>
          <cell r="N1701">
            <v>45627</v>
          </cell>
          <cell r="O1701">
            <v>500000000</v>
          </cell>
          <cell r="Q1701" t="str">
            <v>Continuum Global Solutions is a business process outsourcing (BPO) company based in Dallas, Texas. Founded in 2019, it specializes in digital customer experience (CX) transformation by integrating AI technologies with human expertise. The company operates a network of contact centers in ten countries, employing over 15,000 people and serving Fortune 500 clients through various communication channels, including voice, chat, email, and social media.
Continuum offers a range of customer care and contact center solutions. These include inbound and outbound services, back-office management, and digital CX transformation, which utilizes AI for automation and real-time personalization. The company also provides managed services and staffing tailored to specific business needs. Following its acquisition of Faneuil, Inc., Continuum has expanded its offerings to include services in public utilities, government, and healthcare, focusing on delivering measurable outcomes and enhancing brand loyalty.</v>
          </cell>
          <cell r="R1701">
            <v>2019</v>
          </cell>
        </row>
        <row r="1702">
          <cell r="A1702" t="str">
            <v>CorroHealth</v>
          </cell>
          <cell r="B1702" t="str">
            <v>CorroHealth</v>
          </cell>
          <cell r="C1702">
            <v>17000</v>
          </cell>
          <cell r="D1702" t="str">
            <v>hospital &amp; health care</v>
          </cell>
          <cell r="E1702" t="str">
            <v>http://www.corrohealth.com</v>
          </cell>
          <cell r="F1702" t="str">
            <v>http://www.linkedin.com/company/corrohealth</v>
          </cell>
          <cell r="G1702" t="str">
            <v>Plano</v>
          </cell>
          <cell r="H1702" t="str">
            <v>Texas</v>
          </cell>
          <cell r="I1702" t="str">
            <v>revenue cycle management, revenue integrity, healthcare data &amp; analytics, hospitals &amp; health care, b2b, enterprise revenue cycle software, clinical data validation, ai-driven healthcare solutions, value-based care, claims management, patient data management, clinical validation technology, price transparency, consulting, enterprise rcm technology, proprietary revenue analytics, healthcare analytics, automation technology, hedis abstraction, healthcare financial technology, revenue cycle optimization, payer-provider collaboration, clinical coding automation, automated coding solutions, operational efficiency, machine learning healthcare, denials prevention, ai healthcare analytics, utilization management, healthcare technology, clinical data abstraction, ai in healthcare, reimbursement optimization, patient experience, ar recovery, denials management software, healthcare regulatory support, financial performance, proprietary analytics, ai-driven denials prevention, medical coding, cost reduction strategies, clinical documentation technology, coding audits, regulatory compliance, hcc coding, healthcare data analytics, price transparency tools, claims processing automation, drg validation, healthcare it solutions, claims and denials optimization, regulatory compliance tools, real-time revenue insights, payer-provider data integration, ai-powered cdi, services, automated claims edits, clinical documentation improvement, chargemaster services, claims reconciliation, self pay management, payment posting, management consulting services, predictive analytics, healthcare contract management, healthcare data science, healthcare, risk adjustment program, denials management, clinical documentation, coding solutions, charge master services, analytics as a service, drg denials prevention, payer-provider relationships, medical coding automation, analytics for revenue goals, peer-to-peer reviews, admission status reviews, outsourced coding, concurrent coding, market-based pricing, no surprises act compliance, small balance recovery, zero balance transfer, denials prevention strategies, patient status determinations, financial performance optimization, healthcare analytics solutions, integrated revenue cycle solutions, physician advisors, healthcare compliance, strategic escalation, data-driven insights, ai in healthcare coding, process automation technology, patient care optimization, contract management services, improved revenue integrity, healthcare technology solutions, smart contract tools, recovery audits, healthcare operational resilience, proactive denial management, finance, hospital &amp; health care, information technology &amp; services, enterprise software, enterprises, computer software, health care, health, wellness &amp; fitness, analytics, financial services</v>
          </cell>
          <cell r="J1702" t="str">
            <v>Salesforce, DNS Made Easy, Sendgrid, Mimecast, Outlook, Microsoft Office 365, Amazon AWS, Oracle Cloud, LearnDash, Cloudways, Atlassian Cloud, Workday, Hubspot, Slack, Google Font API, Vimeo, Hotjar, Google Tag Manager, Linkedin Marketing Solutions, Mobile Friendly, WordPress.org, Workday Recruit, Remote, AI, Nec Asia Pacific Pte Ltd, accessiBe, SQL, Microsoft Excel, Semrush, Microsoft Office, TCP TimeClock Plus, Interqual, SharePoint, Epic, Amazon Elastic MapReduce (EMR), Tor, .NET, Azure Devops, npm, Xunit, ANGEL LMS, NetSuite, Excel4Apps, Google AdWords Conversion, Microsoft PowerPoint, Cisco Unified Intelligence Center, Google VPC Service Controls, PowerBI Tiles, Electron, Akamai CDN Solutions, Microsoft Windows 10, Windows 11, Microsoft Windows Server 2016, Microsoft Active Directory Federation Services, Infoblox DHCP, Microsoft Azure Monitor, Cisco VPN, Microsoft Windows Defender Antivirus, McAfee Endpoint Security, CPI, E-planning, Workday Prism Analytics, Power BI Documenter, CMiC, TapClicks, ShareASale, AWS SDK for JavaScript, Python, Selenium, Cisco Secure Firewall Management Center, Siemens PROFIBUS, Splunk SOAR, Material UI, Next.js, React, Tailwind, TypeScript</v>
          </cell>
          <cell r="K1702">
            <v>50500000</v>
          </cell>
          <cell r="L1702" t="str">
            <v>Venture (Round not Specified)</v>
          </cell>
          <cell r="M1702">
            <v>0</v>
          </cell>
          <cell r="N1702">
            <v>45809</v>
          </cell>
          <cell r="O1702">
            <v>750000000</v>
          </cell>
          <cell r="Q1702" t="str">
            <v>CorroHealth is a global healthcare technology company based in Plano, Texas. It specializes in analytics and technology-driven solutions aimed at optimizing revenue cycle management (RCM) for hospitals, health systems, physicians, and health plans. With a workforce of over 17,000 across more than 10 locations, including the U.S., India, and the U.K., CorroHealth focuses on integrating services that enhance financial resilience in both fee-for-service and value-based care models.
The company offers comprehensive RCM solutions that include patient experience services, chargemaster optimization, clinical documentation improvement, coding, and claims management. Notable tools include the VISION Clinical Validation Technologyâ„¢ and GenAI-powered technology for documentation and analytics. CorroHealth is recognized for its commitment to employee empowerment and client partnerships, contributing to significant revenue recovery for its clients, including a reported $583 million for an 11-hospital health system.</v>
          </cell>
          <cell r="R1702">
            <v>2020</v>
          </cell>
        </row>
        <row r="1703">
          <cell r="A1703" t="str">
            <v>Cotiviti</v>
          </cell>
          <cell r="B1703" t="str">
            <v>Cotiviti</v>
          </cell>
          <cell r="C1703">
            <v>5500</v>
          </cell>
          <cell r="D1703" t="str">
            <v>information technology &amp; services</v>
          </cell>
          <cell r="E1703" t="str">
            <v>http://www.cotiviti.com</v>
          </cell>
          <cell r="F1703" t="str">
            <v>http://www.linkedin.com/company/cotiviti</v>
          </cell>
          <cell r="G1703" t="str">
            <v>South Jordan</v>
          </cell>
          <cell r="H1703" t="str">
            <v>Utah</v>
          </cell>
          <cell r="I1703" t="str">
            <v>healthcare, overpayment recovery, coding compliance, payer liability, supplier audit, clinical appropriateness, analytics, payforvalue, retail, contract compliance, payment integrity, payment accuracy, procuretopay, hedis, provider network performance, risk adjustment, it services &amp; it consulting, cost savings, healthcare cost analytics, data mining, patient engagement tools, member health insights, interoperability solutions, data analytics, predictive risk modeling, cost reduction, care gap analytics, healthcare fraud detection, patient outcomes, data-driven healthcare, interoperability cloud, quality measurement, ai-powered coding, patient outcome analytics, suspect analytics, clinical chart abstraction, financial data, healthcare performance metrics, predictive modeling, behavioral health analytics, medicaid redetermination analytics, data management, medical record retrieval, healthcare cost reduction, population health, value-based care, medical coding, healthcare data exchange, dxcg intelligence, population risk stratification, value-based reimbursement, quality and star ratings, risk score improvement, healthcare automation, cost and quality analytics, healthcare cost savings, quality improvement, waste reduction, provider network optimization, dxcg risk scores, data ecosystem, healthcare technology, population health management, risk score optimization, second level review, care gap closure, healthcare performance, healthcare data integration, risk adjustment ai, performance analytics, healthcare cost management, fraud detection, provider collaboration, health equity analytics, healthcare efficiency, interoperability, healthcare data automation, healthcare data management, healthcare data interoperability, sdoh risk adjustment, claim validation, clinical data analysis, ai in payment integrity, clinical chart validation, health insurance, medical coding accuracy, management consulting services, member engagement, healthcare data transparency, care gaps, genetic testing fraud prevention, clinical quality metrics, provider data exchange, medical record abstraction, healthcare waste management, risk assessment, reimbursement optimization, healthcare data ecosystem, provider performance analytics, predictive analytics, medicare star ratings optimization, reimbursement accuracy, healthcare data security, clinical data, clinical quality improvement, risk scores, dxcg analytics, clinical data exchange, claims validation, ai in healthcare, fwa patterns, quality and stars, healthcare data privacy, claim pattern review, data security, medical record coding, cloud healthcare solutions, data-driven insights, fraud waste abuse, patient outcome improvement, care management analytics, payment integrity ai, healthcare interoperability, healthcare analytics, telehealth data integration, coding validation, consumer engagement, hedis optimization, star ratings improvement, healthcare data analytics, behavioral science, patient engagement, health outcomes improvement, multi-channel outreach, cost management, administrative efficiency, healthcare risk mitigation, evidence-based analytics, retrospective claims review, healthcare compliance, audit recovery, quality measurement solutions, fraud waste abuse management, chronic care management, data-driven decision making, health plan optimization, artificial intelligence in healthcare, analytics for quality improvement, telehealth support, patient satisfaction metrics, member outreach strategies, continuous improvement processes, operational efficiency in healthcare, healthcare governance, comprehensive risk analysis, healthcare predictive analytics, member health risk assessment, b2b, finance, consumer products &amp; retail, health care, health, wellness &amp; fitness, hospital &amp; health care, information technology &amp; services, enterprise software, enterprises, computer software, computer &amp; network security, financial services</v>
          </cell>
          <cell r="J1703" t="str">
            <v>Route 53, Outlook, Microsoft Office 365, Zendesk, Amazon AWS, ServiceNow, Gmail, Google Apps, Pardot, SalesLoft, Atlassian Cloud, SignalR, MongoDB, iCIMS, Slack, Hubspot, Linkedin Marketing Solutions, CallRail, Twitter Advertising, Bootstrap Framework, Wistia, Mobile Friendly, Google Tag Manager, Google Analytics, Hotjar, AI, Remote, Python, Fastapi, Django, Flask, PowerBI Tiles, Tableau, Okta, IDC, WP-Oauth, SAM, Microsoft Excel, Google AdWords Conversion, Kona Web Application Firewall, SQL, SAP BusinessObjects Web Intelligence, SAP BusinessObjects Business Intelligence (BI), Jira, Gem, SharePoint, TSYS, Microsoft Office, TensorFlow, PyTorch, scikit-learn, Excel4Apps, Microsoft PowerPoint, Frame, Spark, Databricks, Kubernetes, Docker, Prometheus, Grafana, React, Angular, VueJS, OpenID, DotNetNuke, C# (C Sharp), Oracle Analytics Cloud, PL/SQL, Mode, Tor, Apache Kafka, Airflow, Amazon S3, Semrush, Amazon Managed Streaming for Apache Kafka (Amazon MSK), Amazon Managed Workflows for Apache Airflow (MWAA), Amazon EKS Anywhere, Apache Hudi, Git, GitLab, AWS Trusted Advisor, AWS Analytics, Azure Analysis Services, Google Cloud Platform, Amazon Linux 2, HP-UX, IBM AIX, AWS SDK for JavaScript, Microsoft SQL Server Reporting Services, Apache Tomcat, IBM Websphere, webMethods Integration Server, Mulesoft, TIBCO, InterSystems Ensemble, Soap Media, REST, Microsoft Entra ID, Microsoft ADFS for Genesys Cloud, mO Jira OAuth SSO, Jira OpenID Connect SSO, Jira OIDC SSO, AMP, Microsoft PowerShell, AWS IAM Identity Center, ECS, Jenkins, Terraform, AWS CloudFormation, 24-7 Media, Mule ESB, VMware Workspace ONE, Parallels Mac Management for Microsoft SCCM, Microsoft Active Directory Federation Services, Cisco VPN, Conversant (ValueClick), ReDoc, BirchStreet Procure-to-Pay, WebCube, Microsoft Power Automate, DC Storm, Intel, CAT, accessiBe, Amazon Web Services (AWS), Lambda Cloud, AWS Step Functions, AWS EventBridge, Amazon DynamoDB, Athena, AWS Glue Data Catalog, Node.js, SafeSend, Langchain, Azure Linux Virtual Machines, Microsoft Windows Server 2012, VMware, NLP, DataRobot, Make, Microsoft Azure Monitor, MLflow, Fiddler Everywhere, Apache Spark, HTML Pro, CSS, TypeScript, C#, .NET, Apache Hadoop HDFS, Microsoft Power Apps, Microsoft Power Platform AI Builder, Azure AI Studio, Smartsheet, Hadoop HDFS, Jaspersoft, PostgreSQL, MySQL, Appian, Spring Boot, PySpark, Hive, Hue, Apache Impala, Hbase, Elasticsearch, Amazon Associates, Figma, Facebook, Instagram, Monday.com, Copilot, DATAVERSE LTD, Visio, Spring, Spring Cloud, JPA Health, Google AlloyDB for PostgreSQL, Amazon Simple Queue Service (SQS), Amazon EC2, HTML5 Maker, GitHub Actions, IBM ILOG CPLEX Optimization Studio, LangGraph, Sqlalchemy, API Gateway, Azure Logic Apps, Azure Functions, Azure Event Grid, HELM, OpenAPI, Selenium WebDriver, CallMiner Eureka, , SonarQube, ROOM, Delinea, Delinea Secret Server, MySQL 8 With RHEL 8, Ubuntu, TalentLMS, OpenLDAP, Impact Radius, Akamai CDN Solutions, JTL-Shop 3, Juniper Networks SRX-Series Firewalls, Check Point CloudGuard Harmony Connect (CloudGuard Connect), WorkSafeBC, UltiPro, UKG Pro, Confluence, Power BI Documenter, MicroStrategy, Cloudera, LinkedIn Learning, OneTrust Tech Risk &amp; Compliance, Microsoft SQL Server Management Studio, Verint, Scala, Azure Cloud Shell, LinkedIn Ads, ASP.NET, Teradata, Salesforce CRM Analytics, Microsoft Sql Server, GoToAssist (FASTchat), Nevron Vision for SSRS, Domo, F5 BIG-IP, Ansible, Wireshark, Horizon, F5 Global Server Load Balancing (GSLB), Secured MVC Forum on Windows 2012 R2</v>
          </cell>
          <cell r="K1703">
            <v>5790000000</v>
          </cell>
          <cell r="L1703" t="str">
            <v>Merger / Acquisition</v>
          </cell>
          <cell r="M1703">
            <v>4900000000</v>
          </cell>
          <cell r="N1703">
            <v>43252</v>
          </cell>
          <cell r="O1703">
            <v>15000000</v>
          </cell>
          <cell r="Q1703" t="str">
            <v>Cotiviti is a healthcare analytics and solutions company based in South Jordan, Utah. Founded in 1979, it was formed in 2014 through the merger of Connolly Superholdings and iHealth Technologies. The company went public in 2016 and trades on NASDAQ under the ticker symbol COTV.
Cotiviti provides a range of SaaS solutions focused on improving payment accuracy, risk adjustment, quality performance, consumer engagement, and retail services. Its analytics-driven tools help healthcare organizations enhance payment processes, ensure appropriate reimbursements, and improve health outcomes. The company serves over 200 healthcare payers, including the top 25 health plans in the U.S., as well as more than 40 healthcare organizations and retailers across North America and the UK. Cotiviti's solutions aim to address significant inefficiencies in the healthcare system, helping clients reduce costs and improve care quality.</v>
          </cell>
          <cell r="R1703">
            <v>1979</v>
          </cell>
        </row>
        <row r="1704">
          <cell r="A1704" t="str">
            <v>Coupa</v>
          </cell>
          <cell r="B1704" t="str">
            <v>Coupa</v>
          </cell>
          <cell r="C1704">
            <v>3500</v>
          </cell>
          <cell r="D1704" t="str">
            <v>information technology &amp; services</v>
          </cell>
          <cell r="E1704" t="str">
            <v>http://www.coupa.com</v>
          </cell>
          <cell r="F1704" t="str">
            <v>http://www.linkedin.com/company/coupa</v>
          </cell>
          <cell r="G1704" t="str">
            <v>Foster City</v>
          </cell>
          <cell r="H1704" t="str">
            <v>California</v>
          </cell>
          <cell r="I1704" t="str">
            <v>procurement, spend management software, travel, purchasing, depenses, notes de frais, cloudbased financial applications, sourcing, cloud computing, finance, achats, vaas, transformation digitale, invoicing, enterprise software, saas, enterprise purchasing, software, information technology, computer software: prepackaged software, technology, software development, b2b, ai-enabled supplier scoring, third-party app marketplace, expense management, ai-powered risk detection, supply chain design, community ai, supplier performance ratings, ai for cost savings, business spend management, virtual cards, supply chain demand forecasting, risk management, early payment discounts, regulatory compliance, risk monitoring, supply chain design ai, supplier management, vendor onboarding, esg integration, risk detection, ai algorithms, supply chain resilience modeling, business process automation, community-driven ai insights, spend analytics, digital payments, spend optimization, ai-driven spend management, ai-powered recommendations, invoice automation, cloud security, payment solutions, ai for invoice fraud detection, ai insights, ai-based spend benchmarking, data-driven decisions, spend visibility, esg data, contract automation, cloud-based platform, automated workflows, retail, finance and insurance, fraud detection, payments automation, scenario testing, financial management, spend data analytics, multi-erp support, supply chain planning, invoice processing, supplier collaboration, erp integration, ai analytics, supply chain modeling, supply chain scenario testing, contract management, supply chain scenario modeling, supply chain disruption prediction, procurement lifecycle, distribution, esg spend management, source-to-pay, business intelligence, services, third-party integrations, automated contract extraction, customizable dashboards, management consulting services, sustainable spend, marketplace solutions, esg compliance automation, invoice reconciliation, ai for spend compliance, third-party app ecosystem, real-time insights, community data analytics, supply chain resilience, transportation and logistics, sustainable procurement, operational efficiency, procure-to-pay, no-code platform, community-generated ai, cost reduction, ai-driven supplier risk, automated supplier onboarding, procurement automation, global payment networks, data security, ai-driven procurement, supply chain collaboration, ap automation, supplier onboarding, cash flow optimization, supplier performance monitoring, data-driven insights, financial decision making, category management, strategic sourcing, analytics and reporting, e-invoicing, payment fraud detection, real-time supply chain insights, customer success solutions, liquidity management, business performance benchmarking, cost savings identification, tail spend management, integrated procurement solutions, community-driven insights, supplier relationship management, payment methods integration, secure payment processing, contract optimization, collaborative sourcing, streamlined workflows, purchasing compliance, financial forecasting, dynamic cash positioning, multi-currency management, procurement strategy optimization, real-time data sharing, supplier risk assessment, best-in-class procurement practices, automation in finance, ai-powered decision-making tools, consumer_products_retail, transportation_logistics, enterprises, computer software, information technology &amp; services, financial services, computer &amp; network security, analytics</v>
          </cell>
          <cell r="J1704" t="str">
            <v>CloudFlare CDN, Salesforce, Route 53, SendInBlue, Gmail, Mimecast, Google Apps, Microsoft Office 365, CloudFlare Hosting, Microsoft Azure Hosting, DemandBase, Vidyard, Drupal, VueJS, Atlassian Cloud, Platform.sh, Netlify, Marketo, Slack, Facebook Login (Connect), Mobile Friendly, YouTube, Bing Ads, Vimeo, WordPress.org, Google Analytics, DoubleClick, Google Tag Manager, Nginx, Google translate API, Remote, AI, Coupa, SRS ReportSmith, SAP, Oracle Analytics Cloud, PeopleSoft Sales, NetSuite, React, Clarity, Storybook, CSS, npm, Tableau, Copado, Apex, Salesforce Lightning Web Components, Salesforce VisualForce, Git, GitHub, GitLab, Bitbucket, , Microsoft PowerPoint, Google Docs, Python, SQL, PySpark, PowerBI Tiles, Jira Software, AWS SDK for JavaScript, Node.js, Sigma, TensorFlow, PyTorch, Microsoft Excel, Google, Microsoft Power Apps, Anaplan, REST, BevyUp, Apache Pig, SWIFT, Jira, dbt, Snowflake, Ruby On Rails, LLamasoft, Mode, Guru, IBM Db2 for Linux, UNIX, and Microsoft Windows, MySQL, Renaissance Accelerated Reader, Google Cloud BigQuery, Google Cloud Functions, Google Cloud Run, pandas, PubSub+, scikit-learn, Vertex, Vertex AI, Flatfile, Microsoft SQL Server Reporting Services, Microsoft PowerShell, AWS Trusted Advisor, IBM ILOG CPLEX Optimization Studio, Microsoft Azure Monitor, Microsoft Windows Server 2012, Walkme, Pendo., Figma, Dynamics 365 Customer Insights, Google Sheets, Looker, Copilot, Salesforce Sales Cloud, Salesforce Service Cloud, Adobe Experience Cloud, Stormshield, Workato, Confluence, Zuora, Flow, Salesforce CPQ, Zuora Billing, Zuora Revenue (formerly RevPro), Spring Boot, Material UI, OpenAPI, HTML5 Maker, 6sense, AWS Analytics, Amazon EKS Anywhere, Google Kubernetes Engine (GKE), Terraform, Cisco Secure Firewall Management Center, Siemens SIMATIC S7, McAfee Endpoint Security, McAfee Total Protection for Data Loss (DLP), Sizmek (MediaMind), Cisco VPN, Akamai CDN Solutions, JTL-Shop 3, go+, Salesforce CRM Analytics, Demandware Analytics, Azure Analysis Services, Gravitee.io, Jest, Cypress, Playwright, Amazon Linux 2, Unix, Oracle XML DB, FlipHTML5, LEAP, Javascript, Xactly Incent, Capita, Smartsheet, Gemini, Google Apps Script for G Suite, Excel4Apps, Microsoft Project, Salesforce WebToCase, Amazon Web Services (AWS), Microsoft Azure, Google Cloud Platform, AWS CloudFormation, Progress Chef, Ansible, Rundeck, Jenkins, Azure Devops, GitHub Actions, Bash, Azure Linux Virtual Machines, Juniper Networks SRX-Series Firewalls, D365 Data Quality, Rapid7 InsightVM, Apache Iceberg, EMC, Lever, Gem, Outreach.io, Cucumber, , Capybara, Maven, Apache Kafka, Grafana, Postman, TestRail, Loopio, DATAflow, Pytest, JAX, Kubernetes, AWS Transfer for SFTP, Red Hat JBoss Enterprise SOA Platform, Google Workspace, Microsoft 365, GraphQL, Goldcast, Google Cloud, Dun &amp; Bradstreet, ZoomInfo, Coupa Invoice, Coupa Procurement, ANGEL LMS, TSYS, Amazon Simple Storage Service (S3), Dell EMC PowerScale, Frame, C#, .NET, NetSuite SuiteFlow, NetSuite SuiteScript, Dell EMC Navisphere, Claude, Sentinel, Cursor, GitHub Copilot, Sage, Microsoft.NET Core 3.1, TypeScript, XPath, Linq, FloQast, PeopleSoft CRM, Soap Media, Powtoon, Camtasia, AMP</v>
          </cell>
          <cell r="K1704">
            <v>9549000000</v>
          </cell>
          <cell r="L1704" t="str">
            <v>Merger / Acquisition</v>
          </cell>
          <cell r="M1704">
            <v>8000000000</v>
          </cell>
          <cell r="N1704">
            <v>44896</v>
          </cell>
          <cell r="O1704">
            <v>857500000</v>
          </cell>
          <cell r="Q1704" t="str">
            <v>Coupa is a US-based cloud platform that specializes in business spend management (BSM). It offers a unified suite of financial applications designed to help companies manage both indirect and direct spending through procurement, payments, supply chain management, and AI-driven insights. Founded in 2006, Coupa has evolved from an e-procurement application for small and midsized businesses into a comprehensive procurement platform.
The core offering includes a procure-to-pay (P2P) suite that encompasses procurement, inventory management, and complex services procurement. Coupa also provides supply chain management solutions, payment processing through Coupa Pay, and AI analytics for cost-saving recommendations. The platform is recognized for its ability to deliver visibility and control over spending, making it a leader in the Gartner Magic Quadrant for Procure-to-Pay Suites for five consecutive years. Coupa serves a diverse range of clients, from small businesses to Global 1000 enterprises, supporting them with a vast supplier network and strategic partnerships.</v>
          </cell>
          <cell r="R1704">
            <v>2006</v>
          </cell>
        </row>
        <row r="1705">
          <cell r="A1705" t="str">
            <v>Cox Communications</v>
          </cell>
          <cell r="B1705" t="str">
            <v>Cox Communications</v>
          </cell>
          <cell r="C1705">
            <v>19000</v>
          </cell>
          <cell r="D1705" t="str">
            <v>telecommunications</v>
          </cell>
          <cell r="E1705" t="str">
            <v>http://www.cox.com</v>
          </cell>
          <cell r="F1705" t="str">
            <v>http://www.linkedin.com/company/cox-communications</v>
          </cell>
          <cell r="G1705" t="str">
            <v>Atlanta</v>
          </cell>
          <cell r="H1705" t="str">
            <v>Georgia</v>
          </cell>
          <cell r="I1705" t="str">
            <v>television, broadband, telephone, high speed internet, digital media, security services, residential cable, technology, home automation, advertising solutions, wifi, advertising, consumer internet, internet, information technology, digital services, network upgrades, b2b, digital cable tv, product launches, managed it, media legacy, fiber networks, digital video services, voice data video, cable advertising, user experience, community empowerment, customer-centric, innovation, local cable advertising, telecom industry, b2c, entertainment, service enhancement, it solutions, high-speed internet, network infrastructure, digital transformation, network security, cable tv, it services, broad customer base, managed it solutions, fiber-powered networks, cloud services for enterprises, residential services, managed it solutions for businesses, technological growth, customer experience, digital telephone, digital telephone service, fiber connectivity, cloud computing, services, business services, service provider, technology innovation, it support, fiber-based network connections, digital cable, customer solutions, advanced digital video, telecommunications, cloud services, broadband services, customer engagement, internet services, cable television, home security, wireless internet, digital tv packages, smart home solutions, voice over ip, customer support, hd programming, streaming services, broadband connectivity, data plans, fiber optic services, home installation, wi-fi solutions, mobile services, network management, video on demand, cloud storage, entertainment bundles, premier channels, content delivery, internet security, remote support, fixed-line telephone, smart tv integration, home entertainment, multi-room dvr, subscription services, set-top boxes, on-demand content, online security, family plans, contract options, network reliability, data usage monitoring, cable bundles, live streaming, service upgrades, community engagement, technology integration, home networking, digital video recorders, consumer products &amp; retail, media, consumer electronics, consumers, hardware, internet of things, information technology &amp; services, ux, computer &amp; network security, enterprise software, enterprises, computer software</v>
          </cell>
          <cell r="J1705" t="str">
            <v>Outlook, VueJS, OneTrust, ThreatMetrix, ExactTarget, Pardot, Amazon SES, Slack, Salesforce, Adobe Marketing Cloud, Bluekai, Hubspot, WP Engine, React, Google Font API, Google Analytics, Typekit, Facebook Login (Connect), Pure Chat, YouTube, reCAPTCHA, Stripe, Facebook Widget, Woo Commerce, Facebook Custom Audiences, Tealium, Decibel Insight, Bootstrap Framework, Wix, WordPress.org, Vimeo, Mobile Friendly, New Relic, Google Tag Manager, Nginx, Remote, Prisma, AWS Trusted Advisor, IBM ILOG CPLEX Optimization Studio, Micro, n8n, Tampa AS400 Inc, AWS Analytics, Docker, Terraform, Gem, Snowflake, SQL, Hightouch, Python, Microsoft Excel, Kiosked, Karma, Sitetracker, Scrum Do, Workday, Oracle Analytics Cloud, Mag+, FUSION, Excel4Apps, ServiceNow, Amazon S3, Open AdStream</v>
          </cell>
          <cell r="K1705">
            <v>36505300000</v>
          </cell>
          <cell r="L1705" t="str">
            <v>Merger / Acquisition</v>
          </cell>
          <cell r="M1705">
            <v>34500000000</v>
          </cell>
          <cell r="N1705">
            <v>45778</v>
          </cell>
          <cell r="O1705">
            <v>13100000000</v>
          </cell>
          <cell r="Q1705" t="str">
            <v>Cox Communications is a leading telecommunications company in the U.S., founded in 1962 as a subsidiary of Cox Enterprises. Headquartered in Atlanta, Georgia, it operates primarily in 18 states, providing a variety of services including cable television, broadband internet, and voice services. The company has a rich history, beginning with cable system acquisitions and expanding its offerings over the decades.
Cox offers residential and business telecommunications solutions. Its cable television services include digital cable, which was first introduced in the 1990s. The company has made significant investments in high-speed broadband internet, utilizing hybrid fiber-coax networks to enhance speeds. In the voice services sector, Cox has been a pioneer, launching VoIP services for businesses and supporting a large number of business lines. Additionally, Cox Business generates substantial revenue through its range of business solutions, including VoIP and IP telephony. The company also introduced wireless services in select markets in 2010.</v>
          </cell>
          <cell r="R1705">
            <v>1964</v>
          </cell>
        </row>
        <row r="1706">
          <cell r="A1706" t="str">
            <v>Cox Enterprises</v>
          </cell>
          <cell r="B1706" t="str">
            <v>Cox Enterprises</v>
          </cell>
          <cell r="C1706">
            <v>50000</v>
          </cell>
          <cell r="D1706" t="str">
            <v>information technology &amp; services</v>
          </cell>
          <cell r="E1706" t="str">
            <v>http://www.coxenterprises.com</v>
          </cell>
          <cell r="F1706" t="str">
            <v>http://www.linkedin.com/company/cox-enterprises</v>
          </cell>
          <cell r="G1706" t="str">
            <v>Sandy Springs</v>
          </cell>
          <cell r="H1706" t="str">
            <v>Georgia</v>
          </cell>
          <cell r="I1706" t="str">
            <v>technology, information &amp; media, healthcare technology, automotive industry, sustainability, data analytics platforms, fiber networks, data analytics, vehicle marketplaces, it solutions, telecommunications, digital advertising, sustainable agriculture, local news outlets, environmental sustainability programs, automotive services, emerging industries, automotive remarketing, carbon neutrality, b2c, agriculture technology, digital news platforms, environmental responsibility, media &amp; publishing, local newspapers in ohio and georgia, diversified, multi-sector business, b2b, advanced recycling solutions, digital media, indoor farming, public sector software, family-owned conglomerate, private enterprise, vehicle remarketing, family-owned, recycling &amp; waste management, digital marketing, publishing, ai, high-speed internet, greenhouse agriculture, customer engagement, e-commerce, smart home, automotive, axios acquisition, mucci farms, fleet management, green energy, automotive software, digital media properties, family business, advanced recycling, government, cloud computing, media, d2c, motion picture and video production, axios, family ownership, digital media expansion, sustainability initiatives, technology innovation, family leadership, media industry, media properties, advanced plastics recycling, ai-driven solutions, carbon and water neutrality goals, broadband services, high-speed broadband deployment, sustainable infrastructure, conglomerate, local newspapers, digital media platforms, environmental impact, vehicle valuation platforms, digital marketplaces, auto retail technology, automotive digital marketing, community engagement initiatives, communications, innovation, cloud solutions, community service, private company, cox conserves, cloud services, recycling, community impact, sustainable agriculture innovations, recycling technology, brightfarms, services, digital transformation, long-term growth, cleantech, fiber optic networks, vehicle valuation, long-term private ownership, long-term investment, retail, billion-dollar businesses, corporate social responsibility, high speed internet, home security, home automation, streaming services, mobile communications, clean energy solutions, waste management, environmental sustainability, diversity program, employee wellness, tech ecosystem, community engagement, social responsibility, impact investments, corporate philanthropy, digital marketing solutions, innovation in transportation, customer relationship management, employee development, inclusive work culture, career growth opportunities, financial wellness programs, mental health support, diversity &amp; inclusion initiatives, esg reporting, cox conserves heroes, sustainability goals, next generation mobility, internet of things, smart home devices, diversity partnerships, social impact accelerator, automotive solutions, clean technology investments, public sector solutions, employee resource groups, market research, consumer insights, media leadership, technology solutions, healthcare, finance, education, legal, non-profit, manufacturing, distribution, consumer products &amp; retail, transportation &amp; logistics, energy &amp; utilities, construction &amp; real estate, information technology &amp; services, environmental services, renewables &amp; environment, marketing &amp; advertising, consumer internet, consumers, internet, enterprise software, enterprises, computer software, consumer electronics, hardware, crm, sales, health care, health, wellness &amp; fitness, hospital &amp; health care, financial services, nonprofit organization management, mechanical or industrial engineering</v>
          </cell>
          <cell r="J1706" t="str">
            <v>Microsoft Office 365, Amazon AWS, Outlook, Workday, BigCommerce, Wordpress VIP, Slack, VueJS, OneTrust, ThreatMetrix, ExactTarget, Pardot, Amazon SES, Salesforce, Adobe Marketing Cloud, Google Tag Manager, Woo Commerce, Typekit, Facebook Custom Audiences, Gravity Forms, Google Font API, YouTube, Vimeo, WordPress.org, Facebook Login (Connect), Wix, Mobile Friendly, Nginx, Facebook Widget, Google Analytics, Pure Chat, reCAPTCHA, Stripe, Tealium, Decibel Insight, Bootstrap Framework, New Relic, Remote, Kiosked, .NET, SentenceTransformers, Tampa AS400 Inc, AWS Trusted Advisor, Karma, Microsoft Office, CAT, Etracker, Veritone Hire Job Distribution (formerly Broadbean), PDQ Inventory, Salesforce CRM Analytics, Git, VinSolutions, Dealertrack, Smartsheet, Microsoft Teams, Visio, Instagram, TikTok, Facebook, X, Reddit for business, Elite Software HVAC Solution, OneStream, Snowflake, PowerBI Tiles, Tor, Board, Buffer, Quip, Workamajig, Oracle Analytics Cloud, Microsoft Excel, Inventor, AT&amp;T, ICP, Ning, TSYS, DotNetNuke, PHP, AWS SDK for JavaScript, TypeScript, Amazon Web Services (AWS), Microsoft Azure, Google Cloud, Tableau, Amplitude, Excel4Apps, FUSION, RocketFuel, Insider, Oracle EBS CRM, Oracle Cloud Infrastructure, Improvely, RentPayment from MRI Software, Google Firebase Crashlytics, ServiceNow, Microsoft 365, Electron, GEP, Copilot, Claude, ChatGPT, AI, Cisco TelePresence Management Suite (TMS), Python, GraphQL, Akamai Connected Cloud (formerly Linode), Javascript, React, Google AlloyDB for PostgreSQL, Elasticsearch, AWS Analytics, ECS, Lambda Cloud, Google AdWords Conversion, Aurora, Amazon S3, Terraform, Amazon EC2, SNS, Amazon Virtual Private Cloud (Amazon VPC), Kong, Nomad, Amazon CloudWatch, HashiCorp Consul, Docker, Azure Key Vault, Redis, Splunk, SQL, GitHub Enterprise, GitHub Actions, AWS Glue Data Catalog, Athena, Playwright, Snyk Code (SAST), Ad Astra, Minteye / AdsCaptcha, Security, Verizon WAF, Microsoft Azure Monitor, IBM ILOG CPLEX Optimization Studio, Kubernetes, Imperva Serverless Protection, AWS CloudFormation, Check Point CloudGuard Harmony Connect (CloudGuard Connect), Azure Devops, GitLab, Microsoft PowerShell, Bash, REST, H2O, Check Point CloudGuard CNAPP, Raspberry Pi, Pipedrive, Radia Client Automation, IoT, Microsoft PowerPoint, Hashicorp Packer, WMS, Altair Radioss, CET, Box, Kronos, Dash, PL/SQL, Microsoft Power Automate, AMP, Paradox, SharePoint, Microsoft Teams Rooms, Zoomdata, ServiceNow IT Service Management (ITSM), ServiceNow IT Operations Management (ITOM), ServiceNow HR Service Delivery, Cisco UCS Manager, ServiceNow Virtual Agent, Intel, eMaint CMMS, Mode, SES, McAfee Endpoint Protection, Dealer.com, Apex, Salesforce VisualForce, Jenkins, Subversion, GitHub, vAuto Provision, Domo, Azure Analysis Services, Genesys, Express, Cisco WebEx Teams, UKG, Gem, Salesforce Lightning Web Components, Figma, BASE, Akamai App &amp; API Protector, S&amp;P Capital IQ Pro, HPE MSA, Minitab Workspace, CONTROL, Google Workspace, Citrix VDI-in-a-Box, Azure Virtual Desktop, Micro, Apple iPad, TensorFlow, PyTorch, scikit-learn, pandas, PySpark, Amazon DynamoDB, Amazon Simple Queue Service (SQS), API Gateway, AWS CodeBuild, AWS Lambda, Dart, Kibana, Spring, Bootstrap, Hibernate, Revel iPad POS, Siemens PROFIBUS, Splunk SOAR, AWS WAF, Arbor Cloud DDoS Protection Services, McAfee Total Protection for Data Loss (DLP), Kaspersky Endpoint Security Cloud, Juniper Networks SRX-Series Firewalls, SAS Enterprise Guide, Evolve IP Services, AWS Data Lake Storage, Fujitsu IaaS, BlipTV, Mag+, Jabra Headsets And Speakerphones, Genesys SIP, Cisco Meraki SD-WAN, VMware, Streamlit, Celtra, Citrix Director, Citrix Workspace, Microsoft Active Directory Federation Services, Microsoft Windows Server 2016, Microsoft Windows Server 2019, Microsoft Windows Server 2022, Remote Desktop Services, VMware ESXi, VMware Horizon, VMware vCenter, VMware vCloud, VMware vSphere, Rally, Databricks, Samsung Pay, Kona Web Application Firewall, Meta Ads Manager, Dv360, Pinterest, DoubleClick, Flashtalking, Innovid, HTML Pro, Microsoft OneDrive for Business, Microsoft Fabric, Secured MVC Forum on Windows 2012 R2, C#, Angular, BombBomb, dbt, Snow, Lytics, Eyefinity OfficeMate, CallMiner Eureka, Spiceworks IP Scanner, Pandora FMS, Salesforce Service Cloud, Akamai CDN Solutions, Cisco VPN, CPI, Sizmek (MediaMind), Sophos MDR, VMware SD-WAN, Google Cloud Platform, Siemens SIMATIC S7, Amazon Elastic Load Balancing, Cisco Secure Firewall Management Center, Microsoft.NET Core 3.1, SAM, , SOCi, Air, ManageEngine ServiceDesk Plus, Amber, Gauges, Dell Tablet, Cision, Microsoft Application Insights, SailPoint, Microsoft Entra, OpenLDAP, Okta, CyberArk, MadCap AMS, Vena, Microsoft Active Directory, Bomgar, Epicor PPM, FedEx, USPS, Azure Service Fabric, AWS Glue, Pendo., ESET, , Cisco ASA 5555, Microsoft Distributed File System (DFS), Spring Boot, Copado, Microsoft Windows Server 2012, WebOffice, Blackline, Oracle Hyperion Enterprise, Aruba Mobility Controllers, Flutter, PostgreSQL, Amazon Elastic Container Service (Amazon ECS), Microsoft Dynamics CRM Consulting, BlueTie Vault, Apache Airflow, Semrush, GitHub Copilot, Frame, AVEVA PDMS, Wasp Barcode, LinkedIn Sales Navigator, macOS Sierra, TradeTracker, Node.js, Amazon Kinesis, OpenSearch, Amazon Kinesis Data Firehose, AWS EventBridge, IBM SPSS Modeler, AWS Cloud Development Kit (AWS CDK), Azure Virtual Machines, Flash Appointments, Limelight Video Platform, Uipath, Blueprism, Apache Parquet, AVRO, Azure Data Lake Analytics, Ansys Workbench, Outsystems, Informatica, MySQL, Microsoft SQL Server Reporting Services, Power BI Documenter, Azure Synapse, Redshift, Horizon, Citrix, Veeam, Fortinet FortiGate, N-able N-central, Azure Active Directory B2C, Infoblox DHCP, Microsoft-IIS, Armis, Google Cloud BigQuery, Paymentech, Hightouch, Zerto, Azure Active Directory, Microsoft Exchange Online, vSphere, Microsoft Intune Enterprise Application Management, Connect, Proofpoint, Oracle SPF, dmarcian, Microsoft Defender for Cloud, Microsoft Advanced Group Policy Management, Google, Microsoft Advertising, Cascade CMS, Admin</v>
          </cell>
          <cell r="K1706">
            <v>1700000</v>
          </cell>
          <cell r="L1706" t="str">
            <v>Seed</v>
          </cell>
          <cell r="M1706">
            <v>1700000</v>
          </cell>
          <cell r="N1706">
            <v>41988</v>
          </cell>
          <cell r="O1706">
            <v>23500000000</v>
          </cell>
          <cell r="Q1706" t="str">
            <v>Cox Enterprises is a family-owned conglomerate founded in 1898 by James M. Cox in Dayton, Ohio. Originally starting as a newspaper company, it has grown into a diversified business with a focus on communications, automotive services, media, and emerging sectors like sustainable agriculture and plastics recycling. The company has evolved significantly over the decades, establishing Cox Communications in 1962 and Cox Automotive in 2014, which integrates various automotive services including wholesale auctions and online marketplaces.
Cox Communications is one of the largest cable operators in the U.S., providing digital cable, high-speed internet, and VoIP services. Cox Automotive includes Manheim, the world's largest wholesale auction company, and AutoTrader.com, a leading online marketplace for used cars. The company also has a rich history in media and broadcasting, having operated numerous newspapers, radio stations, and television networks. Today, under the leadership of Chairman and CEO Alex Taylor, Cox Enterprises continues to focus on long-term growth across its diverse business segments.</v>
          </cell>
          <cell r="R1706">
            <v>1898</v>
          </cell>
        </row>
        <row r="1707">
          <cell r="A1707" t="str">
            <v>Crawford &amp; Company</v>
          </cell>
          <cell r="B1707" t="str">
            <v>Crawford</v>
          </cell>
          <cell r="C1707">
            <v>9400</v>
          </cell>
          <cell r="D1707" t="str">
            <v>insurance</v>
          </cell>
          <cell r="E1707" t="str">
            <v>http://www.crawco.com</v>
          </cell>
          <cell r="F1707" t="str">
            <v>http://www.linkedin.com/company/crawco</v>
          </cell>
          <cell r="G1707" t="str">
            <v>Norcross</v>
          </cell>
          <cell r="H1707" t="str">
            <v>Georgia</v>
          </cell>
          <cell r="I1707" t="str">
            <v>claims management service, inland marine, loss adjusting, workers compensation, tpa, claims investigation technology, claims workflow automation, high net worth client services, construction, claims response, claims workflow management, claims process streamlining, insurance claims, forensic accounting experts, catastrophe response technology, public sector, manufacturing, cyber claims management, healthcare, claims response time, workers' compensation, claims data visualization, claims compliance, forensic accounting, claims resolution platform, claims reporting tools, risk management, claims process optimization, real estate, claims process digitization, claims analytics, claims process improvement, claims digital platform, claims process optimization tools, claims resolution, reinsurance claims, claims technology, disaster recovery claims, b2b, auto claims, catastrophe response, claims service platform, cyber risk mitigation, operational efficiency, claims risk assessment, claims management, claims data security, innovation, multilingual claims adjusters, claims data integration, claims process automation, services, claims investigation, managed repair, energy &amp; utilities, transportation, claims platform, claims response automation, claims handling innovation, forensic engineering services, private client services, claims management software, property claims, claims customer service, global claims solutions, customer experience, claims case management, subrogation and recovery, claims adjusting, global claims network, forensic engineering, claims analytics platform, claims data management, ai-powered claims processing, private client claims, claims management consulting, automated claims intake, claims data analytics, customer service, product recall management, risk assessment, claims fraud detection, claims cost reduction, claims handling software, claims reporting, claims automation, claims efficiency, third-party administration, claims workflow, insurance &amp; risk, product recall, complex liability claims, data analytics, legal services, consulting, medical management, finance, cyber risk, claims process automation tools, claims management system, high net worth claims, claims outsourcing, disaster response, other insurance related activities, complex claims handling, claims processing system, liability claims, third party administration, on-demand inspections, 24/7 claims intake, accident and health claims, automotive claims, building consultancy, casualty liability, call center services, counter fraud, directors and officers liability, disability leave services, educational services, environmental claims, global client development, osha recordkeeping, product recall services, property subrogation, temporary housing solutions, digital claims platforms, ai in claims management, client satisfaction, global adjusting services, insurance solutions, customized claims solutions, professional consultancy, innovative technologies, emergency response services, cost efficiency, network of adjusters, comprehensive service catalog, business continuity management, scalable solutions, digital integration in claims handling, claims data analysis, client advocacy, compassionate care programs, insurance risk management, education, legal, distribution, construction &amp; real estate, mechanical or industrial engineering, health care, health, wellness &amp; fitness, hospital &amp; health care, financial services, accounting</v>
          </cell>
          <cell r="J1707" t="str">
            <v>CSC Corporate Domains, Amazon AWS, Brightcove, VueJS, Pardot, Slack, Salesforce, Nginx, reCAPTCHA, Google Font API, Google Tag Manager, Google Maps (Non Paid Users), Google Maps, Mobile Friendly, Remote, HCL Notes, Exclaimer, Tor, SendPulse, Microsoft Office, Xactimate, Act!, Amazon Kinesis Data Analytics, Docker, Microsoft Teams, Oracle Data Mining (ODM), Excel4Apps, Google AdWords Conversion, Office365, TeamViewer, Power BI Documenter, Microsoft Word, Microsoft Excel, PowerBI Tiles, Tableau, SQL, DAX, Power Query, Python, Snowflake, SharePoint, Outlook, AI, .NET, ASP.NET, Azure Analysis Services, Microsoft SQL Server Reporting Services, Azure Functions, Microsoft.NET Core 3.1, Frame, FlipHTML5, TypeScript, jQuery, Bootstrap, Amazon Simple Storage Service (S3), Micro Focus LoadRunner, CONTPAQi, Azure Devops, Windows 10 IoT Core Services, Headspace, AMOS, Gem, AWS Trusted Advisor, Microsoft Azure Monitor, Microsoft Windows Server 2012, Azure Linux Virtual Machines, RS2, WebOffice, AutoCAD, Revit, Azure Active Directory B2C, Azure AD Notifications, Kubernetes, Pipedrive, Siemens PROFIBUS, Akamai CDN Solutions, Cisco Meraki SD-WAN, Microsoft Windows 10</v>
          </cell>
          <cell r="O1707">
            <v>1340970000</v>
          </cell>
          <cell r="Q1707" t="str">
            <v>Crawford &amp; Company is the largest publicly listed independent provider of claims management and outsourcing solutions, founded in 1941 in Columbus, Georgia. With nearly 9,000 employees operating in over 70 countries, the company handles claims in more than 150 countries. Its foundation is built on principles of honesty, integrity, hard work, and creativity, which guide its commitment to delivering high-quality service.
The company specializes in comprehensive claims management, including independent adjusting for casualty, workersâ€™ compensation, and catastrophe claims. It offers a range of services such as a 24/7 claims referral center, catastrophe and risk management services, and specialized financial settlement administration. Crawford serves a diverse clientele, including major insurance carriers, brokers, and self-insured entities, processing approximately $14 billion in claims annually. With a focus on efficiency and technology-driven solutions, Crawford &amp; Company continues to be a leader in the claims solutions industry.</v>
          </cell>
          <cell r="R1707">
            <v>1941</v>
          </cell>
        </row>
        <row r="1708">
          <cell r="A1708" t="str">
            <v>CRC Group</v>
          </cell>
          <cell r="B1708" t="str">
            <v>CRC Group</v>
          </cell>
          <cell r="C1708">
            <v>5000</v>
          </cell>
          <cell r="D1708" t="str">
            <v>insurance</v>
          </cell>
          <cell r="E1708" t="str">
            <v>http://www.crcgroup.com</v>
          </cell>
          <cell r="F1708" t="str">
            <v>http://www.linkedin.com/company/crc-insurance-services-inc-</v>
          </cell>
          <cell r="G1708" t="str">
            <v>Charlotte</v>
          </cell>
          <cell r="H1708" t="str">
            <v>North Carolina</v>
          </cell>
          <cell r="I1708" t="str">
            <v>surplus lines insurance broker, professional insurance, disability insurance, education insurance, property insurance, public entity insurance, life sciences insurance, voluntary benefits, small business insurance, insurance, casualty insurance, environmental insurance, hospitality insurance, claims advocacy, executive professional insurance, marine insurance, financial professionals insurance, public sector insurance, lloyd39s broker, lloyds broker, healthcare insurance, manufacturing distribution insurance, employee benefits, truck insurance, real estate insurance, personal lines insurance, products recall insurance, manufacturing amp distribution insurance, construction insurance, transportation insurance, builders risk insurance, cyber insurance, cannabis insurance, manufacturing insurance, complex risks, workers compensation insurance, entertainment insurance, retail insurance, fleet insurance, mga, energy insurance, professional lines insurance, claims management systems, insurance market research, energy, services, market trend analysis, insurance pricing analytics, industry niche solutions, data analytics, risk analytics, market trends, insurance apis, b2b, client engagement tools, market insights platforms, market intelligence, commercial property, claims reporting, industry-specific risk solutions, healthcare, wholesale insurance, customized insurance programs, risk assessment technology, innovative insurance products, underwriting technology, insurance software, insurance distribution, construction, underwriting automation, specialty insurance programs, claims processing, market intelligence platforms, advanced technology, specialty market expertise, insurance analytics, risk management analytics, market analysis tools, insurance workflows, insurance solutions for industries, industry news, carrier partnerships, risk assessment, consulting, market analysis, professional lines, advanced underwriting tools, insurance solutions, risk assessment tools, specialty programs for industries, insurance technology, underwriting data analytics, insurance data platforms, specialty insurance, underwriting solutions, insurance pricing tools, market intelligence tools, data connectivity, insurance platforms, market insights, insurance innovation, real estate, industry vertical solutions, carrier-backed programs, market data, specialty programs, industry-specific solutions, digital insurance solutions, claims advocacy services, specialty insurance data, transportation &amp; logistics, claims automation tools, industry expertise, tailored insurance, market research, market insights analytics, claims automation, claims management, insurance analytics tools, data-driven insights, data-driven underwriting, direct insurance (except life, health, and medical) carriers, tailored industry solutions, insurance broker, risk management, industry verticals, client-first approach, financial services, digital insurance tools, claims reporting platforms, digital underwriting, brokerage services, medical stop loss, professional liability, management liability, online quoting, client experience, insurisk programs, reddy index, exclusive programs, small and middle market accounts, cyber crime insurance, human services insurance, trucking insurance, excess &amp; umbrella insurance, environmental liability, pollution liability, product recall insurance, social engineering fraud, insurance affordability, family healthcare benefits, comprehensive coverage, agency services, career opportunities, insurance tools, insurance news, insurance education, underwriting services, professional development, finance, distribution, energy &amp; utilities, construction &amp; real estate, health care, health, wellness &amp; fitness, hospital &amp; health care</v>
          </cell>
          <cell r="J1708" t="str">
            <v>Salesforce, CSC Corporate Domains, Amazon SES, Sendgrid, Outlook, Microsoft Office 365, Microsoft Azure Hosting, Slack, Apple Pay, Vimeo, Bitrix, Google Font API, Google Tag Manager, Facebook Widget, Mobile Friendly, YouTube, Wix, Bootstrap Framework, Yandex Metrica, Wistia, WordPress.org, SoundCloud, Squarespace ECommerce, Typekit, reCAPTCHA, Facebook Custom Audiences, Facebook Login (Connect), DotNetNuke, Remote, Microsoft Azure Monitor, OpenAI, Microsoft Excel, Zoomdata, Microsoft Office, Google AdWords Conversion, Google, Gem, CAT, Azure Analysis Services, Pipedrive, Blue Coat ProxySG, Alation, Collibra, Databricks, Databricks SQL, dbt, Delta, Delta Lake, Flow, Looker, PowerBI Tiles, PySpark, SQL, Tableau, Unity Catalog, Relativity, Internet Explorer, Chrome, Excel4Apps, Workday Adaptive Planning, Logitech Video Conferencing, Swoogo, Marc, Microsoft Windows Server 2012, Delphi, ISO+â„¢, Taleo Applicant Tracking Systems (ATS), Microsoft PowerPoint, Azure Active Directory B2C, OpenLDAP, Workday, OneTrust Tech Risk &amp; Compliance, OpenAI Whisper, Connect, Scholarselect, Lytics, Weibo, Foursquare Studio, Google Cloud APIs, FullStory, EFI, Zscaler, Palo Alto Networks, Palo Alto PA Series, Palo Alto Networks VM-Series Virtual Firewall, Palo Alto Networks Panorama, Terraform, GitHub Actions, AWS Direct Connect, Cisco Meraki SD-WAN, ImageRight, Tor, AWS Trusted Advisor, Admin, Axis, Microsoft SQL Server Reporting Services, Python, R, Jira, Power BI Documenter, Azure Devops, Azure OpenAI Service, Azure Storage Explorer, GoToAssist (FASTchat), REST, Salesforce CRM Analytics, Mode, Secured MVC Forum on Windows 2012 R2, Exclaimer, Spreadsheet Server by insightsoftware, AWS Database Migration Service, Amazon Connect, Amazon DynamoDB, Amazon S3, AWS CloudFormation, Complex Media Network, Jenkins, Lambda Cloud, Sizmek (MediaMind), Make, Workday HCM, ServiceNow</v>
          </cell>
          <cell r="O1708">
            <v>2500000000</v>
          </cell>
          <cell r="Q1708" t="str">
            <v>CRC Group is a prominent independent brokerage and underwriting specialty insurance distributor in North America, established in 1982 and based in Birmingham, Alabama. With over 4,300 employees across the U.S. and Canada, the company places more than $30 billion in annual written premiums through partnerships with over 650 carriers. It serves more than 900,000 insureds by providing tailored wholesale and specialty insurance solutions across various sectors, including commercial, personal, life, retirement, and niche industries.
As the largest wholesale specialty insurance distributor in North America, CRC Group focuses on enhancing client outcomes through data analytics, exclusive programs, and claims advocacy. The company operates through three main divisions: Commercial Solutions, Life, Retirement &amp; Benefits Solutions, and Specialty Programs. Key offerings include a wide range of property and casualty insurance products, industry-specific solutions, and life insurance distribution. CRC Group also provides tools for rapid quoting and binding, analytics-driven insights, and strong carrier relationships to support customized risk management.</v>
          </cell>
          <cell r="R1708">
            <v>1982</v>
          </cell>
        </row>
        <row r="1709">
          <cell r="A1709" t="str">
            <v>Creative Artists Agency</v>
          </cell>
          <cell r="B1709" t="str">
            <v>Creative Artists Agency</v>
          </cell>
          <cell r="C1709">
            <v>3000</v>
          </cell>
          <cell r="D1709" t="str">
            <v>entertainment</v>
          </cell>
          <cell r="E1709" t="str">
            <v>http://www.caa.com</v>
          </cell>
          <cell r="F1709" t="str">
            <v>http://www.linkedin.com/company/creative-artists-agency</v>
          </cell>
          <cell r="G1709" t="str">
            <v>Los Angeles</v>
          </cell>
          <cell r="H1709" t="str">
            <v>California</v>
          </cell>
          <cell r="I1709" t="str">
            <v>games, consumer internet, internet, information technology, entertainment providers, entertainment consulting, sports, talent representation, venture fund management, diversity and inclusion, sports talent, global talent ecosystem, sports endorsements, live events, investment banking, brand activation campaigns, diversity in entertainment, sports and entertainment convergence, digital ecosystem, sports agency, music management, leadership development, sports management consulting, data analytics, athlete management, live event booking, media landscape, storytelling technology, content distribution, entertainment industry innovation, sports property sales, sports management, independent artists, writers, and performers, media partnerships, content licensing platforms, consulting, sports licensing, brand partnerships, media and entertainment deals, entertainment services, content licensing, digital influencer partnerships, content monetization strategies, digital talent, media and entertainment, digital media, content creation platforms, media landscape evolution, industry leadership, executive search, creative collaborations, market research, coaching and consulting, diversity advocacy, client growth, talent acquisition, media and entertainment innovation, sports and entertainment branding, talent and brand synergy, global presence, media and entertainment partnerships, brand studio services, global talent agency, entertainment marketing, media rights management, media rights negotiations, entertainment, motion pictures, client relationship management, entertainment industry, client services, b2b, brand consulting, talent management, digital-first creators, sports and entertainment crossover, entertainment industry disruption, media agency, brand studio, influencer marketing, music industry, content development, digital media monetization, client roster, philanthropy, startup incubation, content strategy, content distribution channels, agency network, media landscape analysis, digital creator representation, digital influencer marketing, media, talent agency, services, digital creator economy, live event management, agency innovation, content creation, media rights, venture capital, brand marketing, entertainment deals, digital creators, brand management, client engagement strategies, sports licensing deals, social media strategy, book publishing, contract negotiation, client development, franchise management, client branding, athlete development, corporate advisory, marketing strategy, creator economy, video game representation, fashion licensing, publicity campaigns, international rights, intellectual property, film adaptations, streaming content strategy, social responsibility, brand equity, event promotion, crisis management, data-driven insights, multi-platform strategy, digital content distribution, performance metrics, media relations, non-profit partnerships, luxury services, client experience, networking opportunities, global market expansion, cross-cultural insights, finance, non-profit, distribution, consumers, information technology &amp; services, events services, capital markets, financial services, staffing &amp; recruiting, marketing &amp; advertising, enterprise software, enterprises, computer software, publishing, marketing, public relations &amp; communications, nonprofit organization management</v>
          </cell>
          <cell r="J1709" t="str">
            <v>UltraDns, Microsoft Office 365, Amazon AWS, Microsoft Azure Hosting, Drupal, Stripe, VueJS, Microsoft Azure Monitor, Microsoft Application Insights, Netlify, OneTrust, React Redux, Campaign Monitor, MongoDB, Workday, Salesforce, Slack, Typekit, WordPress.org, Incapsula, Varnish, reCAPTCHA, Workday Recruit, YouTube, Mobile Friendly, Nginx, Vimeo, Google Font API, Google Tag Manager, Microsoft Excel, Strato, Adobe Photoshop, Adobe After Effects, Adobe Premiere Pro, Keynote, Figma, Microsoft PowerPoint, Adobe InDesign, Hudl Sportscode, Google AdWords Conversion, , Google, Gem, Power BI Documenter, Power Query, DAX, Microsoft Word, Microsoft Outlook, Adobe Creative Cloud, Miro, Stripo.email, Wordpress, Canva, Asana, Streams, SAP, SharePoint, Microsoft Teams, Zoomdata, Microsoft Office, Adobe Acrobat Pro, Westlaw, Unity, Cisco Jabber, Skype, Adobe Acrobat, Hubspot, Linkedin Marketing Solutions, , Microsoft OneDrive for Business, ServiceNow, IBM Data Warehouse, Microsoft Fabric, PowerBI Tiles, Security, SQL, Tor, Workday Prism Analytics, Excel4Apps, ProfitWell, Salesforce CRM Analytics, Chrome, Cypress, Docker, Elasticsearch, Express, Git, GitHub, Javascript, Jest, Kubernetes, Node.js, Playwright, React, React Native, Redux, SWIFT, TypeScript, Designer, SAP Build, SAP Integration Suite, Cinema 4D, Microsoft Teams Rooms, Cisco WebEx Teams, Envoy, Microsoft Dynamics 365, Microsoft OneDrive, Concur, Wasp Barcode, AWS Directory Service, CONTROL, Cisco WebEx, Box, Instagram, TikTok, X, Snapchat, Spreadsheet Server by insightsoftware, SES, Activengage, SAP Concur, Navan (Formerly TripActions), Adobe, iManage, Outlook, COSTAR, Workiva, Cisco Expressway, Webex, Jabber, WebCube, Ribbon, ROOM, Placester, Wider Planet, Act!, Loom, Scoro, BlipTV, ScreenCloud Digital Signage, VLAN</v>
          </cell>
          <cell r="K1709">
            <v>7272262010</v>
          </cell>
          <cell r="L1709" t="str">
            <v>Debt Financing</v>
          </cell>
          <cell r="M1709">
            <v>100000000</v>
          </cell>
          <cell r="N1709">
            <v>45809</v>
          </cell>
          <cell r="O1709">
            <v>413000000</v>
          </cell>
          <cell r="Q1709" t="str">
            <v>Creative Artists Agency (CAA) is a prominent global talent agency based in Los Angeles, founded in 1975 by former agents from the William Morris Agency. CAA has established itself at the intersection of talent, content, brands, technology, sports, and live events. The agency initially focused on television talent and has since expanded to represent a wide range of artists, including actors, writers, directors, producers, and musicians.
CAA offers a variety of services, including talent representation across multiple entertainment sectors, a dedicated sports division for athletes and teams, and corporate consulting for brand marketing and communications. The agency also provides financial services, such as investment banking and venture funding, and has a strong emphasis on innovation and collaboration. CAA is known for its diverse client base and commitment to inclusion, representing many influential figures in popular culture and connecting them with major brands and networks.</v>
          </cell>
          <cell r="R1709">
            <v>1975</v>
          </cell>
        </row>
        <row r="1710">
          <cell r="A1710" t="str">
            <v>CrossCountry Mortgage, LLC</v>
          </cell>
          <cell r="B1710" t="str">
            <v>CrossCountry Mortgage</v>
          </cell>
          <cell r="C1710">
            <v>7000</v>
          </cell>
          <cell r="D1710" t="str">
            <v>financial services</v>
          </cell>
          <cell r="E1710" t="str">
            <v>http://www.crosscountrymortgage.com</v>
          </cell>
          <cell r="F1710" t="str">
            <v>http://www.linkedin.com/company/crosscountry-mortgage</v>
          </cell>
          <cell r="G1710" t="str">
            <v>Cleveland</v>
          </cell>
          <cell r="H1710" t="str">
            <v>Ohio</v>
          </cell>
          <cell r="I1710" t="str">
            <v>conventional mortgages, fha, 203k home loans, usda home loans, va home loans, jumbo mortgages, reverse mortgages, refinance loans, investment property loans, home equity loans, digital mortgage, loan volume, loan management system, mortgage industry software, mortgage digital tools, mortgage software, mortgage data security, mortgage industry recognition, mortgage technology, loan approval, mortgage industry trends, mortgage ai solutions, mortgage company, loan servicing, mortgage innovation, ai mortgage solutions, mortgage market, loan approval efficiency, financial planning, loan servicing platform, refinancing, ai-driven mortgage, mortgage industry growth, services, home financing, mortgage platform, mortgage and nonmortgage loan brokers, loan processing system, loan origination growth, loan application, mortgage technology solutions, loan approval software, b2b, finance and insurance, home purchase loans, loan processing automation, home improvement loans, mortgage digital transformation, mortgage marketing automation, mortgage lender, loan officer network, loan origination, loan officers, mortgage customer portal, loan processing, homeownership, loan origination software, mortgage products, financial services, reverse mortgage loans, loan tracking system, loan application software, reverse mortgage, mortgage rates, mortgage data analytics, loan automation, loan officer tools, loan underwriting tools, digital mortgage platform, mortgage business, mortgage industry awards, mortgage process automation, mortgage customer experience, mortgage analytics, construction &amp; real estate, mortgage industry, loan approval process, home improvement financing, loan growth, mortgage market share, mortgage solutions, mortgage services, loan approval time, loan programs, retail mortgage, loan origination technology, home loans, loan application support, loan diversity, loan origination system, mortgage industry innovation, loan application process, b2c, loan processing efficiency, mortgage compliance software, mortgage, customer service, industry leader, loan document management, loan processing technology, loan process, home loan solutions, mortgage growth, loan market share, retail, down payment assistance, first-time homebuyer, pre-approval, equity, interest rates, loan types, home equity line of credit, fha loans, conventional loans, va loans, usda loans, closing costs, debt consolidation, credit scoring, mortgage calculators, document requirements, property taxes, home buying guide, home purchase faqs, pre-qualification, interest rate lock, loan officer, home appraisal, home warranty, fixed-rate mortgage, adjustable-rate mortgage, real estate agent, mortgage insurance, homeowners insurance, investment properties, home renovation loans, cash-out refinance, buy down rates, cost of living, savings plan for down payment, owner occupied, residential mortgage, financial advice, consumer protection, housing market trends, mortgage trends, first mortgage, home buying process, finance</v>
          </cell>
          <cell r="J1710" t="str">
            <v>Salesforce, Cloudflare DNS, ExactTarget, Outlook, Microsoft Office 365, CloudFlare Hosting, Taboola Newsroom, The Trade Desk, Webflow, Jornaya, Workday, Amazon SES, Slack, Drawbridge, Mobile Friendly, Google Analytics, comScore, Vidyard, YouTube, Shutterstock, DoubleClick Floodlight, Google Font API, DoubleClick, Ruxit, SendInBlue, Vimeo, WordPress.org, reCAPTCHA, Linkedin Marketing Solutions, Google Tag Manager, Bootstrap Framework, Google Maps, Encompass, blend, Optimal Blue, Microsoft Office, Salesforce CRM Analytics, Microsoft Teams, Zoomdata, Microsoft 365, Cisco VPN, Cisco VoIP, Jira, Maven, Adobe Premiere Pro, Adobe After Effects, Dynamics 365 Customer Service, Microsoft Teams Rooms, Cisco WebEx Teams, ServiceNow IT Service Management (ITSM), ISO+â„¢, AWS Transfer for SFTP, Google AdWords Conversion, Microsoft Excel, Microsoft PowerPoint, BombBomb, Canva, Instagram, Facebook, TikTok, Connect, Act!, Basecamp, MailChimp, Typeform, SlickText, Walkme, Snowflake, Sigma, Alteryx, AWS VPN, Secured MVC Forum on Windows 2012 R2, accessiBe, Argon CI/CD Security, Radia Client Automation, McAfee Total Protection for Data Loss (DLP), Google App Engine, Ausgezeichnet, Bazaarvoice, Microsoft OneNote, BlueTie Vault, Gem, Zoho CRM, BASE, Excel4Apps, Nintex Process Manager (formerly Promapp), Spreadsheet Server by insightsoftware, Visio, AWS Analytics, Azure Analysis Services, Sizmek (MediaMind), Amazon GuardDuty, AWS Security Hub, AWS CloudTrail, AWS Config, AWS Key Management Service (KMS), Amazon Virtual Private Cloud (Amazon VPC), ACL, Microsoft Defender for Cloud, Sentinel, Microsoft Entra ID, Cato Networks, Cisco Meraki, Cisco Catalyst 2900 Series, Azure ExpressRoute, AWS Direct Connect, Cisco Meraki SD-WAN, Splunk, SES, AMP, Total Expert, Microsoft Outlook, Git</v>
          </cell>
          <cell r="K1710">
            <v>1300000000</v>
          </cell>
          <cell r="L1710" t="str">
            <v>Debt Financing</v>
          </cell>
          <cell r="M1710">
            <v>900000000</v>
          </cell>
          <cell r="N1710">
            <v>45931</v>
          </cell>
          <cell r="Q1710" t="str">
            <v>CrossCountry Mortgage, LLC (CCM) is a leading retail mortgage lender based in Cleveland, Ohio. Founded in 2003, the company has expanded significantly, operating over 700 branches across all 50 states, Washington D.C., and Puerto Rico, with a workforce of more than 7,000 employees. CCM is recognized as America's #1 retail mortgage lender and is approved as a seller and servicer by Freddie Mac, Fannie Mae, and Ginnie Mae.
CCM offers a wide range of mortgage solutions, including home purchase mortgages, refinancing options, and home equity products. Their innovative offerings include CCM CashPlus, CCM EasyGreen, and CCM Lock2Sell, designed to enhance borrower choices. In 2024, the company achieved significant milestones, financing over 83,000 home purchases and funding nearly $10 billion in purchase volume in just one quarter. CCM is also committed to community support, providing over $15 million in down payment assistance to first-time homebuyers and engaging in numerous charitable initiatives.</v>
          </cell>
          <cell r="R1710">
            <v>2003</v>
          </cell>
        </row>
        <row r="1711">
          <cell r="A1711" t="str">
            <v>CROSSMARK</v>
          </cell>
          <cell r="B1711" t="str">
            <v>Crossmark</v>
          </cell>
          <cell r="C1711">
            <v>9700</v>
          </cell>
          <cell r="D1711" t="str">
            <v>management consulting</v>
          </cell>
          <cell r="E1711" t="str">
            <v>http://www.crossmark.com</v>
          </cell>
          <cell r="F1711" t="str">
            <v>http://www.linkedin.com/company/crossmark</v>
          </cell>
          <cell r="G1711" t="str">
            <v>Lewisville</v>
          </cell>
          <cell r="H1711" t="str">
            <v>Texas</v>
          </cell>
          <cell r="I1711" t="str">
            <v>events &amp; marketing services, retail merchandising, retail technology, headquarter sales &amp; support, headquarter sales &amp; support retail merchandising events &amp; marketing services retail technology, sales &amp; marketing, retail, events, customer service, enterprise software, software, information technology, business consulting &amp; services, retail shelf management, retail performance analytics, retail sales strategies, retail sales performance, retail sales support tools, retail supply chain, marketing and advertising, event marketing, retail market analysis, retail consumer insights, sales and marketing expertise, retail consumer behavior, retail growth strategies, retail data analytics, retail trade, b2b, shopper marketing, consumer goods, services, consumer research, market penetration, promotions and sampling, sales support, retail promotion, retail channel analytics, retail analytics, retail solutions, retail channels, retail environment optimization, retail product placement, consumer product support, retail sales analytics, retail data tracking, retail marketing automation, retail performance, sales and marketing services, retail consumer research, consumer products support, market research, retail strategy consulting, retail sales tracking, consumer engagement, retail sales optimization, retail data analysis, product distribution, retail marketing strategies, retail customer engagement, retail performance improvement, retail sales data, retail sales growth, retail market expansion, distribution, retail data-driven marketing, retail promotion campaigns, retail marketing campaigns, retail store analytics, retailer solutions, consumer insights, data analytics, e-commerce, retail marketing solutions, consulting, retail store execution, retail marketing technology, retail execution services, d2c, retail shelf placement, retail customer insights, retail channel management, brand growth, shopper and consumer engagement, management consulting services, analytics and insights, consumer products &amp; retail, transportation &amp; logistics, enterprises, computer software, information technology &amp; services, management consulting, marketing &amp; advertising, events services, consumers, consumer internet, internet</v>
          </cell>
          <cell r="J1711" t="str">
            <v>Microsoft Azure Hosting, WP Engine, Atlassian Cloud, iCIMS, Slack, Salesforce, Gravity Forms, Bootstrap Framework, Facebook Widget, VisiStat, Typekit, Shutterstock, Google Analytics, reCAPTCHA, Mobile Friendly, Facebook Custom Audiences, Nginx, Google Font API, Google Tag Manager, Facebook Login (Connect), Squarespace ECommerce, WordPress.org, Outlook, Google AdWords Conversion, Adobe Acrobat Pro, Adobe Acrobat, LEAP, ROSS, Microsoft Excel, Microsoft PowerPoint, BriteVerify, E-planning, Adobe, Adobe Acrobat Sign, Microsoft Outlook, Microsoft Word, Litera pdfDocs, CAT, Foxit PDF SDK, UKG Pro, Blue Yonder Order Management, Backbone JS Library, Siemens APOGEE, Micro, Fry, Make, CyberKnife, Microsoft Office, Nevron Vision for SSRS, Axis, , Retool, ADP Applicant Tracking System, Nielsen Ad Intel, Excel4Apps, Microsoft Application Insights, Adobe Creative Suite, JDA, 3M 360 Encompass - Health Analytics Suite</v>
          </cell>
          <cell r="L1711" t="str">
            <v>Merger / Acquisition</v>
          </cell>
          <cell r="M1711">
            <v>0</v>
          </cell>
          <cell r="N1711">
            <v>45413</v>
          </cell>
          <cell r="O1711">
            <v>1000000000</v>
          </cell>
          <cell r="Q1711" t="str">
            <v>CROSSMARK is a prominent sales and marketing services company founded in 1905, specializing in retail merchandising, brand growth, and consumer engagement solutions. The company serves consumer goods manufacturers and retailers across North America and select international markets. With a history that includes significant mergers and acquisitions, CROSSMARK has evolved into a national sales agency, employing between 25,000 and 34,000 people.
Headquartered in Plano, Texas, CROSSMARK offers a range of services including sales and brokerage, merchandising and retail execution, shopper marketing, and data analysis. Their solutions enhance brand presence in retail environments, both in-store and online. The company is dedicated to building connections for growth, providing strategic partnerships that leverage people, processes, and technology to drive results. CROSSMARK's mission is guided by values of service, pride, integrity, innovation, and teamwork.</v>
          </cell>
          <cell r="R1711">
            <v>1905</v>
          </cell>
        </row>
        <row r="1712">
          <cell r="A1712" t="str">
            <v>CrowdStrike</v>
          </cell>
          <cell r="B1712" t="str">
            <v>CrowdStrike</v>
          </cell>
          <cell r="C1712">
            <v>11000</v>
          </cell>
          <cell r="D1712" t="str">
            <v>computer &amp; network security</v>
          </cell>
          <cell r="E1712" t="str">
            <v>http://www.crowdstrike.com</v>
          </cell>
          <cell r="F1712" t="str">
            <v>http://www.linkedin.com/company/crowdstrike</v>
          </cell>
          <cell r="G1712" t="str">
            <v>Sunnyvale</v>
          </cell>
          <cell r="H1712" t="str">
            <v>California</v>
          </cell>
          <cell r="I1712" t="str">
            <v>nextgeneration endpoint protection, malware prevention, threat intelligence, clouddelivered endpoint protection, incident response, machine learning, managed threat hunting, next generation antivirus, malware detection, endpoint detection &amp; response, security, internet, information technology, computer software: prepackaged software, technology, threat intelligence sharing, managed security services, cyber attack response, threat landscape analysis, automated threat hunting, threat detection ai, threat detection, penetration testing, cyber adversaries, cybersecurity leader, cloud security monitoring, cloud security compliance, threat hunting services, cloud security solutions, adversary detection techniques, cloud security platform, ai security, cybersecurity platform, risk assessment, security strategy, innovation, ai-powered threat hunting, services, automated breach detection, cloud security management, endpoint protection, cloud computing, behavioral analytics, cloud security orchestration, saas cybersecurity, endpoint detection response, b2b, cloud-native security, software development, real-time threat detection, automated incident response, cyber attack response team, vulnerability management, information technology and services, data security, cloud workload security, threat intelligence services, malware-free detection, threat landscape, threat mitigation strategies, ai threat detection, threat mitigation, government, data protection, consulting, endpoint security, cyber attack prevention, cyber defense, enterprise security, computer systems design and related services, endpoint detection and response, financial services, acquisitions, cybersecurity analytics, malware-free attacks, cloud workload protection platform, cyber breach response, enterprise cybersecurity, security incident management, cloud security architecture, ai cybersecurity, cloud security, adversary tradecraft, adversary detection, cloud workload protection, cyber threat intelligence, cyber threat prevention, zero trust, threat intelligence platform, behavioral analysis, cyber adversary tactics, incident response automation, cybersecurity innovation, automated response, ai-powered security, zero trust security, cloud-native endpoint protection, cybersecurity solutions, cyber attack detection, saas security, threat hunting, cybersecurity, cloud workloads security, managed detection and response, security automation, ai-native cybersecurity, identity protection, next-gen antivirus, xdr, security operations, real-time visibility, automated security, generative ai workflows, security platform integration, security analytics, automated threat detection, compliance solutions, mobile device protection, cloud-native architecture, data-centric security, device control, security orchestration, user behavior analytics, proactive threat hunting, reputation management, cybersecurity for smbs, it infrastructure security, data breach response, threat remediation, remote workforce protection, integrated security frameworks, security assessment tools, ai-driven security, expansive integrations, siem solutions, cybersecurity reporting tools, next-gen siem, lab-tested security effectiveness, healthcare, finance, artificial intelligence, information technology &amp; services, computer &amp; network security, enterprise software, enterprises, computer software, health care, health, wellness &amp; fitness, hospital &amp; health care</v>
          </cell>
          <cell r="J1712" t="str">
            <v>Microsoft Office 365, CloudFlare Hosting, DemandBase, CloudFlare, Atlassian Cloud, Citrix, OneTrust, React Redux, Chargebee, Workday, Marketo, Salesforce, Amazon SES, Slack, Zendesk, Bizible, Avature, Google Tag Manager, WordPress.org, YouTube, Google Dynamic Remarketing, Bing Ads, Mobile Friendly, Facebook Login (Connect), Google Analytics, Qualtrics, Typekit, Facebook Custom Audiences, DoubleClick, DoubleClick Floodlight, Facebook Widget, The Trade Desk, Vidyard, Workday Recruit, greyscale - grey, Amazon Associates, Linkedin Marketing Solutions, Ensighten, DoubleClick Conversion, Ironclad, SQL, Mode, Apple macOS, Azure Linux Virtual Machines, C#, Chorus by ZoomInfo, CPI, Falco, Microsoft Windows Server 2012, Clari, Apache Kafka, Cassandra, Elasticsearch, Redis, go+, AWS Trusted Advisor, Kubernetes, Git, Python, Docker, Amazon EC2, Sizmek (MediaMind), Salesforce Service Cloud, Microsoft Active Directory Federation Services, Azure Virtual Machines, Splunk SOAR, Oracle GRC, Microsoft Azure Monitor, IBM ILOG CPLEX Optimization Studio, HTML Pro, CSS, Javascript, IBM HTTP Server, Adobe Experience Manager, Browserstack, Workfront, Jira, CrowdStrike Falcon, , Amazon S3, AWS SDK for JavaScript, Bash, Datadog, Google AdWords Conversion, Grafana, Lambda Cloud, Microsoft PowerShell, MongoDB, MySQL, Prometheus, Security, CrowdStrike Falcon X, CrowdStrike, Scala, Google Workspace, Salesforce Sales Cloud, Box, Payara Server, Google Cloud Platform, PostgreSQL, Google AlloyDB for PostgreSQL, Amazon Simple Queue Service (SQS), HELM, Amazon Web Services (AWS), Unix, Workday HCM, Workday Recruiting, Weibo, Microsoft Excel, Claude, Clarity, Microsoft Azure, Red Hat OpenShift, Apex, Ning, Salesforce VisualForce, Khoros for SAP Customer Experience Cloud, Vscode, YourMembership, React, Excel4Apps, Amazon Managed Streaming for Apache Kafka (Amazon MSK), AWS Analytics, LinkedIn Recruiter, Conga CPQ, Salesforce CRM Analytics, Amazon Linux 2, Jamf Pro, Parallels Mac Management for Microsoft SCCM, Siemens PROFIBUS, AI, Airflow, dbt, Snowflake, Jenkins, GitHub, GitLab, Azure Analysis Services, Spark, OpenSearch, Outreach.io, LinkedIn Sales Navigator, ZoomInfo, Expo, CSC, Amazon EC2 Container Service, GrubHub for Restaurants, Securonix Security Operations and Analytics Platform, BlueTie Vault, Gmail, Google Calendar, IBM Tivoli OMEGAMON, LEAP, Meetrics, Office365, Pipedrive, Keen, Ansible, Juniper Firewall, Progress Chef, Crowd, GitHub Actions, Amazon Virtual Private Cloud (Amazon VPC), AWS CloudTrail, Amazon EKS Anywhere, Terraform, AWS CloudFormation, Puppet, BeyondTrust, Delinea, CallMiner Eureka, Dell EMC PowerStore, Langchain, LangGraph, Route, Apache Spark, Apache Iceberg, LeafLink, Okta, Symantec Mobile Threat Defense, Perl, PHP, FinancialForce, CrowdStrike Falcon Intelligence Recon, ANGEL LMS, Tableau, VMware, OpenStack, FreeBSD, IBM Storage Area Network (SAN), Microsoft Office, Google, Azure Blob Storage, SailPoint, Microsoft Entra ID, Oracle Cloud Infrastructure, n8n, Tray.io, PagerDuty, Liferay, MLflow, JupyterHub, Kubeflow, SLURM Workload Manager, Semrush, Google Cloud Dataproc, SES, ZooKeeper, Apache Flink, Google Sheets, ServiceNow, CAT, Micro Focus Universal CMDB, AWS Service Catalog, ESET, Snort, Akamai CDN Solutions, Microsoft Exchange Server 2003, HCL Domino, Tor, Barracuda Spam Firewall, Secured MVC Forum on Windows 2012 R2, Alteryx Machine Learning Cloud, Bitnami AlertManager, .NET, AWS VPN, SWIFT, ServiceNow Vulnerability Response, PagerDuty Incident Response, Gem, ServiceNow IT Service Management (ITSM), Lytics, CONTROL, Figma, AWS Marketplace, Microsoft PowerPoint, WP-Oauth, GRPC, SimpleLegal, An Onit Product, NetSuite, Expensify, Navan (Formerly TripActions), Google Cloud Storage, MinIO, Zoomdata, Presto, Jupyter, ADAPT, Groovy, ServiceNow Flow Designer, ServiceNow Orchestration, ServiceNow Virtual Agent, ServiceNow Performance Analytics, Zeek, Wireshark, Azure Active Directory, Altium 365, Salesforce Lightning Web Components, OpenTable for Restaurants, Coupa, Taleo Applicant Tracking Systems (ATS), Alteryx, Sqlalchemy, requests, Selenium, Snow, C/C++, Wider Planet, Asana, Storyboard to SwiftUI Converter, .GIS, Less, Nmap, accessiBe, Visio, Spinnaker, Olo, Horizon, REST, Intel, pandas, NumPy, TypeScript, Check Point CloudGuard CNAPP, Rust, , Palo Alto Networks Panorama, Atlassian, Gemini, 6sense, Cobalt, Metasploit, ECS, Google Cloud Run, Docker Hub, ParkingCrew, Nutanix Acropolis, JFrog Artifactory, OpenID, Azure Backup, Juniper Networks SRX-Series Firewalls, RSA SecurID Suite, Ipswitch WhatsUp Gold, Siemens SIMATIC S7, EMC, Jamf, VMware AirWatch, Sales Cloud Einstein, Matillion, HighRadius, Tray.ai, Dell EMC PowerScale, Azure Active Directory B2C, Frame, , IBM MaaS360, Kiosked, Android, JTL-Shop 3, Google Kubernetes Engine (GKE), Snyk Code (SAST), Ad Astra, PyTorch, Barracuda MSP, CONDA, Eaglestats, Playwright, Microsoft Intune Enterprise Application Management, AWS GovCloud, Salesforce CPQ, ADP Applicant Tracking System, Salesforce Customer Data Platform (CDP), Azure Cost Management and Billing, Allbound PRM, Apache Hadoop HDFS, Hive, Apache Pinot, Graylog, Kotlin, MITRE ATT&amp;CK, Container Network Interface (CNI), IBM Storage Suite for IBM Cloud Paks, Argocd, Flux, Google Identity Services APIs, PowerBI Tiles, Dell iDRAC (Integrated Dell Remote Access Controller), FUSION, Arlo, ServiceNow Configuration Management Database, Neo4j, Gainsight, Camtasia, Docebo, Snagit, Google Docs, Microsoft Word, Streamlit, Google Cloud, GraphQL, MemberClicks, npm, webpack, Tailwind, Ag Grid, Cross Pixel Media, Pravega, Highcharts, Splunk, Cisco Nexus Switches, Confluence, Bitbucket, SS&amp;C, scikit-learn, XGBoost, TensorFlow, Keras, Cisco Secure Firewall Management Center, AWS Application Load Balancer, Microsoft Windows Defender Antivirus, HashiCorp Vault, vSphere, Amazon Elastic MapReduce (EMR), Google Apps Script for G Suite, FlipHTML5, Express, Node.js, Microsoft System Center Configuration Manager, Airbyte, Superset, Django Language, Zscaler ZTNA, ChatGPT, ember.js, BASE, LaunchDarkly, PRO.FILE, Adform DMP, Jetpack, ROOM, Espresso, Flow, Fieldwire by Hilti, ADP GlobalView Payroll, ADP Workforce Now, NDN, Cisco ACI Orchestration, ebs</v>
          </cell>
          <cell r="K1712">
            <v>1197100000</v>
          </cell>
          <cell r="L1712" t="str">
            <v>Other</v>
          </cell>
          <cell r="M1712">
            <v>100000000</v>
          </cell>
          <cell r="N1712">
            <v>44562</v>
          </cell>
          <cell r="O1712">
            <v>4812005000</v>
          </cell>
          <cell r="Q1712" t="str">
            <v>CrowdStrike Holdings, Inc. is a leading American cybersecurity technology company based in Austin, Texas. Founded in 2011, it specializes in cloud-native endpoint security, threat intelligence, and cyberattack response services. The company utilizes its Falcon platform to provide comprehensive protection across endpoints, cloud workloads, identity, and data.
CrowdStrike has pioneered a SaaS-based, cloud-native model that offers real-time threat detection and automated response. Its core offerings include next-gen antivirus, endpoint detection and response, cloud workload security, and identity protection. The company also provides threat intelligence and hunting services, along with incident response capabilities. With a global workforce of over 10,000, CrowdStrike serves a diverse range of industries, including finance, media, and government, and has established a strong reputation through its involvement in high-profile cybersecurity investigations.</v>
          </cell>
          <cell r="R1712">
            <v>2011</v>
          </cell>
        </row>
        <row r="1713">
          <cell r="A1713" t="str">
            <v>Crowe</v>
          </cell>
          <cell r="B1713" t="str">
            <v>Crowe</v>
          </cell>
          <cell r="C1713">
            <v>9100</v>
          </cell>
          <cell r="D1713" t="str">
            <v>professional training &amp; coaching</v>
          </cell>
          <cell r="E1713" t="str">
            <v>http://www.crowe.com</v>
          </cell>
          <cell r="F1713" t="str">
            <v>http://www.linkedin.com/company/crowe</v>
          </cell>
          <cell r="G1713" t="str">
            <v>Chicago</v>
          </cell>
          <cell r="H1713" t="str">
            <v>Illinois</v>
          </cell>
          <cell r="I1713" t="str">
            <v>risk, advisory, audit tax advisory risk performance technology, tax, technology, performance, consulting, audit, professional services, technology solutions, risk analytics platforms, industry expertise, risk assessment tools, software tools, revenue cycle management, financial performance, market volatility management, private equity support, financial crime, operational efficiency, banking compliance solutions, cybersecurity, internal audit tools, regulatory compliance, regulatory updates, compliance programs, audit services, life sciences, tax advisory, stress testing, healthcare, real estate services, risk mitigation, accounting, tax preparation, bookkeeping, and payroll services, internal audit services, industry-specific consulting, talent acquisition, financial performance improvement, real estate, banking solutions, proprietary software, digital transformation, healthcare revenue optimization, technology consulting, financial services, regulatory reporting tools, revenue cycle analytics, real estate &amp; construction, aml program assessment, services, data-driven insights, market challenges, compliance, client-centric approach, supply chain, healthcare finance, healthcare compliance software, bank audits, healthcare analytics, banking technology solutions, financial crime mitigation, anti-money laundering, financial regulation, risk management, public sector, revenue cycle, client relationships, startups, bank risk management, data analytics, regulatory environment, financial performance tools, proprietary analytics platforms, financial consulting, financial risk analytics, manufacturing, market volatility solutions, data management, management consulting, insurance industry, accounting services, leadership development, government, risk management software, private equity, regulatory change management, advisory services, fintech support, b2b, risk analytics, technology, media &amp; telecommunications, credit review software, healthcare revenue cycle management, risk assessment, healthcare financial analytics, supply chain consulting, regulatory risk assessment, data-driven methodologies, healthcare consulting, stress testing tools, market analysis, fraud prevention, sanctions compliance, stakeholder engagement, innovative solutions, tax optimization, business strategy, corporate governance, industry insights, public accounting, corporate social responsibility, diversity and inclusion, client experience, volatility management, cross-border transactions, independent testing, financial modeling, regulatory response, process improvement, alumni relations, strategic planning, technology integration, market trends, finance, professional training &amp; coaching, health care, health, wellness &amp; fitness, hospital &amp; health care, mechanical or industrial engineering, auditing, taxes, venture capital &amp; private equity, accounting, logistics &amp; supply chain</v>
          </cell>
          <cell r="J1713" t="str">
            <v>Cloudflare DNS, Outlook, Microsoft Office 365, Microsoft Azure Monitor, Microsoft Application Insights, Citrix, Microsoft Power BI, OneTrust, Appcues, SignalR, Workday, Marketo, ServiceNow, Zendesk, Slack, Typekit, Google Maps (Non Paid Users), Workday Recruit, Facebook Login (Connect), Squarespace ECommerce, Google Font API, Vimeo, Facebook Custom Audiences, Bootstrap Framework, Facebook Widget, reCAPTCHA, Woo Commerce, Google Analytics, Google translate API, Mobile Friendly, Google Maps, WordPress.org, SendInBlue, AddThis, Google Tag Manager, Google translate widget, YouTube, Shopify, Google Plus, AngularJS, Shutterstock, Microsoft Excel, PowerBI Tiles, Alteryx, Micro, Celonis, Minitab Workspace, Avalara, Vertex, Thomson Reuters ONESOURCE, Microsoft Dynamics 365, NetSuite, QuickBooks, Acumatica, Stripe, ServiceNow Flow Designer, Micro Focus Universal CMDB, ServiceNow Service Catalog, Microsoft Dynamics 365 Finance, Mode, ChatGPT, .NET, React, TypeScript, jQuery, Bootstrap, Entity Framework Core, Microsoft SQL Server Reporting Services, SharePoint, Azure Functions, Akamai CDN Solutions, Azure Service Bus, Azure Key Vault, Azure Monitor, Redis, Sendgrid, Azure Data Factory, Azure SQL Managed Instance, Azure Devops, Git, PagerDuty Incident Response, ServiceNow Problem Management, 3XChange, ServiceNow Request Management, ServiceNow Knowledge Management, LinkedIn Sales Navigator, Microsoft Sql Server, Snowflake, dbt, Azure Logic Apps, Azure Synapse Analytics, LinkedIn Talent Insights, ServiceNow Integration Hub, ServiceNow IT Service Management (ITSM), ServiceNow IT Operations Management (ITOM), Sigma, Ning, Minitab Statistical Software, Salesforce, Apex, Salesforce VisualForce, Flow, Weibo, ClickUp, Icertis Contract Management Software, Javascript, SOQL, Heroku, AWS Analytics, Python, Node.js, Amazon Web Services (AWS), PEX, Dynamics 365 Customer Insights, Azure Analysis Services, Microsoft Power Platform, Microsoft Power Apps, Microsoft Power Automate, Azure Application Insights, SQL, Power BI Documenter, DAX, Tor, Toolkit, Tableau, Excel4Apps, Azure SQL Database, Azure API Management, Azure App Service, Jira, Microsoft PowerPoint, , Kubernetes, Dynamics 365 Finance, Copilot, QlikView, ServiceNow Service Graph Connectors, Unisys DevSecOps, Cisco UCS Manager, Lytics, Microsoft PowerShell, Google Cloud Platform, Angular, Next.js, MUI, Tailwind, MongoDB, Salesforce CRM Analytics, NetSuite SuiteScript, C#, WMS, ServiceNow Discovery, ServiceNow Service Mapping, ServiceNow Event Management, REST, Microsoft Dynamics 365 Customer Engagement, Microsoft Dynamics 365 Commerce, Microsoft Office, Relativity, Everlaw, BAE NetReveal, Brainspace, Nuix Discover, Adobe Acrobat Pro, OSIsoft PI, SES, Quickbooks Online, X, Microsoft Dynamics 365 for Sales, DATAVERSE LTD, Microsoft Project, Cvent, SurveyMonkey, Poll Everywhere, CallMiner Eureka, Azure Storage Explorer, Azure Virtual Machines, Azure Active Directory, Terraform, Azure Resource Manager, Express, Azure Firewall, Azure Load Balancer, Amazon Managed Workflows for Apache Airflow (MWAA), Gem, Azure OpenAI Service, Azure Cognitive Search, Microsoft Fabric, , Salesforce Service Cloud, Salesforce Sales Cloud, Adobe Experience Cloud, Salesforce Lightning Web Components, AWS SDK for JavaScript, CSS, OpenText Retain Unified Archiving, Microsoft Dynamics 365 Supply Chain Management, Oracle Purchasing, PDQ Inventory, SAP Data Warehousing, SAP Production Planning, E-planning, Oracle Products, Aptean Industrial Manufacturing ERP Made2Manage Edition, Oracle Project Costing, Azure Kubernetes Service (AKS), Azure Virtual Network, Azure VPN Gateway, Azure ExpressRoute, D365 Data Quality, Langchain, OpenAI, SAP, Flash Appointments, Limelight Video Platform, Pipedrive, Siemens SIMATIC S7, Azure Site Recovery, Azure Backup, Google AdWords Conversion, Microsoft Dynamics, Inventor, SAP Extended Warehouse Management, CONTROL, Salesforce.com Force.com, Google Cloud APIs, Microsoft 365, CLEAR, Material UI, OneTrust Tech Risk &amp; Compliance, Mercent, IBM Cognos Analytics, BMC Helix Discovery, Power Query, Google Cloud, Docker, GitHub, Unix, Secured MVC Forum on Windows 2012 R2, , DocuSign, Smartsheet, Proofpoint Targeted Attack Protection For SaaS, Tampa AS400 Inc, Fujitsu IaaS, Visio, ArubaOS, Nevron Vision for SSRS, LogicGate Risk Cloud, NetSuite SuiteFlow, GoDataFeed, OnApp, Microsoft Power Platform AI Builder, Expo, Workday Financial Reporting and Analytics, Microsoft Entra ID, Backblaze Computer Backup, CAT, Azure Log Analytics, GitHub Copilot, Claude, Microsoft Dynamics CRM, Archer, NetSuite SuiteAnalytics, SAS Enterprise Guide, Pages, Microsoft Teams Rooms, Visual Studio Code, SS&amp;C</v>
          </cell>
          <cell r="L1713" t="str">
            <v>Merger / Acquisition</v>
          </cell>
          <cell r="M1713">
            <v>0</v>
          </cell>
          <cell r="N1713">
            <v>44682</v>
          </cell>
          <cell r="O1713">
            <v>5800000000</v>
          </cell>
          <cell r="Q1713" t="str">
            <v>Crowe is a global public accounting, consulting, and technology firm based in South Bend, Indiana. With over a century of experience, it operates as an independent member of Crowe Global, a network of more than 200 firms across 130 countries. Crowe serves a diverse range of clients, from small businesses to large multinationals, providing tailored solutions in audit, tax, advisory, risk, and performance services.
The firm offers a wide array of professional services, including financial statement audits, tax planning, risk management consulting, and technology solutions such as ERP/CRM implementations and data analytics. Crowe also develops proprietary technology products, featuring over 100 industry-specific solutions designed to enhance consulting and address various business needs. Its industry specializations include financial services, healthcare, manufacturing, retail, real estate, and more, ensuring comprehensive support across multiple sectors. Crowe is recognized for its positive workplace culture and commitment to client-focused solutions.</v>
          </cell>
          <cell r="R1713">
            <v>1942</v>
          </cell>
        </row>
        <row r="1714">
          <cell r="A1714" t="str">
            <v>Crowe Horwath International</v>
          </cell>
          <cell r="B1714" t="str">
            <v>Crowe Horwath International</v>
          </cell>
          <cell r="C1714">
            <v>41000</v>
          </cell>
          <cell r="D1714" t="str">
            <v>accounting</v>
          </cell>
          <cell r="E1714" t="str">
            <v>http://www.crowehorwath.net</v>
          </cell>
          <cell r="F1714" t="str">
            <v>http://www.linkedin.com/company/crowe-horwath-international</v>
          </cell>
          <cell r="G1714" t="str">
            <v>New York</v>
          </cell>
          <cell r="H1714" t="str">
            <v>New York</v>
          </cell>
          <cell r="I1714" t="str">
            <v>advisory, tax, risk, audit</v>
          </cell>
          <cell r="J1714" t="str">
            <v>Sendgrid, Outlook, MailChimp SPF</v>
          </cell>
          <cell r="O1714">
            <v>5800000000</v>
          </cell>
          <cell r="Q1714" t="str">
            <v>Crowe is a leading global accountancy firm, ranked as the ninth largest in the world. With over 42,000 employees and 750 offices in 130 countries, the firm is headquartered in New York City and reported a revenue of $4.4 billion in 2019.
The firm provides a range of services across four main practice areas: audit, tax, advisory, and consulting. Their audit services include financial statement audits and IT assurance, while tax services focus on planning and compliance. Crowe also offers business consulting and strategic advisory services, along with management and operational consulting. Additionally, they provide specialized services such as financial advice, valuation, due diligence, and forensic services.
Crowe operates as a network of independent firms that utilize the Crowe brand, serving both multinational corporations and local businesses. The firm has a strong presence in various sectors, including mining, development, and hospitality.</v>
          </cell>
        </row>
        <row r="1715">
          <cell r="A1715" t="str">
            <v>CSC</v>
          </cell>
          <cell r="B1715" t="str">
            <v>CSC</v>
          </cell>
          <cell r="C1715">
            <v>36000</v>
          </cell>
          <cell r="D1715" t="str">
            <v>information technology &amp; services</v>
          </cell>
          <cell r="E1715" t="str">
            <v>http://www.cscglobal.com</v>
          </cell>
          <cell r="F1715" t="str">
            <v>http://www.linkedin.com/company/csc</v>
          </cell>
          <cell r="G1715" t="str">
            <v>Midland</v>
          </cell>
          <cell r="H1715" t="str">
            <v>Texas</v>
          </cell>
          <cell r="I1715" t="str">
            <v>healthcare, service management, aerospace defense, cloud solution, health it, outsourcing, it solutions, financial services, it transformation, big data &amp; analytics, mobility &amp; iot, business process solutions, mobility, nextgen workplace, cybersecurity, life sciences, manufacturing, systems integration, nextgen technology, banking, cloud computing, retail, aerospace amp defense, workflow automation, corporate domain registration, corporate governance software, global entity registration, domain management, b2b, subsidiary management, operational efficiency, corporate governance technology, entity reporting, entity lifecycle management software, entity data security, entity data analytics, corporate data management, entity lifecycle management, entity management, private equity, accounting services, compliance automation, corporate governance ai, regulatory compliance, global jurisdiction support, workflow customization, entity formation in multiple jurisdictions, entity management saas, workflow collaboration tools, offices of lawyers, risk management, ucc services, digital brand management, digital asset management, corporate secretarial services, apostille services, workflow management, financial reporting, ucc solutions, regulatory reporting, sustainability, tax compliance, outsourcing services, special purpose vehicles, corporate compliance ai, entity health monitoring, compliance solutions, corporate data security, global subsidiary management, business services, regulatory analytics, digital signature solutions, corporate governance tools, workflow integration, fund administration, real estate recording, legal compliance software, corporate formation, legal document management, entity registration, ucc filing services, entity health dashboards, corporate secretarial software, real estate services, legal process automation, corporate governance analytics, data security, global compliance standards, entity lifecycle automation, global legal compliance, consulting, digital signature management, data analytics, private equity services, corporate transparency, real estate, legal services, entity formation software, legal tech solutions, document retrieval, compliance workflow automation, foreign qualification, domiciliation services, transaction structuring, global corporate compliance, entity registration automation, cloud-based compliance tools, compliance reporting tools, legal document digitization, digital brand protection, corporate secretarial saas, international compliance support, corporate governance, entity management platform, legal and compliance solutions, business compliance, entity lifecycle, services, legal document services, investment management, legal entity services, special purpose vehicle administration, compliance, registered agent, tax solutions, fund solutions, treasury management, global payroll services, cyber risk solutions, directorships, annual reports, business license solutions, corporate secretary services, loan administration, cash management, shadow accounting, investor reporting, infrastructure services, hedge fund solutions, aml and kyc, audit assistance, fraud protection, liability management, client support solutions, cross-border transactions, tax transformation suite, corporate transparency act, executive compensation services, direct lending, reconciliation services, auditing services, enterprise legal management, domain security solutions, capital market solutions, technology integration, client-focused services, legal, non-profit, health care, health, wellness &amp; fitness, hospital &amp; health care, mechanical or industrial engineering, enterprise software, enterprises, computer software, information technology &amp; services, environmental services, renewables &amp; environment, computer &amp; network security, accounting, venture capital &amp; private equity, nonprofit organization management</v>
          </cell>
          <cell r="J1715" t="str">
            <v>Salesforce, ExactTarget, Outlook, React Redux, Marketo, Slack, Google Tag Manager, Joomla, YouTube, Optimizely, WordPress.org, Bootstrap Framework, Mobile Friendly, Wistia, reCAPTCHA, Pingdom, Remote, Tally.ERP 9, Microsoft Azure Monitor, Azure Front Door, Azure Container Apps, Microsoft Active Directory Federation Services, Microsoft Advanced Group Policy Management, Microsoft Distributed File System (DFS), Microsoft Windows Server 2012, Nutanix AHV, ServiceNow, CSC, Loop11, Microsoft Office, Google AdWords Conversion, Microsoft Excel, Verizon WAF, .NET, Microsoft.NET Core 3.1, C#, React, MongoDB, Microsoft Entity Framework, Kubernetes, Laserfiche, SS&amp;C Geneva, Thomson Reuters Legal Tracker, Microsoft SQL Server Reporting Services, Power BI Documenter, Excel4Apps, Loom, DAX, Ematch, Later, ADP Celergo, ACL, Workday, Freshservice, Viewpoint, Microsoft Sql Server, SharePoint, Microsoft Teams, Akamai CDN Solutions, CAT, SES, Oracle Cloud EPM, Vitally, Salesforce CRM Analytics, Microsoft PowerPoint, LinkedIn Sales Navigator, Office365, AWS SDK for JavaScript, Python, Nutanix, Microsoft Azure, Amazon Web Services (AWS), Google Cloud Platform, NetSuite, Domo, DocuSign, Informatica Intelligent Cloud Services (IICS), CPMStar, PowerBI Tiles, Bloomberg Professional Services, Gem, Flask, Django, Fastapi, WebOffice, Adobe Acrobat, VMware Virtual Desktop Infrastructure, Playwright, Azure Devops, Microsoft Teams Rooms, Zoomdata, AI, Angular, HTML Pro, CSS, Javascript, Node.js, Oracle Analytics Cloud, Jenkins, ANGEL LMS, Dell Avamar, Microsoft Word, Intel, Security, Amazon QuickSight, SailPoint, SQL, Pega CRM Suite, Refinitiv World-Check Risk Intelligence, Ubuntu, Debian, CentOS, Red Hat OpenShift, Ansible, Micro, Investran, IntraLinks VIA Pro, BirchStreet Procure-to-Pay, SAP, Hubspot, Google Analytics 4 (GA4), ON24, Semrush, ExactMetrics, FIS, Star, Azure Linux Virtual Machines, AWS Trusted Advisor, Cisco Unified Intelligence Center, Infoblox, Zscaler, Azure Cloud Services, Adition Technologies - Advertisers, VMware SD-WAN, Cisco Catalyst 2900 Series, Cisco Nexus Switches, F5 BIG-IP Local Traffic Manager (LTM), GTmetrix, Cisco ACI Orchestration, VersionOne VS, ALM Octane, TypeScript, , Cypress, Kong Insomnia, Postman, REST, Argo, GitHub Actions, GitLab, Groovy, Tor, MadCap Flare, Adobe InDesign, Git, Epicor iScala, AWS Organizations, CLEAR, CSC Corptax, PeopleSoft Enterprise Performance Management (EPM), Alteryx, WellnessLiving, Google AdSense for Domains, Diligent One Platform, formerly HighBond, SWIFT, Metabase, Tableau, Entity Framework Core, Bootstrap, Linq, Yardi Voyager, Oracle Webcenter, Archibus, WeChat Work, DotNetNuke, Yardi, Selenium, Meta4, Sage, ADP Applicant Tracking System, Azure Analysis Services, Kona Web Application Firewall, Dell EMC Disaster Recovery, Cascade CMS, Ad Astra, Cisco WebEx Teams, Docker, GitHub Copilot, NGRX, NUnit, OpenID, RXJS, Xunit, PingID, Flow, Cisco Secure Firewall Management Center, Cisco VPN, Zivver Email Encryption, Preqin Pro, Informatica, Ping Identity, DemandBase, 6sense, Vector, Influ2, Microsoft Dynamics, Oracle XML DB, Azure Virtual Network, Azure Key Vault, Microsoft-IIS, Elastic APM, FlipHTML5, JAX, Apache HTTP Server, Nevron Vision for SSRS, GoToAssist (FASTchat), GWI</v>
          </cell>
          <cell r="L1715" t="str">
            <v>Merger / Acquisition</v>
          </cell>
          <cell r="M1715">
            <v>0</v>
          </cell>
          <cell r="N1715">
            <v>37226</v>
          </cell>
          <cell r="O1715">
            <v>1300000000</v>
          </cell>
          <cell r="Q1715" t="str">
            <v>Corporation Service Company (CSC) is a global provider of business administration, compliance, legal, tax, and digital solutions, founded in 1899 and based in Wilmington, Delaware. With a workforce of approximately 8,000 to 8,500 employees, CSC operates in over 140 jurisdictions worldwide, supporting businesses at every stage of their life cycle through seamless global services and long-term partnerships.
CSC offers a wide range of services, including compliance and entity management, legal and transaction support, tax and financial solutions, and digital brand protection. Their expertise includes registered agent services, corporate filings, eRecording, corporate tax software, domain name management, and online brand protection. The company serves a diverse clientele, including 90% of the Fortune 500 and over 10,000 law firms, focusing on law firms, financial institutions, and corporate clients globally.
With a mission to enable responsible business growth, CSC emphasizes sustainability, diversity, and community impact, fostering a positive workplace culture and high employee retention.</v>
          </cell>
          <cell r="R1715">
            <v>1959</v>
          </cell>
        </row>
        <row r="1716">
          <cell r="A1716" t="str">
            <v>CSG</v>
          </cell>
          <cell r="B1716" t="str">
            <v>CSG</v>
          </cell>
          <cell r="C1716">
            <v>5800</v>
          </cell>
          <cell r="D1716" t="str">
            <v>information technology &amp; services</v>
          </cell>
          <cell r="E1716" t="str">
            <v>http://www.csgi.com</v>
          </cell>
          <cell r="F1716" t="str">
            <v>http://www.linkedin.com/company/csg-</v>
          </cell>
          <cell r="G1716" t="str">
            <v>Englewood</v>
          </cell>
          <cell r="H1716" t="str">
            <v>Colorado</v>
          </cell>
          <cell r="I1716" t="str">
            <v>5g, managed services, revenue management, ott, telecom, business support solutions, iot, customer experience, digital transformation, software, information technology, edp services, technology, software development, customer lifecycle management, partner ecosystem, customer engagement platform, dynamic pricing, revenue assurance tools, 5g monetization, cloud-native saas, high-volume transaction processing, multi-party service creation, cloud-native architecture, devops integration, scalable platform, data encryption, iot monetization, billing solutions, multi-network support, prepaid and postpaid billing, massive iot support, partner management, mediation, premium pricing for 5g, payment processing, fraud detection, real-time data processing, network activation, customer analytics, network solutions, carrier-grade platform, digital monetization, services, network slicing, real-time engagement, bss, customer journey mapping, subscription management, utilities, operational efficiency, audience measurement tools, multi-cloud support, data analytics, api integration, digital services, saas, transportation &amp; logistics, policy control, regulatory compliance, b2b, real-time policy enforcement, business support systems, data security, customer retention, scalable payment platform, subscription billing, cloud migration support, customer engagement, subscriber-centric data services, cloud saas, massive data volume handling, edge computing support, government, saas platform, operational analytics, consulting, iot traffic management, containerized deployment, computer systems design and related services, financial services, self-care portals, policy management, multi-tenant saas, network resource optimization, data management, devops support, scalable architecture, cloud security, cloud platform, personalized engagement, mediation solutions, d2c, customer journey orchestration, billing, revenue assurance, ai automation, device activation, customer data platform, customer lifecycle, digital commerce, ai-powered insights, b2c, business transformation, cloud deployment, multi-channel communication, ai offer recommendations, customer self-service, customer loyalty, telecommunications software, subscription-based plans, payment solutions, bss software, network messaging, telecommunications, 5g revenue management, automation, usage-based billing, network management, retail, insurance, real-time cx platform, scalable revenue management, configure price quote, customer communications, 5g data handling, self-service billing, healthcare, ai-powered offer recommendations, multi-party business models, customer experience solutions, cloud-native saas platform, converged mediation, payments platform, omnichannel engagement, billing and revenue management, e-commerce, finance, consumer products &amp; retail, energy &amp; utilities, information technology &amp; services, computer &amp; network security, computer software, health care, health, wellness &amp; fitness, hospital &amp; health care, consumer internet, consumers, internet</v>
          </cell>
          <cell r="J1716" t="str">
            <v>Microsoft Office 365, Google Cloud Hosting, VueJS, WP Engine, Citrix, The Trade Desk, Workday, Pardot, Slack, Salesforce, reCAPTCHA, Google Tag Manager, Google Analytics, WordPress.org, Vimeo, BugHerd, Mobile Friendly, AI, SSMS Tools Pack, Commscope Ruckus, Micro Focus ArcSight, Encompass, AWS SDK for JavaScript, Azure Linux Virtual Machines, Docker, GitHub, Maven, Kubernetes, AWS Trusted Advisor, Terraform, Microsoft Windows Server 2012, Microsoft Active Directory Federation Services, Microsoft Excel, Activa, Oracle Analytics Cloud, PL/SQL, Microsoft PowerShell, Perl, Python, Red Hat JBoss Enterprise SOA Platform, REST, Oracle Tuxedo, Oracle XML DB, CSG, Azure Cloud Shell, Soap Media, Confluence, Excel4Apps, FlipHTML5, CSS, Git, Snowflake, Redshift, MySQL, AWS Analytics, AWS Lambda, Apache Parquet, PowerBI Tiles, Azure Devops, Argo CD, Argo, Prometheus, Grafana, Bitnami AlertManager, AWS Cloud, Microsoft Azure Monitor, Microsoft Fabric, Copilot, Azure AI Studio, Azure Data Factory, Azure Synapse Analytics, Azure SQL Database, Azure Data Lake Storage, Flow, SES, SQL, DAX, Bash, Karate Labs, Cypress, k6, .NET, C#, Secured MVC Forum on Windows 2012 R2, WCF, Playwright, Selenium, Azure Analysis Services, Amazon Linux 2, Microsoft Windows Server 2000, VMware, Citrix Hypervisor, Ansible, Puppet, Apache Flink, TelmarHelixa, CentOS, Ubuntu, VMware ESXi, Nagios, Microsoft SQL Server Reporting Services, PostgreSQL, SAS Analytics Pro, AWS Bedrock, SharePoint, Dynamics 365 Customer Insights, Azure Service Fabric, Microsoft Power Automate, LinkedIn Ads, Cursor, Azure Active Directory B2C, Micro, ChatGPT, GitHub Copilot, Robot Framework, Jenkins, Progress Chef, Amazon CloudWatch, Azure Monitor, ELK Stack, AWS CloudFormation, Angular, Salesforce Lightning Web Components, Apache Kafka, go+, OpenAPI, MadCap Flare, Power BI Documenter, ANGEL LMS, Onit, Posit, AWS Multi-Factor Authentication, Siemens PROFIBUS, NTENT, Gem, McAfee Total Protection for Data Loss (DLP), Remedy Single Sign On, Microsoft Office, Claude, Cucumber, Cisco Unified Intelligence Center, Palo Alto Networks, F5 BIG-IP, Infoblox, SolarWinds, LogicMonitor, DotNetNuke, Aurora, IBM ILOG CPLEX Optimization Studio, API Gateway, Blackline, GTmetrix, Express, Microsoft Power Apps, Pages, Netlify, Amazon EC2, Amazon S3, Google AdWords Conversion, Lambda Cloud, Palo Alto PA-5200 Series, Apple, Windows 11, Spring Boot, Red Hat OpenShift, Wordpress, COBOL, IBM Db2 for Linux, UNIX, and Microsoft Windows, Kibana, Postman, Jira, ServiceNow, C# (C Sharp), Javascript, Bitbucket, AWS CodePipeline, AWS CodeBuild, AWS CodeDeploy, Datadog, ASP.NET, Amazon Web Services (AWS), , VMware vSphere, Zabbix, Wordpress.com, Graylog, Microsoft.NET Core 3.1, Node.js, Act!, Crownpeak Universal Consent Platform (formerly Evidon), IBM Tivoli OMEGAMON, CA Sysview Performance Management, GraphQL, Apple macOS, CallMiner Eureka, React Native, Appium, Browserstack, Apache JMeter, SafeSend, React, TypeScript, Xunit, NUnit, Jest, GitHub Actions, AWS Elastic Beanstalk, ECS, Amazon EKS Anywhere, Azure App Service, Azure SQL, Azure Functions, FireEye Helix, Kiosked, Unix, Groovy, Ruby On Rails, Gradle, Trend Micro XDR, Security, MITRE ATT&amp;CK, Splunk SOAR, Pipedrive, BMC Helix Discovery, CloudGenix Autonomous SD-WAN, WinSCP, Winky-AXE, Figma, Redux, Tor, CONTROL, HELM, Rapid7 InsightVM, Batch, AWS Transfer for SFTP, ServiceNow Configuration Management Database, Red Hat, Oracle Financial Services, SAP Ariba Platform, Conga Suite, BMC Helix ITSM, PCF International, OPERA Cloud PMS, Kona Web Application Firewall, Lytics, Barracuda Email Security Service, Barracuda Spam Firewall, vSphere, VMware vCenter, OneTrust Tech Risk &amp; Compliance</v>
          </cell>
          <cell r="L1716" t="str">
            <v>Merger / Acquisition</v>
          </cell>
          <cell r="N1716">
            <v>45931</v>
          </cell>
          <cell r="O1716">
            <v>1223289000</v>
          </cell>
          <cell r="Q1716" t="str">
            <v>CSG is a multinational SaaS platform company based in Englewood, Colorado. With over 35 years of experience, CSG provides customer experience, billing, and payments solutions to help businesses enhance their operations. The company serves well-known brands in telecommunications, media, entertainment, and technology.
CSG offers a range of services across five key areas: customer communications and operations, customer experience, billing and revenue management, network solutions, and payments. Their flagship products include CSG Xponent, a customer data platform; CSG Encompass, which helps generate new revenue streams; CSG Ascendon, a cloud-based business support system; and CSG ACP, a leading cable billing platform. CSG also provides specialized solutions such as convergent billing, network data processing, and fraud detection. The company invests significantly in research and development to maintain its focus on client needs and operational efficiency.</v>
          </cell>
          <cell r="R1716">
            <v>1994</v>
          </cell>
        </row>
        <row r="1717">
          <cell r="A1717" t="str">
            <v>CTG</v>
          </cell>
          <cell r="B1717" t="str">
            <v>CTG</v>
          </cell>
          <cell r="C1717">
            <v>9000</v>
          </cell>
          <cell r="D1717" t="str">
            <v>information technology &amp; services</v>
          </cell>
          <cell r="E1717" t="str">
            <v>http://www.ctg.com</v>
          </cell>
          <cell r="F1717" t="str">
            <v>http://www.linkedin.com/company/ctginc</v>
          </cell>
          <cell r="G1717" t="str">
            <v>Amherst</v>
          </cell>
          <cell r="H1717" t="str">
            <v>New York</v>
          </cell>
          <cell r="I1717" t="str">
            <v>staffing services &amp; vendor management, software development &amp; integration, it consulting, healthcare solutions &amp; life sciences, financial services, finance, edp services, technology, it services &amp; it consulting, b2b, it service automation, it system integration, digital transformation, it support services, ai-powered testing, cyber resilience, digital experience platforms, healthcare it, it strategy consulting, it infrastructure, data analytics, industry solutions, energy &amp; utilities, financial services automation, government digital modernization, risk management, system assessment, supply chain traceability, software quality assurance, regulatory compliance, it compliance, digital workplace tools, cloud migration, real-time system assessment, digital health solutions, fastbox testing methodology, digital customer experience, ai in cybersecurity, cloud-native applications, software development, business process automation, digital supply chain management, cloud solutions, custom software, digital workplace transformation, healthcare it transformation, industry-specific solutions, cybersecurity, cloud security, enterprise software, enterprise mobility solutions, ai-driven data analytics, enterprise application integration, blockchain for supply chain, it security, it talent acquisition, digital innovation, it project management, project management, it process optimization, cloud security compliance, telecommunications digital services, data-driven decision making, innovation, cloud platform management, government, it service desk, application modernization, it performance monitoring, application integration, cloud migration services, regulatory compliance in pharma, digital process automation, customer engagement, supply chain management, it service management, it security solutions, cloud computing, cloud infrastructure, it infrastructure management, digital workplace, it project delivery, industrial iot solutions, software testing, managed services, services, it risk management, it staffing, custom software for manufacturing, digital strategy, healthcare, computer systems design and related services, software testing automation, digital twin technology, cloud-based application management, logistics and transportation, consulting, regulatory compliance solutions, cloud security frameworks, it resource management, manufacturing, operational efficiency, it operational excellence, data management, supply chain it solutions, it outsourcing, industry-specific digital solutions, it services, application management, it support, it governance, technology consulting, application development, digital agility, enterprise it, ai and automation, ai-powered business insights, consulting services, agile development, devsecops, intelligent automation, automated testing, supply chain consulting, information management, ehr consulting, patient engagement solutions, digital twins, platform engineering, business process transformation, technology transformation, talent solutions, enterprise resource planning, remote work solutions, collaboration tools, crowdsourced testing, automation bots, patient portal solutions, microsoft 365 consulting, servicenow consulting, training and development, accessibility testing, it infrastructure support, energy resilience solutions, healthcare solutions, digital inspection solutions, workplace collaboration, custom-built digital tools, cloud adoption workshops, case studies, webinars, knowledge center, corporate social responsibility, client testimonials, success stories, employee development programs, distribution, transportation &amp; logistics, information technology &amp; services, management consulting, enterprises, computer software, computer &amp; network security, productivity, logistics &amp; supply chain, internet infrastructure, internet, staffing &amp; recruiting, marketing, marketing &amp; advertising, health care, health, wellness &amp; fitness, hospital &amp; health care, mechanical or industrial engineering, outsourcing/offshoring, app development, apps, it management, training &amp; development</v>
          </cell>
          <cell r="J1717" t="str">
            <v>Cloudflare DNS, Outlook, Microsoft Office 365, CloudFlare Hosting, Drupal, Leadfeeder, React, Active Campaign, Hubspot, accessiBe, OneTrust, Figma, iCIMS, Salesforce, Slack, New Relic, Typekit, Google Analytics, Facebook Login (Connect), Vimeo, Linkedin Marketing Solutions, Google Font API, Google Tag Manager, Google Dynamic Remarketing, Multilingual, Twitter Advertising, Hotjar, DoubleClick, Adobe Media Optimizer, Cedexis Radar, Google Maps, Google Maps (Non Paid Users), DoubleClick Conversion, Facebook Custom Audiences, Mobile Friendly, Shutterstock, Facebook Widget, Epic, ADTRAN, BILL, Blackbaud eTapestry, Cachefly, Cadence, Clarity, Epic Beacon, Epic Beaker, Epic Care Everywhere, Epic Optime, Epic Prelude, Epic Radiant, Epic Willow, EpicCare Ambulatory, Everbridge SnapComms, Google Identity Services APIs, Haiku Learning, Hi-Media Performance, MyChart, Phoenix, SAP, Tor, Microsoft 365, Zebra Print, Office365, Microsoft Teams Rooms, Apple iPad, Akamai CDN Solutions, Amazon Associates, Barracuda MSP, CAT, CheckPoint, Cisco Meraki MS, Cisco Nexus Switches, Cisco UCS Servers, Cisco Unified Intelligence Center, Citrix, Conversant (ValueClick), CPI, CrowdStrike, IBM HTTP Server, Infoblox DHCP, Microsoft-IIS, Microsoft Active Directory Federation Services, Microsoft Windows Server 2012, PRTG Network Monitor, PVsyst, SentinelOne, SMTP, Specops Authentication for O365, SQL, Trend Micro, Veeam, VMware, VMware ESXi, VMware SD-WAN, WSUS, Azure Devops, Informatica, Mulesoft, SharePoint, Amazon Web Services (AWS), PEO, IBM Cognos Analytics, Ellucian Colleague Finance, Microsoft PowerShell, Cerner, TUNE, Parallels Mac Management for Microsoft SCCM, Jamf, Appian, nCino Cloud Banking Platform, Visio, Microsoft Azure Monitor, Microsoft Power Automate, Microsoft Power Apps, Microsoft Teams, PowerBI Tiles, DocuSign, Zebra Symbol, AWS Trusted Advisor, IBM ILOG CPLEX Optimization Studio, Databricks, Azure Synapse Analytics, Azure Data Factory, Epic Cupid, GEP, Healthy Planet, McKesson Pharmacy Systems, WellSky Home Health</v>
          </cell>
          <cell r="L1717" t="str">
            <v>Merger / Acquisition</v>
          </cell>
          <cell r="M1717">
            <v>0</v>
          </cell>
          <cell r="N1717">
            <v>45261</v>
          </cell>
          <cell r="O1717">
            <v>301983000</v>
          </cell>
          <cell r="Q1717" t="str">
            <v>CTG (Computer Task Group, Inc.), a part of the Cegeka Group, is a global IT services and solutions provider with over 55 years of experience. Headquartered in North America, CTG operates across the US, Canada, and Europe, employing over 10,000 people in more than 15 countries. The company specializes in digital transformation, consulting, staffing, hardware, software, cloud services, and managed IT support, aiming to enhance client agility and business outcomes.
Founded in the 1970s, CTG has expanded its services into various sectors, including healthcare, finance, manufacturing, construction, government, and oil and gas. The company offers a wide range of IT hardware and software solutions, including servers, networking equipment, productivity applications, and cloud services. CTG also provides managed IT services, cybersecurity, IT consulting, and procurement support, ensuring tailored technology solutions for its diverse clientele.</v>
          </cell>
          <cell r="R1717">
            <v>1966</v>
          </cell>
        </row>
        <row r="1718">
          <cell r="A1718" t="str">
            <v>CUMULUS MEDIA</v>
          </cell>
          <cell r="B1718" t="str">
            <v>Cumulus Media</v>
          </cell>
          <cell r="C1718">
            <v>3200</v>
          </cell>
          <cell r="D1718" t="str">
            <v>media production</v>
          </cell>
          <cell r="E1718" t="str">
            <v>http://www.cumulusmedia.com</v>
          </cell>
          <cell r="F1718" t="str">
            <v>http://www.linkedin.com/company/cumulus-media</v>
          </cell>
          <cell r="G1718" t="str">
            <v>Atlanta</v>
          </cell>
          <cell r="H1718" t="str">
            <v>Georgia</v>
          </cell>
          <cell r="I1718" t="str">
            <v>radio, broadcast media, digital media, advertising, national marketing solutions, marketing solutions, broadcast media production &amp; distribution, media services, customer engagement, research and insights, information, audience analytics, original podcasts, marketing services, audience targeting, media company, digital streams, media network, retargeting, media &amp; entertainment, radio remotes, charity event sponsorship, sports syndication, radio and podcast cross-promotion, voice technology, audio media, content syndication, radio broadcasting, content distribution, podcast advertising, apps, entertainment programming, broadcasting, live event marketing, live event experiences, on-demand audio, multiplatform media, audience engagement, market research, social media marketing, content creation, b2b, audio solutions, radio syndication, search engine marketing, display ads, local impact advertising, music event promotion, advertising &amp; marketing services, influencer marketing, mobile streaming, local advertising, website development, westwood one, radio network, advertising solutions, brand partnerships, audio content marketing, sports radio, premium content distribution, national advertising, reputation management, live events, influencer partnerships, voice-activated platforms, social management, services, voice-activated advertising, podcast network, news talk radio, radio stations, digital advertising, podcast production, social media management, geo-targeted advertising, radio and digital integration, syndicated content, digital audio advertising, national reach, affiliated stations, media production, digital marketing, local programming, country music radio, digital assets, audio-first media, premium content, network solutions, digital marketing services, advertising performance guarantees, broadcast solutions, digital audio, high-quality local content, sports programming, news talk, client connections, integrated marketing, geo-targeting, seo, sem, site development, creating engaging ads, advertiser services, multi-platform campaigns, listener engagement, personalized advertising, performance guarantees, local impact, advertising analytics, nationally syndicated, community involvement, sweepstakes, contests, event promotions, vast audience reach, mobile advertising, social audio solutions, multi-format programming, intimate advertising, targeted email campaigns, digital insights, non-profit, distribution, marketing &amp; advertising, media, consumer internet, consumers, internet, information technology &amp; services, web development, events services, search marketing, marketing, nonprofit organization management</v>
          </cell>
          <cell r="J1718" t="str">
            <v>Outlook, Microsoft Office 365, Microsoft Azure Hosting, iCIMS, Slack, WordPress.org, Mobile Friendly, Google Tag Manager, Remote, AI, WideOrbit, Facebook, X, TikTok, YouTube, Instagram, Google AdWords Conversion, Microsoft Excel, Microsoft PowerPoint, Salesforce CRM Analytics, Git, Google Ads, MagnetVideo, Connect, Yottaa, Azure App Configuration, Twilio SendGrid Email Marketing Campaigns, NTENT, Pages, ebs, AMP, Microsoft Office, Adobe Commerce, Cision, Click, Dell ECS Enterprise Object Storage, redvertisement, SOCi, Office365, Microsoft Teams, Zoomdata, CONTROL, Route, Quip, Micro, ABB Distributed Control Systems (DCS), Automic Automation, .NET, Viewable Media (Visable Measures), Infinity Call Tracking, Tor, LinkedIn Ads, Google, CAT, Wordpress, Excel4Apps</v>
          </cell>
          <cell r="K1718">
            <v>221380008</v>
          </cell>
          <cell r="L1718" t="str">
            <v>Debt Financing</v>
          </cell>
          <cell r="M1718">
            <v>115000000</v>
          </cell>
          <cell r="N1718">
            <v>43617</v>
          </cell>
          <cell r="O1718">
            <v>772197000</v>
          </cell>
          <cell r="Q1718" t="str">
            <v>Cumulus Media is a prominent audio-first media, advertising, and marketing services company founded in 1997 in Milwaukee, Wisconsin. It specializes in radio broadcasting, syndicated content, podcasts, and digital marketing solutions. The company delivers audio content to over a quarter billion people monthly through 395 owned-and-operated local radio stations and more than 9,500 affiliated stations via Westwood One, the largest audio network in America.
Cumulus Media offers a variety of services, including local programming across diverse formats, distribution of sports and news content, and a growing podcast network featuring original shows. The company also provides comprehensive advertising and marketing solutions, utilizing digital, mobile, social, and voice-activated platforms, along with influencer partnerships and live events. Cumulus Media emphasizes personal connections for advertisers, ensuring impactful engagement with audiences.</v>
          </cell>
          <cell r="R1718">
            <v>1997</v>
          </cell>
        </row>
        <row r="1719">
          <cell r="A1719" t="str">
            <v>Cvent</v>
          </cell>
          <cell r="B1719" t="str">
            <v>Cvent</v>
          </cell>
          <cell r="C1719">
            <v>5000</v>
          </cell>
          <cell r="D1719" t="str">
            <v>information technology &amp; services</v>
          </cell>
          <cell r="E1719" t="str">
            <v>http://www.cvent.com</v>
          </cell>
          <cell r="F1719" t="str">
            <v>http://www.linkedin.com/company/cvent</v>
          </cell>
          <cell r="G1719" t="str">
            <v>McLean</v>
          </cell>
          <cell r="H1719" t="str">
            <v>Virginia</v>
          </cell>
          <cell r="I1719" t="str">
            <v>conference mobile apps, event planning, venue sourcing, online surveys, event check in, event engagement, voice of the customer, virtual events, mobile event app, feedback management, event technology, event registration, event management, hybrid events, onsite event solutions, strategic meetings management, event marketing, enterprise meeting management, corporate event technology, conference technology, webinars, computer software: prepackaged software, technology, software development, services, virtual and hybrid event solutions, transportation &amp; logistics, ai-powered event tools, attendee engagement platform, group business, real-time event insights, event roi, cloud computing, b2b, hospitality, hotel booking management, computer systems design and related services, industry-specific solutions, event marketing automation, venue marketplace, post-event analytics, virtual webinars, ai-powered speaker management, roi tracking, event roi measurement, enterprise integrations, consulting, automated speaker scheduling, event automation tools, event diagramming software, event industry solutions, construction &amp; real estate, dynamic event agendas, event platform, survey tools, group rfp management, payment processing, event reporting, event website builder, photo-realistic 3d event diagrams, attendee journey scoring, event technology innovation, event data integration, lead generation, data analytics, diagramming, integrated event content curation, automated rfp process, digital transformation, enterprise system integration, virtual networking tools, rfp management, ai-driven event promotion, innovation, lead management, hotel room blocks, event lifecycle, compliance, event solutions, surveys, event lifecycle management, event performance dashboards, post-event insights, event analytics, badging solutions, event diagramming, event website, ai-driven attendee personalization, attendee engagement, event data security, event platform scalability, event automation, event content analytics, virtual exhibitor management, ai event tools, event content curation, event industry, automation, hotel sourcing platform, non-profit, ai-powered event marketing, healthcare, event data analytics, event planning software, event planning automation, group business management, event management saas, virtual event platform, event feedback analysis, event management software, event registration platform, event content scoring, ai-driven venue matching, event success metrics, virtual experience, lead retrieval, event roi analytics, virtual event engagement tools, check-in &amp; badging, event logistics optimization, venue rate prediction, ai-powered event content creation, venue sourcing ai, event engagement analytics, ai-powered tools, cloud saas, government, content management, education, event marketing tools, event content repurposing, event content management, hybrid event platform, event app, on-site check-in, event data visualization, registration, check-in and badging, exhibitor management, event insights, mobile event apps, corporate travel, room block management, speaker management, trade show management, approval workflows, budget management, custom event websites, event strategy, attendee feedback, integrations, real-time reporting, marketing tools, event promotion, networking solutions, crm integration, ai for events, event logistics, conference planning, field marketing, live streaming, attendee networking, custom branding, digital ads, event sponsors, performance metrics, post-event analysis, data visualization, finance, distribution, events services, marketing &amp; advertising, events, information technology &amp; services, enterprise software, enterprises, computer software, leisure, travel &amp; tourism, sales, nonprofit organization management, health care, health, wellness &amp; fitness, hospital &amp; health care, financial services</v>
          </cell>
          <cell r="J1719" t="str">
            <v>Route 53, Mailchimp Mandrill, Zendesk, Amazon AWS, Mixpanel, Brightcove, Drupal, Atlassian Cloud, Netlify, Zoho SalesIQ, OneTrust, React Redux, The Trade Desk, Salesforce Service Cloud, iCIMS, Marketo, Salesforce Live Agent, Slack, Hubspot, Salesforce, Adobe Marketing Cloud, Wistia, New Relic, Multilingual, Optimizely, Wix, DoubleClick, Facebook Custom Audiences, Google Play, Truste, Google Maps, YouTube, Vimeo, Bizible, Google AdSense, Nginx, Facebook Login (Connect), Bootstrap Framework, Typekit, Adobe Media Optimizer, Woo Commerce, Google Maps (Non Paid Users), Google Analytics, DoubleClick Conversion, MouseFlow, Twitter Advertising, Intercom, Linkedin Marketing Solutions, WordPress.org, Bing Ads, Google translate widget, Cvent, Facebook Widget, Varnish, Mobile Friendly, AngularJS, Omniture (Adobe), Google Font API, Squarespace ECommerce, Google Dynamic Remarketing, Stripe, reCAPTCHA, Google Tag Manager, Vidyard, Circle, Oracle Analytics Cloud, Sigma, Snowflake, ADAPT, Python, SQL, Databricks, ChatGPT, AWS Trusted Advisor, Microsoft Excel, Streamlit, Azure Linux Virtual Machines, Zoomdata, Aurora, Google AdWords Conversion, Amazon DynamoDB, Redshift, Microsoft SQL Server Reporting Services, Google AlloyDB for PostgreSQL, MySQL, Zoho CRM, Fusion ERP Analytics, SAP Contract Lifecycle Management (CLM), Flow, Salesforce CPQ, Ironclad, Jira Service Management, Harmony Email &amp; Collaboration, Zapier, LinkedIn Recruiter, FinancialForce, RudderStack, Gainsight, Air, HTML Pro, AWS SDK for JavaScript, Workday, LinkedIn Learning, HCL Commerce Cloud, Microsoft PowerPoint, Mode, Lua, Adobe Analytics, Adobe InCopy, Canva, Clari, Descript, Facebook, Instagram, Microsoft Azure Monitor, Oktopost, Sophos UTM, TikTok, Visme, Wrike, X, Goldcast, Amazon Associates, Pardot, Coupa, Siemens SIMATIC S7, Splunk SOAR, Pipedrive, EfficientIP, OneTrust Tech Risk &amp; Compliance, Docker, Kubernetes, Terraform, AWS Cloud Development Kit (AWS CDK), AWS Analytics, Datadog, Prometheus, Grafana, ELK Stack, Oracle E Business Suite, TypeScript, GraphQL, Next.js, React, Tailwind, Javascript, WorkFusion AI Digital Agents, Tray.io, Remedy Single Sign On, Snow, Cortex M-Series, ADP, Cortex A53, AWS CloudFormation, Copilot, Synthesia, Azure AI Search, Lytics, Tableau, PowerBI Tiles, LaunchDarkly, dbt, dbt Cloud, GitHub, Jira, Intel, Microsoft Office, Box, Confluence, Oracle XML DB, Amazon Product Advertising API, AWS Transfer for SFTP, LucidChart, Excel4Apps, Microsoft OneNote, Azure AI Studio, Beautiful, Docebo, Alteryx, AuditBoard, Travelport GDS, Microsoft PowerShell, AVEVA PDMS, Node.js, Couchbase, CSS, Google Cloud Machine Learning Engine, Neo4j Graph Data Science, REST, CDK, ABBYY FlexiCapture SDK, Concur, Okta, Azure Active Directory B2C, Azure Active Directory, Gem, Microsoft 365, SAM, IDC, mO Jira OAuth SSO, Jira OpenID Connect SSO, Jira OIDC SSO, Oscar ECommerce, ADP Applicant Tracking System, Siemens PROFIBUS, ANGEL LMS, Azure Data Lake Storage, AWS Identity and Access Management (IAM), Microsoft Active Directory Federation Services, OpenID, WP-Oauth, Cvent Registration, Kiosked, Android, SES, Salesforce CRM Analytics, AI, BASE, CAT, Power BI Documenter, Git, Express, Amazon Virtual Private Cloud (Amazon VPC), AWS Transit Gateway, Amazon EC2, Amazon Elastic Load Balancing, Amazon S3, ebs, Amazon Elastic File System (Amazon EFS), Sizmek (MediaMind), AWS Key Management Service (KMS), Arctera Backup Exec, Amazon CloudWatch, AWS CloudTrail, Amazon EC2 Auto Scaling, Splunk, React Router, Canon Printers, OpenAPI, CallMiner Eureka, 6sense, Figma, Social Tables, GTmetrix, HTML5 Maker, Sass, Less, Adobe Experience Cloud, Salesforce Sales Cloud, PL/SQL, ROOM, Dagger, SQLite, Retrofit, Spring, Angular, Chili Piper, Microsoft.NET Core 3.1, Amazon EKS Anywhere, ECS, Amazon CloudFront, API Gateway, Crystal Ball, Progress Chef, Jenkins, Octopus Deploy, Microsoft Entra ID, Microsoft Exchange Online, n8n, OpenLDAP, AWS Step Functions, Lambda Cloud, Sales Cloud Einstein, Khoros for SAP Customer Experience Cloud, Salesforce Lightning, Ning, Cvent Event Management, Oracle EBS CRM, Informatica, Uipath, Certinia, HighRadius, Kyriba, Chorus by ZoomInfo, Gong, NICE inContact, ZoomInfo, Chargebee, Mulesoft, Boomi, Tray.ai, Mews Hospitality Cloud, Posit, Microsoft Dynamics NAV, Langchain, LangGraph</v>
          </cell>
          <cell r="K1719">
            <v>6913910000</v>
          </cell>
          <cell r="L1719" t="str">
            <v>Merger / Acquisition</v>
          </cell>
          <cell r="M1719">
            <v>4600000000</v>
          </cell>
          <cell r="N1719">
            <v>44986</v>
          </cell>
          <cell r="O1719">
            <v>660000000</v>
          </cell>
          <cell r="Q1719" t="str">
            <v>Cvent is a leading provider of meetings, events, and hospitality technology, offering comprehensive software solutions for event planning and management. Founded in 1999 in Tysons Corner, Virginia, by Reggie Aggarwal, the company has grown to employ over 5,000 people and serves more than 24,000 customers globally, including half of the Fortune 500.
Cvent's platform covers the entire event management lifecycle, providing tools for event registration, venue selection, planning, and attendee engagement. It also offers solutions for virtual and hybrid events, as well as a Hospitality Cloud that collaborates with hotels and venues to enhance group travel. Cvent has managed over 5 million events and continues to empower organizations across various sectors, including corporations, educational institutions, government, and non-profits.</v>
          </cell>
          <cell r="R1719">
            <v>1999</v>
          </cell>
        </row>
        <row r="1720">
          <cell r="A1720" t="str">
            <v>CyberArk</v>
          </cell>
          <cell r="B1720" t="str">
            <v>CyberArk</v>
          </cell>
          <cell r="C1720">
            <v>3500</v>
          </cell>
          <cell r="D1720" t="str">
            <v>information technology &amp; services</v>
          </cell>
          <cell r="E1720" t="str">
            <v>http://www.cyberark.com</v>
          </cell>
          <cell r="F1720" t="str">
            <v>http://www.linkedin.com/company/cyber-ark-software</v>
          </cell>
          <cell r="G1720" t="str">
            <v>Newton</v>
          </cell>
          <cell r="H1720" t="str">
            <v>Massachusetts</v>
          </cell>
          <cell r="I1720" t="str">
            <v>ssh key management, information security software, privileged access management, advanced threat protection, privileged identity management, cloud security, privileged session management, highly sensitive information management, devsecops, privileged account security, insider threat protection, devops security, identity security, security, information security, internet, information technology, computer software: prepackaged software, technology, it system custom software development, threat intelligence, enterprise security, digital transformation, cybersecurity partnerships, endpoint security, cyberark platform, identity governance and administration, cybersecurity automation, cybersecurity growth, cybersecurity vendor, software development, cybersecurity leadership, information technology and services, secrets lifecycle management, cybersecurity, privileged access policy, identity governance, cybersecurity platform, healthcare, privileged access analytics, cybersecurity industry, cyber attack mitigation, user interface, privilege controls, cloud privilege security, cloud access security, endpoint privilege management, secrets management, cybersecurity innovation, government, cyber threats, security innovation, data protection, security automation, financial services, cloud secrets management, cyber threat research, b2b, automation, secrets management self-hosted, identity and access management, services, privileged session monitoring, cybersecurity services, cybersecurity investments, privileged credentials, risk mitigation, cybersecurity trends, cybersecurity technology, privileged access security, multi-cloud security, secrets rotation, access control, manufacturing, privileged access compliance, cyberark labs, cybersecurity solutions provider, secrets management saas, cyber attack prevention, privileged access monitoring, computer systems design and related services, identity lifecycle management, privileged access automation, cybersecurity market, privileged account management, cybersecurity strategy, consulting, cybersecurity customer base, security intelligence, threat research, identity lifecycle automation, privileged access orchestration, cybersecurity solutions, threat detection, privileged access controls, privileged account discovery, risk management, access management, cybersecurity compliance, multi-factor authentication, single sign-on, lifecycle management, machine identity management, secure cloud access, customer identity access management, zero trust security, secure web sessions, password management, user behavior analytics, identity compliance, identity automation, orchestration, employee access control, third-party vendor security, adaptive mfa, identity flows, customer access solutions, secure desktop, credential providers, secrets hub, hybrid it security, identity-first security, secure ci/cd pipelines, identity lifecycle, identity risk assessment, collaboration security, saas security, security compliance, insider threat detection, intelligent privilege controls, cyber threat intelligence, security monitoring, identity provisioning, trusted access management, incident response planning, cyber resilience, finance, computer &amp; network security, information technology &amp; services, health care, health, wellness &amp; fitness, hospital &amp; health care, mechanical or industrial engineering</v>
          </cell>
          <cell r="J1720" t="str">
            <v>Cloudflare DNS, Microsoft Office 365, CloudFlare Hosting, Outlook, WP Engine, Atlassian Cloud, Drift, StackAdapt, Marketo, Omniture (Adobe), Amazon SES, Slack, Salesforce, Adobe Marketing Cloud, Amplitude, Drupal, VueJS, Pantheon, Netlify, Appcues, Zendesk, Mobile Friendly, reCAPTCHA, Wistia, Google Analytics Ecommerce Tracking, Typekit, Google Tag Manager, WordPress.org, Nginx, Remote, AI, CyberArk, JWT, Langchain, LangGraph, Python, Security, AWS Trusted Advisor, DotNetNuke, Amazon EKS Anywhere, Terraform, GitHub, Jenkins, JFrog Artifactory, Clari, AWS CloudFormation, HELM, Veritas Alta, Ansible, Datadog, Logz.io, Amazon CloudWatch, Catchpoint, ELK Stack, ADP Workforce Now, SAP SuccessFactors, Tableau, Gem, AWS SDK for JavaScript, Spring Boot, Angular, Javascript, HTML5 Maker, CSS, Sass, Box, Docker, Red Hat OpenShift, Kubernetes, Microsoft Windows Server 2012, Unix, Gong, DemandBase, SQL, pandas, C#, AWS Fargate, Snowflake, .NET, AWS Cloud Development Kit (AWS CDK), go+, TypeScript, React, GraphQL, MUI, PostgreSQL, Spring, SWIFT, Microsoft Azure Monitor, IBM ILOG CPLEX Optimization Studio, Microsoft Active Directory Federation Services, OpenLDAP, CDK, KNIME Analytics Platform, IBM System i Midrange Computing Server, McAfee Endpoint Security, , ZoomInfo, LinkedIn Sales Navigator, Chatter, Highspot, Unity, Google Cloud Platform, Ruby On Rails, Lambda Cloud, Amazon DynamoDB, API Gateway, AWS Step Functions, Gainsight, OpenSearch, Grafana, PagerDuty, Pytest, Selenium, Alation, Amazon Web Services (AWS), Jira, Vena, Figma, Pendo., GitHub Actions, GitLab, InfluxDB, Android, Kiosked, Adobe Firefly, CAT, Less, Redux, Microsoft SQL Server Reporting Services, Microsoft-IIS, PyTorch, TensorFlow, Hugging Face, scikit-learn, Elasticsearch, Logstash, Git, Django Language, Oracle XML DB, Markdown, Mixpanel, Adobe Analytics, cert-manager, Microsoft PowerShell, Azure Linux Virtual Machines, Axure RP, Atlassian Confluence, C# (C Sharp), Wordpress.com, 3M 360 Encompass - Health Analytics Suite</v>
          </cell>
          <cell r="K1720">
            <v>26811260000</v>
          </cell>
          <cell r="L1720" t="str">
            <v>Merger / Acquisition</v>
          </cell>
          <cell r="M1720">
            <v>25000000000</v>
          </cell>
          <cell r="N1720">
            <v>45839</v>
          </cell>
          <cell r="O1720">
            <v>1000742000</v>
          </cell>
          <cell r="Q1720" t="str">
            <v>CyberArk Software Ltd. is a global leader in identity security and privileged access management (PAM), founded in 1999 in Petah Tikva, Israel. The company focuses on securing privileged access to protect against cyber threats, emphasizing innovation and customer success. CyberArk pioneered the PAM category, recognizing the importance of safeguarding privileged credentials that can grant excessive access to IT infrastructure and sensitive data.
The company offers a unified Identity Security Platform that includes key products such as Privileged Access Manager, Vendor Privileged Access Manager, Endpoint Privilege Manager, Cloud Entitlements Manager, and Secrets Manager. These solutions provide risk-based credential security, session management, and control over cloud access and entitlements, supporting hybrid, multi-cloud, and DevOps environments.
CyberArk serves a diverse range of global enterprises, including over 50% of the Fortune 500, across industries like financial services, healthcare, and telecommunications. The company has experienced significant growth, reporting $1.001 billion in revenue in 2024, and continues to lead the PAM market through ongoing research and development.</v>
          </cell>
          <cell r="R1720">
            <v>1999</v>
          </cell>
        </row>
        <row r="1721">
          <cell r="A1721" t="str">
            <v>DataArt</v>
          </cell>
          <cell r="B1721" t="str">
            <v>DataArt</v>
          </cell>
          <cell r="C1721">
            <v>6000</v>
          </cell>
          <cell r="D1721" t="str">
            <v>information technology &amp; services</v>
          </cell>
          <cell r="E1721" t="str">
            <v>http://www.dataart.com</v>
          </cell>
          <cell r="F1721" t="str">
            <v>http://www.linkedin.com/company/dataart</v>
          </cell>
          <cell r="G1721" t="str">
            <v>New York</v>
          </cell>
          <cell r="H1721" t="str">
            <v>New York</v>
          </cell>
          <cell r="I1721" t="str">
            <v>medical software development, mobile application development, financial software development, custom software development, financial services software, sports betting solutions, supply chain management software, music technology, retail technology, ecommerce development, healthcare software development, travel &amp; hospitality software solutions, cloud computing technology, logistics technology, logistics software, media &amp; entertainment software, software, information technology, it services &amp; it consulting, risk management, business agility, remote work support, digital transformation, mobile app development, cloud migration, data pipeline optimization, cloud services, technology services, blockchain, data security compliance, cloud cost management, finops, operational efficiency, data analytics, retail, ai in healthcare, data governance, managed services, financial services, cloud computing, application development, it consulting, innovation, healthcare digital solutions, regulatory compliance, travel industry tech, consulting, data platform scaling, data architecture design, network security, healthcare, data engineering, hospitality solutions, data security, media and entertainment, hybrid work solutions, media digital transformation, healthcare technology, product development, cloud infrastructure, customer experience, ai for finance, travel and transportation, cloud partner integrations, data visualization, machine learning, services, big data, ai/ml development, data platform development, b2b, devops, enterprise software, software development, dataops, system integration, product design, data-driven solutions, automation, industry-specific data solutions, business intelligence, computer systems design and related services, cloud-native solutions, data science, fintech solutions, ai automation, information technology and services, analytics, ai platforms, data &amp; analytics solutions, project management, data integration, artificial intelligence, ai-powered decision-making, real-time analytics, technology consulting, software engineering, data architecture, data management, cloud optimization, iot, strategic technology partner, global businesses, data solutions, enterprise solutions, agile development, technology strategy, automated testing, client collaboration, user experience design, cybersecurity services, it infrastructure, api development, devops practices, iot solutions, enterprise mobility, cost optimization, outsourcing services, technology innovation, business process automation, custom software solutions, scalability solutions, technology assessment, legacy system modernization, saas solutions, data migration, performance optimization, collaborative tools, remote work solutions, it support services, tech ecosystem, vendor management, finance, distribution, transportation &amp; logistics, information technology &amp; services, enterprises, computer software, app development, apps, management consulting, health care, health, wellness &amp; fitness, hospital &amp; health care, computer &amp; network security, internet infrastructure, internet, productivity</v>
          </cell>
          <cell r="J1721" t="str">
            <v>Salesforce, Route 53, Mailchimp Mandrill, Outlook, Pardot, Microsoft Azure Hosting, Leadfeeder, Create React App, Zendesk, Slack, Hotjar, Google Tag Manager, Mobile Friendly, Hubspot, reCAPTCHA, Microsoft-IIS, AI, Remote, go+, React, TypeScript, Apache Kafka, AWS Trusted Advisor, Terraform, Kubernetes, Jenkins, Claude, AWS Bedrock, Copilot, Next.js, PowerBI Tiles, Azure Data Factory, Nginx, Python, Bash, AWS CodeBuild, AWS CodePipeline, Tor, AWS Secrets Manager, Braze, Microsoft.NET Core 3.1, .NET, Splunk, Jira, PagerDuty, Adobe Coldfusion, AWS SDK for JavaScript, Spring, Xunit, Box, WCF, Robot Framework, Google AlloyDB for PostgreSQL, Amazon DynamoDB, Aryson MySQL to MSSQL Converter, Microsoft Fabric, Apex, Salesforce Lightning Web Components, REST, Playwright, GitHub Copilot, PostgreSQL, Microsoft SQL Server Reporting Services, Microsoft Entity Framework, DotNetNuke, C# (C Sharp), Angular, Progress Kendo UI, OpenAPI, Azure Devops, Google Cloud BigQuery, Google Cloud Platform, Git, AWS Step Functions, Lambda Cloud, SQL, NTENT, Swagger UI, Snowflake, Microsoft Azure Monitor, Cortex M-Series, GitHub Actions, Azure Key Vault, Azure Active Directory, Acronis Cyber Backup, Microsoft PowerShell, Google, React Native, GraphQL, Airflow, Microsoft Sql Server, Microsoft Always on VPN, SAP Replication Server, Microsoft Excel, AWS Batch, Amazon S3, Amazon Simple Queue Service (SQS), Docker, SOQL, Azure Linux Virtual Machines, Liquid, HTML Pro, CSS, Javascript, Node.js, Shopify, WP-Oauth, Databricks, Apache Parquet, Power BI Documenter, FlipHTML5, Figma, C#, Selenium, Appium, Browserstack, Kotlin, Espresso, SWIFT, XCUITest, GitLab, dbt, Dagster, Looker, Amplitude, Storyboard to SwiftUI Converter, AWS Analytics, Azure Analysis Services, MySQL, SES, Postman, AWS Glue Data Catalog, Tableau, Qlik Cloud, Aurora, Amazon Web Services (AWS), Connect, Django, Oracle WebLogic, Red Hat JBoss Enterprise SOA Platform, Red Hat OpenShift, SAP Sybase InfoMaker, Linkedin Marketing Solutions, Spark, Salesforce Marketing Cloud, Salesforce Journey Builder, Salesforce Email Studio, QMetry Automation Studio, Pages, Salesforce Service Cloud, Nestjs, CAT, Amazon RDS for MySQL, AWS Backup, AWS CloudFormation, AWS CodeDeploy, Amazon CloudWatch, AWS Config, AWS CloudTrail, Amazon Virtual Private Cloud (Amazon VPC), Security, Amazon EC2, Amazon Elastic Load Balancing, AWS Auto Scaling, AWS Budgets, AWS Cost Explorer, Amadeus, SNS, AWS Elemental MediaConvert, FFmpeg, ASP.NET, Entity Framework Core, Delphi, OpenAI, Make, PySpark, Redshift, The Newman Group, Django Language, PHP, Yii Framework, PubSub+, Apache Beam, DATAflow, Google Cloud Composer, MLflow, Amazon EKS Anywhere, AWS Lambda, AWS Glue, Vector, Backstage, Crossplane, Android, Microsoft SQL Server Management Studio, PRO.FILE, jQuery, Backbone.js, webpack, Grunt, Rapid7 InsightVM, Salesforce CPQ, Oracle Data Cloud, Salesforce Revenue Cloud, Conga CPQ, Gearset, Gem, Eclipse, Google AdWords Conversion, Amazon S3 Glacier, Matillion, Fivetran, WebCube, SAP, ClickHouse, Spring Boot, Mulesoft, Laravel, Logz.io, GitHub, , DATAVERSE LTD, Microsoft Power Automate, Cursor, Microsoft Power Apps, Microsoft 365, SharePoint, Microsoft Power Platform, Ning, IBM ILOG CPLEX Optimization Studio, Argocd, BigCommerce, Dynamics 365 Customer Insights, Microsoft.NET 6.0, Dell EMC PowerScale, ebs, NVIDIA, Anthropic Claude, CallMiner Eureka, Fastapi, Microsoft Windows Server 2012, Java EE, Google Cloud, TeamCity, NetSuite, Celigo, Boomi, Travelport GDS, Ruby On Rails, Azure Data Lake Storage, Azure Functions, Azure Logic Apps, BlueTie Vault, Datadog, Adobe Experience Manager, Amazon Redshift, Azure Portal, Amazon Kinesis Data Streams, OpenSearch, Uipath, Microsoft Dynamics 365, .GIS, Xray, HELM, Bicep, Pulumi, Ansible, npm, Maven, Gradle, Argo CD, Langchain, LlamaIndex, Frame, Microsoft Teams, VueJS, Prometheus, Grafana, Oracle XML DB, Jetpack, Fieldwire by Hilti, ROOM, Retrofit, Apollo, JUnit, Mockito, ECS, API Gateway, Sizmek (MediaMind), AWS Key Management Service (KMS), Verizon WAF, Citrix SD-WAN, Netlify, Delta Sharing, Qlik Sense, QlikView, Airtable, Zapier, n8n, Amazon Managed Workflows for Apache Airflow (MWAA), pandas, Argon CI/CD Security, MAUI, Okta, Auth0, Keycloak, Drupal, Workato, Azure OpenAI Service, Apache Spark, C/C++, Pytest, Sales Cloud Einstein, Amazon SageMaker, LangGraph, Flask, AWS WAF, Conga Composer, Confluence, Scala, Cypress, Flite, Jest, Storybook, AWS PrivateLink, Confluent, Astro by Astronomer, Snowpark, Amazon EventBridge, OWASP Zed Attack Proxy (ZAP), dbt Cloud, Amazon Associates, Chronicle, Fluent Bit, Logstash, Proxmox VE, Red Hat Enterprise Linux, Trellix, VMware, Algolia, Azure Container Apps, LaunchDarkly, Less, Nuxtjs, Tailwind, Amazon AppFlow, Azure SQL, Azure Storage Explorer, Google Cloud Storage, Google Cloud Run, Google Secret Manager, Flow, Google Analytics, Grammarly, LinkedIn Ads, Bootstrap, Mode, Wordpress, Apache, Google Kubernetes Engine, Google Cloud SQL, Google Cloud Functions, Docking &amp; MDI for WPF, RabbitMQ, Excel4Apps, Power Query, Zopim, comScore, Contentful, Sqlalchemy, Redis, NumPy, Batch, Semrush, MongoDB, Solidity Finance, Rust, web3, SAP BusinessObjects Business Intelligence (BI), Monte Carlo, Soda, Atex, Dell EMC PowerStore, OneTrust, Google Ads, 6sense, Lusha, LinkedIn Sales Navigator, PhantomBuster, Apigee, Tegrity, Delta Lake, Bitbucket, SonarQube, JFrog Artifactory, Opsgenie, Unity Catalog, Azure Pipelines, GitHub Enterprise, Microsoft Azure, Addepar, Loom, UKG</v>
          </cell>
          <cell r="K1721">
            <v>88150000</v>
          </cell>
          <cell r="L1721" t="str">
            <v>Venture (Round not Specified)</v>
          </cell>
          <cell r="M1721">
            <v>75000000</v>
          </cell>
          <cell r="N1721">
            <v>44713</v>
          </cell>
          <cell r="O1721">
            <v>793800000</v>
          </cell>
          <cell r="Q1721" t="str">
            <v>DataArt is a global software engineering firm founded in 1997 and based in New York City. The company specializes in data-driven, cloud-native solutions, custom software development, data analytics, AI platforms, and digital transformation services. With over 5,000 experts across more than 30 locations worldwide, DataArt emphasizes engineering excellence and human values, fostering long-term partnerships with clients.
The firm offers a comprehensive range of IT and engineering solutions, including agile software development, cloud migration, and advanced technologies like AI and machine learning. DataArt also focuses on digital transformation, providing services such as product design, UX/UI, and DevOps. The company serves various industries, including technology, finance, healthcare, and aviation, and has established partnerships with major cloud providers and other technology firms. Notable clients include Unilever, Priceline, and Flutter Entertainment.</v>
          </cell>
          <cell r="R1721">
            <v>1997</v>
          </cell>
        </row>
        <row r="1722">
          <cell r="A1722" t="str">
            <v>Databricks</v>
          </cell>
          <cell r="B1722" t="str">
            <v>Databricks</v>
          </cell>
          <cell r="C1722">
            <v>11000</v>
          </cell>
          <cell r="D1722" t="str">
            <v>information technology &amp; services</v>
          </cell>
          <cell r="E1722" t="str">
            <v>http://www.databricks.com</v>
          </cell>
          <cell r="F1722" t="str">
            <v>http://www.linkedin.com/company/databricks</v>
          </cell>
          <cell r="G1722" t="str">
            <v>San Francisco</v>
          </cell>
          <cell r="H1722" t="str">
            <v>California</v>
          </cell>
          <cell r="I1722" t="str">
            <v>apache spark, data engineering, data streaming, generative ai, unified analytics platform, data lakehouse, mlflow, big data, machine learning, aiml ops, open source, cloud computing, data science, delta lake, data intelligence, data management, data goverance, apache spark training, data warehousing, universal analytics platform, artificial intelligence, enterprise software, software, information technology, software development, data privacy, healthcare analytics, data reliability, open formats, business intelligence, open lakehouse, data integration, self-tuning data layout, collaborative notebooks, data democratization, data collaboration, data marketplace, healthcare, unity catalog, fraud detection, natural language queries, lakehouse architecture, manufacturing, acid transactions, services, ai model deployment, ai governance, data cataloging, natural language processing, data federation, operational efficiency, data analytics, data sharing, b2b, open table formats, large language models, data lineage, data security, finance, predictive analytics, consulting, computer systems design and related services, financial services, data performance, data lineage tracking, data catalog, data pipeline automation, multi-cloud, big data processing, data governance, streaming data, data automation, ai experimentation, data discovery, ai applications, zero-copy sharing, real-time analytics, lakehouse vs data warehouse, ai and machine learning, batch processing, data cost optimization, data compliance, model monitoring, cost efficiency, data orchestration, energy, data ecosystem, cloud integration, multi-cloud lakehouse, data platform, retail, etl, collaborative data science, predictive optimization, cloud providers, data ingestion, visual analytics, data pipelines, data transformation, unified analytics, business insights, analytics for health, retail analytics, financial analytics, data silos, data quality, serverless data warehouse, multi-cloud support, analytics solutions, ai-powered insights, mosaic ai, citizen data scientist, enterprises, computer software, information technology &amp; services, analytics, health care, health, wellness &amp; fitness, hospital &amp; health care, computer &amp; network security, mechanical or industrial engineering</v>
          </cell>
          <cell r="J1722" t="str">
            <v>CloudFlare CDN, Amazon SES, Gmail, Google Apps, Greenhouse.io, CloudFlare Hosting, Cloudflare DNS, Amazon AWS, Route 53, Microsoft Office 365, DemandBase, Pantheon, Atlassian Cloud, Netlify, React Redux, The Trade Desk, Salesforce Service Cloud, Marketo, Omniture (Adobe), Salesforce Live Agent, Slack, Salesforce, WP Engine, React, Hubspot, Vercel, Webflow, GitHub Hosting, Leadfeeder, Mobile Friendly, DoubleClick, HeapAnalytics, Visual Website Optimizer, Twitter Advertising, Google Dynamic Remarketing, New Relic, Facebook Login (Connect), Google Tag Manager, DoubleClick Conversion, WordPress.org, Linkedin Marketing Solutions, Bing Ads, DoubleClick Floodlight, Facebook Custom Audiences, Facebook Widget, Varnish, Databricks, Remote, AI, Android, Samsara, Snowflake, Looker, Sisense, Domo, Docker, Alteryx, Spark, Delta Lake, MLflow, Databricks Data Intelligence Platform, Apache Spark, AWS Trusted Advisor, IBM ILOG CPLEX Optimization Studio, Microsoft Azure Monitor, Python, SQL, Unity Catalog, Databricks Lakehouse Platform, Opsgenie, Dash, Snyk Code (SAST), Ad Astra, Google Cloud Storage, Azure Blob Storage, Rust, Kubernetes, Delta, SAP, Spark Streaming, Amazon Managed Streaming for Apache Kafka (Amazon MSK), Apache Hadoop HDFS, dbt, AWS Analytics, Azure Analysis Services, Confluence, TypeScript, GraphQL, Yarn, Node.js, webpack, Clari, Google Cloud, D3js, Google Charts, Workday, ServiceNow, SharePoint, Microsoft SQL Server Reporting Services, Amazon S3, Tor, Scala, Bazel, Apache Kafka, AWS CloudFormation, Terraform, AWS SDK for JavaScript, CallMiner Eureka, IDC, Mode, Amazon Web Services (AWS), Microsoft Azure, Google Cloud Platform, ChurnZero, Activa, Ning, AWS GovCloud, Container Network Interface (CNI), Anaplan, Flow, Javascript, Databricks SQL, Enzyme, Asana, BASE, AppsFlyer, Indicative, AWS Direct Connect, MX Logic, KVM, Amazon Associates, LucidLink, PySpark, GitHub Actions, Spark SQL, Hive, DocuSign, Salesforce CPQ, SAP Contract Lifecycle Management (CLM), Zerolag, VMIX, Apache Iceberg, Hadoop HDFS, Semrush, Okta, Express, Google Workspace, Apple macOS, Microsoft Windows Server 2012, Kiosked, Adform DMP, SAM, MySQL, TiDB, Koalas, NetSuite, Gem, AWS PrivateLink, Amazon Virtual Private Cloud (Amazon VPC), Greenhouse, Vector, Extend, Connect, Weibo, Specific Media, Oracle XML DB, REST, Tableau, Google AlloyDB for PostgreSQL, AWS Directory Service, Intercom, Blue Coat ProxySG, Microsoft Excel, Google Sheets, SAP Ariba Platform, Coupa, PostgreSQL, Cisco Meraki SD-WAN, Ansible, PyTorch, go+, C#, Intel, Meta Code Llama, Claude, OpenAI, Pulumi, Streamlit, Fastapi, Frame, Google Calendar, SOQL, Jamf, Jira, GoodBarber</v>
          </cell>
          <cell r="K1722">
            <v>31936617200</v>
          </cell>
          <cell r="L1722" t="str">
            <v>Venture (Round not Specified)</v>
          </cell>
          <cell r="M1722">
            <v>5000000000</v>
          </cell>
          <cell r="N1722">
            <v>45992</v>
          </cell>
          <cell r="O1722">
            <v>4800000000</v>
          </cell>
          <cell r="Q1722" t="str">
            <v>Databricks is a data and AI company based in San Francisco, known for its unified cloud-based platform that integrates data analytics, engineering, and artificial intelligence. Founded in 2013 by the creators of Apache Spark, the company has grown to serve over 15,000 organizations globally, including more than 60% of the Fortune 500.
The core offering of Databricks is its unified Lakehouse Platform, which combines various functionalities such as data management, data engineering, data warehousing, and artificial intelligence. This platform supports collaborative data science, intelligent analytics, and secure data sharing. Databricks is recognized for pioneering the lakehouse architecture, which merges the advantages of data lakes and data warehouses, and for developing open-source projects like Delta Lake, MLflow, and Unity Catalog.</v>
          </cell>
          <cell r="R1722">
            <v>2013</v>
          </cell>
        </row>
        <row r="1723">
          <cell r="A1723" t="str">
            <v>Datadog</v>
          </cell>
          <cell r="B1723" t="str">
            <v>Datadog</v>
          </cell>
          <cell r="C1723">
            <v>8100</v>
          </cell>
          <cell r="D1723" t="str">
            <v>information technology &amp; services</v>
          </cell>
          <cell r="E1723" t="str">
            <v>http://www.datadoghq.com</v>
          </cell>
          <cell r="F1723" t="str">
            <v>http://www.linkedin.com/company/datadog</v>
          </cell>
          <cell r="G1723" t="str">
            <v>New York</v>
          </cell>
          <cell r="H1723" t="str">
            <v>New York</v>
          </cell>
          <cell r="I1723" t="str">
            <v>golang, opensource, apm, infrastructure, distributed systems, cloud computing, analytics, monitoring, cloud, devops, it data, software, saas, log management, python, enterprise software, cloud infrastructure, application performance monitoring, infrastructure monitoring, information technology, computer software: prepackaged software, technology, software development, cloud environment, cloud-native monitoring, multi-cloud platform, cloud security monitoring, metrics and traces, multi-cloud security, cloud security automation, compliance, services, ai-driven anomaly detection, cloud security posture management, hybrid cloud management, runtime application self-protection, cloud security tools, cloud migration, log analysis, enterprise monitoring, retail, cloud infrastructure entitlement, education, digital experience monitoring, container monitoring, saas platform, cloud security, software delivery, kubernetes monitoring, observability platform, cloud security posture, cloud compliance, cloud cost optimization, retail/e-commerce, log analytics, devops tools, cloud cost management, ai-powered insights, media &amp; entertainment, cloud environment monitoring, government, cloud migration tools, log correlation, application security, cloud security solutions, cloud security compliance, trace analysis, metrics collection, vulnerability management, manufacturing, user experience, hybrid cloud monitoring, cloud monitoring, incident management, healthcare, computer systems design and related services, b2b, compliance monitoring, real-time observability, security monitoring, cloud provider integrations, cloud infrastructure management, security analytics, financial services, distributed tracing, ai analytics, innovation, runtime security, real user monitoring, synthetic monitoring, network performance monitoring, serverless monitoring, cloud security management, error tracking, ai observability, data streams monitoring, event management, service level objectives, continuous testing, workflow automation, security posture management, integration, alerting, monitoring dashboards, observability pipelines, aiops, user experience analytics, mobile application testing, ci visibility, software composition analysis, cloud migration monitoring, cloud siem, root cause analysis, monitoring tools integration, api monitoring, monitoring automation, support for opentelemetry, monitoring performance, user engagement metrics, real-time monitoring, data visualization, monitoring solutions, finance, enterprises, computer software, information technology &amp; services, internet infrastructure, internet, mechanical or industrial engineering, ux, health care, health, wellness &amp; fitness, hospital &amp; health care, events services</v>
          </cell>
          <cell r="J1723" t="str">
            <v>Route 53, Amazon SES, Rackspace MailGun, Gmail, Marketo, Google Apps, Microsoft Office 365, Amazon AWS, Mailchimp Mandrill, SparkPost, SendInBlue, Amazon CloudFront, Mixpanel, Atlassian Cloud, Thinkific, React Redux, Greenhouse.io, Shopify Plus, Zendesk, Slack, DoubleClick, Twitter Advertising, Google Play, Ensighten, New Relic, Google Tag Manager, DoubleClick Conversion, Facebook Custom Audiences, The Trade Desk, Google Analytics, Vimeo, Bing Ads, Loggly, Linkedin Marketing Solutions, Facebook Login (Connect), Google Dynamic Remarketing, LiveRamp, Facebook Widget, YouTube, Mobile Friendly, Hotjar, AdRoll, Remote, AI, React Native, Seismic, Android, IoT, Deel, Datadog Cloud SIEM, Datadog, AWS SDK for JavaScript, go+, Rust, Google Cloud Data Fusion, Google AlloyDB for PostgreSQL, Apache Iceberg, Cassandra, Elasticsearch, AWS Trusted Advisor, IBM ILOG CPLEX Optimization Studio, Microsoft Azure Monitor, Docker, Kubernetes, Terraform, Bazel, GitLab, Temporal Cloud, Security, Python, Apache Kafka, Cursor, GitHub Copilot, Mode, Vscode, Liferay, Confluence, Jira, ANGEL LMS, React, Salesforce CRM Analytics, Google Workspace, Google Cloud Platform, dbt, Snowflake, SAP Contract Lifecycle Management (CLM), Act!, Struq, Salesforce, CaptivateIQ, Metabase, Tableau, Power BI Documenter, AWS Analytics, TypeScript, CSS, Redis, LinkedIn Sales Navigator, DiscoverOrg, SQL, Amazon Web Services (AWS), Microsoft Azure, Airflow, Visual Studio Code, WorkFusion AI Digital Agents, Google Cloud, Sage, Microsoft Power Platform AI Builder, Apple macOS, Kiosked, Chrome, Secured MVC Forum on Windows 2012 R2, Zoomdata, Jamf, Conductor, Ahrefs, Reddit for business, Spark, LeafLink, Scala, ServiceNow Service Catalog, Sequence Monitor SPF, Amazon Managed Workflows for Apache Airflow (MWAA), OpenJDK, Figma, Tor, Meta Ads, ADP, Google Cloud Security Command Center, MapMarker, Greenhouse, Gem, DemandBase, Excel4Apps, Google Sheets, Canal, OpenTelemetry, GitHub Actions, Ruby On Rails, OpenText CCE, CAT, SAP, Microsoft Teams, CallMiner Eureka, LinkedIn Ads, X, Facebook, Instagram, Soap Media, Google Drive, Gartner, ChatGPT, Dell EMC PowerStore, Google Publisher Tag (GPT), ICP, Amazon WorkSpaces, Amazon AppStream 2.0, Microsoft Windows Server 2012, Azure Linux Virtual Machines, Git, Blue Coat ProxySG, NVIDIA A100 Tensor Core GPU, AWS GovCloud, AMP, Azure Analysis Services, AWS Transit Gateway, Cisco Meraki SD-WAN, Taleo Applicant Tracking Systems (ATS), Microsoft Excel, Microsoft PowerPoint, Dell EMC Disaster Recovery, Cascade CMS, AWS Secrets Manager, AWS Elemental MediaConvert, Workday, Pipedrive, Siemens PROFIBUS</v>
          </cell>
          <cell r="K1723">
            <v>1741890000</v>
          </cell>
          <cell r="L1723" t="str">
            <v>Debt Financing</v>
          </cell>
          <cell r="M1723">
            <v>870000000</v>
          </cell>
          <cell r="N1723">
            <v>45627</v>
          </cell>
          <cell r="O1723">
            <v>3427158000</v>
          </cell>
          <cell r="Q1723" t="str">
            <v>Datadog, Inc. is a cloud-native observability and security platform founded in 2010 by Olivier Pomel and Alexis LÃª-QuÃ´c. The company provides unified monitoring, analytics, and security solutions for developers, IT operations, and business users in cloud environments. Launched in 2012, Datadog has evolved from infrastructure monitoring to a comprehensive observability platform that integrates metrics, traces, and logs into real-time dashboards.
Datadog's offerings include infrastructure monitoring for various cloud services, application performance monitoring, log management, and a range of security solutions. These security features encompass code security, cloud security, and compliance management. The platform supports collaborative troubleshooting across complex cloud infrastructures, making it a valuable tool for organizations in various industries, including financial services, healthcare, retail, and technology. With a focus on customer-driven development, Datadog has established itself as a leader in the SaaS market, expanding globally and serving high-profile clients like Netflix and Spotify.</v>
          </cell>
          <cell r="R1723">
            <v>2010</v>
          </cell>
        </row>
        <row r="1724">
          <cell r="A1724" t="str">
            <v>DATAMARK, Inc.</v>
          </cell>
          <cell r="B1724" t="str">
            <v>DATAMARK</v>
          </cell>
          <cell r="C1724">
            <v>4600</v>
          </cell>
          <cell r="D1724" t="str">
            <v>outsourcing/offshoring</v>
          </cell>
          <cell r="E1724" t="str">
            <v>http://www.datamark.net</v>
          </cell>
          <cell r="F1724" t="str">
            <v>http://www.linkedin.com/company/datamark-inc-</v>
          </cell>
          <cell r="G1724" t="str">
            <v>El Paso</v>
          </cell>
          <cell r="H1724" t="str">
            <v>Texas</v>
          </cell>
          <cell r="I1724" t="str">
            <v>scanning, document management, business process outsourcing, finance accounting services, data capture, finance accounting, document storage retrieval solutions, enterprise content management, digital mailroom services, people search, document processing, jobs, contact center, imaging scanning documents, bpo, bill of lading, data entry, contact center services, claim document processing, finance amp accounting services, call center, transportation document processing, business process reengineering, online professional network, outsourcing &amp; offshoring consulting, financial process outsourcing, customer data management, government &amp; public sector, technical support services, customer interaction management, call center outsourcing, banking &amp; finance, customer service, customer experience management, telecommunications, ai-optimized workforce management, tier 3 automation, customer engagement, business intelligence, transportation logistics support, computer systems design and related services, global delivery centers, back-office support, offshore contact centers, ai-enhanced data security, b2b, digital transformation, customer retention strategies, healthcare, data capture solutions, real-time support, ai-powered customer feedback, ai for compliance monitoring, document scanning, knowledge management, healthcare services, document storage and retrieval, multilingual support, insurance bpo services, customer support outsourcing, transportation, customer experience ecosystem, ai for customer insights, insurance, ai in government services, ai-enabled data capture, call transcription, data analytics, services, cloud contact center, transportation &amp; logistics, omnichannel customer service, logistics, workflow optimization, secure document management, ai contact center, ai-powered contact center, process improvement, data protection, client-centric approach, finance, ai-driven business solutions, business resilience solutions, call summarization ai, cost reduction strategies, ai-driven workflow automation, customer loyalty programs, retail, workflow automation, data security, ai-first infrastructure, government, healthcare bpo solutions, ai knowledge base, ai-enhanced customer support, bpo industry solutions, agentic ai in customer service, nearshore contact centers, customer experience, generative ai, industry vertical solutions, agent assist technologies, document lifecycle management, operational scalability, ai sentiment analysis, remote customer support, long-term client relationships, customer relationship management, customer satisfaction, multilingual ai support, sentiment analysis, multilingual contact centers, security and compliance, multichannel communication, multilingual customer support, consulting, intelligent contact centers, ai-integrated crm, customer journey mapping, digital document management, operational efficiency, workflow automation tools, technology services, speech analytics, process automation, automated quality monitoring, omnichannel support, multilingual services, ai solutions, technical support, it help desk, document storage, interpretation services, loyalty programs, research services, 311 contact center, offsite outsourcing, onsite outsourcing, 24/7 support, global workforce, cost savings, scalability, security compliance, banking solutions, insurance services, transportation logistics, fortune 500 partnerships, employee training, quality management, feedback mechanism, cloud technologies, customer loyalty, integration services, performance metrics, market expansion, non-profit, distribution, information technology &amp; services, outsourcing/offshoring, analytics, health care, health, wellness &amp; fitness, hospital &amp; health care, financial services, computer &amp; network security, crm, sales, enterprise software, enterprises, computer software, e-commerce, consumer internet, consumers, internet, research, nonprofit organization management</v>
          </cell>
          <cell r="J1724" t="str">
            <v>Salesforce, Mimecast, Outlook, Microsoft Office 365, VueJS, WP Engine, Workable, Hubspot, Active Campaign, WordPress.org, YouTube, Net-Results, Google Font API, Mobile Friendly, Linkedin Marketing Solutions, Google Tag Manager, CallRail, Microsoft Office, Sigma, Microsoft PowerPoint, Cisco Adaptive Security Appliance Software, Microsoft Windows Server 2012, Cisco Unified Intelligence Center, Avaya, Microsoft Excel, Google Analytics 4 (GA4), Adobe Dreamweaver, FlipHTML5, CSS, Javascript, Excel4Apps, OneTrust Tech Risk &amp; Compliance, Google Analytics, HTML Pro, Wider Planet, Elite Software HVAC Solution, Harmony Email &amp; Collaboration, , AT Internet, Taleo Applicant Tracking Systems (ATS), Microsoft Windows Server 2000, Broadcom Service Virtualization, Amazon CloudWatch, Azure Active Directory B2C, AWS VPN, Barracuda Spam Firewall, React Router, Switch Concepts, Cisco IP Phones, Citrix Virtual Desktops, Pipedrive, Secured MVC Forum on Windows 2012 R2, Cisco AppDynamics</v>
          </cell>
          <cell r="O1724">
            <v>592000000</v>
          </cell>
          <cell r="Q1724" t="str">
            <v>DATAMARK, Inc. is a global leader in Contact Center and Business Process Outsourcing (BPO), founded in 1989 and headquartered in El Paso, Texas. The company operates delivery centers in the U.S., Mexico, and India, providing omnichannel, multilingual contact center solutions, back-office outsourcing, and digital document services to Fortune 500 companies, large enterprises, and government agencies.
With a workforce of over 2,500 employees across eleven sites, DATAMARK emphasizes operational excellence through Lean Six Sigma methodologies and process improvement consulting. The company offers a wide range of services, including 24/7 customer care, high-volume data entry, document processing, and digital mailroom management. DATAMARK serves various industries, including banking, health insurance, and transportation, focusing on delivering tailored solutions that enhance customer experience and drive productivity. Its commitment to client satisfaction, quality, and innovation positions DATAMARK for continued growth in the outsourcing sector.</v>
          </cell>
          <cell r="R1724">
            <v>1989</v>
          </cell>
        </row>
        <row r="1725">
          <cell r="A1725" t="str">
            <v>Dayforce</v>
          </cell>
          <cell r="B1725" t="str">
            <v>Dayforce</v>
          </cell>
          <cell r="C1725">
            <v>9600</v>
          </cell>
          <cell r="D1725" t="str">
            <v>information technology &amp; services</v>
          </cell>
          <cell r="E1725" t="str">
            <v>http://www.dayforce.com</v>
          </cell>
          <cell r="F1725" t="str">
            <v>http://www.linkedin.com/company/dayforce</v>
          </cell>
          <cell r="G1725" t="str">
            <v>Minneapolis</v>
          </cell>
          <cell r="H1725" t="str">
            <v>Minnesota</v>
          </cell>
          <cell r="I1725" t="str">
            <v>workforce scheduling, workforce planning, labor planning, hcm, time &amp; attendance, wfm, labor scheduling, task management, human resources, employee selfservice, computer software: prepackaged software, technology, software development, workforce planning tools, employee experience, hr reporting, hr data integration, hr cloud security, talent management, hr analytics, payroll processing, performance management software, hr digital ecosystem, employee productivity analytics, mobile hr access, employee productivity tools, employee communication tools, hr data security, employee benefits platform, talent analytics, on-demand pay, employee productivity, hr automation, hr compliance tools, recruiting, employee experience insights, employee benefits management, hr process automation, employee engagement surveys, employee self-service, human resources software, hr process automation tools, workforce optimization, employee lifecycle, hr automation software, financial wellness, compliance management, performance management, cloud computing, talent acquisition, predictive analytics hr, hr data management, employee self-service apps, employee engagement, labor law automation, ai in hr, hr data visualization, management consulting services, labor law compliance, labor cost management, labor market analytics, hr software integration, payroll services, real-time insights, employee scheduling software, hr cloud solutions, workforce management, employee development, digital hr tools, performance dashboards, labor analytics, labor management system, workforce analytics, employee self-service portal, data security, talent acquisition analytics, hr digital transformation, hris, time and attendance, employee scheduling, hcm software, employee wellness programs, employee data, employee engagement tools, payroll automation, hr regulatory compliance, cloud-based payroll, ai-driven hr, workforce analytics tools, global hr compliance, employee benefits, on-demand payroll, cloud hr platform, employee retention analytics, global hr, employee experience platform, global payroll solutions, cloud hr analytics, hr management, benefits administration, employee retention, integrated hr solutions, onboarding, challenge validation, data verification, real-time analysis, audit process, risk management, quality assurance, compliance tracking, statistical methods, performance metrics, error identification, test automation, system assessment, data accuracy, report generation, process optimization, customer insights, business intelligence, predictive analytics, data mining, performance validation, fraud detection, workflow automation, data integrity, statistical modeling, trend analysis, market research, user feedback analysis, compliance standards, regulatory reporting, data visualization, key performance indicators, project management, theory testing, batch processing, data governance, risk assessment framework, data collection techniques, business process improvement, system diagnostics, analytics tools, data-driven decision making, operational efficiency, business strategy, strategic planning, machine learning applications, customer experience enhancement, data management solutions, evidence-based practices, performance benchmarking, market competitiveness, saas, b2b, productivity, information technology &amp; services, enterprise software, enterprises, computer software, computer &amp; network security, analytics</v>
          </cell>
          <cell r="J1725" t="str">
            <v>CloudFlare CDN, Salesforce, ExactTarget, Pardot, Microsoft Office 365, Microsoft Azure Hosting, Cloudflare DNS, Outlook, Zendesk, CloudFlare Hosting, Rackspace MailGun, MailChimp SPF, OneTrust, MongoDB, NetSuite, Omniture (Adobe), Amazon SES, Slack, Adobe Marketing Cloud, Active Campaign, VueJS, Mapbox, Hubspot, Vidyard, Google Tag Manager, ASP.NET, Mobile Friendly, WordPress.org, Multilingual, Google Font API, Vimeo, Woo Commerce, Linkedin Marketing Solutions, Mixpanel, Android, Circle, Remote, AI, Dayforce, Microsoft Office, BASE, Terraform, CDK, Prometheus, Grafana, Grafana Loki, Azure Data Lake Storage, Flow, Mode, Ansible, AWS SDK for JavaScript, AWS Transfer for SFTP, AWS Trusted Advisor, Azure Linux Virtual Machines, C#, CONTROL, Docker, IBM HTTP Server, IBM Sterling File Gateway, Kubernetes, Microsoft Azure Monitor, Microsoft PowerShell, Oracle XML DB, PostgreSQL, Python, Red Hat JBoss Enterprise SOA Platform, REST, SQL, Tor, Unix, XPath, PowerBI Tiles, Visio, Microsoft Excel, Microsoft PowerPoint, AuditBoard, C# (C Sharp), DotNetNuke, Microsoft SQL Server Reporting Services, Azure Devops, GitHub Actions, Microsoft Application Insights, Azure Monitor, Cypress, Playwright, .NET, Azure Application Insights, Apache Kafka, NEC, Microsoft Word, Figma, ChatGPT, Azure Analysis Services, Azure Service Bus, Amazon Managed Streaming for Apache Kafka (Amazon MSK), Redis, OpenTelemetry, GitHub Copilot, LaunchDarkly, Xunit, NUnit, Jest, Power BI Documenter, Smartsheet, Microsoft Teams, SharePoint, Absorb LMS, Microsoft Power Automate, Palo Alto Networks Cortex XSOAR, SWIFT, Sales Cloud Einstein, Claude, Cursor, IDC, SAM, React, TypeScript, GitHub, IBM Storage Suite for IBM Cloud Paks, Argocd, GraphQL, Linq, Javascript, Micro, Gem, Workday Benefits, HTML5 Maker, CSS, IBM ILOG CPLEX Optimization Studio, Salesforce CRM Analytics, OneStream, Azure Data Lake Analytics, Azure Synapse Analytics, Azure Data Factory, Jira, ServiceNow, Wiz, Microsoft Defender for Cloud, Azure Policy, BirchStreet Procure-to-Pay, Sentinel, Bicep, Angular Material, AWS Analytics, Microsoft Entra ID, Azure Key Vault, TrakSYS, Acronis, Google Firebase Crashlytics, JFrog Artifactory, Eyefinity OfficeMate, Marketo, Excel4Apps, SES, Hashicorp Packer, Azure Compute, HashiCorp Vault, Bash, Android Studio, Gradle, Kotlin, Visual-Basic-.NET, GRPC, Oracle Analytics Cloud, SAP SuccessFactors, Workday, Dell EMC SAN (Storage Area Network), Ecovadis, Databricks, Git, PagerDuty, ChurnZero, Azure SQL, LogIC, Azure Log Analytics, Delinea, Azure Automation, Fusion ERP Analytics, Delta, Adobe, Google AdWords Conversion, OneTrust Tech Risk &amp; Compliance, DAX, Google Data Studio, SSMS Tools Pack, Office365, Microsoft Authenticator, Avaya, Google Publisher Tag (GPT), Node.js, Google AlloyDB for PostgreSQL, Tailwind, Ceridian, Elasticsearch, Azure Functions, Azure Virtual Machines, SAS Analytics Pro, Alchemer EFM, Amazon Virtual Private Cloud (Amazon VPC), Akamai CDN Solutions, IBM Db2 for Linux, UNIX, and Microsoft Windows, Cisco Secure Firewall Management Center, Ipswitch WhatsUp Gold, Verizon WAF, Siemens SIMATIC S7, Proofpoint CASB, Versapay, Gong, , ZoomInfo, Batch, Microsoft Windows Server 2012, Microsoft-IIS, OSIsoft PI, Azure Firewall, Azure Front Door, Azure Virtual WAN, CAT, F5 BIG-IP Local Traffic Manager (LTM), FlipHTML5, Chatter, Jenkins, Neo4j, mO Jira OAuth SSO, Jira OpenID Connect SSO, Jira OIDC SSO, JWT, ServiceNow Flow Designer, Micro Focus Universal CMDB, BMC Helix Discovery, ServiceNow Event Management, ServiceNow Service Mapping, ServiceNow IT Operations Management (ITOM), ServiceNow IT Service Management (ITSM), OpenAI, Horovod, ISO+â„¢, UKG Pro Benefits Administration, AMP, Later, WebOffice, Pendo., Confluence, Tableau, API Gateway, CPI, IBM Sterling B2B Integrator, Postman, Swagger UI, WP-Oauth, ANGEL LMS, IBM Spectrum LSF, Lytics, Aryson MySQL to MSSQL Converter, PRO.FILE, Microsoft WinDbg, Fiddler AI, AppDynamics, Datadog, Dash, Azure Synapse, AWS CloudFormation, Microsoft Sql Server, Buzzsprout, Adobe Real-Time CDP, Angular, Azure Service Fabric, Ruby On Rails, MySQL, jQuery, Amazon CloudFront, CircleCI, Sass, Salesforce Partner Relationship Management (PRM), Salesforce Revenue Cloud, PySpark, Copilot, Gemini, Pinecone, Weaviate, Faiss</v>
          </cell>
          <cell r="K1725">
            <v>18252130000</v>
          </cell>
          <cell r="L1725" t="str">
            <v>Merger / Acquisition</v>
          </cell>
          <cell r="M1725">
            <v>12300000000</v>
          </cell>
          <cell r="N1725">
            <v>45870</v>
          </cell>
          <cell r="O1725">
            <v>1893300000</v>
          </cell>
          <cell r="Q1725" t="str">
            <v>Dayforce is a global human capital management (HCM) software company that offers cloud-based solutions for managing the entire employee lifecycle. Formerly known as Ceridian HCM Holding Inc., the company rebranded to Dayforce in January 2024. Founded in 1992, Dayforce has grown significantly, especially after acquiring Dayforce Corporation in 2012, which led to the development of its flagship cloud HCM platform.
The Dayforce platform provides integrated capabilities, including human resources management, payroll processing, benefits administration, workforce management, talent management, recruiting, onboarding, and career development. It serves organizations of all sizes, from small businesses to global enterprises, delivering value to thousands of organizations and millions of workers worldwide. Under the leadership of CEO David Ossip, Dayforce has been recognized as a market leader and has received accolades for its workplace culture and commitment to innovation.</v>
          </cell>
          <cell r="R1725">
            <v>2009</v>
          </cell>
        </row>
        <row r="1726">
          <cell r="A1726" t="str">
            <v>DDB</v>
          </cell>
          <cell r="B1726" t="str">
            <v>DDB Worldwide</v>
          </cell>
          <cell r="C1726">
            <v>8000</v>
          </cell>
          <cell r="D1726" t="str">
            <v>marketing &amp; advertising</v>
          </cell>
          <cell r="E1726" t="str">
            <v>http://www.ddb.com</v>
          </cell>
          <cell r="F1726" t="str">
            <v>http://www.linkedin.com/company/ddb</v>
          </cell>
          <cell r="G1726" t="str">
            <v>New York</v>
          </cell>
          <cell r="H1726" t="str">
            <v>New York</v>
          </cell>
          <cell r="I1726" t="str">
            <v>creative, brand, events, experiential, innovation, digital, branded entertainment, social media, branded content, pr, retail marketing, strategy, ai, marketing, shopper marketing, advertising, advertising services, advertising history, customer relationship management, advertising agencies, leadership development, global reach, global advertising, influencer marketing, data analytics, financial planning, services, performance-driven campaigns, b2c, performance-driven advertising, brand storytelling, content creation, digital marketing, consulting, creative campaigns, brand building, emotional marketing, retail, creative excellence, performance insights, market research, brand strategy, analytics, performance analytics, advertising agency, innovative approaches, client portfolio, storytelling, b2b, performance marketing, advertising &amp; marketing, media &amp; communications, creative advertising, media planning, emotional connection, customer engagement, iconic campaigns, public relations, programmatic advertising, social media marketing, brand development, digital transformation, customer experience, global marketing, creative strategy, brand management, emotional branding, client leadership, cross-cultural marketing, strategic planning, campaign management, consumer insights, team collaboration, diversity and inclusion, talent development, network connectivity, business transformation, client engagement, creative operations, stakeholder management, global leadership, engagement strategies, growth strategies, organizational culture, integrated communications, advertising campaigns, brand positioning, sustainable marketing, creative collaboration, market analysis, data-driven marketing, social impact, consumer behavior, creative partnerships, creative storytelling, multi-channel marketing, consumer products &amp; retail, consumer internet, consumers, internet, information technology &amp; services, marketing &amp; advertising, crm, sales, enterprise software, enterprises, computer software</v>
          </cell>
          <cell r="J1726" t="str">
            <v>UltraDns, Mailchimp Mandrill, Outlook, MailChimp SPF, Greenhouse.io, VueJS, WP Engine, Atlassian Cloud, Umbraco, GitLab, Slack, Salesforce, Vimeo, WordPress.org, Mobile Friendly, Apache, Remote, Figma, Microsoft Office, Jira, Confluence, Instagram, TikTok, YouTube, NTENT, Salesforce Marketing Cloud, Salesforce Journey Builder, SQL, QMetry Automation Studio</v>
          </cell>
          <cell r="L1726" t="str">
            <v>Merger / Acquisition</v>
          </cell>
          <cell r="M1726">
            <v>0</v>
          </cell>
          <cell r="N1726">
            <v>45047</v>
          </cell>
          <cell r="O1726">
            <v>2800000000</v>
          </cell>
          <cell r="Q1726" t="str">
            <v>DDB Worldwide is a global marketing communications network and advertising agency, founded in 1949 in New York City. Initially starting with 13 employees, DDB has grown to operate 183 offices in 75 countries, serving over 1,200 clients. The agency is known for its innovative approach to advertising, particularly through the collaboration of writers and art directors, which has led to memorable campaigns that challenge industry norms.
DDB specializes in advertising, public relations, and marketing communications. Their services include creative campaign development, direct-response advertising, and strategies across various media platforms such as television, print, and digital. The agency has created iconic campaigns for notable clients like Volkswagen, Avis, and Mobil Oil, establishing a reputation for impactful and emotional storytelling in advertising.</v>
          </cell>
          <cell r="R1726">
            <v>1949</v>
          </cell>
        </row>
        <row r="1727">
          <cell r="A1727" t="str">
            <v>Deel</v>
          </cell>
          <cell r="B1727" t="str">
            <v>Deel</v>
          </cell>
          <cell r="C1727">
            <v>8400</v>
          </cell>
          <cell r="D1727" t="str">
            <v>human resources</v>
          </cell>
          <cell r="E1727" t="str">
            <v>http://www.deel.com</v>
          </cell>
          <cell r="F1727" t="str">
            <v>http://www.linkedin.com/company/deel</v>
          </cell>
          <cell r="G1727" t="str">
            <v>San Francisco</v>
          </cell>
          <cell r="H1727" t="str">
            <v>California</v>
          </cell>
          <cell r="I1727" t="str">
            <v>remote hiring, payroll, compliance, eor, global hiring, hris, financial service, payment services, remote work, business, independent contractors, hr, human resources services, employee data management, compliance automation, remote team onboarding, contractor misclassification risk, employer of record, global hr data, legal compliance, remote work management, employee onboarding, global hr automation, payroll automation, global hr reporting dashboards, global hr legal compliance monitoring, global hr legal support, human resources, startups, hr platform, hr reporting tools, global hr compliance, global contractor management, payment processing, global hr platform, software, global employment law, international hr data security, global hris integration, global hr data analytics, global hr risk mitigation, innovation, multi-country hr management, global hr legal advisory, global payroll, services, logistics, global hr reporting, global hr platform integration, hr automation tools, multi-currency payroll, b2b, global hr software, contractor payments, workforce insights, information technology and services, multi-country employee management, tax compliance, data security, employee management, remote hr management, employee onboarding platform, compliance monitoring, payroll tax, international hr compliance tools, global hr legal compliance, consulting, global contractor compliance, benefits administration, tax filings, global hr data synchronization, employee classification, international hr benefits management, computer systems design and related services, regulatory updates, global hr legal framework, workforce scaling, employee lifecycle management, contract generation, employee benefits, contractor management, risk management, remote workforce, global payments, payroll processing, fintech, cryptocurrency, global employee onboarding, global hris platform, global hr workflow automation, global hr legal monitoring, multi-country payroll, seamless integrations, global hr solutions, global hris system, global hr legal updates, international payroll automation, hr software, hr analytics, international hiring, payroll compliance, global employee management, remote team payroll management, international hr policy management, global hr tech, marketing, global workforce management, multi-currency payments, global hr management, local labor laws, remote workforce onboarding, global hris, remote employee onboarding, global hr support, hr data security, international contractor onboarding, automation, cloud hr platform, eor services, onboarding solutions, user-friendly interface, ai-powered tools, cloud-based hr, performance management, expense management, global it management, employee benefits administration, remote workforce solutions, integration with hr tools, employee relocation, compliant contracts, payment flexibility, time tracking, dedicated support, risk mitigation, remote team management, in-house experts, global coverage, automated invoicing, background checks, contractor misclassification, geographical expansion, transparent pricing, 24/7 customer support, process streamlining, scalable solutions, global workforce platform, human resource compliance, employee satisfaction tools, international tax compliance, performance insights, flexible payment options, healthcare, finance, legal, payments, financial services, information technology &amp; services, computer &amp; network security, finance technology, health care, health, wellness &amp; fitness, hospital &amp; health care</v>
          </cell>
          <cell r="J1727" t="str">
            <v>CloudFlare CDN, Salesforce, Route 53, Gmail, Google Apps, Microsoft Office 365, Zendesk, Amazon AWS, CloudFlare Hosting, Amazon CloudFront, Atlassian Cloud, React Redux, Hubspot, Slack, Bing Ads, Google Dynamic Remarketing, Cloudinary, Optimizely, LiveRamp, The Trade Desk, Stripe, Hotjar, Twitter Advertising, Multilingual, Facebook Custom Audiences, Linkedin Marketing Solutions, reCAPTCHA, Google Tag Manager, Facebook Widget, DoubleClick, HasOffers, Facebook Login (Connect), DoubleClick Conversion, WordPress.org, Mobile Friendly, Gusto, Android, Deel, Remote, AI, TypeScript, Javascript, React, Express, Google AlloyDB for PostgreSQL, Siemens SIMATIC S7, Next.js, Figma, GitHub Copilot, Python, Node.js, CallMiner Eureka, Cision, Confluence, Notion, Jupyter, Google Colab, Jira, Ansys Workbench, Olo, Carta, Shareworks by Morgan Stanley, Fidelity HSA, Workday, Weibo, Connect, SAP, SQL, Snowflake, Looker, PowerBI Tiles, Azure Devops, REST, GraphQL, OpenAPI, dbt, PostgreSQL, JWT, DatoCMS, GEP, Google Workspace, Okta, SAM, Amazon Associates, Rust, Bash, Microsoft PowerShell, VMware SD-WAN, Juniper Networks SRX-Series Firewalls, Akamai CDN Solutions, Infoblox DHCP, Adform DMP, Google Sheets, Hex, Apple macOS, Microsoft Windows Server 2012, Cisco Unified IP Interactive Voice Response, Microsoft Excel, IBM Tivoli OMEGAMON, Jamf, Kandji, Microsoft Application Insights, Microsoft Intune Enterprise Application Management, n8n, VMware AirWatch, Workato, Zapier, Zoomdata, Kubernetes, Vertica, Snowflake Data Lake, OneTrust Tech Risk &amp; Compliance, Salesforce CRM Analytics, ACL, Oracle Fusion Cloud ERP, Oracle Cloud, NetSuite, Outreach.io, AWS SDK for JavaScript, Zoho CRM, Atlas by Facebook, Vanta, Tableau, React Native, Netskope Cloud Access Security Broker (CASB), .NET, Google Cloud Data Loss Prevention, Gem, Claude, Gemini, Amplitude, Braze, Contentsquare, FullStory, Google Ads, Meta Ads Manager, HTML Pro, CSS, CloudFlare, PEO, Salesforce Partner Relationship Management (PRM), Meta Ads, LinkedIn Ads, Sakai, AWS Trusted Advisor, AWS Marketplace, Jest, Cisco VPN, Cisco Secure Firewall Management Center, Apache Spark, Amazon Elastic MapReduce (EMR), Apache Iceberg, Pipedrive, FortiGate SWG, Zscaler ZTNA, McAfee Total Protection for Data Loss (DLP), AWS Analytics, IBM ILOG CPLEX Optimization Studio, Azure Analysis Services, Ethereum, Metamask, WebOffice, SWIFT, DealHub.io, Gong, Intel, Git, GitHub, Datadog, Splunk, New Relic, Amazon Web Services (AWS), Amazon Elastic Kubernetes Service (Amazon EKS), Prometheus, Grafana, Grafana Loki, Temporal Cloud, Terraform, HELM</v>
          </cell>
          <cell r="K1727">
            <v>1279650000</v>
          </cell>
          <cell r="L1727" t="str">
            <v>Series E</v>
          </cell>
          <cell r="M1727">
            <v>300000000</v>
          </cell>
          <cell r="N1727">
            <v>45931</v>
          </cell>
          <cell r="O1727">
            <v>1000000000</v>
          </cell>
          <cell r="Q1727" t="str">
            <v>Deel is a global HR technology platform founded in 2019 that helps companies hire, manage, pay, and comply with regulations for international contractors and employees in 150 countries. The platform acts as an operating system for global work, offering automated payroll, HR, and compliance tools. Co-founded by Alex Bouaziz and Shuo Wang, Deel has grown rapidly, processing $17.3 billion in payments and supporting over 37,000 businesses.
Deel provides a modular software-driven platform that includes services such as Employer of Record (EOR), global payroll, and HR and compliance tools. These services facilitate compliant hiring, onboarding, and management across various countries. The company emphasizes automation and vertical integration to streamline global workforce management. Deel also offers additional services like finance, mobility, IT support, and culture-building, along with a unified platform for international payments. With a focus on a global-first strategy, Deel serves a diverse range of clients, including well-known brands like Nike, Dropbox, and Shopify.</v>
          </cell>
          <cell r="R1727">
            <v>2019</v>
          </cell>
        </row>
        <row r="1728">
          <cell r="A1728" t="str">
            <v>Dell Technologies</v>
          </cell>
          <cell r="B1728" t="str">
            <v>Dell Technologies</v>
          </cell>
          <cell r="C1728">
            <v>108000</v>
          </cell>
          <cell r="D1728" t="str">
            <v>computer hardware</v>
          </cell>
          <cell r="E1728" t="str">
            <v>http://www.dell.com</v>
          </cell>
          <cell r="F1728" t="str">
            <v>http://www.linkedin.com/company/delltechnologies</v>
          </cell>
          <cell r="G1728" t="str">
            <v>Round Rock</v>
          </cell>
          <cell r="H1728" t="str">
            <v>Texas</v>
          </cell>
          <cell r="I1728" t="str">
            <v>workforce transformation, security transformation, ai, digital transformation, it transformation,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v>
          </cell>
          <cell r="J1728" t="str">
            <v>Akamai, WP Engine, Atlassian Cloud, PayPal Credit, GitHub Hosting, Emma, Amazon SES, Adobe CQ, Adobe Marketing Cloud, Salesforce Live Agent, Shopify Plus, Bluekai, DemandBase, Ooyala, Open AdStream (Appnexus), VueJS, The Trade Desk, Webflow, Workday, Magento, ExactTarget, Omniture (Adobe), Slack, Salesforce, Zendesk, React Redux, Brightcove, Drupal, Workday Recruit, reCAPTCHA, Google Font API, Mobile Friendly, BugHerd, ClickTale, Varnish, SOASTA, LivePerson Monitor, Facebook Custom Audiences, DoubleClick, Walkme, Zift Solutions, Google Dynamic Remarketing, DoubleClick Conversion, Segment.io, DoubleClick Floodlight, Google Tag Manager, Ensighten, Flashtalking, Akamai RUM, Quantcast, Adobe Media Optimizer, iPerceptions, Zencoder, Google Analytics, Docker, Kubernetes, Acronis Cyber Backup, Azure Devops, Azure Active Directory, Azure App Service, Azure Cost Management, Azure Firewall, Azure Functions, Azure Key Vault, Azure Log Analytics, Azure Monitor, Azure Resource Manager, Azure Stack HCI, Bicep, Express, GitHub Actions, Microsoft Defender for Cloud, Microsoft PowerShell, Terraform, Python, Microsoft Windows Server 2012, Red Hat OpenShift, VxRail, GitHub, Jira, QTest, Azure Linux Virtual Machines, FreeBSD, Tor, JTL-Shop 3, AWS SDK for JavaScript, Eclipse Vert.x, Micro, NetApp iSCSI SAN Storage System, Olo, C#, go+, Git, Ellucian Colleague Finance, Amazon EKS Anywhere, IBM Storage Suite for IBM Cloud Paks, Google Kubernetes Engine (GKE), Argo CD, HELM, Bash, Pega Case Management, Tenable Nessus, Google AlloyDB for PostgreSQL, PowerScale, Microsoft Entra ID, PowerStore, Blackbaud Award Management, PostgreSQL, MySQL, OpenLDAP, REST, GRPC, Hi-Media Performance, SAP Advanced Track and Trace for Pharmaceuticals, Microsoft Excel, PowerBI Tiles, SystemVerilog, LangGraph, Langchain, Torque, Okta, Kong, IDC, JWT, SAM, OpenTracker, Microsoft SQL Server Reporting Services, Microsoft Active Directory Federation Services, Mdt Marketing, Crowd Science, WSUS, Parallels Mac Management for Microsoft SCCM, Red Hat Enterprise Linux, Ansible, 3M 360 Encompass - Health Analytics Suite, Tenable.sc, OpenNMS Platform, Minteye / AdsCaptcha, NETSCOUT Cyber Investigator, VMware vSphere, Horizon, VMware vSAN, Dell PowerEdge Servers, Unity, C/C++, MongoDB, Elasticsearch, ELK Stack, Splunk, Amazon S3, Grafana, Microsoft Teams Rooms, Harmony Email &amp; Collaboration, Cadence Omnis CFD Platform, Neo4j, ACL, LlamaIndex, OpenTelemetry, dynaTrace, SonicWall Network Security appliance (NSa) Series, Ning, Cisco WebEx Teams, AWS Analytics, Azure Analysis Services, IBM ILOG CPLEX Optimization Studio, Rise, Microsoft Windows Server 2000, Azure Active Directory B2C, InformaCast, Amazon Linux 2, Amazon Associates, CrowdStrike, ServiceNow, Simulink, Dell iDRAC (Integrated Dell Remote Access Controller), NVIDIA A100 Tensor Core GPU, DotNetNuke, GitLab, ISO+â„¢, Lytics, Redis, Figma, AWS Secrets Manager, Omnissa Horizon, Jenkins, Creo+, Confluence, Scrum Do, KVM, OpenStack, VMware, ANSYS, Ansys Icepak, FloTHERM, Dassault SOLIDWORKS, Microsoft PowerPoint, Google AdWords Conversion, Outlook, Node.js, TypeScript, Apache Kafka, RabbitMQ, Javascript, HTML Pro, CSS, Oracle XML DB, Oracle Analytics Cloud, Microsoft 365, , Microsoft Azure Monitor, Kong Gateway, Google Cloud Platform, Google Cloud BigQuery, SQL, Apache Airflow, Google Cloud Storage, DATAflow, Google Cloud Composer, Blueprint, SLURM Workload Manager, PyTorch, TensorFlow, Forcepoint TRITON, Barracuda MSP, DNN, NVIDIA TensorRT, Thales HSM, Microsoft Teams, Microsoft Office, Sprinklr, Power BI Documenter, Ansys HFSS, Open AdStream, Allegro, Mode, Feathr, Secured MVC Forum on Windows 2012 R2, Lua, Smart AdServer, Amazon Simple Storage Service (S3), .NET, Minitab Statistical Software, Security, Air, Adobe Target, Google Marketing Platform, AdSpeed, Adform DMP, Vector, vSphere, SolarWinds RMM, VMware NSX, Tanzu, VMware Aria Operations, Microsoft Hyper-V Server, Akamai CDN Solutions, Infoblox DHCP, Microsoft Exchange Server 2003, Microsoft System Center, Microsoft Exchange Online, Microsoft Intune Enterprise Application Management, Red Hat JBoss Enterprise SOA Platform, Sentinel, VMware NSX-T Data Center, Oracle Virtualization, Automic Automation, CAT, Data Analytics, AI, Less, AlienVault USM (from AT&amp;T Cybersecurity), BlueTie Vault, Copilot, Microsoft Power Automate, SharePoint, CallMiner Eureka, Azure Data Lake Storage, IBM Enterprise Business Servers, Dell EMC Data Protection Suite, Looker, Calico, Container Network Interface (CNI), Backblaze Computer Backup, Azure Cloud Shell, BASE, CrashPlan, Singular, TelmarHelixa, Ubuntu, Rocky Linux, NVIDIA, Spectrum, C-Link, Crowdsignal, Kong Insomnia, Atex, NUnit, TrakSYS, Google Search Central, Office365, Crownpeak Universal Consent Platform (formerly Evidon), Brocade, Cisco ACI Orchestration, Datapipe, VMware Cloud Foundation, VMware vCenter, VMware ESXi, VMware Aria Automation, VMware Aria Operations for Logs, Spring Boot, Nestjs, Prometheus, SonarQube, FlipHTML5, Google Cloud Machine Learning Engine, Percipio, NVIDIA Morpheus, Salesforce CRM Analytics, Kibana, Perl, ANGEL LMS, PowerMax, Gem, Microsoft WinDbg, Batch, Microsoft VBScript, Microsoft Application Insights, IBM AIX, Teradata, Azure Data Lake Analytics, A Small Orange, Articulate 360, Camtasia, Adobe Creative Suite, Jaspersoft, Synthesia, DriverSide, Cisco Nexus Switches, Frame, CNC Software, PowerFlex, Apex, Copper, FiberHome, UKG Pro Benefits Administration, AWS CloudHSM, Graylog, Open Multi-Processing (OpenMP), GNU Make, EFI, IBM Cognos Analytics, SolarWinds, Nagios, Amazon Web Services (AWS), Jaeger, Temporal Cloud, Windows 11, TUNE, Autopilot, Oxid, Comodo UserTrust, Aptean Industrial Manufacturing ERP Made2Manage Edition, Citrix XenClient, , Photon, NetApp Common Internet File System (CIFS), IFS, Katalon Studio, Redis Software, Xpedition Enterprise, SES, Autodesk CFD, Amazon Managed Streaming for Apache Kafka (Amazon MSK), VLAN, Dell Data Domain, Spark, PySpark, Airflow, Cascade CMS, Dell ECS Enterprise Object Storage, Signal, Unix, Amazon EC2 Container Service, CET, React, Oracle Directory Services, Microsoft Advanced Group Policy Management, Groovy, Conversant (ValueClick), Seismic LiveSocial, SAP Build Process Automation, Complex Media Network, Salesforce Service Cloud, EMC, Excel4Apps, Aravo, Cross Pixel Media, GitHub Enterprise, JFrog Artifactory, Coverity, Kali Linux, Arduino, Drone, Red Hat, FreeCAD, CHEMCAD, WebOffice, Act!, AWS CloudFormation, AWS Trusted Advisor, Siemens SIMATIC S7, Splunk SOAR, Citrix VDI-in-a-Box, , Check Point CloudGuard Harmony Connect (CloudGuard Connect), Intel, VMware VMmark, NetApp, Citrix Hypervisor, Scupio, Argon CI/CD Security, Cisco AppDynamics, Arista EOS, Dell Avamar, Amber, AMP, Akamai App &amp; API Protector, vFairs, S&amp;P Capital IQ Pro, HPE MSA, CONTROL, Chorus by ZoomInfo, Pipedrive, Docking &amp; MDI for WPF, Electron, Acronis True Image, Microsoft.NET Core 3.1, Angular, Django, Flask, Podman, Claude, Argocd, Acme Packet, Hive, HashiCorp Vault, CentOS, SUSE, Debian, CompuSystems, Connect, Flow, Gauges</v>
          </cell>
          <cell r="K1728">
            <v>25049400000</v>
          </cell>
          <cell r="L1728" t="str">
            <v>Merger / Acquisition</v>
          </cell>
          <cell r="M1728">
            <v>24900000000</v>
          </cell>
          <cell r="N1728">
            <v>41548</v>
          </cell>
          <cell r="O1728">
            <v>113538000000</v>
          </cell>
          <cell r="Q1728" t="str">
            <v>Dell Technologies Inc. is a multinational technology company based in Round Rock, Texas. Formed in 2016 through the merger of Dell and EMC Corporation, it offers a diverse range of hardware, software, and services for consumers and enterprises. Founded in 1984 by Michael Dell, the company initially focused on direct-to-consumer sales of customizable PCs, which helped it become the world's largest PC vendor by 2001.
Dell Technologies provides personal computers, servers, monitors, storage systems, and networking equipment. The company has expanded its product line to include televisions, handheld devices, and various consumer electronics. It also offers computer software and security services, enhanced by its acquisition of EMC. In addition to hardware, Dell provides IT services, cloud solutions, and enterprise technology infrastructure, emphasizing tailored computing services to meet customer needs across different markets.</v>
          </cell>
          <cell r="R1728">
            <v>1984</v>
          </cell>
        </row>
        <row r="1729">
          <cell r="A1729" t="str">
            <v>Delta Air Lines</v>
          </cell>
          <cell r="B1729" t="str">
            <v>Delta Air Lines</v>
          </cell>
          <cell r="C1729">
            <v>100000</v>
          </cell>
          <cell r="D1729" t="str">
            <v>airlines/aviation</v>
          </cell>
          <cell r="E1729" t="str">
            <v>http://www.delta.com</v>
          </cell>
          <cell r="F1729" t="str">
            <v>http://www.linkedin.com/company/delta-air-lines</v>
          </cell>
          <cell r="G1729" t="str">
            <v>Atlanta</v>
          </cell>
          <cell r="H1729" t="str">
            <v>Georgia</v>
          </cell>
          <cell r="I1729" t="str">
            <v>biggest airline, one great airline, aviation, customer care, customer experience, travel, air freight/delivery services, consumer discretionary, airlines &amp; aviation, airline loyalty, airline sustainability reporting, sustainability, airline safety protocols, b2c, domestic flights, travel agency, airline digital ticketing, global route network, route expansion, fleet modernization, airline route optimization, services, airline safety, premium cabin services, aircraft fleet, airline branding, airline route planning, airline history, fleet management, aviation sustainability goals, airline industry innovation, cargo services, passenger transportation, airline growth, airline digital marketing, airline operational excellence, airline fleet renewal, airline environmental impact, aviation industry, airline customer experience, cargo freight, hotels, consulting, mobile app, airline loyalty programs, airline customer experience technology, cargo logistics, cargo transportation, aviation technology, airline cargo solutions, passenger air travel, transportation &amp; logistics, hub-and-spoke system, airline environmental initiatives, b2b, carbon neutrality, global transportation, airline industry trends, airline fleet management software, long-haul flights, transatlantic routes, international flights, airline fleet upgrades, route network, market expansion, airline digital transformation, digital platform, customer service, frequent flyer program, hub-and-spoke model, sustainability initiatives, low-cost carrier, fleet efficiency, global airline, leisure travelers, airline mergers, operational excellence, business travelers, digital airline services, airline customer engagement, airline innovation, airline industry alliances, digital booking, fleet operations, airline headquarters, scheduled air transportation, air travel, airline, airline mergers and acquisitions, international hub operations, sustainable aviation, airline digital platforms, flights, plane tickets, booking, rental cars, ticket reservations, flight deals, airport services, business travel, vacation packages, online check-in, baggage policy, travel insurance, low-cost flights, airfares, travel planning, team travel, group bookings, real-time flight status, in-flight services, flight upgrades, cabin classes, airport lounges, travel rewards, check-in options, travel alerts, companion tickets, seasonal offers, last-minute deals, family travel, business class, economy class, seat selection, flight cancellations, customer support, travel resources, itinerary management, scheduling flexibility, digital boarding pass, airlines/aviation, aviation &amp; aerospace, environmental services, renewables &amp; environment, hospitality, leisure, travel &amp; tourism, airlines, bars, hotels &amp; travel, nightlife, transportation</v>
          </cell>
          <cell r="J1729" t="str">
            <v>Akamai, UltraDns, Salesforce, Backbone JS Library, Drupal, Atlassian Cloud, OneTrust, Angular JS v1, Adobe CQ, ExactTarget, Omniture (Adobe), Salesforce Live Agent, Shopify Plus, Slack, Amazon SES, Adobe Marketing Cloud, Shopify Product Reviews, Google Font API, Shopify, YouTube, Mobile Friendly, SQL, SAS Enterprise Guide, Oracle Hyperion Enterprise, Calabrio Teleopti Workforce Management, Microsoft Excel, Tableau, PowerBI Tiles, Adobe Analytics, Adobe Customer Journey Analytics, Quantum Metric, ReliaSoft, ReadyAPI, Playwright, Selenium, Apache JMeter, Postman, Jenkins, Git, GitLab, GitHub Actions, Jira, Zephyr Scale, Veracode, AWS Trusted Advisor, Kibana, Amazon CloudWatch, Micro, CAT, Gauges, AC500 PLC, AWS SDK for JavaScript, Spring Boot, Apigee, Red Hat JBoss Enterprise SOA Platform, Oracle Analytics Cloud, Red Hat OpenShift, Phocas Software, Gorgias, Egencia, Shopp, .NET, Delta, Copado, Flow, CNC Software, SysTools VBA Password Recovery, Agility, Aha!, mabl, CONTROL, Tor, Quip, Gem, Kubernetes, SAP, Cisco TelePresence Management Suite (TMS), GT STRUDL, Vertica, Horizon, GRIN, Radial, Meta Quest 2, HTC VIVE, Microsoft Hololens, Unity, QTest, IBM Mainframe, ServiceNow, Smartsheet, Scrum Do, Kanbanize, Google Analytics, Python, Spring, Angular, Javascript, C#, FlipHTML5, Mode, SAP HANA, Redshift, SAP ERP Central Component (ECC) 6.0, AWS Glue, Adobe Experience Manager, Qualtrics, AI, Pandora FMS, DoubleClick, Act!, Excel4Apps, Microsoft PowerPoint, Google Cloud Security Command Center, Databricks, Azure Analysis Services, OpenAI, AWS Analytics, vcita, SAP ECC, Microsoft Power Platform, Microsoft Power Apps, Microsoft Power Automate, SharePoint, Microsoft SQL Server Reporting Services, DATAVERSE LTD, Amazon EC2, GraphQL, JUnit, Maven, Gradle, Docker, PostgreSQL, MySQL, Amazon DynamoDB, MongoDB, Redis, Google AdWords Conversion, Lambda Cloud, Sizmek (MediaMind), Amazon Virtual Private Cloud (Amazon VPC), AWS CodePipeline, Terraform, AWS CloudFormation, OpenText Documentum, VMware Workspace ONE, Android, Salesforce Flow, Power BI Documenter, Analyzer, Connect, Delivr, Symphony Commerce, Microsoft Office</v>
          </cell>
          <cell r="K1729">
            <v>3000000000</v>
          </cell>
          <cell r="L1729" t="str">
            <v>Debt Financing</v>
          </cell>
          <cell r="M1729">
            <v>3000000000</v>
          </cell>
          <cell r="N1729">
            <v>43891</v>
          </cell>
          <cell r="O1729">
            <v>63364000000</v>
          </cell>
          <cell r="P1729">
            <v>140</v>
          </cell>
          <cell r="Q1729" t="str">
            <v>Delta Air Lines is a major global airline based in Atlanta, Georgia. It operates passenger and cargo services to over 290 destinations across six continents. Founded in 1925 as Huff Daland Dusters, the company transitioned to passenger service in 1929 and has since grown to become one of the largest airlines in the world.
Delta offers a range of services, including domestic and international passenger air transportation, cargo services, and the SkyMiles frequent-flyer program. The airline has a modern fleet and has pioneered several innovations in the aviation industry. Delta is committed to sustainability, aiming for net-zero emissions by 2050, and focuses on enhancing customer experience and operational excellence. Under the leadership of CEO Ed Bastian, Delta continues to expand its global reach and improve its services.</v>
          </cell>
          <cell r="R1729">
            <v>1925</v>
          </cell>
        </row>
        <row r="1730">
          <cell r="A1730" t="str">
            <v>Deltek</v>
          </cell>
          <cell r="B1730" t="str">
            <v>Deltek</v>
          </cell>
          <cell r="C1730">
            <v>4600</v>
          </cell>
          <cell r="D1730" t="str">
            <v>information technology &amp; services</v>
          </cell>
          <cell r="E1730" t="str">
            <v>http://www.deltek.com</v>
          </cell>
          <cell r="F1730" t="str">
            <v>http://www.linkedin.com/company/deltek</v>
          </cell>
          <cell r="G1730" t="str">
            <v>Herndon</v>
          </cell>
          <cell r="H1730" t="str">
            <v>Virginia</v>
          </cell>
          <cell r="I1730" t="str">
            <v>digital transformation, project management, hcm, resource management, information solutions, emerging trends, globalization, architecture engineering, financial management, professional services, talent management, technology, erp, government contracting, cloud computing, construction management, millennial workforce, saas, software, security, project management software, project accounting software, big data, cloud, projectbased erp, accounting software, government contract management software, hr solutions, deltek project nation, small business, smb, enterprise software, information technology, software development, deltek global presence, security and compliance, dcaa audit readiness, deltek compliance solutions, services, engineering, nonprofit management solutions, business intelligence, federal proposal automation, project data security, data analytics, professional services automation, aerospace defense software, customer relationship management, federal procurement support, collaboration tools, b2b, federally compliant erp, project monitoring, project data centralization, project financials, market intelligence platform, government bid management, market intelligence, manufacturing, employee productivity tools, federal procurement analytics, federal bid optimization, deltek costpoint, deltek innovation, project performance, project execution, project-based business solutions, business automation, project lifecycle management, federal contract management, project risk analysis, automation, integrated project management, energy &amp; utilities, federal market intelligence, architecture, workflow automation, deltek customer base, federal project compliance, project portfolio management, project collaboration, deltek project success, construction, cloud erp for government, deltek employee culture, labor management, compliance management, cmmc compliance, cost management, federal government contracts, nonprofit, federal project reporting, government contracting software, cloud erp, federal project cost control, industry-specific modules, federal contract lifecycle, cost control software, project reporting, project lifecycle, project success metrics, ai-powered solutions, project scheduling, consulting, ai-driven project insights, federal compliance automation, deltek talent management, cost estimation software, federal project analytics, deltek industry verticals, project efficiency, compliance, enterprise resource planning, federal project tracking, project documentation, project-based industries, project profitability, industry analytics, market intelligence tools, industry compliance, project monitoring systems, industry-specific software, deltek govwin iq, project tracking, federal contract compliance, client relationship management, industry-specific erp, performance dashboards, federal project scheduling, federal project risk mitigation, federal proposal software, federal contract proposal, contract management, project reporting tools, federal procurement intelligence, resource planning, cloud solutions, project automation, contract lifecycle management, deltek software solutions, time and expense tracking, government, construction project management, project execution tools, project financial management, deltek strategic growth, project scheduling tools, innovation, enterprise project solutions, deltek industry solutions, federal project management tools, deltek strategic acquisitions, real-time data, proposal management, information retrieval services, project insights, project success prediction, federal project data, risk management, federal project profitability, aerospace &amp; defense, erp for government contractors, federal contract tracking, project analytics, erp software, psa software, human capital management, business development, state and local market intelligence, earned value management, analytics solutions, cloud integration, specification management, field reporting, automated workflows, schedule management, project visibility, profitability analysis, project information management, business agility, automate payments, cloud-based solutions, integrated qms, employee onboarding, data-driven decisions, industry-specific solutions, billing management, integration platform as a service, user groups, end-to-end management, project success, developer resources, partner network, community engagement, knowledge sharing, non-profit, construction &amp; real estate, productivity, professional training &amp; coaching, enterprises, computer software, information technology &amp; services, analytics, crm, sales, mechanical or industrial engineering, nonprofit organization management</v>
          </cell>
          <cell r="J1730" t="str">
            <v>CloudFlare CDN, Route 53, Microsoft Office 365, Amazon AWS, CloudFlare Hosting, DemandBase, Vidyard, Atlassian Cloud, Sophos, Eloqua, Zendesk, Slack, Salesforce, ON24, ASP.NET, Vimeo, Visual Website Optimizer, Google Play, Google Analytics, Cvent, Google Tag Manager, Kenexa, Typekit, Mobile Friendly, Bootstrap Framework, Google Font API, Acumatica, Deltek Costpoint, Airflow, dbt, Apache Kafka, Spark Streaming, Copilot, Claude, Coveo, Gainsight, Microsoft Excel, Outlook, AWS SDK for JavaScript, Spring, Javascript, jQuery, Elasticsearch, Microsoft Sql Server, AI, SQL, Apache JMeter, k6, Micro Focus LoadRunner, Lighthouse 360, Playwright, Jenkins, GitHub Actions, Azure Devops, dynaTrace, New Relic, Grafana, ChatGPT, GitHub Copilot, GraphQL, Blackline, Amazon Managed Streaming for Apache Kafka (Amazon MSK), Deltek ComputerEase, LinkedIn Ads, SalesLoft, Snowflake, Snow, Fivetran, scikit-learn, pandas, NumPy, Python, C#, DotNetNuke, Amazon Web Services (AWS), Docker, Terraform, Spring Boot, PostgreSQL, AWS Trusted Advisor, Microsoft Azure Monitor, Amazon Associates, Git, Alteryx, Microsoft Power Apps, Smartsheet, GCC, Sales Cloud Einstein, Salesforce Service Cloud, GovWin IQ, Microsoft PowerPoint, Excel4Apps, Apex, Deltek, Azure SQL, Azure Storage Explorer, Microsoft SQL Server Reporting Services, Microsoft.NET Core 3.1, AWS Bedrock, AWS Lambda, Azure Functions, Microsoft Azure, OpenAI, Oracle Cloud Infrastructure, Anthropic Claude, Power BI Documenter, DAX, Extend, PRO.FILE, Microsoft SQL Server Management Studio, Azure Data Studio, Tor, Replicon, Deltek Vantagepoint, Deltek Maconomy, AWS Analytics, Azure Analysis Services, ServiceNow, Jira, SSMS Tools Pack, Allego, Oracle Cloud, Kubernetes, A Small Orange, E-planning, Mode, Azure Active Directory B2C, Microsoft Exchange Server 2003, Office365, TUNE, AWS VPN, CrowdStrike, Act!, Microsoft Active Directory Federation Services, Microsoft Intune Enterprise Application Management, Cisco VPN, Zscaler, , AWS Multi-Factor Authentication, Nevron Vision for SSRS, C# (C Sharp), .NET, TypeScript, Oracle XML DB, Salesforce Lightning Web Components, Flow, DocuSign, Saviynt, Prefect, VueJS, GoToAssist (FASTchat), Sqlalchemy, REST, Deltek Vantagepoint CRM, SAP Contract Lifecycle Management (CLM), Microsoft Windows Server 2012, Microsoft PowerShell, SharePoint, Microsoft Teams, Zopim, Workday Adaptive Planning, Cisco WebEx Teams, LinkedIn Sales Navigator, ZoomInfo, Terminus, Google AdWords Conversion, SAP Material Requirement Planning (MRP), CUICK TRAC - DFARS and NIST 800-171 compliance solution, ISO+â„¢, AMP, Cisco AppDynamics</v>
          </cell>
          <cell r="K1730">
            <v>2802000019</v>
          </cell>
          <cell r="L1730" t="str">
            <v>Merger / Acquisition</v>
          </cell>
          <cell r="M1730">
            <v>2800000000</v>
          </cell>
          <cell r="N1730">
            <v>42705</v>
          </cell>
          <cell r="O1730">
            <v>827800000</v>
          </cell>
          <cell r="Q1730" t="str">
            <v>Deltek is an American multinational corporation based in Herndon, Virginia, specializing in enterprise software and information solutions. Founded in 1983 by Donald and Kenneth E. deLaski, the company has been a leader in providing software tailored for project-focused industries. Since 2016, Deltek has been a subsidiary of Roper Technologies.
The company offers a range of software solutions that assist clients in managing customer information, financial and project accounting, project management, risk management, and enterprise resource planning. Deltek's core product, Deltek GCS Premier, is designed to meet the needs of various sectors, including aerospace and defense, construction, engineering, and government contracting. With a strong presence in the public sector, Deltek claims to support 95% of public sector spending in the U.S. and Canada. The company has a diverse customer base, including notable firms like Bechtel Corp. and Verizon, and employs around 3,000 people across multiple global locations.</v>
          </cell>
          <cell r="R1730">
            <v>1983</v>
          </cell>
        </row>
        <row r="1731">
          <cell r="A1731" t="str">
            <v>Deluxe</v>
          </cell>
          <cell r="B1731" t="str">
            <v>Deluxe</v>
          </cell>
          <cell r="C1731">
            <v>3500</v>
          </cell>
          <cell r="D1731" t="str">
            <v>entertainment</v>
          </cell>
          <cell r="E1731" t="str">
            <v>http://www.bydeluxe.com</v>
          </cell>
          <cell r="F1731" t="str">
            <v>http://www.linkedin.com/company/deluxe1915</v>
          </cell>
          <cell r="G1731" t="str">
            <v>Burbank</v>
          </cell>
          <cell r="H1731" t="str">
            <v>California</v>
          </cell>
          <cell r="I1731" t="str">
            <v>asset management, dubbing, technology, live streaming, virtual events, post production, localization, distribution, ott, digital media technologies, ditelecine color, digital cinema, remote technology, visual fx, entertainment providers, media content management systems, content metadata tagging, postproduction services and other motion picture and video industries, content logistics, content delivery speed, content security solutions, media and entertainment, content metadata enrichment, content localization for vr/ar, ai-driven content quality control, cinema mastering, ai-powered content translation, content transformation, customer engagement, content delivery optimization, content translation services, remote content production, media distribution platforms, media localization services, media content archiving, content distribution at scale, ai-driven content localization, media content scalability, media content analytics platform, content scaling, content workflow automation, media content security, content support services, cloud-based content management, content adaptation technology, content distribution, content management, content creation tools, content delivery network optimization, content delivery networks, content security and rights management, multi-language subtitle services, payment processing, content quality assurance, streaming platform services, media asset tracking, content platform integration, content metadata management, media asset categorization, digital distribution, multi-platform content delivery, media content optimization, content adaptation, content fulfillment, remote voice recording, content security encryption, content production, financial services, content lifecycle management, ai-driven content adaptation, ai-powered subtitle synchronization, media services, media localization, content review workflows, media asset management, automated content review, content quality control, multi-format content conversion, content delivery, media content compliance, media content analytics, media asset processing, automated dubbing, media content monitoring, media technology, media content transformation, content versioning system, media content delivery, content collaboration tools, content localization, automated content approval, customer experience, subtitling, ai-based quality assurance, automated content archiving, multi-language voiceover, content servicing, content creation, media content localization, content compliance, automated content tagging, content version control, virtual dubbing technology, content security, business services, content platform, content distribution automation, media content services, financial technology, cinema services, mastering, end-to-end services, streaming solutions, audio descriptions, closed captioning, dubbing services, subtitling solutions, digital delivery, physical distribution, event screenings, trailer production, remote recording, voice casting, media access services, quality assurance, content preparation, translation services, metadata management, broadcast services, media innovation, operational excellence, content delivery management, digital cinema technologies, high-speed broadband delivery, global market reach, audience engagement solutions, multilingual support, language services, adaptation services, theatrical services, live event services, digital asset management, user-centric design, marketing and events, diversity and inclusion initiatives, ai and machine learning solutions, sustainability in media, collaboration solutions, community engagement, b2b, e-commerce, finance, post-production, information technology &amp; services, finance technology, translation &amp; localization, consumer internet, consumers, internet</v>
          </cell>
          <cell r="J1731" t="str">
            <v>Route 53, Sendgrid, Outlook, Atlassian Cloud, MongoDB, Slack, Squarespace ECommerce, Shutterstock, Mobile Friendly, Workday Recruit, Vimeo, AI, Walkme, AWS Trusted Advisor, Docker, SQL, Remote, Undertone, Microsoft Windows Server 2012, WebOffice, C#, Microsoft.NET Core 3.1, PostgreSQL, Amazon DynamoDB, Redis, GraphQL, REST, GRPC, Git, , Datadog, New Relic, Blackline, OnBase, AWS Analytics, Google AdWords Conversion, Tableau, Nevron Vision for SSRS, Power BI Documenter, Python, Flask, Javascript, React, PHP, Amazon Linux 2, Secured MVC Forum on Windows 2012 R2, Apple macOS, Gem, Material UI, ebs, Fastapi, OpenAI Whisper, Langchain, Hugging Face, Microsoft Excel, Deluxe, Flow, BILL, OpenAI, Eyefinity OfficeMate, Microsoft OneDrive, SAP, Adobe Photoshop, Strato, Adobe InDesign, Adobe Acrobat Pro, Adobe After Effects, Adobe Premiere Pro, Adobe Media Encoder, Adobe Creative Cloud, Oracle XML DB, Microsoft Office, AFAS, AWS Transfer for SFTP, CPMStar, Zip, Angular, VueJS, Next.js, Salesforce Lightning Web Components, Medius, Tailwind, Amazon CloudFront, Diligent One Platform, formerly HighBond, Avid Pro Tools, IDC, ezFlow for Google Docs for G Suite, Office365, Excel4Apps, Microsoft PowerPoint, Lua, Impact Radius, Dell EMC SAN (Storage Area Network), Smartsheet, Copilot, Microsoft Power Platform, Microsoft Power Automate, Microsoft Power Apps, Cisco WebEx Teams, SharePoint, LangGraph, Apple OS X Server, Vantage Media, VMware vRealize Orchestrator, Jira, Redux</v>
          </cell>
          <cell r="K1731">
            <v>115000000</v>
          </cell>
          <cell r="L1731" t="str">
            <v>Debt Financing</v>
          </cell>
          <cell r="M1731">
            <v>115000000</v>
          </cell>
          <cell r="N1731">
            <v>43739</v>
          </cell>
          <cell r="O1731">
            <v>2000000000</v>
          </cell>
          <cell r="Q1731" t="str">
            <v>Deluxe Media Inc. is a leading service provider in the media and entertainment industry, offering comprehensive solutions from content creation to global distribution. Founded in 1915 and owned by Platinum Equity, Deluxe supports content creators and distributors across various platforms, including streaming, theatrical, broadcast, and mobile. The company operates with a workforce of over 4,000 employees in 25 global locations, emphasizing innovation, collaboration, and inclusion.
Deluxe provides a wide range of media services, including digital distribution, content localization, mastering, and asset management. One of its key products, MediaVuÂ®, is a top clearance platform used by numerous clients in the industry. Deluxe is committed to sustainability, ethical practices, and community engagement through initiatives like Deluxe Gives. The company also focuses on employee wellness and development, offering benefits such as flexible work arrangements and training opportunities.</v>
          </cell>
          <cell r="R1731">
            <v>1915</v>
          </cell>
        </row>
        <row r="1732">
          <cell r="A1732" t="str">
            <v>Deluxe</v>
          </cell>
          <cell r="B1732" t="str">
            <v>Deluxe</v>
          </cell>
          <cell r="C1732">
            <v>5000</v>
          </cell>
          <cell r="D1732" t="str">
            <v>financial services</v>
          </cell>
          <cell r="E1732" t="str">
            <v>http://www.deluxe.com</v>
          </cell>
          <cell r="F1732" t="str">
            <v>http://www.linkedin.com/company/deluxe</v>
          </cell>
          <cell r="G1732" t="str">
            <v>Minneapolis</v>
          </cell>
          <cell r="H1732" t="str">
            <v>Minnesota</v>
          </cell>
          <cell r="I1732" t="str">
            <v>art direction, website hosting, social media, payments, enterprise business solutions, banking services, logo design, creative, graphic design, online marketing, motion graphics, checks, merchant services, b2b payments, search engine optimization, interactive marketing, photography, financial services, data, freelance, typography, small business services, promotional products, payroll, email marketing, treasury management, cloud solutions, 3d modeling, custom apparel, printing, publishing, consumer discretionary, merchant onboarding, consulting, financial reporting, business checks, business intelligence, transaction management, digital check processing, business growth tools, community business support, payment reconciliation tools, payment gateway, payment automation software, accounting, tax preparation, bookkeeping, and payroll services, transaction processing, community support, business growth, digital checkbook, digital marketing for smbs, cash management, merchant processing, bank services, payment apis, services, bank performance monitoring, marketing and advertising, customer data, information technology, check programs, digital payments, digital marketing, financial data, payment security, risk management, data-driven marketing, print solutions, market intelligence, small business marketing, healthcare, community engagement programs, digital lockbox, echecks, payment automation, business data, business growth analytics, small business growth, retail, market analytics, digital invoicing solutions, small business financial tools, accounts payable, brand asset management, banking, banking dashboards, government, remote deposit, cash flow management, financial technology, embedded payments, payment solutions, brand management, payment data analytics, print marketing, d2c, api integration, operational efficiency, payment security solutions, banking solutions, accounts receivable, customer engagement, online bill payment, payment processing, marketing solutions, data analytics, e-commerce, b2b, payment gateway integration, marketing automation, financial analytics tools, check printing, remote deposit capture, online invoicing, payment reconciliation, api developer portal, business technology, process payments, send payments, manage payments, accept payments, lockbox services, checks and forms, omnichannel payment, marketing performance, consumer triggers, business triggers, donation processing, custom checks, security checks, promotional gifts, eco-friendly products, branded merchandise, customer loyalty, event promotion, trade show giveaways, business forms, business supplies, financial institutions, cash application, invoice processing, credit data solutions, financial marketing, customer insights, printing services, online orders, customized marketing, branding solutions, small business support, payment processing solutions, b2c, finance, non-profit, consumer internet, consumers, internet, information technology &amp; services, seo, search marketing, marketing, marketing &amp; advertising, cloud computing, enterprise software, enterprises, computer software, media, analytics, health care, health, wellness &amp; fitness, hospital &amp; health care, finance technology, saas, nonprofit organization management</v>
          </cell>
          <cell r="J1732" t="str">
            <v>Akamai, Salesforce, AT&amp;T DNS, Mailchimp Mandrill, Outlook, Microsoft Office 365, Braintree, UltraDns, Amazon CloudFront, Route 53, Amazon SES, Listrak, Amazon Elastic Load Balancer, Amazon AWS, Marketo, Drupal, VueJS, SalesLoft, WP Engine, Salesforce Commerce Cloud, Atlassian Cloud, Oracle Commerce, OneTrust, Demandware Analytics, ExactTarget, Omniture (Adobe), Pardot, Hubspot, Slack, Salesforce Live Agent, ATG Commerce, Ruxit, Facebook Login (Connect), Apache, reCAPTCHA, Qualtrics, Bootstrap Framework, LiveChat, SOASTA, New Relic, Mobify, Trustpilot, Hiconversion, Mobile Friendly, Adobe TestAndTarget, Endeca, Wistia, DoubleClick, Deluxe, Scene7, Google Tag Manager, Incapsula, JQuery 1.11.1, Google Analytics, Google Font API, Remote, Micro, Circle, Azure AI Translator, Kimble, PEX, Falco, Security, ISO+â„¢, CrowdStrike Falcon X, Microsoft Dynamics GP, Salesforce CPQ, Tor, comScore, CMPRO, TSYS, SES, Mag+, IBM Mainframe, Salesforce Service Cloud, Workfront, HPE Nimble Storage, Python, AWS SDK for JavaScript, SQL, Excel4Apps, Power BI Documenter, Tableau, Act!, Hopex, Snyk Code (SAST), Ad Astra, Siemens SIMATIC S7, SAM, Auto Vitals, SAP S/4HANA, Salesforce CRM Analytics, Saviynt, Azure Active Directory B2C, Azure AD Notifications, Microsoft Entra ID, REST, Oracle JDBC, AWS Analytics, R, IBM SPSS Modeler, Microsoft Project, Smartsheet, Agilent Technologies, NCR Vision, IBM License Metric Tool (ILMT), SAP, PyTorch, PySpark, Spark, Scala, XGBoost, NLP, Its Learning LMS, .NET, Frame, InsightVM (Nexpose), Qualys Penetration Testing, Wiz, PostgreSQL, Microsoft Excel, Datadog Cloud SIEM, AWS Trusted Advisor, PowerBI Tiles, Workday, .GIS, Kubernetes, Git, Ematch, Turn, Google AdWords Conversion, Postman, IBM Cognos Analytics, SAS Enterprise Guide, SAP BusinessObjects Business Intelligence (BI), GoToAssist (FASTchat), Veracode Static Analysis (SAST), Oracle XML DB, Vitally, Javascript, TypeScript, Angular, React, Node.js, Microsoft.NET Core 3.1, Microsoft Sql Server, Microsoft SQL Server 2016, Verint, McAfee Endpoint Security, Quip, Microsoft Office, Olo, ASP.NET, C#, Microsoft SQL Server Reporting Services, Razorpay, Secured MVC Forum on Windows 2012 R2, Selenium, Gem, Crowdsignal</v>
          </cell>
          <cell r="K1732">
            <v>450000000</v>
          </cell>
          <cell r="L1732" t="str">
            <v>Debt Financing</v>
          </cell>
          <cell r="M1732">
            <v>450000000</v>
          </cell>
          <cell r="N1732">
            <v>45627</v>
          </cell>
          <cell r="O1732">
            <v>2133200000</v>
          </cell>
          <cell r="Q1732" t="str">
            <v>Deluxe is a payments and data company that has evolved from its origins in check printing to a comprehensive business solutions platform. Founded over 100 years ago, Deluxe processes more than $2 trillion in payment volume annually, serving 3 million small businesses and 4,000 financial institutions worldwide.
The company operates through four main segments: Merchant Services, which facilitates electronic payments; B2B Payments, offering treasury management solutions; Data Solutions, providing data-driven marketing services; and a Print Segment focused on traditional products like business checks. Deluxe's offerings include digital payment solutions, security features for payment processing, integrated merchant services, online invoicing, and data-driven marketing analytics. The company is dedicated to delivering superior customer service and expertise, positioning itself as a cloud-based solution provider for business payment and data needs.</v>
          </cell>
          <cell r="R1732">
            <v>1915</v>
          </cell>
        </row>
        <row r="1733">
          <cell r="A1733" t="str">
            <v>Diebold Nixdorf</v>
          </cell>
          <cell r="B1733" t="str">
            <v>Diebold Nixdorf</v>
          </cell>
          <cell r="C1733">
            <v>21000</v>
          </cell>
          <cell r="D1733" t="str">
            <v>information technology &amp; services</v>
          </cell>
          <cell r="E1733" t="str">
            <v>http://www.dieboldnixdorf.com</v>
          </cell>
          <cell r="F1733" t="str">
            <v>http://www.linkedin.com/company/diebold</v>
          </cell>
          <cell r="G1733" t="str">
            <v>North Canton</v>
          </cell>
          <cell r="H1733" t="str">
            <v>Ohio</v>
          </cell>
          <cell r="I1733" t="str">
            <v>services, selfservice solutions, fintech, retail solutions, selfservice solutions services security solutions software, ai, security solutions, software, point of sale, fintech solutions, office equipment/supplies/services, it services &amp; it consulting, cloud-native, predictive analytics, cash recycling, security, consulting, integrated security solutions, cash automation, transaction processing, pos, software as a service, smart retail solutions, it infrastructure, digital transformation, retail store automation, transaction security, financial services, multi-channel customer experience, self-service hardware, information technology, self-service excellence, retail checkout, cloud computing, digital banking, retail data analytics, fintech saas, retail checkout optimization, cloud-native retail platform, self-checkout systems, cloud solutions, branch and atm automation, digital customer journeys, system integration, retail, retail technology, retail self-service, managed services, atm, ecosystem integration, transaction security portals, security portals, multi-channel banking, banking, ecosystem, banking automation, predictive maintenance, pos systems, x-as-a-service models, supply chain management, atm automation, financial technology, cloud software, cloud-based payment, saas, device connectivity, hardware and software, operational efficiency, self-checkout, ecosystem solutions, digital banking solutions, customer engagement, cash recycling systems, innovation, retail self-service infrastructure, payment processing, hardware, data analytics, branch automation, self-service solutions, retail store solutions, b2b, device management, integrated hardware and software, multi-channel retail, customer experience, digital channels, ai-driven customer insights, ai technology, self-service, software development, banking technology, atm solutions, self-service banking, point of sale systems, banking software, remote support services, data intelligence, security compliance, operation optimization, bank transformation, atm performance, open banking solutions, consumer experiences, retail cloud platform, in-store solutions, kiosk systems, easy self-checkout, dn series atms, dn allconnect services, banking efficiency, global customer support, finance management, sustainability initiatives, customer experience centers, service desk support, financial institution services, technology modernization, e-services portal, retail optimization, hardware manufacturing, technology integration, consumer loyalty solutions, energy-efficient products, environmental governance, training and resources, legacy system upgrades, cloud-native technology, centralized management solutions, retail analytics, atm monitoring solutions, strategic partnerships, market collaboration, finance, consumer products &amp; retail, finance technology, information technology &amp; services, payments, enterprise software, enterprises, computer software, logistics &amp; supply chain</v>
          </cell>
          <cell r="J1733" t="str">
            <v>Amazon CloudFront, CSC Corporate Domains, SendInBlue, Amazon Elastic Load Balancer, Microsoft Office 365, Amazon AWS, Drupal, Jira, Atlassian Confluence, Atlassian Cloud, Drift, OneTrust, StackAdapt, Azure Active Directory, Pardot, Salesforce, Amazon SES, Slack, LiveRamp, Facebook Widget, YouTube, Facebook Custom Audiences, Facebook Login (Connect), Google AdWords Conversion, Google Analytics, Google AdSense, Hotjar, Mobile Friendly, Bing Ads, Google Remarketing, reCAPTCHA, Google Dynamic Remarketing, DoubleClick Conversion, Google Tag Manager, AI, , Jenkins, Oracle E Business Suite, Oracle Active Data Guard, Oracle Data Pump, Oracle Database, Oracle Enterprise Manager, Oracle Fusion Middleware, Oracle WebLogic, PL/SQL, PostgreSQL, Red Hat JBoss Enterprise SOA Platform, SQL, ResellerRatings, Python, PySpark, PowerBI Tiles, OneTrust Tech Risk &amp; Compliance, SAP, Atlas, Kyriba, React, Air, Microsoft Office, Confluence, Docker, Git, Azure Analysis Services, ACL, VHDL, Micro, Adconion, Altium Designer, OrCAD PSpice Designer, Minitab Workspace, MATLAB, LabVIEW, Ansible, Microsoft PowerShell, checkmk, SolarWinds, BigPanda, dynaTrace, Grafana Loki, ELK Stack, Splunk, Amazon Linux 2, Aptean Industrial Manufacturing ERP Made2Manage Edition, Bash, Rust, C#, Secured MVC Forum on Windows 2012 R2, Cisco Meraki SD-WAN, Aruba CX Switches, Juniper Networks SRX-Series Firewalls, AWS VPN, Tor, Brocade Routers, .NET, Viptela, Cisco DNA Center, Kaspersky Anti-Virus, Micro Focus UFT, Act!, Gem, Oracle Cloud, Oracle iSupplier Portal, Oracle Procurement Cloud, Oracle Purchasing, SourcingUp, AWS SDK for JavaScript, Javascript, HTML5 Maker, CSS, VueJS, TOTVS ERP, Redis, Microsoft Azure Monitor, Microsoft Intune Enterprise Application Management, Microsoft Endpoint Manager, Microsoft Defender for Endpoint, Autopilot, Microsoft System Center Configuration Manager, Wider Planet, Oracle RAC One Node, AWS Trusted Advisor, Taleo Applicant Tracking Systems (ATS), Scoro, NetBox, GitLab, Bitbucket, Coupa, SAP Ariba Platform, Basware, Zoho CRM, Fusion ERP Analytics, Oracle Analytics Cloud, Oracle BI Publisher, Express, Microsoft Windows Server 2012, Azure Linux Virtual Machines, GitHub Copilot, Microsoft SQL Server Reporting Services, LEAP, Oracle Field Service, Microsoft Excel, Oracle WebLogic Server, SS&amp;C, Oracle Integration Cloud, Posit, Barracuda Spam Firewall, Route, Switch Concepts, SharePoint, Azure Service Fabric, Power BI Documenter, DAX, Databricks Lakehouse Platform, IBM Data Warehouse, DATAflow, Azure Pipelines, Azure Synapse, Azure Data Factory, Azure SQL, Azure Data Lake Storage, Azure Machine Learning, pandas, scikit-learn, Excel4Apps, SysTools VBA Password Recovery, Etsy, Remote, Archicad, Teamcenter, Azure Cloud Shell, RS2, Terminus (by DemandScience), Analyzer, Signal, Angular Material, C/C++, Gripp, Red Hat OpenShift, DocuSign, Brocade Switches, Kubernetes, Azure Virtual Network, Diebold Nixdorf</v>
          </cell>
          <cell r="K1733">
            <v>4153870000</v>
          </cell>
          <cell r="L1733" t="str">
            <v>Debt Financing</v>
          </cell>
          <cell r="M1733">
            <v>950000000</v>
          </cell>
          <cell r="N1733">
            <v>45627</v>
          </cell>
          <cell r="O1733">
            <v>3805700000</v>
          </cell>
          <cell r="Q1733" t="str">
            <v>Diebold Nixdorf, Incorporated is a global leader in connected commerce solutions for the financial and retail sectors. Founded in 1859 in Cincinnati, Ohio, the company has a rich history that began with manufacturing safes and bank vaults. Over the years, it has evolved to become the largest U.S. ATM provider and a significant player in the global market, particularly after its merger with Germany's Wincor Nixdorf in 2016.
The company offers an integrated portfolio of hardware, software, and services designed for financial institutions and retailers. Its products include ATMs, bank vaults, security equipment, and retail systems. Diebold Nixdorf also provides software solutions for transaction management, security, and data analytics, along with professional services such as consulting and maintenance. With a focus on "Connected Commerce," the company enables seamless interactions between physical and digital environments, serving nearly all of the world's top 100 financial institutions and many of the top global retailers.</v>
          </cell>
          <cell r="R1733">
            <v>1859</v>
          </cell>
        </row>
        <row r="1734">
          <cell r="A1734" t="str">
            <v>Digital Realty</v>
          </cell>
          <cell r="B1734" t="str">
            <v>Digital Realty</v>
          </cell>
          <cell r="C1734">
            <v>4000</v>
          </cell>
          <cell r="D1734" t="str">
            <v>information technology &amp; services</v>
          </cell>
          <cell r="E1734" t="str">
            <v>http://www.digitalrealty.com</v>
          </cell>
          <cell r="F1734" t="str">
            <v>http://www.linkedin.com/company/digitalrealty</v>
          </cell>
          <cell r="G1734" t="str">
            <v>Austin</v>
          </cell>
          <cell r="H1734" t="str">
            <v>Texas</v>
          </cell>
          <cell r="I1734" t="str">
            <v>powered base buildings, turnkey flex, colocation, interconnection, cloud services, business ecosystems, data centers, finance, real estate investment trusts, real estate, it services &amp; it consulting, sustainable infrastructure, information technology and services, data sovereignty compliance, digital transformation, data center services, disaster recovery solutions, high-performance infrastructure, data center resilience, scalable infrastructure, ai workload support, security compliance, hyperscalers, high-density colocation, cloud on-ramps, tethered on-ramps, customer solutions, global footprint, enterprise workloads, energy conservation, cloud access, offices of real estate agents and brokers, multi-cloud connectivity, regional data centers, ai-ready infrastructure, sustainable data centers, data sovereignty, next-generation data centers, cloud interconnection, energy monitoring, energy management systems, data center automation, energy-efficient data centers, energy efficiency, cloud security, secure data center, enterprise cloud solutions, build-to-suit data centers, cooling technology, interconnection solutions, pervasive datacenter architecture (pdx), cloud on-ramps for hyperscalers, media &amp; entertainment, cloud providers, financial services, telecommunications, data center modernization, power and cooling, data center sustainability, ai infrastructure, sustainable design, disaster recovery, cloud computing, data center, cloud connectivity, hybrid cloud, remote management, platformdigital, data center scalability, cloud security standards, high-density ai workflows, energy management, edge data centers, data center design, data gravity index, healthcare, interconnection fabric, digital infrastructure, cloud platform integration, data center security protocols, cloud ecosystem, manufacturing, hybrid it solutions, data center design security, cloud migration support, sustainability, global data center platform, power redundancy, data center lifecycle management, global interconnection, global data centers, fiber connectivity, energy-efficient design, utilities, data security, compliance certifications, data transfer solutions, internet exchange, managed services, it infrastructure, data analytics, customizable solutions, service fabric connect, partner solutions, data insights hub, cross connect, metro connect, ip bandwidth, build-to-suit installation, resiliency, data gravity, secure connectivity, enterprise solutions, healthcare infrastructure, professional services, cloud service providers, digital ecosystem, ai workflows, data integration, infrastructure optimization, data maturity, digital strategy, environmental goals, compliance management, customer support services, it operations, data-driven insights, b2b, distribution, consumer products &amp; retail, transportation &amp; logistics, energy &amp; utilities, construction &amp; real estate, enterprise software, enterprises, computer software, information technology &amp; services, internet service providers, environmental services, renewables &amp; environment, oil &amp; energy, health care, health, wellness &amp; fitness, hospital &amp; health care, mechanical or industrial engineering, computer &amp; network security, professional training &amp; coaching, marketing, marketing &amp; advertising</v>
          </cell>
          <cell r="J1734" t="str">
            <v>Route 53, Outlook, Microsoft Azure Hosting, Amazon AWS, Taboola Newsroom, VueJS, Atlassian Cloud, Drift, OneTrust, React Redux, Mapbox, Marketo, Slack, Salesforce, reCAPTCHA, Nginx, Mobile Friendly, Visual Website Optimizer, Google Tag Manager, Cloudinary, YouTube, Remote, AI, Microsoft Excel, Git, IBM SPSS Modeler, ACL, Microsoft Office, AutoCAD, Gem, ServiceNow, eMaint CMMS, Connect, Excel4Apps, Hubspot, Power BI Documenter, LinkedIn Sales Navigator, ServiceNow Discovery, ServiceNow Service Graph Connectors, TUNE, Azure Active Directory, Microsoft Entra ID, Azure Analysis Services, VMware, Microsoft Defender for Cloud, Sentinel, ServiceNow Event Management, ServiceNow Service Mapping, Microsoft Windows Server 2000, Azure Active Directory B2C, Microsoft PowerShell, Python, SQL, SAP Contract Lifecycle Management (CLM), Yardi, CONTROL, Clari, Kyriba, Elite Software HVAC Solution, Tor, Secured MVC Forum on Windows 2012 R2, Apple macOS, Microsoft 365, Autodesk CFD, Walkme, Informatica Intelligent Cloud Services (IICS), Treasury and Working Capital Management, Google AdWords Conversion, accessiBe, Visio, OpenProject, ANGEL LMS, Azure Service Fabric, Conga CPQ, Feedly News Reader, Amazon API Gateway, Microsoft Teams, SharePoint, Smartsheet, Splunk, ScienceLogic, Inc., Grafana, Cisco Unified Intelligence Center, Juniper Networks SRX-Series Gateways, Arista Networks, Fortinet, Ansible, UPS, Absorb LMS, McAfee Total Protection for Data Loss (DLP), Netskope Cloud Access Security Broker (CASB), CSS, LinkedIn Recruiter, Air, Onit, OneTrust Tech Risk &amp; Compliance, Siemens PROFIBUS, Splunk SOAR, Pipedrive, Cloud Foundry, Lytics, , Microsoft PowerPoint, Blackline, SS&amp;C, Security, Micro Focus Universal CMDB, Conga CLM, Dell iDRAC (Integrated Dell Remote Access Controller), Cisco WebEx Teams, Salesforce CRM Analytics, Azure IoT Edge, Bevywise MQTT Broker, Azure IoT Hub, Ning, Azure Event Hubs, Azure Stream Analytics, Azure Functions, Azure Data Explorer, Azure Storage Explorer, Azure Log Analytics, Azure Monitor, Azure Application Insights, Azure Key Vault, Copper, Carma Mail (Compost Marketing), Oracle Analytics Cloud, Renaissance Accelerated Reader, Fortinet FortiGate, EcoStruxure, Modbus, Microsoft Windows Server 2012, Azure Data Factory, Azure SQL Data Warehouse, Azure Synapse, PowerBI Tiles, MicroStrategy, Tableau, .NET, Kubernetes, TensorFlow, PyTorch, Autopilot, Citrix VDI-in-a-Box, Citrix, VMware Horizon, Azure Virtual Desktop, Microsoft Advanced Group Policy Management, Salesforce CPQ, DocuSign, Google Analytics, Looker, Procore, Oracle Primavera, Microsoft Teams Rooms, Autodesk BIM Collaborate, Revit</v>
          </cell>
          <cell r="K1734">
            <v>5335341000</v>
          </cell>
          <cell r="L1734" t="str">
            <v>Other</v>
          </cell>
          <cell r="N1734">
            <v>45170</v>
          </cell>
          <cell r="O1734">
            <v>6112692000</v>
          </cell>
          <cell r="Q1734" t="str">
            <v>Digital Realty Trust, Inc. is a prominent global provider of data center solutions, operating over 300 data centers across more than 25 countries. Founded in 2001 and publicly traded since 2004, the company is headquartered in Dallas, Texas. It focuses on creating secure, flexible, and scalable environments that support digital transformation, cloud computing, and data intelligence.
The company offers data center colocation services and leasing for IT infrastructure, catering to hyperscalers, cloud computing needs, and mission-critical operations. Digital Realty emphasizes sustainability through renewable energy investments and energy-efficient designs. Its platform facilitates data workflows and cross-connectivity for telecommunications, web hosting, and solutions that address data sovereignty challenges. With local expertise in key markets, Digital Realty is committed to supporting businesses of all sizes in their data-driven innovation efforts.</v>
          </cell>
          <cell r="R1734">
            <v>2004</v>
          </cell>
        </row>
        <row r="1735">
          <cell r="A1735" t="str">
            <v>Discover</v>
          </cell>
          <cell r="B1735" t="str">
            <v>Discover</v>
          </cell>
          <cell r="C1735">
            <v>21000</v>
          </cell>
          <cell r="D1735" t="str">
            <v>financial services</v>
          </cell>
          <cell r="E1735" t="str">
            <v>http://www.discover.com</v>
          </cell>
          <cell r="F1735" t="str">
            <v>http://www.linkedin.com/company/discover</v>
          </cell>
          <cell r="G1735" t="str">
            <v>Riverwoods</v>
          </cell>
          <cell r="H1735" t="str">
            <v>Illinois</v>
          </cell>
          <cell r="I1735" t="str">
            <v>consumer savings, payments, consumer lending, debit &amp; transaction services, deposit products, financial services, credit cards, home equity loans, home loans, payment technology, personal loans, finance, finance: consumer services, financial technology, digital wallet, payment innovations, financial innovation, atm/debit network, consumer credit, payment security solutions, loan products, customer service, payment gateway, discover cashback checking, mobile payment partnerships, transaction processing, discover card, payment security, deposit accounts, financial data security, loyalty rewards, global transaction processing, prepaid cards, credit rebuilding cards, payment networks, fico scores, atm network, savings accounts, transaction network, loan services, banking app, reward programs, payment processing technology, banking services, certificates of deposit, credit scoring, financial literacy initiatives, financial education, mobile payments, bank operations, debit card, payment infrastructure, credit card, checking accounts, banking products, global payments, merchant acceptance, diners club international, financial education tools, debit and credit integration, contactless payments, mobile payment solutions, digital payments, merchant services, financial products, payment processing, financial inclusion, security solutions, payment network, customer-centric, banking, fico credit scores, pulse network, merchant network expansion, payment network technology, consumer finance, cash rewards, financial transactions processing, reserve, and clearinghouse activities, diners club, consumer banking, international payment acceptance, global payment network, digital banking, debit network, online banking, loans, cash back, debt consolidation, student loans, mortgage refinance, identity theft protection, cashback debit cards, mobile banking, credit scorecard, interest calculator, balance transfers, secured credit cards, high-interest savings, fixed rate loans, fico score, credit history, credit card rewards, instant approval, student credit cards, scholarship search, financial insights, automated payments, digital wallets, preapproved offers, signature loans, low fees, retirement accounts, gift cards, online savings account, fixed monthly payment, credit card calculator, cash back rewards, promotional offers, banking features, accessibility options, customer care, diversity and inclusion, corporate impact, loan application process, b2c, e-commerce, education, consumer products &amp; retail, finance technology, information technology &amp; services, internet, consumer internet, consumers</v>
          </cell>
          <cell r="J1735" t="str">
            <v>Akamai, Akamai DNS, Taboola Newsroom, Contently, TubeMogul, Drupal, VueJS, Umbraco, Create React App, StackAdapt, MongoDB, Workday, Slack, Salesforce, Adobe Marketing Cloud, Omniture (Adobe), Google Analytics, Google Maps, reCAPTCHA, SOASTA, Google Tag Manager, Google Play, Signal by BrightTag, Microsoft-IIS, Shutterstock, Google Font API, Workday Recruit, Mobile Friendly, Adobe Media Optimizer, Bazaarvoice, WordPress.org, Google Maps (Non Paid Users), Eprize, OpinionLab, ClickTale, Apache, DoubleClick, The Trade Desk, Twitter Advertising, Bing Ads, greyscale - grey, Cedexis Radar, Google AdWords Conversion, Akamai RUM, Facebook Login (Connect), Amazon Associates, AppDynamics, Yahoo Ad Manager Plus, DoubleClick Floodlight, Vimeo, Facebook Widget, DoubleClick Conversion, Facebook Custom Audiences, Google Dynamic Remarketing, Apple Pay, LiveRamp, AI, React, Node.js, Python, Apache Kafka, Red Hat OpenShift, AWS Trusted Advisor, Jenkins, GitHub, Cisco Nexus Switches, PostgreSQL, Snowflake</v>
          </cell>
          <cell r="K1735">
            <v>35336000000</v>
          </cell>
          <cell r="L1735" t="str">
            <v>Merger / Acquisition</v>
          </cell>
          <cell r="M1735">
            <v>35300000000</v>
          </cell>
          <cell r="N1735">
            <v>45323</v>
          </cell>
          <cell r="O1735">
            <v>18001000000</v>
          </cell>
          <cell r="Q1735" t="str">
            <v>Discover Financial Services, Inc. is a prominent American digital banking and payment services company based in Riverwoods, Illinois. Established in 1985, it has become a well-known name in U.S. financial services, employing around 19,945 people. The company focuses on helping individuals manage their finances through a direct-to-consumer model that offers competitive rates and personalized services.
Discover provides a wide range of financial products, including banking services like checking and savings accounts, as well as lending options such as personal and student loans. It is also recognized for its Discover Card, which is the third largest credit card brand in the U.S., along with other payment services like contactless cards and the Pulse payment network. The company prioritizes customer satisfaction and leverages technology to enhance its digital platforms, allowing customers to manage their finances conveniently.</v>
          </cell>
          <cell r="R1735">
            <v>1985</v>
          </cell>
        </row>
        <row r="1736">
          <cell r="A1736" t="str">
            <v>Discover Network</v>
          </cell>
          <cell r="B1736" t="str">
            <v>Discover Global Network</v>
          </cell>
          <cell r="C1736">
            <v>21000</v>
          </cell>
          <cell r="D1736" t="str">
            <v>financial services</v>
          </cell>
          <cell r="E1736" t="str">
            <v>http://www.discoverglobalnetwork.com</v>
          </cell>
          <cell r="F1736" t="str">
            <v>http://www.linkedin.com/company/discover-network</v>
          </cell>
          <cell r="G1736" t="str">
            <v>Riverwoods</v>
          </cell>
          <cell r="H1736" t="str">
            <v>Illinois</v>
          </cell>
          <cell r="I1736" t="str">
            <v>training, app development, multiplication, resourcing, mentoring, equipping, b2c, customer loyalty, mobile wallet acceptance, financial technology, payment enablement, d2c, payment transaction monitoring, payment gateway integration, scalable platform, payment network expansion, e-commerce, services, retail, cardholder services, payment compliance, network alliances, payment network, fintech, payment data analytics, payment tokenization, payment solutions, compliance, mobile payments, banking, payment transaction, alliances, payment security tools, payment industry, digital payments, payment security, transaction management, payment infrastructure, payment solutions provider, payment technology innovation, b2b, payment apis, digital exchange platforms, card acceptance, contactless card processing, financial transactions processing, reserve, and clearinghouse activities, digital wallets, payment innovation, payment acceptance, digital wallets integration, payment ecosystem, atm network, cross-border payments, payment acceptance solutions, digital exchange, contactless payments, merchant solutions, acceptance network, global reach, payment platform scalability, emv chip cards, payment platform, risk management, digital payment platforms, online payments, transaction volume, payment fraud detection, financial services, merchant enablement, payment processing, payment technology, fraud prevention, transaction security, payment gateway, fraud prevention tools, global payments, payment processing solutions, issuer services, payments network, global scale, cardholder acceptance, e-commerce solutions, secure remote commerce, chip cards emv, fraud management, pci compliance, debit acceptance, merchant network expansion, online checkout experience, prepaid solutions, white label credit, merchant signage, payment processing technology, remote checkout solutions, customer experience enhancement, transaction monitoring, point-of-sale solutions, card issuing, fintech partnerships, merchant data analysis, api integration, compliance reporting, innovative payment solutions, automated teller machine solutions, international card programs, flexible payment solutions, digital payment technologies, customer identity verification, restricted payment authorization, data security solutions, payment analytics, user experience optimization, real-time payment processing, customer engagement solutions, payment flexibility, sales growth strategies, finance, consumer products &amp; retail, transportation &amp; logistics, apps, software development, information technology &amp; services, finance technology, consumer internet, consumers, internet, mobile, payments</v>
          </cell>
          <cell r="J1736" t="str">
            <v>Akamai, Akamai DNS, VueJS, React, The Trade Desk, Adobe Marketing Cloud, Taboola Newsroom, Contently, TubeMogul, Drupal, Umbraco, Create React App, StackAdapt, MongoDB, Workday, Slack, Salesforce, Apache, Google Tag Manager, Google Analytics, Mobile Friendly, Cloudinary, reCAPTCHA, SOASTA, Bazaarvoice, Google Maps, Google Maps (Non Paid Users), Google Font API, Adobe Media Optimizer, Workday Recruit, Omniture (Adobe), OpinionLab, Signal by BrightTag, ClickTale, Microsoft-IIS, Shutterstock, WordPress.org, Google Play, Eprize, DoubleClick, Avaya, Data Analytics</v>
          </cell>
          <cell r="L1736" t="str">
            <v>Merger / Acquisition</v>
          </cell>
          <cell r="M1736">
            <v>0</v>
          </cell>
          <cell r="N1736">
            <v>44348</v>
          </cell>
          <cell r="O1736">
            <v>3863000</v>
          </cell>
          <cell r="Q1736" t="str">
            <v>Discover Global Network is a prominent global payments network managed by Discover Financial Services, headquartered in Riverwoods, Illinois. It ranks as the third largest payments network worldwide, processing billions of transactions each year across over 190 countries and territories. The network operates through a strategy that combines the capabilities of three major brands: DiscoverÂ® Network, PULSEÂ®, and Diners Club InternationalÂ®.
The Discover Global Network supports more than 378 million cards and processed $622 billion in global spending as of 2024. It offers three main payment services: Discover Network, which facilitates payment processing at millions of retail locations; PULSEÂ®, a leading ATM and debit network; and Diners Club InternationalÂ®, known for its extensive acceptance and premium services for affluent consumers. The company also provides customized solutions and maintains partnerships with over 25 payment networks globally.</v>
          </cell>
          <cell r="R1736">
            <v>1985</v>
          </cell>
        </row>
        <row r="1737">
          <cell r="A1737" t="str">
            <v>Disneyland Resort</v>
          </cell>
          <cell r="B1737" t="str">
            <v>Disneyland Resort</v>
          </cell>
          <cell r="C1737">
            <v>36000</v>
          </cell>
          <cell r="D1737" t="str">
            <v>entertainment</v>
          </cell>
          <cell r="E1737" t="str">
            <v>http://www.disneyland.jobs</v>
          </cell>
          <cell r="F1737" t="str">
            <v>http://www.linkedin.com/company/disneyland-resort</v>
          </cell>
          <cell r="G1737" t="str">
            <v>Anaheim</v>
          </cell>
          <cell r="H1737" t="str">
            <v>California</v>
          </cell>
          <cell r="I1737" t="str">
            <v>entertainment, tourism, magic, global, disney attractions, disneyland park expansion, park staff training, disney park expansion, disney guest experience, disneyland storytelling technology, park branding, food and beverage, immersive environments, disney history, disneyland guest engagement, hospitality, disneyland interactive rides, family entertainment, disney imagineering, ride design, e-commerce, visitor analytics, disney brand, interactive attractions, employee benefits, resorts, transportation, guest safety technology, disney park attractions, disney park sustainability, d2c, park marketing, theme park, disney park operations, disneyland park branding, digital ticketing, park operational efficiency, park hospitality technology, digital innovation, guest flow management, disney parks, disneyland california, park environmental practices, disneyland animatronics, disney hotel, park security, b2c, walt disney's original park, disney park safety, food and beverage services, disneyland seasonal attractions, disneyland guest experience, disneyland park logistics, disney resort, amusement and theme parks, disney tourism, disney park technology, maintenance, retail, disney park development, disneyland storytelling, disneyland environmental practices, disneyland attraction design, customer service, disney park services, entertainment shows, disney character meet-and-greet, theme park management, disney innovation, park sustainability initiatives, facilities management, disneyland ride technology, disney park maintenance, visitor experience, disneyland sustainability, sales, disneyland, disney live entertainment, disneyland immersive design, disneyland history, disney merchandise, seasonal events, disneyland innovation projects, health insurance, disneyland digital ticketing, disneyland merchandise design, disney theme park, disney storytelling, park logistics, guest services, disneyland hospitality services, disneyland park safety, disneyland character experiences, animatronics, merchandise retail, disneyland innovations, disneyland event management, customer engagement, amusement parks, disney park design, engineering, park safety systems, disneyland themed entertainment, guest engagement, park infrastructure, disney characters, disney seasonal events, disney retail, disneyland park maintenance, disneyland themed lands, animation, themed rides, disney entertainment, park guest feedback, disneyland guest services, park maintenance technology, services, disney park hospitality, disneyland park development, disney, job opportunities, theme parks, culinary programs, disney college program, auditions, cast members, character performers, inclusive workplace, guest experience, walt disney world, disneyland resort, disney cruise line, theme park operations, wellness programs, professional internships, creative roles, community involvement, career development, direct deposit, retirement programs, paid time off, tuition assistance, building maintenance, environmental laborer, quality technician, spa roles, electrical technicians, housekeeping, talent casting, sports and recreation, theme park experiences, stage productions, restaurant services, front desk, operations support, catering services, fitness instructor, psychology of magic, consumer products &amp; retail, food &amp; beverages, consumer goods, consumers, leisure, travel &amp; tourism, consumer internet, internet, information technology &amp; services, food &amp; beverage services, facility management</v>
          </cell>
          <cell r="J1737" t="str">
            <v>Google Cloud Hosting, Remote</v>
          </cell>
          <cell r="Q1737" t="str">
            <v>The Disneyland Resort is an entertainment destination located in Anaheim, California, operated by The Walt Disney Company. It features two theme parks: Disneyland Park and Disney California Adventure, along with three hotels and the Downtown Disney shopping, dining, and entertainment district.
Opened on July 17, 1955, Disneyland Park was the first theme park created by The Walt Disney Company and was developed under the direct supervision of Walt Disney. The resort has expanded over the years, introducing new attractions and experiences inspired by Disney films. Disneyland Park includes themed lands such as Fantasyland, Adventureland, and Tomorrowland, while Disney California Adventure focuses on California-themed experiences. The parks offer a variety of rides, shows, parades, and character meet-and-greets, catering to families and visitors of all ages.
The resort also provides three on-site hotels for convenient accommodations and the Downtown Disney district, which enhances the overall experience with its shopping and dining options.</v>
          </cell>
          <cell r="R1737">
            <v>1992</v>
          </cell>
        </row>
        <row r="1738">
          <cell r="A1738" t="str">
            <v>DocGo</v>
          </cell>
          <cell r="B1738" t="str">
            <v>DocGo</v>
          </cell>
          <cell r="C1738">
            <v>3500</v>
          </cell>
          <cell r="D1738" t="str">
            <v>hospital &amp; health care</v>
          </cell>
          <cell r="E1738" t="str">
            <v>http://www.docgo.com</v>
          </cell>
          <cell r="F1738" t="str">
            <v>http://www.linkedin.com/company/docgo</v>
          </cell>
          <cell r="G1738" t="str">
            <v>New York</v>
          </cell>
          <cell r="H1738" t="str">
            <v>New York</v>
          </cell>
          <cell r="I1738" t="str">
            <v>ems jobs, ems work, healthcare solutions, accessible healthcare, medical transportation, patient transport, emr integrations, mobile health technology, ambulance services, mobile health, medical technology, medical/nursing services, health care, hospitals &amp; health care, chronic disease management, emr integration, hipaa compliance, mass-scale community health, digital health, healthcare innovation, medicaid populations, virtual care, services, b2c, healthcare access, population health programs, data security, transportation &amp; logistics, care delivery technology, telehealth, healthcare disparities, healthcare automation, clinical care, telemedicine, digital health platform, mobile clinics, event medical services, healthcare cost reduction, healthcare services, sustainable healthcare delivery, health tech, vehicle dispatching, home healthcare, patient data analytics, care team messaging, b2b, population health, digital health solutions, healthcare technology, care management, remote patient monitoring, patient engagement, urgent care, real-time tracking, health insurance, care coordination, occupational health services, healthcare logistics, government, connected health devices, mobile healthcare, home health services, virtual visits, house calls, on-demand medical care, preventive care, patient flow management, advanced practitioner, health data security, healthcare providers, patient monitoring, virtual care management, patient outcome improvement, access to care, community health programs, health plans, employee health programs, self-service healthcare, real-time health data, medical dispatching, insurance accepted, chronic condition treatment, in-home healthcare, family care, pediatric care, medical referrals, emergency response services, clinical interventions, patient health tracking, patient satisfaction, eco-friendly healthcare, home-based health services, healthcare, medical practice, hospital &amp; health care, health, wellness &amp; fitness, internet, information technology &amp; services, computer &amp; network security, health care information technology</v>
          </cell>
          <cell r="J1738" t="str">
            <v>Salesforce, Route 53, Outlook, Microsoft Office 365, Slack, React, Hubspot, Vimeo, reCAPTCHA, Google Play, Mobile Friendly, WordPress.org, Google Tag Manager, Remote, Avaya, Microsoft Azure Monitor, Microsoft Active Directory Federation Services, Azure Active Directory, SS&amp;C, Amazon Elastic MapReduce (EMR), Cascade CMS, AthenaHealth, Adara, Salesforce CRM Analytics, Taleo Applicant Tracking Systems (ATS), Nec Asia Pacific Pte Ltd, Jira, Confluence, Figma, Miro, Linkedin Marketing Solutions, GitHub, TCP TimeClock Plus, Electron, Workday, Checkr, Microsoft Office, Microsoft Excel, Brocade Switches, Board, Act!, Quip, Onit, Athena, Tor, SAM, NPD</v>
          </cell>
          <cell r="K1738">
            <v>180000000</v>
          </cell>
          <cell r="L1738" t="str">
            <v>Debt Financing</v>
          </cell>
          <cell r="M1738">
            <v>90000000</v>
          </cell>
          <cell r="N1738">
            <v>44866</v>
          </cell>
          <cell r="O1738">
            <v>322196000</v>
          </cell>
          <cell r="Q1738" t="str">
            <v>DocGo Inc. is a technology-driven healthcare company that provides mobile, on-demand medical care, transportation, and population health solutions across all 50 US states and the United Kingdom. With a team of over 4,000 members, DocGo has facilitated more than 10 million patient interactions, focusing on compassionate and accessible care to keep patients out of hospitals.
The company offers a range of services, including mobile healthcare for urgent and preventive care, chronic condition management, and telehealth. Their digital platform streamlines medical transportation, ensuring seamless hospital-to-home transfers and event medical coverage. DocGo also leads testing and vaccination programs, providing essential services to communities. Their partnerships with health plans, hospitals, and government entities enhance their ability to deliver effective population health and value-based care solutions.</v>
          </cell>
          <cell r="R1738">
            <v>2016</v>
          </cell>
        </row>
        <row r="1739">
          <cell r="A1739" t="str">
            <v>Docusign</v>
          </cell>
          <cell r="B1739" t="str">
            <v>Docusign</v>
          </cell>
          <cell r="C1739">
            <v>6900</v>
          </cell>
          <cell r="D1739" t="str">
            <v>information technology &amp; services</v>
          </cell>
          <cell r="E1739" t="str">
            <v>http://www.docusign.com</v>
          </cell>
          <cell r="F1739" t="str">
            <v>http://www.linkedin.com/company/docusign</v>
          </cell>
          <cell r="G1739" t="str">
            <v>San Francisco</v>
          </cell>
          <cell r="H1739" t="str">
            <v>California</v>
          </cell>
          <cell r="I1739" t="str">
            <v>contract lifecycle management, work of your life, electronic signature solutions, system of agreement, digital transaction management, online notary, contract analytics, contract ai, digital onboarding, fintech, contract management, digital signature, hrtech, real estate tech, digital mortgage, workflow automation, remote online notarization, legaltech, electronic signature, ai, remote signing, identity verification, software, information technology, computer software: prepackaged software, technology, software development, finance technology, information technology &amp; services, financial services</v>
          </cell>
          <cell r="J1739" t="str">
            <v>Akamai, Akamai DNS, Gmail, Google Apps, Microsoft Office 365, Amazon AWS, Mixpanel, DemandBase, Drupal, Pantheon, Atlassian Cloud, Netlify, OneTrust, React Redux, StackAdapt, The Trade Desk, Salesforce Service Cloud, Webflow, Eloqua, iCIMS, Salesforce Live Agent, Slack, Salesforce, reCAPTCHA, Qualtrics, Facebook Widget, Sift Science, Wistia, Google Dynamic Remarketing, Google Font API, Stripe, DocuSign, Shutterstock, DoubleClick, Google Play, FullStory, Facebook Custom Audiences, New Relic, DoubleClick Conversion, Bing Ads, Mobile Friendly, Facebook Login (Connect), Optimizely, LiveRamp, Google Tag Manager, Twitter Advertising, Bootstrap Framework, Linkedin Marketing Solutions, Ruby On Rails, Zencoder, Vimeo, AI, SQL, Tableau, Microsoft PowerPoint, Google, Langchain, dbt, Snowflake, Airflow, Amazon EC2, Lambda Cloud, Make, AWS Trusted Advisor, Python, Terraform, ServiceNow, Sizmek (MediaMind), Jira, SharePoint, Telligent, Salesforce CRM Analytics, CallMiner Eureka, Coupa, SAP, React, Node.js, Microsoft Azure Monitor, Gem, Apache Kafka, LeafLink, Kubernetes, Siemens SIMATIC S7, Splunk SOAR, McAfee Total Protection for Data Loss (DLP), Contentful, Confluence, Taleo Applicant Tracking Systems (ATS), AMP, Gong, Alation, REST, GRPC, Microsoft Power Automate, Cisco AppDynamics, Azure Logic Apps, Wireshark, Fiddler AI, Charles Proxy, LinkedIn Ads, TypeScript, Cisco Web Security Appliance S600v, FlipHTML5, CSS, Javascript, mO Jira OAuth SSO, Jira OpenID Connect SSO, Jira OIDC SSO, Cypress, Playwright, Oracle Cloud Infrastructure Identity and Access Management, AWS Analytics, Copilot, Gemini, Google Analytics, Workday, C#, Git, Ansible, Microsoft PowerShell, Microsoft Active Directory Federation Services, IBM ILOG CPLEX Optimization Studio, Vertex AI, ACL, Mulesoft, Uipath, GitHub Actions, Pinecone, Azure AI Search, .NET, ASP.NET, Azure App Service, Azure Blob Storage, Azure SQL Database, Microsoft SQL Server Reporting Services, Azure Cosmos DB, Gainsight, dynaTrace, Highspot, SAP Contract Lifecycle Management (CLM), Azure Functions, Azure Storage Explorer, Azure Pipelines, , Next.js, Azure Analysis Services, ANGEL LMS, Amazon Simple Storage Service (S3), Wiz, Microsoft Defender for Cloud, Amazon Linux 2, Secured MVC Forum on Windows 2012 R2, Sales Cloud Einstein, Salesforce Platform, Salesforce VisualForce, AWS SDK for JavaScript, GitHub, Apex, Eclipse, Ning, Apttus, Microsoft Dynamics 365 Customer Voice, Zuora, Oracle Cloud EPM, Alteryx, Xactly, OWASP Zed Attack Proxy (ZAP), Google Cloud Platform, Microsoft Excel, Xactly Incent, Pipedrive, Microsoft Windows Defender Antivirus, CONTROL, GraphQL, Oracle Fusion Financials, Zuora Billing, Oracle Integration Cloud, PL/SQL, Postman, Kyriba, Azure Linux Virtual Machines, OpenTelemetry, Prometheus, Grafana, GitHub Copilot, Salesforce Lightning Web Components, Dayforce, Amazon EKS Anywhere, Amazon S3, CodeQL, Dependabot, Docker, ECS, GitHub Advanced Security, Google AdWords Conversion, Zoomdata, ZoomInfo, Barracuda Spam Firewall, SAS Enterprise Guide, Netskope Cloud Access Security Broker (CASB), Zscaler ZTNA, Intel, Angular, Jenkins, Datadog, C# (C Sharp), Khoros for SAP Customer Experience Cloud, Flow, Jest, Analyzer, Excel4Apps, Snyk Code (SAST), Ad Astra, Minteye / AdsCaptcha, go+, Redis, Cassandra, Elasticsearch, FTK Forensic Toolkit, OpenText EnCase Forensic, Autopsy, Tor, SpringCM, Akamai Connected Cloud (formerly Linode), Marc, Kaspersky Anti-Virus, Cisco SASE (Secure Access Service Edge), Discord, Apache Spark, Amazon Managed Streaming for Apache Kafka (Amazon MSK), Frame, Outreach.io, LinkedIn Sales Navigator, MuleSoft Anypoint Platform, Anypoint API Manager, RAML, GoToAssist (FASTchat), IDC, Mode, Boomi, Workato, Informatica Cloud Mass Ingestion, AWS Step Functions, DotNetNuke, Snow, AWS Glue Data Catalog, API Gateway, Liquid, Sketch, Google Drive, Admin, SAP BusinessObjects Business Intelligence (BI), Automation Anywhere, Appian, Selenium, Google Cloud APIs, AWS SDKs, ClickHouse, Azure Data Explorer, Okta, Google Workspace, Jamf Pro, Backstage, Jira Advanced Roadmaps, Horovod, Matillion, Looker, Adobe, Canva, Figma, MITRE ATT&amp;CK, AWS Key Management Service (KMS), Oracle GRC, Dash, Iterable, Salesforce Customer Data Platform (CDP), Google Sheets, Stack Overflow, Spring Boot, Salesforce Community Cloud, JUnit, Unity, webpack, Oracle Analytics Cloud, OpenStack, , Fiddler Everywhere, Oracle Visual Builder Cloud Service, Groovy, Oracle BI Publisher, Composer, Oracle Cloud, Red Hat JBoss Enterprise SOA Platform, Oracle XML DB, Oracle Fusion Cloud ERP, Pega BPM, , SAP SuccessFactors, Microsoft.NET Core 3.1, Dell iDRAC (Integrated Dell Remote Access Controller), Security, Equity Edge Online, TrakSYS, Dun &amp; Bradstreet</v>
          </cell>
          <cell r="K1739">
            <v>1830500000</v>
          </cell>
          <cell r="L1739" t="str">
            <v>Debt Financing</v>
          </cell>
          <cell r="M1739">
            <v>690000000</v>
          </cell>
          <cell r="N1739">
            <v>44197</v>
          </cell>
          <cell r="O1739">
            <v>3219500000</v>
          </cell>
          <cell r="Q1739" t="str">
            <v>DocuSign, Inc. is a prominent provider of cloud-based electronic signature and digital transaction management solutions. Founded in 2003 in Seattle, the company has transformed the way organizations handle agreements by replacing paper-based processes with secure, legally compliant digital alternatives. Its core offering, the eSignature solution, allows users to sign documents securely from anywhere, while the Intelligent Agreement Management (IAM) platform enhances this by automating and analyzing agreements using data, AI, and machine learning.
Headquartered in San Francisco, DocuSign serves over 1.5 million paying customers and more than a billion users across 180+ countries. The company has made significant investments in research and development, totaling over $300 million since its inception. With a focus on sustainability and a commitment to innovation, DocuSign continues to expand its capabilities, including cloud-based document storage and remote online notarization, making it a valuable partner for businesses of all sizes.</v>
          </cell>
          <cell r="R1739">
            <v>2003</v>
          </cell>
        </row>
        <row r="1740">
          <cell r="A1740" t="str">
            <v>Dominion Enterprises</v>
          </cell>
          <cell r="B1740" t="str">
            <v>Dominion Enterprises</v>
          </cell>
          <cell r="C1740">
            <v>3300</v>
          </cell>
          <cell r="D1740" t="str">
            <v>marketing &amp; advertising</v>
          </cell>
          <cell r="E1740" t="str">
            <v>http://www.dominionenterprises.com</v>
          </cell>
          <cell r="F1740" t="str">
            <v>http://www.linkedin.com/company/dominion-enterprises</v>
          </cell>
          <cell r="G1740" t="str">
            <v>Norfolk</v>
          </cell>
          <cell r="H1740" t="str">
            <v>Virginia</v>
          </cell>
          <cell r="I1740" t="str">
            <v>advertising marketing web services auto property employment boat vehicle recreational yacht cycle rv, advertising marketing web services auto property online directmail norfolk virginia national internat, advertising services, real estate data services, lead scoring, franchise support, online marketing, services, real estate marketing, lead generation, real estate lead generation, franchise lead generation, targeted classified advertising, franchise growth solutions, inventory data, real estate, crm integration, targeted email marketing, real estate listings, sem, data analytics, inventory solutions, hospitality customer engagement, information technology and services, multi-channel marketing, mobile marketing, market intelligence, web development, cloud saas platforms, website optimization, advertising, programmatic advertising, advertising and marketing, digital marketing, integrated marketing platforms, content marketing, targeted email campaigns, digital campaigns, franchise digital solutions, market data distribution, automotive marketing analytics, cloud computing, cloud services, customer insights, targeted advertising, b2b services, consumer lifestyle decisions, hospitality industry solutions, powersports inventory management, powersports software, marketplace data, automotive marketing, email marketing, targeted advertising networks, performance marketing, business intelligence, automotive, marketing automation, digital marketing automation, real estate services, powersports dealer solutions, b2b, consumer insights, digital transformation, market segmentation, hospitality booking systems, saas, customer engagement, automotive inventory data, scalability, mobile development, operational efficiency, hospitality marketing, data-driven marketing, brand marketing, consumer decision support, hospitality, digital strategy, e-commerce, automotive dealer software, business software, marketplace platforms, crm software, targeted email marketing campaigns, customer relationship management, revenue growth tools, cloud-based software, api integration, analytics services, franchise marketing tools, marketplace data management, web design, website development, real estate property marketing, market data analytics, advertising technology, hospitality marketing platforms, marketing services, travel, lead management, retail, website design, advertising solutions, marketplace analytics, client data services, business consulting, software solutions, software development, search engine optimization, data management, marketplace platform integration, search engine marketing, computer systems design and related services, integrated lead management, social media marketing, consumer connection, inventory management, software publishing, innovation, digital advertising, franchise opportunities, dealer management systems, data distribution, marketplace services, customizable technology, automotive industry solutions, advertising technologies, business growth support, online advertising, franchise management, media relations, business partnerships, customer service solutions, data analysis, e-commerce solutions, branding strategies, integrated marketing solutions, web analytics, mobile applications, payment processing solutions, user experience design, algorithm-driven marketing, business growth strategy, distribution, marketing &amp; advertising, sales, information technology &amp; services, enterprise software, enterprises, computer software, analytics, leisure, travel &amp; tourism, marketing, consumer internet, consumers, internet, crm, management consulting, seo, search marketing, public relations &amp; communications, mobile apps</v>
          </cell>
          <cell r="J1740" t="str">
            <v>Route 53, Gmail, Google Apps, Microsoft Office 365, Brightcove, WP Engine, Jobvite, Slack, Mobile Friendly, Squarespace ECommerce, Typekit, Inventor, MinIO, Activa, ROSS, Creatio, PHP, Symfony, Git, Dell Tablet, Canon Printers, Salesforce, AVEVA PDMS, Hubspot, Apple Laptop</v>
          </cell>
          <cell r="O1740">
            <v>471751000</v>
          </cell>
          <cell r="Q1740" t="str">
            <v>Dominion Enterprises is a digital marketing and software services company based in Norfolk, Virginia. Founded in 1991, it operates as a privately held conglomerate, providing B2B cloud, SaaS, and technology support services across various industries. The company generates $732.5 million in annual revenue and employs around 2,154 people.
Dominion Enterprises specializes in highly targeted classified advertising and is one of the largest providers in this field. Its portfolio includes businesses in automotive, real estate, travel, franchising, and power sports. Notable brands include Homes.com, DX1, and Travel Media Group. The company focuses on helping businesses succeed and assisting consumers in making important lifestyle decisions through its advertising, marketing services, and software solutions.</v>
          </cell>
          <cell r="R1740">
            <v>1991</v>
          </cell>
        </row>
        <row r="1741">
          <cell r="A1741" t="str">
            <v>DoorDash</v>
          </cell>
          <cell r="B1741" t="str">
            <v>DoorDash</v>
          </cell>
          <cell r="C1741">
            <v>32000</v>
          </cell>
          <cell r="D1741" t="str">
            <v>information technology &amp; services</v>
          </cell>
          <cell r="E1741" t="str">
            <v>http://www.doordash.com</v>
          </cell>
          <cell r="F1741" t="str">
            <v>http://www.linkedin.com/company/doordash</v>
          </cell>
          <cell r="G1741" t="str">
            <v>San Francisco</v>
          </cell>
          <cell r="H1741" t="str">
            <v>California</v>
          </cell>
          <cell r="I1741" t="str">
            <v>restaurant delivery, ondemand delivery, local logistics, ecommerce, mobile, marketplaces, logistics, local, information technology, consumer internet, internet, edp services, technology, software development, merchant partnerships, consumer platform, growth strategy, retail, international delivery operations, customer service, local merchants, sustainability initiatives, international operations, merchant network, market dominance, delivery workforce control, transportation &amp; logistics, operational control, order fulfillment, drone delivery, market growth, drone delivery pilots, b2c, merchant onboarding platform, customer segmentation strategies, local delivery verticals, delivery workforce, convenience items, customer experience, delivery logistics, local commerce, on-demand delivery, grocery delivery, logistics technology, logistics optimization, b2b, delivery route optimization, e-commerce, customer platform, real-time tracking, sustainability initiatives in delivery, technology platform, vertical diversification, d2c, distribution, premium food delivery, services, mobile app, customer segmentation, local merchant integration, local delivery services, couriers and express delivery services, strategic partnerships, consumer goods &amp; retail, food delivery, delivery efficiency, delivery drivers, delivery platform, multi-country operations, market expansion, saas, consumer products &amp; retail, consumers, information technology &amp; services, computer software</v>
          </cell>
          <cell r="J1741" t="str">
            <v>Cloudflare DNS, Gmail, Google Apps, Microsoft Office 365, CloudFlare Hosting, Segment.io, Amplitude, CloudFlare, Atlassian Cloud, UPS, React Redux, The Trade Desk, Salesforce Service Cloud, Webflow, SendBird, MongoDB, Pardot, Hubspot, Salesforce, Salesforce Live Agent, Remote, AI, CockroachDB, Cassandra, Apache Kafka, Redis, Memcached, GRPC, SQL, Amazon EKS Anywhere, Kubernetes, Python, Terraform, Buildkite, Envoy, SevenRooms, NVIDIA Jetson, Datadog Infrastructure Monitoring, Microsoft Excel, Adobe Dreamweaver, Sigma, Snowflake, Okta, Jira, Slack, Amazon Connect, DoorDash, SAM, WP-Oauth, OpenID, Workday, Confluence, SWIFT, Objective-C, CocoaPods, DWRF (ORC), Google Docs, Google Sheets, Looker, Totango, Gainsight, Workday Prism Analytics, Greenhouse, Linkedin Marketing Solutions, Airflow, Zoomdata, Bazel, go+, Kotlin, Google, Backstage, Gemini, pointHQ, Braze, Excel4Apps, Google Ads, Meta Ads Manager, React, Javascript, TypeScript, AWS SDK for JavaScript, ChatGPT, CallMiner Eureka, ChurnZero, Apple, Bing Ads, Outreach.io, LinkedIn Sales Navigator, Redux, Django, Google App Engine, Tor, EMC, Google Cloud Tasks, Firebase, Google Cloud BigQuery, Elasticsearch, Assemble, Mulesoft, , Tableau, Mode, Rise, Chorus by ZoomInfo, Google Workspace, Ironclad, X, YouTube, Substack, LinkedIn Ads, dbt, Harmony Email &amp; Collaboration, TikTok, Instagram, .GIS, Ning, Visio, Argo CD, Prometheus, AWS Trusted Advisor, IBM ILOG CPLEX Optimization Studio, Grafana, OpenTelemetry, Facebook, Sophos Intercept X, Weibo, ServiceNow, Gem, TSheets, Micro, Skai, Google Analytics 4 (GA4), Salesforce CRM Analytics, Connect, Specific Media, Claude, REACH, Snapchat, Microsoft AdCenter, Altair Radioss, Amazon FreeRTOS, Analyzer, AT&amp;T, IBM SPSS Modeler, Oracle Bare Metal Cloud Services, Sensor Tower, Cross Pixel Media, Simulink, Metabase, TikTok Ads, Gong, Flow, MATLAB, Wider Planet, Dash, R, Contentful, SAP, Figma, ROOM, IBM HTTP Server, PostGIS, Vector, AWS Analytics, Power BI Documenter, Amazon QuickSight, Zuken, Cursor, Reddit for business, Spark, Microsoft Azure Monitor, Google Cloud Platform, Akamai App &amp; API Protector, PyTorch, Android, NetSuite, Node.js, Docker, Argon CI/CD Security, Adobe Media Encoder, Radarstats, Cornerstone HR, Coupa, Google Vault, ANGEL LMS, JAX, Apple macOS, Kiosked, Secured MVC Forum on Windows 2012 R2, Chrome, ISO+â„¢, Azure Linux Virtual Machines, LeafLink, Axis, Ansys LS-DYNA, DoubleClick, Alteryx, Cisco TelePresence Management Suite (TMS), Route, SAP NetWeaver, mO Jira OAuth SSO, Jira OpenID Connect SSO, Jira OIDC SSO, Pinterest, RWS Tridion Sites, Sift, LivePerson Automotive, Salesforce Sales Cloud, Seismic LiveSocial, .NET, FlipHTML5, Vtiger for G Suite, AMP</v>
          </cell>
          <cell r="K1741">
            <v>6281500000</v>
          </cell>
          <cell r="L1741" t="str">
            <v>Debt Financing</v>
          </cell>
          <cell r="M1741">
            <v>2500000000</v>
          </cell>
          <cell r="N1741">
            <v>45778</v>
          </cell>
          <cell r="O1741">
            <v>13717000000</v>
          </cell>
          <cell r="Q1741" t="str">
            <v>DoorDash is a global on-demand delivery platform founded in 2013 that connects consumers with local businesses, primarily for food delivery. The company operates in over 40 countries, utilizing technology and logistics through a network of independent contractors known as Dashers. DoorDash began as PaloAltoDelivery.com, created by Stanford students to address delivery gaps for small businesses. It has since grown to serve millions of users and holds a significant market share in the U.S. online food delivery sector.
The core offering of DoorDash includes on-demand delivery of food and other items from local restaurants and businesses. Key services include DashPass, a subscription for unlimited deliveries, DoorDash Drive, which provides delivery infrastructure for businesses, and DoorDash Storefront, which helps businesses create online ordering systems. The platform has expanded its focus from just restaurant delivery to broader local commerce, emphasizing technology to enhance efficiency and access for both consumers and merchants.</v>
          </cell>
          <cell r="R1741">
            <v>2013</v>
          </cell>
        </row>
        <row r="1742">
          <cell r="A1742" t="str">
            <v>Dotdash Meredith</v>
          </cell>
          <cell r="B1742" t="str">
            <v>Dotdash Meredith</v>
          </cell>
          <cell r="C1742">
            <v>3500</v>
          </cell>
          <cell r="D1742" t="str">
            <v>information technology &amp; services</v>
          </cell>
          <cell r="E1742" t="str">
            <v>http://www.dotdashmeredith.com</v>
          </cell>
          <cell r="F1742" t="str">
            <v>http://www.linkedin.com/company/dotdashmeredith</v>
          </cell>
          <cell r="G1742" t="str">
            <v>New York</v>
          </cell>
          <cell r="H1742" t="str">
            <v>New York</v>
          </cell>
          <cell r="I1742" t="str">
            <v>technology, information &amp; internet, media operation, media audience segmentation, media content management, publishing, media digital transformation, advertising services, revenue growth, food, media integration, digital marketing, media growth, content marketing, media optimization, content experiences, media management, media, entertainment content, audience targeting, media content optimization, content personalization, event marketing, digital media, media audience insights, sustainability, media reach, print publishing, lifestyle media, media operations, media conglomerate, audience engagement, web search portals, libraries, archives, and other information services, entertainment, media services, media content monetization, media brands, media marketing automation, media branding, content distribution, digital publisher, business intelligence, media industry leader, entertainment media, media platform development, media content personalization, media channels, audience size, finance, health, audience analytics, content strategy, media innovation, media engagement tools, media strategy, media content, media distribution, media company, media expansion, media content strategy, media brand management, media platform, digital reach, media automation, media content distribution, media technology, digital publishing, media audience growth, media publishing, digital advertising, digital platforms, beauty, media development, media audience analytics, media industry, media partnerships, media &amp; publishing, brand management, brand portfolio, media network, travel media, media monetization tools, health media, media tools, travel content, home improvement, media publishing tools, media digital reach, media assets, data analytics, b2c, media analytics, digital transformation, media advertising, media market, media audience, media monetization, media revenue, media engagement, media revenue streams, operational efficiency, lifestyle content, health content, print media, print publisher, home, digital expansion, content creation, media marketing, advertising solutions, intent targeting, premium content, brand partnerships, online content, seo strategy, content integrity, diversity and inclusion, consumer insights, editorial standards, information accuracy, brand licensing, inclusive content, state-of-the-art technology, user engagement, advertising revenue, online audience, cross-platform publishing, trusted health information, culinary experiences, home improvement tips, financial advice, beauty trends, sustainable living, brand storytelling, multimedia content, daily lifestyle tips, interactive content, travel insights, community building, influencer collaborations, user-generated content, content management systems, subscription services, custom publishing, mobile content, cross-channel marketing, performance metrics, brand loyalty, distribution, consumer products &amp; retail, information technology &amp; services, marketing &amp; advertising, consumer goods, consumers, events, events services, environmental services, renewables &amp; environment, analytics, financial services</v>
          </cell>
          <cell r="J1742" t="str">
            <v>Amazon SES, Gmail, Google Apps, CloudFlare Hosting, CloudFlare CDN, Route 53, Mailchimp Mandrill, Microsoft Office 365, Zendesk, Slack, Atlassian Cloud, Mobile Friendly, MemberClicks, Cloudinary, Jobvite, Varnish, Unruly Media, Workday Recruit, Google Tag Manager, Remote</v>
          </cell>
          <cell r="K1742">
            <v>514990000</v>
          </cell>
          <cell r="L1742" t="str">
            <v>Debt Financing</v>
          </cell>
          <cell r="M1742">
            <v>500000000</v>
          </cell>
          <cell r="N1742">
            <v>45778</v>
          </cell>
          <cell r="O1742">
            <v>1777229000</v>
          </cell>
          <cell r="Q1742" t="str">
            <v>People Inc., formerly known as Dotdash Meredith, is the largest digital and print publisher in the United States, reaching around 175 million people each month. The company was formed in December 2021 through IAC's acquisition of Meredith Corporation's magazine and non-broadcast assets. With a rich history dating back to 1902, it combines the legacy of Meredith's print titles with Dotdash's digital expertise.
Headquartered in New York, People Inc. publishes over 40 well-known brands, including *PEOPLE*, *Food &amp; Wine*, *Travel + Leisure*, and *Better Homes &amp; Gardens*. The company focuses on delivering high-quality content across various lifestyle categories such as food, home, health, travel, beauty, and entertainment. In addition to its print magazines, People Inc. offers digital publishing and marketing services, helping advertisers connect with targeted audiences in these sectors.</v>
          </cell>
          <cell r="R1742">
            <v>1902</v>
          </cell>
        </row>
        <row r="1743">
          <cell r="A1743" t="str">
            <v>Dun &amp; Bradstreet</v>
          </cell>
          <cell r="B1743" t="str">
            <v>Dun &amp; Bradstreet</v>
          </cell>
          <cell r="C1743">
            <v>6300</v>
          </cell>
          <cell r="D1743" t="str">
            <v>information services</v>
          </cell>
          <cell r="E1743" t="str">
            <v>http://www.dnb.com</v>
          </cell>
          <cell r="F1743" t="str">
            <v>http://www.linkedin.com/company/dun-&amp;-bradstreet</v>
          </cell>
          <cell r="G1743" t="str">
            <v>Jacksonville</v>
          </cell>
          <cell r="H1743" t="str">
            <v>Florida</v>
          </cell>
          <cell r="I1743" t="str">
            <v>compliance, sales, marketing sales, business performance, master data, supply management, enterprise, marketing amp sales, supply management solutions, data management analytics, risk management solutions, credit risk, data, fortune 500, credit amp risk, third party risk, sales marketing solutions, finance, small business, marketing, data management amp analytics, business verification system, data analytics, credit scoring, finance and insurance, regulatory reporting, beneficial ownership, business data quality control, business data, data governance, business data automation, business monitoring, global business database, business intelligence api, business growth, manufacturing, global database, business verification, customer relationship management, operational efficiency, cloud platforms, business analytics for manufacturing, financial risk assessment, services, information, market segmentation, business data security, credit reports, regulatory compliance tools, regulatory compliance, data integration, ai analytics, retail, business data management platform, predictive analytics, supply chain, business risk assessment tools, digital delivery, business due diligence, business risk mitigation tools, data processing, risk management, supplier analytics, supply chain risk management, industry-specific solutions, business intelligence tools, business intelligence for finance, consulting, data quality, client data, business intelligence, machine learning, big data, business relationship tracking, financial analysis, market intelligence, business risk, data science, risk analytics, risk mitigation, data platform, analytics, client risk management, customer insights, business data platform, database, b2b, business intelligence cloud, omnichannel marketing, customer engagement, business data enrichment, enterprise risk analytics, business risk assessment, global business data, beneficial ownership data, business intelligence saas, business data visualization, enterprise data, compliance monitoring, automated risk analysis, ai, data enrichment, government, supplier risk analytics, data security, business verification services, data management, compliance services, business relationships, business analytics software, performance improvement, d-u-n-s number, business insights for retail, business credit scoring, cloud-based solutions, b2b marketing, data accuracy, commercial insights, data-driven decisions, business insights, enterprise risk management, customer data, supplier management, distribution, client management, digital transformation, business performance analytics, web search portals, libraries, archives, and other information services, business data validation, commercial credit data, supplier risk, business risk mitigation, industry solutions, industry-specific risk solutions, data-driven solutions, supplier intelligence, credit risk assessment, data cloud, master data management, predictors and scores, b2b data, financial insights, third-party risk, customer profiling, prospect targeting, crm solutions, sales growth, data privacy, automated analytics, performance metrics, business decisioning, ai-powered insights, financial analytics, marketing technology, data-driven marketing, credit decision-making, connected data, data transformation, organizational data, data consumption, strategic data use, data reporting, data insights, data visualization, legal, financial services, mechanical or industrial engineering, crm, enterprise software, enterprises, computer software, information technology &amp; services, artificial intelligence, computer &amp; network security, marketing &amp; advertising</v>
          </cell>
          <cell r="J1743" t="str">
            <v>CloudFlare CDN, Salesforce, Akamai DNS, Sendgrid, Outlook, CloudFlare Hosting, Bluekai, Taboola Newsroom, TubeMogul, Drupal, Microsoft Application Insights, Atlassian Cloud, Drift, OneTrust, React Redux, The Trade Desk, ThreatMetrix, Magento, Eloqua, Lever, Magento 2 Enterprise, Marketo, Slack, Adobe Marketing Cloud, Facebook Widget, Facebook Custom Audiences, DoubleClick Floodlight, Nginx, DoubleClick Conversion, Facebook Login (Connect), DoubleClick, Undertone, Qualtrics, Quantcast, SOASTA, Hotjar, Bing Ads, TribalFusion, Linkedin Marketing Solutions, Upsellit, Bootstrap Framework, Mobile Friendly, Google Tag Manager, Google Dynamic Remarketing, Microsoft Office, Microsoft Excel, SAP, Oracle Analytics Cloud, Microsoft Dynamics, PowerBI Tiles, Tableau, Jira, Confluence, Python, Salesforce Revenue Cloud, Docusign CLM, AI, CallMiner Eureka, Odoo CRM, Dell EMC PowerScale, WorkFusion AI Digital Agents, AWS Analytics, Google Cloud, Terraform, Harness, Jenkins, GitHub Enterprise, JFrog Artifactory, SonarQube, Backstage, Kubernetes, Docker, Bash, Ansible, Gemini, ServiceNow, Apigee, Microsoft Power Platform, Microsoft Power Apps, Microsoft Power Automate, Power BI Documenter, Copilot, DATAVERSE LTD, Microsoft 365, TrustArc, Google Cloud Platform, Microsoft PowerPoint, PySpark, Langchain, LangGraph, Google Publisher Tag (GPT), Meta Llama 3, Salesforce CRM Analytics, Microsoft SQL Server Reporting Services, AWS SDK for JavaScript, Spring Boot, MySQL, DotNetNuke, ASP.NET, Angular, Git, Azure Devops, TeamCity, SQL, Micro, Adform DMP, Flask, IBM ILOG CPLEX Optimization Studio, Soap Media, REST, Wider Planet, GitHub, Splunk, Splunk Observability, OpenAI, Azure OpenAI Service, SentenceTransformers, Vertex, AWS Bedrock, HTML5 Maker, CSS, Javascript, React, Fastapi, GraphQL, PostgreSQL, MongoDB, Amazon DynamoDB, AWS Trusted Advisor, Microsoft Azure Monitor, npm, Yarn, webpack, Vitess, Jest, Pytest, Google, ChatGPT, Meta Code Llama, Azure Analysis Services, Excel4Apps, Google AdWords Conversion, SharePoint, Adobe Creative Cloud, Adobe Express, Adobe Premiere Pro, Google Ads, Facebook, LinkedIn Ads, Looker Studio, Google Analytics, Adobe Real-Time CDP, Adobe Analytics, Gem, Vertex AI, Tor, Amazon Web Services (AWS), Google Cloud BigQuery, Redshift, Talend, DAX, Power Query, Looker, Microsoft Power Platform AI Builder, Amazon Simple Storage Service (S3), Veritas NetBackup, Akamai CDN Solutions, Axios International, Amazon Linux 2, go+, Rust, ANGEL LMS, GitHub Actions, PyTorch, TensorFlow, MITRE ATT&amp;CK, Salesforce CPQ, Selenium, Copado, Amazon EC2 Auto Scaling, Postman, Snowflake, Spark, Google Cloud Composer, Google Cloud SQL, Ning, NLP, Weibo, Workday, Apollo, Flow, VMware Distributed Resource Scheduler (DRS), Juniper Networks SRX-Series Gateways, Redis, Cassandra, TiDB, Star, Elasticsearch, Azure Cloud Shell, ISO+â„¢, SES, Carbon, Microsoft Fabric, Azure Purview</v>
          </cell>
          <cell r="K1743">
            <v>16782649984</v>
          </cell>
          <cell r="L1743" t="str">
            <v>Merger / Acquisition</v>
          </cell>
          <cell r="M1743">
            <v>7700000000</v>
          </cell>
          <cell r="N1743">
            <v>45717</v>
          </cell>
          <cell r="O1743">
            <v>2406000000</v>
          </cell>
          <cell r="Q1743" t="str">
            <v>Dun &amp; Bradstreet (D&amp;B) is a global leader in business data and analytics, with over 180 years of experience. The company operates the world's largest data cloud, covering more than 500 million businesses and employing over 6,000 people worldwide. D&amp;B focuses on delivering solutions that support client growth, risk management, and performance goals, emphasizing sustainable practices.
D&amp;B provides comprehensive business intelligence, including detailed company profiles that cover various aspects such as management backgrounds, industry classifications, and financials. Their offerings include business and credit reports, access to extensive business records through the D&amp;B Data Cloud, and tools for industry and corporate analysis. These solutions assist clients in sales preparation, risk assessment, and operational efficiency, helping them make informed decisions in global markets.</v>
          </cell>
          <cell r="R1743">
            <v>1841</v>
          </cell>
        </row>
        <row r="1744">
          <cell r="A1744" t="str">
            <v>DXC Technology</v>
          </cell>
          <cell r="B1744" t="str">
            <v>DXC Technology</v>
          </cell>
          <cell r="C1744">
            <v>126000</v>
          </cell>
          <cell r="D1744" t="str">
            <v>information technology &amp; services</v>
          </cell>
          <cell r="E1744" t="str">
            <v>http://www.dxc.com</v>
          </cell>
          <cell r="F1744" t="str">
            <v>http://www.linkedin.com/company/dxctechnology</v>
          </cell>
          <cell r="G1744" t="str">
            <v>Ashburn</v>
          </cell>
          <cell r="H1744" t="str">
            <v>Virginia</v>
          </cell>
          <cell r="I1744" t="str">
            <v>travel &amp; transportation, travel, analytics &amp; engineering, security, it outsourcing, enterprise cloud &amp; application, manufacturing, cybersecurity, healthcare, insurance software &amp; bps, cloud, banking, modern workplace, insurance, workplace &amp; mobility, custom applications, enterprise applications, banking bps, big data, business services, healthcare &amp; life sciences, banking &amp; captial markets, energy, technology, telecommunications, insurance bpaas &amp; bpo, data ai impact, analytics, application services, retail, transportation &amp; hospitality, life sciences, applications, consumer industries &amp; retail, robotics, consulting, media &amp; entertainment, digital transformation, finance accounting, cloud services, mobility &amp; iot, public sector, business process services, design engineering, cloud infrastructure, cyber security, it services &amp; it consulting, sustainability initiatives, global it provider, ai-powered security operations, ai-powered chatbots, financial technology, cloud migration, ai-driven customer experience, digital workforce enablement, ai and automation, sustainability, information technology, managed services, ai, it consulting, services, software licensing, ai solutions for healthcare, digital transformation strategy, security services, public sector modernization, cloud-native application development, ai in supply chain management, data management, industry-specific software, industry-specific cloud solutions, software development, cloud-based erp modernization, iot security solutions, cloud management, digital twin technology, automated compliance monitoring, automation, data analytics, digital engineering services, industry-specific solutions, digital workplace, customer-centric solutions, energy it, it services, cloud security, ai-driven data analytics, security and compliance, blockchain integration in finance, financial services, cybersecurity for energy sector, edge computing for manufacturing, energy &amp; utilities, customer solutions, industry expertise, ai-powered insights, it modernization, ai solutions, industry 4.0 solutions, cybersecurity services, global it, digital innovation, manufacturing it, digital engineering, automation tools, data security, cloud migration for finance, enterprise software for retail, cybersecurity threat detection, cloud platforms, b2b, sustainable it practices, it governance, technology consulting, utilities, workplace modernization, healthcare it, risk management, digital workplace tools, innovation, financial services technology, cloud platforms for government, public sector solutions, energy and utilities it, government, strategic acquisitions, aerospace, autonomous systems in defense, ai and machine learning, application modernization, public sector digital transformation, ai in predictive maintenance, computer systems design and related services, application modernization in manufacturing, cloud cost optimization, media, cyber risk management, ai and automation in banking, operational efficiency, cloud data lakes, finance, transportation, outsourcing/offshoring, mechanical or industrial engineering, health care, health, wellness &amp; fitness, hospital &amp; health care, enterprise software, enterprises, computer software, information technology &amp; services, apps, cloud computing, internet infrastructure, internet, computer &amp; network security, finance technology, environmental services, renewables &amp; environment, management consulting</v>
          </cell>
          <cell r="J1744" t="str">
            <v>Bluekai, DemandBase, TubeMogul, OneTrust, Gorgias, Slack, Adobe Marketing Cloud, Shopify Plus, UptimeRobot, Jira, Atlassian Confluence, Atlassian Cloud, AWS SDK for JavaScript, Create React App, GitHub Hosting, Marketo, Omniture (Adobe), Amazon SES, Salesforce, Facebook Custom Audiences, Google Analytics, Vimeo, Baidu Ads, Nginx, Facebook Widget, Linkedin Marketing Solutions, Mobile Friendly, Typekit, AngularJS, Woo Commerce, Cloudinary, Google Tag Manager, Scene7, Bootstrap Framework, YouTube, Ruby On Rails, BugHerd, Google Font API, WordPress.org, Facebook Login (Connect), Bizible, Wix, Google AdSense, Squarespace ECommerce, MailChimp, reCAPTCHA, Remote, Splunk Enterprise, Splunk, Splunk Enterprise Security, Splunk SOAR, AWS Trusted Advisor, Microsoft Azure Monitor, IBM ILOG CPLEX Optimization Studio, SAP ERP Central Component (ECC), , RISE with SAP, SAP Business Technology Platform, SAP, CAT, Workday, PL/SQL, .NET, Microsoft Dynamics 365, Netcore Customer Engagement and Experience Platform, X, C#, Microsoft Power Platform, Facebook Social Plugins, Amazon Managed Workflows for Apache Airflow (MWAA), Azure Logic Apps, Azure Functions, Gem, Azure Service Bus, DATAVERSE LTD, Microsoft Power Automate, Microsoft Power Apps, PowerBI Tiles, Nevron Vision for SSRS, Electron, Visual Studio, SAP S/4HANA, SAP Master Data Governance (MDG), SAP Process Orchestration, Power BI Documenter, Finacle, SQL, Unix, ServiceNow, ServiceNow IT Operations Management (ITOM), ServiceNow Discovery, ServiceNow Service Mapping, ServiceNow Event Management, ServiceNow Flow Designer, Micro Focus Universal CMDB, SAP SuccessFactors Onboarding, SAP Analytics Cloud, Microsoft Dynamics 365 Finance, Zensai (formerly LMS365), TensorFlow, Tor, Open Neural Network Exchange (ONNX), NVIDIA TensorRT, MLflow, Kubeflow, PySpark, SAP Solution Manager, PyCharm, SAP GRC, Oracle Analytics Cloud, Deluxe Payroll and HR Solutions, Admin, VMware vSphere, Microsoft Hyper-V Server, KVM, Google Cloud, Terraform, Ansible, Microsoft PowerShell, Python, SAP BW/4HANA, IBM z/OS Operating System, IBM CICS Transaction Server, IBM MQ, CyberArk, ServiceNow Service Catalog, PagerDuty Incident Response, ServiceNow Problem Management, 3XChange, ServiceNow Request Management, ServiceNow Security Incident Response, ServiceNow Vulnerability Response, Tint, IBM Security QRadar SIEM, Qualys Penetration Testing, Tenable.sc, Apache Kafka, AVRO, IBM HTTP Server, Oracle Fusion Financials, ACL, BMC Compuware Abend-AID, BMC MainView Systems Management, Amazon Web Services (AWS), Google Cloud Platform, Oracle Cloud Infrastructure, Microsoft Entra ID, Microsoft Active Directory Federation Services, AWS Key Management Service (KMS), Express, IBM AIX, Red Hat Enterprise Linux, WHMCS, Puppet, Bash, DotNetNuke, LogRhythm SIEM, Microsoft Endpoint Configuration Manager (MECM), VMware App Volumes, Windows 7, Microsoft Windows 10, Vertex AI, Google Cloud Run, Docker, GitHub Actions, Fastapi, Databricks, Git, SAP HANA Cloud, SAP SuccessFactors, CSS, GitHub Copilot, GraphQL, HTML Pro, Javascript, Jest, React, Redux, TypeScript, Aruba Wireless Access Points, SAP Central Finance, Confluence, Signavio, Tricentis qTest, Ning, SAP SD, Cloudflare Insights, SAP Business Planning and Consolidation (BPC), CONTROL, Cincopa, Act!, ServiceNow Orchestration, Netlify, SAP Basis, Amazon EC2, Amazon S3, Angular, Datadog, ebs, ECS, GitHub, Google AdWords Conversion, Hibernate, IBM Db2 for Linux, UNIX, and Microsoft Windows, Lambda Cloud, Red Hat JBoss Enterprise SOA Platform, Sizmek (MediaMind), Spring, Spring Boot, SAP Project System, SAP Materials Management, SAP Production Planning, AdPilot, PuTTY, Microsoft OneDrive for Business, Microsoft Intune Enterprise Application Management, Autopilot, Microsoft Teams, Microsoft Teams Rooms, Azure OpenAI Service, Make, AWS Bedrock, Azure Data Factory, Azure Devops, Azure Stream Analytics, ServiceNow Integration Hub, ServiceNow Knowledge Management, WP-Oauth, SAM, SAP Fiori, ANGEL LMS, Microsoft 365, Microsoft Exchange Online, Outlook, SharePoint, MySQL, PostgreSQL, Microsoft Sql Server, MongoDB, Cassandra, Couchbase, Redis, Amazon RDS for MySQL, Google Cloud SQL, Azure SQL Database, Snowflake, Amazon Redshift, Google, Apache Hive, Jenkins, JFrog Artifactory, SAP ECC, Salesforce Service Cloud, Boto3, REST, Oracle XML DB, PeopleSoft Sales, GAS, Totango, Radia Client Automation, BASE, Redshift, FileTrail Records Management, , COBOL, JUnit, Kubernetes, SAS Enterprise Guide, Testng, Microsoft SQL Server Reporting Services, Microsoft Excel, 3M 360 Encompass - Health Analytics Suite, ServiceNow IT Service Management (ITSM), NeoData, Microsoft Office, E-planning, Wowanalytics, VMware SD-WAN, Cisco Secure Firewall Management Center, Cisco VPN, Azure Event Hubs, Azure Data Explorer, Azure Databricks, Azure Blob Storage, Azure Data Lake Analytics, Cisco Unified Intelligence Center, Juniper Networks SRX-Series Gateways, Palo Alto PA-5200 Series, Tufin Orchestration Suite, CA Sysview Performance Management, IBM JES2, IBM SMP/E, IBM Tivoli OMEGAMON, Assure MIMIX, Azure Cosmos DB, Azure SQL, Azure Synapse Analytics, Confluent, dbt, Delta Lake, GoToAssist (FASTchat), Microsoft Fabric, Mulesoft, R, Tableau, Flow, SES, Esri Reports, Dash, Conga Composer, Wider Planet, IBM VSAM, oracle service bus OSB, AlienVault USM (from AT&amp;T Cybersecurity), Oracle ZFS, Cisco Nexus Switches, Assemble, IBM ISPF, C/C++, CATIA, CPX Interactive, Dassault SOLIDWORKS, HTML5 Maker, Teamcenter, 24-7 Media, Frame, Microsoft Windows Server 2012, WebOffice, Airflow, Snow, Snowpark, Tricentis Tosca, SAP ERP, JWT, LEAP, Mode, dynaTrace, Cisco UCS Manager, Siemens PROFIBUS, Surfcam, Uipath, iManage, Marc, FICO Safe Driving Score, Google Publisher Tag (GPT), Meta Llama 3, Mist, Claude, Langchain, LlamaIndex, Cisco Meraki MS, Palo Alto Networks, H3C, HPE ProCurve, Level 3 Communications, Aruba, ISO+â„¢, CSC, AT&amp;T, AT Internet's Analytics Suite, Azure Linux Virtual Machines, Oracle Database Security, Oracle Fusion Middleware, Amazon EC2 Container Service, IBM Mainframe, IBM Enterprise Business Servers, Azure Data Lake Storage, Fortinet, CheckPoint, Android, Kiosked, ABAP, SAP Ariba Platform, Homestead, AI, Automic Automation, Office365, Azure Analysis Services, Azure Kubernetes Service (AKS), Azure ExpressRoute, Azure Monitor, Amazon Linux 2, Batch, Bicep, Azure Active Directory, GitLab, Carbon, Pipedrive, Microsoft Windows Server 2000, Azure Active Directory B2C, AWS Analytics, IXL, Absorb LMS, Oracle Integration Cloud, Soap Media, AWS Transfer for SFTP, PeopleSoft CRM, PeopleSoft PeopleTools, CompuMarkâ„¢, Oracle Database, Process automation package for service request creation in SAP S/4HANA Utilities, SAP Customer Care and Service (CCS), Cloudsuite WMS, T24, Jira Service Management, Delivr, CUICK TRAC - DFARS and NIST 800-171 compliance solution, SAP Plant Maintenance, COSTAR, Rise, Visual Lease, Adelphic DSP, Arcsight, Tanium, SAP Leonardo Internet of Things, Secured MVC Forum on Windows 2012 R2, Apple macOS, Glide, Dynamics 365 Finance, Tampa AS400 Inc, IBM i, Oracle Fusion Cloud ERP, Lytics, Oracle Data Integrator Enterprise Edition, Oracle Identity Cloud Service, Oracle IaaS, Azure API Management, Visa, Ionic, Apache Cordova, FlipHTML5, Excel4Apps, ASP.NET, Microsoft Dynamics, Amazon CloudWatch, Amazon Connect, Weibo, Connect, SAS Visual Analytics, Dynamics 365 Customer Insights, Google Cloud APIs, iManage Document and Email Management, Bootstrap, FOUNDATION, GCC, JDA, RedPrairie Commerce Suite, SAP Data Services, SAP Activate, SAP SuccessFactors Learning, SAP S/4HANA Cloud, SAP BTP for Spend Management, RISA, Springboot, Flux, Playwright, VMware, Oracle Exadata Cloud Service, Adobe, SafeSend, IoT, Azure Firewall, Wireshark, Apex, SQL Developer, jQuery, JAX, Intel, Broadcom Service Virtualization, F5 BIG-IP, Kona Web Application Firewall, Parallels Mac Management for Microsoft SCCM, Remedy Single Sign On, PEO, Oracle Global Payroll, Cisco ASA 5555, VMware Aria Automation, Strato, OpenText Operations Orchestration, Horizon, , Obiee, Wodify, Oracle WebLogic, Keras, NumPy, pandas, PyTorch, scikit-learn, XGBoost, Oracle BI Publisher, ADAPT, Google Cloud BigQuery, Microsoft Application Insights, Red Hat OpenShift, OpenStack, Prometheus, checkmk, Red Hat Quay, Ceph, Dell PowerEdge Servers, Vantage Media, Micro Focus LoadRunner, Cloudera, Hadoop HDFS, Akamai CDN Solutions, Infoblox DHCP, Microsoft Advanced Group Policy Management, Microsoft Distributed File System (DFS), VMware ESXi, VMware vCenter, Micro, Security, McAfee ePO, SAP SuccessFactors Employee Central, Candid, SAP Cloud Platform Integration, WP Job Manager, MapMarker, Micro Focus SiteScope, SolarWinds, Micro Focus Service Manager, ServiceNow Service Portal, SWIFT, Selenium, Zabbix, Elasticsearch, Oracle RAC One Node, Oracle Active Data Guard, Oracle Automatic Storage Management (ASM), Hi-Media Performance, Oracle Enterprise Manager, Microsoft Always on VPN, SAP Replication Server, Upfluence, Groovy, , Kofax ReadSoft Online, Posit, mod_page_speed, Eclipse IDE, SAP Master Data Governance, SAP Floorplan Manager, MediaLets, Rapid7 InsightVM, Proofpoint Targeted Attack Protection For SaaS, OpenSearch, AWS CloudFormation, Kibana, Akamai, Amazon DynamoDB, Amazon DocumentDB, Aurora, Route 53, Harness, SAP Asset Accounting (AA), SAP Accounts Payable and Receivable, SAP Central Finance Transaction Replication by insightsoftware, SAP Human Capital Management, Citrix VDI-in-a-Box, , Oracle Cloud, SAP ERP Human Capital Management (HCM), Oracle Supply Chain Management (SCM) Cloud, Azure Log Analytics, Cytoscape, Oracle GoldenGate, MariaDB, Azure Virtual Desktop, go+, Apache, Microsoft PowerPoint, SAP Procurement, SAP Sales, Azure Machine Learning, Microsoft Azure, Zift Solutions, SAP GRC Access Control (GRC-SAC), SS&amp;C, Adobe Experience Manager, Microsoft.NET Core 3.1, Microsoft Entity Framework, Apache Struts, ProclivityMedia, Microsoft Intune, VMware Workspace ONE, Azure App Service, Azure Storage Explorer, Azure Key Vault, Azure Virtual Network, Microsoft Windows Defender Antivirus, BlackBerry, Apple iPhone, Apple iPad, Logitech Video Conferencing, Cisco TelePresence, Blue Coat ProxySG, TestRail, Windows 11, Express JS Framework, Thermo Scientific Chromeleon Chromatography Data System (CDS), IBM Business Process Manager, LeanIX Enterprise Architecture Management, Boomi, NetSuite, Amazon Elastic Load Balancing, Salesforce CRM Analytics, Logstash, OpenText Exstream, PEX, SAP Transportation Management, SAP EHS, Boomi AtomSphere, OpenLDAP, Sajax System, Thales HSM, Mastercard Offers, American Express, SAP Cash Management, Oracle Retail Xstore Point-of-Service, Appier AIRIS (formerly Woopra), Google Identity Services APIs, AWS Lambda, npm, Gradle, Microsoft Defender for Endpoint, Zscaler, Prisma Access, Netskope, Forcepoint, Microsoft Purview eDiscovery, Tenable Security Center, Amplitude, Amazon Virtual Private Cloud (Amazon VPC), TUNE, Cisco WebEx Teams, Microsoft-IIS, Microsoft Dynamics CRM, Microsoft ADFS for Genesys Cloud, CPI, GoDataFeed, Accenture Cloud Platform, Alvaria, Qlik Sense, Nexthink, Quest Toad, Datawrapper, Flashtalking by Mediaocean, Design review service for SAP Customer Data Cloud solutions, OpenAI, SQLite, VMware NSX-T Data Center, Nestjs, Next.js, Microsoft BitLocker, Microsoft Defender for Cloud, Scupio, HELM, Azure Web Apps, Basis, Intergraph Spoolgen, DXC Hogan Systems, Citrix, Citrix ADC, Citrix StoreFront, Citrix Director, vSphere, SolarWinds RMM, TelmarHelixa, CentOS, Ubuntu, Yummly, StackAdapt, Citrix Hypervisor, Azure AD Notifications, VMware vSAN, Tanzu, Grafana, Spark, Teradata, Monte Carlo, Alation, Informatica, Akamai Connected Cloud (formerly Linode), Red Hat, Oracle Linux, Fluentd, IBM VTAM, DELMIA Apriso, Windchill+, iBASEt MES Powered by Solumina, AWS GovCloud, FMOD, AWS HPC, Cisco AppDynamics, ExtremeSwitching, Less, DAX, Power Query, LinkedIn Ads, Cint, SAP HANA, Microsoft Windows Server 2022, SAP NetWeaver, Designer, GetSocial, CA Endevor, CA 7 Workload Automation Intelligence, Analyzer, Hitachi Virtual Storage Platform (VSP), Eyefinity OfficeMate, Kaspersky Anti-Virus, Revel iPad POS, Complex Media Network, AT Internet, Trend Micro Deep Security, Aruba Mobility Controllers, ServiceNow UI Builder, Oracle JDBC, VMware NSX, VMware Site Recovery Manager, VMware vRealize Operations, Appium, Postman, SAP Ariba Cloud Integration Gateway, Kodak Alaris, IBM SPSS Modeler, matplotlib, Microsoft Exchange Server 2003, Imgix, OSIsoft PI, /DB, ADP SmartComplianceÂ®, QTest, Broadcom, Conversant (ValueClick), Infoblox, Dataiku, Mag+, NTENT, Vertex, Node.js, Barracuda MSP, SAP Integration Suite, AspDotNetStorefront, Samsung Laptops, Canon Printers, Znode Storefront, Google Cloud Machine Learning Engine, Hugging Face, BERT, NetScaler, Unisys DevSecOps, NetScout AirMagnet, eCentral, Azure Repos, Streamlit, Google Cloud Tasks, Streams, Cyberark Endpoint Privilege Manager, athenaOne, Argon CI/CD Security, Oracle Data Integrator, IBX SmartView, LinkedIn Recruiter, Amazon EKS Anywhere, Cognito, , Palo Alto Prisma Cloud, IBM WebSphere Message Broker, Jython, Quartic, Adara, Oracle Communications Billing and Revenue Management (BRM), Microsoft Windows Server 2016, Microsoft Windows Server 2019, Microsoft Exchange 2016, WSUS, Microsoft Outlook, Veritas Enterprise Vault, Dell EMC SAN (Storage Area Network), Microsoft Exchange 2013, Salesforce CPQ, Viewable Media (Visable Measures), McAfee Total Protection for Data Loss (DLP), Amcharts JS Library, SAP Financial Supply Chain Management (FSCM), Sovos, Avalara, SAP Gateway, SAP Build, Cloud Foundry, AWS PrivateLink, PRO.FILE, VMware vCenter Server, GraalVM, Aptean Industrial Manufacturing ERP Made2Manage Edition, Concur, Forms on the Fly, Visual Visitor, H2O, SAP General Ledger Accounting (FI-GL), Software AG Adabas, SAP Commerce Cloud, SAP Extended Warehouse Management, Adobe Experience Cloud, TSYS, SAP SuccessFactors Performance &amp; Goals, SAP Cloud for Customer (C4C), Yokogawa Centum VP Distributed Control System, NetApp, Azure Active Directory Domain Services, Copilot, Google AppSheet, Google Cloud Data Loss Prevention, Oracle GRC, Siemens SIMATIC S7, Amazon Associates, Informatica PowerCenter, Informatica Data Quality, Informatica Intelligent Cloud Services (IICS), Oracle Visual Builder Cloud Service, SAP Data Quality Management, microservices for location data, Vscode, OSISoft, Hive, Visio, mO Jira OAuth SSO, Jira OpenID Connect SSO, Jira OIDC SSO, SAP Ariba, Sage, SpingMetrics, CocoaPods, AWS Public Cloud, Olo, Cisco UCS Servers, Amazon Simple Storage Service (S3), Arista Networks, Clari, SAS Analytics Pro, Salesforce VisualForce, Salesforce.com Force.com, Sales Cloud Einstein, SOQL, ServiceNow Now Platform, Conviva Operational Data Platform, Azure Event Grid, Azure Cognitive Services, ServiceNow Virtual Agent, ServiceNow IntegrationHub, IBM Spectrum LSF, SAP CRM, Informatica Cloud Mass Ingestion, Backblaze Computer Backup, AWS Multi-Factor Authentication, Swagger UI, Cisco TelePresence Management Suite (TMS), Barracuda Spam Firewall, Trend Micro XDR, Blue Yonder Order Management, Microsoft Endpoint Manager, LivePerson Monitor, Palo Alto PA Series, Scrum Do, EMC, Azure AD P2, MySQL 8 With RHEL 8, SpeedRFP, Cloudera Data Platform, Nagios, SendPulse, Oracle General Ledger, Amex GBT Egencia, Amazon Managed Streaming for Apache Kafka (Amazon MSK), LucidChart, Inventor, Commvault, Nutanix, Nutanix AHV, Optimizely Personalization, SAP BusinessObjects Design Studio, VHDL, VMware View Manager, Microsoft System Center Configuration Manager, Yammer, Dell EMC Isilon, AC500 PLC, Siemens SIMATIC SCADA, DC Storm, Data Analytics, Microsoft Dynamics 365 Supply Chain Management, MITRE ATT&amp;CK, Acronis True Image, Azure Virtual Machines, NLP Catpcha, GTreasury, HPE StoreOnce, Azure Policy, Azure Security Center, Sentinel, Microsoft Exchange, AWS Directory Service, Amazon Kinesis Data Streams, Micro Focus, Spark SQL, Oracle Forms, SimCorp Gain, ServiceNow Agent Workspace, Pega Case Management, Bottomline Payments and Cash Management, New Relic APM, SAP Build Process Automation, Diligent One Platform, formerly HighBond, UPS, React Native, WCF, Hybris (SAP), Mari, Oracle Commerce Cloud, DatoCMS, Descript, Dynatrace OneAgent, Azure Cloud Shell, PINNACLE CART, AWS Direct Connect, AWS Organizations, AWS Control Tower, Amazon ElastiCache, GE Digital ADMS, Oracle Transportation Management Cloud, SAP Logistics Execution, AWS Database Migration Service, SAP BusinessObjects Business Intelligence (BI), IBM WebSphere Automation, Apache Tomcat, IBM Cognos Analytics, MaxMind minFraudÂ®, SharpSpring, Cypress, SAP Quality Management, Arctera Backup Exec, Entrinsik Informer, IBM Informix, Microsoft Dynamics 365 for Sales, Elastic APM, Silversky Managed Security Services, data.ai Ascend (formerly App Annie), Evolve IP Services, FICO Blaze Advisor, Infor CloudSuite HCM, Maven, Cisco Nexus 2000, SonarQube, Oracle Autonomous Database, Spreadsheet Server by insightsoftware, Aryson MySQL to MSSQL Converter, Katalon Studio, TestComplete, Microsoft VBScript, Clio Grow, OpenText, Standalone Tomcat - Java Servlet and JSP Platform by TurnKey Linux (HVM), CyberArk Conjur, EnergyCAP SmartAnalytics, CPMStar, Znaptag, IDC, C# (C Sharp), Crossfuze TFS Integration, Kinaxis RapidResponse, AMP, Intel Nios, ThreatLocker, Adition Technologies - Advertisers, ECircle (Teradata), AWS Step Functions, Azure Cost Management and Billing, IBM z/VM Operating System, IBM Z, IBM RACF, Sumologic, Swimlane, Google Cloud Storage, Oracle Virtualization, ARIS Simulation, Livebookings, Notepad++, Google Compute Engine, Google Kubernetes Engine (GKE), Google Cloud AI Platform, Google Cloud Build, Google Cloud Deployment Manager, Google Cloud Monitoring, Google Cloud Logging, ServiceNow Project Portfolio Management, SPS Commerce Analytics, SUSE Linux Enterprise Server, IBM PowerVM, Red Hat Satellite, SUSE Manager, SaltStack, Veracode Static Analysis (SAST), Azure SQL Managed Instance, Ivanti, XenServer, Flexera One, SmartFocus, Foxit PDF SDK, Azure Sentinel, Link Manager for Google Drive for G Suite, Infor XA, Adobe Real-Time CDP, Cisco ACI Orchestration, Gorilla Nation, Quip, Silver Peak, VisiStat, XPath, Oracle WebLogic Server, HVR, FUSION, BlueTie Vault, Copado, Microsoft Project, Udemy, SailPoint IdentityIQ, SailPoint IdentityNow, ELK Stack, WorkSafeBC, Postpresso, TripleLift, Cisco Firepower 9300, , , Demandware Analytics, Podman, Argocd, Istio, Tekton Pipelines, Bitnami AlertManager, Microsoft 365 Apps &amp; Services, Collective Media, SAP Sales Cloud, Yandex Metrica, ServiceNow Performance Analytics, SAP Cloud for Customer, CAPTCHA, Jasmine, NGRX, OpenID, RXJS, Tailwind, Ipswitch WhatsUp Gold, SAP Extension Suite, Asana, Board, ServiceNow Demand Management, ALEX, Collibra, Informatica MDM â€“ Product 360, QlikView, GT-SUITE, Hornetsecurity Spam and Malware Protection, Oracle Hyperion Enterprise, HPE ProLiant DL Servers, Palo Alto PA-5000 Series, API Gateway, AWS CodePipeline, AWS CodeBuild, J2EE, LangGraph, Jupyter, Unity Catalog, Onit, Figma, Adobe XD, Oracle Guided Learning, BMC Helix Discovery, Rally, Microsoft OneDrive, Azure Purview, Rust, Zscaler ZTNA, Check Point CloudGuard CNAPP, Dell Encryption, Entity Framework Core, Blazor, ChatGPT, Meta Code Llama, Acoustic Analytics, Cisco Meraki SD-WAN, Dell iDRAC (Integrated Dell Remote Access Controller), SonicWall Network Security appliance (NSa) Series, Azure Application Gateway, Azure Private Link, BuzzSumo, WellnessLiving, SAP Supply Network Collaboration (SNC), IBM Db2 for z/OS Operating System, VMware Storage vMotion, vSphere Fault Tolerance (FT), VMware Distributed Resource Scheduler (DRS), Clarity, Dell OpenManage, Ignition SCADA, ManageEngine Desktop Central, Bevywise MQTT Broker, eXTReMe Tracker, Dell Avamar, HPE 3PAR, Juniper Networks, VLAN, Nearpod, NetApp iSCSI SAN Storage System, Azure Digital Twins, Forcepoint ONE, Pulse Secure, SAP Variant Configuration and Pricing, Loyalty Lab, Oracle SPARC Servers, Oracle Solaris 11, Google Kubernetes Engine, Google Cloud Spanner, Apple Business Manager, SMTP, Apache HTTP Server, CodeIgniter, HP-UX, Oracle Solaris, Veritas, Zenoss, Delta, ICP, Fusion ERP Analytics, HPE Blade Servers, Prowly, WatchGuard Firebox, Composer, Google Cloud Dataproc, PubSub+, Scala, ADP, Anaplan, CloudPay, Agilent Technologies, PHP, Symfony, Laravel, SAP Concur, SAP Ariba Sourcing, Blue Yonder WMS, TracePro, Cross Pixel Media, SAP Global Trade Services, IBM Storage Suite for IBM Cloud Paks, Amazon Elastic Container Registry (ECR), Delinea Secret Server, Delinea, SAP PLM, NetApp MetroCluster, OpenText ECM in the Cloud, AVEVA PDMS, BILL, Forcepoint DLP, Imperva, Tripwire, Watermark, VMware vRealize Orchestrator, OpenText EnCase Forensic, FTK Forensic Toolkit, Axiom Software, Axway SecureTransport, CrowdStrike, McAfee, Symantec Altiris, , F5 Networks, Telligent, SAP Financial Accounting (FI), SAP Environment, Health, and Safety Management, SessionCam, JPA Health, Mockito, GRPC, VueJS, Amazon Kinesis, ManageEngine Endpoint Central, Azure Synapse, AWS Glue Data Catalog, Microsoft App-V, ROSS, Carrier Hourly Analysis Program (HAP), TalentLMS, Tradedoubler, Wiz, Brocade SANnav Management, IBM Cognos Impromptu, IBM Maximo, BIRT, Charmed Kubeflow, Linq, NUnit, Xunit, Conversant, Cisco Firepower 1000, Cisco Packaged Contact Center Enterprise, Perl, Atlas by Facebook, IBM DataPower Gateway, DNSMax, SYNCHRO Pro, Oracle Scripting, Pages, Datadog Log Management, UKG Pro Benefits Administration, Windows 10 IoT Core Services, SAP Inventory Management, IBM DataStage, IBM InfoSphere Platform, SUSE, SimCorp Dimension, Oracle Autonomous Data Warehouse, Oracle Application Express, Scoro, Cisco DNA Center, OpenJDK, Vanta, EZ Texting, Webex, , Cucumber, WireMock, SAP ERP Central Component (ECC) 6.0, Apache Airflow, ZoomInfo DaaS, Siemens PLM, Mint, Oracle Time and Labor, Amazon Kendra, AWS Secrets Manager, Oracle E Business Suite, SAP Sales &amp; Distribution (SD), SAP Controlling (CO), Oracle Global Human Resources Cloud, Dragon NaturallySpeaking, Apache Spark, SAP Ariba Contracts, Salesforce Lightning Web Components, Microsoft Dynamics 365 CE, Hogan Assessments, CDK, Anthropic Claude, Gravitee.io, webpack, Eslint, Agile GCP Labs, Grafana Loki, PagerDuty, AWS CloudHSM, ChatBot, IBM Websphere, Coupa Procurement, Amazon AWS Platform, SOAPUI, IBM API Connect, Java EE, Weborama, HPE Disk Array Storage Systems, Brocade Routers, Aruba CX Switches, Securonix Security Operations and Analytics Platform, Anypoint API Manager, TrakSYS, McAfee Endpoint Protection, AWS WAF, Fortinet FortiGate, FortiManager, FortiAnalyzer, Extend, Microsoft SQL Server 2014, Microsoft SQL Server 2017, SQL Server 2019, Verint, VisualCron, Aruba Central, Aha!, OpenTelemetry, Vertica, Dassault MagicDraw, Citrix Workspace, Amazon CloudFront, , AWS Amplify, Axios International, Box, Flask, Material UI, Sass, Tanzu Kubernetes Grid, UXPin, Vitess, Citrix Gateway, Air, IBM Informix Genero, Infor Birst, SAP Warehouse Management, SAP Fieldglass, Athena, Google AlloyDB for PostgreSQL, Apple Laptop, Cisco Mobile Wireless Routers, Switch Concepts, Amazon Cognito, IBM Db2, HashiCorp Vault, Apache Ant, Flexera IT Asset Management (ITAM), SAP on AWS, Activa, GrowthZone, Oracle EBS CRM, Visual Studio Code, Apple OS X Server, Clarity PPM, Camunda, IBM Spectrum, OpenText Data Protector, Veeam Backup &amp; Replication, Toolkit, Liferay, Control-M, Walkme</v>
          </cell>
          <cell r="K1744">
            <v>12000000</v>
          </cell>
          <cell r="L1744" t="str">
            <v>Other</v>
          </cell>
          <cell r="N1744">
            <v>42826</v>
          </cell>
          <cell r="O1744">
            <v>12683000000</v>
          </cell>
          <cell r="Q1744" t="str">
            <v>DXC Technology is a Fortune 500 multinational IT services and consulting company based in Tysons, Virginia. Formed in 2017 from the merger of Computer Sciences Corporation and Hewlett Packard Enterprise's Enterprise Services division, DXC combines decades of IT expertise with a workforce of over 130,000 employees across more than 70 countries. The company focuses on delivering software, services, and solutions that support digital transformation and IT modernization for global enterprises.
DXC Technology offers a range of IT services and consulting, with a strong emphasis on modernizing critical IT systems. The company has historical ties to military and government sectors, providing mission-critical services and support. Its legacy includes significant contributions to military applications and contracts with entities like the British Ministry of Defence and the U.S. military.</v>
          </cell>
          <cell r="R1744">
            <v>2017</v>
          </cell>
        </row>
        <row r="1745">
          <cell r="A1745" t="str">
            <v>Dynata</v>
          </cell>
          <cell r="B1745" t="str">
            <v>Dynata</v>
          </cell>
          <cell r="C1745">
            <v>4600</v>
          </cell>
          <cell r="D1745" t="str">
            <v>market research</v>
          </cell>
          <cell r="E1745" t="str">
            <v>http://www.dynata.com</v>
          </cell>
          <cell r="F1745" t="str">
            <v>http://www.linkedin.com/company/dynataglobal</v>
          </cell>
          <cell r="G1745" t="str">
            <v>Shelton</v>
          </cell>
          <cell r="H1745" t="str">
            <v>Connecticut</v>
          </cell>
          <cell r="I1745" t="str">
            <v>ad measurement &amp; effectiveness research, mobile research &amp; surveys, hosting, data analytics reporting, sharing publishing, brand health tracking, creative testing, qualitative research, automation, processing, online surveys, audience selection, online research panel, survey programming, advertising effectiveness, market research, data &amp; insights platform, diy surveys, hardtoreach audiences, healthcare, tracker research, survey authoring, connected data, voice services, advertising technology, robust panels b2b, integrated data, crossplatform marketing roi, online qualitative research, digital ethnography, data analytics &amp; visualizations, sampling, high quality b2c &amp; b2b data, online data collection, amp processing, b2c, mobile, surveys, quantitative marketing, information technology, sales and marketing, enterprise software, software, client insights, data blending techniques, data validation algorithms, global reach, insights platform, data quality solutions, advertising, programmatic sampling, brand tracking tools, first-party data, media measurement, cross-channel measurement, multimode surveys, ai-powered respondent targeting, data enrichment, survey methodologies, ad effectiveness, interactive dashboards, data security, consumer data, b2b, audience segmentation, ai in data collection, survey programming automation, target audience, audience activation, respondent engagement, government, real-time insights, media activation, market research software, brand lift, professional data, industry standards compliance, panel management, data analytics, chatbots for recruitment, survey solutions, data integrity pledge, campaign measurement, synthetic sampling, data reporting, market research cloud solutions, data-driven decisions, digital advertising, services, proprietary incentive programs, respondent fraud detection, data science, market research saas, marketing research and public opinion polling, survey scripting, data quality, ai technology, data integrity, qualityscoreâ„¢, market research innovation, analytics, cross-channel insights, proprietary panels, media roi measurement, verified respondent data, consulting, data collection, fraud detection, data visualization, custom dashboards, creative evaluation tools, survey respondent quality, real consumer voices, multi-attribute profiling, ai-driven data, audience insights, survey platform, analytics reporting, real-time feedback, data-driven strategies, data connectivity, brand tracking, consumer behavior, survey design, sample acceptance, data integration, b2b insights, media roi, behavioral data, quantitative research, qualitative insights, client partnerships, decision-making, crm integration, insights optimization, market segmentation, consumer insights, demographic profiling, target market analysis, data ethics, consumer opinion collection, panel diversity, media planning, brand lift measurement, global survey access, data science principles, research analytics, data analytics tools, audience dynamics, measurable outcomes, competitive analysis, saas, health care, health, wellness &amp; fitness, hospital &amp; health care, internet, information technology &amp; services, marketing &amp; advertising, enterprises, computer software, sales &amp; marketing, computer &amp; network security</v>
          </cell>
          <cell r="J1745" t="str">
            <v>Salesforce, Route 53, SendInBlue, Outlook, Marketo, Microsoft Office 365, Amazon AWS, Pardot, Microsoft Dynamics 365 Marketing, WP Engine, Atlassian Cloud, Drift, Appcues, React Redux, Salesforce Service Cloud, Workday, Salesforce Live Agent, Hubspot, Slack, WordPress.org, Google Analytics Ecommerce Tracking, Facebook Widget, Shopify, DoubleClick, Dropbox, Stripe, Cloudinary, Mixpanel, Visual Website Optimizer, Mobile Friendly, reCAPTCHA, Nginx, Bootstrap Framework, Google Font API, Trustpilot, Google Tag Manager, Google Analytics, Wistia, YouTube, Squarespace ECommerce, Vimeo, Wix, Typekit, Yelp, Facebook Login (Connect), Facebook Custom Audiences, Remote, Node.js, Android, IoT, Microsoft Excel, Chrome, Google AdWords Conversion, Microsoft PowerPoint, Microsoft Word, Google Ads, Salesforce CRM Analytics, Microsoft Office, SQL, Excel4Apps, Articulate 360, Ning, Amazon DynamoDB, Amazon S3, AWS SDK for JavaScript, AWS Trusted Advisor, ECS, Lambda Cloud, React, DotNetNuke, Linkedin Marketing Solutions, Facebook, AWS Analytics, AWS Glue Data Catalog, MySQL, Docker, Kubernetes, Amazon Linux 2, Gem, Secured MVC Forum on Windows 2012 R2, Apple macOS, Salesforce CPQ, Snowflake, Amazon SageMaker, AWS Fargate, Google Firebase Crashlytics, Power Query, SysTools VBA Password Recovery, Amazon EC2, Amazon QuickSight, Cursor, GitHub Copilot, WP Job Manager</v>
          </cell>
          <cell r="K1745">
            <v>31500000</v>
          </cell>
          <cell r="L1745" t="str">
            <v>Debt Financing</v>
          </cell>
          <cell r="M1745">
            <v>31500000</v>
          </cell>
          <cell r="N1745">
            <v>45413</v>
          </cell>
          <cell r="O1745">
            <v>1000000000</v>
          </cell>
          <cell r="Q1745" t="str">
            <v>Dynata is a leading first-party data company specializing in insights, activation, and measurement. Founded in 1940 and based in Shelton, Connecticut, it has grown through strategic mergers, including the notable merger of Survey Sampling International and Research Now in 2017. With a global panel of over 67 million consumers and business professionals, Dynata serves a diverse range of clients, including market research firms, media agencies, and healthcare providers across multiple continents.
The company offers a comprehensive platform that integrates audience access, survey tools, data analytics, and measurement. Key features include mobile-first survey building, audience activation analytics, and data visualization tools. Dynata also provides managed services for sample management and survey programming, along with advanced data quality tools like QualityScoreâ„¢, which utilizes AI to enhance data integrity. With a commitment to high-quality data and innovative solutions, Dynata handles around 40,000 survey projects annually, maintaining a strong reputation for accuracy and reliability.</v>
          </cell>
          <cell r="R1745">
            <v>1977</v>
          </cell>
        </row>
        <row r="1746">
          <cell r="A1746" t="str">
            <v>Dynatrace</v>
          </cell>
          <cell r="B1746" t="str">
            <v>Dynatrace</v>
          </cell>
          <cell r="C1746">
            <v>4700</v>
          </cell>
          <cell r="D1746" t="str">
            <v>information technology &amp; services</v>
          </cell>
          <cell r="E1746" t="str">
            <v>http://www.dynatrace.com</v>
          </cell>
          <cell r="F1746" t="str">
            <v>http://www.linkedin.com/company/dynatrace</v>
          </cell>
          <cell r="G1746" t="str">
            <v>Boston</v>
          </cell>
          <cell r="H1746" t="str">
            <v>Massachusetts</v>
          </cell>
          <cell r="I1746" t="str">
            <v>observability, apm, artificial intelligence, devops, full stack, saas, enterprise cloud, security, software, information technology, computer software: prepackaged software, technology, software development, real-time troubleshooting, multi-cloud environment visualization, ai-driven insights, ai for system reliability, predictive analytics, extensible platform, consulting, business intelligence, cybersecurity, ai-powered incident response, security monitoring, predictive ai, ai in compliance monitoring, cloud-native monitoring, data ingestion and processing, automation engine, cloud ecosystem automation, ai for infrastructure resilience, unified data platform, services, ai in application security, ai-powered troubleshooting, digital transformation, enterprise saas platform, ai for digital experience, data lakehouse, application performance management, container monitoring, cloud infrastructure monitoring, ai for cost optimization, custom app development, log analytics, threat forensics, computer systems design and related services, unified platform, cloud computing, incident automation, support for cloud and container environments, enterprise software, industry-leading analytics, ai and llm observability, ai for business decision-making, ai-powered log analysis, devops integration, business analytics, security monitoring and response, real-time insights, exponential data growth management, synthetic monitoring, ai and machine learning, ai-powered root cause analysis, security vulnerability management, root cause analysis, retail, custom app creation, customer-centric solutions, business decision analytics, data-driven insights, extensible apis, software and application development, ai-powered observability, digital experience monitoring, saas platform, ai engine davis, anomaly detection, data security and privacy, smartscape environment mapping, government, enterprise cloud solutions, event and log management, threat observability, application performance monitoring, predict, prevent, and assist, security and compliance, cloud migration support, ai and automation, environment mapping, performance optimization, event correlation, devops support, multi-cloud observability, security threat detection, ai-driven threat forensics, scalability and extensibility, operational efficiency, threat detection, customer engagement, ai-enabled automation workflows, hybrid cloud monitoring, infrastructure monitoring, data security, innovation, scalable monitoring, cloud-native architecture, data privacy and security, user experience analytics, automationengine, application profiling, application security, multi-cloud environments, ai-driven root cause analysis, data analytics, business observability, ai-based anomaly detection, b2b, ai-enabled predictive maintenance, ai-powered automation, real-time analytics, multi-cloud support, causal ai, automation, agentic ai platform, ai for enterprise security, generative ai, customer experience, ai in devsecops, real-time business insights, grail data lakehouse, ai in cloud-native environments, security compliance management, cloud automation, unified observability platform, ai-driven security, cloud monitoring, infrastructure observability, log management, api integration, automated incident response, real user monitoring, end-to-end visibility, devops analytics, kubernetes observability, session replay, data-driven decisions, service level objectives, data integration, application health monitoring, error tracking, conversion analytics, user satisfaction tracking, performance baselining, monitoring integrations, network observability, continuous monitoring, cloud transformation insights, ci/cd pipeline monitoring, data visualization, user journey mapping, application availability, apm tools, security posture management, healthcare, finance, information technology &amp; services, computer software, enterprises, analytics, computer &amp; network security, health care, health, wellness &amp; fitness, hospital &amp; health care, financial services</v>
          </cell>
          <cell r="J1746" t="str">
            <v>Amazon CloudFront, Akamai DNS, NSOne, Route 53, Mimecast, Microsoft Office 365, Amazon AWS, Segment.io, Vidyard, JQuery 2.1.1, Backbone JS Library, Stripe, VueJS, WP Engine, Jira, Atlassian Confluence, Atlassian Cloud, Vercel, OneTrust, React Redux, Sprig, Marketo, SharpSpring, Slack, Amazon SES, Hubspot, Salesforce, Adobe Marketing Cloud, reCAPTCHA, DoubleClick, Google Tag Manager, Facebook Widget, DoubleClick Conversion, DoubleClick Floodlight, Apache, Facebook Login (Connect), WordPress.org, Facebook Custom Audiences, Nginx, Ruxit, Bing Ads, Linkedin Marketing Solutions, Mobile Friendly, Hotjar, Google Dynamic Remarketing, Bootstrap Framework, dynaTrace, AI, Figma, AWS Trusted Advisor, Google Cloud, AWS SDK for JavaScript, Spring Boot, Amazon Web Services (AWS), Microsoft Azure Monitor, VMware, Google, 6sense, Hunter, Microsoft Application Insights, Dynatrace OneAgent, C#, Looker Studio, PowerBI Tiles, AWS Analytics, Microsoft AdCenter, Power BI Documenter, Azure Active Directory B2C, Excel4Apps, go+, Kubernetes, OpenTelemetry, Amazon EKS Anywhere, TrakSYS, Google Kubernetes Engine (GKE), Red Hat OpenShift, Terraform, Pulumi, Crossplane, Jenkins, GitLab, GitHub Actions, Argocd, Flux, Istio, Linkerd, AWS Lambda, AWS Fargate, HELM, Node.js, Visa, Azure Analysis Services, Secured MVC Forum on Windows 2012 R2, Amazon Linux 2, IBM AIX, Apex, Salesforce Lightning Web Components, Ning, Amazon Managed Workflows for Apache Airflow (MWAA), Salesforce Sales Cloud, Salesforce CPQ, Azure Cost Management and Billing, Salesforce Commerce Cloud, Cloud Foundry, Argo CD, Ansible, TypeScript, React, IBM ILOG CPLEX Optimization Studio, Microsoft Azure, TELUS, LinkedIn Sales Navigator, ZoomInfo, SalesLoft, Gong, Javascript, HTML Pro, CSS, NetSuite, Boomi, Copado, Google Cloud Platform, Snowflake, Snowpark, dbt, Atex, Monte Carlo, Amazon S3, AWS Glue Data Catalog, Lambda Cloud, Redshift, Gem, SAP SuccessFactors, Salesforce Service Cloud, Certinia, Totango, Gainsight, Git, Onit, Datadog Real User Monitoring, SES, Datagrail, Strato, Clari, Apache Cordova, Flutter, .NET, Xamarin, React Native, Strimzi, Amazon Managed Streaming for Apache Kafka (Amazon MSK), PostgreSQL, Azure Key Vault, RabbitMQ, Redis, Red Hat JBoss Enterprise SOA Platform, Frame, SQL, Python, TimeTrade, Outlook, Cisco WebEx Teams, SharePoint, Copilot, Angular, Apache Kafka, Puppet, Soap Media, Playwright, Eslint, Confluence, Prometheus, Salesforce.com Jigsaw, AWS Step Functions, API Gateway, AWS EventBridge, Cribl, Vector, LinkedIn Ads, Outreach.io, Varicent, MapMarker, Salesforce VisualForce, REST, HTML5 Maker, Bash, Zip, OneStream, CallMiner Eureka, Asana, Microsoft Excel, OneTrust Tech Risk &amp; Compliance, Microsoft Office, Highspot, FlipHTML5, Amazon QuickSight, Akamai Connected Cloud (formerly Linode), npm, Babel, webpack, Jest, ANGEL LMS, Tor, Google App Engine, SAP SuccessFactors Learning, Gradle, GitHub Copilot, Claude</v>
          </cell>
          <cell r="K1746">
            <v>1080400000</v>
          </cell>
          <cell r="L1746" t="str">
            <v>Debt Financing</v>
          </cell>
          <cell r="M1746">
            <v>400000000</v>
          </cell>
          <cell r="N1746">
            <v>44896</v>
          </cell>
          <cell r="O1746">
            <v>1698683000</v>
          </cell>
          <cell r="Q1746" t="str">
            <v>Dynatrace, Inc. is a multinational technology company founded in 2005, originally in Linz, Austria, and now headquartered in Waltham, Massachusetts. The company specializes in providing an AI-powered observability and software intelligence platform designed to monitor, analyze, optimize, and secure application performance across dynamic multi-cloud and hybrid-cloud environments. With a workforce of approximately 4,200 to 5,200 employees, Dynatrace operates in over 50 offices across more than 40 countries, serving over 4,000 customers globally.
The core offering of Dynatrace is its comprehensive platform, which automates data collection, topology mapping, and root-cause analysis, among other capabilities. This platform supports application and microservices monitoring, runtime application security, and digital experience monitoring, helping organizations modernize IT operations and enhance user experiences. Additionally, Dynatrace provides implementation, consulting, and training services to support its customers. The company emphasizes innovation, collaboration, and integrity as key values in its culture.</v>
          </cell>
          <cell r="R1746">
            <v>2005</v>
          </cell>
        </row>
        <row r="1747">
          <cell r="A1747" t="str">
            <v>e2open</v>
          </cell>
          <cell r="B1747" t="str">
            <v>e2open</v>
          </cell>
          <cell r="C1747">
            <v>3900</v>
          </cell>
          <cell r="D1747" t="str">
            <v>information technology &amp; services</v>
          </cell>
          <cell r="E1747" t="str">
            <v>http://www.e2open.com</v>
          </cell>
          <cell r="F1747" t="str">
            <v>http://www.linkedin.com/company/e2open</v>
          </cell>
          <cell r="G1747" t="str">
            <v>Addison</v>
          </cell>
          <cell r="H1747" t="str">
            <v>Texas</v>
          </cell>
          <cell r="I1747" t="str">
            <v>inventory optimization, collaborative planning &amp; execution, supply chain execution, sales amp operations planning, collaborative execution, demand planning, channel data management, digital supply chain, manufacturing quality traceability, inventory collaboration, sales operations planning, supply chain management, partner marketing incentives, logistics, transportation management system, manufacturing quality amp traceability, sales performance incentives, supply chain visibility, supply chain operating network, demand signal management, sales order collaboration, demand sensing, supply chain planning, forecast collaboration, supply chain saas, manufacturing visibility, supply chain software, multiechelon inventory optimization, software, information technology, edp services, technology, software development, supply chain inventory management, supply chain connectivity, supply chain forecast collaboration, engineering services, supply chain integration, supply chain compliance automation, supply chain recall management, supply chain cost optimization, supply chain visibility platform, trade content database, supply chain digital transformation, managed services, retail, supply chain ecosystem management, industrial manufacturing, innovation, supply chain automation, supply chain network connectivity, supply chain traceability, real-time data sharing, supply chain performance management, distribution, supply chain due diligence, supply chain data, global logistics network, supply chain management software, supply chain performance optimization, supply chain data analytics, manufacturing execution, healthcare, supply chain collaboration tools, supply chain partner network management, operational efficiency, supplier collaboration, cloud saas platform, multi-tier supply network mapping, supply chain data cleansing, supply chain management saas, partner network, supply chain management cloud, manufacturing collaboration, sustainability, transportation &amp; logistics, services, supply chain optimization software, supply chain execution platform, end-to-end supply chain, supply chain cost reduction, supply chain lifecycle management, supply orchestration, supply chain quality control, supply chain automation tools, b2b, logistics optimization, supply chain planning tools, multi-tier supply network, supply chain traceability solutions, supply chain risk management, risk management, supply chain platform, supply chain orchestration, supply chain management system, demand forecasting, multi-enterprise collaboration, channel management, supply chain digitization, carrier connectivity, trade regulation management, consumer products &amp; retail, network connectivity, supply chain demand sensing, consumer goods, ai and machine learning, supply chain digital twin, ai-powered supply chain, supply chain disruption management, supply chain sustainability, supply chain collaboration, supply chain risk analytics, supply chain collaboration platform, supply chain intelligence, supply chain data security, supply chain optimization, manufacturing, supply chain analytics, supply chain network, supply chain resilience, global trade compliance, supply chain data integration, supply chain management solution, order management, supply chain partner impact assessment, supply chain partner onboarding, inventory forecasting, multimodal shipping, demand planning solutions, ai-powered analytics, channel management software, transportation procurement, risk and resilience, control tower solutions, logistics as a service, omnichannel strategy, forecast accuracy, distribution planning, sustainable supply chains, multi-echelon inventory management, data-driven decision making, crossborder filing solutions, operational excellence, real-time supply chain visibility, inventory turn improvement, supplier performance management, artificial intelligence in supply chain, integrated supply chain solutions, customer success management, certifications and compliance, digital supply chain transformation, channel partner management, shipping cost optimization, automated compliance solutions, quality risk management, collaborative supply planning, freight management solutions, vendor managed inventory, erp integration, trade compliance management, sustainability in logistics, end-to-end visibility, assessment of supply network risk, third-party logistics management, data management systems, consumer_products_and_retail, transportation_and_logistics, logistics &amp; supply chain, information technology &amp; services, health care, health, wellness &amp; fitness, hospital &amp; health care, environmental services, renewables &amp; environment, consumers, mechanical or industrial engineering</v>
          </cell>
          <cell r="J1747" t="str">
            <v>UltraDns, Drupal, Pantheon, The Trade Desk, Marketo, Amazon SES, Slack, Salesforce, Facebook Login (Connect), Varnish, Twitter Advertising, Nginx, CrazyEgg, React, Google Maps, Vimeo, Google Analytics, Stripe, Bizible, DoubleClick Floodlight, LiveRamp, Google Dynamic Remarketing, WordPress.org, Bing Ads, New Relic, Google Maps (Non Paid Users), Hotjar, reCAPTCHA, Google Font API, Facebook Widget, Vidyard, BugHerd, DoubleClick Conversion, Woo Commerce, Shutterstock, Google Tag Manager, Facebook Custom Audiences, Linkedin Marketing Solutions, Mobile Friendly, DoubleClick, AI, NetSuite, Concur, FloQast, E2open, Microsoft Excel, GTmetrix, Amber</v>
          </cell>
          <cell r="K1747">
            <v>3744540000</v>
          </cell>
          <cell r="L1747" t="str">
            <v>Merger / Acquisition</v>
          </cell>
          <cell r="M1747">
            <v>2100000000</v>
          </cell>
          <cell r="N1747">
            <v>45778</v>
          </cell>
          <cell r="O1747">
            <v>609135000</v>
          </cell>
          <cell r="Q1747" t="str">
            <v>e2open is a cloud-native, SaaS-based platform that provides connected supply chain software for large enterprises. Founded in 2000, the company is headquartered in Texas and operates 33 offices globally, employing over 2,000 people. e2open connects more than 480,000 partners in a multi-enterprise network, processing over 16 billion transactions annually. The platform leverages artificial intelligence to enhance supply chain management, focusing on efficiency, waste reduction, and sustainability.
The company offers a comprehensive platform with capabilities in supply chain planning and optimization, logistics and transportation, global trade management, and channel integration. e2open has expanded its offerings through strategic acquisitions, enhancing its ability to provide real-time visibility and collaboration across complex supply chains. It serves major companies, particularly in high-tech and manufacturing sectors, helping them achieve improved visibility, demand accuracy, and cost reductions.</v>
          </cell>
          <cell r="R1747">
            <v>2000</v>
          </cell>
        </row>
        <row r="1748">
          <cell r="A1748" t="str">
            <v>East West Bank</v>
          </cell>
          <cell r="B1748" t="str">
            <v>East West Bank</v>
          </cell>
          <cell r="C1748">
            <v>3100</v>
          </cell>
          <cell r="D1748" t="str">
            <v>banking</v>
          </cell>
          <cell r="E1748" t="str">
            <v>http://www.eastwestbank.com</v>
          </cell>
          <cell r="F1748" t="str">
            <v>http://www.linkedin.com/company/east-west-bank</v>
          </cell>
          <cell r="G1748" t="str">
            <v>Pasadena</v>
          </cell>
          <cell r="H1748" t="str">
            <v>California</v>
          </cell>
          <cell r="I1748" t="str">
            <v>retail banking, commercial banking, wealth management, finance, major banks, banking and finance, foreign currency exchange, private banking, mortgages, business loans, loan services, treasury management, mortgage programs, international presence, deposits, services, asset management, asian american community banking, immigrant financial services, b2c, trust services, financial services, online banking, u.s.-asia trade support, community development, security features, financial consulting, trade finance, community outreach, multilingual customer support, private equity, international trade finance, fdic insured, digital banking, small business banking, clean energy, global banking solutions, b2b, diversity and inclusion, hospitality, retirement planning, trade solutions, cultural tailored financial products, client-focused services, specialized trade finance, cross-border banking, multilingual support, international wire transfers, community banking, real-time account management, digital transformation, chinese market banking, commercial real estate, international banking, export-import financing, cross-border transactions, community engagement, foreign exchange, small business loans, multicultural banking, personal banking, retail, mobile banking, home loans, investment planning, insurance planning, college planning, business banking, sba loans, cash management, debit cards, checking accounts, savings accounts, mortgage assistance, home equity line of credit, zelle transactions, wire transfers, fraud prevention, security solutions, community lending, robo-investing, business credit card, business express, performance checking, analyzed checking, investment sweep, loan sweep, zero balance account, customer support, financial literacy, overdraft protection, payment assistance, income strategies, gift card services, startup debit card, unionpay solutions, prepaid cards, atm access, deposit services, bank-to-bank transfers, investment management, management consulting, environmental services, renewables &amp; environment, leisure, travel &amp; tourism, real estate, consulting, banks &amp; credit unions</v>
          </cell>
          <cell r="J1748" t="str">
            <v>Amazon CloudFront, Salesforce, Route 53, UltraDns, Outlook, Microsoft Office 365, Amazon AWS, Microsoft Azure Hosting, Microsoft Application Insights, React Redux, Omniture (Adobe), SparkPost, Amazon SES, Slack, Adobe Marketing Cloud, Citrix NetScaler, iCIMS, Google Font API, Google Play, Apache, Mobile Friendly, Google Analytics, ASP.NET, Remote, AI, SQL, Tableau, PowerBI Tiles, Looker, Looker Studio, SWIFT, Microsoft Word, Microsoft Excel, ThreatMetrix, Microsoft Office, FIS, Microsoft Windows Server 2000, Microsoft-IIS, Microsoft PowerShell, Mist, Cisco Meraki, Azure ExpressRoute, AWS Direct Connect, Cisco Meraki SD-WAN, Dynamics 365 Customer Insights, DATAVERSE LTD, Microsoft Power Apps, Microsoft Power Automate, TypeScript, REST, Soap Media, Azure Functions, Azure Logic Apps, Git, Frame, .NET, C#, Microsoft Power Platform, Workiva, GitHub, GitHub Advanced Security, CodeQL, Dependabot, ServiceNow, Jira, Terraform, AWS CloudFormation, Ansible, LEAP, Facebook Conversion Tracking, Salesforce CRM Analytics, Python, SharePoint, Microsoft Teams Rooms, Confluence, Jira Service Management, Atlassian, Visio, Excel4Apps, CyberArk Enterprise Password Vault, Apache Pig, Wireshark, Trend Micro Smart Protection, Amazon Product Advertising API, Absorb LMS, Oracle GRC, Oracle Hyperion Enterprise, Power BI Documenter, Encompass, Mag+, Siemens PROFIBUS, Pipedrive, Trend Micro XDR, Avid Sibelius, Evolve IP Services, Amazon CloudWatch, Apex, Ning, Salesforce VisualForce, Flow, IBM InfoSphere Change Data Capture, Sales Cloud Einstein, Salesforce Service Cloud, Gem, Salesforce Community Cloud, Khoros for SAP Customer Experience Cloud, AWS Single Sign-On, mO Jira OAuth SSO, Jira OpenID Connect SSO, Jira OIDC SSO, Mulesoft, Azure Analysis Services, Salesforce Journey Builder, Segment, Intel, Salesforce Email Studio, NTENT, AMP, Connect, Copado, FlipHTML5, CSS, Javascript, Oracle XML DB, Microsoft Azure Monitor, Nevron Vision for SSRS, Alteryx, Cherwell Software, McAfee Total Protection for Data Loss (DLP), Microsoft Windows Server 2012, Apple macOS, WebOffice</v>
          </cell>
          <cell r="K1748">
            <v>223106322</v>
          </cell>
          <cell r="L1748" t="str">
            <v>Other</v>
          </cell>
          <cell r="M1748">
            <v>18106322</v>
          </cell>
          <cell r="N1748">
            <v>45108</v>
          </cell>
          <cell r="O1748">
            <v>4688319000</v>
          </cell>
          <cell r="P1748">
            <v>37</v>
          </cell>
          <cell r="Q1748" t="str">
            <v>East West Bank is a full-service commercial bank based in Pasadena, California, and is the primary subsidiary of East West Bancorp, Inc. With total assets exceeding $75-80 billion and over 120 branches, the bank focuses on serving as a financial bridge between the United States and Greater China/Asia. Founded in 1973, it has grown significantly under the leadership of CEO Dominic Ng, transitioning from a federally chartered savings institution to a full-service bank in 1995.
The bank offers a wide range of banking solutions for individuals and businesses, including personal banking services like loans and deposits, commercial banking with small business lending and treasury management, and wealth management services. East West Bank also specializes in cross-border transactions and supports various sectors such as technology, entertainment, and clean energy. It is recognized for its commitment to inclusion, diversity, and equity, serving a diverse clientele that includes notable organizations like the Los Angeles Lakers and Seafood City.</v>
          </cell>
          <cell r="R1748">
            <v>1973</v>
          </cell>
        </row>
        <row r="1749">
          <cell r="A1749" t="str">
            <v>eBay</v>
          </cell>
          <cell r="B1749" t="str">
            <v>eBay</v>
          </cell>
          <cell r="C1749">
            <v>12000</v>
          </cell>
          <cell r="D1749" t="str">
            <v>information technology &amp; services</v>
          </cell>
          <cell r="E1749" t="str">
            <v>http://www.ebay.com</v>
          </cell>
          <cell r="F1749" t="str">
            <v>http://www.linkedin.com/company/ebay</v>
          </cell>
          <cell r="G1749" t="str">
            <v>San Jose</v>
          </cell>
          <cell r="H1749" t="str">
            <v>California</v>
          </cell>
          <cell r="I1749" t="str">
            <v>ecommerce, internet, technology, retail, business services, search, auctions, enterprise software, consumer internet, software, information technology, real estate, technology, information &amp; internet, e-commerce, consumers, information technology &amp; services, b2b, enterprises, computer software</v>
          </cell>
          <cell r="J1749" t="str">
            <v>NSOne, Akamai, Sendgrid, Microsoft Office 365, Google Cloud Hosting, Emarsys, Salesforce, Bluekai, Active Campaign, Pardot, Salesforce Live Agent, Backbone JS Library, Slack, Mobile Friendly, YouTube, Amadesa, Google Tag Manager, Nginx, Klarna, Multilingual, Vimeo, Linkedin Marketing Solutions, Apache, Google Font API, Google Plus, Google Maps, reCAPTCHA, Workday Recruit, Twitter Advertising, AI, Remote, AWS SDK for JavaScript, CSS, Cypress, HTML5 Maker, Javascript, Jest, Node.js, React, TypeScript, AWS Directory Service, Indicative, HTML Pro, Playwright, Jenkins, Git, Tableau, Kubernetes, Hive, Microsoft Excel, NICE inContact, Oracle Siebel, Genesys, Amazon EC2 Container Service, EFI, GraphQL, OpenID, Security, SQL, WP-Oauth, Microsoft PowerPoint, Hadoop HDFS, C#, CAT, Harmony Email &amp; Collaboration, Microsoft Azure Monitor, Prometheus, Grafana, Container Network Interface (CNI), ICONICS IoT, SS&amp;C, Python, ANGEL LMS, Azure Data Lake Storage, ServiceNow, Workday, Airtable, Glint, LiveChat, SAP S/4HANA, Anaplan, Google Cloud Platform, Amazon Web Services (AWS), Microsoft Azure, Docker, Terraform, HELM, CallMiner Eureka, Spark, NLP, Mode, Blueprint, Azure Linux Virtual Machines, Google Ads, SharePoint, Google Workspace, .NET, Amazon QuickSight, JTL-Shop 3, TCP TimeClock Plus, Google Cloud Pub/Sub, Apache Iceberg, Apache Hadoop HDFS, SAP SD, Drawbridge, MongoDB, Django, PostgreSQL, Thomson Reuters ONESOURCE, Alteryx, Google Drive, Kotlin, Broadcom View, Tines, Flow, mO Jira OAuth SSO, Jira OpenID Connect SSO, Jira OIDC SSO, Connect, Salesforce CRM Analytics, Spring Boot, Amazon Managed Streaming for Apache Kafka (Amazon MSK), go+, Amazon Linux 2, ChatGPT, Gemini, Elasticsearch, GitHub Actions, AWS Analytics, MuseScore, npm, OpenAI, Anthropic Claude, Langchain, LangGraph, Amplitude, Braze, Segment, eBay, SAP Ariba Platform, Process automation package for service request creation in SAP S/4HANA Utilities, Gem, SAP Ariba, Akamai Connected Cloud (formerly Linode), Scala, Oracle Analytics Cloud, Claude, GitHub, Dell EMC PowerScale, Amazon Simple Queue Service (SQS), Datadog, OpenTelemetry, Conversant, SAP Customer Care and Service (CCS), Webtrends Analytics for Sharepoint, J2EE, Jira, Android, Kiosked, ClearCompany, ICP, poly, Zoom Webinar, Microsoft Teams, Webex, YouTube Live, Google, Keynote, Camtasia, Jetpack, Dagger, Fieldwire by Hilti, Android Studio, Gradle, JFrog Artifactory, Espresso, JUnit, ACL, Aha!, Cisco Meraki MS, Cisco Unified Intelligence Center, Junip, Juniper Networks SRX-Series Firewalls, Juniper Networks SRX-Series Gateways, SolarWinds, BMC Remedy ARS, CrowdStrike, Intel, Qualys Penetration Testing, ServiceNow Event Management, ServiceNow Security Incident Response, ServiceNow Vulnerability Response, Splunk, FIS, Databricks Lakehouse Platform, IBM Data Warehouse, Charles River IMS, GRPC, Tekton Pipelines, Vertex O Series, Ptengine, GE MUSE, webpack, Vitess, Vertex AI, PHP, Ruby On Rails, R, Google AdWords Conversion, monday CRM, Qualtrics, Google Cloud AI Platform, Vertex, Avalara, SAP, ServiceNow Business Continuity Management, Nearpod, Infoblox DHCP, Akamai CDN Solutions, Apache HTTP Server, AWS Transfer for SFTP, SMTP, PatientPop, CPI, 3M 360 Encompass - Health Analytics Suite, WellnessLiving, VLAN, E-planning, Wowanalytics, Microsoft Visio, Paypal, AWS Direct Connect, Spring, Cisco TelePresence Management Suite (TMS), REST, Meta Ads Manager, TikTok, Pinterest, Apollo, Ning, Fastapi, Tor, Looker, SWIFT, Objective-C, Figma, Articulate 360, Vyond, Olo, Xcode, Smartsheet, Google Sheets, Google Analytics, Zoomdata, PyTorch, Google Search Console, Google Cloud BigQuery, Semrush, Lumar (formerly Deepcrawl), API Gateway, Bash, Hi-Media Performance, Flame, DocuSign, SAP ECC, Equity Edge Online, TimeTrade, Apple macOS, Istio, Envoy, Calico, Cilium, BirchStreet Procure-to-Pay, PubSub+, NASA, Sizmek (MediaMind), Barracuda Spam Firewall, Excel4Apps, Storyboard to SwiftUI Converter, ADP Applicant Tracking System, BASE, Vector, SAP Analytics Cloud, Blackline, Lambda Cloud, Cognito, Amazon EKS Anywhere, OpenSearch, Amazon Kinesis, Amazon S3, SNS, Amazon DynamoDB, Aryson MySQL to MSSQL Converter, IBM ILOG CPLEX Optimization Studio, Azure Analysis Services, Angular, Forcepoint TRITON, Uikit, Visual Composer, CPMStar, Microsoft Advertising, FlipHTML5, Bootstrapcdn, Less, Sass, JAX, Microsoft SQL Server Reporting Services, Oracle RAC One Node, MySQL, PRO.FILE, Oracle GoldenGate, TARGIT Decision Suite, Oracle Data Pump, Oracle Exadata Cloud Service, Microsoft PowerShell, Acronis Cyber Backup, Hornetsecurity Spam and Malware Protection, SES, Mag+, Automic Automation, Microsoft 365, Confluence, GitHub Enterprise, SonarQube, AWS Trusted Advisor, Ansible, Weibo, TierPoint DRaaS, Talend, PL/SQL, Oracle XML DB, FlexSlider, Red Hat JBoss Enterprise SOA Platform, VMware vCloud Director, AWS Security Hub, Postman, SOAPUI, Fiddler Everywhere, Unix, Oracle Solaris, Pega BPM, Microsoft Office, OpenLDAP, Microsoft Active Directory Federation Services, Airflow, Jupyter, NetApp SAN, Develatio's ExpressJS AMI, TensorFlow, Blueprism, Kibana, Apache Flink, Apache Parquet, Charles River, DuckDB, Salesforce Sales Cloud, Bing, , Apache Kafka, LeafLink, Testng, Instagram, Reddit for business, Discord, Elastic Stack, ELK Stack, Taleo Applicant Tracking Systems (ATS), ServiceNow Flow Designer, Spok, Micro, AngularJS, Later, Articulate Storyline 3, Express, RabbitMQ, Google AlloyDB for PostgreSQL, Cassandra, GitHub Copilot, XCTest, XCUITest, X, DPDK (Data Plane Development Kit), Gorilla Nation, Mend, Groovy, NetApp ONTAP Data Management, Conversant (ValueClick), Amazon Associates, NetApp iSCSI SAN Storage System, NetApp SnapMirror, NetApp SnapVault, Microsoft Hyper-V Server, Nutanix AHV, VMware vSphere, VMware ESXi, VMware vCenter Server, VMware vSAN, XenServer, Dell OpenManage, VMware vRealize, AMP, UPS, Sajax System, Maven, Bazel, Atlassian Bitbucket, Spinnaker, Argo, Backstage, New Relic, Nagios, Lytics, NTENT, Apex, GrubHub for Restaurants, Salesforce VisualForce, SOQL, Windchill PDMLink, Pages, Khoros for SAP Customer Experience Cloud, Sales Cloud Einstein, Wiz, Ansys Workbench, Soap Media, PEX, jQuery, Adobe Premiere Pro, Final Cut Pro X, ECircle (Teradata), OpenAI Whisper, Argon CI/CD Security, IBM HTTP Server, Redux, Apache Pig, Apache JMeter, Streamlit, LucidChart, Microsoft Exchange Online, dmarcian, Oracle SPF, McAfee Total Protection for Data Loss (DLP), Monday.com, LucidLink, SonicWall Network Security appliance (NSa) Series, Factors.AI, Redis, Google Apps Script for G Suite, Pytest, Act!, NVIDIA TensorRT, Barracuda MSP, Google Cloud, Zendesk, Wireshark, Impact Radius, Postpresso, Visio, CONTROL, SAM, JWT, Backblaze Computer Backup, Alibaba Cloud, NICE, Secured MVC Forum on Windows 2012 R2, Amazon Simple Storage Service (S3)</v>
          </cell>
          <cell r="K1749">
            <v>1536700000</v>
          </cell>
          <cell r="L1749" t="str">
            <v>Debt Financing</v>
          </cell>
          <cell r="M1749">
            <v>1150000000</v>
          </cell>
          <cell r="N1749">
            <v>44866</v>
          </cell>
          <cell r="O1749">
            <v>11100000000</v>
          </cell>
          <cell r="Q1749" t="str">
            <v>eBay is a global online marketplace founded in 1995 by Pierre Omidyar. It connects millions of buyers and sellers across more than 190 markets, featuring 2.3 billion active listings of new, pre-owned, and refurbished items. eBay emphasizes trust and safety through innovations like the Feedback Forum, which supports honest trading between users.
The platform offers personalized shopping experiences via its website and mobile apps, catering to individual buyers and small businesses. Sellers utilize various tools and technologies, including AI and computer vision, to reach a global audience. eBay is a leader in recommerce, promoting sustainable practices and reducing waste, with over 40% of its sales in 2024 coming from pre-owned items. The company achieved 100% renewable energy operations in 2024 and aims for net-zero emissions by 2045. eBay also supports nonprofits and fosters economic opportunities for entrepreneurs, making a significant positive impact on the economy.</v>
          </cell>
          <cell r="R1749">
            <v>1995</v>
          </cell>
        </row>
        <row r="1750">
          <cell r="A1750" t="str">
            <v>Ebix</v>
          </cell>
          <cell r="B1750" t="str">
            <v>Ebix</v>
          </cell>
          <cell r="C1750">
            <v>11000</v>
          </cell>
          <cell r="D1750" t="str">
            <v>information technology &amp; services</v>
          </cell>
          <cell r="E1750" t="str">
            <v>http://www.ebix.com</v>
          </cell>
          <cell r="F1750" t="str">
            <v>http://www.linkedin.com/company/ebix</v>
          </cell>
          <cell r="G1750" t="str">
            <v>Johns Creek</v>
          </cell>
          <cell r="H1750" t="str">
            <v>Georgia</v>
          </cell>
          <cell r="I1750" t="str">
            <v>insurance carrier systems, remittance, custom software development, elearning, contact center services, crm, agencybroker systems, financial technology, travel exchanges, health insurance exchange, workers comp reporting, medical care management, life &amp; annuity, insurance certificate management, claims administration, certificate of insurance, benefit administration wellness, consumer health education, forex, risk management, policy admin platform, compensation statement platform, software development, insurance process automation tools, ai in insurance, risk management saas, insurance enterprise saas, claims management software, insurance claims system, insurance compliance saas, insurance claims automation, insurance claims saas, insurance data translation, insurance policy lifecycle management tools, health insurance software, insurance automation tools, insurance policy lifecycle saas, insurance data exchange saas, insurance policy saas, insurance policy analytics, insurance risk analytics tools, policy administration, insurance compliance software, insurance brokers software, insurance digital transformation, cloud-based insurance software, policy management, b2b, insurance carrier saas, insurance policy platform saas, insurance workflow saas, insurance exchange platforms, insurance business intelligence, insurance platform us, insurance policy platform us, insurance premium calculation, insurance digital transformation tools, insurance certificate tracking, consulting, customer relationship management, saas insurance solutions, insurance claims processing, insurance premium management software, insurance software, insurance platform saas, insurance platform us saas, services, insurance policy systems saas, insurance saas platforms, payment solutions, insurance customer portals saas, insurance enterprise software, insurance technology, insurance broker software solutions, certificate management saas, insurance data translation saas, insurance workflow automation, insurance automation, insurance digital transformation saas, insurance broker systems, business intelligence, risk &amp; claim automation, insurance digital solutions, insurance premium management, property &amp; casualty saas, insurance process automation saas, insurance data integration, insurance data security solutions, health insurance saas, insurance risk analytics, certificate tracking, insurance policy systems, healthcare, risk &amp; claim management, edi solutions, policy lifecycle management, insurance platform global, predictive analytics, insurance data security, employee benefits, insurance health management, ai-powered insurance saas, insurance claims adjudication, insurance policy platform global, property &amp; casualty insurance, insurance process automation, insurance customer engagement saas, certificate management, insurance claims management, insurance certificate tracking saas, claims adjudication, insurance saas solutions, insurance data translation services, saas, insurance claims management saas, computer systems design and related services, insurance risk compliance, automation in insurance, insurance workflow automation tools, insurance certificate management system, insurance data exchange, insurance digital solutions saas, e-commerce, insurance premium management saas, insurance platform global saas, insurance risk management software, wealth management, cloud computing, claims processing, certificate issuance, insurance customer engagement, insurance carrier digital solutions, insurance risk management, digital transformation, risk management information systems, insurance broker saas, insurance compliance, insurance workers' comp system, insurance compliance tools, insurance health saas, digital insurance platforms, financial services, insurance industry software, insurance customer portals, insurance, insurance certificate issuance, insurance policy management saas, risk management systems, insurance enterprise solutions, certificate issuance saas, insurance carrier solutions, insurance risk analytics saas, policy admin saas, insurance claims processing system, insurance premium saas, risk assessment tools, insurance data security saas, insurance saas, insurance workflow tools, insurance compliance management, insurance risk saas, digital insurance solutions, insurance claims adjudication system, insurance digital platform saas, claims adjudication saas, insurance policy lifecycle, insurance policy management, insurance development, health insurance solutions, certificate of insurance management, claim management, enterprise crm, data compliance, benefits administration, saas solutions, property and casualty insurance, e-governance solutions, digital asset management, customer portals, wealth management solutions, travel solutions, remittance services, foreign exchange services, lending solutions, automated claim processing, medical management systems, insurance exchanges, risk compliance solutions, annuity exchange, policy management solutions, marketing portal, telehealth solutions, continuing education products, insurance analytics, data translation services, outsourcing services, digital wallet solutions, logistics solutions, international insurance markets, travel &amp; forex services, self-service platforms, customized software development, education solutions, healthcare management systems, cross-media communications, multi-channel marketing, scalable solutions, user management systems, secure data repository, finance, distribution, information technology &amp; services, e-learning, internet, computer software, education, education management, sales, enterprise software, enterprises, finance technology, analytics, health care, health, wellness &amp; fitness, hospital &amp; health care, consumer internet, consumers, investment management</v>
          </cell>
          <cell r="J1750" t="str">
            <v>Amazon SES, MailJet, Outlook, Microsoft Azure Hosting, VueJS, GitLab, Hubspot, Slack, Leadlander, Apache, Microsoft-IIS, Google Tag Manager, Google Analytics, Bootstrap Framework, ASP.NET, reCAPTCHA, Mobile Friendly, Microsoft Excel, WebOffice, Redmine, Cisco ASA 5555, Google Authenticator, UserLike, VLAN, Wireshark</v>
          </cell>
          <cell r="K1750">
            <v>25000000</v>
          </cell>
          <cell r="L1750" t="str">
            <v>Merger / Acquisition</v>
          </cell>
          <cell r="M1750">
            <v>0</v>
          </cell>
          <cell r="N1750">
            <v>45536</v>
          </cell>
          <cell r="O1750">
            <v>1050146000</v>
          </cell>
          <cell r="Q1750" t="str">
            <v>Ebix, Inc. is a technology company founded in 1976, originally as Delphi Systems, Inc. It specializes in providing on-demand software exchanges and SaaS enterprise solutions primarily for the insurance, financial, travel, cash remittance, and healthcare industries. Headquartered in Johns Creek, Georgia, Ebix operates globally with a workforce of approximately 10,521 employees across various countries.
The company develops insurance and reinsurance exchanges that utilize SaaS platforms, focusing on customer relationship management, administrative solutions, and risk compliance. Ebix powers over $100 billion in global insurance premiums and manages close to $36 billion in annuity premiums through its exchanges. A notable division, EbixRCS, offers a comprehensive certificate of insurance management system, serving over 600 client organizations. Ebix's product offerings include software licensing, professional services, and various financial solutions, such as gift cards and money transfers, catering to a diverse range of sectors.</v>
          </cell>
          <cell r="R1750">
            <v>1976</v>
          </cell>
        </row>
        <row r="1751">
          <cell r="A1751" t="str">
            <v>EchoStar Corporation</v>
          </cell>
          <cell r="B1751" t="str">
            <v>EchoStar</v>
          </cell>
          <cell r="C1751">
            <v>14000</v>
          </cell>
          <cell r="D1751" t="str">
            <v>telecommunications</v>
          </cell>
          <cell r="E1751" t="str">
            <v>http://www.echostar.com</v>
          </cell>
          <cell r="F1751" t="str">
            <v>http://www.linkedin.com/company/echostar-corporation</v>
          </cell>
          <cell r="G1751" t="str">
            <v>Englewood</v>
          </cell>
          <cell r="H1751" t="str">
            <v>Colorado</v>
          </cell>
          <cell r="I1751" t="str">
            <v>satellite transponder capacity, uplink amp broadcast operations, private 5g, inflight connectivity, broadband for enterprise, satellite high speed internet, endtoend satellite tv operations, wireless, tv anywhereplaceshifting, spacecraft operation amp management, satellite operator, settop box products, broadband for government, spacecraft operation management, uplink broadcast operations, hardware + software, telecommunications equipment, consumer discretionary, satellite solutions, echostar mobile, satellite uplink, satellite network, broadband solutions, satellite network optimization, satellite network integration, satellite capacity, operator solutions, satellite spectrum licensing deals, spectrum licenses, satellite innovation, satellite equipment, satellite tv services, satellite network infrastructure, services, global satellite coverage, satellite services, satellite spectrum management, mobile services, user interface, internet services, wireless telecommunications, antennas, satellite data, satellite spectrum licensing agreements, digital media, consumer electronics, satellite communication hardware, satellite data services, spectrum acquisition, satellite telecommunications, satellite satellites, satellite equipment manufacturing, consumer services, mobile connectivity, boost mobile, satellite broadband for rural areas, satellite technology innovation, satellite network security, satellite manufacturing, satellite spectrum trading, telecommunications, satellite communication systems, retail, satellite uplink services, transponder space, satellite network expansion, satellite broadband, dbs services, satellite network solutions, government, satellite spectrum licensing process, gaming, streaming content, global telecommunications, satellite communication solutions, satellite network deployment, global satellite network, transponder leasing, global connectivity, content delivery, d2c, satellite communication, broadband services, streaming services, customer engagement, enterprise solutions, set-top boxes, satellite spectrum auction, innovation, satellite communication technology, satellite technology, government solutions, satellite network technology, satellite launches, b2c, network security, data analytics, sling tv, satellite infrastructure, b2b, mobile telecommunications, satellite broadcasting equipment, internet, hughes network systems, customer experience, satellite spectrum sale, 5g spectrum, satellite spectrum licensing, mobile app, satellite capacity leasing, internet service providers, dish network, satellite, television, broadband, streaming, dth, cable, on-demand, pay-per-view, iptv, home entertainment, receiver, digital video recorder, set-top box, live tv, subscription, multichannel, video services, customer support, cord cutting, hdtv, 4k, cloud dvr, smart home integration, video on demand, entertainment solutions, media consumption, remote access, digital content, interactive television, live streaming, content distribution, advanced features, seamless connectivity, high-definition, content curation, personalization, multi-device, network infrastructure, subscription services, video quality, finance, manufacturing, distribution, consumer products &amp; retail, transportation &amp; logistics, energy &amp; utilities, computer hardware, computer software, information technology &amp; services, consumers, hardware, games, media, computer &amp; network security, financial services, mechanical or industrial engineering</v>
          </cell>
          <cell r="J1751" t="str">
            <v>Atlassian Cloud, MongoDB, Workday, Drupal, Slack, iCIMS, Mobile Friendly, Google Tag Manager, Google Custom Search, Google Analytics, Google Font API, Remote, Jira, Confluence, CallMiner Eureka, Palo Alto PA-5200 Series, Zscaler, Okta, Rust, Splunk, Logz.io, ServiceNow, AWS Trusted Advisor, Google, Microsoft Application Insights, Imperva Serverless Protection, Thales, Gem, Vormetric Data Security Platform, ZTE, Cisco Unified Intelligence Center, , CheckPoint, Quantum Metric, Adobe Target, Star, Amazon S3, AWS Glue Data Catalog, Amazon EC2, Redshift, GitLab, Instagram, TikTok, X, Facebook, dynaTrace, Palo Alto PA-5000 Series, Palo Alto PAN-OS, F5 BIG-IP, Mediaocean, Make, ROSS, Tableau, EMC, VMware Workspace ONE, Apple macOS, Secured MVC Forum on Windows 2012 R2, Kiosked, Android, AWS Analytics, SQL, Python, Databricks, Frame, Olo, Less, Junip, Mist, Ekahau AI Pro, UniFi SDN, Ansible AWX (Opensource Ansible Tower alternative), CAT, Wowanalytics, E-planning, VLAN, Cisco Meraki MS, Google Firebase Cloud Messaging, NEC, Barracuda Spam Firewall, AlienVault USM (from AT&amp;T Cybersecurity), Upfluence, Amazon Elastic File System (Amazon EFS), WinSCP, PCF International, CSC, Amazon Kinesis Data Streams, Skedge.me, Vibrant Media, Axway SecureTransport, Amazon Connect, Tableau Cloud, Tableau Prep, SendPulse, Salesforce Live Agent, Amazon QuickSight, GitHub Copilot, Control-M, Salesforce, Snowflake, Athena, Box, Figma, Adconion, Kubernetes, OneStream, Oracle Analytics Cloud, Dell iDRAC (Integrated Dell Remote Access Controller), Microsoft Excel, Smartsheet, Appium, Cucumber, Perfecto, REST, AWS SDK for JavaScript, Harness, Jenkins, BigPanda, Adobe Analytics, Excel4Apps, VMware vRealize Orchestrator, Azure Linux Virtual Machines, Google Workspace, Terraform, AWS CloudFormation, Gemini, Google Cloud Platform, Mode, BASE, Dbs International, LinkedIn Ads, NTENT, Amdocs, Git, Grafana, Elasticsearch, IBM ILOG CPLEX Optimization Studio, Gmail, Proofpoint, Admin, Microsoft PowerPoint, Red Hat Enterprise Linux, NetApp Common Internet File System (CIFS), Tor, CPI, Akamai CDN Solutions, Infoblox DHCP, Parallels Mac Management for Microsoft SCCM, TUNE</v>
          </cell>
          <cell r="K1751">
            <v>50000000</v>
          </cell>
          <cell r="L1751" t="str">
            <v>Other</v>
          </cell>
          <cell r="M1751">
            <v>50000000</v>
          </cell>
          <cell r="N1751">
            <v>45474</v>
          </cell>
          <cell r="O1751">
            <v>15004989000</v>
          </cell>
          <cell r="Q1751" t="str">
            <v>EchoStar Corporation is a global leader in connectivity and communications, based in Englewood, Colorado. Founded in 1980, the company initially focused on distributing C-band satellite TV systems. Over the years, it has evolved significantly, particularly after its merger with DISH Network in December 2023. EchoStar has a rich history in satellite technology, having launched its first satellite, EchoStar I, in 1995 and introducing the DISH TV Network in 1996.
The company offers a wide range of services, including satellite services, broadband solutions, retail wireless, and video entertainment. Its satellite services encompass uplink, transponder leasing, and technical consulting for various sectors, including government and military. EchoStar's broadband services are provided through Hughes, catering to both residential and business customers. In the wireless sector, it operates under the Boost Mobile and Gen Mobile brands, offering prepaid and postpaid services. Additionally, EchoStar provides video services through DISH TV and Sling TV, featuring innovative technologies like voice remotes and commercial-skipping features.</v>
          </cell>
          <cell r="R1751">
            <v>2008</v>
          </cell>
        </row>
        <row r="1752">
          <cell r="A1752" t="str">
            <v>eClinicalWorks</v>
          </cell>
          <cell r="B1752" t="str">
            <v>eClinicalWorks</v>
          </cell>
          <cell r="C1752">
            <v>6000</v>
          </cell>
          <cell r="D1752" t="str">
            <v>information technology &amp; services</v>
          </cell>
          <cell r="E1752" t="str">
            <v>http://www.eclinicalworks.com</v>
          </cell>
          <cell r="F1752" t="str">
            <v>http://www.linkedin.com/company/eclinicalworks</v>
          </cell>
          <cell r="G1752" t="str">
            <v>Westborough</v>
          </cell>
          <cell r="H1752" t="str">
            <v>Massachusetts</v>
          </cell>
          <cell r="I1752" t="str">
            <v>electronic health records, population health management, care coordination, practice management software, patient engagement, acos pcmh tools, acos amp pcmh tools, software development, healow genie contact center, patient portal app, ai for telehealth integration, patient engagement tools, medical practice management, interoperability solutions, cloud-based healthcare it, health data exchange, ai for no-show prediction, ai for specialty practices, patient data management, medical coding support, health it, ai-powered scheduling, medical documentation, ai for health data security, ai risk assessment, patient portal, ai workflow automation, health information exchange, workflow automation, ai automation, medical practice software saas, ai in ambulatory care, population health, telehealth platform, medical practice efficiency, ai interoperability platform, healthcare provider tools, ai medical scribe sunoh.ai, health it certification, remote patient monitoring, telehealth, ai-powered clinical documentation, healthcare automation, medical billing, revenue cycle, cloud healthcare, healthcare it, healthcare technology, ai for patient communication, patient communication, operational efficiency, patient outreach, ai for care coordination, ai for clinical workflows, ai-powered healthcare, patient self-scheduling, medical practice analytics, ehr software, ai for billing and coding, interoperability, ai assistant, healthcare provider software, telehealth video, ai for patient follow-up, medical practice automation, medical practice software, ai-driven analytics, medical practice growth, care coordination tools, hipaa compliance, ai-powered alerts, clinical decision support, revenue cycle management, practice growth, cloud hosting, ehr, ai for practice growth, ai-driven revenue cycle, medical data integration, ai medical scribe, fax analysis ai, ai for care management, secure messaging, clinical workflows, health data interoperability, ai for population health, ai chatbots, ai in healthcare, clinical documentation, ai for risk stratification, computer systems design and related services, practice management, telehealth services, government, data security, ai integration, b2b, patient follow-up, health analytics, specialty-specific solutions, healthcare software, ai-driven reporting, services, medical record system, medical scribe, healthcare analytics, ai for health data aggregation, cloud ehr, hospital management, value-based care, ai-powered ehr, healthcare specialties, check-in solutions, health record management, quality improvement, chronic care management, automated document management, robotic process automation, multilingual support, patient safety, patient-centered medical home, hedis measures, advanced care planning, health outcomes, first-pass claim acceptance, no-show reduction, administrative efficiency, digital patient engagement, telehealth kiosk, insurance integration, medication management, user-friendly interface, facial recognition check-in, medical scribe technology, access to claims data, healthcare resource optimization, healthcare, health care information technology, health care, health, wellness &amp; fitness, hospital &amp; health care, information technology &amp; services, cloud computing, enterprise software, enterprises, computer software, computer &amp; network security</v>
          </cell>
          <cell r="J1752" t="str">
            <v>Amazon SES, Outlook, Microsoft Office 365, DigitalOcean, OneTrust, Sophos, Slack, Salesforce, Hubspot, Google Dynamic Remarketing, Facebook Login (Connect), DoubleClick, Google AdWords Conversion, Vimeo, DoubleClick Floodlight, Google Maps (Non Paid Users), Simpli.fi, WordPress.org, Highcharts JS Library, LiveChat, Google Tag Manager, Linkedin Login, Facebook Widget, Mobile Friendly, Cedexis Radar, UltiPro, Google Font API, Nginx, Linkedin Widget, Facebook Custom Audiences, LivePerson Monitor, Adobe Media Optimizer, Google Analytics, Google Maps, DoubleClick Conversion, YouTube, Vidyard, Bootstrap Framework, Remote, eClinicalWorks, ServiceNow Configuration Management Database, CAT, Burp Suite, Microsoft Excel, Microsoft Azure Monitor, AI, Cornerstone HR, Catylist SiteLink, Microsoft PowerPoint, Salesforce CRM Analytics, AWS SDK for JavaScript, FlipHTML5, CSS, Javascript, Angular, SQL, DatoCMS, LogMeIn, Microsoft Teams, Zoomdata, Microsoft SQL Server Reporting Services, MySQL, Oracle Analytics Cloud, Python, Copilot, Cursor, Azure OpenAI Service, Claude, Azure Data Factory, Azure Functions, TrakSYS, Azure Data Lake Storage, Azure SQL Managed Instance, Azure Key Vault, Azure Monitor, Azure Log Analytics, Azure Application Insights, Azure Devops, GitHub Actions, Bicep, Terraform, Azure Service Bus, Azure Event Hubs, HELM, Docker, Kubernetes, REST, Atex, dbt</v>
          </cell>
          <cell r="L1752" t="str">
            <v>Other</v>
          </cell>
          <cell r="N1752">
            <v>36220</v>
          </cell>
          <cell r="O1752">
            <v>900000000</v>
          </cell>
          <cell r="Q1752" t="str">
            <v>eClinicalWorks is a healthcare information technology company founded in 1999, dedicated to improving healthcare through technology. Headquartered in Westborough, Massachusetts, the company has grown significantly, employing over 5,100 people and operating regional offices in several U.S. cities and India. It serves more than 150,000 physicians and 27,000 practices, managing records for over 100 million patients.
The company specializes in cloud-based Electronic Health Records (EHR) and Practice Management solutions, making it the largest ambulatory cloud EHR provider. Its offerings include scalable EHR and practice management tools, revenue cycle management, population health management, telehealth services, and interoperability solutions. eClinicalWorks emphasizes customer-centric adaptability and efficiency, utilizing advanced technologies like AI to streamline operations and enhance patient care. The company has established partnerships with organizations such as CMS and Microsoft Azure to further its innovations in healthcare technology.</v>
          </cell>
          <cell r="R1752">
            <v>1999</v>
          </cell>
        </row>
        <row r="1753">
          <cell r="A1753" t="str">
            <v>ECS</v>
          </cell>
          <cell r="B1753" t="str">
            <v>ECS Federal</v>
          </cell>
          <cell r="C1753">
            <v>3900</v>
          </cell>
          <cell r="D1753" t="str">
            <v>information technology &amp; services</v>
          </cell>
          <cell r="E1753" t="str">
            <v>http://www.ecstech.com</v>
          </cell>
          <cell r="F1753" t="str">
            <v>http://www.linkedin.com/company/ecstechhq</v>
          </cell>
          <cell r="G1753" t="str">
            <v>Merrifield</v>
          </cell>
          <cell r="H1753" t="str">
            <v>Virginia</v>
          </cell>
          <cell r="I1753" t="str">
            <v>software development, engineering, machine learning, science, cybersecurity, cloud, contact centers, artificial intelligence, machine learning &amp; science, systems integration, marine engineering support, application &amp; it modernization, it infrastructure support, ship building, seta, financial management amp business operations, financial management business operations, it system data services, b2b, threat detection &amp; prevention, information technology and services, cloud migration tools, partnerships with cloud providers, cybersecurity frameworks, sensor &amp; radar systems, digital transformation, threat detection, security operations center (soc), environmental science research, partnership certifications, data extraction, biometric data security, network security, iot integration, defense technology, unmanned &amp; autonomous vehicles, strategic consulting, automation solutions, real-time data processing, federal agencies support, data analytics, ai/ml integration, data &amp; ai platforms, data analytics platforms, risk management, data extraction &amp; insights, defense &amp; military data solutions, unmanned &amp; autonomous marine vehicles, regulatory compliance, autonomous &amp; unmanned aerial vehicles, cyber threat prevention, autonomous aviation systems, advanced technology solutions, security operations center, cybersecurity certifications, cloud migration, range safety technology, data security solutions, mission support engineering, endpoint security, cloud security solutions, marine &amp; engineering services, legacy system modernization, cloud solutions, it operations, ai/ml solutions, geospatial analytics, certifications in cloud &amp; cybersecurity, data visualization tools, neuroscience applications, cloud security certifications, data protection, federal civilian support, cloud security, client support &amp; consulting, ai/ml model deployment, customer-centric solutions, enterprise cloud solutions, internet of things, automation &amp; orchestration, neuroscience data analysis, sensor data processing, federal support, defense &amp; military, robotics, project management, managed security services, iot security solutions, cybersecurity operations, threat intelligence platforms, unmanned &amp; autonomous systems, innovation, system modernization, data &amp; ai, government, cyber defense, customer experience, biometrics authentication, environmental science support, mission critical solutions, cloud infrastructure management, healthcare technology, cloud computing, scalable platforms, cloud infrastructure, ai/ml technologies, data management platforms, defense sector solutions, managed services, technology innovation, legacy system modernization tools, services, health it support, enterprise transformation, range safety systems, data governance tools, geospatial data solutions, computer systems design and related services, mission support, science &amp; engineering services, environmental monitoring solutions, consulting, it modernization, operational efficiency tools, sensor network management, autonomous flight systems, operational efficiency, data management, marine &amp; naval engineering, ai innovation, marine &amp; engineering support services, cloud migration strategies, cloud native applications, client-centric solutions, security monitoring tools, talent acquisition &amp; development, military support services, data insights, autonomous systems engineering, custom software development, secure network solutions, health it, human capital management, biometrics, neuroscience, environmental science, unmanned aviation, application services, devsecops, agile development, application modernization, performance monitoring, application deployment, data integration, cyber analytics, mission solutions, training and education, contract vehicles, military contracting, federal government solutions, commercial services, digital readiness, community engagement, collaborative platform development, low-code development, data governance, software development life cycle, cloud-native applications, remote monitoring, incident response, scalable solutions, user experience design, automated testing, multi-cloud environments, enterprise resource planning, healthcare, information technology &amp; services, management consulting, enterprise software, enterprises, computer software, mechanical or industrial engineering, productivity, internet infrastructure, internet, biotechnology, health care, health, wellness &amp; fitness, hospital &amp; health care</v>
          </cell>
          <cell r="J1753" t="str">
            <v>Mimecast, Microsoft Office 365, CloudFlare Hosting, Amazon AWS, Outlook, Flywheel, React, Taleo, Hubspot, Slack, Salesforce, WordPress.org, DoubleClick, DoubleClick Conversion, Facebook Custom Audiences, Google Play, Google Tag Manager, YouTube, Facebook Login (Connect), Google Dynamic Remarketing, Bing Ads, Linkedin Marketing Solutions, CrazyEgg, reCAPTCHA, Bootstrap Framework, Mobile Friendly, Facebook Widget, Remote, AI, Android, Sigma, Jira, Confluence, Remedy Single Sign On, SAP S/4HANA On-Premise Edition, GitLab, Jenkins, PostgreSQL, Apache Kafka, Elasticsearch, PostGIS, AWS Trusted Advisor, AWS SDK for JavaScript, Python, Javascript, IFS, Microsoft Windows Server 2012, Microsoft Active Directory Federation Services, OpenLDAP, Akamai CDN Solutions, PatientPop, SAP Financial Supply Chain Management (FSCM), ACL, EVS, Microsoft Distributed File System (DFS), Microsoft Defender for Cloud, FireEye, Akamai, ServiceNow, SQL, Atlassian, Groovy, Gem, Micro, ASP.NET, C#, Flow, Microsoft 365, Microsoft Graph, Microsoft OneDrive for Business, Microsoft Power Apps, Microsoft Power Automate, Microsoft Power Platform, Microsoft PowerShell, Microsoft Teams, SharePoint, Visual Studio, Splunk, Azure Linux Virtual Machines, CPI, Infoblox DHCP, IBM Cognos Impromptu, PowerBI Tiles, Cisco VPN, Cisco Secure Firewall Management Center, SpingMetrics, Route, React Router, Azure Event Hubs, Switch Concepts, Drawbridge, RSA SecurID Suite, Tor, Olo, Google AdWords Conversion, Microsoft Excel, PEO, VMware, VMware vSAN, Horizon, vSphere, Microsoft Windows Server 2000, Azure Active Directory B2C, Microsoft Advanced Group Policy Management, Red Hat Enterprise Linux, Ansible, iPage DNS, Red Hat Enterprise Linux AI, Amazon Linux 2, Google Workspace, Google Calendar, McAfee ePO, Microsoft Defender for Endpoint, Secured MVC Forum on Windows 2012 R2, Deltek Costpoint, Spectrum, ADP, Scrum Do, SafeSend, Kanbanize, Power BI Documenter, Excel4Apps, Tableau, Jira Service Management, Palo Alto Networks, Palo Alto PAN-OS, Amazon Elastic Transcoder, Flux, HELM, Docker, Kubernetes, Istio, Aqua Trivy, SonarQube, AWS OpsWorks, go+, IDC, F5 BIG-IP, Palo Alto PA-5000 Series, Junip, AWS Analytics, Commvault Metallic, Pandora FMS, Oracle Automatic Storage Management (ASM), Soap Media, SAM, Informatica Cloud Mass Ingestion, Terraform, Azure Analysis Services, Amazon EKS Anywhere, Keycloak, Grafana, Prometheus, Bitnami AlertManager, AWS Secrets Manager, Amazon ElastiCache, Amazon S3, Amazon CloudFront, Route 53, Acme Packet, AWS WAF, Stormshield, AWS Firewall Manager, AWS Security Hub, Amazon GuardDuty, Amazon Inspector, AWS CloudTrail, AWS Config, AWS Key Management Service (KMS), Microsoft Entra ID, BirchStreet Procure-to-Pay, Athena, AWS Glue Data Catalog, Bash, AWS GovCloud, Piano Media, .NET, Microsoft Office, Microsoft PowerPoint, Microsoft OneNote, Microsoft Teams Rooms, ServiceNow Performance Analytics, Amazon Web Services (AWS), Sizmek (MediaMind), Amazon Virtual Private Cloud (Amazon VPC), Mag+, Microsoft Azure Monitor, WSUS, Microsoft Windows Defender Antivirus, ebs, Git, JTL-Shop 3, Elastic APM, TypeScript, Spring, Spark, Amazon Managed Streaming for Apache Kafka (Amazon MSK), Google Cloud Platform, Visio, VersionOne VS, Oracle Analytics Cloud, Oracle Database, Oracle Autonomous Data Warehouse, DAX, Kibana, Logstash, Beats, Fleetio, Red Hat OpenShift, CrowdStrike, Elastic Stack, CheckPoint, Evolve IP Services, CAT, Forescout OT Security, Connect, Cisco ASA 5505, Cisco AppDynamics, Juniper Networks, Brocade, Onit, BASE, SES, Epom, ShareASale, AWS Elastic Beanstalk, Apache Tomcat, Amazon EC2, Amazon CloudWatch, Spring Boot, Workday, AMP, Crownpeak Universal Consent Platform (formerly Evidon), Act!, InformaCast, Tenable Nessus, Minteye / AdsCaptcha, CUICK TRAC - DFARS and NIST 800-171 compliance solution, Pega Case Management, NETSCOUT Cyber Investigator, CentOS, SolarWinds, Armis, AWS CloudFormation, VMware vSphere, Microsoft Hyper-V Server, Azure Virtual Machines, Nagios, Apache, VMware NSX, VMware Site Recovery Manager, Fujitsu IaaS, E-planning, Wowanalytics, REST, DotNetNuke, Databricks, Apache Spark, Delta Lake, Unity Catalog, MLflow, Amazon DynamoDB, Salesforce CRM Analytics, AWS Transit Gateway, cert-manager, GitHub Actions, Amazon Elastic Load Balancing, ScienceLogic, Inc., AppDynamics, Zscaler, IBM MaaS360, RedPrairie Commerce Suite, ArcGIS, Falco, Sardine, Intent Media, Infor ION, LabWare LIMS, eFront, Lambda Cloud, AWS Application Load Balancer, Security, Tenable Security Center, Invicti (formerly Netsparker), Office365, ADP Applicant Tracking System, Oracle Linux, Rocky Linux, Red Hat Satellite, Trellix, VMware ESXi, KVM, 3M 360 Encompass - Health Analytics Suite, Puppet Enterprise, Rust, , Azure Active Directory, Azure Service Bus, Azure Logic Apps, Azure Functions, Azure Devops, Camstar, Rise, Coupa, HCL BigFix, Red Hat, Radarstats, IBM ILOG CPLEX Optimization Studio, Drupal, Elastic Observability, MapMarker, Rundeck, MITRE ATT&amp;CK, FTK Forensic Toolkit, WorkSafeBC, Rancher Labs, Citrix, Citrix Hypervisor, Microsoft Endpoint Configuration Manager (MECM), EMC, Nutanix, Cisco WebEx Teams, Eyefinity OfficeMate, FlipHTML5, Blazor, Frame, Cint, Unix, Perl, Weibo, Selenium, Bitbucket, Microsoft.NET Core 3.1, Angular, Microsoft SQL Server Reporting Services, Microsoft SQL Server Management Studio, Vista, Beanstalk, Standalone Tomcat - Java Servlet and JSP Platform by TurnKey Linux (HVM), Google Cloud, SAP SuccessFactors, UKG Wallet, ServiceNow IT Service Management (ITSM), ServiceNow IT Operations Management (ITOM), Micro Focus Universal CMDB, ServiceNow Flow Designer, ServiceNow Integration Hub, Glide, Electron, Kinetic, FIS, ROSS, Google Ads Data Hub, Microsoft-IIS, Strato, IAPPS, Siemens PROFIBUS, Pipedrive, Microsoft System Center Data Protection Manager, Impact Radius, Avid Sibelius, Lens, Canvas by Instructure, Azure Network Watcher, ECS, AWS Fargate, AWS Step Functions, Amazon EventBridge, SNS, Amazon Simple Queue Service (SQS), Streams, LeafLink, AVRO, Apache Parquet, Redis, .GIS, TIBCO Statistica, Monte Carlo, ISO+â„¢, Kinaxis RapidResponse, CAESAR II, Change Auditor, Oracle Recovery Manager, LogIC, Microsoft.net, Microsoft Exchange Server 2003, Oracle Exadata Cloud Service, AWS Multi-Factor Authentication, Axonius, Analyzer, Java EE, IBM MQ, PL/SQL, Toolkit, Oracle Hyperion Enterprise, CGI Momentum, VLAN, Barracuda Spam Firewall, AWS VPN, Gradle, jQuery, Qt, Eclipse, Cisco Nexus Switches, Microsoft Azure, Ning, Juniper Networks SRX-Series Firewalls, Azure Sentinel, Azure Security Center, VueJS, Bootstrap, Google Charts, Nevron Vision for SSRS, Apache SpamAssassin, IDEAS, Cisco Meraki MS, CallMiner Eureka, SAS Viya, SAS Analytics Pro, AWS Glue, Airflow, Mode, Siteimprove, Board, Ribbon, OpenAPI, Postman, Diligent One Platform, formerly HighBond, NVIDIA Isaac SDK, Redis Software, TensorFlow, Make, Plotly Dash, Weights &amp; Biases, ELK Stack, OpenTelemetry, Box, GRPC, Datadog, Cornerstone HR, OpenAI, Azure OpenAI Service, Splunk SOAR, SAP Crystal Reports, Argon CI/CD Security</v>
          </cell>
          <cell r="L1753" t="str">
            <v>Merger / Acquisition</v>
          </cell>
          <cell r="M1753">
            <v>0</v>
          </cell>
          <cell r="N1753">
            <v>44835</v>
          </cell>
          <cell r="O1753">
            <v>588527000</v>
          </cell>
          <cell r="Q1753" t="str">
            <v>ECS (ECS Federal, LLC) is a technology and services company based in Fairfax, Virginia, founded in 1993. With nearly 4,000 employees, ECS specializes in advanced solutions across various sectors, including science, engineering, cloud, cybersecurity, artificial intelligence, and data. The company focuses on delivering mission-critical technology solutions that support military operations, veterans' healthcare, and enhance collaboration and productivity for both federal and commercial clients.
ECS offers a wide range of services, including AI and machine learning solutions, cloud migration, cybersecurity operations, IT managed services, software development, and enterprise transformation initiatives. The company emphasizes a customer-first approach and maintains strong partnerships with leading technology providers. ECS serves a diverse clientele, including military and federal civilian agencies, as well as commercial clients, and operates with a commitment to quality and innovation.</v>
          </cell>
          <cell r="R1753">
            <v>1993</v>
          </cell>
        </row>
        <row r="1754">
          <cell r="A1754" t="str">
            <v>Edelman</v>
          </cell>
          <cell r="B1754" t="str">
            <v>Edelman</v>
          </cell>
          <cell r="C1754">
            <v>6000</v>
          </cell>
          <cell r="D1754" t="str">
            <v>public relations &amp; communications</v>
          </cell>
          <cell r="E1754" t="str">
            <v>http://www.edelman.com</v>
          </cell>
          <cell r="F1754" t="str">
            <v>http://www.linkedin.com/company/edelman</v>
          </cell>
          <cell r="G1754" t="str">
            <v>New York</v>
          </cell>
          <cell r="H1754" t="str">
            <v>New York</v>
          </cell>
          <cell r="I1754" t="str">
            <v>marketing, communications marketing public relations digital communications social media marketing strategic com, crisis communications, influencer marketing, communications, corporate relations, paid media, social media marketing, strategic communications, digital communications, employee engagement, financial services, brand marketing, creative, executive positioning, advisory, public affairs, pr, communications marketing, public relations, consumer marketing, financial communications, public relations &amp; communications services, media analytics tools, services, media relations campaigns, sustainability, retirement planning, brand storytelling, media impact tools, brand positioning, media outreach tools, media influence analytics, trust measurement, wealth management, media engagement tools, consulting, media strategy, media impact, media and communications, media influence tools, social media strategy, corporate communications, media relations strategy, marketing and advertising, campaign management, public trust, stakeholder engagement, media analysis, media monitoring tools, b2b, technology consulting, media relations, media outreach planning, brand reputation, digital marketing, talent acquisition, customer experience, integrated campaigns, global communications, client services, media influence measurement, media outreach, media strategy development, media impact measurement tools, media landscape, market research, media impact measurement, media campaigns, media outreach strategy, media influence, b2b marketing, media monitoring, media relations management, content marketing, risk assessment, media impact analysis, brand strategy, reputation management, financial planning, media influence strategy, media analytics, government, media outreach campaigns, content creation, media landscape analysis, media influence measurement tools, data analytics, media engagement, media coverage, public relations agencies, brand management, crisis management, trust building, diversity equity inclusion, digital strategy, thought leadership, audience insights, creative storytelling, community relations, influence marketing, strategic consulting, issue management, government relations, cross-cultural communications, client agency partnership, corporate governance, leadership consulting, social impact, sustainability consulting, environmental responsibility, networking events, engagement strategies, consumer insights, evidence-based decision-making, insights generation, community engagement, analytics-driven strategy, socio-political studies, ethical marketing, collaborative innovation, reputation recovery, healthcare, finance, consumer internet, consumers, internet, information technology &amp; services, marketing &amp; advertising, enterprise software, enterprises, computer software, environmental services, renewables &amp; environment, investment management, public relations &amp; communications, management consulting, health care, health, wellness &amp; fitness, hospital &amp; health care</v>
          </cell>
          <cell r="J1754" t="str">
            <v>Akamai, Outlook, Microsoft Office 365, Amazon AWS, Drupal, Microsoft Dynamics 365 Marketing, Hubspot, Zendesk, Slack, Mobile Friendly, Google Tag Manager, Vimeo, AI, Substack, Microsoft Teams, Google AdWords Conversion, Microsoft Excel, Microsoft PowerPoint, ChatGPT, LinkedIn Ads, YouTube, Instagram, Taboola Newsroom, Microsoft Office, Secured MVC Forum on Windows 2012 R2, Apple macOS, Microsoft 365, Microsoft OneDrive, Cisco WebEx Teams, SharePoint, Excel4Apps, Smartsheet, Copilot, Azure Analysis Services, Microsoft Defender External Attack Surface Management, CSC, Reddit for business, WhatsApp, Workday, SD Worx, PEO, Databricks, Google Publisher Tag (GPT), Linkedin Marketing Solutions, Meta Ads Manager, Google, Mojn, ServiceNow, Facebook, TikTok, Gem, CET, Sage, Adobe Creative Suite, Salesforce CRM Analytics, Dell ECS Enterprise Object Storage, CreatorIQ, Twitter Advertising, Vertical Market Software, Apple, Microsoft Application Insights</v>
          </cell>
          <cell r="O1754">
            <v>986000000</v>
          </cell>
          <cell r="Q1754" t="str">
            <v>Edelman is the world's largest independent public relations and communications firm, founded in 1952 in Chicago. With over 6,000 employees across more than 60 offices in 28 countries, Edelman has established itself as a leader in integrated communications. The company has a rich history of innovation, having pioneered modern public relations techniques and expanded its global presence significantly since its inception.
Edelman offers a wide range of data-driven communications solutions. Their services include strategic public relations, brand management, crisis management, and digital communications. They also specialize in public affairs, corporate relations, and financial communications. The firm is known for its research initiatives, such as the annual Edelman Trust Barometer, which provides insights into stakeholder trust. Edelman serves various industries, including retail, technology, and finance, helping organizations build trust and effectively manage their reputations.</v>
          </cell>
          <cell r="R1754">
            <v>1952</v>
          </cell>
        </row>
        <row r="1755">
          <cell r="A1755" t="str">
            <v>Edison Chouest Offshore</v>
          </cell>
          <cell r="B1755" t="str">
            <v>Edison Chouest Offshore</v>
          </cell>
          <cell r="C1755">
            <v>3000</v>
          </cell>
          <cell r="D1755" t="str">
            <v>maritime</v>
          </cell>
          <cell r="E1755" t="str">
            <v>http://www.chouest.com</v>
          </cell>
          <cell r="F1755" t="str">
            <v>http://www.linkedin.com/company/edison-chouest-offshore</v>
          </cell>
          <cell r="G1755" t="str">
            <v>Cut Off</v>
          </cell>
          <cell r="H1755" t="str">
            <v>Louisiana</v>
          </cell>
          <cell r="I1755" t="str">
            <v>offshore support vessels, maritime transportation, multi-purpose support vessels, offshore support services, technological innovation, ship and boat building, battery-supported vessels, offshore oil &amp; gas, marine support services, project management, offshore wind vessels, subsea construction, deepwater operations, vessel design, icebreaker research vessels, rov capabilities, renewable energy, seismic exploration vessels, environmental services, brazil operations, rov services, shipyards, conversions and refits, subsea services, customer service, advanced vessel design, offshore wind farm support vessels, oil &amp; gas services, u.s. gulf coast, jones act-compliant vessels, light construction vessels, floating production system vessels, clean energy, ship repair, global communications, shipbuilding, anchor handling tug supply vessels, global logistics, b2b, port operations, port facilities, mission-specific ships, environmental response vessels, specialized vessels, services, scientific research ships, fleet management, integrated bridge systems, operational efficiency, oil spill response, renewable energy support, offshore service vessels, logistics solutions, marine transportation, multiservice terminal, vessel support, supply vessels, platform supply vessels, anchor handling towing supply, multi-purpose supply vessels, crew transportation, marine engineering, cargo movement, vessel maintenance, dynamic positioning, fuel efficiency, fast supply vessels, heavy lift operations, deepwater exploration, logistics support, shipyard facilities, vessel charters, maintenance repair operations, clean technologies, drilling fluids, emergency response, vessel deployment, training and development, advanced robotics, real-time monitoring, technical services, equipment recovery, sustainable practices, safety protocols, remote diagnostics, site management, scientific research, manufacturing, distribution, transportation &amp; logistics, energy &amp; utilities, construction &amp; real estate, productivity, clean energy &amp; technology, renewables &amp; environment, maritime, mechanical or industrial engineering, training &amp; development</v>
          </cell>
          <cell r="J1755" t="str">
            <v>Gmail, Google Apps, Microsoft Office 365, GoDaddy Hosting, Slack, Apache, Google Tag Manager, Remote, Tor, Dynamics 365 Finance, Unica</v>
          </cell>
          <cell r="O1755">
            <v>952700000</v>
          </cell>
          <cell r="Q1755" t="str">
            <v>Edison Chouest Offshore (ECO) is a family-owned marine transportation company based in Louisiana, founded in 1960. It has grown into a global leader with a fleet of nearly 250-300 offshore vessels, ranging from 87 to 525 feet. ECO supports various sectors, including oil and gas, subsea, research, and offshore wind. The company operates a vertically integrated business model that includes shipyards, terminals, and specialized subsidiaries.
ECO's fleet is versatile, featuring platform supply vessels, anchor handling tug supply vessels, subsea construction vessels, and icebreakers, among others. The company offers a wide range of services, including vessel chartering, engineering, and operations and maintenance. With five shipyards focused on specialized offshore vessels, ECO emphasizes technological innovation and efficiency in its operations. The company has made significant investments, including a $400+ million expansion into Brazil, and has established partnerships with major clients in the oil and renewable energy sectors.</v>
          </cell>
          <cell r="R1755">
            <v>1960</v>
          </cell>
        </row>
        <row r="1756">
          <cell r="A1756" t="str">
            <v>EDS Service Solutions</v>
          </cell>
          <cell r="B1756" t="str">
            <v>EDS Service Solutions</v>
          </cell>
          <cell r="C1756">
            <v>7000</v>
          </cell>
          <cell r="D1756" t="str">
            <v>staffing &amp; recruiting</v>
          </cell>
          <cell r="E1756" t="str">
            <v>http://www.edsservicesolutions.com</v>
          </cell>
          <cell r="F1756" t="str">
            <v>http://www.linkedin.com/company/eds-service-solutions</v>
          </cell>
          <cell r="G1756" t="str">
            <v>Atlanta</v>
          </cell>
          <cell r="H1756" t="str">
            <v>Georgia</v>
          </cell>
          <cell r="I1756" t="str">
            <v>staffing solutions, airport, facilities management, contingent staffing, retail, business process outsourcing, managed service provider, car rental, housekeeping, valet &amp; parking, recruitment process outsourcing, managed labor solutions, consultancy services, lean workforce programs, employee relations, talent acquisition, workforce optimization, operational efficiency, human capital management, technology solutions, job board, temporary employment, permanent staffing, contract-to-hire, project-based staffing, direct placement, staff augmentation, workforce procurement, hr compliance, performance management, kpi tracking, dynamic scheduling, onboarding processes, multilingual recruitment, industry expertise, client-focused, end-to-end solutions, strategic partnerships, cost optimization, employee management, community engagement, job placement, temporary labor, full-time positions, flexible staffing, continuous improvement, regulatory compliance, service level agreements, employee training, operational capacity, recruiting expertise, data-driven decision making, applicant tracking system, performance tracking, diverse workforce, employee growth, workforce analytics, innovation in staffing, b2b, consulting, services, facility management, management consulting</v>
          </cell>
          <cell r="J1756" t="str">
            <v>Amazon SES, Gmail, Google Apps, Slack, Google Font API, Google Tag Manager, Content.ad, reCAPTCHA, Mobile Friendly, Vimeo, WordPress.org, Apache, Google Places, Pardot, Linkedin Marketing Solutions, Google Maps, Remote, Circle, AI</v>
          </cell>
          <cell r="Q1756" t="str">
            <v>EDS Service Solutions is a women-owned workforce management and staffing solutions company based in Atlanta, Georgia. Founded by Sonya Locke, who has 27 years of experience in human capital management, EDS operates nationally with a presence in 170 locations across the United States. The company manages a diverse workforce of over 7,000 employees and employs around 2,500 U.S. staff members.
EDS offers a range of services, including staffing and recruiting solutions for various employment types, business process outsourcing, and workforce optimization using their proprietary Workforce Velocity technology. They serve multiple industries, such as car rental, hospitality, aviation, automotive, and logistics. EDS focuses on building genuine partnerships and emphasizes the importance of hiring the right talent to achieve superior results. The company is recognized for its commitment to diversity and inclusion, supporting a multicultural workforce and providing personalized assistance to job seekers.</v>
          </cell>
          <cell r="R1756">
            <v>2014</v>
          </cell>
        </row>
        <row r="1757">
          <cell r="A1757" t="str">
            <v>Eide Bailly LLP</v>
          </cell>
          <cell r="B1757" t="str">
            <v>Eide Bailly</v>
          </cell>
          <cell r="C1757">
            <v>3700</v>
          </cell>
          <cell r="D1757" t="str">
            <v>accounting</v>
          </cell>
          <cell r="E1757" t="str">
            <v>http://www.eidebailly.com</v>
          </cell>
          <cell r="F1757" t="str">
            <v>http://www.linkedin.com/company/eide-bailly-llp</v>
          </cell>
          <cell r="G1757" t="str">
            <v>Fargo</v>
          </cell>
          <cell r="H1757" t="str">
            <v>North Dakota</v>
          </cell>
          <cell r="J1757" t="str">
            <v>Outlook, ServiceNow, VueJS, Flywheel, Atlassian Cloud, The Trade Desk, iCIMS, NetSuite, Pardot, Salesforce, Slack, Bing Ads, Facebook Login (Connect), Facebook Custom Audiences, DoubleClick Floodlight, Facebook Widget, Eventbrite, DoubleClick Conversion, Twitter Advertising, Hotjar, Google Dynamic Remarketing, DoubleClick, Linkedin Marketing Solutions, YouTube, Google Tag Manager, Google Font API, New Relic, ON24, Wistia, Simpli.fi, Google Analytics, Mobile Friendly, Multilingual, Microsoft PowerPoint, Microsoft Office, Excel4Apps, Microsoft Excel, Google AdWords Conversion, DocuSign, Adobe Acrobat Pro, Microsoft Teams Rooms, Tor, Salesforce Lightning Web Components, Apex, SAP, Mulesoft, Devo, Git, Salesforce Revenue Cloud, Salesforce CPQ, Salesforce Sales Cloud, Salesforce Service Cloud, Adobe Experience Cloud, ANGEL LMS, Snowflake, Workato, Boomi, Salesforce CRM Analytics, Dynamics 365 CRM, , DATAVERSE LTD, Mode, Microsoft Power Apps, Microsoft Power Automate, PowerBI Tiles, Gem, QuickBooks, Microsoft AdCenter, Microsoft 365, Adobe Acrobat, Cisco WebEx Teams, Conga Suite, Netcore Customer Engagement and Experience Platform</v>
          </cell>
          <cell r="O1757">
            <v>705000000</v>
          </cell>
          <cell r="Q1757" t="str">
            <v>Eide Bailly LLP is a nationally recognized CPA and business advisory firm, founded in 1917 and headquartered in Fargo, North Dakota. With approximately 3,500 employees across more than 50 offices in 17 states and one office in India, the firm ranks among the top 20-25 in its field. Eide Bailly has grown significantly through mergers and expansions, evolving from its origins as Bishop Brissman &amp; Co. to its current structure.
The firm offers a range of services, including audit and assurance, tax, advisory solutions, outsourced and managed services, digital solutions, and wealth management. Eide Bailly also specializes in technology consulting, forensic services, valuation, eDiscovery, and cybersecurity. With a focus on 17 industries, the firm aims to provide forward-thinking solutions that enhance performance and support long-term growth for its clients. Eide Bailly serves 59,000 clients internationally, including private-sector businesses and high-security entities, emphasizing strong relationships and effective problem-solving.</v>
          </cell>
          <cell r="R1757">
            <v>1917</v>
          </cell>
        </row>
        <row r="1758">
          <cell r="A1758" t="str">
            <v>EisnerAmper</v>
          </cell>
          <cell r="B1758" t="str">
            <v>EisnerAmper</v>
          </cell>
          <cell r="C1758">
            <v>4700</v>
          </cell>
          <cell r="D1758" t="str">
            <v>accounting</v>
          </cell>
          <cell r="E1758" t="str">
            <v>http://www.eisneramper.com</v>
          </cell>
          <cell r="F1758" t="str">
            <v>http://www.linkedin.com/company/eisneramper</v>
          </cell>
          <cell r="G1758" t="str">
            <v>New York</v>
          </cell>
          <cell r="H1758" t="str">
            <v>New York</v>
          </cell>
          <cell r="I1758" t="str">
            <v>forensic accounting, audit, advisory, tax &amp; business consulting services, accounting, other professional advisory services, tax, litigation consulting, as well as corporate finance, business consulting, internal audit &amp; risk management, tax services, consulting, outsourcing, financial management, business valuation, succession planning, high-net-worth individuals, family offices, large enterprises, privately owned companies, governmental entities, nonprofits, startups, entrepreneurial ventures, financial institutions, technology consulting, compliance, strategic planning, diversity, inclusion, client satisfaction, industry expertise, operational efficiency, risk management, community involvement, employee development, innovation, global reach, tailored solutions, market expansion, financial services, professional growth, ethical standards, relationship-oriented, client-focused, digital transformation, regulatory compliance, data privacy, wealth management, cloud accounting, employee benefit plans, tax controversy, financial reporting, business continuity, change management, grants management, corporate finance, financial planning, internal audit, risk assessment, human resources outsourcing, tax preparation, financial advisory, startups services, non-profit consulting, estate planning, blockchain integration, public sector services, private equity management, real estate accounting, insurance consulting, healthcare services, bankruptcy services, international tax, investment strategy, contract compliance, employee training, cybersecurity advisory, performance valuation, family office solutions, financial services outsourcing, technical accounting, data analytics, business transformation, operational improvement, b2b, non-profit, government, services, management consulting, nonprofit organization management, investment management, financial consulting, law practice, legal services, health care, health, wellness &amp; fitness, hospital &amp; health care</v>
          </cell>
          <cell r="J1758" t="str">
            <v>NetSuite, UltraDns, Sendgrid, Amazon AWS, Brightcove, OneTrust, Workday, Amazon SES, Hubspot, Salesforce, Slack, Zendesk, Hotjar, Simpli.fi, Facebook Widget, Microsoft-IIS, Google Tag Manager, ShareThis, Typekit, Google Dynamic Remarketing, Linkedin Marketing Solutions, Google Analytics, DoubleClick Floodlight, PC Recruiter, Vimeo, Facebook Custom Audiences, Mobile Friendly, ASP.NET, Twitter Advertising, Facebook Login (Connect), Workday Recruit, DoubleClick, DoubleClick Conversion, Remote, Microsoft Office, LinkedIn Recruiter, Beamery, LinkedIn Talent Insights, GAS, Azure AI Studio, Copilot, Yardi, Excel4Apps, Python, SAP Analytics Cloud, SAP, SAP ECC, Process automation package for service request creation in SAP S/4HANA Utilities, SAP BW/4HANA, DATAflow, CAT, Adelphic DSP, GoDataFeed, PROS, Epic, Cerner, Smartsheet, CaseWare IDEA, Ivanti Service Manager, SendPulse, Playwright, Claude, HighRadius, Concur, Replicon, Power BI Documenter, E-planning, Microsoft Forms, Microsoft Excel, Google AdWords Conversion, AI, Dash, Spreadsheet Server by insightsoftware, IdeaScale, PowerBI Tiles, Microsoft Windows Server 2000, Azure Active Directory B2C, Office365, Azure Analysis Services, AWS Analytics, VLAN, Barracuda Spam Firewall, IntelliJ IDEA, Tableau, JMP, Workday Adaptive Planning, Rust, Microsoft Windows Server 2012, Microsoft Active Directory Federation Services, Microsoft Azure Monitor, AWS Trusted Advisor, Fiix CMMS, DocuSign, Adobe, Sage Intacct, Salesforce CRM Analytics, Microsoft Teams Rooms, Camtasia, Vista, Kali Linux, Nmap, Burp Suite, Metasploit, Wireshark, Bash, Microsoft PowerShell, Secured MVC Forum on Windows 2012 R2, Amazon Linux 2, Ivanti, Semrush, Microsoft Purview eDiscovery, Azure Data Lake Analytics, Microsoft PowerPoint, SafeSend, React, TypeScript, Next.js, Angular, Microsoft Fabric, SAP S/4HANA, SAP Business Technology Platform, Shopify, Quickbooks Online</v>
          </cell>
          <cell r="L1758" t="str">
            <v>Private Equity</v>
          </cell>
          <cell r="N1758">
            <v>44409</v>
          </cell>
          <cell r="O1758">
            <v>1020000000</v>
          </cell>
          <cell r="Q1758" t="str">
            <v>EisnerAmper is one of the largest accounting and advisory firms in the U.S., founded in 1963. Headquartered in New York City, the firm operates 29 locations with over 3,000 employees and generates revenue exceeding $400 million. EisnerAmper has a global presence, with offices in the UK, Israel, India, the Cayman Islands, Singapore, and Ireland. The firm underwent significant restructuring in 2021, resulting in the formation of EisnerAmper LLP for attest services and Eisner Advisory Group LLP for non-attest services.
EisnerAmper provides a wide range of professional services, including audit and assurance, tax planning and compliance, advisory and consulting, accounting services, outsourcing, and wealth management. The firm serves clients across various industries, such as financial services, health care, technology, and real estate. Its client base includes large enterprises, startups, nonprofit organizations, and high-net-worth individuals. EisnerAmper emphasizes a responsive, accountable, principled, and relationship-oriented approach to service delivery, ensuring tailored solutions that meet client needs.</v>
          </cell>
          <cell r="R1758">
            <v>1963</v>
          </cell>
        </row>
        <row r="1759">
          <cell r="A1759" t="str">
            <v>Elastic</v>
          </cell>
          <cell r="B1759" t="str">
            <v>Elastic</v>
          </cell>
          <cell r="C1759">
            <v>3500</v>
          </cell>
          <cell r="D1759" t="str">
            <v>information technology &amp; services</v>
          </cell>
          <cell r="E1759" t="str">
            <v>http://www.elastic.co</v>
          </cell>
          <cell r="F1759" t="str">
            <v>http://www.linkedin.com/company/elastic-co</v>
          </cell>
          <cell r="G1759" t="str">
            <v>San Francisco</v>
          </cell>
          <cell r="H1759" t="str">
            <v>California</v>
          </cell>
          <cell r="I1759" t="str">
            <v>security, site search, software, kibana, apm, open source, lucene, analytics, aws, search, cloud, app search, siem, elasticsearch, distributed, enterprise search, database, logging, elk, big data, observability, data, big data analytics, data visualization, enterprise software, consumer internet, information technology, internet, computer software: prepackaged software, technology, software development, search innovation, cybersecurity, threat hunting, data security, cloud computing, search lake vector database, beats, ai prototyping, search apis, search ai lake low-latency storage, machine learning, ai-driven search, scalability, search ai lake scalable storage, cloud services, retail, travel, search query language, search ai lake architecture, search security, search automation, semantic search, search lake data normalization, vector database, it infrastructure, search lake enterprise search, data pipelines, large language models, search ai lake, autoops for elasticsearch, search speed, enterprise data management, search as a service, media, search engine, b2b, data normalization, operational efficiency, workflow automation, vector search, data ingestion, real-time analytics, search analytics, fast search, log management, automated incident response, cloud saas, computer systems design and related services, security compliance, data analytics, data lakes, cloud marketplaces, search optimization, multi-cloud deployment, search lake security analytics, saas, automotive, search infrastructure, api integration, ai workflows, search lake generative ai, healthcare, search platform, services, search performance, generative ai, search deployment, search lake real-time search, distributed architecture, search lake hybrid search, ml integration, monitoring tools, search lake threat detection, threat detection, application monitoring, ml models, search flexibility, search workflows, security analytics, search scalability, consulting, search lake incident response, search ai lake cloud-native storage, data management, search customization, search visualization, search management, search relevance optimization, financial services, container deployment, hybrid search, government, search lake ai integration, cloud-native services, telecommunications, search ai lake cost control, search lake ai prototyping, logstash, search lake custom data ingestion, data analysis, customer engagement, ai-powered security analytics, security threat detection, search relevance, search ai, search lake cross-cluster search, e-commerce, traces and metrics, security automation, automation, ai-driven security analytics, learn, opentelemetry, application performance monitoring, cyber threat protection, log monitoring, api integrations, security information and event management (siem), customer support, observability solutions, elastic cloud, search applications, workplace search, ecommerce search, retrieval augmented generation, real-time insights, data insights, unified visibility, cloud storage, query performance, data exploration, user experience optimization, flexibility, training and certifications, consulting services, community engagement, partner ecosystem, distributed systems, cloud-native solutions, infrastructure monitoring, customer success, business outcomes, actionable insights, enterprise solutions, technical support, finance, education, distribution, information technology &amp; services, computer software, enterprises, consumers, computer &amp; network security, artificial intelligence, health care, health, wellness &amp; fitness, hospital &amp; health care, management consulting</v>
          </cell>
          <cell r="J1759" t="str">
            <v>Fastly CDN, Route 53, Gmail, Google Apps, Google Cloud Hosting, accessiBe, Atlassian Cloud, Netlify, Drift, React Redux, Mapbox, Greenhouse.io, Marketo, NetSuite, SparkPost, Salesforce, Zendesk, Google Font API, Quantcast, YouTube, Woo Commerce, Google Analytics, Facebook Widget, Nginx, Optimizely, Vimeo, reCAPTCHA, Typekit, Google Maps, Varnish, Facebook Login (Connect), Facebook Custom Audiences, Mobile Friendly, Squarespace ECommerce, Shutterstock, Multilingual, Google translate widget, ASP.NET, Google Tag Manager, New Relic, Wordpress.com, Cloudinary, Google translate API, Vidyard, Google Maps (Non Paid Users), WordPress.org, Wix, Bootstrap Framework, DoubleClick, MailChimp, Remote, AI, Hugging Face, Ning, Elasticsearch, Apache Lucene, GitHub, Zoomdata, Slack, Linkedin Marketing Solutions, Google AlloyDB for PostgreSQL, AWS SDK for JavaScript, Google Cloud, Elastic Stack, Kubernetes, Elastic Cloud, Elastic Cloud on Kubernetes, Security, Google Workspace, Beats, Logstash, React, TypeScript, Google Cloud BigQuery, dbt, Tableau, Google Sheets, SQL, Medium, Kibana, Git, Markdown, Node.js, Python, Zuora Revenue (formerly RevPro), Concur, Navan (Formerly TripActions), AuditBoard, Vector, go+, React Flow, Canvas by Instructure, C#, CallMiner Eureka, ICP, Greenhouse, SAS Enterprise Guide, SolarWinds Observability, Akamai Connected Cloud (formerly Linode), GRPC, REST, ebs, OpenTelemetry, AWS Trusted Advisor, Google Cloud Platform, Microsoft Azure, Siemens SIMATIC S7, McAfee Endpoint Security, Google Cloud Security Command Center, Glint, ServiceNow, .NET, Scala, Crossplane, Terraform, Docker, Prometheus, Flux, Azure Linux Virtual Machines, Airflow, Anthropic Claude, Elastic APM, Elastic Observability, Langchain, LangGraph, OpenAI, Tor, , ZoomInfo, Seismic, LinkedIn Sales Navigator, ServiceNow IT Service Management (ITSM), Excel4Apps, Certinia, FinancialForce, Mavenlink, Rise, Azure OpenAI Service, BERT, Microsoft Azure Monitor, Clearwater Analytics, Google Docs, Figma, LinkedIn Ads, X, Instagram, Cvent, ON24, Splash, FigJam, DotNetNuke, Ansible, Argocd, Jenkins, Buildkite, Amazon Web Services (AWS), Clari, Ruby On Rails, Amazon Managed Workflows for Apache Airflow (MWAA), Mode, Xactly, Lytics, OpenJDK, Salesforce CPQ, Salesforce Revenue Cloud, Google Search Central, Amazon Elastic Load Balancing, Canvas LMS, Fivetran, Selenium WebDriver, Cucumber, GitHub Actions, Postman, Jira, Crossbeam, Puppet, Apache Flink, Veritas Alta, Hashicorp Packer, Microsoft Distributed File System (DFS), BMC Compuware File-AID, Less, E-planning, PriceGrabber, Gem, SendPulse, Salesforce Einstein Analytics, Frame, AWS Analytics, Azure Analysis Services, IBM ILOG CPLEX Optimization Studio, Microsoft PowerShell, Sigma, Botify, Looker, ELK Stack, Dash, Struq, GenText AI Assistant for MS Word, Azure Data Lake Storage, BASE, NLP, ANGEL LMS, Amazon Linux 2, Semrush, MapMarker, Workfront, Javascript, Clojure</v>
          </cell>
          <cell r="K1759">
            <v>1014176543</v>
          </cell>
          <cell r="L1759" t="str">
            <v>Other</v>
          </cell>
          <cell r="M1759">
            <v>575000000</v>
          </cell>
          <cell r="N1759">
            <v>44378</v>
          </cell>
          <cell r="O1759">
            <v>1483296000</v>
          </cell>
          <cell r="Q1759" t="str">
            <v>Elastic (Elastic N.V.) is a prominent search and analytics company known for its Elastic Stack, an open-source platform that supports search, observability, security, and AI applications for enterprises globally. The company specializes in technology that enables real-time search, analysis, and visualization of large volumes of structured and unstructured data, catering to both consumer and enterprise needs.
The core of the Elastic Stack includes Elasticsearch, a distributed search and analytics engine, along with Logstash and Beats for data ingestion, and Kibana for visualization. This platform is designed for high scalability and resilience, offering deployment options on-premises, in public or private clouds, and as serverless solutions. Elastic serves a diverse range of industries, including technology, healthcare, and finance, and is trusted by many leading organizations worldwide. Its offerings include search solutions, observability tools, security features, and a versatile Search AI Platform that integrates generative AI and machine learning capabilities.</v>
          </cell>
          <cell r="R1759">
            <v>2012</v>
          </cell>
        </row>
        <row r="1760">
          <cell r="A1760" t="str">
            <v>Electronic Arts (EA)</v>
          </cell>
          <cell r="B1760" t="str">
            <v>Electronic Arts</v>
          </cell>
          <cell r="C1760">
            <v>14000</v>
          </cell>
          <cell r="D1760" t="str">
            <v>entertainment</v>
          </cell>
          <cell r="E1760" t="str">
            <v>http://www.ea.com</v>
          </cell>
          <cell r="F1760" t="str">
            <v>http://www.linkedin.com/company/electronic-arts</v>
          </cell>
          <cell r="G1760" t="str">
            <v>Redwood City</v>
          </cell>
          <cell r="H1760" t="str">
            <v>California</v>
          </cell>
          <cell r="I1760" t="str">
            <v>publishing, video games, technology, development, tech, mobile games, console games, interactive entertainment, games, entertainment, consumer internet, internet, information technology, services-misc. amusement &amp; recreation, consumer discretionary, entertainment providers, multiplayer experiences, inclusive gaming environments, pc games, game localization, cloud gaming, digital rights management, live service revenue, mobile gaming, player retention strategies, game streaming support, game franchises, game content, mobile game monetization, multiplayer gaming, community moderation tools, microtransactions, player data privacy, information, game ecosystem management, video game publishing, player feedback integration, innovation, cross-platform gaming, digital storefronts, player communities, game performance analytics, content updates, player experience optimization, live services, community engagement, community building, player safety and moderation, gaming, user experience, online multiplayer, game updates, d2c, game analytics, game accessibility features, franchises, game publishing, esports integration, microtransaction models, digital entertainment, platforms, services, digital distribution platforms, subscription services, game ecosystems, game content personalization, digital distribution, software development, game monetization, online services, b2c, live service models, game studios, content monetization, player engagement, community-driven gameplay, game development, platform integration, online communities, ea, electronic arts, sports games, ea play, fifa, madden nfl, battlefield, the sims, apex legends, game library, digital content, free-to-play, multiplayer, cross-play, game subscriptions, online gaming, virtual reality, pc gaming, console gaming, storytelling, game design, sports simulations, player customization, live events, game trials, sports franchises, digital downloads, latest games, ea app, personal computers, next-gen gaming, gaming technology, social impact, diversity in gaming, virtual currency, game mechanics, player tools, player feedback, game accessibility, positive play, saas, distribution, media, computer games, consumers, computer software, information technology &amp; services, ux, events services, financial services</v>
          </cell>
          <cell r="J1760" t="str">
            <v>Akamai, Akamai DNS, Outlook, Microsoft Office 365, Brightcove, Drupal, Atlassian Cloud, React Redux, Campaign Monitor, The Trade Desk, MongoDB, Shopify Plus, Amazon SES, Zendesk, Slack, Salesforce, YouTube, iTunes, Facebook Login (Connect), Mobile Friendly, New Relic, Typekit, Google Font API, Facebook Custom Audiences, Apache, Facebook Widget, Google Tag Manager, DoubleClick Conversion, DoubleClick, Truste, Bootstrap Framework, DoubleClick Floodlight, Google Dynamic Remarketing, Twitter Advertising, Unreal Engine, SoundCloud, Nginx, Google Play, AI, AWS Trusted Advisor, Microsoft Azure Monitor, Google Cloud, AWS SDK for JavaScript, Micro, JUnit, Mockito, Jenkins, Perforce Visualization, Git, Maven, Gradle, MySQL, SQL, Google Cloud Spanner, Azure Linux Virtual Machines, C#, Node.js, Kubernetes, IBM ILOG CPLEX Optimization Studio, Google Drive, Frame, Airtable, Rust, Mode, Python, Maya, Adobe Photoshop, Adobe Substance 3D Assets, go+, Docker, HELM, Terraform, PostgreSQL, NATS, Amazon Simple Queue Service (SQS), Redis, Splunk, PowerBI Tiles, Jira, Spring, Couchbase, Amazon DynamoDB, Taleo Applicant Tracking Systems (ATS), Microsoft Windows Server 2012, Apple macOS, Android, Office365, Zoomdata, Google Workspace, Microsoft Intune Enterprise Application Management, Jamf, Parallels Mac Management for Microsoft SCCM, Wwise, Spark, Apache Kafka, Apache Iceberg, R, Google Cloud Platform, Hive, AWS CloudFormation, GitLab, Argocd, Grafana, OpenTelemetry, React, Box, SteamVR, Epic, Amazon Advertising, ServiceNow, Azure Cognitive Search, Argo CD, Power BI Documenter, ZBrush, Perforce Delphix, Amazon Web Services (AWS), Buffer, Figma, A Small Orange, Power Query, DAX, Looker, Kiosked, Google Ads, Meta Ads, .NET, TikTok, X, Red Hat OpenShift, Akamai CDN Solutions, Unity, Pipedrive, Siemens SIMATIC S7, Spring Boot, Lambda Cloud, Amazon S3, Amazon EC2, Amazon EKS Anywhere, AWS Step Functions, API Gateway, ECS, Next.js, Angular, Javascript, AWS Analytics, Azure Analysis Services, Azure Data Factory, Azure Data Lake Analytics, Google, Ansible, Amazon CloudWatch, Amazon Virtual Private Cloud (Amazon VPC), AWS CloudTrail, Bitbucket, Crystal Ball, Django, ebs, Flask, Imperva Serverless Protection, Melbourne IT, Memcached, Microsoft SQL Server Reporting Services, Sizmek (MediaMind), webpack, Discord, Reddit for business, Posit, Microsoft Excel, SharePoint, Workday, Argo, Blender, Airflow, Render, Scala, Oracle Analytics Cloud, Oracle XML DB, Prometheus, Datadog, ELK Stack, Bash, TrakSYS, Google Kubernetes Engine (GKE), Secured MVC Forum on Windows 2012 R2, Microsoft 365, TUNE, PyTorch, NVIDIA TensorRT, GRPC, Apache Pig, Check Point CloudGuard CNAPP, BirchStreet Procure-to-Pay, BlueTie Vault, cert-manager, Flux, IDC, Keycloak, OpenLDAP, Asana, HTML5 Maker, Angular Material, Amazon Linux 2, Tableau, Redshift, Amazon Managed Streaming for Apache Kafka (Amazon MSK), Microsoft DirectX, Tag Commander, Vulkan, Commvault Metallic, Azure Devops, Microsoft PowerShell, Hashicorp Packer, Apache Flink, FlipHTML5, DC Storm, ANGEL LMS, Optimizely, ServiceNow IT Service Management (ITSM), Selenium Grid, Appium, Postman, TestRail, SentenceTransformers, ASP.NET, HTML Pro, Copilot, ChatGPT, Snowflake, Databricks, Google Publisher Tag (GPT), Salesforce Live Agent, Ning, Ruby On Rails, Tailwind, Bootstrap, TypeScript, CSS, Salesforce Lightning, Apex, Amazon Managed Workflows for Apache Airflow (MWAA), Quartz Job Scheduler, DotNetNuke, Develatio's ExpressJS AMI, Claude, AWS Cloud Development Kit (AWS CDK), Helix Core, pandas, Excel4Apps, Avature, Microsoft PowerPoint, C/C++, Fastly CDN, Meta Ads Manager, Groovy, Shogun, Visual Studio, Amazon Associates, Anaplan, n8n, OpenSearch, Salesforce Service Cloud, CallMiner Eureka, Less, Aha!, Azure Cloud Shell, Vector, BASE, Amazon Simple Storage Service (S3), Argon CI/CD Security, AWS Elemental MediaConvert, Alteryx, Serverless Framework, IBM Storage Suite for IBM Cloud Paks, Tor, KVM, OriginPro, Atlas, Reaper, Act!, Iterable, Milestone, Azure Resource Manager, MotionBuilder, Conversant, Houdini, Confluence, Nreal, AGFA ORBIS, CAT, ACL, Nestjs, Contentful, Streamlit, Jupyter, Oracle Bare Metal Cloud Services, CONTROL, Google AlloyDB for PostgreSQL, Cassandra, Amazon ElastiCache, Amazon Elastic Load Balancing, ZooKeeper, Adobe After Effects, Adobe Premiere Pro, Microsoft Azure, Weibo, Specific Media, Google Identity Services APIs, Check Point CloudGuard Harmony Connect (CloudGuard Connect), VISI</v>
          </cell>
          <cell r="K1760">
            <v>55002200000</v>
          </cell>
          <cell r="L1760" t="str">
            <v>Merger / Acquisition</v>
          </cell>
          <cell r="M1760">
            <v>55000000000</v>
          </cell>
          <cell r="N1760">
            <v>45901</v>
          </cell>
          <cell r="O1760">
            <v>7463000000</v>
          </cell>
          <cell r="Q1760" t="str">
            <v>Electronic Arts (EA) is a prominent American video game publisher and developer, founded in 1982 and headquartered in Redwood City, California. The company specializes in creating interactive entertainment for consoles, PCs, and mobile devices. EA has evolved from publishing third-party games to developing in-house titles and acquiring other studios, which has allowed it to build a diverse portfolio of popular franchises.
EA is known for its key franchises, including EA SPORTS titles like EA SPORTS FC, Madden NFL, and NHL Hockey, as well as action games such as Battlefield and Apex Legends. The company also develops RPGs and simulations, with notable titles like Mass Effect and The Sims. EA emphasizes building global online communities and offers digital distribution through its platform, Origin, enhancing player engagement with live services and online features.</v>
          </cell>
          <cell r="R1760">
            <v>1982</v>
          </cell>
        </row>
        <row r="1761">
          <cell r="A1761" t="str">
            <v>Eliassen Group</v>
          </cell>
          <cell r="B1761" t="str">
            <v>Eliassen Group</v>
          </cell>
          <cell r="C1761">
            <v>4500</v>
          </cell>
          <cell r="D1761" t="str">
            <v>management consulting</v>
          </cell>
          <cell r="E1761" t="str">
            <v>http://www.eliassen.com</v>
          </cell>
          <cell r="F1761" t="str">
            <v>http://www.linkedin.com/company/eliassen-group</v>
          </cell>
          <cell r="G1761" t="str">
            <v>Reading</v>
          </cell>
          <cell r="H1761" t="str">
            <v>Massachusetts</v>
          </cell>
          <cell r="I1761" t="str">
            <v>direct hire, software engineering, consulting, agile consulting, risk management, talent solutions, managed services, government services, cloud services, business optimization, technology staffing, creative services, biometrics &amp; data solutions, life sciences, workforce management, big data, web development, web design, website, consumer internet, internet, information technology, business consulting &amp; services, project management, infrastructure &amp; cloud, culture of integrity, management consulting, it services, threat detection &amp; response, government cybersecurity, top-tier talent, cybersecurity, data modernization, healthcare it solutions, data privacy &amp; compliance, regulatory submissions support, machine learning, data science, ai &amp; data services, zero trust security, disaster recovery &amp; backup, custom software engineering, devops, it staffing, clinical data sciences, clinical data support, quality assurance &amp; testing, services, data mesh, digital transformation, identity &amp; access management, cloud native development, vulnerability management, business strategy, testing, retrieval augmented generation, financial services, master data management, application development, financial &amp; risk solutions, community engagement, artificial intelligence, test automation, ibm solutions, mobile app modernization, self-service analytics, digital innovation, portfolio management, quality &amp; regulatory compliance, medical device data management, data science &amp; analytics, incident response planning, cloud solutions, cloud-native applications, data platforms, holistic solutions, cloud security &amp; compliance, clinical trial support, inclusive workplace, clinical solutions, strategic consulting, zero trust architecture, biostatistics &amp; data consulting, legacy system modernization, ai governance &amp; ethics framework, regulatory compliance, client-focused, government, life sciences support, analytics, supply chain management, enterprise agility, pharmaceutical data sciences, clinical operations, data pipeline modernization, data management &amp; governance, ai strategy &amp; transformation, mobile development, financial advisory, operational efficiency, management consulting services, large language models, it consulting, customer engagement, identity &amp; access management solutions, healthcare consulting, industry-leading technologies, government solutions, application modernization, information technology and services, cloud migration, data management, performance improvement, data analytics, ai &amp; machine learning, b2b, application development &amp; integrations, cybersecurity risk assessment, generative ai, engineering, data lake to lakehouse, business transformation, software development, cyber risk mitigation, continuous learning, test automation framework, regulatory compliance (gdpr, hipaa, pci-dss), data governance, data architecture &amp; engineering, technology solutions, integrations, enterprise applications, program delivery, quality assurance, specialized government solutions, risk compliance, clinical data, human-powered solutions, automation engineering, edm integration, b2b integration, data visualization, user experience design, financial consolidation, planning and budgeting, order management, mentorship programs, diversity inclusion, operational excellence, workforce solutions, resource management, healthcare, finance, education, non-profit, cloud computing, enterprise software, enterprises, computer software, information technology &amp; services, consumers, productivity, staffing &amp; recruiting, app development, apps, logistics &amp; supply chain, financial consulting, health care, health, wellness &amp; fitness, hospital &amp; health care, nonprofit organization management</v>
          </cell>
          <cell r="J1761" t="str">
            <v>Salesforce, Cloudflare DNS, Outlook, Microsoft Office 365, React, Hubspot, Slack, Typekit, Facebook Login (Connect), Linkedin Marketing Solutions, Bootstrap Framework, Cedexis Radar, Google Dynamic Remarketing, Mobile Friendly, Google Tag Manager, Facebook Widget, DoubleClick Conversion, Facebook Custom Audiences, Vimeo, Adobe Media Optimizer, DoubleClick, Nginx, Snowflake, Azure Devops, Android, Remote, AI</v>
          </cell>
          <cell r="K1761">
            <v>14400000</v>
          </cell>
          <cell r="L1761" t="str">
            <v>Merger / Acquisition</v>
          </cell>
          <cell r="M1761">
            <v>0</v>
          </cell>
          <cell r="N1761">
            <v>43405</v>
          </cell>
          <cell r="O1761">
            <v>250000000</v>
          </cell>
          <cell r="Q1761" t="str">
            <v>Eliassen Group is a strategic consulting company with over 30 years of experience, providing a range of business, clinical, IT, financial, risk and compliance, and advisory solutions. The company operates nationwide, emphasizing a CLEAR Culture that promotes transparent collaboration and upholds values such as honor, quality, and integrity. Eliassen Group is committed to fostering a diverse and inclusive workforce, positively impacting employees and communities through ethical practices and philanthropy.
The company offers various engagement models, including functional service provider (FSP) options, project management, and strategic guidance. Its key service areas encompass technology solutions for strategy transformation, clinical solutions that support clinical operations and data sciences, and tailored financial and advisory services. Eliassen Group also focuses on talent solutions to enhance employee engagement and management. With over 25 years of FSP experience, the company delivers practical, customized solutions that drive innovation and scalable growth for its clients.</v>
          </cell>
          <cell r="R1761">
            <v>1989</v>
          </cell>
        </row>
        <row r="1762">
          <cell r="A1762" t="str">
            <v>Encora Inc.</v>
          </cell>
          <cell r="B1762" t="str">
            <v>Encora</v>
          </cell>
          <cell r="C1762">
            <v>10000</v>
          </cell>
          <cell r="D1762" t="str">
            <v>information technology &amp; services</v>
          </cell>
          <cell r="E1762" t="str">
            <v>http://www.encora.com</v>
          </cell>
          <cell r="F1762" t="str">
            <v>http://www.linkedin.com/company/encorainc</v>
          </cell>
          <cell r="G1762" t="str">
            <v>Santa Clara</v>
          </cell>
          <cell r="H1762" t="str">
            <v>California</v>
          </cell>
          <cell r="I1762" t="str">
            <v>software &amp; digital product engineering services, opd out sourced product development, opd outsourced product development, consumer internet, enterprise software, web development, software, big data, web design, innovation engineering, internet, information technology, it services &amp; it consulting, logistics and travel tech, cloud migration services, scalable cloud architecture, software automation, digital transformation, cloud platform engineering, ai integration in software, software development automation, healthcare, retail digital transformation, platform engineering, ai-native delivery orchestration, scalable engineering solutions, continuous integration and delivery, ai ecosystem partnerships, multi-cloud engineering, large language models, automotive software solutions, product development, cloud-native engineering, global engineering talent, real-time analytics, industry-specific ai solutions, ai-powered modernization, cybersecurity solutions, cloud migration, ai and cloud ecosystem, data-driven insights, digital transformation consulting, digital product lifecycle, private equity-backed growth, enterprise modernization, ai-driven operational efficiency, cloud transformation, ai-powered platform engineering, quality engineering, composable platforms, real-time business adaptation, energy &amp; utilities, composable enterprise factory, real-time adaptation, aiva os for composability, ai-driven platform modernization, client-focused solutions, ai-enabled devops, sustainable digital innovation, industry-specific solutions, ai-enabled software automation, digital platform modernization, innovation acceleration, digital experience enhancement, ai and data-powered platforms, technology consulting, digital innovation culture, ai and llm engineering, offshore engineering, healthcare digital engineering, digital twin and simulation, offshore and nearshore delivery, global engineering services, ai in healthcare and automotive, ai-powered customer engagement, finance, cloud services, computer systems design and related services, enterprise software engineering, ai orchestration in software engineering, multi-industry digital factory, continuous delivery, digital experience design, data transformation, industry-specific engineering, cloud-native platforms, offshore and nearshore teams, ai integration, ai-enabled software engineering, ai-driven product lifecycle, digital native enterprise transformation, transportation &amp; logistics, llm engineering, multi-industry digital services, multi-cloud orchestration, product engineering, enterprise ai solutions, ai ecosystem collaborations, ai orchestration, cloud infrastructure, composable architecture, digital product development, ai integration services, data analytics, platform modernization, ai-first engineering, nearshore delivery, ai-powered devsecops, ai-driven platform orchestration, client-centric innovation, security integration, devsecops, ai-first approach, multi-cloud strategies, cloud-native ai solutions, security and compliance, global tech talent, cloud-native development, ai-powered automation, industry-specific digital modernization, digital engineering, ai engineering, application modernization, product management, software development, cybersecurity, managed services, application maintenance, hybrid global teams, strategic consulting, ui/ux design, innovation services, product lifecycle management, generative ai, customer experience, data-driven solutions, 5g integration, telecom solutions, content delivery, process automation, agile development, sla management, business continuity planning, it operations, digital strategy, cloud architecture, extended delivery center, risk management, software quality assurance, performance optimization, enterprise solutions, omnichannel strategies, integrated technology solutions, telecom infrastructure, multi-vendor network solutions, customer insights, content management systems, analytics on the cloud, intelligent operations, b2b, consumers, information technology &amp; services, enterprises, computer software, health care, health, wellness &amp; fitness, hospital &amp; health care, management consulting, financial services, cloud computing, internet infrastructure, consulting, marketing, marketing &amp; advertising</v>
          </cell>
          <cell r="J1762" t="str">
            <v>ElasticEmail, Amazon AWS, Atlassian Cloud, React Redux, Freshdesk, Hubspot, Salesforce, Slack, Greenhouse.io, Bootstrap Framework, WordPress.org, Incapsula, AngularJS, Mobile Friendly, Linkedin Marketing Solutions, Google Tag Manager, VMware Cloud Foundation, VMware vCenter Server, VMware ESXi, VMware NSX, VMware vSAN, vSphere, VMware vRealize Operations, .NET, Ansible, Microsoft PowerShell, Microsoft Windows Server 2012, Azure Linux Virtual Machines, Microsoft Office, Microsoft Azure Monitor, Act!, Scrum Do, WorkSafeBC, Kanbanize, Jira, Microsoft Project, Miro, Azure Devops, Microsoft Excel, Microsoft PowerPoint, Apache Superset, Excel4Apps, Process automation package for service request creation in SAP S/4HANA Utilities, SAP Customer Care and Service (CCS), Cloudsuite WMS, FICO Blaze Advisor, SAP Fiori, SAP Activate, WMS, Homestead, .GIS, Ning, Confluence, Trello, Figma, Whimsical, Elastic APM, Splunk, IBM QRadar SIEM, Micro, Securonix Security Operations and Analytics Platform, Azure Active Directory B2C, AWS Analytics, Azure Analysis Services, Unix, Amazon Linux 2, Postman, SOAPUI, Apache JMeter, WinSCP, New Relic, SQL, SWIFT, Snowflake, Azure Databricks, dbt, Terraform, Kubernetes, dynaTrace, Ruby On Rails, NLP, AWS SDK for JavaScript, VueJS, Apache Cordova, Firebase, Google Analytics, Microsoft Power Apps, Microsoft Power Automate, DATAVERSE LTD, PowerBI Tiles, Microsoft 365, , Microsoft Power Platform, AI, ANGEL LMS, Selenium, Commvault Metallic, Red Hat, Red Hat OpenShift, Power BI Documenter, ThoughtSpot, Activa, Workday, Foursquare Studio, Weibo, Connect, erwin Data Modeler, Hive, Apache Impala, Databricks, Oracle Analytics Cloud, Spark, Apache Hadoop HDFS, Siemens PROFIBUS, Pipedrive, Evolve IP Services, Endpoint Protection, McAfee Total Protection for Data Loss (DLP), Netskope Cloud Access Security Broker (CASB), Barracuda Spam Firewall, Verizon (ACS), Uipath, UiPath Document Understanding, Amazon Web Services (AWS), VMware, AWS Outposts, Strands Retail, Bentley OpenFlows, Amazon Managed Streaming for Apache Kafka (Amazon MSK), Python, Google Cloud APIs, PySpark, Angular, AWS Amplify, AWS Trusted Advisor, Git, HTML Pro, CSS, GitHub, TypeScript, CloudFlare, CookieYes, reCAPTCHA, YouTube, Informatica PowerCenter, Control-M, DotNetNuke, React, C# (C Sharp), Apache Kafka, MITRE ATT&amp;CK, Mode, CrownPeak, IBM Mainframe, Azure Data Factory, Azure Synapse, DAX, Power Query, SAP S/4HANA, SAP Ariba Platform, SAP, VMware vSphere, SAP ECC, SAP SD, AWS App Mesh, go+, Frame, Hibernate, Azure Cloud Services, Unisys DevSecOps, AlienVault USM (from AT&amp;T Cybersecurity), Data Analytics, Azure Synapse Analytics, Atlas by Facebook, React Native, Argon CI/CD Security, Debian, REST, Azure API Management, Google Firebase Cloud Messaging, Xray, Google Cloud BigQuery, Akamai CDN Solutions, Infoblox DHCP, PatientPop, Microsoft Active Directory Federation Services, CAT, SMTP, JTL-Shop 3, Browserstack, , Greenhouse, GitLab, AWS Cloud Development Kit (AWS CDK), PostgreSQL, AVEVA PDMS, Prometheus, Grafana, Docker, CentOS, Amazon Product Advertising API, McAfee, Microsoft Defender for Cloud, Sentinel, Microsoft Exchange Online, Salesforce CRM Analytics, Aqua, Adform DMP, LinkedIn Recruiter Lite, Perl, Linkshare, Maven, Jenkins, Puppet, Apache Flink, Nagios, IBM AIX, 3M 360 Encompass - Health Analytics Suite, SRS ReportSmith, MOVEit MFT, C#, Javascript, Adobe Analytics, Looker Studio, KnowBe4, Tableau, CDK, Superset, Copilot, IBM ILOG CPLEX Optimization Studio, Azure Functions, Intel, Azure AI Studio, BMC Remedy ARS, FireEye Helix, Secured MVC Forum on Windows 2012 R2, Azure Cloud Shell, Cucumber, Appium, JUnit, k6, Salesforce Service Cloud, Salesforce Sales Cloud, Unity, Trimble Accubid Classic, Salesforce Lightning Web Components, Salesforce VisualForce, Apex, Sajax System, Mulesoft, Amazon Managed Workflows for Apache Airflow (MWAA), IBM i, Tor, Oracle Passlogix, JFrog Artifactory, Bitbucket, SonarQube, , Remedy Single Sign On, Groovy, LEAP, Oracle Cloud Infrastructure, Google Cloud Platform, Spring Boot, CyberArk, BeyondTrust, OpenLDAP, Sizmek (MediaMind), Amazon GuardDuty, AWS Security Hub, AWS CloudTrail, AWS Config, AWS Key Management Service (KMS), Amazon Virtual Private Cloud (Amazon VPC), Amazon S3, AWS Control Tower, AWS CloudFormation, Amazon EKS Anywhere, PINNACLE CART, Security, AWS Transit Gateway, Playwright, Karate Labs, GitHub Actions, Stormshield, AWS WAF, GoodFirms, Supermetrics, Node.js, IBM Db2 for Linux, UNIX, and Microsoft Windows, MariaDB, MySQL, Cisco Nexus 2000, FlipHTML5, Oracle Data Cloud, Amazon EC2, Google AdWords Conversion, Lambda Cloud, Citrix, OpenSearch, GitHub Copilot, Claude, ChatGPT, Capybara, Cypress, Gradle, CloudNine Concordance, Pytest, Vscode, 24-7 Media, SailPoint, SailPoint IdentityIQ, SailPoint IdentityNow, SAM, mO Jira OAuth SSO, Jira OpenID Connect SSO, Jira OIDC SSO, IDC, Azure Data Lake Storage, Delta Lake, Unity Catalog, Bash</v>
          </cell>
          <cell r="K1762">
            <v>2566500000</v>
          </cell>
          <cell r="L1762" t="str">
            <v>Merger / Acquisition</v>
          </cell>
          <cell r="M1762">
            <v>2350000000</v>
          </cell>
          <cell r="N1762">
            <v>45992</v>
          </cell>
          <cell r="O1762">
            <v>600000000</v>
          </cell>
          <cell r="Q1762" t="str">
            <v>Encora Inc. is a global digital engineering and innovation services company based in Santa Clara, California. Founded in 2005, it specializes in modernizing technology for enterprises through AI, cloud, data, and product engineering. With a workforce of approximately 9,000 to 9,500 professionals across more than 47 offices worldwide, Encora employs a cloud-first, data-first, and AI-first approach to deliver agile and scalable solutions.
The company offers a comprehensive range of services, including custom software development, cloud-native engineering, big data analytics, and AI engineering. Encora also focuses on quality engineering, DevSecOps, and enhancing digital experiences through web development and design. It serves various industries, including HiTech, healthcare, retail, banking, and automotive, catering to both digital natives and large enterprises looking to adapt and transform their operations. Backed by private equity firms Advent International and Warburg Pincus, Encora is positioned for continued growth and expansion.</v>
          </cell>
          <cell r="R1762">
            <v>2005</v>
          </cell>
        </row>
        <row r="1763">
          <cell r="A1763" t="str">
            <v>Encore Capital Group</v>
          </cell>
          <cell r="B1763" t="str">
            <v>Encore Capital Group</v>
          </cell>
          <cell r="C1763">
            <v>7400</v>
          </cell>
          <cell r="D1763" t="str">
            <v>financial services</v>
          </cell>
          <cell r="E1763" t="str">
            <v>http://www.encorecapital.com</v>
          </cell>
          <cell r="F1763" t="str">
            <v>http://www.linkedin.com/company/encore-capital-group</v>
          </cell>
          <cell r="G1763" t="str">
            <v>San Diego</v>
          </cell>
          <cell r="H1763" t="str">
            <v>California</v>
          </cell>
          <cell r="I1763" t="str">
            <v>financial recovery, recovery solutions, analytics, debt management, finance companies, finance, consumer financial health assessment, non-performing loans, credit risk modeling, debt servicing, ethical collections, economics in credit, collection technology, portfolio purchase decision tools, data analytics, financial services, market diversification, psychology in finance, cost efficiencies in debt collection, debt collection, credit risk, behavioral science in collections, credit management, credit management technology, operational scale, non-performing loan management, credit portfolio analytics, non-performing debt, cost efficiency, cost-effective collection, collection strategies, credit risk assessment, risk-adjusted returns, custom software, credit management analytics, global credit management, credit industry analytics, cost efficiencies, debt portfolios, data-driven decisions, credit ecosystem, risk management, capital deployment, consumer recovery, regulatory compliance, credit recovery, credit portfolios optimization, credit industry, credit portfolios, global credit services, behavioral and valuation models, behavioral and economic analysis in credit, cost-efficient collection centers, consumer finance, behavioral science, consumer willingness assessment, market leader, custom software applications, geographic diversification strategies, global specialty finance, financial institutions, debt purchasing, consumer financial recovery, other activities related to credit intermediation, collection strategy optimization, credit recovery tools, valuation models, geographic diversification, credit originators, behavioral and valuation modeling in finance, ethical debt collection practices, debt recovery technology, behavioral and management science methods, management science, credit portfolios management, ethical engagement in collections, financial health, behavioral models, portfolio acquisition, debt recovery analytics, consumer engagement, risk management in credit, defaulted receivables, portfolio management, debt recovery, credit management services, ethical engagement, data analytics in finance, credit risk and valuation, collections strategy, economic freedom, corporate governance, investor relations, financial service provider, data analytics expertise, consumer-centric approach, financial health restoration, collections management, consumer experience, debt servicing solutions, financial obligations resolution, sustainable payment plans, ethical business practices, community support initiatives, environmental sustainability, social responsibility, financial literacy education, diversity and inclusion, credit reporting grace period, financial distress assistance, trusted credit partner, global presence, consumer rights advocacy, employee engagement, consumer insights, financial stability, portfolio recovery, credit unions partnership, multinational finance, business to consumer services, high-performance culture, training and development programs, debt repayment strategies, customer service excellence, innovative financial solutions, financial well-being, analytics-driven decisions, consumer empowerment, b2b, b2c, information technology &amp; services</v>
          </cell>
          <cell r="J1763" t="str">
            <v>Outlook, Route 53, Drupal, Atlassian Cloud, Workday, ServiceNow, Slack, Facebook Login (Connect), Google Tag Manager, BugHerd, Gravity Forms, reCAPTCHA, Mobile Friendly, Workday Recruit, Nginx, YouTube, Vimeo, Facebook Widget, WordPress.org, Micro, AI, Microsoft Excel, Google AdWords Conversion, Microsoft PowerPoint, Microsoft Office, ISO+â„¢, Quadient Inspire, Designer, HTML Pro, CSS, Javascript, jQuery, Fujifilm Synapse, Micro Focus Quality Center Enterprise (QC), SQL, Azure Devops, Microsoft SQL Server Reporting Services, Microsoft Azure Monitor, Eyefinity OfficeMate, Varonis GDPR Patterns, Baidu Search Engine, TUNE, Microsoft 365, Act!, Cision, SSMS Tools Pack, E-planning, Pega CRM Suite, REST, Soap Media, Git</v>
          </cell>
          <cell r="K1763">
            <v>1488921000</v>
          </cell>
          <cell r="L1763" t="str">
            <v>Debt Financing</v>
          </cell>
          <cell r="M1763">
            <v>500000000</v>
          </cell>
          <cell r="N1763">
            <v>45901</v>
          </cell>
          <cell r="O1763">
            <v>1560869000</v>
          </cell>
          <cell r="Q1763" t="str">
            <v>Encore Capital Group, Inc. is a publicly traded debt buyer based in San Diego, California. The company specializes in purchasing and recovering portfolios of defaulted consumer receivables. It operates as a market leader in the U.S. and is one of the largest credit management services providers in Europe. Founded through its subsidiary Midland Credit Management in 1953, Encore was incorporated in 1999 and has expanded through strategic acquisitions.
Encore operates three main business units: Midland Credit Management in the U.S., Cabot in Europe, and a division focused on Latin America and Asia Pacific. The company provides services such as purchasing defaulted receivables, debt servicing, and portfolio management. Encore emphasizes a consumer-first approach, utilizing advanced analytics and proprietary tools to enhance recovery efforts. Its mission is to create pathways to economic freedom, partnering with consumers to restore their financial health while promoting financial literacy through initiatives like the Money Matters program.</v>
          </cell>
          <cell r="R1763">
            <v>1999</v>
          </cell>
        </row>
        <row r="1764">
          <cell r="A1764" t="str">
            <v>Enlyte</v>
          </cell>
          <cell r="B1764" t="str">
            <v>Enlyte</v>
          </cell>
          <cell r="C1764">
            <v>5000</v>
          </cell>
          <cell r="D1764" t="str">
            <v>information services</v>
          </cell>
          <cell r="F1764" t="str">
            <v>http://www.linkedin.com/company/enlytegroup</v>
          </cell>
          <cell r="G1764" t="str">
            <v>San Diego</v>
          </cell>
          <cell r="H1764" t="str">
            <v>California</v>
          </cell>
          <cell r="J1764" t="str">
            <v>NetSuite, Akamai, Salesforce, Amazon SES, Constant Contact, Outlook, Pardot, Microsoft Office 365, Amazon AWS, iCIMS, Slack, Google Tag Manager, ON24, Mobile Friendly, iTunes, Wistia, SOASTA, Google Play, ShareThis, Hotjar, Remote, AI, Docker, Kubernetes, DotNetNuke, AWS Analytics, ECS, New Relic, Azure Devops, Microsoft Office, Kelly Blue Book Widget, Amazon Web Services (AWS), Jira, Microsoft Project, Excel4Apps, Google AdWords Conversion, Responsive, formerly RFPIO, ChatGPT, TUNE, Parallels Mac Management for Microsoft SCCM, Autopilot, NICE inContact, Oracle Data Cloud, Workday, Workday Payroll, Workday Benefits, AWS Trusted Advisor, Amazon EC2, Lambda Cloud, Amazon S3, Amazon Virtual Private Cloud (Amazon VPC), Sizmek (MediaMind), Amazon CloudWatch, Route 53, SNS, dynaTrace, Dynatrace OneAgent, Terraform, Ansible, Mode, REST, Red Hat JBoss Enterprise SOA Platform, 24-7 Media, ISO+â„¢, Oracle XML DB, Flatfile, Google Cloud Machine Learning Engine, Microsoft Excel, Microsoft PowerPoint, ServiceNow</v>
          </cell>
          <cell r="O1764">
            <v>1350000000</v>
          </cell>
          <cell r="Q1764" t="str">
            <v>Enlyte is a prominent provider of technology, clinical, and network solutions for the property and casualty (P&amp;C) insurance industry. The company specializes in claims software and cost containment services, focusing on auto physical damage, auto casualty, workers' compensation, and disability claims. Enlyte enhances the claims process by utilizing artificial intelligence and real-world expertise to improve outcomes for injured workers.
Formed through the merger of industry leaders like Mitchell, Genex, and Coventry, Enlyte has a rich history of innovation dating back to the 1940s. The company is led by Alex Sun and is recognized for its commitment to high-quality standards, holding URAC accreditation. Enlyte's comprehensive suite of services includes AI-driven claims technology, medical managed care, and customized cost containment solutions, all designed to address the complexities of claims handling.
With a customer base of over 750 P&amp;C carriers, third-party administrators, and claims payers, Enlyte aims to deliver better results and efficiencies in the claims journey, ultimately supporting the recovery of injured employees.</v>
          </cell>
          <cell r="R1764">
            <v>1946</v>
          </cell>
        </row>
        <row r="1765">
          <cell r="A1765" t="str">
            <v>Ensemble Health Partners</v>
          </cell>
          <cell r="B1765" t="str">
            <v>Ensemble Health Partners</v>
          </cell>
          <cell r="C1765">
            <v>11000</v>
          </cell>
          <cell r="D1765" t="str">
            <v>hospital &amp; health care</v>
          </cell>
          <cell r="E1765" t="str">
            <v>http://www.ensemblehp.com</v>
          </cell>
          <cell r="F1765" t="str">
            <v>http://www.linkedin.com/company/ensemblehp</v>
          </cell>
          <cell r="G1765" t="str">
            <v>Cincinnati</v>
          </cell>
          <cell r="H1765" t="str">
            <v>Ohio</v>
          </cell>
          <cell r="I1765" t="str">
            <v>revenue cycle consulting, revenue cycle, conversion assistance, revenue recovery, epic, revenue cycle assessments, revenue cycle management, hospitals &amp; health care, revenue cycle solutions, patient engagement technology, ai in hospital billing, revenue cycle process improvement, healthcare consulting, revenue cycle performance, healthcare revenue recovery, healthcare data science, revenue cycle training, healthcare it, healthcare revenue intelligence, clinical data analytics, automated revenue cycle workflows, healthcare ai solutions, clinical documentation, accounts receivable management, payer relations, revenue cycle compliance, ai-powered inpatient coding, ai-driven revenue cycle, healthcare technology, healthcare outsourcing, healthcare automation tools, revenue cycle analytics, automated claims review, ai in claims review, automated denial management, denial and underpayment management, claims editing and validation, reimbursement optimization, healthcare ai platform, end-to-end revenue cycle, ai for claims accuracy, healthcare industry, clinical documentation tools, revenue cycle efficiency, healthcare revenue cycle software, underpayment recovery, patient experience, hospitals, healthcare revenue cycle automation, ai-powered revenue cycle tools, accounts receivable reduction, revenue cycle workflow automation, hospital revenue cycle, ai for revenue cycle benchmarking, ai-powered revenue insights, payer strategy, accounting, tax preparation, bookkeeping, and payroll services, clinical data integration, ai in revenue cycle, ai in patient financial services, operational efficiency, ai in revenue cycle performance, health systems, ai in healthcare, healthcare analytics, revenue cycle dashboards, services, revenue cycle performance dashboards, denial management, clinical documentation improvement, healthcare industry analytics, healthcare financial improvement, patient financial engagement, revenue enhancement, healthcare revenue cycle, healthcare revenue cycle consulting, patient registration and billing, consulting, healthcare analytics tools, revenue cycle technology, claims denial analytics, ai for revenue integrity, revenue cycle management software, ai in healthcare claims processing, payer contract optimization, ai for revenue cycle forecasting, ai-enabled revenue optimization, ai inpatient coding, healthcare innovation, revenue cycle outsourcing, revenue integrity, revenue cycle optimization, revenue cycle best practices, clinical documentation ai, clinical revenue cycle, healthcare revenue management, revenue cycle technology platforms, healthcare financial services, ai in healthcare financial management, healthcare ai innovation, ai for underpayment recovery, ai-driven payer negotiations, predictive revenue analytics, ai-enabled revenue cycle dashboards, healthcare data security, revenue cycle strategy, healthcare automation, claims processing, healthcare financial analytics, healthcare provider support, medical billing, revenue cycle automation, healthcare revenue analytics, revenue cycle industry leaders, healthcare operational analytics, financial performance, ai in healthcare financial operations, cash acceleration, healthcare revenue enhancement, b2b, ai-driven revenue cycle insights, healthcare, payment posting automation, patient payment solutions, healthcare financial outcomes, healthcare services, ai-driven claims processing, managed services, revenue cycle services, automated billing systems, end-to-end rcm, healthcare payer analytics, ai for revenue cycle risk management, revenue cycle performance metrics, predictive analytics in healthcare, revenue cycle improvement, patient experience improvement, collections acceleration, ehr optimization, rcm intelligence, healthcare financial performance, cash flow management, compliance services, operational excellence, clinical denials, appeals management, patient-centric approach, revenue optimization, cost savings, patient satisfaction scores, healthcare it solutions, regulatory updates, continuous improvement, employee engagement, healthcare workforce development, financial sustainability, best practices training, healthcare partnerships, ai in rcm, scalable solutions, technology integration, value-based care, patient financial communication, payment accuracy, financial reporting, predictive analytics, operational assessments, billing accuracy, transparency in healthcare, multi-facility rcm, hospital financial management, community health system support, performance metrics, patient dashboard, proactive revenue recovery, patient enrollment optimization, finance, hospital &amp; health care, health care, health, wellness &amp; fitness, analytics, information technology &amp; services, enterprise software, enterprises, computer software, financial services</v>
          </cell>
          <cell r="J1765" t="str">
            <v>Salesforce, Outlook, WP Engine, Hubspot, Slack, Remote, AI, Abnormal Security, Press Ganey HX Platform, CAT, Microsoft Excel, PowerBI Tiles, Databricks, Etracker, MEDITECH EHR, Epic, Workday, EFI, Microsoft Office, Visio, Excel4Apps, Kona Web Application Firewall, Azure API Management, LinkedIn Recruiter, Power BI Documenter, DAX, Analyzer, SQL, MEDITECH BBK, Gem, Smartsheet, Toolkit, SES, Azure Analysis Services, Amazon Elastic MapReduce (EMR), SAP Contract Lifecycle Management (CLM), ARES, Microsoft PowerPoint, Allscripts, Cerner, Cerner PowerChart, SailPoint, Microsoft Entra ID, Azure Active Directory B2C, Amazon Associates, ServiceNow, dbt, Delta Lake, Spark, Absorb LMS, Infor Cloverleaf Integration Suite, DotNetNuke, 24-7 Media, ContentClick, Unix, Azure Linux Virtual Machines, Azure Devops, Blackmagic Design, Azure App Service, Azure Functions, Azure Service Bus, Azure Event Grid, Azure Storage Explorer, Azure Key Vault, Azure Cosmos DB, Terraform, C#, Microsoft.NET Core 3.1, Linq, Microsoft Entity Framework, Azure Logic Apps, Ad Astra, Aha!, Minteye / AdsCaptcha, Ning, Snyk Code (SAST), TCP TimeClock Plus, Databricks SQL, PuTTY, Microsoft 365, Odoo, Cachefly, EZLynx, Google AdWords Conversion, GC Digital, Skype, Harmony Email &amp; Collaboration, Connect, ADTRAN, LinkedIn Ads, Juniper Networks SRX-Series Firewalls, Palo Alto Networks Panorama, Palo Alto Networks GlobalProtect, DatoCMS, ResponseiQ, Microsoft Teams, SAP BusinessObjects Business Intelligence (BI), SAP SuccessFactors, Acronis Cyber Backup, Workday Adaptive Planning, Microsoft Azure Monitor, Azure Data Lake Analytics, Azure Synapse, Clarity, Five9, Tableau, SAP, Citrix ShareFile, Retool, Microsoft Teams Rooms, Automic Automation, Mode</v>
          </cell>
          <cell r="K1765">
            <v>746350000</v>
          </cell>
          <cell r="L1765" t="str">
            <v>Venture (Round not Specified)</v>
          </cell>
          <cell r="N1765">
            <v>44621</v>
          </cell>
          <cell r="O1765">
            <v>794133000</v>
          </cell>
          <cell r="Q1765" t="str">
            <v>Ensemble Health Partners is a revenue cycle management (RCM) company based in Cincinnati, Ohio, founded in 2014. The company specializes in technology-enabled solutions that enhance financial performance and patient experiences for health systems, hospitals, and physician groups. With over 12,000 employees, Ensemble manages $35 billion in annual net patient revenue across more than 300 hospitals and 250 healthcare organizations nationwide.
Ensemble offers full revenue cycle outsourcing and a range of point solutions, including patient access services, health information management, and billing and collections. Their approach integrates expert teams and AI-driven decision-making to streamline operations and ensure compliance. The company is recognized for its commitment to innovation, with significant annual investments in research and development, and has been honored as a top RCM outsourcing provider and a Great Place to Work. Ensemble focuses on building strong partnerships with clients, providing fixed-rate pricing and incentives for exceeding performance metrics.</v>
          </cell>
          <cell r="R1765">
            <v>2014</v>
          </cell>
        </row>
        <row r="1766">
          <cell r="A1766" t="str">
            <v>Ensono</v>
          </cell>
          <cell r="B1766" t="str">
            <v>Ensono</v>
          </cell>
          <cell r="C1766">
            <v>4000</v>
          </cell>
          <cell r="D1766" t="str">
            <v>information technology &amp; services</v>
          </cell>
          <cell r="E1766" t="str">
            <v>http://www.ensono.com</v>
          </cell>
          <cell r="F1766" t="str">
            <v>http://www.linkedin.com/company/ensono</v>
          </cell>
          <cell r="G1766" t="str">
            <v>Downers Grove</v>
          </cell>
          <cell r="H1766" t="str">
            <v>Illinois</v>
          </cell>
          <cell r="I1766" t="str">
            <v>modernize your infrastructure, reduce total cost of ownership, manage &amp; migrate between systems, managing business complexity, support mission critical workloads, it services &amp; it consulting, it optimization, mainframe + ibm i-as-a-service, cloud cost management, cloud strategy, cloud native development, data center exit, mainframe + ibm power services, cloud infrastructure automation, managed infrastructure, cloud enablement, cloud data management, cloud service orchestration, aws, cloud transformation strategy, managed services, cloud data platforms, digital transformation, cloud platform integration, cloud security architecture, cloud infrastructure, innovation, disaster recovery, cloud governance, enterprise cloud, cloud security, cloud security services, cloud platform, remote infrastructure management, cloud compliance frameworks, cloud service management, healthcare, cloud integration, operational efficiency, consulting, cloud orchestration, cloud application development, cloud hosting, hybrid cloud management, cloud monitoring, cloud operations, sustainability, cloud-native security, it agility, services, cloud automation tools, cloud compliance, cloud migration, cloud security automation, cloud interface development, hybrid cloud, hybrid cloud architecture, b2b, enterprise cloud security, identity and access management, cloud managed services, hybrid it, devops, cloud strategy consulting, data engineering, financial services, cloud security best practices, cloud data analytics, cloud-native microservices, mainframe to cloud migration, microservices, computer systems design and related services, cloud security policies, cloud transformation, cloud native capabilities, digital acceleration roadmap, cloud vendor management, azure, cloud performance monitoring, government, mainframe modernization, it infrastructure, cloud performance optimization, it consulting, enterprise it, security consulting, cloud cost optimization tools, virtual desktops, mainframe as-a-service, hybrid it solutions, enterprise software, cloud compliance standards, cloud automation, information technology and services, cloud migration planning, mainframe-as-a-service, cloud migration services, mainframe optimization, cloud enablement services, hybrid cloud solutions, identity management, microservices architecture, digital transformation consulting, data engineering services, ai and ml solutions, disaster recovery planning, application development services, vulnerability management, web application security, database managed services, hosted services, cloud dba managed services, managed security services, endpoint threat management, automated policy management, zero-day attack protection, data strategy consulting, cost reduction strategies, it infrastructure management, cloud architecture optimization, it risk mitigation, performance optimization solutions, agile operating model, it managed services, analytics on cloud services, flexible it solutions, capacity planning services, customizable service models, real-time monitoring, service level agreements, client success stories, 24/7 technical support, remote hosting solutions, private cloud solutions, public cloud services, infrastructure as a service (iaas), flexible workload management, mainframe integration services, finance, information technology &amp; services, enterprises, computer software, internet infrastructure, internet, health care, health, wellness &amp; fitness, hospital &amp; health care, cloud computing, environmental services, renewables &amp; environment, management consulting, privacy</v>
          </cell>
          <cell r="J1766" t="str">
            <v>Route 53, Outlook, Amazon AWS, Drupal, VueJS, WP Engine, Atlassian Cloud, OneTrust, Marketo, Salesforce, Slack, YouTube, WordPress.org, Mobile Friendly, Google Tag Manager, Shutterstock, AI, Android, Remote, BMC TrueSight, BMC Helix ITSM, AWS Trusted Advisor, Microsoft Azure Monitor, Google Cloud, Amazon EC2, Amazon S3, Amazon S3 Glacier, Commvault, Flow, Google AdWords Conversion, IBM System Storage Tape Libraries, .NET, Workday, IBM CICS Transaction Server, IBM RACF, Oracle Passlogix, Google Apps Script for G Suite, Amazon Web Services (AWS), AWS SDK for JavaScript, J2EE, Spring Boot, Hibernate, Angular, Micro, Maven, IBM WebSphere Message Broker, Red Hat JBoss Enterprise SOA Platform, Red Hat OpenShift, API Gateway, Azure Linux Virtual Machines, Microsoft Windows Server 2012, IBM z/OS Operating System, Microsoft Sql Server, IBM Db2, ECircle (Teradata), Jenkins, GitLab, GitHub Actions, Docker, PeopleSoft Sales, PEO, CAT, Pages, Tint, SES, Tor, Docusign CLM, Gem, Front Desk Scheduling, Security, IBM Mainframe, StackPath CDN, Microsoft Active Directory Federation Services, Okta, Microsoft Intune Enterprise Application Management, Parallels Mac Management for Microsoft SCCM, Jamf, Apple macOS, Snowflake, ServiceNow, IONOS, VMware, Ansible, Terraform, IBM z/VM Operating System, IBM z/VSE Operating System, Cisco Meraki MS, IBM Db2 for z/OS Operating System, IBM VSAM, COBOL, Amplitude, Assemble, Connect, Vena, Apache, Commission Junction, Amazon CloudFront, AWS Cloud, Azure Devops, Azure Monitor, Bicep, Datadog, Django Language, DotNetNuke, Kubernetes, New Relic, Splunk, AlienVault USM (from AT&amp;T Cybersecurity), Microsoft Office, Zift Solutions, Microsoft Excel, Azure Data Factory, ETAP, Git, GitHub, Microsoft PowerShell, Python, Vscode, IBM Db2 for Linux, UNIX, and Microsoft Windows, IBM MQ, SQL, Google Data Studio, Act!, Visio, PowerBI Tiles, Tampa AS400 Inc, Assure MIMIX, go+, Azure Analysis Services, Angular Material, Harness, Javascript, BMC MainView Systems Management, CONTROL, Frame, WHMCS, Atlas, SharePoint, ServiceNow Demand Management, Catalyst, Cisco Nexus Switches, Palo Alto PA-5200 Series, Postpresso, VLAN, AWS Analytics, Nutanix, Nutanix AHV, Nutanix Prism, Amazon Virtual Private Cloud (Amazon VPC), AWS Transit Gateway, AWS VPN, AWS Direct Connect, Sizmek (MediaMind), Amazon EKS Anywhere, AWS CloudFormation, CyberArk, CrowdStrike, Amazon Linux 2, Azure Cloud Shell, Microsoft VBScript, AppDynamics, dynaTrace, ELK Stack, Grafana, Prometheus, Fusion ERP Analytics, IBM Z, Oracle XML DB, , C#, Eclipse, Visual Studio, Software AG Adabas, Dragon NaturallySpeaking, NTENT, Admin, CheckPoint, Cisco ASA 5555, MacStadium, Adition Technologies - Advertisers, Cisco VPN, 3M 360 Encompass - Health Analytics Suite, Cisco VoIP, FireEye Helix, FRAC Pumps, ADP SmartComplianceÂ®, SAM, Broadcom ACF2, Broadcom Top Secret, Cisco Adaptive Security Appliance Software, AutoSys Workload Automation, Akamai CDN Solutions, Azure Data Lake Storage, Infoblox DHCP, Microsoft Advanced Group Policy Management, Veeam Backup &amp; Replication, IBM SMP/E, IBM i, UptimeRobot, Cisco DNA Spaces, Elite Software HVAC Solution, Bing, Microsoft Power Apps, Tanium, Puppet, Ivanti, Secured MVC Forum on Windows 2012 R2, TUNE, EMC, Power BI Documenter, Tableau, Excel4Apps, Palo Alto Next-Generation Firewall (NGFW), AWS Database Migration Service, AWS CodePipeline, Bash, Amazon CloudWatch, Xray, ServiceNow Configuration Management Database, Amazon GuardDuty, Citrix VDI-in-a-Box, Office365, Microsoft Exchange Server 2003, Zscaler, Trend Micro, Lambda Cloud, ECS, AWS Organizations, AWS Control Tower, AWS Config, IBM JES2, Microsoft Azure, IBM Cognos Analytics, vSphere, Databricks, Apache Spark, HashiCorp Vault, ForgeRock Identity Platform, Conversant, SailPoint IdentityIQ, SailPoint IdentityNow, Salesforce CRM Analytics, Azure Active Directory B2C, OpenLDAP</v>
          </cell>
          <cell r="K1766">
            <v>76240000</v>
          </cell>
          <cell r="L1766" t="str">
            <v>Merger / Acquisition</v>
          </cell>
          <cell r="M1766">
            <v>76240000</v>
          </cell>
          <cell r="N1766">
            <v>44287</v>
          </cell>
          <cell r="O1766">
            <v>1100000000</v>
          </cell>
          <cell r="Q1766" t="str">
            <v>Ensono is a global managed service provider based in Downers Grove, Illinois, specializing in hybrid IT solutions. Founded in 1969, the company has evolved significantly since launching its current brand in 2016. With approximately 2,800â€“2,900 employees and reported revenue around $800 million, Ensono focuses on accelerating clients' digital transformation across mainframes, cloud, and hybrid environments.
The company offers a wide range of hybrid IT services, including consulting and advisory for IT strategy, mainframe services, application modernization, and public cloud migration. Ensono is recognized as a Microsoft Datacenter Transformation Partner of the Year and provides managed infrastructure and IT services to ensure seamless integration and performance. With a client-first approach, Ensono serves over 230 clients worldwide, helping organizations optimize their hybrid environments and achieve strategic goals. The company promotes an inclusive culture and invests in associate growth through various programs and initiatives.</v>
          </cell>
          <cell r="R1766">
            <v>1969</v>
          </cell>
        </row>
        <row r="1767">
          <cell r="A1767" t="str">
            <v>Entertainment Partners</v>
          </cell>
          <cell r="B1767" t="str">
            <v>Entertainment Partners</v>
          </cell>
          <cell r="C1767">
            <v>3300</v>
          </cell>
          <cell r="D1767" t="str">
            <v>entertainment</v>
          </cell>
          <cell r="E1767" t="str">
            <v>http://www.ep.com</v>
          </cell>
          <cell r="F1767" t="str">
            <v>http://www.linkedin.com/company/entertainment-partners</v>
          </cell>
          <cell r="G1767" t="str">
            <v>Burbank</v>
          </cell>
          <cell r="H1767" t="str">
            <v>California</v>
          </cell>
          <cell r="I1767" t="str">
            <v>fintech, entertainment, entertainment news, film finance, tax credits, tax incentives, residuals, film, movie magic scheduling, crew onboarding, independent film, software, payroll, filmmaking, casting, film budgeting, film crew, production incentives, movie magic budgeting, entertainment providers, production lifecycle, ep now store, budgeting tools, industry leader, film and tv production, entertainment technology, cashÃ©t, production industry, ep tax incentives, digital solutions, workflow automation, ep digital payments, scheduling platforms, ep production lot, production finance, industry software, ep incentives map, film &amp; television production, real-time collaboration, postproduction services and other motion picture and video industries, ep innovation, ep support community, workforce management, residuals management, ep industry leadership, health insurance, budgeting software, ep academy, b2b, synconset, crew management, ep global support, payment solutions, cloud-based software, payment automation, global tax incentives, scheduling software, film incentives, services, ep industry news, production management, production accounting, production software, digital collaboration, ep workforce solutions, entertainment software, ep community engagement, labor compliance, workforce solutions, real-time financial control, ep expert insights, employee benefits, consulting, financial planning, regulatory compliance, smartaccounting, ep production incentives, production tools, government, production software solutions, entertainment industry, ep residency, cost control, cloud-based solutions, acquisition of central casting, global production support, media &amp; entertainment, central casting, global incentives, operational efficiency, we got pop, ep production software, ep production resources, asset management, payroll management, residual payments, production management solutions, enterprise hub, digital production, casting solutions, film tax incentives, post-production budgeting, filming incentives, data-driven solutions, production scheduling, filmmaker support, film production resources, training courses, crew management tools, compliance solutions, production insights, scenechronize, diversity management, labor insights, paymaster rate guide, production contracts, indie production support, global payroll solutions, benefit solutions, workers' compensation, health care solutions, production communities, production lot, expert advice, payroll insights, smarttime, production economics, project financing, international productions, industry networking, crew &amp; talent solutions, tax compliance solutions, production software integration, finance, education, legal, finance technology, information technology &amp; services, financial services, media, workers compensation</v>
          </cell>
          <cell r="J1767" t="str">
            <v>Amazon CloudFront, EasyDNS, Route 53, Amazon AWS, Amazon SES, Gmail, Google Apps, MailChimp SPF, Microsoft Office 365, Outlook, ADP Workforce Now, Drift, OneTrust, React Redux, Mapbox, Pardot, Slack, Salesforce, Salesforce Live Agent, Atlassian Cloud, Netlify, Oracle Cloud, Freshdesk, Google AdWords Conversion, Facebook Widget, Mobile Friendly, Linkedin Marketing Solutions, Google Tag Manager, Facebook Login (Connect), Vidyard, Google Analytics, Facebook Custom Audiences, Docker, Remote, Data Analytics, Micro, Android, React Native, Resi, Oracle Analytics Cloud, Microsoft Office, Azure Policy, Vista, SQL</v>
          </cell>
          <cell r="K1767">
            <v>22830000</v>
          </cell>
          <cell r="L1767" t="str">
            <v>Merger / Acquisition</v>
          </cell>
          <cell r="M1767">
            <v>0</v>
          </cell>
          <cell r="N1767">
            <v>43891</v>
          </cell>
          <cell r="O1767">
            <v>89000000</v>
          </cell>
          <cell r="Q1767" t="str">
            <v>Entertainment Partners (EP) is a prominent provider of integrated, cloud-based digital solutions for production finance and management in the entertainment industry. Founded in 1976 and based in Burbank, California, EP has nearly 50 years of experience supporting a wide range of productions, from major Hollywood films to independent projects and commercials. The company has expanded its global presence through strategic acquisitions, including Central Casting and CASHet, enhancing its offerings in background actor services and digital payments.
EP offers a comprehensive suite of tools and services designed to support productions throughout their lifecycle. This includes the Production Finance Studio for payroll and accounting, the Production Management Studio for budgeting and scheduling, and the Enterprise Hub for managing multiple productions. Additionally, EP provides Insight Solutions for payroll analytics and compliance advisory. With a strong emphasis on company culture and client success, EP is recognized as a Great Place to Work in multiple countries and serves a diverse client base, contributing to high-profile projects like *Barbie* and *Bridgerton*.</v>
          </cell>
          <cell r="R1767">
            <v>1976</v>
          </cell>
        </row>
        <row r="1768">
          <cell r="A1768" t="str">
            <v>Envestnet</v>
          </cell>
          <cell r="B1768" t="str">
            <v>Envestnet</v>
          </cell>
          <cell r="C1768">
            <v>3000</v>
          </cell>
          <cell r="D1768" t="str">
            <v>financial services</v>
          </cell>
          <cell r="E1768" t="str">
            <v>http://www.envestnet.com</v>
          </cell>
          <cell r="F1768" t="str">
            <v>http://www.linkedin.com/company/envestnet</v>
          </cell>
          <cell r="G1768" t="str">
            <v>Berwyn</v>
          </cell>
          <cell r="H1768" t="str">
            <v>Pennsylvania</v>
          </cell>
          <cell r="I1768" t="str">
            <v>banking, wealth management, insurance companies, trade capital, financial services, finance, business services, consumer discretionary, workflow automation, ai-driven insights, integrated financial solutions, financial advice automation, financial industry innovation, data aggregation, financial data integration, wealth management platform, integrated wealth solutions, custom workflows, client portal enhancements, client engagement, wealth management compliance tools, client portal, financial planning software, wealth advisor tools, client engagement tools, open apis, trade execution, digital wealth solutions, wealth management software, comprehensive wealth solutions, financial data aggregation, rebalancing tools, digital advice, personalized financial advice, data connectivity, open finance, cloud computing, financial advisor tools, portfolio management, multi-asset class trading, client onboarding automation, risk management, wealth management apis, client experience, cloud saas, investment management, digital advice platform, performance analytics, wealth management saas, wealth management digital transformation, investment analytics, multi-channel client engagement, performance reporting, asset management, wealthtech ecosystem, client relationship management, asset class trading, financial data connectivity, model portfolios, financial technology, financial planning, client reporting, asset allocation, investment strategy optimization, ai-driven analytics, advisory platform, management consulting services, api integrations, customizable workflows, data enrichment, tax overlay, data analytics, advisory solutions, data aggregation platform, wealth management technology, multi-asset trading, ai insights, wealth management data connectivity, financial wellness, comprehensive solutions, wealth management tools, cloud-based saas, tax-efficient investing, wealth management ecosystem, wealth data platform, rebalancing, financial advisors, investment strategies, personalized investing, tax management, integrated platform, high-net-worth consulting, direct indexing, retirement solutions, wealth management solutions, automation technology, investment administration, customized portfolios, wealth planning, predictive analytics, scalable solutions, client education, billing solutions, holistic financial advice, investor insights, predictive insights, fee management, risk assessment, customer experience, wealth tech, ecosystem integration, market intelligence, trading technology, client interface, multichannel access, financial insights, diversified portfolios, data intelligence, client offerings, strategic partnerships, financial planning tools, b2b, enterprise software, enterprises, computer software, information technology &amp; services, finance technology</v>
          </cell>
          <cell r="J1768" t="str">
            <v>Route 53, Outlook, Amazon CloudFront, Mimecast, Microsoft Office 365, Amazon AWS, Mailchimp Mandrill, Sendgrid, UserVoice, Amplitude, Drupal, Atlassian Cloud, React Redux, The Trade Desk, Marketo, Pardot, Amazon SES, Zendesk, Slack, Media Temple SSL, Vercel, Hubspot, Facebook Custom Audiences, Visual Website Optimizer, Vimeo, Cloudinary, New Relic, Linkedin Marketing Solutions, Facebook Login (Connect), WordPress.org, CrazyEgg, Twitter Advertising, Wistia, Bizible, Facebook Widget, Nginx, Mobile Friendly, Varnish, Google Font API, Bing Ads, Piwik, Google Tag Manager, Incapsula, UberFlip, Gravity Forms, reCAPTCHA, Wix, Bootstrap Framework, Eloqua, Linkedin Login, AddThis, Linkedin Widget, Google Analytics, AI, Remote, Zoho One, Android, IoT, Node.js, Salesforce CRM Analytics, AWS Trusted Advisor, Amazon EKS Anywhere, Kubernetes, Argocd, Istio, HELM, Terraform, Docker, GitLab, Salesforce, Workday, Microsoft SQL Server Reporting Services, , Redgate SQL, Microsoft PowerShell, Calendly, Seismic, Tamarac, PostgreSQL, Aurora, Flyway, Amazon CloudWatch, SQL, Bash, Python, Airflow, dbt, MLflow, CallMiner Eureka, Azure Data Lake Storage, Flash Appointments, Azure Active Directory, Copilot, Micro, Microsoft Exchange Online, Microsoft OneDrive for Business, Microsoft Power Platform, Microsoft Teams, PowerBI Tiles, SharePoint, Jira, Acronis True Image, Microsoft Office, Microsoft OneNote, AWS SDK for JavaScript, Amazon Web Services (AWS), Flow, Apex, Ning, REST, SOQL, Angular, VueJS, DotNetNuke, Aryson MySQL to MSSQL Converter, MATLAB, Envestnet, Microsoft Active Directory Federation Services, Connect, Oracle SPF, dmarcian, Microsoft OneDrive, Power BI Documenter, Microsoft 365, Google Cloud Data Loss Prevention, Microsoft Purview eDiscovery, AT&amp;T, .NET, Tealium AudienceStream CDP, Soap Media, Webex, Jira Service Management, StatusPage IO, CAT, Articulate, Adobe Captivate, F5 BIG-IP ASM, Spring, Amazon Managed Streaming for Apache Kafka (Amazon MSK), Vitally, Amazon EC2, Google AdWords Conversion, Sizmek (MediaMind), Amazon Virtual Private Cloud (Amazon VPC), ACL, Lambda Cloud, Amazon Kinesis, Security, Cisco VPN, AWS Direct Connect, AWS CloudFormation, Ansible, Puppet, Progress Chef, AWS Key Management Service (KMS), Azure Linux Virtual Machines, Microsoft Windows Server 2012, Route, , Splunk SOAR, Basis, MITRE ATT&amp;CK, Splunk, Cloud Foundry, PeopleSoft Enterprise Performance Management (EPM), Siemens PROFIBUS, Pipedrive, Barracuda Spam Firewall, Oracle Cloud EPM, C#, Spring Boot, AWS Analytics, Sonatype Nexus Platform, SonarQube, Git, IBM Spectrum Protect Plus, Confluence, Zscaler, CyberArk, Microsoft Defender for Cloud, Bitwarden, LangGraph, Standalone Tomcat - Java Servlet and JSP Platform by TurnKey Linux (HVM), Ubuntu, Cisco UCS Servers, Dell PowerEdge Servers, Microsoft Hyper-V Server, Akamai CDN Solutions, Jobvite, , IBX SmartView, Oracle BI Publisher, Micro Focus ArcSight, Adform DMP, Oracle Integration Cloud, C# (C Sharp), Vector, mO Jira OAuth SSO, Jira OpenID Connect SSO, Jira OIDC SSO, JWT, Javascript, Cisco Web Security Appliance S600v, TypeScript, React, Redux, FlipHTML5, CSS, Act!, ZoomInfo DaaS, AspDotNetStorefront, NetScaler, , Microsoft App-V, Citrix, Tor, Gem, Microsoft Advanced Group Policy Management, Microsoft Skype GroupMe, Juniper Networks SRX-Series Gateways, Neogov HRMS, Absolute, Azure Active Directory B2C, TUNE, Autopilot, Apple macOS, Microsoft Intune Enterprise Application Management, Yodle, Dstillery, Oracle Cloud, Sage Intacct, Salesforce Lightning Web Components, Azure Analysis Services, IBM ILOG CPLEX Optimization Studio, Workato, Mulesoft, Oracle Fusion Middleware</v>
          </cell>
          <cell r="K1768">
            <v>5115000000</v>
          </cell>
          <cell r="L1768" t="str">
            <v>Merger / Acquisition</v>
          </cell>
          <cell r="M1768">
            <v>4500000000</v>
          </cell>
          <cell r="N1768">
            <v>45474</v>
          </cell>
          <cell r="O1768">
            <v>1336804000</v>
          </cell>
          <cell r="Q1768" t="str">
            <v>Envestnet is a prominent wealth technology platform and financial wellness network based in Chicago. Founded in 1999, the company provides Software-as-a-Service (SaaS) solutions that empower over 109,000 financial advisors across more than 4,900 companies to manage over $6 trillion in assets and nearly 20 million accounts. Envestnet's innovative offerings include a core platform for unified advice, investment services, and practice management, as well as specialized tools like the Sustainability Platformâ„¢ for socially responsible investing and Unified Managed Household for comprehensive client asset analysis.
The company has a rich history of growth through partnerships and acquisitions, launching its unified advice platform in 2000 and going public in 2010. Envestnet has been recognized as a leader in financial planning and portfolio management solutions. Its ecosystem supports over 800 asset managers and integrates with various partners to enhance advisor productivity and client experiences. Envestnet serves a diverse clientele, including major banks, wealth management firms, and financial professionals, focusing on delivering data-driven tools for financial wellness at every life stage.</v>
          </cell>
          <cell r="R1768">
            <v>1999</v>
          </cell>
        </row>
        <row r="1769">
          <cell r="A1769" t="str">
            <v>EPAM Systems</v>
          </cell>
          <cell r="B1769" t="str">
            <v>EPAM Systems</v>
          </cell>
          <cell r="C1769">
            <v>62000</v>
          </cell>
          <cell r="D1769" t="str">
            <v>information technology &amp; services</v>
          </cell>
          <cell r="E1769" t="str">
            <v>http://www.epam.com</v>
          </cell>
          <cell r="F1769" t="str">
            <v>http://www.linkedin.com/company/epam-systems</v>
          </cell>
          <cell r="G1769" t="str">
            <v>Newtown</v>
          </cell>
          <cell r="H1769" t="str">
            <v>Pennsylvania</v>
          </cell>
          <cell r="I1769" t="str">
            <v>strategy experience, software platform engineering, digital engagement, agility, product development, big data analytics, strategy amp experience, enterprise application platforms, application cloud management, iot, consulting services, big data amp analytics, nextgen architecture, mobility, software amp platform engineering, application maintenance support, application development, asm infrastructure services, application testing, application amp cloud management, enterprise software, technology, outsourcing, software, information technology, edp services, it services &amp; it consulting, b2b, information technology and services, financial services, innovation, cloud services, media, telecommunications, retail, software development, consulting, ai-native engineering, automotive, metaverse, digital transformation, digital marketing, energy, open source contributor index, customer experience, cloud solutions, ai security by design, blockchain, zero trust implementation, composable systems, manufacturing, market research, open source platforms, machine learning, software engineering, api &amp; integration, ai/run, data analytics, platform modernization, cybersecurity, energy &amp; utilities, automation, cybersecurity managed detection &amp; response, accelerators, hospitality, ai-driven platforms, entertainment, regulatory compliance, technology consulting, physical technology development, big data, ai and data solutions, devops, open source solutions, wealth management, life sciences, business intelligence, services, cloud-native architectures, agile delivery, digital experience, ransomware protection, infrastructure, generative ai, robotics, responsible ai, microservices, travel, project management, ai solutions, data migration, transportation &amp; logistics, healthcare, computer systems design and related services, devops practices, agile methodologies, quality engineering, iot integration, open source development, metaverse experiences, api integration, enterprise systems, business strategy, talent enablement, mergers and acquisitions, continuous delivery, automated workflows, client engagement, cx strategy, modernization, physical product development, next-gen marketing, workforce experience, ai-accelerated engineering, zero trust security, digital risk management, consumer insights, digital identity management, user experience design, innovation consulting, cloud data security, integrated transformation, open banking solutions, industrial solutions, virtual assistants, market disruption, client-centric solutions, finance, education, distribution, consumer products &amp; retail, enterprises, computer software, information technology &amp; services, management consulting, app development, apps, cloud computing, marketing &amp; advertising, mechanical or industrial engineering, artificial intelligence, venture capital, venture capital &amp; private equity, leisure, travel &amp; tourism, investment management, analytics, productivity, health care, health, wellness &amp; fitness, hospital &amp; health care, mergers &amp; acquisitions, design</v>
          </cell>
          <cell r="J1769" t="str">
            <v>Cloudflare DNS, Gmail, Outlook, Google Apps, CloudFlare Hosting, Drupal, Atlassian Cloud, AWS SDK for JavaScript, OneTrust, React Redux, GitHub Hosting, MongoDB, Adobe CQ, Amazon SES, Hubspot, Adobe Marketing Cloud, Salesforce, Zendesk, Mobile Friendly, Google Tag Manager, Microsoft App-V, LogRhythm SIEM, SAP, , Dell EMC PowerStore, Langchain, LangGraph, Python, React, Unreal Engine, C#, Kubernetes, ABAP, Uipath, Microsoft Power Platform, Microsoft Power Apps, Microsoft Power Automate, Copilot, PowerBI Tiles, DATAVERSE LTD, SharePoint, SQL, Microsoft Azure Monitor, Azure Logic Apps, Azure Functions, Coupa, SAP S/4HANA, Automation Anywhere, WorkFusion AI Digital Agents, Blueprism, AWS Trusted Advisor, Perl, SAP Sybase InfoMaker, Oracle Analytics Cloud, Microsoft Teams, Micro, Microsoft 365 Apps &amp; Services, Miro, Google Workspace, Microsoft PowerShell, Google Cloud Platform, Nintex, Mode, Flow, Azure AI Search, Figma, Shareaholic Content Amplification, Terraform, Amazon Virtual Private Cloud (Amazon VPC), Google VPC Service Controls, Connect, FortiGate Cloud-Native Firewall (CNF), Google Cloud DNS, Sizmek (MediaMind), Google Cloud Logging, Google Cloud Monitoring, Act!, Google Cloud Security Command Center, Palantir Foundry, PySpark, Tableau, Cisco Software-Defined Access (SD-Access), Philips IntelliSpace, VisiStat, Cisco DNA Center, Adition Technologies - Advertisers, Cisco TrustSec, FUSION, Cisco Wireless LAN Controllers, Aruba Wireless Access Points, Marketo, Workato, Jira, Microsoft Dynamics 365 CE, Microsoft Exchange Server 2003, Databricks, Rapid7 InsightVM, Thermo Scientific Chromeleon Chromatography Data System (CDS), NeoData, SAP Fiori, Cross Pixel Media, PyTorch, Scala, Kotlin, Material UI, Argocd, Azure Devops, GitHub Actions, BlueCat Networks, Route 53, Azure DNS, Amazon Connect, Amazon DynamoDB, Amazon ElastiCache, Amazon Lex, Amazon Pinpoint, Amazon Polly, API Gateway, AWS Cloud Development Kit (AWS CDK), AWS CloudFormation, AWS CodeCommit, AWS Lambda, Bitbucket, GitHub, GitLab, Google AdWords Conversion, Microsoft SQL Server Reporting Services, UPS, SAP Replication Server, Redis, Spark, SAP Analytics Cloud, Microsoft Excel, SAP CRM, MySQL, PostgreSQL, IBM ILOG CPLEX Optimization Studio, Ansible, Progress Chef, Puppet, E-planning, MercuryGate TMS, , Oracle Fusion Cloud ERP, WMS, AI, OpenStack, NetSuite, Confluence, REST, Frame, Azure Pipelines, Workday Adaptive Planning, Thales HSM, MLflow, Azure Data Factory, Azure Synapse, Git, Hive, Amazon S3, IBM MQ, Oracle XML DB, Oracle Database, ACL, Hi-Media Performance, Datawrapper, Flashtalking, Azure Linux Virtual Machines, Gem, Hadoop HDFS, Apache Kafka, Acquia Cloud, Acquia, Google Cloud Identity &amp; Access Management (IAM), SAP ECC, Okta, Azure Analysis Services, Verint, Power BI Documenter, Lua, Apache JMeter, MX.3, Excel4Apps, Microsoft 365, TUNE, EMC, Secured MVC Forum on Windows 2012 R2, Amazon Linux 2, Amazon Web Services (AWS), ServiceNow, Micro Focus Universal CMDB, Azure Active Directory, AWS VPN, Juniper Networks SRX-Series Firewalls, IBM AIX, Azure Active Directory B2C, Parallels Mac Management for Microsoft SCCM, Adform DMP, SES, Google Search Central, Amazon Associates, AWS Analytics, Broadcom Service Virtualization, Docker, Microsoft Entra, Microsoft Azure, Jira Service Management, Slack, SAP SD, Crossplane, Backstage, .NET, OpenAI Whisper, AWS Bedrock, SAP Treasury and Risk Management, CAT, Analyzer, SAP HANA, AWS Transfer for SFTP, MetaTrader 5, Telegram, Cerner, Epic, Athena, Oracle Health Sciences InForm, Informatica Test Data Management, AWS Elastic Beanstalk, Cucumber, Datadog, JUnit, New Relic, Selenium, Splunk, Spring Boot, GraphQL, Red Hat JBoss Enterprise SOA Platform, IBM Storage Suite for IBM Cloud Paks, HELM, SS&amp;C, Tor, TIBCO Spotfire, Extend, PRO.FILE, Microsoft Windows Server 2012, Argo CD, Microsoft Office, CONTROL, ISO+â„¢, OWASP Zed Attack Proxy (ZAP), SAP Activate, Delta Lake, VelocityEHS Accelerate | EHS &amp; ESG, Dassault SOLIDWORKS, Linkedin Marketing Solutions, Microsoft OneDrive for Business, Microsoft Active Directory Federation Services, Microsoft Entra ID, Microsoft Advanced Group Policy Management, Javascript, PL/SQL, SWIFT, dynaTrace, Wiz, Amazon CloudWatch, OpenSearch, Grafana, Google Cloud BigQuery, DATAflow, Google Cloud Dataproc, Google Cloud Composer, Azure Virtual Desktop, Microsoft Intune Enterprise Application Management, Autopilot, Akamai, Akamai Bot Manager, Cohesity, Commvault, Microsoft SQL Server Analysis Services, Amazon Product Advertising API, CSS, Salesforce Marketing Cloud Personalization (formerly Interaction Studio), Intel, Amazon Managed Streaming for Apache Kafka (Amazon MSK), Apache Solr, Apache Lucene, SimCorp Dimension, Akamai CDN Solutions, Infoblox DHCP, Barracuda Spam Firewall, Concur, Spring, WireMock, Swagger UI, JAMS, Microsoft Windows Server 2000, Azure Monitor, Azure Log Analytics, Azure Application Insights, Azure Resource Manager, Bicep, Azure AD Notifications, AWS Single Sign-On, AWS Multi-Factor Authentication, Claude, Google Cloud, Anthropic Claude, NVIDIA, Remedy Single Sign On, TypeScript, WebOffice, Cribl, Apache Spark, Vlocity, Nutanix AHV, VMware ESXi, Microsoft Teams Rooms, Bash, Zoomdata, ChatBot, Mend, Prometheus, Elastic Stack, OpenTelemetry, CallMiner Eureka, Control-M, LinkedIn Learning, Oracle Enterprise Manager, OpenText, AWS IAM Identity Center, Microsoft System Center Configuration Manager, Azure AD P2, SAP Business Technology Platform, ebs, Android, Azure API Management, Azure Container Apps, Azure Web Apps, BASE, Sequence Monitor SPF, Kiosked, Kona Web Application Firewall, Azure SQL, Microsoft Application Insights, Verizon WAF, JTL-Shop 3, Oracle Passlogix, Angular, ASP.NET, Sage Business Cloud X3, Aryson MySQL to MSSQL Converter, Apache Subversion (SVN) Server on Ubuntu 18.04 LTS, Azure Synapse Analytics, R, Redshift, Snowflake, Spark SQL, EfficientIP, SAP Commerce Cloud, Next.js, Node.js, Allegro, Archer, 24-7 Media, Oracle Supply Chain Management (SCM) Cloud, erwin Data Modeler, SAP Master Data Governance (MDG), Process automation package for service request creation in SAP S/4HANA Utilities, Xray, Azure Service Fabric, Electron, Gradle, CircleCI, Azure Digital Twins, NAKIVO Backup &amp; Replication, CyberArk, CPMStar, EnergyCAP SmartAnalytics, Ning, Elasticsearch, Elastic Cloud, PagerDuty, Kibana, Azure Network Watcher, Beats, Logstash, ServiceNow Configuration Management Database, Microsoft Intune, Playwright, Siemens PROFIBUS, Splunk SOAR, SAP Ariba Platform, Microsoft Sql Server, Dynamics 365 CRM, GitHub Copilot, Westlaw, Talend, Pages, ADAPT, Security, Tableau Desktop, Office365, Microsoft Exchange Online, Strato, Route, Azure Policy, Azure Virtual WAN, DotNetNuke, SAP S/4HANA Cloud, Impact Radius, Vertex AI, Amazon Kendra, Gemini, SentenceTransformers, RudderStack, Jira Software, Kdb+, NLP, eCentral, SAP Build Process Automation, SAP HANA Cloud, SAP Integration Suite, Microsoft Dynamics CRM, Amazon Managed Workflows for Apache Airflow (MWAA), Actionstep, Jenkins, 3M 360 Encompass - Health Analytics Suite, CAPTCHA, Pulumi, ServiceNow Discovery, ServiceNow Service Mapping, VMware vCenter Server, ServiceNow Flow Designer, Microsoft SQL Server 2016, ANGEL LMS, HTML Pro, VueJS, Salesforce Sales Cloud, Salesforce Service Cloud, Sophos MDR, Siemens SIMATIC S7, Pipedrive, Aurora, Informatica, GoToAssist (FASTchat), AFAS, Google Identity Services APIs, CPX Interactive, Oracle Automatic Storage Management (ASM), Azure Cognitive Services, Microsoft Power Platform AI Builder, AWS Database Migration Service, SAP Basis, Azure Stack, SAP Data Quality Management, microservices for location data, ECS, Lambda Cloud, Amazon Simple Queue Service (SQS), SPS Commerce Analytics, Apache SpamAssassin, Nevron Vision for SSRS, IBM Db2 for Linux, UNIX, and Microsoft Windows, MD-Staff, Fluent Bit, AWS CloudTrail, Amazon EKS Anywhere, AWS Config, Apple, Salesforce Heroku, SAM, Segment, Adelphic DSP, GoDataFeed, Oracle Cloud Infrastructure Identity and Access Management, Rust, Dynamics 365 Customer Insights, Adobe Experience Cloud, IBM z/OS Operating System, Jira Work Management, Posit, RStudio, Fastapi, MediaLets, NUnit, Visual Studio, Selenium WebDriver, C# (C Sharp), Django, Flask, NumPy, pandas, Celonis, Cisco Meraki MS, Jamf, Kandji, Apple macOS, ServiceNow UI Builder, ServiceNow Service Portal, Twitter Widgets, ServiceNow Integration Hub, Cisco UCS Manager, Firebase, Jetpack, Postman, ROOM, Tines, Dataiku, Starburst, Immuta, Collibra, Azure Data Lake Analytics, Oracle E Business Suite, Oracle Database 19c, Oracle WebLogic Server, Oracle RAC One Node, Apex, Oracle Cloud Infrastructure, Oracle Cloud, Google Kubernetes Engine, BlueTie Vault, Google Cloud SQL, GRPC, GitHub Enterprise, Podman, Three.js, Zoom Rooms, AdSpeed, Workday Prism Analytics, SAP BW/4HANA, Amazon Kinesis Data Analytics, Eclipse, SAP NetWeaver, Charmed Kubeflow, SAP Solution Manager, SAP BusinessObjects Business Intelligence (BI), CockroachDB, Wider Planet, Adobe Analytics, Adobe Customer Journey Analytics, Adobe Experience Platform, Microsoft PowerPoint, Remote, Azure Cosmos DB, SAP Ariba, OneSumX Credit Risk, Axiom Software, Dragon NaturallySpeaking, Software AG Adabas, JAX, JPA Health, Flux, Sqlalchemy, Temenos Transact, HTML5 Maker, Azure VMware Solution, Check Point CloudGuard Harmony Connect (CloudGuard Connect), Unity Catalog, Salesforce Marketing Cloud, Adobe Real-Time CDP, AMP, DatoCMS, Amazon RDS for MySQL, Microsoft Fabric, IDC, ELK Stack, Salesforce CPQ, IBM Tivoli OMEGAMON, Play Framework, Amazon EC2, Appium, Argon CI/CD Security, AVEVA PDMS, Angular Material, Azure Data Lake Storage, VLAN, LinkedIn Recruiter, SeekOut, hireEZ, Azure Kubernetes Service (AKS), SentinelOne, C/C++, , Azure OpenAI Service, ChatGPT, Google Cloud Data Loss Prevention, Cyren DNS Security, Omniture (Adobe), Siemens SIMATIC SCADA, Adobe Experience Manager, Adobe Target, Adobe Campaign, Avaya Session Border Controller, Amazon RDS for PostgreSQL, Oracle General Ledger, SAP Asset Accounting (AA), SAP Profitability Analysis (PA), Azure Databricks, Acronis Cyber Backup, Microsoft Defender for Cloud, Azure Security Center, Azure DDoS Protection, Azure Virtual Machines, Cisco Meraki, LeafLink, AWS Glue, Amazon Redshift, Subversion, Microsoft.NET Core 3.1, Cisco Unified Intelligence Center, Aruba, Palo Alto Networks, VMware SD-WAN, Azure Event Hubs, Azure Service Bus, Oracle Active Data Guard, Oracle Forms, Zensai (formerly LMS365), Carbon, Splunk Enterprise, Apache CloudStack, iCIMS SkillSurvey Reference, MySQL 8 With RHEL 8, Gatling, Micro Focus LoadRunner, Rise, OpenText Analytics, Adobe Creative Suite, Unix, EcoSys, Workday, SAP Concur, Google Ad Manager, FreeWheel, Avast Software, H2O Driverless AI, MAUI, Docking &amp; MDI for WPF, go+, Salesforce CRM Analytics, Mdt Marketing, Windows 10 IoT Core Services, Basis, Wowanalytics, Chronicle, Salesforce Lightning Web Components, ARKit, Google Cloud CDN, Google Cloud Armor, Spring Cloud, SocketLabs, Make, Airflow, Rally, SAP Financial Supply Chain Management (FSCM), Alteryx, Guidewire ClaimCenter, Guidewire, Microsoft Dynamics, Azure Firewall, Express, Azure Key Vault, Azure Blueprints, Azure Defender, Azure Sentinel, Air, Cisco Application Policy Infrastructure Controller (APIC), Adobe Photoshop, IBM Spectrum LSF, Adobe, Sales Cloud Einstein, Salesforce Marketing Cloud Intelligence (formerly Datorama), Oracle Exadata Cloud Service, LinkedIn Ads, LinkedIn Sales Navigator, ObservePoint, Chrome, Meta Pixel, NTENT, OpenText Documentum</v>
          </cell>
          <cell r="K1769">
            <v>150562260</v>
          </cell>
          <cell r="L1769" t="str">
            <v>Other</v>
          </cell>
          <cell r="M1769">
            <v>3562260</v>
          </cell>
          <cell r="N1769">
            <v>43709</v>
          </cell>
          <cell r="O1769">
            <v>5457056000</v>
          </cell>
          <cell r="Q1769" t="str">
            <v>EPAM Systems is a global provider of digital engineering, cloud, and AI-enabled transformation services, as well as business and experience consulting. Founded in 1993 in Princeton, New Jersey, by Arkadiy Dobkin and Leo Lozner, the company has grown significantly, employing over 62,000 people across more than 55 countries. EPAM serves over 340 clients from the Forbes Global 2000, showcasing its extensive reach and expertise.
The company offers a wide range of services, including advanced software engineering, digital platform strategy, design, consulting, and cloud transformation. EPAM emphasizes innovation through its "Engineering DNA," focusing on agile delivery, big data, machine learning, and human-centric digital transformation. It has developed various solutions and tools, such as EPAM DIAL, EliteAâ„¢, and AI/RUNâ„¢, and has expanded its expertise in sectors like financial services, healthcare, and manufacturing.</v>
          </cell>
          <cell r="R1769">
            <v>1993</v>
          </cell>
        </row>
        <row r="1770">
          <cell r="A1770" t="str">
            <v>Epic</v>
          </cell>
          <cell r="B1770" t="str">
            <v>Epic</v>
          </cell>
          <cell r="C1770">
            <v>14000</v>
          </cell>
          <cell r="D1770" t="str">
            <v>information technology &amp; services</v>
          </cell>
          <cell r="E1770" t="str">
            <v>http://www.epic.com</v>
          </cell>
          <cell r="F1770" t="str">
            <v>http://www.linkedin.com/company/epic1979</v>
          </cell>
          <cell r="G1770" t="str">
            <v>Verona</v>
          </cell>
          <cell r="H1770" t="str">
            <v>Wisconsin</v>
          </cell>
          <cell r="I1770" t="str">
            <v>ehr, software, emr, healthcare, phr, software development, medical data interoperability solutions, patient data management systems, healthcare system integration, medical data management, medical specialties, emergency medical transports, services, medical data analytics, global healthcare it solutions, hospital information systems, medical records digitalization, cpt coding, healthcare standards compliance solutions, data security, lab integration, global healthcare, clinical modules, interoperability, remote patient monitoring, healthcare regulations, health information technology, medical billing, healthcare data security, medical practice digital support, medical practice efficiency, multilingual support, healthcare organizations, healthcare support, healthcare technology, medical practice support, healthcare software support, healthcare data exchange, medical practice support services, healthcare digitalization, medical practice digital tools, healthcare it, medical practice management, healthcare compliance software, electronic health records, healthcare system support, healthcare analytics platforms, healthcare compliance solutions, healthcare data, healthcare support services worldwide, medical practice workflow automation, medical workflow automation, healthcare analytics, integrated healthcare platforms, predictive analytics, medical practice software, healthcare data interoperability, ehr systems, hospital systems, b2b, healthcare it solutions, healthcare data exchange platforms, healthcare innovation, medical practice efficiency tools, healthcare standards compliance, healthcare it infrastructure, operational efficiency, medical management, ehr for large hospitals, healthcare industry, healthcare system integration solutions, patient data management, healthcare data integration, utilization review, patient engagement tools, healthcare data security protocols, healthcare digital ecosystems, healthcare data security solutions, healthcare support services, health it, international healthcare it, clinical workflow optimization, healthcare software, hl7 standards, medical software modules, global medical software solutions, healthcare data management platforms, medical data management tools, medical software, healthcare digital solutions, medical practice digital transformation, medical specialty modules, medical data analytics tools, healthcare software integration, emergency transports, patient portals, icd-10 coding, medical data security technologies, consulting, healthcare software vendor, patient care, medical practice solutions, e-prescriptions, medical records management, patient data security, healthcare standards, clinical decision support, government, healthcare data analytics, medical data security, patient management, healthcare it consulting, clinical workflow, patient records, computer systems design and related services, emergency medical transports support, hipaa compliance, medical modules, healthcare it support, patient care software, healthcare interoperability, health information exchange, medical record management, patient portal, data analytics, real-time data integration, ai in healthcare, telehealth solutions, patient engagement solutions, care coordination tools, workflow optimization, infusion scheduling, regulatory compliance, healthcare research, veteran healthcare access, community health solutions, staff optimization, predictive analytics for sepsis, patient safety programs, quality of care improvement, patient monitoring solutions, integrated delivery networks, clinical trials management, mental health software, mobile health applications, medical billing and coding software, revenue cycle management, health systems management, telemedicine platforms, patient satisfaction tools, outcomes measurement, chronic disease management, healthcare provider collaboration, emergency care solutions, home health software, functionality for specialty clinics, data-driven decision making, clinical data interoperability, usability in healthcare software, comprehensive medical records, healthcare operations efficiency, information technology &amp; services, health care, health, wellness &amp; fitness, hospital &amp; health care, computer &amp; network security, health care information technology, enterprise software, enterprises, computer software</v>
          </cell>
          <cell r="J1770" t="str">
            <v>MailChimp SPF, Microsoft Azure Hosting, Microsoft Office 365, VueJS, React Redux, GitLab, Epic MyChart, Slack, Square, Inc., Avature, Typekit, Mobile Friendly, Shutterstock, reCAPTCHA, Google Analytics, Microsoft-IIS, Google Tag Manager, ASP.NET, YouTube, iTunes, Google Play, Sigma, Javascript, TypeScript, C#, ArcGIS, Epic, Fry, Make, Copilot, Micro, Microsoft 365, Microsoft Exchange Online, Microsoft Fabric, Microsoft Graph, Microsoft Power Automate, Microsoft Power Platform, Microsoft Teams, SharePoint, Splunk, Esri ArcGIS, Microsoft Windows Server 2012</v>
          </cell>
          <cell r="O1770">
            <v>5700000000</v>
          </cell>
          <cell r="Q1770" t="str">
            <v>Epic Systems Corporation, founded in 1979 by Judy Faulkner, is a privately-held healthcare software company based in Verona, Wisconsin. The company specializes in developing electronic health record (EHR) systems and related software for large and medium-sized healthcare organizations, including hospitals and independent practices. Epic focuses on integrating all aspects of care to enhance patient outcomes and support population health.
Epic's software creates a comprehensive medical record for each patient, streamlining care for patients and healthcare providers. The company offers a suite of interoperable EHR modules built on the Chronicles database, featuring tools for clinical workflows, analytics, patient engagement, and regulatory compliance. Key modules include EpicCare Ambulatory for outpatient management, ASAP for emergency department triage, and Healthy Planet for population health management. Epic also provides implementation support, clinician training, and ongoing enhancements to improve patient engagement and care delivery.</v>
          </cell>
          <cell r="R1770">
            <v>1979</v>
          </cell>
        </row>
        <row r="1771">
          <cell r="A1771" t="str">
            <v>Epic Games</v>
          </cell>
          <cell r="B1771" t="str">
            <v>Epic Games</v>
          </cell>
          <cell r="C1771">
            <v>3500</v>
          </cell>
          <cell r="D1771" t="str">
            <v>computer games</v>
          </cell>
          <cell r="E1771" t="str">
            <v>http://www.epicgames.com</v>
          </cell>
          <cell r="F1771" t="str">
            <v>http://www.linkedin.com/company/epic-games</v>
          </cell>
          <cell r="G1771" t="str">
            <v>Cary</v>
          </cell>
          <cell r="H1771" t="str">
            <v>North Carolina</v>
          </cell>
          <cell r="I1771" t="str">
            <v>wii u, xbox, realtime technology, epic online services, fortnite, nextgen, ecommerce, game engine, unreal tournament, game development, unreal engine, social networking, ps3, publishing, psn, ps vita, game technology, xbla, pc, paragon, crossplatform integration, ios, spyjinx, epic games store, steam, mobile game engine, android, games, b2b, game industry, real-time 3d visualization, software tools, ai capabilities, content asset marketplace, interactive architectural visualization, vr content creation, immersive experiences, esports, asset marketplace, game engine technology, game publishing, digital asset marketplace, interactive technology, visual effects, game analytics, game studios, b2c, virtual reality, plugins and tools, developer tools, asset buying and selling, advanced rendering, fortnite esports, game engine licensing, game licensing, d2c, gaming ecosystem, interactive content, multiplatform support, vr/ar development, animation tools, marketplace assets, content marketplace, free-to-play, gaming technology, real-time graphics, real-time rendering, unreal marketplace assets, interactive content creation, real-time physics simulation, physics engine, game franchises, asset store, real-time animation, multiplayer game development, services, real-time 3d, multimedia integration, innovation, film and animation tools, content creation, information, virtual reality development, entertainment software, film production tools, automotive visualization tools, games-as-a-service, digital distribution, cloud-based tools, games-as-a-service model, game asset licensing, metaverse development, developer support, physics simulation, graphics technology, virtual production, interactive training simulations, interactive visualization, cloud services, software development, 3d visualization, cross-platform engine, digital marketplace, interactive experiences, video game development, e-commerce, education, distribution, consumer internet, consumers, internet, information technology &amp; services, computer games, computer software, media, mobile, enterprise software, enterprises, cloud computing</v>
          </cell>
          <cell r="J1771" t="str">
            <v>Route 53, Gmail, Google Apps, Amazon AWS, CloudFlare Hosting, Cloudflare DNS, CloudFlare, Atlassian Cloud, OneTrust, React Redux, Mapbox, Salesforce Service Cloud, MongoDB, Salesforce Live Agent, Amazon SES, Salesforce, Figma, Slack, Mobile Friendly, Varnish, Google Font API, Remote, AI, Unreal Engine, C#, Gumgum, Adobe Photoshop, Strato, Nreal, Diverse Solutions, Slate by Technolutions, Blueprint, Tableau, SQL, Azure Blueprints, Workiva, Maya, MotionBuilder, CONTROL, CampBrain, NVIDIA Omniverse, Mode, Ning, Substance Designer, Houdini, Render, Workato, Perforce Delphix, DotNetNuke, Jira, Lumen5, Tor, Microsoft Fabric, Epic, ebs, TikTok, YouTube, Metabase, X, Reddit for business, EVS, Python, Coupa, Airtable, Modern Health, CallMiner Eureka, ShotGrid, Miro, Google, Trello, Amazon Managed Streaming for Apache Kafka (Amazon MSK), Instagram</v>
          </cell>
          <cell r="K1771">
            <v>11860080000</v>
          </cell>
          <cell r="L1771" t="str">
            <v>Venture (Round not Specified)</v>
          </cell>
          <cell r="M1771">
            <v>1500000000</v>
          </cell>
          <cell r="N1771">
            <v>45323</v>
          </cell>
          <cell r="O1771">
            <v>5700000000</v>
          </cell>
          <cell r="Q1771" t="str">
            <v>Epic Games is an American interactive entertainment company founded in 1991 by Tim Sweeney, with its headquarters in Cary, North Carolina. The company operates in 25 countries and has over 4,500 employees across 46 studios. Epic Games is renowned for its 3D engine technology and is best known for the popular game Fortnite, which boasts a vibrant ecosystem of social entertainment experiences.
Epic Games offers a comprehensive digital ecosystem for developers and creators. Its key products include Fortnite, which features various game modes and creator-made experiences, and Unreal Engine, a widely used 3D creation tool that serves multiple industries. The Epic Games Store is a digital storefront with a vast library of titles, generating significant revenue for third-party developers. Additionally, Epic Online Services provides tools for game development and distribution, enhancing the overall experience for developers and players alike.</v>
          </cell>
          <cell r="R1771">
            <v>1991</v>
          </cell>
        </row>
        <row r="1772">
          <cell r="A1772" t="str">
            <v>Epicor</v>
          </cell>
          <cell r="B1772" t="str">
            <v>Epicor</v>
          </cell>
          <cell r="C1772">
            <v>4500</v>
          </cell>
          <cell r="D1772" t="str">
            <v>information technology &amp; services</v>
          </cell>
          <cell r="E1772" t="str">
            <v>http://www.epicor.com</v>
          </cell>
          <cell r="F1772" t="str">
            <v>http://www.linkedin.com/company/epicor</v>
          </cell>
          <cell r="G1772" t="str">
            <v>Austin</v>
          </cell>
          <cell r="H1772" t="str">
            <v>Texas</v>
          </cell>
          <cell r="I1772" t="str">
            <v>customer relationship management, distribution software, manufacturing software, automotive aftermarket, it service management, building supply, erp software, human capital management, supply chain management, retail &amp; pos software solutions, automotive, enterprise performance management, software, information technology, software development, customer engagement tools, product lifecycle management, predictive analytics, ai in human resources, inventory management, services, global erp deployment, order management, ai-driven decision support, enterprise mobility, warehouse management, distributor erp solutions, supply chain resilience, service, enterprise software, back-office automation, ai-powered erp, manufacturing, ai conversational erp, multi-industry erp solutions, inventory optimization, computer systems design and related services, industry vertical focus, customer engagement, government, business intelligence, on-premises erp, vertical ai agents, distribution erp, ai-powered analytics, industry-specific solutions, legacy system modernization, business process automation, ai integration, demand planning, service industry erp, supply chain automation, retail management, retail erp, b2b, cloud migration support, distribution, business management software, real-time analytics, operational efficiency, cloud-based software, e-commerce, cloud erp, digital commerce, manufacturing process automation, saas erp, ai supply chain workflows, asset management, data-driven decision making, demand forecasting ai, legacy system migration, ai-enabled inventory forecasting, cloud deployment flexibility, consulting, automation, collaboration tools, customer experience enhancement, multi-channel retail, cloud-based erp, supply chain visibility tools, retail pos integration, data management, retail, global business solutions, manufacturing erp, digital transformation, industry-specific erp customization, digital supply chain, enterprise resource planning, workflow automation, manufacturing execution systems, field service management, automotive solutions, building supply software, integration platform as a service, ai-powered applications, low-code development, no-code development, document management, financial management, sales tax management, automation software, electronic data interchange, people-centric automation, sustainability solutions, cybersecurity services, aftermarket data analytics, real-time insights, connected worker solutions, task management tools, business growth solutions, intelligent data capture, omnichannel retail solutions, mobile management software, custom integrations, tax compliance solutions, scalable software solutions, strategic business solutions, customer success stories, industry-specific software, process automation, global business management, service management software, retail pos systems, warehouse management systems, supplier relationship management, data accuracy solutions, operational metrics analysis, consumer products &amp; retail, transportation &amp; logistics, crm, sales, enterprises, computer software, information technology &amp; services, logistics &amp; supply chain, mechanical or industrial engineering, analytics, consumer internet, consumers, internet</v>
          </cell>
          <cell r="J1772" t="str">
            <v>Salesforce, Amazon SES, Outlook, Pardot, Microsoft Office 365, CloudFlare Hosting, DemandBase, Brightcove, Microsoft Application Insights, OneTrust, React Redux, Mapbox, Workday, ServiceNow, Zendesk, Slack, Facebook Custom Audiences, Workday Recruit, Facebook Widget, Hotjar, DoubleClick Floodlight, DoubleClick Conversion, DoubleClick, Bootstrap Framework, Google Tag Manager, Zencoder, Mobile Friendly, EPiServer, AdRoll, Linkedin Marketing Solutions, Facebook Login (Connect), Bing Ads, AppNexus, Google Dynamic Remarketing, Epicor Eclipse, Salesforce CRM Analytics, Terraform, Ansible, GitHub Actions, Microsoft PowerShell, Salesforce CPQ, Python, Angular, React, Node.js, C#, REST, Entity Framework Core, AWS Transfer for SFTP, AvantLink, Oracle XML DB, 24-7 Media, LinkedIn Recruiter, DotNetNuke, TypeScript, Microsoft Azure Monitor, ANGEL LMS, Azure Data Lake Storage, Argon CI/CD Security, .NET, Microsoft SQL Server Reporting Services, Epic, Epicor, Jira, Aha!, Microsoft Teams Rooms, PowerBI Tiles, SharePoint, Android, Kiosked, Apex, Salesforce Flow, Gong, Git, CAT, UPS, AWS Schema Conversion Tool, Dash, Wider Planet, Epicor Prophet 21, AWS Trusted Advisor, Azure Machine Learning, Databricks, Azure Functions, ebs, Figma, zeroheight, Flux, Epicor ERP, data.ai Ascend (formerly App Annie), Certinia, Salesforce Lightning Web Components, Salesforce VisualForce, Azure Cost Management and Billing, Flow, HTML Pro, CSS, Javascript, Microsoft Dynamics GP, Eclipse, Conga CPQ, Excel4Apps, Microsoft PowerPoint, Google AdWords Conversion, Kinetic, Microsoft Excel, VMware, PostgreSQL, Microsoft Sql Server, OneTrust Tech Risk &amp; Compliance, Clio Grow, BASE, OSIsoft PI, Flatfile, SQL, Docker, Kubernetes, Datadog, Cisco WebEx Teams, TrakSYS, Rise, Tor, Workday Prism Analytics, Apple, PyTorch, Azure Analysis Services, Remote Desktop Services, Microsoft-IIS, Azure Active Directory B2C, Azure Log Analytics, Azure Application Insights, Intel, Highspot, LinkedIn Sales Navigator, ZoomInfo, Azure Service Fabric, NetApp SAN, BarTender, Nevron Vision for SSRS</v>
          </cell>
          <cell r="K1772">
            <v>7983610000</v>
          </cell>
          <cell r="L1772" t="str">
            <v>Private Equity</v>
          </cell>
          <cell r="M1772">
            <v>0</v>
          </cell>
          <cell r="N1772">
            <v>45505</v>
          </cell>
          <cell r="O1772">
            <v>1000000000</v>
          </cell>
          <cell r="Q1772" t="str">
            <v>Epicor Software Corporation is a global business software company based in Austin, Texas. Founded in 1972, Epicor specializes in providing enterprise resource planning (ERP), customer relationship management (CRM), supply chain management (SCM), and human capital management (HCM) solutions tailored to various industries. The company serves over 20,000 customers in 150 countries and employs more than 4,000 people across 34 global locations.
Epicor's flagship product, Epicor ERP, was introduced in 2008 and is built on a modernized platform. The company also offers industry-specific CRM solutions, SCM tools for procurement and optimization, and HCM solutions for workforce management. Epicor provides both software as a service (SaaS) and on-premises deployment options, having been a pioneer in the SaaS business model. The company focuses on sectors such as manufacturing, distribution, automotive, aerospace, hospitality, retail, and services, aiming to be a vital partner for essential businesses worldwide.</v>
          </cell>
          <cell r="R1772">
            <v>1972</v>
          </cell>
        </row>
        <row r="1773">
          <cell r="A1773" t="str">
            <v>Epiq</v>
          </cell>
          <cell r="B1773" t="str">
            <v>EPIQ</v>
          </cell>
          <cell r="C1773">
            <v>5500</v>
          </cell>
          <cell r="D1773" t="str">
            <v>law practice</v>
          </cell>
          <cell r="E1773" t="str">
            <v>http://www.epiqsolutions.com</v>
          </cell>
          <cell r="F1773" t="str">
            <v>http://www.linkedin.com/company/epiqglobal</v>
          </cell>
          <cell r="G1773" t="str">
            <v>New York</v>
          </cell>
          <cell r="H1773" t="str">
            <v>New York</v>
          </cell>
          <cell r="I1773" t="str">
            <v>ediscovery, investigations, document review, forensics, collections, processing, document prioritization, chapter 11, chapter 7, 13, aacer, class action, claims management, balloting &amp; solicitation, disbursement, corporate restructuring, bankruptcy, mass tort, court reporting, legal operations, business transformation, operations management, bankruptcy data, litigation support, uas payloads, rf signal detection, low swap, cots sdr, vita 49 streaming interface, electronics &amp; semiconductor manufacturing, defense rf systems, embedded rf solutions, government, signal classification &amp; df, rf spectrum management, rf spectrum surveillance, open source sdr software, rf signal anomaly detection, aerospace &amp; space, rf network testing, rf signal processing, rf jammer emulation, modular payloads, rf signal interference mitigation, sigint payloads, rf signal emulation, rf signal localization, services, ai/ml at rf edge, counter-uas, high performance sdr, gpu-accelerated signal processing, rf environment monitoring, spectrum analysis, rf environment geolocation, b2b, sosa/cmoss platforms, rf data collection, space sdrs, phase coherent sdr, small form factor sdr, rf signal decoding, open architecture, rf tuner and converter, communication equipment manufacturing, rf spectrum awareness, gpu-equipped sdr, rf payload for small uxs, sosa standard, software defined radio, computer and peripheral equipment manufacturing, defense &amp; military, distribution, transportation_logistics, legal services</v>
          </cell>
          <cell r="J1773" t="str">
            <v>Salesforce, Route 53, Outlook, Microsoft Office 365, Amazon AWS, Digital Ocean DNS, AWS SDK for JavaScript, Slack, Hubspot, Google Dynamic Remarketing, Google Tag Manager, Google Analytics, Hotjar, Linkedin Marketing Solutions, Linkedin Widget, MemberClicks, DoubleClick Conversion, Linkedin Login, DoubleClick, Mobile Friendly, Microsoft-IIS, ASP.NET, IoT, Android, Remote, AI, Webmail, Microsoft Office</v>
          </cell>
          <cell r="L1773" t="str">
            <v>Merger / Acquisition</v>
          </cell>
          <cell r="M1773">
            <v>0</v>
          </cell>
          <cell r="N1773">
            <v>45383</v>
          </cell>
          <cell r="O1773">
            <v>45900000</v>
          </cell>
          <cell r="Q1773" t="str">
            <v>Epiq Solutions is a privately-held engineering company based in Rolling Meadows, Illinois, specializing in Software Defined Radio (SDR) platforms and wireless applications. Founded in 2009, Epiq has built a reputation as a trusted provider of RF tools and solutions for various sectors, including space, security, communications, and defense. The company operates as a portfolio company of The Veritas Capital Vantage Fund, L.P., following an acquisition in July 2022.
Epiq Solutions offers a range of products, including small form factor SDR platforms designed for low size, weight, and power consumption. Their portfolio features SOSA/CMOSS platforms with open architecture, SDR transceiver modules, and turnkey RF sensing tools. Epiq's solutions are engineered for easy integration and rapid scaling, providing comprehensive support to developers, integrators, and end users. The company's innovative RF tools enhance situational awareness and protect sensitive information in mission-critical environments.</v>
          </cell>
          <cell r="R1773">
            <v>1988</v>
          </cell>
        </row>
        <row r="1774">
          <cell r="A1774" t="str">
            <v>Epsilon</v>
          </cell>
          <cell r="B1774" t="str">
            <v>Epsilon</v>
          </cell>
          <cell r="C1774">
            <v>8000</v>
          </cell>
          <cell r="D1774" t="str">
            <v>marketing &amp; advertising</v>
          </cell>
          <cell r="E1774" t="str">
            <v>http://www.epsilon.com</v>
          </cell>
          <cell r="F1774" t="str">
            <v>http://www.linkedin.com/company/epsilon</v>
          </cell>
          <cell r="G1774" t="str">
            <v>Irving</v>
          </cell>
          <cell r="H1774" t="str">
            <v>Texas</v>
          </cell>
          <cell r="I1774" t="str">
            <v>omnichannel amp crosschannel marketing, insight strategy, email digital messaging, email amp digital messaging, digital, marketing data, insight amp strategy, customer acquisition retention, customer acquisition amp retention, loyalty marketing, creative services, relationship marketing, offline experiential marketing, offline amp experiential marketing, omnichannel crosschannel marketing, marketing technology, advertising services, information technology and services, b2b, audience segmentation tools, predictive technology, personalization engines, consumer recognition, retail, real-time data processing, offline customer data activation, customer data platform (cdp), predictive customer behavior, consulting, retail media advertising, outcome-based marketing, consumer identity data, identity platform, customer insights, real-time marketing, campaign bidding optimization, cross-channel campaign optimization, audience segmentation, retail media solutions, audience analytics, predictive analytics, campaign optimization, contextual advertising, ai creative decisioning, customer experience, data analytics, audience activation, predictive customer insights, privacy-safe data management, cross-device targeting, apple device user targeting, privacy-safe advertising environments, targeted messaging, geolocation targeting, customer experience design, customer data management, customer data unification, contextual targeting, ai-driven marketing, customer engagement, digital media buying, advertising agencies, ai-powered creative decisioning, digital ad targeting, marketing automation, digital advertising platform, customer data activation, multi-channel activation, multi-channel marketing, customer loyalty programs, privacy-first data solutions, privacy compliance, audience targeting, data privacy, consumer recognition technology, services, customer data platform, data management, marketing and advertising, machine learning optimization, consumer identity graph, predictive customer lifetime value, geotargeting, personalized marketing, dynamic message tailoring, identity resolution, machine learning models, messaging solutions, b2c, multi-device recognition, api integration, data-driven insights, customer journey personalization, digital media buying platforms, loyalty solutions, offline customer reach, privacy-safe environments, customer journey orchestration, e-commerce, consumer products &amp; retail, marketing &amp; advertising, information technology &amp; services, enterprise software, enterprises, computer software, saas, consumer internet, consumers, internet</v>
          </cell>
          <cell r="J1774" t="str">
            <v>Amazon CloudFront, Akamai DNS, Route 53, Gmail, Outlook, Google Apps, Microsoft Office 365, Amazon AWS, Drupal, Atlassian Cloud, OneTrust, Eloqua, Amazon SES, Slack, Salesforce, Multilingual, DoubleClick, Hubspot, Google Analytics, reCAPTCHA, Dotomi, Qualtrics, Mobile Friendly, Mixpanel, Wistia, Vimeo, DoubleClick Conversion, Apache, Google Dynamic Remarketing, Google Tag Manager, CrazyEgg, Linkedin Marketing Solutions, Yieldify, AI, Metabase, PowerBI Tiles, AWS Bedrock, Make, Lambda Cloud, API Gateway, AWS SDK for JavaScript, Spark, AWS Trusted Advisor, Google Cloud Platform, Microsoft Azure Monitor, Databricks, PostgreSQL, Scylla, Angular, TypeScript, Javascript, Spring Boot, Salesforce CRM, Salesforce CRM Analytics, Tableau CRM, ROOM, PEO, Google, Scala, Hadoop HDFS, Amazon Web Services (AWS), Microsoft Azure, Adobe Creative Suite, Microsoft Office, AWS Analytics, Azure Analysis Services, IBM ILOG CPLEX Optimization Studio, Backstage, n8n, Kubernetes, Amazon Linux 2, Secured MVC Forum on Windows 2012 R2, Python, Azure Cloud Shell, Terraform, Ansible, Grafana, Prometheus, ELK Stack, PagerDuty, Docker, LangGraph, DotNetNuke, React, Amazon QuickSight, Amazon S3, Anaplan, AWS Cost and Usage Report, AWS Cost Explorer, AWS Organizations, Azure Cost Management, Gem, Google Cloud BigQuery, IBM Cloudability, Kubecost, an IBM Company, Looker, Oracle Analytics Cloud, SAP, Tableau, VMWare CloudHealth, Salesforce Marketing Cloud, OneTrust Tech Risk &amp; Compliance, Adobe, Unica, Playwright, SQL, Jira, Microsoft.NET Core 3.1, PySpark, GitLab, IBM Cognos Analytics, Apache Spark, Git, Delta Lake, Unity Catalog, Google Trends, Intel, Hive, Apache Ranger, Samsung Knox, FlipHTML5, CSS, Chrome, JUnit, Jenkins, Eclipse, IntelliJ IDEA, Apache Hadoop HDFS, Amazon Managed Streaming for Apache Kafka (Amazon MSK), Vertex AI, Gemini</v>
          </cell>
          <cell r="O1774">
            <v>2200000000</v>
          </cell>
          <cell r="Q1774" t="str">
            <v>Epsilon is a prominent marketing technology and data-driven solutions provider. The company focuses on enhancing customer engagement and delivering measurable results through person-first identity, AI, and creative decisioning. Epsilon equips brands with the necessary data, technology, and services to understand consumers and engage them consistently across various channels.
Epsilon offers a wide range of services, including digital experience services, data solutions, customer data management, and marketing automation. Their integrated digital marketing platform, Epsilon PeopleCloud, personalizes customer journeys at scale by combining first-party data with proprietary data in a secure environment. The company is dedicated to helping brands maintain ongoing conversations with consumers, driving sales and increasing brand loyalty through effective marketing strategies.</v>
          </cell>
          <cell r="R1774">
            <v>1969</v>
          </cell>
        </row>
        <row r="1775">
          <cell r="A1775" t="str">
            <v>Equifax</v>
          </cell>
          <cell r="B1775" t="str">
            <v>Equifax</v>
          </cell>
          <cell r="C1775">
            <v>15000</v>
          </cell>
          <cell r="D1775" t="str">
            <v>financial services</v>
          </cell>
          <cell r="E1775" t="str">
            <v>http://www.equifax.com</v>
          </cell>
          <cell r="F1775" t="str">
            <v>http://www.linkedin.com/company/equifax</v>
          </cell>
          <cell r="G1775" t="str">
            <v>Atlanta</v>
          </cell>
          <cell r="H1775" t="str">
            <v>Georgia</v>
          </cell>
          <cell r="I1775" t="str">
            <v>employment verification, artificial intelligence, cloud, machine learning, blockchain, data analytics, credit reporting, marketing data, technology, talent solutions, cloudbased platforms, financial services, data mining, identity protection, fraud prevention, big data, trended data, cybersecurity, financial literacy, hr compliance, fintech, aca compliance, risk modeling, commercial information, finance: consumer services, finance, identity theft protection, financial decision-making, consumer credit monitoring, workforce solutions, risk management, business intelligence, economic health, community engagement, digital targeting, consumer insights, credit risk assessment, automotive marketing, fintech solutions, customer demographics, diversity insights, innovative technology, trusted data stewardship, economic inclusion, customer-centric approach, advanced analytics, identity verification, marketing solutions, global reach, partnerships, compliance solutions, consumer protection, economic empowerment, consumer credit, data fabric, patented ai technology, cloud transformation, ai systems, inclusive workplace, web search portals, libraries, archives, and other information services, cyberfusion center, explainable ai, fraud detection, dark web monitoring, government, credit risk management, consulting, b2c, credit building tools, ai and machine learning, healthcare, customer insights, data security, risk assessment, verification services, b2b, market insights, employee benefits, regulatory compliance, risk decisioning, financial inclusion, community financial programs, retail, credit scores, business credit, patented data solutions, cloud-native infrastructure, fraud alerts, dispute resolution, services, environmental impact reduction, security freeze, credit reports, credit monitoring, alternative data for credit, global credit trends, customer engagement, credit bureau, data-driven decisions, e-commerce, regulatory_compliance, data_security, ai, cloud_computing, risk_management, verification, fraud_detection, financial_inclusion, credit_reporting, identity_protection, analytics, machine_learning, data_fabric, global_credit_trends, patented_technology, information technology &amp; services, enterprise software, enterprises, computer software, finance technology, computer &amp; network security, health care, health, wellness &amp; fitness, hospital &amp; health care, conflict resolution, consumer internet, consumers, internet</v>
          </cell>
          <cell r="J1775" t="str">
            <v>CloudFlare CDN, Akamai DNS, UltraDns, Microsoft Office 365, CloudFlare Hosting, Drupal, WP Engine, Genesys, Atlassian Cloud, Drift, React Redux, The Trade Desk, Genesys Cloud CX Platform, Eloqua, Pardot, Slack, Amazon SES, Salesforce, Zendesk, Salesforce Live Agent, DoubleClick Conversion, Liferay, Optimizely, Ensighten, reCAPTCHA, Linkedin Marketing Solutions, DoubleClick Floodlight, Vimeo, Bing Ads, Facebook Widget, Apache, Facebook Custom Audiences, Google Tag Manager, Google Play, Google AdWords Conversion, LiveRamp, Mobile Friendly, Qualtrics, ON24, Google Dynamic Remarketing, Google AdSense, React, YouTube, DoubleClick, Facebook Login (Connect), AI, Remote, Google, Gmail, Google Drive, Google Apps, AWS Trusted Advisor, IBM ILOG CPLEX Optimization Studio, Terraform, Jenkins, Kubernetes, Docker, Argocd, Pulsant Hosting, Keen, Progress Chef, Ansible, Siemens SIMATIC S7, Jira, Aha!, Google Cloud Composer, Airflow, Python, SQL, Amazon Web Services (AWS), Microsoft Azure, Google Cloud Platform, Snowflake, Datadog, Prometheus, Grafana, BigPanda, Azure Log Analytics, ezFlow for Google Docs for G Suite, Zephyr, Azure Linux Virtual Machines, MySQL 8 With RHEL 8, Ubuntu, Flow, Salesforce CRM Analytics, Salesforce Service Cloud, Adobe Experience Cloud, Salesforce Sales Cloud, Salesforce Lightning Web Components, Salesforce Connect, Gem, AMP, Google Analytics, HTML Pro, CSS, Javascript, AWS SDK for JavaScript, Imperva Serverless Protection, Micro, Argon CI/CD Security, Oracle Analytics Cloud, Concur, FlipHTML5, AngularJS, Angular, Bootstrap, Apache Subversion (SVN) Server on Ubuntu 18.04 LTS, Git, Maven, Google AlloyDB for PostgreSQL, MySQL, Cassandra, Apache Hadoop HDFS, MongoDB, Neo4j, JUnit, Gauges, Cucumber, GoCD, Amazon Linux 2, Confluence, Bitbucket, Formassembly, IBM CICS Transaction Server, IBM VSAM, Tor, CA 7 Workload Automation Intelligence, BMC Compuware File-AID, COBOL, IBM Db2 for Linux, UNIX, and Microsoft Windows, Spark, Amazon Managed Streaming for Apache Kafka (Amazon MSK), Spring, Ruby On Rails, Apache Struts, Symfony, Django, Selenium, Micro Focus LoadRunner, SOAPUI, DotNetNuke, WCF, JAX, Microsoft SQL Server Reporting Services, HELM, Google Kubernetes Engine, Vertex, Apex, Ning, Amazon Managed Workflows for Apache Airflow (MWAA), Oracle XML DB, REST, Soap Media, ServiceNow, Connect, Splunk, SonarQube, Micro Focus Fortify, ZoomInfo, DemandBase, Apache Impala, Apache Kafka, Hadoop HDFS, Hive, Informatica PowerCenter, PySpark, Spark SQL, MuleSoft Anypoint Platform, iManage, DbVisualizer, Microsoft Exchange Server 2003, Designer, RAML, CAT, SAP, Red Hat JBoss Enterprise SOA Platform, Magento 2 Community, Sophus 3 eMetrics, Pricefx, Tailwind, Uipath, Google Cloud Document AI, Google Cloud Functions, PubSub+, Google Cloud Storage, Google Cloud BigQuery, Spring Boot, Google Cloud BigTable, Argo CD, GitHub Actions, GitHub, Panda Security, PagerDuty, SS&amp;C, Gradle, Angular Material, TypeScript, Gemini, GitHub Copilot, Claude, Amazon Simple Storage Service (S3), Flutter, Dart, Google Workspace, Microsoft Office, Oracle Essbase, Excel4Apps, Azure Analysis Services, SentenceTransformers, Google Ads, Meta Ads, LinkedIn Ads, Mode, Atlassian, Vertex AI, C#, Flask, Amazon S3, Google Secret Manager, GitLab, Workday, Google Cloud, Langchain, Pinecone, Milvus, Weaviate, Microsoft Excel, Tableau, Seismic, OpenJDK, Oracle Cloud Infrastructure, Groovy, Puppet, SaltStack, Microsoft Windows Server 2012, Google Cloud SDK, DATAflow, Apache Beam, Conga CPQ, Apple OS X Server, Kiosked, Secured MVC Forum on Windows 2012 R2, AWS Analytics, Apache Airflow, GoToAssist (FASTchat), C# (C Sharp), Veracode Static Analysis (SAST), Nevron Vision for SSRS, SSMS Tools Pack, Microsoft Azure Monitor, ISO+â„¢, Datapipe, MOVEit MFT, Rapid7 InsightVM, VTEX Commerce Platform, Wider Planet, BASE, Oracle Hyperion Planning, Obiee, Oracle BI Publisher, PHP, Jupyter, Google Colab, Vscode, Salesforce Marketing Cloud Intelligence (formerly Datorama), Mulesoft, Google Cloud Spanner, PostgreSQL, Google Compute Engine, Google Cloud Monitoring, Infor CloudSuite Customer Relationship Management (CRM), go+, Lytics, OpenTelemetry, R, AdParlor, Fusion ERP Analytics, Telligent, , .NET, BriteVerify, Google Cloud Logging, dynaTrace, ELK Stack, Google Sheets, Alteryx, Tableau Prep, Adobe Analytics, The Work Number, AppDynamics, SolarWinds, StatusPage IO, WhatsApp, Looker, , Google Cloud SQL, Oracle E Business Suite, Oracle Fusion Cloud ERP, ACL, Oracle iProcurement, Oracle iSupplier Portal, Frame, NLP, Visio, Looker Studio, Google Cloud Build, Okta, Auth0, SAM, RapidMiner, GAS, OpenAPI, Anypoint API Manager, Salesforce Community Cloud, Apache HTTP Server, Flatfile, Salesforce Flow, SOQL, Salesforce CPQ, Salesforce Financial Services Cloud, Datadog Dashboards, Esri Reports, Playwright, Karate Labs, Apache JMeter, Composer, Google Kubernetes Engine (GKE), Springboot, TensorFlow, Salesforce VisualForce, Tint, Pipedrive, Cisco Secure Firewall Management Center, Cisco UCS Manager, Descript, Glide, ServiceNow Flow Designer, ServiceNow Integration Hub, ServiceNow IT Operations Management (ITOM), ServiceNow IT Service Management (ITSM), ServiceNow UI Builder, Oracle CPQ, RXJS, PingFederate, Scrum Do, Kanbanize, AWS CloudFormation, Apache Flink, Altitude ARENA, LangGraph, Amazon DynamoDB, Chrome, Xactly, Data Analytics, Stackdriver Monitoring, Microsoft PowerShell, Subversion, IDC, JWT, Sigma, Agilent Technologies, Pega BPM, Google Cloud Run, Google Cloud Pub/Sub, Cisco Nexus 2000, Sales Cloud Einstein, Khoros for SAP Customer Experience Cloud, Oracle Exadata Cloud Service, Boomi, Bevywise MQTT Broker, Willis Towers Watson, J2EE, Metaflow, Postman</v>
          </cell>
          <cell r="K1775">
            <v>1001000000</v>
          </cell>
          <cell r="L1775" t="str">
            <v>Debt Financing</v>
          </cell>
          <cell r="M1775">
            <v>1000000000</v>
          </cell>
          <cell r="N1775">
            <v>43952</v>
          </cell>
          <cell r="O1775">
            <v>6074500000</v>
          </cell>
          <cell r="Q1775" t="str">
            <v>Equifax Inc. is a global data, analytics, and technology company based in Atlanta, Georgia. Founded in 1899, it has grown to become one of the three major U.S. credit bureaus, alongside Experian and TransUnion. With nearly 15,000 employees, Equifax provides essential information services to financial institutions, corporations, government agencies, and consumers worldwide, facilitating decisions related to credit, employment, and mortgages.
The company operates through three main segments: U.S. Information Solutions, Workforce Solutions, and International. U.S. Information Solutions offers services such as consumer credit monitoring and identity theft prevention. Workforce Solutions focuses on automated income and employment verification, serving thousands of businesses and government entities. The International segment provides credit access and data analytics tailored to local markets. Equifax emphasizes innovation in its offerings, utilizing advanced analytics, AI, and cloud technology to deliver actionable insights and support various financial activities.</v>
          </cell>
          <cell r="R1775">
            <v>1899</v>
          </cell>
        </row>
        <row r="1776">
          <cell r="A1776" t="str">
            <v>Equiniti</v>
          </cell>
          <cell r="B1776" t="str">
            <v>Equiniti</v>
          </cell>
          <cell r="C1776">
            <v>6000</v>
          </cell>
          <cell r="D1776" t="str">
            <v>financial services</v>
          </cell>
          <cell r="E1776" t="str">
            <v>http://www.equiniti.com</v>
          </cell>
          <cell r="F1776" t="str">
            <v>http://www.linkedin.com/company/equiniti</v>
          </cell>
          <cell r="G1776" t="str">
            <v>Bellevue</v>
          </cell>
          <cell r="H1776" t="str">
            <v>Washington</v>
          </cell>
          <cell r="I1776" t="str">
            <v>personal investments, wealth &amp; life management, global payments, people, administration &amp; payment solutions, ipos, corporate actions, financial services, hr &amp; employee benefits, pension administration, data, shareholder management, reward &amp; benefit, bereavement services, credit services, pension services, share registration, it services, business process services provider, employee share plans, software, technology, customer management, receivable finance, india operations, equity management, shareholder lifecycle management, operational efficiency, global operations, equity plan management, corporate governance, cap table management, ownership management solutions, digital shareholder communication, pensioner services, wealth management, ownership management, pension schemes, data analytics, investor relations, shareholder data management, digital shareholder registry, asset recovery, us market, retail, outsourcing, share registry, b2c, shareholder rights management, shareholder engagement, governance services, supplier code of conduct, blockchain, shareholder transparency tools, corporate compliance, employee equity, blockchain-enabled technology, technology innovation, shareholder engagement platforms, us financial services, uk market, cap table, shareholder communication tools, shareholder identity management, investor impact services, compliance services, proxy services, information technology &amp; services, shareholder impact analysis, proxy voting, market expansion, shareholder communication, outsourcing services, investor relations management, digital transformation, digital ownership solutions, pension scheme outsourcing, vulnerable customer programs, sustainability initiatives, shareholder impact services, sustainability, digital ownership, consulting, corporate governance technology, accounting, tax preparation, bookkeeping, and payroll services, customer experience, shareholder voting platforms, services, sustainability in finance, shareholder data, shareholder registry, shareholder impact, investor services, client services, ownership transfer technology, shareholder services, digital solutions, regulatory compliance services, global presence, asset recovery solutions, ftse 100, digital platform, regulatory compliance, blockchain technology, shareholder data security, asset recovery services, pension outsourcing, b2b, employee equity administration, digital shareholder engagement, ftse 100 clients, uk financial services, customer service, financial outsourcing, digital transformation tools, client base, finance, investment management, environmental services, renewables &amp; environment</v>
          </cell>
          <cell r="J1776" t="str">
            <v>Outlook, Marketo, Microsoft Azure Hosting, Microsoft Dynamics 365 Marketing, Microsoft Application Insights, Atlassian Cloud, Azure Active Directory, Workday, Pardot, Slack, Adobe Marketing Cloud, Salesforce, Workday Recruit, LeadForensics, Vidyard, Vimeo, Google Tag Manager, Mobile Friendly, Amazon Connect, PowerBI Tiles, Amazon QuickSight, Terraform, LinkedIn Learning, Infor SunSystems, Azure Analysis Services, Microsoft Defender for Cloud, Azure OpenAI Service, Azure Cognitive Services, Microsoft Excel, Microsoft Fabric, Microsoft Azure Monitor, Databricks, Snowflake, Azure Data Factory, Python, SQL, SES, Verint, ISO+â„¢, HTML Pro, Jira, Confluence, Azure Devops, LogicGate Risk Cloud, BASE, AWS SDK for JavaScript, AWS Trusted Advisor, Bootstrap, CSS, Git, HTML5 Maker, Javascript, Jenkins, jQuery, Linq, Microsoft ADFS for Genesys Cloud, Microsoft PowerShell, Microsoft SQL Server Reporting Services, Okta, Oracle XML DB, REST, ServiceNow Configuration Management Database, SharePoint, Umbraco, WP-Oauth, WSO2 Identity Server, AI, Cloud Foundry, Copilot, GitHub Copilot, WCF, ASP.NET, Microsoft.NET Core 3.1, C# (C Sharp), Visual Studio, API Gateway, XPath, Lambda Cloud, Sass, NUnit, Xunit, Adform, Crestron, SysTools VBA Password Recovery, Power BI Documenter, SAP Financial Supply Chain Management (FSCM), Delivr, Lytics, Excel4Apps, AWS Analytics, WebOffice, accessiBe, Microsoft PowerPoint, GoToAssist (FASTchat), Nevron Vision for SSRS, Adition Technologies - Advertisers, Amazon Web Services (AWS), Azure Linux Virtual Machines, Google Identity Services APIs, J2EE, Micro, Microsoft Office, Microsoft Windows Server 2012, React, Spring, Tor, Visio, Salesforce CRM Analytics, Mode, .NET, C#, Cucumber, Google AdWords Conversion, Kiosked, Junos OS, , CheckPoint, Cisco Routers, Cisco Switches, Security, WorkFusion AI Digital Agents, Zscaler, Microsoft Intune Enterprise Application Management, FIS Integrity, Oracle Analytics Cloud, TelmarHelixa, NTENT, Sage, PL/SQL, mO Jira OAuth SSO, Jira OpenID Connect SSO, Jira OIDC SSO, E-planning, Akamai CDN Solutions, IBM HTTP Server, Infoblox DHCP, Juniper Networks SRX-Series Firewalls, Microsoft Active Directory Federation Services, Microsoft Advanced Group Policy Management, Microsoft Hyper-V Server, OpenLDAP, Perl, SMTP, VMware, IntelliJ IDEA, JUnit, Testng, , Playwright, Specflow, Maven, Postman, FlexSlider, Microsoft SQL Server Management Studio, Windows 11, Unity, Canva, FlipHTML5, Selenium</v>
          </cell>
          <cell r="L1776" t="str">
            <v>Merger / Acquisition</v>
          </cell>
          <cell r="M1776">
            <v>0</v>
          </cell>
          <cell r="N1776">
            <v>39356</v>
          </cell>
          <cell r="O1776">
            <v>640600000</v>
          </cell>
          <cell r="Q1776" t="str">
            <v>Equiniti Group plc, rebranded as EQ, is a British financial services outsourcing company founded in 2007. It specializes in administration, payment, and technology solutions for share registration, pensions, equity plans, and corporate communications. EQ serves over 12,000 clients globally, including more than half of the FTSE 100 and a significant portion of the S&amp;P 500 and Nasdaq.
The company originated from Lloyds TSB's share registration business and has grown through strategic acquisitions and partnerships. EQ operates various divisions, including EQPaymaster, EQ Boardroom, EQ Digital, and EQ U.S., providing services such as transfer agency, equity plan solutions, pensions administration, and corporate communications. With a focus on digitization, EQ offers platforms for ownership management and investor relations, enhancing its capabilities in regulated markets and supporting millions of shareholders and pensioners worldwide.</v>
          </cell>
          <cell r="R1776">
            <v>2007</v>
          </cell>
        </row>
        <row r="1777">
          <cell r="A1777" t="str">
            <v>Equinix</v>
          </cell>
          <cell r="B1777" t="str">
            <v>Equinix</v>
          </cell>
          <cell r="C1777">
            <v>14000</v>
          </cell>
          <cell r="D1777" t="str">
            <v>information technology &amp; services</v>
          </cell>
          <cell r="E1777" t="str">
            <v>http://www.equinix.com</v>
          </cell>
          <cell r="F1777" t="str">
            <v>http://www.linkedin.com/company/equinix</v>
          </cell>
          <cell r="G1777" t="str">
            <v>Redwood City</v>
          </cell>
          <cell r="H1777" t="str">
            <v>California</v>
          </cell>
          <cell r="I1777" t="str">
            <v>data exchange, cloud services, business ecosystems, enterprise, international business exchange data centers, interconnection oriented architecutre, data security, colocation, financial services, digital infrastructure, hybrid cloud, multicloud, interconnection, internet content &amp; infrastructure, web hosting, real estate investment trusts, real estate, internet publishing, it services &amp; it consulting, cloud computing, enterprise software, enterprises, computer software, information technology &amp; services, b2b, computer &amp; network security, online media, media</v>
          </cell>
          <cell r="J1777" t="str">
            <v>Akamai, NSOne, Outlook, Microsoft Office 365, Microsoft Azure Hosting, SendInBlue, Drupal, Cloudways, Atlassian Cloud, Marketo, Omniture (Adobe), Pardot, Shopify Plus, Hubspot, Slack, Salesforce, Salesforce Live Agent, Piwik, Google Play, Linkedin Marketing Solutions, WordPress.org, Facebook Login (Connect), Facebook Custom Audiences, Apache, Google AdSense, Tealium, Zoho CRM, reCAPTCHA, Wix, Segment.io, Mobile Friendly, AngularJS, Wistia, SOASTA, YouTube, Bootstrap Framework, Google Font API, Facebook Widget, Google Tag Manager, Adobe CQ, DemandBase, 6sense, AMP, Google Ads, Metabase, Final Cut Pro X, Smart AdServer, React Router, Switch Concepts, Snyk Code (SAST), Minteye / AdsCaptcha, Ad Astra, Ning, Splunk SOAR, ANGEL LMS, Microsoft Fabric, Route, .NET, AI, Amazon Web Services (AWS), Google Cloud Platform, Microsoft Azure, Python, PyTorch, TensorFlow, SS&amp;C, Gem, Copilot, Microsoft Azure Monitor, Google App Engine, Kubernetes, Git, GitHub Actions, Cisco Core Routers, Olo, UPS, Tor, Microsoft Excel, Salesforce CRM Analytics, Google AdWords Conversion, Microsoft PowerPoint, Cisco Unified Intelligence Center, Visio, IBM SPSS Modeler, Fluke Networks, Oracle Siebel, Siemens SIMATIC SCADA, PowerBI Tiles, Onit, AWS Glue Data Catalog, Dash, SharePoint, Cisco Routers, Cisco Switches, Mag+, Oracle Analytics Cloud, Alibaba Cloud, Backblaze Computer Backup, Connect, DATAflow, Composer, dbt, Google Cloud BigQuery, PubSub+, Amazon Managed Streaming for Apache Kafka (Amazon MSK), Nutanix Beam, IBM Maximo, Excel4Apps, Envoy, AutoCAD, SES, Oracle Cloud, Vertex, Oracle Cloud Infrastructure, ACL, Azure Cloud Shell, Wider Planet, Microsoft Dynamics, Akamai CDN Solutions, Coupa, Agiloft Service Desk Suite, Smartsheet, ChatGPT, Clari, Vertex AI, Apache Kafka, Apache Beam, Docker, Google Cloud Dataproc, Google Cloud Storage, PostgreSQL, MySQL, Google Cloud BigTable, MongoDB, AWS SDK for JavaScript, Scala, Terraform, Azure Virtual Machines, Microsoft Teams Rooms, , SAP Fieldglass, Concur, Bloomberg Professional Services, GovWin IQ, AWS Direct Connect, AWS Trusted Advisor, Azure ExpressRoute, Equinix, Google Cloud Interconnect, VLAN, Dell iDRAC (Integrated Dell Remote Access Controller), Intercom, Microsoft Office, Procore, Oracle Fusion Cloud Financials, OpenAPI, H2O, Dell EMC PowerScale, Docusaurus, Backstage, Confluence, Oracle Cloud EPM, Oracle Integration Cloud, IBX SmartView, OneTrust Tech Risk &amp; Compliance, Airflow, Prefect, ServiceNow, VMware, Commvault, NetApp, ISO+â„¢, Etsy, Cross Pixel Media, Jira, Microsoft Forms, Anaplan, Autodesk BIM 360 Docs, Wordpress, Microsoft Power Apps, Microsoft Power Automate, DATAVERSE LTD, Microsoft Power Platform, Microsoft Copilot Studio, Azure OpenAI Service, SAP, DAX, Power Query, , Copper, LeafLink, ClickHouse, Prometheus, Jenkins, Argocd, Branch, Kotlin, Informatica, Informatica Data Quality, go+, Microsoft Project, Email Verification in Google Sheets, BASE, Amazon Associates, Cisco WebEx Teams, LinkedIn Ads, Zoomdata, SQL, Star, REST, DXS, Air, Amazon Simple Storage Service (S3), FiberHome, Oracle Hyperion Enterprise, Looker, Tableau, OneStream, Cisco DWDM, Micro, LucidChart, Autodesk BIM 360, FUSION, Google Dataplex, AWS Analytics, Azure Analysis Services, AVEVA PDMS, DC/OS, Spring Boot, Temporal Cloud, React, Redis, Elasticsearch, Workday, PHP, Laravel, Microsoft PowerShell, Redis Software, IBM Maximo IT, OpenID, SAM, Acronis Cyber Backup, Flutter, Firebase, Firebase Authentication, Google Cloud Functions, ServiceNow Configuration Management Database, Google, Amazon S3, Power BI Documenter, CyberArk Enterprise Password Vault, AWS Multi-Factor Authentication, Oracle Argus, Revit, Navisworks, CONTROL, PostGIS, Fusion ERP Analytics, Armis, VMware vSphere, VMware vSAN, VMware NSX, VMware Cloud Foundation, Oracle SPF, dmarcian, Angular, VueJS, FlipHTML5, Node.js, Express, Nestjs, Django, OpenTelemetry, Grafana, Jaeger, Azure Key Vault, IBM ILOG CPLEX Optimization Studio, HELM, GitLab, Azure Devops, Argo CD, Flux, AWS CloudFormation, Impact Radius, Jest, Cypress, Playwright, k6, Apache JMeter, Memcached, RabbitMQ, LaunchDarkly, IDC, JWT, JPA Health, Hibernate, AVRO, Apache Spark, Windows Azure Pack, Azure Stack, TripleLift, VisiStat, Microsoft Windows Server 2012, Azure Linux Virtual Machines, Dell PowerEdge Servers, Pure Storage, Oracle General Ledger, Oracle BI Publisher, Ubiquiti Network Management System, Cisco AppDynamics, Juniper Networks, Arista EOS, Nokia, Ciena, Infinera Management Suite, Apigee, Crystal Ball, Spark, Apache Hadoop HDFS, SonarQube, JUnit, Testng, Ribbon, CAT, Equinix IOA, Weibo, TierPoint DRaaS, Cisco WebEx, TeamViewer, Niagara Framework, MatrikonOPC, OSIsoft PI, Adobe Acrobat Standard DC, AC500 PLC, DC Storm, Spring Cloud, Google AlloyDB for PostgreSQL, Quip, Jira Advanced Roadmaps, Analyzer</v>
          </cell>
          <cell r="K1777">
            <v>13029798500</v>
          </cell>
          <cell r="L1777" t="str">
            <v>Debt Financing</v>
          </cell>
          <cell r="M1777">
            <v>505300000</v>
          </cell>
          <cell r="N1777">
            <v>45870</v>
          </cell>
          <cell r="O1777">
            <v>9260000000</v>
          </cell>
          <cell r="Q1777" t="str">
            <v>Equinix, Inc. is a global leader in digital infrastructure, specializing in data center colocation, interconnection, and related services. Founded in 1998 in Redwood City, California, the company operates a network of Internet Business Exchange (IBX) centers that facilitate efficient network peering among carriers, cloud providers, and enterprises. With over 270 data centers in more than 30 countries, Equinix supports a wide range of industries by providing optimized hybrid IT infrastructure services.
The company's core offerings include network-neutral IBX data centers, interconnection and peering services, and bare metal automation. These services enable direct, low-latency connections and support scalable hybrid architectures. Equinix is committed to helping global enterprises and service providers enhance their digital capabilities while focusing on sustainable growth. Notable partnerships with companies like Stadler, Alembic, and IFCU highlight Equinix's role in driving business transformation across various sectors.</v>
          </cell>
          <cell r="R1777">
            <v>1998</v>
          </cell>
        </row>
        <row r="1778">
          <cell r="A1778" t="str">
            <v>Equitable</v>
          </cell>
          <cell r="B1778" t="str">
            <v>Equitable</v>
          </cell>
          <cell r="C1778">
            <v>3200</v>
          </cell>
          <cell r="D1778" t="str">
            <v>financial services</v>
          </cell>
          <cell r="F1778" t="str">
            <v>http://www.linkedin.com/company/equitable-financial</v>
          </cell>
          <cell r="G1778" t="str">
            <v>New York</v>
          </cell>
          <cell r="H1778" t="str">
            <v>New York</v>
          </cell>
          <cell r="I1778" t="str">
            <v>financial advise, asset management, life insurance, annuities, investment management, specialty insurers, finance, financial services</v>
          </cell>
          <cell r="Q1778" t="str">
            <v>Equitable, part of Equitable Holdings, Inc., is a prominent U.S. financial services and insurance company founded in 1859. Originally established as The Equitable Life Assurance Society of the United States, it specializes in retirement, protection, and investment products for individuals, families, businesses, and institutions. The company has a rich history of innovation, including being the first to pay death claims immediately in 1881 and introducing the first variable annuity in 1970.
Equitable offers a range of products, including variable and indexed annuities, life insurance, and retirement plans, particularly excelling in 403(b) offerings for K-12 educators. The company also has a significant presence in property/casualty insurance and real estate investment management. With a commitment to financial well-being, Equitable serves a diverse clientele, including U.S. government employees and various market segments.</v>
          </cell>
        </row>
        <row r="1779">
          <cell r="A1779" t="str">
            <v>E-Solutions</v>
          </cell>
          <cell r="B1779" t="str">
            <v>E-Solutions</v>
          </cell>
          <cell r="C1779">
            <v>4000</v>
          </cell>
          <cell r="D1779" t="str">
            <v>information technology &amp; services</v>
          </cell>
          <cell r="E1779" t="str">
            <v>http://www.e-solutionsinc.com</v>
          </cell>
          <cell r="F1779" t="str">
            <v>http://www.linkedin.com/company/e-solutions-inc</v>
          </cell>
          <cell r="G1779" t="str">
            <v>San Jose</v>
          </cell>
          <cell r="H1779" t="str">
            <v>California</v>
          </cell>
          <cell r="I1779" t="str">
            <v>temp amp temptohire, bfsi staffing, retail logistics staffing, temp temptohire, agenticai, nlp, curated talent cloud, accounting &amp; finance staffing, business intelligence, cloud transformation, quality assurance, it staffing, project management, itis itsm, business process services, genai solutions, web application development, data warehousing, light industry staffing, web amp application development, global payroll, staffing, contingent staffing, healthcare staffing, eor aor services, computer vision predictive analytics, data engineering, staff augmentation, corporate training solutions, vms staffing, talent acquisitionpermanent or full time, medical staffing, rebadging vendor management office, ai, aiml model development, mobility practice, hr compliance service, recruiting, enterprise software, software, information technology, it services &amp; it consulting, ai/ml staffing, global workforce, content management systems, digital innovation, cybersecurity, content delivery platforms, diversity and inclusion, managed cloud services, dynamic pricing automation, software product engineering, machine learning, desk reservations, education, employee training, technology-driven solutions, outcome-based partnerships, business process outsourcing, content delivery across displays, healthcare technology, iot integration in retail, healthcare, digital products, iot adoption, content delivery networks, content management for retail, cloud infrastructure, digital transformation, content management, customer experience, consulting, logistics, ai/ml solutions, agentic ai, finance and insurance, performance optimization, executive search, software development, predictive analytics, digital workspace solutions, penetration testing, cloud services, market intelligence, data security, content delivery, generative ai, digital workspace management, market expansion, cybersecurity services, cloud computing, ai-powered analytics, client support, b2b, multi-location control tools, software engineering, content delivery systems, technology investments, multi-location control, parking management, payroll services, remote visitor management, strategic alliances, iot solutions, industry verticals, meeting room booking, transportation, government, technology solutions, data modernization, remote workforce management, visitor registration app, remote work solutions, dynamic pricing, cloud migration strategy, mergers and acquisitions, cloud-native solutions, remote workforce enablement, real-time people counting, energy, digital workspace, manufacturing, visualization tools, cloud migration, dataops, real-time analytics, computer systems design and related services, content management platforms, proprietary tools, recruitment, ai-as-a-service, workforce solutions, cloud edge iot, transportation and logistics, payrolling services, artificial intelligence, scalable workforce, automation, digital transformation platforms, services, data-driven insights, media content management, customizable checklists, data analytics, strategic mergers, cloud-native technologies, content management system, ai-driven workforce optimization, retail, visitor management, human resources, ai staffing, product development, engineering services, devops services, end-to-end staffing solutions, direct hire services, msp partnerships, global workforce solutions, vulnerability assessment, compliance management, training and upskilling, it consulting, business transformation, retail management services, light industrial staffing, manufacturing staffing, talent solutions, temporary staffing, project-based staffing, resume screening, skill assessment, international staffing, diversity inclusion, saas solutions, custom software development, customer service outsourcing, kpo and bpo services, job placement, industry expertise, risk compliance staffing, analytics and insights, client retention, finance, distribution, consumer products &amp; retail, transportation &amp; logistics, natural language processing, information technology &amp; services, analytics, staffing &amp; recruiting, productivity, web development, enterprises, computer software, health care, health, wellness &amp; fitness, hospital &amp; health care, internet infrastructure, internet, computer &amp; network security, mergers &amp; acquisitions, mechanical or industrial engineering, management consulting, financial services</v>
          </cell>
          <cell r="J1779" t="str">
            <v>Cloudflare DNS, Rackspace MailGun, Outlook, Microsoft Office 365, Slack, Salesforce, Google Font API, WordPress.org, Cedexis Radar, reCAPTCHA, Vimeo, Mobile Friendly, YouTube, Adobe Media Optimizer, Nginx, Google AdSense, DoubleClick, Scala, Node.js, Android, Data Analytics, Databricks, Azure Devops, Docker, Snowflake, Micro, Ansible, AI, Remote, Phoenix</v>
          </cell>
          <cell r="O1779">
            <v>510500000</v>
          </cell>
          <cell r="Q1779" t="str">
            <v>E-Solutions Inc. is a certified minority-owned IT services and consulting company based in San Jose, California. Founded in 2003, it specializes in global workforce solutions, digital product engineering, AI-driven transformation, and business process outsourcing (BPO). With a presence in over 35 countries and more than 4,000 professionals, E-Solutions generates over $250 million in annual revenue, focusing on connecting technology with talent for business transformation.
The company offers a range of services across three main areas: global workforce solutions, AI and digital transformation services, and specialized business services. Their workforce solutions include recruitment, staffing, and managed service provider services. E-Solutions AI Labs provides AI consulting, model development, and digital product engineering. Additionally, their BPO services cover various sectors, including healthcare, finance, and customer support, with industry-specific accelerators and tools to enhance efficiency and innovation.</v>
          </cell>
          <cell r="R1779">
            <v>2003</v>
          </cell>
        </row>
        <row r="1780">
          <cell r="A1780" t="str">
            <v>Etech Global Services</v>
          </cell>
          <cell r="B1780" t="str">
            <v>Etech Global Services</v>
          </cell>
          <cell r="C1780">
            <v>3600</v>
          </cell>
          <cell r="D1780" t="str">
            <v>outsourcing/offshoring</v>
          </cell>
          <cell r="E1780" t="str">
            <v>http://www.etechgs.com</v>
          </cell>
          <cell r="F1780" t="str">
            <v>http://www.linkedin.com/company/etech-global-services</v>
          </cell>
          <cell r="G1780" t="str">
            <v>Nacogdoches</v>
          </cell>
          <cell r="H1780" t="str">
            <v>Texas</v>
          </cell>
          <cell r="I1780" t="str">
            <v>live chat services, software development, machine learning, contact center quality monitoring, software as a service, it staff augmentation, call center services, student enrollment, contact center services, speech analytics, outsourcingoffshoring, omnichannel customer experience, artificial intelligence, multilingual support spanish, collections, workforce management, contact center solutions, call center solutions, english, etech insights, call center quality monitoring, hire developers, call center outsourcing, quality assurance, development services, quality monitoring, performance management, it outsourcing, hindi, etc, outsourcing &amp; offshoring consulting, b2b, customer service customer engagement, customer service customer satisfaction, customer feedback analysis, customer satisfaction improvement, customer service operations, customer service outsourcing, customer service customer feedback management, client data analytics, customer service omnichannel platform, customer service workforce optimization, analytics, customer service customer experience platform, customer service customer insights, customer interaction management, customer service automation tools, customer service process improvement, data analytics, customer service customer retention, e-commerce, customer feedback tools, customer service quality monitoring, logistics, customer service innovation, customer experience management, customer service quality, customer service customer journey, customer behavior prediction, customer service customer feedback analysis tools, customer service customer experience optimization, customer experience personalization, customer service reporting, customer service dashboards, impact analytics, media, customer service automation, customer service quality assurance, customer service ai tools, customer service real-time analytics, customer service solutions, customer service quality management, customer service customer analytics, customer service workflows, call center software, customer service digital engagement, customer service ai solutions, customer service performance, customer service optimization, customer service analytics, customer service customer feedback systems, customer service customer experience, customer service customer insights platform, customer retention strategies, customer service customer insights analytics, customer sentiment analysis, telephone call centers, customer loyalty programs, financial services, talent acquisition, customer service customer journey mapping, retail, chatbots, customer service customer analytics tools, telecommunications, customer service customer satisfaction metrics, ai-powered contact center, customer service metrics, customer service customer loyalty analytics, customer experience, customer service analytics tools, customer service customer journey analytics, customer support automation, customer engagement, customer service speech recognition, multilingual support, customer service training programs, customer service customer support automation, customer service technology solutions, customer service ai chatbot, customer service predictive modeling, business process outsourcing, business intelligence, services, customer service excellence, customer service training, healthcare, customer service customer support tools, customer support technology, customer service automation platforms, consulting, customer relationship management, customer engagement solutions, customer data platforms, customer service customer retention tools, technology, customer service digital solutions, information technology, omnichannel cx support, data-driven insights, customer retention, customer service, customer service platform, customer service strategy, customer service omnichannel, customer service customer engagement strategies, customer journey analytics, crm integration, customer service customer feedback, customer service virtual assistants, insurance, customer service digital transformation, inbound call center, outbound call center, bpo solutions, omnichannel support, cybersecurity services, digital engagement, chat support, email support, integrated customer engagement, sales performance improvement, training and coaching, contact center operations, servant leadership, employee engagement, remote customer service, fortune 500 partnerships, global call centers, nearshore outsourcing, offshore locations, client satisfaction, market share growth, process improvement, agent performance evaluation, compliance certifications, corporate social responsibility, employee development, client trust building, operational excellence, business process optimization, automated customer support, real-time customer interaction, performance metrics, strategic planning, technology integration, customer insights, brand loyalty, finance, non-profit, distribution, transportation &amp; logistics, information technology &amp; services, saas, computer software, outsourcing/offshoring, consumer internet, consumers, internet, facilities services, health care, health, wellness &amp; fitness, hospital &amp; health care, crm, sales, enterprise software, enterprises, nonprofit organization management</v>
          </cell>
          <cell r="J1780" t="str">
            <v>Outlook, MailChimp SPF, Microsoft Office 365, Amazon AWS, Slack, Google Font API, Linkedin Marketing Solutions, reCAPTCHA, DoubleClick, Nginx, Google Dynamic Remarketing, WordPress.org, Google Tag Manager, DoubleClick Conversion, YouTube, Mobile Friendly, Google AdWords Conversion, Sigma, Android, Circle, Remote, AI</v>
          </cell>
          <cell r="O1780">
            <v>110000000</v>
          </cell>
          <cell r="Q1780" t="str">
            <v>Etech Global Services is a minority-owned Business Process Outsourcing (BPO) and contact center solutions provider based in Nacogdoches, Texas. Founded in 2003, the company specializes in omnichannel customer engagement, AI-enhanced services, and data-driven insights to enhance customer experiences for enterprise clients, including Fortune 500 and Fortune 50 companies. Etech has grown to over 3,600 employees across multiple locations in the U.S., Jamaica, and India, handling millions of voice and chat interactions annually.
The company offers a wide range of services, including customer care, quality monitoring, workforce management, and technology solutions. Etech Insights, its trademarked platform, transforms data into strategic insights, while ETS provides proprietary technology for integrating AI and human intelligence. Etech is committed to servant leadership, employee development, and community engagement, aiming to make a positive impact on clients and communities alike.</v>
          </cell>
          <cell r="R1780">
            <v>1997</v>
          </cell>
        </row>
        <row r="1781">
          <cell r="A1781" t="str">
            <v>Euronet</v>
          </cell>
          <cell r="B1781" t="str">
            <v>Euronet Worldwide</v>
          </cell>
          <cell r="C1781">
            <v>11000</v>
          </cell>
          <cell r="D1781" t="str">
            <v>financial services</v>
          </cell>
          <cell r="E1781" t="str">
            <v>http://www.euronetworldwide.com</v>
          </cell>
          <cell r="F1781" t="str">
            <v>http://www.linkedin.com/company/euronet-worldwide</v>
          </cell>
          <cell r="G1781" t="str">
            <v>Leawood</v>
          </cell>
          <cell r="H1781" t="str">
            <v>Kansas</v>
          </cell>
          <cell r="I1781" t="str">
            <v>outsourcing, software, payments, money transfer, acquiring, prepaid, payments processing, eft, cross border payments, pos, atm, real time payments, turn key solutions, card issuing, credit cards, e-commerce, finance, consumer internet, internet, information technology, investment bankers/brokers/service, payment gateway, multi-currency transactions, scalable payment technology, payment security solutions, b2c, payment processing, payment services, prepaid card issuance, digital payments, remittance services, money transfer solutions, financial services, cross-border payments, electronic funds transfer, prepaid mobile top-up, cross-border remittance, banking, retail, pos management, mobile money transfer, retail payment solutions, multi-currency support, dandelion, cashless transactions, global atm network, bank account transfers, fraud management, atm network, atm deployment, transaction processing, fintech platform, regulatory compliance, digital payment platform, fintech, atm and pos solutions, digital wallets, payment technology, payment ecosystem, real-time processing, cash pickup network, mobile recharge, merchant services, international payment gateway, banking technology, remittance into bank accounts, currency exchange, international money transfer, foreign exchange, cash pickup, services, digital remittance network, fraud detection, payment industry, d2c, atm network management, prepaid gift cards, atm management, epay, real-time cross-border payments, payment security, payment innovation, atm outsourcing, digital banking, financial inclusion, payment processing software, payment network expansion, payment solutions, cloud payments, foreign exchange services, financial technology innovation, cross-border transactions, payment platform, global remittance, global payment infrastructure, payment network, digital currency, pos terminals, mobile top-up, financial transactions processing, reserve, and clearinghouse activities, b2b, mobile recharge platform, global financial services, international payments, payment platform integration, transaction security, payment software, digital remittance, digital wallets integration, financial technology, atm fleet management, digital currency exchange, mobile wallets, real-time payments, government, api integration, cashless payment solutions, ren, electronic payments, multi-channel payment solutions, payment infrastructure, compliance solutions, atm services, pos services, branded payments, prepaid solutions, eft network, consumer remittance, banking solutions, loan application services, merchant acquiring, cash pickup locations, gift card solutions, real-time transfers, b2b payment solutions, mobile payment solutions, dynamic currency conversion, billing solutions, financial services platform, global payment network, financial institutions, retail payments, remote payment solutions, currency conversion, loyalty programs, client onboarding, e-commerce payment solutions, international payment solutions, payment apis, retail network integration, consumer payment options, atm management solutions, global brands integration, billing and invoicing solutions, risk management solutions, payroll solutions, investment calculation tools, financial reporting tools, distribution, transportation &amp; logistics, information technology &amp; services, consumers, finance technology, computer &amp; network security, point of sale, enterprise software, enterprises, computer software</v>
          </cell>
          <cell r="J1781" t="str">
            <v>Microsoft Office 365, Drupal, Slack, Google Font API, Google Tag Manager, WordPress.org, Nginx, Vimeo, Mobile Friendly, AI, Atlas by Facebook, Electron, Supermetrics, LinkedIn Ads, Microsoft PowerPoint, Salesforce CRM Analytics, Capita-SIMS, Crossplane, etcd, Flux, Kubernetes, Rancher Labs, Rancher Longhorn, SUSE, Confluence, Git, ISO+â„¢, SystemVue, AWS SDK for JavaScript, Gem, Linkedin Marketing Solutions, Flask, Fastapi, Tor, IBM i, SimCorp Gain, SQL, Oracle XML DB, FlipHTML5, CSS, Javascript, Python, Microsoft PowerShell, Conductor, CPI, Microsoft Windows Server 2012, Cisco VPN, Cisco Secure Firewall Management Center, React Router, Switch Concepts, AWS Transfer for SFTP, ScorecardResearch</v>
          </cell>
          <cell r="K1781">
            <v>1243746842</v>
          </cell>
          <cell r="L1781" t="str">
            <v>Debt Financing</v>
          </cell>
          <cell r="M1781">
            <v>850000000</v>
          </cell>
          <cell r="N1781">
            <v>45870</v>
          </cell>
          <cell r="O1781">
            <v>4244200000</v>
          </cell>
          <cell r="Q1781" t="str">
            <v>Euronet Worldwide, Inc. is a global financial technology and payments company founded in 1994 in Budapest, Hungary, and now based in Leawood, Kansas. The company operates a real-time digital and cash payments network across over 200 countries and territories. It serves banks, retailers, service providers, and consumers through millions of touchpoints, including ATMs, POS terminals, and digital platforms.
Euronet has evolved from its origins as an independent ATM operator to a comprehensive fintech provider. Its services include EFT processing, electronic prepaid processing through its epay segment, and global money transfers via Ria. The company emphasizes secure and regulated payment solutions, aiming to enhance financial inclusion and innovation. As of 2025, Euronet manages over 55,000 ATMs and 1.2 million EFT POS terminals worldwide, facilitating easier and faster participation in the global economy.</v>
          </cell>
          <cell r="R1781">
            <v>1994</v>
          </cell>
        </row>
        <row r="1782">
          <cell r="A1782" t="str">
            <v>Evernorth Health Services</v>
          </cell>
          <cell r="B1782" t="str">
            <v>Evernorth</v>
          </cell>
          <cell r="C1782">
            <v>6900</v>
          </cell>
          <cell r="D1782" t="str">
            <v>hospital &amp; health care</v>
          </cell>
          <cell r="E1782" t="str">
            <v>http://www.evernorth.com</v>
          </cell>
          <cell r="F1782" t="str">
            <v>http://www.linkedin.com/company/evernorth</v>
          </cell>
          <cell r="G1782" t="str">
            <v>Saint Louis</v>
          </cell>
          <cell r="H1782" t="str">
            <v>Missouri</v>
          </cell>
          <cell r="I1782" t="str">
            <v>solution design, automation, wms, jda wms, lean, blue yonder, jda, project management, hospitals &amp; health care, healthcare gene therapy, cost reduction, healthcare interoperability, healthcare data management, healthcare analytics, healthcare behavioral health, clinical management, pharmacy benefit management, healthcare outcome measurement, healthcare cloud, healthcare predictive modeling, ambulance services, healthcare software, healthcare mobile apps, healthcare youth mental health, healthcare improvement, healthcare services, healthcare risk stratification, healthcare, digital therapeutics, healthcare innovation labs, healthcare for underserved populations, healthcare management, virtual healthcare, digital health, healthcare patient portals, healthcare innovation in pharmacy, urgent care, member engagement, healthcare remote monitoring, healthcare automation, services, healthcare patient experience, healthcare partnerships, healthcare solutions, healthcare ai, data analytics, integrated health solutions, healthcare compliance, healthcare apis, clinical decision support, healthcare solutions provider, b2b, healthcare it, healthcare digital engagement, behavioral health, preventive health, chronic disease management, federally funded health programs, healthcare platforms, healthcare data integration, healthcare social determinants, healthcare insights, specialty pharmacy, healthcare delivery, healthcare machine learning, healthcare programs, healthcare ecosystem, predictive analytics, healthcare platform, government, preventive care, consulting, healthcare support, healthcare affordability, whole-person health, healthcare population health management, biosimilars, healthcare digital health, vitality programs, healthcare technology, telehealth, healthcare cost savings, healthcare for complex conditions, healthcare personalization, data-driven healthcare, digital health tools, healthcare data, healthcare provider support, clinical pathways optimization, healthcare fertility support, healthcare telemedicine, glp-1 therapies, healthcare access, chronic condition management, health outcomes, healthcare provider network, health equity, patient engagement, virtual care, healthcare digital transformation, healthcare digital tools, military health services, healthcare personalized medicine, cost management, healthcare biosimilars, predictive health, healthcare cost reduction, healthcare security, healthcare virtual visits, patient-centered care, population health, healthcare innovation, health services, pharmacy solutions, benefit management, medical benefits, clinical support, drug cost reduction, data-driven solutions, wellness programs, employee productivity, health plan integration, health outcomes improvement, care coordination, employee health benefits, personalized care, integrated health services, access to medications, evidence-based care, patient advocacy, community health, quality care, outcomes measurement, documented savings, health plan efficiency, clinical pathways, home delivery pharmacy, well-being tools, informational hubs, specialized care, medical supply distribution, employer solutions, wellness rewards, knowledge sharing, supporting families, data analysis, care enablement, distribution, productivity, hospital &amp; health care, medical practice, health care, health, wellness &amp; fitness, information technology &amp; services, enterprise software, enterprises, computer software</v>
          </cell>
          <cell r="J1782" t="str">
            <v>Amazon CloudFront, Route 53, Microsoft Office 365, Amazon AWS, Citrix, The Trade Desk, MongoDB, Eloqua, Marketo, Amazon SES, Slack, Adobe Marketing Cloud, Mobile Friendly, DoubleClick Conversion, Nginx, TeaLeaf, Facebook Login (Connect), Google Tag Manager, Linkedin Marketing Solutions, Google Dynamic Remarketing, Adobe Media Optimizer, Facebook Custom Audiences, Google AdWords Conversion, Twitter Advertising, DoubleClick, Varnish, Facebook Widget, Google Places, Google Maps, reCAPTCHA, Remote, Android, Jenkins, Git, J2EE, Spring Boot, Hibernate, Streams, Apache Spark, Databricks, Python, Airflow, AWS Trusted Advisor, AWS Glue, Delta, Semrush, SAP S/4HANA Cloud, Salesforce, Alteryx, Microsoft Excel, Microsoft SQL Server Reporting Services, Microsoft Windows Server 2012, SQL, AtScale, Tableau, PowerBI Tiles, ThoughtSpot, Spring, Salesforce CRM Analytics, Jira, Microsoft Word, Excel4Apps, Unity, ServiceNow, Outlook, Azure Active Directory, Azure Active Directory B2C, IBM Security Identity Governance and Intelligence, Okta, Amazon Associates, mO Jira OAuth SSO, Jira OpenID Connect SSO, Jira OIDC SSO, SAM, OpenLDAP, Azure Cloud Shell, SharePoint, AI, Terraform, Ansible, GitHub, Docker, Kubernetes, Amazon Web Services (AWS), Wrike, Microsoft Office, Microsoft PowerPoint, Mode, Zoho CRM, Confluence, Admin, Greenway Health Patient Portal, SAP, SAP Extended Warehouse Management, AWS SDK for JavaScript, Cloud Foundry, Red Hat OpenShift, Adobe Experience Platform, Adobe Customer Journey Analytics, Adobe, OneTrust, Verint, SAP Ariba Platform, Strato, Microsoft PowerShell, REST, Microsoft-IIS, Microsoft Active Directory Federation Services, AWS Application Load Balancer, Oracle XML DB, HTML Pro, Oracle Analytics Cloud, Workday, Oracle Hyperion Enterprise, Clarity, Snowflake, Amazon S3, Amazon EMR, Amazon EC2, Amazon Redshift, Amazon Athena, AWS Lambda, Spark, Scala, Cisco Unified Intelligence Center, dbt, Amazon Managed Streaming for Apache Kafka (Amazon MSK), PostgreSQL, Pega CRM Suite, Microsoft Advanced Group Policy Management, Microsoft Azure, Azure Virtual Desktop, Citrix NetScaler, Citrix StoreFront, CAT, SAS Analytics Pro, IBM CICS Transaction Server, IBM Db2 for Linux, UNIX, and Microsoft Windows, Gem, Node.js, AWS Analytics, Contentful, Figma, Framer, GitHub Copilot, Springboot, EPiServer, Cisco VPN, Snagit, SAP S/4HANA, SAP Solution Manager, Pega Case Management, TensorFlow, PyTorch, SentenceTransformers, Cornerstone HR, Surescripts E-Prescribing, Electron, Encompass, Remedy Single Sign On, OpenID, Google Cloud Platform, PySpark, Hive, Teradata, Delta Lake, Lambda Cloud, ECS, AWS Glue Data Catalog, Sizmek (MediaMind), Amazon CloudWatch, AWS CloudFormation, GitHub Actions, AWS CodePipeline, JFrog Artifactory, Apache Airflow, Apache Oozie, CA 7 Workload Automation Intelligence, Datadog, Spark SQL, Azure Analysis Services, NetScaler, AspDotNetStorefront, TriZetto Facets, Unity 3D Web Player, Unix, Amazon Linux 2, CitrusAd, Playwright, Azure Devops, Azure Linux Virtual Machines, Absorb LMS, React, FlipHTML5, CSS, Javascript, Hugging Face, Webex, Microsoft Teams Rooms, Concur, Amazon Elastic MapReduce (EMR), Saviynt, CET, accessiBe, Cursor, TypeScript, Akamai Connected Cloud (formerly Linode), Flite, Salesforce Lightning Web Components, Postman, Amazon EKS Anywhere, Apache Kafka, Cision, Langchain, OpenAI, Redis, AWS CloudTrail, AWS Key Management Service (KMS), go+, Microsoft Azure Monitor, Unity Catalog, C#, Front, Anthropic Claude, MLflow, AWS Fargate, Redshift, SNS, AWS Network Firewall, Verizon WAF, AWS Firewall Manager, Amazon GuardDuty, IBM VSAM, Fastapi, LangGraph, Ning, Streamlit, Microsoft Application Insights, Cisco Meraki MS, Tor, UPS, Elite Software HVAC Solution, Bing, 24-7 Media, Iron Mountain Services, LexisNexis, scikit-learn, pandas, NumPy, Amazon Simple Queue Service (SQS), Amazon Virtual Private Cloud (Amazon VPC), AWS Step Functions, Liquibase, Teradata Vantage, BASE, dynaTrace, SAP Replication Server, SolarWinds Database Performance Analyzer, Aryson MySQL to MSSQL Converter, Selenium, Uipath, Cypress, WebDriverIO, Appium, IBM Maximo IT, Grafana, Cucumber, AWS VPN, Oracle Essbase, Olo, Micro Focus LoadRunner, Apache JMeter, AppDynamics, Splunk, IBM z/OS Operating System, Windows Azure Pack, GitLab, Amazon SageMaker, Athena, CloudBees CI, IBM UrbanCode Deploy, CDK, Maven, FOUNDATION, Bash, GitHub Enterprise, Checkmarx, SonarQube, ELK Stack, Prometheus, Ubuntu, CentOS, Red Hat, Microsoft Windows Server 2000, SWIFT, SAP Data Migration, Google Cloud, Parallels, Connect, Broadcom, IBM SMP/E, IBM Tivoli OMEGAMON, IBM Tivoli Monitoring, COBOL, Assemble, CPI, IBM VTAM, Azure App Configuration, OSIsoft PI, Azure Service Fabric, Denodo, Amazon DynamoDB, EFI, Sass, Sketch, Adobe Creative Cloud, Three.js, Open Multi-Processing (OpenMP), Robot Framework, BERT, Google Publisher Tag (GPT), Copilot, Tricentis Neoload, LlamaIndex, Pinecone, Visio, Mural, Microsoft Project, Siemens SIMATIC S7, Splunk SOAR, Endpoint Protection, AWS Identity and Access Management (IAM), Google Cloud Data Loss Prevention, Snyk Code (SAST), Ad Astra, Huawei iMaster NCE, React Native, Redux, eMaint CMMS, Azure OpenAI Service, Zoomdata</v>
          </cell>
          <cell r="K1782">
            <v>173600000</v>
          </cell>
          <cell r="L1782" t="str">
            <v>Merger / Acquisition</v>
          </cell>
          <cell r="M1782">
            <v>0</v>
          </cell>
          <cell r="N1782">
            <v>45901</v>
          </cell>
          <cell r="O1782">
            <v>202155000000</v>
          </cell>
          <cell r="Q1782" t="str">
            <v>Evernorth Health Services, established in 2020 as a division of The Cigna Group, is headquartered in St. Louis, Missouri. The company focuses on improving health outcomes through integrated pharmacy, care, and benefits solutions. With a people-centric approach, Evernorth aims to enhance experiences for members, healthcare providers, patients, and plans while making healthcare more accessible and affordable.
Evernorth offers a range of integrated solutions, including pharmacy benefit management through Express ScriptsÂ®, specialty pharmacy services via AccredoÂ®, and virtual care through MDLIVEÂ®. The company also provides utilization management and evidence-based solutions through eviCoreÂ® and digital tools for chronic condition management and health improvement. With approximately 35,000 employees, Evernorth is dedicated to addressing complex healthcare challenges and delivering connected experiences for whole-person health.</v>
          </cell>
          <cell r="R1782">
            <v>2020</v>
          </cell>
        </row>
        <row r="1783">
          <cell r="A1783" t="str">
            <v>EXL</v>
          </cell>
          <cell r="B1783" t="str">
            <v>Exl</v>
          </cell>
          <cell r="C1783">
            <v>60000</v>
          </cell>
          <cell r="D1783" t="str">
            <v>management consulting</v>
          </cell>
          <cell r="E1783" t="str">
            <v>http://www.exlservice.com</v>
          </cell>
          <cell r="F1783" t="str">
            <v>http://www.linkedin.com/company/exl-service</v>
          </cell>
          <cell r="G1783" t="str">
            <v>New York</v>
          </cell>
          <cell r="H1783" t="str">
            <v>New York</v>
          </cell>
          <cell r="I1783" t="str">
            <v>travel, banking &amp; financial services, digital transformation, risk financial management, artificial intelligence, machine learning, nlp, insurance, risk amp financial management, healthcare, finance accounting, technology platforms, transportation &amp; logistics, analytics, operations management, operations process excellence, finance transformation, utilities, decision analytics, automation, it audit, digital intelligence, management consulting, operations amp process excellence, robotics, finance amp accounting, business services, enterprise software, software, information technology, real estate, business consulting &amp; services, data security, ai for energy, cloud platforms, data-driven insights, ai in supply chain, ai solutions &amp; platforms, ai consulting, ai solutions, ai in banking, ai &amp; analytic services, data pipeline automation, ai deployment, ai in life sciences, data annotation, ai for telecom, data cataloging, retail, ai in public sector, ai, computer systems design and related services, data quality, industry solutions, risk and compliance, ai for insurance, hyperautomation, generative ai, ai-powered automation, api integration, industry-specific ai solutions, ai innovation, data analytics, risk management, global data solutions, customer experience, data cleansing, ai in logistics, energy analytics, ai for risk management, b2b, insurance solutions, ai in manufacturing, data governance, customer engagement, ai in government, ai in energy and utilities, ai for customer experience, retail analytics, agentic ai, data lineage, ai in financial services, compliance, data modernization, risk assessment, healthcare &amp; life sciences, telecom analytics, cloud computing, ai strategy, ai applications, ai in finance, services, retail &amp; consumer products, ai for banking, code harbor ai, ai in insurance, code harbor ai consulting &amp; implementation, cloud services, managed services, ai for retail, data management, predictive analytics, energy &amp; utilities, computer vision, ai implementation, consulting, ai in media and entertainment, banking &amp; capital markets, ai for healthcare, regulatory compliance, ai platform, ai-driven data cataloging, ai platform modernization, ai in healthcare, ai for fraud detection, speech recognition, business process outsourcing, data infrastructure, data privacy, ai &amp; data science, data integration, ai for operational efficiency, data platform modernization, natural language processing, ai for compliance automation, ai-powered operations, financial services, ai co-creation, saas solutions, industry-specific solutions, ai in digital marketing, operational efficiency, ai in retail, healthcare analytics, innovation, ai-powered data governance, business operations, data-driven marketing, healthcare data, data strategy, enterprise data management, operational efficiencies, advanced analytics, analytics solutions, client insights, scalable architecture, data visualization, real-time analytics, actionable insights, data-driven finance, digital operations, data strategies, healthcare interoperability, data silos, analytics platform, data ecosystems, transformational analytics, compliance solutions, data models, data architecture, multi-industry solutions, customer-centric solutions, automated processes, digital consulting, data pipelines, data collaboration, technology solutions, finance, education, consumer_products_retail, energy_utilities, information technology &amp; services, health care, health, wellness &amp; fitness, hospital &amp; health care, mechanical or industrial engineering, enterprises, computer software, computer &amp; network security</v>
          </cell>
          <cell r="J1783" t="str">
            <v>Mailchimp Mandrill, Outlook, Microsoft Office 365, Cloudflare DNS, Gmail, Google Apps, CloudFlare Hosting, Route 53, Drupal, Atlassian Cloud, Citrix, AWS SDK for JavaScript, Slack, Amazon SES, Salesforce, Hubspot, Adobe Marketing Cloud, Media Temple SSL, WP Engine, Hotjar, ShareThis, Bootstrap Framework, Varnish, Mobile Friendly, Google Analytics, Google Font API, Typekit, Google Tag Manager, Facebook Widget, Facebook Login (Connect), DoubleClick, DoubleClick Conversion, Nginx, WordPress.org, Google Dynamic Remarketing, Google AdWords Conversion, Vimeo, Linkedin Marketing Solutions, Squarespace ECommerce, YouTube, Facebook Custom Audiences, Cornerstone On Demand, AI, Remote, Azure Databricks, Microsoft Azure Monitor, SQL, Python, PySpark, SAS Enterprise Guide, SAS Viya, Alation, Microsoft Excel, Commission Junction, Microsoft PowerPoint, Microsoft Power Platform, FUSION, ACL, PowerBI Tiles, Microsoft Teams, Microsoft Office, Langchain, ServiceNow, Jira, React, Node.js, REST, GraphQL, Docker, Kubernetes, Pinecone, Weaviate, Thermo Scientific Chromeleon Chromatography Data System (CDS), Azure OpenAI Service, AWS Bedrock, Vertex AI, Make, Amazon EKS Anywhere, Lambda Cloud, Google Kubernetes Engine (GKE), Google Cloud Functions, GitHub Actions, Jenkins, Terraform, AWS CloudFormation, MLflow, Prometheus, Grafana, scikit-learn, TensorFlow, PyTorch, Airflow, Spark, Mag+, Git, .NET, Laserfiche, Mode, Dell Tablet, Deltek ComputerEase, Canon Printers, AT Internet, Microsoft Windows Server 2012, HighRadius, GoToAssist (FASTchat), Oracle Hyperion Enterprise, OneTrust, Databricks, Azure Data Factory, Azure SQL, GitHub, Microsoft Word, Tableau, QlikView, ICP, Alteryx, Azure Synapse Analytics, CAT, Azure Key Vault, Google AlloyDB for PostgreSQL, Microsoft SQL Server Reporting Services, IBM Db2 for Linux, UNIX, and Microsoft Windows, Unix, Azure Devops, SAP Vehicle Management System, Oracle Analytics Cloud, SAP, Nec Asia Pacific Pte Ltd, Salesforce Marketing Cloud, Adobe Workfront, Barracuda MSP, HTML Pro, CSS, Javascript, Google Cloud Platform, Stackdriver Monitoring, Google Cloud Logging, Microsoft Defender for Cloud, Spiceworks IP Scanner, Micro, Gem, Secured MVC Forum on Windows 2012 R2, Ansible, AWS VPN, SAS Analytics Pro, Power BI Documenter, ADP Applicant Tracking System, Adobe Experience Cloud, Adobe Experience Platform, Backblaze Computer Backup, Excel4Apps, Saviynt, Azure Active Directory B2C, Rust, Adobe Experience Manager, Redux, Flux, webpack, Jest, ZoomInfo, VMware SD-WAN, Zscaler ZTNA, Confluence, C#, ASP.NET, Microsoft Entity Framework, Sabre Hospitality SynXis, Apollo, Delivra, BASE, Calabrio Teleopti Workforce Management, Taleo Applicant Tracking Systems (ATS), SSMS Tools Pack, Harmony Email &amp; Collaboration, SharePoint, PostgreSQL, Microsoft Active Directory Federation Services, Cisco VPN, AWS Trusted Advisor, Azure Functions, OpenAPI, Azure API Management, Azure Service Bus, Azure Storage Explorer, Azure Cosmos DB, Azure Event Hubs, OpenTelemetry, Microsoft Application Insights, NuGet, Angular, Spring Boot, , Genesys Cloud CX, Genesys, Google Cloud Dialogflow, Snowflake, Oracle Communications Session Border Controller (SBC), Oracle Integration Cloud, Oracle BI Publisher, NLP Catpcha, , DotNetNuke, C# (C Sharp), Azure App Service, Azure SQL Database, AWS Analytics, Monte Carlo, NLP, TCP TimeClock Plus, Oracle Fusion Middleware, Instagram, TikTok, X, Facebook, PEO, Microsoft Power Apps, Microsoft Power Automate, Microsoft 365, Dell EMC PowerStore, Amazon Web Services (AWS), LangGraph, Microsoft Azure, NeMo, CreditLens, ebs, Microsoft OneNote, Workday, IBM Mainframe, Babel, npm, Informatica, Oracle EBS Projects, Lytics, Fusion ERP Analytics, Power Query, DAX, Pega Case Management, Appian, EZLynx, Securonix Security Operations and Analytics Platform, Looker, IBM ILOG CPLEX Optimization Studio, Google Cloud BigQuery, Responsive, formerly RFPIO, Bouncy Castle, Microsoft Sql Server, Microsoft Access, Ning, Salesforce Service Cloud, TypeScript, Gradle, CONDA, TeamCity, Snap, Marchex, Caviar, pandas, NumPy, R, matplotlib, Seaborn Health Care, Redshift, Azure Synapse, Google Data Studio, DATAVERSE LTD, PCF International, Verint, NICE, Avaya, Five9, Amazon Connect, Radarstats, Fidelity HSA, Apex, Salesforce Lightning Web Components, Quantcast, SAS Studio, SAS Visual Analytics, Rapid7 InsightVM, CallMiner Eureka, Azure Data Lake Storage, Ptengine, AVImark Rapport, SAP Ariba Platform, Snyk Code (SAST), Ad Astra, Minteye / AdsCaptcha, Figma, InVision, Sketch, Aspect Workforce, Omniture (Adobe), Braze, Iterable, Attentive, Tealium, Adobe Journey Optimizer, Adobe Customer Journey Analytics, ANGEL LMS, Adobe Target, Adobe Analytics, Shop Floor Data Collection (SFDC), OneTrust Tech Risk &amp; Compliance, Canvas by Instructure, Liquid, Azure Blockchain Service, Kore.AI, Neo4j, GAS, Lens, Apache Spark, Apache Parquet, Delta Lake, Adobe Photoshop, Strato, SAP Business Planning and Consolidation (BPC), Anaplan, Wider Planet, Visa, Bash, Azure Policy, Azure Monitor, Azure Security Center, Azure Log Analytics, Azure Virtual Network, Azure Load Balancer, Route, CET, NetSuite, MySQL, Tableau Desktop, Tableau Online, Tableau Prep, Blueprism, Automation Anywhere, Uipath, WorkFusion AI Digital Agents, MuleSoft Anypoint Platform, Robot Framework, Stormshield, Air, CUICK TRAC - DFARS and NIST 800-171 compliance solution, Salesforce CRM Analytics, Google Cloud Spanner, Confluent, PL/SQL, Argo CD, SysTools VBA Password Recovery, accessiBe, Flash Appointments, Limelight Video Platform, Act!, Argon CI/CD Security, Azure Logic Apps, Frame, memoQ server, Microsoft SQL Server Management Studio, Veracode Static Analysis (SAST), Microsoft.NET Core 3.1, Infor Workforce Management (WFM), Vector, dbt, Sigma, Snow, AWS PrivateLink, Google, Amadeus, Hugging Face, OpenAI, AT&amp;T, DATAflow, PubSub+, Google Cloud Composer, Dun &amp; Bradstreet, WCF, Linq, SOAPUI, Splunk, Fiddler Everywhere, Swagger UI, Postman, Red Hat JBoss Enterprise SOA Platform, Visio, SWIFT, Tor, ServiceNow Configuration Management Database, Archer, Unity, MetricStream Survey Management, ISO+â„¢, Acronis True Image, Varonis GDPR Patterns, Concur, AWS Glue Data Catalog, Amazon S3, Aurora, AWS Glue, Amazon Elastic MapReduce (EMR), GitLab, Azure Cloud Shell, Microsoft PowerShell, Perl, Datadog, New Relic, Oracle Enterprise Manager, Quest Toad, Eze Castle Integration, Absorb LMS, EMC, AWS Transit Gateway, Cisco vEdge Cloud Router, Amazon Virtual Private Cloud (Amazon VPC), Palo Alto Networks, Cisco Meraki SD-WAN, Cisco AppDynamics, Arista Networks, Cisco Meraki, Olo, Fastapi, Google Cloud Run, Google Cloud Storage, Salesforce VisualForce, Vitess, HTML5 Maker, Nevron Vision for SSRS, AMD Xilinx, Flow, Khoros, AWS Direct Connect, Cisco Unified Intelligence Center, InfluxDB, Palo Alto PA-5200 Series, Postpresso, Puppet, SolarWinds, VLAN, Wireshark, Google Ad Manager, FreeWheel, AWS Key Management Service (KMS), Cloudera, Sizmek (MediaMind), Genesys PureCloud, NICE CXone Mpower, Axis, Oracle EBS CRM, Travelport GDS, Karate Labs, Amazon Managed Streaming for Apache Kafka (Amazon MSK), MongoDB, , Testng, JUnit, Maven, AWS Organizations, Java EE, SentenceTransformers, Gremlin, Hadoop HDFS, Hive, Salesforce Sales Cloud, Microsoft Project, SQL Developer, XGBoost, AWS Cloud Development Kit (AWS CDK), AWS CodeCommit, AWS CodePipeline, IDEAS, CATIA, Microsoft Fabric, AWS Outposts, Azure Stack, Microsoft Outlook, IBM Cognos Analytics, Kibana, AppDynamics, Connect, Apache Kafka, Redis, Amazon Elastic Load Balancing, Draw.io, LucidChart, IBM Spectrum LSF, Temenos Infinity, Finastra, FIS, Fiserv, Mambu, Adenza, Broadridge, SimCorp Gain, BlueTie Vault, Argocd, Snyk, SonarQube, AWS Lambda, Blackline, Siemens SIMATIC S7, McAfee Total Protection for Data Loss (DLP), Pipedrive, Check Point CloudGuard CNAPP, Splunk SOAR, Security, Faiss, Cohere AI, Flask, Django, Amazon EC2, Rise, Cloudian HyperStore, WebOffice, FlipHTML5, Its Learning LMS, Weibo, Specific Media, Sabre Scribe</v>
          </cell>
          <cell r="K1783">
            <v>173100000</v>
          </cell>
          <cell r="L1783" t="str">
            <v>Merger / Acquisition</v>
          </cell>
          <cell r="M1783">
            <v>0</v>
          </cell>
          <cell r="N1783">
            <v>45505</v>
          </cell>
          <cell r="O1783">
            <v>2087679000</v>
          </cell>
          <cell r="Q1783" t="str">
            <v>EXL Service Holdings, Inc. is a global analytics and digital solutions company based in New York, founded in 1999. With a workforce of over 60,000 professionals across various regions, including the United States, Europe, Asia, Latin America, Australia, and South Africa, EXL specializes in helping enterprises transform their business models and drive growth through data, AI, and digital solutions.
The company serves a diverse range of industries, including insurance, healthcare, banking, utilities, retail, and media. EXL offers services such as analytics, AI-driven tools, digital transformation, and operational support. Their solutions encompass predictive modeling, customer experience enhancement, process outsourcing, and specialized products for sectors like banking and supply chain management. With over 25 years of experience, EXL combines domain expertise with advanced technologies to deliver comprehensive solutions from strategy to execution.</v>
          </cell>
          <cell r="R1783">
            <v>1999</v>
          </cell>
        </row>
        <row r="1784">
          <cell r="A1784" t="str">
            <v>Expedia Group</v>
          </cell>
          <cell r="B1784" t="str">
            <v>Expedia</v>
          </cell>
          <cell r="C1784">
            <v>17000</v>
          </cell>
          <cell r="D1784" t="str">
            <v>information technology &amp; services</v>
          </cell>
          <cell r="E1784" t="str">
            <v>http://www.expedia.com</v>
          </cell>
          <cell r="F1784" t="str">
            <v>http://www.linkedin.com/company/expediagroup</v>
          </cell>
          <cell r="G1784" t="str">
            <v>Seattle</v>
          </cell>
          <cell r="H1784" t="str">
            <v>Washington</v>
          </cell>
          <cell r="I1784" t="str">
            <v>travel, ecommerce, seo, business development, technology, sem, sales, mobile, hospitality, airfare, hotels, big data, transportation services, consumer discretionary, software development, multi-brand travel platform, global travel management, d2c, travel search engine optimization, travel industry digitalization, flight booking, travel deals and discounts, travel guides and tips, growth strategy, retail, travel agencies, travel app, corporate travel solutions, marketplace, travel industry competition, travel industry digital transformation, sustainability, corporate travel, search engine, cruise packages, travel marketplace, travel industry digital trends, travel loyalty programs, travel industry growth trends, multi-language support, real-time travel info, travel api, ai travel solutions, travel technology, travel market, travel industry market share, vacation packages, b2b, real-time booking, b2c, travel price comparison tools, travel employment, digital marketing, travel data management, travel industry market value, travel industry software, travel service provider, travel industry employment, travel industry leader, ai travel personalization, services, travel marketplace platform, travel industry trends, multi-language travel platform, travel platform, digital transformation, digital travel, travel industry innovation, acquisition strategy, market value, industry innovation, travel customer experience, ai customer service, ai-powered travel customer support, loyalty programs, travel search engine, travel booking api, software platform, travel booking platform, travel data analytics, service provider, travel discounts, e-commerce, travel booking, travel industry growth, information technology, travel industry software solutions, travel search, mobile app, hotel reservations, travel guides, industry trends, transportation and logistics, personalized travel, online travel agency, cruise deals, digital innovation, ai initiatives, personalized recommendations, global travel services, technology infrastructure, car rentals, mobile travel app, personalized travel recommendations, data analytics, digital travel ecosystem, travel and hospitality, industry competition, multi-currency support, digital travel innovation, multi-currency travel support, customer engagement, vacation rentals, price comparison, travel industry revenues, travel rewards, travel price comparison, real-time booking system, ai-driven travel recommendations, travel service integration, multi-brand platform, transportation &amp; logistics, consumer internet, consumers, internet, information technology &amp; services, search marketing, marketing, marketing &amp; advertising, leisure, travel &amp; tourism, enterprise software, enterprises, computer software, environmental services, renewables &amp; environment</v>
          </cell>
          <cell r="J1784" t="str">
            <v>Akamai, Salesforce, NSOne, UltraDns, ServiceNow, Microsoft Office 365, Zendesk, Mailchimp Mandrill, CloudFlare Hosting, Slack, Amazon SES, Salesforce Live Agent, Hubspot, ExactTarget, MessageGears, Media Temple SSL, Atlassian Cloud, GitHub Hosting, Salesforce Service Cloud, Workday, Marketo, Drupal, CloudFlare, React Redux, Visual Website Optimizer, WordPress.org, Apache, Bootstrap Framework, Google Tag Manager, Google Font API, Qualtrics, Mobile Friendly, Workday Recruit, Google Analytics, YouTube, Remote, AI, React, Node.js, Kotlin, AWS SDK for JavaScript, Dell EMC PowerStore, go+, Python, AWS Trusted Advisor, Kubernetes, OpenTelemetry, Prometheus, Grafana, Datadog, Splunk, ClickHouse, Docker, Terraform, Crossplane, Visual Revenue, Expedia, Metabase, TikTok, Pinterest, Oracle Cloud, Oracle Integration Cloud, REST, Red Hat JBoss Enterprise SOA Platform, Oracle BI Publisher, Oracle Analytics Cloud, Oracle Visual Builder Cloud Service, Groovy, GitHub, Microsoft Excel, Elasticsearch, Apache Lucene, Jira, Confluence, Mode, Android, Spark, Apache Iceberg, Akamai Connected Cloud (formerly Linode), .NET, GraphQL, Oracle Data Cloud, CallMiner Eureka, ANGEL LMS, Mend, Lua, Siemens PROFIBUS, Splunk SOAR, SQL, R, Git, Lytics, Javascript, CSS, JUnit, Mockito, Jest, Cypress, Selenium, Jenkins, Spinnaker, GitHub Actions, Scala, Airflow, PySpark, Oracle Cloud EPM, Spring, Aryson MySQL to MSSQL Converter, Amazon DynamoDB, Redis, REACH, Barracuda MSP, Jetpack, Rapid7 InsightVM, Gemini, ChatGPT, C#, SWIFT, Google, Lexity, AWS Analytics, FlipHTML5, Springboot, Argon CI/CD Security, Apple Pay, Paypal, Google Pay for Business, Affirm, Naver Pay, Tableau, Kiosked, Blackline, Alteryx, Microsoft Power Apps, Oracle General Ledger, , Oracle Database, PL/SQL, Starburst, Star, TypeScript, PostgreSQL, Apache Spark, NTENT, Microsoft Windows Server 2012, Objective-C, Apache Kafka, SES, Apache Airflow, LinkedIn Ads, DotNetNuke, Hadoop HDFS, Hive, Argo, Storyboard to SwiftUI Converter, Uikit, Apollo, Google Maps, Google Firebase Crashlytics, Firebase, TestFlight, Browserstack, Appium, Cucumber</v>
          </cell>
          <cell r="K1784">
            <v>9857800000</v>
          </cell>
          <cell r="L1784" t="str">
            <v>Debt Financing</v>
          </cell>
          <cell r="M1784">
            <v>985000000</v>
          </cell>
          <cell r="N1784">
            <v>45689</v>
          </cell>
          <cell r="O1784">
            <v>14733000000</v>
          </cell>
          <cell r="Q1784" t="str">
            <v>Expedia Group is a prominent online travel company that offers a wide range of services for both business and leisure travelers. Founded in 1996 as a subsidiary of Microsoft, it became publicly traded in 1999 and has since grown through acquisitions and global expansion. The company provides tools for researching, planning, booking, and experiencing travel, with a focus on delivering the best rates and options.
Expedia's services include air, car, hotel bookings, vacation packages, and cruises, with a vast lodging inventory of over 65,000 properties in 240 cities worldwide. The company also offers corporate travel solutions that help businesses save on travel costs while providing management tools and high-touch service. With a strong presence in international markets, Expedia operates localized sites in multiple countries and has a history of partnerships with various brands and travel agents.</v>
          </cell>
          <cell r="R1784">
            <v>1994</v>
          </cell>
        </row>
        <row r="1785">
          <cell r="A1785" t="str">
            <v>Experian</v>
          </cell>
          <cell r="B1785" t="str">
            <v>Experian</v>
          </cell>
          <cell r="C1785">
            <v>23000</v>
          </cell>
          <cell r="D1785" t="str">
            <v>information services</v>
          </cell>
          <cell r="E1785" t="str">
            <v>http://www.experian.com</v>
          </cell>
          <cell r="F1785" t="str">
            <v>http://www.linkedin.com/company/experian</v>
          </cell>
          <cell r="G1785" t="str">
            <v>Costa Mesa</v>
          </cell>
          <cell r="H1785" t="str">
            <v>California</v>
          </cell>
          <cell r="I1785" t="str">
            <v>fraud, big data, data, credit, marketing services, information services, innovation, healthcare it, predictive analytics, financial access, health data, risk management, data science, lending data, analytics, data management, automotive data, identity, healthcare finance, revenue cycle management, digital marketing, credit risk analytics, credit scores, information technology, cybersecurity, financial technology, b2b, credit score improvement, data privacy solutions, credit scoring platforms, credit reporting, credit report scoring, customer data, consumer finance, data security solutions, services, financial health, data-driven risk management, risk assessment, web search portals, libraries, archives, and other information services, risk management software, business services, identity verification solutions, data analytics, credit risk models, credit decisioning software, customer experience, government, risk scoring algorithms, credit scoring techniques, creditworthiness assessment, fraud detection systems, risk management systems, digital transformation, risk scoring systems, fraud prevention tools, risk assessment software, credit risk assessment, consumer credit data, risk modeling, consumer data, risk scoring, credit decisioning, identity verification algorithms, machine learning, consumer credit, data security, credit monitoring, credit report data, risk analytics, risk assessment tools, credit report analytics, software solutions, identity theft protection, risk assessment frameworks, risk management analytics, decisioning software, data analytics platforms, financial services, data-driven insights, credit risk, fraud detection, identity theft protection tools, credit scoring models, credit reports, fraud prevention, marketing solutions, data security protocols, customer engagement, identity verification, risk management tools, risk assessment algorithms, marketing and advertising, creditworthiness, risk management consulting, software development, risk analytics platforms, risk modeling platforms, b2c, credit report, fico score, credit repair, digital checking account, credit cards, loan management, debt consolidation, financial advice, personal finance, financial education, automated decisioning, data enrichment, customer segmentation, personal finance management, credit utilization, market insights, consumer identity solutions, data quality management, portfolio risk, account management, business insights, bill negotiation, subscription management, money management, auto insurance, budgeting tools, financial inclusion, credit building, electronic banking, data governance, business analytics, automotive marketing, data-driven marketing, real-time analytics, data compliance, behavioral analytics, e-commerce, healthcare, finance, education, legal, non-profit, manufacturing, distribution, consumer products &amp; retail, transportation &amp; logistics, energy &amp; utilities, construction &amp; real estate, enterprise software, enterprises, computer software, information technology &amp; services, marketing &amp; advertising, finance technology, artificial intelligence, computer &amp; network security, consumer internet, consumers, internet, health care, health, wellness &amp; fitness, hospital &amp; health care, nonprofit organization management, mechanical or industrial engineering</v>
          </cell>
          <cell r="J1785" t="str">
            <v>Microsoft Office 365, Taboola Newsroom, DemandBase, Brightcove, Videology, Drupal, Pagely, Atlassian Cloud, Leadfeeder, The Trade Desk, MongoDB, Sardine, Eloqua, ExactTarget, Omniture (Adobe), Salesforce Live Agent, Slack, Amazon SES, Adobe Marketing Cloud, Salesforce, Zendesk, Bitrix, Ensighten, Google Maps, Linkedin Marketing Solutions, Google AdWords Conversion, Wix, YouTube, Typekit, Facebook Widget, Apache, Trustpilot, Incapsula, Adobe Media Optimizer, Facebook Login (Connect), Squarespace ECommerce, DoubleClick Conversion, Stripe, Mobile Friendly, WordPress.org, Yahoo Ad Manager Plus, Google Font API, Google AdSense, reCAPTCHA, Google Dynamic Remarketing, Facebook Custom Audiences, Bootstrap Framework, Google Tag Manager, DoubleClick Floodlight, Hotjar, Shopify, DoubleClick, Woo Commerce, Yahoo Analytics, Adobe TestAndTarget, Marin, AI, Alteryx, Amazon QuickSight, Tableau, Microsoft Excel, Apple macOS, Windows 11, ServiceNow, Jira Service Management, LogMeIn, Microsoft Active Directory Federation Services, Office365, Microsoft Advanced Group Policy Management, Microsoft System Center Configuration Manager, Jamf, Microsoft Teams, dynaTrace, Amazon CloudWatch, Terraform, Ansible, AWS CloudFormation, Lambda Cloud, DotNetNuke, IBM Mainframe, AWS SDK for JavaScript, Angular, React, AWS Analytics, Amazon DynamoDB, SQL, Python, GraphQL, Playwright, Cucumber, AWS Trusted Advisor, .NET, Verizon WAF, Wiz, Cloud Foundry, McAfee Total Protection for Data Loss (DLP), Spark, Spring Boot, HTML5 Maker, CSS, Javascript, MySQL, PostgreSQL, IBM Cloudability, PowerBI Tiles, Parallels Mac Management for Microsoft SCCM, TypeScript, Visual-Basic-.NET, C#, Microsoft PowerShell, Demandforce Reviews Widget, R, Microsoft Teams Rooms, SharePoint, Snowflake, Box, ANGEL LMS, Docusign CLM, Docker, Kubernetes, Oracle Analytics Cloud, Obiee, Fusion ERP Analytics, Jira, Splunk, Act!, CyberArk, CyberArk Conjur, Security, Azure Analysis Services, Google Cloud Platform, React Native, AT&amp;T, Splunk SOAR, Siemens SIMATIC S7, MITRE ATT&amp;CK, VMware, Secured MVC Forum on Windows 2012 R2, Amazon Linux 2, PHP, Snowpark, Postman, Cadence Virtuoso, SOAPUI, Apache JMeter, ServiceNow Performance Analytics, Glide, Google Publisher Tag (GPT), Claude, Gemini, Mist, Meta Llama 3, CrowdStrike Falcon X, Langchain, Unix, go+, Azure Linux Virtual Machines</v>
          </cell>
          <cell r="O1785">
            <v>7629389000</v>
          </cell>
          <cell r="Q1785" t="str">
            <v>Experian plc is a global leader in data, analytics, and technology services, focusing on credit reporting, identity verification, and fraud prevention. The company operates in over 100 countries and employs approximately 23,300 people across 32 countries. Experian supports various industries, including financial services, healthcare, automotive, agrifinance, insurance, and digital marketing.
Founded in 1996 through a merger, Experian has expanded its offerings beyond credit reporting to include analytics, identity solutions, and consumer financial health platforms. The company provides a range of services, such as credit scores, fraud detection, targeted marketing insights, and tools for individuals to improve their financial health. Experian is committed to leveraging data to empower informed decisions and opportunities for businesses and consumers alike.</v>
          </cell>
          <cell r="R1785">
            <v>1980</v>
          </cell>
        </row>
        <row r="1786">
          <cell r="A1786" t="str">
            <v>Experis</v>
          </cell>
          <cell r="B1786" t="str">
            <v>Experis US</v>
          </cell>
          <cell r="C1786">
            <v>39000</v>
          </cell>
          <cell r="D1786" t="str">
            <v>information technology &amp; services</v>
          </cell>
          <cell r="E1786" t="str">
            <v>http://www.experis.com</v>
          </cell>
          <cell r="F1786" t="str">
            <v>http://www.linkedin.com/company/experis</v>
          </cell>
          <cell r="G1786" t="str">
            <v>Milwaukee</v>
          </cell>
          <cell r="H1786" t="str">
            <v>Wisconsin</v>
          </cell>
          <cell r="I1786" t="str">
            <v>finance, service management, it, technology, cyber, software &amp; cloud engineering, executive, healthcare, ai, strategy &amp; transformation, business transformation, devops &amp; devsecops, tech talent, engineering, quality assurance &amp; engineering, data &amp; anatlytics, information technology, it services &amp; it consulting, it talent, global workforce, computer systems design and related services, digital workforce, ai talent, it project consulting, it compliance consulting, industry-specific staffing, workforce solutions, cloud infrastructure deployment, it transformation consulting, engineering staffing, financial services, cloud services, talent network, technology talent, ai talent acquisition, expert talent, it staffing, talent acquisition, quality assurance, cloud computing, it consulting, it infrastructure, cloud security experts, project delivery, cybersecurity staffing, devops automation, it infrastructure modernization, operational efficiency, specialized staffing, project-based workforce, system integration services, professional talent, artificial intelligence, it talent pipeline, it risk mitigation, technology modernization, data analytics, it support, it skill development, multinational clients, big data analytics, technology consulting, project management, project solutions, services, enterprise it solutions, it process optimization, government, consulting, enterprise cloud solutions, system engineering, cybersecurity, it consulting services, devops, devsecops, cloud migration services, it operational excellence, staffing, consulting services, it project management, digital workplace solutions, workforce management, it talent sourcing, consulting solutions, ai-driven staffing, strategic acquisitions, it services, project teams, b2b, it service automation, professional staffing, global staffing, digital innovation teams, engineering services, it workforce agility, digital transformation, health care, health, wellness &amp; fitness, hospital &amp; health care, information technology &amp; services, enterprise software, enterprises, computer software, staffing &amp; recruiting, management consulting, productivity</v>
          </cell>
          <cell r="J1786" t="str">
            <v>Salesforce, Cloudflare DNS, Sendgrid, Outlook, Microsoft Office 365, JobDiva, CloudFlare Hosting, OneTrust, React Redux, React, Azure Active Directory, ServiceNow, Hubspot, Slack, AppNexus, Google Maps, Mobile Friendly, Vidyard, Facebook Custom Audiences, Google Tag Manager, AdRoll, Google Dynamic Remarketing, Facebook Login (Connect), DoubleClick Conversion, Google Maps (Non Paid Users), DoubleClick, Facebook Widget, Linkedin Marketing Solutions, Azure Devops, Android, Data Analytics, Remote, Microsoft Windows Server 2012, , PEO, Handshake, Workday, Enom, Connect, Tableau, Microsoft SQL Server Reporting Services, Azure Linux Virtual Machines, Apple macOS, Microsoft Active Directory Federation Services, Microsoft 365, VMware ESXi, Microsoft Hyper-V Server, , AdBay, ebs, Microsoft Teams, Microsoft Teams Rooms, Zoomdata, AWS Trusted Advisor, Kubernetes, Rancher Labs, SAP, Salesforce CRM Analytics, dynaTrace, SolarWinds, AlertSite by Smartbear, Micro Focus Universal CMDB, ServiceNow Event Management, Microsoft Defender for Identity, RightAngle, WorkSafeBC, Oracle E Business Suite, Oracle Analytics Cloud, SQL, Priority ERP, Jira, Gem, Rebuy, poly, PTC FlexPLM, Telligent, Electron, SAP Cloud for Customer (C4C), IBM DFSMS, Dynamics 365 Finance, SAM, OpenID, Okta, Ping Identity, ForgeRock Identity Platform, PowerBI Tiles, CAT, Oracle Financial Services, PL/SQL, Oracle Forms, Oracle Reports, Oracle General Ledger, AWS SDK for JavaScript, Javascript, Spring, jQuery, Apache Struts, Jenkins, Git, IBM Db2 for Linux, UNIX, and Microsoft Windows, Microsoft Azure Monitor, Alipay, Microsoft Excel, Visio, Dassault SOLIDWORKS, Azure Virtual Network, Express, Azure VPN Gateway, Aruba Wireless Access Points, Aruba Central, Office365, Aruba, VMware SD-WAN, Proofpoint, Citrix NetScaler, Citrix XenMobile, VMware, ExtremeSwitching, Cisco Secure Firewall Management Center, Microsoft Intune Enterprise Application Management, Siemens PLM, Wider Planet, ANGEL LMS, Figma, GitLab, SonarQube, Xray, Red Hat OpenShift, K3s, Micro, ServiceNow Flow Designer, Microsoft Entra ID, SAP S/4HANA, ECS, Loftware, FedEx, Unity, Webex Calling, Secured MVC Forum on Windows 2012 R2, Azure Service Fabric, Windows 10 IoT Core Services, Microsoft Office, Kiosked, Loom, Salesforce Customer Data Platform (CDP), Absorb LMS, PingFederate, PingID, PingAccess, Juniper Networks SRX-Series Firewalls, ETQ Reliance QMS, Adobe Analytics, Power BI Documenter, C#, Angular, RXJS, TypeScript, FlipHTML5, CSS, Sass, Ionic, Material UI, Bootstrap, NGRX, Azure Analysis Services, Linq, Amazon Linux 2, Homestead, Ning, Canal, GAS, IDC, Coupa, Varicent, Cisco VPN, Akamai CDN Solutions, Infoblox DHCP, FordDirect Chat, Infoblox, SAP ECC, Excel4Apps, Power Query, Alteryx, Splunk, monday CRM, DotNetNuke, Azure Machine Learning, ABAP, SAP Fiori, Copilot, Google, Azure Active Directory B2C, Cisco WebEx Teams, LogMeIn, AWS VPN, ConnectWise, Zendesk, Spiceworks, Tor, ACL, Nagios, UKG, 3M 360 Encompass - Health Analytics Suite, PatientPop, OpenLDAP, GraalVM, NetApp iSCSI SAN Storage System, Ansible, Puppet, Apache Flink, Python, Google Sheets, Microsoft Project, Planview LeanKit, Starburst, MicroStrategy, GitHub Copilot, Horizon, Oracle IaaS, Act!, Spring Boot, Amazon Managed Streaming for Apache Kafka (Amazon MSK), Apache ActiveMQ, Oracle Cloud, Oracle Integration Cloud, Olo, Fluke Networks, IBM i, SimCorp Gain, Confluence, JD Edwards, SAP BusinessObjects Business Intelligence (BI), Snowflake, AWS Analytics, Amazon S3, SES, IBM CICS Transaction Server, IBM z/OS Operating System, Microsoft PowerPoint, AI, Mode, MongoDB, SharePoint, PyTorch, PostGIS, OpenVino, Rust, Microsoft PowerShell, go+, HELM, Flux, AFAS, Pandora FMS, AFS Analytics, Infor Nexus, Appian, SAS Enterprise Guide, Zscaler ZTNA, OpenStack, UniFi SDN, CATS, NUnit, Salesforce Sales Cloud, Salesforce Service Cloud, Adobe Experience Cloud, Oracle Manufacturing Cloud, Salesforce VisualForce, Apex, Salesforce Lightning Web Components, .NET, ASP.NET, Microsoft-IIS, Microsoft Sql Server, SAP ERP, SAP PLM, Micro Focus LoadRunner, Azure AD P2, Oracle Support, Siemens SIMATIC S7, Splunk SOAR, Calypso, CheckPoint, Cisco Unified Intelligence Center, Fortinet, Webex, Airflow, Apache Kafka, Confluent, Databricks, Delta Lake, Docker, ELK Stack, Epicor Prophet 21, GitHub Actions, Grafana, IBM ILOG CPLEX Optimization Studio, MLflow, NumPy, pandas, Prometheus, scikit-learn, Scipy, Spark, statsmodels, Terraform, Unity Catalog, XGBoost, SAP ERP Central Component (ECC), Azure Data Factory, Azure Data Lake Storage, Azure Databricks, Fastapi, SolarWinds Loggly, Palantir Foundry, Meta Ads, Unix, Scrum Do, Microsoft Fabric, DAX, Azure OpenAI Service, Azure Cognitive Services, Azure AI Search, Azure Cosmos DB, Azure Synapse Analytics, Azure Functions, Azure Logic Apps, Analyzer, C/C++, CorelDRAW, Azure Virtual Machines, Crestron, Microsoft Teams Phone, Spiceworks IP Scanner, Microsoft OneDrive for Business, Microsoft Power Platform, Google Cloud BigQuery, DATAflow, Google Cloud Dataproc, PubSub+, Google Cloud Storage, Elasticsearch, Signal, Tenable Nessus, Gravity, FIS, Windows 11, Process automation package for service request creation in SAP S/4HANA Utilities, Perforce Delphix, Cisco Meraki SD-WAN, Barracuda Spam Firewall, Elite Software HVAC Solution, Google AlloyDB for PostgreSQL, Neo4j, Google Kubernetes Engine, Google Cloud Run, Google Cloud Functions, RabbitMQ, Google Cloud Pub/Sub, Apigee, Bluebeam, Pega BPM, Tampa AS400 Inc, GitHub, GitHub Advanced Security, CodeQL, nCino Cloud Banking Platform, CallMiner Eureka, Microsoft Windows Server 2000, Microsoft Advanced Group Policy Management, WSUS, Parallels Mac Management for Microsoft SCCM, Google AdWords Conversion, Champions Way, Cisco DWDM, Oracle WebLogic, IBM WebSphere Automation, Red Hat JBoss Enterprise SOA Platform, Apache Tomcat, Apache, IBM HTTP Server, NetApp, Commvault, Brocade, Visual Studio, CONTROL, MessageGears, Arena PLM, SWIFT, SWIFT Alliance Gateway, LogIC, Optimal Workshop, ConnectWise Automate, SQL Developer, Oracle Enterprise Manager, Datawrapper, Cisco Meraki MS, Cisco Packaged Contact Center Enterprise, GRIN, LabWare LIMS, Infor LN, Syndigo, Salsify, BlueTie Vault, Tricentis Tosca, QTest, Apache JMeter, API Gateway, Amazon Elastic Container Registry (ECR), iManage, AppDynamics, IBM WebSphere Message Broker, Groovy, PRO.FILE, Burp Suite, Nmap, Bash, Nestjs, JD Edwards World, VMware Cloud Foundation, Appium, Zephyr, Saucelabs, Azure Key Vault, Black Lotus, FRAC Pumps, Scala, Hadoop HDFS, Informatica Test Data Management, Nintex, Microsoft Power Apps, Microsoft Power Automate, DATAVERSE LTD, Rapid7 InsightVM, IBM Informix Genero, IBM AIX, Outsystems, REST, Azure Event Hubs, Azure Storage Explorer, Allegro X PCB Designer, BASE, Hibernate, Oracle JDBC, Adition Technologies - Advertisers, Model N, AC500 PLC, Siemens SIMATIC HMI (Human Machine Interface), DeltaV, PI, Google Cloud, PeopleSoft Sales, Oracle BI Publisher, Oracle Database, AutoSys Workload Automation, Google Identity Services APIs, STARLIMS, Synopsys VCS, Synopsys, Axis Communications, Chitika, Upfluence, Workfront, OnBase, Cursor, Claude, VueJS, OpenAPI, Percipio, IXL, Aryson MySQL to MSSQL Converter, VMware Site Recovery Manager, VMware HCX, TUNE, Autopilot, Apple Business Manager, Microsoft Defender for Endpoint, Microsoft BitLocker, FileVault, Jamf, Mint, Langchain, LangGraph, Dell EMC PowerScale, Dynamics 365 CRM, UPS, Node.js, PHP, Laravel, Django, GrubHub for Restaurants, Soap Media, IBM InfoSphere Change Data Capture, TensorFlow, Hugging Face, OpenAI, Anthropic Claude, Gemini, Mist, Vertex AI, Pinecone, Weaviate, Faiss, Milvus, Azure Synapse, dbt, Prefect, Collibra, Alation, Azure Purview, Apache Iceberg, Apache Hudi, Bicep, Amazon SageMaker, Kubeflow, Argocd, OpenTelemetry, Blueprism, Automation Anywhere, Azure Form Recognizer, Celonis, Looker, Azure AD Notifications, Dash, Thermo Scientific Chromeleon Chromatography Data System (CDS), Next.js, Tailwind, Frame, Lytics, SAP Ariba Platform, Spark Streaming, PeopleSoft CRM, Elastic APM, IBM QRadar SIEM, Storyboard to SwiftUI Converter, Teamcenter, Westlaw, LexisNexis, Pacer, Bloomberg Law, AlphaSense, Qualys Penetration Testing, Rapid7, Tenable.sc, HTML Pro, Microsoft.NET Core 3.1, Cvent, Microsoft Windows 10, Box, TSYS, Drone, Zoho Projects, BigID, Informatica, Quip, Gauges, Epicor iScala, Remedy Single Sign On, Kinaxis, Check Point Maestro, eMaint CMMS, Avaya, Cisco VoIP, DatoCMS, Pipedrive, AMP, Workday Student Financials, mabl, TikTok, Instagram, Salesforce Marketing Cloud, Salesforce Journey Builder, QMetry Automation Studio, Salesforce Email Studio, Halogen Software, Oracle Customer Experience (CX) Cloud Suite, CCBill, Google Cloud Platform, AWS Direct Connect, Route 53, Amazon Virtual Private Cloud (Amazon VPC), Security, Fortinet FortiGate, NetScaler, npm, MicroMain CMMS, APSIS One, Inductive Automation Ignition, Rise, Datadog, SAP Customer Care and Service (CCS), Compressor, IBM DataStage, Cisco UCS B Series, Microsoft Exchange Online, AutoCAD, Autodesk BIM 360, Amazon Web Services (AWS), Flow, Kaspersky Anti-Virus, OpenNebula, Flask, Gunicorn, Jupyter, Eclipse, Subversion, Sqlalchemy, COBOL, Derwent Innovation, Google Cloud Composer, WebOffice, SAP Crystal Solutions, Vertex, Google Cloud AutoML, Google Cloud Logging, Ivalua, OpenTable for Restaurants, ArcGIS, Microsoft Visual Studio, WCF, Sajax System, Oracle XML DB, SAP Crystal Reports, FOUNDATION, Zucchetti, Workday Grants Management, Microsoft Azure, Delphix, Oracle Data Masking and Subsetting, PostgreSQL, Argon CI/CD Security, Delphi, ServiceNow IT Service Management (ITSM), ITRS Geneos, Kodak Alaris, Trellix, , ECircle (Teradata), Hive, Hbase, accessiBe, IBM Cognos Analytics, Snyk Code (SAST), Mag+, IBM Planning Analytics, Meshmixer, Canon Printers, WorkFusion AI Digital Agents, Tekla, DC Storm, Intapp, Chrome River Connector, Veeva CRM, Veeva Vault, Mulesoft, Submittable, Avaya UCaaS, Craneware, AMD SEV, Apache Spark, Wordpress, Apache Hadoop HDFS, FICO Blaze Advisor, Rival IQ, Dart, Spring Cloud, JUnit, Mockito, Redis, Google Kubernetes Engine (GKE), Maven, Yarn, GraphQL, Jest, Motorola, SentenceTransformers, Freelance Distributed Control System (DCS), GoToAssist (FASTchat), Microsoft Power Platform AI Builder, QlikView, Axure RP, Trello, Agile GCP Labs, Microsoft Dynamics 365 for Sales, X, Apollo, ZoomInfo, LinkedIn Sales Navigator, Instantly, SAP Data Services, SAP GRC, Saviynt, SailPoint, VMware Horizon, VMware vCenter, Snyk, Azure Cloud Shell, Bitbucket, Mux, Jira Advanced Roadmaps, HPLC, LinkedIn Ads, Qt, ServiceNow Vulnerability Response, SQLite, Cisco ASA 5555, Pulse Secure, VMware vCenter Server, XenServer, Ab Initio, Redshift, Barracuda Email Security Service, Oracle JD Edwards EnterpriseOne, LexisNexis Accurint, SAP NetWeaver, SAP Process Orchestration, SAP Solution Manager, , ServiceNow Governance, Risk, and Compliance, OpenText, SAP HANA, Make, Basis, Salesforce Marketing Cloud Intelligence (formerly Datorama), Azure App Service, Archibus, BERT, ISO+â„¢, HP Designjet, HP LaserJet, NeoData, Handshake for Custom Services, Zivver Email Encryption, Air, SAP Transportation Management, Cadence Virtuoso, Siemens Calibre, Shareaholic Content Amplification, Zscaler, Squiz DXP, Zscaler Client Connector, Camunda, Informatica PowerCenter, Helium 10, Stackline, Pacvue, Cytoscape, IoT, Oracle Virtualization, Workspace ONE Unified Endpoint Management, Star, Reviews, LabVIEW, Apple Watch, SAP Business One, Beeline, SAP Fieldglass, Endpoint Protection, Google Cloud Data Loss Prevention, Siemens PROFIBUS, Jira Service Management, Ivanti, Blue Yonder Order Management, Azure Cost Management and Billing, Palo Alto PA-5000 Series, SAP Basis, ClearCare, SAP Central Finance, SAP Project System, CloudEndure Migration, Kaseya VSA, Clientconnexion, VMware Aria Operations for Logs, Moodle, AWS Glue Data Catalog, Deltek Costpoint, SOAPUI, WHMCS, ServiceNow IntegrationHub, Citrix, ABB Robotics, FICO Safe Driving Score, Upshot Commerce, ScriptPro Telepharmacy, SAP Ariba Sourcing, SAP Ariba Buying and Invoicing, Palo Alto PA-5200 Series, SOCi, NTENT, Microsoft Entity Framework, GRPC, Windchill+, Creo+, PTC ThingWorx, Resumator, , Radiant Logic, Oracle Unified Directory, Postpresso, Oracle Siebel, Cisco ACI Orchestration, VMware NSX, FortiManager, FortiAnalyzer, SourceFire, vSphere, Zoom Meetings, Bomgar, Inventor, Azure Data Explorer, Blazor, Copado, SystemVerilog, Weibo, ChatGPT, Infor ERP LN, Mdt Marketing, QAD Adaptive ERP, SAP Fieldglass Services Procurement, IBM Sterling B2B Integrator, IBM Sterling Secure Proxy, AWS Transfer for SFTP, Microsoft Dynamics 365, Google Cloud APIs, Anaplan, Boomi, Terminalfour, CyberArk, iCIMS, PySpark, Infor CloudSuite HCM, ePlan, AVEVA InTouch HMI, Amazon Simple Storage Service (S3), Onit, Azure Application Insights, Azure Log Analytics, Azure Container Apps, Azure Monitor, SAP Integration Suite, Azure API Management, Verilog, VHDL, Etsy, WebSite Tonight, Amber, Dell PowerEdge Servers, ADAPT, TIBCO, Trend Micro Deep Security, SAI360, AlgoSec, MOVEit MFT, SentinelOne, Veeam, WinSCP, CPI, VisiStat, Akamai, AngularJS, Citrix SD-WAN, FlexSlider, Gradle, Istio, JAX, Kong, Mongoose, PingDirectory, VMware vSAN, VMware NSX-T Data Center, Epic Clarity, Trend Micro TippingPoint, Veeam ONE, , Expo, SAP Build Process Automation, VMware vCloud Director, Oracle Cloud Infrastructure, SS&amp;C, Route, Juniper Networks SRX-Series Gateways, AWS Application Load Balancer, PINNACLE CART, Verizon WAF, AWS Shield, Zen Planner, OpenProject, Cortex XDR, Microsoft Defender for Cloud, Radarstats, Paradox, Smartsheet, SAP Activate, HashiCorp Vault, Azure Private Link, Azure ExpressRoute, .GIS, QGIS, Leaflet, , Intel Nios, Amazon EC2, Sizmek (MediaMind), Lambda Cloud, AWS CloudFormation, WMS, MercuryGate TMS, Microsoft System Center Configuration Manager, ServiceChannel, Conversant, Amazon Associates, Gorilla Nation, Impact Radius, Less, Vertica, Microsoft OneDrive, Adara, Selenium, Playwright, Cypress, C# (C Sharp), SAP Sybase InfoMaker, SAP Ariba, Meta Llama 3, OpenSearch, CoinGecko API, Keras, matplotlib, NLTK, spaCy, Boto3, Streamlit, Citrix VDI-in-a-Box, Guidewire PolicyCenter, SAP Ariba Cloud Integration Gateway, Designer, Guidewire, PCF International, Blue Yonder WMS</v>
          </cell>
          <cell r="O1786">
            <v>464400000</v>
          </cell>
          <cell r="Q1786" t="str">
            <v>Experis is a global IT workforce solutions provider based in Milwaukee, WI. The company specializes in staff augmentation, direct placement, project services, managed services, and global delivery models. With a focus on business transformation, enterprise applications, cloud and infrastructure, digital workspaces, and cybersecurity, Experis has placed over 18,000 associates and serves more than 1,020 clients across various industries, including healthcare, technology, life sciences, retail, and financial services.
Experis offers a range of services, including the Experis Academy, which provides training and coaching in technology and business skills. In 2023, the academy trained over 3,500 workers for more than 250 clients. The company emphasizes innovation in AI adoption and workforce development, aiming to build skilled teams that deliver customer-centric value. Key leaders include Becky Frankiewicz and Ger Doyle, and Experis operates as part of ManpowerGroup, which offers additional solutions in engineering and business professionals.</v>
          </cell>
          <cell r="R1786">
            <v>2011</v>
          </cell>
        </row>
        <row r="1787">
          <cell r="A1787" t="str">
            <v>Express Employment Professionals Franchising</v>
          </cell>
          <cell r="B1787" t="str">
            <v>Express Employment Professionals</v>
          </cell>
          <cell r="C1787">
            <v>14000</v>
          </cell>
          <cell r="D1787" t="str">
            <v>staffing &amp; recruiting</v>
          </cell>
          <cell r="E1787" t="str">
            <v>http://www.expressfranchising.com</v>
          </cell>
          <cell r="F1787" t="str">
            <v>http://www.linkedin.com/company/express-employment-professionals-franchising</v>
          </cell>
          <cell r="G1787" t="str">
            <v>Oklahoma City</v>
          </cell>
          <cell r="H1787" t="str">
            <v>Oklahoma</v>
          </cell>
          <cell r="I1787" t="str">
            <v>entrpreneurship, franchising &amp; entrpreneurship, franchising, recruitment, client acquisition, franchise ownership, industry awards, work-life balance, services, fast track program, performance rankings, community employment, industry growth forecast, training programs, local business support, recruitment process, low-cost franchise, human resources and recruitment, training, business development, job placement, employee placement, back-office support, staffing, community impact, business growth, job seekers, marketing support, client relationships, employment industry, business support, community employment impact, veterans discount, employment agency, b2b, employment agency franchise, staffing franchise, franchise support, customer service, franchise resale, temp agency, average sales figures, community job placement, workforce solutions, training and support, franchise business, employment placement agencies and executive search services, recruitment solutions, business support services, community engagement, flexible staffing, job matching, staffing services, employment services, staffing and employment services, franchises</v>
          </cell>
          <cell r="J1787" t="str">
            <v>Outlook, Gravity Forms, Hotjar, Facebook Login (Connect), reCAPTCHA, Google Font API, Google Tag Manager, WordPress.org, Mobile Friendly, Remote, AI</v>
          </cell>
          <cell r="O1787">
            <v>3700000000</v>
          </cell>
          <cell r="Q1787" t="str">
            <v>Express Employment Professionals Franchising is the franchising division of Express Employment Professionals, a prominent global staffing franchise established in 1983. The company enables entrepreneurs to own and operate staffing businesses that provide a range of workforce solutions, including temporary, contract, and full-time placements. With over 860 franchise locations across the U.S., Canada, South Africa, Australia, and New Zealand, Express Employment Professionals has achieved significant sales milestones, ranking as the top staffing franchise by Entrepreneur.
The company offers a comprehensive suite of staffing and human resources solutions, helping businesses manage their workforce needs without long-term commitments. Franchisees benefit from extensive training and ongoing support, including marketing assistance and operational guidance. Express Employment Professionals focuses on connecting businesses with qualified workers, contributing to job creation and community support.</v>
          </cell>
          <cell r="R1787">
            <v>1983</v>
          </cell>
        </row>
        <row r="1788">
          <cell r="A1788" t="str">
            <v>EZCORP</v>
          </cell>
          <cell r="B1788" t="str">
            <v>EZCorp</v>
          </cell>
          <cell r="C1788">
            <v>8000</v>
          </cell>
          <cell r="D1788" t="str">
            <v>financial services</v>
          </cell>
          <cell r="E1788" t="str">
            <v>http://www.ezcorp.com</v>
          </cell>
          <cell r="F1788" t="str">
            <v>http://www.linkedin.com/company/ezcorp</v>
          </cell>
          <cell r="G1788" t="str">
            <v>Rollingwood</v>
          </cell>
          <cell r="H1788" t="str">
            <v>Texas</v>
          </cell>
          <cell r="I1788" t="str">
            <v>financial services &amp; retail operations, retail operations, financial services, other specialty stores, consumer discretionary, digital pawn shop management, digital customer engagement, used goods digital marketplace, pawn shop network, services, digital asset management, sustainable growth, pawn loans, brand diversification, asset-backed lending, digital payment solutions, customer management, market expansion strategies, digital marketing, digital transaction platform, digital pawn loan processing, used goods retail, collateral management software, latin america pawn, pre-owned merchandise, used goods e-commerce platform, digital sales platform, inventory management, customer engagement tools, online customer portal, customer relationship management, pawn loan technology, digital pawn platform, consumer goods, retail analytics, retail of pre-owned goods, sustainable retail, north american markets, financial inclusion, sustainability, collateral forfeited goods, latin american markets, digital inventory tracking, b2c, customer data analytics, other nondepository credit intermediation, digital pawn store, pawn loan digital system, digital customer management, customer-centric approach, digital pawn transaction, pawn shop e-commerce, collateral loans, asset-backed merchandise, customer loyalty programs, digital storefronts, market expansion, pawn loan industry, pawn loan digital platform, digital pawn transaction system, digital collateral tracking, merchandise resale platform, used merchandise sales, used merchandise digital platform, merchandise resale, retail of secondhand goods, financial accessibility, community engagement, digital retail solutions, online pawn shop, digital pawn management, digital loan processing, mobile pawn services, consumer finance, retail technology, customer service, customer experience, online pawn platform, u.s. pawn, recycling, retail, collateral forfeited merchandise, pawn loan digital solution, asset-backed retail, digital inventory management, financial technology, digital financial services, digital collateral management, market growth, used merchandise resale, pawn services, retail merchandise, financial services innovation, secondhand merchandise online, e-commerce retail, collateral management system, secondhand goods digital sales, online merchandise sales, collateralized loans, pawn loan automation, used merchandise online retail, community impact, digital pawn shop software, retail of used goods, e-commerce integration, asset-backed financing, pawn shop online platform, used goods online marketplace, pawn shop digital system, community involvement, multi-channel retail, financial solutions, used merchandise online sales, used goods e-commerce, short-term loans, credit constrained consumers, short-term cash solutions, buy and sell merchandise, pawn service charges, pre-owned goods, instant cash, recycle, circular economy, consumer credit, merchandise sales, consumer access to cash, used merchandise, budget-conscious shopping, financial needs, ez+ rewards program, loans against personal property, environmental responsibility, merchandise turnover, pawning process, secured loans, recycled merchandise, diversity and inclusion, team collaboration, store footprint expansion, latin america operations, brand presence, financial literacy, competitive pay, customer satisfaction, training and development, loyalty program, operational excellence, financial performance, market leadership, investor relations, cash management, cash inflows, interest income, working capital management, business expansion, store acquisitions, value proposition, e-commerce, finance, consumer products &amp; retail, marketing &amp; advertising, crm, sales, enterprise software, enterprises, computer software, information technology &amp; services, b2b, consumers, environmental services, renewables &amp; environment, finance technology, training &amp; development, consumer internet, internet</v>
          </cell>
          <cell r="J1788" t="str">
            <v>Sendgrid, Outlook, Microsoft Office 365, Microsoft Azure Hosting, CloudFlare, Salesforce Live Agent, Slack, Adobe Marketing Cloud, Google Tag Manager, Akamai RUM, reCAPTCHA, Workday Recruit, Mobile Friendly, Facebook, Microsoft Teams, Tor, Weibo, Workday, Workday Prism Analytics, Azure Analysis Services, Azure Kubernetes Service (AKS), Terraform, Azure OpenAI Service, Azure Cognitive Services, Azure Machine Learning, Oracle Cloud, Datadog, Inventor, Datonics, Microsoft Azure Monitor, Kubernetes, Microsoft Windows Server 2012, Microsoft Active Directory Federation Services, Microsoft Excel, Google AdWords Conversion, Microsoft Word, Microsoft PowerPoint, Microsoft Outlook, Microsoft Teams Rooms, Rise, Excel4Apps, E-planning, .NET, Azure Devops, IBM Storage Suite for IBM Cloud Paks, HELM, Snowflake Data Lake, dynaTrace, Azure Monitor, SonarQube, Azure Virtual Network, Akamai CDN Solutions, Azure Virtual Machine Scale Sets, ServiceChannel, Azure Data Factory, Azure Databricks, Spark, PySpark, SQL, Python, Pytest</v>
          </cell>
          <cell r="K1788">
            <v>500000000</v>
          </cell>
          <cell r="L1788" t="str">
            <v>Debt Financing</v>
          </cell>
          <cell r="M1788">
            <v>300000000</v>
          </cell>
          <cell r="N1788">
            <v>45717</v>
          </cell>
          <cell r="O1788">
            <v>1274280000</v>
          </cell>
          <cell r="Q1788" t="str">
            <v>EZCORP, Inc. is a prominent pawnshop operator based in Austin, Texas, and is recognized as the second-largest pawn operator in the U.S. Founded in 1989, the company has its roots in the first EZPAWN store opened in 1974. EZCORP specializes in providing short-term, collateralized pawn loans secured by personal property, such as jewelry, electronics, and tools. The company also retails forfeited pawn collateral, creating a dual revenue stream from lending and merchandise sales.
With a strong presence in the United States and Latin America, EZCORP operates under various brands, including EZPAWN and EmpeÃ±o FÃ¡cil in Mexico. The company has expanded its footprint through acquisitions and emphasizes clean, professional stores that cater to non-prime consumers who may be underserved by traditional banks. EZCORP combines physical branches with technology to efficiently meet immediate cash needs.</v>
          </cell>
          <cell r="R1788">
            <v>1978</v>
          </cell>
        </row>
        <row r="1789">
          <cell r="A1789" t="str">
            <v>FactSet</v>
          </cell>
          <cell r="B1789" t="str">
            <v>FactSet</v>
          </cell>
          <cell r="C1789">
            <v>13000</v>
          </cell>
          <cell r="D1789" t="str">
            <v>financial services</v>
          </cell>
          <cell r="E1789" t="str">
            <v>http://www.factset.com</v>
          </cell>
          <cell r="F1789" t="str">
            <v>http://www.linkedin.com/company/factset</v>
          </cell>
          <cell r="G1789" t="str">
            <v>Norwalk</v>
          </cell>
          <cell r="H1789" t="str">
            <v>Connecticut</v>
          </cell>
          <cell r="I1789" t="str">
            <v>fintech, portfolio management, investment management, investment banking, wealth management, trading, risk &amp; compliance, client reporting, oms, ems, data delivery, professional services, open technology, performance &amp; attribution, risk management &amp; analysis, financial data, analytics, finance, information technology, technology, global investment solutions, financial analytics, investment research, market data solutions, hedge fund analytics, data integration, data delivery technology, data enrichment, financial insights platform, financial content delivery, risk analysis, investment community, market trends analysis, analytics software, risk management tools, financial industry software, data visualization, investment performance analytics, analytics and data services, investment decision support, investment strategy tools, investment research tools, wealth management support, asset management tools, research reports, portfolio management software, web search portals, libraries, archives, and other information services, client workflow solutions, workflow integration, client service, financial modeling, performance measurement, financial data apis, financial market data, economic indicators, financial data and analytics, data and analytics platform, financial services, real-time data access, market insights, market analysis, investment insights, risk assessment, research tools, market trends, equity research, economic forecasts, quantitative analysis, risk management solutions, compliance tools, financial reporting, business intelligence, stock market data, performance metrics, asset allocation, financial forecasting, valuation tools, credit risk analysis, industry benchmarks, real-time data, data feeds, alternative data, access to research, customer support, api integration, data security, regulatory compliance, analytics dashboard, client relationship management, market intelligence, business metrics, multi-asset class support, financial advisory, wealth management solutions, data quality, market segmentation, investment strategy, regulatory reporting, scenario analysis, interactive charts, financial research platform, data-driven decision making, b2b, finance technology, information technology &amp; services, capital markets, professional training &amp; coaching, enterprise software, enterprises, computer software, computer &amp; network security, financial consulting, consulting, management consulting</v>
          </cell>
          <cell r="J1789" t="str">
            <v>Cloudflare DNS, Microsoft Office 365, CloudFlare Hosting, Outlook, VueJS, Jira, Atlassian Confluence, OneTrust, React Redux, StackAdapt, The Trade Desk, Workday, Pardot, Slack, Amazon SES, Salesforce, Adobe Marketing Cloud, Hubspot, Google Dynamic Remarketing, DoubleClick Floodlight, Bing Ads, Facebook Widget, Facebook Login (Connect), Linkedin Marketing Solutions, Mobile Friendly, Twitter Advertising, DoubleClick, Facebook Custom Audiences, Quantcast, Google Tag Manager, DoubleClick Conversion, Apache, AI, Remote, Cobalt, AWS SDK for JavaScript, FACTS, Microsoft Excel, Liquid, .NET, Outsystems, Batch, Perl, Microsoft PowerShell, Microsoft VBScript, OSIsoft PI, AWS Transfer for SFTP, WinSCP, 3M 360 Encompass - Health Analytics Suite, C#, Unix, SQL, Python, Snowflake, AWS Trusted Advisor, Confluence, Javascript, TypeScript, Node.js, REST, Yarn, Jest, Playwright, Akamai Connected Cloud (formerly Linode), Microsoft SQL Server Reporting Services, Redis, Maven, JUnit, Argon CI/CD Security, GitHub Actions, SonarQube, Checkmarx, Angular, Aurora, PostgreSQL, Kubernetes, GraphQL, Docker, Amazon S3, Heroku, Dell EMC PowerStore, Azure Data Lake Storage, React, ANGEL LMS, HTML Pro, CSS, DotNetNuke, C# (C Sharp), Dell EMC PowerScale, Langchain, Microsoft.NET Core 3.1, pandas, NumPy, MongoDB, MySQL, GitHub, JFrog Artifactory, go+, Terraform, Pulumi, Databricks, Delta Lake, Spark, Amazon EC2, Lambda Cloud, Lytics, Hi-Media Performance, Jenkins, Stormshield, Google Publisher Tag (GPT), Markdown, Git, Oracle Analytics Cloud, Aryson MySQL to MSSQL Converter, Mode, PowerBI Tiles, Genesys, VMware Workstation Pro, Microsoft Azure Monitor, NTENT, Apache Kafka, AWS Step Functions, Azure Blob Storage, Fastapi, Flask, Google Cloud Platform, MLflow, PySpark, PyTorch, SentenceTransformers, Spark Streaming, TensorFlow, Tor, Dash, FactSet, Excel4Apps, Amazon Web Services (AWS), Boto3, Amazon CloudWatch, Grafana, Rapid7 InsightVM, Sqlalchemy, RabbitMQ, webpack, SaltStack, Cornerstone HR, EFI, CyberArk, Backbone JS Library, Symantec PGP, Zip, OpenAPI, Microsoft Sql Server, GoDataFeed, SysTools VBA Password Recovery, Power Query, Rise, SharePoint, Microsoft Office, ISO+â„¢, AWS Glue, Salesforce Marketing Cloud Account Engagement, Faiss, Pinecone, Milvus, HashiCorp Vault, AWS Secrets Manager, Google Identity Services APIs, Posit, Hugging Face, IBM ILOG CPLEX Optimization Studio, Google Cloud APIs, Azure SQL, Azure SQL Database, Azure SQL Managed Instance, SQL Server on Virtual Machines, UPS, Oracle Data Masking and Subsetting, Gem, SAP, Lua, mO Jira OAuth SSO, Jira OpenID Connect SSO, Jira OIDC SSO, Claude, ChatGPT, Copilot, Snow, Salesforce Service Cloud, ZoomInfo DaaS, DNSPark, Ning, Cursor, SES, Asana</v>
          </cell>
          <cell r="K1789">
            <v>1359730000</v>
          </cell>
          <cell r="L1789" t="str">
            <v>Debt Financing</v>
          </cell>
          <cell r="M1789">
            <v>1000000000</v>
          </cell>
          <cell r="N1789">
            <v>44593</v>
          </cell>
          <cell r="O1789">
            <v>2321748000</v>
          </cell>
          <cell r="Q1789" t="str">
            <v>FactSet Research Systems Inc. is a global provider of financial data and analytics, founded in 1978 in New York City. The company, headquartered in Greenwich, Connecticut since 1990, offers integrated financial technology solutions tailored for portfolio managers, research analysts, investment bankers, hedge funds, and quantitative analysts. FactSet went public in 1996 and has maintained a strong client retention rate of 95% in fiscal 2024.
The core product, FactSet Workstation, provides real-time market data, company financials, news, analytics, and collaboration features in a unified interface. Additionally, FactSet offers DataFeeds, which deliver large-scale market and reference data through APIs for high-volume users. Over the years, the company has expanded its offerings through innovations and acquisitions, continually enhancing its services to meet the evolving needs of financial professionals worldwide.</v>
          </cell>
          <cell r="R1789">
            <v>1978</v>
          </cell>
        </row>
        <row r="1790">
          <cell r="A1790" t="str">
            <v>Fairfax County Public Schools</v>
          </cell>
          <cell r="B1790" t="str">
            <v>Fairfax County Public Schools</v>
          </cell>
          <cell r="C1790">
            <v>41000</v>
          </cell>
          <cell r="D1790" t="str">
            <v>primary/secondary education</v>
          </cell>
          <cell r="E1790" t="str">
            <v>http://www.fcps.edu</v>
          </cell>
          <cell r="F1790" t="str">
            <v>http://www.linkedin.com/company/fairfax-county-public-schools</v>
          </cell>
          <cell r="G1790" t="str">
            <v>Falls Church</v>
          </cell>
          <cell r="H1790" t="str">
            <v>Virginia</v>
          </cell>
          <cell r="I1790" t="str">
            <v>education, teaching, k12, secondary, teachers, elementary, primary &amp; secondary education, academic excellence, diverse student body, equity, inclusion, global citizenship, advanced academic programs, international baccalaureate, advanced placement, career and technical education, family engagement, health and wellness services, technology support, community resources, transportation services, skilled trades, service occupations, work-based learning, internships, apprenticeships, student support services, multilingual learners, economically disadvantaged, special education, student health services, extracurricular activities, community partnerships, strategic planning, responsible citizenship, innovative learning, digital resources, school facilities access, child care services, nutrition programs, student records management, school budgeting, school safety initiatives, dual enrollment, public schools, health and wellness resources, school safety, services, school facilities management, educational policy, student support, public school district, educational resources, ib programs, diversity and inclusion, multilingual education, school administration, school transportation, professional development, special education services, student achievement, community engagement, school district, teacher resources, elementary and secondary schools, academic programs, government, employee benefits, educational equity, education programs, student services, school facilities, teacher recruitment, curriculum development, summer learning, student assessment, teacher support, student enrollment, primary/secondary education, education management</v>
          </cell>
          <cell r="J1790" t="str">
            <v>Cloudflare DNS, Rackspace MailGun, Outlook, Microsoft Office 365, CloudFlare Hosting, Drupal, CloudFlare, Pantheon, Etix, Varnish, Google Font API, Shutterstock, Bootstrap Framework, Adobe Media Optimizer, Facebook Login (Connect), Kenexa, Mobile Friendly, Facebook Widget, Multilingual, Cedexis Radar, Vimeo, Facebook Custom Audiences, WordPress.org, Google Tag Manager, AI, Basis, CAT, IBM OpenPages, , Visio, TSYS, .NET, AWS Database Migration Service, Akamai CDN Solutions, Oracle Passlogix, Microsoft Active Directory Federation Services, Microsoft Advanced Group Policy Management, ServiceNow Configuration Management Database, Git, CONTROL, CleverTap, SQL, Tableau, Google Cloud Data Loss Prevention, Quip</v>
          </cell>
          <cell r="O1790">
            <v>4271338000</v>
          </cell>
          <cell r="Q1790" t="str">
            <v>Fairfax County Public Schools (FCPS) is the ninth-largest school division in the United States, serving nearly 183,000 students from prekindergarten through grade 12 across 199 schools and centers. Established in 1870, FCPS has evolved significantly, growing from 41 initial schools to Virginia's largest public school system. The division emphasizes diversity, with students speaking over 200 languages and a commitment to equity, including support for economically disadvantaged students and those in special education.
FCPS employs over 40,000 staff members, with a strong focus on instructional support. The school system offers comprehensive K-12 education, including elementary schools that focus on foundational skills and middle schools that provide subject-specific courses. The curriculum is designed to prepare students for a changing world, incorporating core academics and various programs that promote innovation and inclusion. With a budget of $3.7 billion for FY 2025, FCPS is dedicated to providing quality education to its diverse student population.</v>
          </cell>
          <cell r="R1790">
            <v>1870</v>
          </cell>
        </row>
        <row r="1791">
          <cell r="A1791" t="str">
            <v>Fairmont Designs</v>
          </cell>
          <cell r="B1791" t="str">
            <v>Fairmont</v>
          </cell>
          <cell r="C1791">
            <v>3000</v>
          </cell>
          <cell r="D1791" t="str">
            <v>furniture</v>
          </cell>
          <cell r="E1791" t="str">
            <v>http://www.fairmontdesignshospitality.com</v>
          </cell>
          <cell r="F1791" t="str">
            <v>http://www.linkedin.com/company/fairmont-designs</v>
          </cell>
          <cell r="G1791" t="str">
            <v>Buena Park</v>
          </cell>
          <cell r="H1791" t="str">
            <v>California</v>
          </cell>
          <cell r="I1791" t="str">
            <v>hotel custom furniture, furniture manufacturer, contract furniture, custom hospitality furniture, custom seating, luxury hotel furniture, casegoods, hospitality, home furniture, bath furniture, furniture manufacture, long-term client relationships, eco-conscious manufacturing, sustainable manufacturing, custom furnishings, services, contract manufacturing, factory production, environmental impact assessment, household and institutional furniture manufacturing, hotel furniture, eco-friendly materials, certified sustainable materials, craftsmanship, social ethics in business, distribution, global enterprise, project management, interior architecture, b2b, design services, logistics management, responsible sourcing, hospitality design, engineering support, full vertical integration, project delivery, hospitality furnishings, manufacturing, product quality, hospitality industry focus, contract furnishings, quality assurance, environmental responsibility, custom design, innovative furniture solutions, interior design, water and waste reduction, energy-efficient production, global logistics, client solutions, energy reuse, industry standards, international projects, sustainable practices, non-profit, leisure, travel &amp; tourism, mechanical or industrial engineering, household &amp; institutional furniture manufacturing, home decor, productivity, architecture &amp; planning, nonprofit organization management</v>
          </cell>
          <cell r="J1791" t="str">
            <v>Blue Host, AT&amp;T DNS, Gmail, Google Apps, Microsoft Office 365, Apache, Vimeo, WordPress.org, Mobile Friendly, Google Tag Manager, Typekit, Gravity Forms, Remote</v>
          </cell>
          <cell r="O1791">
            <v>30593000</v>
          </cell>
          <cell r="Q1791" t="str">
            <v>Fairmont Designs is a multinational company specializing in high-quality contract furnishings for the hospitality industry. Founded in 1984 and headquartered in Buena Park, California, the company produces a wide range of products for hotels, restaurants, casinos, and resorts worldwide. With a focus on craftsmanship, quality, and sustainability, Fairmont Designs offers custom solutions that enhance living spaces, dining areas, and entertainment rooms.
The company operates two owned factories in Asia and has global offices, completing over 2000 successful projects across 20 countries. Fairmont Designs is recognized for its commitment to eco-friendly practices, being the first commercial manufacturer fully CARB compliant and using FSC-certified materials. The company has received accolades such as Marriott's Diverse Supplier of the Year, highlighting its dedication to quality and sustainability in the hospitality sector.</v>
          </cell>
          <cell r="R1791">
            <v>1984</v>
          </cell>
        </row>
        <row r="1792">
          <cell r="A1792" t="str">
            <v>Fannie Mae</v>
          </cell>
          <cell r="B1792" t="str">
            <v>Fannie Mae</v>
          </cell>
          <cell r="C1792">
            <v>8200</v>
          </cell>
          <cell r="D1792" t="str">
            <v>financial services</v>
          </cell>
          <cell r="E1792" t="str">
            <v>http://www.fanniemae.com</v>
          </cell>
          <cell r="F1792" t="str">
            <v>http://www.linkedin.com/company/fanniemae</v>
          </cell>
          <cell r="G1792" t="str">
            <v>Washington</v>
          </cell>
          <cell r="H1792" t="str">
            <v>District of Columbia</v>
          </cell>
          <cell r="I1792" t="str">
            <v>processing, financial services, mortgage, securitization, mortgage loans, mortgage market regulation, mortgage market trends, mortgage data analytics, mortgage market digitalization, mortgage market growth strategies, mortgage market analytics, mortgage securitization, affordable housing finance, mortgage products, mortgage market transparency, other nondepository credit intermediation, mortgage market insights, mortgage market analytics platform, mortgage market investor relations tools, b2b, mortgage portfolio management, mortgage industry, mortgage industry support, mortgage market innovation, mortgage market resilience tools, homeownership support, mortgage liquidity support, conservatorship, affordable housing, mortgage market risk assessment, mortgage market risk management, mortgage market performance, financial stability, mortgage market liquidity tools, mortgage servicing, mortgage market liquidity, mortgage risk management, mortgage securitization platform, secondary mortgage market, mortgage credit access, mortgage loan origination, housing finance, mortgage purchase, mortgage market development, government-sponsored enterprise, mortgage market data, mortgage securitization technology, mortgage market stability tools, mortgage market resilience, mortgage portfolio, mortgage market risk management solutions, services, mortgage market automation, mortgage market infrastructure development, mortgage market data management, mortgage-backed securities guarantee, mortgage market performance metrics, mortgage market performance analysis, mortgage-backed securities, mortgage liquidity, risk management, mortgage market trend forecasting, mortgage guarantee programs, mortgage market infrastructure, low- and middle-income borrowers, mortgage risk transfer, government, mortgage market growth, capital markets, mortgage servicing technology, mortgage investor relations, mortgage market transparency tools, mortgage innovation, mortgage credit risk, mortgage market support, mortgage market digital tools, mortgage market regulation compliance, mortgage market data security, investor base, liquidity provider, mortgage funding, mortgage guarantee, housing market stability, property management, real estate, mortgage financing, affordable mortgages, housing information, homeownership, rental housing, housing affordability, financial solutions, equitable access to housing, rural housing, financial performance, disaster relief, homebuyer education, credit assistance, refinancing, housing support, investor relations, delinquency prevention, financial education, access to credit, sustainable housing, investor disclosures, housing market research, down payment assistance, homepath, customer solutions, housing insights, liquidity for mortgages, manufactured housing, social responsibility, community development, emergency assistance, home equity, home maintenance, mortgage calculators, rental rights, financial uncertainty resources, policy advocacy, data and analytics, digital tools, tenant support, housing recovery, insured mortgages, corporate governance, sustainable bonds, diversity and inclusion, finance, distribution, construction &amp; real estate, enterprise software, enterprises, computer software, information technology &amp; services</v>
          </cell>
          <cell r="J1792" t="str">
            <v>CloudFlare CDN, UltraDns, CloudFlare Hosting, Gmail, Google Apps, CSC Corporate Domains, OneTrust, Angular JS v1, Workday, Salesforce, Slack, DoubleClick Conversion, Bing Ads, Varnish, Linkedin Marketing Solutions, Visual Website Optimizer, DoubleClick Floodlight, Google Tag Manager, AppNexus, Facebook Login (Connect), Mobile Friendly, Google Dynamic Remarketing, DoubleClick, Facebook Widget, The Trade Desk, reCAPTCHA, Facebook Custom Audiences, Workday Recruit, CrazyEgg, Remote, Sigma, Atera, Apache Pig, SWIFT, Microsoft Office, Microsoft Excel, AI, Angular, Node.js, AWS SDK for JavaScript, Spring, Spring Boot, TypeScript, Akamai Connected Cloud (formerly Linode), Aurora, IntelliJ IDEA, Visual Studio Code, Git, Bitbucket, Jira, Confluence, Python, ServiceNow, Micro, SQL, Excel4Apps, Loom, Refinitiv World-Check Risk Intelligence, Olo, Remedy Single Sign On, Chrome, Baidu Ads, Workday Prism Analytics, Amazon Web Services (AWS), Microsoft Azure, Google Cloud Platform, Amazon Virtual Private Cloud (Amazon VPC), AWS Lambda, CAT, R, Tableau, PowerBI Tiles, Microsoft Azure Monitor, Terraform, AWS CloudFormation, Azure Resource Manager, PHP, Javascript, Perl, Ruby On Rails, Azure Linux Virtual Machines, Nexthink, Microsoft PowerShell, Microsoft Intune Enterprise Application Management, Jamf, Azure Active Directory, Microsoft Teams, Microsoft Windows Server 2012, Apple macOS, AWS Analytics, ECS, Lambda Cloud, Amazon S3, AWS Glue Data Catalog, Amazon Kinesis, Amazon Managed Streaming for Apache Kafka (Amazon MSK), Apache Flink, Spark, Apache Parquet, Apache Iceberg, Docker, Sizmek (MediaMind), Fastapi, React, PL/SQL, Tor, Oracle XML DB, Lua, AWS Trusted Advisor, CONTROL, GitHub Copilot, Apex, Salesforce Lightning Web Components, Salesforce VisualForce, GitLab, Adobe Experience Cloud, Flow, ISO+â„¢, SOQL, SharePoint, IBM Targetprocess, Amazon EC2, Route 53, AWS Step Functions, Amazon Simple Queue Service (SQS), SNS, Amazon CloudWatch, Jenkins, Microsoft PowerPoint, Cascade CMS, Barracuda MSP, C#, Microsoft 365, Cisco WebEx Teams, Microsoft Exchange Online, TUNE, Microsoft Endpoint Configuration Manager (MECM), Citrix VDI-in-a-Box, Citrix DaaS, Copilot, Archer, Secured MVC Forum on Windows 2012 R2, Microsoft Word, Microsoft Outlook, Vanta, SAS Enterprise Guide, ServiceNow IntegrationHub, Frame, ServiceNow Virtual Agent, AWS Bedrock, Dell EMC PowerStore, Google Publisher Tag (GPT), Redshift, , IBM ILOG CPLEX Optimization Studio, Workfront, Bootstrap, HTML Pro, CSS, REST, FlexSlider, Citrix SD-WAN, Maven, Gradle, Cisco Nexus Switches, SonarQube, Postman, JUnit, Mockito, Karate Labs, Cucumber, Playwright, Selenium, Splunk, TensorFlow, PyTorch, scikit-learn, OpenAI, Anthropic Claude, Cohere AI, Amazon EC2 Container Service, Visio, Amazon Elastic MapReduce (EMR), Athena, PySpark, Airflow, Google Maps, Apptio Cloudability SaaS, Azure Data Lake Analytics, IBM Data Warehouse, Apache Spark Streaming, EcoSys</v>
          </cell>
          <cell r="K1792">
            <v>27325000</v>
          </cell>
          <cell r="L1792" t="str">
            <v>Other</v>
          </cell>
          <cell r="N1792">
            <v>45261</v>
          </cell>
          <cell r="O1792">
            <v>160561000000</v>
          </cell>
          <cell r="Q1792" t="str">
            <v>Fannie Mae, officially known as the Federal National Mortgage Association (FNMA), is a U.S. government-sponsored enterprise established in 1938. Its primary mission is to enhance liquidity, stability, and affordability in the secondary mortgage market by securitizing mortgages into mortgage-backed securities (MBS). This process allows lenders to reinvest capital into new home loans, thereby expanding access to homeownership.
Operating under the conservatorship of the Federal Housing Finance Agency (FHFA), Fannie Mae plays a crucial role in the housing finance system. It purchases mortgages from lenders, pools them, and issues MBS to investors. This activity provides liquidity to lenders and standardizes underwriting processes through its platforms. Fannie Mae focuses on conventional loans, ensuring stable and affordable credit for homebuyers and renters across the nation. Its efforts have historically supported millions of home purchases and contributed to the growth of the middle class in the U.S.</v>
          </cell>
          <cell r="R1792">
            <v>1938</v>
          </cell>
        </row>
        <row r="1793">
          <cell r="A1793" t="str">
            <v>Federal Reserve Bank of Richmond</v>
          </cell>
          <cell r="B1793" t="str">
            <v>Federal Reserve Bank of Richmond</v>
          </cell>
          <cell r="C1793">
            <v>3200</v>
          </cell>
          <cell r="D1793" t="str">
            <v>banking</v>
          </cell>
          <cell r="E1793" t="str">
            <v>http://www.richmondfed.org</v>
          </cell>
          <cell r="F1793" t="str">
            <v>http://www.linkedin.com/company/federal-reserve-bank-of-richmond</v>
          </cell>
          <cell r="G1793" t="str">
            <v>Richmond</v>
          </cell>
          <cell r="H1793" t="str">
            <v>Virginia</v>
          </cell>
          <cell r="I1793" t="str">
            <v>community development, monetary policy, financial education, financial services, economic research, data security, information technology, bank examination, payment systems, fomc, electronic payment service, economic education, bank supervision, consumer affairs, risk management, financial system support, regional economic data, payment processing, community development resources, educational programs, payment infrastructure, publications, banking and finance, economic publications, financial supervision, payments system, research publications, policy analysis, data analysis tools, economic data resources, regional policymaker engagement, economic data, regional data &amp; analysis, community engagement strategies, educational outreach programs, data analysis, manufacturing, regional economic insights, economic stability, regional federal reserve, monetary authorities-central bank, technology, banking infrastructure, community-specific economic issues, rural economic support, central banking, regulatory oversight, financial stability, innovation, community engagement, services, financial regulation, public outreach, policy support, finance, agriculture, economic stability initiatives, government, small town &amp; rural initiatives, federal reserve, banking supervision, consumer resources, policy making, financial system, banker resources, outreach events, regional analysis, economic indicators, management committee, leadership, community affairs, economic outlook, public service, bank holding, community leaders, public engagement, personal finance, economic issues, regional_dialects, center for women in economics, currencies and payments, integrity and passion, speeches and presentations, economic thought leadership, data visualization, community improvement initiatives, financial transparency, economic performance, national economic policies, financial literacy programs, research associates, economic trends, socioeconomic research, sustainable banking practices, regional economic development, education, computer &amp; network security, information technology &amp; services, data analytics, mechanical or industrial engineering</v>
          </cell>
          <cell r="J1793" t="str">
            <v>Akamai, UltraDns, Mobile Friendly, Google Font API, Google Tag Manager, Highcharts JS Library, YouTube, Infoblox DDI, Akamai CDN Solutions, Infoblox DHCP, Infoblox, Next.js, Javascript, Python, AWS SDK for JavaScript, Springboot, Red Hat OpenShift, Mulesoft, ServiceNow, Angular, AWS Analytics, Amazon CloudWatch, AWS CloudTrail, Sizmek (MediaMind), Amazon EC2, Lambda Cloud, ECS, Workday, SAP, CONTROL, Ning, Amazon Web Services (AWS), AWS HPC, Salesforce CRM Analytics</v>
          </cell>
          <cell r="O1793">
            <v>627000000</v>
          </cell>
          <cell r="Q1793" t="str">
            <v>The Federal Reserve Bank of Richmond, known as the Richmond Fed, is one of the 12 regional Reserve Banks that make up the U.S. central bank system. It serves the Fifth Federal Reserve District, which includes Washington, D.C., Maryland, North Carolina, South Carolina, Virginia, and most of West Virginia. Established in 1914, the Richmond Fed has adapted to various economic changes over the past century, focusing on payments processing, financial institution supervision, and monetary policy research.
Headquartered in Richmond, Virginia, the bank also has branches in Baltimore, Maryland, and Charlotte, North Carolina. Its core functions include advancing monetary policy, supervising financial institutions, and providing essential services such as payments processing and check clearing. The Richmond Fed also conducts research and publishes materials like the quarterly Econ Focus, which covers economic history and analysis relevant to its district and the national economy.</v>
          </cell>
          <cell r="R1793">
            <v>1915</v>
          </cell>
        </row>
        <row r="1794">
          <cell r="A1794" t="str">
            <v>FedEx Office</v>
          </cell>
          <cell r="B1794" t="str">
            <v>FedEx</v>
          </cell>
          <cell r="C1794">
            <v>9700</v>
          </cell>
          <cell r="D1794" t="str">
            <v>printing</v>
          </cell>
          <cell r="F1794" t="str">
            <v>http://www.linkedin.com/company/fedex-office</v>
          </cell>
          <cell r="G1794" t="str">
            <v>Plano</v>
          </cell>
          <cell r="H1794" t="str">
            <v>Texas</v>
          </cell>
          <cell r="I1794" t="str">
            <v>marketing solutions, design services, business services, shipping, local courier service, retail, parcel management, printing, printing &amp; shipping, packing, printing services, b2b, logistics &amp; supply chain</v>
          </cell>
          <cell r="J1794" t="str">
            <v>Akamai, Akamai DNS, CSC Corporate Domains, Mixpanel, Adobe Marketing Cloud, Marketo, Omniture (Adobe), Taleo, Salesforce Live Agent, Salesforce, Google Font API, DoubleClick Floodlight, Multilingual, iTunes, AppDynamics, Mobile Friendly, Google Tag Manager, ON24, Adobe Media Optimizer, Nginx, Apache, WordPress.org, Ooyala, Vimeo, DoubleClick, Google Analytics, Google Maps (Non Paid Users), reCAPTCHA, Google Maps, New Relic, YouTube, Google Play, Shopify</v>
          </cell>
          <cell r="K1794">
            <v>3000000000</v>
          </cell>
          <cell r="L1794" t="str">
            <v>Debt Financing</v>
          </cell>
          <cell r="M1794">
            <v>3000000000</v>
          </cell>
          <cell r="N1794">
            <v>43922</v>
          </cell>
          <cell r="Q1794" t="str">
            <v>FedEx Office is an American retail chain that offers a range of services including shipping, copying, printing, marketing, and office solutions. Founded in 1970 by Paul Orfalea, the company started as a copy shop in Isla Vista, California. It was later acquired by FedEx and rebranded in 2008.
The company provides various services such as FedEx Express and FedEx Ground shipping, along with comprehensive copying and printing services. FedEx Office has expanded internationally and has plans to open numerous locations within Walmart stores across the U.S. The company is headquartered in Plano, Texas, with Brian Philips as CEO.</v>
          </cell>
          <cell r="R1794">
            <v>1971</v>
          </cell>
        </row>
        <row r="1795">
          <cell r="A1795" t="str">
            <v>Fidelity National Financial</v>
          </cell>
          <cell r="B1795" t="str">
            <v>Fidelity National Financial</v>
          </cell>
          <cell r="C1795">
            <v>24000</v>
          </cell>
          <cell r="D1795" t="str">
            <v>financial services</v>
          </cell>
          <cell r="E1795" t="str">
            <v>http://www.fnf.com</v>
          </cell>
          <cell r="F1795" t="str">
            <v>http://www.linkedin.com/company/fidelity-national-financial</v>
          </cell>
          <cell r="G1795" t="str">
            <v>Jacksonville</v>
          </cell>
          <cell r="H1795" t="str">
            <v>Florida</v>
          </cell>
          <cell r="I1795" t="str">
            <v>specialty insurers, finance, digital transformation, title policies, title insurance claims, commercial real estate, title insurance platform, title insurance compliance, title claims reserves, title insurance market leader, title insurance claims management system, title insurance market analysis, title insurance, financial services, title insurance solutions, settlement services, insurance, title insurance policy management, title insurance legal document management, title insurance customer engagement tools, property title protection, title insurance innovation, real estate, title insurance technology, title insurance customer portal, title insurance claims handling, acquisitions, title insurance underwriting, title insurance claims fraud detection, b2c, customer service, real estate transactions, life insurance, b2b, title insurance fraud prevention tools, title insurance policy lifecycle management, real estate services, title insurance market share, title insurance claims processing, title search software, title insurance digital platform, title insurance risk management, title insurance industry, title insurance policy administration, title insurance fraud detection, mortgage industry, distribution, title underwriters, title insurance data analytics, title insurance claims automation, title insurance risk assessment, title insurance compliance monitoring, title insurance industry analytics, title insurance legal support, title insurance legal review tools, title insurance underwriting process, title agency network, title insurance underwriting automation, direct insurance (except life, health, and medical) carriers, escrow services, digital title search, title insurance customer service, title insurance services, legal services, title insurance underwriting software, title insurance digital transformation, transaction management software, title insurance company, services, title insurance provider, mortgage services, annuities, risk management, closing services, underwriting, 1031 exchange, financial protection, home warranty, ucc insurance, relocation services, real estate technology, title search, fraud prevention, construction risk mitigation, loan servicing, notary services, data management, client support, transaction services, compliance, insurance products, customer education, market position, operational efficiency, transaction management, research and development, innovative solutions, real estate professionals, digital transactions, customer-oriented services, long-term relationships, agency operations, commercial operations, canadian operations, data security, breach confirmation, employee commitment, financial planning, integrated services, property ownership protection, asset management, transparent processes, technology integration, market leadership, legal, information technology &amp; services, research &amp; development, computer &amp; network security</v>
          </cell>
          <cell r="J1795" t="str">
            <v>Microsoft Office 365, Microsoft Azure Hosting, Marketo, Slack, Microsoft Azure Monitor, OneTrust, Salesforce, ASP.NET, Google Tag Manager, Facebook Widget, Linkedin Widget, Fonts.com, Facebook Login (Connect), Bootstrap Framework, reCAPTCHA, Typekit, Linkedin Login, Wistia, Mobile Friendly, Kentico, Google Font API, Remote, Salesforce CRM Analytics, Westlaw, Copilot, Microsoft Teams Rooms, Zoomdata, Gem, Proofpoint, CyberArk Application Identity Manager, Conga Suite, DocuSign, Google AdWords Conversion, Microsoft Excel, OneTrust Tech Risk &amp; Compliance, Relativity, IBX SmartView, Microsoft Project, iCIMS, AWS Trusted Advisor, IBM ILOG CPLEX Optimization Studio, Windows 11, Apple macOS, Microsoft 365, Outlook, Cisco WebEx Teams, Microsoft OneDrive, SharePoint, Excel4Apps, Citrix, AWS VPN, BeyondTrust, Azure Analysis Services, Microsoft Entra ID, CyberArk, CyberArk Enterprise Password Vault, SES, Lytics, CyberArk Conjur, Kubernetes, Microsoft PowerShell, Python, Microsoft Windows Server 2000, IBM Db2 for Linux, UNIX, and Microsoft Windows, Azure Active Directory B2C, OpenLDAP, Microsoft SQL Server Reporting Services, .GIS, CAT, Backblaze Computer Backup, AWS Single Sign-On, C#, .NET, Microsoft Office, Workday, Microsoft PowerPoint, Zscaler, ServiceNow, ServiceNow IT Service Management (ITSM), ServiceNow Configuration Management Database, ServiceNow Service Catalog, ServiceNow Service Portal, ServiceNow Flow Designer, REST, Red Hat JBoss Enterprise SOA Platform, Glide, Javascript, Frame, Siemens PROFIBUS, Trend Micro XDR, Cloud Foundry, Intel, BASE, Acronis True Image, Hudl Sportscode, PowerBI Tiles, Vena, DigiCert, Azure Key Vault, Udemy, Microsoft Dynamics, Oracle EBS Projects, Tor, Workday Prism Analytics, Micro, Microsoft Power Platform, Microsoft Power Automate, Microsoft Power Apps, DATAVERSE LTD</v>
          </cell>
          <cell r="K1795">
            <v>1400000000</v>
          </cell>
          <cell r="L1795" t="str">
            <v>Debt Financing</v>
          </cell>
          <cell r="M1795">
            <v>800000000</v>
          </cell>
          <cell r="N1795">
            <v>45323</v>
          </cell>
          <cell r="O1795">
            <v>14505000000</v>
          </cell>
          <cell r="Q1795" t="str">
            <v>Fidelity National Financial, Inc. (FNF) is a prominent American provider of title insurance, settlement services, and real estate-related services. Headquartered in Jacksonville, Florida, FNF operates as a Fortune 500 company, reporting approximately $8.469 billion in annual revenue in 2019. The company has a rich history dating back to 1847, when it began as the Title Insurance and Trust Company in San Francisco.
FNF primarily focuses on title insurance and settlement services for real estate transactions, including escrow and closing services. The company has expanded its portfolio through strategic acquisitions of various title insurers, enhancing its presence across multiple states such as Florida, California, and New York. FNF is publicly traded on the NYSE under the symbol FNF and is recognized for its experienced management team and strong market position in the real estate and mortgage industries.</v>
          </cell>
          <cell r="R1795">
            <v>1847</v>
          </cell>
        </row>
        <row r="1796">
          <cell r="A1796" t="str">
            <v>Fifth Third Bank</v>
          </cell>
          <cell r="B1796" t="str">
            <v>Fifth Third Bank</v>
          </cell>
          <cell r="C1796">
            <v>19000</v>
          </cell>
          <cell r="D1796" t="str">
            <v>financial services</v>
          </cell>
          <cell r="E1796" t="str">
            <v>http://www.53.com</v>
          </cell>
          <cell r="F1796" t="str">
            <v>http://www.linkedin.com/company/fifth-third-bank</v>
          </cell>
          <cell r="G1796" t="str">
            <v>Cincinnati</v>
          </cell>
          <cell r="H1796" t="str">
            <v>Ohio</v>
          </cell>
          <cell r="I1796" t="str">
            <v>retail banking, mortgage, small business, commercial banking, branch banking, credit card, investment advisors, business banking, consumer lending, investments, loans, finance, major banks, banking security, branch network, community banking, digital transformation, bank heritage, bank history, customer service, banking ecosystem, banking customer service, sustainable banking, banking solutions, banking compliance, banking technology, fintech acquisitions, banking regulations, bank innovation, banking sustainability initiatives, sustainability, banking fintech partnerships, digital banking, banking innovation, banking digital solutions, media, renewable energy initiatives, banking platform, financial empowerment, heritage museum, renewable energy, banking for small businesses, foreign exchange, banking heritage recognition, banking digital security, banking customer loyalty, bank branches, investment banking, personal loans, services, innovative banking, online banking, mobile banking app, community philanthropy, payment solutions, regional banking, banking for large corporations, wealth management, banking innovation awards, atm network, capital markets, digital banking platform, branch locator, community development finance, bank technology, mortgages, banking infrastructure, telecom, asset management, bank recognition, technology, embedded payment platform, banking for underserved communities, sustainable practices, banking services, embedded payment solutions, investment management, heritage preservation, customer experience, interest rate management, banking analytics, risk management, financial services, banking digital transformation, mobile banking, retail, fintech, estate planning, banking community programs, foreign currency exchange, early atm network, interest rate products, bank culture, philanthropy, bank products, banking heritage museum, customer satisfaction, retirement planning, financial advisory, diversity and inclusion, sustainable banking practices, community impact, atm locator, b2c, corporate finance, community investment, banking, personal banking, mortgage services, certificates of deposit, checking accounts, credit cards, debit cards, savings accounts, identity theft protection, insurance services, financial risk management, treasury management, cash management solutions, fraud protection services, auto loans, equity financing, debt capital markets, annuities, exchange traded funds, mutual funds, risk management solutions, liquidity solutions, fraud mitigation, healthcare lending, corporate banking, small business loans, down payment assistance, tax advantaged accounts, emergency savings, integrative receivables, integrated payables, managed payables, b2b payment solutions, sba lending, financial education, community involvement, customer support, non-profit, consumer products &amp; retail, energy &amp; utilities, environmental services, renewables &amp; environment, clean energy &amp; technology, finance technology, information technology &amp; services, law practice, legal services, financial consulting, consulting, management consulting, nonprofit organization management, banks &amp; credit unions</v>
          </cell>
          <cell r="J1796" t="str">
            <v>Akamai, Akamai DNS, Microsoft Office 365, Brightcove, WP Engine, Citrix, React Redux, Figma, Adobe CQ, Eloqua, ExactTarget, Omniture (Adobe), SparkPost, Amazon SES, Salesforce, Zendesk, Adobe Marketing Cloud, Google Tag Manager, Google Play, Mobile Friendly, Drawbridge, AddThis, ON24, DoubleClick Floodlight, Linkedin Marketing Solutions, comScore, Google Analytics, DoubleClick, iTunes, Google Font API, Apache, Salesforce CRM Analytics, Box, Apache Pig, Adobe Campaign, Tor, Microsoft PowerPoint, Microsoft Excel, Google AdWords Conversion, Dell Tablet, Lytics, Microsoft Office, Unity, Charles River, Rust, Mobius, HPE ProLiant DL Servers, Atlas by Facebook, Bloomberg Professional Services, Clearwater Analytics, S&amp;P Capital IQ Pro, Appier AIRIS (formerly Woopra), empow, Fidelity HSA, Radarstats, Vena, Angular, React, SharePoint, Sage, Infor CloudSuite Customer Relationship Management (CRM), .NET, AWS SDK for JavaScript, J2EE, Spring Boot, Soap Media, SQL, PROS, Gem, Aruba Wireless Access Points, Definitive Healthcare, requests, QRM, Javascript, Node.js, AWS Trusted Advisor, Lambda Cloud, API Gateway, Amazon DynamoDB, ECS, Jenkins, Git, GitHub, Terraform, Splunk, dynaTrace, TopSpot, SWIFT, 24-7 Media, Microsoft Distributed File System (DFS), Ruby On Rails, Excel4Apps, Loom, Informatica Cloud Mass Ingestion, Mode, Guidewire PolicyCenter, Dell iDRAC (Integrated Dell Remote Access Controller), Microsoft Windows Server 2012, Analyzer, WebOffice, Workday, Google Cloud Data Loss Prevention, RXJS, TypeScript, GraphQL, OpenAPI, Jest, Playwright, FlipHTML5, CSS, Archer, IBM Blueworks Live, Drata, TeamMate+, Wix, Eyefinity OfficeMate, Citrix ShareFile, Zelle, accessiBe, Outlook, BILL, WorkSafeBC, OpenProject, Microsoft OneNote, Visio, Security, Emma, Microsoft Power Automate, Power BI Documenter, ServiceNow, Pages, AWS App Mesh, NICE CXone Mpower, Cisco Unified Intelligence Center, Pacer, Copilot, SessionCam, Kubernetes, ISO+â„¢, AFS Analytics, SafeSend, Schedulicity, PowerBI Tiles, SAP BusinessObjects Business Intelligence (BI), Secured MVC Forum on Windows 2012 R2, COBOL, IBM Mainframe, Act!, Microsoft Windows Server 2000, VMware, Unix, BASE, Kotlin, PL/SQL, Flow, Kodak Alaris, AI, ServiceNow Configuration Management Database, Python, dbt, AVImark Rapport, AWS Analytics, Sizmek (MediaMind), Amazon Virtual Private Cloud (Amazon VPC), JFrog Artifactory, Remedy Single Sign On</v>
          </cell>
          <cell r="K1796">
            <v>1250000000</v>
          </cell>
          <cell r="L1796" t="str">
            <v>Debt Financing</v>
          </cell>
          <cell r="M1796">
            <v>1250000000</v>
          </cell>
          <cell r="N1796">
            <v>45108</v>
          </cell>
          <cell r="O1796">
            <v>12866000000</v>
          </cell>
          <cell r="P1796">
            <v>245</v>
          </cell>
          <cell r="Q1796" t="str">
            <v>Fifth Third Bank is a prominent regional bank based in Cincinnati, Ohio, with a history that dates back to 1858. It operates over 1,100 branches and 2,400 ATMs across 11 states, providing a wide range of financial services to individuals, families, businesses, and communities. The bank has a strong commitment to innovation and community impact, recognized multiple times as one of Ethisphereâ€™s Worldâ€™s Most Ethical Companies.
The bank offers comprehensive services, including personal and business banking, loans, mortgages, and investments. Fifth Third has a history of pioneering financial solutions, such as the first private fund for women's education and various electronic banking innovations. It focuses on empowering customers through tailored financial services and community initiatives, including the Fifth Third Foundation, which has been active since 1948. The bank emphasizes its role in supporting local markets and fostering economic growth in the regions it serves.</v>
          </cell>
          <cell r="R1796">
            <v>1858</v>
          </cell>
        </row>
        <row r="1797">
          <cell r="A1797" t="str">
            <v>FireEye, Inc.</v>
          </cell>
          <cell r="B1797" t="str">
            <v>FireEye</v>
          </cell>
          <cell r="C1797">
            <v>3500</v>
          </cell>
          <cell r="D1797" t="str">
            <v>computer &amp; network security</v>
          </cell>
          <cell r="E1797" t="str">
            <v>http://www.fireeye.com</v>
          </cell>
          <cell r="F1797" t="str">
            <v>http://www.linkedin.com/company/fireeye</v>
          </cell>
          <cell r="G1797" t="str">
            <v>Milpitas</v>
          </cell>
          <cell r="H1797" t="str">
            <v>California</v>
          </cell>
          <cell r="I1797" t="str">
            <v>adaptive defense, endpointsecurity, cybersecurity, advanced persistent threats, zeroday exploitsmalware, targeted attacks, network security, dfir, incident response, next generation threat protection, infosec, security, communications hardware, internet, hardware, information technology, computer software: prepackaged software, technology, information technology &amp; services</v>
          </cell>
          <cell r="J1797" t="str">
            <v>Cloudflare DNS, Microsoft Office 365, CloudFlare Hosting, DemandBase, Vidyard, Drupal, VueJS, Pantheon, LearnDash, MemberPress, Atlassian Cloud, Create React App, Salesforce Service Cloud, Pardot, Amazon SES, Slack, Salesforce, Remote</v>
          </cell>
          <cell r="K1797">
            <v>783397636</v>
          </cell>
          <cell r="L1797" t="str">
            <v>Merger / Acquisition</v>
          </cell>
          <cell r="M1797">
            <v>0</v>
          </cell>
          <cell r="N1797">
            <v>44621</v>
          </cell>
          <cell r="O1797">
            <v>483455000</v>
          </cell>
          <cell r="Q1797" t="str">
            <v>FireEye, Inc. is a cybersecurity company founded in 2004 and based in Milpitas, California. It focuses on protecting enterprises and governments from advanced cyber threats through a unified platform that combines innovative technologies, threat intelligence, and consulting services. The company employs over 3,200 professionals, including more than 700 threat researchers and analysts, and monitors thousands of threat actors globally.
FireEye's core platform utilizes the patented MVX (Multi-Vector Virtual Execution) engine to analyze suspicious threats in secure virtual environments. Key offerings include FireEye Helix, a security operations platform, and advanced threat protection solutions for networks and endpoints. The company also provides consulting services through Mandiant, offering incident response and threat intelligence to help organizations manage and mitigate cyber risks. FireEye serves a diverse range of clients, including over 50% of the Forbes Global 2000, and has been involved in high-profile incident responses for major corporations.</v>
          </cell>
          <cell r="R1797">
            <v>2004</v>
          </cell>
        </row>
        <row r="1798">
          <cell r="A1798" t="str">
            <v>First Advantage</v>
          </cell>
          <cell r="B1798" t="str">
            <v>First Advantage</v>
          </cell>
          <cell r="C1798">
            <v>10000</v>
          </cell>
          <cell r="D1798" t="str">
            <v>information technology &amp; services</v>
          </cell>
          <cell r="E1798" t="str">
            <v>http://www.fadv.com</v>
          </cell>
          <cell r="F1798" t="str">
            <v>http://www.linkedin.com/company/first-advantage</v>
          </cell>
          <cell r="G1798" t="str">
            <v>Atlanta</v>
          </cell>
          <cell r="H1798" t="str">
            <v>Georgia</v>
          </cell>
          <cell r="I1798" t="str">
            <v>background screening, residential screening, identity verification, posthire monitoring, criminal background checks, fingerprinting, executive screening, social media checks, form i9 compliance, work opportunity tax credits, instant oral fluid drug screening, driver qualification file management, drug &amp; occupational health screening, digital identity, motor vehicle record checks, drug, alcohol screening, investigative due diligence, candidate experience, criminal records monitoring, preemployment verifications, edp services, technology, software development, employee vetting, candidate onboarding speed, services, identity fraud mitigation, managed services, background check data, background checks, employment verification services, advanced identity solutions, knowledge-based questions, background screening technology, candidate data management, b2b, document review technology, drug testing services, deep fake prevention, deep fake detection technology, employee screening, identity verification for healthcare, investigative research, identity verification for government, deep fake detection, biometric verification, next-gen id solutions, ai-driven screening, candidate identity authentication, tenant screening, multi-layered identity verification, candidate screening software, talent acquisition, drug screening, identity fraud detection, candidate screening tools, workforce screening, hr solutions, ai technology, biometric fraud prevention, compliance solutions, candidate verification, identity verification for retail, security services, biometric fraud mitigation, workforce screening solutions, customer retention, background check automation, risk mitigation, candidate risk assessment, global verification, candidate screening, candidate background check, digital identity solutions, fcra compliance, liveness detection, employment checks, identity fraud prevention, candidate onboarding, hr technology, retail, background check reporting, global verification services, all other support services, employment screening, employment verification, compliance services, verification process automation, digital id verification, background check technology, background screening solutions, identity verification ai, verification services, background screening industry, identity verification for transportation, background check platform, employment verifications, background check analytics, global screening, risk management, identity verification for finance, identity verification for high-risk sectors, criminal record checks, global background screening, candidate risk profiling, drug and alcohol testing, form i-9 compliance, case management, continuous monitoring, analytics and reporting, economic incentives, verifications, multi-layered technology solutions, applicant tracking, digital identification technologies, work history verification, social media screening, recruitment solutions, integrated screening processes, tenant credit reports, automated screening services, applicant experience, real-time alerts, safety and compliance, data privacy, mobile solutions, remote onboarding, global screening services, insurance compliance screening, adverse media search, kyc compliance, resume verification, time-to-hire optimization, hiring insights, mobile-first experience, data-driven insights, workforce compliance programs, residential screening solutions, student screening services, market intelligence reports, healthcare, finance, education, legal, non-profit, manufacturing, distribution, consumer products &amp; retail, transportation &amp; logistics, energy &amp; utilities, construction &amp; real estate, information technology &amp; services, health care, health, wellness &amp; fitness, hospital &amp; health care, financial services, nonprofit organization management, mechanical or industrial engineering</v>
          </cell>
          <cell r="J1798" t="str">
            <v>Salesforce, Outlook, Microsoft Office 365, Microsoft Azure Hosting, SalesLoft, Microsoft Azure Monitor, WP Engine, Drift, Salesforce Service Cloud, Salesforce Live Agent, Hubspot, Slack, Amazon SES, Wordpress.com, Google Tag Manager, Google Font API, LiveChat, Google AdWords Conversion, Paypal, Google Play, reCAPTCHA, Optimizely, Google Maps, Google Maps (Non Paid Users), Google AdSense, Bootstrap Framework, Typekit, Mobile Friendly, Google Dynamic Remarketing, WordPress.org, Google Remarketing, Woo Commerce, DoubleClick Conversion, Android, Remote, AI, ZoomInfo, DocuSign, Ansys Workbench, Flow, Ning, Salesforce Flow, Tableau, AWS SDK for JavaScript, Spring Boot, Hibernate, MySQL, Amazon DynamoDB, Python, Django, Node.js, React, Angular, Javascript, HTML Pro, jQuery, SQL, PostgreSQL, AWS Trusted Advisor, Google Cloud Platform, Docker, Kubernetes, GitHub, Bitbucket, Azure Devops, Spring, Cucumber, Jira, Postman, ReadyAPI, Selenium, SOAPUI, Microsoft.NET Core 3.1, C#, Adobe Experience Cloud, Xactly, Git, Amazon Managed Workflows for Apache Airflow (MWAA), Apex, OpenTable for Restaurants, Red Hat JBoss Enterprise SOA Platform, REST, Salesforce Lightning Web Components, Salesforce Sales Cloud, Salesforce VisualForce, SOQL, Vscode, Excel4Apps, Microsoft PowerPoint, SharePoint, Microsoft Office, Airflow, Azure Machine Learning, Bicep, Databricks, Fastapi, Prefect, Terraform, Gem, Jenkins, GitHub Actions, AWS CloudFormation, Bash, Microsoft PowerShell, Cisco Nexus Switches, SonarQube, CodeQL, Oracle Financial Services, LexisNexis Accurint, Clickability, LinkedIn Sales Navigator, Microsoft Teams Rooms, BriteVerify, IBM Sterling Secure Proxy, Argon CI/CD Security, Salesforce CPQ, Google Ads, AWS Analytics, Confluence, Microsoft Word, Micro, Microsoft Defender for Endpoint, Security, Azure Analysis Services, Azure Active Directory B2C, dynaTrace, New Relic, Grafana, OpenTelemetry, Redis, IBM ILOG CPLEX Optimization Studio, GitLab, GRPC, ebs, CPI, SailPoint, LiveZilla, Zywave Sales Cloud Solutions, CyberArk, , Rust, Microsoft Active Directory Federation Services, Azure AD P2, OpenLDAP, SAM, OpenID, Amazon Associates, Hornetsecurity Spam and Malware Protection, Archer, Salesforce CRM Analytics, ECS, Lambda Cloud, Amazon Simple Queue Service (SQS), Amazon Kinesis, Amazon EventBridge, JUnit, Mockito, Microsoft Excel, Taleo Applicant Tracking Systems (ATS), .NET, Akamai CDN Solutions, Amazon Web Services (AWS), Microsoft Azure, Oracle E Business Suite, Oracle Cloud, Mulesoft, Boomi, Salesforce Shield, Salesforce Revenue Cloud, Marketo, CAT, Secured MVC Forum on Windows 2012 R2, Spark, Backblaze Computer Backup, Spiceworks IP Scanner, Tor, TypeScript, Azure Virtual Machines, Azure Monitor, Azure Log Analytics, Azure Active Directory, Oracle XML DB, CSS, Oracle Analytics Cloud, Scrum Do, Microsoft Teams, ProductPlan, Apple macOS, Jira Service Management, Microsoft Exchange Server 2003, DotNetNuke, Pages, Microsoft Sql Server, Playwright, Azure Container Apps, Azure Container Instances, Azure Data Factory, OnApp, PySpark, SpringCM, Cisco WebEx Teams, Oracle Siebel, Visio, LucidChart, Miro, First Advantage, PowerBI Tiles, Oracle Siebel CRM, ACL, Microsoft SQL Server Reporting Services, Azure Cloud Services, Hadoop HDFS, ADP Applicant Tracking System, Amazon Linux 2, Apache, PHP, Stripe, Power BI Documenter, DAX, Power Query, Microsoft Fabric, Looker, Redshift, Azure Service Fabric, Workday, Cloudflare Rocket Loader, Factiva, Linkedin Marketing Solutions, Uipath, Frame, Azure Linux Virtual Machines, OpenAI, C# (C Sharp), J2EE, PL/SQL, Allure, Copado, Cypress, Gearset, Selenium WebDriver, Xray, Zephyr, AVEVA PDMS</v>
          </cell>
          <cell r="K1798">
            <v>382500000</v>
          </cell>
          <cell r="L1798" t="str">
            <v>Other</v>
          </cell>
          <cell r="M1798">
            <v>382500000</v>
          </cell>
          <cell r="N1798">
            <v>44348</v>
          </cell>
          <cell r="O1798">
            <v>1574389000</v>
          </cell>
          <cell r="Q1798" t="str">
            <v>First Advantage is a global company specializing in background screening and identity verification, founded in 2003. The company aims to help organizations manage risk and hire talent confidently, promoting the idea of "Hire Smarter and Onboard FasterÂ®." 
First Advantage offers a wide range of services, including employment background checks that access a vast National Criminal File database, identity verification solutions to combat fraud, and executive screening for C-level candidates. They also provide social media screening through AI technology, tenant screening, drug testing, and continuous monitoring services. Their analytics platform, Insight Advantage, delivers data-driven insights to enhance screening processes and onboarding efficiency. 
With operations in over 200 countries, First Advantage integrates seamlessly with various applicant tracking and human resources systems, ensuring compliance and superior customer service. Their diverse clientele includes small businesses and large enterprises across multiple industries, contributing to a reported 10% reduction in turnover for users of their background checks.</v>
          </cell>
          <cell r="R1798">
            <v>2003</v>
          </cell>
        </row>
        <row r="1799">
          <cell r="A1799" t="str">
            <v>First Bank</v>
          </cell>
          <cell r="B1799" t="str">
            <v>First Bank</v>
          </cell>
          <cell r="C1799">
            <v>3000</v>
          </cell>
          <cell r="D1799" t="str">
            <v>banking</v>
          </cell>
          <cell r="E1799" t="str">
            <v>http://www.first.bank</v>
          </cell>
          <cell r="F1799" t="str">
            <v>http://www.linkedin.com/company/first-bank</v>
          </cell>
          <cell r="G1799" t="str">
            <v>Hazelwood</v>
          </cell>
          <cell r="H1799" t="str">
            <v>Missouri</v>
          </cell>
          <cell r="I1799" t="str">
            <v>small business banking, wealth management, brokerage services, mortgage, commercial lending, community first financial resources, personal banking, treasury management, community investment, private banking, regional banking integrity, regional client focus, regional banking commitment, regional financial services, personalized banking, banking for families, financial consulting, trust administration, relationship banking, regional banking services, commercial banking, financial advisory, loans and mortgages, atm services, banking technology, regional banking legacy, regional banking growth, regional banking culture, regional banking trust, customer support, cash flow management, regional bank assets, financial planning, family-owned bank, regional banking, business loans, loans, asset management, services, client partnerships, regional banking strategy, online banking, regional banking excellence, regional financial solutions, community development, client service, family business banking, digital banking, regional banking leadership, banking solutions, b2b, long-term client focus, personalized service, regional banking vision, regional banking history, regional banking values, wealth planning, customer engagement, regional banking sustainability, mobile banking, business banking, private ownership, branch banking, regional banking stability, community involvement, trust services, financial services, investment services, regional banking mission, regional markets, employee benefits, relationship-driven banking, portfolio management, banking, retirement planning, financial products, community support, family-owned banking, community banking, regional financial institution, mortgage solutions, mortgage services, regional banking innovation, relationship-driven, mortgage lending, loan services, regional presence, tax planning, b2c, client relationship management, investment management, client-centric approach, regional banking assets, estate planning, customer service, regional community, long-term stability, personal loans, regional branches, retail, savings accounts, checking accounts, mortgages, financial education, debit cards, credit cards, home equity loans, sba loans, charitable planning, financial calculators, liquidity management, fraud prevention, digital wallet, money market accounts, certificates of deposit, family business, wealth advisors, financial resources, generational wealth, family-owned businesses, branch locations, atm access, security hub, automated banking, account management, remote deposit, account alerts, client stories, economic forecast, business credit cards, insurance products, finance, management consulting, consulting, law practice, legal services</v>
          </cell>
          <cell r="J1799" t="str">
            <v>Outlook, CloudFlare Hosting, Amazon AWS, Gmail, Google Apps, CloudFlare, The Trade Desk, Salesforce, Google Tag Manager, Facebook Custom Audiences, Google Maps, Google Font API, Google Maps (Non Paid Users), Simpli.fi, ShareThis, Facebook Widget, Facebook Login (Connect), Google Play, reCAPTCHA, Mobile Friendly, ASP.NET, Android, Remote, Circle, .NET, Act!, BILL, Interact, Ning, Dynamics 365 Customer Service, Coupa, Microsoft Windows Server 2012, Symprex Email Signature Manager, Mag+, Facebook Conversion Tracking, ADP Applicant Tracking System, Microsoft Teams, SonicWall Network Security appliance (NSa) Series, Gem, AWS Identity and Access Management (IAM), Zivver Email Encryption, Google Cloud Logging, Sentinel, FIS</v>
          </cell>
          <cell r="K1799">
            <v>6200000</v>
          </cell>
          <cell r="L1799" t="str">
            <v>Other</v>
          </cell>
          <cell r="M1799">
            <v>6200000</v>
          </cell>
          <cell r="N1799">
            <v>45017</v>
          </cell>
          <cell r="O1799">
            <v>19815000</v>
          </cell>
          <cell r="Q1799" t="str">
            <v>First Bank is a family-owned and operated bank based in St. Louis, Missouri, with a history dating back to 1906-1910. As a subsidiary of FB Corporation, it is one of the leading privately owned banks in the United States, managing $6.6 billion in assets and operating 80 locations across California, Missouri, and Illinois.
The bank provides a range of financial services, including commercial and consumer banking, wealth management, mortgage banking, and relationship-driven banking services tailored to both businesses and individuals. First Bank focuses on serving family-owned and privately held businesses, emphasizing stability and long-term planning to support growth in communities. The bank is dedicated to a relationship-driven approach and actively contributes to the local economies it serves.</v>
          </cell>
          <cell r="R1799">
            <v>1910</v>
          </cell>
        </row>
        <row r="1800">
          <cell r="A1800" t="str">
            <v>First Command Financial Services, Inc.</v>
          </cell>
          <cell r="B1800" t="str">
            <v>First Command Financial Services</v>
          </cell>
          <cell r="C1800">
            <v>3000</v>
          </cell>
          <cell r="D1800" t="str">
            <v>financial services</v>
          </cell>
          <cell r="E1800" t="str">
            <v>http://www.firstcommand.com</v>
          </cell>
          <cell r="F1800" t="str">
            <v>http://www.linkedin.com/company/first-command-financial-services</v>
          </cell>
          <cell r="G1800" t="str">
            <v>Fort Worth</v>
          </cell>
          <cell r="H1800" t="str">
            <v>Texas</v>
          </cell>
          <cell r="I1800" t="str">
            <v>insurance, investments, banking products &amp; services, veteran financial literacy, financial literacy, financial behavior research, military spouse employment in finance, military financial planning solutions, digital financial tools, long-term savings, debt management, online banking, over 175 offices, services, client relationship management, military benefits integration, financial coaching tools, military benefits, behavioral research methods, military financial behavior index, veteran support, face-to-face financial advice, wealth management, retirement income planning, military family financial education, long-term care insurance, military community, community engagement, fiduciary duty, military financial planning tools, asset management, military deployment benefits, financial behavior index, retirement planning, personalized financial plans, behavioral finance in military, retirement savings plans, military financial literacy, military financial literacy programs, office locations, military financial education, military deployment financial planning, investment advisory, financial literacy programs, fiduciary standard, other financial investment activities, risk management, client education resources, behavioral science in financial advising, comprehensive solutions, banking services, financial education, investment management, client engagement tools, insurance solutions, community partnership programs, military financial advisor, b2c, financial literacy for veterans, military spouse careers, life insurance, career in financial advising, military community financial support, financial resource center, banking, financial security, military financial planning, financial planning, behavioral science in finance, employee benefits, investment strategies for military, financial services, comprehensive financial solutions, social security planning, financial literacy index, military families, military financial literacy index, debt consolidation loans, military financial literacy assessment, face-to-face coaching, client-centered advice, financial planning process, investment services, consulting, veteran financial planning, military community outreach, trusted advisors, military financial behavior research, insurance products, military family wealth management, insurance solutions for military, financial coaching, military family financial security, financial advisory services, military-friendly, financial planning software, mutual funds, behavioral finance, financial advisors, veterans services, budgeting tools, investment strategies, savings plans, college savings, financial independence, disability insurance, income planning, family financial planning, financial behaviors index, personal finance, coaching services, military internship programs, community outreach, financial workshops, investment options, financial resources, financial assessments, professional development, government benefits, experience-based coaching, career opportunities, tailored advice, financial goals, servicemembers support, financial discipline, financial reviews, military transition planning, finance, education, financial advising, investing</v>
          </cell>
          <cell r="J1800" t="str">
            <v>Mimecast, Microsoft Azure Hosting, ElasticEmail, OneTrust, Slack, Salesforce, Bing Ads, Mobile Friendly, Vimeo, Microsoft-IIS, Google Play, iTunes, reCAPTCHA, Google Dynamic Remarketing, DoubleClick, SilkRoad, greyscale - grey, Google Tag Manager, Bootstrap Framework, Amazon Associates, Qualtrics, DoubleClick Conversion, Google Font API, ASP.NET, WordPress.org, Remote, Sigma, Microsoft Office, LeanIX Enterprise Architecture Management, .NET, .GIS</v>
          </cell>
          <cell r="O1800">
            <v>750000000</v>
          </cell>
          <cell r="P1800">
            <v>9</v>
          </cell>
          <cell r="Q1800" t="str">
            <v>First Command Financial Services, Inc. is a financial planning company based in Fort Worth, Texas, founded in 1958. It specializes in personalized financial coaching for U.S. military families, including active duty, retired, and separated service members. As a fiduciary-registered investment advisor since 2005, First Command emphasizes a client-first approach and is 100% employee-owned.
The company offers a range of services, including investment and portfolio management, life insurance, banking through First Command Bank, and comprehensive financial planning. It serves approximately 304,000 client families, with a significant focus on military personnel and their families. First Command is committed to providing complimentary financial plans to active duty military members and operates over 175 offices worldwide, many located near military installations. The company also supports military charities and fosters a culture of accountability and trust among its advisors, many of whom are veterans or military spouses.</v>
          </cell>
          <cell r="R1800">
            <v>1958</v>
          </cell>
        </row>
        <row r="1801">
          <cell r="A1801" t="str">
            <v>First Horizon Bank</v>
          </cell>
          <cell r="B1801" t="str">
            <v>First Horizon Bank</v>
          </cell>
          <cell r="C1801">
            <v>7200</v>
          </cell>
          <cell r="D1801" t="str">
            <v>financial services</v>
          </cell>
          <cell r="E1801" t="str">
            <v>http://www.firsthorizon.com</v>
          </cell>
          <cell r="F1801" t="str">
            <v>http://www.linkedin.com/company/first-horizon-bank</v>
          </cell>
          <cell r="G1801" t="str">
            <v>Memphis</v>
          </cell>
          <cell r="H1801" t="str">
            <v>Tennessee</v>
          </cell>
          <cell r="I1801" t="str">
            <v>wealth management, regional banking, fixed income, major banks, finance, banking digital infrastructure, banking compliance, banking, financial inclusion, lending services, drive-through banking, community involvement, digital banking tools, treasury management, visa payroll cards, retail, banking infrastructure, community banking services, banking digital innovation, community development, banking growth, banking customer experience, financial planning, retirement planning, financial solutions, treasury services, client service, sustainability, mobile banking, lending products, banking technology adoption, loans, banking sustainability, remote deposit capture, specialty banking, banking resilience, publicly traded, banking digital transformation, b2c, investment management, banking services, banking products, banking industry, community support, banking network, banking mergers, community outreach, consumer banking, services, banking assets, banking technology, atm network, banking operations, loan products, corporate banking, community engagement, banking digital services adoption, banking digital engagement, banking customer support, remote deposit, regional financial services, banking digital solutions, atm services, life insurance, regional banking expansion, business banking, retail banking, banking digital security, banking modernization, portfolio management, financial services, banking strategy, credit cards, branch banking, banking history, banking leadership, financial stability, asset management, digital banking, savings accounts, community financial empowerment, bank mergers, regional economic development, banking customer engagement, regional economic support, banking solutions, banking security, commercial banking, community banking, banking customer experience enhancement, client relationships, mortgages, regional financial growth, banking stability, loan services, checking accounts, banking digital channels, community financial programs, commercial loans, mobile banking apps, community investment, regional bank, banking innovation, financial literacy, banking digital tools, personal banking, small business banking, money market accounts, home equity line of credit, auto loans, equipment financing, cash management, ach services, merchant services, direct deposit payroll, business loans, sba loans, business checking, account analysis, international services, investing services, trust services, ira accounts, unsecured loans, real estate lending, payroll solutions, account reconciliation, insurance products, fund transfers, client relationship management, businessconnect, wealthscape investor, financial advisors, strategic banking, cash concentration, fraud protection, loan origination, budgeting tools, online banking, family office services, business growth solutions, environmental services, renewables &amp; environment</v>
          </cell>
          <cell r="J1801" t="str">
            <v>Akamai, Akamai DNS, Microsoft Office 365, VueJS, Atlassian Cloud, The Trade Desk, Figma, Slack, Salesforce, Google Tag Manager, Google Maps (Non Paid Users), Google Maps, ASP.NET, Mobile Friendly, Ruxit, SiteCore, reCAPTCHA, Remote, Sigma, AI, ANGEL LMS, ACL, Ansible, F5 BIG-IP, F5 BIG-IP Local Traffic Manager (LTM), Gorilla Nation, GTmetrix, Ning, Oracle Automatic Storage Management (ASM), Python, VLAN, Microsoft Office, Salesforce Service Cloud, REST, Red Hat JBoss Enterprise SOA Platform, Microsoft Excel, Microsoft 365, Microsoft Exchange Online, SharePoint, Microsoft OneDrive for Business, Microsoft Teams Rooms, Microsoft Entra ID, Microsoft Intune Enterprise Application Management, Micro, Microsoft PowerShell, Microsoft Graph, Sentinel, ServiceNow, Microsoft Purview eDiscovery, Rust, Tableau, PowerBI Tiles, nCino Cloud Banking Platform, Microsoft PowerPoint, TeamMate+, Azure Virtual Desktop, Mag+, Azure Automation, Bicep, Azure Monitor, Azure Log Analytics, Azure Application Insights, Azure Files, Azure NetApp Files, Azure Firewall, .NET, AWS Multi-Factor Authentication, Backblaze Computer Backup, Delivr, Power BI Documenter, SQL, Excel4Apps, SolarWinds, Wireshark, Aruba EdgeConnect, Cisco Meraki, Catalyst, Cisco Nexus 2000, Azure VPN Gateway, Cisco TrustSec, Performable, Adition Technologies - Advertisers, R, WebOffice, Kubernetes, Google AdWords Conversion, Salesforce Financial Services Cloud, Salesforce Marketing Cloud, PEX, Smartsheet, Clarity, Archibus, Coupa, Quicken, QuickBooks, Microsoft Windows Server 2012, Azure Virtual Machines, Oracle Analytics Cloud, Databricks, Fusion ERP Analytics, Azure Virtual Network, EFI, Azure ExpressRoute, Azure Virtual WAN, AWS Firewall Manager, AWS PrivateLink, Resolver, Azure Load Balancer, Azure Application Gateway, Azure DDoS Protection, Azure Front Door, Azure Traffic Manager, Azure Network Watcher, Flow, Express, ThreatMetrix, Interact, CINC, Tor, Playwright, Storybook, React, Next.js, Node.js, CSS, FlipHTML5, Act!, Elastic Path, Power Query, TSYS, Inventor, IDC, Outlook, AWS SDK for JavaScript, AWS Trusted Advisor, Bash, Burp Suite, Google Cloud, Invicti (formerly Netsparker), Microsoft Azure Monitor, Oracle Cloud, Veracode, Angular, Qualys Penetration Testing, Tripwire, Tenable Security Center, Rapid7, AWS Analytics, Azure Analysis Services, Amazon GuardDuty, AWS Security Hub, SentinelOne, Esri, Minitab Statistical Software, Commvault Metallic, Aruba Mobility Controllers, Aruba AirWave Network Management, CLEAR, CAT, F5 ARX, Lens, Salesforce CRM Analytics, Microsoft SQL Server Reporting Services, IBX SmartView, SysTools VBA Password Recovery, IBM Cognos Analytics, CreditLens, Front, dynaTrace, Dynatrace OneAgent, C#, Microsoft.NET Core 3.1, Microsoft Sql Server, Microsoft Entity Framework, Linq, Javascript, jQuery, HTML Pro, TypeScript, Git, Microsoft-IIS, Azure Data Lake Analytics, Nevron Vision for SSRS, MITRE ATT&amp;CK, BWise, Adobe Creative Cloud, SketchUp, Revit, Enscape, Alteryx, Dataiku, Aryson MySQL to MSSQL Converter, IBM Db2, Salesforce CRM, SAP Ariba Platform, SAP, Pega CRM Suite, accessiBe, Google Analytics, IBM DataPower Gateway, Apigee, Oracle XML DB, Citrix SD-WAN, OpenAPI, Linkedin Marketing Solutions, Splunk, FIS, Fiserv, Bottomline, CyberArk, Microsoft Active Directory Federation Services, LinkedIn Ads, Microsoft Word, DocuSign, Mode, Adobe Creative Suite, Jira, Confluence, Cisco WebEx Teams, Prometheus, Grafana, OpenTelemetry, Azure Kubernetes Service (AKS), Azure App Service, Azure SQL Database, Azure Cosmos DB, Eyefinity OfficeMate, QRM, Lytics</v>
          </cell>
          <cell r="K1801">
            <v>14280000000</v>
          </cell>
          <cell r="L1801" t="str">
            <v>Merger / Acquisition</v>
          </cell>
          <cell r="M1801">
            <v>13400000000</v>
          </cell>
          <cell r="N1801">
            <v>44593</v>
          </cell>
          <cell r="O1801">
            <v>4985000000</v>
          </cell>
          <cell r="Q1801" t="str">
            <v>First Horizon Corporation, operating as First Horizon Bank, is a regional financial services company based in Memphis, Tennessee. Founded in 1864, it has a rich history and is recognized as one of the oldest national banks in the U.S. The company has grown significantly through mergers and acquisitions, with approximately $79 billion in assets and $58 billion in loans following its merger with IberiaBank in 2019. First Horizon operates around 350 branches primarily in the Southeast and Midwest, emphasizing values such as client focus, community care, and excellence.
The company offers a wide range of financial services through its subsidiaries, including banking, wealth management, and capital markets. Its banking services include deposit accounts, loans, and mortgages, while its wealth management division, FTB Advisors, manages over $30 billion in assets. FTN Financial, another subsidiary, specializes in fixed income sales and trading for institutional clients. First Horizon is committed to corporate responsibility and community investment, focusing on economic vitality and support for stakeholders across its operating regions.</v>
          </cell>
          <cell r="R1801">
            <v>1864</v>
          </cell>
        </row>
        <row r="1802">
          <cell r="A1802" t="str">
            <v>First Interstate BancSystem Inc</v>
          </cell>
          <cell r="B1802" t="str">
            <v>First Interstate BancSystem</v>
          </cell>
          <cell r="C1802">
            <v>3500</v>
          </cell>
          <cell r="D1802" t="str">
            <v>banking</v>
          </cell>
          <cell r="E1802" t="str">
            <v>http://www.fibk.com</v>
          </cell>
          <cell r="F1802" t="str">
            <v>http://www.linkedin.com/company/first-interstate-bancsystem-inc</v>
          </cell>
          <cell r="G1802" t="str">
            <v>Billings</v>
          </cell>
          <cell r="H1802" t="str">
            <v>Montana</v>
          </cell>
          <cell r="J1802" t="str">
            <v>Mimecast, Microsoft Office 365, CloudFlare Hosting, Circle, Google AdWords Conversion, Microsoft Excel, Outlook, Microsoft Office, Salesforce CRM Analytics, Microsoft PowerPoint, Excel4Apps, AT Internet, Unity, Siemens PROFIBUS, Pipedrive, Secured MVC Forum on Windows 2012 R2, Unix, Amazon Linux 2, McAfee Total Protection for Data Loss (DLP), SES, Less, .NET, Optimal Blue, Apache Pig, Posit, BILL, Electron, Trend Micro Smart Protection, Zelle, Microsoft Application Insights, Archer, Amazon Cloud Directory, Scrum Do, Kanbanize, SafeSend, Microsoft AdCenter</v>
          </cell>
          <cell r="O1802">
            <v>1058300000</v>
          </cell>
          <cell r="Q1802" t="str">
            <v>First Interstate BancSystem, Inc. is a financial and bank holding company. The Company, through its bank subsidiary First Interstate Bank (the Bank), delivers a range of banking products and services to individuals, businesses, municipalities and other entities. The Company also, through its subsidiary Bank of the Cascades, offers full-service community banking through 46 branches in Oregon, Idaho and Washington. The Company operates through community banking segment. Its community banking segment provides customers with commercial and consumer banking products and services in its market areas through community service activities. In addition to its primary emphasis on commercial and consumer banking services, the Company also offers trust, employee benefit and insurance services through its bank subsidiary. As of August 17, 2018, it operated over 120 banking offices, including online and mobile banking services, throughout Idaho, Montana, Oregon, South Dakota, Washington, and Wyoming.</v>
          </cell>
          <cell r="R1802">
            <v>1971</v>
          </cell>
        </row>
        <row r="1803">
          <cell r="A1803" t="str">
            <v>First Interstate</v>
          </cell>
          <cell r="B1803" t="str">
            <v>First Interstate Bank</v>
          </cell>
          <cell r="C1803">
            <v>3500</v>
          </cell>
          <cell r="D1803" t="str">
            <v>banking</v>
          </cell>
          <cell r="E1803" t="str">
            <v>http://www.firstinterstatebank.com</v>
          </cell>
          <cell r="F1803" t="str">
            <v>http://www.linkedin.com/company/first-interstate</v>
          </cell>
          <cell r="G1803" t="str">
            <v>Billings</v>
          </cell>
          <cell r="H1803" t="str">
            <v>Montana</v>
          </cell>
          <cell r="I1803" t="str">
            <v>banking, financial advising, treasury solutions, investment services, financial services, wealth management, credit cards, community banking, lending, home loans, major banks, finance, banking technology solutions, insurance, banking innovation, banking compliance solutions, community focus, banking security, rural banking, customer service, digital banking, bank acquisitions, banking digital platforms, financial products, banking customer experience, community outreach, small business loans, banking strategic growth, regional banking, b2c, digital payments, digital transformation, banking infrastructure, financial advisory, regional financial services, loans, cash flow management, community development, community investment, community development finance, services, financial planning, customer engagement, business banking, banking compliance, community bank, banking regulations, multi-state banking, personal banking, banking operations, retirement planning, online banking, retail banking, loan origination, mobile banking, banking customer engagement, community engagement, branch expansion, commercial banking, banking in montana, mortgage lending, growth strategy, customer service technology, mortgages, acquisitions, banking software, community bank growth, banking digital innovation, local banking services, community financial services, trust services, small business banking, trust management, banking technology, branch banking, retail, employee benefits, banking mergers, urban banking, banking operational efficiency, customer relationship management, checking accounts, savings accounts, debit cards, borrowing, auto loans, debt consolidation, home equity lines of credit, overdraft protection, escrow services, trusts and estates, financial planning tool, community commitment, commercial loans, sba loans, agriculture lending, remote deposit, merchant services, positive pay, lockbox services, business sweep account, financial education, insurance services, health savings accounts, wealth advisors, retirement plan services, exit planning, foundations and institutions, client resources, community reinvestment act, financial capability building, digital wealth services, client support, fraud prevention, identity theft protection, telephone banking, lost/stolen card reporting, online product tours, consumer loans, credit card services, real estate, investment management, financial consulting, consulting, management consulting, crm, sales, enterprise software, enterprises, computer software, information technology &amp; services, b2b, trusts &amp; estates, banks &amp; credit unions</v>
          </cell>
          <cell r="J1803" t="str">
            <v>Amazon SES, Postmark, Mimecast, CloudFlare Hosting, Mapbox, Salesforce, WordPress.org, Google Font API, Bootstrap Framework, Google Tag Manager, Google Play, Google Maps, reCAPTCHA, Mobile Friendly, Wix, Workday Recruit, Remote, ACL, SQL Developer, PL/SQL, Unity, Microsoft Office, Google AdWords Conversion, Microsoft Excel, Outlook, Microsoft PowerPoint, Siemens PROFIBUS, Pipedrive, Intel, Tegrity, McAfee Total Protection for Data Loss (DLP), Excel4Apps, Salesforce CRM Analytics, CLEAR, Posit, Trend Micro Smart Protection, Zelle, Microsoft Teams Rooms, Microsoft Application Insights, Microsoft AdCenter, BriteVerify, Apache Pig, BILL, Electron, Secured MVC Forum on Windows 2012 R2, Microsoft Word, Verafin, Optimal Blue, Archer, Scrum Do, Kanbanize, WorkSafeBC</v>
          </cell>
          <cell r="K1803">
            <v>2145000000</v>
          </cell>
          <cell r="L1803" t="str">
            <v>Merger / Acquisition</v>
          </cell>
          <cell r="M1803">
            <v>2000000000</v>
          </cell>
          <cell r="N1803">
            <v>44593</v>
          </cell>
          <cell r="O1803">
            <v>1058800000</v>
          </cell>
          <cell r="P1803">
            <v>12</v>
          </cell>
          <cell r="Q1803" t="str">
            <v>First Interstate Bank is a community-focused financial institution based in Billings, Montana. As a subsidiary of First Interstate BancSystem, Inc., it provides banking services across multiple states in the western and midwestern United States. Founded in 1968, the bank has a rich history of growth through acquisitions and the establishment of new branches, emphasizing quality customer service and a commitment to the communities it serves.
The bank operates over 3,500 employees and offers a range of standard banking solutions, including deposits, loans, and financial services tailored for individuals and small to medium-sized businesses. First Interstate Bank's mission is to help people and their money work better together, guided by core values that prioritize integrity, community commitment, and client success. Its geographic footprint includes states such as Arizona, Colorado, Idaho, and South Dakota, among others.</v>
          </cell>
          <cell r="R1803">
            <v>1968</v>
          </cell>
        </row>
        <row r="1804">
          <cell r="A1804" t="str">
            <v>First National of Nebraska Inc</v>
          </cell>
          <cell r="B1804" t="str">
            <v>First National of Nebraska</v>
          </cell>
          <cell r="C1804">
            <v>6300</v>
          </cell>
          <cell r="D1804" t="str">
            <v>banking</v>
          </cell>
          <cell r="E1804" t="str">
            <v>http://www.fnni.com</v>
          </cell>
          <cell r="F1804" t="str">
            <v>http://www.linkedin.com/company/first-national-of-nebraska-inc</v>
          </cell>
          <cell r="G1804" t="str">
            <v>Omaha</v>
          </cell>
          <cell r="H1804" t="str">
            <v>Nebraska</v>
          </cell>
          <cell r="J1804" t="str">
            <v>Sendgrid, MailChimp SPF, Slack, Adobe Marketing Cloud, Scene7, Mobile Friendly, Workday Recruit</v>
          </cell>
          <cell r="O1804">
            <v>3351377000</v>
          </cell>
          <cell r="Q1804" t="str">
            <v>First National of Nebraska, Inc. is a bank holding company. The Company, through its subsidiary, First National Bank of Omaha (FNBO), is engaged in providing various financial products. FNBO is the banking company, which is engaged in full-service commercial lending; small business and consumer banking, including credit cards; mortgage services; wealth management and investment services, and treasury services. FNBO offers personal banking services, such as banking, including savings accounts, online services and mobile banking, and lending, such as auto loans and personal loans. Its services under small business category include banking, such as checking accounts and global banking; lending, such as lines of credit and small business administration loans, and business processing, such as credit card processing. Its corporate banking services include banking, such as deposits and corporate treasury services, and loans and financing, such as corporate lending and agri-business lending.</v>
          </cell>
          <cell r="R1804">
            <v>1968</v>
          </cell>
        </row>
        <row r="1805">
          <cell r="A1805" t="str">
            <v>First Republic</v>
          </cell>
          <cell r="B1805" t="str">
            <v>First Republic Bank</v>
          </cell>
          <cell r="C1805">
            <v>7300</v>
          </cell>
          <cell r="D1805" t="str">
            <v>financial services</v>
          </cell>
          <cell r="E1805" t="str">
            <v>http://www.firstrepublic.com</v>
          </cell>
          <cell r="F1805" t="str">
            <v>http://www.linkedin.com/company/first-republic</v>
          </cell>
          <cell r="G1805" t="str">
            <v>San Francisco</v>
          </cell>
          <cell r="H1805" t="str">
            <v>California</v>
          </cell>
          <cell r="I1805" t="str">
            <v>business banking, personal banking, lines of credit, personal banking &amp; business banking, n/a, private banking, client deposits, client asset management, niche banking services, financial sector, real estate loans, banking services for affluent, custom mortgage products, client retention, client-centric financial planning, financial services, luxury asset management, wealth management, interest rate risk management, client loyalty in banking, niche financial products, wealth management for vintners, investment advisory, industry-specific banking, niche market banking, commercial real estate, wine industry banking, bank acquisition by jpmorgan, real estate investment loans, client assets, customized financial solutions, high-value banking, wealth preservation, business loans, interest-only mortgage loans, investment management, cash management, mortgage lending, retail, high-value deposit accounts, financial planning, high-net-worth clients, personalized financial planning, client relationships, interest-only loans, client-focused banking, luxury real estate loans, retirement planning, loan structuring, industry expertise, mortgage flexibility, wealth advisory services, affluent clients, niche market expertise, specialized loans, bank failure, specialized real estate loans, client relationship focus, niche markets, high-net-worth client services, high-net-worth wealth management, high-net-worth individuals, estate planning, luxury client services, commercial banking, wealth advisory, services, specialized industry banking, luxury real estate financing, client-centric banking, loan-to-deposit ratio, b2c, banking in california and new york, financial advisory, industry-specific financing, specialized real estate financing, client relationship management, customer service, financial technology, wealth preservation strategies, relationship banking, specialized mortgage lending, private banking for high-net-worth, risk management, banking industry collapse, trust services, client loyalty programs, personalized banking, trust and custody services, banking, asset management, customized banking, jpmorgan chase acquisition, customized mortgage products, real estate lending, client service excellence, luxury banking, real estate, vintner financing, banking industry, mortgage solutions, niche financing, private wealth management, online banking, corporate banking, investment services, brokerage services, client care, financial security, loan services, deposit products, credit solutions, mortgage services, student loan refinancing, construction loans, atm support, debit card services, financial privacy, cybersecurity measures, customer support, mobile banking, financial compliance, loans and lines of credit, insurance products, equity management, savings accounts, checking accounts, fiscal responsibility, financial literacy, trust and fiduciary services, credit monitoring, account management, digital banking solutions, financial products, real estate financing, loan servicing, strategic investments, advisory services, accessibility services, financial integration, client transition, branch locations, finance, construction &amp; real estate, law practice, legal services, financial consulting, consulting, management consulting, finance technology, information technology &amp; services, banks &amp; credit unions, financial advising, investing</v>
          </cell>
          <cell r="J1805" t="str">
            <v>Akamai, Microsoft Office 365, VueJS, React Redux, The Trade Desk, Adobe CQ, Slack, Salesforce</v>
          </cell>
          <cell r="K1805">
            <v>10621000000</v>
          </cell>
          <cell r="L1805" t="str">
            <v>Merger / Acquisition</v>
          </cell>
          <cell r="M1805">
            <v>21000000</v>
          </cell>
          <cell r="N1805">
            <v>45383</v>
          </cell>
          <cell r="O1805">
            <v>5900000000</v>
          </cell>
          <cell r="P1805">
            <v>62</v>
          </cell>
          <cell r="Q1805" t="str">
            <v>First Republic Bank was a private banking institution based in San Francisco, founded in 1985 by Jim Herbert. The bank specialized in providing tailored financial services to high-net-worth individuals and businesses. Over its 35-year history, First Republic experienced significant growth, becoming one of the top 20 U.S. banks by asset size by 2020, with assets totaling $229 billion at the time of its closure in May 2023.
The bank offered a wide range of services, including private banking, wealth management, real estate lending, and commercial lending. It catered primarily to wealthy clients in California and New York, focusing on personalized financial solutions. First Republic operated 84 branches across eight states, including Connecticut, Florida, Massachusetts, and Washington. Following its failure, the bank was acquired by JPMorgan Chase, which took over its branches and liabilities.</v>
          </cell>
          <cell r="R1805">
            <v>1985</v>
          </cell>
        </row>
        <row r="1806">
          <cell r="A1806" t="str">
            <v>FirstCash</v>
          </cell>
          <cell r="B1806" t="str">
            <v>FirstCash</v>
          </cell>
          <cell r="C1806">
            <v>20000</v>
          </cell>
          <cell r="D1806" t="str">
            <v>financial services</v>
          </cell>
          <cell r="E1806" t="str">
            <v>http://www.firstcash.com</v>
          </cell>
          <cell r="F1806" t="str">
            <v>http://www.linkedin.com/company/firstcash</v>
          </cell>
          <cell r="G1806" t="str">
            <v>Fort Worth</v>
          </cell>
          <cell r="H1806" t="str">
            <v>Texas</v>
          </cell>
          <cell r="I1806" t="str">
            <v>other specialty stores, consumer discretionary, consumer goods, customer service, layaway, services, merchandise resale, merchandise of value selling, merchandise of value store, merchandise of value buying, retail pawn, electronics, b2c, other nondepository credit intermediation, secured personal property, gold, merchandise of value evaluation, retail store network, merchandise buying and selling, non-recourse pawn loans, retail merchandise, pawn stores, retail, financial services, lease-to-own, gold buying, pawn loans, payment solutions, merchandise evaluation, merchandise of value, consumer lending, sporting goods, retail sales, merchandise of value purchase, jewelry, retail finance solutions, merchandise of value inventory, merchandise of value management, latin america, tools, merchandise of value sale, retail pawn stores, merchandise of value retail, inventory management, appliances, layaway plans, merchandise inventory, consumers, computer hardware, hardware, check cashing/pay-day loans, pawn shops, shopping</v>
          </cell>
          <cell r="J1806" t="str">
            <v>Outlook, UltraDns, Mimecast, Microsoft Office 365, Amazon AWS, Drupal, Slack, WordPress.org, Mobile Friendly, Google Play, Google Analytics, Nginx, Google Font API, Typekit, Woo Commerce, Google Tag Manager, Gravity Forms, AI, Remote, Salesforce CRM Analytics, Postpresso, .NET, E-planning, Wowanalytics, Cisco VPN, Microsoft Office, Adobe Creative Suite, Microsoft 365, Secured MVC Forum on Windows 2012 R2, Apple, Android, UPS, FedEx Ship Manager, Google AdWords Conversion, Microsoft Excel, Microsoft PowerPoint, Microsoft Windows Server 2012, SharePoint, Git, Sugar CRM, Lyra Health, Dayforce, Power BI Documenter, Excel4Apps</v>
          </cell>
          <cell r="K1806">
            <v>1447681960</v>
          </cell>
          <cell r="L1806" t="str">
            <v>Debt Financing</v>
          </cell>
          <cell r="M1806">
            <v>397681960</v>
          </cell>
          <cell r="N1806">
            <v>45778</v>
          </cell>
          <cell r="O1806">
            <v>3661043000</v>
          </cell>
          <cell r="P1806">
            <v>16</v>
          </cell>
          <cell r="Q1806" t="str">
            <v>FirstCash Holdings, Inc. is a prominent international operator of pawn stores and a provider of technology-driven point-of-sale payment solutions. Founded in July 1988 by John R. Payne in Arlington, Texas, the company aims to create a more consumer-friendly pawn industry. FirstCash went public in 1991 and merged with Cash America International in 2016, forming a unified entity headquartered in Fort Worth, Texas.
The company operates over 3,000 pawn stores across 29 U.S. states and the District of Columbia, as well as in Latin America, employing around 20,000 people. FirstCash's pawn stores buy and sell a variety of merchandise, including jewelry, electronics, and tools, while also offering small non-recourse pawn loans. Additionally, FirstCash provides financial services such as check cashing, money transfers, and bill payments to underbanked individuals. Through its subsidiary, American First Finance, it offers lease-to-own and retail finance solutions across a network of over 14,000 retail partners. The company also features a buyback program for quick transactions.</v>
          </cell>
          <cell r="R1806">
            <v>1988</v>
          </cell>
        </row>
        <row r="1807">
          <cell r="A1807" t="str">
            <v>FIS</v>
          </cell>
          <cell r="B1807" t="str">
            <v>FIS</v>
          </cell>
          <cell r="C1807">
            <v>50000</v>
          </cell>
          <cell r="D1807" t="str">
            <v>information technology &amp; services</v>
          </cell>
          <cell r="E1807" t="str">
            <v>http://www.fisglobal.com</v>
          </cell>
          <cell r="F1807" t="str">
            <v>http://www.linkedin.com/company/fis</v>
          </cell>
          <cell r="G1807" t="str">
            <v>Jacksonville</v>
          </cell>
          <cell r="H1807" t="str">
            <v>Florida</v>
          </cell>
          <cell r="I1807" t="str">
            <v>information technology, financial technology, real estate, it services &amp; it consulting, digital banking innovation, financial data privacy, cloud migration strategies, financial reporting, cloud security protocols, security, services, digital onboarding, transaction security, cloud security, banking software, wealth management, data security, banking technology, financial data analytics, transaction management, asset management, payment gateway security, data analytics, merchant acquiring, global reach, client engagement, digital wallet technology, open-source banking platforms, transaction monitoring systems, fintech innovation, healthcare technology, financial analytics, digital onboarding solutions, payment gateways, cloud computing, cloud services, payments, regulatory technology, fintech api ecosystems, risk management, cloud-native fintech, banking solutions, financial ecosystems, technology leadership, transaction processing, regulatory compliance, payment processing platforms, cloud security compliance, investment management, transaction fraud detection, cloud-native banking, financial infrastructure, b2b, financial innovation, api development for banking, digital transformation, technology solutions, api-driven banking solutions, financial transactions processing, reserve, and clearinghouse activities, data privacy, digital payments, digital banking, customer engagement, client support, industry recognition, data-driven insights, financial data, digital banking platforms, customer experience, scalability, operational efficiency, api development, payment processing, banking, cloud infrastructure for finance, transaction monitoring, client support services, api security in banking, strategic partnerships, e-commerce, digital banking apis, transaction lifecycle management, api integration in finance, risk analytics, open-source platforms, regulatory compliance tools, core banking, fintech, financial services, merchant services, api integration, cloud-based risk management, cloud-based solutions, payment gateway integration, marketplaces, cloud migration, financial compliance, fintech scalability, retail, payment networks, capital markets, consulting, corporate citizenship, client onboarding, digital wallets, client solutions, financial growth, digital payments security, payment network optimization, financial apis, transaction automation, cloud infrastructure, payment processing automation, sustainable finance, security protocols, financial data management, fraud detection, regulatory tech solutions, cloud architecture, financial institutions, innovation, finance, distribution, consumer products &amp; retail, transportation &amp; logistics, finance technology, information technology &amp; services, computer &amp; network security, enterprise software, enterprises, computer software, consumer internet, consumers, internet, internet infrastructure</v>
          </cell>
          <cell r="J1807" t="str">
            <v>Akamai, Salesforce, Akamai DNS, ServiceNow, Marketo, Microsoft Office 365, Zendesk, VueJS, Atlassian Cloud, AWS SDK for JavaScript, React Redux, MongoDB, ThreatMetrix, Workday, Amazon SES, Slack, Google Tag Manager, Mobile Friendly, Bootstrap Framework, ASP.NET, SiteCore, Apache, Vidyard, AI, 3M 360 Encompass - Health Analytics Suite, C#, DotNetNuke, ACL, Akamai Connected Cloud (formerly Linode), Amazon EC2, Amazon EKS Anywhere, Amazon S3, Ansible, AWS Key Management Service (KMS), AWS Secrets Manager, AWS Transfer for SFTP, AWS Trusted Advisor, Azure Linux Virtual Machines, Bash, Checkmarx, Confluence, CyberArk, Datadog, Docker, Elastic Stack, Flyway, Git, GitLab, Google AdWords Conversion, Grafana, Harness, HashiCorp Vault, HELM, IBM Tivoli OMEGAMON, Jenkins, JFrog Artifactory, Jira, Kubernetes, Maven, PostgreSQL, Prometheus, Python, Red Hat OpenShift, Redis, Route 53, SonarQube, Splunk, Terraform, Tor, Front, Capita, Securiti, ROSS, Microsoft Dynamics CRM Consulting, VMware vCenter CapacityIQ, Cisco Nexus Dashboard, .NET, Wireshark, Kibana, CAT, Kiosked, Rubrik, Cisco Unified Intelligence Center, ShareASale, Zabbix, Visio, TypeScript, Angular, RXJS, C# (C Sharp), OpenText Exstream, SQL, Bitbucket, FIS, Oracle Analytics Cloud, Micro Focus ArcSight, Microsoft Power Automate, PowerBI Tiles, DAX, Microsoft Fabric, Articulate 360, Rise, Camtasia, Vyond, Frame, API Gateway, Gem, AWS Multi-Factor Authentication, Okta Authorization, Unisys DevSecOps, Salesforce CRM Analytics, Aldon, Azure Devops, COBOL, GitHub Actions, IBM i, SimCorp Gain, Oracle Linux, Unix, REST, Pytest, Microsoft Azure Monitor, Microsoft Sql Server, Nginx, Argon CI/CD Security, MySQL 8 With RHEL 8, CentOS, Ubuntu, JTL-Shop 3, LinkedIn Recruiter, Eaglestats, Cisco AppDynamics, Juniper Networks, Palo Alto PA-5000 Series, Citrix, Microsoft PowerPoint, Excel4Apps, Tampa AS400 Inc, Copilot, Seismic, AWS Analytics, Azure Analysis Services, SWIFT, GitHub Copilot, Mode, Microsoft Office, Amazon Linux 2, Azure Kubernetes Service (AKS), Azure Storage Explorer, Azure Key Vault, Azure Monitor, Azure Active Directory, Airflow, Astro by Astronomer, Snowflake, Fivetran, Databricks, Google Ads Data Hub, IBM MQ, Secured MVC Forum on Windows 2012 R2, CET, BigFix Inventory, Rust, VMware, Azure Active Directory B2C, Microsoft PowerShell, Javascript, Red Hat Enterprise Linux, Azure Cloud Shell, Sizmek (MediaMind), AWS Systems Manager Parameter Store, Amazon CloudWatch, Azure Pipelines, Azure Repos, Azure Artifacts, Aryson MySQL to MSSQL Converter, Groovy, Clientconnexion, HPE NonStop Systems, Check Point Maestro, Microsoft Active Directory Federation Services, Microsoft Teams, , VTScada, IBM z/OS Operating System, IBM DFSMS, Tines, IBM VSAM, IDC, SSMS Tools Pack, Microsoft Excel, Symphony Commerce, Ericsson PPX, IBM System p Server, Azure Quantum, Selenium WebDriver, Apache Subversion (SVN) Server on Ubuntu 18.04 LTS, ELK Stack, Microsoft SQL Server Reporting Services, Tegrity, Activengage, Auto Vitals, Corel, CSC, Dealertrack, Horizon, IBM InfoSphere Platform, Libsyn, MouseFlow, NTENT, Oscar ECommerce, PRO.FILE, Salesforce Service Cloud, SharePoint, SolarWinds RMM, Star, WebOffice, Planview LeanKit, MicroAd, Junip, VMware SD-WAN, Cisco Nexus Switches, Junos OS, WebGreeter, CPI, Power BI Documenter, Azure Service Fabric, dynaTrace, Trend Micro Smart Protection, Apache Pig, Microsoft Windows Server 2000, Windows 10 IoT Core Services, TUNE, Microsoft 365, Epicor Prophet 21, LangGraph, Azure Logic Apps, Azure Container Apps, Azure Service Bus, Uipath, Selenium, R, Scala, Articulate Storyline 3, Synthesia, Altair Monarch, Playwright, Archer, Armis, React, Node.js, Lambda Cloud, ECS, SNS, Appium, FlipHTML5, Spring, Spring Boot, dbt, Lansa, Kona Web Application Firewall, SecureCRT, IBM SMP/E, Hibernate, Gatsby, SysTools VBA Password Recovery, HPE Integrity Servers, Cypress, , Microsoft Dynamics, GE iFIX, Oracle XML DB, IBM AIX, IBM Mainframe, Microsoft Windows Server 2012, Oracle Database, Microsoft-IIS, F5 BIG-IP, HAProxy, BigPanda, Micro Focus SiteScope, Schneider Altivar, IBM Cloud, Google Cloud Platform, IBM PowerVM, KNIME, BMC Compuware ISPW, CA Endevor, GitHub, IBM Rational Developer for i, IBM UrbanCode Deploy, NICE CXone Mpower, NUnit, Apache Kafka, Tableau, SAS Enterprise Guide, Monday.com, CONTROL, Azure Policy, Open Policy Agent, PeopleSoft CRM, SAP, AWS VPN, CSS, monday CRM, GoToAssist (FASTchat), Nevron Vision for SSRS, F5 NGINX Ingress Controller, Azure Cosmos DB, Capacitor, Ionic, Apache Cordova, Adobe Experience Cloud, Apex, Copado, Flosum, Gearset, Ning, Salesforce Sales Cloud, SOQL, Cisco ASA 5555, , , React Native, Amazon QuickSight, SAP BusinessObjects Web Intelligence, SUSE, IBM ILOG CPLEX Optimization Studio, Apache JMeter, Eclipse, Google Cloud, Resolver, Sardine, Visual Studio, Oracle Database Appliance, Oracle Exadata Cloud Service, Oracle Automatic Storage Management (ASM), Hi-Media Performance, Oracle Data Pump, Datawrapper, Oracle Advanced Security, Webtraxs, CrowdStrike, IBM Db2 for Linux, UNIX, and Microsoft Windows, Micro, Temporal Cloud, Apache ActiveMQ, Amazon Web Services (AWS), PL/SQL, SAP Crystal Reports, J2EE, Oracle JDBC, Apache Struts, EJBCA, Gradle, SAP Data Quality Management, microservices for location data, Standalone Tomcat - Java Servlet and JSP Platform by TurnKey Linux (HVM), Oracle WebLogic, Red Hat JBoss Enterprise SOA Platform, SOAPUI, Postman, FIS Quantum, IBM Spectrum LSF, Java EE, Soap Media, Bootstrap, Cortex A53, SAM, TelmarHelixa, AuditBoard, Micro Focus Mainframe Solutions, C/C++, Perl, Red Hat, Subversion, Aruba Wireless Access Points, Security, Aptean Industrial Manufacturing ERP Made2Manage Edition, Make, Red Hat Gluster Server (formerly Storage Server), Red Hat Satellite, VMware ESXi, Yummly, IBM Business Process Manager, Whatfix, Simpplr, Microsoft Project, ISO+â„¢, Devo, TrakSYS, Outlook, Flow, Siemens PROFIBUS, ChatGPT, Wolters Kluwer Commerce Clearing House (CCH), IBM Aspera on Cloud, TSYS, WebDriverIO, SS&amp;C, BILL, Investran, Intel, Azure Data Factory, Spark, PySpark, Microsoft Teams Rooms, Asana, Thomas WebTrax, XCTest, CyberArk Enterprise Password Vault, Pipedrive, MITRE ATT&amp;CK, Flask, Fastapi, Sass, Cucumber, Archibus, Cisco WebEx Teams, Quantum Metric, Roku OneView (formerly Dataxu), SMTP, OpenLDAP, Akamai CDN Solutions, TeamSupport, Amazon Elastic File System (Amazon EFS), Apache Hadoop HDFS, Puppet, Micro Focus AccuRev, , VictorOps, BASE, IBM WebSphere Message Broker, BERT, LivePerson Monitor, LogRhythm SIEM, Cisco VPN, LeafLink, HTML5 Maker, Amazon Simple Queue Service (SQS), Amazon DynamoDB, LinkedIn Sales Navigator, Outreach.io, LinkedIn Learning, Avigilon, Onit, Olo, Lytics, Fusion ERP Analytics, pandas, NumPy, scikit-learn, PyTorch, statsmodels, matplotlib, Plotly.js, Gatling, Bamboo, Argo, JUnit, Testng, Thomson Reuters ONESOURCE, Azure Databricks, BMC Helix Discovery, Micro Focus Universal CMDB, ServiceNow IntegrationHub, ServiceNow Service Portal, Amazon WorkSpaces, ServiceNow UI Builder, ServiceNow Virtual Agent, Azure AI Search, InvestCloud Blue, Zift Solutions, IBM ISPF, IBM JES2, IBM CICS Transaction Server, IBM VTAM, IBM Data Warehouse, Batch, Fluid Ads, Cross Pixel Media, McKesson Value Pathways, Oracle Data Cloud, Syncsort MFX, Viewable Media (Visable Measures), VMware NSX, WatchGuard Firebox, , SolarWinds Security Event Manager, Nomad, Apache Mesos, Progress Chef, Google AlloyDB for PostgreSQL, Webex, Palo Alto Networks, ITRS Geneos, AutoSys Workload Automation, TensorFlow, Keras, CallMiner Eureka, Later, Next.js, Cisco Meraki MS, Sensor Tower, Bitrise</v>
          </cell>
          <cell r="K1807">
            <v>500000000</v>
          </cell>
          <cell r="L1807" t="str">
            <v>Other</v>
          </cell>
          <cell r="M1807">
            <v>500000000</v>
          </cell>
          <cell r="N1807">
            <v>38108</v>
          </cell>
          <cell r="O1807">
            <v>10677000000</v>
          </cell>
          <cell r="Q1807" t="str">
            <v>Fidelity National Information Services, Inc. (FIS) is a leading American financial technology company based in Jacksonville, Florida. Founded in 1968, FIS provides a wide range of technology solutions and services to merchants, banks, capital markets firms, and financial institutions globally. The company processes approximately $75 billion in transactions annually for over 20,000 clients across more than 130 countries.
FIS offers over 500 solutions that cover various financial sectors, focusing on core banking systems, digital banking, payment processing, treasury management, and risk solutions. Their offerings include tools for managing money at rest, in motion, and at work, such as digital banking platforms, payment processing systems, asset management solutions, and compliance frameworks. With a workforce of 56,000 employees and a commitment to innovation, FIS aims to enhance commerce through data-driven insights and secure financial experiences.</v>
          </cell>
          <cell r="R1807">
            <v>1968</v>
          </cell>
        </row>
        <row r="1808">
          <cell r="A1808" t="str">
            <v>Fiserv</v>
          </cell>
          <cell r="B1808" t="str">
            <v>Fiserv</v>
          </cell>
          <cell r="C1808">
            <v>38000</v>
          </cell>
          <cell r="D1808" t="str">
            <v>information technology &amp; services</v>
          </cell>
          <cell r="E1808" t="str">
            <v>http://www.fiserv.com</v>
          </cell>
          <cell r="F1808" t="str">
            <v>http://www.linkedin.com/company/fiserv</v>
          </cell>
          <cell r="G1808" t="str">
            <v>Milwaukee</v>
          </cell>
          <cell r="H1808" t="str">
            <v>Wisconsin</v>
          </cell>
          <cell r="I1808" t="str">
            <v>mobile banking, online banking, customer channel management, processing services, risk &amp; compliance, lending solutions, financial services, core banking, payments, business insights optimization, customer amp channel management, business insights amp optimization,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information technology &amp; services, ux, computer &amp; network security, enterprise software, enterprises, computer software, internet infrastructure, internet, cloud computing, consumer internet, consumers</v>
          </cell>
          <cell r="J1808" t="str">
            <v>NSOne, Microsoft Office 365, DemandBase, Brightcove, Drupal, UptimeRobot, Atlassian Cloud, Typeform, Appcues, React Redux, The Trade Desk, Genesys Cloud CX Platform, Workday, Adobe CQ, Marketo, Omniture (Adobe), Salesforce, Amazon SES, Adobe Marketing Cloud, Slack, Zendesk, Google Dynamic Remarketing, Facebook Custom Audiences, Scene7, Google Tag Manager, Mobile Friendly, Tealium, Google Analytics, Gettyimages, LiveRamp, Facebook Login (Connect), DoubleClick Floodlight, Workday Recruit, Apache, Twitter Advertising, DoubleClick Conversion, DoubleClick, Facebook Widget, AI, Terraform, Microsoft Azure Monitor, Clover, Splunk, dynaTrace, Grafana, Moogsoft, GitLab, SQL, Jira, Confluence, Microsoft SQL Server Reporting Services, AWS Trusted Advisor, IBM ILOG CPLEX Optimization Studio, Kubernetes, AWS SDK for JavaScript, C#, DatoCMS, AFAS, Hitslink, ANGEL LMS, Bento, .NET, Microsoft-IIS, Visual Studio, Microsoft Sql Server, Talend, Google Cloud BigQuery, CCC ONE, Northstar, TSYS, COBOL, IBM Db2 for Linux, UNIX, and Microsoft Windows, IBM CICS Transaction Server, Microsoft Excel, Google AdWords Conversion, IBM Spectrum LSF, DotNetNuke, GitHub Copilot, ChatGPT, Scala, Salesforce CRM Analytics, StreamSets, Snowflake, Spring Boot, Azure Devops, GitHub Actions, Dell EMC Disaster Recovery, Ad Astra, Cascade CMS, Ning, Angular, React, PL/SQL, Python, Microsoft PowerShell, BASE, Ansible, SAP, Canon Printers, ServiceNow, Excel4Apps, Microsoft PowerPoint, Siemens PROFIBUS, Splunk SOAR, Langchain, LlamaIndex, Dovetail, AWS Analytics, Azure Analysis Services, Azure Monitor, AWS Cloud, Bash, Docker, Secured MVC Forum on Windows 2012 R2, Power BI Documenter, Cisco WebEx Teams, Visio, Oracle XML DB, Spring, Adobe Experience Manager, HELM, Istio, Argo CD, Sizmek (MediaMind), Assemble, HandySends SendGrid Email API, ABAP, Process automation package for service request creation in SAP S/4HANA Utilities, Adelphic DSP, GoDataFeed, SAP BTP for Spend Management, Rapid7 InsightVM, SAP Process Orchestration, Gem, Apigee, Azure Active Directory B2C, Akamai CDN Solutions, VMware, VxRail, Microsoft Advanced Group Policy Management, Frame, HTML5 Maker, CSS, Javascript, TypeScript, Git, Jenkins, Argocd, PowerBI Tiles, Tableau, AWS CloudFormation, AT&amp;T, AWS Systems Manager, Batch, Cisco Routers, Connect, CPI, IBM SMP/E, IBM VTAM, IBM z/OS Operating System, Infoblox DHCP, Juniper Networks SRX-Series Firewalls, Parallels, Tor, Unix, Quip, , Cucumber, Playwright, REST, Postman, Apache JMeter, OWASP Zed Attack Proxy (ZAP), Visa, Mastercard Offers, American Express, Scupio, Clarity, AMP, EMaint, CA Endevor, Media Shuttle, IBM i, Sardine, Oracle Analytics Cloud, Salesforce CPQ, Pitney Bowes, PostgreSQL, Apache Kafka, Mentad, SAP S/4HANA, Android, Amazon FreeRTOS, Apple Pay, Cisco DNA Spaces, Wider Planet, SAP Material Requirement Planning (MRP), FIS, Looker, Cisco AppDynamics, BirchStreet Procure-to-Pay, McAfee Total Protection for Data Loss (DLP), Barracuda Spam Firewall, Check Point CloudGuard CNAPP, IBM AIX, ExtraHop, Amazon Linux 2, AWS Database Migration Service, Microsoft Power Automate, Microsoft Power Apps, SharePoint, Act!, Verint, Agile GCP Labs, Gemini, Copilot, HPE NonStop Systems, Zephyr, Flux, Spring Cloud, Amazon Managed Streaming for Apache Kafka (Amazon MSK), Redis, ECS, Amazon EC2, Amazon S3, Lambda Cloud, Onit, NTENT, SAM, Micro Focus SiteScope, Microsoft Windows Server 2000, Citrix Hypervisor, Microsoft Office, Claude, Microsoft Graph, Outlook, Azure Active Directory, EVS, Vscode, IBM JES2, Control-M, SonarQube, Jest, Cypress, Selenium, SWIFT, Kotlin, React Native, Flutter, SQLite, ROOM, Gradle, Microsoft Windows Server 2012, Amazon Web Services (AWS), Azure Linux Virtual Machines, Google Cloud Platform, JUnit, Microsoft Azure, Mockito, Cassandra, PySpark, Databricks, Ab Initio, MongoDB, Paypal, Power ON, Entrust, Mag+, Microsoft Entra ID, Sentinel, Microsoft Defender for Cloud, Azure Policy, Azure Key Vault, Google AlloyDB for PostgreSQL, Kronos, UKG, MOVEit MFT, OneTrust Tech Risk &amp; Compliance, Rust, SAP Data Quality Management, microservices for location data, Pure Storage, Dell EMC Unity, Dell EMC XtremIO, NetApp ONTAP Data Management, NetApp, Dell Data Domain, vSphere, VMware ESXi, VMware vCenter, VMware Storage vMotion, Veeam, Veritas NetBackup, Brocade, Box, Route, GitHub, Amazon EKS Anywhere, Spinnaker, Prometheus, Datadog, Amazon CloudWatch, IBM Cloud, Unisys, Xray, Akka, RabbitMQ, Apache ActiveMQ, Akamai Connected Cloud (formerly Linode), SAP Sybase InfoMaker, IBM MQ, JPA Health, Hibernate, Maven, Cisco Nexus 2000, WSUS, Microsoft Active Directory Federation Services, Red Hat JBoss Enterprise SOA Platform, SS&amp;C, Minitab Workspace, Flashtalking, Microsoft Word, Adobe Acrobat, Oracle E Business Suite, Cornerstone HR, Mule ESB, IBM WebSphere Message Broker, The Newman Group, HackerOne Pentest, SAP Customer Care and Service (CCS), SAP HANA, Workday HCM, Weibo, AWS Systems Manager Parameter Store, Postpresso, Zscaler, Office365, Drawbridge, Apple macOS, MySQL, CLEAR, Oracle JDBC, RStudio, Citrix SD-WAN, Microsoft.NET Core 3.1, Sakura Internet, , ASP.NET, SAP Financial Supply Chain Management (FSCM), SystemVue, CrowdStrike Falcon X, Proofpoint Targeted Attack Protection For SaaS, SAP Signature Management by DocuSign, Pulumi, Kiosked, Cisco Nexus Switches, Spark, Azure Data Factory, SAP Fiori, AWS Transfer for SFTP, Amazon Product Advertising API, IBM Sterling File Gateway, Progress MOVEit, Oracle Essbase, Blackline, SAP Business Planning and Consolidation (BPC), go+, Google Cloud, Symprex Email Signature Manager, IBM z/VM Operating System, Argon CI/CD Security, Azure Load Balancer, Azure Application Gateway, Azure Traffic Manager, Azure ExpressRoute, AWS VPN, Azure Virtual Network, Qualys Penetration Testing, Tenable Security Center, Rapid7, Couchbase, Azure Cloud Shell, IXL, Aha!, Azure SQL, Nevron Vision for SSRS, GoToAssist (FASTchat), Azure Functions, SystemVerilog, SailPoint, Kyriba, Azure Quantum, DAX, Google Kubernetes Engine, Harness, Linkedin Marketing Solutions, SaltStack, ELK Stack, Altair OptiStruct, Clarity PPM, Bitbucket, Datacor Chempax, Ingenico ePayments, Wodify, FederatedMedia, Netlify, Coherence, IBM WebSphere Automation, Oracle WebLogic, AutoSys Workload Automation, Archer, Open Policy Agent, Google Cloud Data Loss Prevention, ADP, SAP Revenue Accounting and Reporting (RAR), Amazon Simple Notification Service (SNS), SAP SD, MadCap Flare, Adobe FrameMaker, CONTROL, SES, Craft CMS, Conversant, Cisco Meraki SD-WAN, Informatica, Elasticsearch, Google, OpenTelemetry, Workfront, Oracle Exadata Cloud Service, Oracle Database Appliance, Oracle Solaris, Oracle GoldenGate, Datawrapper, Flashtalking by Mediaocean, Oracle Enterprise Manager, Dell EMC PowerScale, Locust, Rundeck, Red Hat Ansible Automation Platform, Node.js, SonarQube Cloud (formerly SonarCloud), Acronis True Image, Apptio Platform, Karate Labs, Verizon WAF, Amazon Virtual Private Cloud (Amazon VPC), Route 53, AWS Cloud Development Kit (AWS CDK), AWS Transit Gateway, AWS Direct Connect, Cisco VPN, AWS Config, AWS Firewall Manager, Figma, WorkSafeBC, Workday Compensation, Workday Recruiting, Workday Time Tracking, Workday Absence Management, Deluxe Payroll and HR Solutions, IDC, Palantir Foundry, Sigma, Signal, F5 BIG-IP ASM, F5 Silverline, Radware, Broadcom, J2EE, ACL, Apache Iceberg, Amazon Elastic MapReduce (EMR), Amazon Managed Workflows for Apache Airflow (MWAA), Micro Focus Mainframe Solutions, Azure App Service, CyberArk, HTML Pro, Avid NewsCutter, Brandfolder, Stitch, Azure Log Analytics, Microsoft Application Insights, Tampa AS400 Inc, Cloudflare Insights, LangGraph, Amex GBT Egencia, Apigee Edge, IBM DataPower Gateway, VMware SD-WAN, CAT, Genesys, NLP, AWS Glue Data Catalog, Google Cloud Security Command Center, Axonius, Airflow, TensorFlow, PyTorch, Nexus Repository Manager, Crystal Ball, AWS CodePipeline, AWS CodeBuild, Citrix, Selenium WebDriver, Gauges, COINS, Posit, JFrog Artifactory</v>
          </cell>
          <cell r="K1808">
            <v>15747896000</v>
          </cell>
          <cell r="L1808" t="str">
            <v>Other</v>
          </cell>
          <cell r="N1808">
            <v>46054</v>
          </cell>
          <cell r="O1808">
            <v>1607095000</v>
          </cell>
          <cell r="Q1808" t="str">
            <v>Fiserv is a global fintech and payments company that offers a wide range of financial services technology solutions. Headquartered in Brookfield, Wisconsin, Fiserv was founded in 1984 and has grown into a Fortune 500 enterprise with around 41,000 employees and annual revenue of $19.09 billion. The company has expanded significantly through strategic acquisitions, including a notable merger with First Data Corporation in 2019.
Fiserv's service portfolio includes payment processing, banking solutions, digital and online services, financial technology, and global commerce. They provide digital payments, merchant acquiring, core account processing, mobile banking, and data analytics, among other services. Fiserv serves a diverse clientele, including financial institutions, commercial banks, fintechs, and businesses across more than 100 countries, establishing itself as a trusted partner in the global financial ecosystem.</v>
          </cell>
          <cell r="R1808">
            <v>1984</v>
          </cell>
        </row>
        <row r="1809">
          <cell r="A1809" t="str">
            <v>Fisher Investments</v>
          </cell>
          <cell r="B1809" t="str">
            <v>Fisher Investments</v>
          </cell>
          <cell r="C1809">
            <v>6300</v>
          </cell>
          <cell r="D1809" t="str">
            <v>financial services</v>
          </cell>
          <cell r="E1809" t="str">
            <v>http://www.fisherinvestments.com</v>
          </cell>
          <cell r="F1809" t="str">
            <v>http://www.linkedin.com/company/fisher-investments</v>
          </cell>
          <cell r="G1809" t="str">
            <v>Plano</v>
          </cell>
          <cell r="H1809" t="str">
            <v>Texas</v>
          </cell>
          <cell r="I1809" t="str">
            <v>financial services, portfolio management, retirement investment planning, retirement planning, investment advice, portfolio construction, market sentiment analysis, market cycle analysis, client-specific investment solutions, asset allocation, global investment research, market analysis tools, client relationship management, market data analysis, market analysis, other financial investment activities, market sentiment indicators, investment policy, market outlook, market insights, investment advisory, investment performance, financial markets, client wealth preservation, market forecasting, value investing, private client services, investment process transparency, investment policy committee, client-focused fiduciary, services, investment process, investment consulting, investment process innovation, personalized portfolios, sovereign wealth fund strategies, top-down macro analysis, investment strategies, global macroeconomic strategies, client engagement, institutional investing, client fiduciary services, independent investment advice, esg investing, risk management, client service, global investment strategies, investment performance metrics, investment management, price-to-sales ratio, financial planning, fiduciary duty, investment technology, consulting, multi-asset portfolios, investment committee, investment performance review, client portfolio review, global economic trends, client satisfaction, market trends, economic analysis, investment discipline, market trend analysis, ken fisher, investment performance benchmarking, investment solutions, asset growth strategies, strategic asset allocation, investment consulting services, investment analytics, institutional asset management, diversified portfolios, client-focused service, wealth management, financial advisory, top-down investment, fiduciary obligation, pension fund management, investment decision support, client reporting, global economic outlook, global markets, retirement plan management, investment decision-making, performance tracking, investment risk assessment, investment research, data-driven investing, institutional clients, endowment asset management, asset management, client-centric approach, investment risk mitigation, bespoke investment portfolios, investment risk management, client communication, asset growth, institutional asset allocation, global economic analysis, asset class diversification, market timing strategies, market commentary, 401(k) services, tailored portfolios, fiduciary services, client-centric, global equity, u.s. equity, emerging markets, fixed income, automated enrollment, employee retirement plans, financial goals, analyzing economic factors, quantitative strategies, custom investment solutions, client-first culture, long-term investment, performance fees, family wealth management, sustainable investing, wealth preservation, research staff, financial institutions, corporate partnerships, tax savings, retirement calculators, macro investing, global investment approach, client-focused services, retirement plans analysis, business 401(k), administration support, financial education resources, wealth growth, high-touch service, asset under management, client engagement insights, b2b, b2c, finance, capital markets, financial consulting, management consulting</v>
          </cell>
          <cell r="J1809" t="str">
            <v>Akamai DNS, Microsoft Office 365, Akamai, Taboola Newsroom, Salesforce Live Agent, Slack, Salesforce, Bootstrap Framework, Google Play, Mobile Friendly, ASP.NET, Tealium, SiteCore, SOASTA, Typekit, Sigma, AI, Cisco VPN, Verizon WAF, Blue Coat ProxySG, Endpoint Protection, Siemens SIMATIC S7, Gem, ServiceNow, Javascript, Glide, ServiceNow Flow Designer, ServiceNow Integration Hub, ServiceNow UI Builder, REST, Red Hat JBoss Enterprise SOA Platform, Workday, Azure AD P2, Okta, DocuSign, accessiBe, Microsoft Excel, Microsoft Azure Monitor, Fastapi, UPS, DHL Global Forwarding, FedEx, React, Next.js, Gravitee.io, Node.js, Docker, Jest, Cypress, TypeScript, Git, LinkedIn Ads, Atlas, Jira, Confluence, GitHub Advanced Security, Terraform, SailPoint, TestComplete, Vitess, Meta Ads Manager, Google, Lytics, Salesforce Financial Services Cloud, Sales Cloud Einstein, Salesforce Service Cloud, Apex, Salesforce VisualForce, Amazon Managed Workflows for Apache Airflow (MWAA), SOQL, Copado, ACCELQ, Salesforce CRM Analytics, YouTube, TikTok, Snapchat, Salesforce Lightning Web Components, Salesforce Flow, Ning, Infor CloudSuite Customer Relationship Management (CRM), AWS SDK for JavaScript, Python, C#, SQL, Frame, Axioma, Mode, Soap Media, ServiceNow IntegrationHub, Sizmek (MediaMind), Siemens PROFIBUS, DynamicYield, Salesforce Marketing Cloud, Databricks, GoodFirms, Oracle GRC, Micro Focus Universal CMDB, Linkedin Marketing Solutions, X, Microsoft Access, Microsoft Word, Adobe, SysTools VBA Password Recovery, Inbox.com, Azure Machine Learning, Kubernetes, NeMo, Metabase, AMP, ServiceNow IT Service Management (ITSM), ServiceNow IT Operations Management (ITOM), Flexera IT Asset Management (ITAM), Cisco UCS Manager, Databricks Lakehouse Platform, SES, Olo, Microsoft Office, Batch, Eyefinity OfficeMate, ServiceNow Business Continuity Management, Tor, Microsoft SQL Server Reporting Services, Azure SQL, Azure Storage Explorer, Azure Data Factory, Azure Synapse, Azure Cosmos DB, GitHub, Azure Devops, Argon CI/CD Security, Figma, Adobe Creative Cloud, SAP Ariba, ANGEL LMS, Azure Data Lake Storage, ISO+â„¢, Excel4Apps, SAP, SAP Ariba Cloud Integration Gateway, SAP S/4HANA, ServiceNow Now Platform, ACL, Facebook, Instagram, PowerBI Tiles, Ansys Workbench, Conviva Operational Data Platform, Securonix Security Operations and Analytics Platform, Azure Analysis Services, Azure Active Directory, Kona Web Application Firewall, Zscaler ZTNA, S&amp;P Capital IQ Pro, BASE, Framer, Azure AD Notifications, Bitsight</v>
          </cell>
          <cell r="K1809">
            <v>3561467709</v>
          </cell>
          <cell r="L1809" t="str">
            <v>Other</v>
          </cell>
          <cell r="N1809">
            <v>45658</v>
          </cell>
          <cell r="O1809">
            <v>1700000000</v>
          </cell>
          <cell r="Q1809" t="str">
            <v>Fisher Investments is an independent money management firm founded in 1979 by Ken Fisher. The firm specializes in discretionary asset management for high-net-worth individuals, families, institutions, and small business retirement plans worldwide. Headquartered in Plano, Texas, with a primary campus in Camas, Washington, Fisher Investments operates 15-16 offices across 16 countries and employs over 6,300 people. As of September 30, 2025, the firm manages more than $362 billion in assets for over 190,000 clients.
The company is structured into three main units: the Fisher Investments Private Client Group (US), which focuses on U.S. high-net-worth clients; the Private Client Group International, serving clients outside the U.S.; and the Fisher Investments Institutional Group, which provides asset management for institutions like pension funds and endowments. Fisher Investments emphasizes a top-down, flexible approach to portfolio management, utilizing macroeconomic analysis and behavioral finance research to guide investment strategies.</v>
          </cell>
          <cell r="R1809">
            <v>1979</v>
          </cell>
        </row>
        <row r="1810">
          <cell r="A1810" t="str">
            <v>Fitch Ratings</v>
          </cell>
          <cell r="B1810" t="str">
            <v>Fitch Ratings</v>
          </cell>
          <cell r="C1810">
            <v>3600</v>
          </cell>
          <cell r="D1810" t="str">
            <v>financial services</v>
          </cell>
          <cell r="E1810" t="str">
            <v>http://www.fitchratings.com</v>
          </cell>
          <cell r="F1810" t="str">
            <v>http://www.linkedin.com/company/fitch-ratings</v>
          </cell>
          <cell r="G1810" t="str">
            <v>New York</v>
          </cell>
          <cell r="H1810" t="str">
            <v>New York</v>
          </cell>
          <cell r="I1810" t="str">
            <v>credit ratings, financial decision support, credit risk management tools, investment decisions, financial data platforms, rating methodology, rating models, research, financial stability, issuer ratings, credit market insights, market risk assessment, risk management, corporate credit analysis, rating agency awards, rating performance, other scientific and technical consulting services, market analysis, risk assessment, creditworthiness evaluation, credit evaluation, global presence, risk-adjusted returns, advanced data analysis, sovereign credit ratings, financial market analytics, corporate bond ratings, sovereign ratings, creditworthiness scoring, credit rating process, structured finance, credit market, credit rating methodology, credit rating criteria, corporate finance, analytical models, human insight, credit assessment, financial stability assessment, rating criteria, credit rating methodologies, market commentary, rating scale, credit rating agencies, financial market analysis, credit market trends, rating agency independence, financial institutions ratings, rating agency, regulatory compliance, financial analysis, rating process transparency, credit ratings agency, market risk assessment tools, market volatility analysis, rating agency services, market insights, wealth management, financial institutions, government, credit risk monitoring, credit risk, b2b, rating process, services, financial data services, market stability, creditworthiness, research and analysis, credit evaluation standards, credit rating accuracy, financial analysis tools, credit ratings data, credit rating evolution, global credit ratings, data analytics, financial markets, financial market regulation, structured finance ratings, rating agency reputation, corporate ratings, credit risk models, rating updates, capital markets, independent analysis, risk analysis tools, portfolio management, financial research, asset management, issuer credit profiles, financial market support, credit risk assessment, market research, sovereign risk assessment, risk monitoring, credit rating agencies comparison, analyst expertise, market risk management, financial services, structured finance analysis, investment research, economic forecasts, analytical reports, default probabilities, investment-grade ratings, market intelligence, industry analysis, financial performance, credit outlook, company evaluations, debt ratings, financial products, performance metrics, credit trends, equity research, fixed income analysis, credit scoring, investment strategy, financial modeling, market assessment, credit derivatives, financial due diligence, risk profiling, emerging market analysis, credit surveillance, bond ratings, asset-backed securities, finance, investment management</v>
          </cell>
          <cell r="J1810" t="str">
            <v>Amazon CloudFront, Salesforce, Route 53, Amazon SES, Microsoft Office 365, Amazon AWS, Marketo, Segment.io, Brightcove, Atlassian Cloud, Angular JS v1, MongoDB, SuccessFactors (SAP), Slack, Adobe Media Optimizer, Google AdSense, Vimeo, WordPress.org, YouTube, Shutterstock, Facebook Custom Audiences, Google Plus, Google Tag Manager, Bootstrap Framework, Facebook Widget, Facebook Login (Connect), AngularJS, Mobile Friendly, MailChimp, Multilingual, reCAPTCHA, Woo Commerce, Gravity Forms, Google Maps (Non Paid Users), Wix, Google Font API, Google Play, Lucky Orange, Shopify, Hubspot, Hotjar, Google Analytics, Google Maps, Typekit, ShareThis, Remote, AI, Sigma, Coupa, Salesforce CRM Analytics, PowerBI Tiles, QlikView, Figma, Minteye / AdsCaptcha, Snyk Code (SAST), Ad Astra, AWS Trusted Advisor, Jira, Microsoft 365, Microsoft Entra ID, SharePoint, Microsoft OneDrive for Business, Microsoft Teams Rooms, Microsoft Exchange Online, Microsoft Power Platform, Azure Purview, Microsoft Active Directory Federation Services, Microsoft Excel, Microsoft PowerPoint, Kubernetes, Docker, GitHub Actions, AWS Bedrock, Make, Mode, AWS Config, AWS CloudTrail, AWS Security Hub, Sizmek (MediaMind), Microsoft Azure Monitor, Azure Linux Virtual Machines, Microsoft Windows Server 2012, .NET, AWS SDK for JavaScript, Spring Boot, Python, Microsoft PowerShell, Bash, Datadog, Adobe Analytics, Adobe Customer Journey Analytics, Power BI Documenter, Excel4Apps, Fastapi, AWS Analytics, Azure Analysis Services, Sitespect, ON24, Splash, Oracle Analytics Cloud, MySQL, Gem, Secured MVC Forum on Windows 2012 R2, Apple macOS, Kiosked, Outlook, Cisco WebEx Teams, Microsoft OneDrive, TUNE, Parallels Mac Management for Microsoft SCCM, Cisco AppDynamics, Jamf, Jira Service Management, SysTools VBA Password Recovery, Microsoft Office, Apache Kafka, Salesforce Lightning Web Components, Linkedin Marketing Solutions, SAP, NTENT, Proofpoint, KnowBe4, Confluence, Delinea Secret Server, ACL, SAP R/3, Google AdWords Conversion, Uipath, Copilot, R, SQL, TARGIT Decision Suite, Streams, Amazon Linux 2, Amazon EKS Anywhere, ECS, Terraform, Ansible, LogicMonitor, VMware vRealize Orchestrator, Claude, Microsoft Customer Care Framework, Collibra, Starburst, Google Publisher Tag (GPT), Amazon QuickSight, Board, Flow, Git, Amazon EC2, Lambda Cloud, Amazon S3, CallMiner Eureka, Facebook, Canva, Snowflake, Databricks, Airflow, PostgreSQL, Argocd, AWS Glue Data Catalog, Semrush, Amazon Kinesis, Dell EMC PowerStore, Microsoft Endpoint Configuration Manager (MECM), Microsoft Endpoint Manager, Lytics, Onit, Amazon MQ, Frame, Zoomdata, Apache Airflow, REST, SES, Javascript, React</v>
          </cell>
          <cell r="L1810" t="str">
            <v>Seed</v>
          </cell>
          <cell r="M1810">
            <v>0</v>
          </cell>
          <cell r="N1810">
            <v>38777</v>
          </cell>
          <cell r="O1810">
            <v>1700000000</v>
          </cell>
          <cell r="Q1810" t="str">
            <v>Fitch Ratings is a prominent international credit rating agency, established in 1914 by John Knowles Fitch. It is one of the "Big Three" credit rating agencies, alongside Moodyâ€™s and S&amp;P. Headquartered in New York and London, Fitch has over 2,000 employees across 38 global offices. The company is a wholly-owned subsidiary of Hearst Corporation and is part of the Fitch Group. It is known for pioneering the AAA-to-D letter-grade rating system, which has become the industry standard for assessing creditworthiness.
Fitch Ratings offers forward-looking credit ratings on issuers, debt instruments, and structured products, reflecting default risk through its long-term and short-term scales. Its core services include credit ratings, research, and commentary for various sectors, including stocks, bonds, and financial institutions. Additionally, Fitch Solutions provides credit market data, analytical tools, and risk services. The agency plays a vital role in capital markets, supporting investment decisions with timely insights and specialized analysis for a wide range of clients, including investors, corporations, and public institutions.</v>
          </cell>
          <cell r="R1810">
            <v>1913</v>
          </cell>
        </row>
        <row r="1811">
          <cell r="A1811" t="str">
            <v>Five9</v>
          </cell>
          <cell r="B1811" t="str">
            <v>Five9</v>
          </cell>
          <cell r="C1811">
            <v>3100</v>
          </cell>
          <cell r="D1811" t="str">
            <v>information technology &amp; services</v>
          </cell>
          <cell r="E1811" t="str">
            <v>http://www.five9.com</v>
          </cell>
          <cell r="F1811" t="str">
            <v>http://www.linkedin.com/company/five9</v>
          </cell>
          <cell r="G1811" t="str">
            <v>San Ramon</v>
          </cell>
          <cell r="H1811" t="str">
            <v>California</v>
          </cell>
          <cell r="I1811" t="str">
            <v>customer experience, prebuilt crm integrations, workforce management, contact center solutions, customer service, quality management, unified cloud platform, sales &amp; support, call center software, sales &amp; support &amp; prebuilt crm integrations, internet of things, business intelligence, call center automation, analytics, information technology, edp services, technology, software development, professional services, multichannel communication, it support, customer satisfaction metrics, digital customer experience, customer success, computer systems design and related services, customer satisfaction, digital transformation, ai-driven insights, ai agent assist, digital customer support, agent productivity, agent coaching tools, real-time reporting, ai knowledge management, customer journey, multichannel customer support, ai agents, ai &amp; analytics integration, multichannel digital engagement, customer engagement platform, digital channels, contact center platform, partner network, automated quality management, ai &amp; analytics for cx, agent performance, scalability &amp; reliability, saas platform, customer engagement, ai summaries, cloud contact center, cloud contact center security, analytics &amp; reporting, agent empowerment, digital engagement platforms, scalable platform, ai summaries and insights, digital engagement, agent performance scoring, analytics tools, government, ai-powered support solutions, ai support agents, enterprise contact center, gamification, ai insights, automation technology, multichannel support, healthcare, cloud-based contact center, data security, supervisor tools, agent productivity tools, ai-powered cx, contact center management, customer loyalty, ai automation, contact center industry, digital workforce, cloud contact center solutions, artificial intelligence, cloud-based software, genai studio, workforce optimization, ai trust &amp; governance, ai-driven customer insights, voip integration, business growth, cloud contact center software, cloud contact center market, financial services, ai-driven support, customer journey analytics, cloud migration, digital channels support, b2b, e-commerce, customer engagement analytics, higher education, performance management, apis &amp; sdks, cloud migration support, interaction analytics, customer engagement solutions, ai knowledge base, customer service automation, b2c, workflow automation, real-time interaction monitoring, enterprise saas, cloud saas, outsourcing, uc integrations, services, ccaas, cloud contact center scalability, ai &amp; automation, performance analytics, agent empowerment tools, d2c, customer support, workflow orchestration, workflow automation tools, automation, real-time data, agent desktop, contact center analytics, contact center automation, reporting &amp; analytics, cloud platform, data analytics, workforce engagement, intelligent virtual agent, scalable solutions, customer loyalty enhancement, cloud technology, ai knowledge, employee engagement, business efficiency, digital customer service, automation workflows, intelligent virtual agents, real-time analytics, customer retention, customer loyalty programs, retail, multichannel engagement, crm integrations, customer interactions, customer retention strategies, global support, digital workforce management, customer experience optimization, ai integration, engagement workflow, predictive dialer, omnichannel experience, voice channel, email communication, mobile engagement, chat support, social media integration, text messaging solutions, video communication, virtual agents, automated workflows, webrtc solutions, telephony services, consulting services, agent assist technology, customer experience management, scalability solutions, interactive voice response, speech recognition, training solutions, remote work capabilities, customer success stories, enterprise solutions, saas solutions, api integrations, real-time monitoring, customer insights, gamification strategies, business strategies, multi-channel communication, finance, information technology &amp; services, professional training &amp; coaching, health care, health, wellness &amp; fitness, hospital &amp; health care, computer &amp; network security, consumer internet, consumers, internet, education management, consulting, management consulting</v>
          </cell>
          <cell r="J1811" t="str">
            <v>Fastly CDN, Salesforce, Cloudflare DNS, MailJet, Mimecast, Outlook, Marketo, Zuora, Amazon AWS, Vidyard, Drupal, Pantheon, Atlassian Cloud, Five9, Salesforce Service Cloud, Salesforce Live Agent, Zendesk, Slack, Google Tag Manager, Nginx, Mobile Friendly, Amadesa, Visual Website Optimizer, Linkedin Marketing Solutions, Facebook Login (Connect), Greenhouse.io, Nativo, Google Analytics, DoubleClick Floodlight, Bing Ads, Facebook Custom Audiences, Varnish, Facebook Widget, Avaya, Remote, Articulate, Rise, Adobe Captivate, Camtasia, Jira, Confluence, Domo, FIS, Salesforce CPQ, Docusign CLM, Ansible, Azure Linux Virtual Machines, Bash, Bind 9, Ceph, Git, Grafana, Grafana Loki, HPE Blade Servers, Infoblox DDI, Kubernetes, KVM, NetApp, Prometheus, Pulumi, Pure Storage, Python, Rancher Longhorn, Terraform, vSphere, Angular, AngularJS, Aryson MySQL to MSSQL Converter, ASP.NET, AWS Trusted Advisor, CSS, Docker, ebs, HTML5 Maker, Javascript, jQuery, Micro, Microsoft.NET Core 3.1, MySQL, Node.js, Selenium, Apex, Certinia, FinancialForce, Flow, OpenTable for Restaurants, Salesforce Lightning Web Components, Salesforce VisualForce, C#, Microsoft SQL Server Reporting Services, MongoDB, .NET, React, Snowflake, TypeScript, ServiceNow, AWS SDK for JavaScript, Kotlin, Spring, Spring Boot, Apache Kafka, Connect, AMD SEV, Admin, CAT, ISO+â„¢, JobNimbus, Google Cloud Platform, Amazon Web Services (AWS), Google Cloud Datastore, Amazon DynamoDB, PostgreSQL, PubSub+, JUnit, Mockito, Microsoft PowerShell, Microsoft VBScript, Delivra, Wireshark, LogicMonitor, Razorpay, ThousandEyes, Looker, AI, AMP, , Proofpoint Targeted Attack Protection For SaaS, Verint, Tor, go+, Amazon Linux 2, Ubuntu, Debian, CentOS, TelmarHelixa, GitLab, AT&amp;T, Shop Floor Data Collection (SFDC), Microsoft Office, Google Kubernetes Engine, Google Cloud Pub/Sub, Google, CockroachDB, Redis, Swagger UI, PyTorch, SentenceTransformers, Frame, Rancher Labs, K3s, Fleetio, Argo CD, HELM, OpenStack, SAP Billing and Revenue Innovation Management, Mag+, ELK Stack, Rally, Ning, Act!, , SharePoint, Redux, Jest, JWT, WP-Oauth, Lighthouse 360, Figma, Postman, Kong Insomnia, Claude, Copilot, GRPC, OpenCTI, Cursor, Workato, API Gateway, Monday.com, Air, BASE, FreePBX, Oracle Communications Session Border Controller (SBC), Cisco VoIP, SQL, pandas, requests, FlipHTML5, SOQL, Cisco Application Policy Infrastructure Controller (APIC), Jira Advanced Roadmaps, LaunchDarkly, NetSuite, Entity Framework Core, GitHub Copilot, SES, Azure OpenAI Service, LucidChart, Visio, PHP, Laravel, VueJS, IBM Watson, Amazon Lex, Freshservice, Secured MVC Forum on Windows 2012 R2, Fiddler Everywhere, Splunk, Kibana, Amazon CloudWatch, RabbitMQ, Argocd, Puppet, VMware ESXi, Microsoft Dynamics, Genesys SIP, AWS VPN, Trend Micro Smart Protection, Harvest, Cisco UCS B Series, Dell PowerEdge Servers, Supermicro, HPE 3PAR, Mode, Hornetsecurity Spam and Malware Protection, HTML Pro, Intel, Degreed, Docebo, Rust, Microsoft Windows Server 2012, Apple macOS, SS&amp;C, REST, Chrome, Mozilla Firefox, Speech to text, Oracle XML DB, Sales Cloud Einstein, Conga CPQ, Greenhouse, New Relic, LinkedIn Recruiter, Spiceworks IP Scanner, WebRTC, Elasticsearch, Fluentd, Google Cloud BigQuery, Voiceflow, accessiBe, C# (C Sharp), AWS Public Cloud, Argon CI/CD Security, Calico, Cisco Nexus Dashboard, Cisco Nexus Switches, Palo Alto Networks, Culture Amp, Microsoft Project, Microsoft Excel, Vonage Contact Center (VCC), NLP, ANGEL LMS, SAP Predictive Analytics, Automic Automation, Salesforce CRM Analytics, Barracuda Spam Firewall, InfluxDB, Temporal Cloud, AppDynamics, IBM ILOG CPLEX Optimization Studio, AWS Analytics, UKG Pro, Deel, Sophos UTM, Clari, Zoomdata, Cisco VPN, Android, Airflow, Spark, Gem, Google Cloud Run, Apigee, Microsoft Azure Monitor, Gemini, Palo Alto PA-5000 Series, Cisco AppDynamics, Arista EOS, Aruba, SolarWinds, Zabbix, Sumologic, AWS Backup, Amazon S3, Google AdWords Conversion, DocuSign, Coupa, Pandora FMS, 6sense, Cisco ASR 1000, Akamai CDN Solutions, AWS CloudFormation, CPI, UKG, Epic, Hubspot, Check Point SDP, Container Network Interface (CNI), Expensify, GrubHub for Restaurants, IBM Data Warehouse</v>
          </cell>
          <cell r="K1811">
            <v>1074100000</v>
          </cell>
          <cell r="L1811" t="str">
            <v>Other</v>
          </cell>
          <cell r="N1811">
            <v>45474</v>
          </cell>
          <cell r="O1811">
            <v>1149088000</v>
          </cell>
          <cell r="Q1811" t="str">
            <v>Five9 is a prominent provider of cloud-based contact center software, specializing in Contact Center as a Service (CCaaS) solutions. Founded in 2001 in San Ramon, California, the company has established itself as an industry leader with over 20 years of experience. Five9 offers a scalable, cloud-native solution known as the Intelligent CX Platform, which supports inbound and outbound communications across various channels, including voice, chat, email, and social media.
The platform features digital engagement tools, AI and automation capabilities, workforce optimization, and robust analytics and reporting. Five9 serves a diverse range of clients, from small and medium-sized businesses to Fortune 500 companies, across sectors such as financial services, healthcare, and retail. The company is committed to enhancing customer engagement and agent productivity, backed by a strong focus on professional services and 24/7 customer support. With a reported Net Promoter Score of 86+, Five9 continues to deliver measurable results for its customers.</v>
          </cell>
          <cell r="R1811">
            <v>2001</v>
          </cell>
        </row>
        <row r="1812">
          <cell r="A1812" t="str">
            <v>FNBO</v>
          </cell>
          <cell r="B1812" t="str">
            <v>FNBO</v>
          </cell>
          <cell r="C1812">
            <v>4500</v>
          </cell>
          <cell r="D1812" t="str">
            <v>banking</v>
          </cell>
          <cell r="E1812" t="str">
            <v>http://www.fnbo.com</v>
          </cell>
          <cell r="F1812" t="str">
            <v>http://www.linkedin.com/company/fnbo</v>
          </cell>
          <cell r="G1812" t="str">
            <v>Omaha</v>
          </cell>
          <cell r="H1812" t="str">
            <v>Nebraska</v>
          </cell>
          <cell r="I1812" t="str">
            <v>checking accounts, innovative banking practices, services, banking innovation, asset management, sustainability, credit card issuance, private bank omaha, historical milestones, banking, heritage financial services, customer experience, retail banking, mobile banking, wealth management, local community banking, loans, trust services, asset growth, bank resilience, financial services, asset size, fuel cell power source, bank compliance, banking milestones, banking resilience, customer satisfaction, merchant services, risk management, interest rates, regional bank network, financial innovation, private financial institution, regional banking milestones, family leadership in banking, heritage banking, commercial banking, bank security, community development, commercial real estate, family-led bank, customer service, family-owned bank, auto loans, digital banking, retail, bank technology, fuel cell banking, community development finance, cds, home equity loans, financial literacy, regional banking, digital payment, bank branches, private banking, savings accounts, regional financial leader, community banking, online banking, private ownership, bank history, regional banking history, loan services, financial planning, long-standing bank, interstate banking, private banking services, family-led financial institution, financial advisory, community-focused banking, mortgages, fuel cell power, financial institution, small business banking, payment solutions, branch banking, early credit card issuer, community support, community investment, bank leadership, historical bank milestones, credit cards, banking technology, private bank, b2c, investment services, business loans, atm network, personal banking, business banking, mortgage loans, debt consolidation, investment planning, private wealth, financial insights, overdraft protection, loan syndications, sba loans, iras, cash management, community involvement, online mortgage application, personal loans, financial tips, credit score advice, account alerts, budgeting tools, fraud protection, credit reporting, customer feedback, remote deposit, bill pay services, retirement accounts, funding solutions, atm access, branch locations, local support, investment products, financial goals, community partnerships, finance, construction &amp; real estate, environmental services, renewables &amp; environment, investment management, financial consulting, consulting, management consulting</v>
          </cell>
          <cell r="J1812" t="str">
            <v>Salesforce, Microsoft Office 365, Rackspace MailGun, Outlook, Workday, Adobe CQ, Omniture (Adobe), Slack, Adobe Marketing Cloud, iTunes, Google Font API, YouTube, reCAPTCHA, Google Play, Google Tag Manager, Incapsula, Mobile Friendly, Workday Recruit, Scene7, Microsoft Excel, Google AdWords Conversion, Microsoft PowerPoint, Microsoft Office, Rust, SharePoint, SAP BusinessObjects Business Intelligence (BI), React, PEX, Amazon Web Services (AWS), Excel4Apps, accessiBe, GEP, AI, Lytics, Onit, Ning, Mode, Data Analytics, IBM Mainframe, nCino Cloud Banking Platform, SS&amp;C, DotNetNuke, C# (C Sharp), Angular, AWS SDK for JavaScript, Spring Boot, SWIFT, Kotlin, Docker, Kubernetes, AWS Trusted Advisor, Kiali, dynaTrace, CDK, Lambda Cloud, Amazon DynamoDB, API Gateway, AWS Step Functions, AWS Bedrock, 3M 360 Encompass - Health Analytics Suite, Salesforce CRM Analytics, Adobe Acrobat, Eyefinity OfficeMate, SES, AVImark Rapport, , Adobe, Amazon EC2, Amazon EKS Anywhere, Amazon S3, AWS PrivateLink, AWS Secrets Manager, GitLab, Istio, Mulesoft, Oracle Hyperion Enterprise, PeopleSoft Sales, Python, Salesforce Marketing Cloud, ServiceNow, Sizmek (MediaMind), Terraform, Cision, Maven, JPA Health, TypeScript, Jest, Tor, JUnit, Mockito, Git, CONTROL, IBM Z, IBM i, Secured MVC Forum on Windows 2012 R2, Amazon Linux 2, IBM AIX, CA 7 Workload Automation Intelligence, IBM Tivoli Monitoring, Loom, FactSet, Apple iPad, Quip, SQL, Deluxe, Citrix, Microsoft 365, Playwright, Javascript, .NET, NTENT, Spring, Apache Struts, Hibernate, Microsoft SQL Server Reporting Services, Oracle Analytics Cloud, IBM Websphere, Absorb LMS, Adobe InDesign, Archibus, AutoCAD, Revit, SAP, Adobe Analytics, Adobe Creative Cloud, Adobe Experience Platform, Bitly, Proofpoint Targeted Attack Protection For SaaS, Gem, HPE NonStop Systems, Akamai Connected Cloud (formerly Linode), Amazon EventBridge, Amazon Simple Queue Service (SQS), CSS, HTML Pro, SNS, NICE CXone Mpower, iMIS, Google Firebase Crashlytics, Smartsheet, DXC Hogan Systems, PeopleSoft CRM, Micro Focus Universal CMDB, Qualtrics, NLP, Flow, Hogan Assessments, Oracle Retail Xstore Point-of-Service, empow, FOUNDATION, eGain, VisualCron, FIS, Advent Software</v>
          </cell>
          <cell r="L1812" t="str">
            <v>Merger / Acquisition</v>
          </cell>
          <cell r="M1812">
            <v>0</v>
          </cell>
          <cell r="N1812">
            <v>44743</v>
          </cell>
          <cell r="O1812">
            <v>3229898000</v>
          </cell>
          <cell r="Q1812" t="str">
            <v>FNBO, or First National Bank of Omaha, is a prominent financial institution based in Omaha, Nebraska. Founded in 1857, it is the oldest national bank west of the Missouri River and ranks among the largest banks in the United States. The bank operates as a subsidiary of First National of Nebraska, Inc., primarily owned by the Lauritzen family. In 2020, it rebranded to FNBO.
FNBO provides a wide array of banking and financial services for individual consumers, small businesses, and larger commercial entities. Their offerings include personal banking solutions, credit cards, loans, mortgages, business banking services, wealth management, investment planning, and trust services. The bank has a history of innovation, being the first in its region to issue credit cards and the first U.S. company to utilize fuel cell technology for its power needs. With nearly $35 billion in assets and a workforce of 4,800 employees, FNBO continues to expand its reach and services.</v>
          </cell>
          <cell r="R1812">
            <v>1857</v>
          </cell>
        </row>
        <row r="1813">
          <cell r="A1813" t="str">
            <v>Focus Financial Partners</v>
          </cell>
          <cell r="B1813" t="str">
            <v>Focus Financial Partners</v>
          </cell>
          <cell r="C1813">
            <v>5000</v>
          </cell>
          <cell r="D1813" t="str">
            <v>financial services</v>
          </cell>
          <cell r="E1813" t="str">
            <v>http://www.focusfinancialpartners.com</v>
          </cell>
          <cell r="F1813" t="str">
            <v>http://www.linkedin.com/company/focus-financial-partners</v>
          </cell>
          <cell r="G1813" t="str">
            <v>St. Louis</v>
          </cell>
          <cell r="H1813" t="str">
            <v>Missouri</v>
          </cell>
          <cell r="I1813" t="str">
            <v>ria, family office ocio, private equity &amp; ria, advisor solutions, private equity, wealth, business management, australia, canada, investment managers, finance, estate planning, advisory firm support, multi-family office services, services, client-first approach, technology integration, wealth advisory, practice management, advisory firm acquisitions, wealth management, advisory firms, trust and estate services, asset management, collaborative ecosystem, expansive resources, brand unification, high-net-worth clients, client engagement, wealth management technology, long-term vision, multi-family office, financial services network, practice growth, client experience enhancement, entrepreneurial independence, advisory firm scalability, succession planning, client service excellence, independent advisory network, sustainable growth, family office services, growth strategy, other financial investment activities, risk management, client-first, client relationships, practice management consulting, trust services, wealth planning tools, private equity backing, regulatory compliance, investment management, mergers and acquisitions, asset growth, b2b, fiduciary advice, talent acquisition, wealth solutions, ria network, private client services, wealth management innovation, legacy building services, legacy planning, wealth transfer strategies, operational efficiency, client-first wealth solutions, brand development, holistic financial planning, family office, financial advisory, strategic acquisitions, advisory network, private equity in wealth management, holistic financial solutions, financial planning, advisory support, client-centric solutions, client experience, financial services, wealth management platform, market credibility, market leadership, fiduciary wealth management, family office solutions, tax strategies, growth platform, technology platform, market expansion, advisory services, wealth transfer planning, independent financial advisors, consulting, wealth management firm, legacy building, alternative investments, tax planning, independent advisory, capital investment, professional development, wealth management services, long-term stability, brand recognition, wealth planning, ria support, collaborative network, wealth management branding, financial planning software, business valuation, wealth transfer, independent firms, practice growth solutions, strategic investor, client solutions, capital resources, entrepreneurial firms, fiduciary advisors, operations, insurance planning, risk solutions, multi-generational legacy, client reporting, banking solutions, liquidity options, capital access, marketing strategy, technology solutions, succession strategies, performance optimization, liquidation planning, legacy preservation, personalized financial services, comprehensive wealth management, transitions planning, business expansion, high-net-worth families, multi-disciplinary teams, consultative approach, competitive advantage, financial literacy, best practices, robust infrastructure, strategic partnerships, family governance, law practice, legal services, mergers &amp; acquisitions, financial consulting, management consulting, marketing &amp; advertising</v>
          </cell>
          <cell r="J1813" t="str">
            <v>Cloudflare DNS, Outlook, Microsoft Office 365, DigitalOcean, Blue Host, Drupal, WP Engine, Greenhouse.io, Salesforce, Slack, Hubspot, Wix, Lever, MailChimp, Multilingual, YouTube, Google Analytics, Mobile Friendly, Google Maps (Non Paid Users), Google Font API, Bootstrap Framework, Google Tag Manager, WordPress.org, Google Maps, Vimeo, reCAPTCHA, Formstack, Typekit, Cornerstone On Demand, CrazyEgg, Hotjar, Simpli.fi, Gauges, DoubleClick, Nginx, Remote, Data Analytics, AI, Addepar, CANoe, Microsoft Teams, Gem, DocuSign, Salesforce CRM Analytics, ebs, Ning, Cvent, Asana, ServiceNow, Microsoft 365, AWS VPN, Apex, Infor ION, Microsoft Office, Google AdWords Conversion, Excel4Apps, Python, SysTools VBA Password Recovery, OneTrust Tech Risk &amp; Compliance, Workday, Snowflake, PowerBI Tiles, Tableau, Employment Hero, Global Relay, Basis, Schwab Compliance Technologies, Fidelity HSA, QuickBooks, Deel, Gong, , Linkedin Marketing Solutions, Microsoft PowerPoint, Mag+, Microsoft Excel, Microsoft Windows Server 2012, Envestnet, Freshservice, ServiceNow IT Service Management (ITSM), Micro Focus Universal CMDB, Flexera IT Asset Management (ITAM), ServiceNow IT Operations Management (ITOM), Unisys DevSecOps, ServiceNow IntegrationHub, TUNE, Azure Analysis Services, Google Ads, Bing Ads, LinkedIn Ads, Meta Ads, CCH Axcessâ„¢ Tax, Flow, Microsoft Word, ADP, Secured MVC Forum on Windows 2012 R2, Apple macOS, Cisco WebEx Teams, Eyefinity OfficeMate, CADWorx Plant, IRESS, Taleo Applicant Tracking Systems (ATS), Zoomdata, Microsoft Teams Rooms, AWS Trusted Advisor, Microsoft Azure Monitor, IBM ILOG CPLEX Optimization Studio, CAT, Monday sales CRM, DatoCMS, Azure Linux Virtual Machines, Advent Software, Tamarac, Mode, Xero, Myob, ServiceNow Flow Designer, Javascript, FlipHTML5, CSS, Microsoft OneNote, Okta, Microsoft Entra ID, Microsoft Active Directory Federation Services, Office365, SAM, IDC, Microsoft SQL Server Reporting Services, GitHub, Adobe</v>
          </cell>
          <cell r="K1813">
            <v>1804051812</v>
          </cell>
          <cell r="L1813" t="str">
            <v>Debt Financing</v>
          </cell>
          <cell r="M1813">
            <v>800000000</v>
          </cell>
          <cell r="N1813">
            <v>44348</v>
          </cell>
          <cell r="O1813">
            <v>2100000000</v>
          </cell>
          <cell r="Q1813" t="str">
            <v>Focus Financial Partners Inc. is a wealth management platform based in New York City. Founded in 2004, the company partners with independent, fiduciary wealth management firms and is publicly traded on the Nasdaq under the ticker symbol FOCS. The founders are Ruediger Adolf, Rajini Kodialam, and Leonard Chang.
The company operates an interdependent network of wealth management and related financial services firms, emphasizing a client-first approach. Focus invests in Registered Investment Advisers (RIAs) and assists large investment-management teams in transitioning to independent firms. Partner firms maintain operational autonomy while benefiting from the resources and best practices of the larger platform. Focus organizes its partner firms into five hubs, which include various business lines such as Focus Partners Wealth and Focus Partners Advisor Solutions.
Focus provides its partner firms with access to best practices, business management capabilities, financial planning, investment consulting, and turnkey asset management platforms. The company has experienced significant growth, generating over $660 million in revenue in 2017, with a strong focus on fee-based and recurring income.</v>
          </cell>
          <cell r="R1813">
            <v>2006</v>
          </cell>
        </row>
        <row r="1814">
          <cell r="A1814" t="str">
            <v>Ford Credit</v>
          </cell>
          <cell r="B1814" t="str">
            <v>Ford Motor Credit</v>
          </cell>
          <cell r="C1814">
            <v>4700</v>
          </cell>
          <cell r="D1814" t="str">
            <v>financial services</v>
          </cell>
          <cell r="F1814" t="str">
            <v>http://www.linkedin.com/company/ford-motor-credit-company</v>
          </cell>
          <cell r="G1814" t="str">
            <v>Dearborn</v>
          </cell>
          <cell r="H1814" t="str">
            <v>Michigan</v>
          </cell>
          <cell r="J1814" t="str">
            <v>Microsoft Office 365</v>
          </cell>
          <cell r="Q1814" t="str">
            <v>Ford Credit, officially known as Ford Motor Credit Company LLC, is a subsidiary of Ford Motor Company that specializes in automotive financing services. Established in 1959, it provides loans, leases, and dealer support primarily for Ford and Lincoln vehicles worldwide. The company aims to make vehicle ownership accessible for consumers and businesses by offering financing solutions that cater to various needs.
Headquartered in Dearborn, Michigan, Ford Credit has a significant presence in the U.S. auto financing market, holding a 5.9% market share. It offers a wide range of financing options, including retail loans and leases for personal use, as well as dealer support through floor-plan financing and real estate loans. With over 12,000 employees, Ford Credit has expanded its operations internationally, providing localized financing solutions across Europe, Latin America, and Asia-Pacific. The company plays a crucial role in supporting Ford's global sales strategy and has adapted its services to meet the evolving needs of millions of retail and commercial customers.</v>
          </cell>
          <cell r="R1814">
            <v>1959</v>
          </cell>
        </row>
        <row r="1815">
          <cell r="A1815" t="str">
            <v>Fortinet</v>
          </cell>
          <cell r="B1815" t="str">
            <v>Fortinet</v>
          </cell>
          <cell r="C1815">
            <v>15000</v>
          </cell>
          <cell r="D1815" t="str">
            <v>computer &amp; network security</v>
          </cell>
          <cell r="E1815" t="str">
            <v>http://www.fortinet.com</v>
          </cell>
          <cell r="F1815" t="str">
            <v>http://www.linkedin.com/company/fortinet</v>
          </cell>
          <cell r="G1815" t="str">
            <v>Sunnyvale</v>
          </cell>
          <cell r="H1815" t="str">
            <v>California</v>
          </cell>
          <cell r="I1815" t="str">
            <v>firewall, cybersecurity certification, sandboxing, threat research, soar, intrusion prevention system, ddos protection, wireless, cloud security, email security, vpn, ueba, antivirus, zero trust access, next generation firewall, sdwan, web filtering &amp; web security gateway, network security, sase, switching, deception security, edr, siem, endpoint security, enterprise firewall, application control &amp; visibility, threat intelligence, xdr, artificial intelligence, cybersecurity training, network firewall, antispam, unified threat management, computer peripheral equipment, technology, security analytics, security ecosystem, consulting, transportation &amp; logistics, forticloud, ot resilience, ot security software, security software solutions, fortisiem, ot security management, ot threat detection, cloud workload protection, threat detection, security automation, managed security services, network security management, web application firewall, asset management, forticlient ems, fortigate ngfw, security hardware, fortiddos, security incident response, sd-wan, ot security hardware, transportation, fortitoken, fortisandbox, fortiextender, security platform, security management, industrial control system security, operational technology security, security industry leader, professional services, fortimanager, data protection, fortiai, security innovation, fortianalyzer, fortideceptor, security policy management, cloud consulting, healthcare, unified security fabric, fortiguard threat intelligence, government, ruggedized network devices, cloud security platform, b2b, managed services, retail, ai security, security compliance, unified management, ot threat prevention, manufacturing, cloud security services, security monitoring, ot security solutions, managed detection and response (mdr), cybersecurity, security software, security hardware devices, ot cybersecurity, ot risk management, ai-powered security, security ecosystem integration, security certifications, fortiadc, security operations center (soc), security as a service, ot network monitoring, security training and awareness, computer systems design and related services, security orchestration automation, security automation tools, fortinac, ot security services, fortiweb waf, security industry recognition, security infrastructure, next-generation firewall, ot network segmentation, information technology and services, services, threat detection and response, cybersecurity solutions, education, zero trust security, threat prevention, security orchestration, financial services, threat response, security policy enforcement, ngfw, centralized management, zero trust network access, soc, incident response, data loss prevention, fortiguard, secure sd-wan, application delivery, cloud-native protection, attack surface security, nac, iot security, ransomware protection, digital risk protection, phishing simulation, security operations, secure remote access, user identity management, network access control, ai-driven detection, edge security, digital experience monitoring, malware prevention, telecom security, enterprise networking, wireless networking, vlan management, cyber risk assessment, long-term cybersecurity solutions, security awareness training, automation in security, osint, vulnerability management, cloud firewall, waf, finance, distribution, telecommunications, information technology &amp; services, professional training &amp; coaching, health care, health, wellness &amp; fitness, hospital &amp; health care, mechanical or industrial engineering</v>
          </cell>
          <cell r="J1815" t="str">
            <v>Salesforce, Microsoft Office 365, Zendesk, Amazon AWS, Cloudflare DNS, CloudFlare Hosting, DemandBase, Drupal, VueJS, Atlassian Cloud, OneTrust, React Redux, Campaign Monitor, GitHub Hosting, Adobe CQ, Eloqua, Freshdesk, Omniture (Adobe), Pardot, SparkPost, Amazon SES, Adobe Marketing Cloud, Salesforce Live Agent, Slack, Google Tag Manager, Bing Ads, Twitter Advertising, Mobile Friendly, Google Dynamic Remarketing, Adobe Media Optimizer, DoubleClick Conversion, Django, Google Play, Bootstrap Framework, Google Font API, Simpli.fi, Facebook Login (Connect), WordPress.org, Apache, Wistia, AppNexus, Facebook Custom Audiences, Content.ad, Google Analytics, DoubleClick Floodlight, MediaMath, Facebook Widget, DoubleClick, Linkedin Marketing Solutions, New Relic, CrazyEgg, Varnish, Shutterstock, Vimeo, Wix, AI, Dash, Fortinet, SAS Enterprise Guide, Fortinet FortiGate, FortiManager, FortiAnalyzer, Ansible, Docker, Kubernetes, Terraform, Microsoft Active Directory Federation Services, Microsoft Windows Defender Antivirus, NTENT, SQL, Security, AWS SDK for JavaScript, Azure Linux Virtual Machines, Cisco Unified Intelligence Center, Palo Alto PA-5200 Series, ACL, Gem, Ubuntu, Red Hat, Rise, SharePoint, Zscaler ZTNA, Sizmek (MediaMind), Unisys DevSecOps, Forescout OT Security, Google Cloud Security Command Center, Python, Ruby On Rails, Amazon Linux 2, Secured MVC Forum on Windows 2012 R2, Apple macOS, Robot Framework, Star, go+, Buffer, PostgreSQL, Elasticsearch, Javascript, C#, Cross Pixel Media, SWIFT, Apache JMeter, FortiAuthenticator, FortiNAC, Fortinet FortiSwitch, Git, Ixia, Jenkins, Pytest, Selenium, Microsoft SQL Server Reporting Services, .NET, CallMiner Eureka, Tor, Dell EMC PowerStore, Zoomdata, Salesforce CRM Analytics, ADP, Tito, Azure VPN Gateway, , VMware SD-WAN, Google Cloud Data Loss Prevention, Rust, SAM, AWS Multi-Factor Authentication, Siemens SIMATIC S7, Bash, Extend, OneTrust Tech Risk &amp; Compliance, IAPPS, AWS WAF, Amazon EC2 Container Service, Amazon Simple Storage Service (S3), TypeScript, Angular, CentOS, OpenStack, GoToMeeting, Tableau, Anaplan, Clari, Mongoose, Splunk SOAR, Trend Micro XDR, Intel, ISO+â„¢, Kaspersky Sandbox, FortiSIEM, MITRE ATT&amp;CK, JTL-Shop 3, SiteMeter, Semgrep, CodeQL, Impact Radius, REST, KVM, VMware ESXi, Proxmox VE, BirchStreet Procure-to-Pay, TrueSight Operations Management, React, Dell EMC PowerScale, Node.js, ebs, Percipio, Appium, Wireshark, Allegro, OrCAD Capture, OrCAD PSpice Designer, , Microsoft Hyper-V Server, Google Cloud, Amazon Web Services (AWS), FortiClient, 3M 360 Encompass - Health Analytics Suite, Amazon QuickSight, SMTP, Microsoft BitLocker, FileVault, Amazon Elastic File System (Amazon EFS), AWS CloudHSM, AWS Key Management Service (KMS), Azure Key Vault, Micro, FederatedMedia, XMPie, Oracle XML DB, Apache Parquet, OpenX, Litera pdfDocs, Complex Media Network, Rails Assets, Microsoft Advanced Group Policy Management, Red Hat Enterprise Linux AI, Barracuda Spam Firewall, Frame, OpenText CCE, mO Jira OAuth SSO, Jira OpenID Connect SSO, Jira OIDC SSO, IDC, OpenLDAP, BASE, Netskope Cloud Access Security Broker (CASB), Board, Odoo CRM, Amazon S3, GRPC, Resi, Salesforce Marketing Cloud Intelligence (formerly Datorama), Amazon Managed Streaming for Apache Kafka (Amazon MSK), OpenTelemetry, Varonis GDPR Patterns, Cisco WebEx Teams, Bombora, 6sense, LinkedIn Sales Navigator, BMC Helix Discovery, Microsoft AdCenter, VMware, Aruba CX Switches, Brocade Routers, Juniper Networks SRX-Series Firewalls, HELM, Prometheus, Grafana, ELK Stack, AWS Trusted Advisor, Microsoft Azure Monitor, Alibaba Cloud, Oracle Cloud Infrastructure, DiscoverOrg, Fortinet Secure SD-WAN, Amazon Associates, Cisco VPN, CPI, Fujitsu IaaS, Hornetsecurity Spam and Malware Protection, Proofpoint Targeted Attack Protection For SaaS, WP-Oauth, Google Cloud Pub/Sub, Microsoft Windows Server 2012, Rapid7 InsightAppSec, Check Point CloudGuard CNAPP, Adconion, Verizon WAF, Cisco Secure Firewall Management Center, Salesforce Service Cloud, Microsoft Teams Rooms, FortiSandbox, Fortinet FortiCloud, Android, Kiosked, Google Chromebook, JWT, Siemens PROFIBUS, AMD ROCm, Pipedrive, Cloud Foundry, Azure Container Apps, Box, GitHub Copilot, Airflow, dbt, Playwright, Google Cloud Platform, Datadog, C/C++, Oracle Analytics Cloud, Zuora, Redis, Peek, IoT, Juniper Firewall, Cisco Next-Generation Firewalls (NGFWs), SES, Evolve IP Services, AWS VPN, Arbor Cloud DDoS Protection Services, VLAN, CAT, Cisco Meraki SD-WAN, Securonix Security Operations and Analytics Platform, Wider Planet, AWS Analytics, Azure Analysis Services, IBM ILOG CPLEX Optimization Studio, Excel4Apps, Microsoft PowerPoint, ExtremeSwitching, Sophos UTM, F5 Global Server Load Balancing (GSLB), Olo, Cisco Catalyst 9800 Series Wireless Controllers, GEP, FortiWeb, Ad Astra, accessiBe, Xilinx Machine Learning, ServiceNow Case and Knowledge Management, Postpresso, WebGreeter, OpenSSL, MySQL, Citrix XenClient, Azure Cloud Shell, SaltStack</v>
          </cell>
          <cell r="K1815">
            <v>289750000</v>
          </cell>
          <cell r="L1815" t="str">
            <v>Series B</v>
          </cell>
          <cell r="M1815">
            <v>23500000</v>
          </cell>
          <cell r="N1815">
            <v>43657</v>
          </cell>
          <cell r="O1815">
            <v>6799600000</v>
          </cell>
          <cell r="Q1815" t="str">
            <v>Fortinet, Inc. is a global cybersecurity company founded in 2000 and headquartered in Sunnyvale, California. The company specializes in integrated and automated security solutions designed to protect enterprises, service providers, and government organizations from cyber threats. Fortinet's core product is the FortiGate series of next-generation firewalls, which combine multiple security features into a single platform for high performance.
Over the years, Fortinet has expanded its offerings to include the Security Fabric architecture for unified network security, management tools like FortiManager, and various subscription services for real-time threat protection. The company has also developed solutions for wireless access, cloud security, and network access control. Fortinet emphasizes broad, automated cybersecurity, catering to a wide range of clients from small businesses to large enterprises. 
Fortinet has established partnerships with major organizations across various sectors, including telecommunications, technology, and government, showcasing its commitment to enterprise-scale cybersecurity solutions.</v>
          </cell>
          <cell r="R1815">
            <v>2000</v>
          </cell>
        </row>
        <row r="1816">
          <cell r="A1816" t="str">
            <v>Fortra</v>
          </cell>
          <cell r="B1816" t="str">
            <v>Fortra</v>
          </cell>
          <cell r="C1816">
            <v>3000</v>
          </cell>
          <cell r="D1816" t="str">
            <v>information technology &amp; services</v>
          </cell>
          <cell r="E1816" t="str">
            <v>http://www.fortra.com</v>
          </cell>
          <cell r="F1816" t="str">
            <v>http://www.linkedin.com/company/fortra</v>
          </cell>
          <cell r="G1816" t="str">
            <v>Eden Prairie</v>
          </cell>
          <cell r="H1816" t="str">
            <v>Minnesota</v>
          </cell>
          <cell r="I1816" t="str">
            <v>software development, security posture, security policy enforcement, data protection, security incident management, threat correlation automation, security incident automation, threat mitigation, threat intelligence, security threat correlation, risk assessment, breaking the attack chain, automation, ai threat detection, workflow automation, financial services, cybersecurity, ai-driven threat analysis, threat correlation, xdr, network security, operational efficiency, cloud security solutions, healthcare, services, threat intelligence sharing platforms, cloud data security, threat intelligence automation, security data enrichment, security analytics, threat intelligence platform, penetration testing, threat detection tools, security risk assessment, security incident response, risk management, information technology and services, incident response, security threat hunting, security tool integration, cloud security automation, security automation platforms, security data management, cloud security posture, security orchestration, security silos, consulting, automated threat detection, security orchestration automation, business intelligence, threat detection, cyber threat detection, security monitoring, unified threat intelligence, security event correlation, cloud data classification, professional services, ai-powered security, security incident analysis, threat detection ai, b2b, security compliance, security risk analytics, threat mitigation strategies, security data correlation, cyber attack chain analysis, vulnerability management, compliance, security silos elimination, automated incident response, security operations, security data analytics, ai security, cyber threat hunting, security awareness training, security threat intelligence, government, threat detection and response, security automation, threat hunting, threat intelligence sharing, security awareness, security risk management, cloud-native platform, integrated security platform, threat hunting automation, security alert management, security posture management, security automation tools, cloud security, risk reduction, threat intelligence integration, cloud data protection, ai-powered incident response, digital transformation, threat response, security platform, security integration, computer systems design and related services, email security, managed security services, infrastructure protection, secure file transfer, attempt monitoring, automated document management, data loss prevention, automation solutions, robust it compliance, managed detection and response, digital risk protection, compliance frameworks, integrated solutions, sensitive data management, network access control, encryption services, cloud migration, security metrics, data classification, mail filtering solutions, business continuity, identity governance, secure collaboration, ibm i security, document management software, application security, incident management, alert prioritization, cloud file sharing, enhanced threat response, it operations management, data lifecycle security, performance optimization, robust security governance, it service monitoring, finance, information technology &amp; services, health care, health, wellness &amp; fitness, hospital &amp; health care, computer &amp; network security, analytics, professional training &amp; coaching</v>
          </cell>
          <cell r="J1816" t="str">
            <v>CloudFlare CDN, Route 53, Microsoft Office 365, CloudFlare Hosting, Cloudflare DNS, Amazon AWS, Outlook, Sequence Monitor SPF, Figma, Hubspot, Zendesk, Slack, Salesforce, Bootstrap Framework, Visual Website Optimizer, Mobile Friendly, Google Tag Manager, Varnish, Wistia, Circle, AI, Remote, Data Analytics, React Native, Node.js, Google Workspace, Viewpoint, Domo, KNIME, IoT, Sisense, Mode, Nielsen Display Ads (Formerly eXelate), Google Ads, Bing Ads, LinkedIn Ads, Act!, Cobalt, CAT, Git, Kubernetes, Python, Salesforce CRM Analytics, Azure Analysis Services, AWS Analytics, Terraform, Bicep, AWS CloudFormation, Ansible, Microsoft PowerShell, Bash, Secured MVC Forum on Windows 2012 R2, Amazon Linux 2, C/C++, Cisco VPN, CPI, Google Cloud Pub/Sub, React, Javascript, C#, Microsoft.NET Core 3.1, Microsoft Azure Monitor, Azure Functions, Azure App Service, Azure SQL Database, Azure Cosmos DB, Azure Devops, Swagger UI, WP-Oauth, JWT, GitHub Actions, ANGEL LMS, e-automate, CallMiner Eureka, Formassembly, SalesIntel, LinkedIn Sales Navigator, Workday, Workday HCM, Oracle Cloud Infrastructure Identity and Access Management, HTML5 Maker, CSS, Linkedin Marketing Solutions, YouTube</v>
          </cell>
          <cell r="L1816" t="str">
            <v>Private Equity</v>
          </cell>
          <cell r="M1816">
            <v>0</v>
          </cell>
          <cell r="N1816">
            <v>44317</v>
          </cell>
          <cell r="O1816">
            <v>188000000</v>
          </cell>
          <cell r="Q1816" t="str">
            <v>Fortra is a cybersecurity company based in Eden Prairie, Minnesota, with a presence in over 20 countries. Founded in 1982 and rebranded in 2022, Fortra has grown to employ more than 3,000 people and serves over 30,000 customers, including 22 of the top 25 Fortune 500 companies.
The company focuses on enhancing cybersecurity through an AI-driven platform that integrates offensive and defensive security solutions. Fortra offers a wide range of services, including IT security compliance, cloud-based security tools, security awareness training, advanced threat detection, and incident response capabilities. Its technology leverages proprietary AI and machine learning models to improve threat detection and protect customer environments from various cyber threats. Fortra maintains strong partnerships with global law enforcement and intelligence agencies to combat issues like ransomware and phishing.</v>
          </cell>
          <cell r="R1816">
            <v>1982</v>
          </cell>
        </row>
        <row r="1817">
          <cell r="A1817" t="str">
            <v>Foundever</v>
          </cell>
          <cell r="B1817" t="str">
            <v>Foundever</v>
          </cell>
          <cell r="C1817">
            <v>160000</v>
          </cell>
          <cell r="D1817" t="str">
            <v>outsourcing/offshoring</v>
          </cell>
          <cell r="E1817" t="str">
            <v>http://www.foundever.com</v>
          </cell>
          <cell r="F1817" t="str">
            <v>http://www.linkedin.com/company/foundever</v>
          </cell>
          <cell r="G1817" t="str">
            <v>Miami</v>
          </cell>
          <cell r="H1817" t="str">
            <v>Florida</v>
          </cell>
          <cell r="I1817" t="str">
            <v>outsourcing &amp; offshoring consulting, self-service solutions, customer support optimization, customer support for video games, analytics, customer support customer insights, customer support for entertainment brands, technology, customer support for business growth, cx outsourcing, customer support for media and entertainment, customer support digital solutions, customer support cloud platforms, customer support in multiple countries, customer support ai integration, customer support for gaming and esports, customer satisfaction, customer support for content providers, customer support for gaming and esports content creators, customer support for large brands, healthcare, customer support customer support insights, customer support customer support innovation, customer support in 9 million interactions, customer support for media and entertainment sector, customer support customer experience optimization, customer support security protocols, customer support for enterprises, customer support technology, customer support for gaming industry, customer support customer support whitepapers, customer support for gaming and esports companies, customer support automation tools, customer support customer support best practices, sales and retention, customer support customer support technology stack, services, customer journey, customer support for financial services, customer support in gaming, generative ai, customer support for social media, customer support for gaming and esports content, customer support customer support case studies, operational efficiency, all other support services, customer support fraud detection, customer support for content platforms, customer experience strategy, b2b, customer journey management, ai customer support, customer support security, information technology and services, multilingual support, customer support self-service, customer support for gaming and esports industry trends, digital transformation, customer retention, customer support for media, customer service solutions, customer experience management, customer support for gaming platforms, ai-driven cx, customer engagement, customer support solutions, customer support customer feedback, customer support for media and entertainment industry, customer support for media and content companies, customer support for content creators, customer support culture, customer support workforce management, government, customer support customer loyalty programs, customer support for streaming platforms, global contact center, customer interaction management, cx technology, customer support operations, customer support in multiple languages, financial services, web3, outsourced customer support, customer support customer support trends, customer support workforce, customer support employee engagement, customer support for streaming services, customer support for gaming platforms and publishers, risk management, customer support for industries, omnichannel cx, customer support data analytics, ai-powered customer support, customer support for telecoms, d2c, customer support performance analytics, customer support customer support strategies, crypto, customer support customer support resources, customer support in 60+ languages, customer support for sectors, customer support multilingual, customer support customer support news, customer support strategy, customer experience innovation, customer support for entertainment, customer support for digital transformation, customer support for travel and hospitality, customer support for digital content, customer support customer support blogs, customer experience, customer support for content moderation, customer support for large enterprises, business process outsourcing, customer support programs, customer support for gaming and esports brands, customer data analytics, customer support for retail and e-commerce, customer support for media companies, customer support automation, customer support for global markets, customer support services, customer support customer journey mapping, customer care, customer support for content creators and influencers, customer support content moderation, customer support for gaming and esports platforms, customer support platforms, customer loyalty, customer service, e-commerce, hybrid workforce, customer support for gaming and esports industry, customer support customer satisfaction metrics, customer support analytics, customer support omnichannel, technical support, retail, customer support in 45 countries, cx solutions, contact center services, ai-driven capabilities, back-office support, conversational ai, unified agent desktop, intelligent automation, social media care, cx analytics, customer journey optimization, experience orchestration, learning and development, metaverse as a cx channel, data-driven insights, trust and safety, proactive customer retention, community moderation, crisis management, customer sentiment analysis, fraud prevention, brand management, social listening, cx strategy and design, rightshoring, work from anywhere support, performance monitoring, operational insights, personalized customer support, engaging customer experiences, customer lifecycle management, digital customer service, user experience (ux), insightful data services, performance culture, global client support, consumer_products_retail, outsourcing/offshoring, information technology &amp; services, health care, health, wellness &amp; fitness, hospital &amp; health care, consumer internet, consumers, internet</v>
          </cell>
          <cell r="J1817" t="str">
            <v>Route 53, Outlook, Microsoft Office 365, SuccessFactors (SAP), Slack, Amazon SES, Salesforce, Zendesk, Mobile Friendly, WordPress.org, Vimeo, Gravity Forms, Multilingual, Google Tag Manager, Microsoft Excel, Cisco VoIP, Spiceworks IP Scanner, OpenAI GPT-3, Catalyst, Cisco Nexus Switches, Cisco ASA 5555, Cisco Firepower 9300, CheckPoint, Less, Visio, Cisco VPN, Cisco Catalyst 9800 Series Wireless Controllers, Microsoft Teams Rooms, Amadeus, PowerBI Tiles, Miro, Xmind, Power BI Documenter, AWS SDK for JavaScript, Spring Boot, Gradle, OpenAPI, Keycloak, VueJS, Kubernetes, Docker, Argocd, HELM, Harbor, GitLab, AWS Analytics, Amazon S3, Google AdWords Conversion, Grafana, Prometheus, OpenTelemetry, JUnit, Gatling, AI, Delivr, Infor Workforce Management (WFM), Electron, Microsoft Office, HashiCorp Vault, Grafana Loki, Temporal Cloud, Argo CD, Terraform, IDC, SAM, CallMiner Eureka, Genesys, AddThis, Facebook Pixel, Google AdSense, Google Analytics, Linkedin Marketing Solutions, SAP, SalesLoft, LinkedIn Sales Navigator, SAP SuccessFactors, Salesforce CRM Analytics, AWS Database Migration Service, Excel4Apps, eCentral, NTENT, Cisco WebEx Teams, QuickBooks, Microsoft Teams, Office365, Microsoft Windows Server 2012, Google Maps, accessiBe, Microsoft PowerPoint, Minitab Workspace, IQMS, F5 BIG-IP, Citrix ADC, Wireshark, PuTTY, Postman, Gorilla Nation, Python, Fastapi, Alembico EMR, Connect, Pytest, LinkedIn Ads, Facebook, Calabrio ONE, ETQ Reliance QMS, SysTools VBA Password Recovery, Cascade CMS, Avaya, Route, SES, SAP SuccessFactors Employee Central Payroll, Instagram, ABAP, SAP ECC, Monster, Verint, Node.js, MySQL, Amazon DynamoDB, AWS Fargate, Meta Ads Manager, TikTok, Google Ads, Skype, OpenProject, Speech to text, OneTrust Tech Risk &amp; Compliance, Salesforce CPQ, WhatsApp, Air, Cisco Catalyst 2900 Series, Cisco Nexus 2000, AWS VPN, Genesys SIP, BigPanda, Microsoft Visio, Backstage, Crossplane, Azure Analysis Services, GitHub Actions, go+, Scoro, Cisco Meraki SD-WAN, Cisco Umbrella, Cisco ASA 5505, Amazon Web Services (AWS), Microsoft Azure, Google Cloud, Cisco ASR 1000, Cisco Catalyst 9500, Cisco Catalyst 9300 Series, Cisco Catalyst 9200, McAfee, Kemp Technologies, SolarWinds, LiveAction, SQL, DAX, WebOffice, TypeScript, OpenID, Amazon EKS Anywhere, Intuit, Smartlook, Harmony Email &amp; Collaboration, , Azure Key Vault, Google Dialogflow, Rasa, Amazon Lex, Telegram, GraphQL, Git, GitHub, SAP SuccessFactors Learning, Paradox, Secured MVC Forum on Windows 2012 R2, Salesforce Service Cloud, Genesys Cloud CX Platform, SSMS Tools Pack, GoToAssist (FASTchat), Apache SpamAssassin, Act!, Insider, Cision, TSYS, GAS, ServiceNow Configuration Management Database, AutoCAD, Microsoft Project, Smartsheet, Power Query, AWS Trusted Advisor, Visual Studio Code, Vscode, Figma, NICE CXone Expert, Zoomdata, RingCentral, NICE, pandas, NumPy, scikit-learn</v>
          </cell>
          <cell r="O1817">
            <v>1800000000</v>
          </cell>
          <cell r="Q1817" t="str">
            <v>Foundever is a leading global provider of customer experience (CX) management solutions and Business Process Outsourcing (BPO) services, headquartered in Luxembourg City. With around 170,000 employees across 45 countries, the company delivers over 9 million customer experiences daily in more than 60 languages. Foundever's history dates back to 1994, evolving from its origins as a subsidiary of United Technologies into a major player in the CX industry.
The company offers a wide range of outsourced customer experience solutions, including customer service and support, sales and technical support, collections, consulting, and analytics. Foundever also provides AI-driven capabilities and digital transformation solutions through its flexible delivery models. It serves various industries, including banking, healthcare, retail, and technology, and collaborates with over 800 global brands. Foundever is committed to a customer-centric approach, leveraging technology to enhance customer relationships and loyalty. Additionally, it operates Foundever.org, a nonprofit foundation focused on education and employment opportunities in the CX field.</v>
          </cell>
          <cell r="R1817">
            <v>1994</v>
          </cell>
        </row>
        <row r="1818">
          <cell r="A1818" t="str">
            <v>Fox Corporation</v>
          </cell>
          <cell r="B1818" t="str">
            <v>Fox</v>
          </cell>
          <cell r="C1818">
            <v>11000</v>
          </cell>
          <cell r="D1818" t="str">
            <v>media production</v>
          </cell>
          <cell r="E1818" t="str">
            <v>http://www.foxcorporation.com</v>
          </cell>
          <cell r="F1818" t="str">
            <v>http://www.linkedin.com/company/fox-corporation</v>
          </cell>
          <cell r="G1818" t="str">
            <v>New York</v>
          </cell>
          <cell r="H1818" t="str">
            <v>New York</v>
          </cell>
          <cell r="I1818" t="str">
            <v>broadcasting, industrials, broadcast media production &amp; distribution, media company, advertising, sports betting, sports media, affiliate fees, news media, media, sports betting ventures, media strategy, entertainment assets, local tv stations, media partnerships, media &amp; entertainment, media licensing, content licensing, streaming services, fox news, content creation, media technology, motion picture and video production, marvista entertainment, digital growth, media revenue, credible labs, iconic brands, media acquisitions, digital media, digital streaming, digital footprint, media streaming, tubi, media investments, advertising revenue, fox sports, content distribution, streaming, news broadcasting, media content, news and sports, broad audiences, tmz, ad-supported streaming, media rights, original programming, streaming platforms, media expansion, media brands, media assets, fox entertainment studios, original content, bento box entertainment, entertainment, fox bet, media industry, media innovation, viewership, media distribution, broadcast television, content production, media platforms, sports broadcasting, broadcast, television, news, sports, digital, content, corporate governance, investor relations, corporate social responsibility, audience engagement, human resources, diversity, shareholder engagement, market analysis, financial reporting, capital markets, programming, dissemination, esg, cultural significance, business development, multimedia, local news, innovation, mergers and acquisitions, marketing, regulatory compliance, data insights, strategic partnerships, creative development, public affairs, community impact, corporate responsibility, network ownership, brand partnerships, market presence, sustainability, viewership analytics, diversified portfolio, b2c, distribution, broadcast media, financial services, b2b, mergers &amp; acquisitions, environmental services, renewables &amp; environment</v>
          </cell>
          <cell r="J1818" t="str">
            <v>Akamai, Microsoft Office 365, Amazon AWS, Fastly CDN, Salesforce, Amazon SES, Sendgrid, Outlook, ServiceNow, Slack, Videology, VueJS, Atlassian Cloud, React Redux, Salesforce Service Cloud, Shopify Unlimited, MongoDB, Omniture (Adobe), Salesforce Live Agent, SparkPost, Adobe Marketing Cloud, reCAPTCHA, Varnish, Mobile Friendly, Gravity Forms, Google Tag Manager, Nginx, Typekit, WordPress.org, Vimeo, UserZoom, Woo Commerce, Facebook Custom Audiences, Facebook Login (Connect), Facebook Widget, Google Play, Tealium, Google Font API, Wistia, Google Analytics, Bootstrap Framework, Stripe, Sigma, Remote, Zoomdata, Workday, Taleo Applicant Tracking Systems (ATS), Python, SQL, Snowflake, Databricks, Microsoft Excel, E-planning, Sony, Ning, Air, Coupa, SWIFT, Storyboard to SwiftUI Converter, Uikit, CONTROL, Gem, Armis, AWS Analytics, Excel4Apps, Tailwind, Ruby On Rails, FlipHTML5, CSS, Microsoft Office, Box, Seamless Web, Amazon Web Services (AWS), Google Cloud Platform, AWS Direct Connect, AWS Outposts, Terragrunt, Terraform, Ansible, Frame, CET, Red Hat Satellite, Micro, .NET, AWS Trusted Advisor, IBM ILOG CPLEX Optimization Studio, Canon Multifunction Copiers, PaperCut, NDN, Quip, Tor, Stitch, Brandfolder, StatCounter, Zoho CRM, OSIsoft PI, Adobe Creative Cloud, Docker, Microsoft PowerPoint, TypeScript, Google AdWords Conversion, Rise, Flxone, Wordpress, Adobe Premiere Pro, Adobe Audition, Aja Video Systems, Final Cut Pro X, Dalet Flex, AWS Glue, AWS Lambda, Amazon S3, Amazon API Gateway, Datadog, Airflow, Astro by Astronomer, Scala, Kubernetes, Amazon EKS Anywhere, Google Kubernetes Engine (GKE), Bash, go+, GitHub Actions, Jenkins, Argocd, Grafana, TikTok, Instagram, Facebook, X, Adobe Photoshop, Canva, ChatGPT, YouTube, Mag+, Amazon Advertising, Walmart Shopify Integration, Amazon Virtual Private Cloud (Amazon VPC), AWS Transit Gateway, Arista EOS, Palo Alto Networks, CloudVision, Git, Wireshark, GRPC, ScriptPro Telepharmacy, Javascript, React, Dash, AI, PitchBook, Google Docs, American Express, Akka, Mode, REST, Salesforce CRM Analytics, Power BI Documenter, Yardi, monday CRM, Spark, Delta Lake, WideOrbit, Nielsen NetRatings, comScore, Monday.com, PowerBI Tiles, Microsoft Outlook, Microsoft 365, Tableau, Looker, Redshift, Oracle BlueKai Data Management Platform, PostgreSQL, Redis, CallMiner Eureka, Unreal Engine, Vizrt, Postman, Charles Proxy, Android Studio, AdBay, VMIX, Indicative, Skype, Adobe Creative Suite, Apple macOS, MLflow, ANGEL LMS, IBM Maximo, Connect, Square, Adobe After Effects, Meta Ads Manager, TestRail, Zephyr, Jira, Lenel, Lambda Cloud, API Gateway, AWS EventBridge, Amazon Simple Queue Service (SQS), ECS, Amazon SageMaker, Amazon Rekognition, Amazon Polly, Next.js, Amazon DynamoDB, Braze, Visio, Arista Networks, UniFi SDN, Azure VPN Gateway, PagerDuty, Datamine, Xcode, Android, Panasonic IP-PBX, Star, Snapchat, Linear, GoToAssist (FASTchat), Vodafone Ziggo, Browserstack, Saucelabs, Claude, Repl.it, Follett Aspen, AWS Bedrock, Vertex AI, Palantir Foundry, Figma, Make, BMC MainView Systems Management, Dell EMC SAN (Storage Area Network), FreeWheel, Google Ad Manager, ROOM, AMP, Broadcom Service Virtualization, Gemini, Outsystems, NEAR, Adobe, SOCi, Secured MVC Forum on Windows 2012 R2, Amazon Linux 2, Eyefinity OfficeMate</v>
          </cell>
          <cell r="K1818">
            <v>700000000</v>
          </cell>
          <cell r="L1818" t="str">
            <v>Other</v>
          </cell>
          <cell r="M1818">
            <v>100000000</v>
          </cell>
          <cell r="N1818">
            <v>44348</v>
          </cell>
          <cell r="O1818">
            <v>16300000000</v>
          </cell>
          <cell r="Q1818" t="str">
            <v>Fox Corporation is a prominent American mass media company based in Midtown Manhattan. Established on March 19, 2019, it emerged as a spin-off from 21st Century Fox, focusing on television broadcasting, news, and sports assets. The company has a rich history dating back to the founding of Fox Film Corporation in 1915 and has evolved into a major media entity under the leadership of Lachlan Murdoch as CEO and Rupert Murdoch as chairman.
The company operates several key brands, including FOX News, FOX Sports, and FOX Entertainment, providing a wide range of programming from news and sports to scripted dramas and reality shows. Fox Corporation also owns Tubi, a streaming platform, and has expanded its production capabilities with the launch of Fox Entertainment Studios. This initiative allows for in-house television production, with notable projects like the show *Monarch*. Additionally, Fox Corporation has made strategic investments in sectors such as online gambling through its stake in The Stars Group, enhancing its portfolio in the media landscape.</v>
          </cell>
          <cell r="R1818">
            <v>1979</v>
          </cell>
        </row>
        <row r="1819">
          <cell r="A1819" t="str">
            <v>Fragomen</v>
          </cell>
          <cell r="B1819" t="str">
            <v>Fragomen</v>
          </cell>
          <cell r="C1819">
            <v>6000</v>
          </cell>
          <cell r="D1819" t="str">
            <v>law practice</v>
          </cell>
          <cell r="E1819" t="str">
            <v>http://www.fragomen.com</v>
          </cell>
          <cell r="F1819" t="str">
            <v>http://www.linkedin.com/company/fragomen-del-rey-bernsen-loewy</v>
          </cell>
          <cell r="G1819" t="str">
            <v>New York</v>
          </cell>
          <cell r="H1819" t="str">
            <v>New York</v>
          </cell>
          <cell r="I1819" t="str">
            <v>i9 irca lca compliance, global immigration services, us immigration services, technology &amp; inhouse program solutions, us consular representation, employment verification, investment visas, government affairs</v>
          </cell>
          <cell r="J1819" t="str">
            <v>CloudFlare CDN, Akamai DNS, Microsoft Office 365, Amazon AWS, CloudFlare Hosting, OneTrust, Salesforce, Drupal, Slack, reCAPTCHA, Typekit, Google Font API, Facebook Custom Audiences, Vimeo, WordPress.org, Squarespace ECommerce, Gravity Forms, Wix, Facebook Login (Connect), Bootstrap Framework, Mobile Friendly, Cloudinary, Google Custom Search, Facebook Widget, Google AdSense, Multilingual, Google Tag Manager, Woo Commerce, Canvas by Instructure, AngularJS, YouTube, Gem, Connect, Microsoft 365, Microsoft Intune Enterprise Application Management, Parallels Mac Management for Microsoft SCCM, Microsoft Active Directory Federation Services, Microsoft Entra ID, Excel4Apps, Power Query, SysTools VBA Password Recovery, Power BI Documenter, SAP BusinessObjects Business Intelligence (BI), C#, Microsoft.NET Core 3.1, TypeScript, Angular, Microsoft Fabric, Microsoft SQL Server Reporting Services, Azure Pipelines, DATAflow, Mode, Azure Purview, AI, Microsoft Word, Microsoft Excel, Act!, Microsoft Office, Emburse, Webex, .NET, React, Amazon Simple Queue Service (SQS), Azure Service Bus, MongoDB, GitLab, NeoData, Microsoft Dynamics 365, Nomad, Databricks Lakehouse Platform, IBM Data Warehouse, Azure SQL, Azure Synapse, Workday, Tizen, ServiceNow, Amazon CloudWatch, AWS CloudFormation, Azure Devops, Azure Monitor, Bicep, Check Point CloudGuard Harmony Connect (CloudGuard Connect), GitHub Actions, Grafana, Jenkins, LogicMonitor, Microsoft Azure Monitor, Prometheus, Splunk, Terraform, Google AdWords Conversion, ServiceNow Flow Designer, ACL, ServiceNow IntegrationHub, ServiceNow Virtual Agent, ChatBot, ServiceNow Service Portal, Micro Focus Universal CMDB, BriteVerify, Microsoft SQL Server 2016, PowerBI Tiles, SQL, Kubernetes, Salesforce CRM Analytics, C# (C Sharp), Microsoft PowerPoint, SharePoint, Cisco WebEx Teams, SAM, Deltek, DotNetNuke, , Siemens SIMATIC S7, Pipedrive, Microsoft Windows Server 2012, Azure Linux Virtual Machines, Wider Planet, SolarWinds, LiveAction, Wireshark, Palo Alto PA-5000 Series, Cisco Meraki, Aruba, Aerohive, CLEAR, Citrix, Silver Peak, WebCube, Unity, Specific Media, Ning, VLAN, AWS VPN, Outlook, Docker Swarm, AWS Analytics, Azure Analysis Services, Cvent, ON24, Marketo, Adobe Creative Suite, Jira, SSMS Tools Pack, Microsoft Teams, Scoro, Microsoft Exchange Server 2003, Microsoft Teams Rooms, DocuSign</v>
          </cell>
          <cell r="O1819">
            <v>900383000</v>
          </cell>
          <cell r="Q1819" t="str">
            <v>Fragomen, Del Rey, Bernsen &amp; Loewy LLP, commonly known as Fragomen, is a prominent global law firm specializing in immigration services. Founded in 1951, the firm has grown to include over 6,000 professionals across more than 60 offices worldwide, providing comprehensive immigration support in over 170 countries. Fragomen serves corporations, organizations, and individuals, focusing on employee transfers, strategic planning, compliance, and more.
Headquartered in New York, Fragomen has expanded its reach through both organic growth and acquisitions, establishing offices in key locations such as London, Sydney, and Bengaluru. The firm is recognized as an Am Law 100 and Global 100 firm, with a strong commitment to diversity and inclusion. Fragomen also leads in immigration technology through its subsidiary, Fragomen Technologies Inc., which develops tools to streamline the immigration process. The firm is highly regarded in the industry, consistently ranked at the top by various legal publications for its expertise and commitment to pro bono work and responsible business practices.</v>
          </cell>
          <cell r="R1819">
            <v>1951</v>
          </cell>
        </row>
        <row r="1820">
          <cell r="A1820" t="str">
            <v>Franklin Templeton</v>
          </cell>
          <cell r="B1820" t="str">
            <v>Franklin Templeton</v>
          </cell>
          <cell r="C1820">
            <v>9800</v>
          </cell>
          <cell r="D1820" t="str">
            <v>financial services</v>
          </cell>
          <cell r="E1820" t="str">
            <v>http://www.franklintempleton.com</v>
          </cell>
          <cell r="F1820" t="str">
            <v>http://www.linkedin.com/company/franklin-templeton</v>
          </cell>
          <cell r="G1820" t="str">
            <v>San Mateo</v>
          </cell>
          <cell r="H1820" t="str">
            <v>California</v>
          </cell>
          <cell r="I1820" t="str">
            <v>specialized investment teams in a single firm, by bringing together multiple, we are able to offer investment expertise across styles &amp; asset classes, all supported by the strength &amp; resources of one of the worlds largest asset managers, etfs, investment products, separately managed accounts customization, investment research, active and passive management, investment fund research, alternative asset classes, retirement planning products, heritage of templeton &amp; galbraith, investment product innovation, local and cross-border investment, client engagement platforms, investment management, retirement solutions, global investment teams, digital platforms, investment advisory services, investment analytics, real estate investment, multi-asset strategies, financial markets, local investment strategies, asset allocation tools, investment solutions, active management, private equity, passive management, hedge funds, private equity strategies, financial advisors, b2c, investment compliance systems, global markets, client-centric approach, mutual funds, investment performance analytics, other financial investment activities, risk analysis, separately managed accounts, digital client onboarding, alternative investments, client-centric solutions, global asset allocation, online account access, mobile apps, local and global strategies, financial technology, fund distribution networks, institutional asset management, asset allocation modeling, cross-border investment, retirement planning, services, investment expertise, digital client experience, investment strategy software, hedge fund strategies, client portfolio reporting, investment risk assessment tools, client services, risk management tools, retail mutual funds, performance measurement, compliance monitoring, financial services, specialist investment groups, market analysis tools, asset management, asset management industry, client portfolio customization, real estate, robo-advisory tools, investment professionals, retail, institutional investors, investment data analytics, client reporting systems, portfolio management, b2b, finance, distribution, finance technology, information technology &amp; services</v>
          </cell>
          <cell r="J1820" t="str">
            <v>Cloudflare DNS, Mimecast, Outlook, Microsoft Office 365, CloudFlare Hosting, DemandBase, Brightcove, Contently, Drupal, Media Temple SSL, Microsoft Azure Monitor, Microsoft Application Insights, Genesys, OneTrust, The Trade Desk, Genesys Cloud CX Platform, Marketo, Slack, Adobe Marketing Cloud, Google Tag Manager, Mobile Friendly, Remote, AI, CMiC, Workday, Gem, Oracle Cloud Infrastructure Identity and Access Management, Excel4Apps, Microsoft PowerPoint, Oracle Argus, Coupa, SharePoint, Cisco WebEx Teams, Microsoft Office, Solidity Finance, Ethereum, Polygon, TypeScript, Node.js, Cloud Foundry, Copilot, Cursor, Claude, Rust, Google AdWords Conversion, React, SQL, AWS Analytics, Git, CAT, Microsoft Teams, CANoe, Ivanti Velocity, Snowflake, Tableau, Charles River, Microsoft Power Platform, Microsoft Power Automate, Power BI Documenter, Amazon Web Services (AWS), Python, Salesforce CRM Analytics, LinkedIn Ads, Canvas by Instructure, Oracle Essbase, Workday Adaptive Planning, ACL</v>
          </cell>
          <cell r="K1820">
            <v>3871936000</v>
          </cell>
          <cell r="L1820" t="str">
            <v>Other</v>
          </cell>
          <cell r="M1820">
            <v>24000000</v>
          </cell>
          <cell r="N1820">
            <v>45778</v>
          </cell>
          <cell r="O1820">
            <v>8770700000</v>
          </cell>
          <cell r="Q1820" t="str">
            <v>Franklin Templeton is a global investment management firm founded in 1947 and headquartered in San Mateo, California. As a subsidiary of Franklin Resources, Inc., the company manages approximately $1.6 trillion in assets and employs over 9,000 people across more than 30 countries. With a strong focus on long-term value creation, Franklin Templeton is recognized for its expertise in various asset classes.
The firm offers a wide range of investment solutions, including mutual funds, exchange-traded funds (ETFs), fixed income solutions, equity investments, alternative investments, and customized retirement and institutional products. Franklin Templeton emphasizes active management and disciplined fundamental research, integrating environmental, social, and governance (ESG) criteria into its investment process. The company is committed to sustainable investing and prioritizes client relationships and integrity in its operations. Jenny Johnson serves as the President and CEO.</v>
          </cell>
          <cell r="R1820">
            <v>1947</v>
          </cell>
        </row>
        <row r="1821">
          <cell r="A1821" t="str">
            <v>Freddie Mac</v>
          </cell>
          <cell r="B1821" t="str">
            <v>Freddie Mac</v>
          </cell>
          <cell r="C1821">
            <v>8100</v>
          </cell>
          <cell r="D1821" t="str">
            <v>financial services</v>
          </cell>
          <cell r="E1821" t="str">
            <v>http://www.freddiemac.com</v>
          </cell>
          <cell r="F1821" t="str">
            <v>http://www.linkedin.com/company/freddie-mac</v>
          </cell>
          <cell r="G1821" t="str">
            <v>McLean</v>
          </cell>
          <cell r="H1821" t="str">
            <v>Virginia</v>
          </cell>
          <cell r="I1821" t="str">
            <v>economics, compliance, housing, finance, risk management, mortgage market regulation, mortgage guarantee systems, homeownership support, affordable housing finance, mortgage investor confidence, financial stability, mortgage securitization technology, affordable housing programs, loan sale programs, housing market liquidity, mortgage credit expansion, securitization technology, liquidity support, financial modeling, mortgage market stability tools, housing market stability, liquidity provision, housing affordability, loan purchase programs, services, mortgage issuance, loan sale and purchase, financial services, risk assessment tools, mortgage funding, government-sponsored enterprise, digital loan sale, housing finance system, mortgage liquidity, gse mortgage support, mortgage loan purchase, risk transfer, mortgage credit support, mortgage portfolio management, mortgage-backed securities, secondary mortgage market, fhlmc, mortgage analytics, mortgage-backed security guarantee, mortgage market operations, guaranteed mortgage securities, mortgage loan pooling, digital securitization, mortgage transaction platforms, capital markets, real estate development, mortgage liquidity support, risk mitigation, digital platforms, mortgage portfolio, investor guarantees, guaranteed securities, conforming loans, government, affordable housing support, affordable housing, mortgage risk transfer, loan guarantee programs, mortgage data analytics, loan servicing technology, mortgage portfolio risk management, digital mortgage processing, securitization technologies, mortgage investor support, securitization platforms, mortgage risk management, mortgage guarantee, loan pooling, financial risk systems, risk management systems, loan pooling systems, real estate, housing finance stability, mortgage data management, b2b, mortgage securitization process, housing finance, risk management software, government-backed mortgage securities, mortgage securitization, housing finance innovation, market stability, real estate investment, mortgage security guarantees, securitization process, mortgage market liquidity, mortgage banking, mortgage and nonmortgage loan brokers, digital risk assessment, home loans, mortgage financing, rental housing, credit risk assessment, single-family mortgages, multifamily properties, liquidity in housing finance, loan purchases, financial education, down payment assistance, refinancing options, credit building programs, first-time homebuyer assistance, economics of housing, property evaluation, investment in affordable housing, community development, housing market trends, foreclosure prevention, equitable housing initiatives, sustainable housing solutions, home appraisal services, consumer mortgage education, housing data analysis, digital mortgage solutions, landlord financial options, property management financing, capital markets strategy, renter resources, mortgage eligibility requirements, financial resilience programs, automated income verification, assistance for low-income families, real estate market insights, affordable rent financing, housing financial services, regulatory compliance in mortgage, risk management in housing finance, distribution, construction &amp; real estate</v>
          </cell>
          <cell r="J1821" t="str">
            <v>Rackspace MailGun, Microsoft Office 365, CloudFlare Hosting, CSC Corporate Domains, VueJS, CloudFlare, React Redux, The Trade Desk, MongoDB, Eloqua, Amazon SES, Slack, Salesforce, WordPress.org, Typekit, Mobile Friendly, Google Maps (Non Paid Users), Varnish, Google Font API, Google Tag Manager, reCAPTCHA, Shopify, Google Plus, Linkedin Marketing Solutions, Wix, Google Maps, BugHerd, Content.ad, Sigma, Microsoft PowerPoint, BWise, Confluent, SAM, BMC Control-M, Apigee, Semrush, Snowflake, AWS SDK for JavaScript, Python, AI, Microsoft Excel, Kubernetes, AWS Trusted Advisor, Mode, Langchain, Azure Data Lake Storage, Tor, ANGEL LMS, Jira, Acronis True Image, Microsoft PowerShell, ServiceNow, Frame, Google, LexisNexis, Workday, Lytics, Posit, BIRT, Datadog Dashboards, Board, C#, SharePoint, Java EE, Spring Boot, Docker, Red Hat OpenShift, Amazon EKS Anywhere, Angular, Node.js, Javascript, TypeScript, HTML5 Maker, CSS, Jenkins, GitHub, Bitbucket, Spinnaker, JUnit, Cypress, Cucumber, Microsoft Azure Monitor, Google Cloud, Atlassian, ACL, Informatica Test Data Management, Workiva Wdesk, Batch, SQL, Alteryx, CSC, Gem, Oracle Hyperion Enterprise, IBM ILOG CPLEX Optimization Studio, Oracle Analytics Cloud, Collibra, Collibra Catalog, MuleSoft Anypoint, AWS Analytics, Aurora, VelocityEHS Accelerate | EHS &amp; ESG, SpingMetrics, Micro Focus Universal CMDB, Exclaimer, Tableau, Microsoft Teams, Crestron, Micro, AMP, Adobe Experience Cloud, Mulesoft, Selenium, REST, Red Hat JBoss Enterprise SOA Platform, GraphQL, GitLab, AWS Cloud, McAfee Total Protection for Data Loss (DLP), Pipedrive, Microsoft Office, iManage, Copilot, Spark, Dask, ServiceNow IT Service Management (ITSM), ServiceNow IT Operations Management (ITOM), Oracle GRC, .NET, XGBoost, .GIS, PowerBI Tiles, Microsoft Power Automate, Appian, Apache Spark, AWS Bedrock, Azure OpenAI Service, BASE, Claude, Elasticsearch, Jupyter, Kubeflow, Make, MLflow, MongoDB Atlas, PySpark, ServiceNow Service Mapping, MapMarker, HELM, Istio, JFrog Artifactory, Logstash, Kibana, Open Policy Agent, Horizon, HashiCorp Vault, CyberArk, Argon CI/CD Security, CAT, Flow, Dremio, Microsoft Active Directory Federation Services, Microsoft Power Apps, J2EE, Backstage, React, AWS CloudFormation, Amazon EC2, Azure Linux Virtual Machines, Google Analytics, SES, Azure AI Search, Star, Excel4Apps, ThousandEyes, ELK Stack, ISO+â„¢, Google AdWords Conversion</v>
          </cell>
          <cell r="L1821" t="str">
            <v>Other</v>
          </cell>
          <cell r="N1821">
            <v>45261</v>
          </cell>
          <cell r="O1821">
            <v>132564000000</v>
          </cell>
          <cell r="P1821">
            <v>2</v>
          </cell>
          <cell r="Q1821" t="str">
            <v>Freddie Mac, officially known as the Federal Home Loan Mortgage Corporation, is a U.S. government-sponsored enterprise established in 1970. Headquartered in McLean, Virginia, it plays a vital role in the secondary mortgage market by providing liquidity, stability, and affordability to the housing sector. The company primarily purchases residential mortgages from lenders, including smaller community banks and thrifts, which helps them to originate new loans for qualified borrowers.
Freddie Mac operates through three main business lines: the Single-Family Mortgage Portfolio, which focuses on conventional conforming mortgages; the Multifamily Mortgage Portfolio, which supports rental housing; and Investments and Capital Markets, which manages the issuance of mortgage-backed securities (MBS). By pooling mortgages into MBS and selling them to investors, Freddie Mac reduces interest rate risk for lenders and stabilizes mortgage rates, ultimately promoting affordable homeownership.</v>
          </cell>
          <cell r="R1821">
            <v>1970</v>
          </cell>
        </row>
        <row r="1822">
          <cell r="A1822" t="str">
            <v>Freeman Company</v>
          </cell>
          <cell r="B1822" t="str">
            <v>Freeman</v>
          </cell>
          <cell r="C1822">
            <v>7500</v>
          </cell>
          <cell r="D1822" t="str">
            <v>events services</v>
          </cell>
          <cell r="E1822" t="str">
            <v>http://www.freeman.com</v>
          </cell>
          <cell r="F1822" t="str">
            <v>http://www.linkedin.com/company/freemanevents</v>
          </cell>
          <cell r="G1822" t="str">
            <v>Dallas</v>
          </cell>
          <cell r="H1822" t="str">
            <v>Texas</v>
          </cell>
          <cell r="I1822" t="str">
            <v>meetings &amp; events, creative, creative agency, professional services, event marketing, event specialists, event solutions, exhibit fabrication &amp; management, digital services, corporate events, facetoface marketing, audio visual solutions, exhibitor services, experiential design, meeting planning, event analytics dashboards, services, business intelligence, event branding strategies, user experience, data analytics, live media production, digital event solutions, b2b, event measurement, exhibit design, event innovation, audience participation tools, event planning, event production, sustainable event solutions, event roi measurement, virtual event platforms, event safety, trade shows, live streaming, digital solutions, brand activation experiences, crisis management, event marketing automation, experiential marketing, event branding, audience engagement, interactive exhibit design, global presence, virtual and hybrid event technology, event storytelling, rigging and staging, event rigging experts, event technology, custom exhibit design, brand awareness, audience behavior mapping, convention and trade show organizers, brand experiences, sustainability, sponsorship activation, event technology software, audience interaction, event management, event strategy, virtual events, hybrid events, consulting, lighting design, event logistics, sound engineering, hybrid event solutions, event performance measurement, sponsorship activations, event audience insights, scenic design, event content staging, digital engagement platforms, event data analytics, experience design, live event streaming, brand activation, digital event transformation, sustainable event practices, content creation, event services, exhibits, digital platforms, interactive displays, digital engagement tools, sustainable practices, event registration software, lead generation, immersive brand experiences, content production, audience analytics, live event production, market research, digital marketing, logistics, sponsorship management, multimedia event production, conference services, attendee management, global event logistics, corporate event planning, immersive experiences, innovation, trade show services, brand loyalty, event safety protocols, projection mapping, event safety and compliance, risk management, event content management, event app development, client solutions, conferences, global event support, av production, live events, strategic event planning, custom exhibits, event analytics, speaker management, event registration, customer support, installation and dismantle, transportation logistics, sustainability in events, brand messaging, broadcast production, interactive experiences, exhibitor support, event design, performance metrics, custom graphics, data-driven insights, audience acquisition, stakeholder workshops, event portfolios, community engagement, emotional connections, event rigging, floor plan management, lead retrieval, event technology integration, healthcare, finance, education, consumer products &amp; retail, transportation &amp; logistics, professional training &amp; coaching, marketing &amp; advertising, events, events services, analytics, information technology &amp; services, ux, environmental services, renewables &amp; environment, sales, health care, health, wellness &amp; fitness, hospital &amp; health care, financial services</v>
          </cell>
          <cell r="J1822" t="str">
            <v>CSC Corporate Domains, Outlook, Microsoft Office 365, WP Engine, Atlassian Cloud, React Redux, Five9, Marketo, SuccessFactors (SAP), Amazon SES, Slack, Brightcove, Freshdesk, Salesforce, Google Tag Manager, Typekit, Mobile Friendly, WordPress.org, Vertex, Avalara, SAP, Autodesk BIM Collaborate, Brocade Switches, .GIS, Esri, QGIS, ePly Events, Cisco Nexus Dashboard, SAP BusinessObjects Business Intelligence (BI), AutoCAD, SketchUp, Omniture (Adobe), AWS Trusted Advisor, Snowflake, Quip, Wasp Barcode, Power BI Documenter, DAX, Power Query, Microsoft Excel, SAP SuccessFactors, SAP ERP Central Component (ECC), , nCino Cloud Banking Platform, Cinema 4D, Adobe Creative Suite, Tor, PowerBI Tiles, Microsoft PowerPoint, Instagram, Linkedin Marketing Solutions, Facebook, Google AdWords Conversion, CNC Software, Wordpress, Google Analytics, Azure Synapse, Databricks, Git, Azure Devops, Microsoft Azure Monitor, Inventor, GeoTrust SSL, Outsystems, Microsoft Teams Rooms, Gem, Microsoft Power Automate, SharePoint, Box</v>
          </cell>
          <cell r="O1822">
            <v>2500000000</v>
          </cell>
          <cell r="Q1822" t="str">
            <v>Freeman Company is a global leader in brand experiences and event management, established in 1927 and headquartered in Dallas, Texas. With over 7,000 full-time employees and 35,000 part-time staff, Freeman operates in more than 90 offices worldwide, including locations in the U.K., China, Singapore, and Canada. The company has a rich history, evolving from a decorating service for fraternity and sorority parties to a major player in the event management industry.
Freeman offers integrated full-service solutions for events, focusing on creating immersive experiences that foster brand loyalty. Their core services include event management and production, brand experience strategy, creative design, logistics, and digital solutions. They have worked on notable projects such as the Super Bowl LII festivities and the Consumer Electronics Show, showcasing their ability to handle complex productions. Freeman emphasizes a commitment to long-term growth and client loyalty, positioning itself as the world's largest brand experience provider.</v>
          </cell>
          <cell r="R1822">
            <v>1927</v>
          </cell>
        </row>
        <row r="1823">
          <cell r="A1823" t="str">
            <v>FreshDirect</v>
          </cell>
          <cell r="B1823" t="str">
            <v>FreshDirect</v>
          </cell>
          <cell r="C1823">
            <v>3000</v>
          </cell>
          <cell r="D1823" t="str">
            <v>food &amp; beverages</v>
          </cell>
          <cell r="E1823" t="str">
            <v>http://www.freshdirect.com</v>
          </cell>
          <cell r="F1823" t="str">
            <v>http://www.linkedin.com/company/freshdirect</v>
          </cell>
          <cell r="H1823" t="str">
            <v>New York</v>
          </cell>
          <cell r="I1823" t="str">
            <v>sameday delivery, grocery, produce, local food, delivery, specialty food, ecommerce, food, healthy solutions, nyc, meal kits, sustainable sourcing, egrocery, fresh, food experiences, grocery delivery, organic, food delivery, e-commerce, consumer internet, internet, information technology, food &amp; beverage services, nyc metro, food sourcing transparency, quality assurance, food rating system, online shopping experience, meat, sustainability, food sourcing from farms, philadelphia delivery, food freshness technology, customer guarantee, food safety standards in delivery, food delivery fleet, food quality, dairy, b2c, food safety compliance, automated distribution center, food industry technology, food innovation, food safety standards, fresh food, urban logistics, food sourcing, specialty foods, logistics network, order management, food safety checks, food and beverage, product ratings, local goods, food variety, washington d.c. delivery, local food sourcing, mobile app, food sustainability, fresh produce, food delivery logistics, high-tech facility, urban food supply chain, local farm partnerships, online shopping, customer satisfaction, food quality control system, food quality management, food expert tastings, food quality assurance, refrigerated logistics, product rating system, food sourcing from local farms, seasonal products, d2c, delivery scheduling, high-tech food warehouse, inventory management, food freshness guarantee, food product ratings, food safety and quality assurance, expert tastings, food product curation, delivery tracking, customer loyalty, seafood, food quality ratings, online grocery delivery, urban grocery delivery, innovation, seasonal food sourcing, food freshness, curated selection, food quality experts, food safety, grocery shopping online, specialty food delivery, e-commerce platform, food quality control, services, direct-from-farm, food supply chain, food freshness guarantee system, food quality ratings by experts, retail, transportation &amp; logistics, prepared foods, digital grocery shopping, meal delivery, prepared meals, organic produce, deli selections, frozen foods, wine delivery, catering services, packaged meals, meat delivery, seafood delivery, dairy products, bakery items, snack delivery, breakfast options, gift cards, grocery deals, bulk grocery, kitchen essentials, pantry staples, meal bundles, customer favorites, meal planning, gluten-free options, delivery service, health and wellness, family packs, ready-to-eat meals, easy checkout, vegetarian options, baby food delivery, health and beauty, pet food delivery, household supplies, cocktail mixers, alcohol delivery, sippable beverages, sourcing quality products, specialty diets, custom orders, recipe planning, distribution, consumer products &amp; retail, consumers, information technology &amp; services, consumer goods, food &amp; beverages, environmental services, renewables &amp; environment, health, wellness &amp; fitness</v>
          </cell>
          <cell r="J1823" t="str">
            <v>Akamai, Akamai DNS, Outlook, Open AdStream (Appnexus), Atlassian Cloud, Figma, SparkPost, Slack, Ruxit, YouTube, Google Tag Manager, SOASTA, Criteo, Google Play, Mobile Friendly, Remote, eMaint CMMS, Cisco 2960, Express, Kronos, PowerBI Tiles, Azure Power BI Embedded, Microsoft Power Apps, Microsoft Power Automate</v>
          </cell>
          <cell r="K1823">
            <v>438510000</v>
          </cell>
          <cell r="L1823" t="str">
            <v>Merger / Acquisition</v>
          </cell>
          <cell r="M1823">
            <v>0</v>
          </cell>
          <cell r="N1823">
            <v>45231</v>
          </cell>
          <cell r="O1823">
            <v>626300000</v>
          </cell>
          <cell r="P1823">
            <v>4</v>
          </cell>
          <cell r="Q1823" t="str">
            <v>FreshDirect is an online grocery delivery service that began operations in 2002, based in the Bronx, New York. Founded by Jason Ackerman and Joseph Fedele, the company was inspired by a direct-to-consumer model and has since become a leader in e-grocery shopping in the United States. FreshDirect delivers fresh groceries, including farm-fresh produce, meats, seafood, and specialty items, directly to customers' homes and offices.
The company offers a wide range of services, such as prepared meals, pantry staples, and corporate services like workplace pantry stocking and catering. FreshDirect also features a rapid delivery service called FoodKick, which provides curated food and essentials within an hour in urban areas. With a focus on sourcing directly from farms and local producers, FreshDirect supports numerous family-owned farms and small businesses while ensuring the freshness of its products. The company serves the greater New York City metropolitan area and extends its delivery to several states, including parts of Pennsylvania and Delaware.</v>
          </cell>
          <cell r="R1823">
            <v>2002</v>
          </cell>
        </row>
        <row r="1824">
          <cell r="A1824" t="str">
            <v>Freshworks</v>
          </cell>
          <cell r="B1824" t="str">
            <v>Freshworks</v>
          </cell>
          <cell r="C1824">
            <v>4400</v>
          </cell>
          <cell r="D1824" t="str">
            <v>information technology &amp; services</v>
          </cell>
          <cell r="E1824" t="str">
            <v>http://www.freshworks.com</v>
          </cell>
          <cell r="F1824" t="str">
            <v>http://www.linkedin.com/company/freshworks-inc</v>
          </cell>
          <cell r="G1824" t="str">
            <v>San Mateo</v>
          </cell>
          <cell r="H1824" t="str">
            <v>California</v>
          </cell>
          <cell r="I1824" t="str">
            <v>saas, customer support software, helpdesk, support ticket system, conversion optimization suite, web 20, web based support ticket system, crm, itsm, applicant tracking system, enterprise software, cloud computing, customer service, software, information technology, software development, support ticket automation, customer-centric, employee engagement, business software, support ticket management, automation workflows, customer feedback, crm software, employee productivity, cloud-based software, marketing automation, business transformation, customer journey mapping, support ai chatbots, customer support automation, support self-service, multi-product suite, support analytics, helpdesk automation, self-service portals, business scalability, cloud saas, business solutions, support knowledge base, information technology and services, support customer portal, customer experience management, support collaboration tools, small and medium businesses, business growth, support customer feedback, ai-powered solutions, cross-department collaboration, cloud platform, support automation tools, b2b, user experience, customer relationship management, customer data management, support reporting and analytics, customer support tools, support self-service portals, customer success management, scalability, business process automation, customer success, integration, services, digital transformation, user-friendly interface, ai technology, customer experience, ai-assisted solutions, operational efficiency, customer satisfaction, support ticketing, ai chatbots, customer engagement, support customer insights, cross-functional collaboration, business automation, unified customer view, business agility, global saas provider, knowledge base, support case management, it service management, multi-channel support, real-time analytics, support productivity tools, automation, support sla management, support multi-channel support, support ticket routing, support automation, computer systems design and related services, support incident management, support automation workflows, software as a service (saas), customer journey, support chatbots, unified platform, support workflows, rapid deployment, ai-powered customer service, multichannel marketing automation, conversational engagement, customer support platform, generative ai solutions, ticketing system, automation tools, customer experience optimization, sales automation, 24/7 customer support, freddy ai, self-service tools, workflow management, collaborative workspace, personalized marketing, service desk software, omnichannel support, customer insights, integrations, business software solutions, improve agent productivity, automate repetitive tasks, cloud-based solutions, performance metrics, data-driven decisions, chat support, live chat software, ticket management, customer feedback analysis, enterprise service management, scalable solutions, ai capabilities, remote support tools, ai-driven insights, streamlined service operations, consumer products &amp; retail, computer software, information technology &amp; services, sales, enterprises, marketing &amp; advertising, small &amp; medium businesses, ux</v>
          </cell>
          <cell r="J1824" t="str">
            <v>Salesforce, Route 53, Sendgrid, Gmail, Marketo, Google Apps, CloudFlare Hosting, Slack, Adobe Marketing Cloud, Freshdesk, Active Campaign, Optimizely, Typekit, The Trade Desk, Facebook Login (Connect), Twitter Advertising, Mobile Friendly, Facebook Custom Audiences, Google Dynamic Remarketing, LiveRamp, HasOffers, BugHerd, Google Tag Manager, Google Analytics, Sizmek (MediaMind), Bootstrap Framework, Bing Ads, Adobe Media Optimizer, Vimeo, DoubleClick, Facebook Widget, DoubleClick Conversion, Cedexis Radar, HeapAnalytics, AdRoll, DoubleClick Floodlight, Google Font API, Ruby On Rails, Linkedin Marketing Solutions, iTunes, Google Play, Wistia, AI, Freshservice, NetSuite, Taleo Applicant Tracking Systems (ATS), REST, GRPC, Apache Kafka, RabbitMQ, Amazon Simple Queue Service (SQS), Kubernetes, Docker, Prometheus, Grafana, OpenTelemetry, AWS Trusted Advisor, IBM ILOG CPLEX Optimization Studio, Microsoft Azure Monitor, OneTrust Tech Risk &amp; Compliance, ANGEL LMS, Amazon S3, Lambda Cloud, Semrush, AWS Glue Data Catalog, Amazon CloudWatch, Databricks, MySQL, Spark, LeafLink, Amazon Elastic MapReduce (EMR), ELK Stack, Jenkins, GitHub Actions, Freshworks, MLflow, Kubeflow, Make, Vertex AI, AWS Analytics, Azure Analysis Services, Palo Alto Networks Cortex XSOAR, Equity Edge Online</v>
          </cell>
          <cell r="K1824">
            <v>1514000000</v>
          </cell>
          <cell r="L1824" t="str">
            <v>Other</v>
          </cell>
          <cell r="M1824">
            <v>1030000000</v>
          </cell>
          <cell r="N1824">
            <v>44440</v>
          </cell>
          <cell r="O1824">
            <v>838809000</v>
          </cell>
          <cell r="Q1824" t="str">
            <v>Freshworks Inc. is a software-as-a-service (SaaS) company that specializes in customer engagement and business software solutions. Founded in 2010 in Chennai, India, by Girish Mathrubootham and Shan Krishnasamy, the company initially launched as Freshdesk, a cloud-based customer support platform. Headquartered in San Mateo, California, Freshworks has grown to employ around 4,300 people and serves over 67,000 customers worldwide.
The company offers an integrated suite of user-friendly SaaS tools designed for small and medium-sized businesses. Its core products include Freshdesk for customer service, Freshsales for sales management, and Freshworks CRM, which provides comprehensive customer relationship management solutions. The Freshworks 360 suite enables cross-departmental data sharing for unified customer insights. Freshworks emphasizes simplicity and customer focus, aiming to meet the digital transformation needs of various sectors, including support, sales, and IT.</v>
          </cell>
          <cell r="R1824">
            <v>2010</v>
          </cell>
        </row>
        <row r="1825">
          <cell r="A1825" t="str">
            <v>Frost</v>
          </cell>
          <cell r="B1825" t="str">
            <v>Frost Bank</v>
          </cell>
          <cell r="C1825">
            <v>5900</v>
          </cell>
          <cell r="D1825" t="str">
            <v>financial services</v>
          </cell>
          <cell r="E1825" t="str">
            <v>http://www.frostbank.com</v>
          </cell>
          <cell r="F1825" t="str">
            <v>http://www.linkedin.com/company/frostbank</v>
          </cell>
          <cell r="G1825" t="str">
            <v>San Antonio</v>
          </cell>
          <cell r="H1825" t="str">
            <v>Texas</v>
          </cell>
          <cell r="I1825" t="str">
            <v>investment advisors, growth, great managers, investments, consumer banking, insurance, community involvement, awardwinning customer service, innovation, benefits, career development, culture, commercial banking, worklife balance, employee tenure, major banks, finance, texas-only bank, texas finance, retail, retirement planning, banking innovation, texas small business banking, texas economic resilience, texas atm network, texas-based, loans, texas bank, texas banking innovation, digital banking, asset protection, texas community support, investment management, texas digital banking, cash management, texas banking history, texas financial advisory, treasury management, estate planning, b2b, trust services, community development, trust and brokerage, personal banking, b2c, private banking, asset management, online banking, services, statewide financial centers, wealth management, capital markets, financial stability, small business solutions, banking, mobile banking, texas financial growth, acquisitions, checking accounts, business banking, savings accounts, texas wealth services, texas regional bank, community support, atm network, customer service, long-term relationships, texas banking awards, loan products, texas mortgage solutions, financial services, texas trust bank, mortgage loans, investment services, texas financial stability, revenue growth, financial advisory, community banking, customer satisfaction, texas private banking, texas financial services, insurance products, texas community programs, texas business solutions, mortgages, texas retail banking, community reinvestment, texas customer loyalty, texas private wealth, texas trust and brokerage, local banking, texas commercial banking, corporate banking, personal checking, business checking, savings account, money market account, certificates of deposit (cds), personal loans, home equity loans, auto loans, mortgage, retirement accounts, iras, education funding, fraud prevention, mobile banking app, debit card alerts, direct deposit, zelle payments, merchant services, customer service 24/7, live human support, financial education, bank cards, employee benefits, business lines of credit, complex wealth management, disaster recovery resources, managed accounts, brokerage accounts, enhanced security features, account reconciliation, quick access to funds, easy atm access, fee waiver options, business credit cards, gift cards, financial planning, low fees, customized financial solutions, dedicated advisors, innovative treasury solutions, time deposits, non-profit, consumer products &amp; retail, construction &amp; real estate, law practice, legal services, financial consulting, consulting, management consulting, nonprofit organization management, banks &amp; credit unions</v>
          </cell>
          <cell r="J1825" t="str">
            <v>Salesforce, AT&amp;T DNS, Rackspace MailGun, Sendgrid, Microsoft Office 365, Taboola Newsroom, Brightcove, TubeMogul, VueJS, Citrix NetScaler, The Trade Desk, Workday, Slack, reCAPTCHA, Mobile Friendly, Google Font API, Google Play, iTunes, Google Analytics, Google Tag Manager, Remote, GitHub Copilot, Microsoft Application Insights, Microsoft Office, Excel4Apps, IBM Mainframe, Citrix, Oracle Analytics Cloud, IBM Db2 for Linux, UNIX, and Microsoft Windows, Microsoft SQL Server Reporting Services, Google AlloyDB for PostgreSQL, empow, Microsoft Exchange Online, SQL, Microsoft AdCenter, eXTReMe Tracker, AWS SDK for JavaScript, Splunk, Infor ION, Mode, Barracuda Spam Firewall, Secured MVC Forum on Windows 2012 R2, Unix, Siemens PROFIBUS, Blue Coat ProxySG, Scrum Do, Symantec Altiris, Microsoft System Center Configuration Manager, ManageEngine, Tableau, Power BI Documenter</v>
          </cell>
          <cell r="O1825">
            <v>2919842000</v>
          </cell>
          <cell r="P1825">
            <v>45</v>
          </cell>
          <cell r="Q1825" t="str">
            <v>Frost Bank, part of Cullen/Frost Bankers, Inc., is a Texas-based financial services institution founded in 1868 in San Antonio. With $52.5 billion in assets and $65 billion in trust, brokerage, and advisory assets, it ranks among the 50 largest banks in the U.S. The bank has a rich history, evolving from a mercantile store to a national chartered bank and later a state-chartered bank. It has successfully navigated significant economic challenges and has a strong presence in Texas, with nearly 200 financial centers and over 5,000 employees.
Frost Bank offers a wide range of banking, investment, and insurance services tailored for individuals, businesses, and families. Its banking services include checking and savings accounts, loans, and motor banking, along with advanced online and mobile banking options. The bank also provides investment and brokerage services, as well as various insurance products through Frost Insurance. Frost Bank emphasizes relationship banking and community involvement, consistently achieving high customer satisfaction ratings in Texas retail banking.</v>
          </cell>
          <cell r="R1825">
            <v>1868</v>
          </cell>
        </row>
        <row r="1826">
          <cell r="A1826" t="str">
            <v>FTI Consulting</v>
          </cell>
          <cell r="B1826" t="str">
            <v>FTI Consulting</v>
          </cell>
          <cell r="C1826">
            <v>8200</v>
          </cell>
          <cell r="D1826" t="str">
            <v>management consulting</v>
          </cell>
          <cell r="E1826" t="str">
            <v>http://www.fticonsulting.com</v>
          </cell>
          <cell r="F1826" t="str">
            <v>http://www.linkedin.com/company/fti-consulting</v>
          </cell>
          <cell r="G1826" t="str">
            <v>Washington</v>
          </cell>
          <cell r="H1826" t="str">
            <v>District of Columbia</v>
          </cell>
          <cell r="I1826" t="str">
            <v>business transformation, forensic amp litigation consulting, private equity, forensic litigation consulting, technology, esg sustainability, economic consulting, cybersecurity, strategic communications, strategy, corporate finance restructuring, blockchain digital assets, corporate finance amp restructuring, healthcare life sciences, general counsel, professional services, consumer discretionary, business consulting &amp; services, data analytics, high-profile legal disputes, high-stakes litigation, professional, scientific, and technical services, transaction advisory, e-discovery, legal dispute support, corporate restructuring, mergers and acquisitions, financial services, other scientific and technical consulting services, regulatory compliance in banking, operational efficiency, crisis communications, dispute resolution advisory, blockchain, services, reputation management, forensic accounting, reputation recovery, regulatory investigations, regulatory compliance, investor relations, investigation services, valuation services, forensic data analysis, bankruptcy consulting, business advisory, bankruptcy and restructuring, digital forensics in litigation, artificial intelligence, forensic accounting in banking, environmental consulting, corporate crisis communications, digital forensics in fraud cases, dispute resolution in finance, risk management, financial crime investigations, financial fraud detection, crisis management for corporations, dispute resolution technology, corporate finance, regulatory risk assessment, litigation support, consulting, regulatory investigations in finance, crisis management, corporate crisis response, corporate crisis, legal services, dispute resolution strategies, risk mitigation, business consulting, bernard madoff, lehman brothers bankruptcy, regulatory consulting, b2b, expert witness services, high-profile cases, corporate governance, high-stakes forensic investigations, financial advisory, technology consulting, digital evidence management, m&amp;a risk landscape, compliance, forensic investigations, digital forensics, regulatory risk, litigation technology, government, dispute resolution, expert testimony, digital evidence analysis, dispute advisory, cybersecurity in finance, restructuring advisory, digital transformation, dispute support, high-stakes litigation support, compliance consulting, digital evidence collection, regulatory advice, expert testimony in securities law, corporate reputation management, public relations, regulatory compliance technology, forensic services, madoff fraud investigation, global management consulting, antitrust, legal analytics, investigations, regulation compliance, turnaround services, restructuring, esg consulting, sustainability solutions, energy consulting, healthcare advisory, insurance services, retail solutions, telecommunications consulting, transportation logistics, legal advisory, market analysis, policy development, e-discovery services, data governance, information security, crisis response, compliance toolkit, crisis management consulting, market entry strategy, brand management, customer experience analysis, cost reduction strategies, scenario planning, stakeholder engagement, change management, organizational development, finance, legal, professional training &amp; coaching, management consulting, mergers &amp; acquisitions, information technology &amp; services, financial consulting, conflict resolution, venture capital &amp; private equity, computer &amp; network security</v>
          </cell>
          <cell r="J1826" t="str">
            <v>Salesforce, CSC Corporate Domains, Mailchimp Mandrill, Mimecast, ServiceNow, Eloqua, Microsoft Office 365, Microsoft Azure Hosting, Brightcove, The Trade Desk, SparkPost, Slack, Active Campaign, Google AdWords Conversion, AddThis, DoubleClick Conversion, Google Maps (Non Paid Users), Google Font API, Linkedin Marketing Solutions, DoubleClick, Google Analytics, LiveRamp, Nginx, Mobile Friendly, Google Tag Manager, Google Maps, Google Dynamic Remarketing, reCAPTCHA, CrazyEgg, Google AdSense, Microsoft Excel, S&amp;P Capital IQ Pro, Microsoft Office, Microsoft PowerPoint, Olo, ADP, Rust, Reval, Workday, Rise, MercuryGate TMS, Excel4Apps, Posit, BIRT, Workday Prism Analytics, Power BI Documenter, GoToAssist (FASTchat), SQL, Microsoft 365, Google Workspace, Amazon Web Services (AWS), Microsoft Azure Monitor, Bloomberg Professional Services, Tableau, PowerBI Tiles, Workday Compensation, Oracle Talent Management Cloud (formerly Taleo), Weibo, Turn, Avature, Taleo, EcoSys, Hex, Procore, Kahua, Oracle Aconex, DC/OS, Oracle Primavera Unifier, Amazon EC2, Amazon S3, Amazon WorkSpaces, AWS Trusted Advisor, Azure Devops, Azure Linux Virtual Machines, Microsoft Windows Server 2012, Sizmek (MediaMind), Microsoft Teams, Relativity, Brainspace, BAE NetReveal, Nuix Discover, LinkedIn Ads, Azure Analysis Services, Google Cloud Platform, Microsoft Project, Imagine Language &amp; Literacy, First Advantage, Paradox, Angular, React, Nestjs, TypeScript, Python, Django, Laravel, AWS Analytics, Brandwatch, Factiva, Meltwater, Talkwalker, Visio, Azure OpenAI Service, AWS Bedrock, Loom, COSTAR, DocuSign, Absorb LMS, SharePoint, Microsoft PowerShell, Webex, .NET, DAX, AMD Xilinx, Power Query, Microsoft SQL Server Reporting Services, accessiBe, Outlook, Microsoft Identity Manager</v>
          </cell>
          <cell r="K1826">
            <v>93341360</v>
          </cell>
          <cell r="L1826" t="str">
            <v>Other</v>
          </cell>
          <cell r="M1826">
            <v>93341360</v>
          </cell>
          <cell r="N1826">
            <v>37653</v>
          </cell>
          <cell r="O1826">
            <v>3788857000</v>
          </cell>
          <cell r="Q1826" t="str">
            <v>FTI Consulting is a global business advisory firm based in Washington, D.C. Founded in 1982, the company originally focused on forensic technologies and expert testimony. It rebranded in 1998 and has since expanded its services through strategic acquisitions, becoming a leader in corporate finance, economic analysis, technology, and strategic communications.
The firm operates through five main segments: Corporate Finance and Restructuring, Forensic and Litigation Consulting, Economic Consulting, Technology, and Strategic Communications. FTI Consulting provides integrated, data-driven advisory services that address financial, legal, operational, and reputational challenges for a diverse range of clients, including Fortune 100 companies, private equity firms, and public institutions. The firm is known for its involvement in high-profile cases and crises, offering expertise in areas such as mergers and acquisitions, forensic investigations, and crisis management.</v>
          </cell>
          <cell r="R1826">
            <v>1982</v>
          </cell>
        </row>
        <row r="1827">
          <cell r="A1827" t="str">
            <v>Fulton Bank</v>
          </cell>
          <cell r="B1827" t="str">
            <v>Fulton Bank</v>
          </cell>
          <cell r="C1827">
            <v>3400</v>
          </cell>
          <cell r="D1827" t="str">
            <v>banking</v>
          </cell>
          <cell r="E1827" t="str">
            <v>http://www.fultonbank.com</v>
          </cell>
          <cell r="F1827" t="str">
            <v>http://www.linkedin.com/company/fulton-bank</v>
          </cell>
          <cell r="G1827" t="str">
            <v>Lancaster</v>
          </cell>
          <cell r="H1827" t="str">
            <v>Pennsylvania</v>
          </cell>
          <cell r="I1827" t="str">
            <v>business loans, mortgage banking, life sciences banking, financial services, payment processing, medical professional loans, community initiatives, trust and estate services, regional growth, checking accounts, customer relationship management, small business loans, real estate financing, mortgage services, foreign exchange, personal loans, specialized industry banking, banking and finance, community development, acquisition strategy, construction loans, bank branches, mortgages, sba loans, mobile banking, small business banking, community banking, banking services, private banking, banking innovation, regional financial institution, auto loans, deposit accounts, regional bank, community investment, financial technology, credit cards, technology sector banking, lending solutions, regional expansion, personal banking, financial planning, fdic insured, asset management, retail banking, online banking, securities, merchant services, financial literacy programs, financial products, trust services, digital banking, cash management, treasury management, savings accounts, wealth management, home equity lines of credit, investment services, community support, income-based programs, wealth advisory, atm network, commercial banking, municipal banking, nonprofit banking, business banking, loans, overdraft services, health savings account, debit card, home equity line of credit, short term loans, student loans, mutual funds, fraud prevention, retirement accounts, iras, financial center services, branch locator, customer service, financial literacy, cash flow management, receivables, payables, liquidity management, ecommerce solutions, remote deposit capture, digital wallet, contactless payments, rewards program, diverse business banking, special offers, rate quotes, credit card services, security features, account management, interest rates, low fees, b2b, b2c, finance, non-profit, construction &amp; real estate, crm, sales, enterprise software, enterprises, computer software, information technology &amp; services, finance technology, investment management, e-commerce, consumer internet, consumers, internet, nonprofit organization management, banks &amp; credit unions</v>
          </cell>
          <cell r="J1827" t="str">
            <v>AT&amp;T DNS, Outlook, Amazon AWS, Taboola Newsroom, TubeMogul, Kronos FMSI, Angular JS v1, The Trade Desk, iCIMS, SparkPost, Slack, Google Dynamic Remarketing, Google Analytics, Google Play, Google Maps (Non Paid Users), Bootstrap Framework, DoubleClick, Mobile Friendly, Bing Ads, Google Tag Manager, AngularJS, iTunes, DoubleClick Conversion, SiteCore, Linkedin Marketing Solutions, Google Font API, iGoDigital, Wistia, Google Maps, OwnerIQ, ASP.NET, reCAPTCHA, Remote, Salesforce CRM Analytics, Wasp Barcode, Microsoft Office, Pacer, SAP, Oracle Essbase, Board, Microsoft Excel, .GIS, Gem, Chrome River Connector</v>
          </cell>
          <cell r="K1827">
            <v>287500000</v>
          </cell>
          <cell r="L1827" t="str">
            <v>Other</v>
          </cell>
          <cell r="M1827">
            <v>287500000</v>
          </cell>
          <cell r="N1827">
            <v>45383</v>
          </cell>
          <cell r="O1827">
            <v>1891276000</v>
          </cell>
          <cell r="P1827">
            <v>3</v>
          </cell>
          <cell r="Q1827" t="str">
            <v>Fulton Bank, a subsidiary of Fulton Financial Corporation, is a regional bank established in 1882 in Lancaster, Pennsylvania. It offers a wide range of financial services across Pennsylvania, New Jersey, Maryland, Delaware, and Virginia. With a history of growth and resilience, Fulton Bank has expanded through numerous acquisitions and now operates over 200 branches, emphasizing customer-focused and relationship-driven banking.
The bank provides services through five main business lines: branch banking, consumer lending, commercial banking, investment advisory, and mortgage services. Its branch banking includes numerous financial centers and ATMs for everyday banking needs. Fulton Bank also offers personal loans and mortgages through its Fulton Mortgage Company, tailored banking solutions for businesses, and wealth management services through its subsidiaries. The bank is committed to community-oriented service and maintaining high customer satisfaction.</v>
          </cell>
          <cell r="R1827">
            <v>1882</v>
          </cell>
        </row>
        <row r="1828">
          <cell r="A1828" t="str">
            <v>Fusion CX</v>
          </cell>
          <cell r="B1828" t="str">
            <v>Fusion</v>
          </cell>
          <cell r="C1828">
            <v>20000</v>
          </cell>
          <cell r="D1828" t="str">
            <v>outsourcing/offshoring</v>
          </cell>
          <cell r="E1828" t="str">
            <v>http://www.fusioncx.com</v>
          </cell>
          <cell r="F1828" t="str">
            <v>http://www.linkedin.com/company/fusioncx-official</v>
          </cell>
          <cell r="G1828" t="str">
            <v>Norcross</v>
          </cell>
          <cell r="H1828" t="str">
            <v>Georgia</v>
          </cell>
          <cell r="I1828" t="str">
            <v>industry specific bpo services, bpo services, retail call center, cognitive automation, healthcare revenue cycle, bpm solutions, digital transformation, debt collection services, tech support, app support call center, social analytics, business process outsourcing, ecommerce support, bfsi contact center, customer experience services, cx management, artificial intelligence, quality assurance, business process management, data annotation services, call center, outsourcing &amp; offshoring consulting, healthcare &amp; life sciences, ecommerce customer support, call center services, customer support for healthcare, customer service technology, customer service outsourcing, omnichannel customer support, ai-powered speech analytics, ai-driven automation, customer satisfaction, digital customer support, healthcare, travel &amp; hospitality cx, utilities support, customer support technology, customer data annotation, customer data management, customer support automation tools, ai and automation, lead generation, global customer support, services, multilingual customer service, generative ai, customer support for retail, customer support scalability, operational efficiency, multilingual customer support, customer engagement platforms, b2b, customer journey management, customer service optimization, customer data security, multilingual support, customer support for e-commerce, customer support industry, machine learning, financial services cx, customer experience transformation, customer retention, utilities customer support, customer journey analytics, customer experience management, customer engagement, customer support solutions, customer relationship management, omnichannel support, medical device support, predictive analytics, customer support workforce management, healthcare support, speech analytics, automation tools, customer interaction management, financial services, customer support operations, customer support in multiple languages, retail cx, customer journey optimization, omnichannel customer service, customer support workforce, multichannel support, customer support for travel industry, risk management, customer engagement strategies, healthcare provider support, retail &amp; consumer goods, ai-powered customer support, d2c, insurance customer support, data annotation, customer experience innovation, customer experience, customer support for startups, customer support for utilities, b2c, cx solutions, utilities &amp; telecom, customer data analytics, call center outsourcing, mortgage servicing support, customer support automation, management consulting services, global workforce, travel &amp; hospitality services, customer experience digitalization, travel &amp; hospitality, bfsi solutions, customer loyalty, customer support platforms, customer service, customer support quality assurance, e-commerce, customer support for bfsi, social media management, customer support analytics, predictive customer insights, customer support for telecom, telecommunications, customer service excellence, telehealth support, retail customer engagement, retail, ai technology, technical support, voice analytics, inbound call center, outbound call center, utility billing, retail solutions, insurance services, travel management, telecom support, multilingual services, network performance, healthcare compliance, digital solutions, right shoring, online engagement, customer journey mapping, quality management system, speech recognition, performance metrics, employee engagement, corporate social responsibility, diversity and inclusion, data security compliance, industry certifications, multilingual agents, 24/7 support, workforce management, business continuity planning, operational excellence, business analytics, finance, non-profit, consumer products &amp; retail, transportation &amp; logistics, energy &amp; utilities, information technology &amp; services, outsourcing/offshoring, health care, health, wellness &amp; fitness, hospital &amp; health care, marketing &amp; advertising, sales, crm, enterprise software, enterprises, computer software, consumer internet, consumers, internet, nonprofit organization management</v>
          </cell>
          <cell r="J1828" t="str">
            <v>Outlook, Sophos, Slack, Bootstrap Framework, reCAPTCHA, Mobile Friendly, Google Tag Manager, WordPress.org, DoubleClick Conversion, DoubleClick, Google translate API, Google Dynamic Remarketing, Tally.ERP 9, SAP, Microsoft Office, Salesforce CRM Analytics, Cornerstone HR, Google Sheets, Microsoft Excel, PowerBI Tiles, FastBooking, Expedia, Microsoft Windows Server 2012, Apple macOS, Chrome, Microsoft Application Insights, E-planning, SOCi, Citrix Workspace, Ramp, Google AdWords Conversion, Google Docs, HubSpot Sales Hub, UniFi SDN, ClearSaleing (eBay Enterprise), Spiceworks IP Scanner, Genesys PureCloud, Hubspot, Grammarly, Taleo Applicant Tracking Systems (ATS), Elementor, Wordpress, PHP, MySQL, REST, HTML Pro, CSS, Javascript, jQuery, Bootstrap, Git, Figma, Sketch, Adobe XD, InVision, Oracle XML DB, Speech to text, Internet Explorer, DatoCMS, Avaya, WhatsApp, Infor Workforce Management (WFM), Genesys, Five9, NICE, Micro, Tenable Nessus, Nmap, CAT, Metasploit, Wireshark, Microsoft PowerShell, CheckPoint, Google Ads, Klaviyo, MailChimp, Zoho Analytics, Shopify, Conviva Operational Data Platform, Delivra, Facebook, Linkedin Marketing Solutions, Instagram, Act!, LiveChat, BASE, Excel4Apps, Jobber, Quickbooks Online, TSheets, Google Drive, Kiosked, Android, Calabrio Teleopti Workforce Management, ADP, Ceridian, Microsoft PowerPoint, Google Analytics, Google Search Console, Semrush, Ahrefs, Intercom, Turn, Adobe Illustrator, Adobe InDesign, Adobe Photoshop, Eperflex / ividence, Board, Genesys Cloud CX, SQL, Salesforce, Zoho</v>
          </cell>
          <cell r="O1828">
            <v>231000000</v>
          </cell>
          <cell r="Q1828" t="str">
            <v>Fusion CX is a global leader in business process management (BPM) and customer experience (CX) outsourcing, with over 33 years of experience. Founded in 2004, the company operates in more than 40 locations across 15 countries, employing a workforce of 12,500 to 20,000 professionals who support over 40 languages. Fusion CX has grown through strategic acquisitions and expansions, emphasizing a "human + tech" model to enhance customer interactions.
The company offers a range of customizable BPM and CX solutions, including customer engagement services, digital solutions, and specialized outsourcing. Their services cover various channels such as voice, email, chat, and social media. Fusion CX also features several brands and products, including Boomsourcing for lead generation, RCC BPO for banking CX, and AI-driven solutions like Accent Harmonizer and Sayin.ai for voice automation. With a mission to transform customer journeys and a commitment to innovation, Fusion CX serves over 190 clients worldwide across multiple industries.</v>
          </cell>
          <cell r="R1828">
            <v>2004</v>
          </cell>
        </row>
        <row r="1829">
          <cell r="A1829" t="str">
            <v>Gainwell Technologies</v>
          </cell>
          <cell r="B1829" t="str">
            <v>Gainwell Technologies</v>
          </cell>
          <cell r="C1829">
            <v>11000</v>
          </cell>
          <cell r="D1829" t="str">
            <v>information technology &amp; services</v>
          </cell>
          <cell r="E1829" t="str">
            <v>http://www.gainwelltechnologies.com</v>
          </cell>
          <cell r="F1829" t="str">
            <v>http://www.linkedin.com/company/gainwell-technologies</v>
          </cell>
          <cell r="G1829" t="str">
            <v>McLean</v>
          </cell>
          <cell r="H1829" t="str">
            <v>Virginia</v>
          </cell>
          <cell r="I1829" t="str">
            <v>it services &amp; it consulting, healthcare interoperability, healthcare data integration platforms, healthcare system integration, web technologies, public health data analytics, services, cost containment, provider engagement, social determinants of health analytics, healthcare cost reduction, healthcare analytics for social programs, data security, public health program analytics, medicaid fraud detection, data analytics, medicaid data management, healthcare system modernization, healthcare data security, medicaid provider enrollment acceleration, provider enrollment, healthcare technology, beneficiary support, program integrity, healthcare digital transformation, healthcare it, medication management, compliance, cloud computing, healthcare provider experience enhancement, public health data ecosystems, customer service, social services support, public health solutions, healthcare analytics platforms, healthcare compliance solutions, public health system modernization, healthcare analytics, public health informatics, healthcare stakeholder engagement, medicaid modernization, cloud-enabled solutions, government healthcare, health outcomes improvement, system interoperability, public health data modernization, healthcare provider engagement, social services data integration, medicaid program efficiency, healthcare cost savings solutions, healthcare program analytics, b2b, healthcare interoperability platforms, digital transformation, medicaid claims processing, healthcare innovation, data-driven insights, healthcare stakeholder collaboration, population health analytics, medicaid beneficiary engagement, public health data interoperability, healthcare provider solutions, healthcare automation tools, healthcare software, population health management, healthcare program modernization, big data analytics, healthcare digital solutions, healthcare system connectivity, care quality, healthcare compliance, public health, public health programs, healthcare operational efficiency, healthcare cost management, healthcare analytics tools, public health data integration, medicaid program integrity, consulting, social determinants of health, healthcare automation, medicaid management, government, healthcare data analytics, public health analytics, healthcare fraud prevention, fraud detection, computer systems design and related services, medicaid claims automation, managed care organizations, human services, provider solutions, pharmacy solutions, systems integration, interoperability, analytics, healthcare outcomes, claims processing, automated workflows, value-based care, eligibility verification, fraud prevention, data exchange, digital health solutions, patient-centric care, cloud solutions, ai integration, saas platform, flexible services, program management, wic program management, child protective services, eligibility determination, healthcare accessibility, clinical claim reviews, prior authorization system, electronic data interchange, cost management, insightful approaches, cloud-enabled services, managed care programs, immunization management, drug rebate administration, patient safety, healthcare ecosystem, operational efficiency, complex care management, patient empowerment, healthcare, information technology &amp; services, computer &amp; network security, enterprise software, enterprises, computer software, health, wellness &amp; fitness, health care, hospital &amp; health care</v>
          </cell>
          <cell r="J1829" t="str">
            <v>Outlook, Microsoft Office 365, Amazon CloudFront, Route 53, Amazon AWS, MongoDB, BigCommerce, Wordpress VIP, Hubspot, Slack, Salesforce, Parse.ly, Google Tag Manager, Nginx, Hotjar, Bootstrap Framework, Mobile Friendly, WordPress.org, Vimeo, Google translate widget, Facebook Widget, Facebook Custom Audiences, Google translate API, Typekit, Linkedin Marketing Solutions, Facebook Login (Connect), Azure Cognitive Search, OpenAI, Python, C#, .NET, Amazon EC2, Amazon EKS Anywhere, Amazon S3, Apache Kafka, Apex, API Gateway, AWS CloudTrail, AWS Fargate, Azure Linux Virtual Machines, CAT, ECS, Lambda Cloud, Oracle WebLogic, Verizon WAF, Unix, Oracle Analytics Cloud, SQL, PL/SQL, DotNetNuke, Microsoft Project, Perceptive Content, Check Point Maestro, WorkSafeBC, Microsoft Excel, , SAP Fiori, Oracle GRC, SAP GUI, SAP HANA, ABAP, Spark, Nec Asia Pacific Pte Ltd, Adobe, Blue Coat ProxySG, NeoData, Power BI Documenter, REST, SAP, SAP ERP Central Component (ECC), SAP Gateway, Visual Visitor, Commission Junction, 24-7 Media, SAP Fieldglass Services Procurement, SAP SuccessFactors, CPI, PI, Totango, Posit, PowerBI Tiles, GitHub Copilot, ASP.NET, Visual Studio, Vscode, GitHub Actions, GitHub Advanced Security, CodeQL, Dependabot, Azure App Service, Azure Functions, Azure Container Apps, Azure Key Vault, Microsoft Azure Monitor, Azure OpenAI Service, Azure AI Search, Power Query, Azure Analysis Services, AWS Analytics, AI, NLP, Lytics, TriZetto Facets, Cloud Foundry, SAP Integration Suite, Silversky Managed Security Services, SAP S/4HANA, SAP S/4HANA Cloud, Connect, SAP Analytics Cloud, SAP Business Network, SAP Ariba, SAP Concur, SAP Fieldglass, Azure API Management, SAP Solution Manager, Google AdWords Conversion, Excel4Apps, Adobe Acrobat, C# (C Sharp), Langchain, LangGraph, Streamlit, React, Angular, VueJS, BASE, SES, Secured MVC Forum on Windows 2012 R2, WCF, Aryson MySQL to MSSQL Converter, Frame, jQuery, SharePoint, IBM Mainframe, ServiceNow, Microsoft PowerPoint, Mode, Salesforce CRM Analytics, Rise, ADP SmartComplianceÂ®, AWS Trusted Advisor, BlueTie Vault, CPMStar, CyberArk, Amazon QuickSight, Athena, AWS Lake Formation, Sizmek (MediaMind), Amazon DynamoDB, AWS Key Management Service (KMS), Amazon CloudWatch, AWS Glue Data Catalog, Redshift, Azure App Configuration, AWS Systems Manager, Amazon Elastic Load Balancing, Xray, AWS Bedrock, Make, Terraform, Azure Devops, SAP Financial Supply Chain Management (FSCM), Jira, Swagger UI, Postman, SOAPUI, Copilot, Amazon Virtual Private Cloud (Amazon VPC), Ansible, AWS CloudFormation, CDK, Confluence, Docker, Git, Jenkins, Kubernetes, Siemens SIMATIC S7, Microsoft SQL Server Reporting Services, Appian, Google AlloyDB for PostgreSQL, Canon Multifunction Copiers, Xerox, Security, CONTROL, ISO+â„¢, Canal, Concur, iManage, SAP Ariba Platform, Tor, Vertical Market Software, Gem, Okta, SAM, IDC, WP-Oauth, Palo Alto Networks, Palo Alto Networks Panorama, Palo Alto Networks VM-Series Virtual Firewall, AWS VPC Lattice, AWS Transit Gateway, Azure Virtual WAN, AWS Glue, IXL, Articulate, Adobe Captivate, ChatGPT, Gemini, Claude, Delivr, Infor Workforce Management (WFM), Tableau, Visio, Microsoft Sql Server, Microsoft-IIS, Amazon Simple Storage Service (S3), Vector, ServiceNow IT Service Management (ITSM), ServiceNow IT Operations Management (ITOM), Micro Focus Universal CMDB, LogMeIn Hamachi, Unisys DevSecOps, Cisco UCS Manager, OpenLDAP, ACL, Amazon Linux 2, Visual Studio Code, Spreadsheet Server by insightsoftware, AWS SDK for JavaScript, Selenium, Verint, Xero, Blazor, Zoho CRM, FIS, Databricks, PySpark, SAS Enterprise Guide, PointClickCare Senior Living Platform, NumPy, pandas, scikit-learn, Crystal Ball, SAP SD, COBOL, IBM CICS Transaction Server, IBM Db2 for Linux, UNIX, and Microsoft Windows, GitHub, Acronis Cyber Backup, Puppet, Progress Chef, Bash, SaltStack, FOUNDATION, Cisco DNA Spaces, Spring Boot, Spring, J2EE, Javascript, JAX, PostgreSQL, Eclipse, Intel, Amazon Web Services (AWS), FlipHTML5, Oracle XML DB, CSS, Microsoft Access, Percipio, Articulate Storyline 3, Gradle, IBM MQ, Citrix SD-WAN, XPath, Soap Media, LogRhythm SIEM, MySQL, Azure Virtual Machines, Micro, NLP Catpcha, CATS, Microsoft Entity Framework, Linq, Microsoft Teams Rooms, Redis, Soda, DNN, Expo, Microsoft Windows Server 2012, Amazon Elastic MapReduce (EMR), IBM SPSS Modeler, AWS Secrets Manager, Eyefinity OfficeMate, VMware Site Recovery Manager, Podman, GitLab, go+, Markdown, dynaTrace, Minitab Statistical Software, Microsoft Office, IBM DataStage, Azure Cloud Shell, Kore.AI, Genesys, NICE CXone Expert, Microsoft Dynamics 365 Customer Engagement, Microsoft Power Apps, Microsoft Power Automate, AWS Application Load Balancer, Amazon SageMaker, Cisco Routers, Cisco Switches, F5 BIG-IP, F5 BIG-IP Local Traffic Manager (LTM), GTmetrix, SolarWinds, Drawbridge, Splunk, Microsoft PowerShell, Apache Spark, Delta Lake, Unity Catalog, Azure Data Lake Storage, IBM Enterprise Business Servers, Microsoft Active Directory Federation Services, Olo, vSphere High Availability (HA), Fastapi, Flask, Sqlalchemy, Alembico EMR, HTML Pro, Palo Alto PA-5200 Series, Anaplan, Microsoft 365, Tanzu Application Service, Oxygen XML Editor, Perforce Delphix, Airflow, AWS Step Functions, EFI, Apache Subversion (SVN) Server on Ubuntu 18.04 LTS, OnBase, GetSocial, Hitachi Virtual Storage Platform (VSP), IBM VSAM, Broadcom Easytrieve, BMC Compuware File-AID, Tenable Security Center, Tanium, Microsoft.NET Core 3.1, Razorpay, GRPC, GraphQL, RabbitMQ, SNS, Azure Service Bus, UPS, SAP Replication Server, Nevron Vision for SSRS, GoToAssist (FASTchat), New Relic, Prometheus, Azure Monitor, Ant Design React, Bevywise MQTT Broker, Bootstrap, Cypress, Docking &amp; MDI for WPF, ebs, Electron, Flutter, HTML5 Maker, Jest, Material UI, Playwright, Qt, React Native, TypeScript, OpenText Exstream, Designer, Paessler PRTG, Microsoft Dynamics, Google Publisher Tag (GPT), ForgeRock Identity Platform, OpenID, ForgeRock OpenDJ, Ping Identity, PingFederate, PingAccess, PingDirectory, FICO Safe Driving Score, Ning, PEO, SAP Accounts Payable and Receivable, Oracle General Ledger, Oracle Project Costing, Mag+, PeopleSoft Sales, Oracle Database, Qualys Penetration Testing, Siemens PROFIBUS, Rust, Apache Tomcat, Amazon Managed Streaming for Apache Kafka (Amazon MSK), AWS WAF, Parallels Mac Management for Microsoft SCCM, Redgate Monitor, Microsoft Word, Microsoft Teams, Microsoft Outlook, AT&amp;T, Oracle Data Mining (ODM), , 3M 360 Encompass - Health Analytics Suite, SAP ERP, Red Hat JBoss Enterprise SOA Platform, Tint, Oracle BI Publisher, CompuMarkâ„¢, Cisco UCS Servers, Azure Active Directory B2C, Interact, mO Jira OAuth SSO, Jira OpenID Connect SSO, Jira OIDC SSO, Java EE, Standalone Tomcat - Java Servlet and JSP Platform by TurnKey Linux (HVM), Oracle JDBC, JPA Health, Hibernate, Windows 10 IoT Core Services, BizTalk Server, MOVEit MFT, Amazon Managed Workflows for Apache Airflow (MWAA), Crossfuze TFS Integration, Barracuda Spam Firewall, Kaspersky Anti-Virus, React Router, Vertex, WebOffice, IBM Storage Suite for IBM Cloud Paks, Azure Storage Explorer, Azure Log Analytics, Azure Load Testing, OpenAI Whisper, Azure Cognitive Services, Azure AD P2, Office365, Azure Cost Management and Billing, Amazon Product Advertising API, accessiBe, AWS Elemental MediaConvert, ServiceNow Vulnerability Response, Palo Alto PA-5000 Series, Citrix NetScaler, Riverbed SteelCentral, EMC, Aspen Flare System Analyzer</v>
          </cell>
          <cell r="K1829">
            <v>1000000</v>
          </cell>
          <cell r="L1829" t="str">
            <v>Other</v>
          </cell>
          <cell r="M1829">
            <v>1000000</v>
          </cell>
          <cell r="N1829">
            <v>45078</v>
          </cell>
          <cell r="O1829">
            <v>1400000000</v>
          </cell>
          <cell r="Q1829" t="str">
            <v>Gainwell Technologies is a prominent provider of digital and cloud-enabled solutions for health and human services programs, boasting over 50 years of experience in healthcare technology. The company specializes in Medicaid administration and serves clients across all 50 U.S. states and territories. Established in 2020 through a divestiture from DXC Technology, Gainwell expanded its capabilities with the acquisition of HMS, Inc. in 2021 and is headquartered in McLean, Virginia.
Gainwell offers a range of services designed to modernize public health and human services. Their core solutions include data and analytics tools, provider solutions, and systems integration services. They focus on enhancing care delivery, improving outcomes for vulnerable populations, and ensuring cost savings. Gainwell's innovative offerings leverage cloud-ready platforms and AI to provide actionable insights, optimize medication management, and support community well-being. The company primarily serves government agencies, health plans, and managed care organizations, impacting approximately 70 million Medicaid enrollees nationwide.</v>
          </cell>
          <cell r="R1829">
            <v>2020</v>
          </cell>
        </row>
        <row r="1830">
          <cell r="A1830" t="str">
            <v>Gartner</v>
          </cell>
          <cell r="B1830" t="str">
            <v>Gartner</v>
          </cell>
          <cell r="C1830">
            <v>22000</v>
          </cell>
          <cell r="D1830" t="str">
            <v>information services</v>
          </cell>
          <cell r="E1830" t="str">
            <v>http://www.gartner.com</v>
          </cell>
          <cell r="F1830" t="str">
            <v>http://www.linkedin.com/company/gartner</v>
          </cell>
          <cell r="G1830" t="str">
            <v>Stamford</v>
          </cell>
          <cell r="H1830" t="str">
            <v>Connecticut</v>
          </cell>
          <cell r="I1830" t="str">
            <v>information technology, research, other consumer services, consumer discretionary</v>
          </cell>
          <cell r="J1830" t="str">
            <v>Salesforce, Akamai DNS, UltraDns, Mailchimp Mandrill, Amazon AWS, CloudFlare Hosting, Kaltura, Atlassian Cloud, Drift, OneTrust, React Redux, Workday, Eloqua, Freshdesk, Adobe Marketing Cloud, Facebook Login (Connect), DoubleClick, Google Analytics, Optimizely, AddThis, Pardot, New Relic, Twitter Advertising, Facebook Custom Audiences, Acquisio, FullStory, DemandBase, AppNexus, Mobile Friendly, Facebook Widget, Unica, AB Tasty, Bing Ads, DoubleClick Conversion, Personyze, Adobe Media Optimizer, Ruxit, Google Dynamic Remarketing, DoubleClick Floodlight, YouTube, Google Play, Hotjar, Infinity Tracking, Linkedin Marketing Solutions, Google Tag Manager, AI, Toast, MITRE ATT&amp;CK, Jira, Scrum Do, Kanbanize, AWS SDK for JavaScript, Spring, React, Python, PostgreSQL, Amazon Web Services (AWS), Microsoft Azure, Oracle Cloud Infrastructure, Google Cloud Platform, Outlook, Microsoft Excel, Tableau, Email on Acid, Coupa, Oracle Sourcing, Lytics, Gem, AWS Cloud, Amazon Simple Queue Service (SQS), SQL, AWS Glue Data Catalog, Ataccama One, Microsoft PowerPoint, Microsoft Office, Gartner, Make, Amazon S3, Amazon Kinesis, ECS, Amazon EKS Anywhere, Kubernetes, Apache Kafka, Azure Devops, Devo, Fastapi, Flask, Mode, Google Ads Data Hub, Absorb LMS, Microsoft 365, Microsoft Exchange Online, Microsoft Teams, SharePoint, Microsoft OneDrive, Proofpoint, Microsoft PowerShell, S&amp;P Capital IQ Pro, ZoomInfo, Pendo., SAP, Google, SAM, OpenID, Microsoft Active Directory Federation Services, Hornetsecurity Spam and Malware Protection, Okta, CyberArk, Next.js, TypeScript, PL/SQL, ServiceNow, VMware Workspace ONE, Microsoft Intune Enterprise Application Management, Apple Business Manager, SpingMetrics, Jamf, PowerBI Tiles, Splunk, Git, Bitbucket, Patch My PC, Bash, SWIFT, Oracle XML DB, Kiosked, Android, Apple macOS, Adobe Experience Manager, Azure Digital Twins, IoT, Excel4Apps, Amazon Linux 2, Secured MVC Forum on Windows 2012 R2, SolarWinds, dynaTrace, Cisco Meraki, Grafana, LinkedIn Ads, Snowplow, Slack, GitHub, AWS Trusted Advisor, Microsoft Azure Monitor, SAP S/4HANA, Oracle Cloud, Microsoft Dynamics, Siemens SIMATIC S7, Pipedrive, IBM ILOG CPLEX Optimization Studio, Terraform, AWS CloudFormation, Webex, NTENT, Anaplan, CallMiner Eureka, OpenSearch, Elasticsearch, Oracle Fusion Middleware, AWS Glue, Windows Phone, Salesforce Service Cloud, Splunk SOAR, AWS Analytics, REST, Flow, Amazon Advertising, Meta Ads Manager, Mediaocean, The Trade Desk, LiveRamp, Acxiom, Power BI Documenter, Databricks, Rise, Azure Data Factory, Azure Data Lake Storage, Bing, Google Cloud BigQuery, Apache Spark, Oracle Analytics Cloud, Informatica, Zscaler Client Connector, D&amp;B Hoovers, WebOffice, Google Sheets, Airmeet - Virtual Events &amp; Webinar Platform, React Native, Azure Analysis Services, Azure Cloud Shell, Spark, AdSpeed, Cross Pixel Media, NLP, Azure App Service, Azure Storage Explorer, Azure Functions, Azure Log Analytics, Jenkins, Aha!, Cisco DNA Center, Cisco Prime Infrastructure, NetScout AirMagnet, SAS Enterprise Guide, Akamai CDN Solutions, Infoblox DHCP, Cisco VoIP, Spiceworks IP Scanner, WebRTC, ChinaCache, Salesforce CRM Analytics, Argo CD, Flux, AWS Systems Manager, Red Hat Satellite, Ansible, Azure Linux Virtual Machines, Smartsheet, Azure Synapse Analytics, PySpark, Delta, OnApp, Google Cloud, Amazon Virtual Private Cloud (Amazon VPC), Security, Segment, .NET, SES, Rust, Star, ANGEL LMS, Google Drive, Amazon CloudWatch, Apache Solr, API Gateway, AWS Batch, CloudBees, Confluence, Docker, Google AlloyDB for PostgreSQL, Lambda Cloud, Spring Boot, Google AdWords Conversion, Ning, Copilot, Selenium, Selenium WebDriver, Appium</v>
          </cell>
          <cell r="K1830">
            <v>2200000000</v>
          </cell>
          <cell r="L1830" t="str">
            <v>Other</v>
          </cell>
          <cell r="M1830">
            <v>800000000</v>
          </cell>
          <cell r="N1830">
            <v>45962</v>
          </cell>
          <cell r="O1830">
            <v>6497256000</v>
          </cell>
          <cell r="Q1830" t="str">
            <v>Gartner, Inc. is a prominent global research and advisory firm founded in 1979, with a focus on providing insights and consulting services primarily in information technology (IT). Headquartered in Stamford, Connecticut, Gartner operates over 110 offices in more than 100 countries and employs around 16,000 people. The company reported revenue of $4.25 billion and has a market capitalization of approximately $31.48 billion as of April 2025. Gene Hall has been the CEO since 2004.
Gartner's core offerings include research and advisory services, featuring impactful reports and market analysis tools like the Magic Quadrant and Hype Cycle. The firm provides consulting on IT strategy, digital business operations, and emerging technologies. Over the years, Gartner has expanded its focus beyond IT into areas such as digital transformation and cloud computing, positioning itself as a leading provider in market research. Its client base includes businesses in the IT sector and organizations seeking strategic guidance.</v>
          </cell>
          <cell r="R1830">
            <v>1979</v>
          </cell>
        </row>
        <row r="1831">
          <cell r="A1831" t="str">
            <v>Gen</v>
          </cell>
          <cell r="B1831" t="str">
            <v>Gen</v>
          </cell>
          <cell r="C1831">
            <v>3400</v>
          </cell>
          <cell r="D1831" t="str">
            <v>information technology &amp; services</v>
          </cell>
          <cell r="E1831" t="str">
            <v>http://www.gendigital.com</v>
          </cell>
          <cell r="F1831" t="str">
            <v>http://www.linkedin.com/company/gendigitalinc</v>
          </cell>
          <cell r="G1831" t="str">
            <v>Tempe</v>
          </cell>
          <cell r="H1831" t="str">
            <v>Arizona</v>
          </cell>
          <cell r="I1831" t="str">
            <v>computer software: prepackaged software, technology, technology, information &amp; internet, ai-driven security, data analytics, ai-based threat hunting, behavioral analytics, cybersecurity ai tools, threat intelligence, cyber threat response, trust-based solutions, cybersecurity, malware detection, automated breach response, reputation management, personalized cybersecurity, cyber attack prevention, identity protection ai, financial wellness, privacy protection, security analytics, ai security solutions, financial technology, software development, fraud detection, identity theft recovery, risk management, digital privacy, information technology and services, cyber threats, enterprise security, identity protection, online security software, cyber threat detection ai, cloud-based security, privacy tools, reputation defense, ai threat intelligence, online safety, digital protection, system optimization, machine learning, identity theft protection, device security, threat detection, cybersecurity automation tools, automated security, global cybersecurity, deep learning security, data breach response, real-time threat detection, ai-powered security, cyber safety solutions, cybersecurity risk scoring, digital safety, automated threat response, ai security, antivirus software, data privacy, security automation, data security, cyber threat mitigation, consumer cybersecurity, fraud prevention, cyber threat intelligence, gen ai security, malware protection, ai-driven threat mitigation, cloud security, behavioral analytics ai, ai-powered fraud detection, identity verification, device protection, threat intelligence platforms, antivirus, behavioral detection, identity theft, cybersecurity automation, computer systems design and related services, cyber safety, digital freedom, breach response, online security, ai technology, phishing protection, software solutions, online threat detection, anti-phishing, digital privacy solutions, security awareness training, identity restoration, vulnerability detection, privacy policy compliance, data breach notification, family protection plans, employee benefits, social impact initiatives, online safety education, digital identity theft prevention, data safeguarding, digital wellbeing, cybercrime awareness, risk assessment, remote work security, internet security tools, performance optimization, education programs, community engagement, product donations, diversity and inclusion, corporate responsibility, user security empowerment, financial service applications, insurance partnerships, customer support services, saas, b2c, finance, consumer products &amp; retail, information technology &amp; services, finance technology, financial services, computer &amp; network security, artificial intelligence, computer software</v>
          </cell>
          <cell r="J1831" t="str">
            <v>Akamai, UltraDns, Outlook, Microsoft Azure Hosting, Microsoft Office 365, Route 53, Gmail, Google Apps, Amazon AWS, Workday, Slack, Hubspot, Salesforce, Adobe Marketing Cloud, reCAPTCHA, Google Tag Manager, Piwik, BugHerd, Workday Recruit, Shutterstock, Mobile Friendly, WordPress.org, Ensighten, YouTube, Apache, AI, Jira, React Native, AWS SDK for JavaScript, Spring Boot, Node.js, Javascript, MySQL, PostgreSQL, MongoDB, Apache Kafka, Docker, Kubernetes, AWS Trusted Advisor, Looker, Mode, Tableau, Snowflake, Gem, Cisco Web Security Appliance S600v, Amazon Managed Streaming for Apache Kafka (Amazon MSK), AWS Analytics, SWIFT, Storyboard to SwiftUI Converter, Uikit, Objective-C, XCTest, XCUITest, fastlane, GitHub Actions, Jenkins, TeamCity, Google Firebase Crashlytics, Xcode, Sumologic, Kotlin, Copilot, Cursor, Airflow, Spark, Apache Iceberg, SES, SQL, Python, pandas, NumPy, dbt, ANGEL LMS, InMoment Text Analytics, Mari, Barracuda Email Security Service, Git, GitHub, GitHub Copilot, Claude, CPI, Akamai CDN Solutions, Apache HTTP Server, Rust, Unix, C#, AWS VPN, Secured MVC Forum on Windows 2012 R2, Alteryx Machine Learning Cloud, Kiosked, Android, Apple tvOS, Google, React, Playwright, Selenium, Appium, Azure Boards, TypeScript, .NET, Redux, webpack, Svelte, Terraform, ECS, Amazon EKS Anywhere, CircleCI, Iterable, Hightouch, OneTrust, Google Ads, Micro, Ning, Google Firebase A/B Testing, Datadog, Dell EMC Disaster Recovery, Ad Astra, Cascade CMS, Optimizely, Refinitiv World-Check Risk Intelligence, Norton Shopping Guarantee, NortonLifeLock, ACL, Oracle Fusion Cloud ERP, Blackline, Kyriba, Oracle Cloud EPM, SailPoint IdentityIQ, Jamf, TUNE, Kandji, Jumpcloud, Microsoft PowerShell, Avast Software, AVG, Espresso, Applitools, Browserstack, Aspen Capital Cost Estimator, Apache Spark, ELK Stack, Google AlloyDB for PostgreSQL, GoToAssist (FASTchat), Grafana, Informatica, Jaeger, Microsoft SQL Server Reporting Services, Oracle Analytics Cloud, Prometheus, SAP BusinessObjects Business Intelligence (BI), Scala, Google Analytics, Adobe Analytics, Amplitude, Mixpanel, Snowplow, ObservePoint, Tor, Amazon Web Services (AWS), Apache Airflow, BASE, Apple, Azure Analysis Services, Make, Vertex AI, MLflow, Kubeflow, Hadoop HDFS, Frame, Mint, AWS Key Management Service (KMS), BirchStreet Procure-to-Pay, BlueTie Vault, Fujitsu IaaS, GitLab, H2O, Hornetsecurity Spam and Malware Protection, IBM ILOG CPLEX Optimization Studio, Microsoft Azure Monitor, MITRE ATT&amp;CK, SAM, Sigma, Sizmek (MediaMind), Splunk, Wireshark, Fivetran, PowerBI Tiles, Amazon Managed Workflows for Apache Airflow (MWAA), Bombora Measurement, DataXu, ICONICS IoT, , Oracle BI Publisher, Oracle XML DB, PL/SQL, Quest Toad, SQL Developer, Oracle EBS Projects, Oracle Financial Services, Microsoft Intune Enterprise Application Management, Atlassian, Microsoft Windows Server 2012, Apple macOS, Azure Linux Virtual Machines, Bash, Asana, Khoros, 6sense, Linkedin Marketing Solutions, LinkedIn Ads, Power BI Documenter, Next.js, Azure Virtual Machines, Microsoft 365, Zoom Rooms, Meta Ads Manager, TikTok, CallMiner Eureka, Amazon Simple Storage Service (S3), Workday Financial Reporting and Analytics, Oracle Visual Builder Cloud Service, X, Reddit for business, CrowdStrike, TheHive, OpenCTI, Google Cloud Platform, Docker Compose, Groovy, Azure Data Lake Storage, Microsoft Excel, Google Cloud, Dv360, Taboola, Outbrain, Amazon Linux 2, Figma</v>
          </cell>
          <cell r="K1831">
            <v>1010500000</v>
          </cell>
          <cell r="L1831" t="str">
            <v>Debt Financing</v>
          </cell>
          <cell r="M1831">
            <v>950000000</v>
          </cell>
          <cell r="N1831">
            <v>45689</v>
          </cell>
          <cell r="O1831">
            <v>3935000000</v>
          </cell>
          <cell r="Q1831" t="str">
            <v>Gen Digital Inc. is a multinational software company that focuses on cybersecurity, online privacy, identity protection, and financial wellness. With a dual headquarters in Tempe, Arizona, and Prague, Czech Republic, the company employs around 4,250 people and serves nearly 500 million users in over 150 countries. Gen Digital, which trades on NASDAQ under the ticker "GEN," reported $3.8 billion in annual revenue for FY24.
The company offers a range of consumer products and services under trusted brands, including Norton, Avast, Avira, AVG, and LifeLock. Their portfolio features tools for scam detection, antivirus protection, system optimization, and financial wellness. Gen Digital is committed to empowering users to live safely and confidently online through innovative, AI-driven solutions and extensive cybersecurity expertise.</v>
          </cell>
          <cell r="R1831">
            <v>2022</v>
          </cell>
        </row>
        <row r="1832">
          <cell r="A1832" t="str">
            <v>General Dynamics Information Technology</v>
          </cell>
          <cell r="B1832" t="str">
            <v>General Dynamics Information Technology</v>
          </cell>
          <cell r="C1832">
            <v>27000</v>
          </cell>
          <cell r="D1832" t="str">
            <v>information technology &amp; services</v>
          </cell>
          <cell r="E1832" t="str">
            <v>http://www.gdit.com</v>
          </cell>
          <cell r="F1832" t="str">
            <v>http://www.linkedin.com/company/gdit</v>
          </cell>
          <cell r="G1832" t="str">
            <v>Falls Church</v>
          </cell>
          <cell r="H1832" t="str">
            <v>Virginia</v>
          </cell>
          <cell r="I1832" t="str">
            <v>wireless, professional &amp; technical services, training &amp; simulation, aerospace &amp; aviation, health, network systems integration, enterprise it, defense, information technology, cybersecurity, cloud computing, quantum computing, artificial intelligence, consulting, it services &amp; it consulting, logistics support, zero trust security, services, cloud-native applications, edge ai solutions, b2b, systems engineering, computer systems design and related services, secure software development, defense technology, ai for intelligence, ai for homeland security, software engineering, ai for government, professional services, devshield, software as a service, advanced wireless technology, data management, edge computing, training and simulation, mission ai accelerators, security, ai for critical infrastructure, federally supported it, customer service, ai for health analytics, data analytics, secure software platforms, ai for defense, digital transformation, ai for public safety, federal agencies, ai for insider threat, ai, cyber, innovation, cyber threat management, cloud, ai for civil defense, ai for military operations, supply chain management, mission-critical systems, quantum technology, mission solutions, high-performance computing, cloud migration, ai for disaster response, it infrastructure, mission services, ai for public health, cyber operations, intelligence analysis, ai for supply chain, post-quantum cryptography, ai for network security, digital modernization, quantum computing for defense, automation, it consulting, public sector technology, federal health it, ai for threat detection, ai for healthcare, ai for cybersecurity, government it support, ai automation, ai for fraud, waste and abuse, ai for environmental monitoring, government administration, digital accelerators, secure cloud services, ai for border security, digital engineering, ai for fraud detection, cyber defense, ai for national security, 5g, defense &amp; space, operational efficiency, zero trust, technology services, government, mission support, data security, software development, mission ai, cybersecurity frameworks, ai for training simulations, ai for logistics, ai/ml solutions, information technology and services, machine learning, application services, 5g technology, logistics management, intelligence support, identity management, emerging technologies, mission-focused innovation, government contracting, public sector solutions, ai-powered applications, open-source solutions, cyber-hardened technology, quantum-ready defenses, smart technology solutions, strategic partnerships, data-driven insights, workforce development, sustainable practices, military technology, defense technologies, federal it services, remote collaboration, contextual ai, secure networking, innovative technology integration, cross-agency collaboration, algorithm development, citizen services optimization, secure access management, remote monitoring solutions, healthcare, transportation &amp; logistics, telecommunications, enterprise software, enterprises, computer software, information technology &amp; services, professional training &amp; coaching, saas, logistics &amp; supply chain, management consulting, computer &amp; network security, privacy, health care, health, wellness &amp; fitness, hospital &amp; health care</v>
          </cell>
          <cell r="J1832" t="str">
            <v>Microsoft Office 365, Amazon AWS, Atlassian Confluence, FedEx, Salesforce, Drupal, VueJS, Jira, Netlify, React Redux, Workday, Slack, AppNexus, Vimeo, Google Tag Manager, Mobile Friendly, Apache, WordPress.org, iCIMS, Jobvite, Typekit, YouTube, Remote, Node.js, Android, IoT, Sigma, AI, Palantir Gotham, Python, C#, Javascript, go+, Kotlin, AWS SDK for JavaScript, Teradata Kylo, R, Streamlit, React, Flask, Fastapi, PostgreSQL, Sqlalchemy, SonarQube, Aqua Trivy, Jest, Pytest, GitLab</v>
          </cell>
          <cell r="K1832">
            <v>90000000</v>
          </cell>
          <cell r="L1832" t="str">
            <v>Merger / Acquisition</v>
          </cell>
          <cell r="M1832">
            <v>0</v>
          </cell>
          <cell r="N1832">
            <v>45536</v>
          </cell>
          <cell r="O1832">
            <v>4000000000</v>
          </cell>
          <cell r="Q1832" t="str">
            <v>General Dynamics Information Technology (GDIT) is a global technology and professional services company based in Falls Church, Virginia. It specializes in providing consulting, IT solutions, and mission services primarily to U.S. government agencies, including those in defense, intelligence, civilian, homeland security, and health sectors. GDIT employs over 30,000 professionals across more than 140 locations worldwide.
As a division of General Dynamics Corporation, GDIT focuses on mission-critical IT for federal clients, emphasizing digital transformation and national security. The company offers a wide range of services, including digital modernization, cybersecurity, cloud computing, and artificial intelligence. GDIT also provides specialized products like DevSHIELD for secure software development and supports various technology domains such as high-performance computing and advanced wireless solutions. Its mission is to help government agencies modernize operations and leverage emerging technologies to address complex challenges.</v>
          </cell>
          <cell r="R1832">
            <v>2015</v>
          </cell>
        </row>
        <row r="1833">
          <cell r="A1833" t="str">
            <v>Genesys</v>
          </cell>
          <cell r="B1833" t="str">
            <v>Genesys</v>
          </cell>
          <cell r="C1833">
            <v>8200</v>
          </cell>
          <cell r="D1833" t="str">
            <v>information technology &amp; services</v>
          </cell>
          <cell r="E1833" t="str">
            <v>http://www.genesys.com</v>
          </cell>
          <cell r="F1833" t="str">
            <v>http://www.linkedin.com/company/genesys</v>
          </cell>
          <cell r="G1833" t="str">
            <v>Menlo Park</v>
          </cell>
          <cell r="H1833" t="str">
            <v>California</v>
          </cell>
          <cell r="I1833" t="str">
            <v>proactive customer communications, workforce engagement management, chatbots, web messaging, sms messaging, contact center as a service, outbound call center services, self service, customer experience software, enterprise call center, customer selfservice, automated routing, digital customer engagement, workforce planning, conversational ai, ivr selfservice, continuous workforce optimization, cloud contact center, customer engagement software, enterprise workload management, call center software, genesys cloud, genesys cloud cx, contact center modernization, web hosting, software development, multicloud cx, scalable contact center, ai automation in contact centers, global cx solutions, b2b, cloud security and compliance, personalized customer engagement, automation, cloud architecture design, personalized engagement, multi-channel engagement, hybrid cloud contact center, customer retention strategies, consulting, customer experience optimization, cloud contact center software, services, cloud-native contact center, customer retention and loyalty strategies, ai-driven insights, customer service software, cloud-native architecture, employee engagement ai tools, customer service optimization, contact center scalability solutions, customer data silos integration, ai-driven customer insights tools, contact center scalability, employee experience management, contact center performance analytics, retail, personalized customer support, customer experience innovation, b2c, digital channels integration, e-commerce, multi-channel engagement platforms, enterprise cx solutions, ai-enabled customer journey management platforms, digital engagement channels, customer data security, digital channels support, customer loyalty and retention, cloud contact center solutions, cloud-native architecture design, cloud-based cx platform, scalable multichannel support, global customer support solutions, cloud platform development, ai-driven customer insights, customer data integration, multi-channel customer support, digital customer engagement platforms, ai-powered experience orchestration, customer data integration platforms, customer experience transformation strategies, cloud architecture, ai and machine learning in customer experience, ai-powered customer experience, multicloud deployment, contact center security and compliance, cloud deployment options, cloud platform development tools, customer data security standards, customer experience excellence, customer experience excellence strategies, information technology and services, customer retention tools, customer data security standards and practices, customer interaction management, contact center security, cloud security and compliance standards, digital channels support tools, customer experience transformation, customer experience management, customer experience platform, ai-powered self-service solutions, ai-enabled journey management, government, sustainability, ai-powered analytics tools, financial services, customer loyalty programs, end-to-end customer experience, ai-powered analytics and insights, experience orchestration platform, ai-enabled customer journey management, omnichannel customer support, global contact center solutions, customer experience platform solutions, ai-powered analytics, customer journey orchestration, ai automation tools, end-to-end journey orchestration, hybrid cloud contact center solutions, digital transformation, employee productivity tools, ai and machine learning in cx, customer experience, cloud computing, contact center performance, ai experience orchestration, customer experience optimization tools, hybrid cloud solutions, customer service software solutions, ai-powered self-service, omnichannel cx, ai automation, contact center security measures, global customer support, multi-channel customer engagement, d2c, ai and automation in cx, contact center software, cloud deployment flexibility, end-to-end customer journey, customer experience innovation tools, ai insights and analytics, contact center performance analytics tools, ai-powered customer journey, contact center automation, omnichannel cx support tools, ai analytics, ai-enabled workforce management tools, scalable customer support, computer systems design and related services, scalable contact solutions, ai and automation integration, customer journey management, personalized customer interactions, ai-enabled workforce management, ai-powered analytics platforms, cloud deployment flexibility solutions, multi-channel support, workforce engagement ai tools, customer loyalty enhancement, employee engagement tools, healthcare, customer interaction analytics, multicloud cx deployment, cloud-native contact center architecture, innovation, contact center automation solutions, customer loyalty solutions, customer interaction platform, comprehensive contact center, automated interactions, api integrations, real-time analytics, intelligent routing, employee efficiency, flexible workforce solutions, customer feedback analysis, personality-driven voicebots, cloud security compliance, customer data protection, performance management, automated quality assurance, self-service capabilities, developer ecosystem, integrated crm solutions, cloud scalability, interaction history tracking, remote workforce support, automation and ai, real-time scheduling, data-driven decision making, omnichannel experience, internal collaboration tools, seamless app integration, training and certification programs, resource optimization, personalized customer experiences, employee engagement solutions, ai-influenced customer insights, employee productivity enhancement, performance coaching tools, customer success metrics, business intelligence tools, third-party app marketplace, contact center innovations, cloud communication solutions, service level agreement management, cloud-based workforce management, data privacy regulations, customer satisfaction strategies, finance, consumer_products_retail, information technology &amp; services, consumer internet, consumers, internet, environmental services, renewables &amp; environment, enterprise software, enterprises, computer software, health care, health, wellness &amp; fitness, hospital &amp; health care</v>
          </cell>
          <cell r="J1833" t="str">
            <v>CloudFlare CDN, Amazon SES, Rackspace MailGun, Mimecast, Outlook, Microsoft Office 365, CloudFlare Hosting, Google Cloud Hosting, Brightcove, Oracle Cloud, CloudFlare, WP Engine, Genesys, Atlassian Cloud, Microsoft Sharepoint, Genesys Cloud CX Platform, Workday, Eloqua, Slack, Salesforce, AI, AWS SDK for JavaScript, go+, Python, .NET, Node.js, TypeScript, Terraform, AWS Trusted Advisor, Google Cloud Dialogflow, Complex Media Network, ServiceNow, Salesforce Service Cloud, Linkedin Marketing Solutions, Squiz DXP, VMware SD-WAN, Cisco VPN, Citrix VDI-in-a-Box, Akamai CDN Solutions, Genesys Cloud CX, Tableau, Snowflake, SQL, Copilot, ServiceNow Flow Designer, ServiceNow Integration Hub, REST, AWS Control Tower, Lytics, Groovy, Spring Boot, Cursor, Apache Spark, AWS CloudFormation, Ansible, Git, Jenkins, Elasticsearch, Amazon Managed Streaming for Apache Kafka (Amazon MSK), Amazon Linux 2, New Relic, AudioCodes Meeting Insights, poly, Amazon Associates, Apache HTTP Server, Wireshark, Visio, Microsoft Office, AWS Config, Wordpress, FlipHTML5, CSS, Javascript, Mode, Frame, Dell EMC PowerStore, LiveChat, SalesLoft, 6sense, LinkedIn Sales Navigator, Clari, Salesforce Partner Relationship Management (PRM), Jira, Confluence, ServiceNow IT Service Management (ITSM), ServiceNow IT Operations Management (ITOM), Flexera IT Asset Management (ITAM), Cisco UCS Manager, Micro Focus Universal CMDB, Microsoft 365, ServiceNow Employee Center, Infor Workforce Management (WFM), Gem, Microsoft Active Directory Federation Services, Microsoft Entra ID, Delinea Secret Server, AWS Analytics, Klue, Crayon, Amazon DynamoDB, Amazon Simple Queue Service (SQS), Apache Kafka, Microsoft Azure Monitor, IBM ILOG CPLEX Optimization Studio, Amazon Web Services (AWS), Sage, Microsoft Intune Enterprise Application Management, Autopilot, Kiosked, Android, Zoomdata, Microsoft Teams Rooms, Azure AD P2, SharePoint, MapMarker, Unisys DevSecOps, SAM, Oracle Passlogix, OpenLDAP, Oracle JDBC, WinSCP, Oracle XML DB, HTML Pro, Sajax System, IBM HTTP Server, Wider Planet, SolarWinds, Zscaler, Cisco Meraki MS, Cisco Unified Intelligence Center, CAT, Yandex Metrica, Workday Adaptive Planning, Workday HCM, Amazon EC2, Lambda Cloud, Argon CI/CD Security, Zuora, Microsoft Excel, Angular, Bitbucket, Microsoft SQL Server Reporting Services, Microsoft-IIS, Apache, Atlassian, Figma, LucidLink, Pega Robotic Process Automation, Redis, Testng, Playwright, Cisco VoIP, WebRTC, Google Cloud, Azure AI Search, Azure Automation, Azure Log Analytics, Azure Logic Apps, Microsoft 365 Apps &amp; Services, Microsoft BitLocker, Microsoft Defender for Endpoint, Microsoft Graph, Microsoft Power Platform, Microsoft PowerShell, Security, AWS Marketplace, SAP, Snyk Code (SAST), Minteye / AdsCaptcha, Oracle Automatic Storage Management (ASM), Amazon GuardDuty, Sizmek (MediaMind), React, VueJS, SWIFT, Selenium, Kubernetes, scikit-learn, TensorFlow, Spark, PyTorch, Amazon S3, Cisco Meraki SD-WAN, AWS VPN, Cisco Catalyst 9800 Series Wireless Controllers, Adition Technologies - Advertisers, Cisco Firepower NGFW Virtual (NGFWv) - BYOL, Cisco DNA Center, ThousandEyes, Azure Analysis Services, Gainsight, Excel4Apps, Google AdWords Conversion, Microsoft PowerPoint, Workiva, OneTrust, Databricks, AWS Step Functions, AWS Bedrock, ANGEL LMS, Asana, Locust, Tor, BASE, Mint, Microsoft Project, Composer, Designer, Intel, Google Dialogflow, Amazon Lex, Nuance, NTENT, Microsoft Teams, Secured MVC Forum on Windows 2012 R2, Apple macOS, Azure AI Studio, ServiceNow Virtual Agent, Less, Cisco Firepower 1000, ISO+â„¢, Vector, Streams, Amazon ElastiCache, Sumologic, Zoom Rooms, Okta, Ping Identity, OpenTracker, Amazon CloudFront, Amazon CloudWatch, API Gateway, SNS, Salesforce CRM Analytics, Salesforce Revenue Cloud, Salesforce Lightning Web Components, Globalscape, Miro, Smartsheet, Airflow, Semrush, AWS Transit Gateway, Amazon Virtual Private Cloud (Amazon VPC), AWS PrivateLink, Amazon Elastic Load Balancing, Gorilla Nation, AWS Direct Connect, Snow, dbt, Google Cloud Tasks, Microsoft Windows Server 2012, Zuora Revenue (formerly RevPro), React Redux, Knockout.js, Amazon QuickSight, Maven, Akamai Connected Cloud (formerly Linode), Apple iPhone, Apple iPad, Spiceworks IP Scanner, Trend Micro Smart Protection, TSYS, ECS, Oracle Analytics Cloud, Blackline, Thomson Reuters ONESOURCE, Cisco Catalyst 2900 Series, D-EDGE, Microsoft Hyper-V Server, VMware ESXi, Microsoft Outlook, OpenTelemetry, AWS Lambda</v>
          </cell>
          <cell r="K1833">
            <v>3645041872</v>
          </cell>
          <cell r="L1833" t="str">
            <v>Venture (Round not Specified)</v>
          </cell>
          <cell r="M1833">
            <v>1500000000</v>
          </cell>
          <cell r="N1833">
            <v>45839</v>
          </cell>
          <cell r="O1833">
            <v>2400000000</v>
          </cell>
          <cell r="Q1833" t="str">
            <v>Genesys is a global leader in AI-powered customer experience (CX) and cloud contact center solutions, founded in 1990 in San Francisco, California. The company has a rich history of innovation, including the introduction of the first digital channels in 1998, the first cloud contact center in 2009, and the first AI-powered applications suite in 2019. Genesys supports over 70 billion customer experiences annually for more than 8,000 customers across 100 countries, employing over 6,000 people worldwide.
The company offers a suite of cloud-native, AI-powered tools designed for omnichannel contact centers and CX orchestration. Key products include Genesys Cloud, a pioneering cloud-native contact center platform, and multicloud CX solutions that facilitate seamless interactions across various channels. Genesys also provides professional services such as onboarding, training, and strategic consulting to enhance customer experience outcomes. With a commitment to sustainability and inclusion, Genesys focuses on creating better business outcomes through empathy-driven technology and personalized customer interactions.</v>
          </cell>
          <cell r="R1833">
            <v>1990</v>
          </cell>
        </row>
        <row r="1834">
          <cell r="A1834" t="str">
            <v>Genpact</v>
          </cell>
          <cell r="B1834" t="str">
            <v>Genpact</v>
          </cell>
          <cell r="C1834">
            <v>145000</v>
          </cell>
          <cell r="D1834" t="str">
            <v>management consulting</v>
          </cell>
          <cell r="E1834" t="str">
            <v>http://www.genpact.com</v>
          </cell>
          <cell r="F1834" t="str">
            <v>http://www.linkedin.com/company/genpact</v>
          </cell>
          <cell r="G1834" t="str">
            <v>New York</v>
          </cell>
          <cell r="H1834" t="str">
            <v>New York</v>
          </cell>
          <cell r="I1834" t="str">
            <v>life science pharmaceuticals, retail, capital market, telecom, transport logistics, insurance, energy, consumer goods, transport amp logistics, healthcare payer, hospitality, banking financial services, professional services, artificial intelligence, healthcare provider, hitech, digital transformation, banking amp financial services, chemical, automotive, aerospace, life science amp pharmaceuticals, business consulting, consumer discretionary, business consulting &amp; services, supply chain ai, digital ecosystem, ai-driven decision support, healthcare analytics, retail digitalization, supply chain management, ai-driven solutions, ai adoption, manufacturing optimization, business intelligence, last-mile expertise, continuous learning, social responsibility, healthcare, automation platforms, customer care solutions, ai for risk and compliance, client trust, digital technologies, ai-powered business outcomes, manufacturing, innovation, services, generative ai, agentic ai solutions, ai in finance, analytics platforms, ai in manufacturing, marketing automation, operational efficiency, technology platforms, data analytics, business innovation, process reengineering, intelligent automation, ai for resilience, regulatory compliance, business process management, b2b, insurance solutions, client impact, software development, lean digital, industry expertise, machine learning, customer engagement, customer relationship management, healthcare operations, predictive analytics, process intelligence, consulting, financial services, ai for business models, process automation, consulting services, risk management, customer experience ai, technology consulting, digital strategy, operational resilience, genpact cora platform, operational excellence, genpact cora, data-driven decision making, client outcomes, global service provider, genome collective intelligence, ai in healthcare, process optimization, global presence, customer experience, ai and data analytics, business process outsourcing, supply chain resilience, management consulting services, workforce training, ai for operational excellence, cloud technologies, ai integration, genome platform, digital platforms, automation software, process orchestration, ai in retail, supply chain, ai solutions, finance solutions, risk and compliance, business process services, digital operations, customer care, sustainability services, high tech solutions, enterprise technology, data-driven insights, strategic sourcing, procurement optimization, automation tools, employee onboarding, virtual assistants, erp integration, contract management, legal document automation, data security solutions, financial crime detection, experience design, business transformation, employee training solutions, reporting and compliance solutions, document processing, product research analytics, omnichannel customer service, ai-driven decision making, digital customer insights, enterprise resource planning, chatbot technology, finance, distribution, consumer products &amp; retail, transportation &amp; logistics, consumers, leisure, travel &amp; tourism, professional training &amp; coaching, information technology &amp; services, management consulting, logistics &amp; supply chain, analytics, health care, health, wellness &amp; fitness, hospital &amp; health care, mechanical or industrial engineering, marketing &amp; advertising, saas, computer software, enterprise software, enterprises, crm, sales, marketing</v>
          </cell>
          <cell r="J1834" t="str">
            <v>CSC Corporate Domains, Mimecast, MX Logic, Microsoft Office 365, Route 53, Salesforce, Sendgrid, DemandBase, VueJS, CloudFlare, BuddyPress, Atlassian Cloud, OneTrust, Pardot, Taleo, Slack, Adobe Marketing Cloud, DoubleClick Conversion, Amadesa, Mobile Friendly, Wistia, Bing Ads, Piwik, Scene7, Facebook Custom Audiences, Taboola, Google Analytics, Facebook Login (Connect), Facebook Widget, Bizible, Visual Website Optimizer, Avature, Google Dynamic Remarketing, Hotjar, Marketo, Linkedin Marketing Solutions, Teads, Google Tag Manager, DoubleClick, Twitter Advertising, Remote, AI, Cognos TM1, , Rasa, Jira, ServiceNow, AWS Trusted Advisor, Microsoft Azure Monitor, Node.js, Angular, Docker, .NET, RabbitMQ, Databricks, Azure Data Factory, Python, PySpark, Unity Catalog, Apache Spark, Connect, Axway Transfer CFT, Axway SecureTransport, Microsoft Excel, Langchain, OpenAI Whisper, Oracle EBS Projects, PL/SQL, SQL, Forms on the Fly, Esri Reports, Lambda Cloud, ECS, Fastapi, Flask, React, Azure Virtual Machines, Azure Functions, Azure Container Instances, Azure Container Registry, Azure Machine Learning, Azure Cosmos DB, Qlik Sense, Microsoft SQL Server Reporting Services, Javascript, jQuery, Azure Logic Apps, Azure Event Hubs, Azure API Management, Git, Apache Subversion (SVN) Server on Ubuntu 18.04 LTS, Jenkins, Informatica PowerCenter, Red Hat JBoss Enterprise SOA Platform, SAP, Oracle Analytics Cloud, Act!, SharePoint, Bitbucket, Snowflake, Snowpark, Streams, Google Cloud Tasks, dbt, Wider Planet, SAP Concur, Workday, Google AdWords Conversion, Microsoft PowerPoint, AWS SDK for JavaScript, Weibo, SAP S/4HANA, ABAP, SAP Ariba Platform, Magento, ProShip, Basis, Veritas Alta, Investran, Frame, Office365, Internet Explorer, Chrome, Adform DMP, Zoho Office Suite, Windchill+, , Power BI Documenter, Blue Coat ProxySG, Surfcam, webMethods Integration Server, Visual Visitor, Amazon Managed Workflows for Apache Airflow (MWAA), Amex GBT Egencia, PowerBI Tiles, SAP Plant Maintenance, Gem, Genius, 24-7 Media, AppZen, Microsoft Power Automate, Microsoft Power Apps, Lua, SES, Cisco Routers, Cisco Switches, BASE, Postpresso, AutoSys Workload Automation, GitLab, Microsoft PowerShell, Unix, Apigee, Apigee Edge, OpenAPI, JWT, OpenID, Google Cloud Platform, Boomi, Django, Kubernetes, GitHub Actions, Harness, IBM ILOG CPLEX Optimization Studio, ANGEL LMS, MLflow, Kubeflow, Airflow, TensorFlow, Tor, PyTorch, OpenCV, Open Neural Network Exchange (ONNX), NVIDIA TensorRT, OpenVino, NVIDIA Jetson, Coralogix, Raspberry Pi, Prometheus, Grafana, , Salesforce Lightning Web Components, Apex, Salesforce VisualForce, IBM Mainframe, Azure Linux Virtual Machines, SAP ERP Central Component (ECC), ScriptPro Telepharmacy, CDK, Route, CAT, Visio, Celonis, Signavio, Appian, Ning, Copado, Gearset, Microsoft Active Directory Federation Services, Apache Hive, Delta Lake, Spark SQL, Paymentech, Express, COBOL, IBM CICS Transaction Server, IBM Db2 for Linux, UNIX, and Microsoft Windows, FICO Safe Driving Score, SAP ERP Human Capital Management (HCM), ISO+â„¢, Mulesoft, Mule runtime engine, ServiceNow Service Graph Connectors, Amazon DocumentDB, Amazon Simple Queue Service (SQS), API Gateway, Cognito, Amazon CloudWatch, AWS CloudFormation, Sizmek (MediaMind), AWS Secrets Manager, Amazon EC2, Amazon Virtual Private Cloud (Amazon VPC), SAM, Informatica Test Data Management, Salesforce Service Cloud, Salesforce Sales Cloud, Oracle Commerce Cloud, Salesforce Financial Services Cloud, Salesforce Marketing Cloud Intelligence (formerly Datorama), Salesforce CPQ, DocuSign, Board, Coraid, C#, Oracle Supply Chain Planning, ServiceNow Demand Management, Oracle Cloud, Matillion, Admin, DotNetNuke, Azure Storage Explorer, IBX SmartView, Fusion ERP Analytics, SysTools VBA Password Recovery, ACL, Visual Lease, Playwright, TypeScript, Cucumber, Spok, Spring, Kinaxis, Netskope, WebGreeter, McAfee Total Protection for Data Loss (DLP), Sophos Intercept X, Selenium, Flow, OpenTable for Restaurants, Salesforce Platform, Spiceworks IP Scanner, Cisco VoIP, Azure Data Lake Storage, BERT, .GIS, Hadoop HDFS, NEAR, OpenAI GPT-3, REST, Spark, Alteryx, Looker, Microsoft Exchange Server 2003, Veeva Vault, SmartSolve, WSO2 API Manager, Workday HCM, Workday Recruiting, Workday Absence Management, Deltek Acumen, accessiBe, Amazon S3, Redshift, SNS, , Microsoft Power Platform, Copilot, Dynamics 365 Customer Insights, Azure Data Lake Analytics, Genesys, NICE CXone Mpower, Five9, Microsoft Intune Enterprise Application Management, Microsoft Endpoint Manager (MEM), Microsoft Graph, Azure Active Directory, Microsoft Entra ID, Azure SQL, Azure Synapse Analytics, DAX, Power Query, Arbor Cloud DDoS Protection Services, Semrush, Salesforce CRM Analytics, Informatica MDM â€“ Product 360, Dynamics 365 Finance, Cisco Adaptive Security Appliance Software, Cisco Aggregation Services Routers, Cisco Nexus Switches, Juniper Networks SRX-Series Firewalls, Less, VLAN, NLP, CallMiner Eureka, MySQL, Microsoft Office, CrowdStrike, Microsoft Defender for Cloud, SAP Accounts Payable and Receivable, Oracle General Ledger, Bottomline Payments and Cash Management, Inventor, SAP ERP, Cisco Prime Infrastructure, Telligent, SAP ECC, Specific Media, TeamCity, GitHub, Citrix, Microsoft Windows Server 2012, ZoomInfo DaaS, VMware, checkmk, Opsgenie, Spring Boot, HTML Pro, Bluecore, Attentive, Cincopa, Azure Devops, CSS, Oracle Passlogix, PostgreSQL, Amazon DynamoDB, AWS Step Functions, AWS CodePipeline, AWS Glue Data Catalog, AWS Key Management Service (KMS), SAP Extended ECM (xECM), Hive, DATAVERSE LTD, Mode, X, GraphQL, Ansible, Puppet, Keras, ClamAV, Azure Monitor, Azure Security Center, Bicep, Azure OpenAI Service, Azure AI Search, Informatica, Microsoft.NET Core 3.1, Aryson MySQL to MSSQL Converter, Apple macOS, Outlook, Cisco VPN, Wordpress.com, Appium, Espresso, XCUITest, Postman, SOAPUI, Micro Focus Quality Center Enterprise (QC), SAP HANA, Vanta, Rust, Oracle JDBC, IBM z/OS Operating System, Selenium WebDriver, JPA Health, Eloqua, AWS Cloud Development Kit (AWS CDK), Datadog, Azure Active Directory B2C, Microsoft Windows XP, Windows 7, Windows 10 IoT Core Services, Microsoft Outlook, Google Data Studio, Tableau, Google Ads, Google Search Console, Adobe Analytics, Microsoft Clarity, TCP TimeClock Plus, Excel4Apps, HighRadius, Anaplan, Blackline, C# (C Sharp), AWS Analytics, Azure Analysis Services, Redis, Apache Struts, Hibernate, Conviva Operational Data Platform, ServiceNow DevOps, Respond, IBM DataPower Gateway, ServiceNow IT Service Management (ITSM), GoodFirms, Lytics, Nielsen Ad Intel, Amazon Simple Storage Service (S3), Oracle EBS CRM, Oracle Forms, Oracle GRC, Cypress, Symphony Commerce, Return Path, Fia-net, Interact, Veeva CRM, R, SailPoint, Amazon Elastic MapReduce (EMR), Microsoft 365, Microsoft OneDrive, Microsoft Teams, Air, Pega CRM Suite, SAP Ariba, Concur, QlikView, Tampa AS400 Inc, Vista, AWS Single Sign-On, Teamtailor, Terraform, Amazon Managed Streaming for Apache Kafka (Amazon MSK), IXL, Secured MVC Forum on Windows 2012 R2, Salesforce Customer Data Platform (CDP), Process automation package for service request creation in SAP S/4HANA Utilities, SAP Fiori, SAP Profitability Analysis (PA), SAP Project System, DC/OS, IBM InfoSphere Master Data Management, Cisco Packaged Contact Center Enterprise, SAP Asset Accounting (AA), Amazon Connect, AWS AppSync, Apache Flink, Amazon Linux 2, Saviynt, Azure Cloud Shell, PRO.FILE, Oracle Financial Services, Oracle Payroll, SAS Analytics Pro, SAP Integration Suite, AWS Glue, Soap Media, Databricks SQL, Amazon EKS Anywhere, AWS Organizations, AWS Control Tower, CONTROL, AWS EventBridge, Google AlloyDB for PostgreSQL, OpenAI, Sales Cloud Einstein, Khoros for SAP Customer Experience Cloud, Minitab Statistical Software, Azure Log Analytics, Microsoft Windows Server 2000, Azure Virtual Network, AWS Application Load Balancer, Altair Grid Engine, SAP SD, CATS, OpenLDAP, Amazon Lex, AWS Lambda, SAP Build Process Automation, Salesforce Health Cloud, SOQL, Amazon EC2 Auto Scaling, SAP Solution Manager, AWS Bedrock, Cisco TelePresence Management Suite (TMS), TestRail, Oracle E Business Suite, LinkedIn Ads, YouTube, Facebook, GrubHub for Restaurants, Conga Composer, GAS, Salesforce.com Force.com, Confluence, Loom, Refinitiv World-Check Risk Intelligence, FICO Blaze Advisor, UniFi SDN, Coupa, eCentral, Weights &amp; Biases, Canva, Adobe Creative Suite, MercuryGate TMS, SAP Convergent Charging (CC), Shareaholic Content Amplification, Uipath, Oracle Reports, NeoData, SAP BTP for Spend Management, , MediaLets, Inkling, HVR, SecurityScorecard, Illumina, GE Proficy, Siemens Opcenter, ReDoc, NTENT, Oracle XML DB, Delivra, Google Publisher Tag (GPT), Oracle Data Cloud, Microsoft ADFS for Genesys Cloud, Microsoft Advanced Group Policy Management, Akamai CDN Solutions, Acronis Cyber Backup, IDC, Adobe Acrobat Pro, Adobe XD, Figma, Stormshield, Micro, Autopilot, Flexera One, Microsoft Windows Defender Antivirus, WorkSafeBC, IBM Enterprise Business Servers, 3M 360 Encompass - Health Analytics Suite, SAP GRC Access Control (GRC-SAC), Olo, Oracle Application Testing Suite, Apache Solr, WCF, ASP.NET, Salesforce Marketing Cloud, Salesforce Lightning, AMP, Kore.AI, Vscode, Salesforce Field Service, Baidu Ads, Bloomberg Professional Services, OpenSearch, Amazon EventBridge, BirchStreet Procure-to-Pay, RegOnline, Blueprism, Bootstrap, SAP NetWeaver, SAP CRM, SAP Process Orchestration, SAP BusinessObjects Business Intelligence (BI), SAP Basis, Kissflow, Pega BPM, J2EE, Cisco Secure Firewall Management Center, Security, Oracle Database Security, Clearwater Analytics, Micro Focus ArcSight, Microsoft Hyper-V Server, LogicMonitor, ScienceLogic, Inc., ManageEngine, Google Sheets, Google Docs, Microsoft Word, HTML5 Maker, Groovy, Cloud Foundry, iManage, Citrix SD-WAN, Tableau CRM, Saucelabs, Browserstack, Azure Test Plans, Azure Load Balancer, Infoblox DHCP, SAP Data Services, LeadsPedia, Assemble, Collective Media, NetApp Common Internet File System (CIFS), Cisco Integrated Services Routers, Microsoft Copilot Studio, Hi-Media Performance, Microsoft Always on VPN, Oracle Active Data Guard, Splunk, SWIFT, Kotlin, JD Edwards World, Analyzer, Boto3, Material UI, Raken, Redux, requests, Resi, spaCy, TikTok, ServiceNow Flow Designer, ServiceNow Service Portal, Micro Focus Universal CMDB, Micro Focus QuickTest Professional, Adobe InDesign, Adobe Photoshop, Strato, Azure App Service, Azure SQL Database, Azure Key Vault, Azure Policy, WMS, Cisco Wireless LAN Controllers, Azure API Apps, Microsoft Entity Framework, Azure Service Bus, Azure Event Grid, Azure Resource Manager, SAP Fieldglass Services Procurement, Oracle Advanced Pricing, Oracle iProcurement, Bombora Measurement, Onswipe, AWS CodeDeploy, SAP SuccessFactors, ADP, HPE ProLiant DL Servers, Dayforce, Yardi, JD Edwards, Swagger UI, Allure, Apache, Google Workspace, IBM AIX, Homestead, Siemens PLM, Siemens SIMATIC SCADA, Microsoft Application Insights, PRTG Network Monitor, Vectorworks Spotlight, Azure Automation, Oracle Enterprise Manager, New Relic, AdSpeed, Onit, CommonSpot, Smartsheet, SS&amp;C, Oracle Fusion Cloud ERP, Oracle Cloud EPM, Oracle Data Integrator, FlipHTML5, mO Jira OAuth SSO, Jira OpenID Connect SSO, Jira OIDC SSO, Testng, Maven, Salesforce Revenue Cloud, Conga CPQ, Azure Cost Management and Billing, Oracle Essbase, HasOffers, Absorb, AMD Xilinx, IBM VSAM, NUnit, Xunit, Apache JMeter, Micro Focus LoadRunner, Eyefinity OfficeMate, Argon CI/CD Security, Vector, SAP SuccessFactors Learning, Adobe, Sage, Oracle Inventory Management Cloud, Blue Yonder Order Management, Hotmart, Microsoft Access, Microsoft SQL Server Analysis Services, Verint, Check Point Maestro, Azure Kubernetes Service (AKS), Azure Application Insights, TalentLMS, FederatedMedia, Oracle JDeveloper, PeopleSoft CRM, Bullhorn, Amazon Web Services (AWS), Control-M, Intel, Microsoft-IIS, Informatica Data Integration Hub, Cascade CMS, Streamlit, Cisco Software-Defined Access, Microsoft Azure, SAP Business Technology Platform, Azure Cognitive Services, LangGraph, Microsoft SQL Server Management Studio, Nevron Vision for SSRS, PHP, Apache Hadoop HDFS, LiveAgent, go+, Bash, BILL, The PI System, Amazon Simple Notification Service (SNS), Datadog Dashboards, Microsoft Dynamics 365, Mdt Marketing, Complex Media Network, AWS Fargate, Electron, pandas, NumPy, scikit-learn, NICE, Avaya, ELK Stack, Absorb LMS, Articulate 360, Vyond, Adobe Creative Cloud, Altium 365, IBM Data Warehouse, Cisco WebEx Teams, Google Cloud APIs, GoDataFeed, Rapid7 InsightVM, Collibra, Quest Migration Manager, Apache Kafka, CircleCI, Progress Chef, Azure Cloud Services, Cisco Meraki MS, Cisco Unified Intelligence Center, Azure ExpressRoute, Zscaler Internet Access, Zscaler Private Access, Microsoft Sql Server, Shiny, ABB Robotics, Google Cloud Machine Learning Engine, Google AdSense for Domains, Amazon Web Hosting, Smart AdServer, Harmony Email &amp; Collaboration, Sitelock, UKG Pro, Azure Databricks, Check Point CloudGuard Harmony Connect (CloudGuard Connect), AWS Multi-Factor Authentication, ESET, Syncsort MFX, Eaglestats, Workday Prism Analytics, Extend, , VMware SD-WAN, UiPath Studio, Zoho CRM, Adobe Premiere Pro, Adobe After Effects, Microsoft Project, Denodo, Thermo Scientific Chromeleon Chromatography Data System (CDS), SAP Cloud for Customer (C4C), vSphere, VMware ESXi, VMware vCenter Server, Omniture (Adobe), JUnit, SAP Information Steward, SAP Master Data Governance, IBM Cognos Analytics, , GEP, GibbsCAM, Ivanti Service Manager, Posit Connect, Skedge.me, Elastic Stack, Elasticsearch, Kibana, Logstash, Beats, Elastic Cloud, Siemens SIMATIC S7, GitHub Advanced Security, GitHub Enterprise, CPI, Hubspot Sales Automation, Cvent, Seismic, WP-Oauth, RXJS, NGRX, Mockito, Jest, Microsoft.NET 6.0, Entity Framework Core, Teradata, Amazon Relational Database Service (RDS), OpenText, DemandTools, Microsoft BitLocker, Pure Storage, Rubrik, Dell EMC Isilon, Visual Studio, Microsoft VBScript, Articulate, Adobe Captivate, Camtasia, Moodle, ChatGPT, Synthesia, Vertex, MongoDB, Athena, Dynamics 365 CRM, Meta Llama 3, Hugging Face, Mist, Jasmine, Make, Gartner, Cadency by Trintech, Sovos, Java EE, Talend, Cision, XGBoost, Unqork, Cassandra, Adobe Illustrator, ETAP, Vertex AI, Google Cloud AutoML, Azure Pipelines, LlamaIndex, Google Cloud BigQuery, Google Cloud Storage, DATAflow, PubSub+, Google Kubernetes Engine (GKE), Google Cloud Functions, Google Cloud Run, Snow, RAML, SAP Customer Care and Service (CCS), Intel SGX (Software Guard Extensions), OnApp, Oracle CPQ, Oracle CX Sales, Azure DevOps Labs, Posit, SAP BW/4HANA, SAP Analytics Cloud, SAP Lumira, Google Cloud Composer, TSYS, SAP Production Planning, SAP Data Quality Management, microservices for location data, Mule ESB, Microsoft Dynamics 365 Customer Engagement, ANSYS, GoToAssist (FASTchat), SAP Quality Management, InContact, Infor Birst, AWS Transfer for SFTP, OSIsoft PI, Deluxe Payroll and HR Solutions, CPMStar, n8n, Barracuda Email Security Service, Aqua, mod_page_speed, SAP S/4HANA Cloud, Clarity, Rally, ADAPT, SAP GRC, SAP Financial Supply Chain Management (FSCM), ServiceNow Incident Management, ServiceNow Service Catalog, Meltwater, Oracle Database, Batch, IBM InfoSphere Change Data Capture, Eightfold AI, comScore, WhatsApp, Sage Fixed Assets, Tableau Desktop, Tableau Cloud, Tableau Prep, , Tableau Online, GoAnywhere MFT, PagerDuty, SentenceTransformers, OneStream, Microsoft Windows 365 Cloud PC, Azure Virtual Desktop, Insurance Services Office (ISO), Unity, Ptengine, ebs, Azure Migrate, Azure VPN Gateway, Meta Ads Manager, ServiceNow IT Operations Management (ITOM), Cisco UCS Manager, Laravel, Symfony, Xactly, Hbase, Bugzilla, MailChimp, Wordpress, Kiosked, Android, Google Analytics 360, GC Digital, Telefonica IoT, Dun &amp; Bradstreet, NetSuite, Google Cloud, Google Cloud Console, Infor CloudSuite HCM, Adobe Journey Optimizer, Cloudflare Insights, Azure Blob Storage, Express JS Framework, Apache Wicket, GWT - Google Web Toolkit, Odoo CRM, Pentaho Data Integration, Siemens PROFIBUS, CyberArk, Anthropic Claude, Apache Parquet, Shopify Collective, IBM POWER7 Systems, Pyramid, Sass, SAP SuccessFactors Employee Central, Retrofit, Google Firebase Crashlytics, Firebase, ROOM, Dagger, Fieldwire by Hilti, Google Cloud Dataproc, Google Cloud Security Command Center, Profisee, Azure Synapse, Act-On, Dart, FlexSlider, Ansys SpaceClaim, Ansys Fluent, Rise, Stackdriver Monitoring, Linq, Blazor, Azure Boards, Google Kubernetes Engine, ServiceNow Service Mapping, Dassault SOLIDWORKS, Creo+, AutoCAD, Oracle Exadata Cloud Service, PCF International, Zensai (formerly LMS365), SAP Master Data Governance (MDG), Cotendo, LEAP, GCC, Informatica Cloud Mass Ingestion, Unreal Engine, Weborama, Obiee, Oracle WebLogic, Azure AD P2, Okta, Ping Identity, , Oracle Fusion Middleware, ServiceNow Now Platform, Apptio Platform, Google App Engine, Google Cloud Monitoring, Google Cloud Logging, Adobe Experience Cloud, Agilent Technologies, Scrum Do, SSMS Tools Pack, Canvas LMS, Spring Cloud, SAP Sybase InfoMaker, Amazon ElastiCache, LucidChart, Apache Tomcat, , SAP Materials Management, Webtrends, DDS-CAD, Cybersource, Stripe, Adyen, Gong, Canvas by Instructure, Flux, webpack, Pytest, Azure HDInsight, Scala, Salesforce Connect, Amazon Kinesis, AWS CloudTrail, Verizon WAF, Amazon GuardDuty, Trustwave TrustKeeper, BeyondTrust, Thycotic Password Reset Server, PeopleSoft Sales, Sage 100cloud, Melbourne IT, SAP Crystal Reports, Azure SQL Data Warehouse, ServiceNow Event Management, Apache Cordova, Akamai Connected Cloud (formerly Linode), Salesforce Customer 360 Data Manager, Oracle Hyperion Enterprise, matplotlib, Seaborn Health Care, Sigma, VMware vSAN, VMware NSX, VMware vRealize Operations, VMware Site Recovery Manager, VMware vRealize Orchestrator, Citrix Hypervisor, TUNE, Parallels Mac Management for Microsoft SCCM, Azure AD Notifications, Blackmagic Design, IBM MQ, Amazon SageMaker, BMC Helix Discovery, Pega Robotic Process Automation, Charmed Kubeflow, Amazon Kinesis Data Firehose, Zoomdata, Loop11, Mosyle, Adform, Fivetran, Salesforce Einstein AI, AWS Data Lake Storage, Microsoft OneDrive for Business, Microsoft Edge, Mozilla Firefox, Qualtrics, NICE inContact, Oracle Hyperion Planning, Signal, Vertica, Dataiku, Expo, , GraalVM, Kernelcare, Salesforce Order Management, Objective-C, Uikit, COSTAR, Thomson Reuters Legal Tracker, Atlas, FUSION, DocFinance, Veracode Static Analysis (SAST), SAP Replication Server, Azure Site Recovery, Azure Backup, Glide, Inspectlet, SPIFF, Star, Hashicorp Packer, Snyk Code (SAST), Ad Astra, Minteye / AdsCaptcha, Varonis GDPR Patterns, CSC, Wagtail CMS, Cashfree, VisualCron, ChatBot, T5, SAP Data Warehousing, JFrog Artifactory, HELM, Azure Artifacts, Azure Repos, IBM HTTP Server, Microsoft Intune, Amazon WorkSpaces, Amazon AppStream 2.0, Ivanti User Workspace Manager, Juniper Networks SRX-Series Gateways, AWS VPN, Astra WordPress Theme, Oracle Fusion Financials, Pricefx, CAPTCHA, ETQ Reliance QMS, Microsoft Power Platform AI Builder, Microsoft Forms, Specops Authentication for O365, Ruby On Rails, CPX Interactive, Oracle GoldenGate, Google Cloud SQL, Mysql workbench, Nagios, ActiveBatch, Apache HTTP Server, SMTP, Symantec PGP, UPS, NAKIVO Backup &amp; Replication, Dell EMC Disaster Recovery, AccessData, FOUNDATION, Angular Material, IBM DataStage, Jetpack, SQLite, Tenable Security Center, Dagster, Studio 5000, FactoryTalk View, System Platform, Siemens SIMATIC STEP 7, SIMATIC WinCC, Modbus, PROS, Moxa, Oracle Cloud Infrastructure, Apache SpamAssassin, Delta, SAS Enterprise Guide, Azure Web Apps, LogIC, ShareGate, MuleSoft Anypoint Platform, NLP Catpcha, Rational ClearCase, Microsoft Teams Rooms, Crestron, Microsoft Dynamics, American Express, FIS Relius, Blackrock Aladdin, Lucidworks Fusion, ZooKeeper, JTL-Shop 3, Amazon Elastic Load Balancing, Crimson Hexagon, Imgix, AWS Transit Gateway, AWS Direct Connect, AWS Cloud WAN, Acme Packet, Snap, Microsoft System Center Configuration Manager, AdminStudio, Aternity, Windows 11, PagerDuty Incident Response, ServiceNow Problem Management, 3XChange, ServiceNow Request Management, ServiceNow Knowledge Management, Adobe ColdFusion (2021 Release) Ubuntu Linux, Brocade Switches, AWS Database Migration Service, Azure SQL Managed Instance, Ã‚Â© 2009, , Visa, Mastercard Offers, SendPulse, SAP Extended Warehouse Management, ServiceNow Discovery, Proofpoint, Salesforce Flow, Outsystems, Braze, Iterable, Bamboo, E-planning, ROSS, Designer, Oracle Sourcing, AWS IoT Core, IoT, Bevywise MQTT Broker, Entrata, ServiceNow Integration Hub, ServiceNow Performance Analytics, SAP on AWS, NetScout AirMagnet, SAP Predictive Analytics, Automic Automation, Oracle ADF Faces, Oracle BI Publisher, TrakSYS, PDQ Inventory, Oracle Purchasing, Oracle Project Costing, Heartland Payment Systems, Pentaho, Palo Alto PA-5000 Series, Prisma SD-WAN, Cisco Meraki, Oracle NetSuite, Google Firebase Cloud Messaging, Dell Encryption, Arista EOS, Ramco EAM, UKG Pro Benefits Administration, Arcserve, Azure Application Gateway, Oracle Warehouse Management Cloud, EFI, Beeline, Adelphic DSP, Develatio's ExpressJS AMI, AWS Cloud, Sumologic, dynaTrace, Elastic APM, C-Link, Oracle Automatic Storage Management (ASM), AVEVA PDMS, SAP Central Finance Transaction Replication by insightsoftware, /DB, Pro-face, Microsoft Dynamics 365 Commerce, UltraVNC, PlantPAx DCS, CET, FortiClient, Fortinet, Fortinet FortiGate, Fortinet FortiSwitch, ShareASale, , Cisco SD-WAN, Google, Google Display &amp; Video 360, Reddit for business, Jumpcloud, Blue Yonder WMS, Microsoft Exchange Online, CentOS, Conversant (ValueClick), Dell EMC SAN (Storage Area Network), Red Hat, OneTrust Tech Risk &amp; Compliance, Calabrio Teleopti Workforce Management, HPE Blade Servers, NetApp ONTAP Data Management, PowerStore, Dell SC Series, NetApp iSCSI SAN Storage System, Brocade, EMC, , , NICE Actimize Xceed, Workfront, Pages, SecureCRT, Manhattan Active Omni, IBM Storage Suite for IBM Cloud Paks, VMware vCenter CapacityIQ, FileMaker Pro Advanced, Amazon CloudFront, Microsoft Dynamics 365 Supply Chain Management, Shareworks by Morgan Stanley, Miro, JDA, RELEX, Barracuda Spam Firewall, LexisNexis, Jobvite, Avid Sibelius, Kaspersky Anti-Virus, Zscaler, KnowBe4 PhishER/PhishER Plus, Box, Rapid7, SAP Controlling (CO), Next.js, Palo Alto Networks Panorama, SAP Business Network, SAP Ariba Cloud Integration Gateway, SAP Guided Buying, INAP, Amazon Associates, Oracle Siebel, Dell EMC PowerScale, PrimeNG, Microsoft Purview eDiscovery, Amcharts JS Library, FreeCAD, SafeSend</v>
          </cell>
          <cell r="K1834">
            <v>2044117652</v>
          </cell>
          <cell r="L1834" t="str">
            <v>Merger / Acquisition</v>
          </cell>
          <cell r="M1834">
            <v>0</v>
          </cell>
          <cell r="N1834">
            <v>44197</v>
          </cell>
          <cell r="O1834">
            <v>5079879000</v>
          </cell>
          <cell r="Q1834" t="str">
            <v>Genpact is a global professional services firm based in New York City, specializing in digital transformation, business process outsourcing (BPO), IT services, consulting, and advanced technology solutions. With approximately 125,000 employees across more than 30 countries, Genpact focuses on leveraging AI, process intelligence, and Lean Six Sigma methodologies to drive business efficiency and innovation.
Founded in 1997 as a unit within GE Capital, Genpact became an independent company in 2005 and went public in 2007. The firm has since expanded its offerings to include a range of services such as Business Process as a Service (BPaaS), digital transformation, and consulting in areas like analytics and supply chain management. Key platforms include Genpact Cora, an AI-based digital business platform, and Genome, which focuses on collective intelligence. Genpact serves a diverse clientele, including hundreds of Fortune 500 companies, and emphasizes operational excellence and responsible business practices.</v>
          </cell>
          <cell r="R1834">
            <v>1965</v>
          </cell>
        </row>
        <row r="1835">
          <cell r="A1835" t="str">
            <v>GES - Global Experience Specialists</v>
          </cell>
          <cell r="B1835" t="str">
            <v>GES - Global Experience Specialists</v>
          </cell>
          <cell r="C1835">
            <v>3200</v>
          </cell>
          <cell r="D1835" t="str">
            <v>events services</v>
          </cell>
          <cell r="E1835" t="str">
            <v>http://www.ges.com</v>
          </cell>
          <cell r="F1835" t="str">
            <v>http://www.linkedin.com/company/gesglobal</v>
          </cell>
          <cell r="G1835" t="str">
            <v>Las Vegas</v>
          </cell>
          <cell r="H1835" t="str">
            <v>Nevada</v>
          </cell>
          <cell r="I1835" t="str">
            <v>events, branded entertainment, social media marketing, brand communications, mobile marketing, architectural &amp; interior design, integrated marketing, exhibits, experiential marketing, program management, measurement &amp; analysis tools, graphic design, seamless trade show services, event logistics optimization, event marketing, event design, event data analytics, qatar event logistics, event planning, healthcare event logistics, sustainable exhibition solutions, high-profile events, exhibition management, specialized event support, dubai airshow logistics, high-profile exhibition support, event marketing strategies, construction trade show support, convention and trade show organizers, event experience design, logistics management, government event support, event management solutions, market-specific solutions, lead generation, big5 construct logistics, exhibition infrastructure support, government, regional event services, customer experience, sponsorship consulting, event consulting, event branding and signage, regional trade show logistics, trade show services, custom exhibit solutions, brand activation, exhibition services, event management, logistics support, client services, large-scale conference management, event logistics support, data-driven insights, event logistics, on-site event support, exhibitor services, cop28 event services, on-site support, regional event marketing, sponsorship services, attendee engagement tools, regional exhibition design, event marketing campaigns, arab health exhibition support, regional expansion, event marketing insights, attendee engagement, regional event logistics, regional event technology, large-scale event coordination, regional event planning, virtual event support, event operations, event support services, services, intersec conference support, regional logistics solutions, high-profile conference logistics, event planning software, exhibitor engagement tools, event lifecycle management, event registration platforms, conference services, customer engagement, hybrid event solutions, cultural event management, event marketing analytics, event data management, sustainable events, event lifecycle, sustainable event practices, event safety protocols, gcc region event services, data analytics, energy sector event services, distribution, custom booth design, event branding, regional event support, trade show logistics, consulting, event marketing automation, adipec event management, event technology platforms, creative services, event production, conference management, trade show management, event management software, event technology, sponsorship activation, marketing and branding, b2b, event logistics planning, exhibition logistics, event security services, exhibition stand design, custom event branding, large-scale events, digital event solutions, event technology solutions, client success, luxury event management, event support, creative design, user-friendly services, exhibitor success, show planning, operational excellence, client engagement, brand experience, data insights, sustainability initiatives, community impact, event execution, flexible accommodation, custom exhibit designs, international exhibitions, live event performance, event strategy, venue selection, attendee experience, first-class service, collaborative approach, supply chain solutions, environmental sustainability, event portfolio, trade show excellence, client testimonials, best practices, vendor coordination, cost-effective solutions, workforce management, safety standards, event metrics, catering services, exhibition technology, remote assistance, client partnership, live event analytics, lead retrieval solutions, exhibit structures, healthcare, non-profit, construction, consumer internet, consumers, internet, information technology &amp; services, marketing &amp; advertising, events services, sales, health care, health, wellness &amp; fitness, hospital &amp; health care, nonprofit organization management</v>
          </cell>
          <cell r="J1835" t="str">
            <v>Outlook, Microsoft Office 365, Microsoft Azure Hosting, Taboola Newsroom, Atlassian Cloud, UPS, Marketo, Salesforce Live Agent, Hubspot, Slack, Salesforce, Remote, Google AdWords Conversion, Microsoft Excel, Microsoft PowerPoint, Clarity, Sage, PowerBI Tiles, SQL, Spark, Python, Microsoft Office, SAS Enterprise Guide, Secured MVC Forum on Windows 2012 R2, Microsoft 365, Act!, Composer, Tekla, Oracle Analytics Cloud, EFI, EKM, Kong, Gem, , Git, Azure Linux Virtual Machines, Docker, Jupyter, Vscode, Salesforce CRM Analytics, Linkedin Marketing Solutions, Blackline, TripleLift, ICP, Axis, FogBugz, Basecamp, Jira, AMP, Google Ads, , Sage Intacct, Express, UKG Pro, UKG, SharePoint, Cisco WebEx Teams, Cascade CMS, Intel, AutoCAD, Google Tag Manager, Strato, Adobe Photoshop, Autodesk 3ds Max, V-Ray, SketchUp, Clari, SAP SuccessFactors, SAP SuccessFactors Learning, Oracle Hyperion Enterprise, Gauges</v>
          </cell>
          <cell r="O1835">
            <v>999135000</v>
          </cell>
          <cell r="Q1835" t="str">
            <v>GES (Global Experience Specialists) is a leading global exhibition and event management company based in Las Vegas, Nevada. Founded in 1939, GES specializes in providing comprehensive services for organizers, exhibitors, and agencies to create seamless live experiences. With a dedicated team of approximately 2,600 to 3,000 employees, GES operates in multiple countries, including the United States, Canada, the United Kingdom, and the United Arab Emirates.
The company offers a wide range of event management services, including show planning, creative design for exhibitions, experiential strategy, sponsorship consulting, and exhibitor support. GES also provides audio-visual services, electrical and plumbing support, accommodations and travel arrangements, event registration, and data services. With a focus on client satisfaction, GES aims to connect people through innovative experiences and has adapted its offerings to include enhanced digital tools.</v>
          </cell>
          <cell r="R1835">
            <v>1926</v>
          </cell>
        </row>
        <row r="1836">
          <cell r="A1836" t="str">
            <v>GitHub</v>
          </cell>
          <cell r="B1836" t="str">
            <v>GitHub</v>
          </cell>
          <cell r="C1836">
            <v>6100</v>
          </cell>
          <cell r="D1836" t="str">
            <v>information technology &amp; services</v>
          </cell>
          <cell r="E1836" t="str">
            <v>http://www.github.com</v>
          </cell>
          <cell r="F1836" t="str">
            <v>http://www.linkedin.com/company/github</v>
          </cell>
          <cell r="G1836" t="str">
            <v>San Francisco</v>
          </cell>
          <cell r="H1836" t="str">
            <v>California</v>
          </cell>
          <cell r="I1836" t="str">
            <v>social commerce, open source, e-commerce, software, consumer internet, information technology, internet, software development, static site hosting, project collaboration, github pages, code quality, workflow automation, software deployment, developer community, ai code assistance, code repositories, project management, static website hosting, software innovation, microsoft acquisition, developer productivity tools, compliance, ci/cd, code sharing, collaboration platform, automated code review, web search portals, libraries, archives, and other information services, ai-powered tools, software development lifecycle, b2b, enterprise software, software project management, issue tracking, copilot, collaborative coding environments, custom integrations, developer tools, cloud platform, repository hosting, private repositories, security features, apis for automation, github copilot, innovation, security, enterprise solutions, custom api integrations, software workflows, developer productivity, integrations, apis, open source ecosystem, public repositories, services, startups, open source contribution, ai-assisted coding, automation, ai model training, government, version control, code review, enterprise security, cloud-based platform, ci/cd automation, github actions, software ecosystem, collaboration, ai-powered coding, code completion, automated workflows, security vulnerabilities, github codespaces, devsecops, developer collaboration, vulnerability scanning, open source support, ai code suggestions, real-time feedback, continuous integration, ci/cd pipelines, deployments, project tracking, issue management, team collaboration, repository management, prescriptive coding, customizable integrations, cloud dev environments, developer experience, automated security fixes, task automation, github api, devops support, code search, secret scanning, technical documentation, customer stories, enterprise support, action monitoring, group discussions, safety and compliance, hands-on consulting, secure software delivery, code planning, integrated security features, user management, coding best practices, ai-driven insights, productivity tools, collaboration features, saas, consumers, information technology &amp; services, computer software, productivity, enterprises</v>
          </cell>
          <cell r="J1836" t="str">
            <v>Salesforce, NSOne, Route 53, Sendgrid, Outlook, Marketo, MailChimp SPF, Microsoft Office 365, Zendesk, Eloqua, Greenhouse.io, Slack, WordPress.org, Paypal, Multilingual, Flowplayer, Facebook Custom Audiences, Mobile Friendly, Vimeo, Google Play, Varnish, Remote, AI, Copilot, Docker, Kubernetes, Git, GitHub, GitHub Actions, Jenkins, Microsoft Teams, Azure Linux Virtual Machines, GitHub Enterprise, GitHub Copilot, GitHub Advanced Security, Workday, Elasticsearch, CodeQL, go+, AWS SDK for JavaScript, Ruby On Rails, SWIFT, Uikit, Apollo, GraphQL, Ning, Posit, Dell EMC Disaster Recovery, Ad Astra, Cascade CMS, SQL, Gainsight, Javascript, React, TypeScript, Apple macOS, Dell EMC PowerScale, Zoomdata, Figma, Mode, PowerBI Tiles, Amazon Linux 2, CallMiner Eureka, Amazon Simple Storage Service (S3), Redis, MySQL, PostgreSQL, Azure Service Fabric, dbt, Delta Lake, Dell EMC PowerStore, Rails Assets, SES, Datadog, SentryOne SQL Sentry, Azure Monitor, C#, Kotlin, Python, Next.js, Puppet, Azure Analysis Services, AWS Analytics, HPE Primera, Amazon Managed Streaming for Apache Kafka (Amazon MSK), Dell ECS Enterprise Object Storage, ANGEL LMS</v>
          </cell>
          <cell r="K1836">
            <v>7851380000</v>
          </cell>
          <cell r="L1836" t="str">
            <v>Other</v>
          </cell>
          <cell r="M1836">
            <v>1250000</v>
          </cell>
          <cell r="N1836">
            <v>45597</v>
          </cell>
          <cell r="O1836">
            <v>2000000000</v>
          </cell>
          <cell r="Q1836" t="str">
            <v>GitHub is a web-based platform for version control, collaboration, and software development. It allows developers to share, edit, and store programming code online. Founded in 2007 and launched in 2008, GitHub has grown to over 150 million users and hosts more than 420 million projects. The platform is owned by Microsoft, which acquired it in 2018.
GitHub offers a range of services, including repository hosting, version control, code review, issue tracking, and project management. Users can create their own copies of repositories, track project changes, and host web pages through GitHub Pages. GitHub Enterprise provides secure on-premises repository hosting for large teams. Additionally, GitHub Copilot, an AI-powered developer tool, significantly contributes to the company's revenue growth. Major companies like Google, Facebook, and Microsoft utilize GitHub for their development needs. The company is headquartered in San Francisco.</v>
          </cell>
          <cell r="R1836">
            <v>2008</v>
          </cell>
        </row>
        <row r="1837">
          <cell r="A1837" t="str">
            <v>Glacier Bancorp, Inc.</v>
          </cell>
          <cell r="B1837" t="str">
            <v>Glacier Bancorp</v>
          </cell>
          <cell r="C1837">
            <v>3500</v>
          </cell>
          <cell r="D1837" t="str">
            <v>banking</v>
          </cell>
          <cell r="E1837" t="str">
            <v>http://www.gbcijobs.com</v>
          </cell>
          <cell r="F1837" t="str">
            <v>http://www.linkedin.com/company/glacier-bancorp-inc</v>
          </cell>
          <cell r="G1837" t="str">
            <v>Kalispell</v>
          </cell>
          <cell r="H1837" t="str">
            <v>Montana</v>
          </cell>
          <cell r="I1837" t="str">
            <v>community banking, strong benefits plan, robust 401k plan, employee career growth, community focus, major banks, finance, employee development, banking employee programs, banking group, community banking social impact, financial growth, community banking growth, sustainable practices, community banking culture, services, asset management, banking sector, banking community engagement, community banking leadership, financial services, banking company, banking in western states, banking culture, community development loans, banking sustainability, banking organization, community banking customer focus, community banking history, community banking employee engagement, community development, local communities, sustainable banking, wealth management, community banking governance, banking ethics, banking industry, banking customer service, community banking innovation, employee benefits, commercial banking, risk management, banking innovation, digital banking, local presence, banking technology, community banking compliance, banking network, community banking community involvement, banking, customer service, local banking, community bank independence, financial institution, community banking technology, community support, banking history, banking leadership, banking services, banking social responsibility, banking employee training, community banking sustainability, bank governance, banking community involvement, local community support, banking compliance, banking operations, community banking social responsibility, community banking ethics, growth and expansion, bank branches, investment management</v>
          </cell>
          <cell r="J1837" t="str">
            <v>Microsoft Office 365, Amazon AWS, CloudFlare Hosting, iCIMS, Woo Commerce, Google translate widget, reCAPTCHA, Ad Unit 728 x 90, Hubspot, Facebook Widget, Wix, DoubleClick, WordPress.org, Google Maps (Non Paid Users), Google Analytics, Adform, YouTube, Squarespace ECommerce, Facebook Custom Audiences, Google Tag Manager, Hotjar, Gravity Forms, Bootstrap Framework, Google Maps, Cufon, Shutterstock, New Relic, Nginx, Multilingual, Vimeo, Facebook Login (Connect), Baidu Ads, Ad Unit 300 x 600, Mobile Friendly, Google Font API, Typekit, Google translate API, .NET, Encompass, Jack Henry &amp; Associates SilverLake, Vertex, Wolters Kluwer Passport, Branch, Microsoft Excel, Microsoft Office, Excel4Apps, Google AdWords Conversion, Microsoft PowerPoint, Outlook, Adobe, nCino Cloud Banking Platform, AWS SDK for JavaScript, Azure Data Factory, C#, Databricks, Delta Lake, Microsoft Azure Monitor, Python, Spark, SQL, Gem</v>
          </cell>
          <cell r="O1837">
            <v>1425537000</v>
          </cell>
          <cell r="Q1837" t="str">
            <v>Glacier Bancorp, Inc. is a community-focused financial holding company based in Kalispell, Montana. Established in 1955, it has grown from a small savings and loan association into a network of 17 bank divisions across eight Western states. The company emphasizes independence and long-term success in serving local customers and communities.
Glacier Bancorp is committed to community involvement through volunteer efforts, donations, and financial education. It maintains high ethical standards and strong governance practices to ensure integrity and customer privacy. The company offers traditional banking services, including commercial lending, mortgage and construction loans, and teller services through its various divisions, such as Guaranty Bank &amp; Trust, Bank of the San Juans, and First State Bank Wyoming.</v>
          </cell>
          <cell r="R1837">
            <v>1955</v>
          </cell>
        </row>
        <row r="1838">
          <cell r="A1838" t="str">
            <v>Global Payments Inc.</v>
          </cell>
          <cell r="B1838" t="str">
            <v>Global Payments</v>
          </cell>
          <cell r="C1838">
            <v>27000</v>
          </cell>
          <cell r="D1838" t="str">
            <v>financial services</v>
          </cell>
          <cell r="E1838" t="str">
            <v>http://www.globalpayments.com</v>
          </cell>
          <cell r="F1838" t="str">
            <v>http://www.linkedin.com/company/global-payments</v>
          </cell>
          <cell r="G1838" t="str">
            <v>Atlanta</v>
          </cell>
          <cell r="H1838" t="str">
            <v>Georgia</v>
          </cell>
          <cell r="I1838" t="str">
            <v>online payments, contactless payments, embedded fintech, point of sale, financial services, unified commerce, issuer solutions, payment technology, merchant services, omnichannel payments, fintech, digital wallets, crossborder payments, payments, ecommerce, integrated payments, mobile point of sale, issuing, touchless payments, mobile payments, financial technology, software solutions, b2b payments, payment processing, merchant onboarding, payment processing services, payment processing scalability, embedded commerce solutions, banking services, payment infrastructure development, merchant solutions, payment fraud detection, payment gateway, next-gen transaction platforms, payment ecosystem, payment solutions provider, payment solutions for business, payment platform apis, payment platform scalability, payment apis, services, payment platforms, digital transformation, payment processing software, payment services, transaction platforms, payment processing platform, payment processing network, payment security protocols, information technology, payment innovation, digital payments, payment compliance, payment security, payment industry, payment transaction security, payment technology development, cloud provider integration, payment platform customization, payment apis and sdks, payment processing efficiency, cloud-based payment infrastructure, payment industry standards, funds transfer, payment processing solutions, retail, payment security technology, payment platform security, financial transactions processing, reserve, and clearinghouse activities, information technology &amp; services, mobile transaction technology, payment technology innovation, payment processing industry, payment system integration, digital payment solutions, payment platform, software publishers, payment network, payment integration services, payment processing technology, next-generation transaction platforms, embedded payments, payment solutions, payment data analytics, cloud-based payment solutions, payment data security, payment processing company, payroll services, payment transaction optimization, d2c, cloud payment partnerships, payment innovation hub, payment security solutions, online payment solutions, accounting services, payment industry trends, payment network management, customer engagement, global commerce, payment platform development, payment compliance solutions, payment infrastructure, payment transaction management, cloud partnerships, mobile transactions, b2b, e-commerce, payment gateway integration, payment fraud prevention, payment processing automation, payment systems, card acceptance, payment system modernization, transaction technology, payment platform deployment, payment industry innovation, finance, consumer products &amp; retail, pos, enterprise software, enterprises, computer software, finance technology, consumer internet, consumers, internet</v>
          </cell>
          <cell r="J1838" t="str">
            <v>Cloudflare DNS, Rackspace MailGun, Sendgrid, Marketo, Microsoft Office 365, CloudFlare Hosting, Pipedrive, OneTrust, The Trade Desk, Workday, Pardot, Android, Salesforce, Atlas, Genius, OneTrust Tech Risk &amp; Compliance, PowerBI Tiles, Tableau, Camtasia, Webex, Balsamiq, Axure RP, OmniGraffle, Adobe Creative Suite, CSS, HTML5 Maker, NICE inContact, Verint, Aspect Workforce, Genesys, Vertex AI, AWS Bedrock, Cortex M-Series, Angular, Assemble, AWS SDK for JavaScript, Babel, CentOS, Cisco Meraki MS, COBOL, Eclipse, Gulp, Hadoop HDFS, HTCondor 8.9.9 on Amazon Linux 2, HTML Pro, IBM CICS Transaction Server, IBM Db2 for Linux, UNIX, and Microsoft Windows, IBM z/OS Operating System, Javascript, jQuery, Kiosked, MATLAB, Microsoft Windows Server 2012, MySQL, .NET, Node.js, Oracle Analytics Cloud, Python, R, React, Redux, Ruby On Rails, SQL, TensorFlow, Ubuntu, Visual Studio, webpack, AMP, Act!, Linkedin Marketing Solutions, Facebook, Twitter Advertising, Taleo Applicant Tracking Systems (ATS), REST, Salesforce CRM Analytics, IBM Mainframe, PL/SQL, Unix, Google Cloud Composer, Google Cloud BigQuery, Google Cloud Storage, PubSub+, Google Cloud Run, Google Cloud Platform, GitHub, Azure Devops, Kotlin, Spring Boot, Jenkins, AWS Trusted Advisor, Rally, Red Hat JBoss Enterprise SOA Platform, LucidChart, Visio, Microsoft Office, Amazon Linux 2, IBM AIX, Oracle Solaris, HP-UX, CPI, Akamai CDN Solutions, OpenLDAP, 3M 360 Encompass - Health Analytics Suite, SMTP, WellnessLiving, Apache HTTP Server, Azure Cloud Shell, Vtiger for G Suite, BetterCloud, Azure Active Directory, Office365, EMC, LogMeIn - Rescue, AWS VPN, C#, Selenium, Postman, Apache JMeter, Click, Clicky, AWS CodeCommit, Argo, SAS Analytics Pro, Hubspot, FlipHTML5, VueJS, Qualtrics, Excel4Apps, Email Verification in Google Sheets, LinkedIn Ads, Akamai Connected Cloud (formerly Linode), DotNetNuke, Apache Hadoop HDFS, Apigee, Harness, Groovy, Bash, C# (C Sharp), accessiBe, Gem, Microsoft Excel, Kubernetes, Microsoft Dynamics, ServiceNow Configuration Management Database, Terraform, Docker, Prometheus, Grafana, Datadog, Blue Coat ProxySG, Dell iDRAC (Integrated Dell Remote Access Controller), CAT, Google AdWords Conversion, Microsoft PowerPoint, Canva, Azure Linux Virtual Machines, Microsoft.NET Core 3.1, Microsoft 365, VMware Workspace ONE, Google Workspace, Micro, Microsoft Active Directory Federation Services, VMware Virtual Desktop Infrastructure, Parallels Mac Management for Microsoft SCCM, AT&amp;T, Apple macOS, Apple Pay, Samsung Pay, Cucumber, Appium, Git, NICE, Eyefinity OfficeMate, Red Hat, Secured MVC Forum on Windows 2012 R2, Azure Active Directory B2C, Adform DMP, Citrix VDI-in-a-Box, Apple iPhone, Revel iPad POS, HP Thin Client Hardware, Jira, Cisco Meraki SD-WAN, CheckPoint, AWS Analytics, IBM ILOG CPLEX Optimization Studio, Google Meet, Microsoft SQL Server Reporting Services, Vscode, LEAP, GitHub Actions, Wiz, Splunk, ChatBot, Adobe Commerce, LexisNexis Accurint, Google, Azure Virtual Machines, LiveRamp Match Partners, Pacer, Snowflake, Wider Planet, Microsoft Entity Framework, , Playwright, Specflow, SAP Financial Supply Chain Management (FSCM), Salesforce Service Cloud, Snow, Amazon Web Services (AWS), GoToAssist (FASTchat), Kona Web Application Firewall, Google Cloud Data Loss Prevention, Oracle RAC One Node, Oracle Enterprise Manager, Oracle Active Data Guard, Oracle GoldenGate, ACL, Datawrapper, Cisco ASR 1000, Figma, Cisco Unified Intelligence Center, F5 BIG-IP, Infoblox DHCP, Google Kubernetes Engine, Jetpack, Tines, Android Studio, Sumtotal Systems Llc, Google Drive, Frame, Amazon EKS Anywhere, HELM, Google Cloud, SystemVerilog, DocuSign, Oracle GRC, MongoDB, TypeScript, Azure Analysis Services, Azure Log Analytics, Azure Monitor, Azure Security Center, Azure Sentinel, Ansible, Apartments247, Webo, VMware, VMware vCenter Server, vSphere, , Apollo, ZoomInfo, LinkedIn Sales Navigator, Mint, PEX, Salesforce Shield, Rust, Ning, Postpresso, OpenAPI, Microsoft Azure Monitor, Microsoft Sql Server, Gong, Power BI Documenter, Swagger UI, SOAPUI, SES, Alteryx Machine Learning Cloud, Google Kubernetes Engine (GKE), Gmail, NetSuite, PostgreSQL, Tor, Microsoft Always on VPN, Microsoft PowerShell, Redgate SQL, Siemens SIMATIC S7, Microsoft Windows Defender Antivirus, Brocade Switches, Omnitracs XRS, WISE, Confluence, Slack, Microsoft Teams, IntelliJ IDEA, Bitbucket, Maven, Gradle, ServiceNow, GitLab, NetBox, Cisco ACI Orchestration, Freshdesk, Portico Virtual Terminal, Quick-start service for guided buying for SAP Ariba Buying and SAP Ariba Buying and Invoicing, .GIS, IBM Rational Quality Manager, apsona, CET, Microsoft Visual Studio, PRO.FILE, PuTTY, Quest Toad, JUnit, NUnit, GetSocial, SAP Ariba Platform, Cisco Application Policy Infrastructure Controller (APIC), Cisco Nexus 9000, Cisco Nexus Dashboard, Citrix Hypervisor, React Native, HCL BigFix, Oracle Real Application Clusters, Securonix Security Operations and Analytics Platform, SAP Ariba Buying and Invoicing, Soap Media, Outreach.io, SalesLoft, Udemy, MongoDB Atlas, AWS Lambda, Amazon S3, Amazon Elastic Load Balancing, Amazon SES, Amazon CloudFront, Apache Camel, Apache ActiveMQ, Flux, Canon Printers, Spiceworks IP Scanner, Broadcom Service Virtualization, IBM VSAM, Oracle XML DB, Flashtalking, Broadcom Easytrieve, CA 7 Workload Automation Intelligence, Sourcepoint Dialogue, ServiceNow Demand Management, Analyzer, Syncsort MFX, Apache Struts, Standalone Tomcat - Java Servlet and JSP Platform by TurnKey Linux (HVM), J2EE, Eclipse IDE, Spring, Bootstrap, SAP Crystal Reports, Nevron Vision for SSRS, Rise, ASP.NET, Security, Conversant (ValueClick), Axis, Google Sheets, Kibana, Azure Command-Line Interface (CLI), Airflow, dbt, Spark, Nreal, onOffice, Commscope Ruckus, Oracle Fusion Financials, Oracle General Ledger, Sage Fixed Assets, FUSION, Oracle Supply Chain Management (SCM) Cloud, Testng, HPE NonStop Systems, Active Network (Active Educate), Vitess, Oracle Database, Hibernate, IDC, McAfee Total Protection for Data Loss (DLP), Siemens PROFIBUS, Connect, Informatica Enterprise Data Catalog, Aqua, Informatica Axon Data Governance, Archer, Cisco TelePresence Management Suite (TMS), SAP Data Quality Management, microservices for location data, Less, DoorDash, Cisco Mobile Wireless Routers, DATAflow, Elasticsearch, Fluentd, Forcepoint, Microsoft Exchange, Google Docs, Cypress, Robot Framework, Google Cloud Security Command Center, Sizmek (MediaMind), Google VPC Service Controls, Microsoft Windows Server 2000, UPS, HPE Disk Array Storage Systems, AWS Database Migration Service, Google Hangouts, Google Compute Engine, Amazon Virtual Private Cloud (Amazon VPC), Google Cloud SQL, Google Cloud Functions, Amazon EC2, Lambda Cloud, IBM Spectrum LSF, Dialpad, TouchNet U.Commerce</v>
          </cell>
          <cell r="O1838">
            <v>8273247000</v>
          </cell>
          <cell r="Q1838" t="str">
            <v>Global Payments Inc. is a prominent provider of payment technology and software solutions, helping businesses accept payments across various channels and industries. Founded in 1967 as a division of National Data Corporation, the company became independent in 1999-2000 and is now publicly traded on the NYSE. It processes over 50 billion transactions annually and has expanded globally through strategic acquisitions.
The company offers a range of services, including in-person and online payment acceptance, point-of-sale systems, and integrated payment solutions. Their cloud-native platform supports fast digital onboarding and instant issuance for various payment types. Global Payments also provides business insights and risk management services, enabling customers to leverage technology and expertise for effective payment processing. Notable partnerships include serving as the Official Commerce Technology Provider for venues like Mercedes-Benz Stadium and Truist Park.</v>
          </cell>
          <cell r="R1838">
            <v>1967</v>
          </cell>
        </row>
        <row r="1839">
          <cell r="A1839" t="str">
            <v>GlobalLogic</v>
          </cell>
          <cell r="B1839" t="str">
            <v>GlobalLogic</v>
          </cell>
          <cell r="C1839">
            <v>30000</v>
          </cell>
          <cell r="D1839" t="str">
            <v>information technology &amp; services</v>
          </cell>
          <cell r="E1839" t="str">
            <v>http://www.globallogic.com</v>
          </cell>
          <cell r="F1839" t="str">
            <v>http://www.linkedin.com/company/globallogic</v>
          </cell>
          <cell r="G1839" t="str">
            <v>Santa Clara</v>
          </cell>
          <cell r="H1839" t="str">
            <v>California</v>
          </cell>
          <cell r="I1839" t="str">
            <v>product design, product engineering, product replatforming, fulllifecycle product development services, product testing quality assurance, sustaining engineering, product research ideation, product research amp ideation, content engineering, product testing amp quality assurance, user experience design, software, information technology, software development, platform engineering, embedded systems, content management systems, enterprise software, technology, media &amp; entertainment, industrial iot, embedded hardware, energy &amp; utilities, product strategy, automated testing, legacy modernization approaches, digital supply chain, digital experience design, healthcare, programmatic advertising, platform development, technology modernization, sustainability, manufacturing, innovation, software product engineering, services, generative ai, ai governance, cloud computing, client collaboration, operational efficiency, ai-driven product lifecycle, digital health solutions, data analytics, ai in energy, big data analytics, b2b, ai-powered solutions, cloud infrastructure, smart devices, legacy system upgrade, digital transformation, big data platforms, mobile development, intelligence engineering, customer engagement, industry-specific solutions, predictive analytics, responsible ai, consulting, media and entertainment tech, iot development, computer systems design and related services, financial services, iot solutions, healthcare technology, digital twin technology, automotive, technology consulting, automotive solutions, edge computing, digital twin for manufacturing, ai and data analytics, cloud migration, hybrid cloud solutions, manufacturing digitalization, automated software testing, semiconductor solutions, software engineering, digital innovation, digital experiences, engineering centers, predictive maintenance, data engineering, design studios, digital product engineering, mlops, retail, experience design, digital advisory, generative ai solutions, cloud adoption, agile methodologies, devops practices, cybersecurity solutions, ai &amp; machine learning, big data solutions, blockchain technology, digital quality assurance, contact center optimization, consumer engagement, ui/ux development, cloud migration services, automation solutions, media &amp; entertainment technology, automotive software engineering, financial services innovation, telecommunications solutions, private equity solutions, product lifecycle management, dynamic ad insertion, ott application development, video streaming solutions, media asset management, real-time bidding systems, cross-platform solutions, customer experience transformation, business intelligence solutions, transformation strategy, user interface design, cloud-native development, service design, digital strategy, innovative product development, enterprise software solutions, product engineering expertise, agile delivery model, transportation &amp; logistics, information technology &amp; services, embedded hardware &amp; software, hardware, enterprises, computer software, health care, health, wellness &amp; fitness, hospital &amp; health care, environmental services, renewables &amp; environment, mechanical or industrial engineering, internet infrastructure, internet, management consulting, design, analytics, marketing, marketing &amp; advertising</v>
          </cell>
          <cell r="J1839" t="str">
            <v>Salesforce, NSOne, Gmail, Mimecast, Outlook, Marketo, Google Apps, Jira, Atlassian Confluence, Atlassian Cloud, Tableau, Slack, Nginx, Google Analytics Ecommerce Tracking, Linkedin Marketing Solutions, Google Analytics, Bootstrap Framework, YouTube, WordPress.org, DoubleClick, Hotjar, Vimeo, reCAPTCHA, SoundCloud, Mobile Friendly, New Relic, Facebook Login (Connect), Google Tag Manager, UniFi SDN, Python, HTML Pro, Javascript, PostgreSQL, MySQL, MongoDB, Redis, C#, Bevywise MQTT Broker, Bash, Azure Linux Virtual Machines, Jenkins, MATLAB, Atlan, Confluence, Copado, ESET, Fivetran, Gearset, Gong, Hubspot, NetSuite, Ning, Salesforce Flow, ServiceNow, OpenStack, Ansible, Microsoft PowerShell, Microsoft Azure Monitor, Azure Data Factory, Databricks, Azure Synapse Analytics, Azure Event Hubs, SQL, Spark, Azure SQL Database, Azure Data Lake Storage, Delta Lake, Esri, Google Cloud BigQuery, Google Workspace, Microsoft Active Directory Federation Services, Terraform, go+, Amazon S3, AWS Trusted Advisor, Azure Data Lake Analytics, IBM ILOG CPLEX Optimization Studio, Redshift, Snowflake, Google Cloud Platform, AWS Lambda, Angular, Ruby On Rails, Airflow, Scala, Amazon Web Services (AWS), Apache Beam, Playwright, REST, Alteryx, AWS SDK for JavaScript, Kotlin, Spring, Red Hat JBoss Enterprise SOA Platform, Git, Oracle Analytics Cloud, Oracle JDBC, Docker, Elasticsearch, GitHub, TypeScript, Vertex AI, Apigee, Google Cloud Pub/Sub, Google Cloud Storage, Google Compute Engine, Google App Engine, Google Cloud BigTable, React, Next.js, Material UI, GraphQL, Cypress, Jest, Grafana, Apache Kafka, Axios International, Postman, The Newman Group, Unity Catalog, Azure Cosmos DB, Azure Blob Storage, Azure Key Vault, Azure Service Bus, Azure Functions, Azure Devops, GitLab, SWIFT, IBM Cognos Analytics, Azure Resource Manager, Datadog, ELK Stack, HELM, Kubernetes, OpenTracker, Redux, Mapbox, Ag Grid, Chart.Js, Vitess, Storybook, ASP.NET, Microsoft Excel, Autodesk Alias, Blender, Quantcast, Node.js, PHP, Google Cloud, .NET, Amazon CloudFront, Amazon CloudWatch, Amazon DynamoDB, Amazon EKS Anywhere, Amazon Elastic File System (Amazon EFS), Amazon EventBridge, Amazon Simple Queue Service (SQS), API Gateway, AWS AppSync, AWS CloudFormation, AWS CodePipeline, AWS Key Management Service (KMS), AWS Step Functions, CDK, GitHub Actions, Lambda Cloud, Okta, Route 53, Serverless Framework, Sizmek (MediaMind), Unity, Kiosked, Telefonica IoT, Firebase, AngularJS, Objective-C, Rust, Xcode, Whipple Hill, DotNetNuke, C# (C Sharp), Azure App Service, Azure AI Search, Microsoft Entra ID, Microsoft Windows Server 2012, codebeamer, Linear, AT&amp;T, Balsamiq, Basis, C/C++, CMake, MegaPath, Modbus, Oracle Communications Session Border Controller (SBC), DPDK (Data Plane Development Kit), StarRC, LivePerson Monitor, Android, Bamboo, Jira Software, Jira Service Management, Bitbucket, Microsoft PowerPoint, Akamai CDN Solutions, AspDotNetStorefront, Citrix, Citrix ADC, CONTROL, Creatio, Microsoft Hyper-V Server, SES, Visio, VMware vSphere, ECS, ABAP, SAP CRM, SAP, SAP NetWeaver Portal, SAP Gateway, NeoData, Spring Boot, Red Hat OpenShift, Red Hat 3scale API Management, OpenAPI, ENTERPRISE ARCHITECT, Apache Camel, Microsoft SQL Server Reporting Services, Java EE, HTML5 Maker, CSS, CANalyzer, AutoCAD LT, Uikit, Azure OpenAI Service, Cucumber, Testng, Jetpack, Gradle, Argocd, Hive, Juniper Networks SRX-Series Gateways, Cisco Switches, A10 Networks VPN, Microsoft Teams Rooms, PowerBI Tiles, IBM Storage Suite for IBM Cloud Paks, Azure Monitor, Azure Log Analytics, Azure Load Balancer, CAT, Azure Storage Explorer, Azure Container Registry, Azure Virtual Network, Acronis Cyber Backup, Prometheus, Elastic Stack, , Azure Machine Learning, Pytest, Blackmagic Design, GitHub Copilot, TestRail, Microsoft Application Insights, Azure Sentinel, ANGEL LMS, Google Cloud SQL, Google Cloud Dataproc, Microsoft Dynamics 365, Microsoft Power Apps, Microsoft Power Automate, DATAVERSE LTD, Apex, SOQL, Salesforce Lightning Web Components, RXJS, NGRX, Angular Material, Hibernate, Azure AD P2, WP-Oauth, JWT, Maven, JUnit, Jasmine, Karma, Coverity, SonarQube, Rapid7, Azure Logic Apps, AWS Glue, Apache Airflow, Apache NiFi, Azure Synapse, Presto, Superset, Metabase, Django Language, Benchmark GensuiteÂ® ESG Reporting, Intense Debate, Tawk.to, Salesforce Commerce Cloud, CloudFlare, Klaviyo, FlipHTML5, Tesseract, Amazon Textract, Azure Form Recognizer, BERT, SentenceTransformers, JPA Health, Azure Analysis Services, Swagger UI, Verint, Opsgenie, Groovy, SiteCore, AWS Analytics, Secured MVC Forum on Windows 2012 R2, Tor, Keysight Eggplant, Spirent TestCenter, Wireshark, Amazon Linux 2, Amazon Elastic Kubernetes Service (Amazon EKS), Microsoft.NET Core 3.1, Frame, Docking &amp; MDI for WPF, SimCorp Dimension, FOUNDATION, Storyboard to SwiftUI Converter, Qt, Django, Fastapi, Flask, COBOL, IBM CICS Transaction Server, Syncsort MFX, IBM Db2 for Linux, UNIX, and Microsoft Windows, PL/SQL, AI, Informatica PowerCenter, Informatica Intelligent Cloud Services (IICS), Informatica, Microsoft Azure, Amazon Redshift, Microsoft Sql Server, ACL, Teradata, IXL, Claude, dbt, VueJS, Azure Kubernetes Service (AKS), Azure Application Gateway, F5 NGINX Ingress Controller, Looker, ETAP, AWS Cloud Development Kit (AWS CDK), Dependabot, Loom, Istio, Kong, Keycloak, Pulumi, Boto3, Amazon Virtual Private Cloud (Amazon VPC), AWS Transit Gateway, Amazon EC2, Hashicorp Packer, OpenVPN Access Server, Palo Alto Networks GlobalProtect, ISO+â„¢, ArcGIS, QGIS, PostGIS, FME Platform, Netlify, Spark SQL, Apache Iceberg, Astro by Astronomer, Amazon Managed Streaming for Apache Kafka (Amazon MSK), Microsoft Purview eDiscovery, Power BI Documenter, Google AlloyDB for PostgreSQL, Sigma, Argon CI/CD Security, Flutter, Selenium, Amazon EC2 Auto Scaling, Dynamics 365 Customer Insights, Xunit, Microsoft Dynamics CRM, Micro, Chili Piper, NUnit, WCF, Linq, Microsoft Office, Nutanix Prism, Nutanix AHV, Nutanix Move, Nutanix, VMware, VMware ESXi, Crossplane, Yardi Commercial Suite, Appier AIRIS (formerly Woopra), Sectra PACS, Composer, Yocto, PySpark, Amazon ElastiCache, Apache JMeter, Google AdWords Conversion, OpenTelemetry, SNS, Couchbase, Azure Active Directory, Azure Data Lake Store, Black Duck, Microsoft Fabric, OpenAI, Amazon EC2 Container Service, Athena, Gem, Google Kubernetes Engine, Google Cloud Build, Google Cloud Run, Google, Google Cloud Logging, Google Cloud Monitoring, dynaTrace, PagerDuty, Red Hat Enterprise Linux, , Unix, Amazon FreeRTOS, Cross Pixel Media, Quartic, PubSub+, Docker Compose, Amazon Kinesis, IBM Spectrum LSF, Prefect, SharePoint, Azure SQL Managed Instance, PRO.FILE, Houdini, NVIDIA Omniverse, , Fastly CDN, XGBoost, Apache Thrift, Internap CDN, pandas, NumPy, scikit-learn, CodeQL, Conan, edX, JFrog Artifactory, Oracle XML DB, Snap, Xray, Argo, Realtime Targeting, Google Geocoding API, Oracle Bare Metal Cloud Services, CANoe, Vector, Act!, Eclipse Jersey, Jetty Server, Jackson Walker, Apache, Copilot, Apache Spark, Chrome, Recurly, Microsoft WinDbg, Mode, YourMembership, Ant Design React, Strapi, LangGraph, Red Hat, SAM, ProclivityMedia, SAP Solution Manager, ServiceNow Integration Hub, AWS Glue Data Catalog, Salesforce CRM Implementation and Support Services, ChatGPT, Boomi, Aryson MySQL to MSSQL Converter, Cursor, Gravity, Google Cloud Functions, Google Kubernetes Engine (GKE), Eslint, Akamai, Delphi, React Native, Microsoft Windows Server 2000, ember.js, Barracuda MSP, Terragrunt, PyTorch, Figma, Spectrum, Veracode, Specflow, AVEVA PDMS, AWS DataSync, Snyk, Aqua Trivy, Google Docs, Excel4Apps, .GIS, Debian, Azure Cloud Shell, Perl, AWS Lake Formation, Splunk, Arctic Wolf, Mulesoft, Selenium WebDriver, Terminus (by DemandScience), Surfcam, GoDataFeed, SAP Process Orchestration, Apache ActiveMQ, SAP BusinessObjects Business Intelligence (BI), Flux, RabbitMQ, Spring Cloud, Liquibase, TrakSYS, BASE, Mockito, webpack, Gravitee.io, Azure Databricks, TensorFlow, Agile GCP Labs, Scrum Do, Aurora, AWS VPN, AWS Direct Connect, AWS Organizations, AWS Control Tower, AWS CloudTrail, AWS Config, AWS Security Hub, Amazon GuardDuty, Google Firebase Crashlytics, AWS Cost Explorer, AWS Budgets, J2EE, Cassandra, Citrix Hypervisor, Hightouch, Shopify, Sass, Tailwind, INAP, eFront, NTENT, Langchain, AWS Directory Service, AMP, VMIX, Vizrt, Microsoft Word, Adobe Acrobat, ADX Studio, AWS PrivateLink, Bicep, SAP Customer Activity Repository (CAR), OpenCV, Vertex, Spinnaker, Perforce Visualization, Visual Studio, SAP Concur, Ramp, Brex, Jaeger, Salesforce Service Cloud, Azure Event Grid, Power Query, DAX, SysTools VBA Password Recovery, Express JS Framework, Oracle Database, Semrush, LeafLink, Microsoft Intune Enterprise Application Management, Amazon RDS for MySQL, GRPC, FireEye Helix, OpenID, JTL-Shop 3, Connect, Less, Salesforce VisualForce, NEC, SonarQube Cloud (formerly SonarCloud), Apple macOS, TeamCity, Octopus Deploy, Sumologic, JD Edwards World, SAP SuccessFactors, jQuery, Scipy, AWS Secrets Manager, AWS CodeCommit, AWS CodeBuild, AWS CodeDeploy, Route, Electron, CrowdStrike, SentinelOne, Microsoft Defender for Cloud, Burp Suite, Barracuda Email Security Service, Insightly, QAD Adaptive ERP, Workday, React Router, Nestjs, Prisma, PEO, Kibana, Azure Application Insights, Medidata Rave Clinical Cloud, npm, CallMiner Eureka, Sqlalchemy, DNN, Forcepoint TRITON, NVIDIA TensorRT, KNIME, Open Neural Network Exchange (ONNX), Zoomdata, Cisco WebEx Teams, FUSION, Odoo CRM, Qlik Sense, Talend Data Integration, Anthropic Claude, python celery, Snowflake Data Lake, SAP Data Quality Management, microservices for location data, AWS Bedrock, Dell EMC PowerScale, Microsoft Teams, Kubeflow, MLflow, Taobao, Olo, WSO2 Identity Server, dbt Cloud, DATAflow, Azure Service Fabric, Meta Ads Manager, Process automation package for service request creation in SAP S/4HANA Utilities, Rapid7 InsightVM, SAP Fiori, Lucky Orange, Apache Superset, Simulink, Dspace, Ubuntu, CentOS, Azure Active Directory B2C, 3M 360 Encompass - Health Analytics Suite, Azure Pipelines, Ansys HFSS, Cadence, Chorus by ZoomInfo, Cisco IP Interoperability and Collaboration System (IPICS), Datadog Cloud SIEM, ICONICS IoT, Keysight ADS, Mentor, Synopsys HSPICE, Ticket Spice, Harness, AppDynamics, Nokia, A Small Orange, Totango, Resi, Check Point Maestro, Appium, Microsoft-IIS, SAP S/4HANA Cloud, SAP Business Technology Platform, Google Cloud Deployment Manager, Uipath, Fieldwire by Hilti, Flow, GitHub Enterprise, OpenSearch, ClickHouse, PurpleView, Toolkit, Foxit PDF SDK, Azure DNS, Azure API Management, cert-manager, Dell EMC PowerStore, NVIDIA A100 Tensor Core GPU, Infolinks, SAP Billing and Revenue Innovation Management, Ceph, Qualcomm Snapdragon, IoT, Cisco Meraki MS, Spiceworks IP Scanner, Internap Network, HPE SimpliVity, Oracle Database Security, Delta, Apache Parquet, GraalVM, Mag+, ezFlow for Google Docs for G Suite, TSheets, ServiceNow Configuration Management Database, Zendesk, Visual Studio Code, Vanta, KISSmetrics, Backblaze Computer Backup, Docusaurus, TIBCO, AWS IoT Core, IBM SPSS Modeler, AWS EventBridge, Inductive Automation Ignition, Azure IoT Hub, PTC ThingWorx, Graylog, VirtualBox, Make, AdButler, TSYS, Google Cloud Composer, Amazon Elastic MapReduce (EMR), Google Dialogflow, Gemini, Apollo, FFmpeg, Checkmarx, Falco, Aqua, Siemens PROFIBUS, Splunk SOAR, Bazel, Stitch, Auth0, Cloudflare WAF, AWS GovCloud, DevExpress, Interbase, Firebird, Tricentis Tosca, Batch, Juniper NFV, Chronicle, CloudMoverâ„¢ for AWS S3, Hybris (SAP), , CAPTCHA, Express, Vercel, Shopify Plus, Markdown, Kong Gateway, Datapipe, Oracle Exadata Cloud Service, Azure Data Explorer, Docker Swarm, Rancher Labs, HashiCorp Vault, OpenAI Whisper, Pinecone, Weaviate, Google Secret Manager, Informatica Test Data Management, Gerrit, BlackBerry QNX, Horizon, Starburst, Impact Radius, Box, Hadoop HDFS, Siemens SIMATIC HMI (Human Machine Interface), Tines, ROOM, WebRTC, Shopware, CPI, IBM HTTP Server, S&amp;P Capital IQ Pro, FIS, Adobe Premiere Pro, Articulate, Camtasia, Vyond, Zephyr, MySQL 8 With RHEL 8, MapInfo Pro, NetSuite SuiteTalk, Complex Media Network, Verizon WAF, Cisco vEdge Cloud Router, Tailscale, Mongoose, AWS Schema Conversion Tool, SnapLogic- Data Integration and Automation, SystemVerilog, Open Multi-Processing (OpenMP), Azure Cost Management, Robot Framework, Cognito, Acoustic Analytics, Google Cloud Scheduler, Amazon SageMaker, Talend, Veeva Systems, Veeva CRM, Veeva Vault PromoMats, Adobe Experience Cloud, Amdocs, Oracle Siebel CRM, Orum, Barracuda Spam Firewall, Cisco VoIP, BlipTV, Red Hat JBoss Web Server, Genesys SIP, Respond, LEAP, MAX by AppLovin, WebSpectator, Prudsys, BlueTie Vault, Adition Technologies - Advertisers, ADTRAN, Timescale, Azure SQL, Visual-Basic-.NET, Laravel, Infoblox DHCP, Scoro, Alembico EMR, Ab Initio, National Instruments, Logitech Video Conferencing, Clojure, Ironclad, EJBCA, Standalone Tomcat - Java Servlet and JSP Platform by TurnKey Linux (HVM), IBM WebSphere Message Broker, Oracle Data Mining (ODM), LabVIEW, Dassault SOLIDWORKS, CouchDB, Cisco Unified Intelligence Center, Dask, GDAL, Flite, Lighthouse 360, Signal, D365 Data Quality, Pardot, Wrike, Streams, Salesforce CRM Analytics, NLP, Fusion ERP Analytics, TIBCO Spotfire, Adobe XD, Neo4j, Amazon Simple Storage Service (S3), Cronofy, Adobe Experience Manager, Coupa, SAP Ariba, Oracle Cloud, Security, Google Colab, Android Studio, AdBay, IntelliJ IDEA, Apache Tomcat, Automic Automation, Tenable.sc, Trend Micro, Aqua Security, Sage, Temporal Cloud, Podman, vSphere, Segment, Braze, NVIDIA Jetson, Datadog Infrastructure Monitoring, NVIDIA Jetson AGX Xavier Series, QlikView, WebOffice, Nextcloud, Imperva Serverless Protection, InstallShield, LlamaIndex, Hugging Face, Broadcom, Check Point CloudGuard Harmony Connect (CloudGuard Connect), Dash, GRIN, Hi-Media Performance, Microsoft Distributed File System (DFS), Qualcomm, Rezlynx PMS, Amazon Associates, Conversant (ValueClick), NetApp, Pure Chat, Browserstack, WebDriverIO, OWASP Zed Attack Proxy (ZAP), Jama Connect for Requirements Management, UXPin, Switch Concepts, Remote, IBM Cloudability, Office365, SAP Integration Suite, Trintech, Radarstats, OnApp, Cisco Nexus Dashboard, Backstage, Argo CD, JD Edwards, Azure VPN Gateway, Azure Firewall, Azure Security Center, Azure Policy, IBM Security Identity Governance and Intelligence, MasterControl Audit, Amazon Transcribe, Microsoft Always on VPN, NAKIVO Backup &amp; Replication, Cascade CMS, Absorb LMS, DriverSide, Lytics, Symfony, Jupyter Notebook, Liquid, Apple tvOS, Salesforce Heroku, Weborama, Canonical MicroK8s, Epicor Eclipse, Azure Cognitive Search, Allure, PEX, OSIsoft PI, Baidu Search Engine, Echo, FiberHome, Chitika, Webtrends, Calabrio Teleopti Workforce Management, Cloudflare Insights, Liferay, ServiceNow Case and Knowledge Management, CPX Interactive, Oracle Active Data Guard, Oracle GoldenGate, Oracle Automatic Storage Management (ASM), GoToAssist (FASTchat), Nevron Vision for SSRS, UPS, Kong Insomnia, Espresso, XCTest, ebs, Pure Storage, Memcached, Azure Virtual Machines, OpenX, Mint, Kona Web Application Firewall, Cisco VPN, Camunda, RAML, Oracle General Ledger, SAP Accounts Payable and Receivable, SAP Asset Accounting (AA), SAP Controlling (CO), Azure Container Apps, Amazon Elastic Container Service (Amazon ECS), Clientconnexion, Amazon Advertising, Grafana Loki, Juniper Networks SRX-Series Firewalls, Amazon Elastic Load Balancing, Rise, Azure Front Door, IDC, Posit, Apache Subversion (SVN) Server on Ubuntu 18.04 LTS</v>
          </cell>
          <cell r="K1839">
            <v>11977796143</v>
          </cell>
          <cell r="L1839" t="str">
            <v>Merger / Acquisition</v>
          </cell>
          <cell r="M1839">
            <v>9500000000</v>
          </cell>
          <cell r="N1839">
            <v>44256</v>
          </cell>
          <cell r="O1839">
            <v>1500000000</v>
          </cell>
          <cell r="Q1839" t="str">
            <v>GlobalLogic is a digital product engineering services company based in San Jose, California. Founded in 2000, it specializes in full-lifecycle software product design, development, and engineering, covering everything from chip to cloud. The company has grown significantly through mergers and acquisitions, establishing itself as a leader in software research and development services.
GlobalLogic provides a wide range of services throughout the Software Development Life Cycle (SDLC), including product design, development, and maintenance. Its core areas of expertise include big data and analytics, cloud computing, the Internet of Things (IoT), and embedded systems. The company focuses on connecting innovative people globally to create exceptional products, catering to independent software vendors (ISVs), SaaS ecosystems, and software startups. GlobalLogic's commitment to accessibility and diverse service options enhances its capabilities in offshore R&amp;D and content engineering.</v>
          </cell>
          <cell r="R1839">
            <v>2000</v>
          </cell>
        </row>
        <row r="1840">
          <cell r="A1840" t="str">
            <v>Globant</v>
          </cell>
          <cell r="B1840" t="str">
            <v>Globant</v>
          </cell>
          <cell r="C1840">
            <v>32000</v>
          </cell>
          <cell r="D1840" t="str">
            <v>information technology &amp; services</v>
          </cell>
          <cell r="E1840" t="str">
            <v>http://www.globant.com</v>
          </cell>
          <cell r="F1840" t="str">
            <v>http://www.linkedin.com/company/globant</v>
          </cell>
          <cell r="G1840" t="str">
            <v>San Francisco</v>
          </cell>
          <cell r="H1840" t="str">
            <v>California</v>
          </cell>
          <cell r="I1840" t="str">
            <v>ai, blockchain, iot, big data, digital content, gaming, design, ux, agile, mobile, scalable platforms, cloud ops, cybersecurity, future of organizations, product acceleration, sustainability, life sciences, healthcare, data, consultancy, metaverse, enterprise, sap, oracle, servicenow, media, entertainment, airlines, staffing, low code, super apps, process optimization, e-commerce, content, mobile social, consumer internet, internet, information technology, edp services, technology, it services &amp; it consulting, ai-driven insights, digital experience, software engineering, digital health platforms, consulting, smart manufacturing solutions, business intelligence, data engineering, automotive digital solutions, software platforms, digital solutions, ai-powered platforms, cloud platforms, machine learning, digital experience platforms, mobile applications, digital product development, cloud-native solutions, ai-driven automation tools, digital consulting, devops, emerging technologies, digital ecosystem, client-centric, services, digital transformation, ai automation, cloud operations, financial services, digital process automation, enterprise ai integration, experience design, internet of things, scalable solutions, innovation labs, computer systems design and related services, cloud computing, digital marketing, cloud-native development, enterprise software, digital media, digital innovation, proprietary platforms, blockchain for enterprise, gaming industry solutions, automated software testing, ai-powered solutions, digital content management, industry-specific solutions, industry 4.0 solutions, digital enterprise, digital supply chain, media digital transformation, digital platforms, open source integration, ai in healthcare, cloud security solutions, cloud infrastructure, ai-powered analytics, technology consulting, financial digital services, government, product design, financial technology, global delivery, enterprise cloud services, saas, operational efficiency, ai for customer insights, it consulting, customer engagement, digital content creation platforms, technology partnerships, digital ecosystems, cloud services, innovation, security solutions, application modernization, ai in iot, ai-powered chatbots, information technology and services, ai solutions, cloud migration, healthcare technology, data analytics, cross-functional teams, b2b, technology innovation, enterprise data lakes, automated cybersecurity, digital marketing automation, automation frameworks, digital twin technology, automation, digital workflows, customer experience, digital strategy, agile methodologies, software development, user experience, digital innovation labs, industry-specific ai solutions, retail digital platforms, cloud technology, product management, enterprise solutions, connected experiences, agile delivery, quality engineering, rpa, immersive experiences, loyalty programs, legacy modernization, erp solutions, ai-powered applications, multi-cloud strategy, ux/ui design, collaboration tools, content management, growth strategy, sustainable business, business process optimization, omnichannel strategy, tech consulting, e-commerce solutions, automotive technology, gaming technology, education technology, legal tech, transportation solutions, real estate technology, martech solutions, future of work, finance, education, legal, manufacturing, distribution, consumer products &amp; retail, transportation &amp; logistics, energy &amp; utilities, enterprises, computer software, information technology &amp; services, games, environmental services, renewables &amp; environment, health care, health, wellness &amp; fitness, hospital &amp; health care, management consulting, consumers, analytics, artificial intelligence, mobile apps, marketing &amp; advertising, internet infrastructure, finance technology, marketing, e-learning, education management, mechanical or industrial engineering</v>
          </cell>
          <cell r="J1840" t="str">
            <v>Route 53, Gmail, Google Apps, Amazon AWS, Drupal, Jira, Atlassian Confluence, Atlassian Cloud, Sophos, Pardot, SuccessFactors (SAP), Slack, Salesforce, Google Tag Manager, Facebook Login (Connect), Mobile Friendly, reCAPTCHA, Google Font API, Nginx, CrazyEgg, Piwik, Cision, WordPress.org, Android, AI, GeneXus, NTENT, SAP SuccessFactors, Databricks, Unity Catalog, Apache Spark, Python, Terraform, IBM ILOG CPLEX Optimization Studio, Azure Devops, PostgreSQL, MySQL, .NET, C#, Git, Jenkins, Kubernetes, Prometheus, Grafana, Salesforce Einstein AI, Tealium, Adobe, Google Analytics, Adobe Analytics, Microsoft Azure Monitor, Red Hat OpenShift, IBM Storage Suite for IBM Cloud Paks, GitLab, Azure Functions, Azure Web Apps, Azure Firewall, Azure Application Gateway, Azure Private Link, Azure VPN Gateway, Azure Key Vault, Bash, AWS Analytics, Spark, Snowflake, dbt, Airflow, Docker, Langchain, AWS SDK for JavaScript, Flutter, Dart, REST, GraphQL, Mode, Provenir, FICO Blaze Advisor, Experian, Postman, SOAPUI, Google AlloyDB for PostgreSQL, Amazon Kinesis Data Streams, Adobe Experience Platform, Quality assurance service for SAP Field Service Management, SAP, pandas, scikit-learn, PySpark, SQL, ANGEL LMS, Azure Service Fabric, Spring Boot, Spring, Amazon Web Services (AWS), Amazon EC2, Amazon S3, Lambda Cloud, Google AdWords Conversion, SNS, Amazon Simple Queue Service (SQS), AWS CloudFormation, Azure Data Lake Storage, Cloud Foundry, NeoData, Node.js, SAP S/4HANA Cloud, PHP, Barracuda Email Security Service, FUSION, PeopleSoft Enterprise Performance Management (EPM), Microsoft Dynamics 365 Supply Chain Management, Amazon Associates, Bazaarvoice, Demandware Analytics, GitHub Actions, TeamCity, Octopus Deploy, Aurora, Microsoft SQL Server Reporting Services, Amazon DocumentDB, Cassandra, AWS CodePipeline, go+, Ansible, Red Hat Enterprise Linux, Microsoft Windows Server 2012, Akamai CDN Solutions, OpenLDAP, AWS Trusted Advisor, Angular, Adobe Experience Manager, Adobe Commerce, Adobe Campaign, Adobe Customer Journey Analytics, Adobe Target, Adobe Experience Cloud, Fidelity HSA, SAP SuccessFactors Learning, ADP, Adobe Real-Time CDP, Dv360, Meta Ads Manager, Amazon Managed Streaming for Apache Kafka (Amazon MSK), AWS Transfer for SFTP, ECS, Amazon CloudWatch, , SiteCore, TensorFlow, PyTorch, MLlib, Metaflow, Stable Diffusion, JD Edwards World, Inventor, Gem, SAP Extended Warehouse Management, Tufin Orchestration Suite, Oracle BI Publisher, Datadog, Splunk, Cisco Unified Intelligence Center, Palo Alto Networks VM-Series Virtual Firewall, Wireshark, Appium, Selenium, Ruby On Rails, Act!, Javascript, ServiceNow, Semrush, Brandwatch, Salesforce Marketing Cloud, Salesforce Email Studio, Salesforce Journey Builder, QMetry Automation Studio, Connect, Mend, Salesforce Sales Cloud, WP-Oauth, Sizmek (MediaMind), JWT, API Gateway, Svelte, FlipHTML5, CSS, TypeScript, Google Cloud Platform, Google Cloud BigQuery, Apache Airflow, Storyboard to SwiftUI Converter, Apigee, Unity, Nreal, Flashtalking by Mediaocean, Lua, Microsoft DirectX, Open Graphics Library (OpenGL), Vulkan, Adobe Photoshop, Mulesoft, Microsoft Exchange Server 2003, Anypoint MQ, Salesforce Community Cloud, Anypoint API Manager, SharePoint, Confluence, OpenSearch, SES, LlamaIndex, React, Django, Apache JMeter, Symfony, Playwright, , Pytest, Argon CI/CD Security, Microsoft PowerPoint, Microsoft Excel, Ning, Gumgum, Slate by Technolutions, Blueprint, Oracle Analytics Cloud, CPX Interactive, Apex, CyberArk, Azure Cloud Shell, Azure Cost Management and Billing, Kiosked, Fetchback, Asterisk, Amazon Linux 2, Azure Analysis Services, ACL, Cloudera, Tableau, Microsoft.NET Core 3.1, ASP.NET, Azure Cosmos DB, Azure Virtual Machines, Tor, Azure Blob Storage, GitHub Copilot, Amazon Kinesis, LeafLink, AWS Glue Data Catalog, Scala, Apache Iceberg, Apache Impala, Hive, Hadoop HDFS, Apache Kafka, OpenTelemetry, New Relic, Adobe Creative Cloud, Figma, Temporal Cloud, React Native, Redux, Expo, Jest, Cisco Web Security Appliance S600v, Harness, Bamboo, Bitbucket, Workday Launch, ebs, Khoros for SAP Customer Experience Cloud, Develatio's ExpressJS AMI, Nestjs, MongoDB, Amazon EKS Anywhere, AWS Elastic Beanstalk, Excel4Apps, Google Sheets, Amazon DynamoDB, Salesforce Marketing Cloud Intelligence (formerly Datorama), Oracle Exadata Cloud Service, Intel, CallMiner Eureka, MuleSoft Anypoint Platform, RAML, Workday, mO Jira OAuth SSO, Jira OpenID Connect SSO, Jira OIDC SSO, WellnessLiving, Soap Media, DocuSign, ServiceNow IntegrationHub, ServiceNow Flow Designer, Salesforce Flow, CAT, Kyriba, Oracle Database, SimCorp Gain, JD Edwards, WebDriverIO, Saucelabs, DotNetNuke, C# (C Sharp), jQuery, Aryson MySQL to MSSQL Converter, HELM, SAP SD, SAP ERP, Process automation package for service request creation in SAP S/4HANA Utilities, Azure App Service, .GIS, Azure Active Directory, DATAVERSE LTD, Microsoft Power Automate, monday CRM, Smartsheet, Google Kubernetes Engine, Google Cloud Run, Google Cloud Functions, Google Cloud Storage, Onit, Argo CD, CloudFlare, Google Cloud Armor, Google Secret Manager, dbt Cloud, Apache, Varnish, AWS Application Load Balancer, Amazon CloudFront, Redis, Memcached, Elastic Stack, TikTok, Snapchat, Google Ads, Dynamics 365 Customer Service, Copilot, Frame, QTest, SAP Solution Manager, Salesforce CRM Analytics, ServiceNow Integration Hub, CLEAR, Blazor, Sales Cloud Einstein, Salesforce Service Cloud, Salesforce Health Cloud, Conversant, Amazon Product Advertising API, ADP Applicant Tracking System, OneTrust Tech Risk &amp; Compliance, Google, Flask, Power BI Documenter, EMC, Micro, Kotlin, HTML Pro, Maven, Sajax System, Amazon Elastic File System (Amazon EFS), Athena, AWS App Mesh, AWS Lake Formation, AWS Step Functions, Batch, Datapipe, Istio, Tampa AS400 Inc, Android Studio, Jetpack, ELK Stack, dynaTrace, Claude, NetSuite SuiteBuilder, Miro, AWS Key Management Service (KMS), Crystal Ball, Workday Prism Analytics, Stackdriver Monitoring, Google Compute Engine, Google Cloud Logging, Google Cloud Monitoring, Oracle Cloud Infrastructure Identity and Access Management</v>
          </cell>
          <cell r="K1840">
            <v>182500000</v>
          </cell>
          <cell r="L1840" t="str">
            <v>Other</v>
          </cell>
          <cell r="M1840">
            <v>58500000</v>
          </cell>
          <cell r="N1840">
            <v>41821</v>
          </cell>
          <cell r="O1840">
            <v>2454877000</v>
          </cell>
          <cell r="Q1840" t="str">
            <v>Globant S.A. is a digitally native technology services company founded in 2003 in Buenos Aires, Argentina. The company specializes in software development, digital transformation, and innovative solutions utilizing AI, machine learning, big data, cloud computing, blockchain, and design. Globant began with a vision to leverage Latin American talent for global markets and has grown significantly since its inception, expanding from a small office to a global presence with over 27,500 employees across 30 countries.
Globant offers a range of services, including end-to-end digital solutions, custom software development, digital strategy, and mobile app development. The company focuses on enhancing customer experiences and driving growth through cognitive and digital technologies. Globant has established partnerships with major clients such as Google, Electronic Arts, and Santander, showcasing its capability to serve diverse industries including technology, gaming, finance, and travel.</v>
          </cell>
          <cell r="R1840">
            <v>2003</v>
          </cell>
        </row>
        <row r="1841">
          <cell r="A1841" t="str">
            <v>GM Financial</v>
          </cell>
          <cell r="B1841" t="str">
            <v>GM Financial</v>
          </cell>
          <cell r="C1841">
            <v>9000</v>
          </cell>
          <cell r="D1841" t="str">
            <v>financial services</v>
          </cell>
          <cell r="E1841" t="str">
            <v>http://www.gm.financial</v>
          </cell>
          <cell r="F1841" t="str">
            <v>http://www.linkedin.com/company/gm-financial</v>
          </cell>
          <cell r="G1841" t="str">
            <v>Fort Worth</v>
          </cell>
          <cell r="H1841" t="str">
            <v>Texas</v>
          </cell>
          <cell r="I1841" t="str">
            <v>commercial lending, auto finance, auto remarketing, vehicle financing, government, lease programs, vehicle leasing, auto dealer support, automotive finance, customer financing, customer experience, services, dealership financing, financial technology, b2c, financial services, retail loan programs, auto finance services, auto finance solutions, dealer financing, financial ratings, financial stability, electric vehicles, other nondepository credit intermediation, distribution, inventory financing, mobile app, auto loan management, automotive, lease management, dealership support, transportation &amp; logistics, finance and insurance, b2b, credit centers, automotive sales support, auto finance industry, leasing management, retail loans, credit risk management, global operations, employee growth, automotive sector, customer retention, global auto finance, leasing solutions, market expansion, dealership growth, automotive retail, auto loan processing, retail, finance, finance technology, information technology &amp; services, clean energy &amp; technology, environmental services, renewables &amp; environment</v>
          </cell>
          <cell r="K1841">
            <v>400000000</v>
          </cell>
          <cell r="L1841" t="str">
            <v>Debt Financing</v>
          </cell>
          <cell r="M1841">
            <v>400000000</v>
          </cell>
          <cell r="N1841">
            <v>45047</v>
          </cell>
          <cell r="O1841">
            <v>15875000000</v>
          </cell>
          <cell r="Q1841" t="str">
            <v>GM Financial is the global captive finance company of General Motors, providing automotive financing services worldwide. Since its acquisition by GM in 2010, the company has experienced significant growth, increasing its earning assets from $10 billion to $115 billion. Under the leadership of CEO Dan Berce, GM Financial has established itself as a full captive finance entity, focusing on innovation and integrity.
The company offers various programs, including the Demand Note Program, which allows investments in its financing operations, and the KEYS Financial Wellness Program, providing free educational resources to help individuals make informed financial decisions. GM Financial is committed to fostering a diverse and inclusive workplace, with initiatives aimed at increasing representation in leadership roles and celebrating cultural heritage. The company also engages in community partnerships, including collaborations with Historically Black Colleges and Universities for talent recruitment.</v>
          </cell>
          <cell r="R1841">
            <v>1992</v>
          </cell>
        </row>
        <row r="1842">
          <cell r="A1842" t="str">
            <v>Golden Entertainment, Inc.</v>
          </cell>
          <cell r="B1842" t="str">
            <v>Golden Entertainment</v>
          </cell>
          <cell r="C1842">
            <v>5300</v>
          </cell>
          <cell r="D1842" t="str">
            <v>gambling &amp; casinos</v>
          </cell>
          <cell r="E1842" t="str">
            <v>http://www.goldenent.com</v>
          </cell>
          <cell r="F1842" t="str">
            <v>http://www.linkedin.com/company/golden-ent</v>
          </cell>
          <cell r="G1842" t="str">
            <v>Las Vegas</v>
          </cell>
          <cell r="H1842" t="str">
            <v>Nevada</v>
          </cell>
          <cell r="I1842" t="str">
            <v>slot management, casinos, taverns &amp; bars, distributed gaming, services-misc. amusement &amp; recreation, consumer discretionary, gambling facilities &amp; casinos, customer loyalty, casino marketing, hospitality, casino resorts in nevada, table games, restaurant, slots, casino resort amenities, casino operations, casino resorts, casino management, casino management software, casino player development, casino customer loyalty, acquisitions and growth, hotel, casino technology, resort hotels, casino gaming floors, casino marketing automation, casinos (except casino hotels), casino industry regulations, casino, nevada, b2b, casino loyalty points, casino entertainment venues, hospitality industry, nevada gaming industry, tavern, rewards program, casino customer engagement, casino industry growth, casino customer service, casino marketing strategies, nevada gaming properties, hospitality and entertainment, casino resort, casino rewards, customer experience, casino loyalty programs, casino branding, casino event hosting, gaming, gaming operations, casino gaming technology, casino promotions, hotel accommodations, casino property management, casino locations, casino services, gaming industry, casino amenities, services, casino gaming, casino industry acquisitions, casino taverns, casino marketing campaigns, casino player rewards, casino entertainment, acquisitions, casino hotel packages, casino hospitality services, taverns and pubs, casino revenue, responsible gaming, entertainment, casino industry trends, nevada properties, casino industry analytics, casino and gaming, casino development, b2c, gambling &amp; casinos, leisure, travel &amp; tourism, games</v>
          </cell>
          <cell r="J1842" t="str">
            <v>Cloudflare DNS, MailJet, Outlook, CloudFlare Hosting, Sage Intacct, Slack, Workday Recruit, YouTube, WordPress.org, Typekit, Bootstrap Framework, Mobile Friendly, AboveNet, Postpresso, AT&amp;T, Altair Radioss, Express, HR Logix, Micros, Genesis, Microsoft Office, Backblaze Computer Backup, Micro, Make</v>
          </cell>
          <cell r="K1842">
            <v>501012</v>
          </cell>
          <cell r="L1842" t="str">
            <v>Other</v>
          </cell>
          <cell r="M1842">
            <v>501012</v>
          </cell>
          <cell r="N1842">
            <v>42370</v>
          </cell>
          <cell r="O1842">
            <v>634911000</v>
          </cell>
          <cell r="Q1842" t="str">
            <v>Golden Entertainment, Inc. is a gaming and hospitality company based in Las Vegas, Nevada. Established on August 3, 2015, through the merger of Golden Gaming and Lakes Entertainment, the company has grown through strategic acquisitions, including a significant purchase of American Casino &amp; Entertainment Properties in 2017. 
The company operates a diverse portfolio that includes eight casino resorts and 69 gaming taverns, primarily in Southern Nevada. Its offerings encompass food and beverage services, entertainment venues, and gaming options, featuring over 5,600 slot machines and more than 100 table games. Golden Entertainment is recognized as the largest tavern operator in Nevada and holds gaming licenses in four states: Nevada, Colorado, Montana, and Illinois. The company employs around 5,300 people and is publicly traded on NASDAQ under the ticker symbol GDEN.</v>
          </cell>
          <cell r="R1842">
            <v>2001</v>
          </cell>
        </row>
        <row r="1843">
          <cell r="A1843" t="str">
            <v>Goldman Sachs</v>
          </cell>
          <cell r="B1843" t="str">
            <v>Goldman Sachs</v>
          </cell>
          <cell r="C1843">
            <v>47000</v>
          </cell>
          <cell r="D1843" t="str">
            <v>financial services</v>
          </cell>
          <cell r="E1843" t="str">
            <v>http://www.goldmansachs.com</v>
          </cell>
          <cell r="F1843" t="str">
            <v>http://www.linkedin.com/company/goldman-sachs</v>
          </cell>
          <cell r="G1843" t="str">
            <v>New York</v>
          </cell>
          <cell r="H1843" t="str">
            <v>New York</v>
          </cell>
          <cell r="I1843" t="str">
            <v>financial services, finance technology, payments, consumer internet, finance, internet, information technology, investment bankers/brokers/service, digital platforms, market analysis tools, financial industry leadership, asset management, investment advisory, corporate advisory services, client relationship management, public company advisory, corporate advisory, market insights, trading platforms, mergers and acquisitions, financial data, investment platforms, client solutions, digital banking platform, fintech partnerships, client engagement, financial centers, digital finance solutions, trading and market activities, investment banking, digital banking, technology in finance, financial technology development, client relationship solutions, capital raising, securities, market risk analytics, public company, customer relationship management, market research, financial modeling, investment strategies, financial analytics tools, investment banking services, financial research, global presence, digital transformation in banking, digital transformation, market-making, services, global financial markets, financial data analytics, client data management, global financial services, capital raising strategies, corporate finance, financial markets, data analytics, financial data management, public markets, market-making activities, financial analytics, high-profile ipos, financial innovation initiatives, financial research and analysis, trading algorithms, private banking, fintech initiatives, financial planning, risk management, investment management, asset management strategies, financial innovation, financial technology, digital assets, investment strategies for institutions, financial history, trading, financial assets, asset management services, algorithmic trading, regulatory compliance, fintech investment, financial technology solutions, asset under management, high-profile transactions, market intelligence, algorithmic trading platforms, regulatory compliance solutions, ipo services, market risk management, mergers and acquisitions advisory, client base, financial software, trading systems, securities and trading, wealth management, capital markets solutions, asset management platforms, leadership development, b2b, securities and commodity contracts intermediation and brokerage, capital markets, client advisory, trading activities, regulatory environment, trading technology, financial data management systems, private wealth management, consulting, ipo advisory, market analysis, corporate clients, private banking services, trillions in assets, market trading, private equity, financial advisory, global markets, client service, equity research, credit ratings, corporate governance, diversity and inclusion, professional development, operational excellence, economic insights, financial growth, tax services, private wealth, employee apprenticeship, ipo underwriting, institutional investing, financial investments, strategic partnerships, business transformation, community initiatives, earnings reports, insider insights, financial literacy, customer support, sustainability practices, investment solutions, research reports, corporate responsibility, global banking, economic outlook, client portfolio management, strategic direction, enhanced analytics, information technology &amp; services, consumers, mergers &amp; acquisitions, crm, sales, enterprise software, enterprises, computer software, financial consulting, management consulting</v>
          </cell>
          <cell r="J1843" t="str">
            <v>Microsoft Office 365, Akamai, CloudFlare CDN, CloudFlare Hosting, Adobe Marketing Cloud, Slack, Salesforce, Zendesk, Flywheel, Atlassian Cloud, GitHub Hosting, iCIMS, Marketo, Salesforce Live Agent, SiteScout, Vimeo, Facebook Custom Audiences, Qualtrics, ThePlatform, Parse.ly, SOASTA, Kaltura, Amadesa, Facebook Widget, Facebook Login (Connect), SkimLinks, Mobile Friendly, Google Tag Manager, Adobe CQ, React, Apache, Liferay, AppDynamics, Remote, AI, Micro, AWS SDK for JavaScript, Angular, MongoDB, Make, Azure Machine Learning, Google, NVIDIA A100 Tensor Core GPU, Tor, Mode, Azure Blockchain Service, Olo, Microsoft Office, Amazon S3, AngularJS, Apache Spark, GitLab, HTML5 Maker, IntelliJ IDEA, Jira, Maven, Semrush, Snowflake, Salesforce Service Cloud, Confluence, PowerBI Tiles, Terraform, Atlas, Amazon DocumentDB, Aurora, Google AdWords Conversion, Amazon DynamoDB, Microsoft Excel, Microsoft PowerPoint, Demandforce Reviews Widget, MATLAB, Python, R, Stata, Spring, Spark, Dask, Hadoop HDFS, SQL, AWS Trusted Advisor, CDK, AWS CloudFormation, SaltStack, Splunk, Datadog, Fluentd, ELK Stack, GE iFIX, Amazon Web Services (AWS), Google Cloud Platform, Microsoft Azure, AWS Analytics, Amazon Managed Streaming for Apache Kafka (Amazon MSK), Spring Boot, Kubernetes, C/C++, Javascript, TypeScript, GraphQL, Elasticsearch, Microsoft Purview eDiscovery, Microsoft Defender for Cloud, Zscaler, Proofpoint, ServiceNow, Microsoft Teams, Microsoft 365, TUNE, Copilot, Cisco WebEx Teams, Microsoft Power Platform, Microsoft Power Apps, Microsoft Power Automate, Power BI Documenter, Microsoft Exchange Online, SharePoint, Microsoft OneDrive, Azure Active Directory, Azure Purview, Microsoft Windows 365 Cloud PC, PRO.FILE, MITRE ATT&amp;CK, PHP, PL/SQL, Azure Cloud Shell, CSS, Standalone Tomcat - Java Servlet and JSP Platform by TurnKey Linux (HVM), JAX, Redux, J2EE, Hibernate, Node.js, MySQL, Oracle Analytics Cloud, Red Hat JBoss Enterprise SOA Platform, Apache Tomcat, RabbitMQ, mO Jira OAuth SSO, Jira OpenID Connect SSO, Jira OIDC SSO, JUnit, Gradle, SonarQube, Postfix, AVRO, Apache Parquet, Apache Iceberg, Databricks, Apache Hadoop HDFS, BASE, OneTrust Tech Risk &amp; Compliance, SAP Concur, Rapid7 InsightVM, Airflow, LeafLink, Apache Kafka, REST, ECS, Docker, Pega Case Management, go+, GRPC, PostgreSQL, Prometheus, Azure Linux Virtual Machines, Bloomberg Professional Services, Gem, FactSet, Scala, Adobe Analytics, Tableau, DPDK (Data Plane Development Kit), .NET, Hi-Media Performance, Flame, Excel4Apps, SAP Sybase InfoMaker, IBM Db2 for Linux, UNIX, and Microsoft Windows, Azure Data Lake Analytics, Presto, Google AlloyDB for PostgreSQL, SingleStore, Cassandra, Qase, Eclipse Jersey, Jenkins, Apache Subversion (SVN) Server on Ubuntu 18.04 LTS, GitHub Copilot, Apptio Cloudability SaaS, Tampa AS400 Inc, Concur, Alteryx, SWIFT, Star, Siemens SIMATIC S7, Microsoft Azure Monitor, Looker Studio, Google Analytics, AMP, Hubspot, Cvent, Google Sheets, IBM ILOG CPLEX Optimization Studio, Loom, Redis, VueJS, FlipHTML5, LangGraph, Salesforce CRM Analytics, Argon CI/CD Security, Zoomdata, DocuSign, Wireshark, Apache Pig, Zivver Email Encryption, Oracle Data Masking and Subsetting, SS&amp;C, Pipedrive, Data Analytics, Git, PySpark, Grafana, OpenTelemetry, LinkedIn Ads, Instagram, Claude, Kdb+, Lambda Cloud, SNS, Amazon Simple Queue Service (SQS), AWS Step Functions, AWS Cloud Development Kit (AWS CDK), ICP, WP-Oauth, C#, Automation Anywhere, Red Hat OpenShift, OpenStack, DealCloud, Trend Micro Smart Protection, CyberArk Enterprise Password Vault, Bottomline Payments and Cash Management, Stormshield, Google Cloud, Oracle Scripting, Azure Analysis Services, Oracle Cloud Infrastructure, Bicep, ANGEL LMS, Act!, , SAP Fieldglass Services Procurement, SAP Ariba Platform, Ning, Kotlin, Amazon EC2, Rust, AWS Glue, Amazon Elastic MapReduce (EMR), Adobe Experience Manager, Admin, CLEAR, MongoDB Atlas, iMIS, Next.js, Nintex, Intel, Flow, AWS Lambda, CONTROL</v>
          </cell>
          <cell r="K1843">
            <v>31575200000</v>
          </cell>
          <cell r="L1843" t="str">
            <v>Other</v>
          </cell>
          <cell r="M1843">
            <v>15200000</v>
          </cell>
          <cell r="N1843">
            <v>45901</v>
          </cell>
          <cell r="O1843">
            <v>125097000000</v>
          </cell>
          <cell r="Q1843" t="str">
            <v>Goldman Sachs Group, Inc. is a prominent global investment bank and financial services firm, established in 1869 in New York City. The company has evolved from a commercial paper brokerage into a leader in investment banking, securities underwriting, trading, asset management, and wealth management. With a presence in over 30 countries and around 43,000 employees, Goldman Sachs operates from its headquarters in Lower Manhattan and regional offices in major financial centers like London, Tokyo, and Zurich.
The firm offers a wide array of services, including M&amp;A advisory, securities underwriting, and private finance. It engages in trading across various asset classes, such as equities, fixed income, and commodities. Goldman Sachs Asset Management provides investment solutions for institutions and high-net-worth individuals. The company is known for its personalized client service and has been involved in significant transactions throughout its history, advising on high-profile deals and pioneering various financial practices.</v>
          </cell>
          <cell r="R1843">
            <v>1869</v>
          </cell>
        </row>
        <row r="1844">
          <cell r="A1844" t="str">
            <v>Goodwill of Central &amp; Southern Indiana</v>
          </cell>
          <cell r="B1844" t="str">
            <v>Goodwill of Central and Southern Indiana</v>
          </cell>
          <cell r="C1844">
            <v>5200</v>
          </cell>
          <cell r="D1844" t="str">
            <v>individual &amp; family services</v>
          </cell>
          <cell r="E1844" t="str">
            <v>http://www.goodwillindy.org</v>
          </cell>
          <cell r="F1844" t="str">
            <v>http://www.linkedin.com/company/goodwill-industries-of-central-indiana</v>
          </cell>
          <cell r="G1844" t="str">
            <v>Indianapolis</v>
          </cell>
          <cell r="H1844" t="str">
            <v>Indiana</v>
          </cell>
          <cell r="I1844" t="str">
            <v>helping people find jobs, retail, education, commercial services, maternal child health, used clothing &amp; goods, b2c, thrift shopping, media and electronics donation, employment placement, education programs, nonprofit management, services, e-commerce, secondhand retail, vocational rehabilitation services, educational scholarships, donations, community outreach, employment barriers, public support, fundraising events, job placement for ex-offenders, retail operations, family support services, employment services, social enterprise, education for adults, volunteer programs, workforce development, youth programs, retail stores, recycling, community development, secondhand retail chain, volunteer opportunities, career services, community education programs, indianapolis met hs, philanthropy, online shopping, clothing resale, high school for adults, social impact, outlet shopping, workforce training for disabled, community partnerships, donation processing, fundraising, children's learning center, nurse-family partnership, ecommerce, social services, sustainability programs, workforce development nonprofit, gift cards, thrift stores, community impact, fundraising strategies, donor relations, affordable secondhand shopping, volunteer engagement, household donations, community health programs, leadership development, corporate partnerships, recycling and reuse initiatives, customer engagement, the excel center, community services, furniture donation, health initiatives, thrift store outlet sales, job training, low-income families, nonprofit organization, low-income family support, community job training programs, healthcare, non-profit, consumer products &amp; retail, consumer internet, consumers, internet, information technology &amp; services, individual &amp; family services, fund-raising, hospital &amp; health care, health care, health, wellness &amp; fitness, nonprofit organization management, donation center, fashion, local services, shopping, used, vintage &amp; consignment</v>
          </cell>
          <cell r="J1844" t="str">
            <v>DNS Made Easy, Gmail, Mimecast, Google Apps, Google Cloud Hosting, React, Workday, Hubspot, DoubleClick Floodlight, Workday Recruit, YouTube, Bootstrap Framework, Facebook Custom Audiences, Google Tag Manager, Google Maps, DoubleClick, WordPress.org, Facebook Widget, Google Font API, Mobile Friendly, Linkedin Login, Nginx, Linkedin Widget, Google Analytics, Facebook Login (Connect), Remote, AI, Click, eBay, Commission Junction, Dynamics 365 Customer Insights, ClearSaleing (eBay Enterprise), Weibo, WISE, BriteVerify, Google, Microsoft Office, Excel4Apps, Ning, Quip, Gauges, Micro, Gem, Salesforce, Google Workspace, ezFlow for Google Docs for G Suite, Amazon Web Services (AWS), Mailchimp Mandrill, GRIN</v>
          </cell>
          <cell r="K1844">
            <v>1080000</v>
          </cell>
          <cell r="L1844" t="str">
            <v>Other</v>
          </cell>
          <cell r="M1844">
            <v>580000</v>
          </cell>
          <cell r="N1844">
            <v>45962</v>
          </cell>
          <cell r="O1844">
            <v>266987000</v>
          </cell>
          <cell r="P1844">
            <v>39</v>
          </cell>
          <cell r="Q1844" t="str">
            <v>Goodwill of Central &amp; Southern Indiana is a nonprofit organization established in 1930 that helps individuals achieve economic self-sufficiency through various programs. It operates across 39-40 counties in central and southern Indiana, providing job training, education, employment services, and community support. The organization has a rich history, beginning in Indianapolis and evolving into one of North America's largest Goodwills.
The mission of Goodwill focuses on enhancing lives through education, health, and employment initiatives. Key services include job training programs for those facing barriers, educational opportunities for youth and adults, and health programs like the Nurse-Family Partnership. The organization also runs childcare centers and community support initiatives. Its retail operations involve accepting donations of used goods, which are sold in over 70 stores to fund these programs and provide wages for job trainees. Goodwill is committed to serving the community and has partnerships with various organizations to expand its impact.</v>
          </cell>
          <cell r="R1844">
            <v>1930</v>
          </cell>
        </row>
        <row r="1845">
          <cell r="A1845" t="str">
            <v>Goodwin</v>
          </cell>
          <cell r="B1845" t="str">
            <v>Goodwin</v>
          </cell>
          <cell r="C1845">
            <v>4000</v>
          </cell>
          <cell r="D1845" t="str">
            <v>law practice</v>
          </cell>
          <cell r="E1845" t="str">
            <v>http://www.goodwinlaw.com</v>
          </cell>
          <cell r="F1845" t="str">
            <v>http://www.linkedin.com/company/goodwin-law</v>
          </cell>
          <cell r="G1845" t="str">
            <v>Midland</v>
          </cell>
          <cell r="H1845" t="str">
            <v>Texas</v>
          </cell>
          <cell r="I1845" t="str">
            <v>corporate law, litigation, real estate law, private equity, financial services, reits, products liability, life sciences, technology, intellectual property, real estate industry, dispute resolution, complex litigation, legal expertise, industry-specific dispute management, legal strategy, financial services regulation, venture capital, dispute resolution in tech, dispute management, legal process improvement, law practice, industry expertise, healthcare, risk management, life sciences law, industry sector consulting, innovation, industry-specific compliance, industry-specific legal risk, global legal network, industry-focused regulatory strategy, client industry partnerships, legal compliance, legal advisory, asset management, industry-focused legal advice, industry sector legal expertise, industry sectors, regulatory strategy, legal services, global law firm, pharmaceuticals, client industry focus, industry sector legal support, legal technology, talent acquisition, industry convergence legal consulting services, legal project management, biotech, client industry insights, complex transactions, industry-focused legal solutions, legal industry leadership, real estate legal counsel, industry convergence legal strategies, legal innovation, technology law, client industry sectors, law firm culture, insurtech, industry sector legal consulting, multinational law firm, industry-specific legal advisory, legal service delivery, industry convergence, industry sector legal practice, legal innovation initiatives, innovation in law, regulatory compliance, industry sector legal teams, industry convergence legal advice, legal consulting, industry convergence legal support, technology sector law, real estate, client industry solutions, transactions, private equity legal services, high-stakes litigation, legal counsel, legal industry trends, cybersecurity, transactional expertise, client industry engagement, life sciences legal advisory, transactional law, law firm growth, legal advisory services, industry-specific legal risk management, financial services law, client-focused law, legal risk management, law firm, regulatory advisory, project management, industry sector legal compliance solutions, industry-specific legal services, industry convergence legal innovation, industry sector legal innovation, financial planning, legal industry, blockchain, legal practice, industry sector specialization, industry sector legal counsel, client industry collaboration, industry sector legal compliance, industry-focused transactional law, capital markets, industry sector advisory, b2b, client service model, industry-specific legal project management, industry-specific legal support, industry convergence legal services, industry sector legal trends analysis, services, client relationships, offices of lawyers, client service, business advisory, investment funds, mergers and acquisitions, data privacy, pro bono, diversity and inclusion, client development, healthcare law, international law, legal research, patent litigation, employment law, environmental law, financial restructuring, anti-trust litigation, global operations team, real estate finance, public company advisory, scientific advisory, digital currency, compliance advisory, legal training, ediscovery, business law, innovation in legal services, litigation support, corporate transparency, team collaboration, finance, legal, conflict resolution, health care, health, wellness &amp; fitness, hospital &amp; health care, medical, productivity, mergers &amp; acquisitions</v>
          </cell>
          <cell r="J1845" t="str">
            <v>Mimecast, Outlook, Microsoft Office 365, CloudFlare Hosting, Microsoft Azure Hosting, AT&amp;T DNS, Brightcove, OneTrust, Slack, Google Tag Manager, Workday Recruit, Vimeo, Mobile Friendly, Typekit, Workday, Cepheid GeneXpert, Ceridian, Microsoft Excel, ADP Celergo, Microsoft Dynamics, DocuSign, , ROOM, Mint, S&amp;P Capital IQ Pro, LexisNexis, RelativityOne, SAP Predictive Analytics, Act!, Visio, Cvent, Microsoft Dynamics CRM Consulting, Aderant CompuLaw, Microsoft Office, VMware, Citrix, AWS VPN, Akamai CDN Solutions, Amazon Elastic Load Balancing, AWS Direct Connect, AWS Transit Gateway, AWS Trusted Advisor, Azure Firewall, Azure VPN Gateway, CAT, Catalyst, Cisco Nexus Switches, Cisco Unified Communications Manager (CallManager), Express, Google VPC Service Controls, Gorilla Nation, Lytics, McAfee Total Protection for Data Loss (DLP), Microsoft Azure Monitor, .NET, Netwrix Threat Prevention, Palo Alto Networks GlobalProtect, Route 53, SAS Enterprise Guide, Tor, VMware SD-WAN, Salesforce CRM Analytics, SQL, Intapp, AI, Unity, Microsoft Windows 365 Cloud PC, Apple, Android, Ironclad, Workfront, Microsoft PowerPoint, Excel4Apps, SurveyMonkey, Zoomdata, Cisco WebEx Teams, Adobe Creative Suite, Tableau, FOUNDATION, Azure Application Gateway, Azure Load Balancer, Security, Google AdWords Conversion, Rise, Cisco Collaboration, Crestron, Blackmagic Design, Secured MVC Forum on Windows 2012 R2, Apple macOS, TSYS, Miro, monday CRM, OpenAI, Anthropic Claude, Visual Studio, Nevron Vision for SSRS, GoToAssist (FASTchat), SharePoint, C#, DotNetNuke, ASP.NET, Microsoft PowerShell, Microsoft Power Apps, Office365, Python, REST, Mag+, Huawei S6700, Intapp Time, Chrome River Connector, Pacer, Westlaw, Aderant BillBlast, BILL, Affilinet</v>
          </cell>
          <cell r="O1845">
            <v>2700000000</v>
          </cell>
          <cell r="Q1845" t="str">
            <v>Goodwin Procter LLP, commonly known as Goodwin, is a prominent multinational law firm founded in 1912 in Boston, Massachusetts. Initially focused on corporate law, litigation, real estate, and trust matters, the firm has expanded significantly and now employs approximately 1,700-2,000 lawyers across 16-17 offices in the United States, Europe, and Asia. Goodwin is recognized as one of the largest law firms globally by revenue, reporting $2.45 billion in gross revenue for 2024.
The firm offers comprehensive legal services across more than 50 practice areas, with particular strengths in corporate and finance, real estate, intellectual property, and regulatory affairs. Goodwin serves a diverse range of clients, emphasizing high-growth industries such as technology, life sciences, and private equity. The firm is committed to transparency, associate development, and fostering strong client relationships, positioning itself as a leader in the legal field.</v>
          </cell>
          <cell r="R1845">
            <v>1912</v>
          </cell>
        </row>
        <row r="1846">
          <cell r="A1846" t="str">
            <v>Google</v>
          </cell>
          <cell r="B1846" t="str">
            <v>Google</v>
          </cell>
          <cell r="C1846">
            <v>188000</v>
          </cell>
          <cell r="D1846" t="str">
            <v>information technology &amp; services</v>
          </cell>
          <cell r="E1846" t="str">
            <v>http://www.google.com</v>
          </cell>
          <cell r="F1846" t="str">
            <v>http://www.linkedin.com/company/google</v>
          </cell>
          <cell r="G1846" t="str">
            <v>Mountain View</v>
          </cell>
          <cell r="H1846" t="str">
            <v>California</v>
          </cell>
          <cell r="I1846" t="str">
            <v>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information technology &amp; services, consumers, enterprises, computer software, computer &amp; network security, ux, marketing &amp; advertising, saas, internet service providers, internet infrastructure, sales, clean energy &amp; technology, environmental services, renewables &amp; environment, marketing, sem, health care, health, wellness &amp; fitness, hospital &amp; health care, financial services, nonprofit organization management</v>
          </cell>
          <cell r="J1846" t="str">
            <v>Gmail, Google Apps, Facebook Like Button, Google Dynamic Remarketing, Yelp, SoundCloud, Wufoo, Google Play, Amadesa, Bootstrap Framework, Stripe, Google Maps, Eventbrite, Salesforce, Facebook Widget, Schedulicity, Google AdWords Conversion, Google Remarketing, AT Internet, Google AdSense, Google translate widget, IBM Websphere, Google Tag Manager, PowerSchool, Paypal, DoubleClick Conversion, Cvent, Multilingual, Amazon Associates, Vimeo, Google translate API, Vagaro, DoubleClick, Mobile Friendly, Aspen, Dealer.com, Google Analytics, YouTube, iTunes, Open AdStream (Appnexus), Google Frontend (Webserver), AddThis, AngularJS, Akamai, Facebook Custom Audiences, Google Font API, Advanced Solutions International (ASi), WordPress.org, Zift Solutions, MailChimp, Google Plus, StatCounter, reCAPTCHA, Shopp, Google Search Central, .NET, Microsoft Publisher, Vertex AI, Google Cloud, JAX, Azure Linux Virtual Machines, Kubernetes, Google DeepMind, Dell Unisphere, Google Cloud Platform, Oracle BI Publisher, Datonics, Salesforce Service Cloud, Google App Engine, Google Cloud Run, IBM Cognos Analytics, OpenXR, Unity, Android, CallMiner Eureka, Gem, Dell EMC PowerStore, NVIDIA A100 Tensor Core GPU, edX, SystemVerilog, Google Ads, Google Marketing Platform, IBM SPSS Modeler, CPMStar, NTENT, Verilog, VHDL, Google, UPS, Tor, Baidu Search Engine, CONTROL, Elite Software HVAC Solution, React, Angular, Intel, AI, ANGEL LMS, Mode, NLP, Gemini, SAP, Medium, PostgreSQL, MagnetVideo, Dv360, Salesforce CRM Analytics, Google Workspace,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AdSense, Mad Mobile, Yahoo Ad Manager, Check Point CloudGuard Harmony Connect (CloudGuard Connect), Connect, Dell iDRAC (Integrated Dell Remote Access Controller), SQL, R, Python, OneStat, Mag+, Act!, AC500 PLC, Ignition SCADA, AVEVA PDMS, Microsoft Purview eDiscovery, Forcepoint TRITON, Google Cloud AI Platform, LogIC, Google Search Appliance, Chrome, Security, OneTrust Tech Risk &amp; Compliance, Onit, Siemens PROFIBUS, Micro, Xray, Resi, ICP, Broadcom Easytrieve, ConnectWise CPQ, CMPRO, Olo, go+, Kantar Marketplace, Air, Amazon Linux 2, Emma, TypeScript, Atlassian Bitbucket, XGBoost, Worldox GX4, Visual-Basic-.NET, Amazon CloudWatch, Oracle Exadata Cloud Service, AWS SDK for JavaScript, Javascript, Smartlook, C/C++, Dell EMC Unity, Vector, CAT, Quickbase, Apache Iceberg, Delta, AWS Glue Data Catalog, Google Cloud Dialogflow, Google Compute Engine, Triple Whale, , Google Cloud BigQuery, C#, mabl, Siemens SIMATIC SCADA, Amazon CloudFront, Backbase DFM, TouchCommerce, Instart Logic, OpenAPI, Siemens Valor, MySMTP, Looker, PyTorch, Keras, SentenceTransformers, Wiz, Splunk SOAR, Frame, Photon, BMC Helix Discovery, Vena, Amazon WorkSpaces, MPP-Global, Veracode AppSec Governance, Semgrep, Google Kubernetes Engine, Google Cloud Anthos, ETQ Reliance QMS, Cross Pixel Media, TensorFlow, FRAC Pumps, Arcserve, Synopsys, Cadence, Mentor Graphics, ANSYS, ARIS Simulation, Route, Cisco IP Interoperability and Collaboration System (IPICS), ABB Distributed Control Systems (DCS), Open AdStream, Oracle Database, Google Cloud Storage, BASE, Google Classroom, , Channel Intelligence by Google, Fathom, NUnit, redvertisement, SiteMeter, Spiceworks IP Scanner, Allegro X PCB Designer, Apigee, Vertex, SAP S/4HANA, Concur, Spark, PySpark, Scala, AWS Analytics, Azure Analysis Services, ISO+â„¢, GRIN, Allegro, IoT, Alteryx, Google Kubernetes Engine (GKE), Omeda, AWS Machine Learning, Workday Prism Analytics, MailChimp SPF, CSC, Trend Micro Smart Protection, Alteryx Machine Learning Cloud, Bash, Hadoop HDFS, Google Cloud Dataproc, Google Dataplex, Microsoft Windows Server 2012, Kotlin, Objective-C, AMP, Google Cloud Machine Learning Engine, LeafLink, Hive, Apache Hudi, Delta Lake, IBM ILOG CPLEX Optimization Studio, Unix, Micro Focus ArcSight, Lens, Datapipe, Lua, SilkRoad, Chorus by ZoomInfo, Sprinklr, Brandwatch, Emediate, , SAP Fiori, Kiosked, Sigma, SPS Commerce Analytics, Amdocs, Electron, Rocket.Chat, Posit, Siemens Calibre nmDRC, Siemens Calibre nmLVS, JMP, Minitab Statistical Software, Oracle Cloud Infrastructure Identity and Access Management, Quip, Azure PlayFab, Google Ad Manager, Google AdMob, Ansible, Azure Maps, HackerEarth Assessments, Apple Core ML, Varonis GDPR Patterns, SAP Process Orchestration, MATLAB, SS&amp;C, Rust, Remedy Single Sign On, Gerrit, Git, Smart AdServer, Bentley OpenFlows, CPI, GRPC, Ixia, Remintrex, Spirent TestCenter, Wireshark, , Google Cloud Tasks, Check Point CloudGuard CNAPP, SAP Data Migration, Blackbaud Award Management, Synopsys Design Compiler, TCP TimeClock Plus, Homestead, Citrix App Layering, GenText AI Assistant for MS Word, Concur Travel, 1shoppingcart, Heartland Payment Systems, eMaint CMMS, Ning, EMaint, ADVA Optical, Oracle Bare Metal Cloud Services, REACH, Scipy, AtScale, EMC, Mari, Node.js, Azure AI Studio, Gravity, Stitch, Toolkit, Kernelcare, Google Apps Script for G Suite, data.ai Ascend (formerly App Annie), Google Pay for Business, 24-7 Media, Sentinel, Dell EMC PowerScale, Looker Studio, StarRC, Gorilla Nation, Cisco Meraki MS, Mandiant MDR, Orum, Effective Measure, Quartic, Laserfiche, LeadsPedia, HTML5 Maker, Nielsen Display Ads (Formerly eXelate), Schrodinger PyMol, Vormetric Data Security Platform, GAS, NMU AB, ABB Robotics, Altair Monarch, FUSION, Pulsant Hosting, Compressor, Gauges, Redis, Gainsight Product Experience, Symantec PGP, Scupio, Adobe After Effects, Google for Education, DATAflow, Google TensorFlow Enterprise, Analyzer, Ticket Spice, Google Cloud Knative, Kinaxis RapidResponse, FlipHTML5, Google Cloud Spanner, Amazon Simple Storage Service (S3), Firebase, Google Colab, Autodesk CFD, mO Jira OAuth SSO, Jira OpenID Connect SSO, Jira OIDC SSO, Acoustic, SES, Ansys HFSS, Workday, Manhattan Active Omni, FitBit, Microsoft Active Directory Federation Services, ADP, SAP2000, ETABS, WorkSafeBC, PTC Mathcad Express, PEO, Angular Material, Board, SSMS Tools Pack, Signal, TierPoint DRaaS, Hi-Media Performance, Carbon, Google AlloyDB for PostgreSQL, AppsFlyer, Atex, Remote, Quantcast Measure, Histats, Mist, Akamai App &amp; API Protector, D-EDGE, Salesforce CRM Implementation and Support Services, LEAP, Google Identity Services APIs, AWS Identity and Access Management (IAM), Google Docs, Google Sheets, Google Forms, Google Sites, McAfee VirusScan Enterprise, pandas, AWS Multi-Factor Authentication, REST, Email Verification in Google Sheets, Salesforce Customer 360 Data Manager, Travelport GDS, Cascade CMS, VMware, Oracle Analytics Cloud, Apex</v>
          </cell>
          <cell r="K1846">
            <v>1683859420</v>
          </cell>
          <cell r="L1846" t="str">
            <v>Merger / Acquisition</v>
          </cell>
          <cell r="N1846">
            <v>46082</v>
          </cell>
          <cell r="O1846">
            <v>304930000000</v>
          </cell>
          <cell r="Q1846" t="str">
            <v>Google is a multinational technology company founded in 1998 by Larry Page and Sergey Brin in California. Initially developed as a search engine at Stanford University, Google has grown into a global leader in technology, focusing on facilitating access to information for users worldwide. The company is headquartered in Mountain View, California, known as the Googleplex.
Google offers a wide range of products and services. Its core offering is the search engine, which organizes and ranks information to provide relevant results. Other key services include Gmail for email, Google Workspace for productivity, and YouTube for video sharing. Google also leads in advanced technologies, including AI and quantum computing. The company generates revenue primarily through its advertising platforms, which include tools for transparency in ad targeting and election ads. With billions of users accessing its services daily, Google continues to innovate and expand its offerings across various sectors.</v>
          </cell>
          <cell r="R1846">
            <v>1998</v>
          </cell>
        </row>
        <row r="1847">
          <cell r="A1847" t="str">
            <v>Gopuff</v>
          </cell>
          <cell r="B1847" t="str">
            <v>Gopuff</v>
          </cell>
          <cell r="C1847">
            <v>3700</v>
          </cell>
          <cell r="D1847" t="str">
            <v>information technology &amp; services</v>
          </cell>
          <cell r="E1847" t="str">
            <v>http://www.gopuff.com</v>
          </cell>
          <cell r="F1847" t="str">
            <v>http://www.linkedin.com/company/gopuff</v>
          </cell>
          <cell r="G1847" t="str">
            <v>Philadelphia</v>
          </cell>
          <cell r="H1847" t="str">
            <v>Pennsylvania</v>
          </cell>
          <cell r="I1847" t="str">
            <v>instant needs, quick commerce, warehousing &amp; logistics, on demand delivery, consumer technology, mobile applications, university students, young adults, colleges, age groups, all students, demographies, education, software development, regulatory fines, licensing and permits, alcohol licensing in delivery, instant essentials delivery, growth funding, labor practices, services, self-managed inventory, technology-driven logistics, d2c, product assortment management, regulatory challenges in delivery, consumer demand, beverages, delivery speed, couriers and express delivery services, delivery network, delivery speed enhancement, european market, consumer goods logistics, fast delivery times, vertical supply chain, urban logistics, funding sources, on-demand delivery, product assortment, order management, consumer-focused logistics, advertising services, alcohol delivery licensing, consumer goods, labor classification, urban consumer delivery, order accuracy, expansion strategy, instant delivery, labor practice controversies, product sourcing, alcohol sales compliance, labor law issues, technology-enabled logistics, food and beverage logistics, regulatory compliance, multi-billion dollar valuation, technology development, european market entry, consumer essentials, disruptor in food and beverage, disrupting traditional retail, market growth, micro-warehousing, technology-driven fulfillment, expanding geographic footprint, micro-fulfillment centers, product range, disruption in delivery sector, warehouse network, snacks, funding and valuation growth, acquisition strategy, delivery times, on-demand urban logistics, alcohol licensing, customer experience, european expansion, b2c, product range curation, company valuation, regulatory compliance in alcohol sales, fundraising rounds, convenience store products, product control, market penetration, customer targeting, urban delivery, website ordering, rapid order fulfillment, e-commerce, urban and suburban markets, last-mile delivery, rapid delivery, delivery fleet management, curated inventory control, product inventory, vertical supply chain management, multi-channel delivery platform, fulfillment network, urban delivery logistics, disruption in convenience retail, mobile app, order fulfillment, delivery app, regulatory challenges, local warehouses, product curation, market disruption, technology platform, market expansion, consumer convenience, retail, logistics management, food delivery, funding and valuation, valuation metrics, curated product selection, delivery speed optimization, transportation &amp; logistics, small warehouse network, food &amp; beverage, delivery drivers, fast delivery logistics, customer base, regulatory scrutiny, urban and suburban delivery, last-mile delivery innovation, customer convenience, delivery technology, vertical integration, multi-city expansion, inventory management, delivery fleet, supply chain control, finance, legal, distribution, consumer products &amp; retail, mobile apps, universities, higher education, education management, information technology &amp; services, marketing &amp; advertising, consumers, consumer internet, internet, financial services</v>
          </cell>
          <cell r="J1847" t="str">
            <v>CloudFlare CDN, Gmail, Google Apps, CloudFlare Hosting, Oracle Cloud, VueJS, Microsoft Azure Monitor, Microsoft Application Insights, Atlassian Cloud, React Redux, The Trade Desk, Webflow, Amazon SES, Remote, AI, Spiceworks IP Scanner, .GIS, Postpresso, CET, ezFlow for Google Docs for G Suite, Gem, Python, go+, TypeScript, CallMiner Eureka, Intel, Workday, ServiceNow, Slack, Snowflake, SQL, Vtiger for G Suite, Kubernetes, Terraform, Google Ads, Meta Ads Manager, TikTok Ads, Grafana, Prometheus, PagerDuty, dbt, Google Cloud BigQuery, Databricks, Dagster, Airflow, Looker, Tableau, PowerBI Tiles, HELM, Argocd, Istio, Apache Kafka, Azure Event Hubs, Apache Beam, LeafLink, Spark Streaming</v>
          </cell>
          <cell r="K1847">
            <v>5949000000</v>
          </cell>
          <cell r="L1847" t="str">
            <v>Angel</v>
          </cell>
          <cell r="N1847">
            <v>46054</v>
          </cell>
          <cell r="O1847">
            <v>1000000000</v>
          </cell>
          <cell r="Q1847" t="str">
            <v>Gopuff is an instant commerce company founded in 2013 by Yakir Gola and Rafael Ilishayev. It specializes in the rapid delivery of everyday essentials, including snacks, beverages, alcohol, household items, beauty products, over-the-counter medications, and hot food. With over 600 proprietary micro-fulfillment centers, Gopuff operates in more than 1,000 cities across the US and UK, providing quick delivery services to its customers.
Initially launched as a late-night delivery service for college students in Philadelphia, Gopuff has evolved into a comprehensive on-demand convenience store. The company offers over 5,000 products through its app, utilizing AI-optimized logistics for efficient and personalized service. Gopuff also features Gopuff Kitchen for made-to-order hot food and has developed private label brands for higher margins. With a membership program, Gopuff FAM, customers can enjoy free delivery and exclusive offers. The company has established partnerships with notable brands like Starbucks and Disney, serving a diverse customer base that includes over 1.8 million active users.</v>
          </cell>
          <cell r="R1847">
            <v>2013</v>
          </cell>
        </row>
        <row r="1848">
          <cell r="A1848" t="str">
            <v>GP Strategies Corporation</v>
          </cell>
          <cell r="B1848" t="str">
            <v>GP Strategies</v>
          </cell>
          <cell r="C1848">
            <v>4400</v>
          </cell>
          <cell r="D1848" t="str">
            <v>management consulting</v>
          </cell>
          <cell r="E1848" t="str">
            <v>http://www.gpstrategies.com</v>
          </cell>
          <cell r="F1848" t="str">
            <v>http://www.linkedin.com/company/gp-strategies-corporation</v>
          </cell>
          <cell r="G1848" t="str">
            <v>Columbia</v>
          </cell>
          <cell r="H1848" t="str">
            <v>Maryland</v>
          </cell>
          <cell r="I1848" t="str">
            <v>homeland security emergency management, lean, plant launch, virtual reality development training, employee engagement, learning, leadership development, learning experience, content development, designbuild, training outsourcing, lms, sales training, operational excellence, elearning, engineering power plant performance, corporate training, homeland security amp emergency management, content design, service to the health industry, business consulting &amp; services, learning content authoring, learning management systems, performance improvement in automotive, blended learning, e-learning, ai enterprise skilling, talent transformation, performance improvement in technology, learning content design, learning analytics, learning content aiq, immersive xr training, video-based training, learning experience design, blended learning strategies, innovation, life sciences, learning support services, technology, digital learning solutions, professional services, performance analytics, technical elearning gpilearn+, content creation, learning delivery, elearning development, compliance training solutions, digital transformation, ai readiness, gamification in corporate learning, leadershipai program, virtual instructor-led training, employee engagement surveys, leadership development programs, consulting, custom elearning modules, learning content aiq platform, organizational learning transformation, elearning content, learning technology, technical documentation, learning advisory, change management in digital transformation, management consulting, financial services, lean six sigma training, learning content automation, aerospace &amp; defense, employee development, animation for elearning, learning platform support, virtual and blended learning, ai training programs, program management, performance improvement in energy, strategic learning consulting, industry-specific training, learning solutions, learning delivery optimization, immersive learning, learning content automation aiq, learning measurement, b2b, learning content personalization, ai-powered content, dei training programs, corporate responsibility, sales training programs, learning management system integration, performance improvement in defense, performance improvement in life sciences, government, performance measurement in training, xr and immersive learning, vendor management, learning transformation, performance improvement in manufacturing, leadership training, performance improvement in aerospace, organizational effectiveness, energy, manufacturing, global workforce training, performance improvement, sustainability initiatives, performance improvement in government, technical training, learning content gamification, learning technology consulting, strategic consulting, gamification for learning, training delivery, immersive xr, ai integration, learning data analytics, ai technology implementation, gamification, digital learning platforms, organizational learning, off-the-shelf courses, performance improvement in finance, training solutions, technical skills training, learning content customization, learning content aiq creation, learning content design for compliance, custom elearning, automotive, services, professional and management development training, training program assessment, learning project management, change management, enterprise learning systems, aerospace, staff augmentation for training, change management consulting, sales enablement, learning and development, managed learning services, learning administration, compliance training, performance management, ai in learning, diversity and inclusion training, career development, digital learning, corporate event management, ehs training, six sigma training, enterprise technology adoption, learning content development, leadership programs, coaching services, cultural change management, talent solutions, resourcing management, organization design, learning technology platforms, learning ecosystem, training course development, workforce skills development, learning strategy consulting, engagement surveys, finance, education, internet, information technology &amp; services, computer software, education management, professional training &amp; coaching, mechanical or industrial engineering</v>
          </cell>
          <cell r="J1848" t="str">
            <v>Outlook, Microsoft Application Insights, WP Engine, Atlassian Cloud, UPS, Freshdesk, Slack, Hubspot, Typekit, WordPress.org, Google Tag Manager, Mobile Friendly, Google Maps, Google Maps (Non Paid Users), Multilingual, Google Analytics, Eventbrite, YouTube, Bing Ads, Oracle Analytics Cloud, ANGEL LMS, ChatBot, Gem, Ning, ACL, ADP Workforce Now, , SAP SuccessFactors, Monday.com, Microsoft Teams, Microsoft Office, Articulate Storyline 360, Rise, Absorb LMS, CSC, Power BI Documenter, Excel4Apps, Power Query, SysTools VBA Password Recovery, DAX, Microsoft PowerPoint, CDK, Google AdWords Conversion, Microsoft Dynamics, Microsoft Excel, PowerBI Tiles, Copilot, Microsoft Power Apps, Microsoft Power Automate, DATAVERSE LTD, Microsoft Graph, Azure Functions, Tor, Microsoft 365, Zoomdata, Webex, SharePoint, Microsoft Teams Rooms, Zen Planner, Microsoft OneDrive for Business, Azure Logic Apps, Microsoft Power Platform, AWS Step Functions, C#, Azure Data Factory, Azure SQL Database, Microsoft SQL Server Reporting Services, Azure Blob Storage, Azure Key Vault, Azure Devops, FOUNDATION, 360Learning, SAP SuccessFactors Learning, LinkedIn Learning, Respond, GEP, Facebook, Google Ads, Instagram, Linkedin Marketing Solutions, Meta Ads, TikTok, TikTok Ads, Cornerstone HR, Oracle Cloud, LinkedIn Sales Navigator, Microsoft Dynamics CRM Consulting, Murf.ai, Articulate, Azure SQL, AT&amp;T, Quip, Nevron Vision for SSRS, Azure Service Fabric, Quickbase, Qlik Sense, Oracle Time and Labor, Lens, Expo, Micro, Olo, Craneware, Drawbridge, Saba Talentlink, Databricks, SQL, Clipchamp, Cisco WebEx Teams, Anaplan, Higher Logic Thrive, Adobe Premiere Pro, Adobe After Effects, DaVinci Resolve, Google Workspace, Microsoft Entra, Microsoft Active Directory Federation Services, Windows 11, Apple macOS, Kiosked, Android, Remote, Microsoft Intune Enterprise Application Management, SAP Ariba, Adobe Captivate, Lectora, Vyond, Qualtrics, Adobe Creative Cloud, Adobe InDesign, Strato, Adobe Photoshop, TSYS, Articulate Storyline 3, Trello, Asana, Microsoft Project, SAP, Salesforce CRM Analytics, AI, Loftware Smartflow, Degreed, Dynamics 365 Sales, Samsung Laptops, Citrix Virtual Desktops, Canon Printers, Rackspace Reselling, Aruba CX Switches, Brocade Routers, Juniper Networks SRX-Series Gateways, .NET, Azure AI Search, , NTENT, Secured MVC Forum on Windows 2012 R2, Azure Active Directory B2C, TUNE, TypeScript, ROOM, Sprinklr Marketing, Later, Synthesia, Adobe Creative Suite, FlipHTML5, CSS</v>
          </cell>
          <cell r="K1848">
            <v>414000001</v>
          </cell>
          <cell r="L1848" t="str">
            <v>Merger / Acquisition</v>
          </cell>
          <cell r="M1848">
            <v>394000000</v>
          </cell>
          <cell r="N1848">
            <v>44378</v>
          </cell>
          <cell r="O1848">
            <v>610000000</v>
          </cell>
          <cell r="Q1848" t="str">
            <v>GP Strategies Corporation is a global provider of performance improvement and workforce transformation solutions, established in 1966 and based in Columbia, Maryland. The company operates in 27 countries and has evolved from its origins in technical services for the U.S. Navy Submarine Nuclear Power Program. It became a subsidiary of Learning Technologies Group plc in October 2021.
The company offers a range of services, including training, eLearning, management consulting, engineering services, and business improvement solutions. Key offerings encompass workforce transformation services, technical performance solutions, and specialized support for emergency management and sustainability practices. GP Strategies serves a diverse clientele, including Fortune 500 companies, multinational manufacturers, and government agencies across various sectors such as aerospace, automotive, energy, and life sciences.</v>
          </cell>
          <cell r="R1848">
            <v>1966</v>
          </cell>
        </row>
        <row r="1849">
          <cell r="A1849" t="str">
            <v>Grant Thornton (US)</v>
          </cell>
          <cell r="B1849" t="str">
            <v>Grant Thornton</v>
          </cell>
          <cell r="C1849">
            <v>8500</v>
          </cell>
          <cell r="D1849" t="str">
            <v>professional training &amp; coaching</v>
          </cell>
          <cell r="E1849" t="str">
            <v>http://www.grantthornton.com</v>
          </cell>
          <cell r="F1849" t="str">
            <v>http://www.linkedin.com/company/grant-thornton-us</v>
          </cell>
          <cell r="G1849" t="str">
            <v>Chicago</v>
          </cell>
          <cell r="H1849" t="str">
            <v>Illinois</v>
          </cell>
          <cell r="I1849" t="str">
            <v>audit, strategy, consulting, healthcare, operations, public sector, tax, ai, energy, life sciences, advisory services, media &amp; entertainment, insurance, ma, banking, manufacturing, supply chain, professional services, health care, health, wellness &amp; fitness, hospital &amp; health care, financial services, mechanical or industrial engineering, professional training &amp; coaching</v>
          </cell>
          <cell r="J1849" t="str">
            <v>CSC Corporate Domains, Mimecast, Marketo, Amazon AWS, Microsoft Office 365, Microsoft Azure Hosting, Bluekai, DemandBase, OneTrust, The Trade Desk, Slack, Salesforce, Adobe Marketing Cloud, Omniture (Adobe), Microsoft Application Insights, Atlassian Cloud, Zoho Books, Campaign Monitor, MailUp, SendInBlue, Amazon SES, Zendesk, Facebook Login (Connect), Mobile Friendly, DoubleClick, Wix, Adobe CQ, Google Analytics, Shopify, YouTube, Facebook Widget, Bootstrap Framework, WordPress.org, Ad Unit 728 x 90, Trustpilot, Facebook Custom Audiences, reCAPTCHA, Linkedin Marketing Solutions, Google Tag Manager, DoubleClick Conversion, Google Dynamic Remarketing, Ad Unit 300 x 250, Google Font API, Adobe Media Optimizer, Bing Ads, SoundCloud, Google AdSense, Woo Commerce, ClickDimensions, ShareThis, Open AdStream (Appnexus), LiveRamp, Google Maps (Non Paid Users), Shutterstock, Optimizely, Google Maps, AI, Remote, QuickBooks, Oracle BI Publisher, Act!, SQL, PowerBI Tiles, FUSION, ACL, Snowflake, Microsoft Active Directory Federation Services, ADP, Avalara, BILL, Sovos, Thomson Reuters, Vertex, Micro, OneStream, SAP, Oracle Analytics Cloud, Workday, PeopleSoft CRM, plains, Anaplan, Microsoft 365, Microsoft Azure Monitor, IndustryBrains, Rust, Harbor, UKG Pro Benefits Administration, Microsoft PowerPoint, Visio, Google AdWords Conversion, Excel4Apps, OpenProject, Copilot, Microsoft Word, Microsoft Excel, Microsoft Access, SAP Ariba Platform, Gem, Azure Purview, Azure Analysis Services, Oracle Cloud, CSC Corptax, Thomson Reuters ONESOURCE, Longview CPM, Bloomberg Professional Services, , JD Edwards, Acronis True Image, Outlook, MITRE ATT&amp;CK, Siemens SIMATIC S7, Pipedrive, Cloud Foundry, Oracle Integration Cloud, Microsoft Defender for Endpoint, Microsoft Defender for Identity, Office365, BASE, Microsoft Defender for Cloud, ISO+â„¢, accessiBe, Wiz, Loom, CAT, ServiceNow, Python, Javascript, Tableau, Docker, MongoDB, Microsoft Office, Frame, Canvas by Instructure, Mode, Monte Carlo</v>
          </cell>
          <cell r="O1849">
            <v>2700000000</v>
          </cell>
          <cell r="Q1849" t="str">
            <v>Grant Thornton LLP (US) is a professional services firm based in Chicago, Illinois, and is part of the global Grant Thornton network. The firm specializes in audit, tax, and advisory services, primarily catering to mid-sized companies. With approximately 8,500 employees across 51 locations, Grant Thornton LLP generates annual revenue of $2.3 billion under the leadership of CEO Seth Siegel.
Founded in 1924, Grant Thornton has a rich history of serving mid-sized businesses. The firm offers a range of core services, including audit, tax, and advisory, along with specialized practices in areas such as ESG, digital assets, mergers and acquisitions, and human resource services. It serves a diverse array of industries, including healthcare, manufacturing, technology, and financial services, focusing on middle-market clients. Grant Thornton is committed to delivering tailored solutions to meet the unique needs of its clients.</v>
          </cell>
          <cell r="R1849">
            <v>1924</v>
          </cell>
        </row>
        <row r="1850">
          <cell r="A1850" t="str">
            <v>Greenberg Traurig, LLP</v>
          </cell>
          <cell r="B1850" t="str">
            <v>Greenberg Traurig</v>
          </cell>
          <cell r="C1850">
            <v>5100</v>
          </cell>
          <cell r="D1850" t="str">
            <v>law practice</v>
          </cell>
          <cell r="E1850" t="str">
            <v>http://www.gtlaw.com</v>
          </cell>
          <cell r="F1850" t="str">
            <v>http://www.linkedin.com/company/greenberg-traurig-llp</v>
          </cell>
          <cell r="G1850" t="str">
            <v>New York</v>
          </cell>
          <cell r="H1850" t="str">
            <v>New York</v>
          </cell>
          <cell r="I1850" t="str">
            <v>legal services, law firm, attorney, law firm legal representation, law firm growth, leasing law, law firm legal counsel, land use, leasing and finance, law firm legal disputes, law firm rankings, law firm international, consulting, client service, cybersecurity, pro bono work, legal industry, intellectual property law, law firm ranking, government law, real estate land use regulation, law firm network, energy, land use law, law firm clients, government &amp; public policy, law firm legal advocacy, tax law, global offices, law firm legal services delivery, law firm legal analysis, innovation in law, landlord-tenant disputes, offices of lawyers, law firm size, real estate tax, services, law firm legal procedures, law firm revenue, real estate leasing, financial services, law firm legal technology, law firm legal research, land development law, real estate land use, industry sectors, artificial intelligence, legal consulting, real estate transactions, law firm offices, law firm practice areas, law firm legal innovation, client relationships, global presence, law firm expansion, merit-based culture, digital assets, venture capital, capital markets, real estate development, healthcare, blockchain, telecommunications, investment management, law firm services, law firm legal negotiations, law firm legal practice, law firm innovation, legal strategy, corporate law, real estate land development, government law &amp; policy, client collaboration, land development, landlord-tenant law, regulatory compliance, real estate zoning, government, government relations, law firm legal branding, real estate litigation, law firm legal advice, law firm collaboration, regulatory law, urban development law, healthcare law, technology law, hospitality law, tax planning, zoning law, construction law, real estate regulation, long-term client relationships, land use planning, law firm awards, infrastructure, energy law, law firm legal marketing, legal counsel, law firm management, intellectual property, law firm history, data security, innovation, law firm reputation, real estate, real estate construction, law firm culture, real estate law, public affairs law, litigation, b2b, entertainment law, law firm legal expertise, multinational law firm, real estate finance, law firm legal strategy, private equity, law firm legal compliance, real estate investment, public policy, compliance, tax matters, diverse industries, technology, pro bono, lawyer, law practice, law firm mentoring, international trade, data privacy, mergers and acquisitions, diversity and inclusion, lawyer training, banking law, insurance law, environmental law, contract law, health care law, employment law, cross-border transactions, anti-corruption, financial regulatory, dispute resolution, public private partnerships, sports law, privacy assessments, cybersecurity readiness, public finance, bankruptcy, transportation law, foreign direct investment, trusts and estates, commercial litigation, securities regulation, health technology, food and beverage law, franchise law, business litigation, finance, legal, non-profit, energy &amp; utilities, construction &amp; real estate, information technology &amp; services, health care, health, wellness &amp; fitness, hospital &amp; health care, computer &amp; network security, mergers &amp; acquisitions, conflict resolution, trusts &amp; estates, nonprofit organization management</v>
          </cell>
          <cell r="J1850" t="str">
            <v>Route 53, CloudFlare Hosting, Microsoft Azure Hosting, Outlook, Amazon AWS, Microsoft Office 365, WP Engine, OneTrust, Appcues, Workday, Amazon SES, Salesforce, Slack, reCAPTCHA, JQuery 1.11.1, Mobile Friendly, Google Tag Manager, Google Analytics, Workday Recruit, Vimeo, Microsoft Office, Aderant BillBlast, Aderant Milana, BILL, Microsoft Excel, Commerce Hub, Simpli.fi, Microsoft Windows Server 2012, Google AdWords Conversion, Microsoft PowerPoint, AI, INSZoom, Microsoft Power Platform, Microsoft Power Apps, Microsoft Power Automate, Pages, PowerBI Tiles, DATAVERSE LTD, Azure Functions, Azure Logic Apps, iManage, Azure Service Bus, Azure Key Vault, Azure Storage Explorer, Microsoft Entra ID, Azure Synapse Analytics, AWS Trusted Advisor, Google Cloud, Microsoft 365, Avaya, Microsoft Teams, Zoomdata, Excel4Apps, Secured MVC Forum on Windows 2012 R2, Gem, Visio, OpenProject, ProLaw, Relativity, Westlaw, LexisNexis, Windows 10 IoT Core Services, Office365, Adobe, EFI, Concur, Ivanti, Microsoft Active Directory Federation Services, Microsoft Entra, SQL, Microsoft Azure Monitor, Azure Data Factory, Uipath, Automation Anywhere, Blueprism, Microsoft PowerShell, Python, Javascript, Adobe Acrobat, CloudNine Concordance, Microsoft Word, Pacer, Specflow, Microsoft Outlook, Intapp, Aderant CompuLaw, Facebook, LinkedIn Ads, Instagram, Twitter Ads, YouTube, TUNE, Apple Business Manager, Android, Kiosked, Microsoft Graph, Power BI Documenter, Micro, Cloudflare Insights, Adobe Acrobat Pro, Anaqua, WebOffice, SAP Concur, Vitess, .GIS, Corsearch Trademark and Brand Clearance, BASE, accessiBe, C#, Blazor, HTML5 Maker, CSS, Django, Flask, Fastapi, Git, Mode, Microsoft Defender for Endpoint, Microsoft Defender for Cloud, Microsoft Defender for Identity, Windows 11, Azure Automation, Strato, Nevron Vision for SSRS, Microsoft-IIS, SharePoint, Tor, Microsoft Intune Enterprise Application Management, Webex, Citrix, Cisco VPN, Remote, Cisco WebEx Teams, Amazon Elastic Kubernetes Service (Amazon EKS), Akamai CDN Solutions, Autopilot, Citrix Profile Management, ECS, Fiddler Everywhere, Flexera, Infoblox DHCP, LogRhythm SIEM, Microsoft Advanced Group Policy Management, Microsoft BitLocker, Microsoft Endpoint Configuration Manager (MECM), Microsoft VBScript, .NET, Orca Security, SAP, VLAN, VMware, Wireshark, WSUS, Linkedin Marketing Solutions, Taleo Applicant Tracking Systems (ATS), Atera, BigHand, IBM Watson Candidate Assistant, Foxit PDF SDK, RepairShopr, Onehub, Copilot, Microsoft OneNote, Microsoft Power Platform AI Builder, ServiceNow Service Graph Connectors, LexisNexis Bridger Insight XG, ChatGPT, PROS, LinkedIn Recruiter, Microsoft Teams Rooms, Microsoft SQL Server Reporting Services, AvePoint Opus, Cascade CMS, Windows Server Update Services, CPMStar, Fiddler AI, Datadog Dashboards, QuickBooks, AccessData Summation, Siemens SIMATIC S7, Pipedrive, Microsoft Windows 10, Azure API Management, AWS Analytics, IBM ILOG CPLEX Optimization Studio, AWS VPN, Remote Desktop Services, DocuSign, Liquid, Acronis Cyber Backup, Amazon Associates, Azure Active Directory Domain Services, Microsoft Active Directory Certificate Services (AD CS), Microsoft ADFS for Genesys Cloud, Microsoft Distributed File System (DFS), OpenLDAP, PHP, Rust, Zopim, LexisNexis Accurint, REST, Red Hat JBoss Enterprise SOA Platform, Parallels Mac Management for Microsoft SCCM, Wordpress.com, Azure Monitor, Azure Log Analytics, Veritas Enterprise Vault, Records Management, ADP Applicant Tracking System, Azure Analysis Services, Google Cloud Platform, GCC, Microsoft Purview eDiscovery, iManage Work</v>
          </cell>
          <cell r="K1850">
            <v>838268000</v>
          </cell>
          <cell r="L1850" t="str">
            <v>Debt Financing</v>
          </cell>
          <cell r="M1850">
            <v>725000000</v>
          </cell>
          <cell r="N1850">
            <v>45962</v>
          </cell>
          <cell r="O1850">
            <v>2618650000</v>
          </cell>
          <cell r="Q1850" t="str">
            <v>Greenberg Traurig, LLP is a multinational law and lobbying firm founded in 1967 in Miami, Florida. With approximately 3,000 attorneys across 51 locations worldwide, it has grown to become one of the largest law firms in the U.S., generating over $2.6 billion in revenue in 2024. The firm emphasizes client service and collaboration, with a strong focus on real estate, corporate securities, commercial litigation, employment law, and technology.
The firm operates 34 offices in the U.S. and over 13 international offices, including major cities like New York, London, and Silicon Valley. Greenberg Traurig is known for its innovative approach, adopting new technologies and fostering a diverse, collaborative culture. It serves a wide range of clients, including emerging companies and Fortune 500 corporations, providing tailored legal solutions in various sectors. The firm is committed to community involvement and pro bono work, reflecting its dedication to shared client success.</v>
          </cell>
          <cell r="R1850">
            <v>1967</v>
          </cell>
        </row>
        <row r="1851">
          <cell r="A1851" t="str">
            <v>Grey</v>
          </cell>
          <cell r="B1851" t="str">
            <v>Grey</v>
          </cell>
          <cell r="C1851">
            <v>5500</v>
          </cell>
          <cell r="D1851" t="str">
            <v>marketing &amp; advertising</v>
          </cell>
          <cell r="E1851" t="str">
            <v>http://www.grey.com</v>
          </cell>
          <cell r="F1851" t="str">
            <v>http://www.linkedin.com/company/grey</v>
          </cell>
          <cell r="G1851" t="str">
            <v>New York</v>
          </cell>
          <cell r="H1851" t="str">
            <v>New York</v>
          </cell>
          <cell r="I1851" t="str">
            <v>advertising, media, healthcare, lifestyle, entertainment, activation, public relations, advertising services, brand innovation, consumer insights, client services, public awareness campaigns, ai in advertising, customer experience, cultural influence in advertising, marketing agency, digital content, campaign measurement, iconic brands, campaign strategy, global advertising, cultural relevance, global agency, impactful social issues, global-to-local model, digital strategies, claustrobars campaign, brand campaigns, innovation, integrated marketing, innovative advertising, cannes lions awards, marketing, campaign automation, digital advertising, global reach, sunset campaigns, innovative real estate law use, creative excellence, award-winning agency, consumer engagement, sunlight preservation, impactful campaigns, client portfolio, data-driven marketing, market research, creative services, social media strategy, brand engagement, content creation, performance marketing, health &amp; wellness campaigns, creative solutions, creative innovation, branding, brand loyalty, brand building, truth-telling campaigns, brand strategy, global presence, social responsibility campaigns, brand activism, advertising agency, experiential marketing, corona infinite sunset, leadership development, media optimization, global livestream, customer service, brand purpose campaigns, brand storytelling, mobile marketing, public health campaigns, famously effective, innovative outdoor advertising, innovation in advertising, interactive advertising, influencer marketing, wpp group, media planning, media buying, impactful social campaigns, event marketing, multimedia campaigns, creative campaigns, digital innovation, safety legacy campaigns, safety innovation, brand relevance, work tool advertising, content marketing, sun reserve initiative, award-winning creative teams, market leadership, impactful storytelling, social impact campaigns, cultural impact, social media marketing, award-winning campaigns, digital storytelling, video advertising, social media, multichannel marketing, digital innovation in campaigns, integrated solutions, global creative awards, advertising agencies, storytelling, cultural value, b2c, social media management, digital transformation, customer engagement, digital experience, truth and justice campaigns, brand awareness, campaign analytics, digital marketing, services, programmatic advertising, sustainability, creative technology, corona cero, global creative momentum, health campaigns, video production, financial inclusion carts, effie awards, brand activation, advertising campaigns, communications, creative strategy, emotional resonance, health and wellness, design thinking, commerce optimization, inclusive design, interactive campaigns, video advertisements, data-driven insights, digital content creation, audience targeting, cross-channel marketing, brand positioning, corporate social responsibility, roi measurement, influencer partnerships, pricing strategy, visual identity, healthcare marketing, sponsorship activation, integration of ai, client collaboration, narrative-driven content, community outreach, advertising awards, promotional campaigns, shopper marketing, creative leadership, business growth, iconic branding, localized marketing, innovative solutions, network collaboration, non-profit, consumer products &amp; retail, health care, health, wellness &amp; fitness, hospital &amp; health care, marketing &amp; advertising, events, events services, consumer internet, consumers, internet, information technology &amp; services, environmental services, renewables &amp; environment, nonprofit organization management</v>
          </cell>
          <cell r="J1851" t="str">
            <v>Cloudflare DNS, Outlook, CloudFlare Hosting, Mixpanel, Atlassian Cloud, Vercel, OneTrust, Greenhouse.io, Slack, Salesforce, Vimeo, Typekit, Google Tag Manager, Mobile Friendly, Facebook, Instagram, Twitter Ads, TikTok, YouTube</v>
          </cell>
          <cell r="O1851">
            <v>1500000000</v>
          </cell>
          <cell r="Q1851" t="str">
            <v>Grey is a global advertising and marketing agency network, part of the Grey Group, headquartered in New York. With over 500 employees worldwide, Grey focuses on delivering creative ideas that drive business growth and cultural relevance for major clients. The agency emphasizes solving real business problems through creativity, combining human insight with AI to ensure distinctive and attention-grabbing ideas.
Grey offers a wide range of services, including traditional advertising, digital marketing, brand consulting, and design. The agency serves various sectors, such as financial services, food and beverage, healthcare, technology, and apparel, among others. Notable clients include Procter &amp; Gamble, Volvo, Haleon, Circle K, and The Coca-Cola Company. Grey has received multiple accolades, including a Grand Effie win in every operating market and recognition as one of Newsweek's Top 100 Global Most Loved Workplaces in 2023.</v>
          </cell>
          <cell r="R1851">
            <v>1917</v>
          </cell>
        </row>
        <row r="1852">
          <cell r="A1852" t="str">
            <v>Grid Dynamics</v>
          </cell>
          <cell r="B1852" t="str">
            <v>Grid Dynamics</v>
          </cell>
          <cell r="C1852">
            <v>5000</v>
          </cell>
          <cell r="D1852" t="str">
            <v>information technology &amp; services</v>
          </cell>
          <cell r="E1852" t="str">
            <v>http://www.griddynamics.com</v>
          </cell>
          <cell r="F1852" t="str">
            <v>http://www.linkedin.com/company/grid-dynamics</v>
          </cell>
          <cell r="G1852" t="str">
            <v>San Ramon</v>
          </cell>
          <cell r="H1852" t="str">
            <v>California</v>
          </cell>
          <cell r="I1852" t="str">
            <v>open source, cloud services, personalization, scalable systems, cicd, distributed computing, oracle atg, catalog search, big data, devops, release engineering, qa automation, sap hybris, continuous integration continuous delivery, solr, ecommerce, machine learning, continuous integration amp continuous delivery, technical consulting, generative ai, application scalability, omnichannel, computer software: prepackaged software, technology, it services &amp; it consulting, cloud infrastructure automation, b2c, cloud platform, ai for structured products, predictive analytics, ai for customer engagement, e-commerce, services, microservices architecture, digital engineering, security automation, performance testing, business intelligence, ai for digital health, data platforms, managed services, asset management, data analytics, scalable cloud solutions, customer relationship management, ai for product design, ai for demand forecasting, b2b, computer systems design and related services, ai for manufacturing, ai for personalized marketing, manufacturing, ai for supply chain, ai for risk assessment, ai for content generation, kubernetes, ai for personalized medicine, observability, ai and ml development, application modernization, predictive maintenance, automation, cost optimization, custom software development, ai for regulatory compliance, ai for drug discovery, search technology, ai, streaming data platforms, ai for insurance, scalable platforms, d2c, ai for virtual assistants, customer personalization, ai for bfsi, ai for intelligent automation, supply chain solutions, insurance, artificial intelligence, cloud migration, cloud security, enterprise ai, ai search, ai innovation, cloud computing, visual search technology, ai for quality control, data governance, iot, technology, media, and telecom, container orchestration, ai for clinical trials, observability tools, ai-powered solutions, semantic modeling, consulting, cloud infrastructure, ai-driven insights, ai for autonomous systems, customer experience, ai for retail, enterprise software, composable architecture, ai for inventory management, software development, edge computing, ai for digital twins, digital twin technology, acquisitions, regulatory compliance, cloud migration services, ai for smart factories, digital transformation, kubernetes deployment, ai for fraud detection, composable commerce, digital engagement, healthcare and pharmaceuticals, operational efficiency, personalization engines, retail, information technology and services, business agility, digital ecosystems, technology consulting, supply chain, ai for predictive maintenance, ai for customer experience, innovation, microservices, visual search, ai solutions, ai search engines, pharma, streaming data, ai for remote monitoring, ai for visual search, ai for pharma, risk management, ai for risk management, ai for financial services, containerization, semantic data modeling, financial services, devsecops, ai search optimization, cloud-native platforms, ai-powered analytics, cloud-native development, ai-driven solutions, cloud platform engineering, iot and edge computing, data and machine learning platforms, supply chain optimization, customer analytics, omnichannel commerce, devsectestops, visual quality control, real-time analytics, hyper-personalization, data ecosystems, automated processes, legacy system modernization, portfolio optimization, automated underwriting, advanced manufacturing, digital commerce solutions, api integration, cloud-native applications, ai for enterprise, big data solutions, data processing, transformational business impact, agile engineering teams, technical expertise, software development lifecycle, cross-functional teams, data-driven insights, application security, performance engineering, agility in business, automation frameworks, enterprise solutions, intelligent decision-making, healthcare, finance, distribution, consumer products &amp; retail, transportation &amp; logistics, computer software, information technology &amp; services, enterprises, consumer internet, consumers, internet, analytics, crm, sales, mechanical or industrial engineering, internet infrastructure, management consulting, health care, health, wellness &amp; fitness, hospital &amp; health care</v>
          </cell>
          <cell r="J1852" t="str">
            <v>Salesforce, Route 53, Amazon SES, Gmail, Pardot, Google Apps, MailChimp SPF, Microsoft Office 365, Amazon AWS, VueJS, Typeform, Slack, Mobile Friendly, Google Maps, Google Font API, Google Tag Manager, Hotjar, reCAPTCHA, Linkedin Marketing Solutions, Google Frontend (Webserver), Google Maps (Non Paid Users), Nginx, WordPress.org, Vimeo, Remote, AI, Hadoop HDFS, Spark, Scala, Python, Presto, Apache Impala, Spark SQL, Hive, EFI, Mode, Akamai Connected Cloud (formerly Linode), C#, Docker, Azure Linux Virtual Machines, Bash, Jenkins, Kubernetes, HELM, Git, Google Cloud Platform, Gradle, Airflow, ANGEL LMS, Anthropic Claude, AWS SDK for JavaScript, Langchain, OpenAI, Ptengine, PyTorch, Tor, Spring Boot, Javascript, React, Redux, PostgreSQL, Angular, Spring, Apache Solr, SQL, Apache Superset, AWS Trusted Advisor, IBM ILOG CPLEX Optimization Studio, Apache Kafka, Cassandra, Google AlloyDB for PostgreSQL, Oracle Analytics Cloud, Teradata, LeafLink, Apache Iceberg, Jupyter, Superset, Claude, ChatGPT, TypeScript, GraphQL, Fastapi, Google Sheets, Vertex AI, Google Cloud, Azure AD P2, Google Workspace, Workday, SAP SuccessFactors, Google Cloud BigQuery, Google Cloud Storage, Terraform, .NET, Microsoft.NET Core 3.1, Microsoft Entity Framework, ClickHouse, GitHub Actions, GitLab, Micro Focus ArcSight, CallMiner Eureka, Eclipse Vert.x, Maven, go+, Node.js, Flask, Microsoft Azure Monitor, Gemini, Snowflake, Ansible, AWS CloudFormation, SWIFT, Storyboard to SwiftUI Converter, Concur, SQLite, REST, Tableau, Django, NetSuite OpenAir, SharePoint, Amazon Managed Streaming for Apache Kafka (Amazon MSK), Amazon Web Services (AWS), Google Secret Manager, Prometheus, Grafana, Grafana Loki, OpenTelemetry, Kotlin, Jetpack, FOUNDATION, IntelliJ IDEA, YouTrack, Ruby On Rails, Databricks, DATAflow, Elasticsearch, LangGraph, OpenSearch, AWS Glue Data Catalog, Argo CD, Azure Devops, RabbitMQ, Azure Service Bus, Groovy, Red Hat OpenShift, Appium, AWS Bedrock, IBM i, Quantcast, LabWare LIMS, Azure SQL Database, LlamaIndex, HTML5 Maker, CSS, Progress Chef, Puppet, Amazon EC2, Amazon Virtual Private Cloud (Amazon VPC), Sizmek (MediaMind), Amazon S3, Contentful, Pinecone, Weaviate, Milvus, OpenAI GPT-3, Gem, Crossplane, PowerBI Tiles, Canva, Flutter, Postman, Google, Azure Active Directory B2C, Azure Active Directory, Microsoft 365, Zoomdata, Jira Service Desk, Apple macOS, Amazon Linux 2, React Native, AWS Analytics, Expo, FlipHTML5, AWS Key Management Service (KMS), Azure Analysis Services, Power BI Documenter, MongoDB, Redis, Amazon Simple Queue Service (SQS), Lambda Cloud, JUnit, Looker, MySQL, JWT, OpenAPI, GitHub Copilot, AtScale, dbt, Amazon Redshift, Apache Spark, Figma, GitHub, Vercel, SES, Unix, Azure Virtual Machines, Amazon EC2 Container Service, Apache FreeMarker, Oracle XML DB, IBM Db2 for Linux, UNIX, and Microsoft Windows, Testng, Taleo Applicant Tracking Systems (ATS), Azure Data Lake Storage, Ceph, Express, WebGL, Jest, Enzyme, NetSuite, NetSuite SuiteScript, NetSuite SuiteFlow, NetSuite SuiteTalk, Google Cloud Functions, Google Kubernetes Engine, Google Compute Engine, Google Cloud BigTable, Google Cloud Run, Google Cloud Pub/Sub, Jira, Google Cloud Deployment Manager, JFrog Artifactory, Veracode, Twistlock, dynaTrace, Istio, Azure Data Factory, HTML Pro, Playwright, Pytest, Apache Hadoop HDFS, FigJam, ADP Applicant Tracking System, DNN, Azure Databricks, Databricks Unity Catalog, Nuxtjs, Selenium, SimCorp Gain, Cisco AppDynamics, Bootstrap, Act!, Visual-Basic-.NET, Temporal Cloud, OpenStack, Azure Cosmos DB, Envoy, Liferay, JPA Health, Tines, Java EE, Micro, Kibana, Apache JMeter, Gatling, Rust, Hugging Face, IBM HTTP Server, Mocha, Azure SQL, Impact Radius, Azure App Service, Azure Functions, Azure Container Apps, Azure Portal, Azure OpenAI Service, R, NEC, RXJS, Recharts, Jasmine, Amazon CloudFront, API Gateway, Microsoft Azure, Google Cloud Build, Aurora, Apache Mesos, ZooKeeper, HashiCorp Vault, ELK Stack, NVIDIA Omniverse, Blender, ECS, Amazon EKS Anywhere, Nagios, Amazon CloudWatch, Google AdWords Conversion, The Newman Group, Frame, mParticle, LaunchDarkly, AutoSys Workload Automation, Rundeck, Copilot, Azure Synapse, Azure Blob Storage, DotNetNuke, Microsoft SQL Server Reporting Services, Harness, IBM Storage Suite for IBM Cloud Paks, Azure Storage Explorer, Azure App Configuration, Microsoft Application Insights, Azure Key Vault, Nevron Vision for SSRS, SonarQube, Linkshare, Microsoft PowerPoint, Microsoft Excel, Foxit PDF SDK, , Confluence, Kubeflow, Zoho CRM, A Small Orange, OwnerIQ, Android, Kiosked, Secured MVC Forum on Windows 2012 R2, Vector, Lightspeed, TensorFlow, TSYS, PySpark, AWS Cloud Development Kit (AWS CDK), Amazon Elastic MapReduce (EMR), Redshift, AWS Secrets Manager, Athena, Google Firebase Crashlytics, C# (C Sharp), Google Guice, Mockito, Groundtruth, Google App Engine, Cucumber, CATS, MariaDB, Hibernate, Red Hat JBoss Web Server, Vscode, PL/SQL, SentenceTransformers, Bitbucket, Vertex, ReadyAPI, TestRail, Micro Focus LoadRunner, Bitrise, Check Point Maestro, Conversant (ValueClick), Google Publisher Tag (GPT), Meta Llama 3, Faiss, Azure Cognitive Services, Google Artifact Registry, PubSub+, Aryson MySQL to MSSQL Converter, Google Cloud SQL, Oracle Cloud Infrastructure Identity and Access Management, Azure Resource Manager, SAP Integration Suite, ABAP, SAP ECC, SAP ERP, SAP, Syndigo, Salsify, Process automation package for service request creation in SAP S/4HANA Utilities, Google Cloud Firestore, Azure Service Fabric, Azure Purview, Microsoft Entra ID, Security, ServiceNow, Office365, Arcserve, Azure SQL Data Warehouse, AWS Step Functions, Amazon CloudSearch, Azure Cognitive Search, Thermo Scientific Chromeleon Chromatography Data System (CDS), Apache Flink, Delta Lake, Dash, Grunt, Gulp, Karma, Nestjs, NGRX, Redmine, webpack, Argo, Codefresh, Swagger UI, Microsoft Teams Rooms, Wiz, Apache Lucene, ABB Robotics, Visio, Google Cloud Dialogflow, Datadog, Hbase, Cypress, SNS, Amazon DynamoDB, Flow, J2EE, Apollo, ebs, Uikit, Xcode, Bazel, Azure Synapse Analytics, Google Cloud Composer, MLflow, Google Cloud Monitoring, Atex, scikit-learn, XGBoost, BizTalk Server, PagerDuty, Google Kubernetes Engine (GKE), SonarQube Server (formerly SonarQube), Weights &amp; Biases, Phoenix, Amazon Elastic Kubernetes Service (Amazon EKS), pandas, NumPy, Opsgenie, XCUITest, Amazon SageMaker, Argocd, Connect, 3M 360 Encompass - Health Analytics Suite, Domino Data Science Platform</v>
          </cell>
          <cell r="K1852">
            <v>156000000</v>
          </cell>
          <cell r="L1852" t="str">
            <v>Other</v>
          </cell>
          <cell r="M1852">
            <v>109500000</v>
          </cell>
          <cell r="N1852">
            <v>44805</v>
          </cell>
          <cell r="O1852">
            <v>411827000</v>
          </cell>
          <cell r="Q1852" t="str">
            <v>Grid Dynamics is a global digital engineering and IT consulting company founded in 2006, with its headquarters in San Ramon, California. The company specializes in agile software development, digital transformation, and product engineering services, primarily serving Fortune 1000 and Fortune 2000 enterprises. With a presence in the US, Mexico, UK, Europe, India, and other regions, Grid Dynamics combines Eastern European engineering talent with Silicon Valley product management practices.
The company offers a range of services, including custom software development, cloud migration, data analytics, and application modernization. It emphasizes agile methodologies to enhance product delivery and market fit. Grid Dynamics has established strategic collaborations, such as a partnership with AWS for generative AI scaling, and has been recognized for its expertise in digital transformation. With over 15 years of experience, Grid Dynamics focuses on delivering high-quality solutions that support rapid product launches and improved customer engagement.</v>
          </cell>
          <cell r="R1852">
            <v>2006</v>
          </cell>
        </row>
        <row r="1853">
          <cell r="A1853" t="str">
            <v>Guidewire Software</v>
          </cell>
          <cell r="B1853" t="str">
            <v>Guidewire Software</v>
          </cell>
          <cell r="C1853">
            <v>3600</v>
          </cell>
          <cell r="D1853" t="str">
            <v>information technology &amp; services</v>
          </cell>
          <cell r="E1853" t="str">
            <v>http://www.guidewire.com</v>
          </cell>
          <cell r="F1853" t="str">
            <v>http://www.linkedin.com/company/guidewire-software</v>
          </cell>
          <cell r="G1853" t="str">
            <v>San Mateo</v>
          </cell>
          <cell r="H1853" t="str">
            <v>California</v>
          </cell>
          <cell r="I1853" t="str">
            <v>anywhere access, predictive analytics, core systems for policy admin, unified digital, risk analysis, core, cloud platform, analytics, property risk data, cyber, ai, data management &amp; bi, billing &amp; claims management, hazardhub, digital portals for anytime, cloud ops, underwriting, insight &amp; guidance with guidewire live, software products for propertycasualty insurance, digital, core systems, software, information technology, computer software: prepackaged software, technology, software development, guidewire billing solutions, claim management, insurtech, london market solutions, guidewire jutro platform, risk assessment, guidewire partner ecosystem, artificial intelligence, customer experience, insurance policy lifecycle, insurance operational analytics, cyence, risk scoring, usage-based insurance, uk general insurance, wildfire risk assessment, guidewire industry recognition, insurance product configuration, digital insurance platform, billingcenter, cyber risk analytics, guidewire analytics suite, insurance underwriting tools, guidewire saas platform, insurance technology solutions, cloud infrastructure, digital insurance channels, insurance claims analytics, insurance process optimization, insurance data security, professional services, insurance risk modeling, parametric insurance, guidewire cloud, digital transformation, insurancenow, hazard risk scoring, guidewire claims analytics, user experience, guidewire policy lifecycle, regulatory reporting, data security, predict, catastrophe management, cloud saas, regulatory compliance, software development kit, insurance product suite, customer engagement, workers' compensation solutions, insurance digital transformation, customer portal, consulting, cloud migration, insurance data analytics, industry intel, innovation, canvas, compare, p&amp;c insurance software, financial technology, insurance digital experience, guidewire industry events, risk analytics, insurance compliance, policy administration, billing management, data studio, customer data platform, guidewire customer success stories, guidewire core system customization, analytics tools, guidewire risk management, services, partner ecosystem, excess and surplus insurance, guidewire cloud migration, insurance industry software, marketplace, data analytics, core insurance systems, insurance claims processing, guidewire data platform, core system modernization, operational efficiency, business intelligence, insurance marketplace, data visualization, risk assessment tools, insurance core platform, programming language gosu, product development, data management, system integration, financial services, customization tools, core modernization, workflow automation, insurance operational efficiency, embedded insurance, gosu programming language, guidewire early access program, claimcenter, policycenter, insurance compliance tools, software as a service, digital customer experience, jutro digital platform, insurance premium management, insurance saas deployment, api integration, customer engagement solutions, insurance workflow automation, insurance software, software customization, risk management, insurance data platform, claims management, insurance policy lifecycle management, b2b, guidewire digital experience, insurance product development, insurancesuite, insurance platform integration, insurance customer portal, insurance analytics, computer systems design and related services, digital platform, micro-bop, renewal retention, integrated solutions, cloud-based platform, data platform, business optimization, real-time analytics, insurance solutions, service integration, consulting services, self-service capabilities, automated workflows, marketplace partners, insurance lifecycle, collaborative technology, client success, training and certification, agent engagement, insurer agility, support services, success stories, business growth, adaptability, information technology &amp; services, enterprise software, enterprises, computer software, internet infrastructure, internet, professional training &amp; coaching, ux, computer &amp; network security, finance technology, saas, management consulting</v>
          </cell>
          <cell r="J1853" t="str">
            <v>Route 53, Mimecast, Gmail, Google Apps, Amazon AWS, Microsoft Office 365, Brightcove, Backbone JS Library, Drupal, VueJS, WP Engine, Atlassian Cloud, React Redux, Salesforce Service Cloud, MongoDB, Marketo, Salesforce Live Agent, Amazon SES, Zendesk, Slack, Salesforce, Vimeo, Mobile Friendly, Linkedin Marketing Solutions, Stripe, LiveRamp, Google Font API, Google Tag Manager, Typekit, CrazyEgg, Cvent, Wistia, Google Analytics, Wordpress.com, Facebook Custom Audiences, MailChimp, Facebook Login (Connect), Bootstrap Framework, reCAPTCHA, Shopify, JQuery 2.1.1, YouTube, Hotjar, KISSmetrics, Apple Pay, Facebook Widget, WordPress.org, Woo Commerce, Wishpond, Remote, AI, Node.js, IoT, Circle, Sigma, MagnetVideo, IBM Spectrum LSF, DoubleClick, Guidewire, Guidewire InsuranceSuite, AWS Trusted Advisor, Kubernetes, Aurora, SAM, WP-Oauth, AWS SDK for JavaScript, Apache, CAT, Google Workspace, Google Cloud Platform, Gemini, LEAP, IBM Tivoli OMEGAMON, Microsoft Active Directory Federation Services, , SAP Ariba Platform, Coupa, SAP Fieldglass Services Procurement, Jenkins, ServiceNow, SAP Ariba Cloud Integration Gateway, Google Cloud Apigee, REST, Batch, Guidewire BillingCenter, Langchain, LangGraph, LlamaIndex, Javascript, React, CSS, Sass, Jest, Enzyme, Google gRPC, AWS Analytics, Dell EMC PowerScale, OpenAI, Anthropic Claude, Docker, Guidewire PolicyCenter, Guidewire ClaimCenter, CallMiner Eureka, Azure Data Lake Storage, COSTAR, Microsoft Excel, Microsoft Application Insights, Microsoft Windows Server 2012, Zip, Google, Python, ICP, ACL, Concur, NLP, Oracle Fusion Financials, Workday, Oracle Analytics Cloud, Gem, Google Cloud, IBM Tivoli Monitoring, TypeScript, SQL, Okta, mO Jira OAuth SSO, Jira OpenID Connect SSO, Jira OIDC SSO, GitHub, JFrog Artifactory, Oracle XML DB, PCF International, Xmind, Amazon CloudWatch, Amazon Simple Queue Service (SQS), Apache Kafka, Bitbucket, Container Network Interface (CNI), Datadog, Flux, Git, HELM, .NET, PagerDuty, TeamCity, TierPoint DRaaS, Red Hat JBoss Enterprise SOA Platform, McAfee Total Protection for Data Loss (DLP), Mode, Figma, Apache Spark, Degreed, Zoomdata, PostgreSQL, Amazon EC2, Amazon S3, ebs, Sizmek (MediaMind), Google AdWords Conversion, ECS, Amazon EKS Anywhere, Jira, Bash, Microsoft PowerShell, Apache Camel, Intel, Lytics, Apache Tomcat, Terraform, go+, Spring Boot, Amazon Linux 2, LinkedIn Ads, OpenAPI, Impact Radius, Locust, Apache JMeter, k6, IBM ILOG CPLEX Optimization Studio, GitHub Actions, JWT, Keybase, Prometheus, OpenTelemetry, monday CRM, Rally, SharePoint, Confluence, Microsoft Project, Secured MVC Forum on Windows 2012 R2, Unix, Monday.com, Grafana, ELK Stack, J2EE, Oracle JDBC, BILL, InVision, Sketch, Weibo, Ad Astra, Snyk Code (SAST), Minteye / AdsCaptcha, Security, AWS CloudFormation, Pulumi, SonarQube, Snyk, Designer, Scala, Spark, Oracle BI Publisher, Microsoft Azure Monitor, Azure Linux Virtual Machines, Groovy, FlipHTML5, GitHub Copilot, Claude, ChatGPT, Metadata Hub, Vormetric Data Security Platform, Workday HCM, Oracle Talent Management Cloud (formerly Taleo), Google Cloud Machine Learning Engine, Workday Recruiting, Tor, Google Identity Services APIs, TestCafe, Azure Devops, CodeIgniter, Dell EMC PowerStore, SAP Concur, ThoughtSpot, Microsoft Office, Workato, Snowflake, Microsoft PowerPoint, Outlook, Salesforce Revenue Cloud, LinkedIn Sales Navigator, Highspot, Selenium, Playwright, Soap Media, WideOrbit, Strands Retail, Vertex, AWS Bedrock, Pinecone, Weaviate, Neo4j, Cursor, Amazon Web Services (AWS), F5 NGINX Ingress Controller</v>
          </cell>
          <cell r="K1853">
            <v>180850000</v>
          </cell>
          <cell r="L1853" t="str">
            <v>Merger / Acquisition</v>
          </cell>
          <cell r="M1853">
            <v>0</v>
          </cell>
          <cell r="N1853">
            <v>45717</v>
          </cell>
          <cell r="O1853">
            <v>1202459000</v>
          </cell>
          <cell r="Q1853" t="str">
            <v>Guidewire Software, Inc. is a publicly traded software company based in San Mateo, California, founded in 2001. It specializes in providing a cloud-native platform for property and casualty (P&amp;C) insurance carriers globally. The platform enables insurers to efficiently manage core operations such as policy administration, billing, and claims processing.
The company has a rich history of innovation, launching its first product, ClaimCenter, in 2002, followed by PolicyCenter and BillingCenter. Guidewire transitioned to cloud-based solutions with the Guidewire Cloud Platform in 2016, enhancing its offerings with AI, machine learning, and data analytics. Its products are designed to replace legacy systems with modular, customizable software, supporting a range of P&amp;C insurance functions. Guidewire serves a diverse customer base, from startups to large insurers, and emphasizes operational efficiency and continuous updates through its integrated platform.</v>
          </cell>
          <cell r="R1853">
            <v>2001</v>
          </cell>
        </row>
        <row r="1854">
          <cell r="A1854" t="str">
            <v>Guild Mortgage</v>
          </cell>
          <cell r="B1854" t="str">
            <v>Guild Mortgage</v>
          </cell>
          <cell r="C1854">
            <v>5300</v>
          </cell>
          <cell r="D1854" t="str">
            <v>financial services</v>
          </cell>
          <cell r="E1854" t="str">
            <v>http://www.guildmortgage.com</v>
          </cell>
          <cell r="F1854" t="str">
            <v>http://www.linkedin.com/company/guild-mortgage-company</v>
          </cell>
          <cell r="G1854" t="str">
            <v>San Diego</v>
          </cell>
          <cell r="H1854" t="str">
            <v>California</v>
          </cell>
          <cell r="I1854" t="str">
            <v>credit score, usda loan, conventional loan, firsttime homebuyers, financing, mortgage, homebuying, refinance, veterans, home loan, home purchase, fha loan, finance, va loan, down payment assistance, resale &amp; builder purchase mortgage origination, finance: consumer services, financial services</v>
          </cell>
          <cell r="J1854" t="str">
            <v>CloudFlare CDN, Route 53, Mimecast, Outlook, Amazon AWS, CloudFlare Hosting, Cloudflare DNS, Microsoft Office 365, CloudFlare, React Redux, Pardot, Shopify Plus, Slack, Salesforce, Citrix NetScaler, Nginx, UltiPro, YouTube, LiveRamp, Google Places, Mobile Friendly, DoubleClick, Bootstrap Framework, Google Maps, WordPress.org, Apache, Google Tag Manager, Remote, AI, Ausgezeichnet, IBM WebSphere Message Broker, The Work Number, Microsoft Office, Google AdWords Conversion, Excel4Apps, Aruba Wireless Access Points, Security, Docker, Kubernetes, Microsoft PowerPoint, Tor, Circle, Zillow, Microsoft Excel, Python, Loom, IBM Content Manager for iSeries, Snowflake, Telligent, SQL, Terraform, Encompass, Brocade SANnav Management, Apex, Flow, Ning, SOQL, Sass, Jira, Amazon Web Services (AWS), AWS Transfer for SFTP, Bootstrap, CSS, ebs, Google Identity Services APIs, HTML Pro, IBM Db2 for Linux, UNIX, and Microsoft Windows, Javascript, jQuery, Oracle XML DB, OSIsoft PI, SimCorp Gain, WPML, IBM i, Homebot, BombBomb, FlipHTML5, Google Cloud APIs, Samanage, Windows 7, Windows 10 IoT Core Services, SharePoint, Microsoft Power Platform, Azure Analysis Services, Microsoft 365, Microsoft OneDrive, Microsoft PowerShell, Azure Devops, Eyefinity OfficeMate, comScore, AWS Trusted Advisor, Microsoft Azure Monitor, IBM ILOG CPLEX Optimization Studio, Olo, DocuSign, Admin, Intergraph Spoolgen, Microsoft Word, Activengage, Conversant</v>
          </cell>
          <cell r="K1854">
            <v>97500000</v>
          </cell>
          <cell r="L1854" t="str">
            <v>Merger / Acquisition</v>
          </cell>
          <cell r="N1854">
            <v>45809</v>
          </cell>
          <cell r="O1854">
            <v>1283014000</v>
          </cell>
          <cell r="Q1854" t="str">
            <v>Guild Mortgage is a prominent independent mortgage lender based in San Diego, California, founded in 1960. The company specializes in residential home loans, refinancing, and mortgage solutions, with a strong emphasis on serving first-time homebuyers, veterans, and underserved communities. Guild has a rich history, having pioneered FHA loans and expanded into wholesale lending, which significantly contributed to its growth.
With over 4,300 employees, Guild operates in 49 states and the District of Columbia. The company offers a variety of mortgage products, including government-backed loans such as FHA, VA, and USDA loans, as well as conventional loans and refinancing options. Guild is committed to providing personalized experiences through local in-house origination and servicing, focusing on high-quality purchase loans and innovative programs tailored for Hispanic and veteran communities. The company is recognized for its collaborative culture and long-term employee retention, and it has received accolades such as the Military Friendly Employer Gold award.</v>
          </cell>
          <cell r="R1854">
            <v>1960</v>
          </cell>
        </row>
        <row r="1855">
          <cell r="A1855" t="str">
            <v>H&amp;R Block</v>
          </cell>
          <cell r="B1855" t="str">
            <v>H&amp;R Block</v>
          </cell>
          <cell r="C1855">
            <v>4200</v>
          </cell>
          <cell r="D1855" t="str">
            <v>retail</v>
          </cell>
          <cell r="E1855" t="str">
            <v>http://www.hrblock.com</v>
          </cell>
          <cell r="F1855" t="str">
            <v>http://www.linkedin.com/company/h&amp;r-block</v>
          </cell>
          <cell r="G1855" t="str">
            <v>Kansas City</v>
          </cell>
          <cell r="H1855" t="str">
            <v>Missouri</v>
          </cell>
          <cell r="I1855" t="str">
            <v>multiunit management tax preparation &amp; financial services, multiunit management tax preparation, financial services, consulting, tax preparation, tax industry trends, ai tax assistance, small business bookkeeping app, tax audit guarantee, tax industry growth, tax refund tracking, tax industry, business formation online, tax filing software, tax compliance, tax compliance tools, tax credit optimization, tax planning for self-employed, tax deduction maximization, tax filing assistance, tax education, ai tax chatbot, tax audit support services, tax industry online services, payroll services, tax solutions, tax guarantees, tax industry digital transformation, small business services, tax education programs, professional tax services, tax industry technology, business formation, financial management, financial software integration, tax refund advance, tax refunds, tax return accuracy, tax software, online tax filing, tax filing platform, tax planning tools, tax refund processing, small business accounting, ai-powered tax tools, tax credits, tax deduction calculator, international tax compliance, electronic filing, tax return review, tax compliance automation, software development, tax audit support, international tax services, tax planning, tax consulting, tax industry digital tools, bookkeeping, tax industry competition, tax credit management, tax industry leader, tax return review services, international expat tax services, tax deduction tracking, accounting, tax preparation, bookkeeping, and payroll services, tax credit maximization tools, tax deductions, tax filing mobile app, tax industry customer support, tax industry innovation, tax filing options, cloud-based tax solutions, small business payroll software, small business accounting software, tax software development, tax services, refund advance, expat tax services, tax calculator, w-4 calculator, live tax pro help, self-employed tax filing, tax software download, tax identity protection, personal tax return, business tax return, expert tax advice, second look review, virtual tax preparation, mobile banking app, audit resolution services, quick e-file, financial planning, contractor tax preparation, h&amp;r block services, multiple filing options, simple tax returns, complex tax situations, refund transfer, emerald card, spruce rewards, year-round tax tips, self-paced tax prep, deductions and credits, certified tax professionals, enrolled agents, client referrals, discounted bookkeeping, rate match guarantee, 6-month tax guarantee, interactive tax tools, homeowner tax benefits, investor tax guidance, crypto tax reporting, b2b, b2c, finance, education, information technology &amp; services, bookkeepers, professional services</v>
          </cell>
          <cell r="J1855" t="str">
            <v>Akamai, Salesforce, Outlook, Microsoft Azure Hosting, Backbone JS Library, Drupal, Microsoft Azure Monitor, WP Engine, OneTrust, Adobe CQ, ExactTarget, iCIMS, Omniture (Adobe), Slack, Adobe Marketing Cloud, Mobile Friendly, Akamai RUM, Scene7, Google Play, iTunes, WordPress.org, Cornerstone On Demand, Microsoft Office, Coupa, Microsoft Teams, Micro, Microsoft Windows Server 2012, Google AdWords Conversion, Microsoft Excel, Microsoft Teams Rooms, Firebase, Adobe Analytics, Microsoft Active Directory Federation Services, React, SQL, SharePoint, C#, .NET, ASP.NET, Microsoft PowerShell, Minteye / AdsCaptcha, Radia Client Automation, GitHub, GitHub Actions, Azure Devops, Azure Pipelines, Azure Functions, Eyefinity OfficeMate, Workday, WebOffice, DotNetNuke, AI, SWIFT, Kotlin, Xcode, Android Studio, , Datadog, AT&amp;T, Microsoft PowerPoint, C# (C Sharp), Azure Analysis Services, Apex, Salesforce VisualForce, Ning, SOQL, Mulesoft, Boomi, Git, Amazon Managed Workflows for Apache Airflow (MWAA), Dynamics 365 Field Service, Palo Alto PA-5000 Series, Cisco AppDynamics, Cisco SD-WAN, Azure VPN Gateway, Azure Firewall, Excel4Apps, Angular, TypeScript, Microsoft.NET Core 3.1, Azure Cosmos DB, Terraform, Azure OpenAI Service, Fusion ERP Analytics, ebs, MagnetVideo, IfByPhone, , Harmony Email &amp; Collaboration, ServiceNow, Power BI Documenter, DAX, Power Query, Secured MVC Forum on Windows 2012 R2, Copilot, Salesforce CRM Analytics, MITRE ATT&amp;CK, Acronis True Image, CONTROL, Microsoft Power Platform, Azure Logic Apps, Azure Storage Explorer, Azure AD Notifications, Workday HCM, PEO, Oracle Cloud, IBX SmartView, Visio, Microsoft 365, Logitech Video Conferencing, Taleo Applicant Tracking Systems (ATS), Salesforce Marketing Cloud, Databricks, Adobe Target, Adobe Experience Platform, Adobe Journey Optimizer, Azure Synapse, REST, Tor, Weibo, Walkme, LaunchDarkly, Kubernetes, Docker, Playwright, Jira, Microsoft Fabric, Python, Microsoft SQL Server Reporting Services, MySQL, PostgreSQL, Oracle Analytics Cloud, UPS, SAP Replication Server, VisualCron, Bash, New Relic, Prometheus, Oracle Integration Cloud, Oracle Cloud Infrastructure, , 3M 360 Encompass - Health Analytics Suite, Symantec PGP, AWS Transfer for SFTP, PowerBI Tiles, Apex Chat, Adobe Real-Time CDP, Mode, Adobe, Google Analytics, Google Tag Manager, Tealium, AWS Mobile SDK, Relativity, Figma, Adobe Creative Cloud, Jenkins, Entity Framework Core, Adobe Customer Journey Analytics, FIS, AirPods, GIACT, Jetpack, JUnit, Espresso, Airship, fastlane, GitHub Copilot, SS&amp;C, Microsoft Purview eDiscovery, Inkling, Microsoft Forms</v>
          </cell>
          <cell r="K1855">
            <v>315000000</v>
          </cell>
          <cell r="L1855" t="str">
            <v>Merger / Acquisition</v>
          </cell>
          <cell r="M1855">
            <v>315000000</v>
          </cell>
          <cell r="N1855">
            <v>39661</v>
          </cell>
          <cell r="O1855">
            <v>3760995000</v>
          </cell>
          <cell r="P1855">
            <v>1481</v>
          </cell>
          <cell r="Q1855" t="str">
            <v>H&amp;R Block, Inc. is a tax preparation company based in Kansas City, Missouri, founded in 1955 by brothers Henry W. Bloch and Richard Bloch. The company operates around 12,000 retail tax offices across the United States, Canada, and Australia. H&amp;R Block began as a bookkeeping business in 1946 and transitioned to tax preparation after the IRS ended free tax services, quickly establishing a strong market presence.
The company offers a range of services, including professional tax preparation at retail locations, consumer tax software, and online tax filing with electronic submission. H&amp;R Block also provides payroll services and business consulting. The company has a history of innovation, including partnerships with the IRS for electronic filing and a pioneering franchise model that facilitated rapid growth.</v>
          </cell>
          <cell r="R1855">
            <v>1955</v>
          </cell>
        </row>
        <row r="1856">
          <cell r="A1856" t="str">
            <v>Hancock Whitney</v>
          </cell>
          <cell r="B1856" t="str">
            <v>Hancock Whitney</v>
          </cell>
          <cell r="C1856">
            <v>3500</v>
          </cell>
          <cell r="D1856" t="str">
            <v>banking</v>
          </cell>
          <cell r="E1856" t="str">
            <v>http://www.hancockwhitney.com</v>
          </cell>
          <cell r="F1856" t="str">
            <v>http://www.linkedin.com/company/hancockwhitney</v>
          </cell>
          <cell r="G1856" t="str">
            <v>Gulfport</v>
          </cell>
          <cell r="H1856" t="str">
            <v>Mississippi</v>
          </cell>
          <cell r="I1856" t="str">
            <v>commercial amp institutional banking, mortgage, financing, trust asset management, investments, insurance, healthcare banking, consumer, trust amp asset management, commercial institutional banking, mortgage services, assetbased lending, small business &amp; private banking, online banking, major banks, finance, financial services, banks &amp; credit unions</v>
          </cell>
          <cell r="J1856" t="str">
            <v>UltraDns, Microsoft Office 365, Taboola Newsroom, TubeMogul, The Trade Desk, ActiveProspect, Workday, Hubspot, Slack, Salesforce, Linkedin Login, Facebook Widget, Mobile Friendly, Vidyard, SiteScout, Google Maps, Sizmek (MediaMind), Quantcast, Bootstrap Framework, RocketFuel, Facebook Login (Connect), Google Tag Manager, Google Places, Facebook Custom Audiences, Linkedin Widget, Remote, PEO, .NET, SharePoint, HTML Pro, Javascript, Microsoft VBScript, , Adobe Photoshop, Argo, SAP Crystal Reports, ASP.NET, C#, SQL, IBM CICS Transaction Server, IBM VSAM, CAT, Rapid7 InsightVM, inriver PIM, Assemble, IBM Db2 for Linux, UNIX, and Microsoft Windows, Adobe Dreamweaver, Microsoft Frontpage, nCino Cloud Banking Platform, Salesforce CRM Analytics, Act!, Rust, FlipHTML5, Visual-Basic-.NET, Crystal Ball, COBOL, ThreatMetrix, COINS, IBM Mainframe, BASE, Microsoft Office, Ning, AWS Mobile SDK, ExactOnline, Encompass, Five9, Apex, Salesforce VisualForce, Flow, Microsoft 365, Selenium, Google AdWords Conversion, Excel4Apps, accessiBe, Microsoft PowerPoint, Gem, WebOffice, Microsoft Excel, Tor, Leadsquared Marketing Automation, Outlook, Elite Software HVAC Solution, Bing, Amazon Mechanical Turk, Micro Focus UFT, Electron, iMIS, .GIS, GAS, PowerBI Tiles, Tableau, ServiceNow, Brocade Switches, Foxit PDF SDK, Mag+, Fiserv, FactSet, Bloomberg Professional Services, Posit, Hive</v>
          </cell>
          <cell r="O1856">
            <v>2018174000</v>
          </cell>
          <cell r="P1856">
            <v>16</v>
          </cell>
          <cell r="Q1856" t="str">
            <v>Hancock Whitney Corporation (HWC) is a bank holding company based in Gulfport, Mississippi. It operates as a regional financial services provider, primarily serving the Gulf South region, which includes Mississippi, Louisiana, Alabama, and Florida. Founded in 1899 as Hancock County Bank, the company has a rich history marked by significant mergers and acquisitions, including its merger with Whitney National Bank in 2011 and the rebranding to Hancock Whitney in 2018.
The company offers a range of financial services, including commercial and retail banking, private banking, trust services, investment management, and wealth management. Hancock Whitney emphasizes community service and stability, with a focus on supporting local economies. As of September 30, 2023, the bank reported total assets of approximately $35.2 billion and employs nearly 4,000 associates across the southeastern United States.</v>
          </cell>
          <cell r="R1856">
            <v>1899</v>
          </cell>
        </row>
        <row r="1857">
          <cell r="A1857" t="str">
            <v>Havas Media Network</v>
          </cell>
          <cell r="B1857" t="str">
            <v>Havas Media Network</v>
          </cell>
          <cell r="C1857">
            <v>6200</v>
          </cell>
          <cell r="D1857" t="str">
            <v>marketing &amp; advertising</v>
          </cell>
          <cell r="E1857" t="str">
            <v>http://www.havasmedianetwork.com</v>
          </cell>
          <cell r="F1857" t="str">
            <v>http://www.linkedin.com/company/havas-media-network</v>
          </cell>
          <cell r="G1857" t="str">
            <v>New York</v>
          </cell>
          <cell r="H1857" t="str">
            <v>New York</v>
          </cell>
          <cell r="I1857" t="str">
            <v>social media, digital marketing, data management, content marketing, performance marketing, entertainment, programmatic trading, search, mobile marketing, consumer research, events experiential, media buying, sports marketing, advertising services, data analytics, retail, customer journey, cro, cross-channel marketing, media experiences, advertising agencies, campaign management, ai optimization, media &amp; entertainment, customer experience, data &amp; technology, advertising &amp; marketing, b2b, media measurement, media strategy, customer engagement, e-commerce, media planning, connected customer journeys, influencer marketing, non-profit, media innovation, audience targeting, d2c, digital transformation, services, consulting, programmatic advertising, media activation, personalized media, digital advertising, media automation, machine learning, data solutions, e-commerce strategies, advertising analytics, social media activation, brand management, performance measurement, customer journeys, crm solutions, audience optimization, strategic consultancy, ai integrations, ux/ui design, customer insights, retail marketing, marketplaces, brand partnerships, live events, network expansion, community engagement, saas solutions, end-to-end solutions, media innovations, consumer behavior analysis, analytics and reporting, creative content, search engine optimization (seo), social commerce, partnership activation, consumer engagement, sales optimization, lead generation tactics, data visualization, agency collaboration, onboarding and fulfillment, social activation, market analysis, e-commerce performance, advertising technology, b2c, consumer products &amp; retail, consumer internet, consumers, internet, information technology &amp; services, marketing &amp; advertising, nonprofit organization management, artificial intelligence, events services</v>
          </cell>
          <cell r="J1857" t="str">
            <v>Microsoft Office 365, Microsoft Azure Hosting, SendInBlue, MailChimp SPF, Slack, WordPress.org, Wix, Bootstrap Framework, YouTube, Google Font API, Google Tag Manager, Mobile Friendly, reCAPTCHA, AI, Adform, DoubleVerify, Moat, Integral Ad Science, Google, Google Analytics, Meta Ads, Google Ads, 1shoppingcart, MagnetVideo, Barracuda MSP, Criteo, Prisma, Agora, Looker Studio, PowerBI Tiles, SQL, Mode, Microsoft Excel, Microsoft PowerPoint, Tableau, Salesforce Marketing Cloud Intelligence (formerly Datorama), Linkedin Marketing Solutions, Facebook, X, Skai, Salesforce CRM Analytics, Meta Ads Manager, TikTok, Reddit for business, Snap, Excel4Apps, Google Data Studio, Google Business Profile, Twitter Ads, Power BI Documenter, Bing Ads, Micro, LinkedIn Ads, StackAdapt, 6sense, ZoomInfo, LeadsPedia, IBM SMP/E, Microsoft Office, DAX, Microsoft Azure Monitor, Microsoft SQL Server Reporting Services, AWS Trusted Advisor, Google Cloud BigQuery, Oracle Fusion Middleware, Microsoft Application Insights, Google Cloud Platform, Google Cloud Composer, Airflow, Eyefinity OfficeMate, Mag+, Talentia Software, Conviva Operational Data Platform, AdPilot, Google Cloud SQL, DATAflow, PubSub+, Google App Engine, Google Compute Engine, Python, Adobe Creative Cloud, Canva, FlipHTML5, CSS, Javascript, CallMiner Eureka, Git, Argon CI/CD Security, AMP, ADP, Mediaocean, Google AdWords Conversion, , Yamaha Audio and Visual, Docker, Azure Linux Virtual Machines, Google Cloud Run, Azure Devops, Monday.com, SendPulse, Syncsort MFX, Pinterest, Snapchat, ThePlatform, AWS AppSync, TensorFlow, Microsoft Advertising, Kenshoo, Marin, InTouch, Adobe Analytics, Matomo, data.ai Ascend (formerly App Annie), Semrush, Ahrefs, Screaming Frog, Dv360, Google Sheets, The Trade Desk, Azure OpenAI Service, Fastapi, Flask, Gemini, Vertex AI, Figma, Adobe Creative Suite, Snowflake, dbt, Firebase, Lytics, Power Query, Microsoft Power Automate, Microsoft Power Apps, Copilot, Microsoft Fabric, Azure Data Factory, Azure Synapse, DATAVERSE LTD, Microsoft Power Platform, Azure Analysis Services, TikTok Ads, HTML Pro, Smart AdServer, Facebook Conversion Tracking, Gem, AT&amp;T, Adconion, Twilio SendGrid Email Marketing Campaigns, Amazon Advertising, Amazon Associates, Walmart Shopify Integration, Similarweb, comScore, Adobe Photoshop, Strato, Adobe InDesign, Adobe After Effects, Adobe Premiere Pro, Adobe, Instagram, WebOffice, Sizmek (MediaMind), KNIME, Brandwatch Services, OpCon, Google Display &amp; Video 360, Microsoft Word, Box, ChatGPT</v>
          </cell>
          <cell r="O1857">
            <v>1083000000</v>
          </cell>
          <cell r="Q1857" t="str">
            <v>Havas Media Network is a leading global media network that connects brands with consumers through impactful media experiences. With a workforce of over 10,000 across more than 140 countries, it focuses on audience-first strategies and personalized customer journeys. The network operates through its largest agency, Havas Media, which ranks as the second most dominant agency worldwide and has a strong presence in over 80 countries.
The network offers a range of services, including media strategy, planning, buying, and activation, as well as full-funnel advertising and data-driven insights. Havas Media Network utilizes proprietary platforms like Converged for audience targeting and has the largest attention dataset in advertising. It emphasizes innovative approaches in content formats and partnerships, ensuring seamless consumer experiences. The network serves a diverse portfolio of high-profile brands across various industries, driving growth and engagement through tailored media solutions.</v>
          </cell>
          <cell r="R1857">
            <v>1978</v>
          </cell>
        </row>
        <row r="1858">
          <cell r="A1858" t="str">
            <v>HBO</v>
          </cell>
          <cell r="B1858" t="str">
            <v>HBO Max</v>
          </cell>
          <cell r="C1858">
            <v>5100</v>
          </cell>
          <cell r="D1858" t="str">
            <v>entertainment</v>
          </cell>
          <cell r="E1858" t="str">
            <v>http://www.hbo.com</v>
          </cell>
          <cell r="F1858" t="str">
            <v>http://www.linkedin.com/company/hbo</v>
          </cell>
          <cell r="G1858" t="str">
            <v>New York</v>
          </cell>
          <cell r="H1858" t="str">
            <v>New York</v>
          </cell>
          <cell r="I1858" t="str">
            <v>mobile, information technology, entertainment providers, internet, information technology &amp; services</v>
          </cell>
          <cell r="J1858" t="str">
            <v>Fastly CDN, Route 53, Outlook, Microsoft Office 365, Amazon AWS, Akamai, Slack, Salesforce, Adobe Marketing Cloud, Shopify Plus, Bluekai, OneTrust, React Redux, Braze, Atlassian Cloud, Webflow, Bing Ads, DoubleClick Floodlight, Google Analytics, DoubleClick Conversion, Google Font API, Klaviyo, Shopify, Varnish, Mobile Friendly, Google Tag Manager, Google Dynamic Remarketing, Google AdWords Conversion, DoubleClick, Yahoo Analytics, Adobe Media Optimizer, Twitter Advertising, Yahoo Ad Manager Plus, DoubleVerify, Amadesa, SOASTA, ASP.NET, AppNexus, Amazon Associates, Segment.io, Teads, Integral Ad Science, greyscale - grey, The Trade Desk, Adform, Microsoft-IIS, Google Play, Google AdSense</v>
          </cell>
          <cell r="O1858">
            <v>7700000000</v>
          </cell>
          <cell r="Q1858" t="str">
            <v>HBO is a premium entertainment brand under Warner Bros. Discovery, known for its innovative series, documentaries, blockbuster movies, and original programming. With a reach in over 155 countries, HBO offers its content through various platforms, including the HBO channel, HBO on Demand, and the streaming service HBO Max, which features all HBO content along with additional shows and films.
HBO operates seven 24-hour pay TV networks, including HBO Family, HBO Comedy, and HBO Latino, providing a diverse schedule of movies, shows, and documentaries. The service is available via subscription, starting at $10.99 per month, and includes on-demand options in the US and international access through various platforms. HBO's programming includes acclaimed original series like *House of the Dragon* and *The Plot Against America*, as well as a selection of blockbuster films, documentaries, and additional formats such as podcasts and sports.</v>
          </cell>
          <cell r="R1858">
            <v>1972</v>
          </cell>
        </row>
        <row r="1859">
          <cell r="A1859" t="str">
            <v>Headway</v>
          </cell>
          <cell r="B1859" t="str">
            <v>Headway Technologies</v>
          </cell>
          <cell r="C1859">
            <v>4000</v>
          </cell>
          <cell r="D1859" t="str">
            <v>mental health care</v>
          </cell>
          <cell r="E1859" t="str">
            <v>http://www.headway.co</v>
          </cell>
          <cell r="F1859" t="str">
            <v>http://www.linkedin.com/company/find-headway-com</v>
          </cell>
          <cell r="G1859" t="str">
            <v>New York</v>
          </cell>
          <cell r="H1859" t="str">
            <v>New York</v>
          </cell>
          <cell r="I1859" t="str">
            <v>services, provider network, user experience, digital health, mental health marketplace, care access, behavioral health, marketplace platform, patient booking platform, prescription management, insurance partnerships, insurance integration, healthcare software, affordable mental health care, appointment booking, telehealth, healthtech, mental health scheduling software, payment processing, mental health therapy, mental health care affordability, mental health services, mental health telemedicine, b2c, mental health providers, mental health provider network, mental health access, timely care, b2b, mental health provider directory, mental health appointment app, mental health care marketplace, privacy and data security, insurance verification, insurance-covered therapy, transparent pricing, patient experience, healthcare innovation, healthcare technology, healthcare platform, mental health billing services, offices of mental health practitioners (except physicians), appointment scheduling, provider billing, healthcare funding, insurance claims, streamlined billing, virtual and in-person care, mental health care access, care coordination, healthcare, venture capital, saas, ux, health, wellness &amp; fitness, information technology &amp; services, health care, hospital &amp; health care, computer software</v>
          </cell>
          <cell r="J1859" t="str">
            <v>Route 53, Gmail, Google Apps, CloudFlare Hosting, Salesforce, Sendgrid, Marketo, Zendesk, Amazon AWS, Atlassian Cloud, Zoho Email, Stripe, Slack, Remote, AI, Dell ECS Enterprise Object Storage, YouTube, Google Search Central, GetSocial, AT&amp;T, FireEye Helix, Electron, Cornerstone HR, LinkedIn Recruiter, Gem, Greenhouse, Python, TypeScript, Fastapi, Sqlalchemy, React, Remix, Google AlloyDB for PostgreSQL, Redis, AWS Trusted Advisor, Spark, Apache Kafka, Datadog, PagerDuty, , GitHub, Snyk, Semgrep, Lacework, PostgreSQL, AWS Fargate, ECS, Amazon S3, Apache Spark, Google Analytics, Claude, Iterable, Knockout.js, Snowflake, Ning, Google Ads, Micro, Next.js, 1Password, Atlassian, Chrome, Confluence, Gemini, Google Workspace, Jamf, Jira, Jira Service Desk, Microsoft Intune Enterprise Application Management, Okta, Linkedin Marketing Solutions, Meta Ads Manager, SQL, Cursor, Mag+, Headway, Wiz, Auth0, CloudFlare, AWS Analytics, Amazon Managed Streaming for Apache Kafka (Amazon MSK), SentryOne SQL Sentry, Microsoft Advertising, SWIFT, Storyboard to SwiftUI Converter, Elasticsearch, BriteVerify, Django, dbt, Temporal Cloud</v>
          </cell>
          <cell r="K1859">
            <v>327000000</v>
          </cell>
          <cell r="L1859" t="str">
            <v>Series D</v>
          </cell>
          <cell r="M1859">
            <v>100000000</v>
          </cell>
          <cell r="N1859">
            <v>45474</v>
          </cell>
          <cell r="O1859">
            <v>490900000</v>
          </cell>
          <cell r="Q1859" t="str">
            <v>Headway is a mental health technology platform that connects patients, mental health providers, and insurance companies. Founded in 2019 and based in New York City, Headway aims to improve access to mental healthcare by enabling therapists to accept insurance and helping patients find affordable, in-network services.
The platform offers a range of services. Patients can search for providers who accept their insurance, book appointments online, and see their out-of-pocket costs upfront. For mental health providers, Headway provides administrative support, payment processing, and scheduling tools to simplify the insurance acceptance process. This helps therapists grow their practices and reach more patients. Additionally, Headway collaborates with major insurance companies to enhance their provider networks and improve care access for members.
As of the end of 2022, Headway operates in 16 states and the District of Columbia, supporting a network of 22,000 providers and facilitating nearly 1.9 million hours of mental health care.</v>
          </cell>
          <cell r="R1859">
            <v>2019</v>
          </cell>
        </row>
        <row r="1860">
          <cell r="A1860" t="str">
            <v>Health Care Service Group</v>
          </cell>
          <cell r="B1860" t="str">
            <v>Healthcare Services Group</v>
          </cell>
          <cell r="C1860">
            <v>36000</v>
          </cell>
          <cell r="D1860" t="str">
            <v>hospital &amp; health care</v>
          </cell>
          <cell r="E1860" t="str">
            <v>http://www.hcsgcorp.com</v>
          </cell>
          <cell r="F1860" t="str">
            <v>http://www.linkedin.com/company/health-care-service-group</v>
          </cell>
          <cell r="G1860" t="str">
            <v>Bensalem</v>
          </cell>
          <cell r="H1860" t="str">
            <v>Pennsylvania</v>
          </cell>
          <cell r="I1860" t="str">
            <v>hospitals &amp; health care, healthcare client support, clinical nutrition, healthcare operational systems, resident engagement initiatives, healthcare quality improvement, healthcare industry partnerships, employee training, customer service, healthcare industry best practices, long-term care, employee engagement, dining services, healthcare support services, healthcare safety standards, employee benefits, healthcare services, healthcare operational excellence programs, health care, healthcare staff development, healthcare service management, resident meal customization, healthcare safety protocols, food safety, healthcare industry, resident satisfaction programs, environmental services, infection prevention, resident care, facilities support services, healthcare safety, service excellence, infection control programs, healthcare compliance, healthcare service delivery, services, quality assurance programs, healthcare industry services, service quality, healthcare provider, healthcare staff competency, healthcare staff training modules, healthcare quality assurance, resident care quality, hospitals, infection control, resident satisfaction measurement, operational efficiency, resident nutrition programs, healthcare workforce, resident care programs, meal customization, healthcare support, regulatory survey readiness, infection prevention strategies, regulatory compliance, healthcare solutions, healthcare industry growth, resident experience enhancement, healthcare operational excellence, resident outcomes, healthcare operations, meal development, healthcare environment, healthcare compliance systems, healthcare management, post-acute care, resident nutrition, healthcare quality metrics, resident well-being, healthcare safety standards adherence, resident health, training and development, nutrition management, healthcare service excellence, community health, resident satisfaction, quality assurance, resident-centered nutrition, healthcare staff training programs, resident satisfaction surveys, staff training, healthcare industry leadership, food service, healthcare service innovation, resident health outcomes, healthcare industry standards, infection prevention protocols, regulatory standards, nutritional services, nutritional care, employee development, senior care, healthcare industry standards compliance, community support, resident well-being initiatives, healthcare service metrics, healthcare industry innovation, regulatory standards compliance, healthcare facilities, b2b, outsourcing, healthcare facility services, facility management, registered dietitian, nutrition services, housekeeping, laundry services, operational excellence, customer satisfaction, service partnership, culinary excellence, training programs, meal preparation, patient nutrition, community engagement, team management, service delivery, client partnerships, nourishing meals, food sourcing, local ingredients, wellness programs, dietetic consultations, performance metrics, feedback mechanisms, menu development, client satisfaction surveys, care delivery, service standards, safety protocols, financial outcomes, career opportunities, certified dietitians, dining experience, community service, meal satisfaction, service accountability, cost efficiency, employee recognition, social impact, research and development, innovation in healthcare, systematic dining services, healthcare, hospital &amp; health care, long term care, health, wellness &amp; fitness, renewables &amp; environment, training &amp; development, research &amp; development</v>
          </cell>
          <cell r="J1860" t="str">
            <v>Gmail, Google Apps, WP Engine, React, iCIMS, Pardot, Salesforce, Slack, Shopify, Google Font API, Google Maps (Non Paid Users), JQuery 2.1.1, Facebook Login (Connect), Bootstrap Framework, Google translate widget, Google Maps, Olark, Vimeo, Media.net, Gravity Forms, Typekit, Facebook Custom Audiences, Google translate API, Ensighten, YouTube, reCAPTCHA, Google Tag Manager, Mobile Friendly, Google Play, Google Analytics, WordPress.org, Facebook Widget, Google AdSense, Hotjar, Squarespace ECommerce, Visual Website Optimizer, Remote, CSG, Electron, eMaint CMMS, MatrixCare MealTracker, Blackboard Collaborate, BASE</v>
          </cell>
          <cell r="O1860">
            <v>1837173000</v>
          </cell>
          <cell r="Q1860" t="str">
            <v>Healthcare Services Group, Inc. (HCSG) is a publicly traded company based in Pennsylvania, specializing in housekeeping, laundry, dining, nutritional, and related services for healthcare facilities across the United States. Founded in 1974, HCSG has nearly 50 years of experience and operates in 48 states, serving over 3,000 facilities with a workforce of approximately 35,000 employees.
HCSG's services are divided into three main categories: Environmental Services, which includes housekeeping and infection prevention; Dining Services, focusing on menu development and safe meal preparation; and Nutritional Services, offering personalized meals and clinical expertise. The company emphasizes creating clean, welcoming environments that enhance resident health and satisfaction. HCSG is committed to professional development and fostering meaningful connections within the communities it serves. In 2023, the company reported revenue of approximately $1.67 billion and has been recognized by Forbes as one of Americaâ€™s Most Trustworthy Companies.</v>
          </cell>
          <cell r="R1860">
            <v>1976</v>
          </cell>
        </row>
        <row r="1861">
          <cell r="A1861" t="str">
            <v>HealthEquity</v>
          </cell>
          <cell r="B1861" t="str">
            <v>HealthEquity</v>
          </cell>
          <cell r="C1861">
            <v>3200</v>
          </cell>
          <cell r="D1861" t="str">
            <v>financial services</v>
          </cell>
          <cell r="E1861" t="str">
            <v>http://www.healthequity.com</v>
          </cell>
          <cell r="F1861" t="str">
            <v>http://www.linkedin.com/company/healthequity</v>
          </cell>
          <cell r="G1861" t="str">
            <v>Draper</v>
          </cell>
          <cell r="H1861" t="str">
            <v>Utah</v>
          </cell>
          <cell r="I1861" t="str">
            <v>education &amp; support before &amp; after enrollment, dependent care flexible spending accounts, awardwinning member portal with health plan integration &amp; an online payment platform, live support every hour of every day, flexible spending accounts, commuter benefits, health savings accounts, health reimbursement arrangement, health payment accounts, integrated health care account management, health &amp; wellness, real estate, healthcare financial technology, benefits management tools, benefits account analytics, benefits management, benefits account scalability, cobra administration, benefits account management software, account growth and assets, fsa, benefits administration acquisitions, b2b, hsas, account management software, services, benefits platform integration, benefits compliance, financial technology, acquisition strategy, account security, healthcare financial management, asset management, healthcare benefits digital platform, benefits account investments, benefits account funding, benefits account reporting, account management, account funding and transfers, account analytics, employer benefits, health savings account technology, benefits account security, digital benefits platform, benefits account management, healthcare account solutions, account growth, online account management, mobile health apps, pre-tax benefits, benefits account management tools, benefitwallet acquisition, hra, benefits growth, benefits account integration, account investment options, account holder engagement, fsa accounts, healthcare benefits platform, employee benefits, account custodian, account management scalability, customer engagement, hra services, healthcare savings growth, benefits account transfers, expense tracking, securities and commodity contracts intermediation and brokerage, non-bank hsa trustee, benefits administration, healthcare benefits ecosystem, customer growth, financial services, investment options, healthcare savings platform, benefits account compliance, beneficiary management, digital platform, benefits account growth, mobile health account app, account security and compliance, benefits account platform, benefits administration software, healthcare savings assets, employer-sponsored benefits, account analytics and reporting, healthcare benefits compliance, healthcare spending tools, benefits ecosystem, pre-tax healthcare savings, user-friendly interface, employer benefits administration, wageworks acquisition, consumer healthcare financial services, user-friendly platform, compliance tools, consumer-directed benefits, investment management, hsa management, account custodian services, beneficiary services, account integration technology, cdbs, account funding, healthcare expense tracking, cdb solutions, consumer-directed healthcare benefits, mobile app, healthcare, healthcare benefits, financial institution services, healthcare benefits management, healthcare benefits innovation, customer base growth, account holder management, finance, health, wellness &amp; fitness, finance technology, information technology &amp; services, health care, hospital &amp; health care</v>
          </cell>
          <cell r="J1861" t="str">
            <v>Amazon SES, Mailchimp Mandrill, Outlook, Microsoft Office 365, CloudFlare Hosting, Drupal, Microsoft Azure Monitor, Atlassian Cloud, MongoDB, Hubspot, AI, Copilot, Salesforce, SQL, Databricks, Oracle Data Cloud, PowerBI Tiles, Microsoft Excel, Trailhead, Tableau, Domo, Microsoft PowerPoint, iCIMS, Kotlin, Micro, , Gong, Connect, OneTrust, AuditBoard, .NET, Azure Devops, REST, NetSuite, NetSuite SuiteScript, monday CRM, Power BI Documenter, Excel4Apps, Azure App Service, Azure API Management, Kubernetes, Azure Service Bus, Azure Application Insights, Azure Application Gateway, Redis, Azure Event Grid, Azure Key Vault, Azure SQL, Git, ReSharper, Splunk, dynaTrace, Microsoft.NET Core 3.1, C#, Microsoft Sql Server, HTML Pro, CSS, Javascript, Angular, OpenAPI, WorkSafeBC, Workday, Workday Benefits, Securiti, LogicMonitor, ThousandEyes, Outreach.io, SailPoint, ACL, Okta, Salesforce Marketing Cloud, Adobe Real-Time CDP, Salesforce CPQ, Pipedrive, Barracuda Email Security Service, RSA SecurID Suite, Microsoft 365, AWS Trusted Advisor, Proofpoint CASB, Siemens SIMATIC S7, Splunk SOAR, HashiCorp Vault, Thales, Thales HSM, CAT, Gem, Microsoft SQL Server Reporting Services, MySQL, Oracle Analytics Cloud, AWS SDK for JavaScript, Microsoft PowerShell, Python, Amplitude, Adobe Photoshop, Strato, Adobe Premiere Pro, Adobe After Effects, Webex, ServiceNow, Citrix VDI-in-a-Box, Imperva, IBM Spectrum LSF, Azure Active Directory, Amazon Web Services (AWS), Google Cloud Platform, Apptio Cloudability SaaS, MITRE ATT&amp;CK</v>
          </cell>
          <cell r="K1861">
            <v>739900000</v>
          </cell>
          <cell r="L1861" t="str">
            <v>Debt Financing</v>
          </cell>
          <cell r="M1861">
            <v>600000000</v>
          </cell>
          <cell r="N1861">
            <v>44470</v>
          </cell>
          <cell r="O1861">
            <v>1313429000</v>
          </cell>
          <cell r="Q1861" t="str">
            <v>HealthEquity, Inc. is a financial technology company that specializes in administering Health Savings Accounts (HSAs) and other consumer-directed benefits (CDBs). Founded in 2002 and headquartered in Draper, Utah, the company aims to enhance healthcare consumerism by providing integrated health and wealth solutions. It was co-founded by Dr. Stephen Neeleman, who focused on improving patient-physician relationships through user-friendly technology.
HealthEquity's offerings include HSAs, Flexible Spending Accounts (FSAs), Health Reimbursement Arrangements (HRAs), COBRA administration, and commuter benefits. The company has expanded its services significantly through strategic acquisitions, including WageWorks in 2019 and Further in 2021. These acquisitions have allowed HealthEquity to grow its member base and enhance its technology platform, which facilitates seamless contributions, tracking, and distributions for members, employers, and health plans.</v>
          </cell>
          <cell r="R1861">
            <v>2002</v>
          </cell>
        </row>
        <row r="1862">
          <cell r="A1862" t="str">
            <v>HealthTrust Workforce Solutions</v>
          </cell>
          <cell r="B1862" t="str">
            <v>HealthTrust Workforce Solutions</v>
          </cell>
          <cell r="C1862">
            <v>4000</v>
          </cell>
          <cell r="D1862" t="str">
            <v>staffing &amp; recruiting</v>
          </cell>
          <cell r="E1862" t="str">
            <v>http://www.healthtrustjobs.com</v>
          </cell>
          <cell r="F1862" t="str">
            <v>http://www.linkedin.com/company/healthtrust-workforce-solutions</v>
          </cell>
          <cell r="G1862" t="str">
            <v>Sunrise</v>
          </cell>
          <cell r="H1862" t="str">
            <v>Florida</v>
          </cell>
          <cell r="I1862" t="str">
            <v>healthcare, recruiting, nursing, workforce solutions, msp, nurse resource pool, travel nursing, per diem nursing, staffing, locum tenens, hospital staffing, healthcare workforce optimization, healthcare staffing for long-term care, healthcare staffing provider, healthcare staffing platform, healthcare staffing for pediatric units, clinical staffing, managed services program, healthcare staffing for or, healthcare staffing network, healthcare jobs, healthcare staffing flexibility, healthcare staffing for community health, healthcare staffing solutions, temporary help services, healthcare staffing resources, healthcare staffing compliance, b2b, hospital staffing solutions, healthcare staffing for post-acute care, recruitment, healthcare staffing technology, healthcare staffing partnerships, workforce management, healthcare staffing quality, healthcare talent acquisition, healthcare workforce consulting, healthcare staffing support, healthcare staffing scale, healthcare staffing stability, healthcare staffing for hospitals, healthcare staffing for icu, healthcare staffing operations, healthcare workforce support, hospitals, healthcare staffing for emergency rooms, credential verification, healthcare recruitment, consulting, healthcare staffing agency, healthcare staffing benefits, healthcare staffing, healthcare staffing logistics, healthcare staffing for outpatient centers, healthcare staffing for labor and delivery, healthcare staffing services, clinical workforce solutions, healthcare staffing for specialty units, healthcare staffing for surgical centers, healthcare staffing for mental health facilities, patient care, healthcare employment, credentialing services, healthcare staffing for rehab centers, healthcare staffing industry, healthcare staffing for clinics, services, nurse staffing, registered nurse jobs, clinical instructor roles, interim leadership positions, allied health jobs, certified nursing assistants, temporary nursing jobs, healthcare jobs nationwide, nursing placements, healthcare professionals, medical staffing agencies, hca healthcare, permanent placement nursing, healthcare job search, flexible nursing jobs, acute care positions, nursing career opportunities, healthcare employment agency, medical recruitment, virtual job interviews, nurses for hire, job opportunities healthcare, professional development nursing, recruitment services, job placements, mentorship in nursing, hospital partnerships, job placement support, healthcare career pathways, nursing job listings, clinical services team, nursing specialty recruitment, remote healthcare jobs, nursing education programs, job search assistance, nursing network, nursing staffing solutions, healthcare employers, certification assistance, healthcare job market, diverse career options healthcare, education, distribution, health care, health, wellness &amp; fitness, hospital &amp; health care, staffing &amp; recruiting</v>
          </cell>
          <cell r="J1862" t="str">
            <v>CSC Corporate Domains, Route 53, Amazon AWS, Microsoft Office 365, Brightcove, React, Salesforce, Hubspot, React Redux, Slack, Facebook Custom Audiences, Facebook Login (Connect), Mobile Friendly, Google Font API, Google Play, YouTube, Facebook Widget, Google Analytics, Google Tag Manager</v>
          </cell>
          <cell r="O1862">
            <v>1051000000</v>
          </cell>
          <cell r="Q1862" t="str">
            <v>HealthTrust Workforce Solutions is a healthcare staffing and workforce management company, part of HCA Healthcare. With nearly 25 years of experience, it connects clinicians to job opportunities across over 1,500 facilities nationwide. The company focuses on addressing healthcare staffing challenges by providing labor management solutions that enhance patient care and operational performance.
HealthTrust offers a variety of services, including managed services for vendor-neutral healthcare staffing, staffing and recruiting for nursing and physician roles, and educational programs like nurse training. It places over 28,000 clinicians each year and provides access to more than 200,000 job opportunities annually. The company emphasizes a supportive environment for clinicians, offering comprehensive benefits and advanced technology for efficient placements. Key leadership includes Brendan Courtney as President/CEO and Jennifer Chemtov as CFO.</v>
          </cell>
          <cell r="R1862">
            <v>2013</v>
          </cell>
        </row>
        <row r="1863">
          <cell r="A1863" t="str">
            <v>Heartland</v>
          </cell>
          <cell r="B1863" t="str">
            <v>Heartland</v>
          </cell>
          <cell r="C1863">
            <v>4000</v>
          </cell>
          <cell r="D1863" t="str">
            <v>financial services</v>
          </cell>
          <cell r="E1863" t="str">
            <v>http://www.heartland.us</v>
          </cell>
          <cell r="F1863" t="str">
            <v>http://www.linkedin.com/company/heartland-payment-systems</v>
          </cell>
          <cell r="G1863" t="str">
            <v>Oklahoma City</v>
          </cell>
          <cell r="H1863" t="str">
            <v>Oklahoma</v>
          </cell>
          <cell r="I1863" t="str">
            <v>marketing solutions, point of sale technology, pos, endtoend encryption, data security, mobile payments, payroll services, creditdebitprepaid card processing, smartlink managed network service, ecommerce, human resources, payments, consulting, business services, enterprise software, consumer internet, software, internet, information technology, payment processing, point of sale systems, payroll solutions, hr management, e-commerce, small business support, financial technology, customer service, transparency, scalability, invoicing, business management, community involvement, human-centric technology, integrated solutions, retail, restaurant, service sectors, cloud-based software, customer engagement, operational efficiency, business growth, trusted partner, entrepreneur support, technology solutions, ease of use, customer feedback, competitive pricing, contract flexibility, digital wallets, emv compliance, fast funding options, customer insights, analytics tools, b2b, d2c, services, computer &amp; network security, information technology &amp; services, financial services, consumers, enterprises, computer software, finance technology</v>
          </cell>
          <cell r="J1863" t="str">
            <v>CloudFlare CDN, UltraDns, Marketo, Microsoft Office 365, CloudFlare Hosting, Microsoft Azure Hosting, Microsoft Application Insights, Drift, OneTrust, React Redux, The Trade Desk, Azure Active Directory, Pardot, Amazon SES, Salesforce, Zendesk, Salesforce Live Agent, Circle, Atlas, Google Cloud Platform, Amazon Web Services (AWS), Kubernetes, Jenkins, GitHub Actions, Datadog, Google, Elasticsearch, Fluentd, Kibana</v>
          </cell>
          <cell r="Q1863" t="str">
            <v>Heartland is a financial technology company that specializes in payment processing and point-of-sale (POS) systems. It offers a range of business solutions designed for small businesses, entrepreneurs, and enterprises. With over 750,000 customers, Heartland emphasizes "human-tech" support to help businesses manage transactions, employees, and customer engagement.
As part of Global Payments Inc., Heartland operates as one of the largest payment processors in the United States. The company provides a comprehensive suite of services, including secure payment processing for credit cards, mobile wallets, and gift cards, as well as POS systems for both in-store and online sales. Additional offerings include payroll processing, eCommerce solutions, mobile payments, and various security features to ensure data protection. Heartland's integrated technology aims to address everyday business challenges effectively.</v>
          </cell>
          <cell r="R1863">
            <v>1997</v>
          </cell>
        </row>
        <row r="1864">
          <cell r="A1864" t="str">
            <v>Heartland Veterinary Partners</v>
          </cell>
          <cell r="B1864" t="str">
            <v>Heartland Veterinary Partners</v>
          </cell>
          <cell r="C1864">
            <v>5000</v>
          </cell>
          <cell r="D1864" t="str">
            <v>veterinary</v>
          </cell>
          <cell r="E1864" t="str">
            <v>http://www.heartlandvetpartners.com</v>
          </cell>
          <cell r="F1864" t="str">
            <v>http://www.linkedin.com/company/heartland-veterinary-partners-llc</v>
          </cell>
          <cell r="G1864" t="str">
            <v>Chicago</v>
          </cell>
          <cell r="H1864" t="str">
            <v>Illinois</v>
          </cell>
          <cell r="I1864" t="str">
            <v>veterinary services, practice procurement, practice team mentorship, services, practice operational automation, practice leadership, practice quality, practice operational efficiency, business support services, practice development, b2b, practice financial support, veterinarian-led culture, practice mentorship, practice transition, healthcare, full-service veterinary care, practice management, practice succession planning, practice sustainability, independent veterinarian support, mergers and acquisitions, clinical care focus, practice support network, labor and hr support, practice scalability, practice resources, practice community building, practice support services, practice growth funding, practice team development, practice transition planning, veterinary services network, practice care quality enhancement, practice management infrastructure, practice culture support, practice community, practice growth, marketing and procurement support, veterinary practice growth, veterinary care quality, practice stability solutions, practice acquisition, practice growth consulting, operational support, consulting, practice operational support, practice integration services, veterinary practice support, practice growth strategies, practice team support, practice hr support, practice network, veterinary care services, practice management solutions, practice acquisition support, veterinary support organization, practice management consulting, practice expansion, practice culture, career mentorship, community veterinary practices, practice culture preservation, operational efficiency, practice expansion strategies, practice ownership transition, growth funding, practice collaboration, geographic expansion, practice stability, practice technology, practice care focus, employee benefits, veterinary team support, practice operational excellence, practice integration, practice marketing, veterinary practice network, animal care, practice management technology, practice transition support, high standards of care, practice standards, practice culture consulting, veterinary support, veterinary partnership, sell practice, veterinarian support, administrative burdens, practice uniqueness, work-life balance, veterinary career advancement, human resources support, marketing strategies, financial management, practice operations, team wellness, recruitment services, learning and development, advanced clinical training, integrated practice support, veterinary technician recruitment, community practices, network of veterinarians, tailored solutions, legacy preservation, client care improvement, business integration, market positioning, mentorship programs, accreditation support, staff development, client relationships, cost reduction strategies, practice evaluation, customized training, team dynamics, strategic initiatives, organizational growth, career coaching, transition management, support services, vet careers, emergency veterinary care, technology-driven marketing, pet healthcare, community engagement, service expansion, veterinary education, collaborative practices, finance, education, distribution, health care, health, wellness &amp; fitness, hospital &amp; health care, mergers &amp; acquisitions, marketing strategy, marketing &amp; advertising, professional training &amp; coaching, financial services</v>
          </cell>
          <cell r="J1864" t="str">
            <v>Cloudflare DNS, Outlook, WP Engine, iCIMS, Slack, Mobile Friendly, reCAPTCHA, Google Font API, YouTube, WordPress.org, Typekit, Bootstrap Framework, Facebook Custom Audiences, Google Tag Manager, Git, Tor, Xray, Olo, Electron, Dice, Bird, Rhino, Mag+, EMC, Veracode AppSec Governance, Analyzer, Laserfiche, , Facebook, Vena, Microsoft Office, Instagram, Sage Estimating, Quip, Chute</v>
          </cell>
          <cell r="L1864" t="str">
            <v>Venture (Round not Specified)</v>
          </cell>
          <cell r="N1864">
            <v>44805</v>
          </cell>
          <cell r="O1864">
            <v>8000000</v>
          </cell>
          <cell r="Q1864" t="str">
            <v>Heartland Veterinary Partners is a veterinarian-led veterinary support organization based in Chicago, Illinois. Founded in 2016, it focuses on acquiring veterinary practices and providing operational support, allowing veterinarians to concentrate on patient care while maintaining their practice's culture and clinical autonomy. Heartland is one of the fastest-growing VSOs in the U.S., with a presence in key markets nationwide.
The company offers a range of back-office and operational services to its affiliated practices. These include payroll and financial management, human resources, marketing support, and mentorship programs for new veterinarians. Heartland emphasizes a values-driven approach to partnerships, enhancing the lives of veterinarians and their teams. With around 3,000 employees and reported revenue of $634 million, Heartland is committed to supporting independent veterinary practices through strategic acquisitions and collaborative efforts.</v>
          </cell>
          <cell r="R1864">
            <v>2016</v>
          </cell>
        </row>
        <row r="1865">
          <cell r="A1865" t="str">
            <v>Hewlett Packard Enterprise</v>
          </cell>
          <cell r="B1865" t="str">
            <v>Hewlett Packard Enterprise Software</v>
          </cell>
          <cell r="C1865">
            <v>61000</v>
          </cell>
          <cell r="D1865" t="str">
            <v>information technology &amp; services</v>
          </cell>
          <cell r="E1865" t="str">
            <v>http://www.hpe.com</v>
          </cell>
          <cell r="F1865" t="str">
            <v>http://www.linkedin.com/company/hewlett-packard-enterprise</v>
          </cell>
          <cell r="G1865" t="str">
            <v>Spring</v>
          </cell>
          <cell r="H1865" t="str">
            <v>Texas</v>
          </cell>
          <cell r="I1865" t="str">
            <v>retail: computer software &amp; peripheral equipment, technology, it services &amp; it consulting, edge computing, artificial intelligence, enterprise infrastructure, disaster recovery, software &amp; services, customer engagement, sustainable it, software-defined infrastructure, networking solutions, containerization software, it consulting, it services, it infrastructure, security solutions, scalability, financial planning, telecommunications, managed services, enterprise networking, data-driven insights, data management, data security, system integration, automation tools, fortune 500, data analytics, financial services, edge-to-cloud, ai-driven it, operational efficiency, cloud services, public cloud support, information technology, healthcare, ai and machine learning, hybrid cloud, services, high-performance computing, software solutions, computer systems design and related services, hybrid cloud management, healthcare it, digital transformation, business continuity, micro focus integration, virtualization, enterprise software, servers and storage, cloud management, data governance, b2b, enterprise data centers, data protection, professional services, government, enterprise security, cloud infrastructure, communications technology divestment, consulting, software as a service, it modernization, ai solutions, storage management, hpe greenlake, cloud optimization, iot integration, supercomputing, workload automation, cloud integration, hpe proliant servers, hpe alletra storage, customer support, edge-to-cloud services, cloud backup, enterprise applications, sase, server management, application modernization, cloud-native applications, data fabric, compliance management, hybrid it, continuous compliance, it asset management, performance monitoring, business agility, cloud governance, mobile networking, artificial intelligence in data, training services, educational resources, custom it solutions, networking edge solutions, finance, information technology &amp; services, management consulting, computer &amp; network security, cloud computing, enterprises, computer software, health care, health, wellness &amp; fitness, hospital &amp; health care, professional training &amp; coaching, internet infrastructure, internet, saas</v>
          </cell>
          <cell r="J1865" t="str">
            <v>Akamai, Salesforce, Microsoft Office 365, WP Engine, Atlassian Cloud, OneTrust, React Redux, MongoDB, Adobe CQ, Bluekai, Facebook Conversion Tracking, Taboola Newsroom, DemandBase, Brightcove, Drift, The Trade Desk, Marketo, Amazon SES, Slack, Eloqua, Adobe Marketing Cloud, Salesforce Live Agent, Google Analytics, New Relic, Ubuntu, F5 BIG-IP, YouTube, Mobile Friendly, Nginx, Google AdSense, Google Tag Manager, Shopify, Apache, Facebook Login (Connect), Google Play, ASP.NET, SOASTA, iTunes, Hotjar, WordPress.org, Facebook Widget, Google Font API, AvantLink, VMware Cloud Director, OpenStack, Kubernetes, NVIDIA Morpheus, AMP, Siemens SIMATIC S7, Splunk SOAR, Pipedrive, Trend Micro XDR, AI, WebGreeter, WebCollage, Route, SonicWall SRA, Google Apps Script for G Suite, Pytest, Adobe Advertising Cloud, Google Display &amp; Video 360, PowerBI Tiles, Tableau, Adobe Analytics, Python, Microsoft PowerShell, Oracle Siebel, HPE Greenlake, Zerto, Anaplan, Redshift, AWS Step Functions, Lambda Cloud, AWS Glue Data Catalog, Amazon CloudWatch, Spark, SQL, Dash, , Azure AD P2, Okta, Impact Radius, REST, TSYS, Microsoft Excel, Infoblox DHCP, VisiStat, Microsoft Advanced Group Policy Management, Micro Focus AppPulse Web, Ixia, Spirent TestCenter, Factors.AI, Sophos Intercept X, Express, SAP, Juniper Networks QFX-Series Switches, SAP Strategic Enterprise Management (SEM), Autodesk AEC Collection, accessiBe, GRIN, Flame, Wireshark, Dell ECS Enterprise Object Storage, Azure Data Lake Analytics, Databricks Lakehouse Platform, Apache Kafka, Apache Spark, AWS SDK for JavaScript, Apache Airflow, Amazon Web Services (AWS), Docker, OpenAI GPT-3, .NET, SAP Build Process Automation, Segment, Perl, Unix, Akamai CDN Solutions, PatientPop, Azure Linux Virtual Machines, Jenkins, JFrog Artifactory, Junos OS, Junip, Juniper Networks EX-Series Switches, Azure VPN Gateway, UniFi SDN, Microsoft Power Automate, Microsoft Power Apps, SharePoint, Oracle Analytics Cloud, Vertica, Microsoft Office, Microsoft Power Platform, Grafana, Air, BASE, Gem, KVM, NVIDIA, Red Hat Enterprise Linux, Red Hat OpenShift, Rise, SLURM Workload Manager, SUSE, SUSE Linux Enterprise Server, Tor, Ansible, Terraform, Smartsheet, Archer, ServiceNow, AuditBoard, Drata, VMware SD-WAN, Azure Analysis Services, Aruba, SAS Enterprise Guide, CloudMoverâ„¢ for AWS S3, Google Cloud reCAPTCHA Enterprise, Salesforce Commerce Cloud SFRA, Mobileiron, BriteVerify, Aruba CX Switches, Act!, EFI, go+, Fusion ERP Analytics, Analyzer, HPE 3PAR, Nimble AMS, HPE Primera, HPE MSA, Cisco Unified Intelligence Center, Brocade, MySQL 8 With RHEL 8, CentOS, HP-UX, IBM AIX, VMware, Microsoft Hyper-V Server, Red Hat Satellite, SUSE Manager, HPE Serviceguard, NetApp iSCSI SAN Storage System, Jira, McAfee Total Protection for Data Loss (DLP), Git, GitHub, Markdown, HTML Pro, Oracle XML DB, Javascript, Adobe Acrobat, C#, React, PostgreSQL, Snowflake, Redis, NATS, GitLab, FloTHERM, Ansys Icepak, Dassault SOLIDWORKS, Creo+, Make, Mist, Juniper Networks SRX-Series Gateways, Barracuda MSP, PyroCMS, HPE NonStop Systems, GitHub Actions, ANGEL LMS, Argocd, Argo, Ambassador, AWS Trusted Advisor, Amazon EC2, Amazon S3, Juniper vSRX, FUSION, Cadence Innovus, GCC, Microsoft Azure Monitor, IBM ILOG CPLEX Optimization Studio, Smart AdServer, Synopsys HSPICE, Allegro, Ansys HFSS, MATLAB, Pluralsight Skills, Sass, Intel, Amazon Linux 2, Playwright, LeadsRx, GitHub Copilot, SonicWall Network Security appliance (NSa) Series, Open Multi-Processing (OpenMP), Blackbaud Award Management, NVIDIA A100 Tensor Core GPU, Less, Container Network Interface (CNI), CONTROL, Juniper Networks, Zscaler ZTNA, Siemens PROFIBUS, Excel4Apps, Google AdWords Conversion, Microsoft PowerPoint, Power BI Documenter, Acxiom, Drawbridge, Dell EMC Disaster Recovery, AWS Analytics, Cisco AppDynamics, Arista EOS, Alcatel-Lucent, Agilent Dako, Zopim, VLAN, Postpresso, Nearpod, Avid ISIS, TCP TimeClock Plus, Little Green Light, AWS VPN, Puppet, ContentClick, HPE SimpliVity, Conversant, HPE Storage Systems, Azure Compute, CPI, Juniper Networks SRX-Series Firewalls, AWS Outposts, ISO+â„¢, CLEAR, Google Search Central, Cisco WebEx Teams, Salesforce CRM Analytics, Amazon Managed Streaming for Apache Kafka (Amazon MSK), Microsoft Active Directory Federation Services, Microsoft Entra ID, Azure Active Directory, Microsoft 365, Microsoft Intune Enterprise Application Management, Azure Automation, Acronis Cyber Backup, Red Hat JBoss Enterprise SOA Platform, Microsoft Windows Server 2012, VMware ESXi, MySQL, Microsoft Sql Server, Frame, Azure Stack HCI, LangGraph, J2EE, Spring, Spring Boot, Node.js, jQuery, Maven, Vero, Rust, SpiraTest, FIS, Ipswitch WhatsUp Gold, Azure Data Lake Storage, OpenTelemetry, Datadog, Splunk, Sentinel, vSphere, VMware vCloud, VMware vCloud Director, VMware HCX, VMware vSAN, Google Cloud Platform, ABB Robotics, IoT, Illumio, Security, C/C++, Emediate, SAP Crystal Reports Viewer, , Copilot, ChatGPT, Mode, NLP, Oracle Data Mining (ODM), Robot Framework, Cisco Secure Firewall Management Center, ACL, Schneider ArcFM, Azure Cost Management and Billing, SolidWorks Flow Simulation, Flow, Akamai Edge DNS, Synopsys Design Compiler, ExtremeSwitching, Groovy, IBM Cognos Analytics, Oracle Cloud Infrastructure, BMC Remedy ARS, ManageEngine OpManager, CAT, 3M 360 Encompass - Health Analytics Suite, AVEVA PDMS, Brocade Switches, Aruba ClearPass Access Control and Policy Management, Aruba Central, Zabbix, SolarWinds, Prometheus, Hubspot, Aja Video Systems, GRPC, VMware NSX-T Data Center, Amazon Virtual Private Cloud (Amazon VPC), Oracle ATG Web Commerce, AWS PrivateLink, Route 53, Spok, Azure Firewall, Cisco vEdge Cloud Router, Connect, Sizmek (MediaMind), Infoblox, Calico, Cilium, ELK Stack, Bash, Cloud Foundry, Ekahau AI Pro, Nevron Vision for SSRS, Gorilla Nation, Evolve IP Services, Dell EMC IDPA, Sophos UTM, WePay, Showpad, Django Language, Elasticsearch, AWS Transfer for SFTP, DATAVERSE LTD, Microsoft Graph, Azure Monitor, Azure AD Notifications, Azure Purview, Azure OpenAI Service, Pandora FMS, Ceph, Standalone Tomcat - Java Servlet and JSP Platform by TurnKey Linux (HVM), Citrix, Microsoft App-V, Google Cloud Pub/Sub, Apache HTTP Server, SAM, Adform DMP, Brocade Routers, Verizon (ACS), Azure Active Directory B2C, OpenLDAP, Citrix Hypervisor, Selenium, LinkedIn Ads, Google Firebase Crashlytics, Ning, Flashtalking by Mediaocean, mO Jira OAuth SSO, Jira OpenID Connect SSO, Jira OIDC SSO, VMware vSphere, Kibana, Jaeger, Qlik Sense, Synopsys ZeBu Server, Microsoft-IIS, Google Cloud Deployment Manager, Microsoft SQL Server Reporting Services, FreeBSD, OpticStudio, Cross Pixel Media, Harmony Email &amp; Collaboration, NUnit, React Router, Switch Concepts, Microsoft Windows Storage Spaces Direct, SAP Replication Server, UPS, Kinaxis, AWS Elastic Beanstalk, CircleCI, IBM WebSphere Message Broker, Kubeflow, Ruby On Rails, SAP Billing and Revenue Innovation Management, SWIFT, Travis CI, VMWare Tanzu, Google AlloyDB for PostgreSQL, PowerDMS, SolarWinds RMM, VMware Distributed Resource Scheduler (DRS), VMware vCenter Server, ABAP, AWS HPC, Google Hybrid Cloud, VMware HCI, CyberArk, HashiCorp Vault, AWS Secrets Manager, Altair PBS Professional, IBM Spectrum LSF, Nagios, ANSYS, HyperLynx, Cadence Omnis CFD Platform, Cloudflare Insights, Star, IBM Db2 for Linux, UNIX, and Microsoft Windows, Progress Chef, Red Hat, Figma, LeadsPedia, Searchify, Clari, Oracle Virtualization, SES, Vena, VISI, Netwrix Threat Prevention, HELM, Argo CD, Microsoft Azure, GraphQL, Confluence, TestRail, SAP S/4HANA, Verilog, DC Storm, SystemVerilog, EMC, GLPI, VMware Cloud Foundation, Secured MVC Forum on Windows 2012 R2, Juniper Firewall, TaxJar, EpicCare Ambulatory, NLP Catpcha, Cisco Packaged Contact Center Enterprise, nCino Cloud Banking Platform, Amcharts JS Library, Infor CloudSuite HCM, VMware NSX, HPE Nimble Storage, Veeam, Commvault, Veritas, VMware vRealize Operations, Cisco Meraki SD-WAN, AtScale, BrightEdge, Google Search Console, Adobe, Aruba Mobility Controllers, Microsoft Windows Server 2000, DashThis, Toolkit, DNN, Whipple Hill, Singular, Microsoft Distributed File System (DFS), Hi-Media Performance, GNU Make, Pages, TUNE, Google Cloud Memorystore, Photon, Oracle Passlogix, SS&amp;C, Olo, VMware Virtual Desktop Infrastructure, Dell EMC Data Protection Suite, Fujitsu IaaS, Tampa AS400 Inc, Proofpoint Targeted Attack Protection For SaaS, Collibra, SysTools VBA Password Recovery, DataXu, Epic Caboodle, Cincopa, SAP ERP Human Capital Management (HCM), Oracle General Ledger, SAP Accounts Payable and Receivable, SAP Asset Accounting (AA), SAP Profitability Analysis (PA), SAP Project System, SAP Revenue Accounting and Reporting (RAR), SAP Human Capital Management, Langchain, LlamaIndex, Fastapi, Apple macOS, Verizon WAF, Django, Flask, AdPilot, Apollo, HPE OneView, HPE ProLiant DL Servers, HPE Synergy, vSphere vMotion, Databricks, Semrush, Silver Peak, TypeScript, CSS, Cassandra, LeafLink, Airflow, Linq, Microsoft Entity Framework, Sage, WCF, Power Query, Horizon, OpenSearch, FortiGate SWG, Proofpoint CASB, ICONICS IoT, Azure Devops, Azure Functions, Azure Logic Apps, Azure Service Bus, Microsoft Fabric, Microsoft Power Platform AI Builder, Vonage Conversational Commerce (formerly jumper.ai), Dell iDRAC (Integrated Dell Remote Access Controller), VMware Aria Automation, Cisco Meraki, Cypress, Postman, vSphere High Availability (HA), Flux, IBM HTTP Server, Cisco VPN, ChinaCache, Google Cloud, K3s, Veritas NetBackup, OpenText Data Protector, ParkingCrew, Docker Hub, AWS Bedrock, Dell EMC PowerScale, Adobe Workfront, Barracuda Spam Firewall, Cisco Spaces, Kissflow, OrCAD Capture, Wiredrive, Wowanalytics, Automic Automation, Aruba AirWave Network Management, Ellucian Colleague Finance, Teamleader CRM, Prismm, Terminus (by DemandScience), Apache Flink, Amazon EKS Anywhere, ECS, Vector, Kiosked, Android, Microsoft.NET Core 3.1, Windchill+, Rancher Labs, Activa, Dyn Managed DNS, TripleLift, AT&amp;T, Bevywise MQTT Broker, Broadcom, ebs, Zigbee, SYSPRO ERP, DotNetNuke, InfluxDB, SaltStack, AutoCAD, Revit, Google Search Appliance, Trane TRACE 700, JTL-Shop 3, LogIC, Flutter, Qt, Visual Studio, Amber, Amazon EC2 Container Service, Gradle, HTML5 Maker, Tailwind, SAP Materials Management, OpenAPI, Swagger UI, Microsoft Teams, Microsoft Visio, LucidChart, HPE StoreOnce, Crayon, cert-manager, Istio, Argon CI/CD Security, SMTP, Alteryx Machine Learning Cloud, Azure Cloud Shell, Cisco UCS Servers, Aruba Wireless Access Points, Aha!, HPE ProLiant BL Blade Servers, SYNERGY, HPE Alletra Storage, VMware vCenter, VMware Storage vMotion, TelmarHelixa, Dell EMC NetWorker, Catalyst, AT Internet, Juniper NFV, AWS Application Load Balancer, AWS WAF, Microsoft OneDrive, NetSuite OpenAir, Amazon Simple Storage Service (S3), SAP HANA, Virgin Pulse, Visual-Basic-.NET, Rails Assets, IBM WebSphere Automation, Citrix VDI-in-a-Box, AWS Key Management Service (KMS), Micro, Dstillery, NovaSeq, Synopsys PrimeTime, Synopsys VCS, Visio, Adobe Dreamweaver, Adobe Acrobat Pro, Zivver Email Encryption, Elastic Stack, Podman, BeyondTrust, CrowdStrike Falcon, SentinelOne, Zscaler, Bunchball, IBM Enterprise Business Servers, Quip, PyTorch, TensorFlow, TraceMyIP, Adition Technologies - Advertisers, Fortinet FortiGate 200, IBM Storage Suite for IBM Cloud Paks, Google Kubernetes Engine (GKE), Amazon Elastic Load Balancing, SAP Advanced Data Migration and Management (SAP ADMM) by Syniti, Ab Initio, Hadoop HDFS, IBM SPSS Modeler, Informatica, QlikView, R, Talend, TIBCO, TIBCO ActiveMatrix BusinessWorks, TIBCO Spotfire, SAP Sales &amp; Distribution (SD), SAP Global Trade Services, ServiceNow IT Service Management (ITSM), Signal, FRAC Pumps, TierPoint DRaaS, Tegrity, Gearset, Salesforce Service Cloud, Next.js, Redux, Jest, Lighthouse 360, ManageEngine Desktop Central, Tanzu, Cisco Nexus Switches, Convert Media, Cadence, Synopsys, Mentor, Flexera, ArcGIS Spatial Analyst, Avid Sibelius, BigPanda, Specific Media, Coraid, Couchbase, NumPy, pandas, matplotlib, Micro Focus LoadRunner, Nomad, Apache Hadoop HDFS, Hive, OpenSSL, Oracle CPQ, Netskope Cloud Access Security Broker (CASB), Outlook, Google gRPC, Gong, Streams, Tableau Prep, Salesforce Sales Cloud, Adobe Experience Cloud, Salesforce Marketing Cloud Intelligence (formerly Datorama), Oracle Data Cloud, MySMTP, Webgains, DPDK (Data Plane Development Kit), Frontier Software, Aurora, IDC, Linux OS, Homestead, Azure Virtual Machines, PRO.FILE, Bloomberg Professional Services, Cisco SASE (Secure Access Service Edge), Carpathia Hosting, ScriptPro Telepharmacy, NVIDIA DGX-1, Mellanox, Oxygen XML Editor, Aruba Networks, Temporal Cloud, iCIMS SkillSurvey Reference, Amazon Associates, Broadcom Service Virtualization, FlipHTML5, Sketch, Adobe Creative Suite, Lime CRM, Microsoft AdCenter, Adobe Marketo Engage, Azure Key Vault, Cohesity, CallMiner Eureka, SAP ECC, SAP ERP, SAP SD, Opt-Intelligence, Neto by Maropost, Apache Subversion (SVN) Server on Ubuntu 18.04 LTS, Coverity, Gerrit, Wider Planet, Crisp, Oracle Communications Session Border Controller (SBC), Oracle GoldenGate, Oracle JDBC, OSIsoft PI, Sprig, Syncsort MFX, Viewpoint, Huawei, Agilent Technologies, SpingMetrics, Aryson MySQL to MSSQL Converter, Email Attitude (1000mercis), AWS Elemental MediaConvert, Inspectlet, Confluent, Nasdaq eVestmentâ„¢, Creo Parametric, Apache Mesos, Cisco Next-Generation Firewalls (NGFWs), Grafana Loki, Amazon DynamoDB, Vitally, Floify, dmarcian</v>
          </cell>
          <cell r="K1865">
            <v>35000000</v>
          </cell>
          <cell r="L1865" t="str">
            <v>Series C</v>
          </cell>
          <cell r="M1865">
            <v>20000000</v>
          </cell>
          <cell r="N1865">
            <v>42241</v>
          </cell>
          <cell r="O1865">
            <v>34296000000</v>
          </cell>
          <cell r="Q1865" t="str">
            <v>Hewlett Packard Enterprise (HPE) is an American multinational information technology company based in Spring, Texas. Established on November 1, 2015, as part of the separation from the original Hewlett-Packard Company, HPE focuses on providing enterprise solutions. The company serves around 55,000 organizations worldwide and is recognized as one of the leading enterprise technology firms.
HPE offers a wide range of enterprise technology solutions, including servers, storage solutions, networking equipment, containerization software, and consulting services. The company specializes in digital transformation, hybrid cloud infrastructure, and AI-native solutions, helping businesses adapt to evolving IT demands. HPE's target customers include commercial enterprises, public sector organizations, and those needing advanced compute, networking, and storage solutions.</v>
          </cell>
          <cell r="R1865">
            <v>2015</v>
          </cell>
        </row>
        <row r="1866">
          <cell r="A1866" t="str">
            <v>Hibu</v>
          </cell>
          <cell r="B1866" t="str">
            <v>Hibu</v>
          </cell>
          <cell r="C1866">
            <v>4100</v>
          </cell>
          <cell r="D1866" t="str">
            <v>marketing &amp; advertising</v>
          </cell>
          <cell r="E1866" t="str">
            <v>http://www.hibu.com</v>
          </cell>
          <cell r="F1866" t="str">
            <v>http://www.linkedin.com/company/hibu</v>
          </cell>
          <cell r="G1866" t="str">
            <v>Cedar Rapids</v>
          </cell>
          <cell r="H1866" t="str">
            <v>Iowa</v>
          </cell>
          <cell r="I1866" t="str">
            <v>display advertising, directory services, mobile websites, digital directories, print directories, websites, search marketing, banner advertising, social media campaign creation, search optimization, social media campaign management, video, digital media, web development, mobile commerce, advertising platforms, consumer internet, advertising, e-commerce, internet, information technology, marketing services, digital marketing success stories, ai search optimization, review generation, facebook ads, marketing and advertising, business listings management, predictive target marketing, website development, ai-driven campaign optimization, enterprise-level marketing for small businesses, online presence, digital presence, automated customer engagement, customer retention, multi-channel ad management, social media targeting, advertising agencies, customer lead tracking, ai-powered marketing, search engine ranking, ad performance tracking, campaign optimization, website creation, google ads, digital marketing for smbs, performance dashboard, small business marketing, review collection, local seo, digital advertising, business growth strategies, local business growth, customer engagement tools, email marketing, text message marketing, ad campaign management, ai marketing platform, targeted social ads, digital marketing roi, healthcare, reputation monitoring, website design, seo services, home services, ai-driven marketing, customer engagement, multi-platform campaigns, machine learning, ad optimization, integrated digital marketing platform, multi-channel marketing, ai marketing insights, social media ads, legal services, audience targeting, marketing automation, predictive marketing engine, local business data, reputation management, predictive analytics, facebook and instagram ads, lead generation tools, small business digital success, display ads, online reputation management, customized marketing solutions, campaign management, consulting, reputation and review management, customer data analytics, ai-powered lead scoring, automated messaging, marketing analytics tools, social media advertising, local business reputation tools, text marketing, digital marketing, enterprise marketing tools, digital marketing roi tracking, services, digital marketing solutions, automated email marketing, multi-channel marketing automation, email automation, omnichannel advertising, review management, automotive, business listings, seo optimization, website optimization, local business lead generation, marketing dashboard, search engine optimization, online visibility, lead management, digital presence enhancement, campaign reporting, lead generation, integrated marketing dashboard, ai insights, local business marketing, ad spend optimization, local seo enhancement, local business data analytics, predictive customer targeting, information technology and services, automated lead filtering, enterprise-level marketing for smbs, customer retention tools, marketing analytics, small business services, lead tracking, local advertising, search engine dominance, automated review generation, custom marketing solutions, performance analytics, targeted social media ads, targeted advertising, multi-channel ad campaigns, local business online presence, social media marketing, ad placement, cost-effective marketing, customer conversion, google and bing ads, b2b, customer acquisition tools, lead management system, custom marketing plans, roi improvement, local business growth strategies, targeted ad campaigns, ai insights for marketing, local businesses, custom solutions, listings management, online reviews, social marketing, customer reviews, business visibility, mobile optimization, automated marketing, client management, voice search optimization, business directories, reputation enhancement, branding strategy, analytics reporting, client support, business information accuracy, social media strategy, customer feedback, content management, landing page optimization, client dashboard, data-driven marketing, lead conversion, industry-specific marketing, local search visibility, marketing performance, consultation services, free marketing tools, clients testimonials, business growth, digital presence management, custom pricing, comprehensive marketing solutions, promotions management, marketing &amp; advertising, information technology &amp; services, consumers, marketing, health care, health, wellness &amp; fitness, hospital &amp; health care, web design, artificial intelligence, saas, computer software, enterprise software, enterprises, seo, sales</v>
          </cell>
          <cell r="J1866" t="str">
            <v>Route 53, Outlook, Microsoft Office 365, Taboola Newsroom, TubeMogul, Platform.sh, React Redux, AudioEye, ActiveProspect, Eloqua, Adobe Marketing Cloud, Slack, Salesforce, Zendesk, Vimeo, Facebook Login (Connect), Google Tag Manager, Bootstrap Framework, DoubleClick Floodlight, Vidyard, Wix, DoubleClick, WordPress.org, Google Font API, Visual Website Optimizer, Mobile Friendly, Yahoo Analytics, reCAPTCHA, Facebook Widget, Varnish, Linkedin Marketing Solutions, Yahoo Ad Manager Plus, Omniture (Adobe), PicReel, Typekit, YouTube, Facebook Custom Audiences, Google, Amazon Associates, Instagram, Metabase, Microsoft Application Insights, Meta Ads Manager, Google Ads, Amazon Advertising, Microsoft Advertising, Jira, Microsoft AdCenter, Facebook, Bookmark Website Builder, Nielsen Display Ads (Formerly eXelate), Reviews, SOCi, Dell ECS Enterprise Object Storage, Google Business Profile, ebs, Meta Ads, WebSite Tonight, Microsoft Windows Server 2012, Harmony Email &amp; Collaboration, Microsoft Excel, Google AdWords Conversion, Microsoft PowerPoint, Excel4Apps, Gem, Salesforce CRM Analytics, Hibu, SAP, Google Cloud, Amazon Web Services (AWS), ETAP, Microsoft Azure</v>
          </cell>
          <cell r="O1866">
            <v>850000000</v>
          </cell>
          <cell r="Q1866" t="str">
            <v>Hibu is a prominent provider of AI-enabled digital marketing solutions designed for small and medium-sized businesses (SMBs) in the United States. The company offers an integrated platform called Hibu Oneâ„¢, which automates and optimizes online presence, lead generation, and customer retention. Founded in 1930 and active in digital marketing since 2006, Hibu has successfully launched over 100,000 campaigns and serves more than 50,000 SMBs.
Headquartered in King of Prussia, Pennsylvania, Hibu focuses on delivering enterprise-grade marketing services to local businesses in essential service industries. The Hibu Oneâ„¢ platform features a unified dashboard that includes website services, listings management, reputation management, marketing automation, and ad campaign management. With a dedicated local sales force and expert support, Hibu aims to enhance visibility across search engines and social media, helping businesses attract and retain customers effectively.</v>
          </cell>
          <cell r="R1866">
            <v>1983</v>
          </cell>
        </row>
        <row r="1867">
          <cell r="A1867" t="str">
            <v>HighRadius</v>
          </cell>
          <cell r="B1867" t="str">
            <v>HighRadius</v>
          </cell>
          <cell r="C1867">
            <v>4000</v>
          </cell>
          <cell r="D1867" t="str">
            <v>information technology &amp; services</v>
          </cell>
          <cell r="E1867" t="str">
            <v>http://www.highradius.com</v>
          </cell>
          <cell r="F1867" t="str">
            <v>http://www.linkedin.com/company/highradius</v>
          </cell>
          <cell r="G1867" t="str">
            <v>Houston</v>
          </cell>
          <cell r="H1867" t="str">
            <v>Texas</v>
          </cell>
          <cell r="I1867" t="str">
            <v>sap receivables management, order to cash, cash forecasting, cash application automation, credit decision solutions, collections solutions, ar software, deductions trade promotion solutions, receivables management software, treasury, receivables management saas solutions, deductions amp trade promotion solutions, software development, accounts receivable automation, ai risk assessment, financial analytics, ai for fraud detection in payments, ai for financial reporting, ai for reconciliation, risk assessment, fintech, ai financial reporting, ai-driven financial processes, ai for working capital, automation, ai for bank fee optimization, financial data analytics, manufacturing, financial reporting software, ai for trade promotion deductions, ai for financial close automation, cash flow forecasting, operational efficiency, ai-powered decision making, ai bank fee optimization, ai for audit trail automation, treasury management, cloud saas, healthcare, global enterprise solutions, innovation, payment gateway, services, ai compliance monitoring, ai for payment routing, ai for fraud detection, ai payment routing, ai for invoice fraud, ai for intercompany reconciliation, ai-driven process orchestration, collections automation, real-time data, financial reconciliation software, liquidity management, ai for automated journal entries, ai in treasury, ai for supply chain payments, retail, ai for credit management, ai for risk assessment in finance, ai for cash flow prediction, ai for collections, enterprise saas, ai for cash flow, invoice and payment processing, ai trade finance, cash management, ai for financial statement analysis, ai for customer onboarding, ai for treasury, ai-powered credit scoring, credit risk management, ai for trade finance, ai-powered cash forecasting, ai-enabled reconciliation, invoice processing, ai for working capital management, ai for dispute management, ai for invoice matching, deductions management, ai-driven credit scoring, erp integration, ai for enterprise cash visibility, machine learning, payment processing, working capital optimization, ai for invoice fraud detection, collections management, ai for credit scoring, ai-driven risk assessment, cloud-based financial software, real-time cash visibility, autonomous finance systems, ai supply chain finance, ai for collections efficiency, ai-powered collections, ai for dispute resolution, autonomous finance, ai agents, order-to-cash automation, b2b, ai agents platform, roi, autonomous finance platform, ai-driven workflows, ai process orchestration, compliance, treasury automation, ai for real-time financial insights, ai saas, intercompany management, ai-enabled saas, automated credit decisioning, deductions automation, financial close software, finance, ai workflows, ai decision engine, ai for supply chain finance, data security, process automation, balance sheet reconciliation, ai liquidity management, ai in supply chain finance, ai for payment reconciliation, financial process automation, ai for financial close, ai for compliance monitoring, financial reconciliation, accounts receivable software, real-time financial insights, ai for multi-currency cash management, ai for process orchestration in finance, distribution, digital transformation, ai fraud detection, ai dispute resolution, credit management software, ai for credit risk monitoring, ai for global treasury automation, cash flow management, ai for payment routing optimization, financial automation, ai invoice matching, ai customer onboarding, computer systems design and related services, ai in finance, ai for liquidity management, ai cash forecasting, o2c automation, record-to-report, b2b payments, accounts payable automation, cash application management, invoice-to-cash, financial consolidation, deduction management, ai-driven finance, bank reconciliation, intercompany settlement, eipp, receivables management, anomaly detection, credit risk analysis, financial workflow automation, multi-channel payments, block order management, real-time visibility, automated credit reviews, financial statement extraction, cash management software, ai-powered forecasting, transaction processing, credit agency integration, data-driven decision making, automated invoice processing, financial reporting accuracy, credit application automation, anomaly management software, cloud-based finance solutions, surcharge management, days sales outstanding, credit limit management, financial visibility, reconciliation automation, information technology &amp; services, finance technology, financial services, mechanical or industrial engineering, health care, health, wellness &amp; fitness, hospital &amp; health care, artificial intelligence, computer &amp; network security</v>
          </cell>
          <cell r="J1867" t="str">
            <v>Akamai, Route 53, Gmail, Pardot, Google Apps, Microsoft Office 365, Amazon AWS, Cloudflare DNS, CloudFlare Hosting, Atlassian Cloud, Salesforce Service Cloud, Hubspot, Slack, Salesforce, Vimeo, reCAPTCHA, Vzaar, Typekit, Google Play, Bing Ads, Google Tag Manager, Google Dynamic Remarketing, DoubleClick, YouTube, Google Analytics, Woo Commerce, Visual Website Optimizer, Mobile Friendly, Bootstrap Framework, Linkedin Marketing Solutions, Apache, Squarespace ECommerce, Pingdom, WordPress.org, Google Font API, Vidyard, Ecwid, DoubleClick Conversion, Facebook Login (Connect), AI, Amazon EC2, Amazon EKS Anywhere, Amazon S3, AWS Trusted Advisor, Datadog, Docker, GitLab, go+, Grafana, HELM, Jenkins, Kibana, Kubernetes, Microsoft PowerShell, Prometheus, Python, Sizmek (MediaMind), Splunk, Terraform, Microsoft Active Directory Federation Services, Siemens SIMATIC S7, Splunk SOAR, AWS Multi-Factor Authentication, ServiceNow IT Service Management (ITSM), AWS SDK for JavaScript, J2EE, EJBCA, Standalone Tomcat - Java Servlet and JSP Platform by TurnKey Linux (HVM), Spring, Spring Boot, SQL, Rundeck, Hibernate, Apache Kafka, Google AdWords Conversion, GitHub, Stack Overflow, Taleo Applicant Tracking Systems (ATS), Pipedrive, Verizon WAF, McAfee Total Protection for Data Loss (DLP), Proofpoint CASB, Security, Flask, PostgreSQL, MySQL, Redis, MongoDB, Javascript, Microsoft VBScript, Rocketlane, Salesforce CRM Analytics, HighRadius, Frame, ISO+â„¢, AWS Analytics, Azure Analysis Services, Jira, Absorb LMS, Google, Micro, Asterisk, Twilio, Spiceworks IP Scanner, WebRTC, Trend Micro Smart Protection, Citrix VDI-in-a-Box, Cisco VPN, Odoo CRM, Ansible, HashiCorp Vault, Azure Key Vault, Fortinet FortiGate, FortiAnalyzer, Wiz, Palo Alto Prisma Cloud, Azure Policy, CONTROL, React, AWS IAM Identity Center, CPI, Google Cloud Platform, Azure Active Directory, Prisma, Conversant, Aruba ESP, SAP Customer Care and Service (CCS), JTL-Shop 3, Power BI Documenter, Tableau, Apache Struts, Ext JS, Elasticsearch, Microsoft Excel, Google Sheets, IBM ILOG CPLEX Optimization Studio, Amazon Managed Streaming for Apache Kafka (Amazon MSK), Git, Maven, Gradle, Snyk Code (SAST), Ad Astra, Minteye / AdsCaptcha, Microsoft Azure Monitor, Amazon Product Advertising API, Darwinbox, Excel4Apps, SAP Data Quality Management, microservices for location data, Amazon Web Services (AWS), Bing, Cloudflare Bot Management, CookieYes, Microsoft Application Insights, Microsoft Clarity, New Relic, Wordpress, Keycloak, Istio, Argo, Flow, Articulate 360, Adobe Captivate, Lectora, Vyond, SAM, Amazon RDS for MySQL, Aurora, Azure Linux Virtual Machines, Bash, CAT, Ning, SAP Order to Cash (OTC), SAP, Oracle Analytics Cloud, NetSuite, Microsoft SQL Server Reporting Services, Amazon Linux 2, Secured MVC Forum on Windows 2012 R2, Selenium WebDriver, Postman, REST, GitHub Actions, OpenTelemetry, Azure Cloud Shell, Greenhouse, LinkedIn Recruiter, Zuora Revenue (formerly RevPro)</v>
          </cell>
          <cell r="K1867">
            <v>475000000</v>
          </cell>
          <cell r="L1867" t="str">
            <v>Series C</v>
          </cell>
          <cell r="M1867">
            <v>300000000</v>
          </cell>
          <cell r="N1867">
            <v>44256</v>
          </cell>
          <cell r="O1867">
            <v>262500000</v>
          </cell>
          <cell r="Q1867" t="str">
            <v>HighRadius is a fintech Software-as-a-Service (SaaS) company founded in 2006 and based in Houston, Texas, with an additional office in Hyderabad, India. The company specializes in AI-powered systems that automate and optimize Accounts Receivable (AR), Treasury, and Order-to-Cash (O2C) processes. Its solutions aim to enhance working capital management, improve cash flow, reduce Days Sales Outstanding (DSO), and minimize bad debt for businesses.
The flagship Integrated Receivables Platform automates the entire O2C cycle, including credit management, electronic billing, cash application, and collections. HighRadius also offers Treasury Management Applications for cash management and forecasting, as well as the RadiusOneâ„¢ AR Suite for mid-sized businesses. The company serves over 600 clients, including more than 200 Fortune 1000 firms, and has achieved unicorn status with a valuation exceeding $1 billion. HighRadius is recognized as a Forbes Cloud 100 company.</v>
          </cell>
          <cell r="R1867">
            <v>2006</v>
          </cell>
        </row>
        <row r="1868">
          <cell r="A1868" t="str">
            <v>Highspring</v>
          </cell>
          <cell r="B1868" t="str">
            <v>Highspring</v>
          </cell>
          <cell r="C1868">
            <v>11000</v>
          </cell>
          <cell r="D1868" t="str">
            <v>professional training &amp; coaching</v>
          </cell>
          <cell r="E1868" t="str">
            <v>http://www.highspring.com</v>
          </cell>
          <cell r="F1868" t="str">
            <v>http://www.linkedin.com/company/highspring</v>
          </cell>
          <cell r="G1868" t="str">
            <v>Brentwood</v>
          </cell>
          <cell r="H1868" t="str">
            <v>Tennessee</v>
          </cell>
          <cell r="I1868" t="str">
            <v>managed services, consulting, talent solutions, professional services, supply chain optimization, operational outsourcing, executive search, aerospace and defense, highspring labs, data analytics, industry expertise, healthcare, consumer goods, cost reduction, risk management, business agility, innovation, leadership development, industry verticals, financial market adaptation, digital tools, market insights, consumer goods and retail, sustainable strategies, global delivery, sustainable growth, digital accelerators, technology-enabled transformation, strategic consulting, enterprise applications, innovation hub, digital innovation, talent acquisition, transaction advisory, retail demand shifts, agility index, business transformation, client-first approach, operational excellence, operational efficiency, organizational change, performance metrics, technology scaling, manufacturing resilience, client support, ai-powered solutions, growth strategies, strategy, logistics, performance, retail, ai, cloud computing, digital transformation, regulatory compliance, innovation-driven growth, regulatory compliance strategies, supply chain, manufacturing, digital ecosystem, supply chain management, healthcare it consulting, aerospace, cybersecurity, management consulting services, private equity, industry-specific solutions, market disruption, change agility, supply chain resilience, business resilience, financial services, client-centric solutions, technology integration, growth, innovation labs, global footprint, process automation, b2b, technology, scalability, private equity support, performance measurement, industry solutions, services, transformation roadmaps, defense, change management, rapid results delivery, performance improvement, finance, distribution, consumer products &amp; retail, transportation &amp; logistics, professional training &amp; coaching, staffing &amp; recruiting, health care, health, wellness &amp; fitness, hospital &amp; health care, consumers, management consulting, enterprise software, enterprises, computer software, information technology &amp; services, mechanical or industrial engineering, logistics &amp; supply chain</v>
          </cell>
          <cell r="J1868" t="str">
            <v>Outlook, Greenhouse.io, Autotask, Zendesk, Slack, Salesforce, Hubspot, jPlayer, Facebook Widget, Webtraxs, Facebook Login (Connect), DoubleClick, Google Tag Manager, Linkedin Marketing Solutions, Woo Commerce, Yelp, CallRail, Mobile Friendly, Ruby On Rails, Typekit, Shopify, reCAPTCHA, Facebook Custom Audiences, Eventbrite, Google Font API, Bootstrap Framework, YouTube, Google Maps, Google Analytics, WordPress.org, Gravity Forms, NetSuite, OneStream, SAP, COSTAR, Akamai CDN Solutions, Amazon CloudWatch, AWS CloudFormation, AWS CloudTrail, AWS Trusted Advisor, IBM HTTP Server, Infoblox, Microsoft Azure Monitor, Palo Alto PA-5200 Series, PRTG Network Monitor, VLAN, VMware SD-WAN, Netskope, Terraform, GitHub, GitHub Actions, Jenkins, React, Angular, VueJS, Javascript, TypeScript, AWS SDK for JavaScript, Node.js, Spring Boot, GraphQL, Docker, Kubernetes, Git, Cypress, Cucumber, Postman, Jira, Confluence, Bitbucket, REST, Figma, Sketch, Adobe XD, Sage Intacct, .NET, ASP.NET, FlipHTML5, CSS, Microsoft SQL Server Reporting Services, Azure Analysis Services, Azure Devops, C#, Python, Langchain, LangGraph, Databricks, AWS Analytics, Snowflake, PySpark, COBOL, IBM Db2 for Linux, UNIX, and Microsoft Windows, Cisco Meraki MS, SES, Broadcom Easytrieve, BMC Compuware File-AID, BMC Compuware Xpediter, CA Endevor, Microsoft 365, Miro, Microsoft PowerPoint, Excel4Apps, Microsoft Active Directory Federation Services, Microsoft Exchange Server 2003, SharePoint, Azure AD P2, Microsoft Power Automate, Microsoft Power Platform, ANGEL LMS, Google, Wider Planet, DotNetNuke, Azure Functions, Azure Logic Apps, Azure API Management, Azure Key Vault, Tor, Azure Event Grid, Azure Service Bus, C# (C Sharp), Visual Studio, SQL, Ag Grid, Power BI Documenter, Azure Cloud Services, Microsoft-IIS, Azure Active Directory B2C, ServiceNow, AWS Transfer for SFTP, Visual-Basic-.NET, IBM Db2, Secured MVC Forum on Windows 2012 R2, Selenium, Playwright, Azure Repos, Spring, Frame, AWS Lambda, AWS Step Functions, Amazon S3, React Native, Microsoft Excel, Scala, Bash, Hadoop HDFS, Hive, Spark, Apache Kafka, Cassandra, Elasticsearch, Oracle Analytics Cloud, PostgreSQL, Redshift, SWIFT, iOS SDK, OpenAI, Claude, Hugging Face, LlamaIndex, Vector, IBM ILOG CPLEX Optimization Studio, Apache Parquet, Bob, Jupyter, Vscode, MLflow, RXJS, Swagger UI, Cisco WebEx Teams, TUNE, Azure AD Notifications, ABAP, SAP Fiori, SAP BTP for Spend Management, VMware Virtual Desktop Infrastructure, LucidChart, Visio, Rust, Zscaler ZTNA, SAS Enterprise Guide, FortiGate SWG, Proofpoint CASB, McAfee Total Protection for Data Loss (DLP), Cisco Unified Intelligence Center, Gem, Storyboard to SwiftUI Converter, Red Hat OpenShift, Argocd, HELM, Istio, Kiali, Jaeger, Prometheus, Grafana, Grafana Loki, Ansible, Crossplane, Acme Packet, Verizon (ACS), Netskope Cloud Access Security Broker (CASB), Amazon Associates, Siemens PROFIBUS, Splunk SOAR, SAP ECC, SAP S/4HANA, 24-7 Media, Oracle Fusion Middleware, Apex, Flow, Ning, Copilot, Salesforce Einstein AI, Oracle Exadata Cloud Service, Microsoft PowerShell, ECS, Amazon EKS Anywhere, JFrog Artifactory, Cisco Nexus 2000, AWS Systems Manager, AWS VPN, AWS Direct Connect, Canva, Spring Cloud, Palo Alto Prisma Cloud, Maven, Intel, Microsoft Teams, Oracle Hyperion Enterprise, ACL, Microsoft Intune Enterprise Application Management, Imperva Serverless Protection, Aurora, Google AdWords Conversion, Amazon DynamoDB, Redis, Kotlin, Android, Appium, Check Point Maestro, Delta Lake, pandas, Azure Data Factory, Azure Storage Explorer, PowerBI Tiles, Selenium WebDriver, Katalon Studio, Eclipse, Xray, Microsoft Windows Server 2000, Apple macOS, Jamf, Tenable Nessus, Qualys Penetration Testing, CrowdStrike, Microsoft Defender for Cloud, Trend Micro TippingPoint, Adform DMP, Pipedrive, Trend Micro XDR, OpenAPI, Azure Event Hubs, Acronis Cyber Backup, AI, SAP Customer Care and Service (CCS), Process automation package for service request creation in SAP S/4HANA Utilities, Salesforce CRM Analytics, Sentinel, HCL Unica NetInsight, Bullhorn, NetSuite SuiteScript, NetSuite SuiteFlow, NetSuite OpenAir, Certinia Professional Services Automation, SiteCore, Apache Solr, Coveo, Monday.com, Amazon Managed Streaming for Apache Kafka (Amazon MSK), MongoDB, Salesforce Service Cloud, Sales Cloud Einstein, CallMiner Eureka, PyTorch, TensorFlow, Fastapi, Azure Kubernetes Service (AKS), Calico, Azure Disk Storage, Azure Files, Ceph, Portworx, Apache Tomcat, PHP, Wordpress, ADP, Azure Monitor, Azure Log Analytics, Argo CD, Velero, Azure Virtual Network, Azure Load Balancer, Azure Active Directory, Next.js, Microsoft.NET Core 3.1, Cisco VoIP, Sizmek (MediaMind), Amazon Virtual Private Cloud (Amazon VPC), AWS Key Management Service (KMS), ServiceNow Configuration Management Database, Lambda Cloud, AWS Security Hub, Amazon GuardDuty, Basis, Puppet, SOAPUI, Dynamics 365 Finance, X, Dynamics 365 CRM, Amazon Simple Queue Service (SQS), Cisco AppDynamics, UKG Pro Benefits Administration</v>
          </cell>
          <cell r="L1868" t="str">
            <v>Merger / Acquisition</v>
          </cell>
          <cell r="N1868">
            <v>46054</v>
          </cell>
          <cell r="O1868">
            <v>1000000000</v>
          </cell>
          <cell r="Q1868" t="str">
            <v>Highspring is a global professional services organization based in Nashville, offering integrated services in Consulting, Managed Services, and Talent Solutions. The company supports organizations in various sectors, including accounting, finance, technology, healthcare, and manufacturing, with a focus on digital transformation and business growth.
With over 10,000 employees and more than 45 offices worldwide, Highspring has established a strong presence in the industry. The company emphasizes its mission to empower businesses through effective strategies and the right talent. Highspring's services include AI consulting, financial operations transformation, executive search, and staffing solutions, all designed to address talent shortages and business challenges.
Highspring has earned recognition for its growth and workplace culture, appearing on Inc. 5000's list of fastest-growing private companies for 17 years and Newsweek's America's Most Admired Workplaces 2025. The company is committed to equity, inclusion, and sustainable operations, reflecting its core values of trust, collaboration, and embracing change.</v>
          </cell>
          <cell r="R1868">
            <v>2002</v>
          </cell>
        </row>
        <row r="1869">
          <cell r="A1869" t="str">
            <v>Hilltop Holdings</v>
          </cell>
          <cell r="B1869" t="str">
            <v>Hilltop Holdings</v>
          </cell>
          <cell r="C1869">
            <v>3500</v>
          </cell>
          <cell r="D1869" t="str">
            <v>financial services</v>
          </cell>
          <cell r="E1869" t="str">
            <v>http://www.hilltop.com</v>
          </cell>
          <cell r="F1869" t="str">
            <v>http://www.linkedin.com/company/hilltop-holdings</v>
          </cell>
          <cell r="G1869" t="str">
            <v>Dallas</v>
          </cell>
          <cell r="H1869" t="str">
            <v>Texas</v>
          </cell>
          <cell r="I1869" t="str">
            <v>major banks, finance, social responsibility, mortgage, financial community support, texas roots, financial reporting, public finance advisory, long-term relationships, banking in texas, financial services, consulting, financial strength, diversified portfolio, diversification, texas-based financial institutions, esg &amp; sustainability, individuals, stakeholder engagement, municipal bond issuance, market diversification, government, public finance solutions, texas financial institutions, customer solutions, national reach, mortgage products, investment solutions, asset management services, mortgage originator, investment management, municipal investment solutions, community banking services, strategic acquisitions, capital deployment, home lending, corporate responsibility, wealth management, digital banking, municipal securities trading, retail, financial stability, leadership team, portfolio management, sustainable growth, employee engagement, diversified revenue, asset management, nationwide reach, stability, long-term growth, community banking, commercial banking, diversity and inclusion, growth through acquisitions, acquisitions, municipal securities, services, public sector finance, regulatory compliance, revenue diversification, community support, asset growth, local banking, client relationships, business growth, community development, growth strategy, banking, texas financial market, corporate culture, b2b, employee volunteerism, risk management, corporate governance, public sector banking, organic growth, diversified business, financial technology, mortgage lending, capital management, financial performance, public entity finance, texas-based, community investment, market segments, municipal investment banking, texas bank, local economic development, investors, leadership development, public entities, revenue streams, investment banking, corporate leadership, local community banking, market expansion, municipal bond underwriting, municipal bond market, esg initiatives, community development finance, customer base, public finance consulting, community involvement, municipal investment bank, customer relationships, mergers and acquisitions, public finance, mortgage origination, market presence, esg reporting, finance technology, information technology &amp; services, capital markets, mergers &amp; acquisitions</v>
          </cell>
          <cell r="J1869" t="str">
            <v>UltraDns, Rackspace MailGun, Outlook, Microsoft Office 365, Citrix NetScaler, Salesforce, Slack, Zoomdata, Blackmagic Design, Microsoft Office, Google AdWords Conversion, Excel4Apps, Microsoft PowerPoint, DocuSign, Later, Loom, S&amp;P Capital IQ Pro, Hex, Concur, Wrike, Yext, Venminder, SAP Ariba Platform, SAI Global i2i, ACL, Power BI Documenter, Azure Analysis Services, AWS Analytics, LexisNexis, Dynamics 365 Customer Service, FedEx, WebOffice, Calyx, PowerBI Tiles, Envestnet, Nasdaq Boardvantage, Thomson Reuters Legal Tracker, SQL, Tableau, Tor, Clari, Python, R, DotNetNuke, .NET, SysTools VBA Password Recovery, SailPoint, Azure AD P2, Microsoft Active Directory Federation Services, Microsoft PowerShell, Onit</v>
          </cell>
          <cell r="Q1869" t="str">
            <v>Hilltop Holdings Inc. is a financial holding company that offers a range of banking, mortgage lending, investment banking, and brokerage services. Established in 1998, the company has transformed from a real estate investment trust into a diversified financial services provider with multiple subsidiaries.
PlainsCapital Bank is a key subsidiary, delivering business and consumer banking services across Texas. PrimeLending, also part of Hilltop Holdings, focuses on mortgage lending with offices nationwide. HilltopSecurities, headquartered in Dallas, provides investment banking and financial advisory services, operating in areas such as capital markets and public finance. Additionally, Momentum Independent Network Inc. offers brokerage and investment banking services throughout the United States.
Hilltop Holdings serves a diverse clientele, including businesses, public entities, financial institutions, investors, and individuals, with a strong presence in Texas and services extending across the country.</v>
          </cell>
        </row>
        <row r="1870">
          <cell r="A1870" t="str">
            <v>Hilton</v>
          </cell>
          <cell r="B1870" t="str">
            <v>Hilton</v>
          </cell>
          <cell r="C1870">
            <v>182000</v>
          </cell>
          <cell r="D1870" t="str">
            <v>hospitality</v>
          </cell>
          <cell r="F1870" t="str">
            <v>http://www.linkedin.com/company/hilton</v>
          </cell>
          <cell r="G1870" t="str">
            <v>McLean</v>
          </cell>
          <cell r="H1870" t="str">
            <v>Virginia</v>
          </cell>
          <cell r="I1870" t="str">
            <v>resorts, hospitality, business travel, lesiure travel, vacations, hotels/resorts, consumer discretionary, hotel revenue management systems, hotel customer engagement, hotel guest services, hotel eco-certifications, hotel digital marketing strategies, hotel guest experience enhancement, resort destinations, hotel app for loyalty, hotel guest loyalty, hotel guest satisfaction, hotel contactless services, hotel guest personalization, hotel locations, hotel sustainability systems, b2c, hotel digital transformation strategies, luxury hotels, smart rooms, hotels (except casino hotels) and motels, hotel app development, hotel sustainability reporting, hotel development, resort management, hotel amenities, extended stay hotels, hotel automation, hotel automation technology, hotel rewards, hotel technology, boutique hotels, hotel mobile app, guest loyalty, timeshare, hotel operations, hotel branding, hotel digital marketing tools, hotels, customer experience, environmental programs, hotel loyalty rewards, hotel loyalty program management, hotel industry, timeshare properties, luxury resort destinations, hotel digital platform, hotel industry innovation, hotel app, hotel marketing strategy, hotel sustainability, hotel innovation, hotel digital keys, hotel digital marketing, hotel franchise, online booking, hotel data analytics, extended stay, hotel automation solutions, hotel online presence, wellness, hotel app features, guest experience enhancement, hotel loyalty program, digital check-in, hotel guest experience, hotel online check-in, luxury accommodations, hotel guest experience platforms, leisure and travel, mobile booking, hotel guest engagement tools, services, hotel industry trends, hotel marketing automation, hotel management, hotel brands, hotel guest analytics, hotel services, global hotel chain, hotel eco-friendly practices, event planning, hotel digital guest services, hotel marketing campaigns, all-inclusive resorts, innovation, hotel guest data analytics, hotel booking, luxury hotel brands, leisure travel, hotel marketing, hotel guest engagement, hotel customer experience, hotel revenue management, hotel management software, hotel contactless check-in, hotel chain, hotel smart room technology, hotel brand portfolio, hotel revenue optimization, sustainability, sustainability initiatives, hotel digital transformation, hotel bookings, hilton honors, loyalty rewards, free wifi, group travel, vacation packages, travel planning, meeting spaces, family friendly, beach resorts, premium amenities, cancellation policies, room selection, digital key, membership benefits, personalized service, airport hotels, credit card offers, exclusive deals, fine dining, customer support, destination advice, wellness travel, cruise packages, travel experiences, pet-friendly hotels, unique accommodations, urban retreats, mobile check-in, special promotions, hilton grand vacations, cultural experiences, heritage properties, concierge services, automated upgrades, gift cards, upgrade options, industry-leading technology, guest feedback, community engagement, seasonal offers, mobile app features, dining experiences, b2b, leisure, travel &amp; tourism, events services, environmental services, renewables &amp; environment, restaurants</v>
          </cell>
          <cell r="J1870" t="str">
            <v>Akamai DNS, Remote, Gem, Amazon QuickSight, Microsoft Office, Postpresso, FCS Express, Micros, Blackmagic Design, TSYS, Medallia Video, Weibo, IDEAS, Front, Delphi, Star, Travelport GDS, Google AdWords Conversion, Microsoft Excel, Google Publisher Tag (GPT), Microsoft PowerPoint, Outlook, Elite Software HVAC Solution, Bing, Mag+, CAT, Ecovadis, Oxid, Micro, Bind 9, Route 53, CONTROL, F5 Global Server Load Balancing (GSLB), Jabra Headsets And Speakerphones, Quip, WeChat Work, Alipay, CPMStar, Taleo, ezFlow for Google Docs for G Suite, Shop Floor Data Collection (SFDC), Conviva Operational Data Platform, Salesforce CRM Analytics, Google, Metabase, Linkedin Marketing Solutions, Snapchat, FastBooking, Expedia, SevenRooms, WhatsApp, BASE, Adobe Analytics, Tableau, MicroStrategy, Google Analytics, Mode, Red Hat JBoss Enterprise SOA Platform, Thales HSM, BirchStreet Procure-to-Pay, Wiz, Compressor, WebOffice, Ning, IBM DFSMS, Tint, Power Query, FUSION, Coupa, Vero, Cvent, Tor, Harmony Email &amp; Collaboration, Jira, Confluence, Git, Connect, Microsoft Word, Microsoft Outlook, Intuit, SharePoint, Absorb LMS, Umbraco, Airtable, Excel4Apps, ACL, Electric Cloud, SYNERGY, Salesforce, Visio, Olo, ISO+â„¢, Instagram, Facebook, DocuWare, ServiceNow, .NET, QRM, FRAC Pumps, PingFederate, PingDirectory, OpenLDAP, SAM, IDC, WP-Oauth, Awin, Air, ROOM, Oracle Analytics Cloud, Horizon, Power BI Documenter, ZBrush, Aruba Mobility Controllers, Raygun, Azure Service Fabric, Varnish, Clip Studio Paint, Aloha POS, redvertisement, Mentor, Microsoft Teams, Amadeus, ADP, AWS SDK for JavaScript, MongoDB, Couchbase, Amazon Managed Streaming for Apache Kafka (Amazon MSK), Redis, React, FlipHTML5, CSS, Docker, Electron, AWS Bedrock, OpenSearch, Groundtruth, Oracle Sun Servers, Dell iDRAC (Integrated Dell Remote Access Controller), ANGEL LMS, PowerBI Tiles, Copilot, Opentable, IBM SPSS Modeler, FreePBX, Intercom, Kofax Capture, Deltek ComputerEase, Amazon DynamoDB, DAX, Amazon CloudWatch, Datadog, Terraform, Sizmek (MediaMind), Amazon Virtual Private Cloud (Amazon VPC), AWS Key Management Service (KMS), AWS Trusted Advisor, SQL, R, ServiceNow Configuration Management Database, CyberArk Enterprise Password Vault, Rise, Sprinklr, Python, SysTools VBA Password Recovery, REST, PRO.FILE, GitLab, .GIS, Backblaze Computer Backup, Sunshine Conversations, Kiosked, Android, Oracle BI Publisher, Adobe Photoshop, HPE Primera, Blue Yonder Order Management, Vizergy Central Reservation System, DoubleClick Floodlight, PHP, Laravel, Symfony, Chute, Nexthink, Tailwind, Cypress, Playwright, GraphQL, Buffer, OneTrust Tech Risk &amp; Compliance, Veritas Alta, Stormshield, Oracle Java Cloud Service, NIPR, Weborama, Microsoft Lists, Amazon EKS Anywhere, Amazon ElastiCache, Amazon S3, Fastapi, Langchain, Splunk, Strands Retail, TypeScript, Kubernetes, Groovy, Microsoft PowerShell, Javascript, Apex, Salesforce VisualForce, Chatter, Data Analytics, Heroku, SiteScout, Salesforce Service Cloud, Google Ads, Meta Ads, LinkedIn Ads, Lytics, Adobe InDesign, Adobe Premiere Pro, Inventor, Constant Contact, SpaSoft, Scala, , Alibaba Cloud, Amazon Web Services (AWS), Ansible, Atlassian Bamboo, Bash, ebs, Jenkins, Microsoft Azure, PostgreSQL, , UKG Wallet, SS&amp;C, Microsoft Application Insights, AWS Analytics, Agilysys, Google Business Profile, Oracle Simphony POS, BlipTV, ASSA ABLOY Openings Studioâ„¢, SALTO Systems, Cisco Meraki, Aruba, Cisco AppDynamics, TravelClick, Aspen Flare System Analyzer, Espresso, GRIN, Make, SAP, Airflow, Roland, DatoCMS, Microsoft Windows Server 2012, Amazon EC2, Qualtrics, Alteryx, Redshift, Microsoft SQL Server Reporting Services, MySQL, pandas, NumPy, Cisco Meraki SD-WAN, CallMiner Eureka, Amazon Simple Storage Service (S3), Dell ECS Enterprise Object Storage, Twilio SendGrid Email Marketing Campaigns, Logitech Video Conferencing, Spring Boot, Node.js, Lambda Cloud, API Gateway, Bamboo, Click, Neogov HRMS, AMP, Gauges, IoT, IndustryBrains, Blue Triangle, Zucchetti, Bloomberg BNA, Oracle Cloud, Zoomdata, Seismic LiveSocial, Blackbaud Raiser's Edge NXT, EFI, LiveRamp Match Partners, Demandware Analytics, Leadsquared Marketing Automation, AT Internet, UKG Dimensions, Motorola, UKG, OpenText RightFax, UKG Pro Benefits Administration, Parallels Mac Management for Microsoft SCCM, Eyefinity OfficeMate, Microsoft Project, ECS, Totango, GDM Digital, HTML Pro, NTENT, Sprinklr Social, Strategy (formerly MicroStrategy), AC500 PLC, accessiBe, Vonage Contact Center (VCC), Adobe Creative Suite, Canva, PeopleSoft CRM, Reviews, Douyin</v>
          </cell>
          <cell r="L1870" t="str">
            <v>Venture (Round not Specified)</v>
          </cell>
          <cell r="M1870">
            <v>0</v>
          </cell>
          <cell r="N1870">
            <v>43374</v>
          </cell>
          <cell r="Q1870" t="str">
            <v>Hilton Worldwide Holdings Inc. is a prominent global hospitality company founded in 1919 by Conrad Hilton. With a portfolio of 4,700 hotels and timeshare properties across 104 countries, Hilton operates approximately 775,000 rooms. The company has a rich history, marked by innovations such as the first hotel with air-conditioning in public areas and the establishment of the first airport hotel.
Hilton's diverse brand portfolio includes 13 global brands catering to various traveler segments, from luxury options like Waldorf Astoria and Conrad Hotels to economy choices such as Homewood Suites and Home2 Suites. The company also offers vacation ownership through Hilton Grand Vacations. Hilton is known for its comprehensive hospitality services, including hotel management, franchising, and loyalty programs, ensuring a wide range of accommodations and experiences for guests. In 2023, Hilton was recognized as the #1 World's Best Workplace by Fortune and Great Place to Work.</v>
          </cell>
          <cell r="R1870">
            <v>1919</v>
          </cell>
        </row>
        <row r="1871">
          <cell r="A1871" t="str">
            <v>HireRight</v>
          </cell>
          <cell r="B1871" t="str">
            <v>HireRight</v>
          </cell>
          <cell r="C1871">
            <v>3200</v>
          </cell>
          <cell r="D1871" t="str">
            <v>human resources</v>
          </cell>
          <cell r="E1871" t="str">
            <v>http://www.hireright.com</v>
          </cell>
          <cell r="F1871" t="str">
            <v>http://www.linkedin.com/company/hireright</v>
          </cell>
          <cell r="G1871" t="str">
            <v>Nashville</v>
          </cell>
          <cell r="H1871" t="str">
            <v>Tennessee</v>
          </cell>
          <cell r="I1871" t="str">
            <v>background checks, form i9, background check companies, employee background checks, employment screening, employee background screening, background screening, drug testing, employment background checks, background check, background checks for employment, information technology, business services, consumer discretionary, human resources services, background screening solutions provider, services, background screening with fast turnaround, real-time background checks, background screening platform, background screening solutions, compliance solutions, form i-9 verification, verification services, data security, background screening for remote hiring, background check provider, global reach, candidate screening, background check accuracy, background screening for employers, background check platform, workforce management, background screening technology, background screening services, education, background screening in over 200 countries, candidate screening tools, drug testing services, all other support services, education verification, regulatory compliance, background screening services worldwide, healthcare, background screening software, information technology &amp; services, b2b, background screening for transportation, talent acquisition, ats integrations, candidate experience, identity verification, background screening with high accuracy, background screening for healthcare, global background screening, employment history verification, background screening for regulated industries, background screening industry, background screening with multilingual support, employment verification, background check automation, employment law compliance, unified screening platform, background screening innovation, background check reporting, criminal background check, human resources &amp; staffing, global background checks, financial services, background screening compliance, employment verification services, compliance-driven background checks, background screening for global workforce, background screening process, background screening with integrated ats, transportation &amp; logistics, criminal record search, dispute-free results, identity verification services, government, candidate verification, sustainability, workflow automation, compliance-focused background checks, background screening for financial services, background screening with extensive verification, candidate identity validation, sanctions check, workplace safety, global coverage, ats integration, healthcare sanctions, extended workforce screening, candidate passport check, i-9 compliance, e-verify services, criminal record monitoring, address verification, due diligence services, pre-employment screening, financial sanctions checks, applicant tracking systems, authenticity verification, online screening platform, reportable criminal records, comprehensive testing, wotc program, state-specific checks, employee background check, hr solutions, screening technology, professional license verification, global criminal search, employment eligibility verification, fast results, data privacy, accuracy in screening, recruitment trends, safety and compliance, hr partnerships, reporting solutions, hiring process optimization, integrated screening solutions, trust and safety, workforce management solutions, finance, legal, computer &amp; network security, health care, health, wellness &amp; fitness, hospital &amp; health care, environmental services, renewables &amp; environment</v>
          </cell>
          <cell r="J1871" t="str">
            <v>Mimecast, Microsoft Office 365, Amazon AWS, Outlook, React Redux, MongoDB, Pardot, Amazon SES, Slack, Salesforce, Adobe Media Optimizer, YouTube, Google Analytics, Bootstrap Framework, Cedexis Radar, DoubleClick Conversion, Google Font API, Mobile Friendly, DoubleClick, Vimeo, The Trade Desk, LivePerson Monitor, Google Dynamic Remarketing, ON24, Google Tag Manager, Google AdSense, WordPress.org, Google AdWords Conversion, Apache, Microsoft Sql Server, Remote, Android</v>
          </cell>
          <cell r="K1871">
            <v>3422333320</v>
          </cell>
          <cell r="L1871" t="str">
            <v>Merger / Acquisition</v>
          </cell>
          <cell r="M1871">
            <v>1650000000</v>
          </cell>
          <cell r="N1871">
            <v>45323</v>
          </cell>
          <cell r="O1871">
            <v>719632000</v>
          </cell>
          <cell r="Q1871" t="str">
            <v>HireRight is a global leader in technology-driven background screening and verification services, based in Nashville, Tennessee. Founded in 1995, the company provides comprehensive solutions for workforce risk management and compliance, helping employers make informed hiring decisions. In 2023, HireRight screened over 26 million job applicants and processed more than 95 million screens for approximately 37,000 customers worldwide.
The company offers a range of automated services, including criminal background checks, employment and education verifications, drug and health screenings, identity checks, and continuous monitoring. HireRight serves various industries, such as healthcare, technology, retail, and financial services, supporting efficient hiring and onboarding processes. With a focus on innovation and a dynamic company culture, HireRight employs around 3,190 people and reports annual revenue of approximately $719.6 million.</v>
          </cell>
          <cell r="R1871">
            <v>1981</v>
          </cell>
        </row>
        <row r="1872">
          <cell r="A1872" t="str">
            <v>Hitachi Vantara</v>
          </cell>
          <cell r="B1872" t="str">
            <v>Hitachi Vantara</v>
          </cell>
          <cell r="C1872">
            <v>11000</v>
          </cell>
          <cell r="D1872" t="str">
            <v>information technology &amp; services</v>
          </cell>
          <cell r="E1872" t="str">
            <v>http://www.hitachivantara.com</v>
          </cell>
          <cell r="F1872" t="str">
            <v>http://www.linkedin.com/company/hitachi-vantara</v>
          </cell>
          <cell r="G1872" t="str">
            <v>Santa Clara</v>
          </cell>
          <cell r="H1872" t="str">
            <v>California</v>
          </cell>
          <cell r="I1872" t="str">
            <v>flash storage, internet of things, cloud infrastructure, content mobility, digital transformation, storage software, big data, enterprise storage solutions, business intelligence, predictive analytics, open source, data integration, analytics, enterprise software, software, information technology, it services &amp; it consulting, data lakes, cloud optimization, enterprise data platform, services, data virtualization, managed services, ai platform, data analytics, data automation, edge computing for telco, cloud-based data lakes, b2b, edge ai analytics, computer systems design and related services, ai for manufacturing, machine learning, multi-cloud data fabric, manufacturing, data storage, healthcare &amp; life sciences, saas, data fabric, energy &amp; utilities, enterprise storage, hybrid cloud solutions, real-time analytics, big data analytics, iot platform, sustainable infrastructure, edge-to-cloud integration, data security guarantees, cloud migration, cloud security, data pipelines, iot solutions, hybrid cloud, data resilience, data scalability, data insights, data platform, ai and analytics, data compliance, data governance, digital twin, multi-cloud, edge ai security, multi-cloud data management, sustainability, data security solutions, enterprise cloud, edge-to-cloud, data lifecycle, consulting, iot edge platforms, automated data governance, cloud-native ai applications, data compliance tools, data migration tools, education, cloud orchestration, compliance, data lifecycle management, hybrid cloud management, converged infrastructure, data-driven decision-making, ai infrastructure, industrial data platforms, cloud data management, ai-driven data insights, edge computing, iot data pipelines, cloud-native solutions, telecommunications, data orchestration, data security, hyperconverged infrastructure, chemicals, ai and machine learning, transportation &amp; logistics, data management software, data infrastructure, real-time iot analytics, data migration, operational efficiency, industrial iot, data optimization, government, data protection, multi-cloud management, ai for predictive maintenance, digital twin platforms, hybrid cloud orchestration, data protection software, cloud management, cloud-native data solutions, real-time data, ai in supply chain, financial services, enterprise data management, cloud services, ai-powered analytics, data management, infrastructure as a service, ai solutions, storage virtualization, block storage, file storage, object storage, data pipeline, smart spaces, automated workflows, dataops, cyber resilience, business continuity, ransomware recovery, enterprise applications, it operational efficiency, data-driven solutions, intelligent data management, cloud-native applications, data architecture, data tiering, data modernisation, application modernization, data availability, dynamic data migration, workload optimization, it agility, compliance solutions, data silos, it cost optimization, healthcare, finance, distribution, transportation_&amp;_logistics, energy_&amp;_utilities, enterprises, computer software, information technology &amp; services, internet infrastructure, internet, artificial intelligence, mechanical or industrial engineering, environmental services, renewables &amp; environment, computer &amp; network security, cloud computing, health care, health, wellness &amp; fitness, hospital &amp; health care</v>
          </cell>
          <cell r="J1872" t="str">
            <v>Amazon CloudFront, Route 53, Outlook, Marketo, Amazon AWS, Microsoft Office 365, Gmail, Pardot, Google Apps, NetSuite, Salesforce, MailChimp SPF, GoDaddy Hosting, Drupal, VueJS, Atlassian Cloud, Platform.sh, React Redux, Python, The Trade Desk, Salesforce Service Cloud, Omniture (Adobe), Salesforce Live Agent, Slack, Adobe Marketing Cloud, DemandBase, Brightcove, Microsoft Azure, Hubspot, Mobile Friendly, Typekit, Google Tag Manager, Vidyard, Google Font API, Bootstrap Framework, Adobe CQ, Scene7, WordPress.org, DoubleClick Conversion, YouTube, Nginx, Google Dynamic Remarketing, CallRail, Linkedin Marketing Solutions, Google AdWords Conversion, reCAPTCHA, Gravity Forms, DoubleClick, Remote, Data Analytics, AI, Microsoft Office, Oracle Analytics Cloud, Coupa, Apex, Salesforce VisualForce, Salesforce Lightning Web Components, OpenTable for Restaurants, Amazon Managed Workflows for Apache Airflow (MWAA), REST</v>
          </cell>
          <cell r="K1872">
            <v>52190000</v>
          </cell>
          <cell r="L1872" t="str">
            <v>Series C</v>
          </cell>
          <cell r="M1872">
            <v>14500000</v>
          </cell>
          <cell r="N1872">
            <v>43374</v>
          </cell>
          <cell r="O1872">
            <v>1500000000</v>
          </cell>
          <cell r="Q1872" t="str">
            <v>Hitachi Vantara, a subsidiary of Hitachi Ltd., is based in Santa Clara, California. The company specializes in data infrastructure, hybrid cloud services, digital transformation, and data-driven solutions for enterprises and midsize organizations globally. With a workforce of over 10,000 employees and operations in more than 80 countries, Hitachi Vantara combines over a century of operational technology expertise with advanced information technology solutions.
Founded in 1989, Hitachi Vantara has evolved from its origins in mainframe leasing to become a leader in data storage systems and services. The company offers a range of solutions, including high-end data storage systems, hybrid cloud platforms, advanced analytics, and IoT capabilities. It also provides consulting services focused on digital transformation and operational optimization. Hitachi Vantara serves a diverse clientele, including many Fortune 100 companies, across various sectors such as finance, government, manufacturing, and transportation.</v>
          </cell>
          <cell r="R1872">
            <v>2017</v>
          </cell>
        </row>
        <row r="1873">
          <cell r="A1873" t="str">
            <v>HM Health Solutions</v>
          </cell>
          <cell r="B1873" t="str">
            <v>HM Health Solutions</v>
          </cell>
          <cell r="C1873">
            <v>3500</v>
          </cell>
          <cell r="D1873" t="str">
            <v>information technology &amp; services</v>
          </cell>
          <cell r="E1873" t="str">
            <v>http://www.engen.health</v>
          </cell>
          <cell r="F1873" t="str">
            <v>http://www.linkedin.com/company/hmhealthsolutions</v>
          </cell>
          <cell r="G1873" t="str">
            <v>Pittsburgh</v>
          </cell>
          <cell r="H1873" t="str">
            <v>Pennsylvania</v>
          </cell>
          <cell r="I1873" t="str">
            <v>computer programming, security &amp; data privacy, market development, data management, health care technology, operations, health care management, consulting services, cloud technology, print services, information technology, it services &amp; it consulting, healthtech, iso 9001 certification, hitrust compliance, provider engagement, business intelligence, operational efficiency, healthcare technology, member services, healthcare compliance solutions, data security, consulting, healthcare software, claims processing automation, health plan platform, health plan management, claims processing, healthcare analytics platform, member lifecycle management, healthcare compliance, health plan payers, provider data management, services, healthcare operations, medicare medicaid, it infrastructure, digital health solutions, compliance, provider network, cloud platform, cloud-based platform, market expansion, computer systems design and related services, data analytics, healthtech solutions, healthcare automation, customer engagement, cost reduction, revenue growth, member experience, claims automation, b2b, healthcare digital transformation, enterprise platform, customer service, multi-line health plans, cost management, member management, member engagement, provider network management, digital health ecosystem, healthcare analytics, smart automation, operations support, payer platform, digital solutions, provider technology, data interoperability, streamlined operations, end-to-end service, modular products, hospital solutions, revenue cycle, personalized service, utilization management, credentialing, payment integrity, optimization, health care value chain, enrollment and billing, clinical management, automated workflows, digital communication, compliance management, disaster recovery, health improvement insights, scalability, flexible solutions, process automation, mail fulfillment, security solutions, business transformation, technology integration, claims excellence, operational analytics, intelligent workflows, population health management, data visualization, cost efficiencies, healthcare, management consulting, information technology &amp; services, analytics, computer &amp; network security, health care, health, wellness &amp; fitness, hospital &amp; health care</v>
          </cell>
          <cell r="J1873" t="str">
            <v>Outlook, Microsoft Office 365, Slack, Google Font API, Ruxit, reCAPTCHA, Bootstrap Framework, Mobile Friendly, Remote, AI, Sigma</v>
          </cell>
          <cell r="O1873">
            <v>1200000000</v>
          </cell>
          <cell r="Q1873" t="str">
            <v>HM Health Solutions (HMHS) is a subsidiary of Highmark Health, based in Pittsburgh, Pennsylvania. The company specializes in providing business solutions to health plan payers, helping them operate more efficiently in the healthcare market. HMHS focuses on delivering technology-based solutions that support revenue growth, cost reduction, and economies of scale for health plans.
The main offering from HMHS is the Enterprise Health Solution Platform, a cloud-based system designed for comprehensive healthcare administration. This platform allows health plans to manage various lines of business, including Medicare, Medicaid, and commercial insurance, through a unified system. It incorporates data analytics, artificial intelligence, and machine learning to enhance operational efficiency and ensure billing accuracy.
As of 2020, HMHS served 12 health plans, reaching over 10 million members. The company has a significant operational scale, processing millions of claims and managing extensive data resources, with a strong growth trajectory in data management. Its customer base includes Highmark health plans and other prominent health insurance companies across several states.</v>
          </cell>
          <cell r="R1873">
            <v>2014</v>
          </cell>
        </row>
        <row r="1874">
          <cell r="A1874" t="str">
            <v>Holland America Line</v>
          </cell>
          <cell r="B1874" t="str">
            <v>Holland America Line</v>
          </cell>
          <cell r="C1874">
            <v>11000</v>
          </cell>
          <cell r="D1874" t="str">
            <v>leisure, travel &amp; tourism</v>
          </cell>
          <cell r="E1874" t="str">
            <v>http://www.hollandamerica.com</v>
          </cell>
          <cell r="F1874" t="str">
            <v>http://www.linkedin.com/company/holland-america-line</v>
          </cell>
          <cell r="G1874" t="str">
            <v>Seattle</v>
          </cell>
          <cell r="H1874" t="str">
            <v>Washington</v>
          </cell>
          <cell r="I1874" t="str">
            <v>every time, through excellence, we create onceinalifetime experiences, travel arrangements, heritage cruise ships, carnival corporation, b2c, destination immersion, live entertainment, heritage brand, luxury amenities, cruise heritage brand, heritage shipping, destination-focused cruises, private island, premium cultural cruises, live music onboard, cruise history, d2c, mature travelers, destination exploration cruises, casino, heritage cruise line, cruise luxury, private island excursions, seattle headquarters, cruise itineraries, heritage and history cruises, transatlantic history, luxury cruises, scenic and sightseeing transportation, land, regional cuisine, iconic ships, world cruise destinations, heritage shipping company, culinary programs, premium travel services, travel &amp; tourism, cultural heritage cruises, cruise ships, cultural immersion cruises, cultural enrichment, global ports, cultural experiences, premium cruise line, cruise fleet, authentic cultural exploration, onboard activities, heritage cruise experience, fleet of ships, cruise industry leader, enriching activities, cruise vacations, cruise line, culinary excellence, heritage and history, heritage transatlantic crossings, worldwide cruise destinations, cruise experience, services, rotterdam presence, cruise customer experience, luxury onboard amenities, heritage cruise heritage, premium destination cruises, cruise destinations, premium onboard experience, cruise ports, premium cruise heritage, exclusive shore excursions, luxury cultural travel, cruise experiences, sustainability, global cruise itineraries, cruise fleet management, luxury heritage cruise line, mature clientele, fine dining, long-standing reputation, luxury travel, cruise service, cruise heritage, cruise culture, transportation &amp; logistics, luxury expedition cruises, cruise industry, cruise, alaska cruise, culinary cruise, holiday cruise, cruisetours, grand voyages, specialty cruises, luxury cruise, family travel, group travel, charters, premium cruise package, beverage packages, dining reservations, onboard entertainment, spa and salon, fitness center, shore excursions, wildlife experiences, glacier tours, accessibility, required travel documents, personal cruise consultant, sustainable seafood, global fresh fish, mckinley explorer, denali national park, yukon tours, culinary experiences, fresh fish program, excursion tips, travel advisors, mariner loyalty program, future cruise credits, holiday traditions, live cooking demonstrations, world stage entertainment, rolling stone lounge, pickleball, kids club activities, club orange amenities, online check-in, 24-hour room service, cancellation protection, low deposit cruises, gift cards, ships amenities, exclusive offers, community appreciation offers, leisure, travel &amp; tourism, environmental services, renewables &amp; environment, restaurants</v>
          </cell>
          <cell r="J1874" t="str">
            <v>Akamai, Akamai DNS, Outlook, Amazon SES, Microsoft Office 365, Amazon AWS, AudioEye, The Trade Desk, MailUp, Omniture (Adobe), Slack, Adobe Marketing Cloud, Apache, Google Play, Typekit, Mobile Friendly, SOASTA, Google Analytics, Ruxit, Google Font API, Remote, Sigma, Oracle Siebel, Salesforce, Adobe Real-Time CDP, Respond, Microsoft Excel, PowerBI Tiles, Polarion, Huawei iMaster NCE, AWS Trusted Advisor, IBM ILOG CPLEX Optimization Studio, Microsoft Azure Monitor, Docker, Kubernetes, SharePoint, Google AdWords Conversion, Microsoft PowerPoint, Gem, NetScout AirMagnet, Adobe Journey Optimizer, Salesforce Marketing Cloud, Smartsheet, React, Next.js, Adobe, Adobe Customer Journey Analytics, Snowflake, FlipHTML5, CSS, Adobe Experience Manager, Adobe Analytics, Asana, AI, HTML Pro, OPERA Cloud PMS, SQL, Tableau, Movable Ink, SysTools VBA Password Recovery, Oracle Analytics Cloud, Sovos, Thomson Reuters ONESOURCE, Salesforce Sales Cloud, Salesforce Marketing Cloud Intelligence (formerly Datorama), AMOS, TUNE, Calabrio Teleopti Workforce Management, AWS SDK for JavaScript, Mode, ISO+â„¢, NICE, Cisco Meraki MS, WMS, Adition Technologies - Advertisers, HelpCrunch, Excel4Apps, Power BI Documenter, Oracle Cloud EPM, Microsoft Office, Crunchtime, Salesforce Commerce Cloud, HeapAnalytics, Coveo, OneTrust Tech Risk &amp; Compliance, AWS Analytics, AWS Bedrock, Amazon SageMaker, Titan, Okta, Azure AD Notifications, CDK, Terraform</v>
          </cell>
          <cell r="O1874">
            <v>8000000000</v>
          </cell>
          <cell r="Q1874" t="str">
            <v>Holland America Line (HAL) is an American cruise line founded in 1873 in Rotterdam, Netherlands. Originally established as the Netherlands-America Steamship Company, HAL focused on transatlantic passenger and cargo services. It is now a subsidiary of Carnival Corporation &amp; plc, with its headquarters in Seattle, Washington. Over the years, HAL has evolved from transporting immigrants to offering premium leisure cruises, operating 11 ships across seven continents and serving over 800,000 passengers annually.
HAL specializes in a variety of cruise experiences, including transatlantic voyages, Alaska and Pacific Northwest routes, and Grand World Voyages. The fleet features modern ships with elegant designs, emphasizing mid-sized vessels that provide a refined travel experience. HAL offers comprehensive cruise packages that include onboard amenities, excursions, and themed voyages, catering to travelers seeking destination-focused adventures.</v>
          </cell>
          <cell r="R1874">
            <v>1873</v>
          </cell>
        </row>
        <row r="1875">
          <cell r="A1875" t="str">
            <v>Hospitality Staffing Solutions</v>
          </cell>
          <cell r="B1875" t="str">
            <v>Hospitality Staffing Solutions</v>
          </cell>
          <cell r="C1875">
            <v>10000</v>
          </cell>
          <cell r="D1875" t="str">
            <v>staffing &amp; recruiting</v>
          </cell>
          <cell r="E1875" t="str">
            <v>http://www.hssstaffing.com</v>
          </cell>
          <cell r="F1875" t="str">
            <v>http://www.linkedin.com/company/hospitality-staffing-solutions</v>
          </cell>
          <cell r="G1875" t="str">
            <v>Atlanta</v>
          </cell>
          <cell r="H1875" t="str">
            <v>Georgia</v>
          </cell>
          <cell r="I1875" t="str">
            <v>quality, flexibility, hospitality industry, compliance, staffing, savings, hotel staffing, hospitality staffing company, restaurant staffing, hospitality employment agency, task force staffing, outsourcing, services, hospitality workforce solutions, hospitality staffing provider, staffing agency, temp staffing, luxury hotel staffing, casinos staffing, b2b, janitorial staff, hospitality staffing solutions, college &amp; university staffing, healthcare, casino &amp; gaming, banquet staff, janitorial staffing, banquet staffing, h2b staffing, temporary staffing, hospitality workforce, light industrial staffing, hotel renovation cleaning, hotel jobs, casino staffing, college hospitality staffing, hospitality staffing agency, labor management, guest services, resorts, recruitment process, vendor management, senior living staffing, hospitality staffing industry, property management, restaurants, hospitality staffing, senior living facilities staffing, staff screening, hospitality, consulting, department outsourcing, workforce management, event venues, hospitality services, direct hire, hotels, hotel housekeeping, hospitality labor, healthcare staffing, hospitality employment, employee training, hospitality staffing network, hospitality staffing services, full department outsourcing, operational efficiency, staffing solutions, customer service, hospitality staffing support, temporary help services, event staffing, resort staffing, food and beverage staffing, employee benefits, food staff, hospitality recruitment, hospitality personnel, stewarding services, restaurant cleaning, stewarding, hospitality staffing firm, leadership development, stadium staffing, hotel &amp; resorts, hospitality hr, hospitality solutions, contract staffing, janitorial services, housekeeping staffing, college staffing, food service staffing, employee recruitment, safety training, hospitality rpo, employee classification, staffing challenges, hospitality jobs, temporary workers, facility services, service-minded teams, client partnerships, national reach, local management, employee relations, career advancement, motivated workforce, hospitality venues, staff retention, hospitality trends, workforce flexibility, staffing needs assessment, employee support, staffing efficiencies, team leadership, education, health care, health, wellness &amp; fitness, hospital &amp; health care, staffing &amp; recruiting, enterprise software, enterprises, computer software, information technology &amp; services, leisure, travel &amp; tourism, facilities services</v>
          </cell>
          <cell r="J1875" t="str">
            <v>Route 53, Outlook, Microsoft Office 365, WP Engine, Hubspot, Slack, Salesforce, AI</v>
          </cell>
          <cell r="O1875">
            <v>78000000</v>
          </cell>
          <cell r="Q1875" t="str">
            <v>Hospitality Staffing Solutions (HSS) is a national staffing agency focused on providing workforce solutions for the hospitality industry. Founded in 1990 and based in Atlanta, Georgia, HSS specializes in temporary, temp-to-hire, and direct hire placements. The company supports various roles, including housekeeping, food and beverage, guest services, and management, catering to hotels, resorts, casinos, and restaurants.
With a presence in 36 states, HSS operates in key markets such as Orlando, Southern California, Las Vegas, and New York. The company emphasizes flexibility in staffing to meet the changing needs of its clients, ensuring continuity with trained associates. HSS is recognized for its commitment to client satisfaction and operational excellence, serving both national and international hotel chains.</v>
          </cell>
          <cell r="R1875">
            <v>1990</v>
          </cell>
        </row>
        <row r="1876">
          <cell r="A1876" t="str">
            <v>HubSpot</v>
          </cell>
          <cell r="B1876" t="str">
            <v>HubSpot</v>
          </cell>
          <cell r="C1876">
            <v>8600</v>
          </cell>
          <cell r="D1876" t="str">
            <v>information technology &amp; services</v>
          </cell>
          <cell r="E1876" t="str">
            <v>http://www.hubspot.com</v>
          </cell>
          <cell r="F1876" t="str">
            <v>http://www.linkedin.com/company/hubspot</v>
          </cell>
          <cell r="G1876" t="str">
            <v>Cambridge</v>
          </cell>
          <cell r="H1876" t="str">
            <v>Massachusetts</v>
          </cell>
          <cell r="I1876" t="str">
            <v>analytics, sales, blogging, online marketing, seo, internet marketing, software, help desk software, platform, customer code, web marketing, customer relationship management, culture code, customer service, inbound sales, marketing, social media, email marketing, inbound marketing, customer support, marketing automation,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information technology &amp; services, online media, search marketing, marketing &amp; advertising, enterprises, computer software, consumer internet, consumers, internet, saas</v>
          </cell>
          <cell r="J1876" t="str">
            <v>Cloudflare DNS, Gmail, Google Apps, Microsoft Office 365, CloudFlare Hosting, Slack, Salesforce, Hubspot, Adobe Marketing Cloud, Multilingual, CPX Interactive, Apache, Google Tag Manager, Compete, reCAPTCHA, Vidyard, Google Play, YouTube, Wistia, Mobile Friendly, Typekit, Canal, AI, dbt, Azure Data Lake Storage, CallMiner Eureka, Loom, Zoomdata, Metadata Hub, Greenhouse, Looker, SQL, AWS SDK for JavaScript, TypeScript, React, Crossbeam, Anaplan, Workday, NetSuite, ServiceNow, Adobe After Effects, Adobe Premiere Pro, Adobe Photoshop, Strato, SWIFT, ANGEL LMS, Flywheel, Workato, ChatGPT, Claude, Gemini, Google Analytics, go+, Apache Kafka, Kubernetes, Vitess, Hbase, Spark, Python, AdMetrics, Google Workspace, Microsoft 365, Jupyter, LangGraph, Amazon Managed Streaming for Apache Kafka (Amazon MSK), Google Calendar, SAP ERP Central Component (ECC), Ruby On Rails, Google Ads, Meta Ads, AWS Trusted Advisor, Snowflake, Apache Hadoop HDFS, Apache Iceberg, AWS Analytics, GitHub Copilot, HubSpot Service Hub, Specific Media, Alteryx, Asana, MySQL, Wiz, Mode, Microsoft Excel, GraphQL, Tor, LinkedIn Sales Navigator, LeadIQ, Google, ZoomInfo, Automic Automation, Coupa, FloQast, Javascript, Sass, Canvas by Instructure, Redis, Elasticsearch, Hadoop HDFS, ZooKeeper, GitHub, Copilot, REST, Cursor, Figma, Ironclad, TikTok, X, Linkedin Marketing Solutions</v>
          </cell>
          <cell r="K1876">
            <v>625500000</v>
          </cell>
          <cell r="L1876" t="str">
            <v>Debt Financing</v>
          </cell>
          <cell r="M1876">
            <v>400000000</v>
          </cell>
          <cell r="N1876">
            <v>43983</v>
          </cell>
          <cell r="O1876">
            <v>3131244000</v>
          </cell>
          <cell r="Q1876" t="str">
            <v>HubSpot, Inc. is a software company based in Cambridge, Massachusetts, founded in 2006 by Brian Halligan and Dharmesh Shah. The company specializes in developing cloud-based platforms for inbound marketing, sales, customer service, and revenue operations. HubSpot pioneered the inbound marketing methodology, focusing on attracting customers through valuable content rather than traditional outbound marketing tactics.
The company offers an all-in-one SaaS platform that integrates various tools across the customer journey. Its core hubs include the Marketing Hub for lead generation, the Sales Hub featuring a CRM and AI sales aids, the Service Hub for customer support, and the CMS Hub for website building. HubSpot also launched HubSpot AI in 2023, enhancing its offerings with AI-powered features. With over 7,400 employees and $1.7 billion in revenue, HubSpot serves businesses of all sizes, from small to large enterprises, and emphasizes a customer-first culture.</v>
          </cell>
          <cell r="R1876">
            <v>2006</v>
          </cell>
        </row>
        <row r="1877">
          <cell r="A1877" t="str">
            <v>Huntington National Bank</v>
          </cell>
          <cell r="B1877" t="str">
            <v>Huntington National Bank</v>
          </cell>
          <cell r="C1877">
            <v>16000</v>
          </cell>
          <cell r="D1877" t="str">
            <v>banking</v>
          </cell>
          <cell r="E1877" t="str">
            <v>http://www.huntington.com</v>
          </cell>
          <cell r="F1877" t="str">
            <v>http://www.linkedin.com/company/huntington-national-bank</v>
          </cell>
          <cell r="G1877" t="str">
            <v>Columbus</v>
          </cell>
          <cell r="H1877" t="str">
            <v>Ohio</v>
          </cell>
          <cell r="I1877" t="str">
            <v>insurance, auto loan, trust, brokerage, investing, financial services, mortgage, banking, major banks, finance, b2c, banking digital platforms, financial technology, online banking, banking growth, personal loans, retail, services, auto financing, digital banking, government, financial products, customer-centric banking, atm services, midwest bank, cash management, customer experience, small business solutions, asset management, payment solutions, financial advisory, banking history, community banking services, customer relationship management, auto dealer financing, mortgages, banking in ohio, relationship banking, banking acquisitions, b2b, consumer banking, regional banking, digital banking platforms, treasury management, lending solutions, banking innovation, wealth management, banking industry, relationship-focused bank, business loans, atm network, banking services, banking customer service, regional bank, bank branches, trust services, risk management, loans, banking strategy, branch network, banking technology, community banking, municipal banking, mobile banking, digital transformation, commercial banking, finance technology, information technology &amp; services, financial consulting, consulting, management consulting, crm, sales, enterprise software, enterprises, computer software, investment management, banks &amp; credit unions</v>
          </cell>
          <cell r="J1877" t="str">
            <v>Akamai, Akamai DNS, Outlook, Microsoft Office 365, Amazon AWS, Cloudflare DNS, CloudFlare Hosting, Brightcove, VueJS, Umbraco, Citrix NetScaler, The Trade Desk, ExactTarget, Omniture (Adobe), Slack, Adobe Marketing Cloud, DoubleClick Conversion, Google Analytics, WordPress.org, Google translate API, Vimeo, Google Remarketing, Facebook Widget, Facebook Custom Audiences, YouTube, Google translate widget, Apache, Google AdSense, Mobile Friendly, Google Dynamic Remarketing, reCAPTCHA, Ruxit, Google AdWords Conversion, Google Analytics Ecommerce Tracking, Google Play, Bootstrap Framework, Workday Recruit, Google Font API, iTunes, Facebook Login (Connect), Google Tag Manager, Data Analytics, AI, HPE ProLiant DL Servers, ZoomInfo, PitchBook, Linkedin Marketing Solutions, Intel MAX, Skedge.me, Yoast, Wordpress, Adobe Photoshop, Google, Microsoft Excel, Microsoft PowerPoint, Barracuda MSP, ServiceNow, SharePoint, ServiceNow IT Operations Management (ITOM), Salesforce, Mulesoft, Azure Blockchain Service, Apigee, Google Cloud Platform, GraphQL, JWT, OpenAPI, REST, Archer, Salesforce CRM Analytics, Terraform, Ansible, AWS CloudFormation, Puppet, Prometheus, Grafana, Datadog, dynaTrace, Gem, IBM Db2 for z/OS Operating System, Connect, IBM z/OS Operating System, IBM z/VM Operating System, CAT, AT&amp;T, Python, SQL, Tableau, PowerBI Tiles, AWS Trusted Advisor, Amazon EC2, AWS Glue Data Catalog, Snowflake, IBM DataStage, Microsoft Office, Google Cloud BigTable, DATAflow, Google Cloud Composer, Airflow, PubSub+, Eaglestats, Apache Pig, Box, Remote, Less, Blueprism, Azure Devops, AWS SDK for JavaScript, Alation, Bloomberg Professional Services, BASE, Google Cloud, COINS, Posit, Amazon S3, DealCloud, Google Cloud Run, Sizmek (MediaMind), Google Cloud Armor, Google Cloud Build, Siemens SIMATIC S7, Palo Alto Next-Generation Firewall (NGFW), Microsoft Windows Defender Antivirus, Kona Web Application Firewall, ChinaCache, Forescout OT Security, , Cisco TrustSec, Security, VMware SD-WAN, IoT, .NET, Visio, Spring Boot, ICP, VelocityEHS Accelerate | EHS &amp; ESG, BlackLine Financial Close Management, AFS Analytics, ROOM, Lytics, , Google Cloud BigQuery, Google Cloud Storage, AWS Transfer for SFTP, Ning, Azure Virtual Machine Scale Sets, Cvent, Workfront, Jenkins, Red Hat OpenShift, Microsoft SQL Server Reporting Services, AWS Secrets Manager, Google Cloud Deployment Manager, Azure Resource Manager, Google Cloud Logging, Splunk, Zelle, Git, Crimson Hexagon, Netskope Cloud Access Security Broker (CASB), SAS Enterprise Guide, Oracle Analytics Cloud, Visa, Mastercard Offers, Amex GBT Egencia, Oracle Business Intelligence Discoverer, Microsoft Application Insights, FactSet, ALEX, American Express, IBM Data Warehouse, COBOL, IBM CICS Transaction Server, IBM Db2 for Linux, UNIX, and Microsoft Windows, IBM VSAM, Tor, API Gateway, Google Data Studio, SAP BusinessObjects Business Intelligence (BI), BoldChat, BirchStreet Procure-to-Pay, Apache JMeter, Baidu Ads, Eyefinity OfficeMate, Excel4Apps, BMC Helix Discovery, CLEAR, Playwright, TypeScript, Javascript, GitHub Actions, Harness, FlipHTML5, Red Hat Fuse, Angular, Swagger UI, Apache Subversion (SVN) Server on Ubuntu 18.04 LTS, Kubernetes, Karate Labs, JUnit, Spring, Oracle Essbase, IBX SmartView, Inventor, accessiBe, Microsoft Power Apps, Ivanti Velocity, MAX by AppLovin, Imagine Language &amp; Literacy, Zen Planner, Thermo Scientific Chromeleon Chromatography Data System (CDS), TraceLink, SAS Analytics Pro, Power BI Documenter, Adobe Analytics, R, Salesforce Nonprofit Success Pack, ServiceNow Configuration Management Database, Adobe, Copado, Optimal Blue, F5 BIG-IP, Broadcom, Infoblox, Air, ReadyAPI, SpingMetrics, ebs, Radiant Logic, SailPoint, SailPoint IdentityIQ, React, AWS Analytics, Thomson Reuters Legal Tracker, Google Kubernetes Engine (GKE), Wireshark, PostgreSQL, Amazon Web Services (AWS), Oracle XML DB, IBM DataPower Gateway, SES, IBM RACF, Showpad, Docker, Athena, MySQL, Google AlloyDB for PostgreSQL, Microsoft Power Platform, Hogan Assessments, Postpresso, Olo, DocuSign, Workday, Wolters Kluwer Passport, Wider Planet, Google Identity Services APIs, Axiom by Syntellis Performance Solutions, DXC Hogan Systems, Salesforce Service Cloud, MITRE ATT&amp;CK, Siemens PROFIBUS, Pipedrive, McAfee Total Protection for Data Loss (DLP), Splunk SOAR, Amazon CloudWatch, Tableau Prep, GoToAssist (FASTchat), PySpark, Qualtrics, Mag+, ClassDojo, Parallels, Axiom Software, ControllerView, ACL, SysTools VBA Password Recovery, Microsoft VBScript, SOAPUI, Kong Insomnia, Postman, Testng, SWIFT, Adobe Express, Check Point CloudGuard CNAPP, IBM Case Manager, Aruba Wireless Access Points, Make, Lambda Cloud, RStudio, CareTend, powered by WellSky, Verint, Amazon Managed Workflows for Apache Airflow (MWAA), Cascade CMS, IBM WebSphere Automation, SAS Viya, Netlify, PingFederate, PingDirectory, SAM, mO Jira OAuth SSO, Jira OpenID Connect SSO, Jira OIDC SSO, Impact Radius, Microsoft Power Automate, Azure Logic Apps, Interact, MOVEit MFT, Caliso Calibration Toolbox ADO, Sagitta, ImageRight, Apache Kafka, BILL, Act-On, AWS Lake Formation, AWS Step Functions, SNS, Amazon EKS Anywhere, Trend Micro Smart Protection, Autodesk 3ds Max</v>
          </cell>
          <cell r="K1877">
            <v>750000000</v>
          </cell>
          <cell r="L1877" t="str">
            <v>Other</v>
          </cell>
          <cell r="M1877">
            <v>750000000</v>
          </cell>
          <cell r="N1877">
            <v>45901</v>
          </cell>
          <cell r="O1877">
            <v>12485000000</v>
          </cell>
          <cell r="P1877">
            <v>65</v>
          </cell>
          <cell r="Q1877" t="str">
            <v>Huntington National Bank is a full-service bank and the primary banking subsidiary of Huntington Bancshares Incorporated, a regional bank holding company founded in 1866 and based in Columbus, Ohio. The bank offers a wide range of services, including consumer and commercial banking, mortgage banking, treasury management, wealth management, and insurance brokerage. With approximately $200-204 billion in assets, Huntington operates around 975-1,000 branches across 11-14 states and has over 1,600 ATMs.
Huntington focuses on building strong relationships with its customers, which include individuals, small and middle-market businesses, corporations, municipalities, and nonprofits. The bank emphasizes community investment and customer trust, adhering to a "Welcome" philosophy. Its extensive history includes significant growth through acquisitions and innovations, such as the introduction of the first 24-hour automated banking office in 1972.</v>
          </cell>
          <cell r="R1877">
            <v>1866</v>
          </cell>
        </row>
        <row r="1878">
          <cell r="A1878" t="str">
            <v>Huron</v>
          </cell>
          <cell r="B1878" t="str">
            <v>Huron Consulting Group</v>
          </cell>
          <cell r="C1878">
            <v>6500</v>
          </cell>
          <cell r="D1878" t="str">
            <v>management consulting</v>
          </cell>
          <cell r="E1878" t="str">
            <v>http://www.huronconsultinggroup.com</v>
          </cell>
          <cell r="F1878" t="str">
            <v>http://www.linkedin.com/company/huronconsulting</v>
          </cell>
          <cell r="G1878" t="str">
            <v>Chicago</v>
          </cell>
          <cell r="H1878" t="str">
            <v>Illinois</v>
          </cell>
          <cell r="I1878" t="str">
            <v>technology analytics, research enterprise, public sector, energy utilities, care transformation, consumer transformation, education, operations, strategy innovation, digital, technology, financial services, industrials &amp; manufacturing, organizational transformation, strategy, consulting, healthcare, life sciences, advisory, analytics, business operations, professional services, consumer discretionary, business consulting &amp; services, project management, manufacturing predictive maintenance, public sector digital infrastructure, ai-driven insights, management consulting, saas for healthcare, enterprise performance management, market disruption, business intelligence, public sector digital services, organizational culture, diversity and inclusion, research data systems, business agility, technology enablement, education data management, digital transformation in utilities, ai-enabled operational models, digital strategy execution, public sector digital governance, client engagement, data-driven decision making, business growth, advisory services, market research, digital ecosystem, ai for supply chain, services, digital transformation, manufacturing digital twin, business process improvement, life sciences digital health, executive coaching, higher education restructuring, energy &amp; utilities, artificial intelligence, acquisitions, client transformation, cloud computing, enterprise software, digital innovation, life sciences r&amp;d analytics, healthcare software, strategy development, risk management, innovation support, industry-specific solutions, healthcare it, digital tools, client success, energy management analytics, cloud saas, manufacturing process automation, change management, performance analytics, customer relationship management, analytics platforms, managed services, consulting services, data warehousing, education technology solutions, research enterprise optimization, healthcare operational analytics, client collaboration, technology consulting, regulatory compliance, government, cloud-based research platforms, global consulting, cloud applications, industry expertise, public sector efficiency, higher education, performance optimization, life sciences data analytics, energy supply chain resilience, energy sector digitalization, financial advisory, operational efficiency, management consulting services, it consulting, acquisition strategy, healthcare consulting, performance metrics, public sector modernization, ai in clinical decision-making, ai solutions, healthcare technology, data management, data analytics, b2b, manufacturing, digital health transformation, client-centric approach, industrial iot solutions, digital strategy, technology integration, strategy consulting, healthcare ai deployment, operational improvement, software development, healthcare patient engagement tools, education &amp; research, leadership development, sustainable growth, strategic planning, business optimization, philanthropy advancement, consumer experience, corporate governance, education strategy, employee experience, workforce alignment, sustainability strategies, industry insights, community engagement, tax compliance, technology partnerships, crm implementation, fundraising solutions, innovation strategies, transformational leadership, ai tools, nonprofit consulting, higher education solutions, financial performance, stakeholder engagement, personalized services, public sector consulting, brand development, program assessment, service optimization, industry benchmarking, strategic partnerships, client relationship management, digital analytics, operational risk, executive advisory, performance improvement, finance, non-profit, distribution, transportation &amp; logistics, construction &amp; real estate, health care, health, wellness &amp; fitness, hospital &amp; health care, information technology &amp; services, professional training &amp; coaching, productivity, enterprises, computer software, crm, sales, education management, financial consulting, mechanical or industrial engineering, marketing, marketing &amp; advertising, strategic consulting, nonprofit organization management</v>
          </cell>
          <cell r="J1878" t="str">
            <v>Amazon CloudFront, Salesforce, Route 53, Mimecast, Outlook, Microsoft Office 365, Amazon AWS, DemandBase, Drupal, WP Engine, Atlassian Cloud, The Trade Desk, Workday, Pardot, Slack, Adobe Marketing Cloud, Linkedin Marketing Solutions, Bootstrap Framework, Google Tag Manager, SendInBlue, Facebook Custom Audiences, Google AdSense, Google Font API, Trustpilot, Google Analytics, Vimeo, WordPress.org, Woo Commerce, YouTube, Facebook Widget, Wix, Google Maps (Non Paid Users), Hotjar, ASP.NET, GoDaddy Verified, Shopify, Mobile Friendly, Workday Recruit, SiteCore, reCAPTCHA, Facebook Login (Connect), Google Maps, Remote, ACL, AI, Oracle CX Sales, Oracle SCM Cloud, Microsoft Office, Oracle Financials Cloud, Gem, Oracle Cloud, , Oracle Supply Chain Management (SCM) Cloud, PowerBI Tiles, Databricks, Nec Asia Pacific Pte Ltd, Fastapi, Flask, LangGraph, Microsoft Excel, Tableau, Apex, Salesforce Lightning Web Components, Flow, REST, Azure Monitor, Weibo, Apache Airflow, Apache Iceberg, Atex, Dagster, dbt, Delta Lake, Microsoft Fabric, PySpark, Python, Snowflake, SQL, Salesforce Flow, Seismic, PostgreSQL, R, Articulate, Adobe Captivate, ANGEL LMS, Act!, PL/SQL, E-planning, Microsoft Word, Adobe Acrobat, .NET, Oracle Analytics Cloud, Oracle Cloud EPM, CloudSuite SCM, Infor CloudSuite HCM, Intel, Power BI Documenter, Rust, SWIFT, Pro-face, Unity Catalog, Spark, SAP, Cerner, Yardi Commercial Suite, Cerner Millennium, athenaIDX, Athena, AWS Analytics, Azure Analysis Services, Odoo CRM, ServiceNow, Tor, OnCore CTMS, ICP, Workday Adaptive Planning, Epic, Frame, Langchain, Delivra, Oracle Health Sciences InForm, Microsoft Teams Rooms, Adobe Experience Cloud, BILL, Oracle Data Cloud, Oracle Manufacturing Cloud, Salesforce CRM, Salesforce Sales Cloud, Salesforce Service Cloud, Nevron Vision for SSRS, GoToAssist (FASTchat), Kyriba, AWS Trusted Advisor, Terraform, AWS CloudFormation, Amazon S3, AWS Glue Data Catalog, Sizmek (MediaMind), JWT, Oracle Exadata Cloud Service, Oracle Enterprise Manager, Azure Pipelines, Azure Repos, Microsoft PowerShell, Microsoft Dynamics 365, Jira, Confluence, NLP, React, TypeScript, Redux, GraphQL, webpack, Babel, Gravitee.io, Material UI, Tailwind, Git, Jest, Cypress, SharePoint, Azure Data Factory, AWS Transfer for SFTP, Sectra PACS, Visio, StrataJazz, Looker, ServiceNow IT Service Management (ITSM), ServiceNow IT Operations Management (ITOM), Cisco UCS Manager, Micro Focus Universal CMDB, Microsoft PowerPoint, Bazaarvoice, Red Hat JBoss Enterprise SOA Platform, 24-7 Media, OneStream, Microsoft Azure Monitor, Google Cloud, Javascript, , DATAVERSE LTD, IBM ILOG CPLEX Optimization Studio, Azure Policy, Open Policy Agent, Microsoft Defender for Cloud, Microsoft Entra ID, Microsoft 365, Microsoft Power Platform, IBM Storage Suite for IBM Cloud Paks, Amazon EKS Anywhere, Hashicorp Packer, Datadog, GitHub, Azure Devops, Semrush, Salesforce Commerce Cloud, TriZetto Facets, CET, ZoomInfo, LinkedIn Sales Navigator, Plotly Dash, Smartsheet, TSYS, Databricks Unity Catalog, Salesforce CRM Analytics, Salesforce Platform, Salesforce Shield, CAT, HotLog, Cisco Meraki MS, Workday Prism Analytics, MEDITECH BBK, Ning, GFI, Akamai CDN Solutions, TCP TimeClock Plus, Adobe Premiere Pro, Adobe After Effects, Adobe Creative Cloud, Wrike, Amazon Elastic MapReduce (EMR), eClinicalWorks, Meditech Expanse, AWS SDK for JavaScript, DotNetNuke, Uipath, UiPath Studio, VMware vRealize Orchestrator, Dynamics 365 Finance, Microsoft Dynamics 365 Supply Chain Management, Sage Fixed Assets, Bottomline Payments and Cash Management, Affilinet, CPX Interactive, CCH Tagetik, DAX, PeopleSoft CRM, Adobe Creative Cloud Express, Adobe Photoshop, Strato, Google AdWords Conversion, Cisco WebEx Teams, Oracle Global Order Promising, Groovy, Pega BPM, Excel4Apps, Cisco Adaptive Security Appliance (ASA) Software, Shiny, Streamlit, Markdown, Make, pandas, Redshift, scikit-learn, XGBoost, Hex, Salesforce Marketing Cloud Intelligence (formerly Datorama), Google Kubernetes Engine, Kubernetes, HELM, Docker, Google Cloud SQL, PubSub+, Google Cloud Run, Google Cloud Build, Jenkins, GitHub Actions, Google Cloud Platform, Apache Kafka, RabbitMQ, IBM SPSS Modeler, SAS Enterprise Guide, Selenium, Microsoft Teams, Deluxe Payroll and HR Solutions, UKG Pro Benefits Administration, PeopleSoft Absence Management, Oracle Incentive Compensation, ADP GlobalView Payroll, Avalara, Amazon Managed Workflows for Apache Airflow (MWAA), Sales Cloud Einstein, Khoros for SAP Customer Experience Cloud, Oracle Primavera Cloud, Oracle Primavera Unifier, Oracle Primavera, Oracle Fusion Financials, IBX SmartView, FUSION, Microsoft.NET Core 3.1, Angular, Django, Node.js, Azure AD P2, WP-Oauth, Entrinsik Informer, Tenable Security Center, Oracle Fusion Cloud ERP, Oracle Support, Azure Synapse, Delivr, Olo, AWS Bedrock, Lytics, Azure OpenAI Service, Copilot, Dynamics 365 Customer Insights, SAP SuccessFactors, WorkSafeBC, Connect, Heartland Payment Systems, Azure Data Lake Storage, BIRT, Amazon Simple Storage Service (S3), Rise, Oracle Integration Cloud, Oracle Autonomous Database, Oracle Cloud Infrastructure, ebs, Oracle XML DB, HTML Pro, CSS, Oracle Visual Builder Cloud Service, RStudio, SentenceTransformers, Mode, Automic Automation, SAP Predictive Analytics, Oracle General Ledger, Oracle Payables, Oracle Receivables, Oracle Business Analytics, Playwright, Amazon QuickSight, Electron, Zencoder, Epic Cadence, Epic Prelude, ServiceNow Flow Designer, ServiceNow Service Portal, AngularJS, ServiceNow IntegrationHub, Spok, Oracle CX Cloud Suite, Cadence, Intive Referrals, Epic Care Everywhere, Hi-Media Performance, Kiosked, Datadog Dashboards, Cerner PowerChart, Multiview, Adobe Marketo Measure (formerly Bizible), Cerner CareAware</v>
          </cell>
          <cell r="K1878">
            <v>677500000</v>
          </cell>
          <cell r="L1878" t="str">
            <v>Debt Financing</v>
          </cell>
          <cell r="M1878">
            <v>600000000</v>
          </cell>
          <cell r="N1878">
            <v>44866</v>
          </cell>
          <cell r="O1878">
            <v>1699143000</v>
          </cell>
          <cell r="Q1878" t="str">
            <v>Huron Consulting Group, based in Chicago, Illinois, is a global professional services and management consulting firm founded in 2002. The company specializes in strategy, technology, operations, advisory, and analytics services, primarily serving the healthcare, higher education, life sciences, and commercial sectors. Huron has expanded its capabilities through strategic acquisitions, enhancing its offerings in areas such as digital health, performance management, and data consulting.
Huron provides a range of consulting services designed to drive sustainable results and improve performance. Key areas include enterprise performance management, business intelligence, and digital transformation. The firm also focuses on healthcare performance improvement and offers tailored solutions for higher education institutions. With a presence in 25 global locations, Huron emphasizes industry-specific guidance to help clients navigate economic pressures and achieve growth.</v>
          </cell>
          <cell r="R1878">
            <v>2002</v>
          </cell>
        </row>
        <row r="1879">
          <cell r="A1879" t="str">
            <v>Hyatt</v>
          </cell>
          <cell r="B1879" t="str">
            <v>Hyatt</v>
          </cell>
          <cell r="C1879">
            <v>52000</v>
          </cell>
          <cell r="D1879" t="str">
            <v>hospitality</v>
          </cell>
          <cell r="E1879" t="str">
            <v>http://www.hyatt.com</v>
          </cell>
          <cell r="F1879" t="str">
            <v>http://www.linkedin.com/company/hyatt</v>
          </cell>
          <cell r="G1879" t="str">
            <v>Chicago</v>
          </cell>
          <cell r="H1879" t="str">
            <v>Illinois</v>
          </cell>
          <cell r="I1879" t="str">
            <v>housekeeping, finance, sales marketing, hotel manager, hospitality, rooms, administration &amp; support, revenue management, hotels, telephone operator, lodging, spa attendant, food beverage, event management, front office, culinary, technology, assistant manager, guest services, restaurant, travel, human resources, engineering, resorts, hotels/resorts, consumer discretionary, resort management, hospitality services, hotel marketing, hotel app, resort operations, resort amenities innovation, property management system, luxury hotel loyalty, hotel digital strategy, hotel guest management, hotel guest personalization, luxury hospitality branding, hotel digital tools, hotel investment, luxury hotels, hotel digital platform, hotel digital ecosystem, digital check-in, guest experience, hotel guest experience enhancement, b2c, hotel technology solutions, construction &amp; real estate, customer segmentation, luxury hotel digital solutions, hotel operations, atrium lobby design, hotel guest data, hotel services, customer service, hotel chain, luxury resort branding, hotel infrastructure, brand portfolio, hotel software, customer engagement, luxury hotel customer experience, online booking, international hotels, hotel customer experience, event hosting, hotels (except casino hotels) and motels, boutique hotel branding, boutique hotel management, hotel loyalty program, hotel digital innovation, hotel customer engagement, hotel industry, brand diversification, luxury hotel architecture, all-inclusive resort management, hotel guest services technology, mobile booking, hotel operational efficiency, d2c, destination hotel experiences, resort experience design, hospitality technology, guest engagement, guest personalization, luxury hotel marketing, hotel branding, hotel design innovation, revenue optimization, hotel management, personalized services, hospitality management, loyalty program, hotel industry technology, hotel innovation, hotel amenities, global expansion, hotel operational software, luxury accommodations, hotel brands, hotel architecture, independent hotel collection, luxury hotel digital marketing, hospitality industry, luxury hotel guest services, hotel design, architectural innovation, hotel revenue growth, digital guest experience, hotel customer loyalty, hotel app development, hotel development, luxury hotel development, guest data analytics, services, digital transformation, hotel marketing automation, hotel digital marketing, hotel marketing strategy, financial services, leisure, travel &amp; tourism, events services, event planning &amp; services, hotels &amp; travel, venues &amp; event spaces</v>
          </cell>
          <cell r="J1879" t="str">
            <v>Akamai, Akamai DNS, Adobe CQ, Amazon SES, Adobe Marketing Cloud, Google Play, Tealium, SOASTA, Mobile Friendly, Adobe Media Optimizer, Conviva Operational Data Platform, Elite Software HVAC Solution, FRAC Pumps, Postpresso, Apple Pay, Google Pay for Business, Kiosked, Git, Microsoft Windows Server 2012, Microsoft Teams, Apple iPad, .NET, Google Analytics, Salesforce Marketing Cloud, Dell ECS Enterprise Object Storage, Azure Synapse Analytics, Microsoft Excel, Google AdWords Conversion, Outlook, Microsoft Office, Electric Cloud, GAS, Amazon EC2 Reserved Instances, Micros, Security, SS&amp;C, Visio, FreePBX, Medallia Zingle, Alteryx, PowerBI Tiles, Tableau, ThoughtSpot, Snowflake, Smartsheet, Fusion ERP Analytics, SAS Enterprise Guide, SQL, ServiceNow, Ansys Mechanical, Ning, Bing, Front, Medallia Video, Tampa AS400 Inc, Signavio, CPMStar, CAT, AT&amp;T, OneTrust Tech Risk &amp; Compliance, SharePoint, ISO+â„¢, Google, Expedia, Travelport GDS, Totango, Headspace, Scala, Amazon EC2, Amazon EKS Anywhere, Make, Cvent, Facebook, Gem, Vizergy Central Reservation System, Pega CRM Suite, Pacer, Connect, COSTAR, Secured MVC Forum on Windows 2012 R2, IndustryBrains, Springer-Miller, Opentable, ANGEL LMS, WebOffice, Bob, VisiStat, BirchStreet Procure-to-Pay, Citrix, Microsoft Word, SAP, Oracle Analytics Cloud, Cisco UCS Manager, Less, Lighthouse 360, ARM TrustZone, Priority ERP, Microsoft Teams Rooms, Douyin, FastBooking, TripleLift, Xiaohongshu, IBM DFSMS, Micro, Viewable Media (Visable Measures), Adobe Analytics, Google My Business, LEAP, Amazon Web Services (AWS), Ansible, AWS Direct Connect, Cisco VPN, Express, Google Cloud Platform, Microsoft Azure Monitor, Microsoft PowerShell, Palo Alto Networks, Terraform, Microsoft 365, ARES, M3, Reviews, LinkedIn Ads, Moxie, Charles River, Sabre Hospitality SynXis, ProclivityMedia, CRM transformation assessment service for SAP Customer Experience, Cisco WebEx Teams, Altair Radioss, ProvideSupport, Armis, Salesforce CRM Analytics, Desk.com, Harmony Email &amp; Collaboration, Spreadsheet Server by insightsoftware, AWS Database Migration Service, SpaSoft, Adobe Illustrator, Adobe InDesign, Adobe Photoshop, Deltek ComputerEase, TSYS, Schedulicity, OPERA Cloud PMS, Book4Time, SAP Predictive Analytics, Azure App Configuration, eMaint CMMS, Adobe Experience Manager, GraphQL, Spring Boot, Salesforce, Tor, WhatsApp, SSMS Tools Pack, LinkedIn Recruiter, Instagram, Twitter Ads, ACL, Quip, Ã‚Â© 2009- Filter, UptimeRobot, Microsoft PowerPoint, Canva, Aruba, Cisco AppDynamics, Dell Avamar, Excel4Apps, TUNE, Microsoft OneDrive, Microsoft OneNote, WISE, AMP, Meta Ads Manager, SNS, .GIS, CONTROL, PeopleSoft CRM, IBM Cognos Analytics, Fry, Autotask PSA, PeopleSoft Sales, Fourth Inventory, Oracle FLEXCUBE, Red Canary, AngularJS, Apache Kafka, Apigee, AWS SDK for JavaScript, AWS Trusted Advisor, Bash, Confluence, Docker, Gradle, Hibernate, IBM ILOG CPLEX Optimization Studio, Jasmine, Javascript, Jenkins, Jira, JPA Health, Karma, Kubernetes, Maven, Nginx, Node.js, Selenium, Selenium WebDriver, webpack, Wildfly, Social Tables, Kofax Capture, Canon Multifunction Copiers, ADP Applicant Tracking System, Delphi, Pinterest, TikTok, Adobe Creative Suite, Intelex EHSQ, Oracle Hyperion Enterprise, IDEAS, Google Cloud Data Loss Prevention, Taleo, ADP, Amazon CloudFront, Amazon CloudWatch, Amazon DocumentDB, Amazon DynamoDB, Amazon EventBridge, Amazon S3, Amazon Simple Queue Service (SQS), API Gateway, AWS CloudFormation, AWS Key Management Service (KMS), AWS Lambda, CDK, Eslint, OpenSearch, React, Sizmek (MediaMind), TypeScript, Windows 11, IfByPhone, Azure Analysis Services, AWS Analytics, Palo Alto PA-5000 Series, Azure ExpressRoute, Google Cloud Interconnect, AWS VPN, Oracle Financial Services, Hotel Spider, Power BI Documenter, 3M 360 Encompass - Health Analytics Suite, Brand24, Open AdStream, NICE CXone Mpower, eLead, WeChat Work, Mag+, Stormshield, Infor Workforce Management (WFM), Google Ads, Google Business Profile, Meta Ads, Looker Studio, Linkedin Marketing Solutions, RSA SecurID Suite, Dahua, IT Systems, Air, Dell iDRAC (Integrated Dell Remote Access Controller), Tockify, Vanta, Braze, Virtual Spirits, Google Publisher Tag (GPT), IBM SPSS Modeler, Python, GitLab, Taleo Applicant Tracking Systems (ATS), Kronos, AutoCAD, SchoolMessenger Social Media Managment, Twilio SendGrid Email Marketing Campaigns, Toast, Absorb LMS, Star, REACH, Sage, Spring, Dell EMC Navisphere, Mentor, Amazon SageMaker, Gauges, SiteMeter, Frame, Vodafone Ziggo, Piano Media, CheckPoint, Bloomberg Professional Services, Bird, Yelp, Zucchetti, ABB Distributed Control Systems (DCS), Snow, Revinate Ivy, Vero, Vonage Conversational Commerce (formerly jumper.ai), accessiBe, Jonas POS, Genesis, Yellow Dog Inventory, ChatGPT, Intercom, Copilot, Samsung Tablets</v>
          </cell>
          <cell r="K1879">
            <v>4950000000</v>
          </cell>
          <cell r="L1879" t="str">
            <v>Debt Financing</v>
          </cell>
          <cell r="M1879">
            <v>600000000</v>
          </cell>
          <cell r="N1879">
            <v>45108</v>
          </cell>
          <cell r="O1879">
            <v>7151000000</v>
          </cell>
          <cell r="P1879">
            <v>810</v>
          </cell>
          <cell r="Q1879" t="str">
            <v>Hyatt Hotels Corporation is a global hospitality company founded in 1957 by Jay Pritzker with the acquisition of the Hyatt House motel near Los Angeles International Airport. The company has evolved into a multinational chain with a diverse portfolio of hotel brands catering to business, leisure, and luxury travelers. Hyatt's growth was marked by innovations such as the Hyatt Regency Atlanta, which featured a unique atrium lobby design that influenced hotel architecture worldwide.
Hyatt operates a wide range of brands, including Hyatt Regency, Park Hyatt, and Grand Hyatt, as well as extended-stay options like Hyatt Place and Hyatt House. The company has expanded its offerings through acquisitions, including all-inclusive resorts from Apple Leisure Group and lifestyle brands from Two Roads Hospitality and Dream Hotel Group. Hyatt focuses on providing distinctive guest experiences and operates hotel management, ownership, and franchising services globally.</v>
          </cell>
          <cell r="R1879">
            <v>1957</v>
          </cell>
        </row>
        <row r="1880">
          <cell r="A1880" t="str">
            <v>Hyland</v>
          </cell>
          <cell r="B1880" t="str">
            <v>Hyland</v>
          </cell>
          <cell r="C1880">
            <v>4000</v>
          </cell>
          <cell r="D1880" t="str">
            <v>information technology &amp; services</v>
          </cell>
          <cell r="E1880" t="str">
            <v>http://www.hyland.com</v>
          </cell>
          <cell r="F1880" t="str">
            <v>http://www.linkedin.com/company/hyland-ai</v>
          </cell>
          <cell r="G1880" t="str">
            <v>Westlake</v>
          </cell>
          <cell r="H1880" t="str">
            <v>Ohio</v>
          </cell>
          <cell r="I1880" t="str">
            <v>workflow, software as a service, content services, document imaging, content management, customer communications management, retention records management, business process management, records management, search, cloud computing, information management, integrations, case management, enterprise content management, business process automation, saas, document management, hosted, bpm, collaboration, reporting analytics, ecm, capture, software, hosting, process management, unstructured data, software development, insurance, content management system, higher education workflows, system integrations, customer engagement, system integration, unified content platform, government records management, customer experience, industry-specific solutions, content lifecycle, services, content capture, ai-enabled solutions, content lifecycle management, system integration tools, content security protocols, operational efficiency, ai-driven content solutions, education, process automation, consulting, content migration, content analytics, manufacturing document control, data security, content federation services, managed services, ai content solutions, workflow management, content modernization, onbase, regulatory compliance, financial document management, content migration tools, content security, content lifecycle automation, government, content governance, enterprise data management, cloud content repository, cloud-native platforms, enterprise ai integration, data management, content automation, manufacturing, healthcare, insurance claims processing, content security standards, computer systems design and related services, workflow automation, content collaboration, b2b, healthcare content management, digital transformation, regulatory compliance solutions, financial services, innovation, content capture and processing, cloud content platform, ai-driven solutions, enterprise content, document capture, data governance, cloud integrations, collaboration tools, workflow optimization, digital asset management, customer experience improvement, risk mitigation, intelligent automation, legacy system modernization, information lifecycle management, content intelligence, custom application development, content federation, enterprise architecture, analytics for content, data accuracy, remote access solutions, content accessibility, real-time data processing, automated workflows, institutional knowledge management, patient record management, electronic document management, compliance automation, intelligent document processing, construction records management, financial services solutions, insurance claim management, government recordkeeping, education solutions, media content optimization, retail content services, machine learning integration, cloud-native architecture, seamless systems integration, task automation, customer onboarding processes, supply chain visibility, employee productivity enhancement, finance, computer software, information technology &amp; services, enterprise software, enterprises, it management, computer &amp; network security, mechanical or industrial engineering, health care, health, wellness &amp; fitness, hospital &amp; health care</v>
          </cell>
          <cell r="J1880" t="str">
            <v>CloudFlare CDN, Salesforce, Sendgrid, CloudFlare Hosting, Microsoft Azure Hosting, Mixpanel, Brightcove, Kubernetes, CloudFlare, WP Engine, Atlassian Cloud, Drift, OneTrust, React Redux, The Trade Desk, Pardot, Slack, DoubleClick, Vidyard, Google AdWords Conversion, DoubleClick Conversion, CrazyEgg, AngularJS, SiteCore, Google Dynamic Remarketing, Segment.io, Mobile Friendly, Google Tag Manager, Bing Ads, New Relic, DoubleClick Floodlight, Marketo, Linkedin Marketing Solutions, Cloudinary, ASP.NET, AI, Salesforce CRM Analytics, Salesforce Sales Cloud, Salesforce Service Cloud, Salesforce Revenue Cloud, Salesforce CPQ, Azure Cost Management and Billing, VMware vSphere, Azure Analysis Services, NetApp Cloud Volumes ONTAP, Palo Alto PA-5000 Series, Aruba, Akamai CDN Solutions, Ivanti, Azure Active Directory B2C, Azure AD Notifications, CyberArk, Rapid7, Microsoft 365, Microsoft Exchange Server 2003, SharePoint, TUNE, Microsoft Defender for Cloud, Microsoft BitLocker, Jamf, Microsoft PowerShell, ManageEngine, Confluence, Azure Data Lake Storage, ICP, NTENT, Microsoft Fabric, Databricks Lakehouse Platform, IBM Data Warehouse, Azure Pipelines, PowerBI Tiles, Azure Data Factory, Git, SalesLoft, Terraform, Ansible, Python, Sectra PACS, Power BI Documenter, Clari, Workday, Excel4Apps, Copilot, DAX, Microsoft Excel, Microsoft PowerPoint, Microsoft Windows Server 2012, WebOffice, Highspot, AWS SDK for JavaScript, Maven, Spring, SQL, Docker, Spring Boot, AWS Trusted Advisor, Amazon EKS Anywhere, SES, Allbound PRM, GitHub Actions, LinkedIn Recruiter, DotNetNuke, Frame, Microsoft SQL Server Reporting Services, Oracle Analytics Cloud, Angular, TypeScript, FlipHTML5, CSS, .NET, Azure Devops, Microsoft Office, DocuSign, Gem, Secured MVC Forum on Windows 2012 R2, Eyefinity OfficeMate, Zoomdata, Hyland Platform, Microsoft Teams, Sales Cloud Einstein, Conga CPQ, PagerDuty, PagerDuty Incident Response, Amazon Linux 2, Amazon CloudWatch, dbt, Jira, Salesforce Platform, Azure Linux Virtual Machines, Bitsight, Cisco UCS Manager, Microsoft Active Directory Federation Services, Microsoft Azure Monitor, NetApp ONTAP Data Management, Palo Alto Networks Panorama, SecurityScorecard, VMware, WinSCP, Fivetran, Fusion ERP Analytics, ServiceNow Orchestration, Azure Active Directory, Office365, Microsoft Windows Server 2000, Microsoft Entra ID, Microsoft Advanced Group Policy Management, OpenLDAP, Azure Firewall, Citrix Hypervisor, Parallels Mac Management for Microsoft SCCM, Microsoft Endpoint Configuration Manager (MECM), Bash, GitHub, C#, Javascript</v>
          </cell>
          <cell r="K1880">
            <v>3400000000</v>
          </cell>
          <cell r="L1880" t="str">
            <v>Debt Financing</v>
          </cell>
          <cell r="M1880">
            <v>3400000000</v>
          </cell>
          <cell r="N1880">
            <v>45170</v>
          </cell>
          <cell r="O1880">
            <v>1000000000</v>
          </cell>
          <cell r="Q1880" t="str">
            <v>Hyland is a global software company based in Westlake, Ohio, founded in 1991. The company specializes in enterprise content management (ECM) and process management solutions, helping organizations efficiently manage documents, processes, and information. Its flagship product, OnBase, is a comprehensive platform designed for document handling, workflows, and information management.
Hyland has expanded its offerings through strategic acquisitions, including Perceptive Content, Alfresco Software, and Nuxeo, enhancing its portfolio of content services platforms. These solutions cater to various sectors, including healthcare, finance, insurance, government, higher education, and manufacturing, with a strong emphasis on compliance and integration with existing systems. With a workforce of approximately 3,750 employees and operations in over 25 countries, Hyland is committed to innovation and employee engagement, fostering a supportive corporate culture.</v>
          </cell>
          <cell r="R1880">
            <v>1991</v>
          </cell>
        </row>
        <row r="1881">
          <cell r="A1881" t="str">
            <v>IAC</v>
          </cell>
          <cell r="B1881" t="str">
            <v>IAC</v>
          </cell>
          <cell r="C1881">
            <v>9500</v>
          </cell>
          <cell r="D1881" t="str">
            <v>information technology &amp; services</v>
          </cell>
          <cell r="E1881" t="str">
            <v>http://www.iac.com</v>
          </cell>
          <cell r="F1881" t="str">
            <v>http://www.linkedin.com/company/iac</v>
          </cell>
          <cell r="G1881" t="str">
            <v>New York</v>
          </cell>
          <cell r="H1881" t="str">
            <v>New York</v>
          </cell>
          <cell r="I1881" t="str">
            <v>news, media, computer software: programming data processing, technology, software development, media and internet, consumer platforms, media services, content creation, public market strategy, company building, technology-driven, growth capital, growth strategy, strategic investments, strategic acquisitions, market expansion, market category leadership, customer engagement, product development, global reach, digital media ecosystem, brand portfolio, customer experience, e-commerce, technology integration, market categories, publicly traded, global consumer base, data analytics, market leadership, digital transformation, brand management, web search portals, libraries, archives, and other information services, digital brands, technology investments, spin-offs, category-leading brands, internet businesses, digital media, digital ventures, digital product portfolio, digital innovation, internet services, digital marketing, financial discipline, brand awareness, consumer services, home services, strategic equity positions, b2c, online platforms, home improvement, digital advertising, opportunistic growth, technology innovation, user experience, long-term growth, innovation focus, public company, media and entertainment, consumer engagement, services, search expertise, media group, financially disciplined, market leaders, curiosity-driven, m&amp;a opportunities, public companies, investment strategies, career development, global audience, media content, brand innovation, operational excellence, strategic partnerships, performance tracking, business management, executive leadership, marketing solutions, team collaboration, entrepreneurial spirit, community services, consumer products, online services, business growth, user engagement, service offerings, media partnerships, investor relations, market analysis, internet growth, growth opportunities, cross-platform solutions, competitive analysis, team leadership, corporate strategy, consumer products &amp; retail, information technology &amp; services, consumer internet, consumers, internet, marketing &amp; advertising, ux, b2b, hospital &amp; health care, consumer goods</v>
          </cell>
          <cell r="J1881" t="str">
            <v>Outlook, Amazon AWS, Slack, Bootstrap Framework, Google Analytics, Google Tag Manager, Cloudinary, Mobile Friendly, Google Font API, Jobscore, Vimeo, Remote</v>
          </cell>
          <cell r="O1881">
            <v>2393210000</v>
          </cell>
          <cell r="Q1881" t="str">
            <v>IAC is a holding company and digital media conglomerate based in New York City. Founded in 1986, IAC has developed a diverse portfolio of over 150 digital products and brands that serve millions of consumers globally. The company focuses on acquiring, developing, and sometimes spinning off digital businesses, leading to the creation of several independent, publicly-traded companies, including Match Group and Expedia.
IAC operates through major segments, including Dotdash Meredith, which is one of the largest digital and print publishers in the U.S., featuring brands like PEOPLE and Better Homes &amp; Gardens. The Care.com platform connects families with caregivers for various needs, while the Search Segment includes Ask Media Group, which provides search services. Additionally, IAC has emerging businesses like Vivian Health and The Daily Beast, and it holds strategic equity positions in MGM Resorts International and Turo Inc.</v>
          </cell>
          <cell r="R1881">
            <v>1986</v>
          </cell>
        </row>
        <row r="1882">
          <cell r="A1882" t="str">
            <v>ibex</v>
          </cell>
          <cell r="B1882" t="str">
            <v>IBEX</v>
          </cell>
          <cell r="C1882">
            <v>33000</v>
          </cell>
          <cell r="D1882" t="str">
            <v>outsourcing/offshoring</v>
          </cell>
          <cell r="E1882" t="str">
            <v>http://www.ibex.co</v>
          </cell>
          <cell r="F1882" t="str">
            <v>http://www.linkedin.com/company/ibex-global</v>
          </cell>
          <cell r="G1882" t="str">
            <v>Washington</v>
          </cell>
          <cell r="H1882" t="str">
            <v>District of Columbia</v>
          </cell>
          <cell r="I1882" t="str">
            <v>account management, teleservices, email &amp; chat support, back office solutions, digital marketing, marketing, contact centers, technology consulting, outsourcing, customer experience management, sales, customer acquisition, business development, customer support content moderation, customer engagement, customer service automation, sales and retention services, healthcare services, customer experience, customer service technology, cx outsourcing, customer service solutions, content moderation services, omni-channel customer support, customer engagement platforms, healthcare cx services, customer engagement technology, customer support in retail, retail, customer data analytics, supply chain management, multilingual support, content marketing, customer support in healthcare, retail cx solutions, d2c, claims management services, e-commerce, customer engagement ai tools, flexible cx service delivery, customer loyalty programs, technology-driven cx solutions, digital transformation, customer loyalty programs support, brand awareness, information technology and services, wave x platform, utilities customer service, telephone call centers, multi-channel support, social media marketing, content creation, flexible service models, b2b, global workforce of 30,000, churn reduction strategies, ai-powered customer support, customer insights, customer support outsourcing, customer support in logistics, customer journey mapping, multi-sector support, global contact centers, customer support for subscription businesses, customer interaction technology, customer support technology, ai-powered chatbots, customer journey mapping tools, lead generation support, customer support in utilities, customer service outsourcing, customer interaction optimization, back-office services, omni-channel support, analytics and insights, business process outsourcing, customer journey analytics, customer interaction platforms, financial services, customer insight analytics, services, digital customer engagement, operational efficiency, customer retention strategies, customer journey, customer experience automation, customer support in fintech, automation platform, ai integration, seo services, bpo, technical support services, automation in cx, customer data management, operational efficiency tools, customer support automation, customer interaction personalization, customer experience outsourcing, financial technology, logistics support services, predictive analytics, customer support for energy programs, telecommunications, cost-effective cx delivery, customer experience platform, fintech customer support, customer insight solutions, customer support centers, customer analytics, global cx delivery models, customer retention, payment processing support, digital customer experience, brand solutions, remote customer service, data analytics, personalized marketing, consumer insights, user experience optimization, service automation, lead generation, contact center solutions, social media management, chatbot integration, sales support, market research, customer feedback tools, brand loyalty programs, performance metrics, e-commerce support, cloud-based services, user interface design, training and development, quality assurance, knowledge management, cost efficiency, scalability solutions, partnership development, consumer behavior analytics, crm integration, customized solutions, innovation in customer service, strategic consulting, mobile support, seo strategies, consumer outreach, workflow optimization, artificial intelligence in cx, interactive wayfinding, brand communication, content strategy, cultural fit in outsourcing, healthcare, fintech, utilities, logistics, marketing &amp; advertising, management consulting, health care, health, wellness &amp; fitness, hospital &amp; health care, logistics &amp; supply chain, consumer internet, consumers, internet, information technology &amp; services, facilities services, search marketing, finance technology, enterprise software, enterprises, computer software, training &amp; development</v>
          </cell>
          <cell r="J1882" t="str">
            <v>Route 53, Amazon AWS, SalesLoft, Atlassian Cloud, React, iCIMS, Marketo, Adobe Marketing Cloud, Slack, WordPress.org, Google Tag Manager, Bootstrap Framework, Mobile Friendly, Nginx, Remote, Google, Microsoft Office, Microsoft Excel, SQL, SAP BusinessObjects Business Intelligence (BI), SAP Crystal Reports, Jira, MySQL, PostgreSQL, Aryson MySQL to MSSQL Converter, Elasticsearch, MongoDB, UPS, Security, Ansys Mechanical, Bing, DatoCMS, Smart AdServer, ASP.NET, Angular, Docking &amp; MDI for WPF, WCF, Microsoft.NET Core 3.1, C#, Microsoft SQL Server Reporting Services, Linq, Microsoft Entity Framework, Git, SAP Financial Supply Chain Management (FSCM), Microsoft PowerPoint, Articulate Storyline 3, Adobe Captivate, OneTrust Tech Risk &amp; Compliance, Excel4Apps, Mode, React Router, Quip, Asterisk, WebRTC, Langchain, LlamaIndex, Azure OpenAI Service, Gem, Azure AI Search, Vector, Pinecone, Milvus, Python, Fastapi, Flask, Django, Remedy Single Sign On, Akamai CDN Solutions, Ning, CAT, Route, GFI, Cisco ASA 5505, Palo Alto PA-5000 Series, Fortinet FortiGate, CONTROL, Juniper Networks SRX-Series Firewalls, AWS VPN, SolarWinds, PRTG Network Monitor, Amazon Managed Streaming for Apache Kafka (Amazon MSK), Less, Aruba Wireless Access Points, ServiceTitan, FreePBX, Pearson VUE ExamDeveloper, Workday, Workday Adaptive Planning, .NET, ServiceNow, Salesforce, Qualtrics, Genesys, Salesforce CRM Analytics, Linkedin Marketing Solutions, SharePoint, Tor, Google AdWords Conversion, Selenium, Javascript, Articulate, Dash, Zendesk, Adobe Acrobat Pro, Strato, Adobe Photoshop, Adobe InDesign, , Google Cloud Dialogflow, Microsoft Bot Framework, Rasa, Kore.AI, Kong Insomnia, Avetta, Docker, GitHub Actions, GitLab, Google Cloud Pub/Sub, GRPC, IBM HTTP Server, Jenkins, Kubernetes, TCP TimeClock Plus, Wireshark, CPI, Genesys Cloud CX, Genesys Cloud CX Platform, Lytics, Microsoft Active Directory Federation Services, PowerBI Tiles, Spiceworks IP Scanner, AWS Trusted Advisor, Microsoft Azure Monitor, Microsoft Exchange Server 2003, Microsoft 365, Microsoft Entra ID, Sizmek (MediaMind), Cascade CMS, dbt, pandas, NumPy, Microsoft Azure, Amazon Web Services (AWS), Google Cloud Platform, , Five9, Cisco Catalyst Switches, Cisco ASA 5555, Palo Alto PA-5200 Series, Cisco VPN, SS&amp;C, Infor ION, jQuery, Secured MVC Forum on Windows 2012 R2, Apple macOS, IoT, Microsoft Sql Server, TypeScript, PHP, Laravel, FlipHTML5, CSS, Oracle Cloud, Azure Cost Management and Billing, IBM Security Access Manager, ebs, Elastic Stack, Ansible, Puppet, Grafana, VMware, Bash, Microsoft PowerShell, Zip, Navan (Formerly TripActions), Microsoft Outlook, Microsoft Windows Server 2012, Cisco Software-Defined Access, NLTK, SentenceTransformers, BERT, matplotlib, Seaborn Health Care, SAP, Google Workspace, QuickBooks, Intuit Lacerte Tax, UltraTax CS, Drake Tax, Microsoft Distributed File System (DFS), Microsoft Advanced Group Policy Management, AWS SDK for JavaScript, Perl, ACL, Verint, Outlook</v>
          </cell>
          <cell r="K1882">
            <v>90000000</v>
          </cell>
          <cell r="L1882" t="str">
            <v>Other</v>
          </cell>
          <cell r="M1882">
            <v>90000000</v>
          </cell>
          <cell r="N1882">
            <v>44044</v>
          </cell>
          <cell r="O1882">
            <v>558273000</v>
          </cell>
          <cell r="Q1882" t="str">
            <v>IBEX Limited is a global provider of outsourced customer experience (CX) solutions, specializing in advanced business process outsourcing known as BPO 2.0. The company focuses on enhancing customer engagement and operational efficiency through technology and human expertise. IBEX acts as an extension of its clients' brands, offering services such as customer support, technical assistance, sales, and back-office processing for Fortune 500 companies.
The company provides a range of digital and omni-channel CX solutions tailored to various sectors, including technology, retail, and healthcare. Key offerings include ibex Connect for multi-channel support, technical support services, sales and retention strategies, and back-office services like data entry and payment processing. IBEX emphasizes integrated, AI-enhanced workflows to improve efficiency and customer satisfaction, serving leading brands across multiple industries.</v>
          </cell>
          <cell r="R1882">
            <v>2002</v>
          </cell>
        </row>
        <row r="1883">
          <cell r="A1883" t="str">
            <v>IBM</v>
          </cell>
          <cell r="B1883" t="str">
            <v>IBM</v>
          </cell>
          <cell r="C1883">
            <v>270000</v>
          </cell>
          <cell r="D1883" t="str">
            <v>information technology &amp; services</v>
          </cell>
          <cell r="E1883" t="str">
            <v>http://www.ibm.com</v>
          </cell>
          <cell r="F1883" t="str">
            <v>http://www.linkedin.com/company/ibm</v>
          </cell>
          <cell r="G1883" t="str">
            <v>Armonk</v>
          </cell>
          <cell r="H1883" t="str">
            <v>New York</v>
          </cell>
          <cell r="I1883" t="str">
            <v>disaster recovery, experience design, internet of things, security, it infrastructure, it services, commerce, cloud, industry solutions, financing, outsourcing, mobile, resiliency services, analytics, software, consulting, systems services, watson, technology support, smarter planet, enterprise architecture, semiconductors, microprocessors, erp, research, strategy, crm, cognitive, it iinfrastructure, business analytics optimization, bpm, storage,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information technology &amp; services, internet, hardware, sales, enterprise software, enterprises, computer software, management consulting, internet infrastructure, research &amp; development, computer &amp; network security, consumer internet, consumers, health care, health, wellness &amp; fitness, hospital &amp; health care, nonprofit organization management, mechanical or industrial engineering</v>
          </cell>
          <cell r="J1883" t="str">
            <v>Akamai, NSOne, Microsoft Office 365, Slack, Amazon SES, Zendesk, Salesforce, Marketo, Adobe Marketing Cloud, ServiceNow, Nginx, ON24, AngularJS, Segment.io, Tealium, Google Tag Manager, YouTube, Mobile Friendly, LiveRamp, WordPress.org, Bing Ads, Bootstrap Framework, ASP.NET, Eventbrite, SOASTA, Adobe Media Optimizer, Kaltura, Google Play, Horde, Hadoop HDFS, Google Cloud Platform, Elasticsearch, Splunk, X, C#, Red Hat JBoss Enterprise SOA Platform, REST, Imperva Serverless Protection, Python, Javascript, Amazon Web Services (AWS), Fastly CDN, Amazon CloudFront, Ceph, FOUNDATION, Broadcom IDMS, BASE, AWS Schema Conversion Tool, UPS, Mode, Ning, IBM Db2 for Linux, UNIX, and Microsoft Windows, SQL, Microsoft Azure Monitor, , Terraform, Microsoft Dynamics CRM Consulting, Nomad, Google Cloud Dataproc, DATAflow, PubSub+, Google Cloud BigQuery, Google Cloud BigTable, Google Cloud Storage, Google Cloud Spanner, Google Cloud Scheduler, Nutanix Beam, Spark, Airflow, CAT, IBM HTTP Server, Azure Linux Virtual Machines, Ansible, Jython, Bash, , Google AlloyDB for PostgreSQL, MongoDB, Backbone.js, React, ember.js, Bootstrap, jQuery, Microsoft Windows Server 2012, Kiosked, Android, Wider Planet, SAP, VMware View Manager, Cisco ASR 1000, CSS, HTML5 Maker, PHP,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AI, Infor Birst, Oracle Analytics Cloud, Veeva Vault, Google Identity Services APIs, Oracle XML DB, AWS SDK for JavaScript, ServiceNow Flow Designer, Flow, ServiceNow Now Platform, Hashicorp Packer, go+, Oracle EBS Projects, Oracle E Business Suite, ACL, SAP Cloud Platform Integration, BizTalk Server, GoToAssist (FASTchat), .NET, SAP Accounts Payable and Receivable, SAP Asset Accounting (AA), SAP Materials Management, SAP Controlling (CO), Workday, Tor, Apex, Salesforce VisualForce, Pages, IDC, TypeScript, IBM Cloud, Kubernetes, Red Hat, Red Hat OpenShift, eCentral, Microsoft Distributed File System (DFS), Angular, Confluence, Docker, Git, Hibernate, Jenkins, Jira, Spring, Spring Boot, Subversion, ABAP, NeoData, SAP ECC, SAP S/4HANA, Oracle Cloud, Oracle Reports, Oracle Business Intelligence Enterprise Edition, Node.js, AWS Lambda, AWS Cloud Development Kit (AWS CDK), IBM ILOG CPLEX Optimization Studio, ServiceNow Integration Hub, Craft Commerce, PostgreSQL, Microsoft Power Apps, Microsoft Power Automate, DATAVERSE LTD, Copilot, Databricks, AWS Trusted Advisor, Prometheus, Grafana, Nagios, OpenSearch,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Apptio Platform,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SharePoint, SAP SuccessFactors, AWS Glue Data Catalog, Semrush, Amazon Kinesis, Redshift, Aurora, Amazon DynamoDB, Figma, IBM Z, Microsoft Defender for Office 365, Microsoft Exchange Online, Security, Proofpoint, Trend Micro Email Security, Darktrace/OT, Orum, SalesLoft, ZoomInfo, LinkedIn Sales Navigator, Microsoft Office,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Apache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ICP, Endpoint Protection, iManage, RISE with SAP, SAP Analytics Cloud, SAP Extension Suite, Azure Cosmos DB, SAP Basis, Akamai CDN Solutions,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(Amazon VPC), AWS SDKs, Couchbase, SAP Central Finance Transaction Replication by insightsoftware, Wodify, Uipath, MLflow, Vertex AI, Firebase, AWS Amplify, Supabase, SWIFT, Kotlin, Flutter, React Native, Informatica, TestRail, Knockout.js, Microsoft.NET Core 3.1, Azure Devops, SAP ERP, SAP CRM, Salesforce Lightning Web Components, R, Greenhouse, Xcode, Toolkit, SAP Build, Travis CI, Google Cloud, Shavlik, Express, iMIS, Google Cloud Identity Platform, Okta, SailPoint, ArcGIS Image Server, iSAMS, SAM, WP-Oauth, SAP Data Services, AVEVA PDMS, Amazon Managed Streaming for Apache Kafka (Amazon MSK), WMS, MercuryGate TMS, CONTROL, PL/SQL, SQL Developer, Quest Toad, Oracle Procurement Cloud, Inventor, Adobe Experience Manager, AWS CodeBuild, AWS CodeDeploy, AWS CodeCommit, IBM DFSMS, Amazon EC2, Amazon S3, Amazon Elastic Load Balancing, AWS Application Load Balancer,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Platform,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Cisco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Azure Databricks, Azure SQL Data Warehouse, Apache Spark, Azure Purview, IBM z/VM Operating System, IBM z/VSE Operating System, C/C++, IBM VSAM, Springboot, Develatio's ExpressJS AMI, SAP BW/4HANA, Excel4Apps, Azure Stream Analytics, Apache Kafka, LinkedIn Ads, Instagram, matplotlib, Seaborn Health Care, Plotly.js, Gurobi Optimizer, PeopleSoft CRM, Azure DevOps Labs, Cisco Meraki MS, StackPath CDN, IBM RACF, Dell Encryption, Vector, IBM Data Warehouse, Azure Data Lake Analytics, Databricks Lakehouse Platform, CET, CallMiner Eureka, IBM Watson Health, Azure Blockchain Service, SAP Ariba, webMethods Integration Server, StreamSets, Power BI Documenter, Amazon Simple Storage Service (S3), Intel, IBM Storage Scale, Process automation package for service request creation in SAP S/4HANA Utilities, Dell Avamar, Fujitsu, IBM MaaS360, IBM i, Mule ESB, INAP, GoDataFeed, Azure API Management, Connect,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Google Workspace,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Google Search Console, Lexity, ChatGPT, EMC, SolarWinds RMM, OpenText Exstream, SmartCOMM, Astra, SAP Production Planning, SAP Solution Manager, FUSION, Trialfire, Remote, ServiceNow Service Catalog, , Talend, IBM PowerHA, SAP Financial Supply Chain Management (FSCM), SAP Financial Accounting (FI), AWS Directory Service, Adobe, npm, webpack, AT Internet, Omie, Sequence Monitor SPF, AWS Control Tower, J2EE, Argocd, Apache JMeter, IBM Security QRadar SIEM, Temenos Transact, Ansys Workbench, Postman, Metadata Hub, OpenVMS, Amazon EC2 Container Service, IBM AIX, Apache Mesos, AWS Elastic Beanstalk, Cloud9, Star, Amazon ElastiCache, SNS, Microsoft Teams, SAP Sybase InfoMaker, PRO.FILE, Unity, Unreal Engine, Air, Argon CI/CD Security, Fastapi, Diligent One Platform, formerly HighBond, Cognos TM1, Canva, OpenText, Hugging Face, Keras, Elastic Cloud, PagerDuty, Veritas Alta, MongoDB Realm, Timescale, RabbitMQ, Bevywise MQTT Broker, IoT, Microsoft Windows Server 2016, Microsoft Entity Framework, pandas, NumPy, Dask, Hitslink, Integral Ad Science, iManage Document and Email Management, IBM Infosphere Optim, Azure Synapse, Azure AD P2, Amdocs, Comverse, Visio, IBM Storage FlashSystem, IBM DS8000, Observe.AI, HighRadius, Pega BPM, IBM Qiskit Runtime, Adobe Photoshop, Broadcom Easytrieve, Google Cloud Machine Learning Engine, Linkshare, Adobe Customer Journey Analytics, Redux, Jest, Chrome, Lighthouse 360, SOAPUI, CA LISA, Parasoft SOAtest, Teamcenter, Google Cloud Security Command Center, Microsoft Defender for Cloud, Orca Security, Cisco VPN, Cisco Secure Firewall Management Center, Progress Chef, Datadog, Pulsar, JWT, Azure App Service, Azure Batch, Azure Service Fabric, Azure CDN, Redis, Azure Service Bus, Azure Event Grid, Azure Container Registry, Oracle Cloud Infrastructure, Hubspot, Django Language, , AT&amp;T, Cisco ACI Orchestration, Junip, Juniper vSRX, VLAN, WebGreeter, Basis, A Small Orange, Infoblox DHCP, Astro by Astronomer, Java SE, NLP Catpcha, Grafana Loki, Olo, IBM Targetprocess, Azure Migrate, Oracle Global Order Promising, Oracle Manufacturing Cloud, SiteScout, dynaTrace, AppDynamics, New Relic, Remedy Single Sign On, Rundeck, SAP ERP Human Capital Management (HCM), OpenJDK, MySQL 8 With RHEL 8, DotNetNuke, Acronis Cyber Backup, IBM Cloud Pak for Data, Oracle Business Analytics, SmashFly, Microsoft Always on VPN, Percona, TARGIT Decision Suite, Vitally, Azure Cognitive Services, SAP BusinessObjects Business Intelligence (BI), IBM SMP/E, Bluebeam Revu, AWS Direct Connect, Oracle Exadata Cloud Service, Oracle GoldenGate, SAP Concur, SAS Enterprise Guide, SAP Ariba Contracts, Cisco Nexus Switches, Zift Solutions, IBM ISPF, IBM JES2, AlienVault USM (from AT&amp;T Cybersecurity), Indeed, Eaglestats, CourseSites by Blackboard, React Router, Drawbridge, Saviynt, Microsoft-IIS, WorkSafeBC, TSYS, Delta Lake, Unity Catalog, Spark Streaming, 24-7 Media, Google Hybrid Cloud, , McAfee Total Protection for Data Loss (DLP), Adform DMP, ServiceNow Configuration Management Database, PI, Spirent TestCenter, Automic Automation, data.ai Ascend (formerly App Annie), Streams, Google Sheets, Alteryx, SAP Landscape Transformation replication server, IBM System Storage Disk Systems, Flask, RXJS, Angular Material, Gravitee.io, IBM QRadar SIEM, Fortinet, Palo Alto Networks, CheckPoint, Citrix NetScaler, Sage Fixed Assets, SES, Oracle Advanced Collections, TaxJar, Beanstalk, CloudSuite SCM, Esri, ContentClick, Concur, IBM WebSphere Automation, Brocade, IBM Cognos Controller, scikit-learn, SAP Cloud for Customer (C4C), Infor CloudSuite HCM, Google Cloud Identity &amp; Access Management (IAM), Microsoft Entra, mO Jira OAuth SSO, Jira OpenID Connect SSO, Jira OIDC SSO, Microsoft OneDrive, Office365, Cisco WebEx Teams, Gemini, Claude, IBM Watson Studio, Adelphic DSP, IBM Db2, Datapipe, Dell EMC Disaster Recovery, Ad Astra, Silae Paie, Insightly, Delta, Databricks SQL, Spark SQL, Adform, Logstash, Kibana, Sales Cloud Einstein, Vlocity, Onehub, SAP Advanced Data Migration and Management (SAP ADMM) by Syniti, SAP Data Intelligence, SolarWinds NPM, PyCharm, Jupyter, IXL, UKG, SAP Leonardo Internet of Things, Wiz, Spectrum, Terminalfour, Nutanix, Alibaba Cloud, Cypress, Rails Assets, PDQ Inventory, Oracle Service Contracts, Airtable, monday CRM, SAP Activate, Analyzer, ANSYS, Cadence, TierPoint DRaaS, Amazon QuickSight, Google Cloud AutoML, Horovod, OpenAI Whisper, Meta Llama 3, CrowdStrike Falcon X, IBM Cognos Impromptu, Flash Appointments, Limelight Video Platform, Pinecone, Weaviate, Milvus, Faiss, Photon, Microsoft Sql Server, ISO+â„¢, IBM Blueworks Live, IBM Security QRadar SOAR, Adara, Azure Cost Management and Billing, Apache Cassandra, IBM Sterling File Gateway, IBM Sterling Secure Proxy, GDAL, QGIS, Kinaxis RapidResponse, Salesforce Financial Services Cloud, Salesforce Health Cloud, Oracle Data Cloud, Salesforce Einstein AI, SAP Product Lifecycle Management, Dell iDRAC (Integrated Dell Remote Access Controller), FederatedMedia, Mandiant MDR, Microsoft 365, Fujitsu IaaS, AWS Identity and Access Management (IAM), Zscaler ZTNA, FortiGate SWG, Palo Alto Next-Generation Firewall (NGFW), Ipswitch WhatsUp Gold, Verizon WAF, RSA SecurID Suite, OSIsoft PI, Resi, IBM QRadar Suite, Spreadsheet Server by insightsoftware, JPA Health, Swagger UI, Activa, Next.js, Bottomline Payments and Cash Management, Workday Expenses, Shop Floor Data Collection (SFDC), DataXu, NICE Actimize Xceed, Bombora Measurement, Guild Quality, Onswipe, Oracle iProcurement, Oracle iSupplier Portal, Oracle Purchasing, SAP Fieldglass Services Procurement, SourcingUp, , Oracle Procurement, Spring Cloud, SAP Crystal Reports, Signavio, Microsoft Teams Rooms, HCL AppScan, Mend, WorkFusion AI Digital Agents, BERT, Anaplan, Azure Power BI Embedded, DAX, Nevron Vision for SSRS, Power Query, Arcsight, SentinelOne, EfficientIP, Wireshark, VirusTotal, Tailwind, Dell PowerEdge Servers, LENOVO, Oracle Sun Servers, SAP Master Data Governance (MDG), IBM Business Automation Workflow (BAW), Workday Recruiting, Zip, DatoCMS, Helix ALM, Worksoft RPA, Docker Compose, Docker Swarm, Docker Hub, IntelliJ IDEA, Visual Studio, Presto, Apache Iceberg, Kyriba, Blackline, Coupa, Illumina, SAP Manufacturing Integration and Intelligence, SAP Manufacturing Execution, C# (C Sharp), Babel, Glassdoor, Cognos Planning Analytics, Quip, Red Hat OpenStack Platform, Microsoft Project, NetApp iSCSI SAN Storage System, OneTrust Tech Risk &amp; Compliance, Oracle Virtualization, Epages, SAP Process Orchestration, PTC Windchill, Oracle Agile Product Lifecycle Management, Microsoft DirectAccess, Jakarta EE, Dext, Hornetsecurity Spam and Malware Protection, Oracle Warehouse Management Cloud, KVM, Apptio Targetprocess, Flexera One, IBM Instana, CA 7 Workload Automation Intelligence, Cisco Application Policy Infrastructure Controller (APIC), Aruba Wireless Access Points, Melbourne IT, SAP SuccessFactors Onboarding, IBM Planning Analytics, SAP Data Quality Management, microservices for location data, DPDK (Data Plane Development Kit), Adobe Campaign, IBM PowerVM, Microsoft Outlook, Pega CRM Suite, Pega Robotic Process Automation, Homestead, SLURM Workload Manager, Google Tools for Power, SAS Analytics Pro, Visual Studio Code, Jupyter Notebook, ClearSaleing (eBay Enterprise), Elastic APM, D365 Data Quality, Tenable Security Center, Veeva Vault PromoMats, Miro, Microsoft AdCenter, Citrix SD-WAN, AWS Database Migration Service, MATLAB, CoStar Connect, Microsoft Entra ID, SiteMinder, Barracuda Spam Firewall, Devo, SonicWall Network Security appliance (NSa) Series, Symantec Endpoint Protection, Vagrant, Sentinel, Telligent, SAP Work Manager, .GIS, Apple iPad, DDS-CAD, Mozilla Firefox, Sievo, Aryson MySQL to MSSQL Converter, Linq, Xunit, Azure Digital Twins, Appium, Designer, Informatica Intelligent Cloud Services (IICS), Zoho CRM, Capita, Azure Sentinel, Microsoft OneDrive for Business, Kainos, Control-M, Oracle Supply Chain Management (SCM) Cloud, DocFinance, Zensai (formerly LMS365), Azure Backup, Conga CPQ, SAP BCM, Palo Alto Networks Cortex XSOAR, Conversant (ValueClick), Dell ECS Enterprise Object Storage, Dell EMC Isilon, HPE Blade Servers, NetApp, Pure Storage, Veeam, SAP Central Finance, Azure Security Center, , Visual-Basic-.NET, Data Analytics, Workday Integration Cloud, Dell Flash Storage, SalesMove, Broadcom ACF2, Broadcom Top Secret, Strategy (formerly MicroStrategy), Sigma, AWS Transfer for SFTP, Finacle, Oracle WebLogic, Amazon Elastic File System (Amazon EFS), CCBill, Amazon AppFlow, Amazon Kinesis Data Firehose, Amazon Kinesis Data Streams, AWS Lake Formation, Radarstats, Markdown, SAP Cloud for Customer, Express JS Framework, Amazon Elastic Container Service (Amazon ECS), IBM FileNet Content Manager, IBM Case Manager, IBM Websphere, AMD SEV, Trados Studio, Adverity, Oracle Passlogix, Workday Absence Management, Objective-C, National Instruments, Amazon Elastic Load Balancer, erwin Data Modeler, Netlify, Bazaarvoice, Google VPC Service Controls, Jamf Connect, DBeaver, Genesys Cloud CX, Amazon Connect, NICE CXone Mpower, Cisco WebEx, Twilio Flex, Avaya, Cisco Unified Intelligence Center, Apache Parquet, SAP Treasury and Risk Management, Sketch, Adobe Creative Suite, Keynote, Itron, Cision, IBM Datacap, PROS, DataStax, Bitnami JasperReports, Cint, Google Cloud APIs, Blue Yonder Order Management, Aptean Industrial Manufacturing ERP Made2Manage Edition, AWS Cloud Development Kit, Open AdStream, Concur Travel, SolarWinds Observability, Admin, IBM WebSphere Hybrid Edition (Application Server &amp; Liberty), iBASEt MES Powered by Solumina, IBM Security zSecure, Salesforce CRM Analytics (formerly Tableau CRM), Autopsy, FTK Forensic Toolkit, OpenText EnCase Forensic, Adobe Experience Platform, Micro Focus LoadRunner, Calico, Cilium, AWS EventBridge, AWS PrivateLink, Celonis, CloudEndure Migration, MuleSoft Anypoint, SAP HANA Cloud, Clari, Gong, Outreach.io, Vantage Media, Acquia, Drupal, Alipay, webMethods Trading Networks, Taobao, Apache Struts, Standalone Tomcat - Java Servlet and JSP Platform by TurnKey Linux (HVM), Pytest, Gainsight, SAP Ariba Sourcing, Apollo, Zen Planner, Apple MacBook Pro, Apple iPhone, Microsoft Dynamics 365, Athena, CouchDB, Brocade Switches, Dynamics 365 CRM, Nestjs, Amazon Redshift, Sumologic, Okta Authorization, GitHub Enterprise, Zenhub, LogDNA, CloudBees, Batch, IBM Sterling B2B Integrator, Jetty Server, IBM OpenPages, Route, Apache, Siemens PLM, RISA, Aqua Trivy, Scylla, Mongoose, Cerner, SAP SuccessFactors Employee Central, YourMembership, eMaint CMMS, SAP Lumira, CATIA, Material UI, Kong Mesh, SnapLogic Anaplan Services, Mockito, Keycloak, Oracle Database, Qlik Sense, Imperva, Acquia Cloud, Varnish, Adobe Workfront, iCIMS SkillSurvey Reference, Aras, DoubleClick, Oracle Project Costing, BILL, VMware NSX, VMware ESXi, VMware vSAN, VMware Aria Automation, vSphere, Adobe Target, HashiCorp Vault, TopSpot, Microsoft Dynamics 365 CE, AWS Wavelength, LinkedIn Recruiter, Serrala, Oracle EBS CRM, BMC Helix Discovery, GenText AI Assistant for MS Word, Adobe Analytics, Apache SpamAssassin, Azure SQL Managed Instance, Elastic Stack, Semgrep, Intense Debate, Tawk.to, Amazon Simple Notification Service (SNS), Verint, Microsoft SQL Server Analysis Services, Hitachi Virtual Storage Platform (VSP), Formassembly, Broadcom Service Virtualization, Juniper Networks, Salesforce CRM, Factors.AI, Azure VPN Gateway, Azure Stack HCI, Dynamics 365 Customer Insights, Workday Time Tracking, Workday Payroll, Absorb LMS, Azure Container Instances, IBM Content Manager for iSeries, ServiceNow Service Mapping, ADP, Synopsys PrimeTime, Ticket Spice, Ignition SCADA, Varonis GDPR Patterns, Oracle Fusion Cloud ERP, AWS Cost Explorer, AWS Budgets, Apache Tomcat, Sage, Karate Labs, OneStream, Dynamics 365 Finance, Backblaze Computer Backup, SAP SuccessFactors Performance &amp; Goals, Google Cloud Armor, GT STRUDL, SAP R/3, DocuSign, AWS Outposts, Citrix VDI-in-a-Box, ALEX, IBM Resilient, Siteimprove, Siemens Calibre nmLVS, Siemens Calibre nmDRC, dbt Cloud, Higher Logic Vanilla, Expo, SolarWinds, Tegrity, CMake, ECircle (Teradata), Obiee, Leadsquared Marketing Automation, SAP Intelligent Technologies, Oracle CPQ, NetScout AirMagnet, SUSE, Payara Server, ServiceNow IT Operations Management (ITOM), Synopsys Design Compiler, Juniper Networks SRX-Series Gateways, SOQL, AWS Key Management Service (KMS), IBM Db2 for z/OS Operating System, Feathr, VisitorTrack Predictive Marketing, VisualCron, VHDL, Debian, Oracle CX Sales, AWS Config, AWS CloudTrail, Azure Policy, AWS IAM Identity Center, Google Kubernetes Engine (GKE), Terragrunt, VictoriaMetrics, Oracle Directory Services, Rockwell Automation, Adconion, Signal, VMware Virtual Desktop Infrastructure, ARIS Simulation, AWS Snow Family, Conga Suite, MicroAd, JD Edwards World, ASSA ABLOY Openings Studioâ„¢, Akamai Web Application &amp; API Protector, PeopleSoft Enterprise Performance Management (EPM), Instart Logic, Verilog, IBM Security Identity Manager, IBM Security Access Manager, OpenTracker, Orange Soda, iMatrix, OpenSSL, Sqlalchemy, Gumroad, SAP Enterprise Performance Management, Looker Studio, Azure Queue Storage, OneTrust, Snyk, Invicti (formerly Netsparker), Foursquare Studio, ServiceNow IntegrationHub, Microsoft Exchange Server 2003, Google Search Central, Anypoint API Manager, IBM Spectrum Protect Plus, ProclivityMedia, Oracle Data Mining (ODM), accessiBe, Oracle Field Service, Azure ExpressRoute, JFrog Artifactory, Wowanalytics, E-planning, Azure Portal, SonarQube Cloud (formerly SonarCloud), OpenAI, Meta Code Llama, Oracle Forms, ICONICS IoT, IFS, Deltek Maconomy, Azure Content Delivery Network, Lucidspark, SAP Transportation Management, IBM InfoSphere Change Data Capture, Workday Prism Analytics, SAP General Ledger Accounting (FI-GL), Cadence Virtuoso, Axis Communications, Atlas by Facebook, Chitika, TUNE, mabl, CyberArk Enterprise Password Vault, SAP Replication Server, Recurly, MOVEit MFT, UniFi SDN, VMware SD-WAN, , Bitbucket, SOCi, Argo CD, SAP Credit Management, Acronis True Image, , Palo Alto PA-5200 Series, , Chronicle, Cyberoam, Check Point CloudGuard Harmony Connect (CloudGuard Connect), KISSmetrics, Ag Grid, Glam Media, Shopify, Unisys DevSecOps, Blazor, LlamaIndex, NVIDIA Morpheus, SystemVerilog, Oracle Supply Chain Management, Kroll PMS, LivePerson Monitor, Palo Alto PA Series, Sardine, Kinsta, Aqua, Yahoo Ad Manager, Indicative, redvertisement, edX, UiPath Studio, UiPath Robots, ArcGIS QuickCapture, Cloudera, IBM SPSS Statistics, GT-SUITE, Vertex, AWS Bedrock, Foxit PDF SDK, Agilent Technologies, Genesys, ThoughtSpot, Amazon Macie, Microsoft Marketing, Atex, Sysdig Secure, Azure App Configuration, Infor Workforce Management (WFM), ChatBot, OpenText Intelligent Capture, OWASP Dependency-Check, NVIDIA, IBM Tivoli NetCool/OMNIbus, Azure Machine Learning, Azure IoT Edge, Stack Overflow, Board, Confluent, Akamai Connected Cloud (formerly Linode), Adobe Real-Time CDP, Descript, Deqwas, Dell EMC Celerra, HPE 3PAR, SAP NetWeaver, Canvas by Instructure, Lua, AWS Marketplace, IBM Tivoli OMEGAMON, Salesforce Flow, AWS Batch, Amazon Timestream, Aruba Mobility Controllers, SAP Contract Lifecycle Management (CLM), SAP Signavio, OVHcloud, Surfcam, SAP Gateway, Amazon EventBridge, AWS Lambda@Edge, Cognito, Route 53, Trend Micro SafeSync, Backstage, Deltek Costpoint, Ubuntu, Discord, Oracle Fusion Cloud Financials, SAP Funds Management (FM), IBX SmartView, NVIDIA A100 Tensor Core GPU, Altair PBS Professional, Qunit, Front Desk Scheduling, ServiceNow Demand Management, Oracle Data Integrator, Micro Focus Fortify, Burp Suite, Omniture (Adobe), SAP on AWS, New Relic APM, AVRO, Oracle Time and Labor, NetApp Common Internet File System (CIFS), SAP Warehouse Management, CentOS, Oracle Solaris, Apache Subversion (SVN) Server on Ubuntu 18.04 LTS, Zabbix, nTop, MariaDB, Citrix XenClient, SMTP, Azure Pipelines, Jetpack, Oracle Universal Content Management (UCM), Alation, Zemanta, AMOS, AWS VPC Lattice, FARO SCENE, Mist, IAPPS, Liquid, SAP Sales &amp; Distribution (SD), SAP Logistics Execution, Oracle Commerce Cloud, Salesforce Marketing Cloud Intelligence (formerly Datorama), Design review service for SAP Customer Data Cloud solutions, Oracle Enterprise Data Management, MediaLets, Microsoft WinDbg, Snort, KYA, Fedora, TIBCO Data Virtualization, Surescripts E-Prescribing, TelmarHelixa, Ping Identity, Oracle Data Masking and Subsetting, SAP C/4 HANA, Workday Launch, SAS Visual Analytics, Oracle API Gateway, Oracle Argus, Oracle Payroll, Oracle CX Cloud Suite, CloudIM, SiteCore, Optimizely, Wordpress, Contentful, BloomReach, NeMo, comScore, ServiceNow Service Graph Connectors, ABB Robotics, Copado, Gearset, AutoRABIT, Salesforce Field Service, Apache Hudi, Nasdaq eVestmentâ„¢, Oracle Fusion Financials, Kona Web Application Firewall, Blue Coat ProxySG, Adobe Marketo Measure (formerly Bizible), SAP Enable Now, SAP Supply Chain Management, Forcepoint TRITON, Onit, Tyk</v>
          </cell>
          <cell r="K1883">
            <v>7657100000</v>
          </cell>
          <cell r="L1883" t="str">
            <v>Debt Financing</v>
          </cell>
          <cell r="M1883">
            <v>2500000000</v>
          </cell>
          <cell r="N1883">
            <v>44013</v>
          </cell>
          <cell r="O1883">
            <v>67535000000</v>
          </cell>
          <cell r="Q1883" t="str">
            <v>IBM, or International Business Machines Corporation, is a leading multinational technology and consulting company based in Armonk, New York. Founded in 1911, IBM has a rich history that began with the merger of three data-processing firms. The company has played a significant role in the evolution of computing, particularly with its entry into the mainframe computer market in the 1950s, where it quickly became a dominant force.
IBM's diverse product portfolio includes mainframe computers, personal computers, supercomputers, software, and semiconductor chips. The company is known for its innovative contributions, such as the development of the first widely accepted high-level programming language, FORTRAN. With a strong focus on research and development, IBM holds over 40,000 active patents, showcasing its commitment to innovation and technology advancement.</v>
          </cell>
          <cell r="R1883">
            <v>1911</v>
          </cell>
        </row>
        <row r="1884">
          <cell r="A1884" t="str">
            <v>ICF</v>
          </cell>
          <cell r="B1884" t="str">
            <v>ICF</v>
          </cell>
          <cell r="C1884">
            <v>9000</v>
          </cell>
          <cell r="D1884" t="str">
            <v>management consulting</v>
          </cell>
          <cell r="E1884" t="str">
            <v>http://www.icf.com</v>
          </cell>
          <cell r="F1884" t="str">
            <v>http://www.linkedin.com/company/icf-international</v>
          </cell>
          <cell r="G1884" t="str">
            <v>Reston</v>
          </cell>
          <cell r="H1884" t="str">
            <v>Virginia</v>
          </cell>
          <cell r="I1884" t="str">
            <v>climate, natural disaster recovery, digital transformation, federal health, it modernization, digital &amp; marketing, resilience, associations nonprofits, aviation, transportation, cybersecurity, health, education, international development, homeland security, community development, energy, environment, families &amp; communities, defense, social programs &amp; communities, professional services, consumer discretionary, business consulting &amp; services, disaster management, energy system optimization tools, cloud computing, regulatory compliance, energy policy, energy supply chain, energy savings, energy program design, energy regulation, energy incentive programs, energy transition, energy demand forecasting, energy system integration, energy demand management, energy efficiency, research and insights, energy demand growth analysis, policy consulting, government consulting, energy and environment, workforce development, energy modeling, customer engagement, energy project management software, cloud solutions, energy system optimization, ai-powered tools, public health, change management, energy storage management, program implementation, energy system modeling, government, technology solutions, energy infrastructure resilience, energy industry solutions, energy grid stability, strategy and innovation, renewable energy, consulting, energy data visualization, energy market analysis, energy infrastructure, data security, agentic ai, energy regulation compliance, health informatics, cloud platforms, energy sector risk management, health it solutions, health data systems, artificial intelligence, energy project development, energy efficiency programs, smart technology, energy market forecasting, energy policy analysis, innovation, energy sector analytics, risk management, resilience planning, management consulting, sustainability, energy supply chain optimization, energy infrastructure planning, b2b, market research, predictive analytics, energy policy consulting, energy policy development, technology services, sightline utility platform, impact measurement, disaster recovery, energy project evaluation, digital modernization, cybersecurity solutions, energy project management, energy resilience planning, icf fathom ai suite, services, engineering services, energy modeling tools, energy grid modernization, energy policy advocacy, automation, energy sector digital transformation, customer experience, ai, system integration, data analytics, partnerships, energy efficiency standards, energy sector innovation, energy storage solutions, energy management, disaster mitigation strategies, energy project funding, data-driven decision making, ai solutions, environmental services, energy resilience, energy data management, client services, grants management, strategic consulting, federal it modernization, environmental sustainability, climate risk modeling, human capital solutions, social programs, electrification, policy advisory, business transformation, real-time data sharing, project formulation, data-driven decisions, economic revitalization, stakeholder engagement, technical assistance, grant compliance, automation solutions, analytics and reporting, compliance monitoring, resiliency planning, funding lifecycle management, community preparedness, environmental reviews, historic preservation, local capacity building, disaster mitigation, public sector consulting, partnership ecosystem, user-centered design, impact evaluation, sustainability initiatives, beneficial electrification, data visualization, technology alliance, grant payment processing, healthcare, energy &amp; utilities, international trade &amp; development, professional training &amp; coaching, enterprise software, enterprises, computer software, information technology &amp; services, renewables &amp; environment, health, wellness &amp; fitness, clean energy &amp; technology, computer &amp; network security, oil &amp; energy, health care, hospital &amp; health care</v>
          </cell>
          <cell r="J1884" t="str">
            <v>UltraDns, Outlook, Microsoft Office 365, Microsoft Azure Hosting, Mimecast, Drupal, WP Engine, OneTrust, Webflow, Workday, Marketo, Slack, Salesforce, AddThis, Wistia, Mobile Friendly, Google Tag Manager, ASP.NET, SiteCore, Visual Website Optimizer, Microsoft Office, Amazon S3, Kubernetes, Docker, Siemens SIMATIC SCADA, CYME Power Engineering Software, Genetec Synergis, ETAP, Archer Integrated Risk Management, SharePoint, .GIS, Google AdWords Conversion, Microsoft Excel, accessiBe, Acquia, Composer, Confluence, CSS, Git, GitHub, HTML Pro, Javascript, Jenkins, Jira, MySQL, PHP, React, SQLite, ServiceNow, IBM Maximo IT, Tableau, Databricks, Microsoft Azure Monitor, SQL, Node.js, AWS SDK for JavaScript, AWS Trusted Advisor, PostgreSQL, ECS, Lambda Cloud, Terraform, OpenAPI, Oracle Data Mining (ODM), DocuSign, Angular, Microsoft PowerPoint, Litera pdfDocs, IBM Spectrum LSF, Visio, Mural, Khoros for SAP Customer Experience Cloud, Mulesoft, Salesforce Flow, Apex, Python, Azure Analysis Services, SafeSend, Micro, RISA, Ansys medini analyze, Origami Risk, iManage, Power BI Documenter, Webo, .NET, NDN, Zoomdata, Microsoft Teams, VMware Distributed Resource Scheduler (DRS), Ning, AWS Analytics, Autodesk Inventor, Cytoscape, Aspen, WebOffice, Appian, Microsoft Application Insights, PowerBI Tiles, go+, Copado, ICP, Atlassian, WorkSafeBC, ArcGIS Pro, ArcGIS Online, BASE, Akamai Connected Cloud (formerly Linode), Microsoft SQL Server Reporting Services, Microsoft Dynamics, VelocityEHS Accelerate | EHS &amp; ESG, ArcGIS Field Maps, Cvent, Swoogo, Webex, Interact, Slido, Rise, Soap Media, REST, mO Jira OAuth SSO, Jira OpenID Connect SSO, Jira OIDC SSO, Amazon Web Services (AWS), Classy, DotNetNuke, C# (C Sharp), FlipHTML5, Cypress, Azure Devops, ServiceNow Service Portal, ServiceNow UI Builder, Microsoft Word, Microsoft Outlook, Microsoft 365, Excel4Apps, Amazon QuickSight, Spark, Bash, Amazon CloudWatch, Splunk, AWS GovCloud, Dell EMC Disaster Recovery, Ad Astra, Cascade CMS, Ignition SCADA, Descript, Netnames Cedel, Esri, Salesforce Service Cloud, Workday Grants Management, Tor, GitHub Actions, Pulumi, Fortinet FortiGate, Google App Engine, Red Hat JBoss Enterprise SOA Platform, Mag+, Konica Minolta bizhub, Adobe InDesign, RSA SecurID Suite, Ipswitch WhatsUp Gold, Datonics, Globalscape, Smartsheet, ServiceNow Configuration Management Database, Eyefinity OfficeMate, Lytics, IBM Maximo, Cisco WebEx Teams, VersionOne VS, Barracuda Spam Firewall, Endpoint Protection, Dell Tablet, Tenable Nessus, Snyk, Amazon GuardDuty, Amazon Inspector, ServiceNow Request Management, Descartes MacroPoint, Analyzer, Express, SailPoint IdentityIQ, SAS Enterprise Guide, OpenProject, Mode, Kotlin, TypeScript, Oracle Analytics Cloud, Elite Software HVAC Solution, Olo, Microsoft Power Automate, AI, Spring Boot, JUnit, Prisma, Checkmarx, Frame, Deltek Costpoint, Intel, Apache Parquet, AWS Glue, Athena, Microsoft 365 Apps &amp; Services, SysTools VBA Password Recovery, Delta Lake, Delta Sharing, AWS CodeBuild, Miro, Quickbase, Microsoft Active Directory Federation Services, CAT, Microsoft Entra ID, Gem, Microsoft ADFS for Genesys Cloud, Azure Defender, Microsoft Defender for Cloud, Akamai CDN Solutions, ServiceNow IT Service Management (ITSM), ServiceNow IT Operations Management (ITOM), Flexera IT Asset Management (ITAM), IBM DFSMS, Micro Focus Universal CMDB, ServiceNow Flow Designer, AWS Service Catalog, Microsoft Project, Salesforce VisualForce, Vscode, Ansys Workbench, PEX, PagerDuty Incident Response, ServiceNow Problem Management, 3XChange, Selenium, SolarWinds NPM, Amazon Simple Storage Service (S3), Redshift, Azure Synapse, R, Pega Robotic Process Automation, Facebook, Linkedin Marketing Solutions, The Trade Desk, AMP, Google Analytics, Looker, Crownpeak Universal Consent Platform (formerly Evidon), Azure Application Insights, Apache Kafka, Aras MRO, GAS, SentenceTransformers, Flow, Canal, Connect, Microsoft-IIS, Microsoft Windows Server 2012, Google AlloyDB for PostgreSQL, Microsoft SQL Server Management Studio, Microsoft Teams Rooms, Tableau Desktop, Tableau Prep, AT&amp;T, Electron, Google VPC Service Controls, IBM SPSS Modeler, Outsystems, Vimeo, YouTube, Lever, RingCentral, SES, Playwright, Zephyr, Xray, Cucumber, MuleSoft Anypoint Platform, RAML, PeopleSoft CRM, Cisco AppDynamics, Fortinet, Hitachi Vantara LLC, Gatsby, Next.js, GraphQL, IDC, Prometheus, Datadog, AWS Lambda, Amazon API Gateway, SAM, AWS CloudFormation, AWS Cloud Development Kit (AWS CDK), Amazon DynamoDB, AWS Amplify, Amazon Product Advertising API, Oracle XML DB, Nevron Vision for SSRS, Django, HELM, Sizmek (MediaMind), AWS Elemental MediaConvert, Azure Linux Virtual Machines, ChatGPT, Claude, Gemini, GitHub Copilot, EVS, Informatica, Hive, Airflow, Synology Office Suite, Wider Planet, GE Digital ADMS, Compressor, Stata, SAS Analytics Pro, Dedoose, NVivo, Atlas, Oracle Eloqua, Dynamics 365 Customer Insights, AWS Backup, AWS Security Hub, AWS Config, AWS Key Management Service (KMS), Amazon EC2, Amazon Virtual Private Cloud (Amazon VPC), Microsoft PowerShell, New Relic, AWS Fargate, Agilent SLIMS, Figma, Adobe Creative Cloud, Sketch, Pytest, Postman</v>
          </cell>
          <cell r="K1884">
            <v>83136000</v>
          </cell>
          <cell r="L1884" t="str">
            <v>Other</v>
          </cell>
          <cell r="M1884">
            <v>7000000</v>
          </cell>
          <cell r="N1884">
            <v>42675</v>
          </cell>
          <cell r="O1884">
            <v>1872851000</v>
          </cell>
          <cell r="Q1884" t="str">
            <v>ICF is a global consulting and technology services company based in Fairfax, Virginia. Founded in 1969, it has grown to employ between 1,001 and 5,000 people. ICF specializes in helping clients in both government and commercial sectors tackle complex challenges through a combination of expertise and technology.
The company offers a wide range of services, including strategic planning, digital modernization, managed IT and cloud services, cybersecurity, and tailored AI solutions through its ICF Fathom suite. ICF also provides industry-specific solutions, particularly in utility programs, leveraging advanced data modeling. With a diverse team of professionals, ICF emphasizes a culture of ethics and compliance, ensuring data privacy in all its operations. The company collaborates with major technology partners like AWS and Azure to enhance its service offerings.</v>
          </cell>
          <cell r="R1884">
            <v>1969</v>
          </cell>
        </row>
        <row r="1885">
          <cell r="A1885" t="str">
            <v>iHeartMedia</v>
          </cell>
          <cell r="B1885" t="str">
            <v>iHeartMedia</v>
          </cell>
          <cell r="C1885">
            <v>8100</v>
          </cell>
          <cell r="D1885" t="str">
            <v>media production</v>
          </cell>
          <cell r="E1885" t="str">
            <v>http://www.iheartmedia.com</v>
          </cell>
          <cell r="F1885" t="str">
            <v>http://www.linkedin.com/company/iheartmedia</v>
          </cell>
          <cell r="G1885" t="str">
            <v>New York</v>
          </cell>
          <cell r="H1885" t="str">
            <v>New York</v>
          </cell>
          <cell r="I1885" t="str">
            <v>digital radio, smartaudio, smart audio, web3, audio influencers, broadcast media, social influencers, influencers, talent booking, live entertainment events, audio advertising, experiential marketing, broadcast radio, advertising, event marketing, podcasts, advertising services, broadcasting, consumer discretionary, broadcast media production &amp; distribution, radio broadcasting, live events, media, live music events, b2b, digital platforms, content creation, podcast network, podcast advertising, cross-platform streaming, media &amp; entertainment, audience measurement, media partnerships, iheartradio platform, user experience, radio tower leasing, digital audio advertising, services, advertising solutions, media analytics, internet radio, entertainment, digital advertising attribution, digital engagement, podcast network acquisitions, media network, content distribution, customer engagement, digital streaming, information, media analytics technology, live music promotion, streaming platforms, audio content, branding, live entertainment, digital media, advertising analytics, streaming radio, media technology, media company, media content creation, audience insights, media reach, local radio stations, audience reach, analytics, mass media, audio, broadcast, radio, music, attribution, data-driven advertising, audience engagement, iheartradio, radio networks, local stations, national reach, podcast publishing, event promotion, sponsorships, listener analytics, streaming services, multiplatform distribution, social media presence, influencer collaborations, targeted campaigns, online radio, programming, listener loyalty, market insights, reach, interactive content, community engagement, mobile streaming, personalized radio, performance analytics, a/b testing, consumer data, advertiser partnerships, local content, enhanced audio experiences, music genres, traffic data, weather updates, b2c, distribution, marketing &amp; advertising, events, events services, ux, information technology &amp; services</v>
          </cell>
          <cell r="J1885" t="str">
            <v>Outlook, Microsoft Office 365, Microsoft Azure Hosting, Atlassian Cloud, Netlify, OneTrust, Appcues, Campaign Monitor, MongoDB, Workday, Eloqua, NetSuite, Amazon SES, Salesforce, Adobe Marketing Cloud, Slack, Bootstrap Framework, Google Tag Manager, Mobile Friendly, reCAPTCHA, Google Font API, Microsoft PowerPoint, Node.js, React, TypeScript, CSS, Eslint, Docker, VMIX, ObservePoint, Indicative, Tor, Apple macOS, Kiosked, Android, Sequence Monitor SPF, Datonics, KVM, .NET, Quip, IBM SPSS Modeler, Facebook, X, Instagram, Git, Smart AdServer, Nuix Workstation, Microsoft Azure Monitor, Angular, Excel4Apps, Board, VMware Workstation Pro, Python, go+, AWS SDK for JavaScript, Javascript, SQL, Neo4j Graph Data Science, Apache Kafka, Azure Linux Virtual Machines, Microsoft Office, Copilot, Microsoft Teams, Google, Microsoft Excel, Google AdWords Conversion, CONTROL, Google VPC Service Controls, Cisco Meraki SD-WAN, Braze, AppsFlyer, Amplitude, Adobe Premiere Pro, Adobe Photoshop, Adobe After Effects, AWS Cloud Development Kit (AWS CDK), Amazon EKS Anywhere, Flux, TikTok, Twitter Advertising, Linkedin Marketing Solutions, YouTube, PR Newswire, Snapchat, Tableau, Electron, Argocd, AWS Trusted Advisor, ManageEngine ServiceDesk Plus, Dell EMC Disaster Recovery, Cascade CMS, AWS Elemental MediaConvert, Ad Astra, Amazon Associates, Meta Ads Manager, Xandr, Airtable, Spring Boot, Drone, Akamai CDN Solutions, CPI, Microsoft Active Directory Federation Services, Microsoft Windows Server 2012, Oracle XML DB, Windows 11, Wireshark, TSYS, Metabase, Pinterest, Reddit for business, Groundtruth, Adobe Audition, Scala, Kotlin, PostgreSQL, Springboot, Twitter Ads</v>
          </cell>
          <cell r="K1885">
            <v>1463300000</v>
          </cell>
          <cell r="L1885" t="str">
            <v>Debt Financing</v>
          </cell>
          <cell r="M1885">
            <v>365000000</v>
          </cell>
          <cell r="N1885">
            <v>43070</v>
          </cell>
          <cell r="O1885">
            <v>3864991000</v>
          </cell>
          <cell r="Q1885" t="str">
            <v>iHeartMedia, Inc. is a leading mass media and entertainment corporation based in San Antonio, Texas. It is the largest radio company in the United States, operating 860 radio stations across more than 150 markets and reaching over 245 million listeners each month. Founded in 1972, iHeartMedia has grown significantly through strategic acquisitions and a focus on digital media.
The company offers a range of services, including its flagship iHeartRadio digital platform, which has over 345 million downloads and 52 million monthly active users. iHeartMedia also boasts a robust podcast network that reaches 389 million listeners and generates substantial revenue. Additionally, the company hosts major live events, such as the iHeartRadio Music Festival and Jingle Ball Concert Tour, and provides targeted advertising solutions across its platforms. With a strong digital presence, iHeartMedia engages 275 million monthly active users and delivers billions of streaming hours.</v>
          </cell>
          <cell r="R1885">
            <v>1972</v>
          </cell>
        </row>
        <row r="1886">
          <cell r="A1886" t="str">
            <v>Imagine Learning</v>
          </cell>
          <cell r="B1886" t="str">
            <v>Imagine Learning</v>
          </cell>
          <cell r="C1886">
            <v>4000</v>
          </cell>
          <cell r="D1886" t="str">
            <v>e-learning</v>
          </cell>
          <cell r="E1886" t="str">
            <v>http://www.imaginelearning.com</v>
          </cell>
          <cell r="F1886" t="str">
            <v>http://www.linkedin.com/company/imagine-learning</v>
          </cell>
          <cell r="G1886" t="str">
            <v>Tempe</v>
          </cell>
          <cell r="H1886" t="str">
            <v>Arizona</v>
          </cell>
          <cell r="I1886" t="str">
            <v>early childhood education, english language learners, lexile measures, assessment, wida correlated, struggling readers, state standards correlation, language &amp; literacy instruction, common core, differentiated instruction, teks, response to intervention, math fluency, early learners, stem, digital math instruction, students with disabilities, multisensory instruction, quantile measures, education, e-learning providers, multisensory reading, e-learning, assessment tools, credit recovery courses, b2b, credit recovery, multilingual learners, language development, educational research, student success, teacher training, personalized learning, literacy development, supplemental support, math thinking, special education, benchmark assessments, student engagement, digital k-12 education, k12 digital curriculum, professional development, learning analytics, stem education, bilingual education, educator support, bilingual literacy, science of reading, hqim resources, culturally responsive teaching, core curriculum, educational support services, curriculum-informed ai, online courses, adaptive learning, literacy programs, remote learning, services, inclusive education, student-centered learning, educational technology, personalized instruction, formative assessments, research-backed education solutions, k12 education, digital curriculum, courseware solutions, supplemental education, intervention programs, dual language solutions, social emotional learning, college and career readiness, data-driven instruction, research-based curriculum, hands-on learning, academic integrity, interactive curriculum, standard-aligned content, academic support, tutoring services, small group instruction, speech teletherapy, educational resources, funding resources, community engagement, educator training, customized learning paths, student assessment tools, culturally relevant pedagogy, evidence-based practices, creative curriculum, dynamic curriculum, teacher staffing solutions, virtual school services, teacher support services, student outcomes, learning solutions, internet, information technology &amp; services, computer software, education management</v>
          </cell>
          <cell r="J1886" t="str">
            <v>Salesforce, Route 53, Mimecast, Microsoft Office 365, Amazon AWS, Outlook, Drupal, Stripe, VueJS, WP Engine, Atlassian Cloud, AWS SDK for JavaScript, React Redux, MongoDB, Eloqua, Marketo, Pardot, Shopify Plus, Amazon SES, Slack, Zendesk, Typekit, Facebook Login (Connect), Vimeo, Cedexis Radar, 33Across, Bootstrap Framework, Google Dynamic Remarketing, Bing Ads, Bizible, DoubleClick, Twitter Advertising, Mobile Friendly, Facebook Custom Audiences, Google Font API, Facebook Widget, Linkedin Marketing Solutions, Hotjar, WordPress.org, AdRoll, Google Analytics, Google Tag Manager, DoubleClick Conversion, Adobe Media Optimizer, Nginx, CrazyEgg, AI, Elucidat, Mulesoft, NetSuite, Flow, Apex, Salesforce Sales Cloud, Salesforce Service Cloud, Adobe Experience Cloud, Salesforce CPQ, Zoomdata, Microsoft Teams, Google Meet, Microsoft PowerPoint, Microsoft Excel, Google AdWords Conversion, Gem, DocuSign, Microsoft Office, Khoros for SAP Customer Experience Cloud, Salesforce CRM Analytics, PowerBI Tiles, Claude, Mode, GitHub, Confluence, Jira, mO Jira OAuth SSO, Jira OpenID Connect SSO, Jira OIDC SSO, REST, GraphQL</v>
          </cell>
          <cell r="K1886">
            <v>5600000</v>
          </cell>
          <cell r="L1886" t="str">
            <v>Other</v>
          </cell>
          <cell r="N1886">
            <v>43221</v>
          </cell>
          <cell r="O1886">
            <v>383000000</v>
          </cell>
          <cell r="Q1886" t="str">
            <v>Imagine Learning is a prominent education technology company that provides digital solutions for K-12 education. Founded in 2004, it focuses on empowering educators and supporting student success through innovative, personalized learning experiences. The company is headquartered in Arizona and Idaho and employs between 1,861 and 3,000 people. Imagine Learning serves over 18 million students across more than half of U.S. school districts.
The company offers a comprehensive suite of products, including core curriculum solutions in subjects like English Language Arts, math, science, and social studies. Its specialized tools, such as Imagine Language &amp; Literacy, help break language barriers and support diverse learners. Additionally, Imagine Learning provides customizable online courses, adaptive intervention tools, and real-time data analytics to enhance instruction and personalize learning experiences. The company is dedicated to addressing educational challenges and promoting equitable learning opportunities for all students.</v>
          </cell>
          <cell r="R1886">
            <v>2004</v>
          </cell>
        </row>
        <row r="1887">
          <cell r="A1887" t="str">
            <v>iMedX</v>
          </cell>
          <cell r="B1887" t="str">
            <v>iMedX</v>
          </cell>
          <cell r="C1887">
            <v>3000</v>
          </cell>
          <cell r="D1887" t="str">
            <v>hospital &amp; health care</v>
          </cell>
          <cell r="E1887" t="str">
            <v>http://www.imedx.com</v>
          </cell>
          <cell r="F1887" t="str">
            <v>http://www.linkedin.com/company/imedx</v>
          </cell>
          <cell r="G1887" t="str">
            <v>Edgewater</v>
          </cell>
          <cell r="H1887" t="str">
            <v>Maryland</v>
          </cell>
          <cell r="I1887" t="str">
            <v>transcription workflow management, medical transcription, audits, ai medical coading, ai rcm, medical consulting services, electronic medical records, medical coding education, medical coding services, clinical documentation applications, medical documentation, revenue cycle management, hospitals &amp; health care, error reduction, coding error detection, healthcare technology, clinical data conversion, coding compliance, coding workflow automation, b2b, coding standards, healthcare data analytics, operational efficiency, medical coding, business intelligence, medical records management, consulting, reimbursement optimization, services, drg optimization, ai-powered coding tools, healthcare it, healthcare provider support, healthcare compliance, coding audits, core measures &amp; abstraction, process automation, coding performance dashboards, healthcare analytics, custom knowledge bases for coding, clinical documentation improvement, coding education, ai medical coding, clinical documentation, regulatory compliance, global healthcare solutions, coding accuracy, real-time coding guidance, data security, autonomous coding, patient records management, healthcare, predictive analytics, healthcare data insights, hipaa-compliant data handling, testing laboratories and services, auditing, hospital &amp; health care, analytics, information technology &amp; services, computer &amp; network security, health care, health, wellness &amp; fitness, enterprise software, enterprises, computer software</v>
          </cell>
          <cell r="J1887" t="str">
            <v>EasyDNS, Outlook, Microsoft Office 365, DigitalOcean, Rackspace Email, Gmail, Google Apps, Zoho CRM, Zoho SalesIQ, Freshdesk, Slack, Google Font API, Nginx, Mobile Friendly, Hotjar, WordPress.org, Bing Ads, Linkedin Marketing Solutions, Google Tag Manager, reCAPTCHA, ASP.NET, Bootstrap Framework, Microsoft-IIS, AI, TCP TimeClock Plus, eScription One, Nec Asia Pacific Pte Ltd, Amazon Kinesis Data Streams</v>
          </cell>
          <cell r="K1887">
            <v>22300000</v>
          </cell>
          <cell r="L1887" t="str">
            <v>Venture (Round not Specified)</v>
          </cell>
          <cell r="M1887">
            <v>4000000</v>
          </cell>
          <cell r="N1887">
            <v>41609</v>
          </cell>
          <cell r="O1887">
            <v>119100000</v>
          </cell>
          <cell r="Q1887" t="str">
            <v>iMedX is a medical document management and health information solutions company founded in 2002 and headquartered in Atlanta, Georgia. The company specializes in revenue cycle management (RCM) services for healthcare providers and has a significant presence with operations in India and Stafford, Texas. iMedX employs between 1,000 and 4,999 people and reports annual revenue around $735 million.
The company offers a comprehensive suite of RCM and clinical documentation solutions, including medical transcription and coding services, data analytics, and consulting. iMedX integrates its services with electronic health records (EHR), telehealth, and practice management systems to enhance operational efficiency and patient care. Its approach combines human expertise with advanced technology, ensuring accurate and context-aware clinical documentation. iMedX serves a diverse range of healthcare clients, including academic medical facilities, community hospitals, and multi-specialty physician groups.</v>
          </cell>
          <cell r="R1887">
            <v>2002</v>
          </cell>
        </row>
        <row r="1888">
          <cell r="A1888" t="str">
            <v>impact.com</v>
          </cell>
          <cell r="B1888" t="str">
            <v>impact.com</v>
          </cell>
          <cell r="C1888">
            <v>3000</v>
          </cell>
          <cell r="D1888" t="str">
            <v>information technology &amp; services</v>
          </cell>
          <cell r="E1888" t="str">
            <v>http://www.impact.com</v>
          </cell>
          <cell r="F1888" t="str">
            <v>http://www.linkedin.com/company/impactdotcom</v>
          </cell>
          <cell r="G1888" t="str">
            <v>Santa Barbara</v>
          </cell>
          <cell r="H1888" t="str">
            <v>California</v>
          </cell>
          <cell r="I1888" t="str">
            <v>attribution, algorithmic attribution, ad fraud detection, partnership automation, saas, partnership technology, affiliate marketing, multichannel media tracking, media management, mobile partnerships, strategic partnerships, analytics, influencer marketing, partner management software, buyer journey insights, multisource attribution, partnerships, call tracking, marketing saas technology, martech,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v>
          </cell>
          <cell r="J1888" t="str">
            <v>CloudFlare CDN, Route 53, Sendgrid, Gmail, Marketo, Google Apps, Microsoft Office 365, Zendesk, CloudFlare Hosting, Amazon AWS, WP Engine, Drift, OneTrust, Slack, Hubspot, Netlify, SparkPost, Salesforce, Freshdesk, Open AdStream (Appnexus), Ruby On Rails, Loggly, Impact Radius, WordPress.org, Bing Ads, DoubleClick Conversion, Mixpanel, Facebook Custom Audiences, reCAPTCHA, iTunes, CrazyEgg, Twitter Advertising, Vidyard, Google Play, Facebook Widget, Google translate API, Greenhouse.io, Google translate widget, Linkedin Marketing Solutions, DoubleClick, Zencoder, FullStory, Facebook Login (Connect), Google Analytics, YouTube, Wistia, Google Font API, Adobe Media Optimizer, Multilingual, Vimeo, Google Dynamic Remarketing, Visual Website Optimizer, Amadesa, Bizible, Google Tag Manager, Formstack, Cedexis Radar, Mobile Friendly, Bootstrap Framework, Hotjar, MailChimp, Remote, AI, Data Analytics, Seismic, Webmail, Micro, Android, Gusto, Stitch, Deel, Toast, IoT, Phoenix, Myob, Circle, Lattice, Sigma, Canal, Google Workspace, Gong, Trinet, Data Storage</v>
          </cell>
          <cell r="K1888">
            <v>362375150</v>
          </cell>
          <cell r="L1888" t="str">
            <v>Private Equity</v>
          </cell>
          <cell r="M1888">
            <v>100000000</v>
          </cell>
          <cell r="N1888">
            <v>44652</v>
          </cell>
          <cell r="O1888">
            <v>270000000</v>
          </cell>
          <cell r="Q1888" t="str">
            <v>impact.com is a global partnership management platform based in Santa Barbara, California. Founded in 2008, the company helps businesses create, manage, and scale partnerships with affiliates, influencers, publishers, and B2B partners to drive growth through performance marketing and referrals. Originally launched as impact Radius in 2010, it evolved into a comprehensive platform by 2018, offering tools for affiliate marketing, fraud detection, AI-powered analytics, and influencer management.
The platform supports over 1 million active partnerships and provides various services, including partnership automation, scalable affiliate marketing campaigns, and influencer marketing solutions. It also features customized customer referral programs and offers resources like agency coaching and professional certifications. impact.com has received recognition for its contributions to the industry, including awards for Best Affiliate Marketing Platform and Best Overall Martech Solution. The company emphasizes a culture of growth and innovation, with a strong focus on performance marketing.</v>
          </cell>
          <cell r="R1888">
            <v>2008</v>
          </cell>
        </row>
        <row r="1889">
          <cell r="A1889" t="str">
            <v>Impetus</v>
          </cell>
          <cell r="B1889" t="str">
            <v>Impetus Technologies</v>
          </cell>
          <cell r="C1889">
            <v>4400</v>
          </cell>
          <cell r="D1889" t="str">
            <v>information technology &amp; services</v>
          </cell>
          <cell r="E1889" t="str">
            <v>http://www.impetus.com</v>
          </cell>
          <cell r="F1889" t="str">
            <v>http://www.linkedin.com/company/impetus</v>
          </cell>
          <cell r="G1889" t="str">
            <v>Los Gatos</v>
          </cell>
          <cell r="H1889" t="str">
            <v>California</v>
          </cell>
          <cell r="I1889" t="str">
            <v>data analytics, data science, real time analytics, big data analytics, cloud computing, big data consulting, technology rd, open source technologies, workload transformation, product engineering, genai, data warehouse modernization, large data analytics, big data implementation, cloud migration, etl modernization, big data, cloud engineering, cloud cost optimization, it services &amp; it consulting, data security, telecommunications, data ops, enterprise data platform, ml engineering, retail, ml ops, cloud native, dataops, predictive analytics, ai governance, strategic discovery services, enterprise genai applications, ai governance frameworks, ai application development, generative ai, cloud modernization, real-time analytics, data platform, information technology and services, cloud platform engineering, analytics, enterprise analytics, automation, cloud data migration, ai automation, devops, financial services, workload automation, data modernization, manufacturing, b2b, data pipelines, aws, cloud cost management, customer engagement, ai-powered data pipelines, enterprise ai, cloud security, ai innovation labs, data lakes &amp; warehouses, security &amp; governance, data pipeline, iot, ai solutions, cloud platforms, data platform engineering, healthcare, digital transformation, multi-cloud observability, innovation, genai innovation labs, data pipelining, llms, services, genai solutions, consulting, ai models, ai use cases, data lakes, unity catalog migration, cloud services, real-time data, leaplogic automation, computer systems design and related services, ai &amp; ml models, data integration, multi-cloud solutions, automated bi migration, education, machine learning, data engineering, application modernization, data warehousing, data governance, cloud testing, cloud operations, private cloud solutions, architecture consulting, data analytics innovation labs, data as a service, analytics as a service, ai as a service, hybrid cloud solutions, multi-cloud strategy, schema matching, real-time data processing, cloud infrastructure optimization, unified data access, improved decision making, ai-powered insights, data-driven strategy, performance metrics and monitoring, mlops, customer experience automation, event-driven retraining, feature engineering, business intelligence solutions, intelligent process automation, business use cases, data democratization, customized security solutions, ai and ml transformation, high-performance computing, enterprise application integration, finance, enterprise software, enterprises, computer software, information technology &amp; services, computer &amp; network security, mechanical or industrial engineering, health care, health, wellness &amp; fitness, hospital &amp; health care, artificial intelligence</v>
          </cell>
          <cell r="J1889" t="str">
            <v>Amazon CloudFront, Route 53, Outlook, Pardot, Microsoft Office 365, Amazon AWS, Drupal, The Trade Desk, Slack, Salesforce, Facebook Login (Connect), Linkedin Marketing Solutions, YouTube, DoubleClick Conversion, Google Dynamic Remarketing, Pingdom, Apache, reCAPTCHA, DoubleClick, Google Analytics, Google Font API, Facebook Widget, Google Tag Manager, Facebook Custom Audiences, Mobile Friendly, Bootstrap Framework, WordPress.org, AI, Python, PySpark, Spark, SQL, Apache Kafka, Redis, Git, Maven, Gradle, SAS Enterprise Guide, AWS Trusted Advisor, IBM ILOG CPLEX Optimization Studio, Microsoft Azure Monitor, Databricks, Langchain, Vertex AI, AWS Bedrock, Mode, Fastapi, ebs, OpenTelemetry, Prometheus, Grafana, Flow, Argocd, Flux, HELM, Copilot, Pytest, Phoenix, Hadoop HDFS, Hive, Frame, Kubernetes, Docker, Jenkins, GitLab, CircleCI, ELK Stack, Azure Linux Virtual Machines, Airflow, Scala, Terraform, AWS CloudFormation, AWS Glue, Redshift, AWS Analytics, Azure Analysis Services, Microsoft Windows Server 2000, Ubuntu, Google AdWords Conversion, Splunk, Datadog, Ruby On Rails, Bash, Microsoft PowerShell, Azure Data Factory, Delta Lake, Apache Parquet, Stibo STEP, Spark Streaming, Amazon Managed Streaming for Apache Kafka (Amazon MSK), Apache Hadoop HDFS, Apache Sqoop, Apache Oozie, Salesforce CRM Analytics, AVRO, Yarn, Azure Blob Storage, Azure Functions, Google Cloud Dataproc, Google Cloud BigQuery, Google Cloud, DATAflow, PubSub+, Google Cloud Functions, Google Cloud Composer, Google Cloud BigTable, Google Cloud Storage, Google Compute Engine, Google Cloud SQL, Selenium WebDriver, AWS SDK for JavaScript, REST, Postman, Google Cloud Platform, Amazon Virtual Private Cloud (Amazon VPC), Apache Airflow, Pulumi, AWS Glue Data Catalog, Microsoft Windows Server 2012, Make, Amazon Managed Workflows for Apache Airflow (MWAA), Google Dataplex, Spark SQL, Google Kubernetes Engine, Google Cloud Run, Google Cloud Scheduler, Google Cloud Monitoring, Sizmek (MediaMind), Apache Superset, Harness, Docker Compose, Amazon S3, Semrush, PostgreSQL, Spring, Oracle XML DB, Excel4Apps, Power BI Documenter, Soap Media, Adobe Analytics, CentOS, Red Hat, Amazon DynamoDB, Amazon Kinesis, Amazon Simple Queue Service (SQS), Athena, AWS Step Functions, Lambda Cloud, SNS, Palo Alto PA-5000 Series, Fortinet FortiGate, Cisco AppDynamics, AWS VPN, Sophos UTM, LlamaIndex, Spring Boot, Angular, TypeScript, FlipHTML5, CSS, Amazon EC2, Amazon CloudWatch, CDK, API Gateway, Apache JMeter, Splunk Observability, GitHub Actions, Claude, GitHub Copilot, Dell EMC PowerStore, Tor, Superset, AutoSys Workload Automation, .NET, MicroStrategy, Ticket Spice, PL/SQL, Oracle Database Security, Microsoft SQL Server Reporting Services, Amazon Elastic MapReduce (EMR), Hbase, Salesforce Service Cloud, Argon CI/CD Security, Cucumber, Selenium, Azure Data Lake Storage, Adobe Experience Platform, Adobe Journey Optimizer, Adobe Real-Time CDP, Adobe, React, MySQL, MongoDB, Amazon EKS Anywhere, ECS, Xray, Apache Spark, Google Secret Manager, AWS CodePipeline, AWS CodeBuild, Tableau, Node.js, Jest, Amazon Web Services (AWS), OpenSearch, OpenAI Whisper, HTML5 Maker, jQuery, , Karate Labs, BASE, Micro, Gemini, Onit, Microsoft Office, Ansible, Apache Iceberg, Aryson MySQL to MSSQL Converter, dynaTrace, Elasticsearch, Rancher Labs, PowerBI Tiles, Confluent, NATS, RabbitMQ, Istio, Linkerd, Azure Devops, GraphQL, GRPC, IDC, JWT, Azure Key Vault, AWS Key Management Service (KMS), BirchStreet Procure-to-Pay, Playwright, Robot Framework, AWS CloudTrail</v>
          </cell>
          <cell r="K1889">
            <v>350000000</v>
          </cell>
          <cell r="L1889" t="str">
            <v>Private Equity</v>
          </cell>
          <cell r="M1889">
            <v>350000000</v>
          </cell>
          <cell r="N1889">
            <v>45658</v>
          </cell>
          <cell r="O1889">
            <v>750000000</v>
          </cell>
          <cell r="Q1889" t="str">
            <v>Impetus Technologies Inc. is a global software products and services company based in Los Gatos, USA. With development centers in India, it specializes in data engineering, cloud solutions, AI/ML, and GenAI. The company employs over 1,600 people and focuses on Big Data ecosystems, including technologies like Hadoop, NoSQL, and machine learning, to help businesses gain insights from their data.
Impetus offers a range of cloud and data engineering services, such as data platform engineering, application modernization, and complex migrations. Their key products include LeapLogic, which automates analytics workload modernization, Impetus Prismâ„¢, a multi-cloud observability solution, and StreamAnalytix, a real-time streaming analytics platform. The company serves a diverse clientele, including Fortune 1000 companies across various industries like financial services, healthcare, manufacturing, and telecommunications. Impetus is committed to employee growth and fostering a positive work culture.</v>
          </cell>
          <cell r="R1889">
            <v>1996</v>
          </cell>
        </row>
        <row r="1890">
          <cell r="A1890" t="str">
            <v>Indeed</v>
          </cell>
          <cell r="B1890" t="str">
            <v>Indeed</v>
          </cell>
          <cell r="C1890">
            <v>11000</v>
          </cell>
          <cell r="D1890" t="str">
            <v>information technology &amp; services</v>
          </cell>
          <cell r="E1890" t="str">
            <v>http://www.indeed.com</v>
          </cell>
          <cell r="F1890" t="str">
            <v>http://www.linkedin.com/company/indeed-com</v>
          </cell>
          <cell r="G1890" t="str">
            <v>Austin</v>
          </cell>
          <cell r="H1890" t="str">
            <v>Texas</v>
          </cell>
          <cell r="I1890" t="str">
            <v>online recruiting, jobs, job search, payperperformance recruitment advertising network, hiring, recruiting, search, enterprise software, consumer internet, software, internet, information technology, technology, information &amp; internet, candidate screening, information, employment analytics, job listings, labor market research, recruitment tools, job application management, job alerts, candidate engagement, employment platform, global labor research, candidate experience enhancement, recruitment automation, candidate sourcing, professional, scientific, and technical services, job market analytics, candidate outreach, recruitment analytics, services, ai-powered matching, resume database, recruitment, job search platform, web search portals, libraries, archives, and other information services, global employment marketplace, pay-per-click advertising, hiring platform, big data analytics, b2b, machine learning, employment marketplace, labor insights, labor market trends, work wellbeing, application management, employment data collection, job search engine, personalized job recommendations, company reviews, candidate profiles, talent acquisition, candidate matching algorithms, ai recruitment, skills assessments, salary tools, labor market insights, job posting tools, salary comparison, personalized recommendations, data-driven hiring, big data, labor market data, job filtering, skills testing, pathfinder ai tool, ai-powered talent agent, candidate database, candidate matching, saas, b2c, enterprises, computer software, information technology &amp; services, consumers, artificial intelligence</v>
          </cell>
          <cell r="J1890" t="str">
            <v>Cloudflare DNS, Gmail, Marketo, Google Apps, Zendesk, CloudFlare Hosting, Facebook Conversion Tracking, Sage Intacct, WP Engine, OneTrust, React Redux, Mapbox, MongoDB, BambooHR, Greenhouse.io, Salesforce Live Agent, SparkPost, Workable, Salesforce, Remote</v>
          </cell>
          <cell r="K1890">
            <v>1455000000</v>
          </cell>
          <cell r="L1890" t="str">
            <v>Other</v>
          </cell>
          <cell r="M1890">
            <v>50000000</v>
          </cell>
          <cell r="N1890">
            <v>44682</v>
          </cell>
          <cell r="O1890">
            <v>1841000000</v>
          </cell>
          <cell r="Q1890" t="str">
            <v>Indeed is the world's leading job site, founded in 2004 as a job aggregator. It has evolved into an AI-powered marketplace that connects job seekers and employers across over 60 countries. As a subsidiary of Recruit Holdings, Indeed processes around 30 million job listings and collects 320 terabytes of data daily. The platform helps millions of job seekers find opportunities while enabling employers to streamline their hiring processes.
Indeed offers a range of AI-driven tools designed to enhance the hiring experience. These include job search and aggregation services, a one-click application feature, and a pay-for-performance model that charges employers only when job seekers engage. The platform also provides personalized talent matching, resume posting, and company research tools. With a mission-driven culture focused on supporting job seekers, Indeed continues to grow and innovate, making hiring faster and more efficient.</v>
          </cell>
          <cell r="R1890">
            <v>2004</v>
          </cell>
        </row>
        <row r="1891">
          <cell r="A1891" t="str">
            <v>Indegene</v>
          </cell>
          <cell r="B1891" t="str">
            <v>Indegene</v>
          </cell>
          <cell r="C1891">
            <v>4400</v>
          </cell>
          <cell r="D1891" t="str">
            <v>management consulting</v>
          </cell>
          <cell r="E1891" t="str">
            <v>http://www.indegene.com</v>
          </cell>
          <cell r="F1891" t="str">
            <v>http://www.linkedin.com/company/indegene</v>
          </cell>
          <cell r="G1891" t="str">
            <v>Princeton</v>
          </cell>
          <cell r="H1891" t="str">
            <v>New Jersey</v>
          </cell>
          <cell r="I1891" t="str">
            <v>regulatory affairs, creative solutions, pharma marketing, drug safety, medical devices, pharmacovigilance, analytics, medical affairs, operations, promotional literature review, multichannel marketing, pharma branding, medical information management, technology, medical insights, multi channel marketing, medical communication, business consulting &amp; services, clinical research, clinical data analytics, content management systems, patient care, healthcare data analytics, pharma ai-powered insights, clinical trial patient recruitment ai, clinical research services, patient engagement platforms, regulatory submissions, pharma market access analytics, clinical data visualization, healthcare, patient data management, healthcare ai solutions, healthcare consulting, clinical trial recruitment, pharmaceutical services, pharma pharmacovigilance automation, data-driven strategies, clinical trial site selection ai, digital health, innovation, cloud-based solutions, pharma crm systems, services, generative ai, product development, regulatory compliance tools, regulatory submission automation, medical content, life sciences, operational efficiency, clinical trial technology, digital health solutions, clinical data management, pharma compliance automation, market access strategies, health informatics, digital pharma marketing, regulatory compliance, medical content creation, b2b, healthcare data integration, pharmaceutical marketing, digital transformation, data security, medical content ai generation, real-world data, compliance management, regulatory intelligence, pharmaceuticals, consulting, regulatory document management, regulatory document automation, real-world evidence, ai-driven pharmacovigilance, pharma consulting, healthcare technology, medical affairs ai, market access, clinical trial support, pharma data platforms, drug safety monitoring, ai-powered analytics, pharma marketing automation, medical content lifecycle management, medical affairs automation, ai automation, medical education, research and development in the physical, engineering, and life sciences, medical communications, digital marketing platforms, pharma analytics tools, customer experience, patient engagement, pharma ai solutions, health data analytics, clinical trial management systems, pharma automation, medical education platforms, pharma digital engagement, compliance solutions, medical content personalization, healthcare digital transformation, clinical trial real-world data, regulatory intelligence tools, medical affairs digital transformation, ai analytics, digital engagement tools, medical information systems, regulatory reporting software, pharma digital solutions, medical content automation, clinical trial data harmonization, regulatory intelligence platforms, patient support programs, biotechnology, regulatory consulting, biopharmaceutical, emerging biotech, digital-first, commercialization, omnichannel solutions, data-driven insights, rwd, rwe, patient recruitment, clinical trials, connected commercial, technology platform, content ecosystem, agile operating model, commercial operations, enterprise solutions, healthcare organizations, scalable solutions, personalized experience, research partnerships, community impact, social responsibility, future-ready healthcare, performance improvement, analytics solutions, employee engagement, career development, innovation culture, collaboration, mentorship programs, data engineering, accelerated growth, brand revitalization, cross-functional teamwork, global expansion, entrepreneurial spirit, clinical operations, education, hospital &amp; health care, information technology &amp; services, management consulting, health care, health, wellness &amp; fitness, computer &amp; network security, medical</v>
          </cell>
          <cell r="J1891" t="str">
            <v>Salesforce, Route 53, Sendgrid, SendInBlue, Outlook, Amazon AWS, JQuery 2.1.1, ADP Workforce Now, OneTrust, React, The Trade Desk, Pardot, SuccessFactors (SAP), Slack, Google Tag Manager, YouTube, reCAPTCHA, WordPress.org, Mobile Friendly, Remote, AI, Angular, CSS, HTML5 Maker, Javascript, RXJS, TypeScript, Google AdWords Conversion, Microsoft PowerPoint, Microsoft Excel, Route, SES, SAP, Linkedin Marketing Solutions, Knak, Adobe Photoshop, Strato, Adobe InDesign, Adobe After Effects, SQL, Python, Tableau, SAS Enterprise Guide, Salesforce Marketing Cloud, Salesforce Email Studio, QMetry Automation Studio, Salesforce Journey Builder, Act!, NTENT, Pages, AMP, HTML Pro, Salesforce CRM, Veeva Systems, , Microsoft Office, SolarWinds Security Event Manager, R, Adobe XD, Figma, Adobe Premiere Pro, Atex, Tealium iQ Tag Management, Veeva Vault, Veeva CRM, Veeva Vault PromoMats, Wordpress, Amazon EKS Anywhere, Amazon S3, AWS Trusted Advisor, Azure Data Factory, Confluence, Databricks, Jenkins, Jira, Kubernetes, Microsoft Azure Monitor, MLflow, PySpark, Manhattan Active Omni, SAP Leonardo Internet of Things, Midjourney, Salesforce CRM Analytics, Scrum Do, Fastapi, PostgreSQL, Redux, Amazon CloudFront, Lambda Cloud, Amazon Simple Queue Service (SQS), Google Analytics, Adobe Analytics, Tealium, Amazon Pinpoint, Oracle Cloud, AWS Analytics, Azure Analysis Services, Adform, TrakSYS, Delta Lake, LinkedIn Ads, Workfront, ACL, Tealium AudienceStream CDP, Visio, PL/SQL, Google Search Console, Google Data Studio, Dataiku, Adobe Experience Manager, Google PageSpeed Insights, Kiosked, Android, PowerBI Tiles, AWS SDK for JavaScript, Standalone Tomcat - Java Servlet and JSP Platform by TurnKey Linux (HVM), Spring, Oracle Analytics Cloud, Snowflake, Apache Spark, Google Cloud Platform, Azure Data Lake Analytics, Google Cloud Storage, Redshift, Semrush, Sketch, Meta Ads Manager, X, TikTok, Google Ads, Microsoft Advertising, Sprinklr, Brandwatch, Talkwalker, Clarity, Pathmatics, GWI, Looker Studio, Adobe Marketing Cloud, Oracle Exadata Cloud Service, Wordpress VIP, Adobe Campaign, Adobe Journey Optimizer, Stormshield, AWS Glue, Bing, Metabase, Twitter Advertising, Snapchat, Mode, Metadata Hub, , Cisco Prime Infrastructure, IQMS, jQuery, Bootstrap, Salesforce Health Cloud, Oracle Data Cloud, IBM Storage Suite for IBM Cloud Paks, Open Graphics Library (OpenGL), BASE, Screaming Frog, Ahrefs, Google, ChatGPT, WebMD, Amazon Simple Storage Service (S3), CallMiner Eureka, Micro, EMC, Microsoft Word, Adobe Acrobat, Wider Planet, Google Analytics 4 (GA4), Adobe Real-Time CDP, Spark, Databricks SQL, Azure Data Lake Storage, Cvent, Zoomdata, Box, Adobe, Unity Catalog, SurveyMonkey, CAT, Pega CRM Suite, BluJay Parcel, Cypress, ebs, Git, GraphQL, Jest, REST, Sass, Tailwind, Vitess, webpack, AWS Schema Conversion Tool, GTmetrix, Adobe Firefly, Adobe Creative Cloud, IDC, SAM, Docker, FlipHTML5, Adobe Target, Quantum Metric, Azure Databricks, PulsePoint, Modo, Flux, ISO+â„¢, Excel4Apps, Gem, AWS Data Lake Storage, Adform DMP, Salesforce Customer Data Platform (CDP), GeoGebra, Power BI Documenter</v>
          </cell>
          <cell r="K1891">
            <v>440427362</v>
          </cell>
          <cell r="L1891" t="str">
            <v>Other</v>
          </cell>
          <cell r="M1891">
            <v>220427362</v>
          </cell>
          <cell r="N1891">
            <v>45413</v>
          </cell>
          <cell r="O1891">
            <v>373527000</v>
          </cell>
          <cell r="Q1891" t="str">
            <v>Indegene Limited is a digital-first company focused on life sciences commercialization, serving the biopharmaceutical, emerging biotech, and medical device industries. The company assists healthcare organizations in developing products, bringing them to market, and maximizing their impact throughout the product lifecycle.
With over 5,000 employees across 17 offices globally, Indegene supports 63 active clients, including 20 of the top 20 global biopharmaceutical companies. The company offers a range of digital-led commercialization solutions, including analytics, technology, commercial, medical, regulatory, and safety services, as well as an omnichannel business segment.
Indegene has shown strong financial growth, with revenues expanding at a CAGR of 31.1% over the past decade. The company is listed on the BSE and NSE and aims to be a trusted partner for healthcare organizations, helping them achieve improved health outcomes and prepare for the future.</v>
          </cell>
          <cell r="R1891">
            <v>1998</v>
          </cell>
        </row>
        <row r="1892">
          <cell r="A1892" t="str">
            <v>Infor</v>
          </cell>
          <cell r="B1892" t="str">
            <v>Infor</v>
          </cell>
          <cell r="C1892">
            <v>17000</v>
          </cell>
          <cell r="D1892" t="str">
            <v>information technology &amp; services</v>
          </cell>
          <cell r="E1892" t="str">
            <v>http://www.infor.com</v>
          </cell>
          <cell r="F1892" t="str">
            <v>http://www.linkedin.com/company/infor</v>
          </cell>
          <cell r="G1892" t="str">
            <v>New York</v>
          </cell>
          <cell r="H1892" t="str">
            <v>New York</v>
          </cell>
          <cell r="I1892" t="str">
            <v>erp, high tech electronics, retail, aerospace amp defense, automotive, public sector, industrial manufacturing, hospitality, bi, aerospace defense, equipment, fashion, food beverage, chemicals, distribution, healthcare, ai, wfm, scm, hcm, plm, eam, food amp beverage, cloud, crm, fm, high tech amp electronics,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leisure, travel &amp; tourism, health care, health, wellness &amp; fitness, hospital &amp; health care, sales, enterprises, computer software, information technology &amp; services, mechanical or industrial engineering, ux, consumer internet, consumers, internet, logistics &amp; supply chain, consumer goods, internet infrastructure, analytics, management consulting, financial services</v>
          </cell>
          <cell r="J1892" t="str">
            <v>Amazon CloudFront, Salesforce, Route 53, Outlook, Microsoft Office 365, Amazon AWS, VueJS, BuddyPress, Atlassian Cloud, AWS SDK for JavaScript, Drift, OneTrust, The Trade Desk, Pardot, ServiceNow, Slack, Amazon SES, DoubleClick, Facebook Widget, ON24, Avature, Google Dynamic Remarketing, Vimeo, Facebook Login (Connect), Google Tag Manager, Facebook Custom Audiences, reCAPTCHA, Cvent, LiveRamp, DoubleClick Conversion, Bing Ads, Mobile Friendly, Twitter Advertising, Google Analytics, DoubleClick Floodlight, Linkedin Marketing Solutions, CrazyEgg, Remote, Infor Birst, PowerBI Tiles, Amazon CloudWatch, Amazon EC2, Amazon S3, Amazon Virtual Private Cloud (Amazon VPC), AWS CloudFormation, AWS Trusted Advisor, Cobalt, Datadog, ECS, GitLab, Google AdWords Conversion, Grafana, Lambda Cloud, Prometheus, Sizmek (MediaMind), Terraform, Veracode, Infor OS, Infor SunSystems, Salesforce CRM Analytics, Burp Suite, CloudFlare, Amazon Web Services (AWS), .NET, C# (C Sharp), Langchain, Dell EMC PowerStore, Infor ERP LN, Infor LN, Infor Nexus, AWS Analytics, Secured MVC Forum on Windows 2012 R2, SQL, CPI, Infoblox DHCP, Jira, Outreach.io, ZoomInfo, Spring Boot, Docker, Kubernetes, Make, Amazon Personalize, Amazon Comprehend, Amazon QuickSight, Microsoft Excel, Microsoft PowerPoint, Salesforce VisualForce, Ning, Apex, Amazon Managed Workflows for Apache Airflow (MWAA), Certinia, Infor SyteLine / Infor CloudSuite Industrial, Tableau, Microsoft SQL Server Reporting Services, CAT, Apache, Oracle WebLogic, IBM WebSphere Message Broker, PostgreSQL, Aurora, Oracle Analytics Cloud, Wildfly, Eclipse, IBM Cognos Analytics, LucidChart, Visio, Confluence, Infor CloudSuite Customer Relationship Management (CRM), Infor ERP A+, Pega Robotic Process Automation, AI, Data Analytics, Process automation package for service request creation in SAP S/4HANA Utilities, Sensu, Clari, Kotlin, Angular, Standalone Tomcat - Java Servlet and JSP Platform by TurnKey Linux (HVM), Javascript, jQuery, JUnit, Mockito, Cucumber, Gem, Python, Alteryx, C#, Infor M3, Microsoft Office, Tor, Ubuntu, Apple macOS, M3, SharePoint, Icertis Contract Management Software, Act!, Figma, UptimeRobot, IBM i, Admin, Tampa AS400 Inc, Selenium, Micro Focus LoadRunner, Git, Microsoft Sql Server, GitHub Actions, Jenkins, Postpresso, Canva, Adobe Creative Suite, Zoomdata, HTML5 Maker, CSS, Gainsight, AWS Cost Explorer, Domo, Articulate, Informatica Test Data Management, Intel, Rise, , Microsoft Azure Monitor, Google Cloud, Mongoose, Oracle Cloud EPM, Excel4Apps, Mode, BirdDogHR, ADP GlobalView Payroll, Infor Workforce Management (WFM), WMS, Objective-C, SWIFT, Adconion, Akamai Web Application &amp; API Protector, Mimecast, RapidMiner, 24-7 Media, Wider Planet, Robot Framework, Postman, The Newman Group, NetApp SAN, Cypress, Entrinsik Informer, Cisco Nexus 2000, R, TensorFlow, PyTorch, scikit-learn, Keras, Spark, Databricks, Airflow, AWS Glue, Snowflake, Redshift, Google Cloud BigQuery, Apache Hadoop HDFS, Power BI Documenter, Looker, Qlik Sense, MLflow, Kubeflow, Azure Devops, Hive, Presto, Azure Analysis Services, IBM ILOG CPLEX Optimization Studio, Bash, Microsoft PowerShell, Uipath, Automation Anywhere, Zapier, Absorb LMS, Azure Data Factory, Cisco Unified Intelligence Center, Appium</v>
          </cell>
          <cell r="K1892">
            <v>4000000000</v>
          </cell>
          <cell r="L1892" t="str">
            <v>Merger / Acquisition</v>
          </cell>
          <cell r="M1892">
            <v>0</v>
          </cell>
          <cell r="N1892">
            <v>43862</v>
          </cell>
          <cell r="O1892">
            <v>3200000000</v>
          </cell>
          <cell r="Q1892" t="str">
            <v>Infor is a global leader in industry-specific cloud-based business software, focusing on ERP (Enterprise Resource Planning) and related technologies. The company serves various sectors, including manufacturing, food and beverage, distribution, healthcare, hospitality, aerospace, automotive, and fashion. Founded in 2002 and rebranded in 2004, Infor is headquartered in Alpharetta, Georgia, and became a subsidiary of Koch Industries in 2020. It has over 60,000 customers across more than 175 countries and employs over 17,000 people.
Infor offers modular, cloud-native ERP suites tailored to specific industries, connecting finance, supply chain, manufacturing, HR, and analytics. Key products include Infor M3 for manufacturing and fashion, Infor LN for aerospace and automotive, and Infor SyteLine for industrial manufacturing. The company also provides financial management solutions and advanced technologies like AI and machine learning applications. Infor emphasizes user experience and data integration, supporting digital transformation for mid-to-large enterprises.</v>
          </cell>
          <cell r="R1892">
            <v>2002</v>
          </cell>
        </row>
        <row r="1893">
          <cell r="A1893" t="str">
            <v>Informatica</v>
          </cell>
          <cell r="B1893" t="str">
            <v>Informatica</v>
          </cell>
          <cell r="C1893">
            <v>5200</v>
          </cell>
          <cell r="D1893" t="str">
            <v>information technology &amp; services</v>
          </cell>
          <cell r="E1893" t="str">
            <v>http://www.informatica.com</v>
          </cell>
          <cell r="F1893" t="str">
            <v>http://www.linkedin.com/company/informatica</v>
          </cell>
          <cell r="G1893" t="str">
            <v>Redwood City</v>
          </cell>
          <cell r="H1893" t="str">
            <v>California</v>
          </cell>
          <cell r="I1893" t="str">
            <v>b2b data exchange, enterprise cloud data integration, data replication, complex event processing, data archiving, data quality, data masking, application ilm, big data, data virtualization, data marketplace, master data manangment, messaging, cloud data integration, data catalog, identity resolution, master data management, data governance, enterprise data integration, big data analytics, cloud computing, data integration, mobile devices, mobile, enterprise software, software, information technology, computer software: prepackaged software, technology, software development, big data processing, data transformation automation, data privacy management, data strategy for ai, education, computer systems design and related services, data connectivity tools, data infrastructure, data scalability, data optimization, retail, metadata system of intelligence, data infrastructure modernization, data scalability and performance, metadata-aware connections, data lifecycle automation, multi-cloud data, digital transformation, data security, data enrichment, data lineage, data privacy, data-driven innovation, data management solutions, government, data strategy, data lifecycle, data insights, manufacturing, data security and privacy, ai &amp; machine learning in data, regulatory compliance, data discovery, data trust and validation, data monitoring tools, data security solutions, data monitoring and observability, data cleansing, energy, ai in data management, operational efficiency, data compliance, data strategy consulting, data marketplace exchange, metadata-aware data connections, data trust validation, data discovery platform, data management cloud, customer engagement, data enrichment tools, data unification platform, data unification solutions, healthcare, data cleansing and validation, data governance and compliance, data management, data orchestration, data migration, data compliance &amp; esg, data marketplace for enterprise, cloud-native data platform, ai-powered data governance, data observability solutions, ai-driven data automation, data migration tools, data insights analytics, data transformation pipelines, consulting, data lineage tracking, data migration and integration, data connectivity, data integration tools, data governance framework, ai and machine learning integration in data management, data governance best practices, services, data insights and analytics, cloud data management, data optimization tools, big data management, ai-powered automation, metadata management, financial services, business intelligence, data lineage and impact analysis, data insights for decision-making, multi-cloud data orchestration, data migration strategies, data transformation, data observability and trust, energy &amp; utilities, data observability tools, metadata system, hybrid cloud data, data strategy and governance, data compliance tools, data observability, data cleansing automation, enterprise data architecture, data cleansing tools, data scalability solutions, data lifecycle management, data trust, enterprise data platform, b2b, data security and privacy compliance, data discovery and cataloging, ai-powered data management, data monitoring, data operations, big data processing and management, data lineage and traceability, data scalability in cloud, data automation, cloud-native platform, data enrichment services, enterprise data security, data operations management, cloud data integration solutions, life sciences, data analytics, data transformation services, transportation &amp; logistics, data security &amp; privacy, data unification, hybrid cloud, data enrichment and unification, intelligent data management cloud, api integration, data sharing, data engineering, cloud connectivity, low code, no code, multi-cloud integration, data democratization, real-time data access, elastic computing, ai-driven automation, customer 360 view, data silos, cloud data architecture, structured data, unstructured data, data provenance, data visualization, data processing, enterprise data management, data ingestion, business process automation, data-driven decision making, finance, distribution, transportation_logistics, energy_utilities, enterprises, computer software, information technology &amp; services, internet, computer &amp; network security, mechanical or industrial engineering, health care, health, wellness &amp; fitness, hospital &amp; health care, analytics</v>
          </cell>
          <cell r="J1893" t="str">
            <v>Akamai, Salesforce, NSOne, Outlook, Woopra, DemandBase, Atlassian Cloud, Netlify, GitHub Hosting, Salesforce Service Cloud, MongoDB, Figma, Adobe CQ, Marketo, Salesforce Live Agent, Slack, Adobe Marketing Cloud, Vimeo, Facebook Widget, Nginx, Google Dynamic Remarketing, WordPress.org, Cornerstone On Demand, Bootstrap Framework, FullStory, reCAPTCHA, Facebook Login (Connect), Microsoft-IIS, Bing Ads, The Trade Desk, Google AdSense, Adobe Media Optimizer, Wistia, DoubleClick Floodlight, Intercom, SOASTA, Google Analytics, Mobile Friendly, ON24, Apache, Signal by BrightTag, DoubleClick Conversion, Google Remarketing, Google AdWords Conversion, Typekit, Google Font API, BugHerd, Linkedin Marketing Solutions, Google Tag Manager, ASP.NET, Stripe, Adobe TestAndTarget, DoubleClick, F5 BIG-IP, AI, Telligent, ACL, Gem, AWS Glue Data Catalog, Pentaho Data Integration, AWS SDK for JavaScript, Micro, Dell EMC PowerStore, Langchain, Python, CallMiner Eureka, AWS Trusted Advisor, Microsoft Azure Monitor, Google Cloud, Informatica, Aqua, SAP Master Data Governance (MDG), IBM ILOG CPLEX Optimization Studio, Jenkins, Git, GitHub, Prometheus, Grafana, Amazon CloudWatch, ELK Stack, Docker, Kubernetes, Azure Linux Virtual Machines, Informatica Test Data Management, SalesLoft, ZoomInfo, LinkedIn Sales Navigator, 6sense, Salesforce CRM Analytics, Adform DMP, Spring, Elasticsearch, Intel, Salesforce CRM, Salesforce CPQ, Spark, IBM Security Identity Governance and Intelligence, Amazon Web Services (AWS), Microsoft Azure, SAP, Oracle Analytics Cloud, NTENT, Envoy, go+, HELM, Istio, SQL, Seismic, Apex, Flow, Sales Cloud Einstein, Oracle Exadata Cloud Service, Mulesoft, Upland Altify, Tableau, Jira, Google Cloud Platform, Oracle Cloud, Security, Informatica Cloud Mass Ingestion, Spring Boot, Copilot</v>
          </cell>
          <cell r="K1893">
            <v>6159400000</v>
          </cell>
          <cell r="L1893" t="str">
            <v>Merger / Acquisition</v>
          </cell>
          <cell r="N1893">
            <v>45778</v>
          </cell>
          <cell r="O1893">
            <v>1640000000</v>
          </cell>
          <cell r="Q1893" t="str">
            <v>Informatica is an enterprise software company based in Redwood City, California, founded in 1993. It specializes in AI-powered data management and integration through its flagship platform, the Intelligent Data Management Cloud (IDMC). The company has evolved from on-premise ETL software to a leader in cloud-native data management, serving around 5,000 active customers, including over 80% of the Fortune 100, across more than 100 countries.
Informatica's IDMC platform offers a comprehensive suite of services, including data integration, governance, cataloging, and master data management. It automates various tasks and supports big data analytics, ensuring compliance and discoverability. The platform processes over 143 trillion monthly cloud transactions and emphasizes scalability and security. Informatica has received several accolades, including recognition as a leader in data integration and intelligence by IDC. The company is also known for its strategic partnerships with major firms like Salesforce, Google Cloud, and Oracle, enhancing its capabilities in AI-driven data solutions.</v>
          </cell>
          <cell r="R1893">
            <v>1993</v>
          </cell>
        </row>
        <row r="1894">
          <cell r="A1894" t="str">
            <v>Ingram Micro</v>
          </cell>
          <cell r="B1894" t="str">
            <v>Ingram Micro</v>
          </cell>
          <cell r="C1894">
            <v>24000</v>
          </cell>
          <cell r="D1894" t="str">
            <v>information technology &amp; services</v>
          </cell>
          <cell r="E1894" t="str">
            <v>http://www.ingrammicro.com</v>
          </cell>
          <cell r="F1894" t="str">
            <v>http://www.linkedin.com/company/ingram-micro</v>
          </cell>
          <cell r="G1894" t="str">
            <v>Irvine</v>
          </cell>
          <cell r="H1894" t="str">
            <v>California</v>
          </cell>
          <cell r="I1894" t="str">
            <v>ecommerce, advance logistics, marketing, mobility, pointofsales data capture, asset disposition, cloud solutions, fulfillment, reverse logistics, supplychain services, technology solutions, physical security, retail: computer software &amp; peripheral equipment, technology, it services &amp; it consulting, product refurbishment, corporate responsibility, enterprise software, hardware, cloud platform, supply chain visibility, mobility solutions, skus quoting, vendor partnerships, ml models, demand generation, customer-centric solutions, product sourcing optimization, business automation, refurbishment services, distribution, vendor ecosystem, cybersecurity, supply chain automation, market expansion, business scalability, market discovery tools, refurbishment solutions, supply chain services, product lifecycle management, supply chain logistics, hardware distribution, services, data integration, customer insights, healthcare it, customer insights platform, lifecycle management, data security, data analytics, technology ecosystem, cloud services, information technology, supply chain management, data-driven insights, circular economy, data-driven decision making, digital transformation, vendor management, consulting, customer engagement, managed services, vendor support, software licensing, software, business intelligence, sustainability initiatives, billing automation, product management, product automation, workflow management, supply chain analytics, enterprise it solutions, product sourcing, technology distribution, security solutions, supply chain optimization, customer experience, supply chain resilience, marketing services, cloud computing, supply chain efficiency, b2b, order tracking, vendor network, global reach, e-commerce, customer solutions, data center solutions, ai-ml platform, logistics, supply chain transparency, lifecycle services, consumer electronics, professional services, cloud marketplace, business growth, customer retention, business process automation, cloud subscriptions, it solutions, security incident response, order management, iot, operational efficiency, product distribution, innovation, process automation, product lifecycle sustainability, global distribution, technical support, computer and computer peripheral equipment and software merchant wholesalers, iot distribution, cloud commerce platform, automation tools, market opportunities, ai-powered platform, iot device distribution, b2b solutions, business transformation, digital marketplace, ai platform, supply chain solutions, financing options, end-to-end management, certified engineers, it lifecycle management, personalized recommendations, global network, business development resources, impactful partnerships, trust x alliance, competitive advantage, cloud growth solutions, commercial technology, endpoint management, automated workflows, integrated technologies, reseller support, real-time data, financial solutions, vendor growth, digital distribution, advanced technology solutions, tailored offerings, ai and machine learning, revenue potential, employee training, solutions optimization, industry standards, b2c, finance, transportation &amp; logistics, consumer internet, consumers, internet, information technology &amp; services, enterprises, computer software, marketing &amp; advertising, computer &amp; network security, logistics &amp; supply chain, analytics, professional training &amp; coaching, financial services</v>
          </cell>
          <cell r="J1894" t="str">
            <v>Akamai, UltraDns, VueJS, Atlassian Cloud, OneTrust, Figma, Workday, Eloqua, Jobvite, Slack, Salesforce, Zendesk, Google Dynamic Remarketing, Adobe Media Optimizer, Kentico, Multilingual, DoubleClick, Confirmit, Bootstrap Framework v3.2.0, Bing Ads, YouTube, Linkedin Marketing Solutions, Walkme, FullStory, Google Tag Manager, Bootstrap Framework, Apache, JQuery 1.11.1, Google Play, DoubleClick Conversion, LiveRamp, Mobile Friendly, Micro, Taleo Applicant Tracking Systems (ATS), Microsoft Excel, Microsoft PowerPoint, Vanta, AWS Trusted Advisor, Amazon Web Services (AWS), Databricks, Airflow, AWS Step Functions, Frame, Microsoft Office, Amazon CloudWatch, Amazon DynamoDB, Amazon EC2, Amazon EKS Anywhere, Amazon S3, Amazon S3 Glacier, Amazon Virtual Private Cloud (Amazon VPC), AWS CloudFormation, AWS CodePipeline, AWS Direct Connect, AWS Transit Gateway, Datadog, ebs, ECS, GitHub Actions, Google AdWords Conversion, Jenkins, Lambda Cloud, Prometheus, Redshift, Serverless Framework, Sizmek (MediaMind), Terraform, AI, Nginx, Microsoft-IIS, Microsoft SQL Server Reporting Services, MySQL, PostgreSQL, Git, Azure Devops, Ansible, Microsoft Azure Monitor, IBM ILOG CPLEX Optimization Studio, Grafana, Kibana, Microsoft Windows Server 2012, SAP, Fortinet, Postman, Recurly, Gem, CONTROL, SAP Solution Manager, Azure Analysis Services, Google Cloud Platform, IBM Cloud, Jira, Excel4Apps, IBM Mainframe, Confluence, Microsoft AdCenter, AWS Analytics, LinkedIn Learning, Cisco AppDynamics, Microsoft.NET Core 3.1, C#, React, Angular, Javascript, FlipHTML5, CSS, TypeScript, Bootstrap, Docking &amp; MDI for WPF, Apigee, RabbitMQ, TIBCO, Cisco WebEx Teams, Celonis, SQL, Python, Azure Migrate, Azure Marketplace, AWS Marketplace, Taboola Newsroom, Podio, Aruba Mobility Controllers, Domino Printing Services, Salesforce CRM Analytics, AWS Lake Formation, AWS Database Migration Service, HPE Greenlake, OneStream, Kubernetes, Docker, AWS Cost Explorer, Azure Cost Management, Marketo, Canva, Kingdee Software, Proofpoint, Junip, Aruba Central, Palo Alto PA-5200 Series, Cisco Firepower 9300, Juniper Networks SRX-Series Gateways, Commscope Ruckus, Aruba, Cisco Unified Intelligence Center, Akamai CDN Solutions, Infoblox DHCP, PatientPop, Impact Radius, Azure VPN Gateway, Palo Alto Networks, Cisco Secure Firewall Management Center, Cisco VPN, Google Cloud Security Command Center, Langchain, LlamaIndex, Vertex, Claude, Gemini, Mode, Google, Microsoft Entra ID, Zabbix, Azure Monitor, Microsoft Teams, Microsoft 365, Microsoft Exchange Server 2003, TUNE, SharePoint, Microsoft PowerShell, Azure Log Analytics, .NET, Juniper Networks, NetApp, Nutanix, Looker, Power BI Documenter, Google Ads, LinkedIn Ads, Dell PowerEdge Servers, PowerStore, PowerFlex, PowerScale, Dell PowerVault Storage Arrays, Google Cloud, Azure Blob Storage, IBM Storage Suite for IBM Cloud Paks, OpenVMS, , Microsoft Power Platform, Wider Planet, SAP Material Requirement Planning (MRP), WebOffice, Elasticsearch, Microsoft Active Directory Federation Services, Genesys, NICE, Autodesk BIM 360, SkimLinks, Tableau, Google Compute Engine, Google Kubernetes Engine, Google Cloud Run, Google App Engine, Google Cloud Functions, Google Cloud Load Balancing, Google Cloud CDN, Google Cloud Interconnect, Google Cloud Armor, Google AlloyDB for PostgreSQL, Google Cloud SQL, Google Cloud Spanner, REST, Google Cloud BigTable, Google Secret Manager, CAT, Google Cloud Monitoring, Google Cloud Logging, Connect, Amazon Advertising, Staffbase, Dell ECS Enterprise Object Storage, ABB Robotics, Data Analytics, Lytics, Oracle Sourcing, Microsoft Teams Rooms, Dell iDRAC (Integrated Dell Remote Access Controller), Tapad, Gripp, SAS Business Intelligence, Adobe Real-Time CDP, PowerBI Tiles, WMS, Azure Linux Virtual Machines, Check Point Maestro, Red Hat OpenShift, IBM Instana, IBM Turbonomic, Elastic Stack, Beats, Logstash, MapMarker, Siemens SIMATIC S7, ServiceNow, Tor, Cisco Meraki MS, Microsoft Azure, Pimcore, 24-7 Media, Oracle XML DB, OSIsoft PI, Rapid7 InsightVM, Cisco WebEx, Microsoft OneDrive for Business, Copilot, AVEVA PDMS, AWS Glue Data Catalog, Athena, Amazon QuickSight, , Conversant (ValueClick), Amazon Associates, VMware SD-WAN, Microsoft Application Insights, Veeam, New Relic, ASP.NET, Couchbase, Redis, Apache Kafka, PubSub+, IBM MQ, Google Cloud BigQuery, Google Cloud Storage, Vertex AI, OpenText EnCase Forensic, FTK Forensic Toolkit, Axway SecureTransport, Axiom Software, Sift, Oracle Analytics Cloud, PL/SQL, Oracle JDBC, AWS CloudTrail, Security, Amazon Elastic MapReduce (EMR), ABAP, Charmed Kubeflow, SAP SD, Barracuda Spam Firewall, React Router, Switch Concepts, AWS VPN, Oracle General Ledger, SAP Accounts Payable and Receivable, SAP Asset Accounting (AA), Ning, LangGraph, CloudCheckr, Blazor, Miro, LLamasoft, JDA, Gurobi Optimizer, Blue Yonder Order Management, Adobe Photoshop, Zen Planner, Pipefy, SAP Sales, REACH, Fortinet FortiGate, FortiManager, FortiAnalyzer, FortiAuthenticator, FortiMail, Wireshark, Aruba CX Switches, SysTools VBA Password Recovery, Meta Ads Manager, Google Workspace, Oracle Cloud Infrastructure, SAP Basis, SAP HANA, Process automation package for service request creation in SAP S/4HANA Utilities, IBM InfoSphere Change Data Capture, Fujitsu IaaS, Spiceworks IP Scanner, ACL, OnApp, Oracle Autonomous Database, Oracle Cloud, Oracle Database, Oracle Exadata Cloud Service, VMware, Azure Service Fabric, ICP, Microsoft Defender External Attack Surface Management, Stormshield, Kinaxis, Commvault, Alibaba Cloud, CANoe, Weibo, MercuryGate TMS, Apex, DATAVERSE LTD, Microsoft Power Automate, Facebook, HPE 3PAR, Bash, Agile GCP Labs, Scrum Do, GitHub Copilot, GitHub, Outlook, AutoCAD, Astra WordPress Theme, Azure Active Directory B2C, Trend Micro TippingPoint, 3M 360 Encompass - Health Analytics Suite, Bitbucket, AWS CodeCommit, IDC</v>
          </cell>
          <cell r="K1894">
            <v>13609200000</v>
          </cell>
          <cell r="L1894" t="str">
            <v>Other</v>
          </cell>
          <cell r="M1894">
            <v>409200000</v>
          </cell>
          <cell r="N1894">
            <v>45566</v>
          </cell>
          <cell r="O1894">
            <v>52556263000</v>
          </cell>
          <cell r="Q1894" t="str">
            <v>Ingram Micro is a global leader in IT distribution and supply chain management, offering a wide range of technology products, cloud solutions, and lifecycle services. Founded in 1979, the company has grown significantly through mergers and acquisitions, reaching $50 billion in sales by 2018. It operates as a diversified IT distributor, providing hardware, software, and services across the supply chain.
The company's core offerings include the distribution of IT products, cloud solutions through Ingram Micro Cloud, mobility and lifecycle services, and advanced cybersecurity technologies. Ingram Micro also features digital platforms like Xvantageâ„¢, which enhances user experiences with AI-driven capabilities. With a strong global presence, Ingram Micro serves resellers, retailers, and businesses in over 10 Asia-Pacific countries, positioning itself as a one-stop shop for IT supply chain needs.</v>
          </cell>
          <cell r="R1894">
            <v>1979</v>
          </cell>
        </row>
        <row r="1895">
          <cell r="A1895" t="str">
            <v>Inmar Intelligence</v>
          </cell>
          <cell r="B1895" t="str">
            <v>Inmar</v>
          </cell>
          <cell r="C1895">
            <v>3200</v>
          </cell>
          <cell r="D1895" t="str">
            <v>information technology &amp; services</v>
          </cell>
          <cell r="E1895" t="str">
            <v>http://www.inmar.com</v>
          </cell>
          <cell r="F1895" t="str">
            <v>http://www.linkedin.com/company/inmarintelligence</v>
          </cell>
          <cell r="G1895" t="str">
            <v>Winston-Salem</v>
          </cell>
          <cell r="H1895" t="str">
            <v>North Carolina</v>
          </cell>
          <cell r="I1895" t="str">
            <v>promotion management &amp; settlement, ecommerce returns, coupon processing &amp; settlement, influencer marketing, omnichannel, third party pharmacy receivables, returns management, pharmacy logistics management, promotion consulting, supply chain analysis, recall management, healthcare analytics, rebates, workplace solutions, conversational commerce, digital promotion, asset recovery, rx returns &amp; recalls, returned product management, analytics, reverse logistics, liquidation, consumer drug takeback, trade promotions, pharmaceutical returns, end to end payment technology, pharmacy financial management, fintech solutions, software development, revenue management, commerce analytics, real-time analytics, ai-powered fraud detection, transaction-based services, ai in healthcare, information technology and services, customer engagement tools, big data, digital incentives platform, commerce optimization, ai solutions, business analytics, customer behavior prediction, financial technology, machine learning, customer personalization, ai and machine learning, revenue cycle management, sponsorship analytics, geo-targeted advertising, supply chain transparency, customer engagement, healthcare data, market insights, data-driven decision making, sustainable supply chain, ai-enhanced decision-making, digital marketing automation, workflow automation, data security, compliance solutions, healthcare solutions, healthcare data analytics, healthcare, data security in healthcare, fraud prevention, supply chain management, data platform, retail media, customer loyalty, promotions management, healthcare safety technology, ai-powered solutions, fraud detection, retail, consumer insights platform, consumer transaction data, customer segmentation, transaction platform, financial services, supply chain optimization, supply chain analytics, business intelligence, omnichannel retail solutions, customer insights, loyalty programs, supply chain solutions, geo-targeted marketing, market trend analysis, sustainability strategies, customer-centric ecosystems, ai and ml, ai-driven customer segmentation, ecosystem connectivity, healthcare supply chain, customer journey mapping, performance marketing, brand activation, consumer behavior, data integration, healthcare compliance technology, customer engagement personalization, consumer insights, ai for retail, patient safety, predictive budgeting, sustainable commerce solutions, performance marketing tools, real-time consumer insights, data-driven marketing, influencer marketing analytics, healthcare compliance, brand activation tools, digital transformation, data analytics, geo-targeting, market trends, omnichannel personalization, commerce fund flows, computer systems design and related services, sustainable commerce, patient safety solutions, market trend forecasting, omnichannel marketing, customer loyalty analytics, predictive analytics, sustainable business practices, healthcare safety, martech, data-driven insights, personalized marketing, digital media, financial management, e-commerce strategies, automated workflows, analysis and reporting, coupon redemption, insights and analytics, cloud-based services, specialty medications access, supplier collaboration, inventory management, seamless integrations, digital incentives, brand loyalty, reporting and measurement, automated decision-making, multichannel advertising, campaign optimization, retail partnerships, consumer engagement, omni-channel solutions, dynamic personalization, inventory optimization, roi measurement, performance tracking, data strategy, pharmacy benefit management, sustainable practices, advertising technology, grocery retail solutions, b2b, b2c, e-commerce, finance, distribution, information technology &amp; services, enterprise software, enterprises, computer software, finance technology, artificial intelligence, computer &amp; network security, health care, health, wellness &amp; fitness, hospital &amp; health care, logistics &amp; supply chain, consumer internet, consumers, internet, marketing &amp; advertising</v>
          </cell>
          <cell r="J1895" t="str">
            <v>Route 53, Mimecast, Microsoft Office 365, VueJS, Pantheon, Microsoft Azure Monitor, Atlassian Cloud, OneTrust, Visual-Basic-.NET, Pardot, Amazon SES, Bluekai, Backbone JS Library, Drupal, Microsoft Application Insights, React Redux, Python, Workday, Salesforce, Slack, Cornerstone On Demand, Google Dynamic Remarketing, Google Analytics, DoubleClick, Mobile Friendly, DoubleClick Conversion, Typekit, Linkedin Marketing Solutions, Vimeo, Varnish, Google Tag Manager, OwnerIQ, Nginx, New Relic, Google, Microsoft Excel, 24-7 Media, AWS Transfer for SFTP, AC500 PLC, Homestead, Git, SAP, Econda, Rise, Excel4Apps, Vtiger for G Suite, React, Angular, Blazor, C# (C Sharp), Microsoft SQL Server Reporting Services, PostgreSQL, Azure Devops, Jenkins, GitHub Actions, Docker, Kubernetes, Prometheus, Grafana, Azure Monitor, WP-Oauth, JWT, AI, ASP.NET, C#, .NET, Quip, Inventor, Google Cloud BigQuery, DATAflow, Google Cloud Functions, PubSub+, Airflow, IBM Informix Genero, Jira, Siemens SIMATIC S7, Splunk SOAR, Tableau, PowerBI Tiles, SQL, Snowflake, Google Cloud Platform, Ansible, AWS Analytics, Hashicorp Packer, Debian, Ubuntu, Microsoft Office, IBM Content Manager for iSeries, Apex, Apache Iceberg, Starburst, Azure Analysis Services, Gem, CAT, Ning, IQMS, Google AlloyDB for PostgreSQL, , IBM Informix, Akamai CDN Solutions, Infoblox DHCP, AWS SDK for JavaScript, Jakarta EE, JAX, Maven, Hibernate, Connect, Visio, ezFlow for Google Docs for G Suite, Wider Planet, Zoomdata, SurveyMonkey, HTML Pro, Highspot, Monday.com, monday CRM, Brandwatch, BrightEdge, Cision, ChatGPT, Gemini, Bash, Spring, Spring Boot, Micro, Amazon Linux 2, UPS, Zebra Symbol</v>
          </cell>
          <cell r="L1895" t="str">
            <v>Merger / Acquisition</v>
          </cell>
          <cell r="M1895">
            <v>0</v>
          </cell>
          <cell r="N1895">
            <v>42826</v>
          </cell>
          <cell r="O1895">
            <v>783700000</v>
          </cell>
          <cell r="Q1895" t="str">
            <v>Inmar Intelligence is a technology and data analytics company based in Winston-Salem, North Carolina. Founded in 1980, it specializes in AI-powered solutions for the retail, healthcare, and marketing sectors. The company has evolved from its origins in digitizing coupon settlement processes to offering a wide range of transaction-based services across the U.S., Canada, Mexico, and India.
Inmar provides advanced analytics, digital promotions, and technology platforms tailored to various industries. Its retail and marketing solutions include personalized incentives, media optimization, and loyalty programs. In healthcare, Inmar focuses on pharmacy compliance, medication disposal, and value chain optimization. The company also emphasizes sustainability through product return management and waste reduction initiatives. With a workforce of around 4,500 employees, Inmar is committed to driving efficiency and consumer savings while supporting ESG goals.</v>
          </cell>
          <cell r="R1895">
            <v>1980</v>
          </cell>
        </row>
        <row r="1896">
          <cell r="A1896" t="str">
            <v>Innova Solutions</v>
          </cell>
          <cell r="B1896" t="str">
            <v>Innova Solutions</v>
          </cell>
          <cell r="C1896">
            <v>50000</v>
          </cell>
          <cell r="D1896" t="str">
            <v>information technology &amp; services</v>
          </cell>
          <cell r="E1896" t="str">
            <v>http://www.innovasolutions.com</v>
          </cell>
          <cell r="F1896" t="str">
            <v>http://www.linkedin.com/company/innova-solutions</v>
          </cell>
          <cell r="G1896" t="str">
            <v>Atlanta</v>
          </cell>
          <cell r="H1896" t="str">
            <v>Georgia</v>
          </cell>
          <cell r="I1896" t="str">
            <v>business application services, data sciences, product engineering services, cloud enablement, healthcare business solutions, consulting services, artificial intelligence, intelligent process automation, digital transformation, machine learning, talent solutions, workforce management solutions, e-commerce, retail, general aviation, consumer internet, internet, information technology, it services &amp; it consulting, management consulting, information technology &amp; services, consumers</v>
          </cell>
          <cell r="J1896" t="str">
            <v>Salesforce, Cloudflare DNS, Sendgrid, Outlook, Microsoft Office 365, CloudFlare Hosting, WP Engine, Atlassian Cloud, DigitalOcean, Slack, Hubspot, Experient, Google Analytics, Google Tag Manager, iCIMS, Google Font API, FullStory, WordPress.org, reCAPTCHA, Adobe Media Optimizer, Sovrn, Mobile Friendly, Cedexis Radar, The Trade Desk, Vimeo, New Relic, Linkedin Marketing Solutions, Remote, PowerBI Tiles, SAP, , Zoho CRM, AI, ServiceNow, , Carbon, poly, Google Cloud Platform, Terraform, Google Cloud Build, Google Cloud Deployment Manager, GitLab, GitHub, Hashicorp Packer, ABB Robotics, Lansweeper, iDevAffiliate, Creo+, HPLC, OpenLDAP, Red Hat OpenShift, Podman, Ansible, Bash, TelmarHelixa, Akamai CDN Solutions, Juniper Networks SRX-Series Firewalls, ServiceNow UI Builder, ServiceNow Flow Designer, Amazon WorkSpaces, ServiceNow IntegrationHub, AWS Service Catalog, Gem, Micro Focus Universal CMDB, mabl, Tor, Cisco Unified Intelligence Center, Palo Alto PA-5200 Series, Cisco Identity Services Engine, Amazon Web Services (AWS), Microsoft Azure Monitor, Kubernetes, Apache Kafka, PostgreSQL, OpenSearch, Keycloak, HELM, Azure Devops, Python, go+, Microsoft Project, Interqual, .NET, AWS SDK for JavaScript, Amazon Managed Streaming for Apache Kafka (Amazon MSK), SQL, Azure OpenAI Service, MLflow, Langchain, LangGraph, Fastapi, PyTorch, Faiss, Thermo Scientific Chromeleon Chromatography Data System (CDS), Docker, GitHub Actions, Vista, Observe.AI, Azure Application Insights, BMC Helix Discovery, Javascript, YouTube, LinkedIn Ads, Amazon Linux 2, C#, Raspberry Pi, Sales Cloud Einstein, Salesforce Service Cloud, React, Analyzer, Azure Linux Virtual Machines, Prometheus, Grafana, Quest ActiveRoles Server, Synopsys VCS, Chorus by ZoomInfo, ContentClick, Unix, Git, Tableau, Apache Superset, Jenkins, Bitbucket, Gainsight Product Experience, Olo, Redis, Microsoft PowerPoint, Microsoft Excel, Google AdWords Conversion, Moldflow, SAP Ariba Platform, Wagtail CMS, Electron, Confluence, WebOffice, Microsoft Azure, Excel4Apps, Power BI Documenter, Workday, PingFederate, PingAccess, PingDirectory, Ping Identity, Jira, Horizon, Databricks, EMaint, NetApp MetroCluster, DemandBase, OpenProject, Ning, HeapAnalytics, Cadence Omnis CFD Platform, Xray, Postman, Microsoft Office, ServiceNow IT Service Management (ITSM), Atlassian, OpenAPI, CNC Software, Spiceworks IP Scanner, SonicWall SRA, BASE, LlamaIndex, AWS Analytics, ECS, Lambda Cloud, Amazon S3, Modbus, Acoustic Analytics, SES, Autodesk CFD, Pytest, Selenium, Robot Framework, Cypress, Azure Analysis Services, SAP Enterprise Portfolio and Project Management, ServiceNow Demand Management, ServiceNow Project Portfolio Management, WorkSafeBC, AutoCAD, Wider Planet, Salesforce CRM Analytics, CPMStar, Rapid7 InsightVM, ServiceNow Service Graph Connectors, Sizmek (MediaMind), Microsoft Windows Server 2012, Oracle Database Security, REST, Microsoft SQL Server Reporting Services, Oracle Analytics Cloud, Cadence, Ticket Spice, Blue Coat PacketShaper, GRIN, CONTROL, Micro, Alteryx, Coupa, TypeScript, Playwright, Saucelabs, Barracuda Email Security Service, Adobe Analytics, Adobe Target, Adobe, ALM Octane, Sectra PACS, Android, SAP BusinessObjects Business Intelligence (BI), VTScada, Yocto, Rust, MediaTek, Rezlynx PMS, AdButler, ChemDraw, Doodle, Pega CRM Suite, Ivanti Service Manager, Splunk, Securonix Security Operations and Analytics Platform, Mode, Oracle XML DB, TUNE, ENTERPRISE ARCHITECT, Qualys Penetration Testing, Microsoft 365, IBM DataStage, AutoSys Workload Automation, Azure Virtual Machines, Azure Cloud Services, Azure Virtual Network, Azure SQL Database, Azure Storage Explorer, Azure Active Directory, Azure Monitor, Azure VPN Gateway, Microsoft PowerShell, Azure Resource Manager, Azure Site Recovery, Azure Backup, Azure Policy, Azure Key Vault, Azure Virtual Machine Scale Sets, Azure Load Balancer, Azure Traffic Manager, UPS, Figma, IBM Spectrum LSF, AWS Trusted Advisor, Hotjar, Mixpanel, SAP S/4HANA, PeopleSoft CRM, UptimeRobot, IBM Rational Rhapsody Architect for Systems Engineers, Wolters Kluwer Passport, Microsoft Word, Pluralsight Skills, Coursera, Udemy, Mag+, 123FormBuilder, Cisco UCS Manager, Oracle Solaris, Red Hat JBoss Enterprise SOA Platform, Apache, IBM MQ, Connect, Control-M, Keen, Dynamics 365 Customer Service, DATAVERSE LTD, Microsoft Power Platform, Azure SQL, Azure AI Studio, Milvus, Azure AI Search, OpenAI, GAS, Delivra, Weibo, Red Hat Enterprise Linux, Red Hat Satellite, ICP, Azure Active Directory B2C, Vena, Microsoft Active Directory Certificate Services (AD CS), Informatica, AWS Glue, Secured MVC Forum on Windows 2012 R2, VMware, Amazon CloudWatch, Airflow, Scrum Do, Kanbanize, Acronis True Image, AMP, ISO+â„¢, RedPrairie Commerce Suite, SAP SuccessFactors, Octane, Zephyr, QTest, Flow, ManageEngine, TensorFlow, scikit-learn, Datadog, Cornerstone HR, TCP TimeClock Plus, MongoDB, Blazor, WildApricot, Azure Kubernetes Service (AKS), 3M 360 Encompass - Health Analytics Suite, Proofpoint Targeted Attack Protection For SaaS, Workday Launch, Arena PLM, Cascade CMS</v>
          </cell>
          <cell r="L1896" t="str">
            <v>Merger / Acquisition</v>
          </cell>
          <cell r="M1896">
            <v>0</v>
          </cell>
          <cell r="N1896">
            <v>43132</v>
          </cell>
          <cell r="O1896">
            <v>3000000000</v>
          </cell>
          <cell r="Q1896" t="str">
            <v>Innova Solutions, Inc., formerly known as American CyberSystems, Inc., is a technology and business transformation solutions provider based in Duluth, Georgia, with a significant global presence. The company employs around 50,000 professionals and generates annual revenue of approximately $3-3.5 billion. Founded to accelerate digital transformation, Innova has expanded through strategic mergers, including a notable merger with American CyberSystems in 2019 and the integration of Volt International in 2023.
Innova Solutions offers a range of services, including AI-powered digital solutions, technology services, talent solutions, and workforce management. The company focuses on various industries, such as healthcare, energy, manufacturing, and banking, providing tailored IT solutions that enhance operational efficiency and drive innovation. Innova has been recognized for its leadership in IT services and is committed to supporting global non-profits through the Innova Foundation, which partners with organizations to promote technology education and community support.</v>
          </cell>
          <cell r="R1896">
            <v>2006</v>
          </cell>
        </row>
        <row r="1897">
          <cell r="A1897" t="str">
            <v>Inovalon</v>
          </cell>
          <cell r="B1897" t="str">
            <v>Inovalon</v>
          </cell>
          <cell r="C1897">
            <v>3200</v>
          </cell>
          <cell r="D1897" t="str">
            <v>information technology &amp; services</v>
          </cell>
          <cell r="E1897" t="str">
            <v>http://www.inovalon.com</v>
          </cell>
          <cell r="F1897" t="str">
            <v>http://www.linkedin.com/company/inovalon</v>
          </cell>
          <cell r="G1897" t="str">
            <v>Bowie</v>
          </cell>
          <cell r="H1897" t="str">
            <v>Maryland</v>
          </cell>
          <cell r="I1897" t="str">
            <v>datadriven intervention platforms, cms star ratings, clinical trials data, healthcare data set, workforce management solutions, revenue cycle management, claims &amp; payment integrity, saas, predictive analytics, risk score accuracy, big data integration, daas, cloudbased solutions, qrs, data visualization insights, ehr interoperability, quality improvement, ncqa hedis, healthcare data insights, specialty pharmacy solution, pharmacy solutions, infusion pharmacy solution, clinical &amp; quality outcomes, clinical quality analytics, life sciences insights, edp services, technology, software development, artificial intelligence, healthcare compliance automation, decision support, healthcare risk management, population health ai, patient outcome analytics, healthcare decision support, healthcare economics, health data analytics, healthcare data science, healthcare workflow ai, data interoperability, healthcare quality measurement, research and development in the physical, engineering, and life sciences, healthcare analytics for payers, data security, performance analytics, quality measurement, healthcare compliance tools, healthcare data security, healthcare data governance, healthcare technology, healthcare performance analytics, cloud-based healthcare platform, healthcare data exchange, healthcare predictive modeling, healthcare workflow automation, clinical trial analytics, data integration, healthcare industry digital transformation, cloud computing, healthcare data lake, healthcare risk management tools, life sciences data solutions, healthcare data platform, risk management, healthcare analytics, healthcare data management saas, healthcare data interoperability, ai healthcare, risk adjustment ai, pharmacy operations management, regulatory compliance, healthcare operational tools, healthcare data platform integration, real-time healthcare insights, quality improvement tools, health information services, automated risk adjustment, healthcare industry analytics, provider solutions, healthcare data interoperability solutions, healthcare analytics platform, healthcare performance dashboards, healthcare data exchange platforms, healthcare industry data solutions, analytics platform, healthcare analytics for providers, population health analytics, healthcare data analytics saas, operational efficiency, ai-powered healthcare solutions, healthcare quality analytics saas, healthcare industry innovation, cloud platform, healthcare economics optimization, healthcare data solutions, healthcare data security compliance, healthcare data integration, clinical data integration, healthcare data security protocols, healthcare industry ai, clinical outcomes improvement, healthcare data security solutions, healthcare provider solutions, compliance modules, real-time insights, healthcare industry solutions, healthcare quality improvement, risk adjustment, healthcare regulatory compliance, healthcare risk stratification ai, data lake, population health management, payer analytics, risk adjustment automation, life sciences, big data analytics, healthcare compliance, clinical outcomes, population health, proprietary healthcare datasets, industry innovation, healthcare operational efficiency, healthcare data management, healthcare analytics tools, pharmacy management, healthcare quality benchmarks, healthcare data linkages, healthcare performance metrics, real-time data, clinical decision support, healthcare data analytics, clinical data analytics, industry solutions, risk stratification, data management, healthcare payer analytics, workflow automation, regulatory reporting, healthcare data processing, proprietary datasets, healthcare data lake architecture, patient safety, quality management, data solutions, cloud-based software, electronic health records, automated reporting, healthcare outcomes, member engagement, patient care improvement, real-time data access, dynamic business intelligence, provider enablement, claims management, patient assessment, workforce management, pharmacy operations, adverse event reporting, streamlined operations, data-driven decisions, value-based care, medicare compliance, patient outreach, safety event reporting, infection prevention, workforce optimization, claims processing automation, care quality management, patient-centric solutions, compliance and audit management, real-world data modeling, insights for providers, community health analytics, healthcare quality metrics, healthcare connectivity, data-driven healthcare, pharmacy surveillance, advanced analytics solutions, provider market insights, b2b, healthcare, computer software, information technology &amp; services, enterprise software, enterprises, computer &amp; network security, health care information technology, health care, health, wellness &amp; fitness, hospital &amp; health care, analytics</v>
          </cell>
          <cell r="J1897" t="str">
            <v>Amazon CloudFront, Route 53, Microsoft Office 365, Amazon AWS, Outlook, Postmark, Greenhouse.io, Gmail, Google Apps, Salesforce, Mimecast, Pardot, Bluekai, Drupal, React Redux, Adobe Marketing Cloud, Slack, Marketo, ServiceNow, FedEx, React, Drift, Apache, Mobile Friendly, CallRail, Optimizely, Google Analytics, Nginx, YouTube, Bootstrap Framework, Bizible, Cvent, Shutterstock, WordPress.org, Google Tag Manager, Google Font API, Vimeo, F5 BIG-IP, Bing Ads, ASP.NET, DemandBase, Linkedin Marketing Solutions, OpenSSL, LiveRamp, DoubleClick Floodlight, Facebook Widget, Typekit, iTunes, CrazyEgg, Google Play, Avaya, KNIME, Sisense, Domo, Sigma, Node.js, IoT, Android, Remote, AI, Wordpress, PHP, MySQL, PostgreSQL, REST, Google Analytics 4 (GA4), Lighthouse 360, Figma, Docker, Git, HTML5 Maker, CSS, Javascript, Angular, Apache JMeter, AWS Trusted Advisor, Azure Devops, Microsoft Azure Monitor, Playwright, Selenium, Snowflake, SQL, Microsoft Office, 24-7 Media, CPX Interactive, AWS SDK for JavaScript, Spring Boot, Spring, Amazon EC2, ECS, Amazon EKS Anywhere, Lambda Cloud, Google AdWords Conversion, Amazon S3, API Gateway, OpenID, Excel4Apps, Tableau, Salesforce CPQ, Salesforce CRM Analytics, Airflow, Amazon Managed Workflows for Apache Airflow (MWAA), AWS Glue Data Catalog, AWS Step Functions, Semrush, Sizmek (MediaMind), Snow, Epic, Microsoft PowerPoint, Microsoft Excel, Amazon CloudWatch, AWS Bedrock, Make, Amazon Web Services (AWS), AWS Analytics, Python, Fastapi, Django, Terraform, Agilent Technologies, OneTrust Tech Risk &amp; Compliance, PowerBI Tiles, DAX, Power Query, ACL, SAS Enterprise Guide, Tor, PRO.FILE, Google AlloyDB for PostgreSQL, GraphQL, Rust, BASE, CallMiner Eureka, FlipHTML5, TypeScript, Jasmine, Karma, Oracle Analytics Cloud, Equifax Prequalification of One, Gem, Micro, R, Siemens PROFIBUS, Pipedrive, Rapid7, CrowdStrike, Azure Analysis Services, Splunk SOAR, Google Ads, Priority Engine (Informa TechTarget), Microsoft Word, Act!, Azure Automation, Azure SQL Database, Azure SQL Managed Instance, Azure Storage Explorer, C#, Kubernetes, .NET, Intel, Visio, IBM ILOG CPLEX Optimization Studio, Amazon Associates, Azure Pipelines, Microsoft PowerShell, Secured MVC Forum on Windows 2012 R2, Oracle BI Publisher, VHDL, Google Cloud Platform, Power BI Documenter</v>
          </cell>
          <cell r="K1897">
            <v>3035499994</v>
          </cell>
          <cell r="L1897" t="str">
            <v>Merger / Acquisition</v>
          </cell>
          <cell r="M1897">
            <v>0</v>
          </cell>
          <cell r="N1897">
            <v>45323</v>
          </cell>
          <cell r="O1897">
            <v>749590000</v>
          </cell>
          <cell r="Q1897" t="str">
            <v>Inovalon is an American technology company that specializes in cloud-based platforms for data-driven healthcare. Founded in 1998 in Maryland, the company was originally named MedAssurant and rebranded to Inovalon in 2012. It became publicly traded on NASDAQ in 2015 and was taken private in 2021 after being acquired by Nordic Capital and Insight Partners.
The core offering of Inovalon is the Inovalon ONE platform, a real-time, cloud-native solution that connects with the healthcare ecosystem to aggregate and analyze data. This platform provides actionable intelligence through advanced analytics, serving over 50,000 active customers. Inovalon supports a wide range of healthcare stakeholders, including payers, providers, pharmacies, and life sciences organizations. The company has expanded its capabilities through strategic acquisitions, enhancing its services and product offerings. Recent developments include the acquisition of Vigilanz and the introduction of an AI-powered tool for health plans.</v>
          </cell>
          <cell r="R1897">
            <v>1998</v>
          </cell>
        </row>
        <row r="1898">
          <cell r="A1898" t="str">
            <v>Insight</v>
          </cell>
          <cell r="B1898" t="str">
            <v>Insight</v>
          </cell>
          <cell r="C1898">
            <v>15000</v>
          </cell>
          <cell r="D1898" t="str">
            <v>information technology &amp; services</v>
          </cell>
          <cell r="E1898" t="str">
            <v>http://www.insight.com</v>
          </cell>
          <cell r="F1898" t="str">
            <v>http://www.linkedin.com/company/insight</v>
          </cell>
          <cell r="G1898" t="str">
            <v>Chandler</v>
          </cell>
          <cell r="H1898" t="str">
            <v>Arizona</v>
          </cell>
          <cell r="I1898" t="str">
            <v>healthcare it, data center management, procurement, mobility, it solutions, cloud &amp; software licensing, unified communication collaboration, office productivity, cloud computing, it asset disposal, it asset management, data protection, network security, it services, ecommerce, intelligent technology, unified communication amp collaboration, cloud services, network security management, microsoft products, network amp security, software management, innovation, connected workforce, supply chain optimization, it management, artificial intelligence, k12 it solutions, managed service provider solutions, digital innvoation, generative ai, modern infrastructure, technology, web hosting, catalog/specialty distribution, consumer discretionary, it services &amp; it consulting, cloud security architecture, it modernization, it strategy, it support and services, it project delivery, it consulting firm, information technology, it support automation, technology integration, ai-powered solutions, enterprise data lakes, it infrastructure services, cloud infrastructure, it transformation, hybrid cloud architecture, multi-cloud management, it modernization services, it automation, retail, education, it infrastructure support, hybrid multicloud, it security services, it infrastructure, it solutions provider, disaster recovery planning, public sector, security management, solutions integrator, security solutions, cloud migration strategies, enterprise it, it service automation, ai-driven cybersecurity, digital transformation, cybersecurity, enterprise application integration, business intelligence, application development, cloud solutions, enterprise cloud, it cloud solutions, disaster recovery, b2b, cybersecurity threat detection, data-driven decision making, it infrastructure design, it support and maintenance, data analytics tools, computer systems design and related services, data &amp; ai, it infrastructure as code, it system integration, it asset lifecycle management, it automation tools, it systems support, ai integration in it, sustainability, cloud management, cloud migration, it deployment, it solutions company, it consulting, it deployment services, government, digital workplace transformation, services, digital workplace, it compliance and governance, vendor-agnostic solutions, cloud cost optimization, operational efficiency, it project management, cloud-native application development, data analytics, it solutions consulting, it support, it infrastructure modernization, cloud security compliance, finance, it consulting services, digital transformation consulting, cloud security monitoring, data management, non-profit, it service provider, it services management, cybersecurity solutions, it managed services, ai-powered data analytics, it support services, it optimization, enterprise cybersecurity frameworks, it systems integration, digital workplace tools, managed services, healthcare, it performance optimization, cloud migration tools, it infrastructure resilience, it consulting and support, it operational efficiency, it support solutions, it security, it project consulting, consulting, cybersecurity risk management, ai integration, consulting services, infrastructure optimization, cost management, risk mitigation, procurement services, technology reseller, end-user support, intelligent edge, networking solutions, client experience, it service management, scalable solutions, predictive modeling, systems integration, device as a service (daas), virtualization solutions, compliance solutions, analytics reporting, user experience enhancement, collaboration tools, remote workforce solutions, it procurement, battery backup solutions, power management, critical infrastructure support, multicloud solutions, technical support services, software development services, real-time data processing, customer engagement solutions, e-procurement solutions, innovative technology solutions, strategic it partner, enterprise software, enterprises, computer software, information technology &amp; services, e-commerce, consumer internet, consumers, internet, internet infrastructure, analytics, app development, apps, software development, environmental services, renewables &amp; environment, management consulting, financial services, nonprofit organization management, health care, health, wellness &amp; fitness, hospital &amp; health care, computer &amp; network security</v>
          </cell>
          <cell r="J1898" t="str">
            <v>Akamai, Amazon SES, Outlook, Vidyard, Drupal, Atlassian Cloud, Drift, OneTrust, The Trade Desk, Figma, Freshdesk, Marketo, Omniture (Adobe), Slack, Adobe Marketing Cloud, DoubleClick Conversion, YouTube, Mobile Friendly, Google AdSense, Google AdWords Conversion, Google Font API, Linkedin Marketing Solutions, SOASTA, Vimeo, Typekit, Adobe CQ, Google Tag Manager, Google Remarketing, Hotjar, DoubleClick, Google Dynamic Remarketing, Adobe Media Optimizer, Cvent, BugHerd, Chrome, SS&amp;C, Act!, CAT, Copilot, Microsoft Dynamics CRM Consulting, Microsoft Power Automate, Microsoft Power Platform AI Builder, Pages, SAP, Toolkit, Microsoft Exchange Server 2003, SSMS Tools Pack, Microsoft-IIS, ClearSaleing (eBay Enterprise), Microsoft Active Directory Federation Services, Akamai CDN Solutions, Infoblox DHCP, Azure Digital Twins, IBM Cognos Analytics, Microsoft Application Insights, Micro, Microsoft Power Apps, PowerBI Tiles, SQL, Git, Microsoft Excel, Microsoft Intune Enterprise Application Management, Parallels Mac Management for Microsoft SCCM, Microsoft Exchange Online, SharePoint, Microsoft OneDrive for Business, Microsoft Teams Rooms, Azure AD P2, Microsoft Entra ID, BitTitan, ServiceNow Request Management, Acronis Cyber Backup, AWS Multi-Factor Authentication, Azure Active Directory, Azure App Service, Azure Blueprints, Azure Functions, Azure Key Vault, Azure Monitor, Azure Sentinel, Azure Storage Explorer, Azure Virtual Machines, Gem, Microsoft Azure Monitor, GitHub Copilot, Google Cloud Platform, Vertex AI, Google Cloud BigQuery, Google Cloud AI Platform, dbt, Databricks, Oracle Analytics Cloud, ServiceNow, ServiceNow IT Operations Management (ITOM), Flexera IT Asset Management (ITAM), Champions Way, SAM, Cisco UCS Manager, Unisys DevSecOps, Micro Focus Universal CMDB, ServiceNow Discovery, ServiceNow Service Mapping, Django CSRF, Mode, Oracle Database, Oracle Scripting, Oracle Siebel CRM, SAP BusinessObjects Business Intelligence (BI), Security, Microsoft 365, Microsoft Project Server, Microsoft Power Platform, Microsoft PowerShell, Canon Printers, Wily, Horizon, Gemini, Claude, , DATAVERSE LTD, .NET, Python, React, REST, Google Cloud Storage, Node.js, Fastapi, Pytest, Docker, Power BI Documenter, Salesforce CRM Analytics, Microsoft AdCenter, VMware, Adobe, Veeam, Commvault, Cisco WebEx Teams, NLP, Azure Analysis Services, AWS Analytics, Jira, Confluence, CPI, AWS VPN, Microsoft Windows Storage Spaces Direct, Azure Stack HCI, Citrix Hypervisor, Blackbaud Award Management, CET, VLAN, Azure Log Analytics, Microsoft Defender for Cloud, Bicep, Microsoft Windows Server 2000, Amazon Web Services (AWS), Nutanix, Terraform, Azure Resource Manager, VMware vCenter, VMware ESXi, VMware vSAN, Arctera Backup Exec, Azure Site Recovery, Admin, Prometheus, Grafana, Kubernetes, Azure Active Directory B2C, Salesforce, Squiz DXP, SecureCRT, PuTTY, Fiddler AI, Little Green Light, Google Cloud, Impact Radius, Microsoft Azure, OpenText RightFax, Microsoft Teams, Microsoft Skype for Business, Oracle Communications Session Border Controller (SBC), AWS Trusted Advisor, Apache Spark, Cisco VPN, C# (C Sharp), Secured MVC Forum on Windows 2012 R2, Microsoft Entity Framework, IBM Storage Suite for IBM Cloud Paks, Azure Cosmos DB, Azure Event Grid, Azure AI Search, Azure Cognitive Services, Ning, Tor, Google Cloud Functions, Google Cloud Run, Playwright, Microsoft Office, Google Workspace, Aruba Wireless Access Points, Cisco Aggregation Services Routers, Cisco Nexus Switches, FiberHome, Juniper Networks SRX-Series Firewalls, Workday, Datapipe, Flow, Microsoft Fabric, SES, Spark, Okta, Google Cloud Identity, Microsoft ADFS for Genesys Cloud, Concur, VMware vSphere, VMware Cloud Foundation, NetApp, Dell EMC Isilon, HPE Blade Servers, PySpark, Microsoft Advanced Group Policy Management, Microsoft Distributed File System (DFS), Microsoft Windows Server 2012, Azure Synapse Analytics, Azure Data Factory, Azure Logic Apps, OpenAPI, Langchain, Jamf Pro, Apple macOS, Kiosked, vSphere, SolarWinds RMM, VMware Storage vMotion, Revcontent, VMware Distributed Resource Scheduler (DRS), Azure Devops, GitHub Actions, Jenkins, Datadog, New Relic, AWS Cloud, GitHub, Azure Repos, Azure DNS, Azure AD Notifications, Route 53, Amazon Elastic Load Balancer, Azure Application Gateway, Azure Traffic Manager, Azure Migrate, AWS CloudFormation, Amazon EC2, Amazon S3, Amazon Virtual Private Cloud (Amazon VPC), Sizmek (MediaMind), Amazon EC2 Auto Scaling, Azure Purview, data.ai Ascend (formerly App Annie), Azure Kubernetes Service (AKS), Istio, Frame, Google Cloud Anthos, Wider Planet, TSYS, Microsoft Windows XP, Microsoft Dynamics 365 CE, , Microsoft PowerPoint, PL/SQL, GoToAssist (FASTchat), Azure API Management, Azure Automation, ServiceNow Flow Designer, ServiceNow Integration Hub, ESET, Azure OpenAI Service, OpenAI, Cloud Foundry, Ansible, VMware NSX-T Data Center, VMware Site Recovery Manager, Sentinel, AWS Glue, AWS Lambda, Azure Blob Storage, Aurora, Redshift, Snowflake, Microsoft SQL Server Reporting Services, Azure Synapse, AVEVA PDMS, Athena, MySQL, Tableau, Teradata, Informatica PowerCenter, Adform DMP, Datonics, TUNE, Microsoft Endpoint Manager, Microsoft BitLocker, SpingMetrics, FOUNDATION, VMware NSX, Angular Material, Amazon Managed Streaming for Apache Kafka (Amazon MSK), Airflow, Scala, Excel4Apps, OpenStack, Red Hat OpenShift, Backblaze Computer Backup, Red Hat Enterprise Linux AI, Siemens PROFIBUS, Visio, OpenProject, Azure Linux Virtual Machines, Check Point CloudGuard Harmony Connect (CloudGuard Connect), Express, VMware SD-WAN, VMware vCenter Server, Windows Server Update Services, Microsoft Exchange, AMP, Pitney Bowes, USPS, Azure Firewall, Dell iDRAC (Integrated Dell Remote Access Controller), Nexthink, Northstar, C#, Azure Databricks, Office365, Microsoft Project, Google Cloud Data Loss Prevention, IBM InfoSphere Information Governance Catalog (IGC), Workday Adaptive Planning, TelmarHelixa, Bind 9, PowerDNS, IBM ILOG CPLEX Optimization Studio, Perl, PHP, go+, ANGEL LMS, AI, Vector, Dynamics 365 Customer Insights, Apache Flink, Puppet, Hashicorp Packer, CircleCI, Travis CI, Spinnaker, Workfront, Kona Web Application Firewall, Azure Bastion, Microsoft Defender for Identity, Microsoft Defender for Endpoint, Azure Security Center, Azure Policy, AWS PrivateLink, Amazon Simple Storage Service (S3), Azure Application Insights, ISO+â„¢, Varonis GDPR Patterns, HubSpot Sales Hub, Drawbridge, Ribbon, AudioCodes Meeting Insights, Spiceworks IP Scanner, Anywhere365, NICE inContact, Olo, poly, SAP Customer Activity Repository (CAR), Yealink, Mitel, Avaya, WebCube, AWS SDK for JavaScript, Spring Boot, Azure Data Lake Analytics, Unity Catalog, Dynamics 365 Customer Service, Dynamics 365 Sales, , Cucumber, Postman, Azure VMware Solution, BeyondTrust, Centrify, PingID, Remedy Single Sign On, Sectigo Certificate Manager, Zscaler, Cisco Adaptive Security Appliance Software, Oracle Siebel, Wiz, iManage, Azure Virtual Desktop, Red Hat Enterprise Linux, ELK Stack, GitLab, Tekton Pipelines, Argo CD, Google Kubernetes Engine, Oracle WebLogic, IBM WebSphere Automation, Apache Tomcat, Red Hat JBoss Enterprise SOA Platform, Apache, Google Compute Engine, Google Cloud SQL, Stackdriver Monitoring, PubSub+, Google App Engine, TrakSYS, Amazon EKS Anywhere, Amazon CloudWatch, Microsoft OneDrive, Clari, Planview LeanKit, Microsoft Entra, Azure Virtual WAN, Azure ExpressRoute, Azure Cost Management, Selenium, Javascript, Testng, JUnit, Bamboo, Coupa, Cisco AppDynamics, ServiceNow IntegrationHub, Esri Reports, Lytics, NetApp ONTAP Data Management, Pure Storage Flash arrays, HPE 3PAR, VMware Aria Operations, Dynamics 365 CRM, Microsoft.NET Core 3.1, Salesforce Service Cloud, Data Analytics, AlienVault USM (from AT&amp;T Cybersecurity), Telligent, Microsoft System Center Configuration Manager, Autopilot, Rust, Password Safe, Remote, Altium 365, Delta, Apache Parquet, ASP.NET, Azure Service Bus, Azure Event Hubs, Apache Kafka, Argon CI/CD Security, Ghost, Mdt Marketing, Sophos XG, Bomgar, Astra WordPress Theme, Yandex Metrica, Cisco Adaptive Security Appliance (ASA) Software, Citrix, Citrix Virtual Desktops, Lenovo ThinkSystem, Google, PostgreSQL, MongoDB, JFrog, Argo, Jenkins X, Vagrant, Rundeck, SaltStack, Rancher Labs, HELM, Gradle, xMatters, Hunter, Aqua Trivy, Air, HashiCorp Vault, Nginx, Traefik, HAProxy, NinjaOne, Bash, Tenable Security Center, Connect, Microsoft Graph, .GIS, H2O, CallMiner Eureka, LEAP, Google Cloud Security Command Center, Azure Cost Management and Billing, ServiceNow Vulnerability Response, Microsoft Teams Phone, EFI, Cisco WebEx, MuleSoft Anypoint Platform, Anypoint API Manager, Hybris (SAP), Mulesoft, Microsoft Windows 365 Cloud PC, VMware Aria Operations for Logs, Amazon GameLift, Google Apps Script for G Suite, Microsoft Windows 10, Jamf, Duo, Android, Zoomdata, Taleo Applicant Tracking Systems (ATS), MLflow, pandas, scikit-learn, VMware Workspace ONE, SAP Fieldglass Services Procurement, Azure Load Balancer, Amazon Elastic Load Balancing, Repl.it, AWS Bedrock, Zoom Rooms, Apple Business Manager, Amazon Linux 2, Mimecast, ScreenConnect, Remote Desktop Services, Bitbucket, Amazon Elastic File System (Amazon EFS), Azure Service Fabric, Linux OS, Broadcom Service Virtualization</v>
          </cell>
          <cell r="O1898">
            <v>8247180000</v>
          </cell>
          <cell r="Q1898" t="str">
            <v>Insight Enterprises, Inc., commonly known as Insight, is a Fortune 500 global technology solutions integrator based in Arizona. Founded in 1988, the company specializes in business-to-business IT solutions, offering a comprehensive range of hardware, software, cloud services, and IT services tailored for enterprises, government agencies, and educational institutions. Insight operates in 19 countries and is led by CEO Joyce Mullen since 2022.
The company focuses on driving digital transformation and innovation for its clients through its Insight Intelligent Technology Solutionsâ„¢. Its offerings include IT infrastructure and cloud optimization, cybersecurity measures, managed services, and consulting. Insight partners with major technology vendors like Cisco, Microsoft, and Dell to deliver effective solutions across various sectors, including manufacturing and education. The company has received numerous awards for its excellence in service and partnership, reflecting its commitment to helping organizations achieve operational efficiency and growth.</v>
          </cell>
          <cell r="R1898">
            <v>1988</v>
          </cell>
        </row>
        <row r="1899">
          <cell r="A1899" t="str">
            <v>Insight Global</v>
          </cell>
          <cell r="B1899" t="str">
            <v>Insight Global</v>
          </cell>
          <cell r="C1899">
            <v>19000</v>
          </cell>
          <cell r="D1899" t="str">
            <v>staffing &amp; recruiting</v>
          </cell>
          <cell r="E1899" t="str">
            <v>http://www.insightglobal.com</v>
          </cell>
          <cell r="F1899" t="str">
            <v>http://www.linkedin.com/company/insight-global</v>
          </cell>
          <cell r="G1899" t="str">
            <v>Atlanta</v>
          </cell>
          <cell r="H1899" t="str">
            <v>Georgia</v>
          </cell>
          <cell r="I1899" t="str">
            <v>contract opportunities, recruitment processing outsourcing, enhanced staffing solutions, healthcare, jobs, global capabilities, engineering, sales, project amp program management, engineering staffing, accounting amp finance staffing, it staffing, talent solutions, technical solutions, consultative services, accounting finance staffing, managed services, professional services, finance, cloud services, staffing, project program management, recruiting, government staffing, executive search, it outsourcing, nearshore staffing, offshore staffing, it service management, job placement, accounting &amp; finance staffing, careers, business services, it, data services, project delivery, accounting, artificial intelligence, digital media, advertising, software, programmatic buying, information technology, consumer internet, internet, permanent placement, sustainability, corporate social responsibility, it project staffing, community outreach programs, financial sector staffing, employee well-being, direct placement, mental health support, performance management, client management, services, diversity hiring, client success, staffing and recruitment, healthcare staffing, government, tech talent sourcing, customer experience, international staffing, workforce management, hr technology, purpose-driven staffing, recruitment process outsourcing, staffing strategy, recruitment technology, talent sourcing, career readiness tours, staffing partner, temp staffing, professional staffing, staffing services, community service, industry expertise, talent pool, financial services, hr solutions, company culture, social impact programs, employer branding, staff augmentation, staffing business, engineering talent acquisition, b2b, leadership development, workforce outsourcing, employment solutions, tech staffing, staffing analytics, global talent sourcing, training and onboarding, growth, employee engagement, global staffing, market research, staffing solutions, staffing consultancy, international recruitment, community support initiatives, geographic reach, staffing provider, staffing operations, talent pipeline, employee development, client staffing, staffing organization, local employment initiatives, underserved communities, environmental sustainability, north america, talent sourcing platform, healthcare talent solutions, employee placement, life sciences, staffing network, social impact recruitment, staffing firm, candidate engagement, broad industry coverage, staffing software, temporary help services, staffing agency, industry-specific staffing, life sciences staffing, remote workforce solutions, employee care, workforce analytics, talent development, recruitment metrics, community partnerships, financial services staffing, rpo, esg initiatives, inclusive hiring, project management, social responsibility, candidate sourcing, client partnerships, employee retention, diversity and inclusion, purpose-driven company, executive recruitment, global recruitment, staffing industry, candidate experience, recruitment, onboarding, hr consulting, life sciences recruitment, flexible staffing models, sustainability in hr, digital recruitment, employment agency, staffing company, remote staffing, esg in staffing, talent acquisition, community engagement, nonprofit partnerships, recruitment marketing, candidate screening, industry staffing, workforce planning, workforce solutions, executive recruiting, contract staffing, human resources consulting, cloud technology solutions, business process outsourcing, diversity equity inclusion, employee training, career development, culture consulting, technical staffing, in-house recruiting, onboarding services, remote workforce, agile consulting, high performance teams, deib consulting, career coaching, logistics staffing, engineering recruitment, temporary staffing, permanent staffing, medical staffing, short-term contracts, long-term contracts, contract to hire, skills assessment, work environments, consulting services, job seeker resources, talent strategy, organizational development, customized staffing solutions, client satisfaction, job support, remote talent sourcing, training programs, career pathways, non-profit, health care, health, wellness &amp; fitness, hospital &amp; health care, staffing &amp; recruiting, professional training &amp; coaching, cloud computing, enterprise software, enterprises, computer software, information technology &amp; services, outsourcing/offshoring, consumers, environmental services, renewables &amp; environment, productivity, management consulting, nonprofit organization management, employment agencies</v>
          </cell>
          <cell r="J1899" t="str">
            <v>Microsoft Office 365, CloudFlare Hosting, Amazon AWS, Outlook, Microsoft Azure Hosting, Zoho Email, accessiBe, Atlassian Cloud, MongoDB, iCIMS, Marketo, Shopify Plus, Slack, Salesforce, Hubspot, Google Analytics, Google Font API, Facebook Custom Audiences, Microsoft-IIS, DoubleClick, Facebook Widget, ASP.NET, Bootstrap Framework, Linkedin Marketing Solutions, Vimeo, Nginx, Google Tag Manager, Facebook Login (Connect), Google Dynamic Remarketing, Multilingual, DoubleClick Conversion, YouTube, New Relic, Bing Ads, WordPress.org, Mobile Friendly, Remote, Avaya, Talkdesk, Azure Devops</v>
          </cell>
          <cell r="O1899">
            <v>4100000000</v>
          </cell>
          <cell r="P1899">
            <v>21</v>
          </cell>
          <cell r="Q1899" t="str">
            <v>Insight Global is a staffing and recruiting company based in Atlanta, Georgia, founded in 2001. The company specializes in connecting job seekers with opportunities across various industries, including IT, Accounting/Finance, Engineering, Healthcare, Life Sciences, and Administrative roles. With over 70 global offices and more than 5,000 employees, Insight Global focuses on staff augmentation, managed services, direct placement, executive search, and culture consulting.
The company has experienced significant growth since its inception, expanding from a basement startup to a purpose-driven firm. Insight Global emphasizes the development of its employees through shared values and a commitment to personal, professional, and financial growth. It promotes a strong company culture and prioritizes diversity, equity, and inclusion. Through its Compass division, Insight Global offers culture consulting services to enhance workplace environments. The company serves hundreds of clients and helps tens of thousands of individuals find jobs each year.</v>
          </cell>
          <cell r="R1899">
            <v>2001</v>
          </cell>
        </row>
        <row r="1900">
          <cell r="A1900" t="str">
            <v>Insperity</v>
          </cell>
          <cell r="B1900" t="str">
            <v>Insperity</v>
          </cell>
          <cell r="C1900">
            <v>306000</v>
          </cell>
          <cell r="D1900" t="str">
            <v>human resources</v>
          </cell>
          <cell r="E1900" t="str">
            <v>http://www.insperity.com</v>
          </cell>
          <cell r="F1900" t="str">
            <v>http://www.linkedin.com/company/insperity</v>
          </cell>
          <cell r="G1900" t="str">
            <v>Houston</v>
          </cell>
          <cell r="H1900" t="str">
            <v>Texas</v>
          </cell>
          <cell r="I1900" t="str">
            <v>professional employer organization, business to business, human resources, payroll service, disability insurance, time &amp; labor management, recruiting, hr, business services, health insurance, peo, workers compensation insurance, smbs, hr solutions, workforce optimization, b2b, employee benefits, hr technology, technology, human resources services, labor law compliance, employee performance management, hr compliance, hr technology platform, small business hr, hr digital tools for smbs, consulting, talent acquisition support, hr digital transformation, hr compliance risk management, background screening, hr service delivery, hr process automation tools, medium business hr, hr outsourcing, hr consulting, payroll processing, workforce management, hr support services, hr law updates, small business hr solutions, hr operational support, hr support for remote teams, hr process improvement, employee benefits optimization, employment placement agencies and executive search services, retirement planning, talent management, hr risk management, employee onboarding, employee retention programs, workforce analytics, hr administration, hr software, employee engagement, hr cloud solutions, hr compliance tools, employee retention, workforce planning solutions, hr strategy, hr data management, risk management, hr risk assessment tools, employee satisfaction, hr support, hr platform, hr support and consulting, hr technology for small business, retirement services, hr reporting tools, hr analytics, hr support for growth companies, hr support for startups, employee performance, workforce analytics solutions, employee engagement tools, hr compliance management, employee performance analytics, human resources &amp; staffing, payroll administration, employee retention strategies, hr support team, hr compliance automation, risk mitigation, workforce technology, hr data analytics tools, hr risk assessment, leadership development, all-in-one hr platform, hr automation software, hr support services for smbs, hr technology integration, hr outsourcing for smbs, hr data security, hr solutions provider, hr training programs, hr policy development, data security, hr management software, hr risk mitigation strategies, hr analytics and reporting, hr process automation, hr service, hr automation, regulatory compliance, services, employee benefits administration software, hr consulting services, benefits administration, hr legal compliance services, payroll services, full-service hr, personalized hr guidance, human capital management, automated payroll, compliance tools, employment screening, training and development, performance management, eeoc services, employee relations, organizational design, corporate citizenship, community leadership, compensation management, mid-market hr, scalable hr solutions, client support, online learning resources, business growth support, investment in communities, hr technology suite, client stories, hr expertise, total rewards strategy, hr advisory services, remote workforce management, insurance coverage, human resources analytics, legal, non-profit, distribution, management consulting, computer &amp; network security, information technology &amp; services, training &amp; development, nonprofit organization management</v>
          </cell>
          <cell r="J1900" t="str">
            <v>CloudFlare CDN, Rackspace MailGun, Outlook, Microsoft Office 365, CloudFlare Hosting, Backbone JS Library, WP Engine, Netlify, React Redux, Mapbox, Workday, NetSuite, Insperity, PEO</v>
          </cell>
          <cell r="K1900">
            <v>51000000</v>
          </cell>
          <cell r="L1900" t="str">
            <v>Other</v>
          </cell>
          <cell r="M1900">
            <v>51000000</v>
          </cell>
          <cell r="N1900">
            <v>35431</v>
          </cell>
          <cell r="O1900">
            <v>6812000000</v>
          </cell>
          <cell r="Q1900" t="str">
            <v>Insperity, Inc. is a prominent professional employer organization (PEO) based in Kingwood, Texas. Founded in 1986, the company specializes in providing comprehensive human resources and business performance solutions tailored for small and medium-sized businesses across the United States. Insperity went public in 1997 and rebranded from Administaff to Insperity in 2011, reflecting its expanded service offerings.
The company co-manages HR responsibilities for its clients, allowing them to benefit from economies of scale in payroll, benefits, and compliance. Insperity's services include risk management, talent management, HR support, technology solutions, employee benefits, and payroll administration. With over 80 offices nationwide and a workforce of about 2,200 employees, Insperity serves more than 100,000 businesses, collectively employing over 2 million worksite employees. The company is also known for sponsoring the Insperity Invitational golf tournament, highlighting its commitment to supporting small businesses.</v>
          </cell>
          <cell r="R1900">
            <v>1986</v>
          </cell>
        </row>
        <row r="1901">
          <cell r="A1901" t="str">
            <v>Instacart</v>
          </cell>
          <cell r="B1901" t="str">
            <v>Instacart</v>
          </cell>
          <cell r="C1901">
            <v>3300</v>
          </cell>
          <cell r="D1901" t="str">
            <v>information technology &amp; services</v>
          </cell>
          <cell r="E1901" t="str">
            <v>http://www.instacart.com</v>
          </cell>
          <cell r="F1901" t="str">
            <v>http://www.linkedin.com/company/instacart</v>
          </cell>
          <cell r="G1901" t="str">
            <v>San Francisco</v>
          </cell>
          <cell r="H1901" t="str">
            <v>California</v>
          </cell>
          <cell r="I1901" t="str">
            <v>grocery delivery &amp; online grocery, grocery delivery, online grocery, mobile, e-commerce, local, groceries, information technology, food and beverages, consumer internet, consumer goods, internet, consumers, software development, gig economy, b2c, household essentials, contactless delivery, smart cart technology, grocery app, local stores, customer service, grocery logistics automation, retail digital solutions, services, personal shoppers, retail, pickup and delivery, grocery delivery logistics, order tracking, meat and dairy, contactless shopping, ai technology, grocery store tech, supermarkets and other grocery retailers (except convenience retailers), food and beverage, logistics, grocery stores, user experience, grocery marketplace, subscription service, retail technology, grocery e-commerce platform, caper ai acquisition, food delivery, same-day delivery, mobile app, ai-driven customer experience, retail expansion, ai in grocery retail, retail store integration, distribution, innovation, smart shopping carts, b2b, online grocery shopping, b2b grocery solutions, e-commerce platform, digital grocery, retail partnerships, advertising services, consumer convenience, in-store tech solutions, ai-powered logistics, grocery delivery service, grocery delivery ai, retail store digital tools, order management system, fresh produce, ai checkout automation, retail store technology, curbside pickup, retail store solutions, retail innovation, retail store automation, on-demand shopping, food delivery service, marketplace platform, automated checkout, retail enablement, smart cart, retail store digital transformation, retailer solutions, retail technology solutions, technology, ai-powered order fulfillment, pickup service, online marketplace, local grocery stores, e-commerce solutions, grocery shopping, richer grocery experience, delivery fees, fulfillment services, promotions and coupons, instacart+ membership, best-in-class technology, real-time updates, meal delivery, revenue growth for retailers, consumer insights, shoppable ads, agile solutions, retail e-commerce, alcohol delivery, grocery budgeting, sustainable logistics, age verification for alcohol, flexible earnings for shoppers, health and wellness programs, pet supplies delivery, business solutions, modular e-commerce options, award-winning technology, dynamic pricing capabilities, grocery budget calculator, community partnerships, food as medicine, retailer storefronts, ad targeting, retail media solutions, data analytics for retailers, consumer products &amp; retail, transportation &amp; logistics, information technology &amp; services, food &amp; beverages, ux, enterprise software, enterprises, computer software, marketing &amp; advertising, advertising, food, food delivery services, grocery, personal shopping, shopping</v>
          </cell>
          <cell r="J1901" t="str">
            <v>Amazon CloudFront, Route 53, Gmail, Google Apps, Microsoft Office 365, Amazon AWS, Segment.io, Amplitude, Stripe, Pantheon, WP Engine, Atlassian Cloud, Vercel, Typeform, React Redux, MongoDB, Pardot, Amazon SES, Remote, AI, Python, Adyen, Braintree, Visa, Mastercard Offers, Workday, ADP, Oracle Analytics Cloud, Workiva, Facebook, Google, TikTok, YouTube, Snowflake, dbt, Jira, Google Sheets, Microsoft Excel, SQL, Asana, Smartsheet, Mode, Visio, Salesforce, Figma, Qualtrics, Tableau, Looker, Ning, Databricks, GitHub, Okta, Cursor, Claude, Dell EMC PowerScale, Percipio, Complex Media Network, Google Cloud Platform, Graylog, Kubernetes, Docker, Google Kubernetes Engine, Vertex AI, Google Cloud BigQuery, PyTorch, Open Neural Network Exchange (ONNX), NVIDIA TensorRT, Android, Alteryx, Apache Iceberg, Apache Flink, ClickHouse, Amazon Managed Streaming for Apache Kafka (Amazon MSK), Spark, Confluent, Airflow, Delta Lake, Scala, Google AlloyDB for PostgreSQL, AWS Analytics, Amazon Web Services (AWS), Copilot, Ruby On Rails, go+, Terraform, Siemens PLM, React, Next.js, GraphQL, PostgreSQL, HTML Pro, CSS, Braze, Salesforce Marketing Cloud, Ironclad, Confluence, Snap, PowerBI Tiles, Atex, Apex, Salesforce Lightning Web Components, GitHub Copilot, REST, IBM InfoSphere Change Data Capture, Salesforce Shield, Kotlin, Jetpack, SAP ERP Central Component (ECC), ebs, Oracle XML DB, Android Studio, Dell EMC PowerStore, Wider Planet, eMaint CMMS, Tor, eFront, Rise, Amazon Product Advertising API, CAT, Postpresso, Givex Loyalty, PDQ Inventory, Zip, Metabase, Shopp, Pinterest, Microsoft PowerShell, Oracle Cloud, Azure Cost Management and Billing, Shop Floor Data Collection (SFDC), AAHA Accredited, Gem, HighRadius, Greenhouse, Kyriba, MySQL, Salesforce CPQ, Google Drive, Microsoft Azure, Storybook, Optimizely, CrazyEgg, SentenceTransformers, CallMiner Eureka, Ptengine, .NET, AWS Transfer for SFTP, IGEL Endpoints, NVIDIA Jetson, FloQast, The Trade Desk, Genesys, Rust, Amazon RDS for MySQL, YugabyteDB, Amazon EC2, Datadog, Amazon CloudWatch, , Tines, Dagger, Gradle, Bevywise MQTT Broker, Wasp Barcode, SystemVerilog, GRPC, Liquid, Kiosked, Google Analytics, AWS Trusted Advisor, IBM ILOG CPLEX Optimization Studio, Microsoft Azure Monitor, Meta Ads Manager, Instagram, Splunk, Azure Linux Virtual Machines, Microsoft Windows Server 2012, Apple macOS, Amazon EC2 Container Service, AspDotNetStorefront, Slack, Zoomdata, Chrome, Excel4Apps, Salesforce CRM Analytics, Delta, Vtiger CRM, A Small Orange, Google Cloud AutoML, Splunk SOAR, Javascript, C#, IBM Storage Suite for IBM Cloud Paks, Apache Kafka, BILL, Google Cloud, Barracuda MSP, AWS Data Pipeline, Conga CPQ, Temporal Cloud, AMP, Fastapi, Flask, JWT, Langchain, LangGraph, n8n, Node.js, WP-Oauth, Zapier, Oomnitza, Vector, Odoo CRM, Mag+, IoT, Inventor, FUSION, AWS CloudFormation, Zoho CRM, Pipedrive, Heartland Payment Systems, Shopify Fulfillment, Microsoft Office, Gainsight</v>
          </cell>
          <cell r="K1901">
            <v>3056929980</v>
          </cell>
          <cell r="L1901" t="str">
            <v>Other</v>
          </cell>
          <cell r="M1901">
            <v>660000000</v>
          </cell>
          <cell r="N1901">
            <v>45170</v>
          </cell>
          <cell r="O1901">
            <v>3742000000</v>
          </cell>
          <cell r="P1901">
            <v>17</v>
          </cell>
          <cell r="Q1901" t="str">
            <v>Instacart, also known as Maplebear Inc., is an online grocery delivery and pick-up service founded in 2012. The company operates primarily in the United States and Canada, connecting consumers with personal shoppers who select, pack, and deliver groceries from partnered retailers. Instacart started in San Francisco and has grown significantly through word-of-mouth and a gig-economy model for shoppers.
The core service of Instacart is on-demand grocery delivery and pick-up, allowing users to order from local stores via an app. The platform has expanded its offerings to include alcohol delivery and ready-to-eat meals, catering to evolving consumer preferences. As of 2023, Instacart serves over 5,500 cities and has 14.4 million daily active users. The company partners with over 1,000 retailers, including major chains like Kroger, Albertsons, Costco, and Safeway, ensuring a wide variety of quality products for its customers.</v>
          </cell>
          <cell r="R1901">
            <v>2012</v>
          </cell>
        </row>
        <row r="1902">
          <cell r="A1902" t="str">
            <v>Integreon</v>
          </cell>
          <cell r="B1902" t="str">
            <v>Integreon</v>
          </cell>
          <cell r="C1902">
            <v>3800</v>
          </cell>
          <cell r="D1902" t="str">
            <v>management consulting</v>
          </cell>
          <cell r="E1902" t="str">
            <v>http://www.integreon.com</v>
          </cell>
          <cell r="F1902" t="str">
            <v>http://www.linkedin.com/company/integreon</v>
          </cell>
          <cell r="G1902" t="str">
            <v>Fargo</v>
          </cell>
          <cell r="H1902" t="str">
            <v>North Dakota</v>
          </cell>
          <cell r="I1902" t="str">
            <v>cyber incident response, contracting services, creative services, ibor services, subpoena &amp; law enforcement management, electronic discovery &amp; document review, contract drafting negotiation, ccpa services, administrative support services, market &amp; competitive intelligence, contract abstraction migration, knowledge management, legal word processing, legal process outsourcing, business process outsourcing, business research, managed document review, legal document processing, research, powerpoint design, presentation design, regulatory events services, immigration services, kyc research, compliance, esg compliance support, business consulting &amp; services, legal document review software, legal document review outsourcing, legal document review management, legal document review technology, legal services, regulatory compliance, legal support ai tools, legal tech solutions for law firms, legal process outsourcing platforms, legal workflow management, digital transformation, legal workflow management systems, legal support for corporations, legal ai solutions, legal compliance services, legal project management, legal ai for contract lifecycle management, legal outsourcing, legal support automation, contract lifecycle management, legal ai-enabled services, legal ai solutions for law firms, legal technology, legal process outsourcing solutions, legal document review automation software, ai in legal risk assessment, ai in legal document processing, operational efficiency, legal data management tools, ai-driven legal support services, ai-powered legal solutions, legal ai for case management, offices of lawyers, legal case management, legal operations support, legal services outsourcing, legal analytics tools, ai-powered legal project management, legal ai for legal operations, legal compliance technology, legal ai for legal analytics and insights, business intelligence, legal workflow automation, ai-driven legal document review, legal process transformation tools, legal document review automation, legal project management software, legal compliance support, consulting, legal document review, legal document review services, legal data analytics, legal document processing services, ai-powered legal support platforms, data security, legal process innovation, legal document processing platforms, ai-enabled legal research, ai in legal document management, document review, legal compliance management systems, ai-driven legal analytics, legal process optimization, legal operations automation, legal ai and analytics, legal support solutions, litigation support, innovation, ai-based legal workflow, risk management, legal data management, legal research services, legal process transformation, b2b, legal process automation tools, legal analytics platforms, legal ai tools, legal ai for litigation management, legal technology solutions, legal data analytics tools, ai-powered legal data analysis, legal support services, legal technology platforms, legal ai for legal process automation, legal ai for due diligence, ai in legal compliance, legal document review platforms, legal project services, legal process efficiency, contract management, legal document review outsourcing platforms, legal workflow optimization tools, legal ai for compliance, legal process automation solutions, services, graphic design, legal ai platforms, legal ai for law firms, legal ai for law firm support, legal ai for document review outsourcing, legal research platforms, legal ai for risk management, legal process automation, legal analytics, ai in legal support services, legal document management systems, legal ai for legal workflow optimization, legal document review ai, legal operations, legal ai for litigation support, legal document review ai software, legal ai for corporate legal teams, data analytics, legal technology enablement, legal project support tools, legal process ai automation, legal staffing services, contract review ai tools, legal ai for document review platforms, ai-enabled legal analytics tools, legal ai for legal research platforms, ai-powered contract review, legal workflow automation platforms, legal support analytics, legal document review technology solutions, ai legal review platforms, legal support for law firms, compliance solutions, outsourced support, administrative support, martech services, staffing solutions, subpoena compliance, immigration support, ai insights, operational excellence, cost efficiency, technology solutions, process automation, global delivery, corporate legal, alternative legal service providers, breach response solutions, performance improvement, transformational change, community engagement, corporate social responsibility, sustainability initiatives, employee training, diversity and inclusion, ethical standards, environmental governance, visual communication, innovation strategy, client relationship management, operational agility, governance and compliance, marketing solutions, administrative process optimization, client-focused solutions, finance, legal, non-profit, management consulting, analytics, information technology &amp; services, computer &amp; network security, design, financial services, nonprofit organization management</v>
          </cell>
          <cell r="J1902" t="str">
            <v>Outlook, Pardot, iCIMS, Hubspot, Slack, Cedexis Radar, Google Dynamic Remarketing, YouTube, Google Tag Manager, DoubleClick Conversion, PC Recruiter, Adobe Media Optimizer, reCAPTCHA, Google Font API, Vimeo, DoubleClick, Google Analytics, Linkedin Marketing Solutions, Apache, Bing Ads, Mobile Friendly, Ubuntu, Google AdWords Conversion, WordPress.org, Bootstrap Framework, Typekit, Remote, AI</v>
          </cell>
          <cell r="K1902">
            <v>50000000</v>
          </cell>
          <cell r="L1902" t="str">
            <v>Merger / Acquisition</v>
          </cell>
          <cell r="M1902">
            <v>0</v>
          </cell>
          <cell r="N1902">
            <v>44348</v>
          </cell>
          <cell r="O1902">
            <v>480200000</v>
          </cell>
          <cell r="Q1902" t="str">
            <v>Integreon is a global business process outsourcing (BPO) firm that provides legal and business outsourced services to corporations and law firms. Founded in 1998, the company has expanded to seven locations worldwide, employing over 3,500 professionals. Its headquarters is in Fargo, North Dakota, with additional offices in major cities such as Beijing, Mumbai, London, and New York.
Integreon offers a wide range of services, including legal support, documentation services, client sourcing and collections, and expert research. The company also provides compliance services, cyber incident response, contracts management, and creative design services. These offerings are designed to enhance operational efficiency and allow clients to focus on more critical tasks. Integreon serves a diverse clientele, including law firms, large corporations, financial institutions, and professional services firms.</v>
          </cell>
          <cell r="R1902">
            <v>1998</v>
          </cell>
        </row>
        <row r="1903">
          <cell r="A1903" t="str">
            <v>Intel</v>
          </cell>
          <cell r="B1903" t="str">
            <v>Intel</v>
          </cell>
          <cell r="C1903">
            <v>86000</v>
          </cell>
          <cell r="D1903" t="str">
            <v>semiconductors</v>
          </cell>
          <cell r="E1903" t="str">
            <v>http://www.intel.com</v>
          </cell>
          <cell r="F1903" t="str">
            <v>http://www.linkedin.com/company/intel-corporation</v>
          </cell>
          <cell r="G1903" t="str">
            <v>Santa Clara</v>
          </cell>
          <cell r="H1903" t="str">
            <v>California</v>
          </cell>
          <cell r="I1903" t="str">
            <v>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v>
          </cell>
          <cell r="J1903" t="str">
            <v>Akamai, Microsoft Azure Hosting, Bluekai, Brightcove, Drupal, Grafana, Jira, Atlassian Confluence, Atlassian Cloud, Vercel, React Redux, Azure Active Directory, MongoDB, Workday, Adobe CQ, Eloqua, Freshdesk, Marketo, Salesforce Live Agent, Slack, Salesforce, Zendesk, Adobe Marketing Cloud, Mobile Friendly, Cvent, Baidu Ads, Adobe Media Optimizer, Amadesa, Multilingual, WordPress.org, Scene7, Bootstrap Framework, Workday Recruit, Apache, GoToWebinar, Gravity Forms, Google AdSense, Remote, GEP, OpenVino, SAP, 3M 360 Encompass - Health Analytics Suite, Synopsys VCS, SAP S/4HANA, SailPoint, Microsoft PowerShell, Microsoft Active Directory Federation Services, Open Multi-Processing (OpenMP), NEC, Synopsys Design Compiler, SystemVerilog, ICP, IDC, GAS, Siemens Valor, Route, CAT, Synopsys PrimeTime, Tegrity, Ning, Instart Logic, Amazon Web Services (AWS), Google Cloud, Microsoft Azure Monitor, HTML Pro, Javascript, Check Point CloudGuard Harmony Connect (CloudGuard Connect), Azure Blob Storage, Python, Snow, Snowflake, SQL, Ticket Spice, Microsoft Excel, PowerBI Tiles, Intel Xeon, Backbase DFM, Amazon Associates, Cadence, Synopsys, SAP BusinessObjects Business Intelligence (BI), Cadence Virtuoso, Synopsys HSPICE, Siemens Calibre nmLVS, Siemens Calibre nmDRC, PEX, Amazon Linux 2, Google Tools for Power, Git, Apache Subversion (SVN) Server on Ubuntu 18.04 LTS, Perforce Delphix, ContentClick, Azure Cloud Shell, DPDK (Data Plane Development Kit), Synopsys ZeBu Server, Azure Analysis Services, McAfee VirusScan Enterprise, CleverTap, Emediate, Red Hat Enterprise Linux, Apache Tomcat, OpenLDAP, MySQL, PostgreSQL, Red Hat Enterprise Linux AI, Barracuda Spam Firewall, Bash, Smartlook, Vero, AI, Salesforce Customer Data Platform (CDP), CallMiner Eureka, Kubernetes, C#, Intel, Siemens Calibre, Higher Logic Vanilla, Microsoft Windows Server 2000, .NET, Microsoft-IIS, Azure Active Directory B2C, Microsoft Exchange, Microsoft SQL Server Reporting Services, Juniper Networks SRX-Series Firewalls, Unreal Engine, Barracuda MSP, Open Computing Language (OpenCL), Secured MVC Forum on Windows 2012 R2, Excel4Apps, Rust, Google AdWords Conversion, Microsoft PowerPoint, Cisco WebEx Teams, SharePoint, Power BI Documenter, MUI, Connect, Mode, Assure MIMIX, SAP Crystal Reports Viewer, Redis, Gem, Express, Scupio, Terminus (by DemandScience), TouchBistro, Onit, Clio, Micro, Microsoft WinDbg, Netlify, Microsoft Application Insights, Air, CoEx, PyTorch, Specific Media, Veeam Backup &amp; Replication, Microsoft Windows 365 Cloud PC, Verilog, OpenGov Procurement, Ansys Icepak, NVIDIA A100 Tensor Core GPU, LogIC, Robin, IBM z/OS Operating System, DriverSide, AWS SDK for JavaScript, SSMS Tools Pack, Lever, ARIS Simulation, redvertisement, edX, Aspen Flare System Analyzer, FiberHome, Oracle XML DB, Visio, C/C++, MAUI, Oracle 10g, Ansible, Atex, Intel Quartus Prime, ModelSim, Quest ActiveRoles Server, Designer, Signal, Cisco TelePresence VCS, Synopsys Verdi, Adition Technologies - Advertisers, Xaxis, Atlas by Facebook, Cisco IP Interoperability and Collaboration System (IPICS), Upfluence, CMake, Grass Valley RIO FOR POST, FRAC Pumps, Virgin Pulse, AWS Snow Family, Rapid7 InsightAppSec, ABB Distributed Control Systems (DCS), Android, Xray, R, Analyzer, Dash, Adconion, Tor, Solver, Capacitor, ProclivityMedia, Meta Code Llama, Mist, Marchex, Glam Media, Amazon AMS, MATLAB, GitHub, Check Point CloudGuard CNAPP, FIS, Azure Linux Virtual Machines, , scikit-learn, TensorFlow, pandas, Azure Data Factory, IBM Storage Suite for IBM Cloud Paks, JAX, AdPilot, IBM Cognos Analytics, Microsoft Windows Server 2012, HPE Blade Servers, Dell PowerEdge Servers, Resi, DotNetNuke, Matomo (Formerly Piwik), Olo, Cortex A-Series, BASE, Langchain, LlamaIndex, Hugging Face, Faiss, Thermo Scientific Chromeleon Chromatography Data System (CDS), Meta Llama 3, Cisco DWDM, Quip, Cachefly, Angular Material, Dell EMC PowerScale, BERT, Blue Yonder Order Management, Conductor, TSYS, Tint, Ellucian Colleague Finance, FreeBSD, Intel Nios, NuCaptcha, CIMPLICITY, Seeq, IBM Maximo, Red Hat OpenShift, VMware, Travelport GDS, Google Firebase Crashlytics, MaxMind minFraudÂ®, Blinkit, 24-7 Media, Render, Cascade CMS, AWS Trusted Advisor, SAP Ariba Platform, Citrix Hypervisor, Delivra, Sungard Availability Services, CPI, Amazon Simple Storage Service (S3), AXXESS Technology EVV, AT&amp;T, SentenceTransformers, ANGEL LMS, Azure Data Lake Storage, NDN, SAS Analytics Pro, DNN, Amazon Managed Streaming for Apache Kafka (Amazon MSK), Apache Hadoop HDFS, Argo, Milvus, Elasticsearch, Jenkins, HELM, Docker, Make, Perl, Electron, Rancher Labs, Fusion ERP Analytics, GraphQL, Adobe Campaign, AWS Lambda, DX Application Performance Management, Cufon, Wagtail CMS, Elite Software HVAC Solution, Pro-face, Matomo, EJBCA, Brocade Switches, Kinaxis, SAP Data Maintenance for ERP by Vistex, Photon, Intel Stratix, Node.js, Terraform, Intel TDX, Rubrik, Cohesity, Dell Data Domain, Homestead, S&amp;P Capital IQ Pro, AdSpeed, Oracle Data Mining (ODM), AWS Analytics, FlipHTML5, CSS, TypeScript, React, Angular, Bootstrap, Pega Robotic Process Automation, Flow, Cint, Allegro, Forcepoint TRITON, ABB Robotics, Axis Communications, Nielsen Display Ads (Formerly eXelate), ReportsNow, Intel SGX (Software Guard Extensions), ManageEngine Desktop Central, Mentor, ANSYS, UPS, Act!, Elastic APM, Logstash, Kibana, System Center Operations Manager, Microsoft VBScript, Workiva Wdesk, SAP Ariba, Icertis Contract Management Software, OpenText, E2open, Compressor, EMC, Formassembly, Microsoft Office, Frame, ASP.NET, Pages, Entity Framework Core, Swagger UI, OpenAPI, NUnit, memoQ, Datonics, Ansys HFSS, Open AdStream, Ansys RedHawk-SC, PVsyst, SailPoint IdentityIQ, ServiceNow Service Graph Connectors, Oracle Virtualization, CONTROL, Epic Clarity, LeadsPedia, Microsoft Active Directory Certificate Services (AD CS), Smart AdServer, OnBase, Splunk, Scrum Do, AMP, Microsoft Windows Server 2019, Microsoft Windows Server 2022, Composer, Star, UKG Pro Benefits Administration, Lytics, TierPoint DRaaS, Imagine Language &amp; Literacy, ROSS, Confluent, Tableau, Flite, Hitslink, SkimLinks, SMTP, Microsoft Windows Storage Spaces Direct, SAP ECC, MediaLets, SAP HANA, Aryson MySQL to MSSQL Converter, ABAP, Oracle BI Publisher, DATAflow, Dell iDRAC (Integrated Dell Remote Access Controller), Later, Leadfeeder, ADAPT, Dassault MagicDraw, Posit, IBM Cognos Impromptu, Voltus, Microsoft Windows Defender Antivirus, Cisco Secure Firewall Management Center, Wider Planet, Oracle Supply Chain Planning, Cadence Innovus, Visual-Basic-.NET, comScore, GNU Make, GCC, Akamai Connected Cloud (formerly Linode), Akamai CDN Solutions, Amazon EC2 Container Service, Zephyr, Ruxit, Oasis-7, SS&amp;C, Amazon S3 Glacier, HPE 3PAR, Dell Avamar, Broadcom Service Virtualization, Descript, Litera pdfDocs, GoToAssist (FASTchat), TUNE, Hi-Media Performance, Svelte, Arista Extensible Operating System</v>
          </cell>
          <cell r="K1903">
            <v>35053200008</v>
          </cell>
          <cell r="L1903" t="str">
            <v>Other</v>
          </cell>
          <cell r="M1903">
            <v>5000000000</v>
          </cell>
          <cell r="N1903">
            <v>45901</v>
          </cell>
          <cell r="O1903">
            <v>52853000000</v>
          </cell>
          <cell r="Q1903" t="str">
            <v>Intel Corporation is a prominent multinational semiconductor and technology company, founded in 1968 and headquartered in Santa Clara, California. It is known for pioneering significant innovations in the tech industry, including the world's first commercially available microprocessor, the Intel 4004, introduced in 1971. Initially focused on semiconductor memory, Intel shifted its strategy to dominate the PC microprocessor market, playing a crucial role in the development of Silicon Valley and the digital age.
Over the years, Intel's product portfolio has expanded from early memory products to a wide range of microprocessors and computer components. The company primarily focuses on central processing units (CPUs) and technology solutions for computing and data centers. Intel has established key partnerships with notable companies, including Busicom and IBM, which have contributed to its success in the computing industry. Today, Intel continues to be a leader in computing innovation.</v>
          </cell>
          <cell r="R1903">
            <v>1968</v>
          </cell>
        </row>
        <row r="1904">
          <cell r="A1904" t="str">
            <v>InteleTravel</v>
          </cell>
          <cell r="B1904" t="str">
            <v>InteleTravel.com</v>
          </cell>
          <cell r="C1904">
            <v>4900</v>
          </cell>
          <cell r="D1904" t="str">
            <v>leisure, travel &amp; tourism</v>
          </cell>
          <cell r="E1904" t="str">
            <v>http://www.inteletravel.com</v>
          </cell>
          <cell r="F1904" t="str">
            <v>http://www.linkedin.com/company/inteletravel-com</v>
          </cell>
          <cell r="G1904" t="str">
            <v>Delray Beach</v>
          </cell>
          <cell r="H1904" t="str">
            <v>Florida</v>
          </cell>
          <cell r="I1904" t="str">
            <v>luxury vacations cruises, event themed travel, family vacations destinations, lowest price profit guarantees, corporate travel, 24 hour unlimited support, lowest price amp profit guarantees, family vacations amp destinations, luxury vacations amp cruises, travel arrangements, group travel arrangements, d2c, cruise line, group travel expert, travel experience customization, special occasion travel, adventure travel, corporate retreats, travel industry technology, luxury travel planning, travel industry awards, destination planning, b2c, travel customer service, hotel reservations, travel industry network, independent travel advisor, travel technology, travel industry growth, travel business model, specialized travel services, travel industry support, travel advisor platform, travel partner network, travel industry milestones, custom travel packages, travel services, travel industry reputation, luxury vacation packages, luxury travel advisors, custom travel planning, travel industry partnerships, group travel solutions, destination travel planning, vacation planning, custom vacation planning, travel sales milestones, adventure group trips, agent education programs, family reunions, vacation packages, travel industry trends, group travel, independent travel advisors, travel network, honeymoon travel, travel sales, luxury event travel, luxury honeymoon planning, consulting, travel industry, advanced booking platforms, group trips, custom group itineraries, group travel logistics, supplier relationships, booking tools, ethical business practices, travel commissions, travel industry solutions, customer service, luxury travel, travel industry success, services, group vacations, agent education, travel sales growth, wedding travel planning, travel industry platform, travel supplier partnerships, travel agency, special event travel, personalized travel experience, travel industry services, travel supplier relationships, destination weddings, online travel booking, e-commerce, travel industry innovation, destination wedding planning, travel booking tools, corporate event travel, specialty travel services, global travel network, travel and tourism, customer satisfaction, special event group travel, flight booking, destination event planning, online booking system, travel industry leader, travel host agency, personalized travel, luxury travel services, adventure travel planning, luxury group travel, luxury group vacations, travel industry leadership, travel agencies, cruise booking, b2b, travel booking platform, advisory network, leisure travel, tour operator, travel advisor, custom vacations, online travel agency, trip insurance, caribbean travel, luxury vacations, all-inclusive resorts, honeymoon destinations, cruise planning, personalized itineraries, exclusive travel deals, home-based business, advisor benefits, best price guarantee, independent travel agents, destination expertise, travel resources, travel tips, holiday booking, travel consultation, airline partnerships, hotel deals, travel security, safari planning, sustainable travel, personalized service, travel guides, tour operators, vacation companies, excursions and upgrades, family travel, hotel booking, vacation planning tools, travel experiences, travel marketing, familiarization trips, advisor training programs, trending destinations, education, distribution, leisure, travel &amp; tourism, consumer internet, consumers, internet, information technology &amp; services</v>
          </cell>
          <cell r="J1904" t="str">
            <v>Cloudflare DNS, Sendgrid, Constant Contact, Outlook, Microsoft Office 365, CloudFlare Hosting, Hotjar, Linkedin Login, Facebook Widget, Google Play, Mobile Friendly, Hubspot, Linkedin Widget, Google Tag Manager, Google Analytics, reCAPTCHA, Facebook Login (Connect), Typekit, YouTube</v>
          </cell>
          <cell r="O1904">
            <v>1000000000</v>
          </cell>
          <cell r="Q1904" t="str">
            <v>InteleTravel is the world's oldest and largest host travel agency, founded in 1991. Based in Delray Beach, Florida, it empowers independent home-based travel advisors to book a variety of travel services and earn commissions. The company has built a global network of over 90,000 to 120,000 advisors across the U.S., U.K., Caribbean, Mexico, and the Republic of Ireland.
InteleTravel focuses on advisor education and support, providing access to major global suppliers and innovative booking technology. Advisors can book cruises, vacations, hotels, tours, airline tickets, and car rentals. The company emphasizes strong supplier relationships and offers 24-hour assistance, profit guarantees, and planning support for luxury and family vacations. InteleTravel has achieved significant sales growth, with record sales of $765 million in 2023, showcasing the success of its advisor community.</v>
          </cell>
          <cell r="R1904">
            <v>1991</v>
          </cell>
        </row>
        <row r="1905">
          <cell r="A1905" t="str">
            <v>InteLogix</v>
          </cell>
          <cell r="B1905" t="str">
            <v>InteLogix</v>
          </cell>
          <cell r="C1905">
            <v>5000</v>
          </cell>
          <cell r="D1905" t="str">
            <v>management consulting</v>
          </cell>
          <cell r="E1905" t="str">
            <v>http://www.intelogix.com</v>
          </cell>
          <cell r="F1905" t="str">
            <v>http://www.linkedin.com/company/intelogix</v>
          </cell>
          <cell r="G1905" t="str">
            <v>Park City</v>
          </cell>
          <cell r="H1905" t="str">
            <v>Utah</v>
          </cell>
          <cell r="I1905" t="str">
            <v>thirdparty collections, fastramp cx, tech support, tolling, collections, contact center, customer service, bpo, firstparty collections, customer experience, debt recovery, outsourcing, business consulting &amp; services, automated call monitoring, privileged access management, toll collection automation, remote workforce management, managed security services, bpo services, b2b, industry expertise, business process outsourcing, client satisfaction, retail, global reach, digital tools, user experience, consulting, client customization, technology-enabled services, scalable solutions, customer journey support, industry experience, customer satisfaction, customer feedback analysis, predictive modeling, ai-powered support, first-party arm, application development, transportation, incident response, security operations center (soc), vendor risk management, cloud-based solutions, toll collection services, multi-language support, dark web scanning, technology integration, predictive analytics, client satisfaction metrics, cost efficiency, cost reduction, innovation in outsourcing, ai powered quality assurance, data analytics, customer acquisition, digital automation, business continuity, revenue growth, proactive insights, customer satisfaction surveys, client data security, innovation, operational analytics, omnichannel support, payment processing, cost-reducing automations, cyber risk monitoring, digital support platforms, client communication tools, remote support, customer loyalty, sentiment analysis, big data, client retention, regulatory compliance, ai integration, empathy and automation, business process management, real-time monitoring, automation, remote worker security, customer data management, education, automated interaction summaries, customer engagement, accounts receivable management, customer interaction management, long-term partnerships, cxaas, process optimization, management consulting services, digital transformation, customer lead voice assist, financial services, customer experience management, tolling solutions, revenue optimization, threat detection, security and compliance, client reputations, customer rehabilitation, client-centric solutions, services, cybersecurity services, customer journey, client analytics, data management, outsourcing solutions, customer experience optimization, healthcare services, vulnerability scanning, process automation, workflow optimization, security awareness training, customer support, long-term client partnerships, scalable bpo, customer care, client reporting, customer journey mapping, risk management, government, empathy in service, dark web monitoring, cybersecurity mssp, third-party arm, automation tools, arm, data-driven insights, client relationships, operational efficiency, human digital integration, cybersecurity, multi-channel engagement, strategic growth, tolling services, technical support, collections management, brand reputation, revenue collection, front office support, back office processing, customer insights, service personalization, technical assistance, proactive support, employee engagement, quality assurance, cyber security assurance, tailored solutions, servicing strategies, human-powered services, digital solutions, multi-pay solutions, flexible billing solutions, emerging technologies, market insights, behavioral analytics, call center services, help desk support, order fulfillment, payment portals, b2c, e-commerce, healthcare, finance, distribution, management consulting, ux, app development, apps, software development, information technology &amp; services, enterprise software, enterprises, computer software, health care, health, wellness &amp; fitness, hospital &amp; health care, consumer internet, consumers, internet</v>
          </cell>
          <cell r="J1905" t="str">
            <v>Cloudflare DNS, Outlook, Microsoft Office 365, CloudFlare Hosting, Hubspot, Slack, Salesforce, Mobile Friendly, Google Font API, Google Tag Manager, WordPress.org, Bootstrap Framework, CallRail, Google Plus, AI, Microsoft Windows Server 2012, Workday, PeopleSoft Sales, Citrix VDI-in-a-Box, Cisco WebEx Teams, Eyefinity OfficeMate, Secured MVC Forum on Windows 2012 R2, AspDotNetStorefront, Microsoft Excel, CUICK TRAC - DFARS and NIST 800-171 compliance solution, Delivr, ezFlow for Google Docs for G Suite, Google, Google Sheets, C#, Microsoft.NET Core 3.1, ASP.NET, Azure App Service, Azure Functions, Azure Logic Apps, Azure SQL Database, Azure API Management, Azure Key Vault, Azure Service Bus, Azure Event Grid, Azure Event Hubs, Azure Active Directory, WP-Oauth, Azure Devops, GitHub, Salesforce CRM Analytics, Linkedin Marketing Solutions</v>
          </cell>
          <cell r="O1905">
            <v>1200000000</v>
          </cell>
          <cell r="Q1905" t="str">
            <v>InteLogix is a leading business process outsourcing (BPO) company based in Park City, Utah, with a workforce of nearly 5,001-10,000 employees worldwide. With over 65 years of experience, the company has evolved from a small Accounts Receivable Management office in Houston, Texas, into a global brand dedicated to enhancing customer experiences through empathy and innovation.
The company specializes in three main service areas: Customer Experience as a Service (CXaaS), which combines human engagement with digital tools; Accounts Receivable Management (ARM) for managing client financial obligations; and toll-collection solutions. InteLogix also provides managed security services and cybersecurity solutions. By positioning itself as an extension of its clients' brands, InteLogix focuses on delivering efficient, scalable solutions that foster long-term client relationships, with an average partnership tenure of 13-14 years.</v>
          </cell>
          <cell r="R1905">
            <v>1957</v>
          </cell>
        </row>
        <row r="1906">
          <cell r="A1906" t="str">
            <v>Interactions Marketing</v>
          </cell>
          <cell r="B1906" t="str">
            <v>Interactions</v>
          </cell>
          <cell r="C1906">
            <v>45000</v>
          </cell>
          <cell r="D1906" t="str">
            <v>marketing &amp; advertising</v>
          </cell>
          <cell r="E1906" t="str">
            <v>http://www.interactionsmarketing.com</v>
          </cell>
          <cell r="F1906" t="str">
            <v>http://www.linkedin.com/company/interactions-marketing</v>
          </cell>
          <cell r="G1906" t="str">
            <v>San Diego</v>
          </cell>
          <cell r="H1906" t="str">
            <v>California</v>
          </cell>
          <cell r="I1906" t="str">
            <v>new york, new jersey, brooklyn, long island, advertising services, marketing &amp; advertising</v>
          </cell>
          <cell r="J1906" t="str">
            <v>Route 53, Remote, Dell Tablet</v>
          </cell>
          <cell r="Q1906" t="str">
            <v>Interactions Marketing is a promotional marketing company based in San Diego, California, founded in 1988. The company specializes in retail experiential services, including in-store product demonstrations, outdoor experience marketing programs, and product sampling for retailers and brands around the world. With additional offices in several U.S. cities and international locations in Japan, Korea, Mexico, and Australia, Interactions Marketing operates under Advantage Marketing Partners and employs over 45,000 associates.
The company manages more than 2 million events annually, utilizing a network of professional Brand Ambassadors and proprietary technology platforms to create personalized, retailer-centric engagements. Key services include in-store product demonstrations, outdoor marketing programs, and data analytics to help clients optimize sales strategies. Interactions Marketing emphasizes building long-term customer relationships through both digital and in-person experiences, driving customer interaction and influencing purchase decisions.</v>
          </cell>
          <cell r="R1906">
            <v>1988</v>
          </cell>
        </row>
        <row r="1907">
          <cell r="A1907" t="str">
            <v>Interactive Brokers</v>
          </cell>
          <cell r="B1907" t="str">
            <v>Interactive Brokers Group</v>
          </cell>
          <cell r="C1907">
            <v>3100</v>
          </cell>
          <cell r="D1907" t="str">
            <v>financial services</v>
          </cell>
          <cell r="E1907" t="str">
            <v>http://www.interactivebrokers.com</v>
          </cell>
          <cell r="F1907" t="str">
            <v>http://www.linkedin.com/company/interactive-brokers</v>
          </cell>
          <cell r="G1907" t="str">
            <v>Greenwich</v>
          </cell>
          <cell r="H1907" t="str">
            <v>Connecticut</v>
          </cell>
          <cell r="I1907" t="str">
            <v>trader workstation, brokerage, fintech, esg, technology, advanced technology, low costs, breadth of product, sofware development, portfolio analysis tools, fractional shares, client trading support automation, client base diversity, client trading analytics, client onboarding, real-time trading, wealth management, real-time trade confirmations, api trading, client trading risk mitigation, client liquidity management, client analytics, client efficiency, client trading automation, client trading insights, multi-currency trading, api trading platform, client trading transparency enhancements, automated risk controls, blockchain, multi-currency support, client transparency, cryptocurrency trading platform, client security, technology-driven trading, retail, low-cost brokerage, investment banking, client trading performance analytics, quantitative finance, client trading volume, client trading flexibility, client trading risk management, educational resources, client trade analytics, automated trading, client trading apis integration, client tools, client margin optimization, client trading innovation solutions, client onboarding automation, market access in 28 currencies, market data, client margin management, client reporting dashboards, advanced order execution, client account security, client support, trading technology, client trading efficiency, api integration, client order routing optimization, ai trading tools, data analytics, client account management, educational webinars, client trading support services, api trading integration, risk management, client services, client custody, b2b, client trading transparency, client trading insights tools, trading algorithms, client compliance monitoring, cryptocurrency trading, low-cost trading, client compliance, automated trading platform, client account protection, securities and commodity contracts intermediation and brokerage, client trading analytics tools, client trading execution, client asset management, client trading strategies, client trading efficiency tools, quantitative trading tools, client trading transparency tools, client trading innovation tools, client custody solutions, sustainable investing tools, client trading platform, market data analytics, client trading automation tools, regulatory authorities, client trading strategies development, client execution quality, client account security protocols, client trading security, portfolio management, services, client risk controls, margin trading, global electronic brokerage, international market access, client trading analytics dashboards, client trading data feeds, brokerage &amp; securities, client custody services, client trading innovation, fractional share trading, client growth, client trading security enhancements, blockchain integration, securities lending platform, sustainable investing, client trading performance, client trading performance metrics, client trading apis, regulatory compliance, client performance, global market access, client trading apps, securities lending, client trading automation systems, client order routing, low margin rates, low latency trading, trade automation, client trading tools, fractional shares trading, client trading insights platform, order execution, ai-powered trading, risk management software, client reporting, client trading portfolio tools, portfolio analysis, client trading portfolio optimization, client account growth, automated portfolio rebalancing, financial services, client trading security measures, client trade execution algorithms, retirement planning, market data feeds, market data and research, multi-asset class trading, trading on 160+ markets, investment product range, client protection, multi-asset trading, client liquidity, client innovation, multi-asset platform, forecast trading, interactive brokers, political contracts, economic forecasts, climate forecasts, financial markets, low commissions, zero commission trading, global trading access, trading platforms, cash management, investment analysis, stock trading, options trading, futures trading, currency trading, bond trading, mutual funds, etf trading, event contracts, security lending, peer-to-peer trading, clients accounts, research tools, financial education, sustainability investing, cash sweeps, portfolio analyst, mobile trading, desktop trading, apy on cash balances, incentive coupons, short selling, limited risk strategies, trading apis, custodial services, event-driven trading, currency pairs, b2c, finance, education, finance technology, information technology &amp; services, investment management, capital markets</v>
          </cell>
          <cell r="J1907" t="str">
            <v>Akamai, Outlook, Amazon AWS, VueJS, Greenhouse.io, Slack, Salesforce, Google Play, Google Analytics, Shutterstock, Google Dynamic Remarketing, Google Maps (Non Paid Users), SOASTA, WordPress.org, DoubleClick Conversion, New Relic, iTunes, Bizible, Google Remarketing, Google Tag Manager, Google Maps, Mobile Friendly, Google AdWords Conversion, Typekit, Google Font API, Google AdSense, Squarespace ECommerce, Hubspot, YouTube, Bing Ads, Wix, reCAPTCHA, Bootstrap Framework, BASE, Microsoft Windows Server 2012, Microsoft Entra ID, Microsoft Azure Monitor, Microsoft Intune Enterprise Application Management, Office365, Microsoft Active Directory Federation Services, Akamai CDN Solutions, Infoblox DHCP, Microsoft Advanced Group Policy Management, Google AdSense for Domains, CPI, Mag+, CAT, Excel4Apps, AWS Trusted Advisor, Kubernetes, Red Hat OpenShift, Terraform, Python, Bash, AWS SDK for JavaScript, Secured MVC Forum on Windows 2012 R2, Apple macOS, Amazon Linux 2, Android, Kiosked, Oracle Analytics Cloud, PL/SQL, Siemens PROFIBUS, Pipedrive, Azure Linux Virtual Machines, GEP, IXL, OnBase, ServiceNow, Microsoft Excel, PowerBI Tiles, Claude, Unix, SQL, pandas, NumPy, Pandora FMS, Loom, Dayforce, Dell iDRAC (Integrated Dell Remote Access Controller), Gem, Cisco Secure Firewall Management Center, Cisco VPN, Azure Analysis Services, Microsoft PowerShell, TUNE, Azure Active Directory B2C, Microsoft PowerPoint, Jira, Google, VMware, VMware App Volumes, Microsoft Office, Splunk, IBM QRadar SIEM, CrowdStrike, Carbon, Alteryx Machine Learning Cloud, AWS VPN, Amazon Web Services (AWS), Elasticsearch, Bitbucket, Git, Gradle, Refinitiv World-Check Risk Intelligence, AWS CloudFormation, Eyefinity OfficeMate</v>
          </cell>
          <cell r="K1907">
            <v>1200400000</v>
          </cell>
          <cell r="L1907" t="str">
            <v>Other</v>
          </cell>
          <cell r="M1907">
            <v>1200400000</v>
          </cell>
          <cell r="N1907">
            <v>39203</v>
          </cell>
          <cell r="O1907">
            <v>10232000000</v>
          </cell>
          <cell r="Q1907" t="str">
            <v>Interactive Brokers Group, Inc. (IBKR) is a prominent global electronic brokerage firm founded by Thomas Peterffy. Established in 1993, the company provides automated direct-access trade execution and clearing services to sophisticated individual investors, hedge funds, proprietary trading groups, financial advisors, and introducing brokers in over 200 countries. Headquartered in Greenwich, Connecticut, IBKR has a strong focus on technology-driven efficiency and broad market access.
IBKR offers a wide range of investment products and tools through a single integrated platform. Clients can access equities, options, futures, forex, bonds, mutual funds, ETFs, and cryptocurrencies. The firm provides various account types and features, including the Trader Workstation (TWS), mobile trading app, and risk management tools. With a commitment to low costs and superior execution, IBKR aims to help clients achieve optimal returns. As of December 2025, the company reported over 4.3 million client accounts and significant growth in client equity.</v>
          </cell>
          <cell r="R1907">
            <v>1977</v>
          </cell>
        </row>
        <row r="1908">
          <cell r="A1908" t="str">
            <v>Internet Brands</v>
          </cell>
          <cell r="B1908" t="str">
            <v>Internet Brands</v>
          </cell>
          <cell r="C1908">
            <v>6000</v>
          </cell>
          <cell r="D1908" t="str">
            <v>information technology &amp; services</v>
          </cell>
          <cell r="E1908" t="str">
            <v>http://www.internetbrands.com</v>
          </cell>
          <cell r="F1908" t="str">
            <v>http://www.linkedin.com/company/internet-brands</v>
          </cell>
          <cell r="G1908" t="str">
            <v>El Segundo</v>
          </cell>
          <cell r="H1908" t="str">
            <v>California</v>
          </cell>
          <cell r="I1908" t="str">
            <v>saas, web presence solutions, software as a service, ecommerce, web publishing, internet, online advertising, social media, new media, online marketing solutions, cloud software, software development, analytics, audience engagement, data privacy, healthtech, healthcare analytics, clinical workflow tools, data-driven marketing, healthcare outcome measurement, medical signals analysis, ai optimization, healthcare providers, healthcare marketing automation, health, healthcare data privacy, regulatory compliant ai, consumer health, patient engagement platforms, digital marketing, vertical markets, medical content platforms, patient journey targeting, digital journeys, medical signals integration, clinical data, health tech, programmatic advertising, healthcare content, campaign optimization, market reach, digital health, medical marketing, user tools, automotive digital solutions, lead generation, services, healthcare provider engagement, digital health ecosystem, performance metrics, audience targeting, medical content, marketing automation, data analytics, regulatory compliance, patient journey optimization, b2b, web search portals, libraries, archives, and other information services, ad optimization, content marketing, content creation, information technology and services, health information, marketing services, brand portfolio, machine learning, digital transformation, online communities, healthcare outcome analytics, ai, digital solutions, campaign analytics, legal services, performance marketing, consulting, health data, privacy standards, e-commerce platforms, legal marketing, ai-powered marketing, clinical insights analytics, travel, medical signals processing, medical signals, regulatory compliant marketing, healthcare saas solutions, automotive, targeted advertising, digital health tools, campaign management, clinical data optimization, digital health transformation, healthcare data, digital media, user engagement, automotive solutions, outcomes measurement, legal, ai &amp; ml platform, proprietary workflows, health platforms, customer acquisition, multi-channel activation, clinical workflows, patient engagement, b2c, clinical data signals, multi-vertical markets, clinical insights, ai in healthcare marketing, digital advertising, content platforms, data signals, medical content personalization, digital health innovation, healthcare digital transformation, proprietary technology, healthcare saas, clinical data privacy, ai-powered engagement, patient data analytics, proprietary tech, patient data, e-commerce, audience segmentation, ml, ai-driven engagement, community websites, ai-driven campaign management, home, healthcare marketing, engagement platforms, high-value markets, healthcare consumers, legal information, online marketing, saas solutions, content software, digital franchise, consumer destinations, data targeting, personalized journeys, ia and ml, commercial outcomes, scalable solutions, marketing strategies, digital healthcare, brand safety, proprietary innovations, audience reach, content curation, brand partnerships, advertising solutions, first-party data, performance analysis, targeting capabilities, consumer engagement, advertising inventory, digital content, commercial partners, digital audiences, online resources, health professionals, community engagement, retargeting techniques, market insights, growth strategies, consumer experiences, innovative targeting, analytics solutions, automotive networks, digital presence, lead conversion, marketing programs, market leadership, digital innovation, healthcare, computer software, information technology &amp; services, consumer internet, consumers, marketing &amp; advertising, health, wellness &amp; fitness, sales, enterprise software, enterprises, artificial intelligence, marketing strategy, health care, hospital &amp; health care</v>
          </cell>
          <cell r="J1908" t="str">
            <v>Salesforce, Cloudflare DNS, ExactTarget, Gmail, Google Apps, Microsoft Office 365, Google Cloud Hosting, Citrix, Angular JS v1, Mapbox, Jobvite, Slack, Adobe Marketing Cloud, Google Analytics Ecommerce Tracking, Facebook Widget, WordPress.org, Google Tag Manager, reCAPTCHA, Varnish, Facebook Login (Connect), Google Analytics, Typekit, Hotjar, McAfee, Mobile Friendly, Squarespace ECommerce, Facebook Custom Audiences, Quantcast, Shutterstock, Shopify, Bootstrap Framework, SharpSpring, Wix, Olark, Wordpress.com, Google Font API, F5 BIG-IP, Microsoft Word, Microsoft Excel, Microsoft PowerPoint, Tito, CallMiner Eureka, Google Workspace, OneTrust Tech Risk &amp; Compliance, Salesforce CRM Analytics, WebMD, Adition Technologies - Advertisers, Avvo, Flutter, Dell EMC PowerStore, plains, SQL, TypeScript, Playwright, Browserstack, GitLab, Five9, VueJS, Javascript, ADP, Fidelity HSA, Langchain, Google, Claude, Dell EMC PowerScale, AWS Trusted Advisor, IBM ILOG CPLEX Optimization Studio, Microsoft Azure Monitor, Gem, OpenAI, Mist, Jenkins, Docker, Groovy, PHP, Node.js, AWS SDK for JavaScript, Ruby On Rails, Microsoft.NET Core 3.1, Elixir, Kubernetes, Prometheus, Grafana, Docker Compose, Nginx, Apache, Git, ANGEL LMS, Adobe InDesign</v>
          </cell>
          <cell r="K1908">
            <v>2037000000</v>
          </cell>
          <cell r="L1908" t="str">
            <v>Other</v>
          </cell>
          <cell r="N1908">
            <v>44743</v>
          </cell>
          <cell r="O1908">
            <v>442100000</v>
          </cell>
          <cell r="Q1908" t="str">
            <v>Internet Brands is a prominent digital media and technology company founded in 1998, based in El Segundo, California. The company specializes in online media, web solutions, and SaaS products across various sectors, including automotive, health, legal, dental, and home/travel. With over 20 offices worldwide and a workforce of more than 5,000 employees, Internet Brands combines innovative startup culture with corporate stability.
The company operates award-winning consumer websites that attract over 250 million monthly visitors. It offers personalized, AI-powered engagement and web solutions tailored to specific industries. Notable brands under its umbrella include WebMD in health, Avvo in legal, and CarsDirect in automotive. Internet Brands also provides digital marketing, analytics, and content customization services, optimizing ad yields for over 40,000 direct advertisers across its verticals.</v>
          </cell>
          <cell r="R1908">
            <v>1998</v>
          </cell>
        </row>
        <row r="1909">
          <cell r="A1909" t="str">
            <v>Intuit</v>
          </cell>
          <cell r="B1909" t="str">
            <v>Intuit</v>
          </cell>
          <cell r="C1909">
            <v>19000</v>
          </cell>
          <cell r="D1909" t="str">
            <v>information technology &amp; services</v>
          </cell>
          <cell r="E1909" t="str">
            <v>http://www.intuit.com</v>
          </cell>
          <cell r="F1909" t="str">
            <v>http://www.linkedin.com/company/intuit</v>
          </cell>
          <cell r="G1909" t="str">
            <v>Mountain View</v>
          </cell>
          <cell r="H1909" t="str">
            <v>California</v>
          </cell>
          <cell r="I1909" t="str">
            <v>or data, we bring realworld solutions that change the way business is done around the world, intuit solves unmet needs that customers would never have dreamed possible whether in the cloud, mobile, software, payments, computers, information technology, consumer internet, internet, computer software: prepackaged software, technology, software development, financial management software, business management, tax preparation, payroll services, financial reporting, digital financial tools, software engineering, accounting, financial compliance tools, credit karma insights, services, financial management, financial workflow automation, personal finance automation, financial forecasting, cloud security, automated expense reimbursement, online business management, financial data analytics, credit score services, credit monitoring services, automated financial reporting, data analytics, personal finance, ai-powered invoicing, financial reporting automation, customer engagement platform, personal finance management, generative ai in finance, financial analytics, automated expense tracking, automated invoice processing, ai-powered financial analytics, generative ai, ai customer support, subscription model, cloud computing, automated payroll, small business marketing tools, small business support, b2b software, marketing automation tools, business growth tools, ai in finance, automated tax deductions, financial empowerment, b2c financial services, financial reporting tools, email marketing, credit score monitoring, personalized financial advice, software as a service, cloud-based payroll, marketing automation, credit marketplace, online invoicing, tax filing, marketplace integration, digital financial literacy, digital marketing tools, accounting software, b2b, digital transformation, email marketing automation, small business growth tools, automated tax filing, quickbooks online accountant, ai-driven financial planning, digital banking, automated invoicing, financial risk management, credit score analysis, automated bookkeeping, b2c, online financial services, ai financial advisor, ai in tax preparation, small business software, tax filing solutions, bookkeeping services, ai-driven finance, ai customer engagement, financial analytics platform, ai-driven insights, financial decision support, financial insights, online payment processing, cloud security for finance, small business solutions, credit marketplace platform, ai-driven credit analysis, small business financial tools, customer relationship management, mobile financial apps, financial data encryption, financial data enrichment, financial services, turbotax live support, online payments, customer-centric solutions, subscription-based software, cloud-based solutions, financial confidence, digital customer onboarding, financial compliance automation, tax software, credit scores, credit monitoring, financial ecosystem, ai-powered finance, small business marketing automation, financial health monitoring, small business accounting, cloud-based accounting, financial software, financial technology platform, cloud infrastructure, financial data security, financial data management, computer systems design and related services, financial technology, api integrations, business productivity tools, financial planning software, cloud accounting software, mailchimp marketing automation, turbotax, quickbooks, credit karma, mailchimp, invoicing, time tracking, lacerte, proconnect, financial solutions, small business, enterprise solutions, ai-driven platform, customer support, corporate responsibility, partner programs, diversity, equity, inclusion, investment relations, us tax compliance, personal loans, auto loans, debt management, money management, financial education, cloud accounting, financial management tools, customer success, intuit assist, live expert service, accountant services, financial wellness, saas solutions, e-commerce, finance, information technology &amp; services, consumers, enterprise software, enterprises, computer software, marketing &amp; advertising, saas, crm, sales, internet infrastructure, finance technology</v>
          </cell>
          <cell r="J1909" t="str">
            <v>Akamai, Salesforce, Akamai DNS, NSOne, Marketo, Microsoft Office 365, Quickbooks Online, Taboola Newsroom, TubeMogul, Eloqua, Emma, Wordpress VIP, Slack, Amazon SES, Adobe Marketing Cloud, Hubspot, Apache, AppDynamics, Tealium, Nginx, Bazaarvoice, ON24, Trustpilot, WordPress.org, Mobile Friendly, Bootstrap Framework, YouTube, Google Play, SOASTA, Truste, Remote, TurboTax Self Employed, AWS SDK for JavaScript, Kotlin, Javascript, React, Salesforce CRM Analytics, Spring Boot, Kubernetes, Amazon Web Services (AWS), Elasticsearch, Apache Kafka, AI, Olo, SQL, Python, NumPy, pandas, scikit-learn, QlikView, Tableau, Plotly Dash, AWS Trusted Advisor, IBM ILOG CPLEX Optimization Studio, ISO+â„¢, Rise, QuickBooks, MailChimp, MySQL, Google Cloud Spanner, Google Cloud SQL, Google AdWords Conversion, Shopify, Wix, Canva, Metabase, Google, TikTok, CallMiner Eureka, Workday, ADP GlobalView Payroll, AngularJS, HTML5 Maker, CSS, Glide, ServiceNow Flow Designer, ServiceNow Integration Hub, ServiceNow, Acronis True Image, SES, Intuit, SAP, Google Cloud BigQuery, Google Ads Data Hub, SSMS Tools Pack, Automic Automation, Act!, PROS, Intuit Lacerte Tax, Connect, Nasdaq Boardvantage, Zoomdata, Docker, AWS Analytics, Jenkins, Cisco Routers, Cisco DNA Spaces, Silver Peak, Aruba, Cisco Meraki, CPI, .NET, VLAN, TypeScript, Redux, Scala, Microsoft Office, Ning, CONTROL, Mode, Quickbase, Flow, QuickBooks Online Advanced, QuickBooks Desktop Enterprise, Spark, Hadoop HDFS, Figma, Amazon S3, Hive, Redshift, Semrush, Google Cloud Platform, TensorFlow, PyTorch, Liferay, Apache Spark, Microsoft Exchange Server 2003, Gmail, ECS, Amazon EKS Anywhere, Cisco Nexus Switches, JFrog Artifactory, Git, GitHub, Istio, Envoy, Rust, Android, Splunk, HTML Pro, Salesforce Journey Builder, PostgreSQL, go+, Microsoft PowerShell, Reddit for business, Linkedin Marketing Solutions, Pinterest, Coupa, Microsoft 365, WhatsApp, Micro Focus ArcSight, REST, Node.js, Microsoft Excel, NLP, Google Analytics, ZoomInfo, Cascade CMS, FlipHTML5, AWS Schema Conversion Tool, Oracle Analytics Cloud, Qlik Sense, API Gateway, Amazon EC2, OpenSearch, Aurora, Amazon CloudWatch, AWS CloudFormation, Amazon DynamoDB, FOUNDATION, Gong, Google Cloud Composer, Airflow, PubSub+, DATAflow, Vertex AI, Databricks, Box, Google Cloud, XGBoost, Nutanix Beam, Apache Flink, Apex, GrubHub for Restaurants, Salesforce VisualForce, Lambda Cloud, Amazon Simple Queue Service (SQS), Claude, OpenAI, Excel4Apps, Google Sheets, GitHub Copilot, Cursor, Kiosked, Micro, OpenID, SAM, OnBase, ANGEL LMS, Avature, Google Cloud AutoML, Glam Media, Fusion ERP Analytics, Telligent, Salesforce Lightning Web Components, Amazon Associates, eBay, Meta Ads Manager, Yelp, Quickbooks Desktop, ezFlow for Google Docs for G Suite, Oracle E Business Suite, EVS, BILL, Docebo, Absorb LMS, InMoment Text Analytics, Citrix App Layering, Frame, Gemini, ChatGPT, ACL, Oracle Fusion Middleware, Oracle General Ledger, Google Ads, Microsoft Advertising, Amazon Linux 2, QuickBooks Payroll, LinkedIn Sales Navigator, TSheets, Aravo, Keras, Make, Kubeflow, Langchain, AWS Bedrock, Shopp, SmartBid, BASE, Vertex, 24-7 Media, Klaviyo, Spreadsheet Server by insightsoftware, DatoCMS, Google Cloud AI Platform, MongoDB, Express, Spring, Django, Travis CI, React Native, Flutter, Xcode, Android Studio, Objective-C, SWIFT, Blackline, Amazon Managed Streaming for Apache Kafka (Amazon MSK), SAP Data Quality Management, microservices for location data, Adobe Creative Suite, Repl.it, Vtiger for G Suite, Terraform, GraphQL, Adobe After Effects, Adobe Premiere Pro, Cinema 4D, Strato, Adobe Photoshop, Bash, Amplitude, ActiveProspect, Apache Hadoop HDFS, Gatling, Argo CD, Playwright, Siemens PROFIBUS, Splunk SOAR, Pipedrive, MITRE ATT&amp;CK, Azure Linux Virtual Machines, Jetpack, Pega Case Management, Athena, PySpark, Spark SQL, ObservePoint, iPage DNS, PowerBI Tiles, ADP, WebOffice, HELM, CAT, Microsoft Sql Server, Amazon Aurora, Amazon RDS for MySQL, Amazon Virtual Private Cloud (Amazon VPC), Amazon Route 53, Security, Toolkit, C#, J2EE, Argon CI/CD Security, Adobe Target, Optimizely, Refinitiv World-Check Risk Intelligence, Adobe Experience Manager, Jira, Confluence, Springboot, Scoro, Less, Heartland Payment Systems, S&amp;P Capital IQ Pro, Eaglestats, Ironclad, Thomson Reuters Legal Tracker, LinkedIn Ads, X, Streams, GRPC, Apache Beam, NTENT, Azure Service Fabric, TopSpot, Sentinel, Google Drive, AWS Data Lake Storage, Vitally, Plaid, AMP, Google Workspace, Google Calendar, , Flickr Slideshow, SAP Concur, ADAPT, Storyboard to SwiftUI Converter, Amazon Simple Storage Service (S3), Amazon Elastic MapReduce (EMR), Odoo CRM, Apple macOS, Secured MVC Forum on Windows 2012 R2, Outlook, Soap Media, Amazon Elastic Kubernetes Service (Amazon EKS), Smartlook, AT&amp;T, Lytics, Microsoft Purview eDiscovery, SAP Contract Lifecycle Management (CLM), ServiceNow Knowledge Management, Stripe Billing, ServiceNow HR Service Delivery, Facebook, Twitter Advertising, Instagram, Camunda, Cypress, , Karate Labs, Adition Technologies - Advertisers, data.ai Ascend (formerly App Annie), Smartsheet, AWS Multi-Factor Authentication, Sigma, Degreed, Credly, Anthropic Claude, Microsoft Application Insights, Apple, Apache Pig, Trend Micro Smart Protection, Veritas Alta, Braze, eMaint CMMS, Microsoft AdCenter, Google Cloud Machine Learning Engine, Segment, Red Hat JBoss Enterprise SOA Platform, IBM HTTP Server, Oracle Passlogix, Symantec PGP, AWS Wavelength, Harmony Email &amp; Collaboration, Mailchimp Transactional Email (formerly Mandrill), NeoData, Argocd, Oracle XML DB, LangGraph, Audacity, Apache Mesos, AWS Step Functions, VueJS, Azure Data Lake Storage, Taleo Applicant Tracking Systems (ATS), Salesforce Customer Data Platform (CDP), Mend, Microsoft Azure, Gem, ebs, Concur, Swapcard</v>
          </cell>
          <cell r="K1909">
            <v>8494200000</v>
          </cell>
          <cell r="L1909" t="str">
            <v>Debt Financing</v>
          </cell>
          <cell r="M1909">
            <v>750000000</v>
          </cell>
          <cell r="N1909">
            <v>45170</v>
          </cell>
          <cell r="O1909">
            <v>18831000000</v>
          </cell>
          <cell r="Q1909" t="str">
            <v>Intuit is a leading American financial software company founded in 1983 by Scott Cook and Tom Proulx. Headquartered in Mountain View, California, Intuit specializes in user-friendly tools for personal finance, small business accounting, and tax preparation. The company has grown significantly, serving over 50 million customers worldwide with a workforce of more than 8,000 employees.
Intuit's product lineup includes Quicken for personal finance management, QuickBooks for small business accounting, TurboTax for tax preparation, and Mint for personal finance tracking. The company focuses on simplicity and accessibility, ensuring that its software is easy to use for individuals and small businesses alike. Intuit emphasizes customer-centric design and innovation, continually testing products with real users to enhance their offerings.</v>
          </cell>
          <cell r="R1909">
            <v>1983</v>
          </cell>
        </row>
        <row r="1910">
          <cell r="A1910" t="str">
            <v>Invesco</v>
          </cell>
          <cell r="B1910" t="str">
            <v>Invesco</v>
          </cell>
          <cell r="C1910">
            <v>8500</v>
          </cell>
          <cell r="D1910" t="str">
            <v>financial services</v>
          </cell>
          <cell r="E1910" t="str">
            <v>http://www.invesco.com</v>
          </cell>
          <cell r="F1910" t="str">
            <v>http://www.linkedin.com/company/invesco-ltd</v>
          </cell>
          <cell r="G1910" t="str">
            <v>Atlanta</v>
          </cell>
          <cell r="H1910" t="str">
            <v>Georgia</v>
          </cell>
          <cell r="I1910" t="str">
            <v>subadvised accounts, actively managed openend mutual funds, private placements, investment management, asset management, uits, dcdb, separate accounts, collective trusts, etfs, variable insurance funds, closedend mutual funds, asset management company, retail, asset growth, financial services, asset management innovation, other financial investment activities, asset management growth, systematic strategies, investment analytics, asset management expertise, global markets, investment management history, real estate, systematic investing, diversified portfolio, product innovation, investment culture, investment firm, distressed debt, customer service, b2c, retirement plans, real estate investments, b2b, investment process, equities, investment solutions, investment performance, financial advisors, portfolio management, global presence, asset management technology, mergers and acquisitions, investment strategies, private equity, risk control measures, product development, client-centric approach, finance, alternative investments, risk management, institutional clients, asset under management, asset diversification, asset management firm, client engagement, structured products, asset classes, asset management industry, fixed income, sustainable investing, investment outcomes, asset management solutions, asset allocation, wealth management, investment management services, client services, investment products, investment research, investment milestones, investment management firm, client success, services, sustainable growth, investment experience, mergers &amp; acquisitions</v>
          </cell>
          <cell r="J1910" t="str">
            <v>Fastly CDN, Route 53, Microsoft Office 365, CloudFlare Hosting, DemandBase, Brightcove, Drupal, Atlassian Cloud, Vercel, Mapbox, Workday, Omniture (Adobe), Pardot, ServiceNow, Slack, Salesforce, Adobe Marketing Cloud, Mobile Friendly, New Relic, Apache, Varnish, Bootstrap Framework, AI, Click, Angular, React, Sass, AWS SDK for JavaScript, Spring Boot, Mulesoft, Lytics, Esri, Python, Microsoft.NET Core 3.1, Snowflake, Fastapi, Flask, PowerBI Tiles, Connect, Microsoft Excel, Microsoft Teams, Microsoft Office, Webex, ACL, Citrix, Astra WordPress Theme, SAP, Olo, Micro Focus LoadRunner, dynaTrace, AppDynamics, Medallia Zingle, SQL, Power BI Documenter, Excel4Apps, Alteryx, Adobe Experience Manager, Siemens SIMATIC S7, Google AdWords Conversion, Microsoft PowerPoint, SharePoint, Salesforce CRM Analytics, Tableau, AWS Trusted Advisor, DAX, Power Query, Microsoft Power Apps, Microsoft Power Automate, DATAVERSE LTD, Microsoft SQL Server Reporting Services, Oracle Analytics Cloud, HTML5 Maker, CSS, Javascript, Insightly, Mode, Jest, Mocha, webpack, Babel, Git, Amazon S3, Amazon Managed Workflows for Apache Airflow (MWAA), Bitbucket, Jira, Confluence, Juniper UAC, Gem, Informatica, Kubernetes, Sizmek (MediaMind), Oracle Argus, Ad Dynamo, Yardi, Oracle Hyperion Enterprise, Oracle Cloud, Salesforce Marketing Cloud, HTML Pro, BIRT, Weibo, Workday Prism Analytics, TierPoint DRaaS, Micro Focus ArcSight, Adobe Analytics, IBX SmartView, IntraLinks VIA Pro, Aurora, Lambda Cloud, comScore, Harmony Email &amp; Collaboration, Unix, Microsoft Windows Server 2012, Adobe, Adobe Target, Adobe Experience Platform, Adobe Experience Cloud, Selenium, Pytest, Office365, Apple, Microsoft Teams Rooms, Bomgar, Parallels Mac Management for Microsoft SCCM, .NET, LinkedIn Recruiter, Qualys Penetration Testing, Informatica Data Quality, Oracle BI Publisher, REST, PL/SQL, Charles River, GoToAssist (FASTchat), Airflow, Jenkins, Maven, Gradle, SonarQube, JFrog Artifactory, Anypoint API Manager, Apigee, Boomi, Kong, Microsoft Power Platform, GitHub Copilot, AutoCAD, Visio, Bluebeam, SalesLoft, Salesforce Marketing Cloud Account Engagement, NTENT, Adobe Creative Suite, ebs, Metabase, Linkedin Marketing Solutions, Medallia Video, Infinity Call Tracking, jQuery, Informatica Axon Data Governance, CAT, Zemanta, Splunk, SolarWinds, Clari, Barracuda Email Security Service, Apache Solr, EMC, GraphQL, GitHub Actions, Azure Devops, BigPanda, Ning, Claude, ChatGPT, AWS Bedrock, MSCI, Blackrock Aladdin, Loom, Cisco Prime Security Manager, Docker, Postman, Impact Radius, Playwright, Cypress, k6, Apache JMeter, Gatling, Argon CI/CD Security, Atlassian, SWIFT, Bitrix, Microsoft Active Directory Federation Services, Dash, Springboot, LinkedIn Ads, Adobe InDesign, Strato, Adobe Photoshop, Adobe Premiere Pro, Adobe Creative Cloud, Adobe Campaign, FlipHTML5, Designer, Google Tag Manager, Tealium, DoubleClick Floodlight, Meta Ads Manager, Eyefinity OfficeMate, Cvent, Aprimo, Microsoft Azure Monitor, IBM ILOG CPLEX Optimization Studio, Palo Alto PA-5200 Series, Snort, Micro Focus Universal CMDB, ServiceNow Discovery, ServiceNow Service Mapping, ServiceNow IT Operations Management (ITOM), Rise, Bloomberg Professional Services, Alfresco, Adobe After Effects, Adobe Dreamweaver, Figma, Cascade CMS, DocuSign, AWS Analytics, Concur, Outlook, MuleSoft Anypoint Platform, Cisco WebEx Teams, LangGraph, Cortex A53, Langchain, Cursor, Sentinel, Palo Alto Prisma Cloud, Wiz, Splunk SOAR, ARGUS Developer, JWT, Kong Insomnia, RAML, MongoDB, MySQL, PostgreSQL, Apache Kafka, Anypoint MQ, Apache ActiveMQ, Swagger UI, ELK Stack, Prometheus, Grafana, Magento 2 Community, Oracle Cloud EPM, Azure Purview, Forcepoint, McAfee, Falco, FactSet, Barracuda MSP, Axioma</v>
          </cell>
          <cell r="K1910">
            <v>3317818000</v>
          </cell>
          <cell r="L1910" t="str">
            <v>Other</v>
          </cell>
          <cell r="M1910">
            <v>1400000000</v>
          </cell>
          <cell r="N1910">
            <v>45689</v>
          </cell>
          <cell r="O1910">
            <v>6278100000</v>
          </cell>
          <cell r="Q1910" t="str">
            <v>Invesco Ltd. is a global investment management firm founded in 1935 in Atlanta, Georgia. The company manages approximately US$2.1 trillion in assets and operates in over 25 countries, with a strong presence in more than 20 markets. Invesco is listed on the New York Stock Exchange under the ticker symbol IVZ.
The firm provides a multi-style, multi-product approach to investment management. Its offerings include asset management services, mutual funds, investment advisory services, and exchange-traded funds (ETFs). Invesco has expanded its ETF capabilities through acquisitions, including PowerShares Capital Management and Guggenheim Investments' ETF business. Additionally, the company offers private wealth management through Atlantic Trust, as well as fixed income management and real estate investment services. Invesco emphasizes a systematic investment process with a focus on risk control, tailoring strategies to meet the diverse needs of its clients.</v>
          </cell>
          <cell r="R1910">
            <v>1935</v>
          </cell>
        </row>
        <row r="1911">
          <cell r="A1911" t="str">
            <v>Invesco US</v>
          </cell>
          <cell r="B1911" t="str">
            <v>Invesco</v>
          </cell>
          <cell r="C1911">
            <v>5200</v>
          </cell>
          <cell r="D1911" t="str">
            <v>financial services</v>
          </cell>
          <cell r="F1911" t="str">
            <v>http://www.linkedin.com/company/invesco-us</v>
          </cell>
          <cell r="G1911" t="str">
            <v>Atlanta</v>
          </cell>
          <cell r="H1911" t="str">
            <v>Georgia</v>
          </cell>
          <cell r="I1911" t="str">
            <v>asset management, uits, closedend mutual funds, dc, db, actively managed openend mutual funds, etfs, variable insurance funds, separate accounts, collective trusts, private placements, subadvised accounts, investment managers, finance, financial services</v>
          </cell>
          <cell r="J1911" t="str">
            <v>Fastly CDN, Route 53, Microsoft Office 365, DemandBase, Brightcove, Drupal, Adobe Marketing Cloud, Atlassian Cloud, Vercel, Pardot, Mapbox, Omniture (Adobe), ServiceNow, Salesforce, AI</v>
          </cell>
          <cell r="Q1911" t="str">
            <v>Invesco US is the U.S. division of Invesco Ltd., a prominent global investment management firm founded in 1935 in Atlanta, Georgia. The company manages approximately $2.1 trillion in assets across more than 25 countries, with a strong presence in over 20 markets. Invesco has undergone significant transformations through mergers and rebranding, evolving into a well-recognized name in the investment industry.
The firm offers a multi-style, multi-product investment approach, focusing on tailored strategies that cater to local markets. Invesco's core services include investment management and mutual funds, with a commitment to delivering superior investment experiences. The company emphasizes strong risk control and diversification, aiming to exceed client expectations and enhance their overall investment journey.</v>
          </cell>
          <cell r="R1911">
            <v>1935</v>
          </cell>
        </row>
        <row r="1912">
          <cell r="A1912" t="str">
            <v>IPG</v>
          </cell>
          <cell r="B1912" t="str">
            <v>IPG Health</v>
          </cell>
          <cell r="C1912">
            <v>4500</v>
          </cell>
          <cell r="D1912" t="str">
            <v>packaging &amp; containers</v>
          </cell>
          <cell r="E1912" t="str">
            <v>http://www.itape.com</v>
          </cell>
          <cell r="F1912" t="str">
            <v>http://www.linkedin.com/company/intertape-polymer-group</v>
          </cell>
          <cell r="G1912" t="str">
            <v>Sarasota</v>
          </cell>
          <cell r="H1912" t="str">
            <v>Florida</v>
          </cell>
          <cell r="I1912" t="str">
            <v>tapes films, engineered coated products, bubble packaging, wateractivated tape, tape, stretch film, protective packaging, shrink film, ecommerce, packaging automation, packaging products systems, curbside recyclable packaging, case sealing equipment, building materials, packaging supplies, manufacturing, tapes amp films, containment, adhesive tape, packaging products amp systems, packaging &amp; containers manufacturing, industrial geomembrane liners, automated case sealers, geomembrane for environmental projects, sustainable films, pcr films, automated packaging machinery, shrink films, water containment geomembranes, packaging machinery, geosynthetic geomembrane liners, construction tapes, pressure-sensitive tape, geosynthetic liners, energy-efficient manufacturing, industrial tapes, pcr shrink film, water resource management, recyclable packaging products, aerospace, sustainable shrink film, pressure-sensitive tapes, packaging and containers, geomembrane solutions, sustainable geomembrane solutions, water management, government, electronics, packaging solutions, paper bag and coated and treated paper manufacturing, water resource liners, retail packaging, renewable energy, sustainable materials, anti-corrosion films, packaging films, industrial water management, innovation, stretch films, high-performance geomembranes, industrial packaging, geosynthetic water barriers, sustainability, automated case sealing, consumer goods, b2b, e-commerce, recyclable protective films, geomembrane liners, industrial packaging solutions, e-commerce packaging, industrial adhesives, packaging sustainability, marine &amp; composites, sustainable packaging solutions, automated packaging systems, services, packaging automation equipment, protective films, water management solutions, distribution, geomembrane for water containment, high-performance tapes, recyclable films, water-activated tape dispensers, packaging innovation, recyclable packaging films, packaging automation solutions, food processing, water-activated tape, food processing packaging, sustainable packaging, automotive, specialty tapes, recyclable packaging, water-activated tapes, hvac tapes, construction, retail, packaging automation systems, water management liners, performance, recyclable stretch film, automated packaging, case erectors, case packers, carton sealing, filament tape, double-coated tape, duct tape, foil tape, e-commerce machinery, palletizers, tape heads, vision inspection, itrack system, curby mailers, aquamaster liners, construction adhesives, general packaging, masking tape, food service packaging, cold chain solutions, electric insulation, maintenance, repair, operations, automotive aftermarket, building and construction, moving and storage, remediation products, marine composites, structure fabric solutions, consumer packaging, smart unpackaging solutions, advanced automation, low tape monitoring, performance shrink films, eco-friendly packaging solutions, sealing automation, tape dispensing systems, protective cushioning materials, consumer_products_retail, transportation_logistics, energy_utilities, construction_real_estate, consumer internet, consumers, internet, information technology &amp; services, mechanical or industrial engineering, shipping, logistics &amp; supply chain, packaging &amp; containers, computer hardware, hardware, clean energy &amp; technology, environmental services, renewables &amp; environment, food &amp; beverages</v>
          </cell>
          <cell r="J1912" t="str">
            <v>Constant Contact, Mimecast, Microsoft Office 365, Outlook, Amazon AWS, Angular JS v1, Wordpress VIP, Hubspot, Slack, YouTube, Google Tag Manager, WordPress.org, Google Play, Mobile Friendly, reCAPTCHA, Google Dynamic Remarketing, Vimeo, Nginx, Gravity Forms, Parse.ly, DoubleClick Conversion, Hotjar, DoubleClick, Woo Commerce, Remote, Data Analytics, Circle, ISO+â„¢, Microsoft SQL Server Reporting Services, AC500 PLC, BMC FootPrints, Tampa AS400 Inc, Workday Prism Analytics, Designer, TIBCO WebFOCUS, Microsoft Excel, Google AdWords Conversion, 24-7 Media, Salesforce CRM Analytics, Amazon CloudWatch, CONTROL, SentenceTransformers, Microsoft Office, OneTrust Tech Risk &amp; Compliance, Ignition SCADA, Microsoft Fabric, Databricks Lakehouse Platform, Azure Data Factory, DATAflow, PySpark, Spark, SQL, Python, Power BI Documenter, DAX, Excel4Apps, Siemens SIMATIC HMI (Human Machine Interface), Brocade Switches, ARIS Simulation, Wider Planet, accessiBe, Cisco WebEx Teams, Azure Logic Apps, PROS, Git, Pipedrive, Ipswitch WhatsUp Gold, WMS, JQuery 1.11.1, Quip, Tor, LogIC, Gem, Olo, eMaint CMMS, GRIN, Mag+, Cision, Micro, Microsoft Azure Monitor, Microsoft Intune Enterprise Application Management, Parallels Mac Management for Microsoft SCCM, AVEVA InTouch HMI, Cascade CMS, Evolve IP Services, Dayforce, Azure Analysis Services, TUNE, PowerBI Tiles, New Relic Application Monitoring, Azure Active Directory B2C, Microsoft Windows Server 2000, Azure Portal, Tenable Nessus, Ansible, Absorb LMS, Datacore SDS, , Microsoft Power Platform, Microsoft Power Apps, Microsoft Power Automate, DATAVERSE LTD, Microsoft PowerPoint, ASP.NET, C#, GoToAssist (FASTchat), Javascript, jQuery, Microsoft Sql Server, Nevron Vision for SSRS, Veracode Static Analysis (SAST), Zopim, mabl, DELMIA Apriso, Cisco Meraki SD-WAN, Barracuda Spam Firewall, AWS VPN, E-planning, Wowanalytics</v>
          </cell>
          <cell r="K1912">
            <v>3611460000</v>
          </cell>
          <cell r="L1912" t="str">
            <v>Other</v>
          </cell>
          <cell r="M1912">
            <v>50000</v>
          </cell>
          <cell r="N1912">
            <v>45413</v>
          </cell>
          <cell r="O1912">
            <v>1531500000</v>
          </cell>
          <cell r="Q1912" t="str">
            <v>IPG (Intertape Polymer Group) is a global provider of packaging and protective solutions, headquartered in Sarasota, Florida. Established in 1981, the company has expanded through acquisitions and now operates 34 manufacturing facilities across North America, Europe, and Asia, employing approximately 4,200 people. IPG is recognized as the second-largest tape producer in North America, holding a significant market share in various products.
The company develops and manufactures a diverse range of packaging products for both industrial and retail applications. Their offerings include various types of tapes, such as pressure-sensitive and water-activated tapes, as well as stretch and shrink films. IPG also provides protective packaging solutions and machinery for packaging automation. With a focus on innovation and sustainability, IPG emphasizes efficiency in its operations and maintains a global distributor network to serve its customers across multiple industries.</v>
          </cell>
          <cell r="R1912">
            <v>1981</v>
          </cell>
        </row>
        <row r="1913">
          <cell r="A1913" t="str">
            <v>IPG Health</v>
          </cell>
          <cell r="B1913" t="str">
            <v>IPG Health</v>
          </cell>
          <cell r="C1913">
            <v>6500</v>
          </cell>
          <cell r="D1913" t="str">
            <v>marketing &amp; advertising</v>
          </cell>
          <cell r="F1913" t="str">
            <v>http://www.linkedin.com/company/ipg-health</v>
          </cell>
          <cell r="G1913" t="str">
            <v>New York</v>
          </cell>
          <cell r="H1913" t="str">
            <v>New York</v>
          </cell>
          <cell r="I1913" t="str">
            <v>advertising services, marketing &amp; advertising</v>
          </cell>
          <cell r="J1913" t="str">
            <v>Amazon AWS, Ubuntu, Nginx, Vimeo, Google Maps (Non Paid Users), Google Analytics, Google Font API, Google Maps, Stripe, Google Tag Manager, Mobile Friendly, YouTube, Backbone JS Library</v>
          </cell>
          <cell r="O1913">
            <v>1000000000</v>
          </cell>
          <cell r="Q1913" t="str">
            <v>IPG Health is a global collective of over 45 healthcare marketing agencies, including FCB Health and McCann Health, with a workforce of approximately 6,000-6,500 employees. Headquartered in New York City, the company was founded in 2021 as part of the Interpublic Group of Companies and generates around $2.2 billion in revenue. It focuses exclusively on healthcare advertising and communications.
The company specializes in innovative marketing solutions that combine creativity, technology, science, and data to inspire health behaviors and improve patient outcomes. IPG Health offers a range of services, including healthcare marketing and advertising, medical communications, and technology and data solutions. Its agencies have received numerous accolades, including recognition as Agency of the Year and Most Creative Agency at prestigious industry events. IPG Health serves top global pharmaceutical companies, startups, and various life science organizations, emphasizing an integrated approach to enhance business impact in health and wellness.</v>
          </cell>
          <cell r="R1913">
            <v>2021</v>
          </cell>
        </row>
        <row r="1914">
          <cell r="A1914" t="str">
            <v>iQor</v>
          </cell>
          <cell r="B1914" t="str">
            <v>iQor</v>
          </cell>
          <cell r="C1914">
            <v>47000</v>
          </cell>
          <cell r="D1914" t="str">
            <v>outsourcing/offshoring</v>
          </cell>
          <cell r="E1914" t="str">
            <v>http://www.iqor.com</v>
          </cell>
          <cell r="F1914" t="str">
            <v>http://www.linkedin.com/company/iqor</v>
          </cell>
          <cell r="G1914" t="str">
            <v>Fort Lauderdale</v>
          </cell>
          <cell r="H1914" t="str">
            <v>Florida</v>
          </cell>
          <cell r="I1914" t="str">
            <v>customer journey mapping, conversational ai, ivr, inapp messaging, crm, bpo, inbound, ai, unified agent desktop, data analytics, customer support, outbound, omnichannel, content moderation, medical device, intelligent automation, customer retention, product support services, social media moderation, customer care, call deflection strategies, business intelligence, internet of things, virtual agent, managed services, workforce management, sms, technical support, reverse logistics, text, voice, bpo backoffice services, reverse supply chain, accounts receivable management, rpa, outsourcing &amp; offshoring consulting, telecommunications, customer support software, automated customer engagement, customer sentiment analysis, enterprise cx solutions, process optimization, customer support security protocols, b2c, customer support process engineering, virtual support agents, generative ai, customer experience management, customer retention solutions, automotive, media &amp; entertainment, omnichannel support, healthcare services, customer satisfaction scores, financial services, automated call routing, customer journey analytics, e-commerce, global customer service, operational efficiency, multilingual cx solutions, data analytics in cx, ai in customer retention, contact center solutions, healthcare, voice of the customer frameworks, services, customer feedback automation, scalable bpo solutions, customer support training, retail, customer experience personalization tools, large language models, customer support scalability, artificial intelligence, remote customer support, customer insights and analytics, large language models in cx, customer support metrics, customer data security patents, predictive analytics in cx, customer data security, customer data management, customer support process automation tools, customer engagement tools, customer support automation, customer experience metrics, customer support platform, customer support training programs, customer support scalability solutions, ai + human insight, customer experience analytics, technical support services, customer feedback analysis tools, customer support technology, predictive customer insights, multilingual support services, customer experience personalization, customer support workforce, customer support process improvement, customer experience digital transformation, digital cx platforms, transportation &amp; logistics, customer experience automation, security in cx, customer support in retail, aftermarket product support, real-time analytics, all other support services, customer experience, ai-driven workforce management, revenue cycle management, energy &amp; utilities, b2b, customer care services, customer engagement, automated customer interactions, ai-driven customer support, customer service outsourcing, customer support in healthcare, data management technologies, ai-powered chatbots in cx, d2c, lead generation, virtual workforce management, compliance, customer experience innovation, employee training in cx, interaction analytics, customer support security standards, business process outsourcing, customer data management technologies, virtual agent technology, customer loyalty analytics, voice analytics, virtual workforce support, customer experience transformation, advanced customer analytics, customer loyalty programs, customer support innovation, data security, customer feedback analysis, customer engagement analytics, customer satisfaction measurement, process knowledge, customer support process automation, customer journey automation, ai and human insight, customer sentiment monitoring, real-time phone configuration, customer support patents, customer lifecycle optimization, ai-powered chatbots, customer journey mapping tools, logistics, ai ecosystem, multilingual cx support, customer support security, advanced analytics, customer support in telecom, customer support technology integration, cloud-based cx, ai-powered customer insights, customer support workforce management, multichannel customer service, customer experience personalization platforms, voice of the customer, digital transformation, digital customer experience, customer satisfaction improvement, customer service excellence, customer data privacy solutions, outsource customer support, data annotation, private cx cloud, omnichannel optimization, customer onboarding, social media monitoring, revenue generation, remote diagnostics, churn prevention, commercial recovery, ai training, process management, catalog management, subscription services, warranty management, back office support, digital services, cx technology, employee engagement, cloud technology, performance excellence, speech analytics, virtual classrooms, e-learning solutions, customer insights, cx optimization, scalable solutions, order management, 24/7 support, multichannel approach, crm solutions, virtual assistance, analytics-based retention, lean six sigma, diversity and inclusion, finance, non-profit, distribution, sales, enterprise software, enterprises, computer software, information technology &amp; services, hospital &amp; health care, analytics, messaging, outsourcing/offshoring, health care, health, wellness &amp; fitness, consumer internet, consumers, internet, marketing &amp; advertising, computer &amp; network security, nonprofit organization management</v>
          </cell>
          <cell r="J1914" t="str">
            <v>Cloudflare DNS, Outlook, Pardot, CloudFlare Hosting, Microsoft Office 365, Google Cloud Hosting, Slack, Salesforce, Hubspot, Vimeo, DoubleClick Conversion, Google Dynamic Remarketing, Shutterstock, Google Tag Manager, Linkedin Marketing Solutions, WordPress.org, Mobile Friendly, DoubleClick, Remote, Avaya, Salesforce CRM Analytics, OpenVMS, Dell iDRAC (Integrated Dell Remote Access Controller), .NET, Xero, SAP, NetSuite, ConnectWise, Microsoft Authenticator, Microsoft Active Directory Federation Services, Oracle Analytics Cloud, IBM Aspera on Cloud, fastlane, Dell EMC IDPA, Snowflake, Power BI Documenter, Amazon S3, Amazon S3 Glacier, Ansible, AWS Backup, AWS DataSync, AWS Snow Family, AWS Storage Gateway, AWS Trusted Advisor, Dell EMC Unity, Dell Unisphere, ebs, Kubernetes, Microsoft Azure Monitor, Microsoft Hyper-V Server, Microsoft PowerShell, Pure Storage, Python, Terraform, VMware ESXi, VMware vSAN, Storyblok, Next.js, Nuxtjs, React, VueJS, Figma, Adobe Creative Suite, Google Ads, Google Analytics, Meta Ads Manager, TikTok Ads, Microsoft Excel, Microsoft PowerPoint, SQL, Adobe Premiere Pro, Final Cut Pro X, Adobe After Effects, Cinema 4D, Adobe Photoshop, Strato, Adobe Audition, Frame, Monday.com, OneTrust Tech Risk &amp; Compliance, Eaglestats, Absorb LMS, ADP GlobalView Payroll, Gem, LinkedIn Ads, VMware Virtual Desktop Infrastructure, Windows 10 IoT Core Services, Windows 11, Office365, Cisco VPN, TightVNC, TeamViewer, FogBugz, Ghost, Symantec Altiris, Trend Micro, McAfee, Wireshark, SpingMetrics, Akamai CDN Solutions, Infoblox DHCP, Microsoft Windows Server 2012, ABAP, AirPods, Facebook, Instagram, TikTok, Canva, CapCut</v>
          </cell>
          <cell r="K1914">
            <v>4179641</v>
          </cell>
          <cell r="L1914" t="str">
            <v>Merger / Acquisition</v>
          </cell>
          <cell r="M1914">
            <v>0</v>
          </cell>
          <cell r="N1914">
            <v>45413</v>
          </cell>
          <cell r="O1914">
            <v>5000000000</v>
          </cell>
          <cell r="Q1914" t="str">
            <v>iQor is a business process outsourcing (BPO) company that specializes in customer experience (CX) solutions. Founded in 1998 and headquartered in Saint Petersburg, Florida, iQor operates in 10 countries with a workforce of over 40,000 employees. The company generates annual revenue between $1-2 billion and focuses on providing managed services for customer engagement, leveraging both AI and human insight.
The company offers a variety of digital CX services, including customer care, technical support, revenue generation, and data analytics. Its infinityAiQâ„¢ platform enhances customer interactions and supports omnichannel experiences. iQor serves a diverse range of industries, including telecommunications, healthcare, and financial services, catering to both B2B and B2C clients. With a commitment to integrity and a people-first culture, iQor also emphasizes community support through its #iQorQares nonprofit program.</v>
          </cell>
          <cell r="R1914">
            <v>1998</v>
          </cell>
        </row>
        <row r="1915">
          <cell r="A1915" t="str">
            <v>iQor Philippines</v>
          </cell>
          <cell r="B1915" t="str">
            <v>iQor</v>
          </cell>
          <cell r="C1915">
            <v>7700</v>
          </cell>
          <cell r="D1915" t="str">
            <v>outsourcing/offshoring</v>
          </cell>
          <cell r="F1915" t="str">
            <v>http://www.linkedin.com/company/iqor-philippines</v>
          </cell>
          <cell r="G1915" t="str">
            <v>Fort Lauderdale</v>
          </cell>
          <cell r="H1915" t="str">
            <v>Florida</v>
          </cell>
          <cell r="I1915" t="str">
            <v>outsourcing &amp; offshoring consulting, outsourcing/offshoring</v>
          </cell>
          <cell r="Q1915" t="str">
            <v>iQor Philippines is the local branch of iQor, a global provider of customer engagement and technology-enabled business process outsourcing (BPO) solutions. The company operates over 16 contact centers across various locations in the Philippines, including Cavite, Davao, and Quezon City, employing more than 31,000 people. iQor Philippines focuses on delivering transformative customer experience services that enhance business growth and loyalty through AI-driven innovation and omnichannel support.
The company offers intelligent CXBPOâ„¢ solutions powered by the infinityAiQâ„¢ platform, which combines AI, human insight, and analytics. Key services include customer care, technical support, revenue generation, and customer retention. iQor Philippines leverages over 30 years of expertise and proprietary tools to provide flexible, cost-effective solutions while maintaining high employee satisfaction. The company is recognized as a Great Place to WorkÂ® in the Philippines for 2021 and 2023, reflecting its commitment to a positive work environment and operational excellence.</v>
          </cell>
        </row>
        <row r="1916">
          <cell r="A1916" t="str">
            <v>Iris Software Inc.</v>
          </cell>
          <cell r="B1916" t="str">
            <v>Iris Software</v>
          </cell>
          <cell r="C1916">
            <v>3000</v>
          </cell>
          <cell r="D1916" t="str">
            <v>information technology &amp; services</v>
          </cell>
          <cell r="E1916" t="str">
            <v>http://www.irissoftware.com</v>
          </cell>
          <cell r="F1916" t="str">
            <v>http://www.linkedin.com/company/iris-software-inc.</v>
          </cell>
          <cell r="G1916" t="str">
            <v>Edison</v>
          </cell>
          <cell r="H1916" t="str">
            <v>New Jersey</v>
          </cell>
          <cell r="I1916" t="str">
            <v>testing &amp; quality assurance, application maintenance &amp; support, cloud solutions, intelligent automation, data analytics, product development, software engineering, professional services, application development, mobile applications development, it services &amp; it consulting, workflow automation, data visualization &amp; dashboards, capital markets &amp; investment banking, it services, predictive analytics, consulting, digital onboarding, business intelligence, regulatory compliance tools, cybersecurity, regulatory reporting, microservices, trading platform modernization, enterprise cloud, ai-driven risk assessment, ai platforms, cloud-native banking solutions, global it services, life sciences, client onboarding, application managed services, ai-enhanced portfolio analytics, trade automation, high-availability systems, predictive analytics for finance, enterprise cloud migration, dlt blockchain devops, regulatory compliance solutions, devops, automated document workflows, services, digital transformation, regulatory reporting tools, big data architecture, financial services, trade capture &amp; execution, scalability, generative ai platform, digital payments, computer systems design and related services, cloud computing, fortune 500 clients, enterprise software, digital banking, portfolio management, resilient systems, advanced data visualization, client onboarding automation, risk management, ai-powered solutions, cloud-native risk management, trading platforms, real-time trade analytics, capital markets, regulatory compliance automation, aml &amp; kyc solutions, blockchain, workflow optimization, custom software, business consulting, portfolio management software, automation tools, system integration, risk analytics, insurance, real-time pricing, cloud-based data warehouse, asset management, digital banking transformation, technology consulting, banking, customer experience enhancement, data visualization, legacy system modernization, ai-powered customer onboarding, scalable infrastructure, regulatory compliance, big data platforms, integrated kyc solutions, cloud-based credit risk, scalability &amp; resilience, financial technology, trade processing, automated compliance workflows, employee culture, transportation &amp; logistics, data dashboards, client-centric culture, portfolio analytics, real-time pricing &amp; liquidity management, custom software development, real-time data, wealth management, operational efficiency, employee engagement, it consulting, customer engagement, automated trade reconciliation, cloud services, innovation, enterprise it solutions, employee first culture, aml kyc, enterprise it, api productivity enhancement, financial services technology, liquidity management, high availability, ai in capital markets, cloud migration, information technology and services, aml transaction surveillance, data management, ai &amp; machine learning, b2b, client satisfaction, manufacturing, enterprise data lakes, ai &amp; ml, risk management software, microservices architecture, automation, high-performance trading systems, customer experience, client-centric approach, banking &amp; financial services, software development, ai for fraud detection, it solutions, microservices for banking, data &amp; analytics, big data, technology solutions, generative ai, api integration, banking solutions, financial software, compliance solutions, quality engineering, client experience, interactive solutions, custom analytics, legacy transformation, financial markets, conversational assistant, data optimization, logistics technology, gxp compliance, employee well-being, supply chain optimization, investment solutions, brokerage software, accelerated digital adoption, user experience enhancement, automated workflows, machine learning applications, on-demand analytics, platform re-engineering, data extraction, data consolidation, customer insights, e-commerce, finance, enterprises, computer software, information technology &amp; services, professional training &amp; coaching, app development, apps, analytics, management consulting, finance technology, investment management, mechanical or industrial engineering, consumer internet, consumers, internet</v>
          </cell>
          <cell r="J1916" t="str">
            <v>Akamai, Akamai DNS, Outlook, Barracuda Networks, Hubspot, Slack, Bootstrap Framework, WordPress.org, Mobile Friendly, SOASTA, Google Tag Manager, reCAPTCHA, Google Workspace, Remote, Tableau, SWIFT, SQL, PL/SQL, ASP.NET, Apache JMeter, Microsoft Excel, Pivotshare, Hive, Apache Sqoop, Apache Impala, PySpark, AWS SDK for JavaScript, Python, AWS Glue, Databricks, Spring Boot, EJBCA, Hibernate, PostgreSQL, Redis, Apache Kafka, React, Git, Mockito, JUnit, TypeScript, MySQL, Kiosked, go+, Kubernetes, Istio, GRPC, GraphQL, AWS Lambda, AWS Step Functions, Express, Amazon EventBridge, Amazon DynamoDB, AWS Cloud Development Kit (AWS CDK), Elasticsearch, Scala, Spark, Cloudera, Cypress, GitLab, Jenkins, Karate Labs, Playwright, Postman, REST, Selenium, Angular, Spring, Angular Material, Micro, Microsoft 365, Microsoft Entra, Microsoft Intune Enterprise Application Management, Autopilot, Microsoft System Center Configuration Manager, DotNetNuke, Maven, HTML Pro, Node.js, Nginx, SAM, Red Hat OpenShift, Docker, Aqua Security, Ad Astra, Jira, GitHub Actions, IBM UrbanCode Deploy, .NET, Microsoft Windows Server 2012, Catylist SiteLink, Eclipse, IntelliJ IDEA, AWS Bedrock, Flask, Langchain, LangGraph, OpenAI, Testng, Cucumber, SOAPUI, Oracle Analytics Cloud, Sigma, Snowflake, SAP BusinessObjects Business Intelligence (BI), SAP BusinessObjects Web Intelligence, Designer, Microsoft SQL Server Reporting Services, Microsoft Sql Server, Amazon CloudFront, Amazon S3, API Gateway, AWS CloudFormation, AWS Fargate, AWS Trusted Advisor, Crystal Ball, Lambda Cloud, Ruby On Rails, TallyPrime, QuickBooks, Amazon EC2, Route 53, Amazon Virtual Private Cloud (Amazon VPC), AWS Application Load Balancer, Sizmek (MediaMind), Amazon S3 Glacier, ebs, AWS SDKs, Azure Cloud Shell, Oracle Cloud Infrastructure, Oracle Transportation Management Cloud, ACL, Oracle Integration Cloud, Gradle, Fastapi, Amazon Simple Queue Service (SQS), SNS, Google AdWords Conversion, IBM Storage Suite for IBM Cloud Paks, Spring Cloud, Eureka, Amazon API Gateway, Amazon Managed Streaming for Apache Kafka (Amazon MSK), AWS Analytics, Azure Analysis Services, Next.js, MongoDB, SingleStore, pandas, Terraform, Google Kubernetes Engine (GKE), Google Cloud Run, Google Cloud Interconnect, Google Cloud Monitoring, Google Cloud Logging, Datadog, Google Compute Engine, Google Cloud Storage, PubSub+, Bash, Google Artifact Registry, Google Cloud Build, Google Cloud, DATAflow, FortiGate Cloud-Native Firewall (CNF), Connect, Google Cloud Platform, SPS Commerce Analytics, Google Cloud Anthos, Prometheus, Grafana, DC/OS, Google Cloud Deployment Manager, Google Kubernetes Engine, HELM, Argocd, Google Secret Manager, AI, Apache Iceberg, Clarity, dbt, AWS EventBridge, Excel4Apps, Microsoft PowerPoint, Cisco WebEx Teams, Copilot, Redux, Javascript, CSS, Frame, TeamCity, F5 NGINX Ingress Controller, HAProxy, Harbor, Cisco Nexus 2000, JFrog, Bitnami AlertManager, HashiCorp Vault, Linkerd, Open Policy Agent, Beeline, SAP Fieldglass Services Procurement, AWS Glue Data Catalog, SES, Redshift, Amazon CloudWatch, AVEVA PDMS, Aurora, TensorFlow, Amazon Elastic MapReduce (EMR), AWS Data Pipeline, Amazon Kinesis, AWS Secrets Manager, AWS Key Management Service (KMS), Cognito, Apache Hadoop HDFS, Soap Media, Argon CI/CD Security, , Amazon Associates, Hadoop HDFS, Apache Parquet, AVRO, Oracle JDBC, Azure Linux Virtual Machines, Ab Initio, Unix, Oracle XML DB, PowerBI Tiles, Lightspeed, GitHub, Bitbucket, IBM WebSphere Message Broker, CyberArk, Harness, ServiceNow, ECS, Microsoft PowerShell, SharePoint, Mulesoft, Salesforce, Azure Data Factory, Azure Databricks, Azure Data Lake Storage, Azure Event Hubs, Azure HDInsight, C#, Microsoft.NET Core 3.1, jQuery, Citrix SD-WAN, enablon, NeoData, Red Hat JBoss Enterprise SOA Platform, SAP, scikit-learn, Make, , Robot Framework, Amazon EKS Anywhere, Codefresh, Confluence, CDK, Microsoft Azure Monitor, NetApp, AWS Cloud, Aryson MySQL to MSSQL Converter, SAP Sybase InfoMaker, Datapipe, Google Cloud Data Fusion, Google Cloud Dataproc, Google Cloud BigQuery, Google Cloud Composer, Google Cloud BigTable, Google Cloud Spanner, Google Cloud SQL, Airflow, Talend, Bootstrap, Material UI, Chart.Js, AngularJS, Jasmine, Karma, Vscode, Apache Spark, JAX, Jackson Walker, Standalone Tomcat - Java Servlet and JSP Platform by TurnKey Linux (HVM), SonarQube, SonarQube for IDE (formerly SonarLint), Backbone.js, FlipHTML5, InsightExpress Flex, Adobe XD, Delta Lake, requests, Pytest, AWS CodePipeline, Zephyr, Google AlloyDB for PostgreSQL, Unqork, Azure SQL Database, Azure Storage Explorer, GoToAssist (FASTchat), SSMS Tools Pack, Azure Active Directory, Azure Devops, Azure Pipelines, Bicep, Apache SpamAssassin, Java EE, Amazon Linux 2, Bamboo, Ansible, Apache Flink, Puppet, Apigee, Streams, WireMock, OpenAPI, Flyway, Liquibase, SAP Data Quality Management, microservices for location data, Apache Tomcat, Figma, Balsamiq, IDC, Splunk, Swagger UI, Apache Pig, , R, WP-Oauth, Oracle Database, Bazaarvoice, AWS Security Hub, Oracle Cloud, Kibana, Kong Insomnia, MariaDB, Selenium WebDriver, Faiss, Tor, Azure Cosmos DB, OnApp, Xunit, Specflow, Amazon Elastic Container Registry (ECR), Azure SQL, Auth0, Microsoft-IIS, Mongoose, Salesforce Service Cloud, HelioScope, AutoSys Workload Automation, Control-M, GRIN, ITRS Geneos, IBM Tivoli OMEGAMON, SonarQube Server (formerly SonarQube), Dell EMC PowerStore, HTML5 Maker, AppDynamics, Zenoss, OpenTelemetry, Progress Chef, IBM ILOG CPLEX Optimization Studio, Google Cloud Functions, JPA Health, JWT, Hotmart, Intel, Oracle WebLogic, IBM WebSphere Automation, McAfee Total Protection for Data Loss (DLP), Blue Coat ProxySG, Zscaler ZTNA, Barracuda Email Security Service, Ionic, OpenSearch, NGRX, RXJS, dynaTrace, Jest, Hazelcast, Gatling, Elastic APM, Apache HTTP Server, CAT, LifterLMS, DATAVERSE LTD, Azure Logic Apps, Azure Functions, Azure API Management, Azure Service Bus, NetSuite SuiteFlow, NetSuite SuiteTalk, NetSuite, Microsoft Power Platform, Microsoft Power Apps, Microsoft Power Automate, Azure AD P2, Semrush, Athena, Hbase, AWS App Runner, TestComplete, Vertex AI, Gemini, Cisco Web Security Appliance S600v, Amazon Cognito, Azure AI Search, Azure Front Door, C# (C Sharp), Django, Google, iManage, Apache Maven, Amazon Web Services (AWS), Gem, Sass, Mode, Amazon Textract, Amazon Managed Workflows for Apache Airflow (MWAA), H2O, IBM DataStage, Podman, Okta, OpenLDAP, Azure Active Directory B2C, Google Cloud Armor, Uipath, Azure Virtual Machines, OpenID, CloudMoverâ„¢ for AWS S3, ADP, Salesforce Sales Cloud, Adobe Experience Cloud, Apex, Salesforce VisualForce, Ning, Starburst, Microsoft Application Insights, Azure App Service, Microsoft Active Directory Federation Services, .GIS, Azure Key Vault, Azure Event Grid, CONTROL, IBM Data Warehouse, join.me, Sensor Tower, ELK Stack, Act!, Flow, Azure Application Gateway, Microsoft Fabric, Power BI Documenter, npm, Aqua, GTmetrix, Airmeet - Virtual Events &amp; Webinar Platform, Azure Kubernetes Service (AKS), Azure Resource Manager, Azure Monitor, Azure Log Analytics, Azure Container Registry, Microsoft Office, Azure OpenAI Service, CTSuite, Oracle Fusion Middleware, Amazon EC2 Auto Scaling, Amazon Elastic File System (Amazon EFS), AWS WAF, Stormshield, AWS CloudTrail, AWS Config, AWS CodeBuild, Boto3, TrakSYS, JFrog Artifactory, SOQL, Azure DevOps Tool Integration, DAX, TIBCO Spotfire, Microsoft Teams Rooms, Docking &amp; MDI for WPF, Microsoft Silverlight, Panda Security, Visual Studio Code, Salesforce CRM Analytics, Azure Blob Storage, Backbone JS Library, AWS CodeDeploy, Fivetran, SQLite, MLflow, Secured MVC Forum on Windows 2012 R2, Groovy, Chronicle, Archer, GoDataFeed, Hex, Gunicorn, Apache ActiveMQ, Atlas by Facebook, RabbitMQ, OnCore CTMS, Veeva Vault eTMF, AT Internet's Analytics Suite, VueJS, Hopex, Microsoft VBScript, Micro Focus LoadRunner, Microsoft Defender for Cloud, Claude, CheckPoint, Zscaler, McAfee, QlikView, Tableau Desktop, Tableau Cloud, Tableau Prep, Vector, Camunda, Craft CMS, Xray, IQMS, React Native, BASE, Azure Data Lake Analytics, Microsoft SQL Server Analysis Services, Appium, XCUITest, Bitrise, Odoo CRM, SAS Viya, Flux, Tyk, SAS Enterprise Miner, SAS Visual Analytics, Apache Solr</v>
          </cell>
          <cell r="O1916">
            <v>309200000</v>
          </cell>
          <cell r="Q1916" t="str">
            <v>Iris Software Inc. is a global IT services and solutions company founded in 1991 and headquartered in Edison, New Jersey. With over 4,300 IT professionals, it operates in the USA, Canada, and India, serving more than 25 Fortune 500 clients. The company specializes in digital transformation, custom software development, and technology consulting across various industries, including banking, financial services, telecommunications, manufacturing, and healthcare.
Iris Software offers a wide range of IT services, focusing on application managed services, custom software development, and cloud technologies. Its expertise includes enterprise cloud migration, AI and machine learning, data analytics, and intelligent automation. The company is recognized for its strong emphasis on banking and financial services, providing solutions for capital markets, risk and compliance, and retail banking. Iris Software is committed to a client-centric culture and has received multiple accolades, including recognition as a Great Place to Work in North America and a three-time NJ Top Workplace Award recipient.</v>
          </cell>
          <cell r="R1916">
            <v>1991</v>
          </cell>
        </row>
        <row r="1917">
          <cell r="A1917" t="str">
            <v>Iron Mountain</v>
          </cell>
          <cell r="B1917" t="str">
            <v>Iron Mountain</v>
          </cell>
          <cell r="C1917">
            <v>29000</v>
          </cell>
          <cell r="D1917" t="str">
            <v>information technology &amp; services</v>
          </cell>
          <cell r="E1917" t="str">
            <v>http://www.ironmountain.com</v>
          </cell>
          <cell r="F1917" t="str">
            <v>http://www.linkedin.com/company/iron-mountain</v>
          </cell>
          <cell r="G1917" t="str">
            <v>Boston</v>
          </cell>
          <cell r="H1917" t="str">
            <v>Massachusetts</v>
          </cell>
          <cell r="I1917" t="str">
            <v>information management, cloud, asset lifecycle management, data protection, emr enablement, records storage, archiving, business process management, colocation, secure shredding, warehouse &amp; logistics, digital solutions, data center, scanning &amp; digitizing, document management solutions, consumer services, it services &amp; it consulting, storage facilities, digital data unlocking, enterprise cloud solutions, risk management, media archives, operational efficiency, cloud services, pathology data management, storage solutions, fine art storage, financial services, data migration, regulatory compliance, data lifecycle automation, sustainability, automation, media storage, data center operations, b2b, digital records digitization, media archives management, pathology samples, cloud colocation, computer systems design and related services, art and cultural asset storage, information governance, regulatory data compliance, government, data backup, digital transformation, secure destruction, it asset disposition, cybersecurity, compliance solutions, ai-driven insights, data breach prevention, secure data transfer, data storage and management, logistics, storage and logistics, digital asset management, consulting, healthcare, hybrid storage solutions, specialized asset storage, information security, data security, physical media storage, disaster recovery solutions, secure data destruction, secure underground storage, customer retention, workflow automation, security services, cloud storage, compliance, secure storage, digital data management, enterprise data management, information technology and services, records management, ai data analytics, data centers, services, digital data security, digital business solutions, shredding, disaster recovery, intelligent document processing, invoice processing, digital auto lending, hr solutions, customer support, data destruction, media and archive services, colocation services, digital experience platform, data restoration, document scanning, content management, assets management, physical data protection, automation technology, data lifecycle management, warehouse services, customer success stories, paperless solutions, workflow integration, document management systems, ai integration, cost reduction, business efficiency, software integration, cloud data storage, finance, legal, it management, information technology &amp; services, internet service providers, cloud computing, enterprise software, enterprises, computer software, environmental services, renewables &amp; environment, health care, health, wellness &amp; fitness, hospital &amp; health care, computer &amp; network security</v>
          </cell>
          <cell r="J1917" t="str">
            <v>Salesforce, Gmail, Google Apps, Microsoft Office 365, Zendesk, Bluekai, Taboola Newsroom, DemandBase, Brightcove, Drupal, VueJS, Microsoft Application Insights, Atlassian Cloud, Leadfeeder, React Redux, Salesforce Service Cloud, Eloqua, Salesforce Live Agent, Amazon SES, Hubspot, Slack, Remote, ServiceNow Request Management, Microsoft Office, Walkme, ServiceNow, Microsoft Windows Server 2012, Apple macOS, Azure Linux Virtual Machines, Google Sheets, LEAP, AWS SDK for JavaScript, HTML Pro, Google Ads, LinkedIn Ads, Cisco VoIP, VMware SD-WAN, UPS, Box, Tor, ZoomInfo DaaS, Salesforce CRM Analytics, Microsoft Excel, Oracle Analytics Cloud, Nutanix Beam, vSphere, VMware NSX-T Data Center, VMware vSAN, LinkedIn Recruiter, ECS, AI, Amazon Web Services (AWS), Google Cloud, Microsoft Azure, Telligent, SAP Ariba Platform, Coupa, Workday, Zebra Symbol, Microsoft Active Directory Federation Services, Rubrik, Micro, Apple iPhone, Kofax, Dell EMC IDPA, ebs, Microsoft SQL Server Reporting Services, Ning, Elite Software HVAC Solution, WhatsApp, Olo, Google Cloud BigQuery, Google Analytics, Google Tag Manager, Tableau, Looker Studio, IBM SPSS Modeler, Spiceworks IP Scanner, Nutanix, VMware, Azure Analysis Services, Yelp, Twitter Ads, Instagram, Google My Business, Air, Google Workspace, Rhino, Gem, FedEx, Eyefinity OfficeMate, GitLab, Docker, Kubernetes, ManageEngine ServiceDesk Plus, SharePoint, Taleo Applicant Tracking Systems (ATS), Dell iDRAC (Integrated Dell Remote Access Controller), Conga Suite, ACL, Adobe Creative Suite, Articulate, CAT, go+, Kotlin, Apex, Salesforce Lightning Web Components, Amazon Linux 2, Google Cloud Platform, Terraform, AWS CloudFormation, BASE, Adobe, Meta Ads Manager, Spotify, Excel4Apps, Outlook, Google AdWords Conversion, Blackbaud Award Management, Ibexa DXP, Amazon Managed Workflows for Apache Airflow (MWAA), Dassault SOLIDWORKS, Responsive, formerly RFPIO, Salesforce VisualForce, Oracle Cloud, Oracle Advanced Collections, Xray, .NET, Security, Sigma, Oracle Cloud Infrastructure, Google Data Studio, SQL, Kimble, Datadog, SolarWinds, Django Language, CallMiner Eureka, Selenium, Testng, Prosci, ICP, .GIS, Wider Planet, UKG Pro Benefits Administration, Mag+, Cascade CMS, AVEVA PDMS, AC500 PLC, Radial, Secured MVC Forum on Windows 2012 R2, Office365, SS&amp;C, Agilent Technologies, Bash, Python, Apple Business Manager, Oracle Business Intelligence Publisher, PL/SQL, Red Hat JBoss Enterprise SOA Platform, REST, Oracle XML DB, Okta, ReDoc, Zoho CRM, Cloudflare Insights, Connect, oracle service bus OSB, Cisco Secure Firewall Management Center, Kona Web Application Firewall, VMware ESXi, VMware vCenter Server, Juniper Networks SRX-Series Firewalls, Siemens SIMATIC S7, McAfee Endpoint Security, Conversant (ValueClick), Amazon Associates, Dell ECS Enterprise Object Storage, Capture One Pro, Adobe Photoshop, Make, Adobe Creative Cloud, Linkedin Marketing Solutions, HighRadius, Wasp Barcode, Weborama, Synology Active Backup Suite, Board, AT&amp;T, Juniper Networks NetScreen Series, Oracle BI Publisher, CONTROL, Canva, CapCut, Microsoft PowerPoint, Quip, Pega BPM, Apache Tomcat, Google Cloud Functions, Google Cloud Logging, Google Kubernetes Engine, Impartner PRM, Craneware, Apple Laptop, VisiStat, Azure VPN Gateway, Javascript, Celonis, IBM TRIRIGA Application Suite, Microsoft Entra ID, Looker, Springboot, React, Kiosked, TSYS, Oracle E Business Suite, Platform.sh, REACH, Cisco AppDynamics, Cisco Meraki SD-WAN, Procore, Git, AppTweak, Infor CloudSuite Customer Relationship Management (CRM), Google Meet, ServiceNow Knowledge Management, Cisco VPN, ChinaCache, Cisco Meraki, Aruba, Silver Peak, Apptio Platform, Oracle Financial Services, Vertex AI, Gemini, AWS Trusted Advisor, CSS, IBM ILOG CPLEX Optimization Studio, Microsoft Azure Monitor, Ruby On Rails, SWIFT, Kronos, WMS, MercuryGate TMS, Clari, PeopleSoft Sales, Google, Kofax Capture, Globalscape, Arctera Backup Exec, SES, ManageEngine Desktop Central, Aspect Workforce, Calabrio Teleopti Workforce Management, Genesys, NICE, PowerBI Tiles, Verint, ISO+â„¢, Kandji, PaperCut, Tanium, Flow, NTENT, Conga CPQ, SAP Contract Lifecycle Management (CLM), Tenable Security Center, Palo Alto Prisma Cloud, AWS Analytics, MySQL, PostgreSQL, Axonius, CrowdStrike, Tenable.sc, Less, Salesforce Lightning, Cisco Unified Intelligence Center, Microsoft Teams, Zoom Phone, Salesforce CPQ, Visual Revenue, Azure Cost Management and Billing, Oracle EBS Projects, Semrush, Whimsical, TOPdesk, Ansible, Jenkins, Argo CD, Prometheus, Grafana, Snowflake, OpenAI, Sitecore Digital Experience Platform, Microsoft Windows Server 2000, Azure Active Directory B2C, Smartsheet, monday CRM, Seismic, SSMS Tools Pack</v>
          </cell>
          <cell r="K1917">
            <v>2084162052</v>
          </cell>
          <cell r="L1917" t="str">
            <v>Other</v>
          </cell>
          <cell r="M1917">
            <v>125000</v>
          </cell>
          <cell r="N1917">
            <v>45627</v>
          </cell>
          <cell r="O1917">
            <v>6901737000</v>
          </cell>
          <cell r="Q1917" t="str">
            <v>Iron Mountain is a global leader in information management, founded in 1951. The company protects, connects, and activates customers' digital and physical assets throughout their lifecycle. It serves over 225,000 customers, including 95% of Fortune 1000 companies, across 58 countries.
Iron Mountain offers a range of services that bridge the physical and digital worlds. These include records management and secure storage, certified information destruction, data centers, cloud services, and digital transformation solutions. The company also provides specialized logistics for art, media, and IT asset management. Iron Mountain emphasizes sustainability, having significantly reduced greenhouse emissions and committed to carbon neutrality by 2040. Its facilities are designed to ensure compliance, reduce risks, and support disaster recovery while optimizing workspaces.</v>
          </cell>
          <cell r="R1917">
            <v>1951</v>
          </cell>
        </row>
        <row r="1918">
          <cell r="A1918" t="str">
            <v>iSoftStone</v>
          </cell>
          <cell r="B1918" t="str">
            <v>iSoftStone Inc.</v>
          </cell>
          <cell r="C1918">
            <v>91000</v>
          </cell>
          <cell r="D1918" t="str">
            <v>information technology &amp; services</v>
          </cell>
          <cell r="E1918" t="str">
            <v>http://www.isoftstoneinc.com</v>
          </cell>
          <cell r="F1918" t="str">
            <v>http://www.linkedin.com/company/isoftstone</v>
          </cell>
          <cell r="G1918" t="str">
            <v>Plano</v>
          </cell>
          <cell r="H1918" t="str">
            <v>Texas</v>
          </cell>
          <cell r="I1918" t="str">
            <v>outsourcing, qa testing, digital experience, cloud computing, qa amp testing, application development &amp; integration, web amp portal, web portal, offshoring, it, mobile development, data analytics, it services &amp; it consulting, ai-powered rpa, industry internet solutions, it consulting, cloud solutions, enterprise application development, ai accessibility tools, innovation, cloud migration, ai services, automation tools, testing &amp; qa, ai-driven content publishing, big data, consulting services, big data analytics, iot solutions, information security, system integration, ai-powered aria labels, system testing, content services, digital asset management, enterprise solutions, business process outsourcing, smart city, ai annotation and transcription, global delivery, digital content automation, ai in content delivery, iot, blockchain technology, digital innovation, r&amp;d centers, ai search relevance, ai enablement, multi-cloud management, client services, cloud management, smart manufacturing, system engineering, 5g infrastructure, energy &amp; utilities, ai-powered solutions, smart manufacturing plants, software development, technology innovation, ai data services, digital transformation, content management, ai for user experience optimization, ai for accessibility compliance, consulting, software testing, transportation &amp; logistics, system maintenance, full-stack services, software development lifecycle, digital solutions, application support, manufacturing, system development, smart city development, digital platform, ict infrastructure, user experience, ai for enterprise security, software engineering, information technology, enterprise ai solutions, digital services, construction &amp; real estate, it operation, customer engagement, ai computing, it services, blockchain, cloud security, digital infrastructure, rapid publishing platform, 5g, computer systems design and related services, government, digital twin technology, b2b, accessibility services, business automation, digital energy, digital marketing support, industry internet, finance, cloud services, services, cloud-native applications, cloud consulting, global it services, testing &amp; qa services, business automation solutions, digital experience management, content management solutions, robotic process automation (rpa), user experience design, performance testing, business process automation, knowledge base development, customer experience management, project management services, continuous delivery pipelines, custom automation tools, e-commerce solutions, mobile application testing, it support services, cross-browser testing, multi-device assessment, accessibility compliance, cloud security services, collaborative teams, technical support, application end-user training, market analytics, client engagement strategies, accessibility assessment, content authoring and publishing, real-time monitoring, performance management, sla-driven support, remote support services, business intelligence solutions, e-commerce, distribution, consumer_products_retail, transportation_logistics, energy_utilities, construction_real_estate, enterprise software, enterprises, computer software, information technology &amp; services, management consulting, computer &amp; network security, mechanical or industrial engineering, ux, financial services, design, consumer internet, consumers, internet</v>
          </cell>
          <cell r="J1918" t="str">
            <v>Outlook, Microsoft Office 365, WP Engine, Jobvite, Slack, Salesforce, Splunk, Elasticsearch, , Siemens PROFIBUS, Azure Active Directory B2C, Akamai CDN Solutions, Azure Analysis Services, Copilot, WhatsApp, Python, SQL, AWS SDK for JavaScript, HPE MSA, S&amp;P Capital IQ Pro, ServiceNow, Jira, Confluence, Miro, Google Workspace, Notion, Zoomdata, GoDaddy, Zapier, Microsoft Power Automate, SAP, OpenProject, Azure AI Studio, Azure Cognitive Services, Microsoft Windows Server 2012, Azure Linux Virtual Machines, AWS Trusted Advisor, Microsoft Azure Monitor, Google Cloud, Microsoft PowerShell, Nagios, Zabbix, Git, Jenkins, Perforce Visualization, VMware, Microsoft Hyper-V Server, Apple macOS, Cisco VPN, Juniper Networks SRX-Series Firewalls, Cisco Nexus Switches, MySQL, PostgreSQL, Kubernetes, go+, Langchain, Azure OpenAI Service, Azure AI Search, Salesforce Live Agent, Azure Data Lake Storage, Mode, Wider Planet, Histats, Payara Server, Microsoft SQL Server Reporting Services, GoToAssist (FASTchat), Alibaba Cloud, CallMiner Eureka, Barracuda MSP, DatoCMS, Azure Command-Line Interface (CLI), iPage DNS, Wodify, Microsoft Copilot Studio, SharePoint, Pinecone, Weaviate, Milvus, Docker, Backbase DFM, Olo, Autodesk Inventor Tolerance Analysis, redvertisement, Advanced Solutions International (ASi), SiteMeter, Django, React, Javascript, HTML5 Maker, CSS, JWT, PySpark, Tableau, Dynamics 365 CRM, Microsoft Power Platform, Microsoft Power Apps, PowerBI Tiles, C#, DotNetNuke, HTML Pro, Azure Logic Apps, Azure Functions, Azure Service Bus, Nevron Vision for SSRS, Unity, Unreal Engine, RSA SecurID Suite, Cisco Secure Firewall Management Center, React Router, Switch Concepts, Huawei, SAP S/4HANA, Terraform, AWS CloudFormation, GitHub, Bitbucket, AWS Lambda, AWS Cost Explorer, Sizmek (MediaMind), Amazon Virtual Private Cloud (Amazon VPC), Frame, Tencent, Azure Devops, BASE, comScore, Kong Insomnia, WMS, Salesforce CRM Analytics, Angular, Amazon Kinesis, Amazon S3, Athena, AWS Glue Data Catalog, AWS Step Functions, Lambda Cloud, Make, Redshift, Semrush, Salesforce Service Cloud, SAP Master Data Governance (MDG), Securonix Security Operations and Analytics Platform, Telligent</v>
          </cell>
          <cell r="K1918">
            <v>772919340</v>
          </cell>
          <cell r="L1918" t="str">
            <v>Other</v>
          </cell>
          <cell r="M1918">
            <v>727919340</v>
          </cell>
          <cell r="N1918">
            <v>44621</v>
          </cell>
          <cell r="O1918">
            <v>90000000</v>
          </cell>
          <cell r="Q1918" t="str">
            <v>iSoftStone Information Technology (Group) Co., Ltd. is a leading Chinese multinational technology company based in Beijing. Founded in 2001, it specializes in full-stack intelligent products, software and digital technology services, and computing products. The company has grown significantly since its inception, employing nearly 90,000 people across almost 100 branches in over 40 cities worldwide.
iSoftStone offers a wide range of services, including cloud management, big data, IoT, AI, and digital transformation consulting. It serves over 2,600 global clients across various industries, including communications, finance, and retail, with a strong focus on partnerships with Fortune Global 500 companies. The company is recognized for its innovative approach, operating numerous centers of excellence and maintaining a hybrid local-offshore service model. Additionally, iSoftStone ranks second in desktop and notebook shipments as of Q3 2024, showcasing its strong presence in the hardware market.</v>
          </cell>
          <cell r="R1918">
            <v>2005</v>
          </cell>
        </row>
        <row r="1919">
          <cell r="A1919" t="str">
            <v>ISS Facility Services - North America</v>
          </cell>
          <cell r="B1919" t="str">
            <v>ISS Facility Services</v>
          </cell>
          <cell r="C1919">
            <v>3800</v>
          </cell>
          <cell r="D1919" t="str">
            <v>facilities services</v>
          </cell>
          <cell r="F1919" t="str">
            <v>http://www.linkedin.com/company/iss-facility-services</v>
          </cell>
          <cell r="G1919" t="str">
            <v>San Antonio</v>
          </cell>
          <cell r="H1919" t="str">
            <v>Texas</v>
          </cell>
          <cell r="I1919" t="str">
            <v>landscaping, catering, cleaning, facility management, food services, facility operations, support services, office support, integrated facility services, cleaning services, security, technical services</v>
          </cell>
          <cell r="J1919" t="str">
            <v>Outlook, Drupal, Hubspot, MailJet, Vimeo, Umantis, Cision, Snoobi, Mobile Friendly, AddThis, New Relic, Hotjar, Facebook Custom Audiences, Google Maps, Microsoft-IIS, Facebook Widget, YouTube, Facebook Login (Connect), Citrix NetScaler, SiteCore, Google Analytics Ecommerce Tracking, Adform, Nginx, Linkedin Marketing Solutions, ASP.NET, Google Analytics, Moat, Adobe Tag Management, WordPress.org, reCAPTCHA, Google Tag Manager, Bootstrap Framework, Multilingual</v>
          </cell>
          <cell r="Q1919" t="str">
            <v>ISS Facility Services - North America is a prominent workplace experience and facility management company, part of the global ISS A/S group founded in 1901. The company manages over 350 million square feet across more than 13,000 client sites in the U.S., employing over 20,000 people. With a focus on integrated services, ISS enhances facility functionality, productivity, safety, and employee engagement.
The company offers a wide range of services, including cleaning, food and catering, technical services, security, and workplace support. It serves over 180,000 meals daily and utilizes technology such as IoT sensors and AI for predictive maintenance. ISS emphasizes sustainability, achieving a 64% reduction in food waste, and provides placemaking solutions to create productive environments. With a North American revenue of around $1 billion, ISS Facility Services is dedicated to operational efficiency and high standards across various industries, including banking, healthcare, and technology.</v>
          </cell>
          <cell r="R1919">
            <v>1978</v>
          </cell>
        </row>
        <row r="1920">
          <cell r="A1920" t="str">
            <v>Ivanti</v>
          </cell>
          <cell r="B1920" t="str">
            <v>Ivanti</v>
          </cell>
          <cell r="C1920">
            <v>3000</v>
          </cell>
          <cell r="D1920" t="str">
            <v>information technology &amp; services</v>
          </cell>
          <cell r="E1920" t="str">
            <v>http://www.ivanti.com</v>
          </cell>
          <cell r="F1920" t="str">
            <v>http://www.linkedin.com/company/ivanti</v>
          </cell>
          <cell r="G1920" t="str">
            <v>South Jordan</v>
          </cell>
          <cell r="H1920" t="str">
            <v>Utah</v>
          </cell>
          <cell r="I1920" t="str">
            <v>it service management, enterprise software, unified endpoint management, it, enterprise service management, it asset management, pc lifecycle management, reporting analytics, it security, endpoint management, patch management, workspace management, cybersecurity, it service desk, systems management, supply chain, security, mobile device management, zero trust, information technology, software, reporting amp analytics, virtualization, software development, automation platform, digital transformation, compliance, distributed workforce security, operational efficiency, automated it workflows, enterprise it transformation, security solutions, it operations, software asset management, computer systems design and related services, consulting, b2b, it security software, it modernization, it security platform, it service automation, enterprise it, security and management integration, vulnerability management, risk management, itsm, user device management, endpoint security, information technology and services, machine learning, network security, it automation, user experience, identity management, cloud security, it infrastructure, it asset optimization, it workflows, it process automation, it support automation, data analytics, automated vulnerability remediation, data protection, security posture management, it asset optimization tools, it security patents, cryptography patents, it management, automation, services, hybrid it, security automation, unified it management, it solutions, government, it automation tools, cybersecurity patents, it infrastructure management, enterprise security solutions, it management innovation, patented network security, everywhere work, asset discovery, service management, digital employee experience, security compliance, proactive service, customer advocacy, visibility into it, scalable security strategy, integrated solutions, remote work solutions, employee productivity, endpoint mapping, secure work environment, actionable insights, real-time monitoring, security posture, it governance, service desk solutions, cybersecurity strategy, multi-device support, device management, it performance, cloud integration, software optimization, endpoint compliance, role-based access control, it operations management, service optimization, incident management, change management, problem management, itsm solutions, secure access, application management, collaborative work environment, employee engagement, enterprises, computer software, information technology &amp; services, computer &amp; network security, artificial intelligence, ux, privacy</v>
          </cell>
          <cell r="J1920" t="str">
            <v>Cloudflare DNS, Outlook, Microsoft Office 365, CloudFlare Hosting, Taboola Newsroom, Amplitude, CloudFlare, Microsoft Azure Monitor, Microsoft Application Insights, Atlassian Cloud, AWS SDK for JavaScript, Drift, Leadfeeder, OneTrust, Salesforce Service Cloud, MongoDB, Eloqua, Marketo, Salesforce Live Agent, Salesforce, Slack, Squarespace ECommerce, Facebook Login (Connect), Google Font API, Facebook Custom Audiences, Bing Ads, Mobile Friendly, Facebook Like Button, Optimonk, Shopify, Typekit, ASP.NET, Stripe, AngularJS, Wistia, Wix, reCAPTCHA, Hubspot, Facebook Widget, WordPress.org, Google Analytics Ecommerce Tracking, DoubleClick, Bootstrap Framework, LiveChat, CrazyEgg, YouTube, Vimeo, Google Tag Manager, Linkedin Marketing Solutions, AI, Ivanti Service Manager, Gem, AWS Trusted Advisor, Terraform, Python, AWS CloudFormation, Docker, Kubernetes, C#, Microsoft SQL Server Reporting Services, HELM, Microsoft Teams, GitHub Actions, Jenkins, ServiceNow IT Service Management (ITSM), Flexera IT Asset Management (ITAM), Security, Frame, Xcode, fastlane, CocoaPods, IBM ILOG CPLEX Optimization Studio, Siemens SIMATIC S7, Pipedrive, McAfee Total Protection for Data Loss (DLP), Microsoft PowerShell, SQL, Micro, Microsoft 365, Angular, TypeScript, Azure Analysis Services, Azure Devops, Amazon Linux 2, Infoblox DHCP, CPI, Impact Radius, OpenLDAP, WellnessLiving, Microsoft Windows Server 2012, Cisco VPN, AWS Analytics, SES, Excel4Apps, TrakSYS, Amazon EKS Anywhere, New Relic, Azure SQL Database, Azure SQL Managed Instance, Azure Virtual Machines, Microsoft Always on VPN, CAT, Onit, Redgate Monitor, Microsoft SQL Server 2016, Ivanti Neurons for Discovery, .NET, ISO+â„¢, Jira Product Discovery, Varonis GDPR Patterns, Amazon EC2, BASE, PostgreSQL, MySQL, Elasticsearch, Redis, Analyzer, Tor, DotNetNuke, HTML Pro, CSS, Playwright, Javascript, VMware, Azure Application Insights, Prometheus, Grafana, OpenTelemetry, go+, Bash, Microsoft Azure, Amazon Web Services (AWS), Google Cloud Platform, Visual Studio, Azure Portal, Secured MVC Forum on Windows 2012 R2, Apple macOS, Azure Active Directory B2C, Azure Active Directory, Cisco WebEx Teams, Microsoft OneDrive, SharePoint, MariaDB, Spring Boot, FlipHTML5, Selenium, Cypress, Jest, Ivanti Endpoint Manager, GitHub, Outreach.io, React, Redux, Docker Swarm, Microsoft Active Directory Federation Services, OpenID, Okta, Posit, Workspace ONE Unified Endpoint Management, Snyk Code (SAST), Minteye / AdsCaptcha, Ad Astra, Ning, NopCommerce, Azure Service Bus, Azure Functions, Razorpay, Node.js, Ruby On Rails, Apex, Salesforce Lightning, RabbitMQ, Azure App Service, Azure Data Lake Storage, Azure Key Vault, Sales Cloud Einstein, Salesforce CPQ, Mode, Azure SQL, UPS, Appium, XCUITest, Espresso, Robot Framework, AdBay, Android, TestRail, Jira, Adometry (Google), Git, Bitrise, JUnit, Testng, XCTest, National Instruments, Google Firebase Crashlytics, Charles Proxy, Browserstack, Firebase, Azure Linux Virtual Machines, AMP, Oracle Virtualization, Adform DMP, Google AdWords Conversion, SolarWinds, 6sense, .GIS, Microsoft-IIS, SAP, SAP SuccessFactors, Microsoft Excel, Copilot, TensorFlow, PyTorch, scikit-learn, OpenAI Whisper, Azure AI Search, pandas, NumPy, , Tally.ERP 9, Ivanti, Microsoft Intune Enterprise Application Management, VMware Workspace ONE, Salesforce Sales Cloud, Microsoft PowerPoint, Sage, Apache Kafka, Spring, Power BI Documenter, DAX, Mimecast, Falco, Alteryx Machine Learning Cloud, R, React Native</v>
          </cell>
          <cell r="K1920">
            <v>460600000</v>
          </cell>
          <cell r="L1920" t="str">
            <v>Debt Financing</v>
          </cell>
          <cell r="M1920">
            <v>350000000</v>
          </cell>
          <cell r="N1920">
            <v>45748</v>
          </cell>
          <cell r="O1920">
            <v>2700000000</v>
          </cell>
          <cell r="Q1920" t="str">
            <v>Ivanti is an IT solutions provider that focuses on device management, security, and service management to enhance secure remote work and optimize IT operations for enterprises. Established in 2017 through the merger of LANDESK and HEAT Software, Ivanti is headquartered in South Jordan, Utah, and operates globally with 18 offices in 23 countries. The company employs around 3,100 people and serves over 34,000 customers, managing 29 million endpoints.
Ivanti offers hyperautomated solutions that include Unified Endpoint Management, Zero Trust Security, and Service Management. These tools help organizations manage devices, secure networks, and automate IT service processes, ensuring a seamless experience for users in hybrid work environments. The company emphasizes corporate social responsibility and equitable inclusion as part of its mission.</v>
          </cell>
          <cell r="R1920">
            <v>1985</v>
          </cell>
        </row>
        <row r="1921">
          <cell r="A1921" t="str">
            <v>Jack Henry</v>
          </cell>
          <cell r="B1921" t="str">
            <v>Jack Henry &amp; Associates</v>
          </cell>
          <cell r="C1921">
            <v>7200</v>
          </cell>
          <cell r="D1921" t="str">
            <v>financial services</v>
          </cell>
          <cell r="E1921" t="str">
            <v>http://www.jackhenry.com</v>
          </cell>
          <cell r="F1921" t="str">
            <v>http://www.linkedin.com/company/jack-henry</v>
          </cell>
          <cell r="G1921" t="str">
            <v>Monett</v>
          </cell>
          <cell r="H1921" t="str">
            <v>Missouri</v>
          </cell>
          <cell r="I1921" t="str">
            <v>service solutions for financial institutions, financial services, financial software, payment processing, edp services, technology, b2b, banking transaction processing, banking growth, banking process optimization, risk and fraud management, digital banking analytics, banking platform, digital transformation, loan origination software, banking technology modernization, banking infrastructure modernization, banking services, ai in banking, enterprise resource planning, banking compliance software, automation solutions, banking solutions, data analytics, payment platforms, banking digital transformation, digital account opening platform, banking data analytics, banking cloud services, risk management, regulatory compliance, banking analytics, cloud migration for banks, digital onboarding solutions, digital banking innovation, digital banking platforms, digital banking solutions, banking innovation technology, banking cloud, banking fraud detection, banking ecosystem support, software development, digital transformation in banking, banking data management, banking process reengineering, banking modernization strategies, banking client engagement, banking risk mitigation, real-time payment processing, banking operational efficiency, fintech solutions, risk management software, banking technology, financial technology, banking customer experience, enterprise software, digital payment solutions, banking operational analytics, banking efficiency, banking industry, risk and fraud analytics, digital banking, digital banking customer engagement, financial crime detection, banking client management, banking security systems, banking data security, banking software solutions, payment analytics, banking automation, cloud-native banking platform, commercial banking, core banking, innovation, cloud-native banking, core system integration, banking modernization, digital account opening, customer experience, fintech integration, banking fraud prevention, digital onboarding, cybersecurity tools, customer engagement, customer engagement tools, digital banking security, enterprise banking software, enterprise banking ecosystem, financial health, financial crime prevention, banking workflow automation, customer experience enhancement, loan servicing automation, payment gateway integration, fintech collaboration tools, banking scalability, services, banking digital tools, banking api ecosystem, banking ecosystem, banking api integration, customer relationship management, banking workflow management, cloud computing for banks, banking system upgrades, real-time fraud prevention, operational efficiency, banking system modernization, banking automation tools, banking innovation, banking fraud detection ai, banking infrastructure, banking compliance tools, fintech collaboration platform, banking software, information technology, sustainability, it security in banking, data analytics in banking, banking integration services, core banking platforms, banking cybersecurity, banking transaction security, banking compliance, banking operations, banking process automation, banking integration, cash flow management, banking security, banking industry solutions, banking compliance automation, banking scalability solutions, banking digital ecosystem, payments processing, account management, payrailz, open banking, fraud prevention, credit unions, banks, core platforms, loan origination, cybersecurity solutions, integrated payments, financial operations, business analytics, de novo banks, technology integration, remote deposit capture, ach processing, consumer banking, financial crimes defender, branch operations, business payment solutions, financial institutions, account holder engagement, real-time payments, business continuity, sustainability initiatives, marketing resources, online banking, service enhancements, consulting services, e-commerce solutions, member services, credit card processing, bill pay solutions, remote banking services, technology modernization, contact center services, business financial management, user-centric design, consumer finance, deposit account opening, client advocacy, financial education, finance, enterprises, computer software, information technology &amp; services, finance technology, crm, sales, environmental services, renewables &amp; environment, management consulting, consumer internet, consumers, internet, payments</v>
          </cell>
          <cell r="J1921" t="str">
            <v>Cloudflare DNS, Drupal, VueJS, Drift, React Redux, Microsoft Sharepoint, Marketo, Slack, Hubspot, Salesforce, Mobile Friendly, Bootstrap Framework, Linkedin Marketing Solutions, Google Analytics, Nginx, Segment.io, Cloudinary, Cvent, Avature, Google Font API, Google Tag Manager, Shutterstock, CrazyEgg, reCAPTCHA, Ubuntu, Django, Wistia, Mixpanel, YouTube, Remote, ServiceNow, REST, Bootstrap, HTML Pro, CSS, Javascript, Workfront, Scala, C#, AWS SDK for JavaScript, Ruby On Rails, Kotlin, Objective-C, SWIFT, go+, Docker, Kubernetes, OpenAPI, Node.js, Redis, Google AlloyDB for PostgreSQL, Microsoft Azure Monitor, Google Cloud, Apache Kafka, Alipay, Angular, .NET, SQL, Swagger UI, Flite, Google Cloud Spanner, Redux, TypeScript, Xunit, Jest, AWS Trusted Advisor, Docking &amp; MDI for WPF, WCF, GitHub, GitHub Actions, Microsoft Excel, PEO, Zoho CRM, Azure Analysis Services, LeaseWeb, Microsoft Teams, PostgreSQL, Symitar, Google Cloud Platform, Docebo, ADP Applicant Tracking System, OneTrust Tech Risk &amp; Compliance, Power BI Documenter, PeopleSoft CRM, ACL, DotNetNuke, React, Microsoft SQL Server Reporting Services, Microsoft Windows Server 2012, Microsoft Active Directory Federation Services, Google Cloud Armor, Google Cloud Load Balancing, Google Cloud Storage, Datadog, Google Cloud DNS, CAT, LinkedIn Learning, Pluralsight Skills, Google, PeopleSoft Sales, IBM ILOG CPLEX Optimization Studio, Terraform, Ansible, Azure Linux Virtual Machines, Python, Cisco AppDynamics, Arista EOS, Enom, Tor, Gem, Amazon Web Services (AWS), Microsoft Azure, Jack Henry &amp; Associates SilverLake, Salesforce CRM Analytics, Spreadsheet Server by insightsoftware, Adobe Experience Cloud, Amazon Managed Workflows for Apache Airflow (MWAA), Apex, Salesforce CPQ, Mulesoft, Oracle Analytics Cloud, SAP Contract Lifecycle Management (CLM), Episys, Odoo CRM, SYNERGY, Progress Chef, Google Cloud BigQuery, Looker, OneStream, ServiceNow IT Service Management (ITSM), ServiceNow IT Operations Management (ITOM), Flexera IT Asset Management (ITAM), Cisco UCS Manager, webMethods Integration Server, ServiceNow Discovery, Micro Focus Universal CMDB, ServiceNow Service Mapping, ServiceNow Employee Center, ServiceNow Service Portal, Esri Reports, Dash, PagerDuty Incident Response, ServiceNow Problem Management, 3XChange, ServiceNow Request Management, Azure Devops, Intel, Lytics, Microsoft Windows Server 2000, Microsoft Power Automate, WISE, SharePoint, Celonis, OpenTelemetry, Honeycomb, Prometheus, PowerBI Tiles, Tableau, Webex, Salesforce Service Cloud, Salesforce Platform, Amazon Managed Streaming for Apache Kafka (Amazon MSK), IBM i, Google Apps Script for G Suite, SailPoint, Saviynt, Okta, Microsoft PowerShell, Fusion ERP Analytics, , C# (C Sharp), AWS Analytics, Argo, Power ON, Azure Active Directory B2C, Amazon Linux 2, Unix, IBM AIX, Amazon CloudWatch, Bomgar, AWS Transfer for SFTP, CPSI, Altair OptiStruct</v>
          </cell>
          <cell r="K1921">
            <v>1000000</v>
          </cell>
          <cell r="L1921" t="str">
            <v>Venture (Round not Specified)</v>
          </cell>
          <cell r="M1921">
            <v>1000000</v>
          </cell>
          <cell r="N1921">
            <v>41176</v>
          </cell>
          <cell r="O1921">
            <v>2375288000</v>
          </cell>
          <cell r="Q1921" t="str">
            <v>Jack Henry &amp; Associates, Inc., commonly known as Jack Henry, is a prominent financial technology company founded in 1976 in Monett, Missouri. The company specializes in providing core banking software, integrated solutions, and services primarily for community banks, regional banks, and credit unions. With a commitment to enhancing financial health and fostering relationships between institutions and their clients, Jack Henry has grown significantly since its inception, now employing nearly 7,000 associates across the U.S.
Jack Henry offers over 300 products and services designed to streamline banking operations. Their core banking platforms cater to small banks and credit unions, featuring software for lending, payment processing, and back-office functions. The company also provides digital and payment solutions, a cloud-native platform for unified operations, and automation tools to improve efficiency. Their focus on risk management and customer-centric services helps clients enhance security and operational effectiveness, making it easier for smaller institutions to compete in the financial landscape.</v>
          </cell>
          <cell r="R1921">
            <v>1976</v>
          </cell>
        </row>
        <row r="1922">
          <cell r="A1922" t="str">
            <v>Jackson</v>
          </cell>
          <cell r="B1922" t="str">
            <v>Jackson</v>
          </cell>
          <cell r="C1922">
            <v>3100</v>
          </cell>
          <cell r="D1922" t="str">
            <v>financial services</v>
          </cell>
          <cell r="E1922" t="str">
            <v>http://www.jackson.com</v>
          </cell>
          <cell r="F1922" t="str">
            <v>http://www.linkedin.com/company/jackson</v>
          </cell>
          <cell r="G1922" t="str">
            <v>Mason</v>
          </cell>
          <cell r="H1922" t="str">
            <v>Michigan</v>
          </cell>
          <cell r="I1922" t="str">
            <v>annuities, financial services, retirement products, planning, retirement planning, annuities &amp; retirement planning, retirement, financial professionals, corporate philanthropy, life insurance, finance, market downturn protection, fixed index annuities with living benefits, risk management, risk-based investment strategies, digital platform, retirement income, external asset management, securities and commodity contracts intermediation and brokerage, financial planning, financial education, market protection, investment management, performance analytics, annuity customization, b2c, income protection, d2c, client-focused solutions, tax-deferred growth, financial freedom, financial stability, investment risk, distributor network, financial advisor tools, multi-strategy fund-of-funds, regulatory compliance, insurance, financial advisory support, customer education, legacy planning, financial strength, registered index-linked annuities, asset management, index-linked annuities, asset growth, services, market performance tracking, fixed index annuities, insurance contracts, client-centric retirement solutions, variable annuities, scalable operations, annuity products, retirement income stability, rila products, customizable investment experience, performance center, tax-deferred vehicles, protected income, investment risks, financial goals, investment opportunities, investment options, income solutions, capital preservation, diversification strategies, investment flexibility, market risks, performance history, withdrawal charges, financial insights, portfolio optimization, fund literature, tax efficiency, decumulation strategies, beneficiary options, income generation, growth potential, retirement resources, market value adjustments, financial literacy, pension strategies, socially responsible investing, financial advisors, client support, fund performance, wealth accumulation, b2b, education, distribution</v>
          </cell>
          <cell r="J1922" t="str">
            <v>Akamai, Salesforce, Outlook, Marketo, Microsoft Office 365, Akamai DNS, Omniture (Adobe), Slack, Adobe Marketing Cloud, F5 BIG-IP, Google Font API, SOASTA, AppDynamics, Bootstrap Framework, Mobile Friendly, YouTube, Apache, reCAPTCHA, Workday Recruit, BugHerd, Remote, Salesforce CRM Analytics, BASE, Microsoft Excel, Microsoft PowerPoint, IBM Mainframe, SES, Microsoft Teams, Microsoft Office, Excel4Apps, Google AdWords Conversion, Adobe Acrobat, Microsoft Azure Monitor, Microsoft Fabric, SQL, PowerBI Tiles, Tableau, Tenable Security Center, Qualys Penetration Testing, Tanium, SharePoint, Microsoft Teams Rooms, accessiBe, Power BI Documenter, Microsoft Power Automate, CheckPoint, Cisco Nexus 5000, Cisco Wireless LAN Controllers, Kiosked, NetScaler, Security, ShareASale, Visio, VMware vCenter CapacityIQ, Loom</v>
          </cell>
          <cell r="K1922">
            <v>3350934770</v>
          </cell>
          <cell r="L1922" t="str">
            <v>Other</v>
          </cell>
          <cell r="M1922">
            <v>500000000</v>
          </cell>
          <cell r="N1922">
            <v>46054</v>
          </cell>
          <cell r="O1922">
            <v>6683000000</v>
          </cell>
          <cell r="Q1922" t="str">
            <v>Jackson National Life Insurance Company, known as JacksonÂ®, is a prominent financial services provider based near Lansing, Michigan. Founded in 1961, the company specializes in retirement planning solutions through a range of annuity products and related services. Jackson has a strong commitment to simplifying retirement planning for financial professionals and their clients, employing between 1,001 and 5,000 people.
The company has a history of innovation, being an early adopter of variable and fixed index annuities. It has expanded its offerings through strategic acquisitions and now includes subsidiaries such as Jackson National Life Insurance Company of New York and Jackson National Asset Management, LLC. Jackson's products are designed to address the needs of individuals seeking retirement income, growth, and protection, and are distributed through independent agents and registered investment advisers. The company also provides digital tools to assist financial professionals in matching clients with suitable annuity options.</v>
          </cell>
          <cell r="R1922">
            <v>1961</v>
          </cell>
        </row>
        <row r="1923">
          <cell r="A1923" t="str">
            <v>Jefferies</v>
          </cell>
          <cell r="B1923" t="str">
            <v>Jefferies Financial Group</v>
          </cell>
          <cell r="C1923">
            <v>7800</v>
          </cell>
          <cell r="D1923" t="str">
            <v>investment banking</v>
          </cell>
          <cell r="E1923" t="str">
            <v>http://www.jefferies.com</v>
          </cell>
          <cell r="F1923" t="str">
            <v>http://www.linkedin.com/company/jefferies</v>
          </cell>
          <cell r="G1923" t="str">
            <v>New York</v>
          </cell>
          <cell r="H1923" t="str">
            <v>New York</v>
          </cell>
          <cell r="I1923" t="str">
            <v>research strategy, fixed income, equities, wealth management, investment banking, research amp strategy, investment banking fixed income equities research strategy wealth management, financial services, investment bankers/brokers/service, finance, consulting, trading platforms, prime brokerage, capital raising, electronic trading platforms, structured finance, convertible bonds, risk management, global research support, government, market research, trading, electronic trading, asset management, regulatory compliance, client-focused, high-grade sales, leveraged finance, knight libertas acquisition, private equity, corporate restructuring, market access, services, 24-hour market access, institutional clients, distressed sales, technology, alternative investments, research, capital markets, baillie lumber assets, technology-driven trading, real estate, mergers and acquisitions, corporate finance, sustainability, derivatives trading, sales and trading, securities lending, securities and commodity contracts intermediation and brokerage, financial advisory, b2b, healthcare, market liquidity, industry expertise, high-net-worth clients, strategic transactions, client partnerships, full-service investment banking, over-the-counter trading, financial innovation, global presence, client service, equity financing, debt advisory, corporate advisory, alternative asset management, high-net-worth solutions, institutional execution, global research, trading solutions, client portal, strategic insights, private capital raising, international specialization, diversity and inclusion, sustainability initiatives, innovation strategies, corporate defense, financial planning, ipo advisory, private placements, distressed assets, portfolio management, algorithmic trading, family office services, global connectivity, tailored solutions, client relationships, entrepreneurial culture, secured financing, private funds advisory, market insights, blocks trades, follow-on offerings, financial strategy, client partnership, philanthropic engagement, investment offerings, custom investment solutions, research and analysis, dual-listed products, capital raising strategies, investment management, mergers &amp; acquisitions, environmental services, renewables &amp; environment, financial consulting, management consulting, health care, health, wellness &amp; fitness, hospital &amp; health care</v>
          </cell>
          <cell r="J1923" t="str">
            <v>Cloudflare DNS, CloudFlare Hosting, Microsoft Office 365, Pardot, CloudFlare, MemberPress, Citrix NetScaler, Wordpress VIP, Slack, Salesforce, WordPress.org, Parse.ly, Google Tag Manager, Google Play, Zencoder, Google Maps, Google Maps (Non Paid Users), Mobile Friendly, New Relic, Shutterstock, AI, Salesforce Service Cloud, AFAS, Akamai CDN Solutions, AspDotNetStorefront, AWS Trusted Advisor, Azure Virtual Desktop, Azure Active Directory, Azure Virtual Machines, Cisco VPN, Citrix, F5 Global Server Load Balancing (GSLB), IGEL, Infoblox DHCP, Microsoft 365, Microsoft Active Directory Federation Services, Microsoft Azure Monitor, Microsoft Intune Enterprise Application Management, Microsoft Windows 365 Cloud PC, NetScaler, Nutanix, Parallels Mac Management for Microsoft SCCM, Tor, VMware, Concur, Salesforce CRM Analytics, Kubernetes, Docker, AWS SDK for JavaScript, C#, Microsoft.NET Core 3.1, ASP.NET, Microsoft Entity Framework, Linq, Microsoft SQL Server Reporting Services, Spring Boot, Apache Kafka, Python, SQL, GE iFIX, Adconion, Power BI Documenter, Nevron Vision for SSRS, Git, AWS Analytics, Airflow, Snowflake, Factiva, Activa, Fenergo Platform, Microsoft Office, Excel4Apps, Microsoft PowerPoint, Visio, Illumio, Segment, ServiceNow, Verizon (ACS), AWS WAF, Evolve IP Services, Cloud Foundry, ISO+â„¢, Gem, Astra, Citrix VDI-in-a-Box, Mobileiron, TUNE, Azure Active Directory B2C, C/C++, Amazon CloudWatch, Amazon Managed Streaming for Apache Kafka (Amazon MSK), PostgreSQL, MongoDB, Redshift, OpenAPI, GraphQL, GRPC, Amazon EKS Anywhere, pandas, Sqlalchemy, Dash, Bamboo, MySQL, Jira, Bitbucket, Jenkins, Confluence, Maven, Unix, FlipHTML5, CSS, Javascript, Amazon Web Services (AWS), ACL, Fidessa, Star, Thermo Scientific Chromeleon Chromatography Data System (CDS), SAP Concur, Bloomberg Professional Services, GitHub Actions, American Express, Google AdWords Conversion, Smartsupp, Bing Webmaster Tools, Angular, TypeScript, RXJS, Signal, Apollo, Gravitee.io, Lambda Cloud, Amazon Simple Queue Service (SQS), SNS, API Gateway, Sizmek (MediaMind), HELM, Boto3, Azure Analysis Services, Azure Kubernetes Service (AKS), Terraform, GitHub, GitLab, Argocd, Azure Devops, Azure Functions, Azure Logic Apps, Azure Service Bus, Azure Cosmos DB, Azure SQL, Azure Front Door, Azure Application Gateway, Azure Virtual Network, .NET, Azure AD Notifications, Microsoft PowerShell, GitHub Copilot, ChatGPT, Claude, Postfix, Argo CD, Microsoft Windows 10, ROOM, Apple macOS, Cisco Unified Intelligence Center, LENOVO, Canon Printers, XGBoost, Fastly CDN, Perl, JFrog, Bash, Frame, LogIC, PeopleSoft CRM, SharePoint, Canva, Qlik Sense, AppDynamics, OpenTelemetry, Pytest, Microsoft Excel, C# (C Sharp), Spring, React, Amazon ElastiCache, Aurora, Amazon S3, Kdb+, Security, Oracle Integration Cloud, Oracle Time and Labor, UKG Pro Benefits Administration, ADP GlobalView Payroll, Act!, BASE, Batch, Oracle BI Publisher, Snowpark, Power Query, DATAflow, DAX, Oracle Analytics Cloud, Gradle, Veracode Static Analysis (SAST), PowerBI Tiles, Apple iPad, Apple iPhone, Ivanti, Kiosked, Ansible, Microsoft System Center Configuration Manager, Cisco VoIP, Nintex, Make, Yahoo Ad Manager, Microsoft 365 Apps &amp; Services, Uipath, Microsoft Power Automate, Loom, NumPy, dbt, Tableau, Looker, Amazon QuickSight, VMware vCenter, vSphere, VMware NSX-T Data Center, VMware HCX, Zerto, NetApp, Pure Storage, HPE Nimble Storage, HPE Alletra Storage, Commvault, Cohesity, SolarWinds RMM, Cisco UCS B Series, HPE Synergy, Alert Logic, HTML5 Maker, Tailwind, Vitess, Zoomdata, Microsoft Teams, Adobe Acrobat Sign, Adobe Photoshop, Spring Cloud, Redis, Amazon EC2, ECS, Google Cloud Data Loss Prevention, Secured MVC Forum on Windows 2012 R2, Amazon Linux 2, Azure Linux Virtual Machines, Fastapi, PeopleSoft PeopleTools, PEO, CAT, Flow, COBOL, IBM Maximo, Azure SQL Database, Azure SQL Managed Instance, UPS, GoToAssist (FASTchat), Apache SpamAssassin, AWS Glue Data Catalog, Amazon Elastic MapReduce (EMR), AWS Step Functions, Amazon Kinesis, Amazon DynamoDB, PySpark, BirchStreet Procure-to-Pay, Cisco Software-Defined Access (SD-Access), Cisco UCS Servers, Conversant (ValueClick), CPI, Flux, GraalVM, Hashicorp Packer, HTCondor 8.9.9 on Amazon Linux 2, IBM Storage Suite for IBM Cloud Paks, Infoblox, KVM, Mdt Marketing, Microsoft-IIS, Microsoft Active Directory Certificate Services (AD CS), Microsoft ADFS for Genesys Cloud, Microsoft Advanced Group Policy Management, Microsoft Defender for Cloud, Microsoft Distributed File System (DFS), Microsoft Windows Server 2012, MySQL 8 With RHEL 8, NetApp ONTAP Data Management, Ning, NLP Catpcha, Oracle Linux, Red Hat Enterprise Linux, Splunk, VLAN, VMware vSphere, Wordpress.com, WSUS, Zabbix, AWS CloudFormation, CDK, , Palo Alto Networks GlobalProtect, Office365, Cisco Secure Firewall Management Center, Blue Coat ProxySG, HP Desktop, QlikView, SWIFT, Taleo Applicant Tracking Systems (ATS), Bitnami AlertManager, Aha!, PL/SQL, Huawei, SysTools VBA Password Recovery, CrowdStrike, Proofpoint, SS&amp;C Geneva, Microsoft Azure, AWS Cost Explorer, Azure Cost Management, CONTROL, Azure Policy</v>
          </cell>
          <cell r="K1923">
            <v>3412840000</v>
          </cell>
          <cell r="L1923" t="str">
            <v>Debt Financing</v>
          </cell>
          <cell r="M1923">
            <v>1500000000</v>
          </cell>
          <cell r="N1923">
            <v>46023</v>
          </cell>
          <cell r="O1923">
            <v>10823677000</v>
          </cell>
          <cell r="Q1923" t="str">
            <v>Jefferies Financial Group Inc., commonly known as Jefferies, is a global investment banking and capital markets firm founded in 1962 in Los Angeles, California. With its headquarters in New York City, Jefferies operates across 48 offices worldwide. The firm has evolved from its early days as a pioneer in the "third market" to a full-service investment banking entity, offering a wide range of services.
Jefferies provides investment banking services, including M&amp;A advisory and sector-focused efforts. Its sales and trading division covers equity block trades, high-yield bonds, and fixed income products. The firm also emphasizes research to support its banking and trading activities, alongside capital markets and lending services. Jefferies is known for its entrepreneurial culture and commitment to client focus, fostering a collaborative environment among its employees.</v>
          </cell>
          <cell r="R1923">
            <v>1962</v>
          </cell>
        </row>
        <row r="1924">
          <cell r="A1924" t="str">
            <v>Jeppesen ForeFlight</v>
          </cell>
          <cell r="B1924" t="str">
            <v>Jeppesen ForeFlight</v>
          </cell>
          <cell r="C1924">
            <v>3800</v>
          </cell>
          <cell r="D1924" t="str">
            <v>information technology &amp; services</v>
          </cell>
          <cell r="E1924" t="str">
            <v>http://www.jeppesenforeflight.com</v>
          </cell>
          <cell r="F1924" t="str">
            <v>http://www.linkedin.com/company/jeppesen-foreflight</v>
          </cell>
          <cell r="G1924" t="str">
            <v>Port Jefferson Station</v>
          </cell>
          <cell r="H1924" t="str">
            <v>New York</v>
          </cell>
          <cell r="I1924" t="str">
            <v>software development, information technology &amp; services</v>
          </cell>
          <cell r="J1924" t="str">
            <v>Cloudflare DNS, Route 53, Microsoft Office 365, Salesforce, Outlook, Slack, WP Engine, OneTrust, GitHub Hosting, Omniture (Adobe), Salesforce Live Agent, Amazon SES, Adobe Marketing Cloud, Mobile Friendly, Typekit, reCAPTCHA, Facebook Custom Audiences, Google Font API, Google Tag Manager, iGoDigital, WordPress.org, Google Analytics, Facebook Login (Connect), Linkedin Marketing Solutions, AppDynamics, Google Dynamic Remarketing, ON24, DoubleClick Conversion, DoubleClick Floodlight, Bing Ads, Vimeo, DoubleClick, Adobe Media Optimizer, SOASTA, YouTube, Emma, Qualtrics, Nginx, Facebook Widget, Remote</v>
          </cell>
          <cell r="Q1924" t="str">
            <v>Jeppesen ForeFlight is an independent aviation software company formed from a carve-out of Boeing and acquired by Thoma Bravo. The company combines Jeppesen's extensive experience in aeronautical data, established in 1934, with ForeFlight's innovative digital aviation tools, founded in 2007. This partnership aims to provide integrated solutions that enhance safety, efficiency, and decision-making across various aviation sectors, including Commercial, Business, Military, and General Aviation.
The company offers a comprehensive suite of aviation software and tools. This includes flight planning and dispatch solutions, precise aeronautical data and charts, and mobile apps that facilitate paperless cockpits. Additionally, Jeppesen ForeFlight provides the Sentry ADS-B receiver for in-flight situational awareness and the OzRunways app, which is approved for use in Australia. Their products utilize machine learning and automated processing to improve functionality and streamline operations, reflecting a commitment to innovation and customer-focused solutions.</v>
          </cell>
        </row>
        <row r="1925">
          <cell r="A1925" t="str">
            <v>JetBlue</v>
          </cell>
          <cell r="B1925" t="str">
            <v>JetBlue Airways</v>
          </cell>
          <cell r="C1925">
            <v>23000</v>
          </cell>
          <cell r="D1925" t="str">
            <v>airlines/aviation</v>
          </cell>
          <cell r="E1925" t="str">
            <v>http://www.jetblue.com</v>
          </cell>
          <cell r="F1925" t="str">
            <v>http://www.linkedin.com/company/jetblue</v>
          </cell>
          <cell r="H1925" t="str">
            <v>New York</v>
          </cell>
          <cell r="I1925" t="str">
            <v>transportation, vacations, leisure, air travel, customer satisfaction, automotive, air freight/delivery services, consumer discretionary, airlines &amp; aviation, broad travel services, customer-first airline culture, travel experience innovation, airline branding, leisure and business travelers, fleet of airbus and embraer aircraft, airline industry, wi-fi services, flight operations, jfk hub, sustainable aviation, value airline, corporate culture, free in-flight entertainment, international route expansion, scheduled air transportation, fleet of airbus a220s and embraer e190s, international destinations, north america, customer loyalty, airline culture, b2c, passenger air travel, travel packages, regional and international markets, caribbean destinations, safety standards, business travel solutions, airline transportation, luxury amenities at low cost, environmental sustainability in aviation, leisure travelers, extra legroom offerings, e-commerce, affordable fares, modern aircraft fleet, modern fleet management, low-cost carrier with high service quality, airline customer loyalty, social impact programs, aircraft fleet, affordable international travel, innovation, travel experience, latin america, regional and international flights, eco-friendly airline practices, sustainability, business travelers, customer loyalty programs, extra legroom, environmental initiatives, customer experience, services, travel services, d2c, eco-conscious airline operations, social responsibility, european destinations, transportation and logistics, fleet management, airline community sponsorships, regional airline services, airline, low-cost airline, community engagement, passenger comfort enhancements, social responsibility initiatives, passenger flights, jfk as primary hub, leisure travel focus, in-flight entertainment, wi-fi connectivity onboard, wi-fi, modern fleet, customer service, environmental commitment, community partnerships, transportation &amp; logistics, airlines/aviation, aviation &amp; aerospace, consumer internet, consumers, internet, information technology &amp; services, environmental services, renewables &amp; environment, airlines, hotels &amp; travel</v>
          </cell>
          <cell r="J1925" t="str">
            <v>Fastly CDN, NSOne, Outlook, MailChimp SPF, Microsoft Office 365, Bluekai, Salesforce, SuccessFactors (SAP), Media Temple SSL, Atlassian Cloud, Citrix, OneTrust, Slack, Linkedin Marketing Solutions, FullStory, DoubleClick, BugHerd, Adobe Media Optimizer, Google Plus, Omniture (Adobe), Google Maps, Google Play, WordPress.org, Yahoo Ad Manager Plus, Google Font API, Flashtalking, Google Dynamic Remarketing, Qualtrics, Mobile Friendly, Google Tag Manager, The Trade Desk, Bing Ads, Yahoo Analytics, Varnish, AppDynamics, DynamicYield, DoubleClick Conversion, Bootstrap Framework, Krux, Remote, Gem, Act!, Webtraxs, Microsoft PowerPoint, Microsoft Excel, Sabre Hospitality SynXis, Air, SharePoint, AWS SDK for JavaScript, Python, go+, Amazon Linux 2, Kubernetes, Azure Analysis Services, Microsoft Office, Thomas WebTrax, Travelport GDS, SysTools VBA Password Recovery, Jira, Confluence, GitHub, Google Workspace, Jamf, Node.js, React, Google Cloud Platform, Google Cloud Build, Deltek ComputerEase, Nutanix AHV, VMware ESXi, Microsoft Windows Server 2000, Microsoft PowerShell, Office365, Cisco WebEx Teams, Microsoft Exchange Server 2003, Zoomdata, Oracle Communications Session Border Controller (SBC), Azure AD Notifications, Adform DMP, Oracle Data Mining (ODM), Kiosked, Quip, Jabra Headsets And Speakerphones, Tor, CAT, AMP, SAP, Sardine, SSMS Tools Pack, Ning, Interact, CONTROL, Micro, Google Ads, YouTube, Microsoft Advertising, Google Search Central, SWIFT, Kotlin, Jetpack, Microsoft Azure Monitor, Okta, JWT, mParticle, Braze, Fieldwire by Hilti, fastlane, GitHub Actions, Bitrise, Jenkins, XCTest, Espresso, Firebase, Comarch S.A., BASE, VMware Workspace ONE, TUNE, Apple macOS, Android, ACL, Tableau, PowerBI Tiles, Snowflake, SQL, QlikView, Ipswitch WhatsUp Gold, Splunk, Cribl, Docker, Kona Web Application Firewall, Palo Alto Networks Cortex XSOAR, Bash, Power BI Documenter, Inventor, Forms on the Fly, Backblaze Computer Backup, PagerDuty, Azure Monitor, Grafana, ServiceNow, AWS Analytics, AWS Transit Gateway, Amazon Virtual Private Cloud (Amazon VPC), Azure VPN Gateway, Cisco Meraki SD-WAN, Ansible, .NET, Prometheus, ELK Stack, Verizon (ACS), Kissflow, Excel4Apps, Micro Focus AccuRev, Lenel, Avigilon, Groundtruth, Pmetrics, Vizergy Central Reservation System, GoDataFeed, Process automation package for service request creation in SAP S/4HANA Utilities, Visual Studio Code, Designer, CSS, Snipcart, eMaint CMMS, Microsoft 365, Microsoft Teams, Microsoft OneDrive, Microsoft Exchange Online, Posit, Airtable, Microsoft Project, Google, Meta Ads Manager, R, Netlify, QTest, ADP Applicant Tracking System, Azure Boards, Electron, Dell Tablet, Altair Radioss, Infoblox, NetApp, Dell EMC Isilon</v>
          </cell>
          <cell r="K1925">
            <v>1298400009</v>
          </cell>
          <cell r="L1925" t="str">
            <v>Debt Financing</v>
          </cell>
          <cell r="M1925">
            <v>1140000000</v>
          </cell>
          <cell r="N1925">
            <v>43922</v>
          </cell>
          <cell r="O1925">
            <v>9062000000</v>
          </cell>
          <cell r="P1925">
            <v>42</v>
          </cell>
          <cell r="Q1925" t="str">
            <v>JetBlue Airways Corporation is a prominent low-cost airline based in the U.S., founded in August 1998 by David Neeleman. Headquartered in Long Island City, New York, the airline began commercial operations on February 11, 2000, with flights from New York's JFK Airport to Fort Lauderdale, Florida. JetBlue has expanded its network to serve over 100 destinations across North America, Latin America, the Caribbean, and Europe.
JetBlue stands out by offering affordable fares combined with premium amenities. Passengers enjoy features like in-flight entertainment, Sirius XM satellite radio, and spacious seating in Airbus A320 cabins. The airline emphasizes customer satisfaction and has a strong operational network, with its primary hub at JFK and additional bases in Long Beach, California, among others. With a fleet of approximately 280-289 aircraft, JetBlue continues to focus on providing quality service to budget-conscious travelers while maintaining a commitment to community and customer care.</v>
          </cell>
          <cell r="R1925">
            <v>1999</v>
          </cell>
        </row>
        <row r="1926">
          <cell r="A1926" t="str">
            <v>John Hancock</v>
          </cell>
          <cell r="B1926" t="str">
            <v>John Hancock</v>
          </cell>
          <cell r="C1926">
            <v>5100</v>
          </cell>
          <cell r="D1926" t="str">
            <v>financial services</v>
          </cell>
          <cell r="E1926" t="str">
            <v>http://www.johnhancock.com</v>
          </cell>
          <cell r="F1926" t="str">
            <v>http://www.linkedin.com/company/john-hancock</v>
          </cell>
          <cell r="G1926" t="str">
            <v>Boston</v>
          </cell>
          <cell r="H1926" t="str">
            <v>Massachusetts</v>
          </cell>
          <cell r="I1926" t="str">
            <v>client support, behavioral insurance, wealth building, sustainability, investment oversight, industry recognition, longevity-focused insurance, investment portfolios, health and wealth strategies, long-term care, financial services, market research, market insights, health outcome improvement, customer engagement, personalized advice, life insurance policies, customer experience, investment strategies, group benefits, financial technology, wellness incentives, asset managers, health risk assessment, financial planning, investment management, wellness programs, longevity innovation, retirement planning, asset diversification, annuities, financial advice, personalized health coaching, health outcome analytics, asset allocation, long-term value, longevity research, insurance solutions, risk management, d2c, wealth protection, industry leadership, b2c, financial stability, digital insurance, galleri test, market analysis, health and wealth synergy, health tech integration, insurance, insurance industry, personalized health solutions, preventive health, life extension, indexed universal life, services, risk assessment, innovative solutions, financial innovation, direct life, health, and medical insurance carriers, client-focused, customer-centric, health data analytics, health engagement programs, financial expertise, asset oversight, wealth management, employee benefits, health and wealth integration, digital health tools, health tech partnerships, health monitoring technology, portfolio management, client engagement, life insurance, market diversification, wellness rewards, insurance policies, digital health engagement, healthier lives, personal health management, retirement solutions, insurance products, diversified portfolio, financial strength, digital health, asset management, preventive care solutions, client solutions, multi-cancer early detection, estate planning, preventive health initiatives, financial advisory, customer trust, term life insurance, permanent life insurance, investments, individual annuities, group annuities, long-term care insurance, vitality program, diversity and inclusion, health rewards program, customizable insurance products, cancer screening, financial goal advice, community investment, financial professionals, plan sponsors, market intelligence, college savings accounts, safe-access accounts, travel insurance, tax-advantaged accounts, insurance claims, insurance underwriting, health and wellness, client education, consultative approach, fiduciary services, financial wellness, digital tools, client rewards, policy management, consumer trust, investment performance, insurance discounts, health coaching, virtual health consultations, rewards for lifestyle choices, insurance quotes, healthcare, finance, environmental services, renewables &amp; environment, long term care, finance technology, information technology &amp; services, health, wellness &amp; fitness, law practice, legal services, financial consulting, consulting, management consulting, health care, hospital &amp; health care</v>
          </cell>
          <cell r="J1926" t="str">
            <v>Akamai, Akamai DNS, Cloudflare DNS, CSC Corporate Domains, Outlook, Microsoft Office 365, Brightcove, React Redux, Marketo, Omniture (Adobe), Salesforce Live Agent, Amazon SES, Salesforce, Adobe Marketing Cloud, Slack, Atlassian Cloud, AWS SDK for JavaScript, MongoDB, React, Adobe CQ, Apache, SiteCore, Microsoft-IIS, reCAPTCHA, Bootstrap Framework, Mobile Friendly, New Relic, DocuSign, Remote, Sigma, AI, Circle, PowerBI Tiles, SharePoint, Tor, Ning, NCR Retail ONE, Pega Case Management, Power BI Documenter, Azure Analysis Services, Azure Functions, Azure Logic Apps, Azure Event Grid, Azure Kubernetes Service (AKS), Azure Container Apps, Azure App Service, C#, Python, Javascript, Angular, REST, Firebase Authentication, Lytics, Firebase, DotNetNuke, Docker, Kubernetes, FlipHTML5, CSS, GitHub Copilot, ISO+â„¢, Yardi, Oracle Argus, C# (C Sharp), Microsoft 365, LinkedIn Ads, Investran, Gem, Linkedin Marketing Solutions</v>
          </cell>
          <cell r="O1926">
            <v>9500000000</v>
          </cell>
          <cell r="Q1926" t="str">
            <v>John Hancock Financial, based in Boston, is a prominent life insurance company that operates primarily through John Hancock Life Insurance Company, U.S.A. Established in 1862, it was the first company formed under Massachusetts' new insurance regulations. Over the years, it has grown significantly, expanding from issuing 176 policies in its early days to over 1.5 million by 1905. The company has a rich history, transitioning from a mutual company to a stock company in 2000 and becoming a subsidiary of Manulife Financial in 2004.
John Hancock specializes in various life insurance products, including ordinary life, industrial, and whole life policies. The company is committed to innovation in life insurance, focusing on protection for wealth and family. It also emphasizes customer trust and reliability, aiming to enhance health and longevity through its services. With a history of over 160 years, John Hancock continues to prioritize inclusion and equitable communities, striving to make decisions easier and lives better for its policyholders.</v>
          </cell>
          <cell r="R1926">
            <v>1862</v>
          </cell>
        </row>
        <row r="1927">
          <cell r="A1927" t="str">
            <v>JSG (Johnson Service Group, Inc.)</v>
          </cell>
          <cell r="B1927" t="str">
            <v>Johnson Service Group</v>
          </cell>
          <cell r="C1927">
            <v>7000</v>
          </cell>
          <cell r="D1927" t="str">
            <v>staffing &amp; recruiting</v>
          </cell>
          <cell r="E1927" t="str">
            <v>http://www.jsginc.com</v>
          </cell>
          <cell r="F1927" t="str">
            <v>http://www.linkedin.com/company/johnson-service-group-inc</v>
          </cell>
          <cell r="G1927" t="str">
            <v>Westmont</v>
          </cell>
          <cell r="H1927" t="str">
            <v>Illinois</v>
          </cell>
          <cell r="I1927" t="str">
            <v>information technology, contract to direct &amp; direct hire, jobs, recruiting, technical personnel, permanent placement, staffing, temporary, 1099 management, contract, engineering, payroll services, canadian operations, recruitment process outsourcing, employment solutions, industry niche expertise, candidate placement, talent pool, client service, specialized technical staffing, client partnerships, safety-critical staffing, employment services, client satisfaction, professional development programs, it staffing, long-term staffing partnerships, regulatory compliance staffing, temporary staffing, talent pipeline, staffing industry, work/life balance, recruitment strategies, industry sector staffing, operational efficiency, government contractor staffing, defense staffing, project management, temporary help services, labor market expertise, industry-specific recruitment, government, high-skill talent sourcing, staffing expertise, talent sourcing, direct hire, staffing solutions, candidate evaluation, north america, north american staffing, specialized talent, consulting, recruitment technology, it consulting, government &amp; public sector, contract-to-permanent staffing, strategic workforce planning, employee training, industry expertise, consulting services, staffing firm, industry tailored solutions, client-specific staffing, staffing operations, workforce solutions, cloud services, technical talent acquisition, talent acquisition, high-volume staffing, manufacturing, b2b, staffing strategy, recruitment, customized solutions, engineering staffing, aerospace staffing, candidate screening, industry focus, workforce compliance, customized staffing, industry-specific staffing, project delivery staffing, talent management, client solutions, client relationships, staffing and recruiting, workforce planning, aerospace &amp; defense, logistics &amp; transportation, services, technical project staffing, chemical processing, consulting in staffing, contract staffing, client-centric approach, energy &amp; utilities, technical staffing, energy sector staffing, specialized skill sets, project-based staffing, staffing process, growth-oriented culture, staffing industry leader, technical talent pool, workforce management, manufacturing staffing, leadership development, human resources, employee engagement, employee development, defense industry staffing, managed services, recruitment process, staffing agency, industry-focused staffing, candidate sourcing, chemical industry staffing, construction &amp; real estate, professional staffing, industry knowledge, project staffing, candidate vetting, staff augmentation, recruitment services, job placement, employment agency, permanent staffing, custom staffing solutions, engineer staffing, healthcare staffing, skill assessment, contract-to-hire, job search, career consulting, labor market intelligence, quality control, safety compliance, employee safety, contract management, team collaboration, business development, diversity in hiring, candidate experience, manufacturing recruitment, financial services staffing, government contracting, information technology staffing, endpoint solutions, cybersecurity staffing, labor market trends, performance metrics, community engagement, technical consulting, finance, legal, distribution, transportation &amp; logistics, staffing &amp; recruiting, productivity, information technology &amp; services, management consulting, cloud computing, enterprise software, enterprises, computer software, mechanical or industrial engineering, financial services</v>
          </cell>
          <cell r="J1927" t="str">
            <v>Mimecast, Outlook, CloudFlare Hosting, Flywheel, Slack, Quantcast, Google Maps, Google Tag Manager, Google Font API, ShareThis, Vimeo, DoubleClick, Google Maps (Non Paid Users), Linkedin Widget, BuySellAds, Mobile Friendly, Disqus, Facebook Login (Connect), Gravity Forms, Bootstrap Framework, reCAPTCHA, WordPress.org, Google AdSense, Google Analytics, AddThis, Remote</v>
          </cell>
          <cell r="O1927">
            <v>675000000</v>
          </cell>
          <cell r="Q1927" t="str">
            <v>Johnson Service Group, Inc. (JSG) is a staffing and consulting firm based in Chicago, with nearly 40 years of experience. The company specializes in sourcing, screening, and placing skilled professionals in engineering, IT, technical, and professional services across North America. JSG operates from over 30 offices in the United States and Canada, providing tailored workforce solutions to various industries.
JSG offers a range of services, including contingent staffing, direct hire, contract-to-direct hire, managed service provider (MSP) programs, and IT consulting. The firm focuses on strategic accounts in growth industries, addressing national challenges like talent shortages. Key sectors served include aerospace and defense, energy and utilities, government, IT and professional services, biotech, pharmaceutical, medical devices, manufacturing, and logistics. JSG emphasizes a client-centric approach, leveraging industry expertise to act as a trusted advisor for workforce management.</v>
          </cell>
          <cell r="R1927">
            <v>1984</v>
          </cell>
        </row>
        <row r="1928">
          <cell r="A1928" t="str">
            <v>Jones Day</v>
          </cell>
          <cell r="B1928" t="str">
            <v>Jones Day</v>
          </cell>
          <cell r="C1928">
            <v>5200</v>
          </cell>
          <cell r="D1928" t="str">
            <v>law practice</v>
          </cell>
          <cell r="E1928" t="str">
            <v>http://www.jonesday.com</v>
          </cell>
          <cell r="F1928" t="str">
            <v>http://www.linkedin.com/company/jones-day</v>
          </cell>
          <cell r="G1928" t="str">
            <v>Washington</v>
          </cell>
          <cell r="H1928" t="str">
            <v>District of Columbia</v>
          </cell>
          <cell r="I1928" t="str">
            <v>legal services, strategic counsel, cross-border transactions, consumer products law, antitrust, offices of lawyers, lawyer network, financial services law, complex regulatory compliance, high-stakes litigation, global legal advisory, energy law, legal advisory, supreme court litigation, antitrust law, risk management, global legal presence, securities litigation, dispute resolution, environmental regulation, client service, mergers and acquisitions, complex legal matters, law firm reputation, securities law, international law, corporate law, global offices, technology law, financial services, b2b, strategic legal advice, global legal strategy, multinational clients, product liability defense, fortune 500 representation, cybersecurity, real estate, global law firm, high-profile cases, professional legal services, law firm, corporate governance, international dispute resolution, industry expertise, multinational corporate counsel, environmental law, multijurisdictional law, client loyalty, services, client-focused approach, cross-border legal strategy, private equity, intellectual property, product liability, regulatory compliance, legal excellence, litigation, legal advice, pro bono, business restructuring, corporate compliance, data privacy, employment law, tax law, contract negotiation, e-discovery, legal research, government affairs, trade regulations, legal consulting, class action lawsuits, litigation support, global reach, diversity, lawyers, client-focused, law office, multidisciplinary, transactional law, observance of law, legal representation, advisory services, market regulations, sustainable business practices, global enterprises, firm resources, international transactions, professionals, quality legal services, legal expertise, legal strategy, legal, conflict resolution, mergers &amp; acquisitions, law practice</v>
          </cell>
          <cell r="J1928" t="str">
            <v>UltraDns, CloudFlare Hosting, Microsoft Azure Hosting, Backbone JS Library, VueJS, OneTrust, Slack, Google Tag Manager, Mobile Friendly, Google Font API, SQL, OneTrust Tech Risk &amp; Compliance, IBM Watson Candidate Assistant, Google AdWords Conversion, Microsoft PowerPoint, Microsoft Excel, McAfee Total Protection for Data Loss (DLP), Pacer, Microsoft Office, iManage, Intapp, Logitech Video Conferencing, Records Management, Google Cloud Data Loss Prevention, Aderant CompuLaw, ServiceNow Request Management, 1Password, Gem, IoT, .NET, Stripe Billing, AI, CONTROL, BILL</v>
          </cell>
          <cell r="O1928">
            <v>2879540000</v>
          </cell>
          <cell r="Q1928" t="str">
            <v>Jones Day is a prominent multinational law firm founded in 1893 in Cleveland, Ohio, and now headquartered in Washington, D.C. With over 2,400 lawyers in more than 40 offices across 16 countries, the firm operates under a "One Firm WorldwideÂ®" philosophy, which promotes centralized governance and a strong client-first approach.
The firm offers a wide range of legal services, including antitrust and competition, business litigation, cybersecurity, energy, healthcare, intellectual property, labor and employment, mergers and acquisitions, and more. Jones Day is known for its expertise in cross-border transactions and high-stakes litigation, with specialized teams in areas like financial markets and private equity. It serves a diverse clientele, including many Fortune 500 companies, and has represented notable clients such as Goldman Sachs, General Motors, and McDonald's.</v>
          </cell>
          <cell r="R1928">
            <v>1893</v>
          </cell>
        </row>
        <row r="1929">
          <cell r="A1929" t="str">
            <v>J.P. Morgan</v>
          </cell>
          <cell r="B1929" t="str">
            <v>JP Morgan Chase</v>
          </cell>
          <cell r="C1929">
            <v>319000</v>
          </cell>
          <cell r="D1929" t="str">
            <v>financial services</v>
          </cell>
          <cell r="E1929" t="str">
            <v>http://www.jpmorgan.com</v>
          </cell>
          <cell r="F1929" t="str">
            <v>http://www.linkedin.com/company/jpmorgan</v>
          </cell>
          <cell r="G1929" t="str">
            <v>New York</v>
          </cell>
          <cell r="H1929" t="str">
            <v>New York</v>
          </cell>
          <cell r="I1929" t="str">
            <v>private banking, commercial banking, corporate &amp; investment bank, asset management, institutional investing, cybersecurity, trading platforms, financial reporting, portfolio management, financial advisory, big data analytics in finance, machine learning, sustainable finance initiatives, risk mitigation, capital markets, financial data security, digital banking, ai-powered portfolio management, financial consulting, client portals, client engagement technology, financial innovation leadership, innovation, alternative investments, digital currency solutions, blockchain, market-leading research, automated trading systems, retirement planning, banking technology, market intelligence tools, wealth management, institutional investors, cloud infrastructure, risk analytics platforms, digital transformation, risk management tools, blockchain in payments, ai-driven analytics, digital banking platforms, financial automation, client engagement platforms, capital raising, b2c, banking, market analysis tools, global presence, financial institutions, client solutions, financial innovation, digital transformation in banking, financial services, blockchain solutions, data-driven decision making, sustainable finance, market intelligence, digital asset management, risk management, financial technology, ai in asset management, cloud computing, automated compliance, b2b, corporate clients, fintech integration, ai-powered risk assessment, investment banking, payments, digital platforms, digital payments, market stability, government, finance, securities and commodity contracts intermediation and brokerage, blockchain for supply chain finance, ai-driven client insights, mergers and acquisitions, cybersecurity solutions, financial data, digital asset trading, banking solutions, market research, ai, regulatory compliance, ai-powered insights, securities services, fintech partnerships, corporate finance, blockchain for securities, financial data platforms, investment analytics, services, high-net-worth individuals, data analytics, regtech solutions, automated compliance systems, big data, cloud-based banking platforms, automated trading, client services, retail, blockchain technology, credit and financing, global research, syndicated financing, trade and working capital, equity investment, debt capital markets, cash management, financial analytics, marketplace insights, low-carbon transition, customized loan services, treasury services, client experience, corporate finance advisory, liquidity solutions, supply chain finance, employee stock ownership plans, flexible lending solutions, high-net-worth services, strategic financial planning, market insights, investment strategies, sustainable investment, diversity and inclusion, community development, economic growth, multi-generational wealth planning, crisis management, tax optimization, financial literacy programs, real estate financing, philanthropic initiatives, technology-driven solutions, healthcare, distribution, consulting, management consulting, artificial intelligence, information technology &amp; services, investment management, enterprise software, enterprises, computer software, internet infrastructure, internet, finance technology, mergers &amp; acquisitions, health care, health, wellness &amp; fitness, hospital &amp; health care</v>
          </cell>
          <cell r="J1929" t="str">
            <v>Akamai, Cloudflare DNS, Mixpanel, DemandBase, Brightcove, OneTrust, Create React App, Demandware Analytics, MongoDB, Adobe CQ, Demandware, ExactTarget, Marketo, Omniture (Adobe), Slack, Salesforce, Adobe Marketing Cloud, SOASTA, Ruby On Rails, Segment.io, Adobe Media Optimizer, Google Tag Manager, reCAPTCHA, UserZoom, Bing Ads, Google Play, Zencoder, Mobile Friendly, Outlook, Microsoft Excel, Google AdWords Conversion, Microsoft PowerPoint, Kdb+, AWS Trusted Advisor, CSS, Git, HTML Pro, Javascript, Playwright, React, Redux, TypeScript, Google Cloud Platform, Microsoft Windows Server 2012, Jira, Microsoft Office, Databricks, Mode, Alteryx, Tableau, SQL, GoToAssist (FASTchat), Nevron Vision for SSRS, Amazon EKS Anywhere, Amazon EventBridge, Amazon S3, Amazon Simple Queue Service (SQS), AWS SDK for JavaScript, ECS, Java EE, Lambda Cloud, SNS, Spring Boot, Oracle Analytics Cloud, WebOffice, Kiosked, Android, Cucumber, Jenkins, Maven, Selenium, Python, , Confluence, Apache Kafka, Aurora, Airflow, Spark, Tor, Grafana, Prometheus, dynaTrace, Datadog, Splunk, GitLab, Terraform, Ansible, Delta, Spark Streaming, Azure Linux Virtual Machines, REST, GRPC, Amazon CloudWatch, Amazon EC2, Amazon Managed Streaming for Apache Kafka (Amazon MSK), Eclipse, IntelliJ IDEA, Melbourne IT, Postman, SOAPUI, CallMiner Eureka, API Gateway, BASE, Amazon Web Services (AWS), Microsoft Azure, SAS Enterprise Guide, React Native, Expo, SWIFT, Uikit, SES, ebs, XCTest, XCUITest, Xcode, TestFlight, Security, CAT, HubSpot Sales Hub, Snowflake, SharePoint, Apache Flink, PySpark, Google Cloud, Oracle Essbase, Uipath, AWS Analytics, Amazon Connect, Akamai Connected Cloud (formerly Linode), Amazon GuardDuty, Lenel, Microsoft Word, Excel4Apps, QlikView, Spring, GraphQL, JPA Health, JUnit, Apache log4j, mO Jira OAuth SSO, Jira OpenID Connect SSO, Jira OIDC SSO, OpenID, Microsoft ADFS for Genesys Cloud, ThoughtSpot, Amazon Elastic MapReduce (EMR), Amazon DynamoDB, Sizmek (MediaMind), AWS Cloud Development Kit (AWS CDK), Salesforce Marketing Cloud, Adobe Analytics, Power BI Documenter, Looker, Kubernetes, Docker, IBM ILOG CPLEX Optimization Studio, Azure Analysis Services, J2EE, Sprinklr, Google, Amazon Elastic Container Service (Amazon ECS), AWS Lambda, Amazon SageMaker, ANGEL LMS, DXC Hogan Systems, Google Workspace, ROOM, Box, IntraLinks VIA Pro, Asite, Microsoft Entra ID, Copilot, Claude, Amazon CloudFront, Amazon Elastic File System (Amazon EFS), Route 53, go+, Scala, JFrog Artifactory, GitHub, SonarQube, AWS CloudFormation, Azure Data Lake Analytics, Palo Alto PA-5000 Series, Fortinet, Cisco Next-Generation Firewalls (NGFWs), AWS Network Firewall, Azure Firewall, Cisco Meraki SD-WAN, Gorilla Nation, ACL, Siemens PROFIBUS, Splunk SOAR, LeafLink, Apache Iceberg, Linkedin Marketing Solutions, ZoomInfo, LEAP, Oracle JDBC, AI, Salesforce Service Cloud, Gem, Delta Lake, Apache Spark, MLflow, Zoomdata, Klue, SonicWall Network Security appliance (NSa) Series, Red Hat Satellite, VMware SD-WAN, IBM Cognos Analytics, Semrush, Bitbucket, pandas, NumPy, ThreatMetrix, Adobe Creative Cloud, Adobe Premiere Pro, Strato, Adobe Photoshop, Camtasia, Adobe After Effects, Adobe Animate, HTML5 Maker, Candid, GEP, IDC, Visio, ITRS Geneos, Apache JMeter, Micro Focus LoadRunner, Gatling, BlazeMeter, AppDynamics, ELK Stack, OpenSearch, CDK, AWS CodePipeline, Bash, Microsoft PowerShell, Progress Chef, Puppet, Microsoft OneDrive, Cisco WebEx Teams, Optimal Workshop, Olo, Salesforce CRM Analytics, LinkedIn Ads, LinkedIn Sales Navigator, AWS Glue Data Catalog, Figma, Loom, FactSet, Next.js, Material UI, HireVue, Red Hat OpenShift, Travis CI, OpenAPI, CET, Delivra, Container Network Interface (CNI), ICONICS IoT, Adobe Experience Manager, Vertex, T24, RDS Advantage, Microsoft WinDbg, Jira Align (formerly AgileCraft), Micro Focus Mainframe Solutions, Microsoft 365, Google Cloud Machine Learning Engine, Pega BPM, SAP, IHS Markit, Microsoft Azure Monitor, Office365, PowerBI Tiles, AWS Direct Connect, Salesforce Marketing Cloud Intelligence (formerly Datorama), AMP, GE iFIX, NLP, AWS Network Load Balancer, AWS Application Load Balancer, Redis, AWS Secrets Manager, Amazon Virtual Private Cloud (Amazon VPC), Vertex AI, Gemini, Google Dialogflow, Paymentech, Storybook, Jest, FlipHTML5, Seismic, Google Analytics, Azure App Service, Azure Blob Storage, Azure Cosmos DB, Azure Functions, Azure Kubernetes Service (AKS), .GIS, Azure Policy, RabbitMQ, Fluentd, Logstash, Langchain, LangGraph, Dell EMC PowerScale, C#, Immuta, Secured MVC Forum on Windows 2012 R2, DocuSign, ServiceNow, TensorFlow, PyTorch, Hugging Face, scikit-learn, Google Ads Data Hub, Dagger, Kotlin, Appium, Saucelabs, Docking &amp; MDI for WPF, Cassandra, Postpresso, Connect, Rapid7 InsightVM, Apache Pig, Catalyst, Azure Blockchain Service, Jetpack, Ag Grid, NEC, Monday.com, Bloomberg Professional Services, Thomson Reuters Legal Tracker, Ning, Meta Ads Manager, Pinterest, Reddit for business, Snap, TikTok, X, Hubspot, , Solidity Finance, Rust, Ethereum, Acme Packet, Acronis Cyber Backup, BirchStreet Procure-to-Pay, ForgeRock Identity Platform, Microsoft Active Directory Federation Services, Okta, SailPoint, SpingMetrics, Meta Llama 3, Mist, SAP Billing and Revenue Innovation Management, BERT, GAS, , Apple macOS, Flask, Django, SendPulse, Star, Air, Visa, Mastercard Offers, DotNetNuke, ASP.NET, .NET, Xunit, NUnit, IBM MQ, Apache ActiveMQ, SystemVerilog, Workfront, Cribl, Apache HTTP Server, Azure Monitor, Branch, SAP Ariba Platform, Concur, SAP Fiori, Cloud Foundry, Subversion, GitHub Copilot, ChatGPT, Postfix, Angular, VMware, NVIDIA A100 Tensor Core GPU, PostgreSQL, CockroachDB, Oracle GoldenGate, AVEVA PDMS, Temporal Cloud, Apache Hadoop HDFS, Spinnaker, Harness, Cisco Unified Intelligence Center, Axioma, R, Cisco Secure Firewall Management Center, Microsoft Teams Rooms, Cloudflare Insights, Pytest, Ericsson PPX, WebPay, Cypress, Gradle, SAP S/4HANA, Ab Initio, Apache Parquet, GitHub Actions, Azure Devops, Atex, Dell iDRAC (Integrated Dell Remote Access Controller), SSMS Tools Pack, Infolinks, PL/SQL, Dimension Data, Virtuemart, VMware Aria Operations, Calypso, ARKit, Elasticsearch, Signavio, Camunda, Outsystems, Q, Microsoft Project, Amazon Managed Workflows for Apache Airflow (MWAA), Google Cloud Dialogflow, Microsoft Entity Framework, Redshift, Google AlloyDB for PostgreSQL, Oracle Database, AutoSys Workload Automation, Unix, Sigma, PhoenixNAP Global IT Services, 24-7 Media, Salesforce VisualForce, Salesforce Lightning Web Components, Salesforce Sales Cloud, Hibernate, Objective-C, Amazon ElastiCache, SysTools VBA Password Recovery, VMware Workspace ONE, TUNE, Adform DMP, Apple Device Enrollment Program, OpenTelemetry, comScore, Cytoscape, React Router, Tailwind, Sass, AWS Step Functions, AWS EventBridge, Flow, Contentsquare, 6sense, AWS Transfer for SFTP, Fastapi, Argon CI/CD Security, Taleo Applicant Tracking Systems (ATS), dbt, Athena, Apache Hudi, AWS Lake Formation, Swagger UI, Spark SQL, InstaMed, Unity, Streams, Webex, Vector, Cisco Nexus 2000, Pipedrive, Amazon Linux 2, matplotlib, Plotly.js, IBM Db2 for Linux, UNIX, and Microsoft Windows, Crystal Ball, Micro, Lytics, Google Cloud Logging, Google Cloud Monitoring, Amazon RDS for MySQL, Google Cloud SQL, AWS Glue, Control-M, CyberGrants, Crowdin, MySQL, Bitrise, TraceMyIP, Testng, AWS CodeBuild, Symphony Commerce, LogIC, webpack, Babel, Vitess, ArcGIS, HELM, Akamai CDN Solutions, Amazon Elastic Load Balancing, Juniper Networks SRX-Series Firewalls, Node.js, CloudFlare, AWS WAF, Verilog, VHDL, Express, CPI, AWS Bedrock, IXL, Intel, Neo4j, Tigergraph, Pinecone, Weaviate, Thermo Scientific Chromeleon Chromatography Data System (CDS), Frame, Brocade, Cisco AppDynamics, Brocade SANnav Management, Azure Maps, Chainalysis KYT, Elliptic, SAS Analytics Pro, Caviar</v>
          </cell>
          <cell r="K1929">
            <v>14833000000</v>
          </cell>
          <cell r="L1929" t="str">
            <v>Other</v>
          </cell>
          <cell r="M1929">
            <v>1440000000</v>
          </cell>
          <cell r="N1929">
            <v>45992</v>
          </cell>
          <cell r="O1929">
            <v>20677000000</v>
          </cell>
          <cell r="P1929">
            <v>2</v>
          </cell>
          <cell r="Q1929" t="str">
            <v>J.P. Morgan is a prominent financial institution specializing in investment banking, commercial banking, financial transaction processing, and asset management. As a subsidiary of JPMorgan Chase &amp; Co., the largest banking institution globally, J.P. Morgan has a rich history dating back to 1799. The firm was officially established in 1871 by J. Pierpont Morgan and Anthony Drexel.
Throughout its history, J.P. Morgan has played a significant role in American finance, including notable achievements such as financing the U.S. government and facilitating the creation of United States Steel, the first billion-dollar corporation. Today, J.P. Morgan continues to serve millions of customers worldwide from its headquarters in New York, offering a wide range of financial services, including private banking.</v>
          </cell>
          <cell r="R1929">
            <v>1935</v>
          </cell>
        </row>
        <row r="1930">
          <cell r="A1930" t="str">
            <v>Juniper Networks</v>
          </cell>
          <cell r="B1930" t="str">
            <v>Juniper Networks</v>
          </cell>
          <cell r="C1930">
            <v>9500</v>
          </cell>
          <cell r="D1930" t="str">
            <v>information technology &amp; services</v>
          </cell>
          <cell r="E1930" t="str">
            <v>http://www.juniper.net</v>
          </cell>
          <cell r="F1930" t="str">
            <v>http://www.linkedin.com/company/juniper-networks</v>
          </cell>
          <cell r="G1930" t="str">
            <v>Sunnyvale</v>
          </cell>
          <cell r="H1930" t="str">
            <v>California</v>
          </cell>
          <cell r="I1930" t="str">
            <v>junos space, networking, switches, routers, junos operating system, security, junos pulse, vpn, technology, communications hardware, hardware, internet, information technology, software development, virtual firewalls, telecommunications, ai-native platform, edge routers, data center networking, network operating system, edge computing, service provider security, network switches, network reliability, managed services, ai-based network troubleshooting, ai for open ran, ip storage networking, automation, financial services, manufacturing, network interconnect, network troubleshooting solutions, ai for network security, passive optical networks, performance optimization, cybersecurity, operational efficiency, network security, ai platform, ai infrastructure management, cloud security solutions, healthcare, media, ai data center networking, network monitoring, innovation, cloud management, network provisioning, services, ai network fabric, passive optical networking, ai-driven network management, network scalability, network scalability solutions, ai for campus networks, cloud security management, retail, ai security solutions, ai for network automation, ai for network performance, ai for network resilience, data center automation tools, ai model validation, ai security threat detection, ssl vpn solutions, core routers, security threat detection, ai for cloud networks, information technology and services, ai model tuning, ai for service providers, ai-driven networking, construction &amp; real estate, ai-driven network optimization, ai for network scalability, security threat prevention, service provider security solutions, network device management, network design validation tools, ai for branch networks, energy, network fabric automation, network security management, ai for edge networks, network analytics, network orchestration software, ip routing, network automation, computer and peripheral equipment manufacturing, ai explainability tools, ai routing solutions, network performance, network automation platforms, ai for network interconnects, network troubleshooting, ai for data centers, network performance optimization, cloud infrastructure, network resilience, high-speed data transfer, network policy enforcement, cloud-native platforms, transportation &amp; logistics, network fabric management, zero trust security, network automation software, analytics, ai-powered security, ai model tuning tools, ai explainable models, ai for iot networks, energy &amp; utilities, network analytics tools, b2b, open ran technology, network design validation, ethernet switches, ai network automation, ai assistant, secure network access, 5g network solutions, network security appliances, enterprise software, ssl vpn, network orchestration, ai for network troubleshooting, ai for virtualized networks, finance, network automation tools, high-performance routers, government, ai-native networking, 5g networking, network fabric, open ran, ai model deployment services, sd-wan, customer service, network traffic management, ai for networking, network virtualization, data center, network monitoring solutions, data center interconnect, ai-powered network analytics, network interconnects, network monitoring tools, network troubleshooting tools, ai for network design, ai infrastructure, ai model deployment, security gateways, enterprise networking, ai for enterprise networks, ai for network management, network os, network analytics platforms, security solutions, cloud security, network lifecycle management software, cloud solutions, network performance monitoring, network lifecycle management, user experience, network resilience tools, digital transformation, data center automation, ai in 5g networks, ai explainability, edge computing platforms, cloud services, cloud computing, network management, network configuration, cloud networking, network policy management, education, ai for network orchestration, ai networking, connected security, wi-fi 7, enterprise routing, 400gbe, 800gbe, aiops, marvis virtual network assistant, wired access, wireless access, secure automated data center, zero trust data center, data interconnect, indoor location services, cloud-native data center, apstra automation, ai-driven operations, network access control (nac), security assurance, secure sase, next-gen firewalls, session smart routers, virtual network assistant, user engagement, premium analytics, switching and routing, automated secure data center, ai for it operations, security management, edge security, mttr (mean time to repair), reduced opex, wifi assurance, operating system, predictable networking, ai tools, data center overview, managed sd-wan, e-commerce, distribution, consumer products &amp; retail, information technology &amp; services, mechanical or industrial engineering, health care, health, wellness &amp; fitness, hospital &amp; health care, enterprises, computer software, internet infrastructure, internet service providers, ux, consumer internet, consumers</v>
          </cell>
          <cell r="J1930" t="str">
            <v>Salesforce, UltraDns, Sendgrid, Microsoft Office 365, Amazon AWS, Bluekai, DemandBase, Drupal, VueJS, Atlassian Cloud, Amazon SES, Zendesk, Eloqua, Adobe Marketing Cloud, Digital Ocean Spaces, Microsoft Power BI, Create React App, The Trade Desk, Salesforce Service Cloud, Omniture (Adobe), Salesforce Live Agent, ServiceNow, Bootstrap Framework, Bing Ads, Google Tag Manager, DoubleClick Floodlight, YouTube, Google AdSense, Apache, Facebook Custom Audiences, Google Analytics, MediaMath, Scene7, ASP.NET, Twitter Advertising, LiveRamp, Google Dynamic Remarketing, Adobe Media Optimizer, Flashtalking, Amazon Associates, Nginx, Quantcast, DoubleClick Conversion, AppNexus, Google Remarketing, Facebook Widget, reCAPTCHA, Mobile Friendly, DoubleClick, Google Custom Search, iTunes, Linkedin Marketing Solutions, Facebook Login (Connect), Google Play, Google AdWords Conversion, AI, Juniper Networks, Aruba, Cisco AppDynamics, Arista EOS, Alcatel-Lucent, Ixia, Agilent Dako, Aruba ClearPass Access Control and Policy Management, Google Search Central, Juniper Networks SRX-Series Gateways, Python, C#, C/C++, LeadsRx, IXL, Azure Linux Virtual Machines, SystemVerilog, Cisco TelePresence VCS, Perl, Azure Cloud Shell, Verilog, Azure VPN Gateway, Infoblox DHCP, AMP, Juniper Networks QFX-Series Switches, Sophos Intercept X, Mist, Ansible, Juniper Networks EX-Series Switches, .NET, Container Network Interface (CNI), Vero, Tor, Puppet, OpenTelemetry, Demandware Analytics, Copper, VisiStat, SAP Build Process Automation, Act!, Frame, NVIDIA, Kubernetes, Docker, JFrog Artifactory, Django, React, Bash, AWS Trusted Advisor, Microsoft Azure Monitor, Jenkins, Git, Prometheus, Grafana, ELK Stack, PostgreSQL</v>
          </cell>
          <cell r="K1930">
            <v>18216271899</v>
          </cell>
          <cell r="L1930" t="str">
            <v>Merger / Acquisition</v>
          </cell>
          <cell r="M1930">
            <v>14000000000</v>
          </cell>
          <cell r="N1930">
            <v>45292</v>
          </cell>
          <cell r="O1930">
            <v>5204900000</v>
          </cell>
          <cell r="Q1930" t="str">
            <v>Juniper Networks is a global technology company founded in 1996 and based in Sunnyvale, California. The company specializes in high-performance networking solutions, focusing on AI-native networking, cloud infrastructure, and connected security systems. Juniper has a rich history of innovation, including the launch of the M40 core router and the Junos OS network operating system, which have set benchmarks for speed and reliability in the industry.
The company offers a diverse range of products and services, including routers, security solutions, and software for network management. Their portfolio features advanced routing technologies, AI-driven operations through Mist AI, and integrated security solutions for cloud environments. Juniper's offerings are designed for service providers, enterprises, and cloud operators, emphasizing simplicity, speed, and security. The company continues to lead in areas like software-defined networking and AI-native platforms, catering to the evolving needs of modern networking.</v>
          </cell>
          <cell r="R1930">
            <v>1996</v>
          </cell>
        </row>
        <row r="1931">
          <cell r="A1931" t="str">
            <v>Juniper</v>
          </cell>
          <cell r="B1931" t="str">
            <v>Juniper Networks</v>
          </cell>
          <cell r="C1931">
            <v>3000</v>
          </cell>
          <cell r="D1931" t="str">
            <v>facilities services</v>
          </cell>
          <cell r="E1931" t="str">
            <v>http://www.junipercares.com</v>
          </cell>
          <cell r="F1931" t="str">
            <v>http://www.linkedin.com/company/juniperlandscaping</v>
          </cell>
          <cell r="G1931" t="str">
            <v>Fort Myers</v>
          </cell>
          <cell r="H1931" t="str">
            <v>Florida</v>
          </cell>
          <cell r="I1931" t="str">
            <v>irrigation design build, landscape design build, landscape design, horticultural management, landscape enhancements &amp; development, agronomy management, community maintenance, landscape construction, landscaping, irrigation construction, tree care, pest management, growers, irrigation maintenance, sustainable greenscapes, landscape services, landscape procurement, sports turf, agronomy tech, storm care, landscaping services, landscape beautification, fertilization, landscape lighting, property development landscaping, customer service, landscape planning, irrigation system repair, chemical sciences for turf health, project management, water conservation, soil science in landscaping, landscape project permit acquisition, landscape renovation, landscape project planning, landscape design-build, irrigation installation, landscape plan generation, irrigation system installation, landscape maintenance services, landscape maintenance, chemical sciences, landscape fertilization techniques, b2b, landscape fertilization services, sustainable landscape, pest control, chemical sciences in landscape management, landscape lighting design, soil analysis, landscape architecture, chemical sciences for turf management, horticulture management, landscape water management, landscape pest control, landscape project visualization, landscape pest management, landscape irrigation renovation, landscape water system design, irrigation systems, property landscape management, financial planning, water management, construction, property management, sod growing, landscape project execution, water conservation landscape, services, landscape construction services, sod installation, chemical sciences in landscaping, landscape project management, landscape permit management, government, landscape site analysis, consulting, landscape soil testing, landscape architecture design, hardscape installation, facilities services, productivity, architecture &amp; planning, enterprise software, enterprises, computer software, information technology &amp; services</v>
          </cell>
          <cell r="J1931" t="str">
            <v>Route 53, Amazon AWS, TurboSMTP, Outlook, Paypal, Google Plus, Google Maps (Non Paid Users), Gravity Forms, Hubspot, Google Tag Manager, Woo Commerce, Facebook Widget, Facebook Login (Connect), Bootstrap Framework, Google Maps, DoubleClick, Google translate widget, Stripe, Vimeo, Google translate API, Ruby On Rails, Google Font API, Facebook Custom Audiences, Typekit, Bing Ads, reCAPTCHA, Apache, Mobile Friendly, Wix, WordPress.org, Ubuntu, Remote, Circle, CONTROL, SES, Bing, UptimeRobot, TCP TimeClock Plus, Wider Planet, Microsoft Windows Server 2012, Apple macOS, Kiosked, Android, NICE inContact, Pipedrive, Quip, Sophos Email, Switch Concepts, YieldBot, Aruba CX Switches, Act!, Google VPC Service Controls, PowerBI Tiles, Paycom, Python, TensorFlow, PyTorch, Excel4Apps, Cloudflare Rocket Loader, Tor, WebOffice, BriteVerify</v>
          </cell>
          <cell r="L1931" t="str">
            <v>Private Equity</v>
          </cell>
          <cell r="N1931">
            <v>44562</v>
          </cell>
          <cell r="O1931">
            <v>326020000</v>
          </cell>
          <cell r="Q1931" t="str">
            <v>Juniper is a full-service landscape design, build, and management company based in Fort Myers, Florida. Founded in 2001, it is a family-owned business that has grown significantly across the southeastern United States. Led by CEO Brandon Duke, Juniper employs over 3,200 team members across 34 locations, providing services to a diverse range of clients including homeowners' associations, commercial clients, municipalities, and residential properties.
The company offers a wide array of landscaping services, such as landscape architecture and planning, irrigation construction, horticulture management, and landscape maintenance. Juniper operates a 200-acre growing facility to ensure high-quality materials for its projects. With a strong focus on employee culture, Juniper promotes values like communication and mission-driven work, while also providing comprehensive benefits and leadership development programs. The company is recognized as one of the largest landscaping firms in the United States.</v>
          </cell>
          <cell r="R1931">
            <v>2001</v>
          </cell>
        </row>
        <row r="1932">
          <cell r="A1932" t="str">
            <v>Kaplan</v>
          </cell>
          <cell r="B1932" t="str">
            <v>Kaplan</v>
          </cell>
          <cell r="C1932">
            <v>11000</v>
          </cell>
          <cell r="D1932" t="str">
            <v>government administration</v>
          </cell>
          <cell r="E1932" t="str">
            <v>http://www.kaplan.com</v>
          </cell>
          <cell r="F1932" t="str">
            <v>http://www.linkedin.com/company/kaplan</v>
          </cell>
          <cell r="G1932" t="str">
            <v>Fort Lauderdale</v>
          </cell>
          <cell r="H1932" t="str">
            <v>Florida</v>
          </cell>
          <cell r="I1932" t="str">
            <v>training, education, ed tech, learning, education administration programs, professional skills certification, educational apps, specialized exam prep, education services, professional certification, online student support, university online degree programs, education access, university online learning platforms, early childhood curriculum, corporate training solutions, professional certification prep, professional certifications, educational technology tools, professional training and coaching, early childhood classroom resources, exam prep, educational resources, digital study guides, university partnerships, test preparation, educational support services, online courses, learning management, certification training, online certification, global education, digital learning platforms, professional education, online training modules, interactive study tools, b2c, digital learning resources, career services, university online education platforms, self-study materials, digital certification, e-learning content, early childhood learning tools, global reach, early childhood education technology, digital learning, e-learning platforms, learning personalization, certification prep, learning analytics, early childhood development products, education provider, digital curriculum, professional certification courses, professional licensing training, professional development certifications, virtual study groups, education technology, b2b, training programs, educational software, student success, digital platforms, digital education tools, educational products, learning experience platforms, continuing education, learning management systems, learning engagement, corporate training, university degree programs, corporate education programs, certification exam courses, professional certification programs, early childhood education innovations, educational innovation, learning apps, learning portals, test prep for professional exams, educational services, learning innovation, corporate skill development, learning management software, training solutions, corporate learning management, university online courses, early childhood assessment tools, professional skills training, online tutoring, remote test prep, university online degree, education company, professional development courses, professional development, education industry, digital early childhood resources, adaptive learning, university degree pathways, remote learning, professional licensing exam prep, student advising, professional training, personalized learning, learning analytics tools, educational outreach, virtual training, digital education, learning platforms, university online learning, corporate training certifications, early childhood education resources, student support, early childhood educational products, test prep courses, certification exams, virtual classrooms, early childhood education, early childhood education certification, online learning, university online programs, digital courses, exam preparation, university continuing education, online exam prep, early childhood curriculum development, educational content, services, university partnership programs, early childhood training materials, data-driven learning, educational partnerships, test prep, learning technology, learning solutions, degree programs, digital study aids, corporate learning platforms, digital assessment tools, higher education, college admissions, graduate school, in-person classes, language training, financial certification, healthcare training, real estate education, engineering licensure, architectural exam prep, licensure prep, language courses, study abroad, certification programs, employee development, talent recruitment, academic mentoring, customized training, employee training programs, business solutions, educational access, diversity and inclusion, student recruitment, professional designation, vocational training, skill development, apprenticeship programs, knowledge-building, coaching services, learning strategy, business learning solutions, strategic partnerships, competency-based education, curriculum development, network of universities, job readiness, finance, government administration, professional training &amp; coaching, e-learning, internet, information technology &amp; services, computer software, education management, financial services</v>
          </cell>
          <cell r="J1932" t="str">
            <v>Amazon CloudFront, Route 53, Gmail, Google Apps, Microsoft Office 365, Amazon AWS, VueJS, WP Engine, Atlassian Cloud, Affirm, Workday, Salesforce, Slack, Brightcove, TubeMogul, DreamHost SSL, Genesys, Appcues, React Redux, Salesforce Service Cloud, ExactTarget, Pardot, Nginx, Mobile Friendly, AB Tasty, Formstack, Ruxit, Workday Recruit, Google Tag Manager, Remote, Sigma, Adobe, Microsoft Word, Apex, Flow, Mulesoft, Salesforce Education Cloud, Salesforce Lightning Web Components, Salesforce VisualForce, SOQL, Google Docs, Google Drive, Ning, Microsoft Power Platform, Microsoft Power Apps, Microsoft Power Automate, Power BI Documenter, DATAVERSE LTD, Salesforce CRM Analytics, Absorb LMS, Salesforce Email Studio, Salesforce Journey Builder, QMetry Automation Studio, NTENT, AMP, SQL, Sales Cloud Einstein, SMART Board, Google AdWords Conversion, Microsoft Excel, Outlook, Microsoft PowerPoint, Adobe Creative Suite, Genesys Cloud CX, ISO+â„¢, UKG Pro Benefits Administration, PowerBI Tiles, Google Workspace, Salesforce Sales Cloud, Salesforce Marketing Cloud Intelligence (formerly Datorama), Adobe Experience Cloud, Office365, SharePoint, Microsoft Azure Monitor, Interact, Instagram, TikTok, Siemens SIMATIC HMI (Human Machine Interface), .NET, PHP, AWS Trusted Advisor, Selenium WebDriver, Webtrends Analytics for Sharepoint, Sizmek (MediaMind), Microsoft Office, Google Classroom, Moneris, SysTools VBA Password Recovery, Microsoft Teams, Forms on the Fly, Microsoft Identity Manager, Citrix, Duo, Azure Active Directory B2C, Act!, CAT, OneLogin, PingFederate, Microsoft Entra ID, Microsoft PowerShell, Power Query, plains, Excel4Apps, Canvas by Instructure, Zoomdata, Google Hangouts, Gem, AI, Tor, , Oracle General Ledger, Sage Fixed Assets, SAP Fieldglass Services Procurement, Inventor, Oracle Manufacturing Cloud, Angular, Node.js, Tableau, Gemini, Google AppSheet, Moodle, Turn, Kaltura, Siemens PROFIBUS, Pipedrive, Mode, Qualtrics, R, Google, Jira, Azure Analysis Services, Star, ANGEL LMS, Genesys Cloud CX Platform, Revcontent, Salesforce Marketing Cloud, DriverSide, ObservePoint, Adobe Creative Cloud, Adobe Premiere Pro, Adobe After Effects, Terraform, AWS CloudFormation, Admin, Oxygen XML Editor, Alfresco</v>
          </cell>
          <cell r="O1932">
            <v>1691778000</v>
          </cell>
          <cell r="Q1932" t="str">
            <v>Kaplan is a global education provider founded in 1938 by Stanley Kaplan. The company specializes in test preparation, higher education, professional training, corporate learning, and early childhood resources. With operations in 27 countries and a workforce of over 10,000 employees, Kaplan serves approximately 1.2 million students, 15,000 corporate clients, and 3,300 educational partners.
Originally starting as a tutoring service in Brooklyn, Kaplan has grown into one of the largest education companies worldwide. Its key divisions include Kaplan Higher and Professional Education, Kaplan Pathways, Kaplan Financial, Kaplan Professional, and Kaplan Asia Pacific. The company offers a wide range of programs, including test prep for various exams, university programs, vocational training, and customized corporate learning solutions. Additionally, Kaplan Early Learning Company focuses on early childhood education resources, providing curricula and materials to support cognitive and emotional development in young learners.</v>
          </cell>
          <cell r="R1932">
            <v>1938</v>
          </cell>
        </row>
        <row r="1933">
          <cell r="A1933" t="str">
            <v>Kaseya</v>
          </cell>
          <cell r="B1933" t="str">
            <v>Kaseya</v>
          </cell>
          <cell r="C1933">
            <v>5100</v>
          </cell>
          <cell r="D1933" t="str">
            <v>information technology &amp; services</v>
          </cell>
          <cell r="E1933" t="str">
            <v>http://www.kaseya.com</v>
          </cell>
          <cell r="F1933" t="str">
            <v>http://www.linkedin.com/company/kaseya</v>
          </cell>
          <cell r="G1933" t="str">
            <v>Miami</v>
          </cell>
          <cell r="H1933" t="str">
            <v>Florida</v>
          </cell>
          <cell r="I1933" t="str">
            <v>saas systems management, backup &amp; recovery, soc, compliance, remote it infrastructure management, rmm, cybersecurity, it automation, psa, systems management software, it systems management, user security, data security, services, homeland security, flash storage, storage, big data, information technology, enterprise software, software, software development, it support tools, it security analytics, it service reporting, cloud security automation, computer systems design and related services, ai in cybersecurity, remote endpoint management, cloud-native backup solutions, it audit tools, it monitoring, it compliance tools, it incident management, it service delivery, vulnerability management, it support automation, it incident response, automated incident response, automated compliance reporting, cyber threat intelligence, cloud platform, ai-powered threat detection, cloud-based backup, automated network discovery, security automation workflows, backup and disaster recovery, it performance optimization, endpoint protection, it asset discovery, cloud-based it management, network management, it operations, it asset tracking, it infrastructure automation, cloud backup solutions, cloud-native security, automated network security, ai-powered risk assessment, it security monitoring, it policy enforcement, ai-based threat hunting, it performance, ai-powered compliance management, cybersecurity solutions, ransomware protection, it asset lifecycle management, backup and recovery, it infrastructure management, security incident management, automated compliance checks, ai in it operations, it risk mitigation, it security, network monitoring, it service management, it asset management, it workflow automation, endpoint management, it service automation, integrated it management platform, endpoint detection and response (edr), network security, it security compliance, multi-cloud management, ai in endpoint security, it infrastructure, ai-powered solutions, cloud infrastructure security, it management, threat detection and response, information technology and services, security threats, it documentation tools, it risk management, computer software, automated vulnerability scanning, it operations automation, endpoint backup automation, security automation tools, ransomware prevention, it performance monitoring, endpoint security analytics, automated threat hunting, endpoint security, rmm software, it automation workflows, automated security responses, ai-driven security analytics, automated patch deployment, automated patch management, cloud security posture management, managed service providers (msps), it documentation, it change management, it service desk, compliance management, it compliance automation, cloud backup and recovery, it security orchestration, threat detection, integrated cybersecurity platform, it management software, automated it audits, ai-driven vulnerability management, automation, it compliance, security automation, it automation platform, remote management, ai-driven security, it monitoring and alerting, it security tools, cloud security, it governance, msp management platform, security policy management, msp solutions, vulnerability scanning, endpoint security automation, automated security policy enforcement, managed service provider, kaseya 365 endpoint, endpoint backup, disaster recovery, unified backup solutions, automated security, data protection, compliance management software, remote monitoring management, patch management, email security, saas backup, dark web monitoring, msp enablement, technical support, service desk automation, business continuity, compliance automation, security awareness training, identity protection, penetration testing, incident response, network configuration, client collaboration, remote control, ticket resolution best practices, automations in it, cloud detection and response, customer relationship management, endpoint detection response, patch automation, it department tools, intelligent security solutions, advanced threat protection, automated network testing, data loss prevention, b2b, healthcare, finance, education, legal, non-profit, manufacturing, distribution, consumer_products_retail, transportation_logistics, energy_utilities, construction_real_estate, computer &amp; network security, information technology &amp; services, enterprises, crm, sales, health care, health, wellness &amp; fitness, hospital &amp; health care, financial services, nonprofit organization management, mechanical or industrial engineering</v>
          </cell>
          <cell r="J1933" t="str">
            <v>CSC Corporate Domains, Outlook, Microsoft Office 365, Cloudflare DNS, CloudFlare Hosting, Microsoft Azure Hosting, Atlassian Cloud, OneTrust, The Trade Desk, Slack, Salesforce, Zendesk, Bluekai, Drupal, Stripe, Microsoft Azure Monitor, Microsoft Application Insights, WP Engine, Oracle Cloud, Figma, NetSuite, Marketo, InfusionSoft, Google Tag Manager, WordPress.org, Wistia, Mobile Friendly, AI, AWS SDK for JavaScript, Kotlin, Retrofit, Jackson Walker, Selenide, , JUnit, Testng, Gradle, Maven, TeamCity, Jenkins, Docker, Git, Amazon Web Services (AWS), Microsoft Azure, Oracle Cloud Infrastructure, Microsoft Windows Server 2012, Microsoft Active Directory Federation Services, Microsoft Exchange Server 2003, Python, AWS Cost and Usage Report, Amazon EC2 Reserved Instances, Azure Cost Management, , ACL, Kyriba, Mulesoft, Snowflake, Bazaarvoice, Boomi, Microsoft 365, Secured MVC Forum on Windows 2012 R2, Google Workspace, AWS VPN, Argo, PowerBI Tiles, Zoomdata, Microsoft Teams, IT Glue, AWS Trusted Advisor, Amazon Associates, Kubernetes, Terraform, Ansible, GitHub, GitLab, Prometheus, MySQL, Cassandra, Redis, RabbitMQ, Apache Kafka, Elasticsearch, Walkme, Whatfix, Pendo., Microsoft Excel, Power Query, Sigma, SQL, go+, Salesforce CPQ, Salesforce Platform, SOQL, DAX, Google Sheets, Microsoft Power Automate, Microsoft Power Apps, Flow, AWS Analytics, Azure Analysis Services, IBM ILOG CPLEX Optimization Studio, LinkedIn Ads, Google Ads, NTENT, Showpad, Absorb, Articulate, Venda, Power BI Documenter, Cisco Nexus 2000, Palo Alto Networks, SAM, IDC, Microsoft Advanced Group Policy Management, Cisco AppDynamics, Connect, Apple macOS, Azure Linux Virtual Machines, OpenTracker, Juniper Networks SRX-Series Firewalls, , Microsoft Hyper-V Server, Kaseya VSA, SolarWinds, ConnectWise, SolarWinds RMM, NetApp SAN, Microsoft PowerShell, Bash, Amazon EC2, Amazon S3, Javascript, Lambda Cloud, Material UI, Node.js, React, React Router, Redux, Sizmek (MediaMind), Tailwind, HELM, GitHub Actions, PHP, MongoDB, Security, Amazon Simple Queue Service (SQS), Palo Alto Networks Panorama, Palo Alto PA-5000 Series, TypeScript, Terragrunt, Puppet, Azure Cloud Shell, Grafana, Microsoft PowerPoint, Amazon Linux 2, Unix, VMware, Citrix Hypervisor, EFI, PuTTY, Azure Active Directory B2C, Conversant, Blackbaud eTapestry, Terminus (by DemandScience), Coraid, SAP Financial Supply Chain Management (FSCM), Fathom, Microsoft SQL Server Reporting Services, Oracle Analytics Cloud, CPI, Akamai CDN Solutions, Infoblox DHCP, Datto RMM, IBM VSAM, Autotask, Excel4Apps, pandas, PyTorch, Amazon EC2 Container Service, Microsoft Office, Pytest, Cucumber, Azure Active Directory, SysTools VBA Password Recovery, Oracle Fusion Cloud ERP, IBM Db2 for Linux, UNIX, and Microsoft Windows, Conversant (ValueClick), IBM Tape Systems, Chorus by ZoomInfo, Microsoft Entra ID, Oracle Database, Nmap, Route, Snyk, Oracle Fusion Financials, Oracle Procurement Cloud, Oracle BI Publisher, IBX SmartView, REST, Red Hat JBoss Enterprise SOA Platform, ADP, Oracle Cloud EPM, Ruby On Rails, Sidekiq Pro, DotNetNuke, C# (C Sharp), ASP.NET, Azure SQL, Azure Event Hubs, Azure Service Bus, Azure Blob Storage, Azure Key Vault, Azure Devops, dynaTrace, ELK Stack, Act!, CAT, Composer, FlexSlider, PL/SQL, Tor, C/C++, Rust, Wireshark, Spring Boot, ECS, Amazon DynamoDB, Google AdWords Conversion, PostgreSQL, Amazon CloudWatch, Microsoft Dynamics 365 Customer Voice, Soap Media, Datto, Kaspersky Anti-Virus, Jira Software, Jira Service Management, Confluence, Atlassian, Microsoft ADFS for Genesys Cloud, Jira, SAP Sales, Google Cloud Platform, AWS Identity and Access Management (IAM), Amazon CloudFront, VMware ESXi, Telegraf, Zabbix, Lytics, AWS CloudFormation, CloudFlare, Oracle Integration Cloud, Oracle Visual Builder Cloud Service, Apex, Micro, ChatGPT, Hubspot, Playwright, Microsoft.NET Core 3.1, VueJS, Laravel, Ubuntu, MuleSoft Anypoint Platform, Salesforce VisualForce, Salesforce Lightning Web Components, PeopleSoft Enterprise Performance Management (EPM), Remote Desktop Services, Microsoft Exchange, Concur, ServiceNow, Fusion ERP Analytics, Copilot, Microsoft Exchange Online, SharePoint, Cisco WebEx Teams, Microsoft OneDrive, Azure Virtual Desktop, TUNE, Microsoft Power Platform, Salesforce CRM Analytics, Azure Active Directory Domain Services, Amazon Managed Streaming for Apache Kafka (Amazon MSK), StrataJazz, Gem</v>
          </cell>
          <cell r="K1933">
            <v>699050000</v>
          </cell>
          <cell r="L1933" t="str">
            <v>Venture (Round not Specified)</v>
          </cell>
          <cell r="M1933">
            <v>178150000</v>
          </cell>
          <cell r="N1933">
            <v>44805</v>
          </cell>
          <cell r="O1933">
            <v>218600000</v>
          </cell>
          <cell r="Q1933" t="str">
            <v>Kaseya is a global provider of AI-powered cybersecurity and IT management software, founded in 2000 and headquartered in Miami, Florida. The company focuses on enabling managed service providers (MSPs) and IT organizations to manage, secure, and automate IT infrastructure across millions of endpoints worldwide. Kaseya serves over 50,000 organizations and more than 500,000 IT professionals, managing around 300 million devices and generating over $1.5 billion in annual recurring revenue.
Kaseya offers a comprehensive suite of over 40 cloud-based and on-premise products, including its flagship Kaseya 365 platform. This platform integrates remote monitoring and management, cybersecurity, backup, and productivity tools. Key products include Kaseya VSA for IT systems management, Datto for backup and disaster recovery, and various acquired services that enhance security and operational efficiency. Kaseya's solutions cater to diverse industries such as retail, healthcare, education, and finance, emphasizing a customer-first approach and innovation in addressing IT complexity and cybersecurity threats.</v>
          </cell>
          <cell r="R1933">
            <v>2000</v>
          </cell>
        </row>
        <row r="1934">
          <cell r="A1934" t="str">
            <v>KBR, Inc.</v>
          </cell>
          <cell r="B1934" t="str">
            <v>KBR</v>
          </cell>
          <cell r="C1934">
            <v>38000</v>
          </cell>
          <cell r="D1934" t="str">
            <v>information technology &amp; services</v>
          </cell>
          <cell r="E1934" t="str">
            <v>http://www.kbr.com</v>
          </cell>
          <cell r="F1934" t="str">
            <v>http://www.linkedin.com/company/kbr-inc</v>
          </cell>
          <cell r="G1934" t="str">
            <v>Houston</v>
          </cell>
          <cell r="H1934" t="str">
            <v>Texas</v>
          </cell>
          <cell r="I1934" t="str">
            <v>project management, cybersecurity, operations &amp; maintenance, professional services, engineering, energy, technology, government services, logistics, military space, base operation support, program management, oil &amp; gas, sustainability, supply chain, science, space, intel, energy transition, kbr is a global engineering, defense, asset management, readiness &amp; sustainment, construction, civil infrastructure markets, construction &amp; services company supporting the energy, hydrocarbon, sustainable technology, aerospace, directed energy, consulting, military/government/technical, industrials, it services &amp; it consulting, b2b, operations support, space systems, sustainable chemical processing, technology licensing, quantum science, process optimization, digital transformation, defense acquisition support, circular economy, defense technology, environmental impact, data analytics, energy &amp; utilities, chemical processing, risk management, space technology licensing, ammonia and syngas process, decarbonization technologies, cyber analytics, oil and gas, software development, employee benefits, aerospace &amp; defense, complex project delivery, aerospace engineering, aerospace systems, science and technology, space support, ai and machine learning, intelligent data systems, space exploration technology, system integration, circular process technologies, ammonia production, spacecraft propulsion technologies, spacecraft support, life sciences research, technology development, space technology, program and project management, innovation, clean refining, government, engineering services, intelligent systems, defense systems engineering, energy solutions, materials science, proprietary process licensing, digital asset management, spacecraft systems support, environmental solutions, decarbonization, proprietary process technologies, engineering solutions, space systems engineering, space situational awareness, research and development, services, nasa programs, asset performance monitoring, government solutions, industrial solutions, advanced materials, syngas production, c4isr services, proprietary chemical processes, space mission support, satellite operations, space exploration support, climate technology, spacecraft systems, energy transition technologies, energy sector clients, asset optimization, rapid prototyping, test and evaluation, climate change mitigation, earth sciences, petrochemical processing, space domain awareness, net-zero emissions, environmental services, industrial innovation, research collaborations, energy efficiency solutions, spacecraft systems integration, net-zero carbon solutions, space systems innovation, international space agencies, advanced manufacturing, acquisition support, safety culture, artificial intelligence, government contracting, value-added services, sustainability initiatives, inclusion diversity, community involvement, employee development, environmental, social and governance, decisions based on integrity, technology-led innovation, agile project delivery, capital deployment, contract management, military aviation support, emissions reduction, carbon neutrality, robotics automation, supply chain logistics, mission planning systems, holistic solutions, operational excellence, data-driven insights, customer partnerships, environmental stewardship, safety programs, life cycle management, network operations, engineering consulting, competitive compensation, diverse work environment, employee resource groups, proprietary technology, human spaceflight support, digital accelerators, strategic acquisitions, mission-critical roles, technical training, education, manufacturing, distribution, transportation &amp; logistics, productivity, professional training &amp; coaching, oil &amp; energy, renewables &amp; environment, information technology &amp; services, research &amp; development, material science, mechanical or industrial engineering</v>
          </cell>
          <cell r="J1934" t="str">
            <v>Fastly CDN, CSC Corporate Domains, Outlook, Microsoft Office 365, JQuery 2.1.1, Atlassian Cloud, GitHub Hosting, Salesforce, Slack, Squarespace ECommerce, AngularJS, DoubleClick, Varnish, Mobile Friendly, Vimeo, Facebook Custom Audiences, Google Analytics, Bootstrap Framework, Google Tag Manager, reCAPTCHA, Facebook Login (Connect), WordPress.org, Gravity Forms, Google Font API, Woo Commerce, LiveChat, Facebook Widget, Typekit, Remote, Argo CD, Flux, GitHub Actions, Tekton Pipelines, Argo, HELM, Istio, edX, Kubernetes, Raygun, ZBrush, Aruba Mobility Controllers, ABB Oil, gas and petrochemical operations management software, HPE Primera, Clip Studio Paint, GitLab, SAP, Roche Diagnostics, Quip, Electron, AVEVA E3D Design, ArcGIS 3D Analyst, Cross Pixel Media, AutoCAD, MicroStation, Telligent, CAT, FiberHome, Gem, WMS, Microsoft Dynamics 365, Dynamics 365 Finance, Dynamics 365 Project Operations, Brocade Switches, Siemens SIMATIC SCADA, AC500 PLC, Confluence, Office365, CyberArk, Symantec VIP, Conversant (ValueClick), Duo, Microsoft Authenticator, Azure Active Directory, Citrix, LogMeIn - Rescue, Cisco Jabber, Communicator, Admin, AVEVA PDMS, AMD SEV, SQL, Microsoft Office, Microsoft Active Directory Federation Services, poly, EMC, Echo, Radarstats, Micro, .NET, OpenText Documentum, Autodesk BIM Collaborate, Carbon, Tor, Microsoft Teams, Mattermost, Jira, MATLAB, Trustwave TrustKeeper, CSS, C#, Python, CPI, Git, IBM Maximo IT, React, TypeScript, GraphQL, REST, GRPC, ebs, OpenID, Xray, PHP, HTML Pro, Javascript, Oracle XML DB, Bentley OpenRoads, Dash, Container Network Interface (CNI), Mode, Microsoft Power Platform, Microsoft Power Apps, Microsoft Power Automate, PowerBI Tiles, Analyzer, Revit, Compressor, IBM SPSS Modeler, Aspen HYSYS, AWS SDK for JavaScript, Spring Boot, PostgreSQL, PostGIS, Mapbox, Docker, Microsoft Azure Monitor, Apache Kafka, PyTorch, TensorFlow, GDAL, , DC Storm, Basis, Micro Focus LoadRunner, Pagar.me, Microsoft Excel, SAM, Dell EMC Isilon, Scipy, Jupyter, Markdown, R, Shiny, SharePoint, DATAVERSE LTD, Power Query, Microsoft OneNote, CPMStar, Okta Adaptive Multi-Factor Authentication, OnBase, JFrog Artifactory, Jenkins, Conan, Maven, Tenable.sc, Civil 3D, GWI, Wireshark, Azure Digital Twins, IoT, Siemens SIMATIC HMI (Human Machine Interface), Modbus, LogIC, Verilog, Microsoft Windows Server 2012, WebOffice, NEC, AT Internet's Analytics Suite, Red Hat Satellite, IfByPhone, Redis Software, Navisworks, Apple Laptop, CONTROL, AVEVA InTouch HMI, Mailchimp Stores, InformaCast, NETSCOUT Cyber Investigator, Minteye / AdsCaptcha, SAP Ariba Platform, Nintex, Microsoft Forms, Microsoft Project, Blazor, Microsoft.NET Core 3.1, Cascade CMS, UptimeRobot, Blueprint, Azure Virtual Machine Scale Sets, Weights &amp; Biases, DTScout, Cameo Systems Modeler, Mag+, Azure Devops, IBM Spectrum LSF, WhereScape 3D, Streamlit, Terraform, Ansible, AWS Analytics, Argocd, Gradle, Bash, Microsoft PowerShell, FlipHTML5, go+, MongoDB, Oracle Analytics Cloud, MySQL, Jest, Cypress, Playwright, OpenRoads Designer, CET, GAS, Power BI Documenter, Qlik Sense, Altium, Sectra PACS, .GIS, Appier AIRIS (formerly Woopra), SES, Onscroll, Aryson MySQL to MSSQL Converter, Caviar, Excel4Apps, Google AdWords Conversion, Microsoft PowerPoint, WorkSafeBC, IBM Maximo, Visio, BASE, Dspace, Crownpeak Universal Consent Platform (formerly Evidon), Dassault SOLIDWORKS, Box, GEP, Air, FRAC Pumps, TSYS, Mari, ETAP, Oracle Global Order Promising, Azure Service Fabric, DAX, Junip, Amazon Virtual Private Cloud (Amazon VPC), EKM, Pega CRM Suite, Act!, Star, SentenceTransformers, Xplosion, Joomla, Vyond, Azure Analysis Services, Autodesk Inventor, Autodesk Vault, Atlas by Facebook, Quadient, Pitney Bowes, SysTools VBA Password Recovery, IBM Cognos Analytics, Deltek Costpoint, Deltek Cobra, PeopleSoft Enterprise Performance Management (EPM), Amazon Managed Workflows for Apache Airflow (MWAA), ICP, Zoho CRM, PRWeb, ANSYS, ENTERPRISE ARCHITECT, Windchill+, Toolkit, ORCA AVA, Hive, Redis, Apache NiFi, Unisys DevSecOps, Spectrum, Amazon EC2 Systems Manager, AWS Trusted Advisor, AWS CloudFormation, CDK, GRIN, Omniture (Adobe), Splunk, Siemens Desigo, SIMATIC WinCC, Niagara Framework, Azure Linux Virtual Machines, Microsoft SQL Server Reporting Services, VMware, Amazon Web Services (AWS), Google Cloud, eMaint CMMS, Flow, TARGIT Decision Suite, AppTweak, Google Search Appliance, AMP, Signal, Stitch, DatoCMS, VEED, IBM Rational DOORS, Unix, M3, Intel, Salesforce Journey Builder, SSMS Tools Pack, Red Hat JBoss Enterprise SOA Platform, Eaton, ETQ Reliance QMS, mabl, Trello, Genesis, Horizon, Citrix VDI-in-a-Box, Unreal Engine, Unity, Dext, VMware SD-WAN, Ignition SCADA, ServiceNow Virtual Agent, Dell EMC Celerra, UPS, TCP TimeClock Plus, Zergnet, EFI, Apache Coyote, Security, Azure Log Analytics, Homestead, AVEVA Historian, VMware vSphere, Nutanix AHV, Microsoft Hyper-V Server, HYCU, Microsoft System Center Data Protection Manager, Copilot, caterease, FirstSpirit, Amazon Linux 2, Torque, Cisco WebEx Teams, Eyefinity OfficeMate, Perl, Argon CI/CD Security, Archer Integrated Risk Management, Workday Prism Analytics, Mux, Connect, Siemens PROFIBUS, Ning, ADP, FOUNDATION, Workday, Microsoft Dynamics, Apache Flink, Puppet, Global Relay, AT&amp;T, SeekOut, LinkedIn Ads, Secured MVC Forum on Windows 2012 R2, Red Hat, 3M 360 Encompass - Health Analytics Suite, Check Point Next Generation Firewall, VLAN, Switch Concepts, React Router, AdRoll, Bitbucket, Hex, Huawei, Hikvision, McAfee Total Protection for Data Loss (DLP), AWS Mobile SDK, Awin, Amazon Associates, AdSpeed, Level 3 Communications, Harness, Indicative, , CAESAR II, AutoPIPE, Elite Software HVAC Solution, Bing, Board, Medium, Honeywell MES, SAP Plant Maintenance, , IBM PowerHA, Diligent One Platform, formerly HighBond, Cisco Secure Firewall Management Center, Microsoft Windows Defender Antivirus, Broadcom IDMS, WebGreeter, Siemens SIMATIC S7, Sophos Intercept X, Meta Ads Manager, Salesforce Data.com, Autodesk 3ds Max, Rhino, Enscape, Lumion, Twinmotion, Impartner PRM, Hunter, Milestone, IBM MaaS360, LeadsPedia, Arduino, PRO.FILE, Extend, VMware vCenter Server, Prometheus, Grafana, Amazon CloudWatch, AWS CloudTrail, AWS Config, OpenSearch, Boto3, ROSS, Frame, Gripp, PV Elite, LabVIEW, X, Facebook, Instagram, Linkedin Marketing Solutions, YouTube, SAP Billing and Revenue Innovation Management, Outsystems, EnergyCAP SmartAnalytics, Vee24, Altair Radioss, Microsoft Word, IBM Db2 for Linux, UNIX, and Microsoft Windows, DeepStream, Less, Oracle Cloud Infrastructure, Azure AI Translator, Turn, Conductor, Dell iDRAC (Integrated Dell Remote Access Controller), Microsoft AdCenter, Amazon Advertising, Google, IBM TRIRIGA Application Suite, ScriptPro Telepharmacy, NASA, ISO+â„¢, PTC Mathcad Express, SS&amp;C, Pega Case Management, Nitrogen, ALEX, SignalR, Uipath, MySQL 8 With RHEL 8, Creo Elements/Pro, Rocky Linux, Envoy, Cilium, OpenTelemetry, Fluent Bit, BirchStreet Procure-to-Pay, Motorola, SiteMeter, Leadfeeder, VueJS, Angular, Tableau, Cisco Unified Intelligence Center, Salesforce Service Cloud, Wolters Kluwer Passport, The Trade Desk, PL/SQL, Cisco VPN, Microsoft System Center, Arlo, IDC, Redux, Dassault MagicDraw, Photon, Litmos, Adobe, AWS Transit Gateway, Sensor Tower, Zencoder, Dun &amp; Bradstreet, Soap Media, Aruba CX Switches, Front, SAP BusinessObjects Business Intelligence (BI), Formassembly, Spreadsheet Server by insightsoftware, Microsoft Windows 365 Cloud PC, Node.js, Express, Strato, ServiceNow, SolarWinds, ACL, Barracuda MSP, Blackbaud eTapestry, Metabase, Dell EMC Navisphere, Barracuda Spam Firewall, AWS VPN, OpenProject, Zoomdata, Concur, Xaxis, Adelphic DSP, ChatGPT, Dice, Postpresso, Trane TRACE, Eclipse, PROS, MegaPath, TestRail, E-planning, Wowanalytics, Reviews, OpenVino, ERDAS IMAGINE, ArcGIS, Sketch, Mitratech TeamConnect, Klaviyo, Pacvue, Mailchimp Mandrill, Salesforce CRM Analytics, comScore, Zscaler ZTNA, Linq, Lambda Cloud, SNS, Amazon Simple Queue Service (SQS), Amazon EventBridge, AWS CodePipeline, Materialise Magics, Google Geocoding API, Oracle Primavera, Simulink, Claude, Microsoft Teams Rooms, Adobe Acrobat Pro, Foxit PDF SDK, Canva, PowerPlan, Dstillery, Rust, Posit, HPE MSA, Appian, Oracle Inventory Management Cloud, EpicCare Ambulatory, Crisp, Cisco Meraki SD-WAN, Raspberry Pi, Acoustic Analytics, Genesys SIP, Asterisk, Cisco ACI Orchestration, Cisco Software-Defined Access (SD-Access), Keycloak, OPNsenseÂ®, Proxmox VE, Dynamics 365 Customer Insights, MessageGears, Gauges, Juniper Networks SRX-Series Firewalls, Nevron Vision for SSRS, ADTRAN, Arnold Renderer, XCUITest, DocuSign, IBM Engineering Requirements Management DOORS Next, Amber, Sparx Systems, Branch, AWS Command Line Interface, TierPoint DRaaS, Zivver Email Encryption, NetApp, Scrum Do, Agilent Technologies, AI, Control-M, C/C++, Google Trusted Stores, GCC, Microsoft Active Directory Certificate Services (AD CS), Microsoft Application Insights, Matomo (Formerly Piwik), Microsoft Access, Three.js, WebGL, Rapid7 InsightVM, Cision, Wider Planet, SolarWinds NPM, Affiliate Window, CLEAR, blend, CSC, NLP, UKG Pro Benefits Administration, Laserfiche, ArcGIS Spatial Analyst, Microsoft Windows Server 2000, Azure Active Directory B2C, Microsoft Advanced Group Policy Management, Red Hat Enterprise Linux, Palo Alto Next-Generation Firewall (NGFW), Shopify Hydrogen, Liquid, Astra, Red Hat Enterprise Linux Server, ManageEngine ServiceDesk Plus, Ionic, Cisco TelePresence Management Suite (TMS), GoToAssist (FASTchat), roomMaster by innQuest, Onit, Microsoft OneDrive, Informatica Cloud Mass Ingestion, TierPoint, Groundtruth, IBM InfoSphere Information Governance Catalog (IGC), Databricks, Respond, LinkedIn Recruiter, Atex, ARES, Amazon EC2 Container Service, CATIA, Ansys Fluids, ABB Robotics, /DB, Raptive, GitHub, Microsoft Sql Server, Sentinel, AWS Cloud Development Kit (AWS CDK), Progress Chef, Amazon EC2, Amazon S3, AWS Key Management Service (KMS), Sizmek (MediaMind), ToutApp, SAP Data Migration, Commission Junction, NTENT, VHDL, Selenium, Amazon Elastic MapReduce (EMR), Pmetrics, Azure DevOps Labs, IBM Cognos Impromptu, Mastercam, CEMAR, Procore, AWS Database Migration Service, Citrix DaaS, accessiBe, Silverstripe CMS, Chili Piper, Citrix Hypervisor, Monte Carlo, Gorilla Nation, Elasticsearch, Logstash, Kibana, Aloha POS, Zedo, Beeline VMS, OpenAPI, JWT, Cisco Meraki MS, Adobe Creative Cloud, Adobe Photoshop, Adobe Premiere Pro, Adobe After Effects, Wonderware InTouch, System Platform, Google Hybrid Cloud, Samsung Pay, Instantly, Ramp, Inventor, SAP Materials Management, Oracle Global Human Resources Cloud, Oracle Time and Labor, Wordpress, Adobe Illustrator, Adobe Acrobat, Laser Scanning, Corel PaintShop Pro, Ellucian Banner Finance, Adobe Creative Suite, Procreate, SAP Customer Care and Service (CCS), Samsung Laptops, Studio 5000, PowerFlex, InvGate Service Management, Fusion ERP Analytics, DATAflow, NDN, ArcGIS Pro, QGIS, ArcGIS Online, Olo, Omnissa Horizon, NetSuite SuiteBuilder</v>
          </cell>
          <cell r="K1934">
            <v>473280000</v>
          </cell>
          <cell r="L1934" t="str">
            <v>Other</v>
          </cell>
          <cell r="M1934">
            <v>473280000</v>
          </cell>
          <cell r="N1934">
            <v>39022</v>
          </cell>
          <cell r="O1934">
            <v>7786000000</v>
          </cell>
          <cell r="Q1934" t="str">
            <v>KBR, Inc. is a global engineering, procurement, and construction (EPC) company based in Houston, Texas. It provides a range of scientific, technology, and engineering solutions to both government and commercial clients worldwide. Established in 1998 through the merger of M.W. Kellogg and Brown &amp; Root Engineering and Construction, KBR has a rich history of innovation in sectors such as petroleum refining and petrochemical processing.
The company operates through two main segments: Government Solutions and Sustainable Technology Solutions. Government Solutions offers services to defense and intelligence agencies, including research and development, systems engineering, and program management. Sustainable Technology Solutions focuses on energy and environmental sectors, providing proprietary technologies and services aimed at decarbonization and energy efficiency. KBR serves a variety of clients, including U.S. military and government agencies, and has a strong commitment to sustainability and responsible business practices. With approximately 38,000 employees, KBR reported global revenue of $6.96 billion.</v>
          </cell>
          <cell r="R1934">
            <v>1919</v>
          </cell>
        </row>
        <row r="1935">
          <cell r="A1935" t="str">
            <v>KBS - Kellermeyer Bergensons Services, LLC</v>
          </cell>
          <cell r="B1935" t="str">
            <v>Kellermeyer Bergensons Services</v>
          </cell>
          <cell r="C1935">
            <v>25000</v>
          </cell>
          <cell r="D1935" t="str">
            <v>facilities services</v>
          </cell>
          <cell r="E1935" t="str">
            <v>http://www.kbs-services.com</v>
          </cell>
          <cell r="F1935" t="str">
            <v>http://www.linkedin.com/company/kellermeyer-bergensons-services-llc</v>
          </cell>
          <cell r="G1935" t="str">
            <v>Oceanside</v>
          </cell>
          <cell r="H1935" t="str">
            <v>California</v>
          </cell>
          <cell r="I1935" t="str">
            <v>contract cleaning, janitorial services, hospitality staffing, parking lot sweeping, landscape management, retail floorcare &amp; janitorial services, snow removal, facility operations support, parking lot maintenance, facilities maintenance, exterior maintenance, floorcare, trade services, industry sectors, government, innovation, cost reduction, services, kbsforce, logistics, service flow engineering, automated cleaning, specialty trade services, building maintenance, inventory management, warehouse sanitation, service scale, client customization, technical services, operational efficiency, data analytics, robotic floor cleaning, integrated facility support, real-time reporting, compliance, proactive maintenance, food service cleaning, facility services, technology investments, b2b, window cleaning, floor care, cost efficiency, facility safety audits, predictive maintenance, brand standards, healthcare services, facility management, retail cleaning, healthcare, operational excellence, performance standards, healthcare cleaning, ppe provisioning, commercial cleaning, scalable processes, logistics cleaning, outsourcing solutions, facility hygiene, retail, compliance management, specialty cleaning, disinfection services, hazardous material cleaning, healthcare janitorial, fda-compliant cleaning, environmental hygiene, customized cleaning solutions, scalable services, technology in facility management, client support services, data-driven insights, employee safety protocols, pallet management, remote monitoring, cross-functional teams, cost-effective solutions, safety audits, hvac services, building engineering, handyman services, plumbing repairs, electrical maintenance, carpentry services, facility health standards, chemical safety compliance, safety management, landscaping services, porter services, emergency response cleaning, retail cleaning solutions, logistics cleaning services, multi-site management, client partnership, brand integrity, health and safety standards, operational support, distribution, consumer products &amp; retail, transportation &amp; logistics, facilities services, health care, health, wellness &amp; fitness, hospital &amp; health care</v>
          </cell>
          <cell r="J1935" t="str">
            <v>NetSuite, Salesforce, Route 53, Amazon SES, Outlook, Amazon AWS, SalesLoft, React, GitHub Hosting, Workday, Hubspot, Slack, Zendesk, Google Tag Manager, Apache, Mobile Friendly, BugHerd, Linkedin Marketing Solutions, Multilingual, Remote, Microsoft Office, Tor, Wider Planet, Electron, Salesforce CRM Analytics, Microsoft Word, Microsoft Outlook, Microsoft Excel, Microsoft PowerPoint, Weibo, Paradox, , Microsoft Defender for Cloud, Canva, Google AdWords Conversion, Excel4Apps, .NET, Visual Revenue, ZoomInfo, Quip, BriteVerify, LinkedIn Ads, PerkSpot, CrowdStrike Falcon, Python, Microsoft PowerShell, Splunk SOAR, Microsoft 365, Microsoft Azure Monitor, AWS Trusted Advisor, Tableau, Workday Absence Management, SAP ERP Human Capital Management (HCM), Hi-Media Performance, Workday Benefits, Deluxe Payroll and HR Solutions, Microsoft SQL Server Reporting Services, Security</v>
          </cell>
          <cell r="O1935">
            <v>1900000000</v>
          </cell>
          <cell r="Q1935" t="str">
            <v>Kellermeyer Bergensons Services, LLC (KBS) is the largest privately held provider of facility services in North America. Founded in 1969, KBS operates across more than 100,000 client locations, managing over 2.9 billion square feet daily. The company is headquartered in Oceanside, California, and employs around 60,000 people, generating approximately $500 million in annual revenue.
KBS offers integrated facility services that include janitorial and contract cleaning, exterior maintenance, floor care, hospitality staffing, and facility operations support. Their services are designed to meet the needs of various sectors, such as retail, healthcare, and education, emphasizing cost savings and scalability. KBS supports a significant portion of Fortune 100 companies, providing customized solutions backed by advanced technology and in-market crews to ensure quality and efficiency.</v>
          </cell>
          <cell r="R1935">
            <v>1969</v>
          </cell>
        </row>
        <row r="1936">
          <cell r="A1936" t="str">
            <v>KINESSO</v>
          </cell>
          <cell r="B1936" t="str">
            <v>Kinesso</v>
          </cell>
          <cell r="C1936">
            <v>6000</v>
          </cell>
          <cell r="D1936" t="str">
            <v>marketing &amp; advertising</v>
          </cell>
          <cell r="E1936" t="str">
            <v>http://www.kinesso.com</v>
          </cell>
          <cell r="F1936" t="str">
            <v>http://www.linkedin.com/company/kinesso</v>
          </cell>
          <cell r="G1936" t="str">
            <v>New York</v>
          </cell>
          <cell r="H1936" t="str">
            <v>New York</v>
          </cell>
          <cell r="I1936" t="str">
            <v>advertising services, ai-driven content, consulting, data-driven marketing, proprietary algorithms, digital experience, digital advertising, digital analytics, e-commerce growth, adtech, machine learning, media optimization, customer insights, campaign optimization, personalization, addressable media, marketplace creation, smarter media buying, ai content automation, digital innovation, tech-savvy marketing, digital platforms, data analytics, media automation, creative solutions, media performance, performance data science, ai-powered media planning, media buying, media impact maximization, experiment-driven marketing, customer targeting, digital campaigns, marketing technology, audience targeting, advertising and marketing, b2b, programmatic advertising, data technology, digital marketing, curated marketplaces, data amplification, data-driven decision making, e-commerce, performance analytics tools, marketing automation, demand generation, media management, e-commerce marketing, ai optimization, marketing intelligence, marketplace strategy, patent-pending ml tech, audience segmentation, performance marketing, advertising agencies, customer acquisition, retail, d2c, data management, programmatic media, services, digital strategy, marketplaces, media impact optimization, digital transformation, customer engagement, ai solutions, performance analytics, finance, distribution, consumer products &amp; retail, transportation &amp; logistics, marketing &amp; advertising, artificial intelligence, information technology &amp; services, consumer internet, consumers, internet, saas, computer software, enterprise software, enterprises, marketing, financial services</v>
          </cell>
          <cell r="J1936" t="str">
            <v>Atlassian Cloud, MongoDB, Figma, Slack, Salesforce, AI, Pacvue, Microsoft PowerPoint, Excel4Apps, Google AdWords Conversion, YouTube, .NET, AMP, Cypress, Postman, Jira, Google Ads, Bing, Barracuda MSP, Facebook, Instagram, Twitter Advertising, Amazon Associates, Microsoft Excel, Pinterest, Snapchat, Twitter Ads, LinkedIn Ads, TikTok, Reddit for business, Google Analytics, Google Tag Manager, Meta Ads, TikTok Ads, SQL, Tableau, PowerBI Tiles, Salesforce Marketing Cloud Intelligence (formerly Datorama), Adform DMP, Adobe Real-Time CDP, LeadsPedia, Activa, Google Marketing Platform, Dv360, Angular, Spring Boot, Javascript, AWS Trusted Advisor, Python, Looker, Prisma, The Trade Desk, Google Display &amp; Video 360, Adform, Verizon, Moat, data.ai Ascend (formerly App Annie), Hubspot, Confluence, Linkedin Marketing Solutions, Meta Ads Manager, HappyFox Workflows, Microsoft Office, Carta, Criteo, Connect, XGBoost, Walmart Shopify Integration, Proofpoint Targeted Attack Protection For SaaS, Smart AdServer</v>
          </cell>
          <cell r="O1936">
            <v>1400000000</v>
          </cell>
          <cell r="Q1936" t="str">
            <v>KINESSO is a performance marketing agency that is part of IPG Mediabrands. The company specializes in integrating media, data, audience insights, analytics, and creative strategies to drive growth and improve marketing results for clients globally. With over 6,000 employees in more than 60 countries, KINESSO operates from its headquarters in New York and has offices in major cities like Chicago, Los Angeles, and San Francisco.
The agency offers a comprehensive range of services, including search and social media strategies, programmatic media buying, and solutions for e-commerce and addressable content. KINESSO utilizes proprietary data and technology to enhance marketing effectiveness and promote responsible audience engagement. Its capabilities include AI-driven tools for automation and cross-channel advertising, ensuring that marketing efforts are efficient and impactful. Founded in 2019, KINESSO is recognized for its strong workplace culture and commitment to employee satisfaction.</v>
          </cell>
          <cell r="R1936">
            <v>2019</v>
          </cell>
        </row>
        <row r="1937">
          <cell r="A1937" t="str">
            <v>KM2 Solutions</v>
          </cell>
          <cell r="B1937" t="str">
            <v>KM2 Solutions</v>
          </cell>
          <cell r="C1937">
            <v>4500</v>
          </cell>
          <cell r="D1937" t="str">
            <v>outsourcing/offshoring</v>
          </cell>
          <cell r="E1937" t="str">
            <v>http://www.km2solutions.com</v>
          </cell>
          <cell r="F1937" t="str">
            <v>http://www.linkedin.com/company/km2solutions</v>
          </cell>
          <cell r="G1937" t="str">
            <v>Boca Raton</v>
          </cell>
          <cell r="H1937" t="str">
            <v>Florida</v>
          </cell>
          <cell r="I1937" t="str">
            <v>accounts receivable management, healthcare, appointment setting, financial services, customer care, retail, utilities, back office services, travel hospitality, collections, backoffice, media circulation management, automotive, insurance, cable wireless, consumer packaged goods, sales marketing, telecommunications sales &amp; support, technology, chat service, auto finance, ecommerce, receivables management, analytics, outsourcing &amp; offshoring consulting, health care, health, wellness &amp; fitness, hospital &amp; health care, e-commerce, consumer internet, consumers, internet, information technology &amp; services, outsourcing/offshoring</v>
          </cell>
          <cell r="J1937" t="str">
            <v>Outlook, Microsoft Office 365, Microsoft Power BI, Slack, Mobile Friendly, DoubleClick Conversion, Google Dynamic Remarketing, WordPress.org, Apache, YouTube, Google Font API, reCAPTCHA, DoubleClick, Google Tag Manager, Remote, AI</v>
          </cell>
          <cell r="K1937">
            <v>25000000</v>
          </cell>
          <cell r="L1937" t="str">
            <v>Debt Financing</v>
          </cell>
          <cell r="M1937">
            <v>25000000</v>
          </cell>
          <cell r="N1937">
            <v>44166</v>
          </cell>
          <cell r="O1937">
            <v>6728000</v>
          </cell>
          <cell r="Q1937" t="str">
            <v>KM2 Solutions is a prominent nearshore business process outsourcing (BPO) provider, specializing in bilingual customer service and back-office solutions across the Caribbean and Latin America. Founded in 2014 and headquartered in Boca Raton, Florida, the company has over two decades of experience in the outsourcing industry. KM2 Solutions operates contact centers in various locations, including Saint Lucia, Grenada, the Dominican Republic, Barbados, Colombia, and Honduras, serving a diverse clientele from small businesses to Fortune 100 companies.
The company offers a wide range of services, including customer care, sales and marketing, back-office processing, technical support, claims management, appointment setting, loan origination, and data analytics. KM2 Solutions is committed to maintaining high compliance and security standards, including PCI DSS compliance and SOC 2 audits. With a focus on innovation, the company utilizes AI-powered tools to enhance efficiency and streamline customer experiences. KM2 Solutions also emphasizes employee welfare and community engagement through its corporate social responsibility initiative, KMÂ² Cares.</v>
          </cell>
          <cell r="R1937">
            <v>2004</v>
          </cell>
        </row>
        <row r="1938">
          <cell r="A1938" t="str">
            <v>Knack RCM</v>
          </cell>
          <cell r="B1938" t="str">
            <v>Knack RCM</v>
          </cell>
          <cell r="C1938">
            <v>6200</v>
          </cell>
          <cell r="D1938" t="str">
            <v>hospital &amp; health care</v>
          </cell>
          <cell r="E1938" t="str">
            <v>http://www.knackrcm.com</v>
          </cell>
          <cell r="F1938" t="str">
            <v>http://www.linkedin.com/company/knack-rcm</v>
          </cell>
          <cell r="G1938" t="str">
            <v>Woodbridge Township</v>
          </cell>
          <cell r="H1938" t="str">
            <v>New Jersey</v>
          </cell>
          <cell r="I1938" t="str">
            <v>revenue cycle management, dme billing, physician billing, hospitals &amp; health care, medical billing services, workflow automation, ai-driven automation, healthtech, ai-powered healthcare billing, healthcare financial services, b2b, accounting, tax preparation, bookkeeping, and payroll services, patient communication automation, operational efficiency, healthcare claims denial prevention, ai automation, medical coding, healthcare practice revenue growth, claims processing, healthcare compliance solutions, provider credentialing, global healthcare outsourcing, global workforce, optometry billing services, healthcare financial analytics, healthcare financial reporting, claims validation, ai claim generation, healthcare provider support, dme/hme billing solutions, healthcare practice-specific coding, electronic claim submission, revenue cycle automation, healthcare revenue cycle analytics, advanced analytics, healthcare practice solutions, healthcare revenue cycle transparency, compliance management, healthcare revenue cycle optimization, healthcare contact center services, scalable service delivery, healthcare provider onboarding, medical documentation review, third-party resolution, medical coding accuracy, analytics and reporting, electronic documentation, medical billing and coding, healthcare operational efficiency, remote billing services, proprietary software, healthcare billing and coding automation, healthcare billing process automation, outsourced billing, denials management tools, healthcare industry solutions, healthcare revenue cycle scalability, remote healthcare billing teams, healthcare services, denials management, healthcare financial data insights, healthcare provider financial management, revenue optimization, healthcare financial performance, electronic health record integration, data-driven insights, claims submission software, healthcare revenue cycle consulting, accounts receivable, healthcare practice support, healthcare technology, healthcare revenue enhancement, healthcare financial analytics tools, documentation management, consulting, healthcare provider credentialing automation, healthcare compliance, patient billing, medical practice management, healthcare billing, patient eligibility verification, healthcare compliance automation, healthcare analytics platform, patient access services, anesthesia revenue cycle, services, provider enrollment support, ambulatory surgical center support, healthcare billing software, healthcare billing automation software, healthcare, finance, hospital &amp; health care, health care, health, wellness &amp; fitness, financial services</v>
          </cell>
          <cell r="J1938" t="str">
            <v>Cloudflare DNS, Gmail, Outlook, Google Apps, Microsoft Office 365, CloudFlare Hosting, Amazon AWS, Hubspot, Google Tag Manager, WordPress.org, Gravity Forms, OpenSSL, Apache, Mobile Friendly, Domo, Mag+, DATAflow, Excel4Apps, Python, Smartsheet, Cisco Unified Intelligence Center, Palo Alto PA-5200 Series, Linkedin Marketing Solutions</v>
          </cell>
          <cell r="K1938">
            <v>500000000</v>
          </cell>
          <cell r="L1938" t="str">
            <v>Merger / Acquisition</v>
          </cell>
          <cell r="M1938">
            <v>500000000</v>
          </cell>
          <cell r="N1938">
            <v>45870</v>
          </cell>
          <cell r="O1938">
            <v>35000000</v>
          </cell>
          <cell r="Q1938" t="str">
            <v>Knack RCM is a revenue cycle management (RCM) company based in Woodbridge Township, United States, with nearly 20 years of experience in supporting healthcare providers. Formerly known as Knack Global, the company specializes in customizable RCM services that enhance operational efficiency, accelerate payments, and provide valuable insights. With a workforce of over 4,500 healthcare experts, Knack RCM utilizes AI-driven automation and process optimization to deliver tailored solutions.
The company offers a comprehensive suite of RCM services, including patient access, coding and documentation, billing and accounts receivable management, and provider credentialing and enrollment. Knack RCM focuses on serving a variety of healthcare organizations, such as independent practices, ambulatory surgical centers, and hospitals. Recent innovations include voice-enabled communications, enhancing their service offerings further. Under the leadership of CEO Arvind Ramakrishnan, Knack RCM is committed to reducing denials and improving cash collections for its clients.</v>
          </cell>
          <cell r="R1938">
            <v>2007</v>
          </cell>
        </row>
        <row r="1939">
          <cell r="A1939" t="str">
            <v>Knight Facilities Management, Inc.</v>
          </cell>
          <cell r="B1939" t="str">
            <v>Knight Facilities Management</v>
          </cell>
          <cell r="C1939">
            <v>5000</v>
          </cell>
          <cell r="D1939" t="str">
            <v>facilities services</v>
          </cell>
          <cell r="E1939" t="str">
            <v>http://www.knightfm.com</v>
          </cell>
          <cell r="F1939" t="str">
            <v>http://www.linkedin.com/company/knightfm</v>
          </cell>
          <cell r="G1939" t="str">
            <v>Saginaw</v>
          </cell>
          <cell r="H1939" t="str">
            <v>Michigan</v>
          </cell>
          <cell r="I1939" t="str">
            <v>paint shop cleaning, maintenance, landscaping, industrial cleaning, facilities support services, janitorialcustodial, snow removal, hvac</v>
          </cell>
          <cell r="J1939" t="str">
            <v>Outlook, Remote</v>
          </cell>
          <cell r="Q1939" t="str">
            <v>Knight Facilities Management, Inc. (Knight FM) is a global facilities management company founded in 1989 and headquartered in Saginaw, Michigan. With subsidiaries in Canada, Australia, China, India, and South Korea, Knight FM has over 30 years of experience in providing comprehensive facilities management services. The company employs around 81 people and generates approximately $174.2 million in revenue.
Knight FM offers integrated facilities management (IFM) services that include technical and maintenance services, cleaning and janitorial services, outdoor and environmental management, security and safety solutions, and support services. The company focuses on delivering customized solutions that optimize asset performance and operational efficiencies while ensuring safety and cost-effectiveness. Knight FM positions itself as a one-source provider for total care, emphasizing growth, innovation, and responsiveness in its approach to facilities management.</v>
          </cell>
          <cell r="R1939">
            <v>1989</v>
          </cell>
        </row>
        <row r="1940">
          <cell r="A1940" t="str">
            <v>Korn Ferry</v>
          </cell>
          <cell r="B1940" t="str">
            <v>Korn Ferry</v>
          </cell>
          <cell r="C1940">
            <v>9100</v>
          </cell>
          <cell r="D1940" t="str">
            <v>management consulting</v>
          </cell>
          <cell r="E1940" t="str">
            <v>http://www.kornferry.com</v>
          </cell>
          <cell r="F1940" t="str">
            <v>http://www.linkedin.com/company/kornferry</v>
          </cell>
          <cell r="G1940" t="str">
            <v>Los Angeles</v>
          </cell>
          <cell r="H1940" t="str">
            <v>California</v>
          </cell>
          <cell r="I1940" t="str">
            <v>executive search consultants, executive search, organizational strategy, rewards benefits, coaching, assessment amp succession, executive recruiting, talent acquisition, assessment succession, talent management, leadership development, rewards amp benefits, leadership consultant, leadership &amp; talent consulting, diversified commercial services, consumer discretionary, business consulting &amp; services, ai-powered talent insights, customer experience, leadership assessment tools, organizational consulting, talent assessment tools, workforce planning, organizational effectiveness, services, executive coaching, consulting, korn ferry assess, korn ferry nimble recruit, digital platforms, analytics tools, organizational health diagnostics, hr analytics, korn ferry institute, human resources, data-driven decision making, diversity and inclusion, coaching services, ai in hr, korn ferry listen, hr technology, professional services, talent data analytics, performance improvement, risk management, generative ai, futurestep recruitment, predictive analytics, leadership effectiveness evaluation, strategic hr, performance analytics, change management, digital talent acquisition, performance metrics, digital transformation, employee engagement, leadership pipeline development, organizational design, corporate governance consulting, korn ferry architect, management consulting, culture transformation, succession planning, digital talent solutions, leadership assessment, diversity &amp; inclusion strategies, compensation consulting, talent analytics, government, korn ferry pay, organizational development, performance management systems, organizational culture change, korn ferry sell, hay group integration, financial services, succession management, korn ferry talent suite, b2b, digital hr solutions, organizational agility, management consulting services, employee experience, korn ferry learn, workforce analytics, talent pipeline, korn ferry coach, leadership pipelines, executive succession planning, workforce management, career coaching, training and certification, total rewards, sales effectiveness, business transformation, psychometric assessments, data-driven insights, pay transparency, high potential talent, remote leadership, career development, resilience training, agile workforce, corporate governance, candidate evaluation, interim talent, skills development, company culture, strategic alignment, professional growth, leadership assessments, team dynamics, engagement surveys, workplace diversity, management consultancy, human capital management, organizational performance, innovative technology, workplace collaboration, career transition, employee retention, healthcare, finance, education, legal, non-profit, manufacturing, distribution, consumer_products, transportation, staffing &amp; recruiting, professional training &amp; coaching, information technology &amp; services, enterprise software, enterprises, computer software, health care, health, wellness &amp; fitness, hospital &amp; health care, nonprofit organization management, mechanical or industrial engineering</v>
          </cell>
          <cell r="J1940" t="str">
            <v>Salesforce, Cloudflare DNS, Microsoft Office 365, Bluekai, Drupal, VueJS, Adobe Marketing Cloud, Atlassian Cloud, OneTrust, Create React App, The Trade Desk, Marketo, Omniture (Adobe), SuccessFactors (SAP), Slack, Dropbox, Gravity Forms, Zencoder, Varnish, Google Tag Manager, Vimeo, Wix, Mobile Friendly, WordPress.org, Bizible, Apache, Eaglestats, Excel4Apps, ADP Applicant Tracking System, Fidessa, Loom, FIS, Oracle General Ledger, BASE, Microsoft Office, Workday, SAP, AI, Azure Synapse, SAP SuccessFactors, Oracle Analytics Cloud, Weibo, OnBase, LinkedIn Ads, SES, Doximity Talent Finder, SAM, Archer, SAP Sales, Microsoft PowerPoint, Outlook, Concur, Ning, Dash, Google AdWords Conversion, SAP SuccessFactors Learning, Saba Talentlink, Power BI Documenter, Synthesia, AFS Analytics, Thought Industries, Later, Jira, Confluence, Skype, Toolkit, Adobe After Effects, Adobe Premiere Pro, Adobe Photoshop, Strato, Salesforce CRM Analytics, Taleo Applicant Tracking Systems (ATS), eRecruit, Visio, OpenProject, Express, PRO.FILE, Mode, Harmony Email &amp; Collaboration</v>
          </cell>
          <cell r="K1940">
            <v>164500000</v>
          </cell>
          <cell r="L1940" t="str">
            <v>Other</v>
          </cell>
          <cell r="M1940">
            <v>164500000</v>
          </cell>
          <cell r="N1940">
            <v>36192</v>
          </cell>
          <cell r="O1940">
            <v>2761086000</v>
          </cell>
          <cell r="Q1940" t="str">
            <v>Korn Ferry is a global organizational consulting firm founded in 1969, specializing in aligning strategy, talent, and operations to enhance performance and growth. The firm offers a range of services, including executive search, leadership development, and human capital consulting. With a strong history of innovation and expansion, Korn Ferry has grown from a small executive search firm in Los Angeles to a leading consultancy with a presence in multiple countries.
The company provides comprehensive solutions across the talent continuum, focusing on executive recruitment, leadership coaching, talent management, and analytics. Its offerings include specialized placement for senior leaders, programs for diversity and inclusion, and organizational strategy consulting. Korn Ferry also utilizes data-driven insights from the Korn Ferry Institute to inform its strategies. The firm serves Fortune 500 companies and major global corporations, helping them achieve their goals through effective talent and organizational solutions.</v>
          </cell>
          <cell r="R1940">
            <v>1969</v>
          </cell>
        </row>
        <row r="1941">
          <cell r="A1941" t="str">
            <v>KPMG US</v>
          </cell>
          <cell r="B1941" t="str">
            <v>KPMG</v>
          </cell>
          <cell r="C1941">
            <v>36000</v>
          </cell>
          <cell r="D1941" t="str">
            <v>financial services</v>
          </cell>
          <cell r="F1941" t="str">
            <v>http://www.linkedin.com/company/kpmg-us</v>
          </cell>
          <cell r="G1941" t="str">
            <v>New York</v>
          </cell>
          <cell r="H1941" t="str">
            <v>New York</v>
          </cell>
          <cell r="I1941" t="str">
            <v>advisory, audit, tax</v>
          </cell>
          <cell r="J1941" t="str">
            <v>Amazon AWS, Akamai, Akamai DNS, MySMTP, ServiceNow, iCIMS, Mixpanel, DemandBase, VueJS, Microsoft Application Insights, Atlassian Cloud, Microsoft Power BI, OneTrust, React Redux, Adobe CQ, Eloqua, Marketo, Omniture (Adobe), Pardot, SuccessFactors (SAP), Amazon SES, Hubspot, Slack, Active Campaign, Salesforce, Adobe Marketing Cloud, Linkedin Marketing Solutions, Google AdWords Conversion, DoubleClick Conversion, Google Dynamic Remarketing, YouTube, Nginx, WordPress.org, Mobile Friendly, Google Tag Manager, DoubleClick, Typekit, Optimizely, Google Play, Kenexa, Facebook Widget, Google Maps, AppNexus, Bing Ads, The Trade Desk, ClickDimensions, Taleo, New Relic, Lever, LiveRamp, Decibel Insight, Vimeo, Hotjar, Google Font API, Twitter Advertising, Multilingual, Gettyimages, MediaMath, Adobe TestAndTarget, ASP.NET, Gigya Registration, Teads, Adobe Media Optimizer, Cornerstone On Demand, Google AdSense, Amcharts JS Library, Yahoo Analytics, AngularJS, Facebook Login (Connect), Shutterstock, ON24, iTunes, Flashtalking, Zencoder, SoundCloud, Google Analytics, Scene7, Apache, Yahoo Ad Manager Plus, Umantis, Cvent, Cision, MailChimp, Google Maps (Non Paid Users), Facebook Custom Audiences, reCAPTCHA, Indeed, SOASTA, DoubleClick Floodlight, Avature, Gigya, Dropbox, GoToWebinar, Cedexis Radar, Bootstrap Framework, AT Internet</v>
          </cell>
          <cell r="Q1941" t="str">
            <v>KPMG US is the United States member firm of KPMG International, a leading professional services firm with a history spanning over 125 years. Founded in 1897, KPMG US has grown significantly by providing Audit, Tax, and Advisory services to large organizations. The firm has played a pivotal role in key historical events, including contributing to the establishment of the US Federal Reserve System.
With more than 90 offices and around 36,000 employees and partners, KPMG US focuses on delivering innovative business solutions. Their expertise includes financial reporting, regulatory compliance, IT systems, operational improvements, and management consulting. KPMG US has a strong reputation for serving multinational corporations and has been involved in significant national efforts, reinforcing its commitment to integrity and public trust.</v>
          </cell>
        </row>
        <row r="1942">
          <cell r="A1942" t="str">
            <v>KPMG</v>
          </cell>
          <cell r="B1942" t="str">
            <v>KPMG</v>
          </cell>
          <cell r="C1942">
            <v>276000</v>
          </cell>
          <cell r="D1942" t="str">
            <v>accounting</v>
          </cell>
          <cell r="E1942" t="str">
            <v>http://www.kpmg.com</v>
          </cell>
          <cell r="F1942" t="str">
            <v>http://www.linkedin.com/company/kpmg</v>
          </cell>
          <cell r="G1942" t="str">
            <v>Compton</v>
          </cell>
          <cell r="H1942" t="str">
            <v>California</v>
          </cell>
          <cell r="I1942" t="str">
            <v>advisory, audit, tax</v>
          </cell>
          <cell r="J1942" t="str">
            <v>Akamai, Akamai DNS, ServiceNow, Mixpanel, DemandBase, VueJS, Microsoft Application Insights, Atlassian Cloud, Microsoft Power BI, OneTrust, React Redux, Adobe CQ, Eloqua, Marketo, Omniture (Adobe), Pardot, SuccessFactors (SAP), Amazon SES, Hubspot, Slack, Active Campaign, Salesforce, Adobe Marketing Cloud, Shutterstock, Bootstrap Framework, WordPress.org, reCAPTCHA, Yahoo Analytics, Flashtalking, Linkedin Marketing Solutions, Facebook Login (Connect), Google Maps (Non Paid Users), Gigya, Scene7, LiveRamp, Cision, Google Tag Manager, Apache, Quantcast, YouTube, Gauges, Google translate API, Adobe Media Optimizer, Taleo, Kenexa, Facebook Custom Audiences, Optimizely, ClickDimensions, DoubleClick Floodlight, Facebook Widget, DoubleClick Conversion, The Trade Desk, Google Maps, DoubleClick, Google Play, Google Analytics, Hotjar, Google Font API, Vimeo, BugHerd, Adobe TestAndTarget, Bing Ads, Typekit, Mobile Friendly, Google Dynamic Remarketing, Multilingual, ASP.NET, Gettyimages, Cornerstone On Demand, Twitter Advertising, Python, SQL, Relativity, Databricks, Amazon Associates, Oracle Database, Oracle Exadata Cloud Service, AI, Alteryx, Power BI Documenter, UKG Pro, UKG Ready, UKG Dimensions, Excel4Apps, Microsoft PowerPoint, Microsoft SQL Server Reporting Services, UPS, NAKIVO Backup &amp; Replication, Microsoft SQL Server Management Studio, Microsoft PowerShell, PRO.FILE, Onit, Gem, SPS Commerce Analytics, Azure SQL Database, Azure SQL Managed Instance, Angular, TypeScript, .NET, C# (C Sharp), Visio, Eyefinity OfficeMate, Azure Analysis Services, Javascript, Infor ION, SAP Business Technology Platform, Coupa, Azure Key Vault, Azure Log Analytics, REST, CAT, SAP Transportation Management, SAP S/4HANA, Act!, Ning, SAP Activate, Mode, Azure Kubernetes Service (AKS), Snowflake Data Lake, LangGraph, Google Cloud Security Command Center, Google, Google Cloud Platform, SAP, Vertex AI, Manhattan Active Omni, Gemini, Google Cloud BigQuery, Google Cloud Dataproc, DATAflow, Looker, Google Cloud, Microsoft Dynamics 365, GTmetrix, accessiBe, Ivalua, ACL, Mulesoft, Azure Data Factory, PySpark, TrackWise, Cvent, Salesforce Marketing Cloud, Salesforce CRM, Anaplan, Boomi, Informatica, Oracle Analytics Cloud, Workday, Snowflake, Azure Synapse, SAM, Azure Purview, SAP Production Planning, SAP Integrated Business Planning, SAP Extended Warehouse Management, SAP Analytics Cloud, Oracle Cloud, CloudPay, DotNetNuke, Azure App Service, Azure Functions, Azure DevOps Labs, Azure OpenAI Service, AWS SDK for JavaScript, React, Spring Boot, Kubernetes, Maven, Git, Microsoft Project, Oracle Fusion Middleware, Process automation package for service request creation in SAP S/4HANA Utilities, SAP BTP for Spend Management, Nuix Discover, BAE NetReveal, CyberArk, Terraform, Ansible, CrowdStrike, LEAP, SharePoint, Siemens PROFIBUS, Azure Active Directory B2C, AWS Analytics, IBM ILOG CPLEX Optimization Studio, OnApp, SAP Build, Google AdWords Conversion, Outlook, PowerBI Tiles, Fiserv, FIS, CMPRO, Leadsquared Marketing Automation, NLP, GitHub Actions, Azure Logic Apps, Vscode, Frame, Langchain, Azure Blockchain Service, Azure Data Lake Analytics, BILL, Cisco Packaged Contact Center Enterprise, Oracle Cloud Infrastructure, Intel, Claude, Cursor, Automation Anywhere, Google Cloud Document AI, CONTROL, PubSub+, Jenkins, GitLab, Google Cloud Build, Varicent, Wider Planet, OneTrust Tech Risk &amp; Compliance, Salesforce CRM Analytics, Microsoft 365, CCH Axcessâ„¢ Tax, Rust, FICO Blaze Advisor, Zycus Source-to-Pay, GTreasury, Tor, nTop, Planview PPM Pro, Dynamics 365 Finance, Microsoft.NET Core 3.1, Microsoft AdCenter, Cloud Foundry, AWS Bedrock, SES, WMS, Lytics, Microsoft Teams, NICE, Verint, Aspect Workforce, Calabrio ONE, Genesys, Azure Devops, Jira, Amazon Simple Storage Service (S3), SAP BW/4HANA, SAP BusinessObjects Business Intelligence (BI), SAP Data Intelligence, SAP HANA, Electron, Dell iDRAC (Integrated Dell Remote Access Controller), Microsoft Office, SailPoint, ADAPT, Oracle Cloud Infrastructure Identity and Access Management, SAP SuccessFactors, SAP Ariba Cloud Integration Gateway, Flux, Oracle Financial Services, Oracle General Ledger, DC/OS, SAP Accounts Payable and Receivable, Azure AI Search, Freelance Distributed Control System (DCS), Qualys Penetration Testing, Analyzer, Mint, SAP ERP, SAP Warehouse Management</v>
          </cell>
          <cell r="K1942">
            <v>1930000</v>
          </cell>
          <cell r="L1942" t="str">
            <v>Merger / Acquisition</v>
          </cell>
          <cell r="M1942">
            <v>0</v>
          </cell>
          <cell r="N1942">
            <v>44866</v>
          </cell>
          <cell r="Q1942" t="str">
            <v>Crio.Do is a project-based learning platform for developers, headquartered in Bangalore, India. It focuses on work-experience-based learning to help professionals build skills and advance their careers in technology. With around 47 employees, Crio.Do operates in the education technology sector, offering a unique approach that emphasizes building real products while learning.
The platform provides several core services, including professional project-based learning, hands-on training in Fullstack, Backend, and Automation technologies, and interview preparation with mock interviews and soft-skills training. Crio.Do also offers career guidance, helping learners optimize their GitHub profiles, LinkedIn, and resumes, along with job placement support through access to over 1,000 hiring partners. The goal is to assist learners in securing roles at tech unicorns, multinational corporations, and high-growth startups as Fullstack/Backend Developers or Software Development Engineers in Test.</v>
          </cell>
        </row>
        <row r="1943">
          <cell r="A1943" t="str">
            <v>Kroll</v>
          </cell>
          <cell r="B1943" t="str">
            <v>Kroll</v>
          </cell>
          <cell r="C1943">
            <v>6500</v>
          </cell>
          <cell r="D1943" t="str">
            <v>management consulting</v>
          </cell>
          <cell r="E1943" t="str">
            <v>http://www.kroll.com</v>
          </cell>
          <cell r="F1943" t="str">
            <v>http://www.linkedin.com/company/kroll</v>
          </cell>
          <cell r="G1943" t="str">
            <v>New York</v>
          </cell>
          <cell r="H1943" t="str">
            <v>New York</v>
          </cell>
          <cell r="I1943" t="str">
            <v>due diligence, cyber security, corporate finance, disputes, regulation, esg, restructuring, investigations, compliance, identity theft, valuation, cyber risk, breach notification, business services, security risk management, business intelligence, and, business consulting &amp; services, energy, corporate risk, services, valuation analysis, data analytics, business continuity, b2b, market intelligence, private market analytics, regulatory compliance services, private debt valuation, capital raising, healthcare, asset class analysis, market monitoring, cybersecurity, private market data, financial advisory, private credit analytics, sports, m&amp;a advisory, investment banking, private equity, valuation services, financial solutions, private equity valuation, cyber resilience, sustainability, enterprise risk, management consulting services, financial decisions, enterprise risk management, risk assessment, fraud detection, capital markets, consulting, loan-level data, financial reporting, private equity markets, private markets, risk assessment tools, risk mitigation, asset valuation, private credit benchmarks, private capital markets, private asset valuation, private credit valuation, regulatory compliance, real estate, private debt, private debt markets, financial decision support, private debt benchmarks, private debt monitoring, risk advisory, private debt analysis, risk mitigation strategies, risk consulting, regulatory risk, private credit risk, retail, risk advisory solutions, government, financial analytics, industry standard benchmarks, business continuity planning, private market intelligence, private market benchmarks, transaction opinions, private credit industry, private market growth, risk management, cyber risk management, private equity data, financial services, private credit market, financial crime, data management, private credit data, cost of capital, data resilience, digital forensics, incident response, debt advisory, financial restructuring, investigation services, dispute resolution, governance solutions, technology solutions, esg advisory, pertinent governance, lifecycle assessment, executive protection, threat assessment, computer security, financial compliance, ai in finance, digital threat monitoring, claims administration, investor protection, capital management, transaction advisory, performance fees, kyc compliance, financial products, vendor supervision, market analysis, financial modeling, client insights, environmental assessment, data integrity, security strategy, finance, legal, computer &amp; network security, information technology &amp; services, analytics, management consulting, health care, health, wellness &amp; fitness, hospital &amp; health care, financial consulting, environmental services, renewables &amp; environment, conflict resolution</v>
          </cell>
          <cell r="J1943" t="str">
            <v>Cloudflare DNS, Mimecast, Pardot, Microsoft Office 365, Zendesk, CloudFlare Hosting, VueJS, Atlassian Cloud, OneTrust, Oracle Cloud, Create React App, The Trade Desk, Eloqua, Amazon SES, Slack, Salesforce, Mobile Friendly, reCAPTCHA, Facebook Login (Connect), Google Tag Manager, YouTube, Linkedin Marketing Solutions, Google Analytics, WordPress.org, Facebook Widget, LivePerson Monitor, Typekit, Facebook Custom Audiences, DoubleClick, LiveRamp, Bing Ads, DoubleClick Floodlight, Lens, Git, Microsoft Excel, SysTools VBA Password Recovery, Salesforce CRM Analytics, ARGUS Developer, Airflow, AWS SDK for JavaScript, Azure Devops, Azure Data Factory, Azure Synapse, Databricks, dbt, Docker, Google Cloud BigQuery, Informatica, Kubernetes, Microsoft Sql Server, Microsoft Azure Monitor, Microsoft SQL Server Reporting Services, PostgreSQL, Python, Redshift, Snowflake, Spark SQL, SQL, Visual-Basic-.NET, Azure Synapse Analytics, Cisco Unified Intelligence Center, Microsoft PowerPoint, Azure Data Lake Analytics, PowerBI Tiles, Tableau, Google AdWords Conversion, Meta Llama 3, Microsoft Office, Board, ACL, VHDL, Act!, Oracle BI Publisher, PL/SQL, Palo Alto Networks, Cisco VPN, VMware SD-WAN, AWS Trusted Advisor, Rust, Microsoft Dynamics, Oracle Analytics Cloud, ServiceNow, Excel4Apps, Microsoft Word, Mode, AI, AWS Analytics, Azure Analysis Services, Amazon Virtual Private Cloud (Amazon VPC), Security, Amazon EC2, ECS, Amazon Elastic Load Balancing, API Gateway, Power BI Documenter, Relativity, Gem, Adobe Illustrator, Adobe Photoshop, Adobe InDesign, QuarkXPress, HTML Pro, .NET, accessiBe, SharePoint, Ning, Workfront, Microsoft Power Platform, Azure Data Explorer, Azure Cognitive Services, CrowdStrike Falcon X, Falco, Nintex Process Manager (formerly Promapp), Loom, Ansible, Terraform, Lambda Cloud, Amazon S3, SNS, Amazon Simple Queue Service (SQS), Athena, AWS Step Functions, Docker Compose, Route, Amazon CloudWatch, Amazon DynamoDB, OpenSearch, GitLab, MongoDB, Palo Alto PA-5200 Series, Azure Virtual Network, AWS VPC Lattice, Nintex, Bloomberg Professional Services, Delta Lake, PySpark, Prometheus, Grafana, Datadog, Azure Purview, SS&amp;C, Microsoft 365, Saviynt, Microsoft Entra ID, Azure Active Directory B2C, Oasis-7, MLflow, Unity Catalog, Spark, Azure Machine Learning, Azure OpenAI Service, Azure Functions, Azure Kubernetes Service (AKS), Lytics, Jira, Monday.com, Apache Struts, CAT, GraphQL, Oracle XML DB, Red Hat JBoss Enterprise SOA Platform, REST, Spring, Vector, Azure AD Notifications, Connect, ARES, .GIS, AWS VPN, AWS Glue, GoToAssist (FASTchat), Onit, Azure SQL, Microsoft Windows Server 2000, Conversant, Retool, Oracle Argus, AWS Glue Data Catalog, Microsoft PowerShell, Microsoft VBScript, ADP, Postman, Swagger UI, CentOS, Microsoft Windows Server 2012, Red Hat Enterprise Linux, Ubuntu, , Blackline, Azure Active Directory, Auth0, Fastapi, pandas, Siemens SIMATIC S7, Cisco Secure Firewall Management Center, , DotNetNuke, C# (C Sharp), Selenium WebDriver, Apache JMeter, Oracle Cloud Infrastructure, Oracle Integration Cloud, Dbs International, /DB, Microsoft Power Apps, Microsoft Power Automate, Power Query, Amazon Web Services (AWS), Google Cloud, Elasticsearch, Citrix SD-WAN, Delta, Microsoft Graph, Sendgrid, XPath, Microsoft Active Directory Federation Services, Visual IQ, MercuryGate TMS, Uipath, Microsoft Power Platform AI Builder, NLP, AppViewX CERT+, IDC, SAM, Azure AD P2, Cisco TelePresence Management Suite (TMS), CrowdStrike, BigID, Securiti, Symmetry Security Platform, BMC Helix Discovery, CLEAR, Cisco AppDynamics, Resolver, IBM Cognos Analytics, AWS CloudFormation, Azure Resource Manager, Intel, Flow, DAX, Azure Data Lake Storage, monday CRM, Playwright, Microsoft Teams, Microsoft Entra, Micro, Microsoft Project, Javascript, ASP.NET, Linq, SAP Financial Supply Chain Management (FSCM), S&amp;P Capital IQ Pro, Fusion ERP Analytics, Google, Dell iDRAC (Integrated Dell Remote Access Controller), AutoCAD, Eyefinity OfficeMate, CyberArk, Okta, Azure Blockchain Service</v>
          </cell>
          <cell r="L1943" t="str">
            <v>Merger / Acquisition</v>
          </cell>
          <cell r="M1943">
            <v>0</v>
          </cell>
          <cell r="N1943">
            <v>45261</v>
          </cell>
          <cell r="O1943">
            <v>3100000000</v>
          </cell>
          <cell r="Q1943" t="str">
            <v>Kroll is a multinational financial and risk advisory firm based in New York City, originally known as Duff &amp; Phelps. Founded in 1932, Kroll specializes in helping clients build, protect, and maximize value through its expertise in risk management, governance, transactions, and valuation. The firm offers a range of services across financial advisory, risk advisory, and business services, addressing complex capital events, compliance, and security needs for global clients.
Kroll's financial advisory services include valuation, transaction advisory, and investment banking, while its risk advisory services focus on cyber resilience, enterprise security, and compliance. The business services division provides solutions for claims processing and liability management. Kroll also features advanced platforms for risk and compliance, such as the Cost of Capital Navigator and the Kroll Private Capital Markets Platform, which enhance portfolio monitoring and regulatory oversight. The firm is recognized for its expertise in forensic accounting and security consulting, having worked on significant projects like the security revamp of the World Trade Center.</v>
          </cell>
          <cell r="R1943">
            <v>1932</v>
          </cell>
        </row>
        <row r="1944">
          <cell r="A1944" t="str">
            <v>Lamar Advertising Company</v>
          </cell>
          <cell r="B1944" t="str">
            <v>Lamar Advertising</v>
          </cell>
          <cell r="C1944">
            <v>3500</v>
          </cell>
          <cell r="D1944" t="str">
            <v>marketing &amp; advertising</v>
          </cell>
          <cell r="E1944" t="str">
            <v>http://www.lamar.com</v>
          </cell>
          <cell r="F1944" t="str">
            <v>http://www.linkedin.com/company/lamar-advertising</v>
          </cell>
          <cell r="G1944" t="str">
            <v>Baton Rouge</v>
          </cell>
          <cell r="H1944" t="str">
            <v>Louisiana</v>
          </cell>
          <cell r="I1944" t="str">
            <v>rail, station, shelter, airport, airport advertising, posters, outofhome advertising, jr posters, bench, transit bus, billboards bulletins, digital bulletins, real estate investment trusts, real estate, advertising services, marketing &amp; advertising</v>
          </cell>
          <cell r="J1944" t="str">
            <v>Salesforce, Route 53, Gmail, Google Apps, Zendesk, Amazon AWS, Google Cloud Hosting, Outlook, Pardot, Microsoft Office 365, GoDaddy Hosting, Atlassian Cloud, Webflow, Adobe CQ, Emma, Omniture (Adobe), Hubspot, Adobe Marketing Cloud, Slack, Akamai RUM, ASP.NET, Mobile Friendly, SnapEngage, Typekit, Scene7, reCAPTCHA, Google Analytics, Google Tag Manager, Remote, Sigma, Android, Node.js, IoT, AI, Visio, Microsoft Word, Microsoft Excel, , Python, SQL, Microsoft SQL Server Reporting Services, REST, Apache Subversion (SVN) Server on Ubuntu 18.04 LTS, Git, Jira, Excel4Apps, Google AdWords Conversion, Salesforce CRM Analytics, Microsoft Office, Box, Highspot, Google Drive, Circle, Gem, .NET, Microsoft PowerPoint, Adobe, CAT, Adobe Acrobat, AdMetrics, Oracle CPQ, IBM License Metric Tool (ILMT), CAPTCHA, Tor, Intel</v>
          </cell>
          <cell r="K1944">
            <v>1450000000</v>
          </cell>
          <cell r="L1944" t="str">
            <v>Debt Financing</v>
          </cell>
          <cell r="M1944">
            <v>1100000000</v>
          </cell>
          <cell r="N1944">
            <v>45901</v>
          </cell>
          <cell r="O1944">
            <v>2266214000</v>
          </cell>
          <cell r="P1944">
            <v>3</v>
          </cell>
          <cell r="Q1944" t="str">
            <v>Lamar Advertising Company is one of the largest outdoor advertising firms globally, founded in 1902 in Pensacola, Florida, and headquartered in Baton Rouge, Louisiana. The company operates over 360,000 displays across the United States and Canada, including a significant network of more than 5,000 digital billboards. Lamar has a rich history, evolving from a small sign-painting business to a leader in roadside advertising, with key milestones such as going public in 1996 and launching the first large-format digital billboard in 2001.
Lamar offers a variety of out-of-home advertising formats, including static and digital billboards, interstate logo signs, transit advertising, airport signage, and more. Their digital billboards allow for rotating messages every 6-8 seconds, enabling multiple advertisers to reach a wide audience. The company focuses on high-traffic areas, effectively targeting local businesses and national brands. Lamar continues to grow by building new billboards, converting static displays to digital, and pursuing strategic acquisitions.</v>
          </cell>
          <cell r="R1944">
            <v>1902</v>
          </cell>
        </row>
        <row r="1945">
          <cell r="A1945" t="str">
            <v>LanguageLine Solutions</v>
          </cell>
          <cell r="B1945" t="str">
            <v>LanguageLine Solutions</v>
          </cell>
          <cell r="C1945">
            <v>20000</v>
          </cell>
          <cell r="D1945" t="str">
            <v>translation &amp; localization</v>
          </cell>
          <cell r="E1945" t="str">
            <v>http://www.languageline.com</v>
          </cell>
          <cell r="F1945" t="str">
            <v>http://www.linkedin.com/company/languageline-solutions</v>
          </cell>
          <cell r="G1945" t="str">
            <v>Monterey</v>
          </cell>
          <cell r="H1945" t="str">
            <v>California</v>
          </cell>
          <cell r="I1945" t="str">
            <v>onsite interpreting, testing &amp; training of bilingual &amp; interpreting staff, business interpreting, business interpretation, sign language translation, video interpreting, phone interpreting, translation &amp; localization, language interpretation, on demand video interpreting, language solutions, business translation, localization, translation, global content solutions, asl, language translation, interpretation, language services, on demand video remote interpreting, ai, overthephone interpreting, machine translation, language quality assurance, content translation, hitrust cybersecurity, legal interpretation, multilingual ai innovation, ai translation, legal, multilingual captions, multilingual website translation, multilingual seo, ai interpreting, language access, multilingual content compliance, multilingual transcription, education, multilingual customer engagement, multichannel translation, multilingual content review, multilingual content management systems, content localization, multilingual ai, corporate language solutions, patented ai interpreting, multilingual content delivery, multilingual workforce training, financial services, automated interpretation, multilingual marketing, multilingual ai workflow, video remote interpreting, astm certified interpretation, multilingual content automation, multilingual ai app, translation and interpretation services, multilingual content workflows, multilingual workforce development, multilingual content adaptation, multilingual content, multilingual customer support, telehealth interpretation, multilingual ai platform, healthcare, multilingual ai compliance, multilingual content scalability, website localization, multilingual voice synthesis, healthcare interpretation, secure language services, multilingual training, software integration, multilingual ai security, regulatory compliance, government, iso 9001 certified translation, multilingual subtitles, multilingual content creation, language proficiency testing, multilingual voiceover, multilingual content security, multilingual content customization, public safety interpretation, multilingual ai connectors, multilingual content optimization, multilingual elearning, cloud-based translation, multilingual training programs, multilingual ai integration, multilingual content quality control, multilingual content management, interpreting services, multilingual content reporting, content management systems, translation services, multilingual ai accuracy, multilingual multimedia, multilingual multimedia localization, multilingual ai pilot, multilingual ai scalability, multilingual content analytics, telehealth interpreting, on-site services, sign language services, audio transcription, document translation, omnichannel translation, self-service content solutions, automation, training and testing, language proficiency, medical interpretation, document simplification, sip connectivity, languageline app, electronic health records, client portal, integrated translation tools, industry expertise, 24/7 language access, technological innovation, data security, language barriers, customer service, professional linguists, multilingual support, healthcare language services, government language access, education interpretation, insurance language solutions, contact center solutions, wordbook, medical terminology, interpretation readiness, mixed methods, integrated workflows, content management, client support, business process outsourcing, group purchasing organizations, telecommunications solutions, patented technology, b2b, b2c, finance, non-profit, health care, health, wellness &amp; fitness, hospital &amp; health care, health care information technology, computer &amp; network security, information technology &amp; services, nonprofit organization management</v>
          </cell>
          <cell r="J1945" t="str">
            <v>Salesforce, Route 53, Mimecast, Outlook, Amazon AWS, Microsoft Office 365, Atlassian Cloud, Drift, OneTrust, React Redux, Workday, Amazon SES, Hubspot, Zendesk, Slack, DoubleClick Conversion, Pardot, Bizible, Facebook Custom Audiences, Google Dynamic Remarketing, Google AdWords Conversion, Hotjar, Linkedin Marketing Solutions, Google Tag Manager, Google Remarketing, Google AdSense, Vimeo, Workday Recruit, Google Analytics, Bootstrap Framework, DoubleClick, Facebook Login (Connect), Mobile Friendly, Facebook Widget, Linkedin Widget, Linkedin Login, Microsoft Windows Server 2012, Apple macOS, Chrome, Android, Kiosked, Workfront, , Huawei S6700, Secured MVC Forum on Windows 2012 R2, Microsoft Office, IQMS, SAP, ADP, .NET, Synthesia, Gem, Canto, Confluence</v>
          </cell>
          <cell r="O1945">
            <v>1100000000</v>
          </cell>
          <cell r="Q1945" t="str">
            <v>LanguageLine Solutions is the largest provider of on-demand language interpretation and translation services in the world, based in Monterey, California, with a strong presence in London. Founded in 1982, the company serves over 30,000 clients globally, utilizing a network of 35,000-40,000 linguists to manage 85-87 million interactions annually in more than 240 languages, including American Sign Language.
The company offers a wide range of language access solutions, including on-demand phone, video remote, and onsite interpreting, as well as document translation and content localization in over 580 language combinations. LanguageLine also provides language proficiency testing, bilingual staff training, and interpreter mentoring. Its services cater to various sectors, including healthcare, finance, government, and education, with notable partnerships that include 18 of the top 20 U.S. hospitals and a majority of Fortune 100 companies. LanguageLine Solutions emphasizes technology integration and accessible communication tools to enhance service delivery.</v>
          </cell>
          <cell r="R1945">
            <v>1982</v>
          </cell>
        </row>
        <row r="1946">
          <cell r="A1946" t="str">
            <v>Latham &amp; Watkins</v>
          </cell>
          <cell r="B1946" t="str">
            <v>Latham &amp; Watkins</v>
          </cell>
          <cell r="C1946">
            <v>8600</v>
          </cell>
          <cell r="D1946" t="str">
            <v>law practice</v>
          </cell>
          <cell r="E1946" t="str">
            <v>http://www.lw.com</v>
          </cell>
          <cell r="F1946" t="str">
            <v>http://www.linkedin.com/company/latham-&amp;-watkins</v>
          </cell>
          <cell r="G1946" t="str">
            <v>New York</v>
          </cell>
          <cell r="H1946" t="str">
            <v>New York</v>
          </cell>
          <cell r="I1946" t="str">
            <v>legal, cross-border transactions, financial law, banking &amp; finance, corporate governance, legal advisory, data privacy, international presence, corporate restructuring, multidisciplinary expertise, complex cross-border deals, market leader, legal innovation, innovative legal solutions, cross-jurisdictional legal services, government, b2b, banking &amp; finance law, dispute resolution, international offices, technology transactions, complex transactions, law firm, energy law, antitrust &amp; competition, sustainable finance, client-focused, digital assets, risk management, energy &amp; infrastructure, litigation, cross-border legal services, services, public company advice, public companies, trade secrets, regulatory landscape, intellectual property, sustainability, life sciences innovation, offices of lawyers, m&amp;a, financial institutions, pro bono services, wealth management, consulting, technology, client partnership, investment management, public policy, regulatory compliance, global law firm, multidisciplinary team, financial services, cybersecurity law, environmental sustainability, environmental law, corporate law, legal services, banking &amp; private credit, energy &amp; utilities, life sciences, ai law, public interest law, litigation and trial, mergers and acquisitions, cybersecurity, technology law, alternative investments, antitrust, corporate/m&amp;a, private equity transactions, private equity, data security, securities law, capital markets, energy transition, bankruptcy, commercial transactions, real estate law, pro bono legal advice, diversity and inclusion, healthcare law, private capital, strategic partnerships, public offerings, class actions, securities regulation, international arbitration, governance and compliance, regulatory affairs, insurance law, tax law, business restructuring, employment law, emerging markets, educational institutions, advocacy, government contracts, financial regulation, infrastructure projects, client-focused partnerships, human rights compliance, market trends and insights, finance, non-profit, conflict resolution, law practice, environmental services, renewables &amp; environment, mergers &amp; acquisitions, computer &amp; network security, information technology &amp; services, nonprofit organization management</v>
          </cell>
          <cell r="J1946" t="str">
            <v>AT&amp;T DNS, Microsoft Office 365, Microsoft Azure Hosting, Microsoft Application Insights, OneTrust, Slack, Salesforce, ON24, Mobile Friendly, Microsoft Word, Adobe Acrobat, Records Management, Westlaw, LexisNexis Accurint, CourtLinkÂ®, Windows 11, Microsoft Office, Gem, ISO+â„¢, Microsoft Active Directory Federation Services, AI, SAP Predictive Analytics, Google AdWords Conversion, Microsoft Excel, Microsoft PowerPoint, ServiceNow, ANGEL LMS, iManage, GEP, Intapp Time, Remote Desktop Services, Cisco VPN, Excel4Apps, Adobe Acrobat Sign, Outlook, Mode, Ptengine, Posit, Carta, ServiceNow Virtual Agent, Intel, AWS Service Catalog, Imagine Language &amp; Literacy, LinkedIn Ads, iCIMS, AWS VPN, LexisNexis, accessiBe, SAP BusinessObjects Business Intelligence (BI), PeopleSoft Sales, Asana, Board, PitchBook, Tableau, Power BI Documenter, Microsoft Teams, Kubernetes, Red Hat Enterprise Linux, Aderant CompuLaw, Adobe Acrobat Pro, Visio, Microsoft Windows 10, Office365, BlackBerry, ServiceNow IT Service Management (ITSM), Signal, AMP, Micro, Quip, ECS, Logitech Video Conferencing, Dash, Domino Printing Services, SQL, Chartbeat, Microsoft Purview eDiscovery, Google, Movable Type, Mynewsdesk, LogIC, Loom, Cisco IP Phones, Intapp, Microsoft Azure Monitor, Azure Virtual Network, .NET, Azure Virtual Machine Scale Sets, Azure App Service, Azure Functions, Azure Container Apps, Azure Load Balancer, Azure Application Gateway, F5 BIG-IP Local Traffic Manager (LTM), Azure Front Door, AWS Multi-Factor Authentication, Microsoft Windows Server 2012, SharePoint, Microsoft PowerShell, Shareworks by Morgan Stanley, Diligent ESG, Python, LinkedIn Recruiter, ADP Applicant Tracking System, BASE, Tor, AWS CodeCommit, Freelance Distributed Control System (DCS), Microsoft Fabric, SES, ABB Distributed Control Systems (DCS), Canon Printers, Git, Aja Video Systems, Ceph, Microsoft Visio, Microsoft 365, VMware Virtual Desktop Infrastructure, Citrix VDI-in-a-Box, Pacer, LexisNexis Bridger Insight XG</v>
          </cell>
          <cell r="O1946">
            <v>7000000000</v>
          </cell>
          <cell r="Q1946" t="str">
            <v>Latham &amp; Watkins LLP is a global law firm founded in 1934, known for advising businesses and institutions that drive the global economy. Established in Los Angeles during the Great Depression, the firm has grown to become one of the largest law firms in the United States, with a presence in major jurisdictions worldwide.
The firm operates across more than 60 legal disciplines, with major practice areas including mergers and acquisitions, corporate and finance law, litigation, bankruptcy and restructuring, and international law. Latham &amp; Watkins serves over 1,000 public companies, acting as primary counsel to 400 of them. The firm has received numerous accolades, including recognition as the Most Innovative Law Firm in North America by the Financial Times and multiple Band 1 rankings for its practices and lawyers. Latham &amp; Watkins is also noted for its pro bono services, being one of the largest providers in the world.</v>
          </cell>
          <cell r="R1946">
            <v>1934</v>
          </cell>
        </row>
        <row r="1947">
          <cell r="A1947" t="str">
            <v>Lazard</v>
          </cell>
          <cell r="B1947" t="str">
            <v>Lazard</v>
          </cell>
          <cell r="C1947">
            <v>3300</v>
          </cell>
          <cell r="D1947" t="str">
            <v>financial services</v>
          </cell>
          <cell r="E1947" t="str">
            <v>http://www.lazard.com</v>
          </cell>
          <cell r="F1947" t="str">
            <v>http://www.linkedin.com/company/lazard</v>
          </cell>
          <cell r="G1947" t="str">
            <v>New York</v>
          </cell>
          <cell r="H1947" t="str">
            <v>New York</v>
          </cell>
          <cell r="I1947" t="str">
            <v>asset management, financial advisory &amp; asset management, financial advisory, finance, investment managers, client-centric advice, liability management, investment products, services, market trend analysis, financial markets, high-net-worth clients, strategic financial advice, market trends, b2b, securities and commodity contracts intermediation and brokerage, financial consulting, strategic advisory, financial performance, investment performance, financial advice, bespoke asset allocation, investment strategies, client satisfaction, high-net-worth individual services, asset diversification, client success, financial risk assessment, client relationships, long-term investment planning, corporate finance advisory, multinational financial services, geopolitical insights, financial institutions, investment management, financial advisory for governments, mergers and acquisitions, local market knowledge, client trust, global presence, long-term value creation, investment banking, private equity, client services, client-focused solutions, public and private clients, strategic planning, asset management strategies for institutions, financial technology, client engagement, capital markets, consulting, market analysis, financial history and heritage, mergers and acquisitions advisory, financial analysis, investment solutions, investment research, financial history, global financial services, global market expertise, investment portfolio customization, client-centric financial advice, wealth management, strategic geopolitical consulting, institutional asset management, bespoke investment, financial expertise, client relationship management, market insights, strategic financial consulting, institutional investors, market expertise, restructuring, institutional investment, investment portfolios, client advisory, private wealth management, global financial network, global operations, private client asset management, long-term investment, alternative investments, local market expertise, government, corporate finance, financial innovation and technology, bespoke investment solutions, asset management for high-net-worth, financial planning, client trust and integrity, local market insights, innovation, financial innovation, long-term value, asset management strategies, corporate strategy, capital raising strategies, corporate restructuring, portfolio management, asset allocation, risk management, financial services, multinational resources, geopolitical advisory, global network, m&amp;a advisory, capital markets advisory, specialized advisory, global investment, client service, strategic advice, customized investment, diversified portfolio, active management, esg investing, shareholder activism, corporate sustainability, investment opportunities, wealth preservation, mutual funds, equity investment, working capital, cross-border advisory, financial strategies, global compliance, regulatory disclosures, philanthropic initiatives, community engagement, diversity and inclusion, trends analysis, financial restructuring, leading investment strategies, alpha generation, expert insights, capital raising, global outreach, investment risk, research and development, institutional investments, performance evaluation, non-profit, management consulting, mergers &amp; acquisitions, finance technology, information technology &amp; services, research &amp; development, nonprofit organization management</v>
          </cell>
          <cell r="J1947" t="str">
            <v>Amazon CloudFront, Salesforce, CSC Corporate Domains, Outlook, Amazon Elastic Load Balancer, Microsoft Office 365, Amazon AWS, Atlassian Cloud, Angular JS v1, MongoDB, Amazon SES, Slack, Adobe Media Optimizer, Cedexis Radar, Google Font API, Google Maps (Non Paid Users), Mobile Friendly, Shutterstock, Vimeo, Google Maps, Google Analytics, Linkedin Marketing Solutions, Google Tag Manager, iMIS, Salesforce CRM Analytics, ROOM, Bloomberg Professional Services, FactSet, Refinitiv World-Check Risk Intelligence, MSCI, Esri, AI, Excel4Apps, Microsoft PowerPoint</v>
          </cell>
          <cell r="K1947">
            <v>2359130331</v>
          </cell>
          <cell r="L1947" t="str">
            <v>Debt Financing</v>
          </cell>
          <cell r="M1947">
            <v>400000000</v>
          </cell>
          <cell r="N1947">
            <v>45352</v>
          </cell>
          <cell r="O1947">
            <v>3186466000</v>
          </cell>
          <cell r="Q1947" t="str">
            <v>Lazard is a leading financial advisory and asset management firm, established in 1848 by three brothers in New Orleans. Over the years, it has grown into a global powerhouse, operating in 41 cities across 26 countries, including North America, Europe, Asia, Australia, and Central and South America.
The firm offers a wide range of financial services, including mergers and acquisitions advisory, strategic consulting, restructuring, capital raising, and asset management. Lazard's asset management division has a rich history, beginning in the 1940s and expanding significantly over the decades. Today, it manages over $200 billion in assets, serving a diverse clientele that includes corporations, institutions, governments, and high net worth individuals. With a strong network built over 175 years, Lazard continues to focus on delivering value and leveraging technology for future growth.</v>
          </cell>
          <cell r="R1947">
            <v>1848</v>
          </cell>
        </row>
        <row r="1948">
          <cell r="A1948" t="str">
            <v>Lean Solutions Group</v>
          </cell>
          <cell r="B1948" t="str">
            <v>Lean Solutions Group</v>
          </cell>
          <cell r="C1948">
            <v>10000</v>
          </cell>
          <cell r="D1948" t="str">
            <v>information technology &amp; services</v>
          </cell>
          <cell r="E1948" t="str">
            <v>http://www.leangroup.com</v>
          </cell>
          <cell r="F1948" t="str">
            <v>http://www.linkedin.com/company/lean-solutions-g</v>
          </cell>
          <cell r="G1948" t="str">
            <v>Coral Springs</v>
          </cell>
          <cell r="H1948" t="str">
            <v>Florida</v>
          </cell>
          <cell r="I1948" t="str">
            <v>workforce optimization, logistics training, recruiting, offshoring, nearshoring, workforce, transportation staff, colombia, staffing, logistics support, back office, technology, information &amp; internet, cost efficiency, logistics digitalization, business services, remote logistics teams, logistics ai assessment, logistics workforce, sustainable business practices, cost savings, remote team deployment, nearshore logistics support, logistics technology, logistics digital platform, supply chain digitalization, offshore business services, logistics process automation, ai-powered supply chain, multilingual customer support, data analytics, logistics digital transformation, workforce augmentation, logistics innovation, offshore support, industry-specific solutions, remote onboarding, business intelligence, latin america nearshoring, strategic partnerships, logistics software, ai automation, multilingual support, industry-specific support, ai logistics platform, scalable solutions, client management, staff augmentation, professional services, talent sourcing, industry verticals, ai in transportation, employee training and development, transportation &amp; logistics, global talent access, hr technology, digital logistics solutions, supply chain analytics, cost-effective staffing, automation tools, automation of employee wellness, cost reduction, business process outsourcing, employee wellness monitoring, logistics support services, technology integration, human + ai collaboration, logistics talent sourcing, digital logistics, scalable staffing, customer relationship management, ai-driven logistics, ai in logistics, remote collaboration tools, human-ai collaboration, cloud integration, logistics automation, logistics operational efficiency, ai-driven workforce management, performance analytics, customer support services, client portal technology, client portal, global talent pool, remote team management, logistics and freight forwarding, remote workforce, supply chain management, digital employee management, logistics services, ai readiness assessment, employee retention, nearshore staffing, cloud-based solutions, logistics process optimization, warehouse management, employee wellness ai, digital transformation, logistics and supply chain, ai-powered logistics, supply chain solutions, data security, award-winning automation, logistics data management, logistics support automation, employee retention strategies, logistics industry support, supply chain optimization, social impact initiatives, bpo solutions, logistics workforce scalability, logistics automation solutions, talent acquisition, nearshore outsourcing, client-centric approach, client reporting tools, multinational support, cultural alignment, logistics process improvement, growth and innovation, technology-enabled services, employee engagement tools, outsourcing services, management consulting services, digital transformation tools, digital supply chain, supply chain ai tools, nearshore staff augmentation, offshore staffing, back office solutions, logistics management, it consulting, data engineering, digital marketing services, software development, professional recruitment, financial services support, sales development, total talent acquisition, human resources services, project management outsourcing, business intelligence solutions, carrier sales, marketing agency services, creative staffing, operations management, data science, technical hiring, global talent sourcing, time zone aligned staffing, client portal integrations, employee retention solutions, cost reduction strategies, corporate social responsibility, training and development programs, cultural alignment in staffing, agile workforce solutions, employment solutions, tools for talent acquisition, full-service staffing, responsive client support, geographical expansion services, remote operational support, employee onboarding services, colombia staffing, philippines staffing, mexico staffing, remote office setup, industry-specific staffing solutions, workforce training programs, b2b, finance, education, non-profit, manufacturing, distribution, information technology &amp; services, analytics, professional training &amp; coaching, crm, sales, enterprise software, enterprises, computer software, logistics &amp; supply chain, computer &amp; network security, management consulting, financial services, nonprofit organization management, mechanical or industrial engineering</v>
          </cell>
          <cell r="J1948" t="str">
            <v>Outlook, Microsoft Office 365, Gmail, Google Apps, Amazon AWS, Webflow, Slack, Amazon SES, Hubspot, Vimeo, AngularJS, Google Analytics, Stripe, Facebook Custom Audiences, Drupal, Bootstrap Framework, JQuery 1.11.1, YouTube, Google Maps (Non Paid Users), Intercom, Mobile Friendly, WordPress.org, Google Maps, Typekit, Google Font API, Google Tag Manager, ShareThis, Shopify, Wix, Data Analytics, AI, Zendesk, Jira, Zoomdata, Figma, Tampa AS400 Inc, Jira Service Management, WMS, Ruby On Rails, PostgreSQL, Sidekiq Pro, Redis, Canva, Linkedin Marketing Solutions, TypeScript, AWS Trusted Advisor, Lambda Cloud, Amazon EventBridge, Amazon DynamoDB, API Gateway, SNS, AWS CloudFormation, Amazon CloudWatch, Xray, OpenTelemetry, SQL, PHP, Symfony, Composer, Svelte, DigitalOcean, Salesforce, F#, React, Playwright, Microsoft SQL Server Reporting Services, ServiceNow, Rise, Micro Focus Universal CMDB, Gem, ServiceNow Flow Designer, ServiceNow UI Builder, ServiceNow Agent Workspace, Microsoft Teams, ServiceNow Integration Hub, ServiceNow Discovery, ServiceNow Service Mapping, ServiceNow Event Management, ServiceNow Service Portal, ServiceNow IT Service Management (ITSM), ServiceNow IT Operations Management (ITOM), Flexera IT Asset Management (ITAM), CargoWise, Power BI Documenter, Power Query, DAX, Star, Building Engines, Oracle Analytics Cloud, Amazon Advertising, C#, Angular, .NET, Azure Analysis Services, ACL, Informatica Test Data Management, IBX SmartView, 24-7 Media, Oracle XML DB, BriteVerify, Netlify, Oracle Fusion Middleware, Oracle Fusion Procurement, SAP Accounts Payable and Receivable, Oracle General Ledger, Coupa Procurement, Sage Fixed Assets, SES, E-planning, Arcserve, MOVEit MFT, Intrado, HighRadius, Microsoft OneDrive for Business, Microsoft Azure Monitor, Google Cloud, TensorFlow, PyTorch, Office365, Confluence, Datonics, Microsoft Excel, Python, Snowflake, Azure Data Factory, Control-M, Azure Pipelines, Azure Devops, PowerBI Tiles, SAP BusinessObjects Business Intelligence (BI), Loop11, Tableau, Adobe XD, Git, AutoCAD, Microsoft Office, Microsoft OneDrive, SharePoint, Uipath, UiPath Studio, Microsoft Customer Care Framework, C# (C Sharp), AWS SDK for JavaScript, Spring Boot, Google Cloud Platform, GraphQL, Kubernetes, Terraform, CircleCI, GitHub Actions, Tor, ArcGIS, dbt, Amazon Managed Streaming for Apache Kafka (Amazon MSK), REST, Node.js, LinkedIn Ads, Pleo, Indeed, Eaglestats, Spreadsheet Server by insightsoftware, SAP Ariba Platform, Salesforce CRM Analytics, ECS, HELM, LeafLink, Apache Kafka, Mulesoft, Kong Mesh, Gravitee.io, Envoy, MySQL, Javascript, Sajax System, jQuery, HTML Pro, Bootstrap, Red Hat JBoss Enterprise SOA Platform, Remix, Vitess, Tailwind, SAP Business Technology Platform, python celery, MongoDB, Selenium, Appium, Apache JMeter, AdBay, Visio, Material UI, Sketch, GitHub, Google AdWords Conversion, Microsoft PowerPoint, CONTROL, Onit, Freshsales, Freshworks CRM, Cisco VoIP, Harmony Email &amp; Collaboration, Airflow, AWS Analytics, Amazon S3, RabbitMQ, Docker, Microsoft Sql Server, Oracle Database, H2O, Microsoft Windows Server 2000, Azure Active Directory B2C, Microsoft Advanced Group Policy Management, Akamai CDN Solutions, Infoblox DHCP, CAT, Microsoft 365, Microsoft Azure, Microsoft Entra ID, VMware, Microsoft PowerShell, Cisco TelePresence Management Suite (TMS), Moodle, go+, , Zuora, Looker, Monte Carlo, Google Sheets, Springboot, Jenkins, MariaDB, Nevron Vision for SSRS, pandas, NumPy, matplotlib, Seaborn Health Care, Microsoft Windows Server 2012, Microsoft Active Directory Federation Services, Microsoft Intune Enterprise Application Management, DotNetNuke, Azure Cosmos DB, Azure App Service, Rapid7 InsightVM, Amazon Web Services (AWS), Front, Google, Google Hangouts, MercuryGate TMS, Informatica, IBM Db2, Nestjs, Express, Microsoft.NET Core 3.1, ASP.NET, Microsoft Entity Framework, GitLab, GoToAssist (FASTchat), Veracode Static Analysis (SAST), Azure VMware Solution, Azure SQL Managed Instance, Sigma, SSMS Tools Pack, Oracle Fusion Financials, LinkedIn Recruiter, OneTrust Tech Risk &amp; Compliance, Absorb LMS, Fastapi, Amazon Linux 2, Apache, AWS Cloud Development Kit (AWS CDK), AWS Lambda, Cognito, AVEVA PDMS, Act!, webpack, Jest, GRPC, Aryson MySQL to MSSQL Converter, Prometheus, Adobe Photoshop, Strato, Adobe InDesign, Adobe After Effects, Adobe Firefly, ChatGPT, Gemini, 8x8, GoToAssist, Google Ads, TikTok Ads, Amazon Simple Queue Service (SQS), Boomi AtomSphere, IBM Db2 for Linux, UNIX, and Microsoft Windows, Redux, Shopify Plus, Liquid, Django, VueJS, Cursor, Copilot, Google VPC Service Controls, Trello, Microsoft OneNote, Dayforce, LinkedIn Learning, ServiceNow Employee Center, ServiceNow IntegrationHub, BMC Helix Discovery, Pega Robotic Process Automation, Excel4Apps, Cassandra, Amazon Elastic Container Service (Amazon ECS), AWS Fargate, New Relic, Azure Cost Management and Billing, Ramp, BMC FootPrints, Azure AD P2, Security, Apollo, Sizmek (MediaMind), Amazon EC2, Blazor, Cradlepoint NetCloud, Entity Framework Core, Azure Monitor, Azure Databricks, GoAnywhere MFT, Amazon DocumentDB, Amazon EKS Anywhere, Athena, OpenSearch, Google AlloyDB for PostgreSQL, Datadog, Descartes MacroPoint, OpenProject, WebOffice, Board, Dell ECS Enterprise Object Storage, TrakSYS, Azure Functions, Linear, AWS Glue Data Catalog, Apex, OpenAPI, ANGEL LMS, SAP Financial Supply Chain Management (FSCM), Capybara, Databricks, ICONICS IoT, ManageEngine Desktop Central, Smartsheet, Langchain, IBM Spectrum LSF, CSS, Zopim, Fusion ERP Analytics, Odoo CRM, Spark, Delta Lake, Azure Service Fabric, Flow, Sales Cloud Einstein, Salesforce Service Cloud, NetApp Cloud Volumes ONTAP, Salesforce VisualForce, Ning, TUNE, Next.js, Gatsby, Bitbucket</v>
          </cell>
          <cell r="K1948">
            <v>42500000</v>
          </cell>
          <cell r="L1948" t="str">
            <v>Venture (Round not Specified)</v>
          </cell>
          <cell r="M1948">
            <v>42500000</v>
          </cell>
          <cell r="N1948">
            <v>44105</v>
          </cell>
          <cell r="O1948">
            <v>709900000</v>
          </cell>
          <cell r="Q1948" t="str">
            <v>Lean Solutions Group (LSG) is a technology-enabled provider of nearshore and offshore workforce solutions, focusing on the transportation, logistics, and supply chain industries in North America. Founded by CEO Robert Cadena, LSG combines global talent, AI automation, and operational expertise to help businesses scale and optimize their operations. The company is headquartered in Coral Springs, Florida, and has a flexible workforce of nearly 10,000 employees across Colombia, Guatemala, Mexico, and the Philippines.
LSG offers a range of services, including staffing and recruitment, back-office and business process outsourcing, and technology solutions. Their platforms, such as LeanTek Connect and LeanTek AgentEdge, enhance workforce management and operational efficiency. The company serves over 600 clients, embedding teams into client workflows to improve both front- and back-office functions. With a commitment to integrating human and AI performance, LSG aims to drive growth and reduce costs for its clients across various sectors, including retail, insurance, and healthcare.</v>
          </cell>
          <cell r="R1948">
            <v>2012</v>
          </cell>
        </row>
        <row r="1949">
          <cell r="A1949" t="str">
            <v>Level 3 Communications</v>
          </cell>
          <cell r="B1949" t="str">
            <v>Level 3 Communications</v>
          </cell>
          <cell r="C1949">
            <v>6800</v>
          </cell>
          <cell r="D1949" t="str">
            <v>telecommunications</v>
          </cell>
          <cell r="F1949" t="str">
            <v>http://www.linkedin.com/company/level-3-communications</v>
          </cell>
          <cell r="G1949" t="str">
            <v>Broomfield</v>
          </cell>
          <cell r="H1949" t="str">
            <v>Colorado</v>
          </cell>
          <cell r="I1949" t="str">
            <v>sip trunking, content &amp; video delivery, cloud computing, unified communications collaboration, managed services, contact centers, data center connectivity, security solutions, data networks, unified communications amp collaboration, public relations, enterprise software, enterprises, computer software, information technology &amp; services, b2b</v>
          </cell>
          <cell r="J1949" t="str">
            <v>Salesforce, Microsoft Office 365, VueJS, Google Font API, IfByPhone, Facebook Custom Audiences, Amadesa, Vimeo, WordPress.org, MouseFlow, Apache, Simpli.fi, Upsellit, Criteo, Visual Website Optimizer, Google Analytics, AppNexus, Facebook Widget, OpinionLab, iTunes, Adobe Media Optimizer, OpenSSL, AppDynamics, Omniture (Adobe), Cloudinary, Facebook Login (Connect), Optimizely, Mobile Friendly, Twitter Advertising, Linkedin Marketing Solutions, The Trade Desk, MotionPoint, greyscale - grey, LivePerson Monitor, Cedexis Radar, Yahoo Ad Manager Plus, JQuery 1.11.1, Shutterstock, Tealium, Bootstrap Framework, Google AdWords Conversion, ClickTale, DoubleClick, DoubleClick Floodlight, YouTube, Amazon Associates, Yahoo Analytics, Google Play, Bing Ads, Google Dynamic Remarketing, DoubleClick Conversion, Google Tag Manager, New Relic, Salesforce Live Agent</v>
          </cell>
          <cell r="Q1949" t="str">
            <v>Level 3 Communications, Inc. was a prominent telecommunications and Internet service provider based in Broomfield, Colorado. Founded in 1985, the company initially operated as Kiewit Diversified Group before rebranding in 1998. It became known for its extensive IP-optimized fiber network, which spanned 19,600 route miles and positioned it as a Tier 1 network operator. Over the years, Level 3 expanded significantly through acquisitions, ultimately creating a network that connected approximately 100,000 route miles globally.
The company offered a range of services, including core transport, IP transit, voice, video, and content delivery network solutions. It provided IP-based voice and data communications, virtual private networks, managed Ethernet access, and cloud services. Level 3 was recognized as the largest competitive local exchange carrier and the third-largest fiber-optic Internet access provider in the U.S. by coverage. By 2000, it served around 2,700 customers, primarily focusing on medium-to-large Internet carriers and businesses across North America, Latin America, Europe, and Asia. Level 3 Communications was acquired by CenturyLink in 2017.</v>
          </cell>
          <cell r="R1949">
            <v>1998</v>
          </cell>
        </row>
        <row r="1950">
          <cell r="A1950" t="str">
            <v>LexisNexis</v>
          </cell>
          <cell r="B1950" t="str">
            <v>LexisNexis</v>
          </cell>
          <cell r="C1950">
            <v>12000</v>
          </cell>
          <cell r="D1950" t="str">
            <v>information technology &amp; services</v>
          </cell>
          <cell r="E1950" t="str">
            <v>http://www.lexisnexis.com</v>
          </cell>
          <cell r="F1950" t="str">
            <v>http://www.linkedin.com/company/lexisnexis</v>
          </cell>
          <cell r="G1950" t="str">
            <v>New York</v>
          </cell>
          <cell r="H1950" t="str">
            <v>New York</v>
          </cell>
          <cell r="I1950" t="str">
            <v>global information solutions, practice management solutions, litigation solutions, legal services, ai workflow solutions, agentic ai, legal ai, legal research solutions, artificial intelligence, trusted content, python, hadoop, it services &amp; it consulting, b2b, legal analytics, case law databases, regulatory data, financial services, payment processing, legal data integration, innovation, fraud detection, legal content management, government, consulting, data security and privacy, legal research platform, natural language processing, legal and business data, risk assessment tools, regulatory reporting, operational efficiency, legal technology, fraud prevention, data management, machine learning, legal research automation tools, ai and machine learning, legal compliance tools, legal content digitization, legal data analytics, insurance underwriting, ai-powered solutions, data analytics, legal workflow automation, risk decisioning, legal research ai assistants, ai-driven legal research, customer acquisition, information technology, legal research, legal analytics for courts, decision support systems, legal document analysis, legal data visualization tools, legal reform advocacy, legal content analytics, data fusion platforms, risk management, legal research automation, web search portals, libraries, archives, and other information services, regulatory compliance, legal ai tools, rule of law support, legal content indexing, legal and regulatory data, legal information services, legal decision support, business intelligence, services, compliance solutions, legal case management, data fusion, risk analytics, higher education, public records, professional services, legal research tools, advanced analytics, legal content aggregation, global legal database, ai in legal services, data visualization, legal research databases, legal training platforms, data security, legal transparency tools, data-driven decision making, legal solutions, identity verification, aml compliance, kyc solutions, investigative tools, document summarization, business insights, workflow optimization, insurance analytics, ai integration, credit risk assessment, case management, market intelligence, health data solutions, consumer insights, collections management, public safety solutions, financial services analytics, government solutions, healthcare data management, identity theft prevention, skip tracing, public records analysis, real estate solutions, credit reporting, telecommunications risk, automated compliance, patient engagement, workers compensation analytics, supply chain compliance, financial crime prevention, identity screening, risk orchestration, virtual collaborative tools, community safety, big data solutions, contract analysis, data transparency, high-frequency analytics, finance, education, legal, non-profit, information technology &amp; services, computer &amp; network security, analytics, education management, professional training &amp; coaching, nonprofit organization management</v>
          </cell>
          <cell r="J1950" t="str">
            <v>Amazon CloudFront, Route 53, Outlook, Microsoft Office 365, KISSmetrics, VueJS, Microsoft Application Insights, Jira, Atlassian Confluence, OneTrust, React Redux, GitHub Hosting, ThreatMetrix, Workday, Magento, Eloqua, Freshdesk, Pardot, Slack, Amazon SES, Hubspot, Salesforce, Zendesk, Adobe Marketing Cloud, Salesforce Live Agent, Webex, Google Play, Telligent, Google Dynamic Remarketing, DoubleClick, JW Player, Trustwave Seal, Google Font API, YouTube, Decibel Insight, New Relic, JQuery 1.11.1, Bing Ads, Visual Website Optimizer, AB Tasty, Linkedin Marketing Solutions, The Trade Desk, ON24, Vimeo, Facebook Login (Connect), Shutterstock, Workday Recruit, reCAPTCHA, ASP.NET, Google Analytics, Apache, DoubleClick Conversion, Criteo, Bootstrap Framework, Mobile Friendly, Active Campaign, Adobe Media Optimizer, SiteCore, Google Tag Manager, C#, Salesforce Revenue Cloud, Salesforce CPQ, LifterLMS, Azure Cost Management and Billing, AWS Trusted Advisor, Amazon EKS Anywhere, HELM, Istio, Terraform, AWS Cloud Development Kit (AWS CDK), AWS CloudFormation, Lambda Cloud, API Gateway, AWS Step Functions, Amazon EventBridge, Amazon Kinesis, Amazon Simple Queue Service (SQS), SNS, Amazon DynamoDB, Aurora, Redshift, Amazon ElastiCache, Amazon CloudWatch, Datadog, Splunk, Coralogix, Sizmek (MediaMind), AWS Key Management Service (KMS), AWS Secrets Manager, Verizon WAF, Stormshield, AWS Direct Connect, AWS PrivateLink, AWS Transit Gateway, Nginx, Security, Kubernetes, Salesforce CRM Analytics, Microsoft Office, InterAction+, Create React App, Python, Mode, Microsoft Excel, Microsoft PowerPoint, Oracle Hyperion Enterprise, PeopleSoft Sales, Fusion ERP Analytics, Microsoft Teams Rooms, Zoomdata, Microsoft Word, Amazon S3, Apache Solr, Elasticsearch, Faiss, OpenSearch, Pinecone, Sqlalchemy, Weaviate, AI, Databricks, Apex, Salesforce Lightning Web Components, OpenTable for Restaurants, REST, SQL, PL/SQL, Oracle Siebel, Flow, AWS SDK for JavaScript, Tableau, PowerBI Tiles, Pendo., Google AdWords Conversion, SharePoint, Azure Devops, Amazon Web Services (AWS), Lookback, UserTesting, Shopify, Ghost, LexisNexis, NTENT, WebStarts, CallMiner Eureka, Jamf Pro, Autopilot, TUNE, Microsoft 365, Cisco WebEx Teams, Azure AD Notifications, Microsoft Entra ID, ServiceNow, LinkedIn Ads, Excel4Apps, AuditBoard, Drata, Vanta, NLP, Perforce Visualization, SES, Amazon Simple Storage Service (S3), Multilingual, ANGEL LMS, DotNetNuke, React, Azure Data Lake Storage, Intel, poly, Amazon EC2, Argocd, Docker, Podman, .NET, Dell EMC PowerStore, Tor, Microsoft Azure Monitor, Google Cloud Platform, Angular, GitHub, Maven, Redis, Spring Boot, TypeScript, J2EE, Javascript, Standalone Tomcat - Java Servlet and JSP Platform by TurnKey Linux (HVM), HTML Pro, Oracle XML DB, Microsoft Windows Server 2012, Unix, McAfee Total Protection for Data Loss (DLP), Barracuda Email Security Service, Juniper Networks SRX-Series Firewalls, Amazon Associates, Endpoint Protection, Make, NumPy, pandas, TensorFlow, PyTorch, Spark, MLflow, PySpark, Lytics, Salesforce Marketing Cloud Intelligence (formerly Datorama), iManage, NetDocuments, AWS Analytics, ChatGPT, Delta Lake, Matomo, FullStory, Langchain, Connect, Appian, Gong, Westlaw, Axure RP, Sketch, InVision, ISO+â„¢, Rust, LexisNexis Accurint, ECS, AWS Fargate, Amazon Virtual Private Cloud (Amazon VPC), Argo CD, Adobe Creative Cloud, Adobe Premiere Pro, Adobe After Effects, Sales Cloud Einstein, Acquia DAM (Widen), Trello, Aha!, Jenkins, Google Firebase Crashlytics, OpenTelemetry, GitHub Actions, Windows 11, Backstage, Azure Virtual Machines, Azure Functions, Azure Storage Explorer, Azure Key Vault, Azure Service Bus, Azure App Service, Azure Active Directory, Microsoft PowerShell, Azure Monitor, Azure Log Analytics, Azure Virtual Network, Microsoft Power Automate, AMP, Siemens SIMATIC S7, Git, iland, BASE, LinkedIn Sales Navigator, Fastapi, Flask, Scrum Do, Microsoft Power Platform, Microsoft Power Apps, Power BI Documenter, Pages, DAX, DATAVERSE LTD, Microsoft Exchange Server 2003, Microsoft OneDrive, Azure Logic Apps, Gradle, CMake, Android, Xcode, Android Studio, Apple, Objective-C, Zopim, Twitter Ads, go+, Visual-Basic-.NET, Google AlloyDB for PostgreSQL, AWS Lambda, Node.js, Salesforce Sales Cloud, Salesforce VisualForce, Ning, Amazon Managed Workflows for Apache Airflow (MWAA), Rapid7 InsightVM, Apache Camel, Mulesoft, Oracle Analytics Cloud, Uipath, SOQL, Next.js, Sanity, Figma, GitHub Copilot, Vercel, Seismic, , Pyramid, LexisNexis CounselLink, Copilot, AVEVA PDMS, Azure Analysis Services, GrubHub for Restaurants, Amazon Product Advertising API, Oracle GRC, Conga CPQ, PeopleSoft CRM, Clari, Argo, Grafana, JFrog Artifactory, CDK, Crystal Ball, AWS Security Hub, Amazon GuardDuty, AWS Cloud WAN, Ansible, Bash, GitLab, GitHub Enterprise, Playwright, Azure OpenAI Service, Azure Front Door, Azure API Management, Azure Cognitive Services, Apache Kafka, Azure AI Search, ICP, Lexis Advance Quicklaw, Google, Pytest, Google Search Console, Eyefinity OfficeMate, Forcepoint TRITON, Hugging Face, IBM ILOG CPLEX Optimization Studio, OpenAI, Act!, Microsoft Fabric, Microsoft Teams, IBM Storage Suite for IBM Cloud Paks, Zoho CRM, SentenceTransformers, Kanbanize, Qualtrics</v>
          </cell>
          <cell r="K1950">
            <v>1530000000</v>
          </cell>
          <cell r="L1950" t="str">
            <v>Venture (Round not Specified)</v>
          </cell>
          <cell r="M1950">
            <v>0</v>
          </cell>
          <cell r="N1950">
            <v>44348</v>
          </cell>
          <cell r="O1950">
            <v>2384000000</v>
          </cell>
          <cell r="Q1950" t="str">
            <v>LexisNexis is a global data analytics and legal AI company based in New York, New York. It provides a wide range of solutions, including legal research, news, business information, and risk management services. Utilizing advanced technologies like machine learning and natural language processing, LexisNexis serves customers in over 150 countries with a workforce of approximately 11,800 employees.
Founded in 1966, LexisNexis pioneered the first commercial full-text legal information service with its Lexis platform, significantly improving the efficiency of legal research. The company also offers the Nexis service, which provides access to news, financial data, and market research. Its products have transitioned to web-based platforms, enhancing professional workflows across legal, regulatory, and business sectors. LexisNexis is committed to advancing the rule of law globally through partnerships with various stakeholders, including governments, legal professionals, and NGOs.</v>
          </cell>
          <cell r="R1950">
            <v>1970</v>
          </cell>
        </row>
        <row r="1951">
          <cell r="A1951" t="str">
            <v>LexisNexis Risk Solutions</v>
          </cell>
          <cell r="B1951" t="str">
            <v>LexisNexis Risk Solutions</v>
          </cell>
          <cell r="C1951">
            <v>11000</v>
          </cell>
          <cell r="D1951" t="str">
            <v>information technology &amp; services</v>
          </cell>
          <cell r="E1951" t="str">
            <v>http://risk.lexisnexis.com</v>
          </cell>
          <cell r="F1951" t="str">
            <v>http://www.linkedin.com/company/lexisnexis-risk-solutions</v>
          </cell>
          <cell r="G1951" t="str">
            <v>Alpharetta</v>
          </cell>
          <cell r="H1951" t="str">
            <v>Georgia</v>
          </cell>
          <cell r="I1951" t="str">
            <v>identity management solutions, customer acquisition, fraud detection, workflow optimization, compliance management, identity verification, real estate intelligence, evidencebased policing, risk management, insurance risk management, data management services, predictive policing, receivables management, identity solutions, aml screening, aerospace data, chemical data intelligence, antifinancial crime, health outcomes, b2b data &amp; content, hr data, risk decisioning, data analytics supporting compliance, clinical analytics, agriculture data, financial data, identity verification &amp; authentication solutions, skip tracing, investigation, identity verification &amp; management solutions, banking data, credit risk, python, hadoop, data infrastructure &amp; analytics, computer &amp; network security, information technology &amp; services</v>
          </cell>
          <cell r="J1951" t="str">
            <v>Salesforce, Cloudflare DNS, Outlook, Eloqua, CloudFlare Hosting, Amazon CloudFront, Route 53, Microsoft Office 365, KISSmetrics, VueJS, Microsoft Application Insights, Jira, Atlassian Confluence, OneTrust, React Redux, GitHub Hosting, ThreatMetrix, Workday, Magento, Freshdesk, Pardot, Slack, Amazon SES, Hubspot, Zendesk, Adobe Marketing Cloud, Salesforce Live Agent, Google Font API, Taboola, Bing Ads, Google AdSense, LiveRamp, ON24, Adobe Media Optimizer, New Relic, AddThis, Apache, Varnish, reCAPTCHA, Google Plus, Google Tag Manager, Active Campaign, JW Player, DoubleClick, Telligent, SiteScout, The Trade Desk, Confirmit, Bootstrap Framework, Decibel Insight, Facebook Custom Audiences, Trustwave Seal, Google Maps, JQuery 1.11.1, FullStory, YouTube, ASP.NET, Amadesa, Yahoo Analytics, Yahoo Ad Manager Plus, Facebook Login (Connect), Google Dynamic Remarketing, Vimeo, DoubleClick Conversion, SiteCore, Criteo, Twitter Advertising, WordPress.org, Google Analytics, Visual Website Optimizer, Webex, Shutterstock, Facebook Widget, ShareThis, Yelp, AB Tasty, Mobile Friendly, CrazyEgg, AdRoll, Cedexis Radar, Workday Recruit, Linkedin Marketing Solutions, Google AdWords Conversion</v>
          </cell>
          <cell r="Q1951" t="str">
            <v>LexisNexis Risk Solutions is a global data and analytics company based in Alpharetta, Georgia. As a subsidiary of RELX, it specializes in data and technology services, analytics, predictive insights, and fraud prevention across various industries, including insurance, financial services, healthcare, and government.
The company operates in the Risk &amp; Business Analytics market and has expanded its capabilities through strategic acquisitions. It employs a significant workforce across 26 offices worldwide, utilizing advanced technologies for big data processing. LexisNexis Risk Solutions offers tailored services in insurance, business, healthcare, and government sectors, focusing on risk management, compliance, and operational efficiency. Its solutions include identity assessment, fraud detection, and automated reporting, all while emphasizing consumer privacy and security.</v>
          </cell>
        </row>
        <row r="1952">
          <cell r="A1952" t="str">
            <v>Lexmark</v>
          </cell>
          <cell r="B1952" t="str">
            <v>Lexmark</v>
          </cell>
          <cell r="C1952">
            <v>11000</v>
          </cell>
          <cell r="D1952" t="str">
            <v>information technology &amp; services</v>
          </cell>
          <cell r="E1952" t="str">
            <v>http://www.lexmark.com</v>
          </cell>
          <cell r="F1952" t="str">
            <v>http://www.linkedin.com/company/lexmark</v>
          </cell>
          <cell r="G1952" t="str">
            <v>Lexington</v>
          </cell>
          <cell r="H1952" t="str">
            <v>Kentucky</v>
          </cell>
          <cell r="I1952" t="str">
            <v>hardware + software, it services &amp; it consulting, digital workflow integration, carbon footprint reduction, reliable imaging technology, sustainability, data protection, sustainable materials, small business printers, device management, product customization, automated document routing, supply chain sustainability, it support, sustainable manufacturing, financial services, manufacturing, workflow automation, software integration, security software, environmentally friendly materials, e-commerce, performance optimization, cloud-based device management, operational efficiency, cost reduction, environmental impact, secure network printing, healthcare, cloud management, services, iot solutions, printing, product design, iot connected printers, advanced security protocols, sustainable design, product updates, printing solutions, fleet management, recycling initiatives, retail, certified eco-friendly products, customer support, product durability, reliable hardware, high-volume printing, certified quality, remote management, commercial and service industry machinery manufacturing, product support, secure printing solutions, cloud security features, energy, iot device lifecycle management, document capture, warranty services, device security, enterprise printers, professional quality, cloud-enabled device updates, managed print services, cost management, enterprise iot solutions, analytics, professional services, cloud print management, digital workflows, b2b, document routing, customer engagement, marketing services, iot devices, information technology, energy-saving features, laser printers, cloud-enabled imaging, finance, government, circular economy initiatives, energy efficiency, security automation, data security, remote device monitoring, supply chain management, reusable device components, product registration, security updates, recycling programs for cartridges, imaging products, document capture software, logistics, sustainable product design, high-yield toner cartridges, cost efficiency, driver support, security features, business productivity, technical support, product lifecycle management, industry expertise, distribution, digital transformation, driver downloads, environmental certifications, circular economy, security compliance for government, cloud services, software solutions, recycling programs, education, imaging, multifunction printers, sustainable printing, cartridge recycling, genuine supplies, toner cartridges, print security, document management, business transformation, high-capacity devices, energy savings, black and white printers, color printers, equipment collection, warranty programs, cloud printing, oem parts, print quality, intelligent software, small business solutions, enterprise printing, extended warranty, two-sided printing, printing efficiency, post-consumer recycled materials, iso certification, durable printers, custom printing solutions, printer maintenance, supply management, print devices, delivery and fulfillment, carton packaging, installation services, repair services, legal, non-profit, consumer products &amp; retail, transportation &amp; logistics, energy &amp; utilities, construction &amp; real estate, computer hardware, computer software, information technology &amp; services, environmental services, renewables &amp; environment, mechanical or industrial engineering, consumer internet, consumers, internet, health care, health, wellness &amp; fitness, hospital &amp; health care, cloud computing, enterprise software, enterprises, commercial &amp; service industry machinery manufacturing, managed services, professional training &amp; coaching, marketing &amp; advertising, computer &amp; network security, logistics &amp; supply chain, nonprofit organization management</v>
          </cell>
          <cell r="J1952" t="str">
            <v>NSOne, Outlook, Microsoft Office 365, KISSmetrics, DemandBase, SalesLoft, Hostgator, Atlassian Cloud, Oracle Commerce, StackAdapt, The Trade Desk, Workday, Eloqua, Amazon SES, Slack, Adobe Marketing Cloud, DoubleClick Conversion, reCAPTCHA, Adobe CQ, Google Maps, Google Dynamic Remarketing, DoubleClick, Mobile Friendly, Adobe Media Optimizer, Google Tag Manager, Apache, Workday Recruit, Linkedin Marketing Solutions, Google Maps (Non Paid Users), Google Font API, Omniture (Adobe), Google Places, JW Player, Scene7, SAP BusinessObjects Business Intelligence (BI), SAP HANA, BILL, Box, CAT, Frame, IBM Cognos Analytics, Microsoft Azure Monitor, Oracle EBS Projects, Oracle iProcurement, Oracle Siebel CRM, PeopleSoft Sales, ServiceNow, Shop Floor Data Collection (SFDC), Teradata, , Amcharts JS Library, SAP, Wider Planet, Smartsheet, DocuSign, ICP, Databricks, PySpark, SQL, ISO+â„¢, AMP, Microsoft Teams, Admin, Oracle Communications Session Border Controller (SBC), Tor, Micro, Azure Active Directory, Microsoft Entra, Microsoft 365, PowerBI Tiles, Microsoft PowerShell, Kofax, Microsoft Excel, Oracle Analytics Cloud, SAM, AWS Security Hub, Oracle Siebel, Airflow, Amazon S3, Apache Kafka, Apache Spark, AWS Glue Data Catalog, AWS Trusted Advisor, Bash, dbt, Docker, Faiss, Google Cloud BigQuery, Hugging Face, IBM ILOG CPLEX Optimization Studio, Kubeflow, Kubernetes, Langchain, Make, MLflow, OpenAI, Pinecone, Python, PyTorch, Scala, TensorFlow, Terraform, Vertex AI, Weaviate, AWS SDK for JavaScript, Spring, Hibernate, Angular, DocuShare, Microsoft Office, Microsoft Dynamics 365 CE, DATAVERSE LTD, REST, Microsoft Power Platform, Microsoft Power Apps, Microsoft Power Automate, Visual Studio, Azure Devops, Azure Functions, Azure Logic Apps, Azure Service Bus, iManage, Azure Data Lake Storage, Mode, Javascript, React, CONTROL, Pages, Nevron Vision for SSRS, GoToAssist (FASTchat), Cisco Unified Contact Center Express, Spiceworks IP Scanner, Akamai CDN Solutions, Infoblox DHCP, VLAN, CPI, SAS Enterprise Guide, Gem, Azure Virtual Desktop, SAP ECC, Kinaxis, Blackline, Cisco Secure Firewall Management Center, Yottaa, Rise, AWS Application Load Balancer, Azure Virtual Network, Kona Web Application Firewall, Genesys, Delivra, Cisco VoIP, .NET, Power BI Documenter, 24-7 Media, Selenium, Workfront, Upland Qvidian, Miro, Excel4Apps, SAP Ariba Platform, Saviynt</v>
          </cell>
          <cell r="K1952">
            <v>1842000000</v>
          </cell>
          <cell r="L1952" t="str">
            <v>Merger / Acquisition</v>
          </cell>
          <cell r="M1952">
            <v>1500000000</v>
          </cell>
          <cell r="N1952">
            <v>45627</v>
          </cell>
          <cell r="O1952">
            <v>3600000000</v>
          </cell>
          <cell r="Q1952" t="str">
            <v>Lexmark International, Inc. is an American company based in Lexington, Kentucky, specializing in imaging and printing solutions. Founded in 1991, Lexmark designs, manufactures, and supplies a wide range of printing products, including laser and inkjet printers, dot matrix printers, and various imaging products. The company is known for its innovative approach, having introduced affordable color inkjet printers in 1997.
Lexmark's offerings also include printer management systems, managed print services, and a variety of supplies such as inkjet cartridges and computer accessories. The company serves both office and home markets and has a strong international presence, particularly in Europe and the Pacific Rim. Following its acquisition by Xerox in 2025, Lexmark continues to enhance its product portfolio and resources to better serve its customers.</v>
          </cell>
          <cell r="R1952">
            <v>1991</v>
          </cell>
        </row>
        <row r="1953">
          <cell r="A1953" t="str">
            <v>Liberty Latin America</v>
          </cell>
          <cell r="B1953" t="str">
            <v>Liberty Latin America</v>
          </cell>
          <cell r="C1953">
            <v>10000</v>
          </cell>
          <cell r="D1953" t="str">
            <v>telecommunications</v>
          </cell>
          <cell r="E1953" t="str">
            <v>http://www.lla.com</v>
          </cell>
          <cell r="F1953" t="str">
            <v>http://www.linkedin.com/company/libertylatinamerica</v>
          </cell>
          <cell r="G1953" t="str">
            <v>Denver</v>
          </cell>
          <cell r="H1953" t="str">
            <v>Colorado</v>
          </cell>
          <cell r="I1953" t="str">
            <v>cable &amp; other pay television services, mobile connectivity, enterprise solutions, data center, fiber connectivity, consumer services, digital services, fiber optic backbone networks, managed it, regional expansion, digital transformation, it solutions, fiber networks, subsea fiber networks, fiber optic backbone, b2c, fiber optic terrestrial networks, entertainment, services, fixed-mobile convergence, fiber optic deployment, enterprise connectivity, fiber infrastructure, sustainability, fixed-line telephony, broadband, fiber optic networks, retail, telecom services, regional markets, fixed-line services, network expansion, business solutions, managed it services, innovation, growth, fiber cable networks, b2b, d2c, mobile telephony, information technology, customer engagement, data center services, enterprise-grade connectivity, cloud solutions, video services, mobile services, regional telecom infrastructure, fiber optic subsea cables, broadband internet, government, subsea fiber optic cables, fiber optic connectivity, video entertainment, customer experience, consulting, telecommunications, cable tv, telephony, fiber optic, triple-play, quad-play, internet service, video content, managed it solutions, synergy, cultural diversity, connectivity, multilingual, customer support, disaster relief, employee assistance program, community engagement, corporate governance, equity returns, financial performance, investor relations, mergers and acquisitions, consumer markets, b2b services, subsea networks, terrestrial networks, high-speed internet, cost-efficiency, accessibility, technology development, advanced voice services, data privacy, employee development, strategic planning, operational efficiencies, community responsibility, consumer products &amp; retail, internet service providers, information technology &amp; services, environmental services, renewables &amp; environment, cloud computing, enterprise software, enterprises, computer software, mergers &amp; acquisitions</v>
          </cell>
          <cell r="J1953" t="str">
            <v>Outlook, Helpscout, CloudFlare Hosting, Atlassian Cloud, iCIMS, Slack, Google Font API, reCAPTCHA, Google Tag Manager, Mobile Friendly, Bootstrap Framework, Citrix NetScaler, AI, Python, Akamai CDN Solutions, Amazon Managed Streaming for Apache Kafka (Amazon MSK), Cisco VoIP, Delivra, Gem, SAP Advanced Data Migration and Management (SAP ADMM) by Syniti, Turn, Analyzer, Tor, FUSION, Signal, Mode, Salesforce, Axis, TierPoint DRaaS, Delivr, WebPay, VMware Aria Operations for Logs, SQL, C#, Excel4Apps, BlackBerry, BERT, Salesforce CRM Analytics, VMware, Azure Analysis Services, Fortinet, Juniper Networks, Oracle Analytics Cloud, Tenable Security Center, LogRhythm SIEM, ChatBot, Microsoft Excel, Microsoft PowerPoint, Ektron, Siemens PROFIBUS, Visual-Basic-.NET, Microsoft Office, Google AdWords Conversion, accessiBe, Microsoft Windows Server 2012, .NET, GoToAssist (FASTchat), AWS Analytics, Snowflake, CSG, Tableau, SAP Crystal Reports, Blackline, PatientPop, React Router, Switch Concepts, Smart AdServer, Final Cut Pro X, Less, Eaglestats, UPS, Unisys DevSecOps, Admin, Secured MVC Forum on Windows 2012 R2, SAP S/4HANA, Anaplan, SAP SuccessFactors, ADP Workforce Now, Jira, SAP, Micro, Quip, BASE, Genesys SIP, VLAN, Nearpod, CPI, AWS VPN, Nagios, SolarWinds, BlipTV, Barracuda Spam Firewall, Onit, AMP, Apex, Salesforce Lightning Web Components, Salesforce CPQ, Ning, AT&amp;T, SAP Ariba Platform, DocuSign, Cascade CMS, SSMS Tools Pack, Git, Cisco DWDM, AWS Control Tower, GoodFirms, Ã‚Â© 2009- Filter, Amazon Elastic Transcoder, Adobe Media Encoder, WhatsApp, Harmony Email &amp; Collaboration, MagnetVideo, IBM i, Microsoft Word, OpenProject, Google, .GIS, Interact, SAS Enterprise Guide, Azure Command-Line Interface (CLI), Cisco VPN, Fusion ERP Analytics, Flow</v>
          </cell>
          <cell r="O1953">
            <v>4442200000</v>
          </cell>
          <cell r="Q1953" t="str">
            <v>Liberty Latin America Ltd. is a prominent telecommunications company based in Hamilton, Bermuda. It provides a wide range of connectivity services, including fixed, mobile, and subsea solutions, across more than 20 countries in Latin America and the Caribbean. The company operates through various segments, such as C&amp;W Caribbean, C&amp;W Panama, Liberty Networks, Liberty Puerto Rico, and Liberty Costa Rica, employing around 10,000 people.
The company offers a diverse portfolio of communications and entertainment services for both residential and business customers. This includes video and broadband internet, fixed-line telephony, mobile services, and enterprise-grade connectivity solutions. Liberty Latin America also maintains a robust subsea and terrestrial fiber optic cable network, connecting approximately 30 regional markets. Its services are marketed under several brands, including C&amp;W Business, Liberty Networks, and Flow.</v>
          </cell>
          <cell r="R1953">
            <v>2017</v>
          </cell>
        </row>
        <row r="1954">
          <cell r="A1954" t="str">
            <v>Liberty Tax</v>
          </cell>
          <cell r="B1954" t="str">
            <v>Liberty Tax</v>
          </cell>
          <cell r="C1954">
            <v>7600</v>
          </cell>
          <cell r="D1954" t="str">
            <v>accounting</v>
          </cell>
          <cell r="E1954" t="str">
            <v>http://www.libertytax.com</v>
          </cell>
          <cell r="F1954" t="str">
            <v>http://www.linkedin.com/company/libertytax</v>
          </cell>
          <cell r="G1954" t="str">
            <v>Hurst</v>
          </cell>
          <cell r="H1954" t="str">
            <v>Texas</v>
          </cell>
          <cell r="I1954" t="str">
            <v>income tax course, tax school, franchise opportunities, tax planning, tax education, business opportunities, tax preparation, tax returns, proprietary business methods, brand recognition, tax season services, tax industry reputation, tax calculators and tools, tax franchise opportunities, tax consulting services, tax support services, north american tax services, financial services, tax filing network, tax office, tax refund services, itin application, tax filing support tools, local tax offices, tax filing technology, tax debt, tax filing, personal tax services, tax filing platform, tax network, tax office network, tax support, tax preparation services, small business services, tax services, tax filing education, tax process, income tax filing, tax filing process automation, tax debt resolution, tax industry leader, tax process automation, tax refund, tax filing solutions, tax solutions, tax resource center, federal and state taxes, tax season, tax filing automation, tax filing tools, tax resource hub, tax calculators and resources, tax debt resolution services, north american market, tax planning services, tax filing assistance, regional tax offices, tax filing software solutions, tax filing tools and resources, tax filing support, tax filing services, north america, tax return services, small business bookkeeping, training and support, business tax services, tax filing process, tax filing software, tax assistance, tax compliance support, tax calculators, franchise, marketing strategies, itin application services, franchise model, income tax, tax education programs, tax tools, tax refund processing, tax services franchise, tax industry, accounting, tax preparation, bookkeeping, and payroll services, tax consulting, tax software, tax network expansion, regional growth, tax resource, small business bookkeeping services, tax process support, tax compliance, tax filing online, tax extension, b2c, services, d2c, education services, tax resources, bookkeeping services, online tax filing, professional services, tax promotion, e-commerce, tax account access, tax blog, loans, tax filing in person, tax resolution, b2b, accounting services, finance, education, marketing strategy, marketing &amp; advertising, professional training &amp; coaching, consumer internet, consumers, internet, information technology &amp; services</v>
          </cell>
          <cell r="J1954" t="str">
            <v>Sendgrid, Gmail, Outlook, Google Apps, Brightcove, Drupal, ADP Workforce Now, VueJS, Slack, Amazon SES, Simpli.fi, GoDaddy Verified, Bing Ads, Mobile Friendly, Google Play, AppNexus, Google Tag Manager, CallRail, DoubleClick Conversion, Upsellit, RocketFuel, Incapsula, Facebook Custom Audiences, reCAPTCHA, Yelp, Google Dynamic Remarketing, Facebook Login (Connect), Typekit, DoubleClick, LiveRamp, Facebook Widget, Microsoft Teams, Microsoft Windows Server 2012, Google Analytics, Ning, Infolinks</v>
          </cell>
          <cell r="O1954">
            <v>107486000</v>
          </cell>
          <cell r="P1954">
            <v>451</v>
          </cell>
          <cell r="Q1954" t="str">
            <v>Liberty Tax ServiceÂ® is a tax preparation franchise established in 1997 in Virginia Beach, VA. The company has grown to over 2,000 retail branches across the U.S. and Canada, employing more than 12,000 tax professionals. Liberty Tax is dedicated to building long-term relationships with its customers, whom they refer to as "neighbors." Their mission focuses on helping clients maximize refunds and minimize tax liabilities, with a commitment to excellence and community impact.
The company offers a range of services, including in-office and online tax preparation, bilingual support, and year-round tax planning advice. They provide tools for checking IRS refund status and offer refund anticipation loans. Liberty Tax also supports franchisees with comprehensive training and marketing resources, making it a recognized franchise opportunity. Their customer base includes individuals, families, and immigrants seeking reliable tax assistance, with a strong emphasis on customer satisfaction reflected in their high ratings and guarantees.</v>
          </cell>
          <cell r="R1954">
            <v>1997</v>
          </cell>
        </row>
        <row r="1955">
          <cell r="A1955" t="str">
            <v>Liberty Tire Recycling, LLC</v>
          </cell>
          <cell r="B1955" t="str">
            <v>Liberty Tire Recycling</v>
          </cell>
          <cell r="C1955">
            <v>3600</v>
          </cell>
          <cell r="D1955" t="str">
            <v>semiconductors</v>
          </cell>
          <cell r="E1955" t="str">
            <v>http://www.libertytire.com</v>
          </cell>
          <cell r="F1955" t="str">
            <v>http://www.linkedin.com/company/liberty-tire-recycling</v>
          </cell>
          <cell r="G1955" t="str">
            <v>Pittsburgh</v>
          </cell>
          <cell r="H1955" t="str">
            <v>Pennsylvania</v>
          </cell>
          <cell r="I1955" t="str">
            <v>tda, crumb, rubber products mulch, tire collections, tdf, tire grading, wiremetals, renewable energy semiconductor manufacturing, community cleanup, environmental stewardship, b2b, recycling, recycled tire materials, materials recovery facilities, tire-derived fuel, raw materials from tires, tire collection, sustainability, recycled tire steel wire, rubber mulch, government, services, construction, manufacturing, civil engineering, circular economy, reclaimed rubber powder, industrial feedstock, waste management, tire remediation, raw material resale, crumb rubber, energy &amp; utilities, tire processing, sustainable materials, rubber reclaimed, recycled tire granulate, rubberized asphalt, tire recycling, landfill diversion, sustainable products, tire-derived aggregate, recycled rubber products, dump site remediation, b2c, non-profit, distribution, semiconductors, hardware, environmental services, renewables &amp; environment, mechanical or industrial engineering, nonprofit organization management</v>
          </cell>
          <cell r="J1955" t="str">
            <v>Salesforce, Outlook, Microsoft Office 365, Google Cloud Hosting, Slack, Microsoft-IIS, Google Tag Manager, Mobile Friendly, Remote, GRIN, Compressor, Quip, Git, Platform.sh, CAT, YieldBot, Microsoft Excel, Fiix CMMS, ADP Workforce Now, Flux, Microsoft Teams, Microsoft Office, Sage 500, Excel4Apps, Lansweeper, Wider Planet, JobRouter, DocuWare, ADP, Ecovadis</v>
          </cell>
          <cell r="K1955">
            <v>750000000</v>
          </cell>
          <cell r="L1955" t="str">
            <v>Merger / Acquisition</v>
          </cell>
          <cell r="M1955">
            <v>0</v>
          </cell>
          <cell r="N1955">
            <v>45931</v>
          </cell>
          <cell r="O1955">
            <v>329000000</v>
          </cell>
          <cell r="Q1955" t="str">
            <v>Liberty Tire Recycling, LLC is North America's leading tire recycler, established in 2000 and based in Pittsburgh, Pennsylvania. The company specializes in the collection, processing, and repurposing of end-of-life scrap tires, aiming to divert waste from landfills and create sustainable products. Liberty Tire Recycling reclaims over 4.7 billion pounds of rubber annually from more than 215 million tires and operates over 50 collection and processing facilities across the U.S. and Canada.
The company offers a range of services, including tire collection and cleanup, tire grading and processing, and recycling management. Liberty repurposes tire materials into eco-friendly products such as rubber mulch, crumb rubber, tire-derived fuel, and steel wire. With a strong focus on sustainability and innovation, Liberty Tire Recycling collaborates with partners to support environmental goals and promote a circular economy. The company employs over 3,500 people and reported $721.5 million in annual revenue as of 2025.</v>
          </cell>
          <cell r="R1955">
            <v>2000</v>
          </cell>
        </row>
        <row r="1956">
          <cell r="A1956" t="str">
            <v>Light &amp; Wonder</v>
          </cell>
          <cell r="B1956" t="str">
            <v>Light &amp; Wonder</v>
          </cell>
          <cell r="C1956">
            <v>6800</v>
          </cell>
          <cell r="D1956" t="str">
            <v>gambling &amp; casinos</v>
          </cell>
          <cell r="E1956" t="str">
            <v>http://www.lnw.com</v>
          </cell>
          <cell r="F1956" t="str">
            <v>http://www.linkedin.com/company/lightnwonder</v>
          </cell>
          <cell r="G1956" t="str">
            <v>Las Vegas</v>
          </cell>
          <cell r="H1956" t="str">
            <v>Nevada</v>
          </cell>
          <cell r="I1956" t="str">
            <v>software, information technology, edp services, technology, gambling facilities &amp; casinos, player engagement, sports betting platforms, game innovation, interactive content, gaming industry, game franchises and titles, services, live streaming casino, mobile casino, digital content creation, gaming content creation, sports betting technology, gaming solutions, data analytics, social casino games, gaming industry innovation, video game development, casino content systems, b2b, game franchises, player channels, gaming enterprise, igaming, gaming enterprise solutions, system integration solutions, social gaming apps, slot machines, gaming services, gaming, licensed gaming manufacturer, licensed gaming hardware, content platforms, gaming content distribution, gaming markets, sports betting, player engagement systems, licensed gaming machines, gaming innovation, gaming hardware licensing, casino hardware innovation, online content, content development, cross-platform content, online gaming, gaming hardware, player experience enhancement, player choice, casino equipment &amp; supplies, gaming industry technology, mobile casino content, iconic game brands, player loyalty systems, gaming system technology, system support services, game content licensing, global gaming leader, game titles, digital content, cross-platform gaming, real money gaming, hardware licensing, land-based casinos, player engagement technology, real money online gaming, system support, content distribution, player channels optimization, casino content, customer retention, payment solutions, game experiences, game development, casino management systems, innovative gaming, casino systems, gambling, acquisitions, casino hardware, sports betting platform, game content, social gaming, diverse markets, hardware and systems, online operators, social gaming platforms, system integration, content creation, regulatory compliance, gaming technology, content and hardware, live dealer games, live casino streaming, gaming solutions provider, digital gaming, digital gaming content, operational efficiency, social casino, content and hardware integration, technology development, player experience, gaming brands, player loyalty, content marketplace platforms, mobile gaming, interactive gaming content, online and land-based gaming, content marketplace, amusement arcades, table games, gaming systems, game portfolio, player loyalty programs, iconic titles, mobile content, sciplay, immersive content, casino technology, real-time insights, game systems, cashless gaming, gamification, online casinos, gaming cabinets, software integration, community engagement, corporate social responsibility, hardware solutions, interactive experiences, player retention, game platforms, customer loyalty, virtual games, innovative technologies, entertainment solutions, game performance, global gaming, player analytics, b2b gaming, mobile apps, responsible gaming, dynamic content, community building, award-winning games, physical casinos, game mechanics, creative talent, manufacturing, distribution, information technology &amp; services, gambling &amp; casinos, leisure, travel &amp; tourism, games, computer games, consumers, computer software, mechanical or industrial engineering</v>
          </cell>
          <cell r="J1956" t="str">
            <v>CloudFlare CDN, DNS Made Easy, Outlook, Microsoft Office 365, CloudFlare Hosting, Amazon AWS, Mailchimp Mandrill, Rackspace MailGun, WP Engine, OneTrust, The Trade Desk, Workday, Amazon SES, Slack, Salesforce, Workday Recruit, Google Font API, Mobile Friendly, Google Tag Manager, reCAPTCHA, Google Analytics, Incapsula, Nginx, Typekit, WordPress.org, ASP.NET, Baidu Ads, Bootstrap Framework, AI, Unity, Jira, H2O, JWT, React, TypeScript, Javascript, GraphQL, Oracle Analytics Cloud, C#, Blackline, Incorta, Microsoft Power Apps, Microsoft Power Automate, Azure SQL, Power BI Documenter, FlipHTML5, CSS, Autodesk 3ds Max, Maya, ZBrush, Avigilon, Pro-Watch, Microsoft Office, SS&amp;C, Visio, WebGL, HTML Pro, Microsoft Excel, Microsoft PowerPoint, AWS SDK for JavaScript, Taleo Applicant Tracking Systems (ATS), IBM z/OS Operating System, Jest, HTML5 Maker, MySQL, SQL, Wider Planet, Salesforce CRM Analytics, Git, ServiceNow UI Builder, ACL, Spring Boot, Gem, Zebra Symbol, Oracle Hyperion Enterprise, Oracle Hyperion Planning, Oracle Essbase, Informatica Test Data Management, Oracle E Business Suite, Oracle iProcurement, Oracle Purchasing, Inventor, Oracle EBS Projects, Oracle General Ledger, SAP Accounts Payable and Receivable, Bottomline Payments and Cash Management, Sage Fixed Assets, SAP Loans Management, Bombora Measurement, Heartland Payment Systems, Oracle Advanced Collections, Oracle Project Costing, Microsoft Project Server, Stax, Tor, Confluence, Xray, WebOffice, Monte Carlo, Hibernate, PostgreSQL, AWS Trusted Advisor, Tableau, NetSuite, Ideagen Q-Pulse Law, Smartsheet, Amazon Linux 2, Netgate pfSense, Segment.io, CONTROL, Scrum Do, Kanbanize, VMware vCenter, VMware ESXi, Microsoft Windows Server 2012, ETQ Reliance QMS, Segment Analytics.js, NETGEAR, ServiceMax, A2Z Inc, Adobe Photoshop, Analyzer, Blender, Strato, DotNetNuke, Playwright, TestRail, Adobe After Effects, Microsoft PowerShell, BILL, Zopim, Act!, LEAP, Google AdWords Conversion, Adobe Experience Cloud, Salesforce Field Service, BASE, Reaper, Electron, Zendesk, JUnit, Mockito, React Router, Postpresso, Smart AdServer, Canon Printers, Microsoft Azure Monitor, Cbox, SES, Sequence Monitor SPF, IBM Enterprise Business Servers, Quip, Cisco Catalyst 9800 Series Wireless Controllers, Azure Linux Virtual Machines, Spring Cloud, MongoDB, OpenAPI, Apache Kafka, GitHub Actions, Terraform, AWS CloudFormation, IBM SoftLayer, Khoros for SAP Customer Experience Cloud, Oracle EBS CRM, Alexa Metrics, Zoho Projects, Selenium, Altium Designer, Microsoft Intune Enterprise Application Management, Microsoft 365, Amazon EC2, Amazon EKS Anywhere, Amazon GuardDuty, Amazon Inspector, Amazon Managed Streaming for Apache Kafka (Amazon MSK), Amazon S3, AWS CloudTrail, AWS Config, AWS Security Hub, ECS, Sizmek (MediaMind), OpenXR, Meta Quest 2, Ansys HFSS, Open AdStream, RS2, .NET, Terminus (by DemandScience), Claude, Werum PAS-X, SharePoint, Microsoft InfoPath, Nintex, SAP, Mode, jQuery, Office365, Postman, REST</v>
          </cell>
          <cell r="K1956">
            <v>2130516000</v>
          </cell>
          <cell r="L1956" t="str">
            <v>Debt Financing</v>
          </cell>
          <cell r="M1956">
            <v>2130000000</v>
          </cell>
          <cell r="N1956">
            <v>46023</v>
          </cell>
          <cell r="O1956">
            <v>3314000000</v>
          </cell>
          <cell r="Q1956" t="str">
            <v>Light &amp; Wonder, Inc. is a prominent American global games company that specializes in gambling products and services. It operates through three main segments: Gaming, SciPlay, and iGaming. The company, headquartered in Las Vegas, Nevada, was formerly known as Scientific Games Corporation and rebranded in 2022 after divesting its lottery business.
The Gaming segment focuses on land-based casino solutions, offering gaming machines, table game products, and casino-management software. The SciPlay segment develops free-to-play social games for mobile and web platforms, engaging players with virtual coins and chips. The iGaming segment provides digital gaming content and distribution platforms, connecting players and operators worldwide. Light &amp; Wonder emphasizes player engagement and operational efficiency, showcasing a diverse portfolio of game franchises and innovative technology.</v>
          </cell>
          <cell r="R1956">
            <v>1973</v>
          </cell>
        </row>
        <row r="1957">
          <cell r="A1957" t="str">
            <v>LinkedIn</v>
          </cell>
          <cell r="B1957" t="str">
            <v>LinkedIn</v>
          </cell>
          <cell r="C1957">
            <v>21000</v>
          </cell>
          <cell r="D1957" t="str">
            <v>information technology &amp; services</v>
          </cell>
          <cell r="E1957" t="str">
            <v>http://www.linkedin.com</v>
          </cell>
          <cell r="F1957" t="str">
            <v>http://www.linkedin.com/company/linkedin</v>
          </cell>
          <cell r="G1957" t="str">
            <v>Sunnyvale</v>
          </cell>
          <cell r="H1957" t="str">
            <v>California</v>
          </cell>
          <cell r="I1957" t="str">
            <v>group collaboration, jobs, online professional network, people search, company search, professional identity, recruiting, advertising, address book,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v>
          </cell>
          <cell r="J1957" t="str">
            <v>NSOne, CloudFlare Hosting, Microsoft Azure Hosting, Chartbeat, Greenhouse.io, NetSuite, SharpSpring, Workable, Salesforce, Adobe Marketing Cloud, Zendesk, Mobile Friendly, DoubleClick Floodlight, TripleLift, Google Font API, Adobe Media Optimizer, Highcharts JS Library, Cedexis Radar, Multilingual, 33Across, AI, Kubernetes, GRPC, GraphQL, ACL, LinkedIn Sales Navigator, Microsoft Azure Monitor, ANGEL LMS, Jira, Microsoft PowerPoint, SharePoint, Microsoft Teams, Zoomdata, Oracle Cloud Infrastructure, Vertex, SQL, Python, Azure Front Door, CloudFlare, Apache, HAProxy, Envoy, Apex, Ning, REST, Soap Media, Salesforce CRM Analytics, Amazon Linux 2, NLP, Azure Analysis Services, Blackbaud Award Management, ActiveDisclosure, AT&amp;T, .NET, MySQL, Amazon Managed Streaming for Apache Kafka (Amazon MSK), Apache Pinot, Apache Samza, NICE, Google Ads Data Hub, Oracle EBS CRM, Akamai CDN Solutions, Azure Linux Virtual Machines, IBM HTTP Server, IBM Spectrum LSF, JTL-Shop 3, TCP TimeClock Plus, Workday, ServiceNow, Google Identity Services APIs, SentenceTransformers, CallMiner Eureka, Outlook, SAP, Oracle Hyperion Enterprise, Fusion ERP Analytics, PyTorch, Hugging Face, Graylog, Google Cloud Serverless, Barracuda MSP, SonicWall Network Security appliance (NSa) Series, Mode, LinkedIn Learning, LinkedIn Talent Insights, Oracle E Business Suite, Tableau, Excel4Apps, VMware AirWatch, Microsoft Intune Enterprise Application Management, Microsoft System Center Configuration Manager, VMware Workspace ONE, Azure Virtual Desktop, Microsoft Windows Server 2012, Apple macOS, Microsoft Power Platform, , Amazon Elastic Load Balancing, Blue Coat ProxySG, React, Grafana, go+, TensorFlow, Horovod, Liferay, PyTorch Lightning, NTENT, Ptengine, BASE, ADAPT, Bazel, Oracle Analytics Cloud, OpenAI, Apache Iceberg, JAX, Adobe Campaign, Microsoft Teams Rooms, Redis, Adobe Firefly, Jaspersoft, Adobe Express, Microsoft Excel, Salesforce Platform, Salesforce Sales Cloud, Salesforce Lightning Web Components, Salesforce Einstein AI, Salesforce CPQ, Apttus, Oracle EBS Projects, Amazon Web Services (AWS), Google Cloud Platform, Siemens SIMATIC S7, Apache Kafka, SAM, Metadata Hub, Litera pdfDocs, Anaplan, Figma, Principle, Miro, Relativity, Coupa, Coupa Procure-to-Pay, Tor, SAP Accounts Payable and Receivable, Oracle Purchasing, Oracle General Ledger, Gem, Rails Assets, Oracle Forms, Oracle Reports, PL/SQL, DocuSign, Conga CPQ, Onit, PriceGrabber, Act!, SAP Build Process Automation, Connect, EFI, Oracle Talent Management Cloud (formerly Taleo), Google Cloud Machine Learning Engine, Glint, SWIFT, Uikit, XCTest, XCUITest, C#, Javascript, Azure Logic Apps, Azure Functions, Azure Devops, Spark, Nutanix Beam, LeafLink, LEAP, Flow, NVIDIA A100 Tensor Core GPU, Power Query, Copilot, Amazon Managed Workflows for Apache Airflow (MWAA), Bottomline Payments and Cash Management, Sage Fixed Assets, ADP Applicant Tracking System, Power BI Documenter, LinkedIn Ads, Renaissance Accelerated Reader, Storyboard to SwiftUI Converter, BILL, Mend, Bigtincan Readiness (formerly Brainshark), Dash, Cisco AppDynamics, BlueCat Networks, Infoblox DHCP, Microsoft Power Automate, Microsoft Power Apps, Shareworks by Morgan Stanley, Android, Kiosked, Weborama, Langchain, Oracle Database, Oracle RAC One Node, Oracle Active Data Guard</v>
          </cell>
          <cell r="K1957">
            <v>26821691470</v>
          </cell>
          <cell r="L1957" t="str">
            <v>Other</v>
          </cell>
          <cell r="M1957">
            <v>0</v>
          </cell>
          <cell r="N1957">
            <v>45474</v>
          </cell>
          <cell r="O1957">
            <v>17812000000</v>
          </cell>
          <cell r="Q1957" t="str">
            <v>LinkedIn is a business-oriented social networking platform founded in December 2002 and launched in May 2003. Headquartered in Sunnyvale, California, it was acquired by Microsoft in 2016. The platform allows professionals to create profiles, connect with others, join industry groups, organize events, and share content such as articles and videos.
LinkedIn offers a variety of tools for professional networking, recruitment, marketing, and learning. Key features include profile creation, job postings, and LinkedIn Recruiter for HR professionals. The platform also provides targeted advertising solutions and premium subscriptions that offer enhanced privileges. Additionally, LinkedIn has an online learning division focused on skill development. Since its early days, LinkedIn has grown significantly, reaching millions of users and expanding internationally.</v>
          </cell>
          <cell r="R1957">
            <v>2002</v>
          </cell>
        </row>
        <row r="1958">
          <cell r="A1958" t="str">
            <v>Lionbridge</v>
          </cell>
          <cell r="B1958" t="str">
            <v>Lionbridge</v>
          </cell>
          <cell r="C1958">
            <v>7500</v>
          </cell>
          <cell r="D1958" t="str">
            <v>translation &amp; localization</v>
          </cell>
          <cell r="E1958" t="str">
            <v>http://www.lionbridge.com</v>
          </cell>
          <cell r="F1958" t="str">
            <v>http://www.linkedin.com/company/lionbridge</v>
          </cell>
          <cell r="G1958" t="str">
            <v>Waltham</v>
          </cell>
          <cell r="H1958" t="str">
            <v>Massachusetts</v>
          </cell>
          <cell r="I1958" t="str">
            <v>elearning services, product engineering services, interpretation, localization, global marketing, translation, global testing, ai, technical writing, ai data services, business services, content development, ai translation, content solutions, banking, multilingual content management, content optimization tools, content efficiency, content automation, project management, content review, d2c, content translation, multilingual content deployment, multilingual content testing, content localization, ai training, retail, content workflow automation, testing services, content scalability, content quality, content orchestration, automotive, translation and interpretation services, content remix, ai-powered localization, gaming, content personalization, content platform, content adaptation, clinical trial translation, consulting, content analytics, ai-powered tools, multilingual content compliance, workflow automation, machine learning, content deployment tools, localization platform, content customization, content integration, gaming localization, content workflow, b2b, ai studio, b2c, multilingual content orchestration, content creation, content production, manufacturing, digital marketing, content security, multilingual content strategy, multilingual content review, content testing tools, content compliance, medical device translation, services, multilingual e-commerce, automation, video localization, information technology and services, multilingual marketing, software localization, technology, content privacy, localization services, generative ai, content accuracy, content delivery, multilingual website, content validation, translation and localization services, content speed, machine translation, content management, content scaling, e-commerce, multilingual content creation, multilingual content production, natural language processing, content translation tools, content quality management, content collaboration, multilingual content validation, multilingual customer support, e-learning, financial services, multilingual content security, multilingual content workflow, content management system, ai translation services, multilingual content, multilingual seo, regulatory translation, language quality services, content testing, content localization tools, content tools, content strategy, content services, interpretation services, content deployment, content optimization, multilingual content adaptation, healthcare, multilingual content development, legal services, pharmaceutical localization, global content delivery, content development tools, multilingual content scaling, multilingual content automation, customer engagement, multilingual content delivery, cultural adaptation, life sciences, content reporting, multilingual content optimization, translation services, localization solutions, ai content services, seo optimization, website localization, instant interpreter, live events translation, functional qa testing, performance testing, accessibility testing, user experience testing, smart onboarding, aurora ai studio, content management solutions, global digital experience, patient engagement, clinical trial solutions, financial reports, e-learning solutions, compliance translation, automated translation workflow, content remix ai, translation management system, over-the-phone interpretation, corporate translation, cross-cultural communication, global seo, internationalization strategy, collaboration tools, enterprise localization solutions, data security and privacy, healthcare translation, agile localization, translation for regulated industries, ai-powered content production, real-time translation services, finance, education, legal, distribution, consumer products &amp; retail, transportation &amp; logistics, writing &amp; editing, productivity, games, artificial intelligence, information technology &amp; services, mechanical or industrial engineering, marketing &amp; advertising, consumer internet, consumers, internet, computer software, education management, health care, health, wellness &amp; fitness, hospital &amp; health care, marketing</v>
          </cell>
          <cell r="J1958" t="str">
            <v>Outlook, Microsoft Office 365, Zendesk, Microsoft Azure Hosting, Vidyard, VueJS, Microsoft Application Insights, WP Engine, Jira, Atlassian Confluence, Atlassian Cloud, OneTrust, React Redux, Azure Active Directory, Marketo, Omniture (Adobe), Pardot, Adobe Marketing Cloud, Slack, Salesforce, Linkedin Marketing Solutions, SOASTA, Adobe CQ, Mobile Friendly, Google Dynamic Remarketing, Google Tag Manager, Twitter Advertising, Multilingual, Adobe Media Optimizer, DoubleClick, DoubleClick Conversion, Bing Ads, Apache, Google translate API, WordPress.org, Google translate widget, Wix, JQuery 2.1.1, Google Font API, AI, IoT, Remote, TestRail, Confluence, Microsoft Office, Adobe Acrobat, Camunda, go+, Microsoft Excel, NTENT, AWS SDK for JavaScript, Python, Microsoft PowerPoint, Microsoft Word, Strato, Adobe Photoshop, Coda, .NET, CallMiner Eureka, Simpli.fi, Dutchie, Kingdom, Aurora, DatoCMS, Microsoft Outlook, Adobe Acrobat Pro, Darwinbox, Excel4Apps</v>
          </cell>
          <cell r="K1958">
            <v>112000000</v>
          </cell>
          <cell r="L1958" t="str">
            <v>Merger / Acquisition</v>
          </cell>
          <cell r="M1958">
            <v>0</v>
          </cell>
          <cell r="N1958">
            <v>42705</v>
          </cell>
          <cell r="O1958">
            <v>750000000</v>
          </cell>
          <cell r="Q1958" t="str">
            <v>Lionbridge is a global language service provider and localization company founded in 1996 and based in Waltham, Massachusetts. With a workforce of approximately 5,900 employees and a network of 500,000 experts worldwide, Lionbridge operates 42 offices across 23 countries. The company has evolved from a small startup to one of the largest and most trusted LSPs in the world.
Lionbridge offers a wide range of language and localization solutions, including translation, software localization, and multilingual SEO services. They also provide content services such as technical writing and multicultural marketing. Their testing services cover various areas, including functional QA and accessibility testing. Additionally, Lionbridge specializes in AI and advanced solutions, including natural language processing and machine translation. The company serves multiple industries, including life sciences, technology, and e-commerce, and is fluent in over 350 languages.</v>
          </cell>
          <cell r="R1958">
            <v>1996</v>
          </cell>
        </row>
        <row r="1959">
          <cell r="A1959" t="str">
            <v>Live Nation Entertainment</v>
          </cell>
          <cell r="B1959" t="str">
            <v>Live Nation Entertainment</v>
          </cell>
          <cell r="C1959">
            <v>17000</v>
          </cell>
          <cell r="D1959" t="str">
            <v>entertainment</v>
          </cell>
          <cell r="E1959" t="str">
            <v>http://www.livenation.com</v>
          </cell>
          <cell r="F1959" t="str">
            <v>http://www.linkedin.com/company/live-nation</v>
          </cell>
          <cell r="G1959" t="str">
            <v>Beverly Hills</v>
          </cell>
          <cell r="H1959" t="str">
            <v>California</v>
          </cell>
          <cell r="I1959" t="str">
            <v>the world39s largest live entertainment company, artist management, ticketing, concerts, sponsorship, festivals, live events, the worlds largest live entertainment company, music, entertainment industry, consumer internet, internet, information technology, services-misc. amusement &amp; recreation, consumer discretionary, entertainment providers, concert industry, concert ticketing app, live event marketing, event ticketing technology, venue operations, event ticketing system, music &amp; concerts, concert industry software, live event experiences, live event ticketing, music industry services, event management software, event platform, live shows, promoter network, live event engagement, event management &amp; promotion, venue booking system, live event digitalization, concert ticket sales platform, event marketing, concert promotion services, venue management solutions, customer engagement, venue management software, live event ecosystem, venue management, venue booking software, digital fan experience, venue ownership, artist management software, live music promotion, ticket sales, ticket distribution system, live concert tickets, concert tours, concert ticketing platform, concert tickets, live event digital platform, concert promotion, event technology, ticketing platform integration, ticketing services, global entertainment, b2b, e-commerce, fan engagement, event promotion tools, entertainment &amp; media, artist management services, digital event platform, artist partnerships, promoters of performing arts, sports, and similar events with facilities, venue management system, live music, digital innovations, music event promotion, digital fan engagement, b2c, live entertainment, concert ticket sales, event ticketing solutions, artist promotion, live entertainment services, services, concert promotion technology, artist booking, ticket distribution, live entertainment industry, d2c, artist booking platform, concert promotion platform, live event digital solutions, event management, digital ticketing, live event promotion, venue operations software, artist services, international expansion, venue partnerships, live concert promotion, event management tools, artist booking services, live event technology, music festivals, concert venues, live event analytics, event promotion platform, retail, venue management services, live event industry, event marketing automation, event promotion, distribution, entertainment, consumers, information technology &amp; services, events services, marketing &amp; advertising, events</v>
          </cell>
          <cell r="J1959" t="str">
            <v>Fastly CDN, Salesforce, Akamai DNS, Outlook, Pardot, Microsoft Office 365, Zendesk, CSC Corporate Domains, Ooyala, VueJS, Jira, Atlassian Confluence, The Trade Desk, Workday, Emma, ExactTarget, SparkPost, Slack, ShowClix, Etix, Linkedin Marketing Solutions, MouseFlow, Facebook Login (Connect), Google Maps, Google Remarketing, Google Play, DoubleClick Floodlight, reCAPTCHA, New Relic, iTunes, Google AdSense, Facebook Widget, CrazyEgg, WordPress.org, ASP.NET, Google Dynamic Remarketing, Google Analytics, Bootstrap Framework, Yahoo Analytics, Mobile Friendly, Kenshoo, Google Tag Manager, Varnish, DoubleClick Conversion, Google AdWords Conversion, Eventbrite, Typekit, Microsoft-IIS, Facebook Custom Audiences, Google Maps (Non Paid Users), AngularJS, Workday Recruit, Monetate, DoubleClick, AI, Microsoft Office, Microsoft Excel, SharePoint, Google Drive, Box, SketchUp, Crunchtime, Gem, PowerBI Tiles, Sigma, Tableau, Zendesk Explore, EHS Insight, ANGEL LMS, WhatsApp, Ruby On Rails, Akamai Connected Cloud (formerly Linode), Next.js, TypeScript, Javascript, GraphQL, Apache Kafka, PostgreSQL, MongoDB, Grafana, GRPC, Redis, Kubernetes, Docker, Amazon Elastic Load Balancing, Postpresso, Google Chromebook, Databricks, Microsoft SQL Server Reporting Services, PySpark, Python, SQL, Spark, GitHub Copilot, Oracle Analytics Cloud, Kore.AI, AWS Trusted Advisor, Microsoft Windows Server 2012, Git, Cognos TM1, OneTrust, Tor, Asana, Oracle Procurement Cloud, Airtable, Google Cloud BigQuery, Looker, Chrome, Excel4Apps, Heroku, Java EE, Ticketmaster, React, Supabase, Figma, IBM SPSS Modeler, R, Siemens PROFIBUS, Trend Micro XDR, Pipedrive, Salesforce Marketing Cloud Intelligence (formerly Datorama), ZoomInfo, LinkedIn Sales Navigator, Microsoft PowerPoint, SAP BusinessObjects Business Intelligence (BI), caterease, D&amp;B Hoovers, Micros, Angular, AWS SDK for JavaScript, Spring Boot, Opentable, Micro, Qualtrics, Copilot, Altair Radioss, Ansible, Front, Amazon S3, AWS PrivateLink, McAfee Total Protection for Data Loss (DLP), Unity Catalog, Aja Video Systems, AMP, Siemens SIMATIC S7, RSA SecurID Suite, Chartmetric, Google Sheets, Microsoft Project, Brocade Switches, Discourse, Spotify, Pleo, Red Hat Satellite, .NET, Quip, Amazon Web Services (AWS), Amazon RDS for MySQL, Elasticsearch, API Gateway, Amazon Redshift, AWS Lambda, Amazon EC2, Jenkins, GitLab, AWS CodePipeline, Prometheus, Amazon CloudWatch, Elastic Stack, Vectorworks Spotlight, Cascade CMS, Darwinbox, PROS, Air, Instagram, Facebook, TikTok, X, Cloud Foundry, TSYS, Lytics, Looker Studio, Leadsquared Marketing Automation, Salesforce CRM Analytics, Domo, Keynote, Drone, NetApp MetroCluster, Azure Linux Virtual Machines, Bazel, C#, Confluence, Rust, Streams, Concur, CrowdStrike Falcon, YouTube, Oracle Cloud EPM, Salesforce Marketing Cloud, Meta Ads Manager, Unity, Facebook Conversion Tracking, CAT, NTENT, Yellow Dog Inventory, Square, Ghost, GoSystem Tax RS, Google Ads, Google Analytics 4 (GA4), SAP, Adobe Creative Suite, Board, Canva, Android, go+, MySQL, OpenSearch, Halogen Software, Amazon Web Hosting, BASE, AWS Auto Scaling, Demandware Analytics, Inventor, DigitalOcean Cloudways, Spring, Java SE, Hibernate, Aryson MySQL to MSSQL Converter, HTML Pro, CSS, Standalone Tomcat - Java Servlet and JSP Platform by TurnKey Linux (HVM), jQuery, Bootstrap, Cisco Nexus Switches, Maven, Amazon Linux 2, ACL, OneStream, Dv360, TikTok Ads, SHL, Delta Lake, Redshift, Snowflake, Oracle Cloud, , Amazon DynamoDB, Akamai CDN Solutions, Shopify, SAP Customer Activity Repository (CAR), Less, YieldBot, Secured MVC Forum on Windows 2012 R2, Spreadsheet Server by insightsoftware, SES, Autodesk 3ds Max, V-Ray, Adobe Photoshop, REST, AutoCAD, ScreenCloud Digital Signage, AT&amp;T, CONTROL, Google Workspace, Aruba CX Switches, Everbridge SnapComms, ADP, Apple Pay, Amazon Associates, Apple, Cisco Unified IP Interactive Voice Response, Kinsta, Pandora FMS, Miro, Strato, Apple iPad, Vena, Apple macOS, BigPanda, CrowdStrike, Datadog, HTCondor 8.9.9 on Amazon Linux 2, Jamf Connect, Jamf Pro, Microsoft Active Directory Federation Services, Microsoft Azure Monitor, Okta, Oracle Cloud Infrastructure, Ubuntu, Amazon Simple Queue Service (SQS), AWS Glue, HTML5 Maker, Laravel, Node.js, PHP, SNS, NEAR, Microsoft AdCenter, Planon Universe, TicketWeb, Terraform, Pulumi, SolarWinds, Verint, Talend, Google Docs, LucidChart, Oracle Financial Services, ezFlow for Google Docs for G Suite, PagerDuty Incident Response, scikit-learn, pandas, AWS Analytics, Mode, Siemens SOMATOM, Amazon EKS Anywhere, Braze, Zoomdata, CapCut, Bitly, Hubspot, ChatGPT, Google Data Studio</v>
          </cell>
          <cell r="K1959">
            <v>4500000000</v>
          </cell>
          <cell r="L1959" t="str">
            <v>Debt Financing</v>
          </cell>
          <cell r="M1959">
            <v>1300000000</v>
          </cell>
          <cell r="N1959">
            <v>45931</v>
          </cell>
          <cell r="O1959">
            <v>25201406000</v>
          </cell>
          <cell r="Q1959" t="str">
            <v>Live Nation Entertainment is the world's leading live entertainment company, formed in 2010 through the merger of Ticketmaster and Live Nation. The company operates in over 40 countries and generates annual revenue exceeding $10 billion. Under the leadership of President and CEO Michael Rapino, Live Nation has become a global powerhouse in the entertainment industry.
The company consists of three main segments: Ticketmaster, which provides global ticket sales and distribution; Live Nation Concerts, which manages concert promotion and venue operations; and Live Nation Media &amp; Sponsorship, which handles sponsorship deals and media production. Live Nation also invests in festival ownership and artist management, supporting major artists and producing music-driven films and documentaries. With a strong focus on growth, Live Nation continues to expand its venue portfolio and enhance its services for fans and artists alike.</v>
          </cell>
          <cell r="R1959">
            <v>2005</v>
          </cell>
        </row>
        <row r="1960">
          <cell r="A1960" t="str">
            <v>loanDepot</v>
          </cell>
          <cell r="B1960" t="str">
            <v>loanDepot</v>
          </cell>
          <cell r="C1960">
            <v>4900</v>
          </cell>
          <cell r="D1960" t="str">
            <v>financial services</v>
          </cell>
          <cell r="E1960" t="str">
            <v>http://www.loandepot.com</v>
          </cell>
          <cell r="F1960" t="str">
            <v>http://www.linkedin.com/company/loandepot</v>
          </cell>
          <cell r="G1960" t="str">
            <v>Irvine</v>
          </cell>
          <cell r="H1960" t="str">
            <v>California</v>
          </cell>
          <cell r="I1960" t="str">
            <v>refinancing, americas lender, personal loans, america39s lender, excellent customer care, home loans, home equity loans, competitively priced lending products, mortgage loans, finance: consumer services, finance, mortgage servicing, mortgage for first-time buyers, local market presence, mortgage lender, partner channels, mortgage support tools, online mortgage application, refinance, mortgage partnership, publicly traded, loan origination, mortgage products, homeownership assistance, mortgage, mortgage park sponsorship, mello software, mortgage customer service, mortgage industry leadership, mortgage services, mortgage community initiatives, mortgage process streamlining, mortgage closing process, customer experience, proprietary software, customer service, mortgage and nonmortgage loan brokers, mortgage technology investment, home purchase loans, customer-centric, financial services, ny stock exchange, d2c, financial growth, nonbank lender, mortgage digital tools, mortgage market expansion, housing finance, mello platform, community involvement, digital mortgage platform, local presence, heloc, mortgage process automation, services, digital transformation, digital heloc, mortgage platform, retail mortgage, mortgage technology, growth strategy, mortgage support, mortgage application, mortgage marketing, digital mortgage, first-time homebuyers, mortgage rates comparison, community support, b2c, mortgage closing, mortgage rates, mortgage innovation, real estate, public company, homeownership, retail, mortgage customer engagement, mortgage origination, loandepot, home loan refinancing, fixed rate mortgage, adjustable rate mortgage, va loans, fha loans, cash out refinance, credit score monitoring, mortgage calculators, home search, loan servicing, online application, customer care, low down payment, loan options, fha loan, jumbo loan, 203k loan, home purchase, home refinance, mortgage preapproval, home purchase calculator, cash back rebate, debt consolidation, home equity line of credit, lifetime guarantee, virtual notary services, interest rate comparison, monthly payment estimator, customer testimonials, home financing, home buying tips, payment assistance, digital application, interest-only payment, variable rate, financial wellness, real estate agent partnership, vendor management, live support, home ownership resources, market trends, tax deductible interest, mobile app, user-friendly website, construction &amp; real estate, mobile apps, mortgage brokers, real estate services</v>
          </cell>
          <cell r="J1960" t="str">
            <v>Akamai DNS, Outlook, Microsoft Office 365, Zendesk, Microsoft Azure Hosting, Microsoft Azure Monitor, The Trade Desk, Slack, Amazon SES, Salesforce, Jobvite, Bluekai, Taboola Newsroom, Amplitude, CloudFlare, React Redux, Jornaya, Google Tag Manager, Vidyard, reCAPTCHA, Google Font API, ASP.NET, WordPress.org, Google Play, Bootstrap Framework, dynaTrace, Google Analytics, Criteo, Mobile Friendly, Facebook Widget, Facebook Login (Connect), AddThis, Microsoft Sql Server, Microsoft PowerShell, SailPoint IdentityNow, SailPoint IdentityIQ, CyberArk Enterprise Password Vault, SES, Lytics, Microsoft Active Directory Federation Services, Oracle Analytics Cloud, Microsoft SQL Server Reporting Services, MySQL, IBM Db2 for Linux, UNIX, and Microsoft Windows, AWS SDK for JavaScript, REST, Amazon Web Services (AWS), Azure Active Directory, ServiceNow, Workday, SAM, WP-Oauth, AWS Security Hub, OpenID, Zoomdata, Microsoft Teams, C#, DotNetNuke, Angular, Microsoft Entity Framework, RabbitMQ, Azure Service Bus, Azure SQL, Azure Functions, Azure Blob Storage, Docker, Kubernetes, Azure Devops, ebs, ServiceNow Service Graph Connectors, Weibo, Azure Storage Explorer, iManage, Azure Service Fabric, Microsoft Power Automate, , Tor, DocuSign, Juniper Networks SRX-Series Firewalls, Endpoint Protection, Olo, Adobe Fireworks, Adobe Photoshop, Bootstrap, CSS, HTML Pro, Javascript, jQuery, Microsoft-IIS, Red Hat JBoss Enterprise SOA Platform, SAP Financial Supply Chain Management (FSCM), SQL, Visual Studio, Workday Prism Analytics, Microsoft Excel, Python, AWS Transfer for SFTP, Parallels Mac Management for Microsoft SCCM, Microsoft Intune Enterprise Application Management, Jamf, Citrix, Salesforce CRM Analytics, BIRT, PowerBI Tiles, Pipedrive, BASE, SharePoint, SAP, Azure Analysis Services, AWS Analytics, Azure Data Factory, GoToAssist (FASTchat), CAT, ISO+â„¢, Gem, Dynamics 365 Customer Service, PROS, Microsoft Office, FedEx, LexisNexis, Mode, Google AdWords Conversion, Microsoft PowerPoint, McAfee Total Protection for Data Loss (DLP), Boomerang JS library, Excel4Apps, Cisco AppDynamics, Black Knight, Azure Key Vault, Azure Security Center, Azure App Service, Azure Kubernetes Service (AKS), Delta Lake, Databricks, Spark, Amazon Managed Streaming for Apache Kafka (Amazon MSK), Amazon Kinesis</v>
          </cell>
          <cell r="K1960">
            <v>322000000</v>
          </cell>
          <cell r="L1960" t="str">
            <v>Debt Financing</v>
          </cell>
          <cell r="M1960">
            <v>150000000</v>
          </cell>
          <cell r="N1960">
            <v>42583</v>
          </cell>
          <cell r="O1960">
            <v>1536799000</v>
          </cell>
          <cell r="P1960">
            <v>59</v>
          </cell>
          <cell r="Q1960" t="str">
            <v>loanDepot, Inc. is a prominent nonbank mortgage lender based in the U.S., founded in 2010 by Anthony Hsieh. The company is headquartered in Irvine, California, and operates across all 50 states with over 200 locations and a workforce of more than 6,000 employees. loanDepot specializes in digital-first home lending solutions, utilizing its proprietary melloÂ® technology platform to streamline the mortgage process.
The company offers a variety of lending products, including home purchase loans, refinancing options, home equity loans, and personal loans. Its melloÂ® platform automates applications and document validation, providing a faster and more efficient experience for customers. loanDepot serves millions of consumers, focusing on making homeownership accessible through digital solutions. The company has established notable partnerships, including being the official mortgage provider for Major League Baseball and the Miami Marlins.</v>
          </cell>
          <cell r="R1960">
            <v>2010</v>
          </cell>
        </row>
        <row r="1961">
          <cell r="A1961" t="str">
            <v>Loews Corporation</v>
          </cell>
          <cell r="B1961" t="str">
            <v>Loews Corporation</v>
          </cell>
          <cell r="C1961">
            <v>13000</v>
          </cell>
          <cell r="D1961" t="str">
            <v>investment management</v>
          </cell>
          <cell r="E1961" t="str">
            <v>http://www.loews.com</v>
          </cell>
          <cell r="F1961" t="str">
            <v>http://www.linkedin.com/company/loews-corporation</v>
          </cell>
          <cell r="G1961" t="str">
            <v>New York</v>
          </cell>
          <cell r="H1961" t="str">
            <v>New York</v>
          </cell>
          <cell r="I1961" t="str">
            <v>insurance, gas energy, packaging &amp; containers, hospitality, oil, investment management, financial services, gas amp energy, property-casualty insurers, finance, shipping, logistics &amp; supply chain, leisure, travel &amp; tourism, building supplies, hardware stores, home &amp; garden, home services, shopping</v>
          </cell>
          <cell r="J1961" t="str">
            <v>CSC Corporate Domains, Microsoft Office 365, CloudFlare Hosting, Microsoft Application Insights, Slack, AI</v>
          </cell>
          <cell r="O1961">
            <v>18176000000</v>
          </cell>
          <cell r="P1961">
            <v>1</v>
          </cell>
          <cell r="Q1961" t="str">
            <v>Loews Corporation is a diversified holding company based in New York City. Founded in 1919, it has evolved from a movie theater chain into a multi-industry enterprise. The company focuses on conservative financial management and aims to create long-term value for its shareholders through investments in various sectors, including insurance, energy, hospitality, and packaging.
Loews operates several key subsidiaries. CNA Financial Corporation provides insurance products and services, while Boardwalk Pipelines offers energy infrastructure and pipeline transportation. Loews Hotels delivers luxury accommodations and hospitality services, and Altium Packaging specializes in packaging solutions. The company reported revenue of $17.5 billion for 2024, highlighting its strong financial performance across its diverse business segments.</v>
          </cell>
          <cell r="R1961">
            <v>1946</v>
          </cell>
        </row>
        <row r="1962">
          <cell r="A1962" t="str">
            <v>LPL Financial</v>
          </cell>
          <cell r="B1962" t="str">
            <v>LPL Financial</v>
          </cell>
          <cell r="C1962">
            <v>9200</v>
          </cell>
          <cell r="D1962" t="str">
            <v>financial services</v>
          </cell>
          <cell r="E1962" t="str">
            <v>http://www.lpl.com</v>
          </cell>
          <cell r="F1962" t="str">
            <v>http://www.linkedin.com/company/lpl-financial</v>
          </cell>
          <cell r="G1962" t="str">
            <v>San Diego</v>
          </cell>
          <cell r="H1962" t="str">
            <v>California</v>
          </cell>
          <cell r="I1962" t="str">
            <v>ria, custom clearing services, independent brokerdealer, independent advisors, institution services, financial services, investment bankers/brokers/service, finance, independent broker-dealer, wealth management, investment products, financial advisors, client-centric practices, comprehensive resources, digital marketing platform, retirement planning, estate planning, tax planning, cash management solutions, affluent investors, practice management tools, investment advice, financial goal setting, technology platforms, customer support, regulatory compliance, esg practices, financial planning tools, investment management, business support, financial institutions, market flexibility, client success, advisor independence, customer loyalty, financial decision-making, asset management, investment strategies, financial education, client relationships, personalized services, competitive analysis, industry leadership, financial advising, ria custodian, investment solutions, advisor support, personalized financial planning, technology platform, client management, business growth, custodial services, sustainable investing, financial goals, market research, compliance support, business operations, financial planning software, investment advisory, integrated technology, client engagement, financial planning capabilities, operational support, custom solutions, fee-based advisory, market performance, risk management, investment platforms, financial literacy, client-focused services, recruitment, financial tools, advisor networks, community involvement, strategic partnerships, research insights, diversity in finance, high-net-worth services, business transition, operating model, advisory leadership, client-first approach, non-proprietary investment, best-in-class resources, b2b, consulting, services, law practice, legal services, capital markets</v>
          </cell>
          <cell r="J1962" t="str">
            <v>Microsoft Office 365, Autotask, CloudFlare Hosting, DemandBase, Drupal, accessiBe, Atlassian Cloud, SignalR, Figma, Workday, Pardot, Slack, Salesforce, Adobe Marketing Cloud, Hubspot, AWS Trusted Advisor, Linkedin Marketing Solutions, Jira, Confluence, SQL, 24-7 Media, VMware SD-WAN, AI, Amazon DocumentDB, Amazon S3, Amazon Web Services (AWS), Angular, Apache Kafka, CSS, HTML Pro, .NET, PostgreSQL, Python, Snowflake, TypeScript, Microsoft PowerPoint, Infoblox, Akamai CDN Solutions, Infoblox DHCP, C#, ELK Stack, Confluent, Medallia Video, Microsoft Excel, Smartsheet, Lambda Cloud, AWS Glue Data Catalog, AWS Step Functions, Amazon EventBridge, Amazon CloudWatch, Sizmek (MediaMind), Athena, PySpark, Quickbase, NICE, NICE CXone Expert, Tableau, Microsoft Office, Excel4Apps, Google AdWords Conversion, Complex Media Network, Smart AdServer, Webex, Microsoft Teams, Zoomdata, Fastapi, Microsoft.NET Core 3.1, AWS Bedrock, Claude, Google Publisher Tag (GPT), Titan, Langchain, Pinecone, OpenSearch, Xray, dynaTrace, Uipath, AWS Key Management Service (KMS), Intel, Siemens SIMATIC S7, Splunk SOAR, Archer, Cleverbridge, ServiceNow, GetSocial, AWS CloudFormation, Ansible, Terraform, Git, Amazon EKS Anywhere, API Gateway, Amazon DynamoDB, Amazon ElastiCache, Aurora, HELM, Microsoft Azure Monitor, Node.js, React, Showpad, Cornerstone HR, AWS Analytics, SAP Ariba Platform, Puppet, AWS Direct Connect, Azure VPN Gateway, AWS PrivateLink, AWS Transit Gateway, ebs, Amazon Elastic File System (Amazon EFS), Amazon S3 Glacier, AWS Storage Gateway, ECS, Melbourne IT, AWS CodePipeline, Prometheus, Grafana, OpenTelemetry, GitHub, GitLab, Jenkins, Docker, IntelliJ IDEA, Visual Studio, , Apache JMeter, Postman, SonarQube, , dbt, Airflow, Oracle Analytics Cloud, Microsoft Sql Server, Amazon EC2, Dataiku, Microsoft SQL Server Reporting Services, Presto, Redshift, Semrush, Frame, Amazon Elastic Load Balancer, Microsoft Windows Server 2012, Apple macOS, Cisco VPN, Dell iDRAC (Integrated Dell Remote Access Controller), Gem, Amazon Elastic Load Balancing, Route 53, Amazon CloudFront, AWS Fargate, Adobe Target, AWS Cloud, Redis, Salesforce CRM Analytics, TeamCity, Articulate 360, Tor, Rise, Camtasia, Microsoft 365, Canva, Planview LeanKit, Kubernetes, LucidChart, ForgeRock Identity Platform, Microsoft Active Directory Federation Services, Alteryx, Jupyter, Wealthbox CRM, Azure Analysis Services, LinkedIn Ads, Outlook, Cisco WebEx Teams, SharePoint, Microsoft OneDrive, Eyefinity OfficeMate, SunGard K12 eSchool Plus, CAT, Flask, Google Analytics, Google Ads, AdvisorStream, Power BI Documenter, DAX, Power Query, Anaconda, Cursor, Microsoft Azure, Google AlloyDB for PostgreSQL, Amazon Managed Streaming for Apache Kafka (Amazon MSK), Amazon Kinesis, Aryson MySQL to MSSQL Converter, ARKit, , GitHub Actions, AWS X-Ray, SNS, Avaya Session Border Controller, Cisco Webex Control Hub, ROOM, Webex Contact Center, , AngularJS 1.3.0 Beta, SysTools VBA Password Recovery, Concur, Beeline, Later, Clipchamp, Ning, SolarWinds, Box, Aha!, Make, OpenAI, Hugging Face, Azure Data Lake Storage, Windows 11, Office365, C# (C Sharp), DotNetNuke, Facebook, YouTube, Instagram, WorkSafeBC, Agilent Technologies, Google Hybrid Cloud, Wolters Kluwer Passport, Micro Focus Quality Center Enterprise (QC), AWS EventBridge, Dun &amp; Bradstreet, Meltano, SAM, PCSWMM, Adobe, SafeSend</v>
          </cell>
          <cell r="K1962">
            <v>1869724460</v>
          </cell>
          <cell r="L1962" t="str">
            <v>Debt Financing</v>
          </cell>
          <cell r="M1962">
            <v>1000000000</v>
          </cell>
          <cell r="N1962">
            <v>45413</v>
          </cell>
          <cell r="O1962">
            <v>16989479000</v>
          </cell>
          <cell r="Q1962" t="str">
            <v>LPL Financial is the largest independent broker-dealer in the United States, founded in 1989. Headquartered in multiple locations, including Boston and San Diego, the company supports nearly 22,000 financial advisors and manages over $1 trillion in advisory and brokerage assets. LPL operates as a Fortune 500 company, emphasizing an advisor-centered model that prioritizes independence and client interests.
The company offers a range of services, including brokerage and investment advisory services, RIA custody, and third-party brokerage services. LPL provides innovative tools and platforms to help advisors deliver objective financial guidance. It is recognized for its strong position in the market, holding the No. 1 ranking among independent broker-dealers based on total revenues. LPL Financial is a member of FINRA and SIPC, and it actively advocates for advisors and clients through its political action committee.</v>
          </cell>
          <cell r="R1962">
            <v>1989</v>
          </cell>
        </row>
        <row r="1963">
          <cell r="A1963" t="str">
            <v>Lumen Technologies</v>
          </cell>
          <cell r="B1963" t="str">
            <v>Lumen Technologies</v>
          </cell>
          <cell r="C1963">
            <v>24000</v>
          </cell>
          <cell r="D1963" t="str">
            <v>telecommunications</v>
          </cell>
          <cell r="E1963" t="str">
            <v>http://www.lumen.com</v>
          </cell>
          <cell r="F1963" t="str">
            <v>http://www.linkedin.com/company/lumentechnologies</v>
          </cell>
          <cell r="G1963" t="str">
            <v>Monroe</v>
          </cell>
          <cell r="H1963" t="str">
            <v>Louisiana</v>
          </cell>
          <cell r="I1963" t="str">
            <v>telecommunications equipment, network management, managed services, ai and network integration, black lotus threat intelligence, hybrid cloud, ai application control, sustainability, ddos mitigation, fiber optic network resilience, scalable connectivity, data analytics, financial services, voice solutions, public sector, it solutions, telecommunications, cloud platform, data protection, fiber optic network, ai-powered network management, cloud collaboration, wavelengths, fiber optic network security, fiber capacity enhancement, ai-ready infrastructure, cyber threat intelligence, powering ai applications, fiber network, network performance analytics, information technology and services, b2b, fiber optic innovation partnerships, fiber optic loss reduction, edge cloud security, project management, black lotus labs, data center connectivity, high-speed internet, professional services, threat intelligence platform, cybersecurity services, fiber optic scalability, it consulting, cloud integration, ip vpn, dark fiber, cloud security management, network modernization, cloud security services, network infrastructure, government, network disruption detection, cloud computing, programmable connectivity, cloud security, security solutions, network security, fiber loss reduction, cloud infrastructure, sase, enterprise networking, fiber optic innovation, performance monitoring, supply chain, edge cloud orchestration, it security, secure connectivity, threat detection, edge computing, corning fiber partnership, edge compute with microsoft azure, network visibility, energy &amp; utilities, manufacturing, innovation, cloud solutions, enterprise software, healthcare, cloud-based voice, operational efficiency, cybersecurity, customer experience, fiber optic resilience, cloud services, network-as-a-service, fiber optic signal optimization, unified communications, services, digital transformation, enterprise cloud, risk management, cloud networking, cyber threat mitigation, consulting, digital infrastructure, retail, edge cloud, networking solutions, ai connectivity, network automation, ddos protection, sd-wan, secure access service edge, collaboration tools, communication services, managed network services, private cloud, on-demand connectivity, multi-cloud integration, dynamic bandwidth, consulting services, incident response, network optimization, secure remote access, voip services, contact center solutions, enterprise-grade connectivity, interactive network maps, disaster recovery solutions, real-time performance monitoring, data privacy, enterprise communication, wholesale networking solutions, cloud-based experience, homeland security solutions, global fiber network, remote workforce solutions, application delivery, virtual private network, custom network solutions, finance, education, distribution, transportation_logistics, energy_utilities, environmental services, renewables &amp; environment, information technology &amp; services, productivity, professional training &amp; coaching, management consulting, computer &amp; network security, enterprises, computer software, internet infrastructure, internet, mechanical or industrial engineering, health care, health, wellness &amp; fitness, hospital &amp; health care</v>
          </cell>
          <cell r="J1963" t="str">
            <v>Salesforce, Microsoft Office 365, VueJS, Microsoft Azure Monitor, Microsoft Application Insights, Flywheel, Atlassian Cloud, Citrix, AWS SDK for JavaScript, OneTrust, Citrix NetScaler, The Trade Desk, Marketo, Omniture (Adobe), Salesforce Live Agent, Amazon SES, Slack, Adobe Marketing Cloud, YouTube, Mobile Friendly, BugHerd, WordPress.org, Google Tag Manager, Google Play, Adobe Media Optimizer, Apache, Google Font API, Adobe CQ, SAP S/4HANA, Python, Brocade Switches, Payara Server, C#, SolarWinds, SolarWinds Loggly, HubSpot Sales Hub, .NET, Siemens SIMATIC S7, Splunk SOAR, Pipedrive, Cloud Foundry, Check Point CloudGuard CNAPP, Spring Boot, Spring Cloud, Django, Flask, Fastapi, AWS Trusted Advisor, AWS Bedrock, Tor, SAP, Microsoft Office, AutoCAD, MicroStation, Sitetracker, Webtrends, SAP SuccessFactors, SharePoint, AMP, Cisco DWDM, CPI, Visio, DotNetNuke, Aha!, Clarity, Jira, Google AdWords Conversion, Excel4Apps, Microsoft PowerPoint, Workfront, Microsoft Excel, PowerBI Tiles, Ansible, Cisco VPN, Outlook, OpenProject, ServiceNow, ServiceNow UI Builder, ServiceNow Service Portal, iPage, Airflow, Apache Kafka, Docker, Docker Swarm, Elasticsearch, Grafana, Hadoop HDFS, Hbase, Jupyter, Redis, Spark, SQL, Terraform, Amazon CloudWatch, Google Cloud Platform, Amazon Web Services (AWS), Kubernetes, HELM, PostgreSQL, vSphere, VMware vCenter Server, Juniper Firewall, Juniper Networks, Juniper Networks QFX-Series Switches, LeadsRx, Junos OS, Avid ISIS, Oracle 10g, Little Green Light, Cisco Spaces, TSYS, Intel Quartus Prime, FRAC Pumps, Gem, eMaint CMMS, McAfee ePO, Microsoft System Center, Red Hat Enterprise Linux, Microsoft Exchange Server 2003, Pega Case Management, AWS Wavelength, Quip, go+, React, Javascript, PHP, AWS CloudFormation, Puppet, Progress Chef, Learnworlds, Perl, Power BI Documenter, IBM Db2 for Linux, UNIX, and Microsoft Windows, Secured MVC Forum on Windows 2012 R2, Cisco SD-WAN, Cisco Switches, Cisco DNA Center, Cisco AppDynamics, CAT, Outsystems, EFI, Google, Oracle Exadata Cloud Service, Microsoft Teams Rooms, Amazon EC2, Amazon EKS Anywhere, Amazon S3, Amazon Virtual Private Cloud (Amazon VPC), Argocd, Aurora, Bash, GitHub Actions, Prometheus, Route 53, Oracle Analytics Cloud, Node.js, MongoDB, Keysight VEE, 3-GIS | Web, Etracker, Celonis, FUSION, AWS Fargate, Vertex, Flexera One, Turn, UPS, Salesforce Field Service, Ning, Apex, Salesforce Lightning Web Components, Salesforce VisualForce, REST, ServiceNow IntegrationHub, Jenkins, GitLab, Oracle Solaris, Scala, Cisco Firepower 9300, Cisco Unified Intelligence Center, Fortinet FortiGate, Junip, Juniper Networks SRX-Series Gateways, Temporal Cloud, Amazon Simple Queue Service (SQS), SNS, Amazon EventBridge, Microsoft Windows Server 2012, ADP, GitHub, Google Cloud, Ruby On Rails, Linkshare, Google AlloyDB for PostgreSQL, VMware, SAS Enterprise Guide, Intel, Onit, Power Query, Spring Cloud Sleuth, EHS Insight, .GIS, Micro Focus Service Management Automation X, Adobe Experience Manager, Apache Spark, Databricks, Fujitsu, DC/OS, Kona Web Application Firewall, Security, Amazon Associates, Microsoft Word, Microsoft Access, Microsoft Outlook, AT&amp;T, Catylist SiteLink, Eaglestats, Elite Software HVAC Solution, Netcracker Solutions, PowerPlan, VMware vCenter CapacityIQ, Microsoft PowerShell, Uipath, Automation Anywhere, Apache Flink, Azure Devops, Azure Analysis Services, Microsoft Power Platform, Palo Alto PA-5000 Series, Fortinet, R, Adobe, Adobe Target, Adobe Analytics</v>
          </cell>
          <cell r="K1963">
            <v>12000000000</v>
          </cell>
          <cell r="L1963" t="str">
            <v>Other</v>
          </cell>
          <cell r="M1963">
            <v>5000000000</v>
          </cell>
          <cell r="N1963">
            <v>45505</v>
          </cell>
          <cell r="O1963">
            <v>12402000000</v>
          </cell>
          <cell r="Q1963" t="str">
            <v>Lumen Technologies, Inc. is a global telecommunications company based in Monroe, Louisiana. It specializes in networking, edge cloud, security, collaboration, and communication services tailored for businesses, government agencies, and wholesale customers. With a history dating back to 1930, Lumen has evolved into a major provider of high-performance digital infrastructure, operating one of the largest fiber optic networks in North America.
The company focuses on delivering a comprehensive platform for emerging technologies. Its offerings include high-performance global fiber optic infrastructure, edge cloud capabilities for real-time applications, and robust security solutions. Lumen aims to support business growth by connecting people, data, and applications efficiently and securely. With a workforce of around 25,000 and significant revenue, Lumen is recognized for its innovative approach in the telecommunications sector.</v>
          </cell>
          <cell r="R1963">
            <v>1968</v>
          </cell>
        </row>
        <row r="1964">
          <cell r="A1964" t="str">
            <v>Lumentum</v>
          </cell>
          <cell r="B1964" t="str">
            <v>Lumentum</v>
          </cell>
          <cell r="C1964">
            <v>7300</v>
          </cell>
          <cell r="D1964" t="str">
            <v>telecommunications</v>
          </cell>
          <cell r="E1964" t="str">
            <v>http://www.lumentum.com</v>
          </cell>
          <cell r="F1964" t="str">
            <v>http://www.linkedin.com/company/lumentum</v>
          </cell>
          <cell r="G1964" t="str">
            <v>San Jose</v>
          </cell>
          <cell r="H1964" t="str">
            <v>California</v>
          </cell>
          <cell r="I1964" t="str">
            <v>web hosting, semiconductors, hardware, information technology, telecommunications equipment, cloud light technology, semiconductor and other electronic component manufacturing, submarine components, optical modules, data center connectivity, integrated coherent transceivers, pump lasers, ai data center solutions, optical network components, optical transceivers, source lasers, high-speed lasers, telecommunications equipment manufacturing, optical instrument and lens manufacturing, submarine communication, ultrafast lasers, cloud networking, laser chips, optical communication, industrial machinery manufacturing, coherent optical transceivers, oclaro acquisition, coherent integration, ai/ml connectivity, integrated photonics, optical amplifiers, electrical equipment and appliance manufacturing, high-speed photonics, photonic solutions, sustainable photonics, optical network scaling, precision manufacturing lasers, network infrastructure, field-proven reliability, ofc 2025 innovations, silicon photonics ecosystem, passive components, tunable lasers, mems technology, optical switching, high-bandwidth modulators, optical amplifiers portfolio, fiber lasers, dwdm modules, tunable transmission modules, dwdm transceivers, datacom transceivers, optical components, optical networking, fiber laser, direct-diode lasers, 3d sensing, biomedical instrumentation, submarine networks, ev battery manufacturing, industrial lasers, wavelength management, roadms, sdn elements, custom specialty fiber, q-switched lasers, low power cw lasers, edge-emitting diode lasers, fiber-coupled diode lasers, vcsel technology, data center interconnects, telecom networks, optical subsystems, fiber optic technology, manufacturing automation, sustainable materials processing, high-speed connectivity, imaging capabilities, sensing technology, ai/ml solutions, optical innovations, laser technology, advanced imaging, telecommunication products, network solutions, software-defined networking, commercial lasers, photonic integration, optical transport, laser manufacturing, 3d automotive sensing, green technology, sustainability in optics, fiber optic components, b2b, manufacturing, distribution, transportation &amp; logistics, information technology &amp; services, computer &amp; network security, mechanical or industrial engineering</v>
          </cell>
          <cell r="J1964" t="str">
            <v>CSC Corporate Domains, Mimecast, Microsoft Office 365, Outlook, Brightcove, Drupal, Atlassian Cloud, Figma, Workday, Slack, Salesforce, WordPress.org, Adobe Edge, Wix, Shopify, Facebook Custom Audiences, Nginx, Typekit, Google Tag Manager, reCAPTCHA, Bootstrap Framework, Facebook Login (Connect), Google Analytics, BugHerd, DoubleClick, Facebook Widget, Google Font API, Mobile Friendly, Workday Recruit, Linkedin Marketing Solutions, YouTube, Google AdSense, Woo Commerce, Varnish, Apache, Remote, Oracle Global Order Promising, Siemens PLM, Connect, .NET, nTop, ICP, Gainsight Product Experience, redvertisement, Analyzer, John Doe, S&amp;P Capital IQ Pro, Backbase DFM, Homestead, Amazon Pinpoint, Python, Visual-Basic-.NET, LabVIEW, Lens, Tor, edX, Rocket.Chat, Microsoft Office, AWS SDK for JavaScript, Jira Advanced Roadmaps, AMP, DatoCMS, eMaint CMMS, CONTROL, ABB Robotics, Sensor Tower, GAS, Eaglestats, Salesforce CRM Analytics, Lytics, IBM SPSS Modeler, Ignition SCADA, Quip, Posit, Electron, Act!, Laserfiche, Cadence Omnis CFD Platform, Ansys Fluids, MATLAB, Microsoft PowerShell, Azure Linux Virtual Machines, Box, Office365, AWS Trusted Advisor, 24-7 Media, Oracle Analytics Cloud, Microsoft Excel, BILL, Gem, Inventor, Ning, Oracle Cloud, Oracle Purchasing, SAP Sales &amp; Operations Planning (SOP), ServiceNow Demand Management, SS&amp;C, SonicWall SRA, Factors.AI, Debian, GRIN, C#, Jenkins, Tableau, SQL, Databricks, SIMS, Elite Software HVAC Solution, Vormetric Data Security Platform, AI, OrCAD PSpice Designer, Allegro, AutoCAD, Ansys HFSS, Smart AdServer, Azure HDInsight, SAP, LeadsPedia, Amazon Inferentia, ISO+â„¢, JMP, ChatGPT, Azure Synapse, Wider Planet, Arena PLM, Secured MVC Forum on Windows 2012 R2, Apple macOS, Microsoft 365, Jira, REDCap, LinkedIn Recruiter, Dassault SOLIDWORKS, Cascade CMS, Google Publisher Tag (GPT), BERT, whos.amung.us, DriverSide, Microsoft Azure Monitor, Google Cloud, Docker, Kubernetes, Bash, Microsoft Active Directory Federation Services, Microsoft Exchange Server 2003, RS2, Air, Dahua, FRAC Pumps, Mautic, TSYS, Apple Core ML, Aspen Capital Cost Estimator, Photon, Cadence, ArcGIS Spatial Analyst, AdSpeed, Floify, HPE MSA, ACL, Synopsys Design Compiler, Microsoft Teams Rooms, PADS Professional, Power BI Documenter, Xray, UPS, go+, Redis, Buffer, GRPC, Amazon FreeRTOS, Microsoft Active Directory Certificate Services (AD CS), Quartic, Cross Pixel Media, NumPy, pandas, Scipy, SketchUp, SES, JTL-Shop 3, Git, ANSYS, FloTHERM, Ansys Icepak, Signal, Micro, NEAR, Mag+, Opcenter RD&amp;L, Oracle EBS CRM, Olo, NetSuite SuiteBuilder, BASE, Minitab Statistical Software, Aspen Flare System Analyzer, Pandora FMS, FiberHome, Amber, CNC Software, Google Apps Script for G Suite, IBM Cognos Analytics, Postpresso, Pytest, VLAN, VisitorTrack Predictive Marketing, IBM Rational Functional Tester, OneTrust Tech Risk &amp; Compliance, Adconion, Lambda Cloud, C/C++, Amdocs, AWS Analytics, Onit, Oracle Hyperion Enterprise, Allegro X PCB Designer, Subversion, Laser Scanning, Google Cloud Machine Learning Engine, FreeWheel, AC500 PLC, EFI, GrubHub, Confluence, Oracle Enterprise Manager, Amazon Transcribe</v>
          </cell>
          <cell r="K1964">
            <v>3713230000</v>
          </cell>
          <cell r="L1964" t="str">
            <v>Other</v>
          </cell>
          <cell r="M1964">
            <v>2000000000</v>
          </cell>
          <cell r="N1964">
            <v>46082</v>
          </cell>
          <cell r="O1964">
            <v>1645000000</v>
          </cell>
          <cell r="Q1964" t="str">
            <v>Lumentum Holdings Inc. is a leading designer and manufacturer of photonics-based solutions, headquartered in San Jose, California. The company specializes in enhancing global communication networks and commercial laser applications. Founded in 2015 as a spin-off from JDS Uniphase Corporation, Lumentum has grown through strategic acquisitions, including Oclaro in 2018 and NeoPhotonics in 2021, which expanded its capabilities in optical communications and high-speed photonics.
Lumentum operates in two main segments: Cloud &amp; Networking and Industrial Tech. The Cloud &amp; Networking segment provides components and subsystems for high-speed data transmission in cloud data centers and telecom networks. Its product range includes high-speed transceivers, optical amplifiers, and software-defined networking elements. The Industrial Tech segment offers a variety of lasers for advanced manufacturing applications, including those used in semiconductor devices and electric vehicles. Lumentum serves a diverse customer base across multiple regions and industries, powering high-capacity data transmission and various industrial processes.</v>
          </cell>
          <cell r="R1964">
            <v>2015</v>
          </cell>
        </row>
        <row r="1965">
          <cell r="A1965" t="str">
            <v>Lyft</v>
          </cell>
          <cell r="B1965" t="str">
            <v>Lyft</v>
          </cell>
          <cell r="C1965">
            <v>3000</v>
          </cell>
          <cell r="D1965" t="str">
            <v>transportation/trucking/railroad</v>
          </cell>
          <cell r="E1965" t="str">
            <v>http://www.lyft.com</v>
          </cell>
          <cell r="F1965" t="str">
            <v>http://www.linkedin.com/company/lyft</v>
          </cell>
          <cell r="G1965" t="str">
            <v>San Francisco</v>
          </cell>
          <cell r="H1965" t="str">
            <v>California</v>
          </cell>
          <cell r="I1965" t="str">
            <v>ridesharing, rideshare, gig economy, carpooling, drivers, transportation, community, gigeconomy, peer-to-peer, collaborative consumption, ride sharing, automotive, internet, information technology, real estate, ground passenger transportation, lyft partnership with public transit, lyft ride challenges, ride challenges, lyft ride rewards program, other transit and ground passenger transportation, driver earnings, healthcare, ride options, ride with rewards, lyft ride for special events, ride rewards program, public transit integration, lyft ride for education, e-commerce, ride partnerships with venues, ride sharing app, lyft ride for government, lyft ride for events, autonomous vehicles, mobility platform, electric bikes, ride accessibility, lyft for healthcare, lyft ride membership, lyft ride for disabled, ride with safety measures, urban congestion, ride safety tools, ride with electric vehicles, multimodal transportation, lyft autonomous vehicle partnerships, lyft micromobility, electric vehicle adoption, ride safety features, lyft business solutions, b2c, mobile app, ride with flexible schedules, electric scooters, ride booking, autonomous driving, on-demand rides, lyft safety features, retail, transportation network, public transit partnerships, customer service, transportation &amp; logistics, ride scheduling, lyft ride accessibility, ride with autonomous vehicles, micromobility, ride partnerships, lyft community programs, fleet management, lyft pink membership, sustainability, ride membership, lyft ride for retail, lyft electric scooter fleet, shared rides, lyft ride discounts, ride with community programs, walt disney world minnie van, ride-hailing, lyft ride rewards, lyft ride for airports, driver platform, sustainable transportation, lyft bike sharing, lyft ride for corporate, lyft ride scheduling, ride service, ride membership benefits, lyft ride for hospitality, urban mobility, app technology, ride rewards, government, electric vehicles, ride discounts, b2b, electric vehicle fleet, technology, lyft autonomous vehicle tech, lyft electric fleet, ride accessibility programs, lyft ride safety, services, lyft ride for healthcare, ride safety, ride-sharing, flexible schedule, earnings, driver tips, instant cash out, reliable transportation, safety features, community guidelines, background checks, safety education, lyft pink, priority pickup, express drive, eco-friendly rides, rider verification, business travel solutions, healthcare transportation, advertising platform, vehicle rental, personal vehicles, bikeshare program, scooter rentals, driver simulations, transportation solutions, community involvement, accessible rides, ride cancellations, loyalty rewards, real-time support, scheduled rides, group rides, referral bonuses, charging stations, driver app, rider app, mobile payments, customer feedback, live safety support, specialized teams, promotional offers, active rideshare, transportation accessibility, finance, education, distribution, communities, information technology &amp; services, transportation/trucking/railroad, health care, health, wellness &amp; fitness, hospital &amp; health care, consumer internet, consumers, environmental services, renewables &amp; environment, clean energy &amp; technology, financial services, car share services, hotels &amp; travel, taxis</v>
          </cell>
          <cell r="J1965" t="str">
            <v>Route 53, Amazon SES, Rackspace MailGun, Gmail, Google Apps, Microsoft Office 365, Zendesk, Amazon AWS, Pardot, MailChimp SPF, Facebook Conversion Tracking, Oracle Cloud, VueJS, WP Engine, Atlassian Cloud, OneTrust, Appcues, React Redux, Campaign Monitor, Mapbox, Webflow, Freshdesk, Salesforce, Slack, Google Font API, iTunes, DoubleClick Conversion, Google Play, reCAPTCHA, Google Dynamic Remarketing, Bing Ads, Facebook Custom Audiences, YouTube, Apache, Linkedin Marketing Solutions, Facebook Login (Connect), Google Analytics, Multilingual, WordPress.org, Intercom, Facebook Widget, Google Tag Manager, DoubleClick, Mobile Friendly, Remote, Kotlin, Android, SWIFT, Uikit, , Google, Mode, Tableau, Python, go+, CallMiner Eureka, Gem, Workday, ADP, SAP, LinkedIn Ads, CAT, ACL, SQL, PL/SQL, LucidChart, Jamf, BigFix Inventory, VMware AirWatch, Okta, Google Workspace, Google Meet, Confluence, AWS VPN, Figma, Jira, AWS Analytics, Kubernetes, Airflow, Varonis GDPR Patterns, Act!, Webtrends Analytics for Sharepoint, AWS Trusted Advisor, Spark, C#, AI, React, Next.js, TypeScript, Flask, GraphQL, Oracle NetSuite, Anaplan, Microsoft PowerPoint, Oracle Analytics Cloud, Google Drive, OpenStreetMap, Amazon Managed Streaming for Apache Kafka (Amazon MSK), Claude, Jetpack, Tines, Fieldwire by Hilti, Hubspot, SalesLoft, Greenhouse, LeafLink, Nutanix Beam, Envoy, Android Studio, Salesforce CRM Analytics, X, TikTok, Instagram, Microsoft Office, Oracle Procurement Cloud, Oracle Fusion Cloud ERP, Apex, Boomi, CSS, Flow, Git, Netlify, REST, Salesforce CPQ, Salesforce Marketing Cloud Intelligence (formerly Datorama), Salesforce Service Cloud, Salesforce VisualForce, SOQL, Workato, Tor, IBM ILOG CPLEX Optimization Studio, Microsoft Excel, Qualtrics, IBM SPSS Modeler, Oracle BI Publisher, Oracle Integration Cloud, Intel, Oracle Fusion Financials, Terraform, Docker, HELM, Amazon DynamoDB, Amazon S3, Google AdWords Conversion, OpenSearch, ezFlow for Google Docs for G Suite, Apache Kafka, Amazon Kinesis, Oracle Financial Services, Micro, Adobe, DocuSign, SS&amp;C, AWS SDK for JavaScript, Elasticsearch, Autodesk 3ds Max, Wider Planet, Atlassian, Leadsquared Marketing Automation, DatoCMS, Amazon Connect, MySQL, Amazon Virtual Private Cloud (Amazon VPC), Amazon EC2, Amazon Simple Queue Service (SQS), Bazel, Xcode, Kiosked, Concur, Expensify, Oracle Fusion Middleware, Onit</v>
          </cell>
          <cell r="K1965">
            <v>8382500000</v>
          </cell>
          <cell r="L1965" t="str">
            <v>Debt Financing</v>
          </cell>
          <cell r="M1965">
            <v>450000000</v>
          </cell>
          <cell r="N1965">
            <v>45901</v>
          </cell>
          <cell r="O1965">
            <v>6316261000</v>
          </cell>
          <cell r="P1965">
            <v>55</v>
          </cell>
          <cell r="Q1965" t="str">
            <v>Lyft is a global mobility platform that offers on-demand ridesharing and transportation services. Founded in 2012 and headquartered in San Francisco, California, Lyft has grown from its origins as Zimride, a long-distance carpooling service, into one of the largest ridesharing networks worldwide. The company became publicly traded in March 2019, raising significant capital to support its expansion.
Lyft provides a wide range of transportation services, including ridesharing, taxi services, private hire vehicles, executive chauffeur services, car sharing, and bike and scooter rentals. The company operates across six continents and thousands of cities, with a notable presence in Canada since 2017. Lyft's mission is to improve lives through exceptional transportation, and it emphasizes social responsibility and brand authenticity. As the second-largest ridesharing company in the U.S., Lyft serves millions of drivers and has facilitated billions of rides globally.</v>
          </cell>
          <cell r="R1965">
            <v>2012</v>
          </cell>
        </row>
        <row r="1966">
          <cell r="A1966" t="str">
            <v>Lyons Group</v>
          </cell>
          <cell r="B1966" t="str">
            <v>Lyons Consulting Group</v>
          </cell>
          <cell r="C1966">
            <v>3000</v>
          </cell>
          <cell r="D1966" t="str">
            <v>entertainment</v>
          </cell>
          <cell r="E1966" t="str">
            <v>http://www.lyonsgroup.com</v>
          </cell>
          <cell r="F1966" t="str">
            <v>http://www.linkedin.com/company/lyons-group</v>
          </cell>
          <cell r="G1966" t="str">
            <v>Boston</v>
          </cell>
          <cell r="H1966" t="str">
            <v>Massachusetts</v>
          </cell>
          <cell r="I1966" t="str">
            <v>entertainment providers, event planning, social gatherings, entertainment experiences, food and beverage, venue rental, venue management, hotels (except casino hotels) and motels, customer experience, hospitality services, premium services, corporate events, luxury hospitality, b2b, entertainment venues, boston entertainment, event management, event venues, entertainment, social media, services, hospitality, marketing, social events, customer engagement, premium event services, customer service, consulting, social media marketing, private event hosting, b2c, events services, food &amp; beverages, consumer goods, consumers, consumer internet, internet, information technology &amp; services, leisure, travel &amp; tourism, marketing &amp; advertising</v>
          </cell>
          <cell r="J1966" t="str">
            <v>Outlook, Microsoft Office 365, Microsoft Azure, Slack, Google Font API, Google Tag Manager, Google Frontend (Webserver), reCAPTCHA, Mobile Friendly, Varnish</v>
          </cell>
          <cell r="O1966">
            <v>86364000</v>
          </cell>
          <cell r="Q1966" t="str">
            <v>Lyons Group is a Boston-based hospitality and entertainment company with over 35 years of experience. Headquartered at 355 Congress Street, it operates a diverse portfolio of restaurants, bars, and entertainment venues, employing around 1,010 people and generating annual revenue of $68.3 million. The company specializes in concept development, design, construction, and marketing, building strong relationships with guests and partners.
Initially focused on dance clubs and live shows, Lyons Group expanded in the 1990s to include themed restaurants. It played a key role in introducing the Hard Rock Cafe to the U.S. and co-created the House of Blues brand. Currently, Lyons Group manages 22 venues in the Boston area, offering a range of dining experiences from fine dining to sports bars, as well as private event services.</v>
          </cell>
        </row>
        <row r="1967">
          <cell r="A1967" t="str">
            <v>M&amp;T Bank</v>
          </cell>
          <cell r="B1967" t="str">
            <v>M&amp;T Bank</v>
          </cell>
          <cell r="C1967">
            <v>23000</v>
          </cell>
          <cell r="D1967" t="str">
            <v>financial services</v>
          </cell>
          <cell r="E1967" t="str">
            <v>http://www.mtb.com</v>
          </cell>
          <cell r="F1967" t="str">
            <v>http://www.linkedin.com/company/m&amp;t-bank</v>
          </cell>
          <cell r="G1967" t="str">
            <v>Buffalo</v>
          </cell>
          <cell r="H1967" t="str">
            <v>New York</v>
          </cell>
          <cell r="I1967" t="str">
            <v>major banks, finance, asset management, cybersecurity, trust services, wealth management, bank holding company, regional financial services, environmental responsibility, mobile banking, bank leadership, risk management, financial products, retirement planning, financial planning, sustainability, employee benefits, community development, customer experience, commercial banking, community banking, community sponsorships, mortgages, cash management, commercial real estate, professional services, online banking, super-regional bank, community involvement, consumer loans, technology integration, banking, growth through acquisitions, customer service, banking innovation, b2c, bank mergers, low loan losses, banking services, retail, regional bank, small business banking, regional banking, financial services, bank sponsorships, financial stability, digital banking, retail banking, financial technology, private banking, ethical banking, services, loans, conservative lending, credit cards, business loans, personal banking, business banking, checking accounts, savings accounts, personal loans, debit cards, investment services, merchant services, credit card rewards, insurance options, lines of credit, financial education, community loans, sba loans, home equity loans, volunteer programs, treasury management, customer satisfaction, branch and atm locator, multicultural banking, fraud prevention, customer support, financial resources, business financing, real estate lending, e-banking, deposits, automatic payments, mobile check deposit, streamlined application process, financial assistance programs, account management tools, community grants, transparency in banking, personalized banking solutions, banking security, integrated services, investment management, environmental services, renewables &amp; environment, professional training &amp; coaching, finance technology, information technology &amp; services, banks &amp; credit unions</v>
          </cell>
          <cell r="J1967" t="str">
            <v>Amazon CloudFront, Route 53, Amazon AWS, Atlassian Cloud, Citrix NetScaler, Workday, Slack, Hubspot, Adobe CQ, Bluekai, Drupal, Genesys, Omniture (Adobe), Amazon SES, Adobe Marketing Cloud, Apache, Typekit, Tealium, reCAPTCHA, Mobile Friendly, Remote, Archer, SQL, SAS Enterprise Guide, Microsoft Excel, SharePoint, ARES, Python, SessionCam, Oracle GRC, Microsoft Active Directory Federation Services, Microsoft Advanced Group Policy Management, Azure Active Directory, Microsoft PowerShell, Splunk SOAR, Siemens SIMATIC S7, Pipedrive, Logitech Video Conferencing, QRM, Oracle OLAP, SAP BusinessObjects Business Intelligence (BI), Microsoft Office, Vertica, Tableau, PowerBI Tiles, GoToAssist (FASTchat), Microsoft Power Automate, Automic Automation, Microsoft PowerPoint, Rapid7 InsightVM, Canon Multifunction Copiers, Kofax Capture, ASP.NET, C#, Javascript, Angular, TypeScript, Node.js, HTML5 Maker, CSS, WCF, Red Hat OpenShift, Cloud Foundry, Microsoft Azure Monitor, Azure Functions, Azure Storage Explorer, Azure SQL, Microsoft SQL Server Reporting Services, Amazon Elastic Load Balancing, dynaTrace, , Veracode, SonarQube, Secured MVC Forum on Windows 2012 R2, Docking &amp; MDI for WPF, Oracle XML DB, Microsoft Windows Server 2012, Webex, Micro Focus Service Manager, ServiceNow, COBOL, CA 7 Workload Automation Intelligence, BMC Compuware File-AID, BMC Compuware Xpediter, BMC Compuware Abend-AID, Act!, Excel4Apps, CLEAR, GE Healthcare MRI, Refinitiv World-Check Risk Intelligence, Eightfold AI, Outlook, Google AdWords Conversion, Gem, AFS Analytics, Hogan Assessments, Broadcom Easytrieve, IBM VSAM, Calypso, ISO+â„¢, Agile GCP Labs, Power BI Documenter, DAX, SAP Sybase InfoMaker, Cisco WebEx Teams, , Azure Linux Virtual Machines, AWS SDK for JavaScript, Spring Boot, Apache Camel, GitLab, HELM, Acronis Cyber Backup, OneTrust Tech Risk &amp; Compliance, Mag+, IBM Mainframe, Jira, Kibana, Confluence, Oracle Cloud, Visa, Adobe Creative Suite, Adobe InDesign, Strato, Adobe Photoshop, Adobe Express, Figma, Sketch, Adobe Campaign, Cucumber, Selenium, Zephyr, Vector, Amazon Simple Storage Service (S3), OpenText RightFax, Microsoft Teams, Microsoft 365, Kiosked, Android, Quip, Zoomdata, ON24, GoToMeeting, Microsoft Access, DotNetNuke, Segment, .GIS, Cision, SAS Analytics Pro, SailPoint IdentityIQ, Microsoft Windows Server 2000, Amazon Linux 2, Axios International, Intel, Ivanti Service Manager, R, MATLAB, Eyefinity OfficeMate, Classy, IBM Spectrum LSF, SWIFT, Apache Pig, Aruba Wireless Access Points, Check Point CloudGuard CNAPP, Trend Micro Smart Protection, Azure Event Hubs, Insider, Kubernetes, Informatica, Monte Carlo, SOAPUI, Snowflake, Oracle Analytics Cloud, Teradata, Azure Analysis Services, AWS Analytics, NLP Catpcha, AT&amp;T, AWS Transfer for SFTP, CAT, Connect, CPI, Extend, IBM CICS Transaction Server, IBM Db2 for Linux, UNIX, and Microsoft Windows, IBM JES2, IBM MQ, IBM SMP/E, IBM VTAM, IBM z/OS Operating System, JTL-Shop 3, OSIsoft PI, Analyzer, CA Sysview Performance Management, IBM Tivoli OMEGAMON, Amperity, Tor, WP-Oauth, IDC, SAM, Azure AD P2, SwaggerHub, Frame, Azure Blob Storage, AWS PrivateLink, Terraform, Ansible, Git, CyberArk, BeyondTrust, Thycotic Password Reset Server, Microsoft Power Apps, AI, Cisco AppDynamics, VMware, Cisco UCS B Series, VLAN, Akamai CDN Solutions, Infoblox DHCP, Conversant, Cisco VoIP, .NET, Argocd, Bash, Docker, Perl, Podman, Appian, Burp Suite, Barracuda MSP, JFrog Artifactory, Visual Studio, Microsoft SQL Server Management Studio, OnBase, Visio, NuGet, npm, Azure Devops, Spring, Standalone Tomcat - Java Servlet and JSP Platform by TurnKey Linux (HVM), Rubrik, Azure Backup, Jenkins, Xunit, JFrog, Cisco Nexus 2000, Aqua, Elastic APM, Grafana, Crossfuze TFS Integration, Apache Subversion (SVN) Server on Ubuntu 18.04 LTS, Google Cloud, C# (C Sharp), Copilot, Google Analytics, Sigma</v>
          </cell>
          <cell r="K1967">
            <v>1500000000</v>
          </cell>
          <cell r="L1967" t="str">
            <v>Debt Financing</v>
          </cell>
          <cell r="M1967">
            <v>1500000000</v>
          </cell>
          <cell r="N1967">
            <v>45809</v>
          </cell>
          <cell r="O1967">
            <v>12309000000</v>
          </cell>
          <cell r="P1967">
            <v>15</v>
          </cell>
          <cell r="Q1967" t="str">
            <v>M&amp;T Bank is a full-service commercial bank based in the U.S., founded in 1856 in Buffalo, New York. Originally established to serve the local manufacturing sector, it has grown into a super-regional bank with over 960 branches across 12 states and Washington, D.C. The bank employs approximately 22,000 people and has total assets of $208 billion, making it one of the top 20 U.S. commercial banks by assets.
M&amp;T Bank offers a range of traditional banking services, including personal and business banking, wealth management, and institutional services. The bank emphasizes straightforward products and responsible lending, focusing on customer experience and community needs. It is committed to community reinvestment, sustainability, and supporting local organizations. M&amp;T Bank operates several subsidiaries, including Wilmington Trust and M&amp;T Equipment Finance Corporation, to provide comprehensive financial solutions.</v>
          </cell>
          <cell r="R1967">
            <v>1856</v>
          </cell>
        </row>
        <row r="1968">
          <cell r="A1968" t="str">
            <v>M.C. Dean, Inc.</v>
          </cell>
          <cell r="B1968" t="str">
            <v>M.C. Dean, Inc.</v>
          </cell>
          <cell r="C1968">
            <v>9000</v>
          </cell>
          <cell r="D1968" t="str">
            <v>design</v>
          </cell>
          <cell r="E1968" t="str">
            <v>http://www.mcdean.com</v>
          </cell>
          <cell r="F1968" t="str">
            <v>http://www.linkedin.com/company/m-c-dean-inc</v>
          </cell>
          <cell r="G1968" t="str">
            <v>McLean</v>
          </cell>
          <cell r="H1968" t="str">
            <v>Virginia</v>
          </cell>
          <cell r="I1968" t="str">
            <v>electrical, precommissioning, security, operations maintenance, automation &amp; controls, modeldriven delivery, communications, designbuild, life safety, systems integration, prefabrication, operations amp maintenance, design services</v>
          </cell>
          <cell r="J1968" t="str">
            <v>Salesforce, Outlook, Microsoft Office 365, Autotask, WP Engine, Jira, Atlassian Confluence, React Redux, React, iCIMS, Taleo, Slack, Google Tag Manager, Mobile Friendly, reCAPTCHA, WordPress.org, Vimeo, Facebook Login (Connect), Facebook Widget, Remote, Niagara Framework, Siemens SIMATIC S7, CONTROL, eMaint CMMS, ISO+â„¢, Agilent Technologies, Sigma, PowerBI Tiles, UPS, AT&amp;T, Tor, Eaglestats, Gem, Ning, DatoCMS, Microsoft Excel, Microsoft Office, SharePoint, Dell iDRAC (Integrated Dell Remote Access Controller), Bluebeam, AutoCAD, Trimble Accubid Classic, Microsoft Project, Microsoft Windows Server 2012, Adobe Acrobat, Revit, Oracle Primavera, Siemens SIMATIC SCADA, AC500 PLC, Microsoft Word, Microsoft PowerPoint, Resi, SentenceTransformers, Turn, Connect, , TapClicks, Liebert, Toshiba POS, Mitsubishi Adroit Process Suite (MAPS), Eaton, Git, Micro, Quip, Crestron, Visio, Adobe Acrobat Pro, Adobe Creative Suite, Mode, CAT, IT Systems, Google AdWords Conversion, Archer Integrated Risk Management, ETAP, IBM SPSS Modeler, Azure Linux Virtual Machines, Salesforce Service Cloud, Global Relay, Outsystems, Electron, Cisco VPN, Oracle Analytics Cloud, Microsoft SQL Server Reporting Services, SAP Sybase InfoMaker, Autodesk BIM Collaborate, Dell Tablet, Pega Case Management, CPI, Datonics, Modbus, SS&amp;C, Microsoft Azure Monitor, OpenFOAM, Cisco 2960, accessiBe, Beeline VMS, Forms on the Fly, Tenable Nessus, Minteye / AdsCaptcha, NETSCOUT Cyber Investigator, ABB Distributed Control Systems (DCS), GE Digital ADMS, Azure Blueprints, Inductive Automation Ignition, Amazon Virtual Private Cloud (Amazon VPC), Siemens SIMATIC HMI (Human Machine Interface), Mag+, .NET, ServiceNow Virtual Agent, AVEVA InTouch HMI, Ignition SCADA, Cascade CMS, Bluebeam Revu, Wider Planet, Kaspersky Anti-Virus, Tyk, Sensor Tower, NUnit, Mixpanel, Cisco AppDynamics, Analyzer, Tampa AS400 Inc, Excel4Apps, Analog Devices, Sabre Hospitality SynXis, Zopim, BERT, ANGEL LMS, Microsoft Active Directory Federation Services, Less, TSYS, Microsoft Windows Defender Antivirus, Catylist SiteLink, ForeSee, IBM Cognos Impromptu, Siemens Desigo, Wonderware InTouch, Cisco Unified Intelligence Center, Basis, C#, Python, SQL, ePlan, Cisco Switches, ServiceNow Configuration Management Database, Axis, Bosch Services, Asana, Rise, Centro, CSC, GAS, SES, Torque, Agile GCP Labs, Freelance Distributed Control System (DCS), BASE, Secured MVC Forum on Windows 2012 R2, Amazon Linux 2, Canon Multifunction Copiers, Veeva Vault, ZBrush, Aruba Mobility Controllers, Air, Robot Mascot, Brocade Switches, CNC Software, Xplosion, RSMeans Data Online, Microsoft Teams, AWS Trusted Advisor, IQMS, Copper, FUSION, IoT, Board, Dahua, Xunit, RackSpace CDN, RSA SecurID Suite, MacStadium, Lenel, VelocityEHS Accelerate | EHS &amp; ESG, Milestone, Microsoft Application Insights, VMware, VMware ESXi, vSphere, Akamai CDN Solutions, Microsoft Distributed File System (DFS), Infoblox DHCP, WSUS, AWS Key Management Service (KMS), MySQL 8 With RHEL 8, Windows Server Update Services, Elite Software HVAC Solution, CET, Frame, PhantomBuster, Google Drive, DNN, Azure Analysis Services, InformaCast, Siemens PROFIBUS, Atex, FRAC Pumps, Logitech Video Conferencing, Confluence, DashThis, Delta, dbt, AWS CloudFormation, Terraform, Ansible, Kubernetes, Nagios, Amazon CloudWatch, Splunk, Microsoft Entra ID, Citrix VDI-in-a-Box, Microsoft Defender for Cloud, Trend Micro, Azure Security Center, Zscaler, Citrix, Dell EqualLogic, Dell PowerVault Storage Arrays, Genetec, ServiceNow, Switch Concepts, GRIN, Starfish, Microsoft Defender for Endpoint, SAP, Thycotic Password Reset Server, Angular, Angular Material, EcoStruxure, Cameo Systems Modeler, FiberHome, AIMMS SC Navigator, UniFi SDN, Azure Resource Manager, Microsoft PowerShell, Azure Monitor, Azure Log Analytics, Workday, Foxit PDF SDK, Redis Software, SIMS, IBM Aspera on Cloud, SAS Enterprise Guide, Genetec Security Center, Genetec Synergis, Microsoft Windows Server 2000, TelmarHelixa, Juniper Networks, Citrix Hypervisor, Lua, Crownpeak Universal Consent Platform (formerly Evidon), Microsoft Windows 365 Cloud PC, Microsoft Outlook, Navisworks, GenText AI Assistant for MS Word, IXL, Microsoft Sql Server, Tableau, Power BI Documenter, Onit, Mint, MGE UPS, Micro Focus AccuRev, IBM Maximo IT, Olo, , Microsoft Advanced Group Policy Management, Red Hat Enterprise Linux, Junip, Microsoft Hyper-V Server, Dash, Diligent One Platform, formerly HighBond, Cachefly, Box, Eyefinity OfficeMate, Star, Fluke Networks, Unix, Google Cloud Platform, PostgreSQL, Google Cloud BigQuery, Docker, IBM Maximo, AWS VPN, Barracuda Spam Firewall, React Router, IBM z/OS Operating System, Stormshield, Oracle Cloud Infrastructure, VMware SD-WAN, Express, Azure Virtual Network, Juniper Networks SRX-Series Gateways, Intercom, Adobe Acrobat Sign, TeamUp, Commission Junction</v>
          </cell>
          <cell r="O1968">
            <v>1400000000</v>
          </cell>
          <cell r="Q1968" t="str">
            <v>M.C. Dean, Inc. is a prominent engineering and systems integration company based in Tysons, Virginia. Founded in 1949, it has grown from a regional electrical contractor to a national leader in cyber-physical solutions for mission-critical facilities, secure environments, and complex infrastructures. The company has a rich history of working with government agencies and defense contractors, providing services that include electrical systems design, electronic security systems, telecommunications infrastructure, and automation controls.
With a workforce of over 7,000 professionals, M.C. Dean is employee-owned, promoting a culture of innovation and commitment. The company reported annual revenue of approximately $3.2 billion in 2025, reflecting its strong market presence. M.C. Dean's tagline, "Building Intelligence," encapsulates its mission to enhance the functionality and security of the environments it serves.</v>
          </cell>
          <cell r="R1968">
            <v>1949</v>
          </cell>
        </row>
        <row r="1969">
          <cell r="A1969" t="str">
            <v>Maersk Line, Limited</v>
          </cell>
          <cell r="B1969" t="str">
            <v>Maersk Line</v>
          </cell>
          <cell r="C1969">
            <v>3800</v>
          </cell>
          <cell r="D1969" t="str">
            <v>maritime</v>
          </cell>
          <cell r="E1969" t="str">
            <v>http://www.maersklinelimited.com</v>
          </cell>
          <cell r="F1969" t="str">
            <v>http://www.linkedin.com/company/maersk-line-limited</v>
          </cell>
          <cell r="G1969" t="str">
            <v>Norfolk</v>
          </cell>
          <cell r="H1969" t="str">
            <v>Virginia</v>
          </cell>
          <cell r="I1969" t="str">
            <v>rollonrolloff vessels, ship chartering, tankers, ship management, government ship management, containerships, us flag transportation services, ship conversions, maritime transportation, supply chain analytics, digital supply chain, logistics support services, container tracking systems, shipping network, marine fleet maintenance, cargo tracking, ocean freight, digital transformation, maritime logistics, cargo logistics, shipping route planning, cargo prepositioning, strategic military shipping, environmental responsibility, defense supply chain management, fleet management, supply chain automation, specialized maritime vessels, freight forwarding, cargo consolidation, strategic maritime logistics, operational efficiency, shipping documentation, prepositioned cargo ships, military cargo prepositioning, government, api connectivity, defense cargo handling, strategic maritime positioning, shipping services, logistics, international shipping, sustainable shipping practices, container shipping, green shipping, maritime safety standards, inland water transportation, fleet operation, teu capacity, military cargo transport, specialized cargo transport, naval logistics services, logistics technology, global shipping network, b2b, cargo insurance, naval supply chain, sustainability initiatives, defense logistics support, strategic vessel deployment, defense logistics technology, military prepositioning ships, cargo tracking apis, military logistics infrastructure, marine environmental standards, green fuels, supply chain visibility, military supply chain innovation, military logistics, maritime safety, international maritime law, shipping compliance, port logistics, military cargo security, services, naval fleet management, global logistics network, transportation &amp; logistics, supply chain solutions, distribution, prepositioning ships, marine fuel technology, global trade lanes, supply chain technology, shipping route optimization, logistics integration, military cargo management, cargo security, marine transportation, naval fleet logistics support, cargo handling, shipping capacity planning, strategic maritime operations, cargo scheduling, cargo management, port operations, supply chain digitalization, supply chain management, transportation solutions, us government support, end-to-end solutions, vessel schedules, shipping rates, quote request, us flag vessels, global network, maritime operations, tariff services, inland tariffs, partnership network, shipping routes, tracking shipments, shipping logistics, intermodal transportation, reliable shipping, vessel operations, shipping optimization, customer support, expedited shipping, network connectivity, global logistics, customs compliance, real-time tracking, shipping transparency, sustainability in shipping, advanced shipping technology, booking system, transshipment services, marine logistics, shipping analytics, intercontinental shipping, returns management, hazardous materials shipping, logistics &amp; supply chain</v>
          </cell>
          <cell r="J1969" t="str">
            <v>Akamai, Akamai DNS, VueJS, Salesforce, Google Tag Manager, Mobile Friendly, SOASTA, Google Analytics Ecommerce Tracking</v>
          </cell>
          <cell r="O1969">
            <v>35000000</v>
          </cell>
          <cell r="Q1969" t="str">
            <v>Maersk Line, Limited (MLL) is an American company based in Virginia, with offices in Norfolk and Reston. Established in 1983, MLL specializes in operating U.S. flag vessels to provide comprehensive transportation solutions tailored to the needs of the U.S. government. As part of the Maersk Group, MLL combines maritime expertise with global intermodal capabilities, managing the largest U.S. flag fleet in commercial service.
The company offers a range of services, including container shipping with 20 U.S. flag registered vessels, cargo handling for various types of cargo, and ship management and chartering services. MLL operates from over 300 ports worldwide, ensuring reliable and frequent departures. Its primary customers are U.S. government entities, supporting military, government, and humanitarian missions. MLL is dedicated to its core values, emphasizing care, integrity, and commitment to employee development and environmental stewardship.</v>
          </cell>
          <cell r="R1969">
            <v>1983</v>
          </cell>
        </row>
        <row r="1970">
          <cell r="A1970" t="str">
            <v>Manhattan Associates</v>
          </cell>
          <cell r="B1970" t="str">
            <v>Manhattan Associates</v>
          </cell>
          <cell r="C1970">
            <v>4700</v>
          </cell>
          <cell r="D1970" t="str">
            <v>information technology &amp; services</v>
          </cell>
          <cell r="E1970" t="str">
            <v>http://www.manh.com</v>
          </cell>
          <cell r="F1970" t="str">
            <v>http://www.linkedin.com/company/manhattan-associates</v>
          </cell>
          <cell r="G1970" t="str">
            <v>Atlanta</v>
          </cell>
          <cell r="H1970" t="str">
            <v>Georgia</v>
          </cell>
          <cell r="I1970" t="str">
            <v>clienteling, warehouse management, order management, transportation management, retail technology, customer experience, professional services, supply chain optimization, store solutions, tablet retailing, point of sale, retail sales, supply chain management, consulting services, store fulfillment, replenishment, inventory management, store inventory, customer engagement, computer software: prepackaged software, technology, software development, omnichannel commerce, supply chain transportation optimization, supply chain supply chain orchestration, services, supply chain scalability, autonomous supply chain, supply chain digitalization, supply chain digital platform, d2c, cloud-native software, labor management, microservices architecture, supply chain performance, supply chain planning, supply chain real-time data, supply chain digital ecosystem, logistics solutions, supply chain performance management, supply chain network, supply chain digital twin, supply chain efficiency, pharmaceuticals, supply chain software, allocation, supply chain network optimization, supply chain supply chain analytics platforms, supply chain data analytics, consumer goods, supply chain demand forecasting, supply chain predictive analytics, demand forecasting, supply chain ai optimization, supply chain warehouse robotics, engineering services, supply chain industry leaders, supply chain supply chain cloud solutions, supply chain platform, supply chain cost reduction, inventory optimization, business intelligence, supply chain data management, supply chain transportation ai, supply chain automation, supply chain cloud integration, warehouse management system, manufacturing, logistics, automation, supply chain cost optimization, b2b, digital transformation, supply chain resilience solutions, supply chain scalability solutions, distribution, supply chain integration tools, supply chain cost efficiency, supply chain iot integration, supply chain resilience, supply chain logistics optimization, b2c, supply chain automation tools, supply chain replenishment algorithms, operational efficiency, grocery, supply chain supply chain data security, microservices-based wms, supply chain visibility, transportation management system, supply chain real-time monitoring, supply chain machine learning, supply chain end-to-end visibility, supply chain innovation, e-commerce, carrier management, supply chain network design, yard management, life sciences, supply chain technology, supply chain integration, supply chain digital transformation, supply chain flexibility, cloud-native supply chain, supply chain logistics automation, supply chain replenishment strategies, order fulfillment, store inventory &amp; fulfillment, retail, supply chain performance analytics, supply chain analytics, supply chain data security, food &amp; beverage, supply chain supply chain planning tools, supply chain customer engagement, supply chain industry, supply chain customer solutions, supply chain ai, supply chain inventory management, supply chain allocation optimization, supply chain inventory optimization, supply chain execution, data management, store systems, supply chain allocation algorithms, supply chain data management platforms, workflow automation, supply chain supply chain digital ecosystem, omnichannel supply chain, supply chain iot, supply chain warehouse automation, supply chain demand sensing, innovation, unified commerce, omnichannel solutions, customer service, replenishment planning, computational intelligence, behavioral intelligence, digital fulfillment, cloud solutions, inventory visibility, real-time data, machine learning, gamification, task management, inventory control, cross-border fulfillment, fulfillment optimization, performance analytics, api integration, end-to-end visibility, e-commerce fulfillment, risk management, custom solutions, sales channel management, backorder management, automated reporting, elastic scalability, adaptive systems, self-service portals, supplier collaboration, customer success stories, sustainability practices, employee engagement, scalable technology, healthcare, supply chain, cloud-native, microservices, ai, digital supply chain, enterprise software, enterprises, computer software, information technology &amp; services, professional training &amp; coaching, pos, payments, financial services, logistics &amp; supply chain, management consulting, medical, consumers, analytics, mechanical or industrial engineering, consumer internet, internet, cloud computing, artificial intelligence, productivity, health care, health, wellness &amp; fitness, hospital &amp; health care</v>
          </cell>
          <cell r="J1970" t="str">
            <v>Salesforce, Route 53, Outlook, Marketo, CloudFlare Hosting, Cloudflare DNS, Gmail, Google Apps, Amazon AWS, Bluekai, Drupal, Atlassian Cloud, Webflow, Azure Active Directory, Workday, Adobe Marketing Cloud, Slack, Salesforce Live Agent, Pantheon, Netlify, Google Analytics, Workday Recruit, LiveRamp, Facebook Widget, Google Tag Manager, Hotjar, Linkedin Marketing Solutions, Bing Ads, Mobile Friendly, Google Dynamic Remarketing, AdRoll, DoubleClick, DoubleClick Conversion, Facebook Custom Audiences, Facebook Login (Connect), Vidyard, AI, AT&amp;T, AWS Trusted Advisor, Microsoft Azure Monitor, IBM ILOG CPLEX Optimization Studio, Conversant (ValueClick), Amazon Associates, Dell ECS Enterprise Object Storage, Veeam ONE, .NET, Python, Microsoft Power Automate, Azure Devops, ServiceNow, Zscaler ZTNA, Cisco Secure Firewall Management Center, McAfee Total Protection for Data Loss (DLP), SharePoint, Microsoft OneDrive, ShareGate, ADP, Microsoft Word, Excel4Apps, Optimizely, HTML5 Maker, CSS, Javascript, TypeScript, React, Angular, VueJS, Framer, Storybook, Figma, Adobe XD, Sketch, Git, Jira, Sass, SalesLoft, DemandBase, Cognism, LinkedIn Sales Navigator, Mode, WMS, Manhattan Active Omni, Omniture (Adobe), SAP Transportation Management, Postpresso, Red Hat JBoss Enterprise SOA Platform, Power BI Documenter, Microsoft SQL Server Reporting Services, Mulesoft, Wider Planet, Salesforce Service Cloud, Apex, Salesforce VisualForce, OpenTable for Restaurants, Salesforce Lightning Web Components, Visual Studio Code, Ansys Workbench, GitHub, Bitbucket, FinancialForce, IBM InfoSphere Change Data Capture, REST, SAP, PEX, Salesforce Platform, SOQL, SQL, Weibo, Salesforce Sales Cloud, Ning, Flow, Visio, Bynder, LogIC, Microsoft Teams, GSAP, Asana, Oracle Supply Chain Planning, Gem, Gong, Outreach.io</v>
          </cell>
          <cell r="K1970">
            <v>52500000</v>
          </cell>
          <cell r="L1970" t="str">
            <v>Other</v>
          </cell>
          <cell r="M1970">
            <v>52500000</v>
          </cell>
          <cell r="N1970">
            <v>35886</v>
          </cell>
          <cell r="O1970">
            <v>1081392000</v>
          </cell>
          <cell r="Q1970" t="str">
            <v>Manhattan Associates, Inc. is a global leader in supply chain execution and omnichannel commerce software solutions. Founded in 1990 in Manhattan Beach, California, and now headquartered in Atlanta, Georgia, the company specializes in warehouse management systems (WMS), transportation management, inventory optimization, and retail fulfillment technologies. Its solutions cater to various industries, including retail, consumer goods, food and beverage, manufacturing, and logistics.
The company offers a unified Supply Chain Commerce platform that includes core WMS for inventory management and order fulfillment, transportation management for logistics optimization, and omnichannel retail solutions that enhance customer experiences. Manhattan Associates also invests in advanced technologies such as AI-driven analytics and robotics integration, ensuring its offerings meet the needs of complex, high-volume environments. With a strong history of profitability and a commitment to innovation, Manhattan Associates serves over 600 customers, including notable names like Jockey International.</v>
          </cell>
          <cell r="R1970">
            <v>1990</v>
          </cell>
        </row>
        <row r="1971">
          <cell r="A1971" t="str">
            <v>Manpower</v>
          </cell>
          <cell r="B1971" t="str">
            <v>Manpower</v>
          </cell>
          <cell r="C1971">
            <v>27000</v>
          </cell>
          <cell r="D1971" t="str">
            <v>staffing &amp; recruiting</v>
          </cell>
          <cell r="E1971" t="str">
            <v>http://www.manpower.com</v>
          </cell>
          <cell r="F1971" t="str">
            <v>http://www.linkedin.com/company/manpower-</v>
          </cell>
          <cell r="G1971" t="str">
            <v>Milwaukee</v>
          </cell>
          <cell r="H1971" t="str">
            <v>Wisconsin</v>
          </cell>
          <cell r="I1971" t="str">
            <v>employment, interim recruitment, workforce management, contingent recruitment, workforce trends, staffing, permanent recruitment, recruiting, hiring, career guidance, temporary staffing, enterprise software, software, information technology, training and development, employee training, hr technology, staffing services, employment services, contingent workforce, recruitment process outsourcing, workforce development, assessment and training tools, staffing and recruitment, career development, labor solutions, services, assessment tools, operational efficiency, permanent staffing, digital tools, social responsibility, workforce planning, outsourcing and consulting, employee upskilling, workforce solutions, global employment, consulting, industry-specific staffing, employment agency, workforce optimization, contingent staffing, human resources, employment analytics, talent solutions, managed services, labor market, training programs, workforce analytics, hr solutions, staffing industry, right management, regulatory compliance, predictable performance system, talent management, skills assessment, employee benefits, professional staffing, training, outsourcing, b2b, temporary help services, digital workforce tools, skillware training software, workforce consulting, talent acquisition, global staffing, recruitment, ultradex assessment, job seekers, staffing solutions, upskilling programs, temporary employment, permanent placements, career transition, skills training, job postings, my manpower app, job alerts, diversity inclusion, temporary to permanent jobs, remote work options, engineering workforce, financial services staffing, vocational training, career coaching, job matching, job search support, full-time jobs, part-time jobs, career exploration programs, job readiness training, interview preparation, resume support, professional networking, industry expertise, job market insights, recruitment strategies, employee skills development, vocational education, diversified workforce programs, mature worker program, talent sourcing, workforce diversity, healthcare, finance, education, non-profit, manufacturing, distribution, construction, staffing &amp; recruiting, enterprises, computer software, information technology &amp; services, training &amp; development, professional training &amp; coaching, health care, health, wellness &amp; fitness, hospital &amp; health care, financial services, nonprofit organization management, mechanical or industrial engineering, employment agencies, professional services</v>
          </cell>
          <cell r="J1971" t="str">
            <v>Cloudflare DNS, Mailchimp Mandrill, Sendgrid, Outlook, Microsoft Office 365, CloudFlare Hosting, Drupal, OneTrust, Azure Active Directory, Hubspot, Slack, Salesforce, Dropbox, DoubleClick, Google Maps (Non Paid Users), Google AdSense, ASP.NET, Google Font API, Facebook Login (Connect), Mobile Friendly, Facebook Custom Audiences, Hotjar, Google Maps, Facebook Widget, Google Dynamic Remarketing, Google Play, Google Tag Manager, YouTube, Google AdWords Conversion, Google Analytics, DoubleClick Conversion, Remote</v>
          </cell>
          <cell r="O1971">
            <v>17900000000</v>
          </cell>
          <cell r="P1971">
            <v>13</v>
          </cell>
          <cell r="Q1971" t="str">
            <v>ManpowerGroup is a global leader in staffing and workforce solutions, founded in 1948 in Milwaukee, Wisconsin. As the third-largest staffing firm worldwide, it operates over 3,200 offices in 80 countries and territories, serving around 250,000 clients and placing millions of workers each year. The company began by addressing post-World War II labor shortages through temporary staffing services and has since evolved to offer a wide range of employment services.
ManpowerGroup provides temporary, permanent, and contract staffing solutions across various industries. Its services include core temporary staffing for office, clerical, and industrial roles, as well as technical and professional placements through specialized divisions. The company is also known for its innovative tools, such as AI-powered HR solutions and employment forecasting systems. With a strong focus on adapting to changing labor markets, ManpowerGroup continues to lead in workforce solutions and talent management.</v>
          </cell>
          <cell r="R1971">
            <v>1948</v>
          </cell>
        </row>
        <row r="1972">
          <cell r="A1972" t="str">
            <v>ManpowerGroup</v>
          </cell>
          <cell r="B1972" t="str">
            <v>ManpowerGroup</v>
          </cell>
          <cell r="C1972">
            <v>27000</v>
          </cell>
          <cell r="D1972" t="str">
            <v>staffing &amp; recruiting</v>
          </cell>
          <cell r="E1972" t="str">
            <v>http://www.manpowergroup.com</v>
          </cell>
          <cell r="F1972" t="str">
            <v>http://www.linkedin.com/company/manpowergroup</v>
          </cell>
          <cell r="G1972" t="str">
            <v>Milwaukee</v>
          </cell>
          <cell r="H1972" t="str">
            <v>Wisconsin</v>
          </cell>
          <cell r="I1972" t="str">
            <v>upskilling, employee assessment, temporary recruitment, innovative workforce solutions, digital workforce transformation, recruitment process outsourcing, permanent recruitment, employee consulting, staffing solutions, workforce solutions, career development, employee outplacement, employee outsourcing, professional resourcing, leadership development, training &amp; development, contract recruitment, technology, workforce performance tools, workforce analytics platform, contingent workforce, reskilling and upskilling, assessment and testing systems, talent development software, services, employment branding, assessment tools, ultradex, employment placement agencies and executive search services, workforce training software, talent analytics, workforce transformation, workforce analytics, employment marketplace, candidate lead generation, assessment technology, talent management, workforce consulting, recruitment, permanent placement, employment services, compliance, employment branding tools, cloud solutions, candidate sourcing, workforce optimization, training and development software, data science, training, skillware, b2b, staffing, digital transformation, talent acquisition, distribution, training and development, project management, staffing services, digital staffing, talent pipeline management, operational efficiency, contingent staffing, training software, hr solutions, predictable performance system, industrial staffing, recruitment technology, professional staffing, candidate engagement platform, lead generation platform, recruitment marketing platform, cybersecurity, talent pipeline, hr technology, employee testing, workforce planning, digital talent solutions, global employment, consulting, employee testing systems, recruitment marketing, transportation &amp; logistics, temporary staffing, managed services, professional services, talent assessment tools, sustainability, candidate engagement, talent sourcing, it staffing, outsourcing, skill development, talent development, job placement, global staffing, recruitment services, it professional resourcing, project solutions, business transformation, digital workspace, enterprise applications, talent shortage, employment outlook, green workforce, talent lifecycle, project-based solutions, flexible staffing, skills development, candidate attraction, onsite management, local expertise, labor market insights, employment trends, agility in workforce, financial staffing, engineering recruitment, life sciences talent, supply chain staffing, human resources consulting, upskilling programs, market fluctuations, global connectivity, business success, software solutions, interim resourcing, permanent placements, digital talent, analytics services, cloud computing, enterprise software, enterprises, computer software, information technology &amp; services, productivity, staffing &amp; recruiting, professional training &amp; coaching, environmental services, renewables &amp; environment</v>
          </cell>
          <cell r="J1972" t="str">
            <v>Cloudflare DNS, Mimecast, Outlook, Microsoft Office 365, CloudFlare Hosting, Brightcove, Drupal, OneTrust, React Redux, StackAdapt, Slack, Salesforce, Hubspot, Google Analytics, Akamai RUM, Zencoder, Mobile Friendly, LiveRamp, Facebook Widget, Vimeo, Google Maps, YouTube, Facebook Custom Audiences, Google Play, Facebook Login (Connect), Hotjar, Google Maps (Non Paid Users), Wistia, Cedexis Radar, Google Tag Manager, Adobe Media Optimizer, ASP.NET, Google Font API, Twitter Advertising, Cloudinary, Linkedin Marketing Solutions, Remote</v>
          </cell>
          <cell r="O1972">
            <v>17957100000</v>
          </cell>
          <cell r="Q1972" t="str">
            <v>ManpowerGroup Inc. is a leading staffing and workforce development agency based in Milwaukee, Wisconsin. Founded in 1948, the company has grown to operate over 2,900 offices in 80 countries, employing around 27,000 permanent staff globally. In 2015, ManpowerGroup placed 3.4 million people in jobs, averaging over 600,000 daily assignments and generating $19 billion in revenue.
The company offers a wide range of services, including temporary and permanent staffing, workforce development, and outsourced recruiting across various sectors such as office, industrial, IT, and healthcare. Its core brands include Manpower, Experis, Right Management, and ManpowerGroup Solutions, each focusing on different aspects of workforce management and talent optimization. ManpowerGroup is recognized for its innovative approaches, such as the MIDAS billing system and the Employment Outlook Survey, which has been active since 1962.</v>
          </cell>
          <cell r="R1972">
            <v>1948</v>
          </cell>
        </row>
        <row r="1973">
          <cell r="A1973" t="str">
            <v>MANTECH</v>
          </cell>
          <cell r="B1973" t="str">
            <v>ManTech</v>
          </cell>
          <cell r="C1973">
            <v>7500</v>
          </cell>
          <cell r="D1973" t="str">
            <v>information technology &amp; services</v>
          </cell>
          <cell r="E1973" t="str">
            <v>http://www.mantech.com</v>
          </cell>
          <cell r="F1973" t="str">
            <v>http://www.linkedin.com/company/mantech</v>
          </cell>
          <cell r="G1973" t="str">
            <v>Herndon</v>
          </cell>
          <cell r="H1973" t="str">
            <v>Virginia</v>
          </cell>
          <cell r="I1973" t="str">
            <v>cybersecurity, test amp evaluation, cyber, test evaluation, intelligencecounterintelligence, enterprise it, software engineering, data collection amp analytics, c5isr, systems engineering, cyber security, information technology, healthcare, mission assurance, global logistics, cdm, data collection analytics, environment, c4isr, other consumer services, consumer discretionary, it system data services, cyber threat hunting in defense, defense digital transformation, advanced engineering, cyber threat hunting automation, space security solutions, ai-powered cyber defense, space domain awareness, data analytics, cloud solutions, threat mitigation, cyber space dominance, cloud migration, innovation, federal civilian, cyberspace superiority, model-based systems engineering, data and ai, cyber defense tools, mission data integration, space operations, cyber mission capabilities, full-spectrum cyber, cyber operations, software factory, insider threat management, ai-enabled threat detection, it modernization, digital transformation in defense, software modernization, digital engineering, mission-focused cloud solutions, operational efficiency, space and undersea security, undersea unmanned systems, contested logistics, ai analytics platforms, software development, ai-enabled platforms, engineering services, cyber threat hunting, undersea systems, digital transformation, cloud computing, cyber threat detection, model-based systems engineering (mbse), consulting, mission data analytics, cyber training for military, digital modernization, mission agility, artificial intelligence, cyber defense workforce training, ai-driven analytics, defense technology, rapid prototyping, space asset protection, mission success, cyber threat intelligence platforms, digital engineering for defense, mission-critical solutions, intelligence, risk assessment, rapid prototyping for defense systems, undersea systems engineering, contested logistics architecture, mission support, federal civilian services, mission environment cyber support, cyber defense, full-spectrum cyber operations, cyber workforce training, cyber operations support, digital engineering for space systems, contested logistics solutions, ai for defense, cloud infrastructure, professional services, cyber threat hunting tools, security resilience, cybersecurity for space assets, cloud security, digital modernization for military, digital engineering practices, computer systems design and related services, government, ai integration, b2b, cybersecurity solutions, space security, ai in national security, cyber resilience strategies, cyber training, cyber resilience in space, cloud services, intelligence support, services, defense, unmanned systems support, mission environment support, ai solutions, intelligent engineering, mission it, insider threat protection, government contracts, national security, technical innovation, emerging technologies, military support, advanced capabilities, multi-cloud environment, zero trust architecture, logistics solutions, operational resilience, data integration, training programs, critical infrastructure security, application modernization, mission-centric solutions, secure communications, information warfare, analytics innovation, agile methodologies, client success, government service, technology integration, military modernization, complex operations, engineering support, cyber defense solutions, transportation &amp; logistics, computer &amp; network security, information technology &amp; services, health care, health, wellness &amp; fitness, hospital &amp; health care, enterprise software, enterprises, computer software, internet infrastructure, internet, professional training &amp; coaching</v>
          </cell>
          <cell r="J1973" t="str">
            <v>Akamai, Salesforce, Akamai DNS, Gmail, Outlook, Google Apps, OneTrust, Bluekai, Drupal, The Trade Desk, Zendesk, Slack, Wordpress VIP, Google Tag Manager, SOASTA, Parse.ly, Mobile Friendly, Vimeo, WordPress.org, Remote, Tor, Visio, .NET, BASE, Analyzer, BlipTV, Oracle Analytics Cloud, Microsoft SQL Server Reporting Services, Azure Linux Virtual Machines, Microsoft Hyper-V Server, Microsoft Windows Server 2016, , VMware ESXi, Citrix XenClient, Palo Alto PA-5200 Series, AWS Trusted Advisor, AlgoSec, Cisco Stealthwatch, Splunk, New Relic, SolarWinds, Jira, Confluence, Undertone, Siemens Calibre nmDRC, Exclaimer, Informatica Data as a Service, Microsoft Windows Server 2012, TCP TimeClock Plus, IBM HTTP Server, OSIsoft PI, Oracle Passlogix, Cisco Secure Firewall Management Center, Microsoft Active Directory Federation Services, Microsoft Advanced Group Policy Management, Akamai CDN Solutions, Infoblox DHCP, VMware vSphere, Microsoft Azure Monitor, Amazon Web Services (AWS), Google Cloud, Python, Bash, Microsoft PowerShell, Ansible, Puppet, Gem, OpenCV, NumPy, Mag+, TensorFlow, PyTorch, SAP, CAT, Check Point SDP, Cisco VoIP, CPI, ECS, FiberHome, HubSpot Sales Hub, Spiceworks IP Scanner, AWS SDK for JavaScript, Kubernetes, ServiceNow, Swimlane, Axonius, Zscaler, GRIN, Microsoft Office, Nlyte, CSS, Microsoft Project, Microsoft Excel, Microsoft Power BI, Microsoft Word, Microsoft PowerPoint, C/C++, Formassembly, Microsoft Windows 10, Yieldify, Pega Case Management, Cisco Aggregation Services Routers, Juniper Networks SRX-Series Firewalls, Airbrake, Ning, Excel4Apps, accessiBe, SharePoint, VMware vCenter, VMware, VMware Site Recovery Manager, Cisco DNA Center, Azure Active Directory B2C, Microsoft Windows 365 Cloud PC, ABAP, Amazon Linux 2, Secured MVC Forum on Windows 2012 R2, Unix, Nagios, JTL-Shop 3, Amazon Associates, Microsoft Windows Server 2000, TelmarHelixa, Avid Sibelius, OpenVMS, AI, AWS Analytics, .GIS, CONTROL, ARES, ISO+â„¢, Vertica, Windows Server Update Services, Tenable Nessus, NetApp, Motigo, AWS Database Migration Service, Groundtruth, Mode, MITRE ATT&amp;CK, CANalyzer, iPage DNS, Siemens SIMATIC S7, Cameo Systems Modeler, Veritas Enterprise Vault, Trustwave TrustKeeper, , Taboola Newsroom, Microsoft Windows Server 2022, Amazon EC2, Amazon Virtual Private Cloud (Amazon VPC), Sizmek (MediaMind), SaltStack, Ubuntu, CentOS, MySQL 8 With RHEL 8, OpenLDAP, SAM, Samsung Laptops, Canon Printers, Terraform, Azure Monitor, Lytics, Microsoft Defender for Cloud, Micro, Azure Policy, Azure Logic Apps, Azure Automation, Azure Functions, VMware vCenter Server, Dell iDRAC (Integrated Dell Remote Access Controller), Endpoint Protection, ICP, NLP, SAP Predictive Analytics, SAP Data Migration, Git, Deltek ComputerEase, SecureCRT, PL/SQL, Adobe Customer Journey Analytics, Citrix Virtual Desktops, TSYS, Red Hat Enterprise Linux, Microsoft Azure, Google Cloud Platform, Salesforce CRM Analytics, Azure Identity Management, Siemens PROFIBUS, Azure Analysis Services, Amazon QuickSight, Power BI Documenter, Dassault SOLIDWORKS, Amazon CloudWatch, TrustArc, pandas, IBM ILOG CPLEX Optimization Studio, Horizon, Windows 10 IoT Core Services, OneStream, AWS Single Sign-On, Pivotal tc Server, Informatica Cloud Mass Ingestion, Mulesoft, Azure Log Analytics, Zoomdata, Microsoft Teams, KVM, EFI, Google AdWords Conversion, SysTools VBA Password Recovery, SAP Sybase InfoMaker, ACL, SQL, ArcGIS, Oracle XML DB, Act!, Baidu Search Engine, AT&amp;T, Javascript, FlipHTML5, Django, Microsoft Access, Pega CRM Suite, Workday Prism Analytics, Red Hat JBoss Enterprise SOA Platform, Rocky Linux, Oracle Cloud Infrastructure, GitLab, Olo, Docker, HELM, Citrix VDI-in-a-Box, Splunk Enterprise Security, JAWS Inspect, Strato, Adobe Photoshop, Adobe Creative Cloud, Red Hat Satellite, GraalVM, WMS, IQMS, E-planning, Crownpeak Universal Consent Platform (formerly Evidon), Cross Pixel Media, Datonics, Rackspace Reselling, Oracle Cloud, Azure Resource Manager, Azure Application Gateway, Quip, Thawte, Scholarselect, Frame, Tableau, Mdt Marketing, Skedge.me, Microsoft Windows Defender Antivirus, Lua, Dart, InformaCast, C#, vSphere, React Router, Switch Concepts, Wowanalytics, Cisco Unified Intelligence Center, AutoCAD, SQLite, PostgreSQL, Logitech Video Conferencing, Infor Supply Chain Management, Gauges, Google Search Central, Elasticsearch, Logstash, Kibana, Arcserve, Flow, Adobe Acrobat Pro, Redis Software, UniFi SDN, Provation MD, CUICK TRAC - DFARS and NIST 800-171 compliance solution, Delivr, PowerBI Tiles, Aspen Flare System Analyzer, Elite Software HVAC Solution, Sentinel, Citrix Hypervisor, Deltek Costpoint, Coupa, Google Cloud Data Loss Prevention, MongoDB, Cassandra, Spark, Apache Hadoop HDFS, Amazon Managed Streaming for Apache Kafka (Amazon MSK), Hive, Cisco VPN, Cisco Nexus Switches, Catalyst, Route, Copper, Armis, SMTP, Bind 9, Micro Focus AppPulse Web, Route 53, Amazon WorkSpaces, Security, WorkSafeBC, Veritas Alta, Wider Planet, BERT, Connect, Analog Devices, SAS Enterprise Guide, Zscaler ZTNA, Segment, Cisco ASA 5505, VLAN, F5 BIG-IP, vSphere High Availability (HA), Amazon Elastic Load Balancing, Infoblox, Amazon S3, GCC, NETSCOUT Cyber Investigator, Microsoft Windows Server 2019, VMware NSX-T Data Center, Atera, go+, Microsoft Teams Rooms, Instantly, Cisco IP Phones, Spok, Oracle Solaris, DC Storm, Inventor, SS&amp;C, VerticalResponse, Ionic, Posit, Dolibarr ERP CRM, Records Management, Microsoft Exchange, Air, 24-7 Media, IBM DFSMS, Amazon Route 53, Cisco AppDynamics, Juniper Networks, Ciena, Adelphic DSP, Gliffy, Microsoft Visio, Office365, AWS VPN, Cisco Nexus 2000, Cisco Integrated Services Routers, Dell EMC SAN (Storage Area Network), Oracle Enterprise Manager, Microsoft Sql Server, Microsoft WinDbg, PuTTY, Altium 365, Keras, Apple macOS, Microsoft 365, JupyterLab, Intel, Craft CMS, Cascade CMS, Palo Alto PA-5000 Series, Palo Alto PAN-OS, WebCube, Oracle Communications Session Border Controller (SBC), Jabber, Unity, Cisco Meeting Server, SES, Descript, Windows 11, Altium, WebOffice, GAS, Less, Tanium, Rancher Labs, Cisco Meraki MS, PostGIS, ServiceNow Discovery, Micro Focus Universal CMDB, Champions Way, Spring Boot, Jakarta EE, React, Angular, VueJS, Jenkins, Harness, AT Internet, Aruba CX Switches, Cisco UCS Servers, AWS Application Load Balancer, Barracuda Spam Firewall, ArcGIS Enterprise, Remedy Single Sign On, Workday, Red Hat, VMware Horizon, VMware App Volumes, TribalFusion</v>
          </cell>
          <cell r="K1973">
            <v>4315200000</v>
          </cell>
          <cell r="L1973" t="str">
            <v>Merger / Acquisition</v>
          </cell>
          <cell r="M1973">
            <v>4200000000</v>
          </cell>
          <cell r="N1973">
            <v>44682</v>
          </cell>
          <cell r="O1973">
            <v>2617051000</v>
          </cell>
          <cell r="Q1973" t="str">
            <v>ManTech International Corporation is a prominent American defense contracting firm that specializes in technology solutions and services for U.S. government agencies in the defense, intelligence, and federal civilian sectors. Founded in 1968 and headquartered in Herndon, Virginia, the company has grown to employ between 7,800 and 9,800 people across more than 20 countries and 19 U.S. states. In 2021, ManTech reported annual revenue of $2.6 billion, reflecting significant growth since its early years.
The company offers a wide range of mission-critical technology solutions, including cybersecurity, data and AI integration, digital and IT services, and intelligent engineering. ManTech supports over 50 U.S. federal agencies and has established long-term relationships with clients, focusing on national security and homeland security missions. Its Innovation and Capabilities Organization develops advanced solutions to address complex challenges faced by warfighters. ManTech is committed to recruiting talent and supporting veterans while maintaining regulatory compliance.</v>
          </cell>
          <cell r="R1973">
            <v>1968</v>
          </cell>
        </row>
        <row r="1974">
          <cell r="A1974" t="str">
            <v>Marriott International</v>
          </cell>
          <cell r="B1974" t="str">
            <v>Marriott International</v>
          </cell>
          <cell r="C1974">
            <v>418000</v>
          </cell>
          <cell r="D1974" t="str">
            <v>hospitality</v>
          </cell>
          <cell r="E1974" t="str">
            <v>http://www.marriott.com</v>
          </cell>
          <cell r="F1974" t="str">
            <v>http://www.linkedin.com/company/marriott-international</v>
          </cell>
          <cell r="G1974" t="str">
            <v>Bethesda</v>
          </cell>
          <cell r="H1974" t="str">
            <v>Maryland</v>
          </cell>
          <cell r="I1974" t="str">
            <v>dei, business travel, csr, vacation, lodging, travel, sustainability, hotels, hospitality, hotels/resorts, consumer discretionary, hotel digital marketing tools, hotel management system, hotel chain, global hospitality, hotel development, hotel guest engagement tools, hotel management software, luxury brands, hotel services, meeting and events, hotel guest services, event spaces, hotel innovation, hotel marketing strategies, hotel sales and marketing, hotels (except casino hotels) and motels, customer service, hotel revenue optimization, luxury hospitality, hotel management solutions, hotel digital marketing, hotel franchise, hotel chain management, hotel branding strategy, operational efficiency, hotel booking system, customer engagement, franchising, hotel customer retention, hotel franchise system, real estate development, hotel operational efficiency, hotel reservation technology, hotel online presence, budget hotels, hotel industry, consulting, hotel brands, acquisition of starwood, hotel customer engagement, hotel operations, customer loyalty, vacation ownership, digital reservation platform, hotel loyalty program, hotel loyalty rewards, hotel industry trends, hotel properties, hotel revenue management, digital booking, hotel digital platform, hotel brand portfolio, b2b, e-commerce, corporate values, hotel digital ecosystem, hotel customer experience, hotel booking engine, luxury hotels, hotel online booking, hotel booking platform, food and beverage, hotel brand management, b2c, leisure travel, hotel property management, hotel marketing, services, hotel guest experience, luxury hotel brands, hotel guest experience enhancement, d2c, hotel technology, brand portfolio, hotel industry innovation, boutique hotel management, travel and tourism, international expansion, hotel digital transformation, hotel guest personalization, hotel management, customer loyalty programs, marriott bonvoy, hotel booking, exclusive rates, member benefits, earn points, redeem points, business meetings, wedding venues, group travel, vacation packages, all-inclusive resorts, travel tips, car rentals, luxury collection, private home rentals, resort experiences, travel insurance, gift cards, mobile check-in, dine and drink, special offers, michelin-star restaurants, innovative spaces, personalized service, destinations, top hotels, friends and family, concierge service, room upgrades, flights and hotels, loyalty program, best rate guarantee, travel moments, group discounts, vacation clubs, yacht collection, app access, travel professionals, meeting planner, hassle-free booking, guest services, affordable rates, sustainable travel, executive apartments, longer stays, family friendly, urban escapes, adventure travel, cultural experiences, luxury, vacation_ownership, hotel_management, digital_booking, global, brand_portfolio, customer_loyalty, event_management, food_beverage, international, hotel_chain, hotel_services, hotel_technology, customer_service, acquisition, headquarters, environmental services, renewables &amp; environment, leisure, travel &amp; tourism, franchises, consumer internet, consumers, internet, information technology &amp; services, food &amp; beverages, consumer goods, event planning &amp; services, hotels &amp; travel, venues &amp; event spaces</v>
          </cell>
          <cell r="J1974" t="str">
            <v>Akamai, Akamai DNS, Outlook, ServiceNow, Microsoft Office 365, Zendesk, Slack, Salesforce, Adobe Marketing Cloud, Freshdesk, Emma, Amazon SES, Eloqua, ExactTarget, Adobe CQ, Demandware, Omniture (Adobe), Salesforce Live Agent, Twitter Advertising, TribalFusion, TripleLift, LiveRamp, Akamai RUM, YouTube, Adobe Media Optimizer, Conversant (ValueClick), SOASTA, FullStory, The Trade Desk, Google Maps (Non Paid Users), Rubicon Project, Bootstrap Framework, Google Play, Scene7, Facebook Login (Connect), Endeca, Dotomi, Flashtalking, SiteScout, Yahoo Analytics, Sharethrough, BugHerd, Typekit, Apache, Nginx, AppNexus, Advertising.com, Open AdStream (Appnexus), Google Tag Manager, Wistia, Vimeo, Google Maps, dynaTrace, Facebook Custom Audiences, Criteo, DoubleClick, reCAPTCHA, WordPress.org, Adara, Facebook Widget, Multilingual, Stripe, Mobile Friendly, Remote, Micros, Power Query, PowerBI Tiles, Gem, Epic, Unity, Flexera One, ServiceNow Configuration Management Database, Postpresso, Spreadsheet Server by insightsoftware, CPMStar, Conviva Operational Data Platform, Oasis-7, ISO+â„¢, AboveNet, Micro, Fry, Sabre Hospitality SynXis, PagerDuty Incident Response, Harmony Email &amp; Collaboration, SQL, Python, Tableau, SAP, PROS, empow, Microsoft Windows Server 2012, Azure Linux Virtual Machines, Apple macOS, Pipedrive, Ipswitch WhatsUp Gold, BASE, Tegrity, Ning, Microsoft Excel, IoT, Taleo Applicant Tracking Systems (ATS), Deltek ComputerEase, Electron, Visio, Elite Software HVAC Solution, Quip, Google AdWords Conversion, Microsoft PowerPoint, Microsoft DirectAccess, Oscar ECommerce, Microsoft Office, CONTROL, Air, Tor, iManage, Mitratech TeamConnect, Backblaze Computer Backup, PagerDuty, Adobe Creative Suite, Figma, Bing, Act!, BirchStreet Procure-to-Pay, PeopleSoft CRM, Kubernetes, Amazon SageMaker, OpenTelemetry, Vector, SharePoint, UptimeRobot, Excel4Apps, AWS Database Migration Service, Alibaba Cloud, Amazon Web Services (AWS), AWS CloudFormation, Docker, Elastic Stack, Microsoft Azure Monitor, Prometheus, StackAdapt, Terraform, VMware SD-WAN, Microsoft Word, Microsoft Teams, CAT, FiberHome, ROOM, UPS, Cvent, PeopleSoft Sales, Vizergy Central Reservation System, Smart AdServer, LeadsPedia, Adform DMP, Microsoft Active Directory Federation Services, Microsoft Advanced Group Policy Management, .NET, Stormshield, TSYS, Tricentis Neoload, k6, Grafana, Git, Jira, Maven, Harness, Switch Concepts, React Router, Aruba Wireless Access Points, Zivver Email Encryption, Nlyte, Symphony Commerce, Amadeus, Rezlynx PMS, Delphi, Bird, LinkedIn Ads, AWS Analytics, Digital Fulcrum GhostWriter, Copilot, Inventor, Onit, React, Next.js, TypeScript, Spotify, Travelport GDS, FastBooking, Expedia, Dell Tablet, HP Poly, BMC Helix Discovery, ServiceNow Service Mapping, Flexera, SentenceTransformers, Adobe Photoshop, Strato, Adobe Premiere Pro, Adobe After Effects, CapCut, Canva, SAP SuccessFactors, Facebook, Instagram, TikTok, DocuSign, Google Analytics, Semrush, Google Ads, Salesforce CRM Analytics, Hubspot, Marketo, Check Point CloudGuard Harmony Connect (CloudGuard Connect), Dash, Linkedin Marketing Solutions, Carbon, Articulate, Adobe Captivate, OneTrust Tech Risk &amp; Compliance, ACL, Oracle Cloud, Altair Radioss, Hikvision, Mirantis, E-planning, Security, AWS Lambda, AWS Step Functions, Amazon EC2, Amazon S3, SAS Enterprise Guide, NICE CXone Mpower, Angular Material, Snowflake, Asana, Cision, Doctor On Demand, BuildingLink, .GIS, UKG, Infor ION, SpaSoft, Duetto Gamechanger, Zoomdata, Microsoft Teams Rooms, Canon Printers, Datagrail, NTENT, Keynote, HTML Pro, Crimson Hexagon, ANGEL LMS, Certify, Schneider Altivar, Book4Time, ADP Applicant Tracking System, AI, Cascade CMS, Sertifi, Microsoft OneNote, Cisco WebEx Teams, AWS Fargate, Wordpress VIP, Meta Ads Manager, GitHub Actions, Confluent, Confluence, Red Hat OpenShift, Amazon EKS Anywhere, IBM Storage Suite for IBM Cloud Paks, Google Kubernetes Engine (GKE), HELM, Argocd, Flux, Istio, ELK Stack, , FreePBX, Oracle Hyperion Enterprise, Truckstop Load Board, WebOffice, ScriptPro Telepharmacy, ADP, Deluxe Payroll and HR Solutions, ServiceNow Discovery, Javascript, Glide, Lambda Cloud, Autotask PSA, Mirakl, Cytoscape, Microsoft 365, DatoCMS, Adobe InDesign, Adobe Acrobat Pro, Yelp, Google My Business, ServiceNow Business Continuity Management, Kiosked, Android, Apex, REST, GraphQL, Salesforce Shield, Microsoft Power Apps, Microsoft Power Automate, Power BI Documenter, Pages, Admin, Azure AD Notifications, Azure Analysis Services, SES, Pinterest, Later, Iconosquare, Salesforce Customer Data Platform (CDP), TUNE, Parallels Mac Management for Microsoft SCCM, Browserstack, Postman, ReadyAPI, , Playwright, AWS Trusted Advisor, Schedulicity, Delivra, Mag+, Node.js, JivoSite, AT Internet, Salesforce Service Cloud, eCentral, NICE CXone Expert, , Workday Launch, Proofpoint Targeted Attack Protection For SaaS, Demandware Analytics, ebs, Chrome, WeChat Work, accessiBe, IBM SPSS Modeler, Adobe Analytics, LinkedIn Recruiter, Eaglestats, Microsoft PowerShell, Microsoft OneDrive for Business, Forms on the Fly, Concur, BriteVerify, Infoblox, BlueCat Networks, Route 53, Azure DNS, Ansible, Cyren DNS Security, PatientPop, BERT (Bidirectional Encoder Representations from Transformers), Rise, Board, ZBrush, Raygun, Aruba Mobility Controllers, HPE Primera, Clip Studio Paint, Olo, Intel, Lyra Health, PostgreSQL, Azure Active Directory B2C, Microsoft Windows Server 2000, Scrum Do, SafeSend, Armis, Midjourney, Adobe Firefly, Gemini</v>
          </cell>
          <cell r="K1974">
            <v>3620000000</v>
          </cell>
          <cell r="L1974" t="str">
            <v>Debt Financing</v>
          </cell>
          <cell r="M1974">
            <v>920000000</v>
          </cell>
          <cell r="N1974">
            <v>43952</v>
          </cell>
          <cell r="O1974">
            <v>26186000000</v>
          </cell>
          <cell r="P1974">
            <v>3645</v>
          </cell>
          <cell r="Q1974" t="str">
            <v>Marriott International is a leading global hospitality company founded in 1927 by J. Willard and Alice S. Marriott. It began as a small root beer stand in Washington, D.C., and has since grown into a major lodging enterprise with nearly 9,600 properties across 143 countries and territories. The company operates over 30 brands, including Ritz-Carlton, Renaissance, and Ramada, offering a range of accommodations from luxury to longer-stay options.
Marriott primarily focuses on franchising and managing hotel properties, providing hospitality services that include guest rooms, lobbies, and technology integrations. The company is known for its innovative guest loyalty programs and has a strong commitment to community service and global expansion. With a rich history of growth and diversification, Marriott continues to enhance the travel experience for guests worldwide.</v>
          </cell>
          <cell r="R1974">
            <v>1927</v>
          </cell>
        </row>
        <row r="1975">
          <cell r="A1975" t="str">
            <v>Marsh McLennan</v>
          </cell>
          <cell r="B1975" t="str">
            <v>Marsh &amp; McLennan</v>
          </cell>
          <cell r="C1975">
            <v>95000</v>
          </cell>
          <cell r="D1975" t="str">
            <v>financial services</v>
          </cell>
          <cell r="E1975" t="str">
            <v>http://www.marshmclennan.com</v>
          </cell>
          <cell r="F1975" t="str">
            <v>http://www.linkedin.com/company/marshmclennan</v>
          </cell>
          <cell r="G1975" t="str">
            <v>New York</v>
          </cell>
          <cell r="H1975" t="str">
            <v>New York</v>
          </cell>
          <cell r="I1975" t="str">
            <v>hr &amp; related consulting, risk advisory services, insurance broking, outsourcing &amp; investments services, management consulting, specialty insurers, finance, supply chain resilience, cybersecurity risk, risk solutions provider, risk data science, disaster preparedness, financial reporting, consulting, risk quantification, risk management technology, cybersecurity, risk technology, data science, disaster risk management, energy, human resources consulting, reinsurance, climate change resilience, catastrophe risk analytics, talent management, environmental risk assessment, risk data platforms, risk modeling, supply chain risk mitigation, services, digital transformation, risk services, climate resilience, risk advisory, climate adaptation solutions, catastrophe modeling, financial services, strategic advisory, risk assessment tools, climate risk mitigation, risk management platforms, digital analytics, risk consulting services, climate risk, risk transfer solutions, risk transfer, climate resilience strategies, risk analytics solutions, cyber risk management, risk assessment software, supply chain risk, risk management, risk expertise, insurance solutions, environmental risk management, cloud solutions, healthcare, climate risk analytics, environmental resilience, risk mitigation, climate adaptation, investment consulting, digital risk management, risk analysis, resilience strategies, risk strategy, risk analytics, talent acquisition, economic consulting, insurance, consulting services, retirement planning, risk industry, technology consulting, retirement solutions, risk solutions, disaster response planning, regulatory compliance, government, insurance programs, risk management tools, risk management solutions, risk prediction models, risk environment, cybersecurity analytics, risk management analytics, disaster risk reduction, operational efficiency, supply chain disruption, risk consulting, cyber risk, management consulting services, risk and strategy, risk solutions firm, risk industry leader, innovation, organizational transformation, risk mitigation strategies, supply chain risk modeling, cyber attack risk, b2c, data analytics, automotive, b2b, risk analytics software, risk assessment, emerging risks, risk management services, environmental services, client advisory, employee benefits, climate change adaptation, leadership development, risk data analysis, risk reporting tools, risk analytics platforms, strategic consulting, health consulting, workforce solutions, private equity advisory, financial institutions, public sector consulting, m&amp;a advisory, capital strategies, sustainability guidance, healthcare management, diversity and inclusion, generative ai services, innovations in infrastructure, corporate governance, global market strategies, operational resilience, disaster recovery, brand consulting, economic advisory, parametric insurance, workforce agility, financial modeling, employee engagement, stock market analysis, annual reporting, esg strategies, investment risk, global business services, market intelligence, workplace wellness, organizational culture, legal, energy &amp; utilities, cloud computing, enterprise software, enterprises, computer software, information technology &amp; services, health care, health, wellness &amp; fitness, hospital &amp; health care, renewables &amp; environment</v>
          </cell>
          <cell r="J1975" t="str">
            <v>Route 53, Microsoft Office 365, Amazon AWS, VueJS, Adobe CQ, Slack, Google Maps, Apache, Workday Recruit, Typekit, reCAPTCHA, Qualtrics, Google Tag Manager, Google Plus, Mobile Friendly, Vimeo, PowerBI Tiles, Azure Data Lake Storage, Databricks, Azure Synapse Analytics, dbt, DAX, Power Query, Darwinbox, SQL, Microsoft Excel, BeyondTrust, CyberArk, Delinea, Kubernetes, Python, Angular, Node.js, MongoDB, Shopify Collective, Samanage, Air, Mode, Salesforce CRM Analytics, Dash, Microsoft Office, Microsoft PowerPoint, React, TypeScript, Javascript, Nestjs, Fastapi, AWS Trusted Advisor, Microsoft Azure Monitor, GitHub Actions, GitLab, Azure Devops, CallMiner Eureka, Infoblox, Azure Files, Cisco Unified Intelligence Center, Dell EMC Isilon, NetApp, Oracle Cloud, Power BI Documenter, PowerMax, Zendesk, Freshdesk, GraphQL, Hive, Microsoft SQL Server Reporting Services, SailPoint IdentityNow, SailPoint IdentityIQ, AWS SDK for JavaScript, Spring, Spring Boot, Java EE, Postman, Swagger UI, Azure Data Factory, Azure Data Lake Analytics, Azure Machine Learning, Google AdWords Conversion, Excel4Apps, Workday, ServiceNow, Dell EMC Celerra, Cisco AppDynamics, Amazon CloudWatch, SAS Analytics Pro, R, Stata, pandas, NumPy, scikit-learn, TensorFlow, PyTorch, Amazon S3, Athena, AWS Glue Data Catalog, PostgreSQL, Axway SecureTransport, AWS Analytics, Amazon EC2, Amazon Virtual Private Cloud (Amazon VPC), Sizmek (MediaMind), AWS CloudTrail, Lambda Cloud, Oracle Linux, Azure Analysis Services, DotNetNuke, Azure Application Insights, ELK Stack, Splunk, Oracle Analytics Cloud, Microsoft Windows Server 2000, Azure Active Directory B2C, Apache Hadoop HDFS, SAP Financial Supply Chain Management (FSCM), Microsoft 365, Visual-Basic-.NET, accessiBe, C#, Ning, Amazon Associates, Zscaler, Illumio, CrowdStrike, Palo Alto PA-5000 Series, Prisma SD-WAN, Junip, Arista EOS, .NET, Kissflow, Gem, Mag+, ChatGPT, Claude, Figma, Salesforce, Spark, Oracle EBS Projects, Confluence, Git, GitHub, Jenkins, CircleCI, Prometheus, Grafana, New Relic, Copilot, GAS, Docker, Unity Catalog, SAP Customer Activity Repository (CAR), IBM Storage Suite for IBM Cloud Paks, Argocd, Argo, HELM, WildApricot, Adobe Experience Manager, Frontify, Terraform, PHP, jQuery, MySQL, Laravel, Google Identity Services APIs, HTML5 Maker, CSS, Less, Sass, Bootstrap, Jira, AlertSite by Smartbear, BigPanda, Datadog, Globalscape, HCL BigFix, Kiteworks, LogicMonitor, Microsoft Windows Server 2012, Palo Alto Networks, Tampa AS400 Inc, Unix, xMatters, SharePoint, Adobe Creative Cloud, QlikView, Cisco VoIP, Microsoft Dynamics CRM, IBM PowerHA, GitHub Copilot, Sagitta, ImageRight, CAT, Connect, Act!, Salesforce Service Cloud, Donesafe, Microsoft Sql Server, Zoom Rooms, E-planning, Wowanalytics, Oracle E Business Suite, Oracle Forms, Android, ADP, Wiz, Oracle iSupplier Portal, SAP, Kofax, WebCenter, Siemens Syngo Imaging, Tor, Vertex, SYNCHRO Pro, Symantec PGP, OpenLDAP, Standalone Tomcat - Java Servlet and JSP Platform by TurnKey Linux (HVM), C# (C Sharp), Oracle Application Server, ASP.NET, FOUNDATION, AngularJS, Secured MVC Forum on Windows 2012 R2, Frame, PySpark, Aryson MySQL to MSSQL Converter, Microsoft-IIS, Apache Kafka, Camunda, Dremio, RabbitMQ, Zoomdata, ANGEL LMS, Epic, Microsoft Teams Rooms, Trustpilot, bswift, Micro Focus Operations Manager, Oracle Cloud Infrastructure, REST, IBM Spectrum LSF, SAS Enterprise Guide, Spreadsheet Server by insightsoftware, Advanced Solutions International (ASi), KNIME Analytics Platform, AWS GovCloud, Boomi, AWS Single Sign-On, AWS Transfer for SFTP, CloudCheckr, Flexera, Adobe InDesign, Strato, Adobe Photoshop, Linkedin Marketing Solutions, Anthropic Claude, Azure OpenAI Service, Google, OpenAI, Brainshark, Oracle Payments, Express JS Framework, Tailwind, Material UI, Visio, Mural, Adobe Creative Suite, Emma, Microsoft Word, AWS Lambda, Amazon EventBridge, AWS Step Functions, Azure Functions, Azure Event Grid, Azure Logic Apps, SOAPUI, NetApp ONTAP Data Management, AI, Smartsheet, MongoDB Atlas, PostGIS, Certinia, Express, Apex, Salesforce VisualForce, Flow, Flosum, Snowflake, Nexthink, Dynamics 365 Customer Insights, Litmus, Adobe Analytics, , HTML Pro, Azure Synapse, Redshift, Tableau, Next.js, Amazon Web Services (AWS), Microsoft Azure, Google Cloud Platform, Nutanix Beam, Citrix, Microsoft Dynamics CRM Consulting, Canva, Microsoft VBScript, Azure Linux Virtual Machines, Hi-Media Performance, Django, SAP Sales, Nutanix, VMware Horizon, go+, Crossplane, SailPoint, AWS Multi-Factor Authentication, Cursor, IBM ILOG CPLEX Optimization Studio, Oracle EBS CRM, Facebook, Instagram, Reddit for business, X, Microsoft Active Directory Federation Services, InSales, Hibernate, Pega Case Management, Zoho Analytics, Argo CD, ServiceNow Discovery, ServiceNow Service Mapping, Micro Focus Universal CMDB, Informatica, Microsoft Teams, Argon CI/CD Security, Delta Lake, Amazon EKS Anywhere, ECS, AWS CloudFormation, Mavenlink, Bash, Amazon Linux 2, Netlify, GEP, Salesforce Lightning Web Components, Salesforce Sales Cloud, Microsoft OneDrive for Business, Microsoft Power Platform, Microsoft Power Apps, Microsoft Power Automate, Office365, Red Hat JBoss Enterprise SOA Platform, Ansible, HP-UX, IBM AIX, Microsoft PowerShell, Oracle Solaris, Perl, Red Hat, Dell EMC PowerStore, Google AlloyDB for PostgreSQL, amCharts, PrimeNG, Redis, Jest, Mocha, Langchain, Karma, Jasmine, Enzyme, Cypress, Apigee, Semrush, Spark SQL, Bitbucket, Outlook, Replicon, Kantata, SysTools VBA Password Recovery, Moveworks, Mint, Bicep</v>
          </cell>
          <cell r="O1975">
            <v>26453000000</v>
          </cell>
          <cell r="Q1975" t="str">
            <v>Marsh McLennan Companies (MMC) is a global professional services firm that specializes in insurance brokerage, risk management, and consulting services. With a workforce of over 85,000 employees, the company operates in 130 countries, providing solutions to a diverse range of clients, including approximately 95% of Fortune 1000 companies.
Founded in 1871, Marsh McLennan has a rich history marked by significant milestones, including its merger in 1905, which established it as a leading insurance agency. The company has expanded its capabilities through strategic acquisitions, such as the purchase of Johnson &amp; Higgins in 1997 and Jardine Lloyd Thompson Group in 2019. MMC operates through two main segments: Risk &amp; Insurance Services, which includes Marsh and Guy Carpenter, and Consulting, featuring Mercer and Oliver Wyman. In 2024, the company reported annual revenue of $24.5 billion, with a strong emphasis on risk and insurance services.</v>
          </cell>
          <cell r="R1975">
            <v>1871</v>
          </cell>
        </row>
        <row r="1976">
          <cell r="A1976" t="str">
            <v>Mastercard</v>
          </cell>
          <cell r="B1976" t="str">
            <v>Mastercard</v>
          </cell>
          <cell r="C1976">
            <v>36000</v>
          </cell>
          <cell r="D1976" t="str">
            <v>information technology &amp; services</v>
          </cell>
          <cell r="E1976" t="str">
            <v>http://www.mastercard.com</v>
          </cell>
          <cell r="F1976" t="str">
            <v>http://www.linkedin.com/company/mastercard</v>
          </cell>
          <cell r="G1976" t="str">
            <v>Harrison</v>
          </cell>
          <cell r="H1976" t="str">
            <v>New York</v>
          </cell>
          <cell r="I1976" t="str">
            <v>global digital paymentscommerce, technology, innovative mobile payment solutions, processing, it services &amp; it consulting, mobile payments, banking, b2b, payment gateways, on-chain transactions, api integration, ai-driven customer insights, cryptocurrency, government, multi-currency wallets, digital identity verification, merchant acquiring, open banking apis, payment innovation, secure payments, cybersecurity, loyalty programs, customer service, transaction security, e-commerce, payment gateway, encryption, real-time remittances, real-time processing, digital wallets, retail, transaction monitoring, business services, payment ecosystem, contactless card design, payment passkeys, cross-border remittances, global transactions, ai-powered fraud detection, financial transactions processing, reserve, and clearinghouse activities, payment compliance, innovation, digital payments, credit cards, transaction processing, customer engagement, on-device biometric security, card products, stablecoin transactions, contactless payments, payment network, merchant services, tokenization, security solutions, contactless technology, cardholder benefits, open banking, services, prepaid cards, cross-border payments, crypto credentials, data security, digital assets, biometric card authentication, cloud payments, atm network, mobile wallets, embedded virtual cards, payment solutions, card issuance, ai fraud detection, global currency support, financial services, security features, biometric authentication, debit cards, b2c, fraud prevention, customer experience, financial inclusion, blockchain payments, financial institutions, payment apis, digital first card programs, ai card design studio, payment processing, digital transformation, crypto payment integration, mobile payment security, card network, data analytics, payment technology, mobile app payments, finance, consumer products &amp; retail, information technology &amp; services, internet, consumer internet, consumers, computer &amp; network security</v>
          </cell>
          <cell r="J1976" t="str">
            <v>Akamai, Akamai DNS, Outlook, Stripe, Genesys, OneTrust, React Redux, Mapbox, Workday, Adobe CQ, Salesforce Live Agent, Slack, Salesforce, Adobe Marketing Cloud, DynamicYield, Mobile Friendly, AI, Lytics, Gem, Tableau, PowerBI Tiles, Microsoft Excel, Microsoft PowerPoint, Microsoft SQL Server Reporting Services, SQL, Microsoft Word, Microsoft Access, Oracle Hyperion Enterprise, Logitech Video Conferencing, NTENT, Electron, ROOM, Git, Rise, KVM, Microsoft Azure Monitor, Snowflake, Spark, Jira, Data Analytics, SAP Predictive Analytics, PL/SQL, Recorded Future, Google Identity Services APIs, Salesforce Service Cloud, Micro, WebGreeter, Cisco Unified Intelligence Center, Cisco Nexus Switches, ICP, Arista Networks, CheckPoint, Fortinet FortiGate, Palo Alto PA-5200 Series, Cisco ASA 5555, Aruba, Palo Alto Networks GlobalProtect, Trend Micro TippingPoint, , FireEye, VMware SD-WAN, CloudFlare, Tufin Orchestration Suite, Python, Ansible, Connect, AWS Transfer for SFTP, iManage Document and Email Management, Unix, Azure Linux Virtual Machines, VMware ESXi, Cisco Catalyst 3850 Series, Cisco ASR 1000, Kinaxis RapidResponse, NetApp SAN, Confluence, AWS SDK for JavaScript, Spring, Cloud Foundry, Jenkins, Splunk, Oracle Analytics Cloud, Apache Kafka, Redis, NATS, Oracle Financial Services, Oracle Hyperion Planning, Oracle Essbase, Adobe Creative Cloud, CPI, Wireshark, Fortinet, NetScout, ISO+â„¢, NLP, Visio, Kubernetes, Monday.com, Aprimo, MediaLets, Epicor Prophet 21, Schneider Altivar, GrubHub, Mode, TSYS, LangGraph, Flash Appointments, Act!, IBM ILOG CPLEX Optimization Studio, Google AdWords Conversion, VMware vSphere, VMware vCenter, Oracle Linux, Apache Flink, Bash, Prometheus, VMware vSAN, Excel4Apps, Power BI Documenter, Databricks, Dell Encryption, Oracle Rdb, Oracle RAC One Node, Oracle Active Data Guard, Oracle GoldenGate, CAT, PostgreSQL, Perl, Apex, Oracle Data Integrator, ACL, Oracle Enterprise Manager, Red Hat, Domo, FUSION, MAX by AppLovin, Azure Active Directory, Zendesk, Microsoft Teams, LinkedIn Ads, Coupa, Click, Less, Aha!, Bamboo, AWS CodePipeline, Azure Pipelines, SonarQube, Checkmarx, Cisco Nexus 2000, JFrog Xray, Veracode, Powervar, CallMiner Eureka, Maven, JFrog Artifactory, GitHub, SonarQube Cloud (formerly SonarCloud), Terraform, CloudBees, SharePoint, Remedy Single Sign On, PatientPop, SAP Ariba Buying, Apache Hadoop HDFS, Amazon S3, Hive, Apache Impala, Scala, Microsoft 365, ServiceNow, monday CRM, Amazon Linux 2, .NET, AWS Database Migration Service, Amazon EC2 Container Service, Amazon Simple Storage Service (S3), Jumpcloud, Spring Boot, AWS Trusted Advisor, AWS CloudFormation, Azure Resource Manager, Azure Devops, dynaTrace, PySpark, Ceph, Bitbucket, Progress Chef, ThousandEyes, LogicMonitor, Grafana, SolarWinds, Datadog, Microsoft Power Apps, DATAVERSE LTD, D-EDGE, Microsoft Office, COBOL, API Gateway, LiveRamp Match Partners, Dell EMC PowerStore, Outreach.io, ZoomInfo, Cisco WebEx Teams, Airflow, Altium Designer, IBM Db2 for Linux, UNIX, and Microsoft Windows, Azure Cloud Shell, Reltio Connected Data Platform, Informatica, BILL, Strands Retail, OpenAI, Frame, Scrum Do, Prebid, Javascript, Avast Software, Intel, MITRE ATT&amp;CK, Conga CPQ, Blue Yonder Order Management, Azure Cost Management and Billing, accessiBe, Google Cloud Data Loss Prevention, ROSS, Trend Micro Smart Protection, ANGEL LMS, BASE, Vector, SWIFT, Front, Gainsight, AWS Identity and Access Management (IAM), Concur, Vivocha, Linkedin Marketing Solutions, Salesforce CRM Analytics, Fujitsu IaaS, Tampa AS400 Inc, Argon CI/CD Security, Swagger UI, Adform DMP, ECS, ABB Distributed Control Systems (DCS), Olo, Qualys Penetration Testing, IBM AIX, Oracle Solaris, VMware, Alteryx, Rapid7 InsightVM, Ironclad, Google AlloyDB for PostgreSQL, Tor, Commvault, Microsoft Windows Server 2000, AWS VPN, React Router, Switch Concepts, Barracuda Spam Firewall, Cornerstone LMS, Zoomdata, Apptio Cloudability SaaS, Givex Loyalty, 3M 360 Encompass - Health Analytics Suite, Akamai Identity Cloud, Security, AWS Analytics, Flask, Fastapi, AWS Glue, Sizmek (MediaMind), MySQL, MongoDB Atlas, AWS Bedrock, Amazon SageMaker, Lambda Cloud, Copilot, Azure Analysis Services, AWS Organizations, Amazon Virtual Private Cloud (Amazon VPC), Amazon EKS Anywhere, Amazon EC2, Amazon Managed Streaming for Apache Kafka (Amazon MSK), AWS Glue Data Catalog, Amazon Elastic MapReduce (EMR), Route 53, CDK, AWS Transit Gateway, AWS PrivateLink, AWS Direct Connect, AWS Control Tower, Bicep, Microsoft Sql Server, Redshift, Amazon Kinesis, Jupyter, H2O, RStudio, Salesforce Customer Data Platform (CDP), Azure Sentinel, Microsoft Defender for Cloud, SentinelOne, CrowdStrike, Securonix Security Operations and Analytics Platform, Amazon Associates, Tenable Nessus, Cisco AppDynamics, Cisco Meraki SD-WAN, VLAN, 24-7 Media, Cisco DWDM, Azure Service Fabric, Figma, Google Cloud Machine Learning Engine, Chrome, Snowpark, dbt, GitLab, HAProxy, Make, Fenergo Platform, Office365, Microsoft Project, Trello, Hadoop HDFS, Cisco VPN, Wowanalytics, Apple macOS, Jamf Pro, QlikView, Unity Catalog, Okta, Amazon CloudWatch, AWS Multi-Factor Authentication, eCentral, WorkSafeBC, Pixlr, Apple Pay, Google Pay for Business, MinIO, DAX, Power Query, Selenium, Playwright, Karate Labs, REST, Apache JMeter, FinancialForce, Remote, SystemVerilog, Oracle E Business Suite, Vertex, Adobe, Salesforce Marketing Cloud, ScorecardResearch, Amazon Kinesis Data Analytics, Docker, Langchain, R, LinkedIn Sales Navigator, HTML Pro, CSS, React, Salesforce Lightning Web Components, Amazon ElastiCache, IBM Storage Suite for IBM Cloud Paks, Red Hat OpenShift, Apache Iceberg, Apache Parquet, SysTools VBA Password Recovery, Streamlit, Cisco VoIP, Oracle VM VirtualBox, Oracle ZFS, VxRail, Oracle Exadata Cloud Service, Oracle SuperCluster, NLP Catpcha, Dell EMC Isilon, Akamai CDN Solutions, OpenLDAP, Star, Red Hat Satellite, Thales HSM, Eaglestats, Azure Cosmos DB, Azure Data Factory, Azure SQL Database, Azure Blockchain Service, Shopauskunft, Onit, Hi-Media Performance, Flow, Ning, SAP, PCF International, AWS Single Sign-On, DroneDeploy, ChatGPT, Claude, GitHub Copilot, McAfee Total Protection for Data Loss (DLP), Toolkit, Azure Data Lake Analytics, AWS Lake Formation, Azure Purview, Athena, ELK Stack, Azure Monitor, Container Network Interface (CNI), GitHub Actions, IBM OpenPages, Certinia Professional Services Automation, Dash, Oracle XML DB, Markdown, Foxit PDF SDK, Microsoft Windows Server 2012, Cloudera, GoToAssist (FASTchat), Yarn, AWS Cloud Development Kit (AWS CDK), Samsung Pay, LoyaltyLion - loyalty platform, Pages, PyTorch, Graylog, SentenceTransformers, VMware NSX-T Data Center, Illumio, vSphere, go+, Microsoft PowerShell, IBM Mainframe, Foursquare Studio, Cassandra, MongoDB, Aurora, Amazon DocumentDB, Azure SQL, Microsoft Power Platform, Microsoft Power Automate, Microsoft Graph, GRPC, Axon Framework, Apache Ignite, Elasticsearch, Gatling, JTL-Shop 3, AWS CloudHSM, Clarity, Adobe Experience Cloud, Appcast, Facebook Pixel, Alation, Apache Atlas, Azure Synapse Analytics, Collibra, DATAflow, Delta Lake, Google Cloud BigQuery, LeafLink, Semrush, Xray, Rally, Red Hat JBoss Enterprise SOA Platform, Argo, , Portworx, Dell EMC Vblock, Pro-Watch, Milestone, xMatters, Cleverbridge, TypeScript, Zen Planner, Microsoft OneNote, Adobe Analytics, S&amp;P Capital IQ Pro, SAS Enterprise Guide, HPE MSA, InfluxDB, Selenium WebDriver, AWS Lambda, Flyway, Tanzu Kubernetes Grid, TensorFlow, Keras, XGBoost, Caffe, Airtable, Flashtalking by Mediaocean, Datawrapper, Prisma Access, Oracle Multitenant, Django, Next.js, Redux, FlipHTML5, Workfront, GitHub Enterprise, Microsoft Fabric, Microsoft System Center, SPS Commerce Analytics, SAP SuccessFactors, Posit, Express, ADP, Dayforce, Cvent, Adobe Experience Manager, Angular, Unity, Cision, AVEVA PDMS, Amazon EventBridge, Looker, Ruby On Rails, Cypress, TestComplete, Postman, SOAPUI, Bugzilla, TestRail, Adobe After Effects, Adobe Premiere Pro, Strato, Adobe Photoshop, Cinema 4D, Crossbeam, BAE NetReveal, Archer, Neo4j, TUNE, Hugging Face, MLflow, Asana, Amazon Web Services (AWS), Microsoft Azure, Google Cloud Platform, Thought Industries, Planview LeanKit, Secured MVC Forum on Windows 2012 R2, Alteryx Machine Learning Cloud, Apple iPhone, Android, Revel iPad POS, IDC, Qlik Sense, Amazon Product Advertising API, SAP Data Quality Management, microservices for location data, Conviva Operational Data Platform</v>
          </cell>
          <cell r="K1976">
            <v>3149315568</v>
          </cell>
          <cell r="L1976" t="str">
            <v>Debt Financing</v>
          </cell>
          <cell r="M1976">
            <v>750000000</v>
          </cell>
          <cell r="N1976">
            <v>44501</v>
          </cell>
          <cell r="O1976">
            <v>32791000000</v>
          </cell>
          <cell r="Q1976" t="str">
            <v>Mastercard Inc. is a global payments technology company based in Purchase, New York. Founded in 1966, it began as the Interbank Card Association to compete with Bank of America's BankAmericard. Mastercard operates a payment network that facilitates electronic transactions through branded credit, debit, and prepaid cards, accepted at over 37 million businesses across more than 210 countries and territories.
The company has a rich history of innovation and expansion. It rebranded to Mastercard in 1979 and has since launched various services, including the Maestro debit network and e-commerce solutions. Mastercard does not issue cards directly but processes transactions between card-issuing banks, consumers, and merchants. With a workforce of approximately 33,400 employees and a revenue of $14.43 billion in 2023, Mastercard is recognized as the second-largest card network globally, following Visa.</v>
          </cell>
          <cell r="R1976">
            <v>1966</v>
          </cell>
        </row>
        <row r="1977">
          <cell r="A1977" t="str">
            <v>MATHESON</v>
          </cell>
          <cell r="B1977" t="str">
            <v>Matheson</v>
          </cell>
          <cell r="C1977">
            <v>4500</v>
          </cell>
          <cell r="D1977" t="str">
            <v>chemicals</v>
          </cell>
          <cell r="E1977" t="str">
            <v>http://www.mathesongas.com</v>
          </cell>
          <cell r="F1977" t="str">
            <v>http://www.linkedin.com/company/matheson</v>
          </cell>
          <cell r="G1977" t="str">
            <v>Irving</v>
          </cell>
          <cell r="H1977" t="str">
            <v>Texas</v>
          </cell>
          <cell r="I1977" t="str">
            <v>bulk gas amp pipeline delivery, gases for wine beer bev, bulk gas pipeline delivery, industrial gases, welding cutting gases &amp; equipment, specialty gases equipment, onsite air sep plants hyco, welding amp cutting gases &amp; equipment, propane, electronics materials gases process support, laser gases, medical gases, specialty gases amp equipment, chemical manufacturing, b2b, gas engineering, gas applications, gas regulators, gas pipeline systems, gas system integration, gas mixing, laboratory, electronics, gas supply automation, e-commerce, specialty gases, custom gas solutions, gas distribution, plastics materials and basic forms and shapes merchant wholesalers, gas purification, refining, gas solutions, gas technology, gas system monitoring, gas purity analysis, gas systems, gas supply chain, gas system maintenance, gas handling equipment, gas mixture calibration, gas system design, onsite gas generation, industrial gas solutions, gas manufacturing, gas control, gas system installation, gas filtration systems, gas management, high-purity gases, retail, cryogenic gases, gas purification systems, gas analysis, gas cylinder management, biotechnology, gas industry, medical gas delivery, gas handling safety, gas storage, gas system control, custom manufacturing, gas supply, gas flow measurement, on-site air separation, gas filtration, gas safety, services, gas plants, bulk gas supply, gas detection systems, healthcare, chemical, pipeline gas delivery, consulting, gas system automation, gas cylinders, gas system optimization, manufacturing, liquid gases, gas safety products, helium recovery, gas safety compliance, gas systems integration, sustainability, gas safety standards, customer service, gas monitoring, gas services, gas detection, gas leak detection, semiconductor gases, gas equipment, cylinder gas solutions, air separation systems, helium supply, welding gases, chemical gases, biotechnology gases, flow measurement, smart gas devices, food preservation gases, wine carbon dioxide, electronic gases, customer-oriented services, environmental compliance, engineering services, on-site gas production, gas storage solutions, quality management, safety products, linear gas supply, seamless integration, portable gas solutions, gaseous hydrogen, oxygen supply, high purity gases, specialized gas mixtures, gas delivery services, nitrogen supply, carbon dioxide services, gaseous nitrogen, gas sources management, sustainable operations, gases for healthcare, gas production plants, desulfurization media, global gas solutions, biotech, gas_plants, onsite_generation, gas_safety, gas_detection, gas_purification, pipeline_delivery, cryogenic, specialty_gases, industrial_gases, medical_gases, gas_equipment, gas_services, gas_management, gas_cylinders, gas_systems, gas_control, gas_safety_products, gas_technology, chemicals, computer hardware, hardware, consumer internet, consumers, internet, information technology &amp; services, health care, health, wellness &amp; fitness, hospital &amp; health care, mechanical or industrial engineering, environmental services, renewables &amp; environment</v>
          </cell>
          <cell r="J1977" t="str">
            <v>Sendgrid, Outlook, Microsoft Office 365, Google Cloud Hosting, Drupal, WP Engine, UPS, Magento, BigCommerce, Slack, Adobe Marketing Cloud, GeoTrust, Google Remarketing, Cornerstone On Demand, Mobile Friendly, Google Maps, Google AdSense, Google Analytics, WordPress.org, YouTube, Google Dynamic Remarketing, DoubleClick, GeoTrust Verification, Google AdWords Conversion, DoubleClick Conversion, Nginx, Google Tag Manager, Google Font API, Remote, Microsoft Excel, Microsoft PowerPoint, OpenProject, Visio, AC500 PLC, GAS, .NET, ISO+â„¢, BASE, Compressor, FRAC Pumps, GEP, mabl, Medium, Motorola, Quip, TextExpander, Tor, ServiceNow Configuration Management Database, Cortex R-Series, CAT, LogIC, CONTROL, FactoryTalk View, Wonderware InTouch, Power BI Documenter, Aspen HYSYS, DC Storm, eMaint CMMS, AutoCAD, Dassault SOLIDWORKS, Feathr, Microsoft Office, Microsoft Project, Excel4Apps, Azure Maps, Salesforce, Microsoft Dynamics, Rapid7 InsightVM, Redis, SQL, Alienware, Minitab Workspace, Salesforce CRM Analytics, Microsoft Word, SentenceTransformers, Star, ETQ Reliance QMS, IBM DFSMS, SS&amp;C, Sigma, Electron, Vertex, OpenText ECM in the Cloud, Adobe, Webex, Board, VMware vCenter CapacityIQ, CCC ONE, Micro, , AWS Organizations, AWS Transit Gateway, ICP, Microsoft Email Providers, Microsoft Outlook, Cascade CMS, Git, AWS Database Migration Service, CNC Software, Dun &amp; Bradstreet, Wider Planet, IBM Mainframe, Air, Harmony Email &amp; Collaboration, MasterControl Audit, AMP, Comdata, Freelance Distributed Control System (DCS), Ning, Gem</v>
          </cell>
          <cell r="O1977">
            <v>2000000000</v>
          </cell>
          <cell r="Q1977" t="str">
            <v>MATHESON is a global provider of industrial, specialty, and medical gases, along with gas handling equipment and purification systems. Founded in 1927, the company is part of the Nippon Sanso Holdings Group and has a strong focus on customer-oriented gas solutions. MATHESON supplies a wide range of gases, including high-purity options like helium, oxygen, nitrogen, and hydrogen, as well as various gas handling equipment and services.
The company serves diverse industries such as electronics, fuels, medical, metal fabrication, beverages, chemicals, and laboratories. MATHESON offers tailored solutions, including onsite gas generation, plant design, and engineering support. With a workforce of 1,001-5,000 employees and annual revenue between $1-10 billion, MATHESON is committed to supporting industrial development and sustainability through its expertise in gas production and application-specific innovations.</v>
          </cell>
          <cell r="R1977">
            <v>1927</v>
          </cell>
        </row>
        <row r="1978">
          <cell r="A1978" t="str">
            <v>MathWorks</v>
          </cell>
          <cell r="B1978" t="str">
            <v>MathWorks</v>
          </cell>
          <cell r="C1978">
            <v>6500</v>
          </cell>
          <cell r="D1978" t="str">
            <v>information technology &amp; services</v>
          </cell>
          <cell r="E1978" t="str">
            <v>http://www.mathworks.com</v>
          </cell>
          <cell r="F1978" t="str">
            <v>http://www.linkedin.com/company/the-mathworks_2</v>
          </cell>
          <cell r="G1978" t="str">
            <v>Natick</v>
          </cell>
          <cell r="H1978" t="str">
            <v>Massachusetts</v>
          </cell>
          <cell r="I1978" t="str">
            <v>software development, medical data processing, automotive, thingspeak, automotive simulation, data analysis tools, system simulation, hardware support packages, consulting, industrial automation, education, energy grid analysis, machine learning, quantitative analysis, deep learning toolbox, services, autonomous systems, simulink, research and development, control system toolbox, quantitative finance, energy systems, robotics, productivity enhancement, aerospace modeling, control system design, medical devices, environmental data simulation, big data integration, environmental data analysis, data science, healthcare, deep neural networks, scientific software, robotics verification, iot analytics, data analysis, hardware support, energy, wireless communication modeling, automated testing, system modeling, software for engineers, educational tools, iot platforms, signal processing toolbox, ai solutions, matlab, software, system architecture modeling, model verification, mathematical computing, control system automation, iot sensor data analysis, event management, cloud-based simulation, real-time system testing, control systems, code verification, software updates, code generation, b2b, data visualization, simevents, scientific computing, finance, scientific research, engineering software, cloud computing support, industry applications, autonomous vehicle simulation, embedded systems, visualization tools, robotics system design, environmental modeling, stateflow, biomedical data analysis, cloud solutions, machine learning integration, deep learning, innovation, electronics, biotech, model-based design, telecommunications, toolboxes, aerospace, simulation environment, embedded system design, ai and machine learning, engineering, computer systems design and related services, simscape, energy system modeling, medical data analysis, embedded code generation, signal processing, medical device modeling, simulation, productivity tools, toolbox extensions, algorithm development, industrial automation tools, computer vision, model validation tools, predictive maintenance, automated driving, image processing, electrical technology, technical computing, high-performance computing, parallel computing, training resources, academic programs, student competitions, online courses, decarbonization, stem education, community engagement, software deployment, verification tools, big data analytics, financial modeling, biological data modeling, energy production, communication systems, aerospace technology, fuzzy logic, real-time simulation, physical modeling, system validation, energy &amp; utilities, information technology &amp; services, mechanical or industrial engineering, artificial intelligence, research &amp; development, hospital &amp; health care, health care, health, wellness &amp; fitness, data analytics, events services, financial services, embedded hardware &amp; software, hardware, cloud computing, enterprise software, enterprises, computer software, computer hardware</v>
          </cell>
          <cell r="J1978" t="str">
            <v>Akamai, Route 53, Mimecast, Amazon AWS, Amazon CloudFront, Amazon Elastic Load Balancer, Microsoft Office 365, Brightcove, Atlassian Cloud, React Redux, GitLab, Webflow, Eloqua, Omniture (Adobe), Slack, Amazon SES, Salesforce, Adobe Marketing Cloud, Hubspot, Amadesa, Apache, Ruby On Rails, Bootstrap Framework, Mobile Friendly, SOASTA, Google Font API, AI, MATLAB, Simulink, Facebook, Twitter Advertising, SIMS, Salesforce CRM Analytics, Siemens SIMATIC S7, Pipedrive, MITRE ATT&amp;CK, Python, Ansible, Microsoft Windows Server 2012, Azure Linux Virtual Machines, Azure Virtual Machines, FlexNet Licensing, Instagram, Anaplan, Snowflake, PowerBI Tiles, Microsoft Excel, Workday, C#, ZoomInfo, Linkedin Marketing Solutions, , CAT, poly, Gem, AWS Analytics, Azure Analysis Services, Docker, Secured MVC Forum on Windows 2012 R2, Apple macOS, Amazon Linux 2, Oracle Eloqua, Adobe Experience Manager, Workfront, C/C++, Microsoft Office, Twitter Ads, Composer, Flow, AWS SDK for JavaScript, go+, Javascript, Bash, Terraform, Adobe Analytics, Google Analytics, SQL, ServiceNow, Jira, Deel, Micro, SharePoint, Microsoft 365, VMware Horizon, Horizon, GitHub, Jama Connect for Requirements Management, Polarion, Oracle Analytics Cloud, SAP BusinessObjects Business Intelligence (BI), JUnit, Cypress, AWS Trusted Advisor, Microsoft Azure Monitor, Frame, TypeScript, BigMarker, Cvent, Board, Copilot, SES, Mode, BlackBerry QNX, Microsoft PowerShell, Microsoft Graph, OpenTracker, EMC, Box, Recorded Future</v>
          </cell>
          <cell r="O1978">
            <v>1500000000</v>
          </cell>
          <cell r="Q1978" t="str">
            <v>MathWorks, founded in 1984, is a privately held company based in Natick, Massachusetts. It specializes in developing mathematical computing software, primarily known for its flagship products, MATLAB and Simulink. These tools are widely used by engineers and scientists for algorithm development, simulation, data analysis, and visualization. The company has a strong global presence, serving over 1,000,000 users across more than 100 countries, including businesses, universities, and government organizations.
In addition to MATLAB and Simulink, MathWorks offers over 130 specialized products, including toolboxes for various applications such as image processing, control systems, and deep learning. The company is committed to supporting innovation and discovery in engineering and science through its technical computing environments. With a history of profitability and a mission to enhance technical computing, MathWorks continues to be a key player in the industry.</v>
          </cell>
          <cell r="R1978">
            <v>1984</v>
          </cell>
        </row>
        <row r="1979">
          <cell r="A1979" t="str">
            <v>Matrix USA</v>
          </cell>
          <cell r="B1979" t="str">
            <v>Matrix</v>
          </cell>
          <cell r="C1979">
            <v>15000</v>
          </cell>
          <cell r="D1979" t="str">
            <v>information technology &amp; services</v>
          </cell>
          <cell r="E1979" t="str">
            <v>http://www.matrix-ifs.com</v>
          </cell>
          <cell r="F1979" t="str">
            <v>http://www.linkedin.com/company/matrixusa</v>
          </cell>
          <cell r="G1979" t="str">
            <v>Jersey City</v>
          </cell>
          <cell r="H1979" t="str">
            <v>New Jersey</v>
          </cell>
          <cell r="I1979" t="str">
            <v>nice actimize, business intelligence, model validation, fraud detection &amp; prevention, compliance, cloud services, outsource operations, managed services, ccar, oracle ofsaa, market abuse, quantexa, dataiku, antimoney laundering, trade surveillance, risk, aws, sas, databricks, broker surveillance, snowflake, feedzai, it services &amp; it consulting, technology services, data privacy compliance, market abuse detection, system integration, operational efficiency, machine learning, financial crime prevention, performance tuning, ai-powered solutions, cyber threat protection, regulatory audits, cyber threat intelligence, regulatory compliance, financial data governance, ai in trade surveillance, aml transaction monitoring, regulatory technology (regtech), it security, ai-driven fraud detection, incident response, aml model validation, cybersecurity services, data management, financial crime analytics, automated case management, capital markets, data privacy, fraud detection, regulatory environment, data-driven insights, financial crime risk scoring, regulatory compliance automation, transaction monitoring, professional services, financial data platforms, regulatory technology, rpa automation, management consulting services, technology implementation, market surveillance, compliance programs, regulatory consulting, big data solutions, data visualization, automation, big data in compliance, financial data lineage analysis, financial services, digital transformation, advisory services, cloud security services, sanctions screening, regulatory reporting, cloud migration, data architecture, financial data lakehouse, data analytics, data lineage, identity management, aml data quality, consulting, ai-powered risk analytics, information technology, etl processes, it governance, financial crime risk assessment, b2b, financial crime automation, devops, customer due diligence, data quality, ai solutions, market transparency, financial institutions, threat intelligence, cloud security architecture, cyber fraud fusion, risk analytics, big data, digital investigation bots, cyber security, data security, aml compliance, cybersecurity, data governance, cloud security, regulatory reporting automation, risk management, system implementation, services, security awareness training, payments, automation tools, cybersecurity expertise, rpa for compliance, aml compliance frameworks, compliance training, financial services technology, cloud-based aml solutions, financial crime investigation tools, model development, security operations, incident management, cloud computing, cybersecurity threat detection, financial surveillance, regulatory remediation, cyber risk assessment, anti-money laundering, fraud prevention, compliance solutions, implementation services, automation rpa, kyc, case management, quality assurance, data services, financial crime consulting, model risk management, customization services, auditing and compliance, vulnerability assessment, operational excellence, training and workshops, process automation, user experience design, end-to-end testing, application security, performance monitoring, data quality assurance, real-time monitoring, customer onboarding, data migration, business continuity planning, finance, analytics, information technology &amp; services, enterprise software, enterprises, computer software, artificial intelligence, computer &amp; network security, professional training &amp; coaching, privacy, design</v>
          </cell>
          <cell r="J1979" t="str">
            <v>Salesforce, Cloudflare DNS, Rackspace MailGun, Outlook, CloudFlare Hosting, Amazon AWS, Microsoft Office 365, Slack, Active Campaign, Facebook Login (Connect), Mobile Friendly, Facebook Widget, WordPress.org, Facebook Custom Audiences, Google Tag Manager, Apache, reCAPTCHA, Linkedin Marketing Solutions, Remote, AI, PEO, Azure Analysis Services, Azure Virtual Network, Azure Identity Management, Azure Key Vault, Terraform, GitHub Actions, Azure Devops, Python, Azure Automation, Azure Functions, Langchain, Azure Cloud Shell, SQL, Verint, Databricks, AWS Analytics, Spark, Apache Airflow, AWS SDK for JavaScript, Bird, Lytics, Kofax Power PDF, SWIFT, Act!, PySpark, dbt, LinkedIn Ads, GitHub, Stack Overflow, Kaggle, Infor CloudSuite HCM, PowerSchool Unified Talent, ADP GlobalView Payroll, Ning, SES, Kubernetes, Delta Lake, Unity Catalog, MLflow, Snowflake, Google Cloud BigQuery, Azure Synapse, Apache Spark, Airflow, Amazon Managed Streaming for Apache Kafka (Amazon MSK), Google Cloud</v>
          </cell>
          <cell r="O1979">
            <v>14000000</v>
          </cell>
          <cell r="Q1979" t="str">
            <v>Matrix USA is a consulting firm established in 1989, based in Newton, Massachusetts. The company specializes in bridging the U.S. and Japanese Information Technology markets, helping U.S. software and hardware firms navigate and succeed in Japan. With a team of fewer than 25 employees, Matrix USA focuses on providing tailored consulting services that include setting up distribution channels, localizing software products, recruiting investors for cross-border ventures, and offering customized market research.
The firm has built a reputation for facilitating market entry and business development in the IT sector. Its services are designed to support companies in understanding and adapting to the dynamics of the Japanese market. Key leadership includes CEO Lior Blik, who brings over 30 years of experience in finance, healthcare, and IT.</v>
          </cell>
          <cell r="R1979">
            <v>2006</v>
          </cell>
        </row>
        <row r="1980">
          <cell r="A1980" t="str">
            <v>Mavenir</v>
          </cell>
          <cell r="B1980" t="str">
            <v>Mavenir</v>
          </cell>
          <cell r="C1980">
            <v>4000</v>
          </cell>
          <cell r="D1980" t="str">
            <v>information technology &amp; services</v>
          </cell>
          <cell r="E1980" t="str">
            <v>http://www.mavenir.com</v>
          </cell>
          <cell r="F1980" t="str">
            <v>http://www.linkedin.com/company/mavenir</v>
          </cell>
          <cell r="G1980" t="str">
            <v>Richardson</v>
          </cell>
          <cell r="H1980" t="str">
            <v>Texas</v>
          </cell>
          <cell r="I1980" t="str">
            <v>advanced services, 5g core, openran, mobile core, business messaging, 5g, radio access network, 4g5g networks, ran, volte, rcs, packet compute, ims core, enterprise software, technology, communications hardware, mobile video, software, hardware, information technology, software development, global telecom ecosystem support, openran vendor support, telecom industry innovation, network slicing, cloud-native networks, telecom automation, 5g solutions, network transformation solutions, carrier network, capital investment in telecom, strategic growth, next-generation networks, multi-cloud telecom deployment, carrier network scalability, multi-cloud deployment, ai-driven telecom solutions, edge network solutions, disruptive telecom technology, industry disruptor, environmentally sustainable networks, ai-enabled, industry-leading telecom provider, global telecom services, telecom innovation, network modernization strategies, telecommunications, virtualized core network, multi-vendor interoperability solutions, global telecom reach, software-defined core network, global telecom transformation, environmentally friendly networks, vendor-agnostic infrastructure, automated network orchestration, multi-vendor network support, carrier network automation, software-based network functions, cloud-native network management, carrier-grade solutions, strategic acquisitions, virtualized mobile core, global reach, cloud-native telecom infrastructure, virtualized network functions support, virtualization, ai-driven network management, green networks, b2b, carrier network solutions, telecom industry leader, multi-cloud telecom, cloud-native, virtualized networks, programmable networks, network scalability, openran technology, software-defined networking, network scalability solutions, end-to-end network solutions, subscriber coverage, professional services, next-gen networks, customer engagement, software-defined ran, edge computing for telecom, green telecom solutions, software-based ran, fraud detection, network slicing for 5g, next-gen network automation, network transformation, network modernization, certified telecom solutions, carrier-grade virtualization, multi-vendor support, end-to-end solutions, government, multi-vendor interoperability, software-defined network security, next-generation network architecture, network security, carrier-grade security standards, telecom software solutions, carrier-grade, cloud infrastructure, green telecom technology, certified telecom innovation, disruptive telecom technology support, mobile core solutions, software-defined core, strategic telecom growth, ai in telecom, strategic telecom investments, environmentally friendly telecom, multi-vendor ecosystem support, edge computing, digital transformation in telecom, multi-vendor ecosystem, energy efficiency, disruptive telecom innovation, next-generation telecom, 5g network deployment, ai in 5g networks, network resiliency, software network evolution, vendor-agnostic, carrier support solutions, worldwide telecom coverage, automated network management, operational efficiency, advanced telecom solutions, multi-cloud deployment for telecom, ai-enabled networks, telecom network security, carrier-grade security, services, network virtualization solutions, digital transformation, cloud-native software, industry-leading network solutions, programmable network architecture, network automation, network slicing technology, network virtualization, global telecom operator, cloud infrastructure for telecom, certified solutions, 5g signaling, fixed wireless access, network-as-a-hosted service (naahs), cloud-native ims, messaging solutions, converged packet core, open vran, mavcore, private networks, intelligent iot platform, multi-access edge computing (mec), fraud and security suite, network intelligence as a service (niaas), ran intelligent controller (ric), webscale platform, mavscale ai &amp; analytics, new revenue generation, network protection, network cost reduction, virtual cell site router (vcsr), openbeam, small cell solutions, mavedge, data privacy policy, maintenance and support, enhanced care services, systems integration services, ai &amp; analytics, iot solutions, mining solutions, cell broadcast, network evolution, automation services, cloud automation, digital enablement, telecom solutions, 5g core networks, 5g upf solutions, mission critical push-to-talk, security edge protection proxy (sepp), service communication proxy (scp), dynamic scaling, continuous integration and continuous development (ci/cd), telecommunications service providers, enterprises, computer software, information technology &amp; services, professional training &amp; coaching, computer &amp; network security, internet infrastructure, internet, environmental services, renewables &amp; environment</v>
          </cell>
          <cell r="J1980" t="str">
            <v>CloudFlare CDN, Rackspace MailGun, Outlook, Microsoft Office 365, CloudFlare Hosting, Microsoft Azure Hosting, Drupal, VueJS, Atlassian Cloud, OneTrust, Workday, Slack, Hubspot, Mobile Friendly, Google Tag Manager, Google Font API, WordPress.org, YouTube, Remote, AI, go+, Azure Linux Virtual Machines, Glam Media, Alteryx, Cisco Meraki MS, IoT, UPS, AWS DeepComposer, Docker, Oracle Communications Session Border Controller (SBC), Drawbridge, Microsoft PowerShell, .NET, Ansys CFX, Amazon Kinesis Data Streams, VMware, OpenStack, Juniper NFV, Yummly, Wireshark, Lucky Orange, Kubernetes, Red Hat OpenShift, HELM, Red Hat Enterprise Linux, Prometheus, Grafana, Genesys SIP, Pulse SDP, AWS SDK for JavaScript, Robot Framework, Spiceworks IP Scanner, SQL, Python, Lua, Bash, AWS Trusted Advisor, PCF International, Django CSRF, ReachForce, Cradlepoint NetCloud, Cisco VoIP, Vibrant Media, Verint Messaging, Security, CSG, Barracuda Spam Firewall, AlienVault USM (from AT&amp;T Cybersecurity), Impact Radius, C/C++, Akamai CDN Solutions, Arcserve, Unix, TelmarHelixa, CentOS, Gorilla Nation, Route, Microsoft Dynamics 365, Microsoft Power Automate, Power BI Documenter, WideOrbit, Azure Synapse, Databricks, Snowflake, Oracle EBS CRM, Arena PLM, Microsoft Entra ID, Azure Analysis Services, Microsoft Power Platform, Ubuntu, vSphere, Citrix XenClient, KVM, Red Hat Virtualization, Infoblox DHCP, Cisco VPN, CPI, FortiGate Cloud-Native Firewall (CNF), Oracle Virtualization, Aryson MySQL to MSSQL Converter, C#, Argocd, Kibana, Jenkins, SNS, Amazon EC2 Container Service, Office365, Oracle Analytics Cloud, Dynamics 365 Customer Insights, REST, GRPC, OpenAPI, Google Geocoding API, Amazon Associates, Calico, mO Jira OAuth SSO, Jira OpenID Connect SSO, Jira OIDC SSO, Google Cloud reCAPTCHA Enterprise, Tanium, Amazon Elastic MapReduce (EMR), Amazon Linux 2, Node.js, Angular, AWS Analytics, Azure App Service, Azure Functions, Azure OpenAI Service, Azure SQL, Azure Cosmos DB, Tor, Azure Key Vault, Azure Application Insights, Amazon EC2, ECS, Lambda Cloud, Google AdWords Conversion, Amazon DynamoDB, Amazon S3, API Gateway, Amazon CloudWatch, Sizmek (MediaMind), Microsoft SQL Server Reporting Services, MongoDB, Microsoft Power Apps, IDC, JWT, Azure Monitor, AWS Cloud, ADP, Excel4Apps, Oracle E Business Suite</v>
          </cell>
          <cell r="K1980">
            <v>1849760000</v>
          </cell>
          <cell r="L1980" t="str">
            <v>Debt Financing</v>
          </cell>
          <cell r="M1980">
            <v>300000000</v>
          </cell>
          <cell r="N1980">
            <v>45809</v>
          </cell>
          <cell r="O1980">
            <v>700000000</v>
          </cell>
          <cell r="Q1980" t="str">
            <v>Mavenir is a cloud-native software company focused on providing solutions for mobile network operators. The company specializes in AI-driven technologies that enable intelligent, automated, and programmable networks. Mavenir's offerings include cloud-native network software for core networks and Radio Access Network (RAN) management, as well as end-to-end network management capabilities.
The company also provides non-terrestrial network solutions for satellite connectivity, revenue management architecture, and security and analytics solutions. Mavenir serves over 300 mobile operators in more than 120 countries, reaching over 50% of the world's subscribers. With a workforce of over 4,000 employees, Mavenir emphasizes research and development and holds multiple international certifications for quality and security management.</v>
          </cell>
          <cell r="R1980">
            <v>2005</v>
          </cell>
        </row>
        <row r="1981">
          <cell r="A1981" t="str">
            <v>Mayer Brown</v>
          </cell>
          <cell r="B1981" t="str">
            <v>Mayer Brown</v>
          </cell>
          <cell r="C1981">
            <v>4500</v>
          </cell>
          <cell r="D1981" t="str">
            <v>law practice</v>
          </cell>
          <cell r="E1981" t="str">
            <v>http://www.mayerbrown.com</v>
          </cell>
          <cell r="F1981" t="str">
            <v>http://www.linkedin.com/company/mayer-brown</v>
          </cell>
          <cell r="G1981" t="str">
            <v>Chicago</v>
          </cell>
          <cell r="H1981" t="str">
            <v>Illinois</v>
          </cell>
          <cell r="I1981" t="str">
            <v>equity capital markets, private credit, debt capital markets, fintech, technology, financial services ma, insurtech, funds asset management, disputes, real estate finance, high stakes commercial litigation for financial services companies, global trade finance, private equity, insurance ma, project finance, fund finance, mergers acquisitions, regulatory policy government affairs, leveraged finance, derivatives, infrastructure energy, structured finance, mergers and acquisitions legal support, risk management, infrastructure project financing, real estate transactions, high-stakes legal cases, transportation, mergers with uk and hong kong firms, dispute management in high-value cases, mergers &amp; acquisitions support, corporate governance, investment management, investment fund support, regulatory compliance, telecommunications, landmark legal advice, client service excellence, investment funds, global legal compliance, corporate transactions, financial regulation compliance, corporate governance advice, international dispute resolution, global offices, dispute resolution in complex cases, legal services, investment and finance law, technology and telecom law, financial institutions, technology sector legal expertise, financial services, regulatory and compliance consulting, mergers &amp; acquisitions, client-centric approach, regulatory strategy development, investment fund structuring, global presence, global legal strategy, sustainability, real estate and infrastructure law, dispute resolution, dispute and litigation services, infrastructure and energy projects, over 1600 lawyers, banking, litigation, regulatory advice for financial institutions, advising major corporations, capital markets, full-service law firm, complex legal negotiations, mergers and acquisitions in multiple jurisdictions, regulatory and compliance advice, complex transactions, diverse practice areas, renewable energy, landmark projects, insurance, financial regulation, investment fund formation, regulatory advice, government, finance, international law, offices of lawyers, high-stakes litigation, regulatory and compliance, securities law, financial services regulation, mergers and acquisitions, technology law, infrastructure projects, wealth management, global legal network, securities offerings, investment funds support, client-focused approach, client-centric legal solutions, cybersecurity, client trust and satisfaction, technology and innovation law, fund formation, landmark project advice, lending, regulatory and compliance expertise, technology utilization, investment fund legal structuring, corporate governance in global firms, landmark legal disputes, technology law innovation, real estate, complex legal disputes, infrastructure and projects, b2b, technology sector legal support, full-service legal, innovative legal solutions, technology sector legal, international legal counsel, multijurisdictional mergers, cross-border legal support, industry sectors, client service, multijurisdictional law, high-stakes dispute management, complex securities offerings, artificial intelligence, corporate law, real estate development, real estate development projects, multinational legal counsel, services, comprehensive legal services, commercial litigation, corporate securities, data privacy, global investigations, white collar defense, financial transactions, intellectual property, employment law, environmental law, pro bono, taxation, cross-border transactions, client stories, insights, business development, leadership, diversity and inclusion, social impact, legal advice, trusted advisors, creative solutions, global footprint, client engagement, professional satisfaction, career growth, market-leading practices, strategic partnerships, legal, construction &amp; real estate, finance technology, information technology &amp; services, environmental services, renewables &amp; environment, conflict resolution, law practice, clean energy &amp; technology</v>
          </cell>
          <cell r="J1981" t="str">
            <v>Mimecast, Outlook, Microsoft Office 365, CloudFlare Hosting, Microsoft Azure Hosting, VueJS, WP Engine, Leadfeeder, OneTrust, Create React App, Salesforce, Hubspot, Slack, Mobile Friendly, Google Tag Manager, Vimeo, Copilot, Microsoft Teams Rooms, SharePoint, Zoomdata, Webex, Microsoft 365, Cisco Unified Intelligence Center, Microsoft Teams, AI, Acronis Cyber Backup, AWS Multi-Factor Authentication, Azure Active Directory, Azure Policy, CAT, Cisco Secure Firewall Management Center, Gem, Microsoft Active Directory Federation Services, Microsoft PowerShell, .NET, OpenID, OpenLDAP, REST, SAM, WP-Oauth, Autonomy WorkSite, Google AdWords Conversion, Microsoft Excel, Microsoft PowerPoint, BigHand, PowerBI Tiles, PeopleSoft Sales, Microsoft Office, Micro Focus AccuRev, InterAction+, Azure Analysis Services, Office365, iManage, Google Cloud Data Loss Prevention, ASP.NET, C#, Microsoft SQL Server Reporting Services, GoToAssist (FASTchat), Azure Data Factory, Azure Functions, Azure Logic Apps, Azure Service Bus, Azure SQL Database, Azure Devops, GitHub, Docker, Kubernetes, RabbitMQ, Amazon Managed Streaming for Apache Kafka (Amazon MSK), Frame, Python, Javascript, TypeScript, Eyefinity OfficeMate, Linkedin Marketing Solutions, Yammer, Salesforce CRM Analytics, Delta, SES, DeltaV, BASE, PeopleSoft CRM, Etsy, Chrome, Excel4Apps, Azure AD P2, Azure Purview, Intapp, Microsoft OneDrive for Business, Microsoft Power Platform, Westlaw, LexisNexis Accurint, Pacer, Rise, OneTrust Tech Risk &amp; Compliance, EFI, Admin, Power BI Documenter, Cisco WebEx Teams, WebOffice, Microsoft Exchange Server 2003, Dell iDRAC (Integrated Dell Remote Access Controller), Visio, DTScout, FOUNDATION, Nevron Vision for SSRS, Secured MVC Forum on Windows 2012 R2, ServiceNow, UPS, FedEx</v>
          </cell>
          <cell r="O1981">
            <v>1980000000</v>
          </cell>
          <cell r="Q1981" t="str">
            <v>Mayer Brown is a prominent global law firm founded in Chicago in 1881. With a presence in 22 cities across 10 countries, it employs over 1,800 lawyers and serves many of the world's largest companies, including a significant number from the Fortune 100 and major investment banks.
The firm offers a wide range of legal services, specializing in finance and corporate work, litigation, appellate practice, tax, and mutual fund management. Mayer Brown is recognized for its expertise in the financial services industry and has a strong litigation practice, particularly in arbitration and appellate cases. The firm has a notable history of representing major corporations in significant legal matters, including landmark cases before the U.S. Supreme Court. Its largest offices are located in Chicago, Washington, D.C., New York City, and London.</v>
          </cell>
          <cell r="R1981">
            <v>1863</v>
          </cell>
        </row>
        <row r="1982">
          <cell r="A1982" t="str">
            <v>McGraw Hill</v>
          </cell>
          <cell r="B1982" t="str">
            <v>McGraw-Hill Education</v>
          </cell>
          <cell r="C1982">
            <v>4200</v>
          </cell>
          <cell r="D1982" t="str">
            <v>government administration</v>
          </cell>
          <cell r="E1982" t="str">
            <v>http://www.mheducation.com</v>
          </cell>
          <cell r="F1982" t="str">
            <v>http://www.linkedin.com/company/mcgraw-hill-education</v>
          </cell>
          <cell r="G1982" t="str">
            <v>New York</v>
          </cell>
          <cell r="H1982" t="str">
            <v>New York</v>
          </cell>
          <cell r="I1982" t="str">
            <v>instructional design, educational technology, k12 assessment, higher education, teaching materials, edtech, professional learning, learning science, data &amp; analytics, professional development, adaptive learning, career readiness, college, elementary, software, publishing, consumer discretionary, education administration programs, educator professional development, interactive digital content, digital content delivery, online learning platforms, education, education access, education access programs, educational data management, educational content delivery, digital publishing, assessment tools, data analytics, learning management system, educational support services, education technology partnerships, global education, education solutions, online education, digital education accessibility, learning science applications, learning personalization, digital learning, learning analytics, digital curriculum, educator support, student performance analytics, educational programs, education technology, educational research, b2b, digital literacy, educational software, student success, digital platforms, adaptive learning technology, education technology innovation, digital education tools, educator tools, digital assessment, online assessment, educational publishing, continuing education, personalized education, learning management systems, education for all, educator support platforms, assessment solutions, e-commerce, personalized learning pathways, education equity initiatives, k-12 education, educational innovation, adaptive assessment systems, interactive learning, digital courseware, learning outcomes, digital content, adaptive assessment, learning management system integration, government, student engagement, d2c, digital curriculum development, global education solutions, personalized learning, digital learning ecosystems, student success tools, digital textbook publishing, educator resources, digital education, learning platforms, educational equity, digital content customization, learning science research, educational data, assessment analytics, digital literacy programs, educational solutions, educational content, services, educational data analytics, digital transformation, digital textbooks, retail, digital assessment tools, medical education, ebooks, online resources, study tools, engagement tools, teacher resources, content delivery, mobile study app, ai-powered learning, educational platforms, curriculum development, self-paced learning, navigational tools, interactive assessments, classroom technology, remote learning, educational subscription, content customization, online study materials, tutoring resources, group discounts, course material accessibility, academic resources, training tools, content updates, language learning courses, academic subscriptions, homeschool resources, innovative teaching, student support services, learning pathways, knowledge retention, collaborative learning, education management, e-learning, internet, information technology &amp; services, computer software, media, government administration, consumer internet, consumers, primary/secondary education, digital media</v>
          </cell>
          <cell r="J1982" t="str">
            <v>Salesforce, UltraDns, Amazon SES, Outlook, Marketo, Amazon AWS, Atlassian Cloud, OneTrust, iCIMS, Omniture (Adobe), Salesforce Live Agent, Slack, Adobe Marketing Cloud, Mobile Friendly, New Relic, Google Analytics, Apache, Facebook Login (Connect), Qualtrics, DoubleClick, AdRoll, Facebook Custom Audiences, Bing Ads, Adobe Media Optimizer, reCAPTCHA, YouTube, Vidyard, Google Dynamic Remarketing, Wistia, DoubleClick Conversion, Google Play, Linkedin Marketing Solutions, Facebook Widget, Google Tag Manager, Micro, Amazon Web Services (AWS), Amazon Elastic Container Service (Amazon ECS), BASE, Kubernetes, AWS Identity and Access Management (IAM), Amazon CloudWatch, Terraform, GitHub Actions, SharePoint, Microsoft Teams, React, TypeScript, Node.js, Microsoft PowerShell, Microsoft Power Automate, ServiceNow Request Management, AvePoint Opus, ShareGate, Metalogix, SAP Fieldglass Services Procurement, Okta, Workday, ServiceNow, Salesforce CRM Analytics, Connect, .NET, go+, Gainsight, Zoomdata, AWS Analytics, Databricks, Spark, SQL, Python, Git, Jira, AWS Trusted Advisor, Amazon CloudFront, Amazon S3, Amazon EC2, ECS, SES, Amazon Simple Queue Service (SQS), SNS, Amazon Elastic Load Balancing, Amazon Virtual Private Cloud (Amazon VPC), AWS Config, AWS Systems Manager, Lambda Cloud, API Gateway, Bash, Ansible, Amazon EKS Anywhere, Looker, HELM, CoreDNS, Istio, Linkerd, Terragrunt, AWS Cloud Development Kit (AWS CDK), Argocd, Flux, GitLab, Rapid7, BirchStreet Procure-to-Pay, Apache Tomcat, Angular, Hashicorp Packer, Datadog, JFrog Artifactory, Jenkins, CircleCI, SonarQube, JFrog Xray, AWS Control Tower, GitHub Enterprise, AWS CloudFormation, Javascript, HTML5 Maker, CSS, MySQL, Oracle Analytics Cloud, ACL, Fastapi, Baidu Search Engine, python celery, PostgreSQL, Aurora, Sizmek (MediaMind), Greenway Health Patient Portal, Prometheus, Azure OpenAI Service, Pinecone, Mode, ANGEL LMS, Azure Analysis Services, Google Firebase Crashlytics, Adobe Analytics, Microsoft Office, Microsoft Excel, , Adobe Acrobat, Achieve3000, Act!, NTENT, OneTrust Tech Risk &amp; Compliance, Pendo., Amazon Associates, Athena, Amazon Elastic MapReduce (EMR), AWS Glue Data Catalog, Informatica Intelligent Cloud Services (IICS), Scala, AWS SDK for JavaScript, Unix, Microsoft.NET Core 3.1, Docker, Google AdWords Conversion, GitHub, Confluence, Cascade CMS, NGRX, RXJS, Playwright, Amazon DynamoDB, Office365, Alteryx, Microsoft Power Platform, Microsoft Power Apps, Tableau, Power BI Documenter, Smartsheet, Basecamp, SAP Ariba Platform, Vanta, Spring, CAT, Microsoft Teams Rooms, SalesLoft, Microsoft PowerPoint, LinkedIn Ads, Apptio Platform, Google Ads, Meta Ads Manager, Informatica Test Data Management, Telligent, Apache Iceberg, AWS Lambda, Amazon EMR, AWS Glue, Oracle Database, Oracle Cloud Infrastructure, Oracle Exadata Cloud Service, Microsoft Azure, Bento, Nuance PowerScribe, Figma, Sketch, PrototypeJS, Miro, Bootstrap, HTML Pro, Cisco Unified Intelligence Center, Microsoft Application Insights, Elasticsearch, npm, Informatica, SAP BusinessObjects Business Intelligence (BI), PL/SQL, Adobe InDesign, Google Cloud Looker, Microsoft Windows Server 2000, Azure Active Directory, Akamai CDN Solutions, Infoblox DHCP, AWS WAF, Salesforce Sales Cloud, Salesforce Service Cloud, Oracle Data Cloud, Express, Facebook SDK, Ning, Gem, ServiceNow Configuration Management Database, Microsoft Windows Server 2012, Microsoft Active Directory Federation Services, Azure AD P2, Microsoft Advanced Group Policy Management, Azure Backup, Azure Monitor, Azure Log Analytics, Verizon WAF, Excel4Apps, Microsoft Purview eDiscovery, Zscaler, Apache Spark, Adobe Experience Manager, Storybook</v>
          </cell>
          <cell r="K1982">
            <v>7315000000</v>
          </cell>
          <cell r="L1982" t="str">
            <v>Other</v>
          </cell>
          <cell r="M1982">
            <v>415000000</v>
          </cell>
          <cell r="N1982">
            <v>45839</v>
          </cell>
          <cell r="O1982">
            <v>2101299000</v>
          </cell>
          <cell r="Q1982" t="str">
            <v>McGraw Hill Education is a prominent global educational publisher established in 1888. The company specializes in providing K-12, higher education, and professional learning solutions through a variety of formats, including textbooks, digital platforms, and assessment tools. It has a rich history of growth and innovation, having expanded its offerings significantly since its inception.
The company offers a wide range of educational content, including engineering, science, medical, and business textbooks. Its digital platforms, such as McGraw Hill ConnectÂ®, SmartBookâ„¢, and ALEKS, enhance the learning experience with adaptive and personalized features. McGraw Hill Education serves millions of learners and educational institutions worldwide, making it one of the leading players in the educational publishing sector. The company is headquartered in New York, NY, and continues to focus on digital innovation to meet the needs of modern education.</v>
          </cell>
          <cell r="R1982">
            <v>1888</v>
          </cell>
        </row>
        <row r="1983">
          <cell r="A1983" t="str">
            <v>MCI</v>
          </cell>
          <cell r="B1983" t="str">
            <v>MCI World</v>
          </cell>
          <cell r="C1983">
            <v>5500</v>
          </cell>
          <cell r="D1983" t="str">
            <v>outsourcing/offshoring</v>
          </cell>
          <cell r="E1983" t="str">
            <v>http://www.mci.world</v>
          </cell>
          <cell r="F1983" t="str">
            <v>http://www.linkedin.com/company/mci-bpo</v>
          </cell>
          <cell r="G1983" t="str">
            <v>Iowa City</v>
          </cell>
          <cell r="H1983" t="str">
            <v>Iowa</v>
          </cell>
          <cell r="I1983" t="str">
            <v>temporary administrative &amp; professional services taps 736, contact center service, collections, customer lifecycle management, inside sales, chat, call center services, software integration service, reporting analytics, customer contact software, business process outsourcing, customer service, market research, bpo, it services schedule 70, machine learning &amp; ai, rpa, nlp, claims processing, federal contracting, outsourcing &amp; offshoring consulting, ai chatbots for support, api integration, inbound call center, speech and voice analytics, cloud infrastructure, retail &amp; ecommerce, remote workforce management, outbound call center, technology-enabled services, multi-site operations, ai-powered crm enhancements, multilingual support, multi-language cx, software as a service, customer data privacy, ai-enabled workforce management, contact center, artificial intelligence, chat support, client focus, ai chatbots, ai-driven insights, customer journey management, utilities, security protocols, automated call routing, remote agents, consulting, digital workflows, xaas, d2c, managed ivr, healthcare services, call center, automation, cloud-based cx platforms, ai-powered analytics, operational efficiency, cloud technology, cost savings, enterprise support, software solutions, customer engagement, custom software, digital transformation tools, customer engagement platforms, ivr, multi-region support, content moderation, cx strategy, information technology, analytics, all other support services, security and compliance in cx, multi-industry expertise, customer satisfaction scoring, ai in debt recovery, quality assurance, data security, omnichannel support, healthcare, telecommunications, voice recognition, real-time customer insights, software development, government, speech analytics, workforce management, customer loyalty programs, omnichannel, client-centric approach, customer journey automation, client portal, multi-language support, customer data platform, customer retention analytics, predictive customer analytics, contact center services, customer experience management, performance metrics, retail, industry expertise, automated quality assurance, customer support, real-time reporting, digital customer onboarding, remote support, financial services, transportation &amp; travel, customer insights, cost reduction, omnichannel cx, virtual agents, process automation, business automation, ai-enabled content moderation, debt collection, self-service portals, customer engagement automation, digital engagement, services, ai, email support, customer journey, ai integration, customer journey mapping, digital transformation in cx, customer feedback, cloud computing, call monitoring, automation tools, cloud contact center, customer analytics, customer experience optimization, digital platforms, performance improvement, multi-platform integration, ai-driven customer support, b2c, e-commerce, customer satisfaction, enterprise solutions, customer experience, customer feedback analysis, global support, cloud-based software, real estate, customer data management, cx solutions, customer data security, multi-channel support, call center software, digital channels, scalable solutions, cx, digital transformation, customer retention, data analytics, employee training, b2b, crm, innovation, customer support ai tools, cloud services, customer support automation, security and compliance, crm integration, self-service solutions, multi-channel digital support, industry-specific cx solutions, natural language processing, lead generation, ai-powered automation, scalability, ai in lead generation, call center outsourcing, inbound solutions, outbound solutions, call monitoring services, technical support, ivr solutions, back office administration, b2b sales, b2c sales, telemarketing services, appointment setting, cloud call center software, contact center automation, emergency call center, tech support, fundraising services, live chat support, managed services, cx technology solutions, customer account management, telephony integration, mystery shopping, revenue cycle management, telecommunication services, customer surveys, disaster recovery services, artificial intelligence services, cloud technology applications, global service delivery, flexible staffing solutions, performance management, finance, non-profit, distribution, consumer products &amp; retail, transportation &amp; logistics, energy &amp; utilities, social media, consumer internet, consumers, internet, information technology &amp; services, outsourcing/offshoring, enterprise software, enterprises, computer software, internet infrastructure, saas, health care, health, wellness &amp; fitness, hospital &amp; health care, computer &amp; network security, sales, marketing &amp; advertising, nonprofit organization management</v>
          </cell>
          <cell r="J1983" t="str">
            <v>Sendgrid, Outlook, WP Engine, iCIMS, SharpSpring, Hubspot, Active Campaign, Google Tag Manager, Criteo, Google Font API, Facebook Custom Audiences, Woo Commerce, Paypal, Intercom, Wix, reCAPTCHA, Linkedin Marketing Solutions, YouTube, WordPress.org, Facebook Widget, Gravity Forms, Mobile Friendly, Facebook Login (Connect), Vimeo, Perfect Audience, Taboola, Remote, AI, Microsoft Office, OneTrust Tech Risk &amp; Compliance, Eaglestats, Marketo, Salesforce, Salesforce CRM Analytics, Figma, DemandBase, 6sense, Terminus, Microsoft Excel, Microsoft PowerPoint, Google Analytics, Taleo Applicant Tracking Systems (ATS), Azure Synapse, Azure Data Factory, Python, SQL, PowerBI Tiles, Microsoft Azure Monitor, React, Next.js, VueJS, Node.js, Google Ads, Bing Ads, LinkedIn Ads, Excel4Apps, ADP Applicant Tracking System, Squiz DXP, Genesys Cloud CX Platform, .NET, Delivr, Google AdWords Conversion, Hadoop HDFS, Gem, GraphQL, Microsoft Windows Server 2012, Microsoft 365, Microsoft Active Directory Federation Services, Cisco VoIP</v>
          </cell>
          <cell r="K1983">
            <v>4200000</v>
          </cell>
          <cell r="L1983" t="str">
            <v>Venture (Round not Specified)</v>
          </cell>
          <cell r="M1983">
            <v>4200000</v>
          </cell>
          <cell r="N1983">
            <v>43191</v>
          </cell>
          <cell r="O1983">
            <v>320000000</v>
          </cell>
          <cell r="Q1983" t="str">
            <v>MCI is a multinational conglomerate based in Palm Beach County, Florida, specializing in tech-enabled business services. Founded in 2003 and led by CEO Anthony Marlowe, MCI focuses on areas such as Artificial Intelligence, Contact Center Business Process Outsourcing, Customer Experience solutions, and Anything-as-a-Service cloud technology. The company has been recognized on Inc.â€™s List of Fastest Growing Privately Held Companies for 18 of the last 20 years.
MCI offers a range of customized contact center and technology solutions for enterprise customers globally. Its core services include omnichannel customer service, B2B and B2C sales outsourcing, back office administration, digital services, call center staffing, and market analytics. MCI emphasizes operational efficiency, cost reduction, and productivity gains, aiming to enhance customer experiences across various industries. The company operates subsidiaries in seven countries and is known for delivering AI-driven solutions that integrate data and advanced technology.</v>
          </cell>
          <cell r="R1983">
            <v>2002</v>
          </cell>
        </row>
        <row r="1984">
          <cell r="A1984" t="str">
            <v>Mediacom Communications</v>
          </cell>
          <cell r="B1984" t="str">
            <v>mediacom</v>
          </cell>
          <cell r="C1984">
            <v>4600</v>
          </cell>
          <cell r="D1984" t="str">
            <v>telecommunications</v>
          </cell>
          <cell r="E1984" t="str">
            <v>http://www.mediacomcable.com</v>
          </cell>
          <cell r="F1984" t="str">
            <v>http://www.linkedin.com/company/mediacom-communications</v>
          </cell>
          <cell r="G1984" t="str">
            <v>Chester</v>
          </cell>
          <cell r="H1984" t="str">
            <v>New York</v>
          </cell>
          <cell r="I1984" t="str">
            <v>cable television, internet service provider, isp, telecommunications, telephony, news, media, customer loyalty, community outreach, customer support, multi-community service, rural broadband solutions, small city broadband, all-in pricing, community investment programs, streaming solutions, community connectivity programs, network expansion, fiber deployment in rural areas, fiber network upgrades, customer satisfaction, broadband speeds, internet services, service quality, community broadband initiatives, data security, digital inclusion, fiber network, fiber-optic cable deployment, reliable network, b2b, fiber-optic upgrades, competitive speeds, docsis 3.1, reliable connectivity, network investment, affordable internet, mobile plans, cybersecurity, fiber-optic backbone, customer service, multi-service bundles, broadband, fiber infrastructure, digital services, fiber network reliability, community digital inclusion, community digital access, wifi technology, fiber-optic network development, internet provider, community investment, fiber-optic service expansion, no data caps, gigabit broadband, services, fiber-optic network, high-speed internet, performance marketing, advanced technology, technology innovation, fiber-optic infrastructure, small city coverage, home phone, fiber-optic technology deployment, docsis 4.0, b2c, fiber optics, digital divide bridging, broadband services, fiber deployment, service reliability, community-focused telecom, digital tv, small community internet, retail, fiber infrastructure investment, fiber network expansion, small town internet, streaming devices, telecom services, high speed internet, wifi360pro, xtream internet, xumo stream box, streaming services, internet plans, no contracts, 99.99% reliability, unlimited data, voice remote, 300+ free channels, parental controls, device protection, expert tech support, online safety, eero devices, smart home, community wi-fi, total defense security, gigabit speeds, customizable packages, installation services, xpert tech advisor, home office support, smart device integration, voice search, seamless connectivity, download speeds, upload speeds, monthly usage allowance, tech support plans, 24/7 assistance, wireless devices, streaming media, network coverage, home entertainment, video on demand, secure wifi, home automation, hotspots availability, data cap, network optimization, premium content, affordable rates, equipment rental, customer care, information technology &amp; services, computer &amp; network security, marketing &amp; advertising, internet of things, consumers, consumer electronics, hardware, home services, internet service providers, professional services, television service providers</v>
          </cell>
          <cell r="J1984" t="str">
            <v>UltraDns, Microsoft Azure Hosting, Drupal, OneTrust, The Trade Desk, iCIMS, Taleo, Slack, Remote, SAP Advanced Data Migration and Management (SAP ADMM) by Syniti, Aryson MySQL to MSSQL Converter, ServiceNow Service Graph Connectors, Azure Blueprints, Dell Tablet, IfByPhone, AMP, Turn, CATS, CAT, FiberHome, Salesforce CRM Analytics, Git, .NET, Microsoft Excel, Mulesoft, TARGIT Decision Suite, REST, Red Hat JBoss Enterprise SOA Platform, Azure VPN Gateway, Delinea, Dell iDRAC (Integrated Dell Remote Access Controller), Freelance Distributed Control System (DCS), SAP Build Process Automation, SourceTree, Signal, Backblaze Computer Backup, ACL, PagerDuty Incident Response, Dash, Calabrio Teleopti Workforce Management, Sorenson Media, Cisco Secure Firewall Management Center, Cisco VPN, Siemens SIMATIC S7, Hornetsecurity Spam and Malware Protection, ChinaCache, REACH, CONTROL, Microsoft Office, CSG, Excel4Apps, Microsoft Windows Server 2012, Internet Explorer, WebOffice, ClearSaleing (eBay Enterprise), Adobe Media Encoder, Ning, Quip, SAP Process Orchestration, Sensor Tower, Tor, Cisco DWDM, DC/OS, Respond, Jira, Android, Box, Mode, Cisco Unified Intelligence Center, Willis Towers Watson, Gem, Blackbaud Raiser's Edge NXT, AIMMS SC Navigator, ArcGIS Spatial Analyst</v>
          </cell>
          <cell r="K1984">
            <v>3613900000</v>
          </cell>
          <cell r="L1984" t="str">
            <v>Other</v>
          </cell>
          <cell r="M1984">
            <v>7800000</v>
          </cell>
          <cell r="N1984">
            <v>45413</v>
          </cell>
          <cell r="O1984">
            <v>2300000000</v>
          </cell>
          <cell r="P1984">
            <v>15</v>
          </cell>
          <cell r="Q1984" t="str">
            <v>Mediacom Communications Corporation is a prominent U.S. cable telecommunications provider, founded in 1995 by Rocco B. Commisso. The company focuses on delivering advanced TV, internet, and phone services to smaller cities and towns across 22 states, serving over 1,500 communities with a workforce of more than 4,600 employees.
Mediacom offers high-speed internet, including multi-gig speeds, expanded digital and HD TV options with video-on-demand capabilities, home security, and phone services. These services are provided through upgraded broadband networks, ensuring reliable entertainment and communication for both residential and business customers. The company is committed to bridging digital divides in underserved areas and emphasizes local employment, with its workforce residing in the communities it serves.</v>
          </cell>
          <cell r="R1984">
            <v>1995</v>
          </cell>
        </row>
        <row r="1985">
          <cell r="A1985" t="str">
            <v>Mercury Insurance</v>
          </cell>
          <cell r="B1985" t="str">
            <v>Mercury</v>
          </cell>
          <cell r="C1985">
            <v>4200</v>
          </cell>
          <cell r="D1985" t="str">
            <v>insurance</v>
          </cell>
          <cell r="E1985" t="str">
            <v>http://www.mercuryinsurance.com</v>
          </cell>
          <cell r="F1985" t="str">
            <v>http://www.linkedin.com/company/mercury-insurance</v>
          </cell>
          <cell r="G1985" t="str">
            <v>Brea</v>
          </cell>
          <cell r="H1985" t="str">
            <v>California</v>
          </cell>
          <cell r="I1985" t="str">
            <v>auto insurance, business auto insurance, home insurance, umbrella insurance, renters insurance, mechanical breakdown protection, condo insurance, property-casualty insurers, finance, insurance industry, insurance rating, claims tracking systems, homeowners insurance, insurance quote, insurance, claims automation, services, independent agents, insurance marketplace, insurance risk analysis, insurance policy customization, insurance premium, d2c, claims management software, insurance discounts, financial stability, fraud prevention technology, multi-state coverage, insurance fraud prevention tools, insurance fraud investigation, insurance customer support, claims management solutions, insurance company, direct insurance (except life, health, and medical) carriers, business insurance, insurance technology, insurance solutions, insurance claims support, insurance claims service, claims processing automation, insurance risk assessment, insurance data security, insurance assets, insurance underwriting innovation, insurance fraud detection, insurance technology innovation, insurance innovation, insurance claims, insurance claims analytics, insurance provider, insurance data analytics, insurance coverage options, claims resolution services, insurance claims process, fraud detection algorithms, insurance reputation, personalized insurance, claims support, insurance fraud prevention, insurance for small businesses, fraud detection services, insurance industry leader, financial strength, insurance coverage, insurance fraud unit, insurance policy management, affordable rates, insurance policies, b2c, property and casualty insurance, claims processing, claims workflow automation, insurance claims handling, claims processing efficiency, risk management, claims adjustment software, financial services, insurance protection, insurance underwriting, insurance products, customer service, insurance company history, e-commerce, claims investigation, claims automation tools, fraud detection systems, landlord insurance, mechanical protection, claims assistance, roadside assistance, multi-policy discount, affordable coverage, dedicated agents, online quotes, quick claims process, fire insurance, flood insurance, earthquake insurance, property protection, personal liability insurance, vehicle protection, rental vehicle assistance, trip interruption coverage, identity theft protection, good driver discount, anti-theft discount, protective devices discount, multi-car discount, discounts for homeowners, comprehensive coverage, collision coverage, liability protection, uninsured motorist coverage, 24/7 claims, trusted insurance provider, customized insurance policy, savings tips, insurance resources, easy account management, family protection insurance, privacy statement, terms of use, financial strength ratings, consumer trust, insurance bundles, digital id cards, claims tracking, smarter careers, consumer products &amp; retail, b2b, consumer internet, consumers, internet, information technology &amp; services</v>
          </cell>
          <cell r="J1985" t="str">
            <v>Akamai, Bluekai, The Trade Desk, Slack, Salesforce, Piwik, Google Tag Manager, YouTube, PowerReviews, Mobile Friendly, Google Play, Segment.io, Google Maps, AI, Xactimate, ANGEL LMS, NLP, dbt, Air, Stormshield, Spring, Spring Boot, MongoDB, Git, Jenkins, Prometheus, Grafana, Apache log4j, JUnit, Claude, ChatGPT, IntelliJ IDEA, Vscode, Microsoft Office, Google AdWords Conversion, Microsoft Excel, Outlook, Mode, Zoho CRM, Microsoft 365, Microsoft Exchange Online, Azure Purview, Cisco WebEx Teams, SharePoint, Azure Active Directory B2C, Microsoft Entra ID, Python, pandas, scikit-learn, SQL, Coupa, Concur, Gem, GitHub, AWS Analytics, Snowflake, Amazon S3, AWS Glue Data Catalog, Amazon Elastic MapReduce (EMR), Athena, Amazon AppFlow, PowerBI Tiles, IBM Planning Analytics, Ning, Tor, Microsoft PowerPoint, AWS Trusted Advisor, Docker, Kubernetes, Terraform, Ansible, AWS CloudFormation, GitHub Actions, R, SAS Enterprise Guide, Excel4Apps, Email Verification in Google Sheets, Guidewire</v>
          </cell>
          <cell r="O1985">
            <v>5992468000</v>
          </cell>
          <cell r="P1985">
            <v>16</v>
          </cell>
          <cell r="Q1985" t="str">
            <v>Mercury Insurance, officially known as Mercury General Corporation, is a multiple-line insurance company founded in 1961 by George Joseph in Los Angeles, California. The company is headquartered in Brea, California, and has grown significantly, employing approximately 4,200-4,500 people and working with over 8,000-9,000 independent agents across 11 states, including California, Texas, and Florida.
Mercury Insurance specializes in personal auto and homeowners insurance, offering a variety of policies through its independent agents. Their core products include personal and business auto insurance, homeowners, condo, and renters insurance, as well as business insurance and umbrella coverage. The company is committed to providing quality insurance products at affordable rates, with a focus on excellent customer service and smooth claims resolutions. With over $4 billion in assets, Mercury continues to help individuals and businesses manage risk and navigate unexpected events.</v>
          </cell>
          <cell r="R1985">
            <v>1962</v>
          </cell>
        </row>
        <row r="1986">
          <cell r="A1986" t="str">
            <v>Merkle</v>
          </cell>
          <cell r="B1986" t="str">
            <v>Merkle</v>
          </cell>
          <cell r="C1986">
            <v>14000</v>
          </cell>
          <cell r="D1986" t="str">
            <v>management consulting</v>
          </cell>
          <cell r="E1986" t="str">
            <v>http://www.merkle.com</v>
          </cell>
          <cell r="F1986" t="str">
            <v>http://www.linkedin.com/company/merkle</v>
          </cell>
          <cell r="G1986" t="str">
            <v>Columbia</v>
          </cell>
          <cell r="H1986" t="str">
            <v>Maryland</v>
          </cell>
          <cell r="I1986" t="str">
            <v>customer relationship marketing, data management, seo, enterprise technology services, addressable advertising, display advertising, amazon advertising, performance creative, customer strategy, performance media, user experience, customer experience management, creative &amp; interactive agency services, customer loyalty, experience &amp; personalization, enterprise technology, marketing technology, paid social, walmart advertising, peoplebased marketing, identity resolution, sem, customer experience, digital services, data sourcing, b2b marketing, analytics, cxm, database marketing, digital marketing, e-commerce platforms, business consulting &amp; services, b2c, performance marketing, customer data management, customer identity solutions, loyalty &amp; engagement, customer loyalty solutions, customer identity resolution, e-commerce, services, digital experience platforms, customer data solutions, data analytics, customer relationship management, customer data optimization tools, b2b, advertising agencies, customer data management tools, omnichannel marketing, customer segmentation, personalization, content management, customer data activation platforms, healthcare, customer personalization engines, customer data privacy, customer engagement platforms, customer data integration tools, analytics &amp; insights, d2c, customer personalization, customer engagement tools, media &amp; entertainment, enterprise ai, content management systems, digital experience design, customer experience consulting, customer data platforms, nonprofit, customer data security, marketing automation, crm solutions, customer analytics, customer data governance tools, consulting, loyalty platforms, customer loyalty programs, customer data integration, ai &amp; machine learning, customer retention, customer experience platforms, customer data activation, customer data optimization, customer data analytics, customer loyalty platforms, data management platforms, customer journey analytics, marketing platforms, customer data privacy solutions, data security, digital transformation, customer journey mapping, customer data governance, cloud solutions, retail, customer insights platforms, innovation, analytics platforms, customer data analytics tools, customer journey, customer data security solutions, customer insights, financial services, customer engagement, customer data platform, customer lifecycle, data-driven marketing, data-driven, loyalty programs, brand engagement, consulting services, technology integration, identity management, experience design, analytics and insights, commerce solutions, performance optimization, customer-centric, ai-driven insights, engagement strategies, post-purchase experience, identity platform, identity verification, business agility, consumer trends, digital transformation agency, analytics services, retail solutions, media partnerships, tech partnerships, experience consultancy, marketing innovation, consumer behavior, experience-led transformation, cross-channel strategies, brand loyalty, finance, education, non-profit, consumer products &amp; retail, information technology &amp; services, search marketing, marketing, marketing &amp; advertising, ux, consumer internet, consumers, internet, management consulting, crm, sales, enterprise software, enterprises, computer software, health care, health, wellness &amp; fitness, hospital &amp; health care, saas, computer &amp; network security, cloud computing, privacy, nonprofit organization management</v>
          </cell>
          <cell r="J1986" t="str">
            <v>CSC Corporate Domains, Mimecast, Outlook, Marketo, Microsoft Office 365, Microsoft Azure Hosting, Workday, Adobe CQ, Omniture (Adobe), Pardot, Adobe Marketing Cloud, Slack, Salesforce, Zendesk, Bootstrap Framework, Mobile Friendly, Google Font API, SiteCore, CAT, Microsoft Azure Monitor, Amazon Web Services (AWS), Figma, CSS, Salesforce Marketing Cloud Personalization (formerly Interaction Studio), Salesforce Sales Cloud, Salesforce Service Cloud, Adobe, Adobe Analytics, Adobe Customer Journey Analytics, Adobe Experience Platform, Google, Google Analytics, Google Tag Manager, HTML Pro, Python, React, SQL, Tealium, VueJS, Mode, PHP, Amazon Associates, YouTube, Tor, ROOM, Google Data Studio, Google Cloud BigQuery, Adobe Experience Cloud, Treasure Data, Exponea, Microsoft Application Insights, Google Ads, Facebook, Taleo Applicant Tracking Systems (ATS), Storybook, Next.js, GraphQL, Spring, Salesforce Commerce Cloud, Shopify, Mulesoft, Gem, Visio, Microsoft Excel, Coupa, Flow, Snowflake, Fastapi, Django, GitHub, GitHub Copilot, Kubernetes, Docker, Azure Devops, Jira, Meta Ads Manager, TikTok, Adobe Experience Manager, Adobe Edge, Power BI Documenter, Excel4Apps, SAP Business Planning and Consolidation (BPC), Blackline, Snapchat, LinkedIn Ads, X, Salesforce Marketing Cloud, Salesforce Journey Builder, Interact, Microsoft PowerPoint, DAX, Power Query, Wordpress, Braze, Sales Cloud Einstein, Javascript, Microsoft Power Automate, Elastic APM, SAP, Cloud Foundry, Frame, Spring Boot, AWS SDK for JavaScript, 3M 360 Encompass - Health Analytics Suite, Adelphic DSP, Jira Service Management, Confluence, Jira Software, EFI, ANGEL LMS, monday CRM, Workfront, Asana, Smartsheet, Ahrefs, Majestic, Semrush, Bing, DocuSign, Adobe Real-Time CDP, Adobe Journey Optimizer, Postman, Swagger UI, Angular, Angular Material, Apollo, OpenAPI, Cypress, Playwright, Jest, Jasmine, Karma, RXJS, TypeScript, H2O, Adobe Creative Cloud, Adobe Photoshop, Strato, Adobe After Effects, Principle, Miro, FigJam, Zeplin, Looker Studio, Google Search Console, Google Analytics 4 (GA4), Tealium AudienceStream CDP, Barracuda Email Security Service, ACL, ServiceNow, Microsoft Power Apps, Catylist SiteLink, Dv360, LAMMPS, Metabase, Linkedin Marketing Solutions, Pinterest, Contentful, Sanity, Optimizely, Google Cloud Platform, REST, Webex, Adobe Campaign, NTENT, Flask, Adform, DoubleClick, Gemius, Nielsen NetRatings, Spotify, Mediaocean, A Small Orange, Apache Spark, AWS Trusted Advisor, Hadoop HDFS, IBM ILOG CPLEX Optimization Studio, Langchain, LangGraph, LlamaIndex, MongoDB, PyTorch, TensorFlow, Hubspot, Liquid, Microsoft Fabric, Node.js, Nestjs, jQuery, PostgreSQL, AWS Analytics, Terraform, Azure Key Vault, GitHub Actions, Selligent, Web.com, Confirmit, Q, Amazon Advertising, Criteo, Screaming Frog, Google Apps Script for G Suite, Zapier, HARO, Connect, Ning, AI, Lytics, SharePoint, Claude, Amazon S3, Affilinet, Kakao, Jenkins, Amazon CloudWatch, Grafana, SAP Analytics Cloud, Microsoft SQL Server Reporting Services, Redshift, SAS Analytics Pro, R, Tableau, MicroStrategy, Adform DMP, Alteryx, PowerBI Tiles, Act!, Apex, Informatica, Salesforce Flow, Salesforce Lightning Web Components, Micro, Oracle Data Cloud, PEX, Boomi, Salesforce VisualForce, ASP.NET, Azure App Service, Azure Service Bus, Azure SQL Database, C#, GoToAssist (FASTchat), Microsoft-IIS, Microsoft Windows Server 2012, Microsoft.NET Core 3.1, .NET, Secured MVC Forum on Windows 2012 R2, Instagram, Google Marketing Platform, Scala, The Trade Desk, Databricks, Twitter Advertising, Microsoft Power Platform, DATAVERSE LTD, Azure Functions, Azure Logic Apps, iManage, Azure Active Directory, Azure Synapse, Microsoft Lists, Azure Data Lake Analytics, HELM, Prometheus, ELK Stack, Ansible, GitLab, Dell EMC PowerStore, Conga CPQ, DatoCMS, Bing Ads, TikTok Ads, Ab Initio, Trello, Monday.com, Magnetic, Microsoft Office, Microsoft Teams Rooms, Spark, Box, Magnolia, Ad Dynamo, Selenium, JPA Health, Git, Apache Subversion (SVN) Server on Ubuntu 18.04 LTS, Cascade CMS, Barracuda MSP, Zopim, Arena PLM, Wider Planet, AMP, Develatio's ExpressJS AMI, QMetry Automation Studio, Reddit for business, Silversky Managed Security Services, SAP Fiori, Adyen, Serverless Framework, Socrata Open Data API, Apple Pay, Google Pay for Business, comScore, Development Dimensions International Pinpoint Platform, Cursor, Dell EMC PowerScale, React Native, AngularJS, Microsoft Azure, Kotlin, Amazon Managed Streaming for Apache Kafka (Amazon MSK), Streams, AVRO, Red Hat OpenShift, MySQL, Tencent, Atex, PEO, Azure Synapse Analytics, BizTalk Server, Azure AI Search, Adobe InDesign, Salesforce Marketing Cloud Intelligence (formerly Datorama), Azure OpenAI Service, ebs, Gemini, Google Cloud Run, Google Cloud Storage, Google Publisher Tag (GPT), Google Secret Manager, Okta, pandas, Vertex AI, Pacvue, Skai, Walmart Shopify Integration, Express JS Framework, Red Hat JBoss Enterprise SOA Platform, Rockwell Automation Services, Designer, FlipHTML5, Proofpoint Targeted Attack Protection For SaaS, Microsoft Teams, Opsgenie, DATAflow, AdSpeed, Cross Pixel Media, MediaPlatform, Carta, Sage Fixed Assets, Bitbucket, AWS CodePipeline, , Pytest, Docker Compose, ECS, Amazon EKS Anywhere, Dynamics 365 Finance, Apple iPhone, Swile, Drupal, Argon CI/CD Security, SOQL, OpenID, , Supermetrics, Lighthouse 360, Vercel, Netlify, Epages, Material UI, Tailwind, Canva, CapCut, Acquia, Bash, Bamboo, Adconion, Azure Analysis Services, PySpark, Unity Catalog, Azure Data Factory, Nortel Meridian, GoDataFeed, ABAP, Process automation package for service request creation in SAP S/4HANA Utilities, Google Identity Services APIs, Insightly, Apache Parquet, CorelDRAW, Shopee, TSheets, OSIsoft PI, DBeaver, IBM SPSS Modeler, SSMS Tools Pack, Visual Studio Code, AWS Glue Data Catalog, Lambda Cloud, Sizmek (MediaMind), Looker, SOCi, Salesforce Einstein AI, Salesforce Shield, Salesforce CPQ, Salesforce Revenue Cloud, Oracle Commerce Cloud, Svelte, HTML5 Maker, Cisco Web Security Appliance S600v, Google AdWords Conversion, LEAP, Redux, Google Sign-In, IDC, Quantum Metric, Airflow, Google Cloud Composer, Amazon Redshift, Meta Ads, D3js, Recharts, Nivo Slider, XGBoost, Adobe Target, LucidChart, Apple macOS, Microsoft 365, Google Sheets, Sprinklr, Sysomos, Bing Webmaster Tools, BrightEdge, Pages, Salesforce Email Studio, AWS Transfer for SFTP, Salesforce Connect, AWS Schema Conversion Tool, Google Drive, Hotjar, Microsoft Clarity, Refinitiv World-Check Risk Intelligence, Convert Media, Altair Radioss, Spreadsheet Server by insightsoftware, Copilot, OpenAI, Uipath, DDS-CAD, AWS Glue, Aurora, Deltek Maconomy, Cogent, Sage 100cloud, Oracle Analytics Cloud, Copado, Gearset, Google Display &amp; Video 360, MailChimp, Active Campaign, Avalara, Hugging Face, matplotlib, NumPy, scikit-learn, Seaborn Health Care, SentenceTransformers, statsmodels, Facebook Pixel, OpenCV, Akamai Connected Cloud (formerly Linode), OneStat, eFront, Bootstrap, webpack, npm, Subversion, Displayr, Windchill PDMLink, Nuxtjs</v>
          </cell>
          <cell r="K1986">
            <v>1611400000</v>
          </cell>
          <cell r="L1986" t="str">
            <v>Merger / Acquisition</v>
          </cell>
          <cell r="M1986">
            <v>0</v>
          </cell>
          <cell r="N1986">
            <v>44958</v>
          </cell>
          <cell r="O1986">
            <v>1500000000</v>
          </cell>
          <cell r="Q1986" t="str">
            <v>Merkle is a global customer experience transformation agency that specializes in data, technology, analytics, and digital marketing services. Founded in 1988, the company has evolved from a direct marketing agency to a leader in digital customer experience strategies. With nearly 16,000 employees and over $2 billion in revenue, Merkle operates in more than 80 locations worldwide, following its acquisition by Dentsu in 2016.
The company offers a range of services, including data and identity management, digital marketing, customer experience personalization, and technology and analytics solutions. Merkle focuses on creating customer-first experiences and optimizing brand loyalty through its proprietary tools like Merkury and M1. It serves over 400 clients globally, collaborating with major brands and technology partners to deliver measurable results in various industries.</v>
          </cell>
          <cell r="R1986">
            <v>1971</v>
          </cell>
        </row>
        <row r="1987">
          <cell r="A1987" t="str">
            <v>MetroPCS</v>
          </cell>
          <cell r="B1987" t="str">
            <v>MetroPCS</v>
          </cell>
          <cell r="C1987">
            <v>3900</v>
          </cell>
          <cell r="D1987" t="str">
            <v>telecommunications</v>
          </cell>
          <cell r="E1987" t="str">
            <v>http://www.metrobyt-mobile.com</v>
          </cell>
          <cell r="F1987" t="str">
            <v>http://www.linkedin.com/company/metropcs</v>
          </cell>
          <cell r="G1987" t="str">
            <v>Bellevue</v>
          </cell>
          <cell r="H1987" t="str">
            <v>Washington</v>
          </cell>
          <cell r="I1987" t="str">
            <v>wireless, telecommunications, telecommunications &amp; wireless, wireless telecommunications, mobile, information technology, data rollover benefits, wireless telecommunications services, wireless service, coverage map, data rollover policies, broadband internet for home, unlimited data, device trade-in value, international calling plans, hotspot data management, customer support, consumer electronics, unlimited talk and text, promotional deals, sim card activation, esim activation process, autopay savings, device financing, sim card activation instructions, network reliability improvements, device financing options, consumer electronics retail, data rollover, mobile plans, device protection services, taxes and fees included in plans, family plan discounts, esim support, international calling, hotspot data plans, network upgrade initiatives, device protection, network upgrades, device trade-in, 5g coverage, coverage map updates, speed guarantee policies, coverage expansion, mobile internet, network reliability, promotional discounts, b2c, device trade-in programs, autopay discounts, prepaid wireless, taxes and fees included, promotional deals for new customers, coverage expansion projects, mobile network operators, promotional device offers, 5g network deployment, device protection plans, no-contract plans, mobile hotspot, promotional discounts for families, family plans, broadband internet, hotspot data, retail, t-mobile coverage, device trade-in offers, customer experience, services, affordable plans, 5g network, speed guarantee, prepaid plans, esim activation, smartphones, tablets, smartwatches, scam shield, 5g home internet, autopay, amazon prime, google one, flex plans, bring your own phone, coverage maps, data plans, high-speed data, flexible financing, phone deals, no credit checks, no contracts, activation fees, online activations, monthly plans, streaming services, texting internationally, mobile service plans, network availability, unlimited talk, device compatibility, monthly pricing, data prioritization, internet gateway, home internet service, limited-time offers, t-mobile tuesdays, eligible devices, payment options, device restrictions, monthly discounts, consumer products &amp; retail, internet, information technology &amp; services, consumers, hardware, mobile devices, electronics, it services &amp; computer repair, local services, mobile phone accessories, mobile phone repair, mobile phones, shopping</v>
          </cell>
          <cell r="J1987" t="str">
            <v>Akamai, Akamai DNS, Outlook, Microsoft Office 365, CSC Corporate Domains, Amazon AWS, VueJS, OneTrust, Workday, Slack, Adobe Marketing Cloud, Facebook Custom Audiences, Bing Ads, Google Font API, Google Maps, YouTube, Google AdWords Conversion, reCAPTCHA, Facebook Login (Connect), The Trade Desk, Scene7, Bazaarvoice, TouchCommerce, Adobe Media Optimizer, Bootstrap Framework, Omniture (Adobe), Mobile Friendly, Google Maps (Paid Users), Tealium, Adobe TestAndTarget, Google Tag Manager, Google Play, LivePerson Monitor, Amazon Associates, DoubleClick Floodlight, Google Analytics Ecommerce Tracking, Facebook Widget, Qualtrics, Cedexis Radar, Twitter Advertising, , Vimeo, Remote</v>
          </cell>
          <cell r="L1987" t="str">
            <v>Merger / Acquisition</v>
          </cell>
          <cell r="M1987">
            <v>0</v>
          </cell>
          <cell r="N1987">
            <v>41275</v>
          </cell>
          <cell r="P1987">
            <v>281</v>
          </cell>
          <cell r="Q1987" t="str">
            <v>Metro by T-Mobile, formerly known as MetroPCS, is a prominent prepaid wireless provider in the United States. As a brand of T-Mobile, it offers no-contract plans that utilize the nation's largest 5G network. With a customer base of 19 million subscribers, Metro is recognized for its transparent pricing, which includes taxes and fees, and provides unlimited talk, text, and data options.
The company offers a variety of affordable prepaid wireless services, including unlimited plans starting at $25â€“$30 per line with AutoPay. Customers can also choose from plans like the Metro Starter, which includes a free 5G phone for new customers. Additional features include home internet services, add-ons for unlimited calling to Canada, and a Smartphone Equality program that allows customers to qualify for premium devices with no credit check. Metro emphasizes customer satisfaction, having received top awards for customer care and providing various support options for account management.</v>
          </cell>
          <cell r="R1987">
            <v>1994</v>
          </cell>
        </row>
        <row r="1988">
          <cell r="A1988" t="str">
            <v>Microsoft</v>
          </cell>
          <cell r="B1988" t="str">
            <v>Microsoft</v>
          </cell>
          <cell r="C1988">
            <v>228000</v>
          </cell>
          <cell r="D1988" t="str">
            <v>information technology &amp; services</v>
          </cell>
          <cell r="E1988" t="str">
            <v>http://www.microsoft.com</v>
          </cell>
          <cell r="F1988" t="str">
            <v>http://www.linkedin.com/company/microsoft</v>
          </cell>
          <cell r="G1988" t="str">
            <v>Redmond</v>
          </cell>
          <cell r="H1988" t="str">
            <v>Washington</v>
          </cell>
          <cell r="I1988" t="str">
            <v>search, home educational software, it professional, advertising, servers, future of work, virtual reality, business software, artificial intelligence, windows applications platforms, entertainment products, productivity, windows operating system, smartphones, cloud computing, quantum computing, hardware, windows applications amp platforms, gaming, developers, developer tools, tablets, design tools, machine learning, laptops, mixed reality, ai, home amp educational software,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information technology &amp; services, enterprises, computer software, games, mobile devices, mobile, internet, marketing &amp; advertising, consumer internet, consumers, computer &amp; network security, ux, logistics &amp; supply chain, internet infrastructure, health care, health, wellness &amp; fitness, hospital &amp; health care, saas, crm, sales, e-learning, education management, mechanical or industrial engineering, nonprofit organization management, computers, electronics, mobile phones, shopping</v>
          </cell>
          <cell r="J1988" t="str">
            <v>Akamai, Outlook, Microsoft Office 365, Microsoft Azure Hosting, SOASTA, Bing Ads, Facebook Widget, Vidyard, Linkedin Marketing Solutions, Adobe Media Optimizer, Omniture (Adobe), Google Analytics, New Relic, Scene7, Google Dynamic Remarketing, Nginx, Google Tag Manager, ClickTale, YouTube, Bootstrap Framework, LivePerson Monitor, WordPress.org, Apache, Multilingual, F5 BIG-IP, comScore, Facebook Login (Connect), DoubleClick Conversion, Mobile Friendly, Marketo, Facebook Custom Audiences, ASP.NET, DoubleClick, Azure Portal, CAT, CONTROL, Microsoft OneDrive for Business, Box, Microsoft Teams Rooms, Microsoft 365, Microsoft Azure Monitor, CallMiner Eureka, Canvas LMS, go+, Rust, Python, C#, Kubernetes, Akamai CDN Solutions, Dynamics 365 Finance, Dynamics 365 Project Operations, Microsoft Power Platform, Microsoft Office, Microsoft Windows 365 Cloud PC, Azure Virtual Desktop, Microsoft Fabric, Azure SQL Database, Azure Cosmos DB, Azure Database for PostgreSQL, Azure Data Factory, Azure Synapse Analytics, Azure Service Bus, Azure Event Grid, PowerBI Tiles, Amazon Web Services (AWS), Vulkan, Oracle Bare Metal Cloud Services, TypeScript, Q, Vscode, GitHub, HTML Pro, CSS, Frame, XGBoost, OpenTracker, Copilot, Azure Storage Explorer, , TikTok, Instagram, Facebook, X, Reddit for business, Android, Apple macOS, Autopilot, Cisco VPN, CPI, Fiddler Everywhere, Gem, Infoblox DHCP, Kiosked, LEAP, Microsoft Active Directory Federation Services, Microsoft Entra ID, Microsoft Intune Enterprise Application Management, Microsoft System Center Configuration Manager, Microsoft Teams, Microsoft Windows 10, Office365, TUNE, Windows 11, Azure Virtual Machine Scale Sets, AWS Trusted Advisor, eMaint CMMS, Citrix VDI-in-a-Box, Spark, Hadoop HDFS, Databricks, SQL, GitHub Copilot, Thermo Scientific Chromeleon Chromatography Data System (CDS), Cohere AI, Meta Llama 3, Mist, OpenAI, Security, MySQL, Azure Linux Virtual Machines, npm, NuGet, Git, Azure Devops, Microsoft Dynamics 365, Javascript, AWS SDK for JavaScript, Barracuda MSP, AI, Salesforce Service Cloud, Salesforce CRM Analytics, Mode, Stormshield, NetApp Common Internet File System (CIFS), REST, Azure Files, Microsoft WinDbg, Wireshark, Microsoft Graph, Altair Monarch, Placester, Microsoft Dynamics 365 Supply Chain Management, Apache Kafka, Atex, Azure Stack, Langchain, LlamaIndex, SentenceTransformers, Microsoft Hyper-V Server, Microsoft Windows Server 2012, NTENT, Azure OpenAI Service, Azure Machine Learning, Azure Cognitive Services, Azure AI Studio, Micro, Azure AI Search, Azure Container Apps, IBM Storage Suite for IBM Cloud Paks, Cilium, Azure SQL, PostgreSQL, Azure Purview, Microsoft Defender for Cloud, Sentinel, Microsoft Defender External Attack Surface Management, WorkFusion AI Digital Agents, Zen Planner, Visio, Analyzer, Oracle Database, Google Cloud Pub/Sub, Azure Information Protection, Google Cloud Data Loss Prevention, Microsoft Purview eDiscovery, Azure Data Explorer, React, Angular, PySpark, .NET, SAP, Azure Redis Cache, Microsoft Application Insights, Azure Logic Apps, iManage, Microsoft Excel, DATAVERSE LTD, Microsoft Advertising, Dell EMC SAN (Storage Area Network), Cobalt, Azure Front Door, Microsoft PowerShell, SharePoint, Bash, Google Analytics 360, SS&amp;C Geneva, Figma, Nreal, ADAPT, Jenkins, GitLab, Microsoft SQL Server Reporting Services, IBM InfoSphere Change Data Capture, Azure Synapse, Visual-Basic-.NET, Visual Studio Code, Microsoft.NET Core 3.1, Canvas by Instructure, WebGL, Chorus by ZoomInfo, Cross Pixel Media, , Razorpay, Blazor, Azure Virtual Machines, Amazon EC2 Container Service, eCentral, C/C++, Forcepoint TRITON, Tor, Redis, DoubleClick Floodlight, ServiceNow Service Graph Connectors, Azure App Service, Kaseya VSA, Microsoft Power Apps, Microsoft Power Automate, Intel, Cloud Foundry, Azure Data Lake Storage, Azure Advanced Threat Protection, Vormetric Data Security Platform, SAM, WP-Oauth, OpenLDAP, Okta, Sprinklr, Adobe, Microsoft Power Platform AI Builder, Salesforce Lightning Web Components, Travelport GDS, Azure VMware Solution, Docker, Azure Service Fabric, DotNetNuke, Azure Maps, Excel4Apps, Ning, Secured MVC Forum on Windows 2012 R2, Azure Analysis Services, Azure Kubernetes Service (AKS), Amazon Linux 2, NVIDIA A100 Tensor Core GPU, AWS Analytics, Elite Software HVAC Solution, Dynamics 365 Customer Insights, Azure Compute, ServiceNow, Dynamics 365 CRM, Anthropic Claude, McAfee Total Protection for Data Loss (DLP), Amazon Managed Streaming for Apache Kafka (Amazon MSK), Open Neural Network Exchange (ONNX), Microsoft Sales, NLP, IBM ILOG CPLEX Optimization Studio, ChatGPT, Power BI Documenter, Microsoft Teams Phone, Front, TrakSYS, Claude, Altium 365, FlipHTML5, Maven, Fieldwire by Hilti, Mari, FUSION, Visual Studio, Brocade Switches, Revit, Power Query, Spring, Dell EMC PowerStore, Azure HDInsight, Infolinks, Amazon EC2 Reserved Instances, ICP, Akka, SonicWall SRA, BASE, ANGEL LMS, Bing, HelpOnClick, Universal Robots, Apache Iceberg, Azure Monitor, Azure Security Center, Qualcomm Snapdragon, Terraform, Databricks Lakehouse Platform, MariaDB, SAP Data Warehousing, SAP Automotive Industry Solutions, Broadcom IDMS, Azure Databricks, Cloudera, Hortonworks Data Platform, IBM Data Warehouse, Oracle Analytics Cloud, Oracle Exadata Cloud Service, Teradata, Azure Data Lake Analytics, Quartic, Nuance PowerScribe, Azure Functions, Azure Key Vault, TensorFlow, PyTorch, CNC Software, BobCAD-CAM, Azure Active Directory, Cisco Secure Firewall Management Center, TCP TimeClock Plus, Cisco Catalyst 9800 Series Wireless Controllers, Raspberry Pi, Microsoft Exchange Server 2003, Microsoft Exchange Online, Microsoft Endpoint Manager, Microsoft Viva, Microsoft PowerPoint, Microsoft Designer, Flickr Photostream, Adobe Creative Suite, Act!, Silicon Graphics International, Orca Security, Mag+, pandas, Google AdWords Conversion, Azure Container Registry, Adobe Analytics, Sprinklr Social, Cvent, Nutanix Acropolis, Unreal Engine, TraceMyIP, Google Firebase A/B Testing, Intergraph Spoolgen, OpenTelemetry, Ptengine, EcoSys, Blackbaud Award Management, Bicep, GitHub Actions, Grafana, HELM, Prometheus, Snowflake Data Lake, Skedge.me, Akamai App &amp; API Protector, Horizon, SAP ECC, SAP Ariba, WebOffice, Dynamics 365 Customer Service, Ansible, Pages, ECS, Vitess, Entity Framework Core, Dynamics 365 Sales, Dynamics 365 Field Service, Endpoint Protection, IBM Security Identity Governance and Intelligence, SWIFT, Objective-C, Xray, NEAR, Cision, Azure Pipelines, SAP Basis, SAP ERP Central Component (ECC), , Apache Spark, Lytics, Make, Microsoft Entra, Weborama, Azure Event Hubs, Ubuntu, Red Hat Enterprise Linux, Kustomer, Commscope Ruckus, Azure Active Directory B2C, Open Multi-Processing (OpenMP), Container Network Interface (CNI), GitHub Enterprise, Azure PlayFab, Ruby On Rails, Apache Mesos, Microsoft OneDrive, Cisco WebEx Teams, Check Point CloudGuard CNAPP, ADP, Connect, Apache Hadoop HDFS, Delta Lake, MLflow, Anypoint API Manager, Kotlin, Designer, ServiceNow Configuration Management Database, Dell EMC PowerScale, Kona Web Application Firewall, Google Search Central, UPS, Air, Minitab Workspace, JMP, Microsoft 365 Apps &amp; Services, MongoDB, Azure Backup, Azure Site Recovery, Apollo, Activa, GraphQL, Google AlloyDB for PostgreSQL, RabbitMQ, Redux, Global Relay, Azure Migrate, Azure DDoS Protection, Issuu, Check Point CloudGuard Harmony Connect (CloudGuard Connect), Sizmek (MediaMind), IoT, Azure Stream Analytics, EFI, IBM Cognos Analytics, Azure Cognitive Search, Azure Sentinel, Azure SQL Managed Instance, Node.js, Splunk, Admin, Maya, ARES, Cisco VoIP, ZooKeeper, Express, Siemens SIMATIC SCADA, JAX, OneTrust Tech Risk &amp; Compliance, Amazon DocumentDB, Electron, Streams, Azure Log Analytics, SystemVerilog, HTML5 Maker, VueJS, ISO+â„¢, Microsoft Windows Server 2000, GenText AI Assistant for MS Word, Loop11, Discord, NVIDIA, Workfront, Citrix Hypervisor, Ingenico ePayments, Regpacks, IBM System p Server, VMware, Epic Systems, Microsoft Defender for Office 365, NetApp, Red Hat, Cursor, LangGraph, LinkedIn Sales Navigator, RISE with SAP, Sage, Azure CDN, ECircle (Teradata), Rise, Azure Virtual Network, LeafLink, Pulsar, NVIDIA TensorRT, OpenAI Whisper, React Native, Microsoft Bing Speech API, NLP Catpcha, Wiz, Airflow, Snowflake, Microsoft Project, Todoist, R, Azure Firewall, Azure Bastion, Azure Virtual WAN, Juniper NFV, UniFi SDN, BlackMesh, Dell EMC Navisphere, Microsoft OneNote, Olo, SketchUp, Bluebeam, Azure Disk Storage, Trend Micro XDR, Siemens SIMATIC S7, Amazon Elastic MapReduce (EMR), Virgin Pulse,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Platform, Automic Automation, Demandware Analytics, PlanetScale, WildApricot, Amazon Simple Storage Service (S3), Azure API Management, Elastic APM, Datadog, Apache Flink, Azure Application Insights, Azure Automation, MAUI, Docking &amp; MDI for WPF, Microsoft Purview Information Protection, Microsoft Edge, Next.js, Cisco AppDynamics, Microsoft Dynamics 365 CE, Eyefinity OfficeMate, Genesys SIP, Trend Micro Smart Protection, Oracle Communications Session Border Controller (SBC), Microsoft Dynamics 365 Customer Engagement, Altitude ARENA, Google Cloud AI Platform, Azure Resource Manager, Azure Web Apps, IAPPS, SSMS Tools Pack, Eureka, RWS Tridion Sites, Salesforce Field Service, Amazon FreeRTOS, C# (C Sharp), Metabase, Snapchat, Perl, Google Publisher Tag (GPT), AWS Application Load Balancer, Microsoft Copilot Studio, Azure Power BI Embedded, Azure Batch, Microsoft SQL Server Analysis Services, Ansys Mechanical, Ansys Icepak, Ansys Fluent, FloTHERM, PTC Creo, Dassault SOLIDWORKS, MATLAB, Microsoft Intune, Amazon EKS Anywhere, MercuryGate TMS, SAP Business Planning and Consolidation (BPC), Haufe Umantis, Flexera IT Asset Management (ITAM), E-planning, Oracle Cloud Infrastructure, ADX Studio, Nielsen Display Ads (Formerly eXelate), Grafana Loki, Verilog, Jupyter, Azure Bot Service, AutoCAD, inspHire, Amazon Associates, mO Jira OAuth SSO, Jira OpenID Connect SSO, Jira OIDC SSO, Azure Database for MySQL, Jetpack, Storyboard to SwiftUI Converter, DNN, Cisco Meraki SD-WAN, Arista EOS, Palo Alto PA-5000 Series, Interact, EMC, Terminus (by DemandScience), Parallels Mac Management for Microsoft SCCM, Blackrock Aladdin, ClickHouse, Fastapi, SES, Modbus, Bevywise MQTT Broker, Ignition SCADA, Basis, Remedy Single Sign On, ABAP, AppointmentPlus, SAP NetWeaver, SAP HANA, Clarity, Quark Docurated, Microsoft Distributed File System (DFS), Delta, Google Cloud Storage, FRAC Pumps, Microsoft Intune Suite, Microsoft BitLocker, Data Analytics, Canva, CET, AWS Wavelength, Backbase, Azure Cloud Services, Adobe Experience Cloud, Barracuda Email Security Service, Adobe Firefly, Azure Stack HCI, Microsoft Advanced Group Policy Management, Google Cloud, HAProxy, Conversant (ValueClick), Cassandra, Microsoft Azure, Microsoft Defender for Endpoint, Nutanix, AWS Data Lake Storage, Conviva Operational Data Platform, AngularJS, Adobe Customer Journey Analytics, Adobe Experience Platform, Google Photos, LinkedIn Ads, Ellucian Colleague Finance, OpenAPI, memoQ, Azure Blob Storage, Mailchimp Transactional Email (formerly Mandrill), Pinterest, Azure Quantum, Cisco Mobile Wireless Routers, Spinnaker, Progress Chef, Puppet, SAP Financial Supply Chain Management (FSCM), Istio, Linkerd, GitHub Advanced Security, Lua, Dahua, IBM Enterprise Business Servers, Pathful, Azure Application Gateway, Awin, OpenProject, Zoom Whiteboard, Microsoft Skype for Business, Siemens Calibre nmDRC, Interclick (Genome by Yahoo), Siemens Calibre nmLVS, 3M 360 Encompass - Health Analytics Suite, Mozilla Firefox, SS&amp;C, TSYS, AT&amp;T, Shopper Approved, AMP, Akamai Identity Cloud, IBM InfoSphere Information Governance Catalog (IGC), Securonix Security Operations and Analytics Platform, Meta Code Llama, SAP Data Quality Management, microservices for location data, GRPC, Quip, Liferay, AWS DeepComposer, VMware vRealize Orchestrator, Flow, Argon CI/CD Security, Salesforce Live Agent, PHP, Google Workspace, Zoomdata, Slack, , Mocha, Skype, Aptean Industrial Manufacturing ERP Made2Manage Edition, GNU Make, Litmos, PyroCMS, Snyk Code (SAST), Ad Astra, NetApp ONTAP Data Management, , Red Hat JBoss Enterprise SOA Platform, Autodesk BIM Collaborate, McAfee ePO, Verizon WAF, AMD Xilinx, DAX, ArcGIS Web AppBuilder, Salesforce, GEP, Microsoft Dynamics 365 Commerce, Resi, ESET, ArcGIS Image Server, Intel SGX (Software Guard Extensions), Monte Carlo, Microsoft Endpoint Manager (MEM), Meta Ads Manager, Siemens Calibre, Avid ISIS, Azure VPN Gateway, Azure Container Instances, Apex Chat, IDC, SAP Ariba Platform, IBM DataPower Gateway, Siemens PROFIBUS, Check Point Maestro, JFrog Artifactory, Clipchamp, NCR Vision, Google Cloud Speech-to-Text, Ghost, Click, Ticket Spice, Cadence</v>
          </cell>
          <cell r="K1988">
            <v>7407260000</v>
          </cell>
          <cell r="L1988" t="str">
            <v>Other</v>
          </cell>
          <cell r="M1988">
            <v>50000</v>
          </cell>
          <cell r="N1988">
            <v>45413</v>
          </cell>
          <cell r="O1988">
            <v>281724000000</v>
          </cell>
          <cell r="P1988">
            <v>93</v>
          </cell>
          <cell r="Q1988" t="str">
            <v>Microsoft Corporation is a leading American multinational technology company based in Redmond, Washington. Founded in 1975 by Bill Gates and Paul Allen, Microsoft initially focused on developing programming languages. The company gained prominence by creating the MS-DOS operating system for IBM's first personal computer, which established its market dominance.
Microsoft's product offerings include operating systems like Windows, productivity software such as Word, Excel, and PowerPoint, and cloud computing services through Azure. The company also has a presence in the gaming industry with its Xbox console. Recognized as the largest software company by revenue, Microsoft has consistently maintained a strong market position and is one of the most valuable brands globally. The company has evolved under the leadership of notable CEOs, including Bill Gates, Steve Ballmer, and currently, Satya Nadella.</v>
          </cell>
          <cell r="R1988">
            <v>1975</v>
          </cell>
        </row>
        <row r="1989">
          <cell r="A1989" t="str">
            <v>MidFirst Bank</v>
          </cell>
          <cell r="B1989" t="str">
            <v>MidFirst Bank</v>
          </cell>
          <cell r="C1989">
            <v>3000</v>
          </cell>
          <cell r="D1989" t="str">
            <v>banking</v>
          </cell>
          <cell r="E1989" t="str">
            <v>http://www.midfirst.com</v>
          </cell>
          <cell r="F1989" t="str">
            <v>http://www.linkedin.com/company/midfirst-bank</v>
          </cell>
          <cell r="G1989" t="str">
            <v>Oklahoma City</v>
          </cell>
          <cell r="H1989" t="str">
            <v>Oklahoma</v>
          </cell>
          <cell r="I1989" t="str">
            <v>long-term asset growth, nationwide presence, community-focused banking, long-term growth, community banking awards, financial planning, business loans, bank infrastructure, retail banking, banking infrastructure innovation, b2c, banking resilience during crises, private banking services, long-term stability, deposit accounts, diversified loan and deposit portfolios, consumer loans, banking innovation, customer loyalty, banking excellence, trust administration, private ownership banking advantages, banking growth, services, commercial banking, banking infrastructure, banking infrastructure development, family-owned, wealth management, high-net-worth clients, banking stability awards, banking resilience, community outreach, community engagement in banking, private banking, privately owned bank, diversified portfolio, asset-based lending, asset growth strategies, private banking for high-net-worth, long-term community investment, community banking, community involvement, family-owned bank, financial services, asset growth, banking awards, community development, long-term profitability focus, family ownership banking model, high risk-based capital, customer satisfaction, banking patents, diversified loan portfolio, high risk-based capital ratios, financial education initiatives, commercial lending, customer service, mobile app, banking technology, bank stability, regional banking excellence, mortgage origination, asset management, asset management for families, profitability, bank infrastructure patents, investment advisory, long-term profitability, banking stability, mortgage services, regional bank, banking infrastructure patents, financial education, regional banking, community development programs, financial consulting, private ownership stability, patented bank structures, financial stability, loan portfolio, financial literacy programs, capital ratios, retail, financial strength, long-term investment, commercial real estate, regional banking leadership, wealth planning, trust services, banking, online banking, mobile banking, business banking, credit cards, checking accounts, savings accounts, mortgages, equity loans, personal loans, vehicle loans, merchant services, treasury management, cash flow solutions, investment services, retirement accounts, iras, mobile deposit, digital wallet, bill pay, zelle, fraud prevention, account alerts, remote deposit, lending solutions, deposit solutions, credit card rewards, debit cards, business credit cards, secured business credit cards, wealth management services, personal banking, business checking, business savings, account reconciliation, ach payments, cash vault services, lockbox services, specialty banking, direct deposit, recurring payments, b2b, finance, investment management, management consulting, banks &amp; credit unions</v>
          </cell>
          <cell r="J1989" t="str">
            <v>Microsoft Office 365, Atlassian Cloud, ExactTarget, Slack, HeapAnalytics, reCAPTCHA, Citrix NetScaler, Google Analytics, Shopify, Wix, Typekit, Google Play, Mobile Friendly, Google Tag Manager, Bootstrap Framework, YouTube, Woo Commerce, Applicant Pro, AddThis, Hubspot, Google Font API, Squarespace ECommerce, WordPress.org, SumoMe, Google AdSense, DoubleClick, Remote, Microsoft Office, Okta, Saviynt, Microsoft SQL Server Reporting Services, GoToAssist (FASTchat), TARGIT Decision Suite, Fusion ERP Analytics, SQL, WebOffice, Outlook, Microsoft Excel, Power Query, PowerBI Tiles, Anaplan, Asana, UKG, Google AdWords Conversion, Interact, Microsoft 365, Microsoft Exchange Online, Microsoft Teams, Azure Monitor, Microsoft Defender for Office 365, Connect, Excel4Apps, Oracle XML DB, Visio, MeridianLink Mortgage, SysTools VBA Password Recovery, Tableau, QlikView, Informatica, Azure Purview, Mag+, Microsoft Word, Azure SQL Data Warehouse, BarTender, Webex, Yardi, Avaya, Verint, Microsoft PowerPoint, accessiBe, Postpresso, VMware, Microsoft Windows Server 2012, Microsoft Exchange Server 2003, Microsoft Active Directory Federation Services, Gem, Apex, Flow, Ning, Salesforce, Salesforce Lightning Web Components, Salesforce Platform, Salesforce Sales Cloud, Salesforce Service Cloud, SOQL, Tor, NTENT, Rust</v>
          </cell>
          <cell r="O1989">
            <v>1123318000</v>
          </cell>
          <cell r="P1989">
            <v>12</v>
          </cell>
          <cell r="Q1989" t="str">
            <v>MidFirst Bank is the largest privately owned bank in the United States, with $41.2 billion in assets. Established in 1982 and headquartered in Oklahoma City, the bank combines the scale of larger institutions with the personalized service of a community bank. It employs over 2,500 people and serves more than one million accounts nationwide.
The bank offers a wide range of financial services, including personal banking, commercial banking, mortgage services, private banking, and trust services. MidFirst also has a strong presence in commercial real estate lending. Its geographic footprint includes retail banking locations in states such as Arizona, California, Colorado, Nevada, Oklahoma, Texas, and Utah, along with commercial lending offices in major cities across the country.
MidFirst Bank has demonstrated strong financial performance, maintaining significant capital and liquidity. It has received multiple accolades for its service quality, including recognition as Newsweek's "Best Big Bank in Oklahoma" and high rankings in customer satisfaction studies.</v>
          </cell>
          <cell r="R1989">
            <v>1982</v>
          </cell>
        </row>
        <row r="1990">
          <cell r="A1990" t="str">
            <v>Momentive</v>
          </cell>
          <cell r="B1990" t="str">
            <v>Momentive</v>
          </cell>
          <cell r="C1990">
            <v>5300</v>
          </cell>
          <cell r="D1990" t="str">
            <v>chemicals</v>
          </cell>
          <cell r="E1990" t="str">
            <v>http://www.momentive.com</v>
          </cell>
          <cell r="F1990" t="str">
            <v>http://www.linkedin.com/company/momentive</v>
          </cell>
          <cell r="H1990" t="str">
            <v>New York</v>
          </cell>
          <cell r="I1990" t="str">
            <v>adhesives, silicones, ceramics, chemicals, sealants, quartz, chemical manufacturing, customer collaboration, pressure sensitive adhesives, coatings, consumer goods, thermal interface materials, optical bonding materials, agriculture, automotive, coatings and encapsulants, optical bonding, electronics, innovation, personal care, specialty materials, automotive elastomers, building materials, elastomers and gels, elastomers, additives for various industries, construction sealants, e-commerce, aerospace, surface modifiers, thermal management, aerospace coatings, manufacturing, encapsulants, healthcare, oil and gas, high-performance silicones, uv-curable silicones, resin and synthetic rubber manufacturing, construction, b2b, product innovation, renewable energy, broad product portfolio, sustainability, formulated products, lubricants, sustainable solutions, biocompatible silicones, product portfolio, adhesives and sealants, industry solutions, consumer electronics adhesives, services, high thermal conductivity materials, thermal management solutions, industry applications, pharmaceuticals, performance materials, healthcare silicones, light management coatings, operational efficiency, antifoams, gels, potting fluids, mechanical hardcoats, water repellents, industrial assembly, thermal compounds, cosmetic ingredients, household products, food packaging, medical adhesives, crosslinking, demulsifiers, coatings additives, polyurethane additives, furniture adhesives, health care solutions, personal care products, silicone-based products, thermally conductive adhesives, multi-functional adjuvants, packaging solutions, textile additives, high-temperature coatings, thermal gap fillers, grease compounds, industrial production, transportation applications, home appliances, chemical processing, complete solution provider, distribution, consumer_products_retail, transportation_logistics, energy_utilities, construction_real_estate, consumers, computer hardware, hardware, consumer internet, internet, information technology &amp; services, mechanical or industrial engineering, health care, health, wellness &amp; fitness, hospital &amp; health care, oil &amp; energy, clean energy &amp; technology, environmental services, renewables &amp; environment, medical</v>
          </cell>
          <cell r="J1990" t="str">
            <v>Salesforce, UltraDns, Outlook, Microsoft Office 365, Brightcove, Azure Active Directory, Workday, Magento, Eloqua, Pardot, Adobe Marketing Cloud, Salesforce Live Agent, Mobile Friendly, Shutterstock, Multilingual, Workday Recruit, Wistia, Qualtrics, ShareThis, Google Tag Manager, Remote, PortSwigger, Citrix VDI-in-a-Box, Wider Planet, SAP, Act!, eMaint CMMS, Homestead, PowerBI Tiles, Atlas by Facebook, 24-7 Media, Microsoft Excel, Minitab Workspace, Google AdWords Conversion, SAP Ariba Platform, Archer Integrated Risk Management, Micro, Quip, Electron, Conductor, Microsoft Office, Freelance Distributed Control System (DCS), mabl, Mist, poly, Salesforce CRM Analytics, SAP SD, Aryson MySQL to MSSQL Converter, MySQL, AWS App Mesh, HPLC, Oxid, Data Analytics, Onit, NextGen RCM, EMaint, Power BI Documenter, Tableau, Excel4Apps, Fusion ERP Analytics, Microsoft Power Automate, Python, AWS Fargate, AWS Transit Gateway, IBM Mainframe, Crucible, Resi, SS&amp;C, AWS SDK for JavaScript, Standalone Tomcat - Java Servlet and JSP Platform by TurnKey Linux (HVM), Springboot, SQL, Javascript, HTML Pro, CSS, LabWare LIMS, Tegrity, SAP SuccessFactors, Spring Boot, J2EE, Frame, Hibernate, Microsoft PowerPoint, Adobe Experience Manager, Adobe Analytics, DC Storm, AC500 PLC, Ignition SCADA, CAT, jQuery, Bootstrap, IBM System i Midrange Computing Server, Sigma, SentenceTransformers, Elite Software HVAC Solution, Tor, GT-SUITE, Gem, Sysomos, Pages, Apache Tomcat, FlipHTML5, REST, HPE Integrity Servers, Infor CloudSuite Customer Relationship Management (CRM), SAP S/4HANA, SharePoint, Microsoft 365, MercuryGate TMS, ISO+â„¢, S&amp;P Capital IQ Pro, Deacom ERP, Visio, Java EE, Microsoft SQL Server Reporting Services, Aspen, SAP ERP, SAP EHS, Concur, Blackline, PI, Siemens PLM, Rediker (Plus Portals), Benchmark GensuiteÂ® ESG Reporting, ANSYS, Dassault SOLIDWORKS, Litmos, WMS, Cisco TelePresence Management Suite (TMS), Microsoft Power Apps, Oracle JDBC, Spring, StackAdapt, Docebo, ServiceNow, Replicon</v>
          </cell>
          <cell r="K1990">
            <v>800000</v>
          </cell>
          <cell r="L1990" t="str">
            <v>Merger / Acquisition</v>
          </cell>
          <cell r="M1990">
            <v>0</v>
          </cell>
          <cell r="N1990">
            <v>45352</v>
          </cell>
          <cell r="O1990">
            <v>2800000000</v>
          </cell>
          <cell r="Q1990" t="str">
            <v>Momentive is a leading global company specializing in high-performance silicones and specialty products. As an indirect wholly-owned subsidiary of KCC Corporation, it is recognized as one of the largest producers of silicones and silicone derivatives worldwide. Headquartered in Niskayuna, New York, Momentive operates over 40 locations across more than 20 countries, serving a diverse customer base of over 4,000 companies in over 100 countries.
With over 80 years of expertise, Momentive focuses on innovation to enable solutions for a sustainable world. The company offers a wide range of advanced silicones and specialty solutions, including specialty fluids, silanes, and additives. These products enhance performance across various industries such as agriculture, automotive, aerospace, electronics, energy, healthcare, personal care, consumer goods, and building and construction. Momentive is committed to sustainable manufacturing practices, emphasizing operational excellence and positive environmental impact.</v>
          </cell>
          <cell r="R1990">
            <v>2006</v>
          </cell>
        </row>
        <row r="1991">
          <cell r="A1991" t="str">
            <v>Momentive Software</v>
          </cell>
          <cell r="B1991" t="str">
            <v>Momentive Software</v>
          </cell>
          <cell r="C1991">
            <v>5000</v>
          </cell>
          <cell r="D1991" t="str">
            <v>information technology &amp; services</v>
          </cell>
          <cell r="E1991" t="str">
            <v>http://www.momentivesoftware.com</v>
          </cell>
          <cell r="F1991" t="str">
            <v>http://www.linkedin.com/company/momentivesoftware</v>
          </cell>
          <cell r="G1991" t="str">
            <v>Saint Petersburg</v>
          </cell>
          <cell r="H1991" t="str">
            <v>Florida</v>
          </cell>
          <cell r="I1991" t="str">
            <v>donor management, association management, learning management systems, event management, accounting, analytics tools, career center technology, volunteer management, nonprofit software, fundraising, association software, software development, events services, financial services, fund-raising, information technology &amp; services</v>
          </cell>
          <cell r="J1991" t="str">
            <v>Salesforce, Route 53, Amazon SES, Outlook, Microsoft Office 365, Sage Intacct, Workday, Hubspot, Slack, Mobile Friendly, WordPress.org, Google Font API, Wistia, CrazyEgg, Google Tag Manager, YourMembership, HTML Pro, C#, DotNetNuke, Microsoft SQL Server Reporting Services, GRPC, REST, ASP.NET, Xunit, NUnit, Git, Azure Pipelines, Azure Devops, Excel4Apps, Javascript, Playwright, AWS Analytics, .NET, GraphQL, Jira, SQL, Microsoft Azure Monitor, Microsoft Dynamics, Salesforce Marketing Cloud, Salesforce Sales Cloud, AMP, CSS, MIP Fund Accounting, OneTrust Tech Risk &amp; Compliance, Terraform, Argocd, AWS CloudFormation, Azure Analysis Services, IBM ILOG CPLEX Optimization Studio, Datadog, Grafana, ELK Stack, Captify, FUSION, Sisense, Micro, Tableau, PowerBI Tiles, FlipHTML5, Oracle XML DB, Gong, Salesforce CRM Analytics, Allbound PRM, Conga CPQ, Nimble AMS, Adobe Experience Cloud, Salesforce Service Cloud, Remedy Single Sign On, Cobalt, Amazon SageMaker, ECS, Amazon EKS Anywhere, Lambda Cloud, Athena, Amazon S3, Amazon Simple Queue Service (SQS), SNS, CDK, Kubernetes, Certinia, NetSuite, PEX, Microsoft Office, Wider Planet, GoToAssist (FASTchat), Oracle Analytics Cloud, PL/SQL, PostgreSQL, Python, SAP Financial Supply Chain Management (FSCM), , Asana, SalesLoft, Snyk Code (SAST), Ad Astra, Minteye / AdsCaptcha, GitHub, GitLab, Jenkins, AWS Trusted Advisor, Adobe Creative Cloud</v>
          </cell>
          <cell r="O1991">
            <v>6200000</v>
          </cell>
          <cell r="Q1991" t="str">
            <v>Momentive Software is a provider of cloud-based software, services, and payment solutions tailored for mission-driven organizations, including nonprofits and associations. Established in 2024, the company is headquartered in Austin, Texas, and supports over 20,000 organizations across more than 30 countries. Momentive focuses on empowering these organizations through streamlined business processes and enhanced funding awareness.
The company offers a comprehensive suite of tools designed to address the unique challenges faced by nonprofits and associations. This includes solutions for membership management, fundraising through its GiveSmart platform, fund accounting, association management, career development, and event technology. Momentive's GiveSmart platform has notably engaged millions of donors and facilitated significant fundraising efforts, surpassing $2 billion raised in 2025 alone. With over 40 years of experience, Momentive is committed to fostering collaboration and innovation within communities.</v>
          </cell>
          <cell r="R1991">
            <v>2009</v>
          </cell>
        </row>
        <row r="1992">
          <cell r="A1992" t="str">
            <v>MongoDB</v>
          </cell>
          <cell r="B1992" t="str">
            <v>MongoDB</v>
          </cell>
          <cell r="C1992">
            <v>5600</v>
          </cell>
          <cell r="D1992" t="str">
            <v>information technology &amp; services</v>
          </cell>
          <cell r="E1992" t="str">
            <v>http://www.mongodb.com</v>
          </cell>
          <cell r="F1992" t="str">
            <v>http://www.linkedin.com/company/mongodbinc</v>
          </cell>
          <cell r="G1992" t="str">
            <v>New York</v>
          </cell>
          <cell r="H1992" t="str">
            <v>New York</v>
          </cell>
          <cell r="I1992" t="str">
            <v>databases, open source, mongodb, software developer, enterprise software, software, information technology, computer software: prepackaged software, technology, software development, realm mobile synchronization, scalable database, global data distribution, cost-effective scaling, education, cloud database, artificial intelligence, database management, database tools, multi-cloud deployment, financial services, data analytics, database orchestration, data federation, application development, big data, database lifecycle management, construction &amp; real estate, data privacy, legal &amp; public sector, security features, computer systems design and related services, vector search, horizontal scaling, b2b, compass gui, cloud-native, data consistency, ai-powered search, fault tolerance, aggregation framework, enterprise-grade security, ai-ready platform, ai integration, real-time analytics, e-commerce, api integration, distributed database, real-time data, hybrid cloud deployment, vector embeddings, multi-cloud database, data security, data modeling, multi-region clusters, multi-tenant architecture, document-oriented database, cloud computing, developer tools, cloud security, cloud security compliance, d2c, data sharding, database automation, automated failover, cloud infrastructure, performance optimization, high availability, application support, full-text search, high performance, database migration, mongodb atlas, manufacturing, data management, healthcare, serverless platform, stream processing, automated backups, cloud services, logistics &amp; transportation, services, retrieval-augmented generation, nosql database, search optimization, json documents, semantic search, schema-less design, data indexing, multi-model data support, open-source, software &amp; cloud services, retail, document database, nosql databases, data platform, vector database, acid transactions, schema management, document model, data integration, query api, data scalability, encryption, kubernetes deployment, event-driven applications, geospatial data, json data structure, data migration, community edition, enterprise edition, data recovery, mern stack, mean stack, application programming interface, data visualization, data hierarchy, batch processing, data governance, smart data, developer resources, open-source database, real-time data processing, finance, legal, non-profit, distribution, consumer products &amp; retail, transportation &amp; logistics, energy &amp; utilities, enterprises, computer software, information technology &amp; services, app development, apps, consumer internet, consumers, internet, computer &amp; network security, internet infrastructure, mechanical or industrial engineering, health care, health, wellness &amp; fitness, hospital &amp; health care, nonprofit organization management</v>
          </cell>
          <cell r="J1992" t="str">
            <v>Amazon CloudFront, Route 53, Gmail, Google Apps, Amazon AWS, Amazon SES, Rackspace MailGun, Microsoft Office 365, Mixpanel, Chartbeat, Vidyard, Atlassian Cloud, OneTrust, React Redux, Eloqua, Hubspot, Zendesk, Slack, Salesforce, DemandBase, Jira, Atlassian Confluence, Marketo, Ruby On Rails, DoubleClick Conversion, Facebook Custom Audiences, Mobile Friendly, Stripe, Linkedin Marketing Solutions, DoubleClick, Segment.io, Facebook Widget, Bing Ads, Google Dynamic Remarketing, LiveRamp, Intercom, The Trade Desk, Hotjar, JQuery 2.1.1, YouTube, Google AdWords Conversion, Google Tag Manager, Optimizely, Facebook Login (Connect), Remote, AI, Android, Amcharts JS Library, AMP, Apache Kafka, Atlas, AWS Trusted Advisor, Google Cloud, Kubernetes, Microsoft Azure, MongoDB, Tor, Microsoft Azure Monitor, MongoDB Atlas, Amazon Web Services (AWS), go+, Google Cloud Platform, Databricks Lakehouse Platform, C#, Javascript, Python, OpenTelemetry, Concur, Coupa, NetSuite, WP-Oauth, Amazon Associates, Acronis Cyber Backup, Alibaba Cloud, BASE, 3M 360 Encompass - Health Analytics Suite, AWS SDK for JavaScript, Spring Boot, React, NetSuite SuiteFlow, NetSuite SuiteScript, NetSuite SuiteTalk, REST, Gainsight, IBM ILOG CPLEX Optimization Studio, Clari, LinkedIn Sales Navigator, ZoomInfo, Sendoso, , Salesforce CPQ, Django, Flask, Fastapi, Microsoft Excel, CAT, Confluence, Apache Lucene, Adobe Premiere Pro, Adobe After Effects, Vscode, ISO+â„¢, Sigma, Tableau, SQL, Microsoft Office, ezFlow for Google Docs for G Suite, Tencent, VictoriaMetrics, Splunk, Jaeger, Fluent Bit, Vector, NVIDIA A100 Tensor Core GPU, Oracle Analytics Cloud, Sprinklr Social, Bonusly, Sizmek (MediaMind), Zivver Email Encryption, Xactly Incent, Security, Amazon Kinesis, Amazon S3, GRPC, LeafLink, Terraform, Backstage, Argo, Argo CD, SAP SuccessFactors, Qualtrics, OpenJDK, GitHub, Zoomdata, Microsoft Teams Rooms, Webex, PagerDuty, Argocd, YayPay, Hive, Spark Streaming, Greenhouse, Apache Flink, MongoDB Realm, Spark, Karate Labs, Azure Linux Virtual Machines, AWS Analytics, Node.js, Hobsons, Mongoose, Amazon Managed Streaming for Apache Kafka (Amazon MSK), Azure Analysis Services, amCharts, JTL-Shop 3, Wiz, Outreach.io, Baidu Search Engine, NEAR, Apache Spark Streaming, Skedge.me, JPA Health, Hibernate, GraphQL, TypeScript, Cypress, Sage Intacct, Red Hat Enterprise Linux, UPS, Grafana, Xactly, AWS CloudFormation, CoreDNS, cert-manager, .NET, Frame, PL/SQL, Microsoft SQL Server Reporting Services, C# (C Sharp), Docker, Git, Craft Commerce, ChatGPT, Google, Sprinklr, SAP, Kyriba, GTreasury, FIS, Vertex, Avalara, Thomson Reuters ONESOURCE, SWIFT, Mulesoft, Boomi, Workato, AWS Transfer for SFTP, Camtasia, Apache Pig, Wireshark, CyberArk Enterprise Password Vault, Trend Micro Smart Protection, Snowflake, Google Cloud BigQuery, Postman, Swagger UI, Conga Suite, SAP Ariba Platform, Tungsten RPA, Django Language, ANGEL LMS, Okta, AWS IAM Identity Center, CPI, Azure AD Notifications, SAM, IDC, Tines, Datadog, Jamf, VMware Workspace ONE, Amazon Linux 2, Bash, PHP, AuditBoard, Google AlloyDB for PostgreSQL, MySQL, Mode, Gem, Amazon Elastic Container Service (Amazon ECS), Google Cloud Key Management Service, ARES, Salesforce CRM Analytics, Leadsquared Marketing Automation, NTENT, Google Workspace, Connect, Fusion ERP Analytics, Azure Data Lake Analytics, IBM Data Warehouse, Wrike, Smartsheet, Red Hat Enterprise Linux AI, CallMiner Eureka, n8n, AT&amp;T, Ning, Batch, Absorb LMS, Rust, Certinia, Vercel, Repl.it, Allbound PRM</v>
          </cell>
          <cell r="K1992">
            <v>513500000</v>
          </cell>
          <cell r="L1992" t="str">
            <v>Other</v>
          </cell>
          <cell r="M1992">
            <v>202400000</v>
          </cell>
          <cell r="N1992">
            <v>44378</v>
          </cell>
          <cell r="O1992">
            <v>2463797000</v>
          </cell>
          <cell r="Q1992" t="str">
            <v>MongoDB is a NoSQL document-oriented database company founded in 2007 in New York City. The company was established by veterans of DoubleClick who aimed to address the limitations of traditional relational databases. Originally named 10gen, it rebranded to MongoDB, Inc. in 2013, reflecting its focus on its database product. The name "MongoDB" comes from "humongous," highlighting its capability to manage large volumes of data.
MongoDB's primary offerings include the MongoDB Database, a document-oriented NoSQL database designed for internet-scale applications, and MongoDB Atlas, a managed database-as-a-service platform available on major cloud providers. The company also provides enterprise features such as analytics, encryption, and migration tools, along with professional support and consulting services. Operating on an open-core model, MongoDB offers a free community server alongside paid support and enterprise features. The company has experienced significant growth, with a market capitalization reaching $10 billion in 2024.</v>
          </cell>
          <cell r="R1992">
            <v>2007</v>
          </cell>
        </row>
        <row r="1993">
          <cell r="A1993" t="str">
            <v>Moody's Co</v>
          </cell>
          <cell r="B1993" t="str">
            <v>Moody's</v>
          </cell>
          <cell r="C1993">
            <v>6500</v>
          </cell>
          <cell r="D1993" t="str">
            <v>retail</v>
          </cell>
          <cell r="F1993" t="str">
            <v>http://www.linkedin.com/company/moodys-co</v>
          </cell>
          <cell r="G1993" t="str">
            <v>Charleston</v>
          </cell>
          <cell r="H1993" t="str">
            <v>South Carolina</v>
          </cell>
          <cell r="I1993" t="str">
            <v>credit risk, risk management, economic analysis &amp; forecasting, consulting, training &amp; certification, antimoney laundering, know your customer, compliance</v>
          </cell>
          <cell r="J1993" t="str">
            <v>CloudFlare CDN, CloudFlare Hosting, UltraDns, Microsoft Office 365, Amazon CloudFront, Route 53, Helpscout, Amazon AWS, Microsoft Azure Hosting, Salesforce, Google Cloud Hosting, ExactTarget, Hubspot, VueJS, CloudFlare, Pantheon, UptimeRobot, WP Engine, Adobe Marketing Cloud, Atlassian Confluence, Drift, OneTrust, Marketo, Salesforce Live Agent, Stripe, Pardot, ServiceNow, Jira, Atlassian Cloud, React Redux, Zendesk, New Relic, WordPress.org, Adobe Media Optimizer, SiteCore, DoubleClick Floodlight, Facebook Widget, Hotjar, Varnish, Vimeo, SnapApp, The Trade Desk, ASP.NET, Mobile Friendly, DoubleClick Conversion, LivePerson Monitor, Wistia, Apache, Google Font API, Facebook Login (Connect), Google Analytics, Linkedin Marketing Solutions, Facebook Custom Audiences, Google Tag Manager, DoubleClick, HeapAnalytics, ON24, Google AdWords Conversion, Google Dynamic Remarketing, LiveRamp, Nginx, Catylist SiteLink, Walkme, Google Maps, reCAPTCHA, Qualtrics, Bootstrap Framework, GoSquared, AngularJS, Segment.io, Bootstrap Framework v3.2.0, YouTube, Google Maps (Non Paid Users), BugHerd, SuccessFactors (SAP), Google translate API, Google translate widget, Gigya, SharePoint, Cvent, SOASTA, Webtrends, Cornerstone On Demand, Bing Ads, SurveyGizmo, FontDeck, FullStory, Pusher, JW Player, Typekit, Remote, SAP, , Basis, Reviews</v>
          </cell>
          <cell r="Q1993" t="str">
            <v>Moody's Corporation is a global risk assessment firm based in New York, specializing in credit ratings, data, analytics, and decision solutions for financial markets and institutions. Founded in 1909 by John Moody, the company has grown to become one of the three major credit rating agencies, holding a significant share of the global credit ratings market.
Moody's operates through two main segments. Moody's Investors Service provides credit ratings and assessment services for a wide range of debt obligations, covering thousands of entities across various sectors and countries. Moody's Analytics offers data, research, software solutions, and risk management services, contributing significantly to the company's revenue. As of February 2024, Moody's is valued at nearly $75 billion and generates around $6 billion in revenue. Robert Scott Fauber has been the Chief Executive Officer since 2021.</v>
          </cell>
          <cell r="R1993">
            <v>2017</v>
          </cell>
        </row>
        <row r="1994">
          <cell r="A1994" t="str">
            <v>Moody's Corporation</v>
          </cell>
          <cell r="B1994" t="str">
            <v>Moody's</v>
          </cell>
          <cell r="C1994">
            <v>16000</v>
          </cell>
          <cell r="D1994" t="str">
            <v>financial services</v>
          </cell>
          <cell r="F1994" t="str">
            <v>http://www.linkedin.com/company/moodys-corporation</v>
          </cell>
          <cell r="G1994" t="str">
            <v>New York</v>
          </cell>
          <cell r="H1994" t="str">
            <v>New York</v>
          </cell>
          <cell r="I1994" t="str">
            <v>credit ratings &amp; analytics</v>
          </cell>
          <cell r="Q1994" t="str">
            <v>Moody's Corporation is a global integrated risk assessment firm based in New York, founded in 1909 by John Moody. As a publicly traded company since 2000, it is recognized as one of the leading credit rating agencies, alongside S&amp;P Global and Fitch, controlling a significant share of the global credit ratings market. Moody's generates approximately $6 billion in annual revenue, providing credit ratings, research, data, analytics, and decision-making tools to help clients manage uncertainty and risks in finance and business.
The company operates through two main segments: Moody's Investors Service and Moody's Analytics. Moody's Investors Service publishes credit ratings and assessments for various debt obligations, while Moody's Analytics offers financial analysis software, risk management services, and cloud-based solutions for banking, insurance, and compliance workflows. With a legacy of over 115 years, Moody's serves clients in around 140 countries, leveraging a vast database of over 450 million entities to deliver insights and support informed decision-making.</v>
          </cell>
          <cell r="R1994">
            <v>1909</v>
          </cell>
        </row>
        <row r="1995">
          <cell r="A1995" t="str">
            <v>Moody's Analytics</v>
          </cell>
          <cell r="B1995" t="str">
            <v>Moody's Analytics</v>
          </cell>
          <cell r="C1995">
            <v>16000</v>
          </cell>
          <cell r="D1995" t="str">
            <v>financial services</v>
          </cell>
          <cell r="E1995" t="str">
            <v>http://www.moodys.com</v>
          </cell>
          <cell r="F1995" t="str">
            <v>http://www.linkedin.com/company/moodys-analytics</v>
          </cell>
          <cell r="G1995" t="str">
            <v>New York</v>
          </cell>
          <cell r="H1995" t="str">
            <v>New York</v>
          </cell>
          <cell r="I1995" t="str">
            <v>credit risk, antimoney laundering, risk management, know your customer, economic analysis &amp; forecasting, training &amp; certification, consulting, compliance, finance: consumer services, finance, market risk analysis, risk assessment, credit risk models, sustainability, government, credit risk analytics, risk mitigation, financial reporting, services, financial technology, financial intelligence, ai and machine learning, financial services, management consulting services, risk analytics, financial analysis, cloud computing, data analytics, financial sector solutions, financial analytics, enterprise risk management, financial data platforms, financial data, big data analytics, credit ratings, regulatory compliance, b2b, portfolio management, big data, quantitative risk models, data-driven insights, risk management solutions, economic research, risk management software, economic data analysis, credit risk assessment, credit risk management, financial modeling, stress testing, risk assessment tools, regulatory reporting, risk modeling, scenario analysis, financial decision-making, economic forecasting, portfolio analysis, risk modeling software, financial analysis tools, risk monitoring, client risk assessment, risk analysis, data solutions, investment research, economic data, market analysis, compliance solutions, structured finance, climate risk, esg risk, third-party risk, insurance underwriting, model governance, capital management, credit modeling, kyc compliance, auto finance, loan underwriting, portfolio analytics, supply chain risk, trade credit, debt securities, corporate credit, financial institutions, market insights, capital adequacy, customer insights, entity data management, credit portfolio management, corporate risk management, real estate analysis, banking solutions, crowdsourced data, financial forecasting, ai in finance, real-time analytics, systematic risk, investment strategies, portfolio optimization, interest rate risk, credit insights, environmental services, renewables &amp; environment, finance technology, information technology &amp; services, enterprise software, enterprises, computer software</v>
          </cell>
          <cell r="J1995" t="str">
            <v>CloudFlare CDN, UltraDns, ExactTarget, CloudFlare Hosting, VueJS, CloudFlare, Jira, Atlassian Confluence, Atlassian Cloud, Drift, OneTrust, React Redux, MongoDB, Sprig, Marketo, Adobe Marketing Cloud, Slack, Salesforce, Zendesk, Scene7, Bing Ads, Google Tag Manager, Vimeo, Mobile Friendly, AI, Snowflake, Apache Airflow, dbt, Python, Amazon Web Services (AWS), PostgreSQL, Amazon DynamoDB, Databricks, Mode, .NET, Ning, NLP, Sage, .GIS, AWS Trusted Advisor, PySpark, SQL, Apache Kafka, Collibra, Microsoft Teams, Microsoft Teams Rooms, poly, Crestron, AMP, VMIX, Mag+, Siemens SIMATIC S7, Splunk SOAR, Figma, Adobe Photoshop, Strato, Adobe InDesign, Adobe After Effects, Adobe Premiere Pro, Copilot, ChatGPT, Midjourney, Microsoft Office, AGFA ORBIS, Azure Analysis Services, Microsoft Fabric, Datapipe, DATAflow, Langchain, Micro, OneStream, SAP, WISE, IBM OpenPages, ServiceNow, Power BI Documenter, Microsoft Power Platform, GitHub, Azure Devops, AWS Analytics, Databricks SQL, Delta Lake, Xray, Postman, Microsoft Azure Monitor, Docker, Kubernetes, Javascript, Pipedrive, Sophos MDR, Microsoft Project, Microsoft Excel, Microsoft PowerPoint, Smartsheet, Affiliate Window, Loom, Google AdWords Conversion, VMware, Nutanix, Salesforce Service Cloud, Intel, Salesforce CRM Analytics, Microsoft Active Directory Federation Services, Azure Active Directory, AWS Directory Service, Connect, SailPoint, Terraform, Ansible, Microsoft PowerShell, Akamai CDN Solutions, Infoblox DHCP, Lytics, AWS SDK for JavaScript, Amazon Managed Streaming for Apache Kafka (Amazon MSK), Apache Flink, Frame, MATLAB, Azure Blockchain Service, Vscode, SharePoint, Confluence, Miro, Visual Studio, Demandforce Reviews Widget, R, TypeScript, React, Node.js, AWS Lambda, ECS, Microsoft 365, Microsoft Exchange Online, Admin, Gem, Nexthink, Cisco Unified Intelligence Center, Microsoft Teams Phone, Google Cloud Platform, ServiceNow IT Service Management (ITSM), ServiceNow IT Operations Management (ITOM), ServiceNow Discovery, Micro Focus Universal CMDB, ServiceNow Virtual Agent, LEAP, Red Hat JBoss Enterprise SOA Platform, ServiceNow Agent Workspace, ServiceNow Service Portal, ServiceNow Flow Designer, REST, Oracle XML DB, Sajax System, CSS, AngularJS, Flexera IT Asset Management (ITAM), Cursor, Claude, GitHub Copilot, Microsoft Power Automate, Microsoft Power Apps, Azure Service Fabric, Databricks Lakehouse Platform, Azure Data Factory, C#, DAX, Conga CPQ, Microsoft SQL Server Reporting Services, Google AlloyDB for PostgreSQL, MySQL, Oracle Analytics Cloud, Sisense, Tableau, CallMiner Eureka, Microsoft Advanced Group Policy Management, SAP Crystal Reports, Nevron Vision for SSRS, Bitnami JasperReports, Telligent, Expo, Outlook, Redshift, AWS Glue Data Catalog, Semrush, Infoblox, ServiceNow APIs and Integration Tools, Route 53, Azure DNS, Google Cloud DNS, Cyren DNS Security, DotNetNuke, Nutanix AHV, VMware vSphere, Citrix, FIS, Squirrly, Lambda Cloud, Palo Alto Networks Panorama, Palo Alto Networks GlobalProtect, Prisma Access, ACL, IBM ILOG CPLEX Optimization Studio, Gorilla Nation, Git, LinkedIn Recruiter, ADP Applicant Tracking System, Excel4Apps, Jenkins, GitHub Actions, Playwright, Testng, Pytest, Redfin, PowerBI Tiles, Tor, Amazon DocumentDB, ISO+â„¢, Cypress, Jest, n8n, Asana, Amazon Elastic Load Balancing, Amazon Virtual Private Cloud (Amazon VPC), Bash, Visio, LucidLink, Microsoft.NET Core 3.1, OpenID, JWT, Visual Studio Code, Azure Virtual Desktop, Mulesoft, Amazon EKS Anywhere, TrakSYS, Azure Synapse Analytics, Azure OpenAI Service, Spreadsheet Server by insightsoftware, BERT (Bidirectional Encoder Representations from Transformers), Replicon, Scala, Amazon EC2, Amazon S3, Canva, Camtasia, Synthesia, Delta, Airflow, Spark, Amazon CloudWatch, AWS Step Functions, AWS EventBridge, Cvent, DATAVERSE LTD, ASP.NET, HTML5 Maker, Azure Policy, Azure Key Vault, Elasticsearch, PostGIS, Esri, OpenAI, Workday, SAP SuccessFactors, Microsoft Graph, Microsoft Purview eDiscovery, Google Cloud Data Loss Prevention, Vector</v>
          </cell>
          <cell r="K1995">
            <v>1255487819</v>
          </cell>
          <cell r="L1995" t="str">
            <v>Debt Financing</v>
          </cell>
          <cell r="M1995">
            <v>1250000000</v>
          </cell>
          <cell r="N1995">
            <v>45413</v>
          </cell>
          <cell r="O1995">
            <v>7718000000</v>
          </cell>
          <cell r="Q1995" t="str">
            <v>Moody's, formerly known as Moody's Analytics, is a prominent provider of financial intelligence, analytical tools, and risk management solutions. Established in 1995 and operating independently since 2007, the company is headquartered at 7 World Trade Centre in New York. With over 115 years of heritage, Moody's helps organizations manage risk through data, expert analysis, and forward-looking insights, enabling confident decision-making in sectors such as banking, insurance, and investment.
The company offers a comprehensive suite of data-driven products and services focused on risk management, economic forecasting, regulatory compliance, credit assessment, and portfolio optimization. Its core offerings include global debt ratings, premier fixed income research, extensive databases, and cloud-based decision solutions tailored for various industries. Moody's serves a diverse range of clients, including banking, insurance, investment firms, and government entities, providing essential tools for growth, compliance, and risk management.</v>
          </cell>
          <cell r="R1995">
            <v>1909</v>
          </cell>
        </row>
        <row r="1996">
          <cell r="A1996" t="str">
            <v>Moore</v>
          </cell>
          <cell r="B1996" t="str">
            <v>Moore</v>
          </cell>
          <cell r="C1996">
            <v>4100</v>
          </cell>
          <cell r="D1996" t="str">
            <v>marketing &amp; advertising</v>
          </cell>
          <cell r="E1996" t="str">
            <v>http://www.wearemoore.com</v>
          </cell>
          <cell r="F1996" t="str">
            <v>http://www.linkedin.com/company/wearemoore</v>
          </cell>
          <cell r="G1996" t="str">
            <v>Lanham</v>
          </cell>
          <cell r="H1996" t="str">
            <v>Maryland</v>
          </cell>
          <cell r="I1996" t="str">
            <v>omnichannel marketing, influencer marketing, drtv, donor acquisition, fundraising, strategic marketing, direct mailprint services, television, marketing, donor retention, list brokerage, brand marketing, donor management software, neurofundraising, connected tv, agency services, advertising services, supporter targeting strategies, supporter communication platforms, supporter journey analytics, search engine optimization, supporter data, supporter data management, nonprofit, supporter engagement platform, supporter analytics, supporter segmentation, supporter data-driven campaigns, supporter journey mapping, supporter data analytics, campaign management, personalization, digital media solutions, supporter communication, branding, public relations agencies, data-driven marketing, supporter journey, supporter response, purpose-driven organizations, supporter response analytics, constituent experience management, customer relationship management, ai, integrated supporter experiences, supporter data processing, fundraising campaigns, personalized communications, data analytics, supporter response analytics platforms, education, supporter relationship building, supporter data processing tools, direct mail personalization, supporter upgrade campaigns, supporter relationship, supporter engagement, marketing and advertising, digital presses for direct mail, industry research and thought leadership, supporter retention, supporter communication solutions, machine learning, media buying, digital media, supporter response optimization platforms, digital marketing, behavioral science in fundraising, supporter engagement solutions, responsive design, supporter retention strategies, supporter targeting, supporter relationship platforms, supporter analytics tools, nonprofit marketing, supporter engagement technology, user experience, supporter response optimization, supporter relationship management, ai and machine learning, campaign targeting, client growth acceleration, supporter communication automation, supporter upgrade, supporter segmentation tools, user interface, constituent relationships, analytics, supporter engagement platforms, redirect, javascript, web technologies, browser compatibility, website functionality, interactive design, client-side scripting, web applications, dynamic content, website performance, load time optimization, cross-platform support, front-end development, web standards, accessibility features, seo techniques, programming languages, web frameworks, database integration, api services, cloud hosting, security protocols, data encryption, content management system, analytics tools, e-commerce capabilities, customizable templates, social media integration, mobile optimization, analytics tracking, user engagement, a/b testing, web design principles, visual hierarchy, real-time updates, client-side performance, error handling, content delivery networks, web hosting solutions, server-side processing, plugin architecture, feature scalability, version control, b2b, non-profit, fund-raising, media, marketing &amp; advertising, enterprise software, enterprises, computer software, information technology &amp; services, seo, search marketing, crm, sales, artificial intelligence, ux, cloud computing, nonprofit organization management</v>
          </cell>
          <cell r="J1996" t="str">
            <v>Salesforce, Rackspace MailGun, Outlook, Pardot, Slack, Microsoft Office, OneTrust Tech Risk &amp; Compliance, AMP, Astra, ebs, Harmony Email &amp; Collaboration, SOCi</v>
          </cell>
          <cell r="O1996">
            <v>450000000</v>
          </cell>
          <cell r="Q1996" t="str">
            <v>Moore is a marketing and technology company that specializes in data-driven solutions for nonprofits and other organizations. The company connects data, digital tools, and delivery services to enhance performance, engagement, and revenue growth. Moore focuses on integrating advanced technologies such as AI and machine learning to optimize multichannel marketing, particularly for fundraising and donor engagement.
The company offers a range of services, including digital printing and personalization, which allows for customized mail pieces at scale. It utilizes AI and machine learning to analyze donor outreach strategies and create targeted audio spots with advanced attribution tracking. Additionally, Moore produces educational resources like white papers, research, and webinars to support best practices in multichannel strategies. With its emphasis on thought leadership, Moore provides valuable insights through reports like MooreCast, which covers trends in the nonprofit sector.</v>
          </cell>
          <cell r="R1996">
            <v>2017</v>
          </cell>
        </row>
        <row r="1997">
          <cell r="A1997" t="str">
            <v>Morgan &amp; Morgan, P.A.</v>
          </cell>
          <cell r="B1997" t="str">
            <v>Morgan &amp; Morgan</v>
          </cell>
          <cell r="C1997">
            <v>5300</v>
          </cell>
          <cell r="D1997" t="str">
            <v>legal services</v>
          </cell>
          <cell r="E1997" t="str">
            <v>http://www.forthepeople.com</v>
          </cell>
          <cell r="F1997" t="str">
            <v>http://www.linkedin.com/company/morgan-&amp;-morgan-llc</v>
          </cell>
          <cell r="G1997" t="str">
            <v>Orlando</v>
          </cell>
          <cell r="H1997" t="str">
            <v>Florida</v>
          </cell>
          <cell r="I1997" t="str">
            <v>personal injury, premises liability, workers39 compensation, mesothelioma, whistleblower qui tam, brain injury, auto accident, class action, social security disability, trucking accidents, debt harassment, spinal cord injury, business litigation, insurance disputes, workplace injury, workers compensation, burn injury, slip &amp; fall accidents, medical malpractice, defective products, civil rights, dangerous drugs, birth injury, nursing home abuse, offices of lawyers, legal advice, client satisfaction, client legal rights, consumer protection, mass injury settlement, nationwide coverage, litigation strategy, negligence claims, multi-district litigation support, mass injury cases, law firm resources, mass injury legal support, lawyer-client relationship, settlement negotiation, lawyer consultation, multistate practice, negligence, mass claim management, class action litigation, workers' compensation, dispute resolution, client communication, legal expertise, class action certification, mass tort legal team, legal process, class action lawsuits, mass tort litigation, litigation, client support, mass arbitration, legal research, legal consultation, multi-jurisdictional cases, class action certification process, client-focused, personal injury law, mass tort, investigation services, litigation support, lawyer referral network, law firm, client advocacy, multi-state injury claims, multi-party case handling, legal advocacy, mass tort discovery, client case management, attorney network, mass tort case strategy, consumer class actions, trial preparation, multi-jurisdictional coordination, large-scale injury claims, large law firm, complex personal injury cases, mass injury law, legal representation, multi-jurisdictional claims, lawyer network, multi-jurisdictional lawsuits, complex cases, product defect claims, class action settlement, client case tracking, case evaluation, court representation, large case management, legal services, injury law, injury settlement, evidence analysis, large settlement negotiations, injury compensation, dispute resolution services, mass tort defense, trial readiness, attorney services, litigation technology, employment law, class action legal process, evidence collection, trial advocacy, mass arbitration cases, services, case management software, evidence gathering, multi-district litigation, contingency fee, mass tort trial support, product liability, multi-party litigation, car accidents, slip and fall, class actions, whistleblower, client testimonials, attorney representation, injury claims, trial lawyers, legal strategy, community involvement, motorcycle accidents, truck accidents, environmental claims, birth injuries, employment disputes, data breach, toxic torts, dog bite, labor law, wrongful death, burn injuries, trial experience, compensation claims, legal aid, accident recovery, insurance claims assistance, damage assessments, legal rights, justice for victims, client support services, free case evaluation, experienced attorneys, contact a lawyer, b2c, legal, b2b, law practice, conflict resolution</v>
          </cell>
          <cell r="J1997" t="str">
            <v>Outlook, Microsoft Office 365, Amazon AWS, Route 53, Pantheon, WP Engine, Atlassian Cloud, OneTrust, The Trade Desk, Slack, Salesforce, Shutterstock, Varnish, AB Tasty, Google Tag Manager, WordPress.org, Google Play, YouTube, Mobile Friendly, Find Law, AI, Remote, Circle, TikTok, Instagram, Zoomdata, Microsoft Teams, Apex, Salesforce Lightning Web Components, OpenTable for Restaurants, Salesforce VisualForce, Git, Bing, Google Search Central, Microsoft Excel, BriteVerify, Python, Fastapi, React, AWS Trusted Advisor, Freshservice, Excel4Apps, Facebook, Google AdWords Conversion, Red Hat JBoss Enterprise SOA Platform, REST, Bitbucket, Gearset, Litify, Jira, Jira Product Discovery, FreePBX, Google Sheets, Microsoft Office, UKG, Apple iPhone, Microsoft 365, Microsoft Exchange Online, SharePoint, Microsoft OneDrive, Cisco WebEx Teams, Eyefinity OfficeMate, Mimecast, XMedius, Azure Analysis Services, Microsoft Entra ID, TUNE, Microsoft PowerShell, Microsoft PowerPoint, Gem, PowerBI Tiles, Meta Ads Manager, Omni CMS, Flow, Confluence, Google, React Native, Expo, AWS Analytics, Microsoft Word, Microsoft Outlook</v>
          </cell>
          <cell r="O1997">
            <v>600000000</v>
          </cell>
          <cell r="Q1997" t="str">
            <v>Morgan &amp; Morgan, P.A. is the largest personal injury law firm in the United States, founded in 1988 by John Morgan in Orlando, Florida. The firm is dedicated to advocating for everyday Americans, focusing on protecting clients from injustice. With over 1,000 attorneys and more than 3,000 employees across 125+ offices in all 50 states and Washington, D.C., Morgan &amp; Morgan has recovered over $30 billion for its clients through a combination of aggressive advocacy and local expertise.
The firm specializes in a wide range of personal injury cases, including car accidents, medical malpractice, and workplace injuries. It also handles various legal areas such as labor and employment law, product liability, and criminal defense. Morgan &amp; Morgan is recognized for its commitment to client service, offering 24/7 free consultations nationwide. The firm has achieved significant milestones, including a $1.25 billion settlement in a discrimination case and consistently ranks highly in legal industry evaluations.</v>
          </cell>
          <cell r="R1997">
            <v>1988</v>
          </cell>
        </row>
        <row r="1998">
          <cell r="A1998" t="str">
            <v>Morgan Stanley</v>
          </cell>
          <cell r="B1998" t="str">
            <v>Morgan Stanley</v>
          </cell>
          <cell r="C1998">
            <v>81000</v>
          </cell>
          <cell r="D1998" t="str">
            <v>financial services</v>
          </cell>
          <cell r="E1998" t="str">
            <v>http://www.morganstanley.com</v>
          </cell>
          <cell r="F1998" t="str">
            <v>http://www.linkedin.com/company/morgan-stanley</v>
          </cell>
          <cell r="G1998" t="str">
            <v>New York</v>
          </cell>
          <cell r="H1998" t="str">
            <v>New York</v>
          </cell>
          <cell r="I1998" t="str">
            <v>prime brokerage, research, sales amp trading, investment banking, sales trading, investment management, private wealth management, wealth management, institutional consulting, market trends, global presence, impact investing, global financial services, green infrastructure funding, digital banking, financial innovation, social impact measurement, securities underwriting, climate-focused funds, sustainable asset allocation, consulting, asset allocation, corporate finance, financial markets, sustainable finance, net-zero transition, carbon offset strategies, client-focused solutions, renewable energy investments, investment products, esg investing, investment strategies, client advisory, financial risk management, sustainable supply chain finance, diversity and inclusion, market regulation, government, risk assessment, systemically important, green bonds, climate change risk, technology in finance, climate-related disclosures, institutional investing, tax planning, risk management, infrastructure financing, energy efficiency investments, portfolio management, private banking, client engagement, sustainable development goals, sustainable growth investing, socially responsible funds, client services, investment solutions, climate risk analysis, financial planning, long-term investment, financial advisory, energy transition finance, asset management, regulatory compliance, capital markets, asset management strategies, financial stability, alternative investments, services, financial data, carbon neutrality strategies, financial research, market expertise, asset diversification, retirement planning, finance, financial services, public offerings, financial technology, asset classes, financial literacy, market insights, economic analysis, client wealth, b2b, socially responsible investing, financial technology platforms, climate risk mitigation, environmental risk assessment, client solutions, market analysis, green technology funding, sustainable investing, esg data analytics, financial performance, climate finance, capital raising, climate resilience investments, client relationship management, securities and commodity contracts intermediation and brokerage, green investment funds, financial analysis, mergers and acquisitions, climate adaptation finance, research services, diversity inclusion, technology innovation, philanthropy, financial education, equity compensation, global securities, volatility analysis, economic trends, financial insights, corporate services, financial governance, digital tools, financial strategy, equitable society, investment opportunities, workplace solutions, analysis reports, personal finance, client advisory services, market intelligence, diverse teams, sustainable growth, corporate responsibility, innovative solutions, financial goals, wealth preservation, holistic planning, client-focused approach, equity solutions, employee benefits programs, energy &amp; utilities, financial consulting, management consulting, finance technology, information technology &amp; services, mergers &amp; acquisitions</v>
          </cell>
          <cell r="J1998" t="str">
            <v>Akamai, ExactTarget, Pardot, Microsoft Office 365, Brightcove, Atlassian Cloud, The Trade Desk, MongoDB, Adobe CQ, Omniture (Adobe), Taleo, Slack, Salesforce, Adobe Marketing Cloud, Google Play, Nielsen Display Ads (Formerly eXelate), ON24, Bluekai, Sizmek (MediaMind), Linkedin Marketing Solutions, Typekit, SpotXchange, LiveRamp, DoubleClick Floodlight, OwnerIQ, Mobile Friendly, Cvent, MediaMath, Shutterstock, Qualtrics, WordPress.org, Vimeo, Facebook Custom Audiences, Apache, Adobe Media Optimizer, Amplitude, Bootstrap Framework, Google Tag Manager, Google AdSense, Blackmagic Design, Zoomdata, Google AdWords Conversion, Microsoft Excel, Outlook, Microsoft PowerPoint, Microsoft Office, CAT, Snowflake, Collibra, Prometheus, Grafana Loki, Temporal Cloud, Cortex M-Series, Grafana, Kubernetes, Python, Scala, PriceGrabber, Recap, AWS SDK for JavaScript, Angular, Microsoft Power Platform, Microsoft Power Apps, Pages, Microsoft Power Automate, Copilot, ServiceNow, Microsoft Teams Rooms, SharePoint, Microsoft OneDrive for Business, Microsoft Entra ID, Microsoft Dynamics 365, SAP, Azure Functions, Java EE, Spring Boot, Apache Kafka, Uipath, Alteryx, PowerBI Tiles, Splunk, VisualCron, eVestment, Ning, Micro, Perl, Javascript, SQL, SAP Sybase InfoMaker, AutoSys Workload Automation, Unix, Symantec PGP, Shareworks by Morgan Stanley, Equity Edge Online, COSTAR, Nintex, dbt, Airflow, Git, Terraform, HELM, Ansible, TeamCity, Jenkins, GitHub Actions, Apache Subversion (SVN) Server on Ubuntu 18.04 LTS, Bitbucket, SysTools VBA Password Recovery, Power BI Documenter, Verio Web Design, Excel4Apps, Spark, Apache Hadoop HDFS, Amazon S3, AI, Azure Analysis Services, AWS Analytics, IBM ILOG CPLEX Optimization Studio, React, Redux, REST, Playwright, Selenium IDE, GitHub Copilot, CallMiner Eureka, Tableau, Power Query, Amazon Managed Streaming for Apache Kafka (Amazon MSK), QRM, Pega BPM, Oracle Data Mining (ODM), Google Cloud Platform, Amazon Web Services (AWS), Capita, TimeTrade, Hive, CPX Interactive, Azure Cloud Shell, Ibexa DXP, Bevywise MQTT Broker, Apache HTTP Server, Microsoft PowerShell, Jira, Spring, OpenLDAP, SAP Data Quality Management, microservices for location data, J2EE, Frame, Flask, Oracle JDBC, Tor, Docker, AWS Trusted Advisor, Aja Video Systems, Amazon Virtual Private Cloud (Amazon VPC), CPI, .NET, Route, TripleLift, Zopim, PatientPop, ScriptPro Telepharmacy, IAPPS, Gorilla Nation, BASE, Selenium, IBM Db2 for Linux, UNIX, and Microsoft Windows, Apache JMeter, Micro Focus LoadRunner, GitLab, Azure Devops, Zendesk, IBM Spectrum LSF, Aryson MySQL to MSSQL Converter, JUnit, Mockito, SonarQube, Gradle, ABB Robotics, Informatica PowerCenter, Informatica, PL/SQL, Spring Cloud, RabbitMQ, Langchain, Azure OpenAI Service, Apollo, Django, PostgreSQL, Adobe Experience Manager, C#, Microsoft.NET Core 3.1, SES, Loom, ARKit, Cognos TM1, Concur, Visio, Cisco AppDynamics, IBM Cognos Analytics, Red Hat, OpenText, Broadcom, SAP PowerDesigner, erwin Data Modeler, Microsoft Project, ANGEL LMS, Lytics, Microsoft 365, Microsoft Exchange Online, Azure Purview, Google Cloud Data Loss Prevention, ServiceNow Service Graph Connectors, WorkFusion AI Digital Agents, Apex, Salesforce VisualForce, Salesforce Lightning Web Components, SOQL, HTML Pro, CSS, OpenAI, Flosum, Copado, Gearset, Canva, Blackrock Aladdin, Salesforce CRM Analytics, Mend, Microsoft Azure Monitor, Apache Spark, Microsoft SQL Server Reporting Services, Neo4j, Hadoop HDFS, Eyefinity OfficeMate, Adobe Acrobat Pro, Cisco WebEx Teams, OpenTelemetry, Adobe, Microsoft Teams, DotNetNuke, go+, Adobe Analytics, Adobe Target, FlipHTML5, jQuery, Bootstrap, JAX, Intel, Avaya, Snipcart, Cloud9, HPE SimpliVity, Fireblocks, Jumpcloud, AWS CloudHSM, Red Hat OpenShift, TSYS, ChatGPT, iMatrix, IBM Db2 for z/OS Operating System, Android, Talend, Mode, Teradata, ebs, Dell EMC PowerScale, Barracuda Email Security Service, Google AlloyDB for PostgreSQL, Bash, Maven, R, GitHub, NLP, AngularJS, IBM MQ, Gem, LexisNexis Bridger Insight XG, IBM z/OS Operating System, IBM SMP/E, Assemble, Secured MVC Forum on Windows 2012 R2, Amazon Linux 2, ServiceNow Configuration Management Database, Admin, Kdb+, DAX, Citrix, NetScaler, Netskope, Databricks, Workfront, TypeScript, Docking &amp; MDI for WPF, MATLAB, Kanbanize, Scrum Do, ExtremeSwitching, Uikit, SWIFT, Storyboard to SwiftUI Converter, Xcode, Salesforce Marketing Cloud, Jive, CyberArk Enterprise Password Vault, .GIS, Figma, Amazon CloudWatch, PySpark, Gravitee.io, Act!, Act-On, pandas, Google Cloud, Google Cloud Identity, Mailchimp Mandrill, Specific Media, Cucumber, Azure Linux Virtual Machines, ControllerView, Amazon Associates, JWT, Elasticsearch, Horizon, Microsoft Advanced Group Policy Management, Azure Key Vault, Mag+, Mist, Red Hat JBoss Enterprise SOA Platform, Oracle Analytics Cloud, comScore, Microsoft Windows Server 2012, Alfresco, Google Workspace, Adobe Workfront, ProfitStars, Splunk SOAR, Siemens PROFIBUS, Pipedrive, NumPy, Scipy, scikit-learn, matplotlib, Acquia DAM (Widen), Toolkit, GraphQL, FUSION, ISO+â„¢, Tanium, Ext JS, BirchStreet Procure-to-Pay, Fastapi, WorkSafeBC, Pega Case Management, VMware, Bazel, Amazon EC2 Container Service, Azure Test Plans, Amazon Elastic MapReduce (EMR), TensorFlow, Keras, H2O, DataRobot, CLEAR, ESET, Office365, accessiBe, Anthropic Claude, Pinecone, Faiss, Weaviate, Vector, SentenceTransformers, LlamaIndex, Azure Cognitive Services, AWS Bedrock, Vertex AI, SalesLoft, Hubspot, Mixpanel, Elastic APM, Kibana</v>
          </cell>
          <cell r="K1998">
            <v>16050000000</v>
          </cell>
          <cell r="L1998" t="str">
            <v>Other</v>
          </cell>
          <cell r="M1998">
            <v>3200000000</v>
          </cell>
          <cell r="N1998">
            <v>45809</v>
          </cell>
          <cell r="O1998">
            <v>114983000000</v>
          </cell>
          <cell r="Q1998" t="str">
            <v>Bucknell University is a private liberal arts university located in Lewisburg, Pennsylvania. Founded in 1846, it has a rich history and is recognized as the nation's 100th college or university. The university has an endowment of $1.17 billion and serves over 3,800 undergraduate students along with about 50 graduate students on its expansive 450-acre campus.
Bucknell offers a wide range of academic programs, providing bachelor's and master's degrees in 64 majors across various fields, including arts and sciences, business, engineering, and education. The university is structured into three colleges: the College of Arts &amp; Sciences, the College of Engineering, and the Freeman College of Management. Students benefit from diverse opportunities, including study abroad programs and access to research facilities like an observatory and environmental preserve. 
Campus life at Bucknell is vibrant, featuring 27 NCAA Division I varsity sports teams and a strong sense of community among students, faculty, and alumni. The university encourages interdisciplinary exploration, allowing students to pursue their passions across different fields.</v>
          </cell>
          <cell r="R1998">
            <v>1935</v>
          </cell>
        </row>
        <row r="1999">
          <cell r="A1999" t="str">
            <v>Morongo Casino Resort &amp; Spa</v>
          </cell>
          <cell r="B1999" t="str">
            <v>Morongo Casino, Resort &amp; Spa</v>
          </cell>
          <cell r="C1999">
            <v>3000</v>
          </cell>
          <cell r="D1999" t="str">
            <v>gambling &amp; casinos</v>
          </cell>
          <cell r="E1999" t="str">
            <v>http://www.morongocasinoresort.com</v>
          </cell>
          <cell r="F1999" t="str">
            <v>http://www.linkedin.com/company/morongo-casino-resort-&amp;-spa</v>
          </cell>
          <cell r="G1999" t="str">
            <v>Cabazon</v>
          </cell>
          <cell r="H1999" t="str">
            <v>California</v>
          </cell>
          <cell r="I1999" t="str">
            <v>gambling facilities &amp; casinos, vip gaming, jackpot winners, celebrity chef restaurants, casino promotions, special holiday events, dining, large gaming floor, luxury suites, casino jackpots, live concert series, special events, hotel packages, event calendar, hotel, private casitas, entertainment, bingo, event hosting, hotel suites, regional economic impact, casino loyalty program, slots, casino hotel packages, recreation, luxury accommodations, live entertainment, fine dining, b2c, golf, casino, golf course, food courts, land rover giveaway, upscale dining, private pools, luxury hotel, membership rewards, golf tournaments, casino tournaments, casino app, responsible gaming, casino hosts, themed food festivals, hospitality, resort amenities, community support, gaming promotions, nfl game viewing, casinos (except casino hotels), cashless gaming, services, bingo tournaments, native american casino, casino credit, spa, gaming, california indian gaming, poker, entertainment calendar, anniversary celebrations, mobile app, casino and gaming, scenic location, casual dining, sports betting promotions, high-limit gaming, table games, halloween carnevil celebration, gambling &amp; casinos, leisure, travel &amp; tourism, restaurants, games, arts &amp; entertainment, bars, beauty &amp; spas, buffets, casinos, cocktail bars, dance clubs, day spas, hotels, hotels &amp; travel, music venues, nightlife, seafood, steakhouses</v>
          </cell>
          <cell r="J1999" t="str">
            <v>Cloudflare DNS, CloudFlare Hosting, Outlook, DigitalOcean, Facebook Login (Connect), Vimeo, Google Tag Manager, Google Play, Google AdSense, Nginx, Mobile Friendly, DoubleClick Conversion, The Trade Desk, Google Dynamic Remarketing, Multilingual, Google Remarketing, Typekit, Yelp, Google AdWords Conversion, Facebook Custom Audiences, Facebook Widget, Remote, Altair Radioss, Canon Printers, Elite Software HVAC Solution, Bing, Ansys Mechanical, Postpresso, GFI, Micro, National Instruments, Quip, AMP, Olo, Sage, .NET, Git, IBM Operational Decision Manager (ODM), Atlassian Bitbucket, Ning, Inventor, COINS, Spiceworks IP Scanner, IfByPhone, Make, FreePBX, Tampa AS400 Inc, Oracle Analytics Cloud, Tableau, Microsoft Excel, Tor, Gem, Microsoft Office, ARES, Yamaha Audio and Visual, MIDAS, Axway Transfer CFT, IoT, ROOM, RSA SecurID Suite, Ipswitch WhatsUp Gold, Siemens SIMATIC S7, Intel, ADP Applicant Tracking System, Absorb LMS, SQL, Salesforce CRM Analytics, PowerBI Tiles, Acoustic, /DB, CET, OneTrust Tech Risk &amp; Compliance, CSC, ThreatMetrix, Kiosked, Security, Backblaze Computer Backup, TSYS, CAT, Cisco Nexus Switches, FRAC Pumps, AWS Systems Manager Parameter Store, IBM Rational DOORS, Trimble Connect, Azure Blueprints, Electron, .GIS, VMware, EMC, Azure Active Directory B2C, WellnessLiving, Secured MVC Forum on Windows 2012 R2, IXL, Cisco VoIP, Akamai CDN Solutions, Infoblox DHCP, BASE, Deltek ComputerEase, Board, UltraEdit, Taleo Applicant Tracking Systems (ATS), BILL, CONTROL, Visio, Microsoft Azure Monitor, Avaya, Microsoft Active Directory Federation Services, Microsoft Exchange Server 2003, Genesis, Track-It!, Vizergy Central Reservation System, PagerDuty, Dell Tablet</v>
          </cell>
          <cell r="O1999">
            <v>475000000</v>
          </cell>
          <cell r="P1999">
            <v>7</v>
          </cell>
          <cell r="Q1999" t="str">
            <v>Morongo Casino Resort &amp; Spa is a luxury resort and casino located on a 32,000-acre reservation in the foothills of the San Gorgonio and San Jacinto Mountains near Cabazon, California. Operated by the Morongo Band of Mission Indians, the resort opened in December 2004 and features a 680,000-square-foot complex, including a 148,000-square-foot casino with over 2,000 slot machines and table games. The resort is notable for its 27-story hotel tower, which offers upscale accommodations and a two-story glass rooftop penthouse.
In addition to gaming, Morongo Casino Resort &amp; Spa provides a full-service spa, multiple dining options, and an oasis complex with luxury casitas and pools. The resort employs over 3,000 people, making it a significant employer in the region and contributing to local economic development. It also features meeting spaces and a cogeneration plant for reliable energy. Morongo serves as a popular destination for gaming, entertainment, and retreats in the Coachella Valley.</v>
          </cell>
          <cell r="R1999">
            <v>1983</v>
          </cell>
        </row>
        <row r="2000">
          <cell r="A2000" t="str">
            <v>Motive</v>
          </cell>
          <cell r="B2000" t="str">
            <v>Motive</v>
          </cell>
          <cell r="C2000">
            <v>4600</v>
          </cell>
          <cell r="D2000" t="str">
            <v>information technology &amp; services</v>
          </cell>
          <cell r="E2000" t="str">
            <v>http://www.gomotive.com</v>
          </cell>
          <cell r="F2000" t="str">
            <v>http://www.linkedin.com/company/motive-inc</v>
          </cell>
          <cell r="G2000" t="str">
            <v>San Francisco</v>
          </cell>
          <cell r="H2000" t="str">
            <v>California</v>
          </cell>
          <cell r="I2000" t="str">
            <v>electronic logging devices, fleet management, vehicle gps tracking, driver vehicle inspection reports, ifta reporting, electronic logs, dashcams, saas, internet of things, trucking, enterprise software, software, information technology, software development, agriculture, regulatory compliance, vehicle gateways, environmental sensors, safety analytics, remote asset management, engineering services, asset tracking, maintenance automation, construction, ai dashcam, ai-powered fleet platform, fuel efficiency, custom hardware, environmental condition tracking, preventive maintenance, services, spend management, pharmaceuticals, utilities, fuel tax reporting, no-code customization, ai collision detection, real-time gps tracking, manufacturing, geofencing alerts, fleet telematics, asset utilization insights, driver safety, api integration, iot hardware, predictive maintenance, asset utilization, edge computing, driver coaching, operational efficiency, cold chain monitoring, energy, workflow automation, consulting, cloud data platform, driver behavior analytics, trucking and logistics, government, scalable architecture, vehicle monitoring, compliance management, b2b, fleet dispatch, asset sensors, environmental sustainability, fault code alerts, logistics, fleet safety, equipment monitoring, telematics solutions, compliance automation, fuel management, maintenance alerts, vehicle tracking, reefer monitoring, gps tracking, electronic logging device, fraud detection, asset management, vehicle utilization, real-time data, safety performance, maintenance management, sustainability insights, emergency response, collision detection, dashboard analytics, data integration, remote monitoring, custom workflows, mobile fleet app, cost reduction, operational visibility, asset health monitoring, vehicle gateway, omnicam technology, telematics data, driver identification, data security, incident management, livestreaming capabilities, accident reporting, insurance savings, ai technology, driver performance metrics, user-friendly interface, cloud-based fleet management, scalability solutions, customizable dashboard, distribution, transportation_logistics, energy_utilities, construction_real_estate, computer software, information technology &amp; services, enterprises, medical, mechanical or industrial engineering, computer &amp; network security</v>
          </cell>
          <cell r="J2000" t="str">
            <v>Route 53, Amazon SES, Mailchimp Mandrill, Gmail, Marketo, Google Apps, MailChimp SPF, Microsoft Office 365, Zuora, Amazon AWS, Atlassian Cloud, Greenhouse.io, Wordpress VIP, Zendesk, Slack, Salesforce, Pardot, Bootstrap Framework, Ensighten, Google Places, DoubleClick Floodlight, WordPress.org, Wistia, Google Play, Linkedin Marketing Solutions, Nginx, Mobile Friendly, DoubleClick Conversion, New Relic, Yahoo Ad Manager Plus, Google Dynamic Remarketing, Facebook Login (Connect), Google Maps, reCAPTCHA, Yahoo Analytics, Bing Ads, Google Tag Manager, DoubleClick, Parse.ly, Google Analytics, Facebook Custom Audiences, Google Font API, Facebook Widget, Apple Pay, Bizible, Samsara, ANGEL LMS, AWS Trusted Advisor, Adyen, Copilot, Cursor, Stripe, OpenStreetMap, PostGIS, SQL, Juniper Networks SRX-Series Gateways, Greenhouse, Azure Linux Virtual Machines, Android, Amazon FreeRTOS, Salesforce CPQ, AWS SDK for JavaScript, Mulesoft, Workato, Boomi, WP-Oauth, SAM, Remedy Single Sign On, Zapier, Ironclad, Kubernetes, Argocd, GitHub Actions, Tekton Pipelines, HELM, Bash, Python, Django Language, Ruby On Rails, Kotlin, C#, IoT, Gem, Visio, Kubeflow, Terraform, Check Point CloudGuard Harmony Connect (CloudGuard Connect), Dash, Microsoft Excel, Tableau, FMOD, Google Cloud Memorystore, Gemini, AWS Bedrock, Google, Microsoft Office, Looker, Wider Planet, Snowflake, Apache Iceberg, dbt, Airflow, Retool, Monte Carlo, AWS Analytics, AI, YieldBot, Kiosked, Grafana, Datadog, Amazon CloudWatch, Pendo., NetSuite, Coupa, LinkedIn Ads, Meta Ads Manager, 6sense, FloQast, Excel4Apps, go+, Git, Tor, Google Cloud Pub/Sub, TCP TimeClock Plus, .NET, HPE SimpliVity, Analyzer, Argo CD, OneTrust Tech Risk &amp; Compliance, Oracle XML DB, 24-7 Media, AWS Transfer for SFTP, Fivetran, Airbyte, Alteryx, ArcGIS Image Server, Google Sheets, Seismic, Amplitude, Google Search Console, Looker Studio, PowerBI Tiles, Google Cloud BigQuery, NetSuite SuiteScript, NetSuite SuiteFlow, GitHub, Google Workspace, Twingate, Microsoft Intune Enterprise Application Management, Kandji, Jamf, Chrome, Cisco VPN, TrustRadius, Capterra, Gartner, Apple macOS, Secured MVC Forum on Windows 2012 R2, Amazon Linux 2, Microsoft Intune, Okta, Jira Service Management, Jira, TUNE, ClickMotive, Articulate, Rise, Adobe Captivate, Playwright, Selenium, Javascript, TypeScript, Electron, Scoro, Salesforce Sales Cloud, NTENT, SalesLoft, Sendoso, Azure Virtual Machines, Microsoft Windows Server 2012, Google Cloud Machine Learning Engine, Salesforce Service Cloud, FlipHTML5, CSS, AWS CloudTrail, Lambda Cloud, Amazon EventBridge, AWS Step Functions, Eaglestats, Google Cloud, Claude, Repl.it</v>
          </cell>
          <cell r="K2000">
            <v>717300000</v>
          </cell>
          <cell r="L2000" t="str">
            <v>Venture (Round not Specified)</v>
          </cell>
          <cell r="M2000">
            <v>150000000</v>
          </cell>
          <cell r="N2000">
            <v>45839</v>
          </cell>
          <cell r="O2000">
            <v>370000000</v>
          </cell>
          <cell r="Q2000" t="str">
            <v>Motive, formerly known as KeepTruckin, is a technology company founded in 2013 that specializes in an integrated AI-powered platform designed to enhance safety, productivity, and profitability for businesses in the physical economy. The company serves a diverse range of industries, including logistics, construction, oil and gas, agriculture, field service, manufacturing, and energy. With over 120,000 customers, including small businesses and Fortune 500 companies, Motive has demonstrated significant growth, with customers scaling their fleets by over 21% year-over-year.
Motive's platform consists of proprietary IoT devices, AI applications, and a secure data platform. Key offerings include AI Dashcams for enhanced safety, vehicle and asset gateways for tracking and monitoring, and various AI-powered applications for fleet management, driver safety, compliance, and maintenance. The platform supports real-time data streaming and integrates with other systems, ensuring high availability and scalability. Motive's mission is to digitize and automate physical operations, helping businesses operate more efficiently and effectively.</v>
          </cell>
          <cell r="R2000">
            <v>2013</v>
          </cell>
        </row>
        <row r="2001">
          <cell r="A2001" t="str">
            <v>Motorola Solutions</v>
          </cell>
          <cell r="B2001" t="str">
            <v>Motorola Solutions</v>
          </cell>
          <cell r="C2001">
            <v>21000</v>
          </cell>
          <cell r="D2001" t="str">
            <v>telecommunications</v>
          </cell>
          <cell r="E2001" t="str">
            <v>http://www.motorolasolutions.com</v>
          </cell>
          <cell r="F2001" t="str">
            <v>http://www.linkedin.com/company/motorolasolutions</v>
          </cell>
          <cell r="G2001" t="str">
            <v>Chicago</v>
          </cell>
          <cell r="H2001" t="str">
            <v>Illinois</v>
          </cell>
          <cell r="I2001" t="str">
            <v>realtime crime centers, analytics software, video security, land mobile radios, mototrbo wwwmotorolasolutionscommototrbo, enterprise security, managed services, realtime crime centers wwwmotorolasolutionscomrtcc, public safety, broadband technology, analytics services, access control, video cameras, cloud, public safety software, cybersecurity, video analytics, radios, defense, blogs wwwmotorolasolutionscomblogs, video surveillance, public safety wwwmotorolasolutionscompublicsafety, bodyworn cameras, analytics solutions, twoway radios, broadband</v>
          </cell>
          <cell r="J2001" t="str">
            <v>Cloudflare DNS, Gmail, Google Apps, Microsoft Office 365, KISSmetrics, DemandBase, Brightcove, Drupal, Stripe, Atlassian Cloud, Oracle Commerce Cloud, React Redux, The Trade Desk, Salesforce Service Cloud, Workday, Adobe CQ, Eloqua, Salesforce Live Agent, Amazon SES, Slack, Salesforce, Apache, Linkedin Marketing Solutions, Vimeo, Shopify, Facebook Custom Audiences, Google Analytics, WordPress.org, Qualtrics, AdRoll, SOASTA, Google Maps, Typekit, Woo Commerce, Facebook Widget, Incapsula, dynaTrace, reCAPTCHA, Mobile Friendly, BoldChat, Facebook Login (Connect), Bing Ads, Ruxit, Bootstrap Framework, Google Tag Manager, Google Maps (Non Paid Users), Hotjar, ASP.NET, Shutterstock, Tealium, Twitter Advertising, Mulesoft, Google Play, Wistia, Google Font API, New Relic, Google AdSense, Microsoft-IIS, Remote, Motorola, Microsoft Office, E-planning, Wowanalytics, AI, Analyzer, AT&amp;T, BASE, CAT, Cisco Aggregation Services Routers, Cisco Nexus Switches, CPSI, CSS, Gingr, .NET, Tableau, Alteryx, SQL, Jira, ServiceNow, ServiceNow IT Service Management (ITSM), Cisco UCS Manager, ServiceNow Integration Hub, Amazon WorkSpaces, Node.js, AngularJS, Microsoft Azure, Amazon Web Services (AWS), Google Cloud Platform, Argon CI/CD Security, Azure Linux Virtual Machines, CallMiner Eureka, Coupa, Coupa Procure-to-Pay, ArcGIS Image Server, comScore, CrazyEgg, ACL, Vertex, Securonix Security Operations and Analytics Platform, Conversant (ValueClick), PTC Creo, Microsoft Windows Server 2012, C#, Javascript, Angular, Salesforce CRM Analytics, Salesforce CPQ, Tor, Sumologic, Cisco Firepower 9300, ebs, Terraform, GitHub Actions, Azure Devops, Argo CD, Flux, IBM Storage Suite for IBM Cloud Paks, Amazon EKS Anywhere, Docker, Kibana, Grafana, Datadog, SonarQube, Zaption, Mend, Twistlock, Microsoft Azure Monitor, AWS Trusted Advisor, TSYS, Oracle Analytics Cloud, Apache Superset, , AlienVault USM (from AT&amp;T Cybersecurity), Avigilon, Confluence, Google Meet, SSMS Tools Pack, WhatsApp, Genesys PureCloud, , Moveworks, Google Docs, Commission Junction, Virtuemart, VMware ESXi, Microsoft Active Directory Federation Services, Google Workspace, Articulate, Rise, Adobe Creative Cloud, Camtasia, Blender, Appium, GitLab, Jenkins, Gemini, ChatGPT, Cisco Next-Generation Firewalls (NGFWs), Endpoint Protection, Python, Unix, VisualCron, PostgreSQL, Amazon RDS for MySQL, Creo+, Android, Adobe Creative Suite, HTML Pro, Sitetracker, Rust, Kubernetes, Prometheus, Everbridge SnapComms, FiberHome, Google, Juniper Networks SRX-Series Firewalls, Micro, Microsoft Excel, Microsoft Word, Outlook, Tableau Prep, Google Sheets, Django, Microsoft SQL Server Reporting Services, MATLAB, IoT, Micro Focus Quality Center Enterprise (QC), TestRail, Lytics, SS&amp;C, Gem, Robot Framework, NLP, TensorFlow, PyTorch, Open Neural Network Exchange (ONNX), NVIDIA TensorRT, Flite, NVIDIA Jetson, C/C++, Amazon FreeRTOS, Cross Pixel Media, Quartic, Git, Microsoft Project, Smartsheet, Allegro, go+, Ticket Spice, Kotlin, UPS, Microsoft Windows Server 2000, Extend, Azure Active Directory B2C, Secured MVC Forum on Windows 2012 R2, Amazon Linux 2, AWS SDK for JavaScript, Oracle XML DB, Azure Analysis Services, Azure Service Fabric, Soap Media, CONTROL, Later, Power Query, SiteScout, Outreach.io, Amazon Managed Streaming for Apache Kafka (Amazon MSK), Azure Event Hubs, Redis, Google AlloyDB for PostgreSQL, GitHub Copilot, Cursor, NVIDIA, Informatica, Oracle Fusion Cloud ERP, Oracle EBS CRM, SAP, Conga CPQ, Barracuda Email Security Service, Wavefront, Flow, Angular Material, Ning, Signal, Google Kubernetes Engine (GKE), PubSub+, Vertex AI, Google Cloud Storage, Zoomdata, Microsoft Teams, Tenable Nessus, InformaCast, CSC Corporate Domains, Acunetix, Bash, HELM, AWS Analytics, CPI, Google Cloud Pub/Sub, Amazon EC2, React, VueJS, Checkmarx, Mentor Graphics, Cadence, TypeScript, FlipHTML5, Cypress, Playwright, Groovy, KVM, Salesforce CRM, Salesforce Revenue Cloud, Apex, Salesforce VisualForce, SOQL, REST, ESET, SES, Conversant, jQuery, JAX, Mode, Docking &amp; MDI for WPF, WCF, Express, Eyefinity OfficeMate, MySQL, PowerBI Tiles, Minteye / AdsCaptcha, Snyk Code (SAST), Ad Astra, Unity, AWS CloudFormation, CDK, Salesforce Sales Cloud, Dassault SOLIDWORKS, ELK Stack, OpenTelemetry, NVIDIA Morpheus, Oracle EBS Projects, , PL/SQL, TCP TimeClock Plus, Act!, Avigilon Unity, Oracle CPQ, Azure Virtual Machines, Check Point CloudGuard Harmony Connect (CloudGuard Connect), WebSpectator, scikit-learn, pandas, Serverless Framework, IBM ILOG CPLEX Optimization Studio, GitHub, Azure Pipelines, Funnel, Batch, Workday Peakon Employee Voice, InsightExpress Flex, MagnetVideo, AWS Wavelength, Astro by Astronomer, Dell iDRAC (Integrated Dell Remote Access Controller), Microsoft PowerShell, Olo, Trend Micro Smart Protection, Wireshark, Ansible, Bitbucket, Copilot, JFrog Artifactory, Maven, Thales HSM, Wildfly, CMake, GRIN, Make, Bamboo, Google Cloud Memorystore, ECS, Dell EMC Data Protection Suite, iMIS, EFI, Route, Junip, 3M 360 Encompass - Health Analytics Suite, WinSCP, AWS Transfer for SFTP, Wordpress.com, VisiStat, Spiceworks IP Scanner, Gorilla Nation, Copper, Epicor Eclipse, OpenCV, FFmpeg, OpenVMS, Stripo.email, Wordpress, Hubspot, SQLite, Entity Framework Core, SignalR, Specflow, INAP, Next.js, Contentful, Contentstack, AWS Lambda, Amazon DynamoDB, OpenSearch, Amazon Simple Queue Service (SQS), Amazon S3, Claude, Databricks, Apache Spark, Unity Catalog, GenText AI Assistant for MS Word, Intel, Amazon Virtual Private Cloud (Amazon VPC), OpenSSL, Barracuda Spam Firewall, Podman, Red Hat Enterprise Linux AI, DotNetNuke, MAUI, Google Ads, Google Search Appliance, Nielsen Display Ads (Formerly eXelate), YouTube, Meta Ads Manager, Looker Studio, Google Search Console, Ahrefs, Semrush, Screaming Frog, MouseFlow, GAS, Amber, Flutter, Debian, Uipath, SysTools VBA Password Recovery, Google Apps Script for G Suite, J2EE, Spring, ZoomInfo, LinkedIn Ads, Cascade CMS, Posit, Dell EMC Disaster Recovery, Selenium, Impact Radius, SMTP, Vtiger for G Suite, Snowflake, Red Hat JBoss Enterprise SOA Platform, ISO+â„¢, Broadcom Service Virtualization, , Aruba, Delphi, WebDriverIO, , Lighthouse 360, Kong Insomnia, Browserstack, AutoRABIT, Lambda Cloud, AWS Fargate, Siemens SIMATIC SCADA, SAP Master Data Governance, Retail and Fashion Management extension by Utopia, Backbase DFM, Pendo., Oracle iProcurement, CAESAR II, Hibernate, Juniper Networks SRX-Series Gateways, VMware, VMware vCenter Server, Zabbix, Microsoft.NET Core 3.1, Google Cloud, Mag+, Vox Analytics, Basis, Dell ECS Enterprise Object Storage, Fusion ERP Analytics, Oracle Cloud, Oracle Integration Cloud, Oracle Supply Chain Management (SCM) Cloud, SAP ERP Human Capital Management (HCM), UiPath Document Understanding, XPath, ADP, Seismic LiveSocial, Zoho CRM, 24-7 Media, Aruba AirWave Network Management, Pronto Software, Spectrum, Google Identity Services APIs, Pega Case Management, Proofpoint Targeted Attack Protection For SaaS, LEAP, CET, ANGEL LMS, Microsoft PowerPoint, Android Studio, JUnit, Veritas Alta, Ceros, Cvent, Figma, HTML5 Maker, Quip, Wider Planet, OpenAI Whisper, MySMTP, Eaton, LeadsPedia, NICE, Nevron Vision for SSRS, Amazon CloudWatch, Admin, Splunk, NETSCOUT Cyber Investigator, Frame, Altium, Spring Boot, WebRTC, Asterisk, Nginx, RabbitMQ, Excel4Apps, Microsoft Outlook, Microsoft Access, Connect, Abstract, AdButler, ProclivityMedia, DXC Hogan Systems, Google Drive, AdSpeed, Google AdWords Conversion, Visual Studio, Kiosked, Microsoft Windows Embedded Compact, DoubleClick, Azure DevOps Labs, Brocade Routers, Aruba CX Switches, SAP Commerce Cloud, Ubiquiti Network Management System, Less, QuickBooks, NLTK, Langchain, LabVIEW, Apple macOS, Cisco VPN, Microsoft Advanced Group Policy Management, Akamai Connected Cloud (formerly Linode), Electron, Perl, Okta, OpenLDAP, One Identity Defender, IBM Lotus Protector, SystemVerilog, Verilog, Hornetsecurity Spam and Malware Protection, Homestead, Air, Esri, Cisco Unified Intelligence Center, eXTReMe Tracker, Fortinet, Palo Alto PA-5200 Series, Gainsight, ChurnZero, BILL, Inventor, SAP BusinessObjects Business Intelligence (BI), Azure Event Grid, WatchGuard, FederatedMedia, Microsoft.NET 6.0, Nokia, Rapid7 InsightVM, Microsoft Application Insights, Redis Software, Brocade Switches, Azure Cosmos DB, Azure Service Bus, MITRE ATT&amp;CK, Acronis True Image, AMP, Office365, Google App Engine, Amazon Elastic Block Store (EBS), Amazon Elastic File System (Amazon EFS), Altair Grid Engine, Creo Elements/Pro, MongoDB, Cassandra, NEC, NeMo, Motorola Command Center Software, Azure Kubernetes Service (AKS), Google Kubernetes Engine, Vector, Open AdStream, DC Storm, Firebase, Mux, Azure SQL Database, Azure Monitor, CommCare, Oracle E Business Suite, Salesforce Lightning Web Components, Altair Radioss, Fastapi, Flask, AutoCAD, Visio, Chrome, Informatica Master Data Management Cloud, Azure Key Vault, Oracle Virtualization, Bevywise MQTT Broker, Apache Kafka, Akamai CDN Solutions, JTL-Shop 3, Jaeger, Radarstats, ezFlow for Google Docs for G Suite, PHP, Laravel, Microsoft Hyper-V Server, Microsoft Windows Server 2019, Windows 7, Microsoft Windows 10, Webtraxs, Cisco ASR 1000, Check Point Maestro, Whipple Hill, Deltek Costpoint, Records Management, TelmarHelixa, Minitab Statistical Software, LinkedIn Recruiter, RXJS, webpack, Security, MOVEit MFT, Arena PLM, Power BI Documenter, Microsoft AdCenter, Microsoft Sql Server, Aras, IBM Cognos Analytics, IBM UrbanCode Deploy, JPA Health, RS2, Oracle Cloud Infrastructure, Google Cloud Run, Xcode, PuTTY, Postman, Smart AdServer, Oracle Database, Odoo CRM, GoGuardian Teacher, Azure Data Lake Storage, Ecwid, Capacitor, SWIFT, Microsoft Fabric, Fortinet FortiGate, Remedy Single Sign On, Netlify, Speech to text, Selenium WebDriver, Minitab Workspace, VLAN, Spok, Cisco UCS Servers, Ubuntu, Airflow, SAP Data Quality Management, microservices for location data, Oracle Fusion Middleware, Marc, R, Elastic Stack, Ansys HFSS, AWS CloudHSM, Sass, Switch Concepts, React Router, Meshmixer, Laserfiche, Agile GCP Labs, Vista, accessiBe, Elasticsearch, Resi, FOUNDATION, Fluentd, Google Cloud Machine Learning Engine, Oracle Commerce, C# (C Sharp), Allegro X PCB Designer, PySpark, Spark, Scala, Hadoop HDFS, Hive, HelioScope, Jetpack, OpenAPI, FIS, HashiCorp Vault, Clari, Java EE, CUICK TRAC - DFARS and NIST 800-171 compliance solution, eNeighborhoods (Homes.com), Gong, Alation, Cucumber, Sales Cloud Einstein, Salesforce Community Cloud, EcoSys, Data Analytics, Red Hat Enterprise Linux Server, Arista Networks, Pega CRM Suite, Strato, Adobe Photoshop, SYSPRO ERP, Rhino, Adobe After Effects, Fortify WebInspect, Nmap, VMware Socialcast, Onit, Email Verification in Google Sheets, Cisco Firepower 1000, Cisco Unified Communications Manager (CallManager), Palo Alto PA-5000 Series, Parallels Mac Management for Microsoft SCCM, Pipedrive, McAfee Total Protection for Data Loss (DLP), Siemens PROFIBUS, Winky-AXE, Azure AD P2, Vyond, Shopware, Red Hat Enterprise Linux, Red Hat OpenShift, VMware Virtual Desktop Infrastructure, Redshift, Verizon WAF, Siemens SIMATIC S7, Check Point CloudGuard CNAPP, Greenhouse, Formassembly, GRPC, IBM Enterprise Business Servers, IBM SPSS Modeler, IBM RACF, W3Counter, AWS Public Cloud, AWS Bedrock, Azure OpenAI Service, Uikit, Micro Focus ArcSight, Burp Suite, OpenVAS, OneTrust Tech Risk &amp; Compliance, Windows 11, Turn, Pega Robotic Process Automation, Genesys SIP, Cisco VoIP, Remote Desktop Services, Weibo, TierPoint DRaaS</v>
          </cell>
          <cell r="K2001">
            <v>6300000000</v>
          </cell>
          <cell r="L2001" t="str">
            <v>Debt Financing</v>
          </cell>
          <cell r="M2001">
            <v>850000000</v>
          </cell>
          <cell r="N2001">
            <v>44317</v>
          </cell>
          <cell r="O2001">
            <v>11682000000</v>
          </cell>
          <cell r="Q2001" t="str">
            <v>Motorola Solutions, Inc. (MSI) is a technology company based in Chicago, Illinois, that specializes in mission-critical communications, video security, and command center technologies. Founded in 1928, MSI has a rich history of innovation, starting with battery eliminators for radios and evolving into mobile communications with products like the Motorola car radio and the Handie-Talkie used during WWII. The company rebranded as Motorola, Inc. in 1947 and has since focused on public safety and enterprise security.
MSI's offerings are categorized into three main areas: critical communications, command center technologies, and video security. They provide land mobile radio devices, software suites for integrating various data feeds, and AI-powered video security solutions. The company also offers managed services and has expanded its capabilities through strategic acquisitions, enhancing its cloud-based command center solutions. MSI serves a diverse range of clients, including public safety agencies, government sectors, and enterprises that require reliable communication and security solutions.</v>
          </cell>
          <cell r="R2001">
            <v>1928</v>
          </cell>
        </row>
        <row r="2002">
          <cell r="A2002" t="str">
            <v>Mountain America Credit Union</v>
          </cell>
          <cell r="B2002" t="str">
            <v>Mountain America Credit Union</v>
          </cell>
          <cell r="C2002">
            <v>3900</v>
          </cell>
          <cell r="D2002" t="str">
            <v>financial services</v>
          </cell>
          <cell r="E2002" t="str">
            <v>http://www.macu.com</v>
          </cell>
          <cell r="F2002" t="str">
            <v>http://www.linkedin.com/company/mountain-america-credit-union</v>
          </cell>
          <cell r="G2002" t="str">
            <v>Sandy</v>
          </cell>
          <cell r="H2002" t="str">
            <v>Utah</v>
          </cell>
          <cell r="I2002" t="str">
            <v>business accounts, sba lonas, employer of choice, mortgages, investments, commercial loans, savings, banking, loans, checking accounts, credit union, surcharge-free atms, financial technology, utah, growth, sun devil stadium sponsorship, digital payments, regional financial services, community outreach, community sponsorship, banking technology, multi-state operations, local economic development, employee volunteer programs, atm network, community grants, financial planning, credit cards, regional banking, services, asset management, stadium naming rights, online banking, educational support, consumer loans, mobile banking apps, member services, community development, community sponsorships, mobile app, financial literacy, digital banking, community-focused banking, banking security, business services, financial literacy initiatives, financial innovation, banking platform, new mexico, branch expansion, customer engagement, large member base, mobile banking, loan origination, sports marketing, charitable initiatives, branch network, community involvement, mortgage products, financial services, arizona, wealth management, charitable giving, secure banking, savings accounts, retirement planning, arizona state university partnership, charity programs, auto loans, member loyalty, community development programs, employee volunteerism, montana, loan services, customer experience, educational institution support, b2c, technology-driven banking, sponsorship deals, credit unions, regulation, leadership, financial institution, member base, brand sponsorships, nevada, personal loans, partnerships with employers, idaho, community health programs, retail, finance, non-profit, finance technology, information technology &amp; services, b2b, marketing &amp; advertising, investment management, nonprofit organization management, banks &amp; credit unions</v>
          </cell>
          <cell r="J2002" t="str">
            <v>Salesforce, Route 53, Sendgrid, Outlook, VueJS, Microsoft Azure Monitor, Atlassian Cloud, AudioEye, Eloqua, Omniture (Adobe), Slack, Adobe Marketing Cloud, Hubspot, AI, Microsoft Office, Salesforce CRM Analytics, IoT, C#, Secured MVC Forum on Windows 2012 R2, Microsoft.NET Core 3.1, Javascript, TypeScript, Backstage, Google AdWords Conversion, Microsoft PowerPoint, Microsoft Excel, Excel4Apps, Allegro, ServiceNow, Zelle, FIS, Encompass, Brocade SANnav Management, Archer, Gem, Microsoft Active Directory Federation Services, WebOffice, Analyzer, Frame, Cisco DNA Spaces, Visio, Symitar, NTENT, AngularJS, Bootstrap, jQuery, Node.js, Office365, Power BI Documenter, Tableau, Vena, Lytics, Later, Qualtrics, OpCon, Corel, Microsoft PowerShell, SQL, Python, Bash, Batch, Microsoft Teams, OneTrust Tech Risk &amp; Compliance, Verafin, Ausgezeichnet, Microsoft Windows Server 2012, Microsoft Outlook, Switch Concepts, DealerSocket CRM, Microsoft Windows 365 Cloud PC, ADP SmartComplianceÂ®, Microsoft Fabric, PowerBI Tiles, Databricks Lakehouse Platform, Activa, Git, GitHub, Azure Purview, Power Query, DAX, Microsoft SQL Server Reporting Services, Azure Synapse, Azure Data Factory, SES, Atera, Sage, blend, Dialpad, Azure Virtual Machines, DocuSign, eMaint CMMS, Smartsheet, Axis, Adform DMP, .NET, SessionCam, Hex, Micro, REST, Microsoft Power Platform, Workday, Azure Blockchain Service, Azure Active Directory B2C</v>
          </cell>
          <cell r="O2002">
            <v>636485000</v>
          </cell>
          <cell r="P2002">
            <v>25</v>
          </cell>
          <cell r="Q2002" t="str">
            <v>Mountain America Credit Union (MACU) is a federally chartered credit union based in Sandy, Utah. Founded in the 1930s, it has grown to become the second-largest credit union in Utah and the 10th largest in the U.S. by assets, boasting $17 billion in assets and over 1.1 million members. MACU operates more than 100 branches across six states: Utah, Idaho, Montana, Nevada, Arizona, and New Mexico.
MACU offers a wide range of banking and financial services, including checking and savings accounts, personal and business loans, credit cards, and mortgages. The credit union emphasizes personalized service and leverages technology to enhance the member experience, including digital tools for mortgage applications. MACU is committed to community support, engaging in initiatives such as financial literacy programs and employee volunteering. Its mission focuses on helping members achieve their financial goals while fostering a positive impact in the communities it serves.</v>
          </cell>
          <cell r="R2002">
            <v>1934</v>
          </cell>
        </row>
        <row r="2003">
          <cell r="A2003" t="str">
            <v>Movate</v>
          </cell>
          <cell r="B2003" t="str">
            <v>Movate</v>
          </cell>
          <cell r="C2003">
            <v>12000</v>
          </cell>
          <cell r="D2003" t="str">
            <v>information technology &amp; services</v>
          </cell>
          <cell r="E2003" t="str">
            <v>http://www.movate.com</v>
          </cell>
          <cell r="F2003" t="str">
            <v>http://www.linkedin.com/company/movate</v>
          </cell>
          <cell r="G2003" t="str">
            <v>Plano</v>
          </cell>
          <cell r="H2003" t="str">
            <v>Texas</v>
          </cell>
          <cell r="I2003" t="str">
            <v>it services &amp; it consulting, ai-powered sales automation, customer support scalability, ai and cloud integration, customer support automation, media, business agility, support platforms, customer support innovation, cloud platforms, customer lifecycle management, ai-first strategies, customer journey, data-driven insights, support models, business growth, ai accelerators, omnichannel support, support solutions, ai-powered customer experience, telecommunications, gaming, ai and data analytics, support operations, ai-driven support automation, ml services, ai ecosystem integration, retail, support management, digital infrastructure, computer systems design and related services, support automation, customer retention strategies, customer lifecycle, business process optimization, customer retention, support systems, ai-driven decision making, support tools, support innovation, business process reengineering, support workflows, generative ai, customer experience optimization, it services, data analytics, customer success management, support automation platforms, technology, customer experience, digital engineering, cloud partnerships, professional services, e-commerce, b2b, ai platforms, omnichannel cx, support processes, customer engagement, revenue growth, business process automation, support support platforms, automation, strategic technology partnerships, cloud computing partnerships, manufacturing, support scalability, d2c, digital engineering services, services, customer support platforms, support services, managed services, customer experience transformation, ai and ml services, business agility tools, support scalability tools, customer success, support design, predictive analytics, business automation, information technology and services, hybrid cloud, consulting, digital transformation, ai-powered marketing automation, support strategies, digital infrastructure services, support frameworks, support deployment, customer engagement platforms, managed it services, customer engagement automation, sales automation, cloud modernization, operational agility, ai ecosystems, business growth enablement, customer satisfaction enhancement, revenue acceleration services, omnichannel customer experience, financial services, app development, ai-enabled enterprise solutions, enterprise support, hybrid cloud solutions, customer satisfaction, multi-cloud management, operational efficiency, customer journey analytics, support automation tools, ai and automation platforms, ai and analytics platforms, innovation, enterprise support automation, support architecture, tech support, cloud enablement, cybersecurity services, digital workplace services, hybrid cloud management, telecom networking, ai solutions, experience engineering, geospatial intelligence, digital sustainability, smart automation, digital customer experience, customer support, cx transformation, revenue acceleration, aiops, intelligent automation, digital assurance, cognitive rpa, augmented reality, b2b services, emerging brands, telecommunications services, retail solutions, gaming technology, healthcare it services, public sector, multi-tier support, learning development, diversity inclusion, technical support, self-healing technology, ai-powered platforms, omnichannel solutions, integrated security operations, healthcare, finance, consumer_products_retail, information technology &amp; services, games, professional training &amp; coaching, consumer internet, consumers, internet, mechanical or industrial engineering, enterprise software, enterprises, computer software, saas, apps, software development, analytics, health care, health, wellness &amp; fitness, hospital &amp; health care</v>
          </cell>
          <cell r="J2003" t="str">
            <v>Amazon CloudFront, Salesforce, Gmail, Outlook, Amazon Elastic Load Balancer, Google Apps, Microsoft Office 365, Amazon AWS, Zendesk, Slack, Hubspot, Amazon SES, Nginx, Gravity Forms, WordPress.org, Mobile Friendly, Bootstrap Framework, YouTube, Google Tag Manager, Google Font API, Fusioncharts JS Library, AI, Apex, Flow, Git, Salesforce Lightning Web Components, SOQL, ManageEngine ServiceDesk Plus, Apple macOS, Python, React, Node.js, SQL, AWS Trusted Advisor, PostgreSQL, MySQL, Microsoft SQL Server Reporting Services, Redis, Google AdWords Conversion, Aurora, Amazon DynamoDB, Redshift, Terraform, Salesforce Service Cloud, Adobe Experience Cloud, OpenTable for Restaurants, Jira, Linkedin Marketing Solutions, AWS SDK for JavaScript, GitHub Actions, Jenkins, Selenium, Selenium WebDriver, Testng, Cypress, GitLab, PowerBI Tiles, Javascript, TypeScript, Pardot, Salesforce Sales Cloud, Gem, Excel4Apps, Eaglestats, ServiceNow, NetSuite, Google Sheets, Tableau, Google Workspace, Cisco VPN, GoToAssist (FASTchat), .NET, Copilot, Genesys, REST, Microsoft Excel, Quip, Zoomdata, GitHub, Django, Mode, Salesforce Commerce Cloud, Epic, Cerner, Allscripts, Salesforce Health Cloud, , Microsoft Power Platform, DATAVERSE LTD, Microsoft Power Automate, HTML Pro, CSS, Angular, Angular Material, HTML5 Maker, Sales Cloud Einstein, Dynamics 365 Field Service, Gainsight, Snowflake, Airflow, Databricks, Azure Data Factory, Hugging Face, OpenAI, , Google Cloud Platform, SAP Business One, CallMiner Eureka, Confluence, Nevron Vision for SSRS, Sisense, SQL Server 2019, Bitbucket, Docker, Express JS Framework, MongoDB, Oracle Analytics Cloud, Ruby On Rails, Taleo Applicant Tracking Systems (ATS), C#, ASP.NET, Secured MVC Forum on Windows 2012 R2, Azure SQL, Azure Functions, Azure Service Bus, Delta Lake, Microsoft Sql Server, Microsoft Azure Monitor, IBM ILOG CPLEX Optimization Studio, Langchain, LlamaIndex, Pinecone, Faiss, Weaviate, Milvus, Oracle Data Cloud, Chrome, Microsoft Windows Server 2012, Azure Linux Virtual Machines, ezFlow for Google Docs for G Suite, Leapwork, Tor, WebDriverIO, Pipedrive, Google Calendar, Meetrics, Microsoft-IIS, Datadog, Microsoft PowerShell, Amazon Web Services (AWS), Azure Analysis Services, Octopus Deploy, SAP, ABAP, Basis, Remedy Single Sign On, Akamai CDN Solutions, Azure Active Directory, Infoblox DHCP, Microsoft Active Directory Federation Services, Microsoft Advanced Group Policy Management, Microsoft Distributed File System (DFS), Microsoft Exchange Server 2003, Office365, VMware, Ning, HireRight, ClearCompany, Verify, Docking &amp; MDI for WPF, WCF, DTScout, FireEye Helix, Azure App Service, Azure SQL Database, Oracle XML DB, Looker, Looker Studio, Microsoft.NET Core 3.1, AngularJS, Azure Logic Apps, Cytoscape, Azure Cosmos DB, Azure Automation, Azure Monitor, Azure Log Analytics, Wordpress, Figma, Adobe XD, Sketch, Google Analytics, Google Search Console, Hotjar, Cisco VoIP, Spiceworks IP Scanner, Oracle Communications Session Border Controller (SBC), Apache Spark, PySpark, Spark SQL, Apache Parquet, Salesforce CRM Analytics, Google AlloyDB for PostgreSQL, Amazon Elastic MapReduce (EMR), Esri Reports, Datadog Dashboards, Salesforce Flow, Gettyimages, Google Identity Services APIs, DatoCMS, PL/SQL, DotNetNuke, Adobe, Aruba Wireless Access Points, Canon Printers, Semrush, Adobe Analytics, Adobe Experience Platform, Adobe Real-Time CDP, Adobe Target, Kotlin, Skedge.me, SWIFT, Workday Launch, Amazon EC2, Amazon EKS Anywhere, Amazon S3, Amazon Virtual Private Cloud (Amazon VPC), AWS CloudFormation, ECS, Lambda Cloud, Harbor, Kubernetes, Pure Storage, Amazon Managed Workflows for Apache Airflow (MWAA), AudienceScience, Delta Sharing, SAS Enterprise Guide, E-planning, Wowanalytics, AWS Bedrock, Azure AI Studio, Salesforce Marketing Cloud Intelligence (formerly Datorama), Workplace from Meta, Carpathia Hosting, CPI, Postpresso, TripleLift, Unica, VLAN, Genesys Cloud CX, React Router, Juniper Networks SRX-Series Gateways, ADAPT, Cisco Catalyst 9800 Series Wireless Controllers, Cisco Secure Firewall Management Center, Switch Concepts, BT Web Server, Google Cloud Pub/Sub, Impact Radius, OSIsoft PI, Security, TCP TimeClock Plus, Spring, Spring Boot, SAP Sybase InfoMaker, Kiosked, Anthropic Claude, Apache Kafka, DocuSign, Google Chromebook, Sizmek (MediaMind), ServiceNow IT Service Management (ITSM), Azure Cognitive Services, Azure Machine Learning, Azure Databricks, Azure Data Lake Analytics, Azure Synapse Analytics, Azure Devops, TensorFlow, PyTorch, scikit-learn, ISO+â„¢, Cloudflare Insights, Dialpad, Outreach.io, Pure Storage Flash arrays, ANGEL LMS, Groovy, Hibernate, Apache Struts, jQuery, Bootstrap, VueJS, Maven, Apache Subversion (SVN) Server on Ubuntu 18.04 LTS, Oracle Data Integrator, Oracle Database, Spring Cloud, Salesforce CPQ, Fastapi, Flask, Dell EMC PowerStore, SAP Crystal Reports, Elasticsearch, Prometheus, Grafana, Elastic Stack, Wireshark, GitHub Copilot</v>
          </cell>
          <cell r="K2003">
            <v>369500000</v>
          </cell>
          <cell r="L2003" t="str">
            <v>Private Equity</v>
          </cell>
          <cell r="N2003">
            <v>44378</v>
          </cell>
          <cell r="O2003">
            <v>1000000000</v>
          </cell>
          <cell r="Q2003" t="str">
            <v>Movate is a digital technology and customer experience services company based in Plano, Texas. Founded in 1996, Movate has established itself as a leader in business process outsourcing and digital transformation. The company, formerly known as CSS Corp, emphasizes speed, agility, and innovation, which is reflected in its name derived from "Momentum" and "Innovate." Sunil Mittal has been the CEO since 2021.
With over 12,000 employees across 21 global locations, Movate also has a gig network of technology experts in 60 countries, supporting operations in more than 100 languages. The company offers a wide range of services, including digital customer experience, enterprise product services, digital infrastructure management, and managed IT services. Movate has developed AI-powered platforms, such as Movate Athena, to enhance its service delivery. It serves various industries, including telecommunications, retail, and technology, and has achieved significant recognition in the industry for its performance and service quality.</v>
          </cell>
          <cell r="R2003">
            <v>1996</v>
          </cell>
        </row>
        <row r="2004">
          <cell r="A2004" t="str">
            <v>Movement Mortgage</v>
          </cell>
          <cell r="B2004" t="str">
            <v>Movement Mortgage</v>
          </cell>
          <cell r="C2004">
            <v>4000</v>
          </cell>
          <cell r="D2004" t="str">
            <v>financial services</v>
          </cell>
          <cell r="E2004" t="str">
            <v>http://www.movement.com</v>
          </cell>
          <cell r="F2004" t="str">
            <v>http://www.linkedin.com/company/movementmortgage</v>
          </cell>
          <cell r="G2004" t="str">
            <v>Fort Mill</v>
          </cell>
          <cell r="H2004" t="str">
            <v>South Carolina</v>
          </cell>
          <cell r="I2004" t="str">
            <v>jumbo, fha rehab, conventional, vhda, home loans, mortgages, va, usda, fha, reverse, residential real estate</v>
          </cell>
          <cell r="J2004" t="str">
            <v>UltraDns, Mimecast, Microsoft Azure Hosting, Backbone JS Library, VueJS, Media Temple SSL, Cloudways, Atlassian Cloud, Workday, Slack, Amazon SES, Salesforce, FullStory, Drawbridge, Mobile Friendly, Cedexis Radar, Google Maps (Non Paid Users), Google Analytics, Google Play, Wistia, Linkedin Marketing Solutions, Google Tag Manager, Google Maps, DoubleClick, Google Font API, comScore, Bootstrap Framework, DoubleClick Floodlight, reCAPTCHA, Adobe Media Optimizer, Workday Recruit, Vimeo</v>
          </cell>
          <cell r="O2004">
            <v>1400000000</v>
          </cell>
          <cell r="Q2004" t="str">
            <v>Movement Mortgage is a mortgage bank founded in 2008 by Casey Crawford and Toby Harris. Established during the financial crisis, the company aims to transform the mortgage industry by providing a referable experience for homebuyers and real estate agents. Since its inception, Movement Mortgage has grown significantly, expanding from four employees to over 4,000 and operating in 47 states.
The company is headquartered in South Carolina, where it consolidated its leadership and operations to support its growth. Movement Mortgage focuses on home loan financing services and is dedicated to creating a positive experience for its customers. With a mission centered on valuing people and community impact, the company aims to finance 10% of new home loans in the United States over the next decade.</v>
          </cell>
          <cell r="R2004">
            <v>2008</v>
          </cell>
        </row>
        <row r="2005">
          <cell r="A2005" t="str">
            <v>Mr. Cooper</v>
          </cell>
          <cell r="B2005" t="str">
            <v>Mr. Cooper Group</v>
          </cell>
          <cell r="C2005">
            <v>7900</v>
          </cell>
          <cell r="D2005" t="str">
            <v>financial services</v>
          </cell>
          <cell r="E2005" t="str">
            <v>http://www.mrcooper.com</v>
          </cell>
          <cell r="F2005" t="str">
            <v>http://www.linkedin.com/company/mrcoopermortgage</v>
          </cell>
          <cell r="G2005" t="str">
            <v>Coppell</v>
          </cell>
          <cell r="H2005" t="str">
            <v>Texas</v>
          </cell>
          <cell r="I2005" t="str">
            <v>home loan servicing, fixedrate loans, va loans, mortgage calculators, fha streamline loans, adjustablerate loans, va interest rate reduction, refinance loan, mortgages, jumbo loans, mortgage servicing, mortgage refinance, home loan originations, mortgage originations, home loans, conventional loans, fha loans, home loan refinance, mortgage compliance, mortgage market, loan modification programs, mortgage servicing data security, loan servicing platform, mortgage portfolio valuation, mortgage servicing platform, customer-centric mortgage, mortgage loans, home loan solutions, mortgage servicing operational efficiency, mortgage servicing risk assessment, mortgage finance, mortgage origination software, mortgage servicing process automation, mortgage data management, mortgage industry digital transformation, mortgage industry leader, mortgage servicing digital platform, mortgage investor reporting tools, services, mortgage collections, mortgage servicing solutions, mortgage servicing technology, mortgage portfolio analytics, real estate transactions, mortgage customer engagement, mortgage customer support, mortgage servicing operations, collections, mortgage compliance systems, mortgage portfolio risk management, mortgage customer service, mobile app, real estate, mortgage servicing technology platform, mortgage servicing compliance monitoring, mortgage servicing customer portal, mortgage servicing automation tools, mortgage portfolio, digital mortgage servicing solutions, mortgage servicing data analytics, real estate sales, mortgage investor relations, digital mortgage platform, mortgage servicing rights, digital infrastructure, loan origination, real estate owned (reo) management, financial services, mortgage industry, refinancing, mortgage servicing scalability, payment processing, mortgage portfolio management, d2c, mortgage servicing automation, mortgage servicing workflow automation, mortgage industry digitalization, homeownership support, mortgage technology, mortgage servicing analytics, mortgage company, b2b, mortgage analytics, mortgage management, foreclosure management, mortgage servicing efficiency, mortgage industry innovation, mortgage servicing software, mortgage servicing compliance, mortgage portfolio valuation tools, mortgage portfolio performance analytics, mortgage portfolio management software, home loan refinancing, foreclosures, loan modifications, mortgage portfolio growth, mortgage services, mortgage investor reporting, home equity loans, other activities related to credit intermediation, mortgage servicing compliance systems, mortgage industry digital tools, mortgage portfolio valuation models, servicing rights, mortgage risk management, customer experience, homeownership support services, mortgage servicing process optimization, b2c, mortgage portfolio growth strategies, loan servicing automation, residential loans, mortgage investor relations management, mortgage refinancing, buy a home, loan types, digital mortgage access, adjustable-rate mortgages, fixed-rate mortgages, monthly payments, interest rates, pre-approval, online mortgage tracker, real estate cashback, customer support, smart refinancing, closing guarantees, homeownership resources, home advisor team, property appraisal, equity management, mortgage assistance, 2024 homebuying guide, customer testimonials, cash back programs, loan application, terms of service, credit verification, interest rate buydown, escrow management, payment history, borrower support, debt consolidation, property taxes, insurance premiums, loan limits, digital access, comprehensive mortgage solutions, homeownership education, mortgage industry expertise, online resources, secure transactions, finance, construction &amp; real estate</v>
          </cell>
          <cell r="J2005" t="str">
            <v>Cloudflare DNS, Microsoft Office 365, CloudFlare Hosting, Outlook, Zendesk, Vidyard, CloudFlare, WP Engine, React Redux, Mapbox, MongoDB, Workday, Slack, Segment.io, reCAPTCHA, Google Maps, Facebook Widget, Facebook Custom Audiences, Google Analytics Ecommerce Tracking, Google Font API, Mobile Friendly, New Relic, Qualaroo, DoubleClick, Optimizely, DoubleClick Conversion, Facebook Login (Connect), Google Tag Manager, Google Dynamic Remarketing, Hotjar, Google Plus, Workday Recruit, Ruby On Rails, Vimeo, WordPress.org, Remote, Data Analytics, C#, ASP.NET, Microsoft.NET Core 3.1, Microsoft Azure Monitor, Google Cloud Platform, DotNetNuke, Python, MATLAB, Azure Cosmos DB, Azure App Service, Azure Functions, Microsoft SQL Server Reporting Services, Microsoft Entity Framework, SQL, Azure Devops, AWS Transfer for SFTP, FileZilla, Delivra, Talend, Snowflake, Databricks, IBM DataStage, Salesforce, Salesforce CRM Analytics, Apex, Salesforce VisualForce, Ning, ServiceNow, R, Argon CI/CD Security, Amazon EC2 Container Service, .NET, SAS Enterprise Guide, WebOffice, Microsoft Excel, Google AdWords Conversion, Microsoft PowerPoint, accessiBe, NEAR, .GIS, Cision, REST, Mode, Arlo, IBM Cloud, React, AngularJS, Splunk, ELK Stack, IBM ILOG CPLEX Optimization Studio, AWS Trusted Advisor, Terraform</v>
          </cell>
          <cell r="L2005" t="str">
            <v>Merger / Acquisition</v>
          </cell>
          <cell r="M2005">
            <v>0</v>
          </cell>
          <cell r="N2005">
            <v>45901</v>
          </cell>
          <cell r="O2005">
            <v>500000000</v>
          </cell>
          <cell r="Q2005" t="str">
            <v>Mr. Cooper is a prominent mortgage servicing company that specializes in managing ongoing loan processes for U.S. customers. Recently acquired by Rocket Companies, Mr. Cooper is now integrated with Rocket Mortgage, enhancing its services with advanced technology and tools. The company operates from multiple locations in Texas, including Dallas, Coppell, and Carrollton, and has a team in India to support its operations.
The company offers a range of mortgage servicing solutions, including payment processing, monthly statements, and verification of mortgage details. Customers can manage their accounts online or through a mobile app, which provides features like payment editing and transaction history. Mr. Cooper focuses on various loan types, ensuring clients receive comprehensive support throughout their homeownership journey. The company is committed to client satisfaction, emphasizing community involvement and innovative solutions to meet the needs of homeowners.</v>
          </cell>
          <cell r="R2005">
            <v>1994</v>
          </cell>
        </row>
        <row r="2006">
          <cell r="A2006" t="str">
            <v>MRI Software</v>
          </cell>
          <cell r="B2006" t="str">
            <v>MRI Software</v>
          </cell>
          <cell r="C2006">
            <v>3900</v>
          </cell>
          <cell r="D2006" t="str">
            <v>information technology &amp; services</v>
          </cell>
          <cell r="E2006" t="str">
            <v>http://www.mrisoftware.com</v>
          </cell>
          <cell r="F2006" t="str">
            <v>http://www.linkedin.com/company/mri-software-llc</v>
          </cell>
          <cell r="G2006" t="str">
            <v>Solon</v>
          </cell>
          <cell r="H2006" t="str">
            <v>Ohio</v>
          </cell>
          <cell r="I2006" t="str">
            <v>investment management, commercial real estate, multifamily real estate, real estate software, proptech, property management software, software development, lease administration, automation, investment modeling, offices of real estate agents and brokers, asset tracking, return-to-work solutions, energy consumption analytics, retail, comprehensive platform, financial reporting, training and support, property portfolio optimization, healthcare, multi-sector support, mobile access, section 8 voucher management, government, retail foot traffic data, partner ecosystem, managed services, client support, risk management, real estate, affordable housing asset management, business intelligence, education, space management, multifamily lead-to-lease, retail management, real estate analytics, residential and commercial, global reach, b2b, sustainability reporting, property data normalization, workflow automation, lease accounting, operational efficiency, public housing compliance, innovation, industry insights, asset management, services, compliance solutions, tenant billing automation, open platform, cloud-based software, cloud services, lease management, cloud hosting, residential real estate, scalability, cloud solutions, financial planning, data management, property accounting, portfolio management, tenant management, lease workflow automation, asset performance monitoring, building operations, data integration, public housing management, occupier solutions, client-centric solutions, api integrations, flexible solutions, professional services, financial services, regulatory compliance, tenant engagement, corporate real estate, property management, hybrid workplace management, regulatory reporting tools, data analytics, asset lifecycle management, building performance analytics, risk mitigation in leasing, real estate investment analytics, investment analysis, energy management, affordable housing, financial operations, commercial property management, workplace management, financial management, multifamily housing, sustainability tracking, visitor management, ai for real estate, health and safety procedures, cost reduction, tenant billing, reporting and analytics, data normalization, cloud-based solutions, automated workflows, staff scheduling, space optimization, energy analysis, foot traffic data, contract management, occupancy management, staff collaboration, environmental sustainability, compliance reporting, remote monitoring, integrated services, employee safety, space management tools, visualization software, data collection, real-time alerts, performance management, occupational health safety, digital services for residents, real estate insights, multi-currency capabilities, finance, non-profit, information technology &amp; services, health care, health, wellness &amp; fitness, hospital &amp; health care, analytics, cloud computing, enterprise software, enterprises, computer software, professional training &amp; coaching, oil &amp; energy, nonprofit organization management</v>
          </cell>
          <cell r="J2006" t="str">
            <v>Salesforce, Cloudflare DNS, Outlook, Pardot, CloudFlare Hosting, Atlassian Cloud, Typeform, Workday, Sage Intacct, Slack, NetSuite, Bluekai, Microsoft Azure Monitor, Microsoft Application Insights, WP Engine, The Trade Desk, Google Font API, ASP.NET, iTunes, Google Play, Bootstrap Framework, Mobile Friendly, Microsoft Excel, Google AdWords Conversion, Microsoft PowerPoint, MRI Software, Vena, Excel4Apps, VMware, Citrix, WebOffice, Azure SQL Database, Azure SQL Managed Instance, Azure Synapse Analytics, Microsoft Fabric, PowerBI Tiles, Microsoft SQL Server Reporting Services, Jira, LogicMonitor, SolarWinds, PRTG Network Monitor, Kaseya VSA, New Relic, NetScaler, Ning, VMware vSphere, Red Hat, Office365, Microsoft Exchange Server 2003, Veeam, Zerto, Cohesity, Forcepoint, Azure Analysis Services, AWS Analytics, Fortinet FortiGate, Cisco Meraki, Cisco AppDynamics, Microsoft-IIS, Microsoft ADFS for Genesys Cloud, Apache Hadoop HDFS, PL/SQL, FlipHTML5, Javascript, CSS, Apex, REST, Teamleader CRM, Oracle Database, Kubernetes, Less, Odoo CRM, Intel, CallMiner Eureka, Secured MVC Forum on Windows 2012 R2, Apple macOS, Microsoft 365, Azure Active Directory B2C, Microsoft Office, Akamai CDN Solutions, Infoblox DHCP, AWS VPN, Okta, Remote, Azure SQL, Google Ads Data Hub, Make, FileMaker Go, MySQL, HTML Pro, Oracle XML DB, PHP, Git, Agora, Braze, Hubspot, VMware vCenter, Palo Alto PA-5000 Series, Cisco WebEx Teams, Xray, Red Hat JBoss Enterprise SOA Platform, SOAPUI, Postman, C#, TypeScript, Ruby On Rails, Playwright, Specflow, SQL, Canva, LinkedIn Ads, Instagram, Facebook, Glassdoor, Pendo., LinkedIn Sales Navigator, ZoomInfo, Zoho CRM, ServiceNow, SMTP, Marketo, Outreach.io, Gong, Conga CPQ, DealHub.io, Microsoft.NET Core 3.1, Angular, GitHub Copilot, ChatGPT, Azure AI Studio, Seismic, SalesLoft, Horizon, Rise, 6sense, Microsoft Teams, Smartsheet, Linkedin Marketing Solutions, Microsoft Active Directory Federation Services, Terraform, Docker, Webex, Google, MRI ProLease, Dell EMC Isilon, NetSuite OpenAir, Microsoft Windows Server 2012, AWS Transfer for SFTP, Zendesk, Tor, Toolkit, Nevron Vision for SSRS, Gem, Lever, GE Healthcare MRI</v>
          </cell>
          <cell r="K2006">
            <v>19530000</v>
          </cell>
          <cell r="L2006" t="str">
            <v>Debt Financing</v>
          </cell>
          <cell r="M2006">
            <v>15000000</v>
          </cell>
          <cell r="N2006">
            <v>44409</v>
          </cell>
          <cell r="O2006">
            <v>1000000000</v>
          </cell>
          <cell r="Q2006" t="str">
            <v>MRI Software, LLC is a global provider of real estate and investment management software solutions, founded in 1971 and headquartered in Solon, Ohio. The company offers flexible technology platforms designed for property owners, investors, operators, and managers across various sectors, including residential, commercial, retail, and public housing.
MRI Software provides a comprehensive suite of SaaS and hosted solutions for real estate lifecycle management. Their offerings include property management and accounting tools, investment and portfolio analysis, and specialized modules for compliance and risk management. The company emphasizes a people-first approach, integrating AI-powered insights and cloud services to enhance connectivity and innovation in the real estate industry. MRI serves a diverse range of clients, including landlords, developers, brokers, and corporate real estate teams, supporting their operations with advanced analytics and automation.</v>
          </cell>
          <cell r="R2006">
            <v>1971</v>
          </cell>
        </row>
        <row r="2007">
          <cell r="A2007" t="str">
            <v>MSCI Inc.</v>
          </cell>
          <cell r="B2007" t="str">
            <v>MSCI</v>
          </cell>
          <cell r="C2007">
            <v>6200</v>
          </cell>
          <cell r="D2007" t="str">
            <v>financial services</v>
          </cell>
          <cell r="E2007" t="str">
            <v>http://www.msci.com</v>
          </cell>
          <cell r="F2007" t="str">
            <v>http://www.linkedin.com/company/msci-inc</v>
          </cell>
          <cell r="G2007" t="str">
            <v>New York</v>
          </cell>
          <cell r="H2007" t="str">
            <v>New York</v>
          </cell>
          <cell r="I2007" t="str">
            <v>factor investing, multi asset class, risk analytics, portfolio analytics, fixed income, esg, index, real estate, market data, equities, climate tools, thematic indexes, private credit market insights, data analytics, private credit portfolio analysis, private markets strategy, sustainability, asset allocation, scenario analysis, climate risk assessment, private credit modeling, risk assessment, private market data, other financial investment activities, scenario testing, financial services, real estate benchmarks, climate risk analytics, risk decomposition, sustainability &amp; climate, benchmark creation, climate finance products, risk monitoring, private equity fund data, private assets risk management, private assets data, innovation, investment analytics tools, services, asset class analysis, private credit risk assessment, regulatory compliance, private credit exposures, data integration, investment strategies, climate finance, custom solutions, performance measurement, benchmark indices, risk modeling, private assets data platform, risk management, private equity analytics, custom index, real estate data, private assets valuation, investment management, investment risk, private credit risk model, private capital insights, private equity risk analysis, esg integration tools, consulting, index resources, private market benchmarks, factor models, private market intelligence, real estate analytics, indices, esg research, private assets risk factors, market benchmarks, investment decision tools, index licensing, investment benchmarks, investment analytics, index strategies, b2b, private capital data, esg ratings, private markets analytics, private capital, wealth management, climate solutions, climate risk, private assets universe, private assets cash flow analysis, analytics platform, index methodologies, private assets, risk management tools, performance analytics, data-driven insights, sustainable investing, private equity valuation, private credit, climate analytics, portfolio management, private credit factor model, asset management, esg integration, private credit stress testing, index construction, private credit liquidity analysis, index calculation, private assets performance metrics, private equity, multi-asset analysis, private market analytics, real-time index calculation, private assets risk decomposition, asset class diversification, investment decisions, esg analysis, sustainability solutions, climate investing, real assets analytics, performance data, custom reporting, portfolio design, multi-asset class, analytics tools, crowding solutions, portfolio rebalancing, carbon footprinting, client personalization, index solutions, wealth strategies, financial transparency, portfolio risk, sustainability reporting, portfolio alignment, historical performance, data modules, investment modeling, impact solutions, fund ratings, climate risks, geospatial intelligence, portfolio insights, financial institutions, market performance, investment research, asset managers, financial benchmarks, investment tools, wealth insights, index education, trends analysis, finance, energy &amp; utilities, construction &amp; real estate, environmental services, renewables &amp; environment, enterprise software, enterprises, computer software, information technology &amp; services</v>
          </cell>
          <cell r="J2007" t="str">
            <v>Akamai, CSC Corporate Domains, Outlook, Pardot, Drupal, VueJS, Microsoft Azure Monitor, Atlassian Cloud, OneTrust, React Redux, MongoDB, iCIMS, Slack, Salesforce, Adobe Marketing Cloud, Liferay, Google Tag Manager, Mobile Friendly, Akamai RUM, AI, Python, AWS Trusted Advisor, IBM ILOG CPLEX Optimization Studio, Oracle BlueKai Data Management Platform, PowerBI Tiles, .NET, Angular, SQL, Snowflake, React, C#, ChatGPT, AWS SDK for JavaScript, Spring, Oracle Analytics Cloud, Ag Grid, TypeScript, Cursor, Microsoft Excel, Marketo, 6sense, DemandBase, Bombora, Highspot, Seismic, NLP, Kubernetes, Google Kubernetes Engine (GKE), TrakSYS, ANGEL LMS, DotNetNuke, C# (C Sharp), SAP, Google Cloud Platform, Terraform, Microsoft SQL Server Reporting Services, Telligent, Microsoft Office, Fastapi, Pytest, SonarQube, Confluence, Copilot, Foxit PDF SDK, Jupyter, Node.js, R, Microsoft Azure, Amazon Simple Storage Service (S3), ClickHouse, Airtable, AdExtent, Allure, Azure Devops, Bitbucket, Cypress, Git, GitHub Actions, GitLab, Gradle, Javascript, Jenkins, Jira, Maven, npm, Playwright, Postman, REST, Selenium, TestRail, WebDriverIO, Zephyr, pandas, NumPy, scikit-learn, TensorFlow, PyTorch, Google Publisher Tag (GPT), Azure Data Lake Storage, Mode, IXL, Azure Analysis Services, Excel4Apps, Loom, Refinitiv World-Check Risk Intelligence, LinkedIn Learning, MSCI, GEP, Apache Airflow, Docker, Google Kubernetes Engine, Rancher Labs, Workday, Datadog, Resolver, SentryOne SQL Sentry, SPS Commerce Analytics, Gem, AWS Analytics, Perl, Ning, Spring Boot, Google AdWords Conversion, Salesforce CRM Analytics, , System Center Operations Manager, Microsoft Windows Server 2012, Azure Linux Virtual Machines, Akamai CDN Solutions, Ansible, Cisco UCS Servers, OpenLDAP, Oracle Linux, OSIsoft PI, PatientPop, Puppet, Red Hat, Samba, ServiceNow, SMTP, VMware, CallMiner Eureka, Visio, Power BI Documenter, Microsoft PowerPoint, Jira Product Discovery, PySpark, Microsoft.NET Core 3.1, ASP.NET, Microsoft Entity Framework, Gemini, BERT, Google Cloud, Neo4j, SAP Fieldglass Services Procurement, TUNE, Amazon Linux 2, Secured MVC Forum on Windows 2012 R2, Microsoft PowerShell</v>
          </cell>
          <cell r="K2007">
            <v>2052000000</v>
          </cell>
          <cell r="L2007" t="str">
            <v>Debt Financing</v>
          </cell>
          <cell r="M2007">
            <v>500000000</v>
          </cell>
          <cell r="N2007">
            <v>45931</v>
          </cell>
          <cell r="O2007">
            <v>3134459000</v>
          </cell>
          <cell r="Q2007" t="str">
            <v>MSCI Inc. is a finance company based in New York City, specializing in decision support tools, indices, analytics, and ESG/climate products for the investment community. Founded in 1968, MSCI has evolved significantly, becoming independent through an IPO in 2007 and expanding its offerings through strategic acquisitions, including Barra in 2004.
The company operates across four main segments: Index, Analytics, ESG and Climate, and Private Assets. MSCI provides a wide range of products, including equity and fixed income indexes, risk management tools, and data for ESG integration. Its indices benchmark over $16.5 trillion in assets and are used by various clients, including asset managers, hedge funds, and banks, to support investment decisions. With a global presence in over 32 cities across 23 countries, MSCI continues to enhance its services to meet the evolving needs of the investment community.</v>
          </cell>
          <cell r="R2007">
            <v>1969</v>
          </cell>
        </row>
        <row r="2008">
          <cell r="A2008" t="str">
            <v>MSX International</v>
          </cell>
          <cell r="B2008" t="str">
            <v>MSX International</v>
          </cell>
          <cell r="C2008">
            <v>6000</v>
          </cell>
          <cell r="D2008" t="str">
            <v>management consulting</v>
          </cell>
          <cell r="E2008" t="str">
            <v>http://www.msxi.com</v>
          </cell>
          <cell r="F2008" t="str">
            <v>http://www.linkedin.com/company/msx-international</v>
          </cell>
          <cell r="G2008" t="str">
            <v>Detroit</v>
          </cell>
          <cell r="H2008" t="str">
            <v>Michigan</v>
          </cell>
          <cell r="I2008" t="str">
            <v>automotive industry, sales distribution, warranry management, customer engagement, technical publications, learning, technical information, data &amp; insights, aftersales, repair optimisation, retail business tranformation, consumer experience, sales performance, evs, new agency models, business consulting &amp; services, dealer network solutions, warranty management, industry milestones, mobility solutions, remarketing platform, ai solutions, predictive maintenance, repair management, automotive industry growth strategies, automotive industry growth, automotive industry digitalization, automotive repair optimization, machine learning, dealer network management, customer engagement tools, data analytics, channel management, digital innovation hubs, industry recognition, automotive digital transformation, automotive process automation, automotive sales strategies, repair and maintenance solutions, compliance solutions, automotive industry digital platforms, technical support services, strategic acquisitions, digital solutions for automotive, automotive industry process improvement, digital training platforms, automotive industry technological advancements, training platforms, automotive industry digital solutions, information technology and services, automotive bpo services, b2b, service hubs, automotive industry recognition, partnerships, ai-powered solutions, talent acquisition, automotive industry customer satisfaction, automotive industry awards and recognitions, digital platforms, milestones, patents, automotive industry innovation, growth milestones, digital transformation in automotive, industry growth strategies, customer experience platforms, customer engagement platform, industry awards, client recognition, parts and service optimization, automotive software development, customer satisfaction metrics, performance analytics, industry patents, automotive industry growth milestones, automotive industry partnerships, technology patents, digital retail solutions, warranty services, compliance automation, automotive sales tools, technology platforms, customer satisfaction tools, automotive, channel performance, automotive industry digital transformation solutions, business intelligence, automotive industry performance metrics, data analytics tools, digital transformation strategies, fleet management, automotive sales analytics, business process outsourcing, customer satisfaction, consulting services, automotive digital platforms, growth strategies, business growth strategies, automotive repair diagnostics, automotive industry strategic acquisitions, automotive remarketing platforms, automotive software, remarketing solutions, automotive process improvement, channel management software, dealer performance management, cloud computing, automotive digital solutions, automotive dealer training, automotive industry client recognition, automotive compliance solutions, performance management, automotive innovation, automotive sales performance, automotive compliance automation, technology innovation, automotive solutions, ai-driven solutions, management consulting services, automotive customer engagement, information technology, automotive industry milestones, automotive industry patents and innovations, automotive software solutions, automotive industry digital hubs, automotive industry expertise, sales performance tools, automotive industry patents, antenna technology patents, industry trends, automotive industry technology, parts sales optimization, customer experience enhancement, global automotive services, industry expertise, operational efficiency, automotive industry solutions, repair process optimization, industry innovation, fleet remarketing, automotive process outsourcing, services, digital transformation, automotive industry trends, automotive technical support, automotive industry consulting, automotive industry awards, digitalization, technical support, fleet management solutions, performance improvement tools, automotive customer experience, automotive oems, consulting, retail, automotive bpo, digital training, performance improvement, repair efficiency, diagnostic services, consumer engagement, automotive parts, aftermarket solutions, warranty digital platform, claims processing, ai-driven automation, customer experience, dealer network support, warranty audits, training solutions, retail strategies, sustainability solutions, repair authorization, warranty insights, lifetime loyalty programs, warranty digital transformation, customer relationship management, market trends analysis, sales performance optimization, remote training solutions, automotive retail innovation, warranty claim review, warranty process compliance, dealer consultation, recall management, warranty cost reduction, repair process improvement, data-driven decision making, consumer experience enhancement, employee performance development, lean methodologies, warranty risk assessment, automotive learning solutions, customer loyalty strategies, warranty coaching, technical documentation, performance benchmarking, innovative solutions development, market intelligence, distribution, transportation &amp; logistics, management consulting, artificial intelligence, information technology &amp; services, analytics, enterprise software, enterprises, computer software, crm, sales</v>
          </cell>
          <cell r="J2008" t="str">
            <v>Outlook, Microsoft Azure Hosting, Microsoft Office 365, Atlassian Cloud, SuccessFactors (SAP), ServiceNow, Slack, MailJet, Zendesk, WordPress.org, Google Tag Manager, MailChimp, Typekit, Squarespace ECommerce, Mobile Friendly, Facebook Widget, Google Font API, YouTube, Facebook Login (Connect), Vimeo, Linkedin Marketing Solutions, Google Analytics, Woo Commerce, Facebook Custom Audiences, Salesforce CRM Analytics, SharePoint, Veritone Hire Job Distribution (formerly Broadbean), AVEVA PDMS, CANalyzer, CCC ONE, Qlik Sense, Box, Totango, Microsoft Teams, Microsoft PowerPoint, SQL, Python, Absorb LMS, Connect, Security, Microsoft Office, Express, SAP SuccessFactors, SAP Cloud Platform Integration, NeoData, REST, Red Hat JBoss Enterprise SOA Platform, GDM Digital, Google AdWords Conversion, Microsoft Excel, Office365, Gem, ANGEL LMS, Dstillery, Git, NEC, Cascade CMS, Remote, PowerBI Tiles, Canva, Wider Planet, WMS, Zen Planner, WebOffice, IBM SPSS Modeler, Microsoft Word, Google Cloud AI Platform, SAP BusinessObjects Business Intelligence (BI), Cornerstone HR, Excel4Apps, CET, Databricks, IBM Cognos Analytics, Webex, Its Learning LMS, Lytics, ROSS, Infinity Tracking, SAS Visual Analytics, Microsoft Teams Rooms, Facebook, Instagram, Twitter Ads, Google, WhatsApp, LinkedIn Ads, Sprinklr, Power BI Documenter, Ning, Acoustic Analytics, Infolinks, Xray, SAP, Pipedrive, Ecovadis, CallMiner Eureka, BASE, Microsoft Azure Monitor, GitHub Copilot, Dell EMC PowerStore, Invoca, AWS Database Migration Service, AI, Tableau, ICP, NLP, Visio, Microsoft Project, Salesforce, Agilent Technologies, Google Hybrid Cloud, Articulate 360, AnyDesk, Microsoft 365, Track-It!, TSheets, Flickr Slideshow, Adobe Customer Journey Analytics, Smart AdServer, Zoomdata, Microsoft Intune Enterprise Application Management, UptimeRobot, Contentstack, Microsoft Active Directory Federation Services, Google Workspace, SmartRecruiters, Azure Analysis Services, AdvancedMD, OneTrust, Cisco AppDynamics, Varonis GDPR Patterns, Microsoft Power Platform, Microsoft Power Apps, Microsoft Power Automate, SysTools VBA Password Recovery, Eyefinity OfficeMate, Mode, DATAVERSE LTD, Microsoft SQL Server Reporting Services, Salesforce Marketing Cloud Intelligence (formerly Datorama), Salesforce Einstein AI, JD Edwards</v>
          </cell>
          <cell r="K2008">
            <v>15000000</v>
          </cell>
          <cell r="L2008" t="str">
            <v>Debt Financing</v>
          </cell>
          <cell r="M2008">
            <v>15000000</v>
          </cell>
          <cell r="N2008">
            <v>41518</v>
          </cell>
          <cell r="O2008">
            <v>750000000</v>
          </cell>
          <cell r="Q2008" t="str">
            <v>MSX International (MSX) is a global provider of technology-enabled business process outsourcing services, primarily focused on the mobility and automotive industry. With over 25 years of experience, MSX operates in more than 60 countries and employs around 6,000 team members. The company helps automotive OEMs and mobility partners enhance sales, repair processes, and customer engagement through AI, data, training, and field teams.
MSX offers a range of services, including sales performance optimization, repair process enhancement, and comprehensive aftersales support. Their AI-driven solutions aim to improve sales strategies and customer experiences, while their repair optimization services reduce vehicle downtime and boost technician efficiency. Additionally, MSX provides personalized training and insights tailored to various client needs. The company partners with major automotive brands like Ford, General Motors, and Hyundai, and has expanded its capabilities through recent acquisitions in eLearning and sales training.</v>
          </cell>
          <cell r="R2008">
            <v>1996</v>
          </cell>
        </row>
        <row r="2009">
          <cell r="A2009" t="str">
            <v>Mutual of Omaha</v>
          </cell>
          <cell r="B2009" t="str">
            <v>Mutual of Omaha Mortgage</v>
          </cell>
          <cell r="C2009">
            <v>9300</v>
          </cell>
          <cell r="D2009" t="str">
            <v>financial services</v>
          </cell>
          <cell r="E2009" t="str">
            <v>http://www.mutualofomaha.com</v>
          </cell>
          <cell r="F2009" t="str">
            <v>http://www.linkedin.com/company/mutual-of-omaha</v>
          </cell>
          <cell r="G2009" t="str">
            <v>Omaha</v>
          </cell>
          <cell r="H2009" t="str">
            <v>Nebraska</v>
          </cell>
          <cell r="I2009" t="str">
            <v>annuities, employee benefits, life insurance, financial advisors, 401k, disability insurance, career opportunities, long term care insurance, agent support, investment services, sustainable business practices, insurance industry, insurance company, medicare supplement, retirement products, universal life policies, term life policies, digital insurance, financial advisory, whole life insurance, mutual insurer, customer service, retail, retirement planning, cancer insurance policies, financial stability, insurance innovation, claims support services, long-term care policies, health insurance, agent network, agent and broker network, whole life policies, risk management, innovation, insurance provider, long-term care insurance, diversity initiatives, charitable foundation, universal life insurance, disability income protection, policy administration, insurance, media sponsorships, services, digital customer portal, mortgage services, financial planning, medicare supplement plans, community service grants, wildlife tv program, market presence, client support, insurance coverage, financial solutions, long-term savings, employee training, brokerage services, community outreach, critical illness insurance, retirement income products, insurance education resources, diversity and inclusion, group insurance solutions, customer loyalty programs, community involvement, employee wellness programs, investment management, term life insurance, sustainable investing, healthcare, critical illness coverage, community health programs, insurance solutions, financial services, financial strength ranking, brand recognition, b2c, long-term investment strategies, community support, direct life, health, and medical insurance carriers, insurance products, product innovation, group benefits, online account management, corporate responsibility, tv program, employer group insurance, cancer insurance, claims processing, charitable giving, insurance policies, financial planning tools, financial strength, medicare, medicare supplement insurance, medicare advantage, dental insurance, prescription drug plan, life insurance basics, accidental death insurance, employer-based plans, individual coverage, investments, mortgage, reverse mortgage, health coverage, employee portal, claims services, insurance agents, customer access, policy management, financial security, health and well being, small business solutions, institutional investments, group annuities, customer support, investment portfolio, healthcare providers, insurance claims, employer solutions, workplace insurance, group investments, accident insurance, vision insurance, health insurance advice, b2b, e-commerce, finance, disability, long-term care, critical illness, cancer, financial consulting, consulting, management consulting, health care, health, wellness &amp; fitness, hospital &amp; health care, mortgages, consumer internet, consumers, internet, information technology &amp; services, long term care</v>
          </cell>
          <cell r="J2009" t="str">
            <v>Salesforce, Route 53, Bluehornet, Outlook, Amazon AWS, Kaltura, Backbone JS Library, VueJS, Netlify, OneTrust, The Trade Desk, MongoDB, Jornaya, ExactTarget, Slack, Intershop, Tealium, reCAPTCHA, AppNexus, Apache, Mobile Friendly, WordPress.org, Hotjar, Optimizely, Google Tag Manager, Typekit, Ruxit, Squarespace ECommerce, YouTube, Remote, Microsoft Office, SQL, Python, dbt, Snowflake, AWS Bedrock, Amazon SageMaker, Lambda Cloud, LangGraph, Microsoft PowerPoint, Spring Boot, AWS Trusted Advisor, AWS Analytics, Amazon S3, API Gateway, CDK, AWS Lambda, Mulesoft, SailPoint IdentityIQ, Okta, AWS SDK for JavaScript, Microsoft PowerShell, Azure Cloud Shell, Oracle Analytics Cloud, Microsoft SQL Server Reporting Services, Apex, OpenTable for Restaurants, Salesforce Flow, Microsoft Excel, Sigma, AI, Teradata, 24-7 Media, Adobe Creative Suite, Salesforce Service Cloud, Express, 3M 360 Encompass - Health Analytics Suite, GSAP, Aruba Mobility Controllers, UltraEdit, Javascript</v>
          </cell>
          <cell r="O2009">
            <v>11000000000</v>
          </cell>
          <cell r="P2009">
            <v>7</v>
          </cell>
          <cell r="Q2009" t="str">
            <v>Mutual of Omaha is a Fortune 500 mutual insurance and financial services company based in Omaha, Nebraska. Founded in 1909, it operates as a mutual company owned by its policyholders. The company provides a wide range of insurance and financial products to individuals, businesses, and groups across all 50 U.S. states, with over 6.7 million policies in force and more than 19 million members.
The company offers various products, including life insurance, annuities, Medicare Supplement insurance, dental insurance, disability insurance, and long-term care coverage. Mutual of Omaha has a strong commitment to community involvement, supporting numerous nonprofits through the Mutual of Omaha Foundation and encouraging employee volunteerism. With a history of innovation and stability, the company has maintained a significant financial presence and continues to focus on serving its customers effectively.</v>
          </cell>
          <cell r="R2009">
            <v>1909</v>
          </cell>
        </row>
        <row r="2010">
          <cell r="A2010" t="str">
            <v>Nasdaq</v>
          </cell>
          <cell r="B2010" t="str">
            <v>Nasdaq</v>
          </cell>
          <cell r="C2010">
            <v>9400</v>
          </cell>
          <cell r="D2010" t="str">
            <v>financial services</v>
          </cell>
          <cell r="E2010" t="str">
            <v>http://www.nasdaq.com</v>
          </cell>
          <cell r="F2010" t="str">
            <v>http://www.linkedin.com/company/nasdaq</v>
          </cell>
          <cell r="G2010" t="str">
            <v>New York</v>
          </cell>
          <cell r="H2010" t="str">
            <v>New York</v>
          </cell>
          <cell r="I2010" t="str">
            <v>equities, listing services, global index services, market services, corporate solutions, global trading, technology solutions, financial markets, derivatives, fixed income, nasdaq marketsite, market technology, investment bankers/brokers/service, finance, market data solutions for market operators, market regulation solutions, market data solutions for brokers, market data products, market data services, investment in fintech, securities and commodity contracts intermediation and brokerage, market surveillance technology, investment in innovation, data analytics, stock exchange operator, market data management, market data platforms, energy, public company listings, public listings, venture investment program, market data technology, market data solutions for investors, telecommunications, b2b, market data solutions for financial institutions, electronic trading platform, market infrastructure development, consumer goods, financial services, risk management, information technology, market regulation compliance, global financial markets, financial technology innovation, global market access, market data analytics tools, market data solutions for regulators, fixed income trading, market data solutions for trading firms, cryptocurrency, market data platform, capital markets, analytics, trading and clearing technology, trading platforms, market data solutions provider, market surveillance systems, derivatives trading platform, market communication services, market data solutions for clearinghouses, trading technology, consulting, market data solutions, market data solutions for hedge funds, market data provider, services, market data infrastructure, market surveillance, market data solutions for institutions, market data solutions for corporates, market infrastructure, market data solutions for asset managers, market data, healthcare, market regulation, financial data, market technology services, trading technology solutions, market data apis, financial technology, market risk analytics, market data analytics, market data solutions for exchanges, stock exchange, market data feeds, market data distribution, stock market, real-time quotes, market insights, investment intelligence, public markets, private markets, options trading, etf listings, investing solutions, market events, earnings calendar, dividends, corporate governance, sustainability solutions, investor relations, global markets, economic data, financial services technology, corporate esg solutions, nasdaq listings, investor tools, alternative datasets, market news, ipo process, index services, smart investing, market accessibility, data link, trading strategies, market analysis, financial technology solutions, regulatory technology, investor trust, brand building, data-driven insights, market trends, market metrics, corporate strategies, investment analytics, market performance, market events calendar, distribution, transportation &amp; logistics, energy &amp; utilities, consumers, information technology &amp; services, health care, health, wellness &amp; fitness, hospital &amp; health care, finance technology, financial exchanges</v>
          </cell>
          <cell r="J2010" t="str">
            <v>Akamai, UltraDns, Microsoft Office 365, Bluekai, Drupal, Microsoft Application Insights, Drift, React Router, Create React App, Citrix NetScaler, Python, Workday, Pardot, Amazon SES, Slack, Eloqua, WP Engine, OneTrust, React Redux, Omniture (Adobe), Marketo, Facebook Custom Audiences, Hubspot, Google Font API, Google Dynamic Remarketing, Bizible, Mobile Friendly, Ad Unit 320 x 50, Google AdWords Conversion, Linkedin Marketing Solutions, Qualtrics, Taboola, SOASTA, Facebook Widget, Bing Ads, Lucky Orange, greyscale - grey, Typekit, Ad Unit 300 x 600, Facebook Login (Connect), Ad Unit 300 x 250, Quantcast, JW Player, SumoMe, Bootstrap Framework, Ad Unit 728 x 90, Lotame, WordPress.org, Google translate API, Nginx, Twitter Advertising, DoubleClick, Google Analytics, Google Tag Manager, DoubleClick Conversion, Amazon Associates, Google AdSense, Gravity Forms, Criteo, 33Across, Woo Commerce, Conversant (ValueClick), OpenX - Exchange, Squarespace ECommerce, reCAPTCHA, Wordpress.com, AI, Jira, Highspot, Calypso, Gem, Confluence, Microsoft Excel, Zoomdata, TensorFlow, PyTorch, Keras, scikit-learn, Mode, Microsoft Copilot Studio, Copilot, Flow, Microsoft Azure Monitor, AWS Trusted Advisor, AWS SDK for JavaScript, Bitbucket, Docker, Git, GitLab, Gradle, Jenkins, Kubernetes, OpenAPI, React, Redux, Oracle Database, PostgreSQL, Oracle Cloud Infrastructure, Amazon Web Services (AWS), Azure Linux Virtual Machines, Microsoft PowerShell, Google AlloyDB for PostgreSQL, MongoDB, Unix, AMP, ControllerView, PowerBI Tiles, Databricks, Salesforce, eVestment, Salesforce CRM Analytics, AWS Analytics, Terraform, Google, Bing, LinkedIn Ads, BMC Helix Discovery, Google Cloud, Xilinx Machine Learning, Amazon S3, Spring Boot, SQL, Standalone Tomcat - Java Servlet and JSP Platform by TurnKey Linux (HVM), CAT, ServiceNow, Apttus, Salesforce CPQ, Amazon EKS Anywhere, Argo CD, Flux, HELM, Jama Connect for Requirements Management, JFrog Artifactory, QTest, SonarQube, TeamCity, Langchain, LlamaIndex, MLflow, Amazon Managed Workflows for Apache Airflow (MWAA), Unity Catalog, Microsoft PowerPoint, Monday.com, monday CRM, VueJS, Microsoft.NET Core 3.1, Microsoft SQL Server Reporting Services, Xunit, Cypress, Datadog, Microsoft Azure, Excel4Apps, Amazon Linux 2, Bash, Agile GCP Labs, Cisco ASA 5505, Fortinet, Palo Alto PA-5000 Series, CheckPoint, Palo Alto Networks Panorama, FortiManager, Remote, Olo, ServiceNow IT Service Management (ITSM), Apache JMeter, .NET, JUnit, Oracle Analytics Cloud, Hibernate, Oracle JDBC, SAP Sybase InfoMaker, Selenium, Javascript, Spring, Clari, , Lens, ISO+â„¢, Conga CLM, Lambda Cloud, AWS Bedrock, Sizmek (MediaMind), Amazon Virtual Private Cloud (Amazon VPC), ECS, AWS Step Functions, Amazon CloudWatch, API Gateway, Exact, Google Ads, Google Cloud BigQuery, Meta Ads, Redshift, Semrush, Playwright, REST, GraphQL, Quantum Metric, Apptio Cloudability SaaS, Zoom Rooms, Cisco AppDynamics, poly, Logitech Sync, Zoom Phone, Amazon Connect, Dialpad, SharePoint, Azure Analysis Services, Spark, Airflow, PagerDuty, Microsoft 365, Apache Kafka, Knak, , Anaplan, C#, Perl, Azure Cloud Shell, GitHub, Angular, Node.js, TypeScript, Outreach.io, Apache Iceberg, Scala, Shopware, PHP, OpenText, Ansible, Grafana, Google Cloud Platform, PubSub+, RAML, GitHub Copilot, Salesforce Sales Cloud, Salesforce Service Cloud, Unity, Gong, LinkedIn Sales Navigator, Articulate, Rise, Camtasia, Synthesia, Groovy, OpenNMS Platform, Micro Focus Network Automation, Informatica, Microsoft Fabric, Profisee, Power BI Documenter, Microsoft Project, Tor, Articulate Storyline 3, Apex, Coupa, Fusion ERP Analytics, SysTools VBA Password Recovery, Google Cloud Machine Learning Engine, SAP SuccessFactors Onboarding, Workday Benefits, Workday Compensation, Workday Recruiting, Thomson Reuters Legal Tracker, Bloomberg Professional Services, VHDL, Ethereum, Zopim, ClickHouse, Prometheus, PySpark, Delta Lake, Amazon EC2, Microsoft Office, Salesforce Lightning, Pandora FMS, Google Cloud Storage, Palo Alto Networks Cortex XSOAR, ebs, Batch, Puppet, Zabbix, Splunk, R, Dell iDRAC (Integrated Dell Remote Access Controller), Titan, Cisco Unified Intelligence Center, HP OpenView TeMIP, ICP, Opex Document Automation, Grafana Loki, Gainsight, 6sense, Axiom Software, CONTROL, AWS Transfer for SFTP, CallMiner Eureka, IBM HTTP Server, Zoho CRM, go+, pandas, DuckDB, CircleCI, Board, Eclipse, IntelliJ IDEA, Maven, Mockito, Oracle Cloud, Oracle Linux, VMware, Azure Data Lake Storage, Dell EMC PowerStore, NVIDIA, Visual Studio Code, Azure Blob Storage, Oracle Database Security, Microsoft Teams Rooms, Redis, Citrix, Connect, Weibo, Amazon Managed Streaming for Apache Kafka (Amazon MSK)</v>
          </cell>
          <cell r="K2010">
            <v>1280163000</v>
          </cell>
          <cell r="L2010" t="str">
            <v>Debt Financing</v>
          </cell>
          <cell r="M2010">
            <v>550000000</v>
          </cell>
          <cell r="N2010">
            <v>44621</v>
          </cell>
          <cell r="O2010">
            <v>8218000000</v>
          </cell>
          <cell r="Q2010" t="str">
            <v>Nasdaq, Inc. is a leading financial services corporation based in New York City. It operates the Nasdaq Stock Market, the first electronic stock market established in 1971. The company provides a range of technology-based products and services, including data, analytics, software, exchange capabilities, and advisory services to corporate clients, investment managers, banks, brokers, and exchange operators around the world.
With a history of innovation, Nasdaq has grown to list approximately 3,100 companies and facilitates the trading of around 2 billion shares daily, making it a major player in the U.S. securities market. The company offers a fully electronic trading platform, real-time market data, advanced analytics, and various advisory services to support its clients. Nasdaq is committed to enhancing liquidity, efficiency, and investor protection through its technological advancements and global operations.</v>
          </cell>
          <cell r="R2010">
            <v>1971</v>
          </cell>
        </row>
        <row r="2011">
          <cell r="A2011" t="str">
            <v>Navan</v>
          </cell>
          <cell r="B2011" t="str">
            <v>Navan</v>
          </cell>
          <cell r="C2011">
            <v>3400</v>
          </cell>
          <cell r="D2011" t="str">
            <v>information technology &amp; services</v>
          </cell>
          <cell r="E2011" t="str">
            <v>http://www.navan.com</v>
          </cell>
          <cell r="F2011" t="str">
            <v>http://www.linkedin.com/company/navan</v>
          </cell>
          <cell r="G2011" t="str">
            <v>Palo Alto</v>
          </cell>
          <cell r="H2011" t="str">
            <v>California</v>
          </cell>
          <cell r="I2011" t="str">
            <v>enterprise software, travel, software, information technology, software development, corporate travel management, travel booking, expense management, corporate card solutions, ai integration, user-friendly platform, travel support, budget control, self-service travel, global travel inventory, automated expense tracking, receipt scanning, customizable reports, travel policies, employee reimbursements, travel management software, medium to large enterprises, business travel, financial management, innovative solutions, customer service, cost savings, seamless integration, travel preferences, loyalty programs, travel agents, strategic acquisitions, dual-gds model, travel technology, user experience, travel rewards, industry leader, travel management platform, comprehensive solutions, digital transformation, corporate travel solutions, travel and expense management, business travel management, sustainable travel, dynamic travel policies, corporate card integration, real-time expense reporting, travel inventory, personalized travel experience, expense report automation, travel budgeting, dedicated travel support, mobile expense management, event planning tools, group travel coordination, custom spend limits, travel reimbursements, expense policy compliance, ai-powered insights, 24/7 travel support, employee engagement, duty of care, carbon emissions tracking, travel data analytics, negotiated rates, loyalty program integration, financial compliance, vendor management, virtual card payments, seamless booking process, strategic partnerships, performance metrics, cloud-based solutions, optimized spend management, user-friendly interface, travel and expense integration, real-time notifications, expense categorization, holistic travel solutions, meetings and events management, travel management system, custom kpi reports, automated reconciliation, financial intelligence services, travel bookings, employee travel incentives, integrated hr systems, b2b, services, enterprises, computer software, information technology &amp; services, e-commerce, consumer internet, consumers, internet, ux</v>
          </cell>
          <cell r="J2011" t="str">
            <v>Cloudflare DNS, Gmail, Google Apps, Microsoft Office 365, CloudFlare Hosting, Amazon CloudFront, Route 53, Amazon AWS, Webflow, Salesforce, Slack, Atlassian Cloud, Zapier, Netlify, OneTrust, Appcues, The Trade Desk, MongoDB, Amazon SES, Google Places, greyscale - grey, Google Font API, New Relic, Mobile Friendly, Amazon Associates, Linkedin Marketing Solutions, DoubleClick, Facebook Custom Audiences, DoubleClick Conversion, Twitter Advertising, Google Tag Manager, Google Dynamic Remarketing, Google Maps, Stripe, YouTube, Facebook Login (Connect), Cloudinary, Marketo, Google Play, Facebook Widget, JQuery 1.11.1, Shopify, Shutterstock, WordPress.org, Ruby On Rails, Typekit, Squarespace ECommerce, AngularJS, reCAPTCHA, Wix, Paypal, Bootstrap Framework, Woo Commerce, Remote, AI, Data Analytics, Looker, Android, Circle, Microsoft Excel, Google, Gem, Act!, Genesys, Genesys Cloud CX, ServiceNow Integration Hub, ROOM, Board, Cypress, OneTrust Tech Risk &amp; Compliance, AWS Transfer for SFTP, Jira, Google Identity Services APIs, React, Angular, npm, Snowflake, ThoughtSpot, SQL, Python, NetSuite, NetSuite SuiteScript, NetSuite SuiteFlow, NetSuite SuiteTalk, NetSuite SuiteBuilder, REST, Greenhouse, BASE, ISO+â„¢, LinkedIn Ads, Zip, Mode, LinkedIn Sales Navigator, ZoomInfo, , Security, Asana, CUICK TRAC - DFARS and NIST 800-171 compliance solution, AvantLink, Spring, AWS Trusted Advisor, CallMiner Eureka, Gradle, Capterra, Outreach.io, Delivr, ANGEL LMS, Amazon Simple Storage Service (S3), Travelport GDS, Google Cloud Security Command Center, Yardi Voyager, PeopleSoft Expenses, Vero, WhatsApp, Box, CrowdStrike Falcon, Falco, Google Workspace, Jamf, Micro, Microsoft Entra ID, Microsoft Intune Enterprise Application Management, Okta, OpenID, Rust, SAM, Zscaler, Amazon Web Services (AWS), AWS Identity and Access Management (IAM), Bash, Bicep, go+, Google Cloud Platform, Microsoft Azure Monitor, Microsoft PowerShell, Pulumi, Terraform, Epicor Prophet 21, AWS SDK for JavaScript, Spring Boot, TypeScript, LinkedIn Recruiter, AWS Analytics, Figma, Google Sheets, Navan (Formerly TripActions), Atlassian, Virtuemart, Azure Virtual Desktop, Citrix, IBM ILOG CPLEX Optimization Studio, Workato, Make, Kotlin, Jetpack, SWIFT, Microsoft Office, Excel4Apps, Google Ads, Bing, Apple, Workday, Soap Media, Lytics, Apex, Salesforce Lightning Web Components, Amazon Managed Workflows for Apache Airflow (MWAA), Salesforce VisualForce, Salesforce CPQ, LeanData, Gearset, Copado, Git, Vscode, Adobe Experience Cloud, Salesforce Sales Cloud, Salesforce Service Cloud, AWS Bedrock, Vertex, Claude, Lambda Cloud, VMware Horizon, Weibo, PowerSchool Unified Talent, UKG Pro Benefits Administration, Datadog Dashboards, Palo Alto Networks, CloudFlare, Infoblox, Microsoft Azure, AWS Direct Connect, AWS Transit Gateway, Gong, Tines, AWS Lambda, Gemini, GitHub Copilot, Vtiger for G Suite, Zoomdata, Hibernate, VueJS, Reddit for business, X, Adobe Premiere Pro, Adobe After Effects, Adobe Audition, Adobe Creative Cloud, Braze, Adobe Customer Journey Analytics, Ning, Splunk, Sentinel, Javascript, FlipHTML5, CSS, Copilot, ChatGPT, Cursor, Amazon SageMaker, PostGIS, Graylog, AT&amp;T, Fastapi, Amazon Managed Streaming for Apache Kafka (Amazon MSK), Amazon Simple Queue Service (SQS), Odoo CRM, Genesys PureCloud, LeanIX Enterprise Architecture Management, Node.js, Kibana, GitHub, Taleo Applicant Tracking Systems (ATS), Salesforce CRM Analytics, SAP Contract Lifecycle Management (CLM), Azure Cost Management and Billing, Jira Service Desk, Storyboard to SwiftUI Converter, ebs, SES, Instagram, TikTok, ADP SmartComplianceÂ®, Sabre Scribe, Amadeus, Azure Analysis Services</v>
          </cell>
          <cell r="K2011">
            <v>1916590000</v>
          </cell>
          <cell r="L2011" t="str">
            <v>Series G</v>
          </cell>
          <cell r="M2011">
            <v>150000000</v>
          </cell>
          <cell r="N2011">
            <v>45931</v>
          </cell>
          <cell r="O2011">
            <v>536837000</v>
          </cell>
          <cell r="Q2011" t="str">
            <v>Navan, Inc., formerly known as TripActions, is a corporate travel and expense management company based in Palo Alto, California. Founded in May 2015 by Ariel Cohen and Ilan Twig, Navan offers an all-in-one platform that supports travel programs for over 10,000 companies globally. The platform integrates travel booking, expense management, payments, reporting, and analytics to enhance business travel experiences.
Navan provides a comprehensive travel management solution that includes online booking for flights, hotels, and events, along with 24/7 support through its AI agent, Ava. The company emphasizes user-friendly design and offers features like custom policies, real-time insights, and Navan Rewards for budget-compliant bookings. Its expense management services include photo-based receipt submission and rapid reimbursements across multiple currencies. Navan also focuses on analytics, reporting, and employee safety, ensuring a modern and efficient approach to corporate travel.</v>
          </cell>
          <cell r="R2011">
            <v>2015</v>
          </cell>
        </row>
        <row r="2012">
          <cell r="A2012" t="str">
            <v>NCR Corporation</v>
          </cell>
          <cell r="B2012" t="str">
            <v>NCR</v>
          </cell>
          <cell r="C2012">
            <v>14000</v>
          </cell>
          <cell r="D2012" t="str">
            <v>information technology &amp; services</v>
          </cell>
          <cell r="E2012" t="str">
            <v>http://www.ncr.com</v>
          </cell>
          <cell r="F2012" t="str">
            <v>http://www.linkedin.com/company/ncr-corporation</v>
          </cell>
          <cell r="G2012" t="str">
            <v>Atlanta</v>
          </cell>
          <cell r="H2012" t="str">
            <v>Georgia</v>
          </cell>
          <cell r="I2012" t="str">
            <v>financial, retail &amp; hospitality industries, retail, travel, our assisted &amp; selfservice solutions &amp; comprehensive support services address the needs of retail, telecom amp technology, small business, omnichannel solutions, hardware solutions, professional services, telecom technology, software solutions, enterprise technology for the banking, at ncr, hospitality, mobile commerce, mobile payments, point of sale, local commerce, mobile, e-commerce, payments, consumer internet, information technology, internet, office equipment/supplies/services, it services &amp; it consulting, restaurant technology, global retail transaction network, consumer transaction technology, computer systems design and related services, enterprise software, application development, check processing, barcode scanning technology, operational efficiency, scalable software, public company, scalable platforms, iot integration, information technology and services, omnichannel retail, digital payments, software development, analytics, retail analytics, transaction security, data management, consumer transaction security, financial services, b2b, digital commerce platform, self-service banking kiosks, corporate split, legacy atm solutions, point-of-sale hardware, banking solutions, payment solutions, retail automation, financial technology, cloud pos systems, self-checkout systems, travel kiosks, digital checkout, restaurant pos, customer experience, digital customer engagement, retail and restaurant digital transformation, consulting, banking technology, digital marketing, cloud platforms, hospitality systems, manufacturing, support services, retail analytics platforms, software support, payment processing, business intelligence, retail and restaurant software support, digital commerce solutions, enterprise solutions, retail automation tools, implementation services, data analytics, government, software publishing, retail and restaurant markets, barcode scanners, ai in retail, hospitality technology, pos systems, inventory management, cloud solutions, cloud computing, self-service kiosks, atm legacy solutions, self-service check-in, retail and hospitality self-service, check processing systems, retail and hospitality integration, cloud-based platforms, customer relationship management, check clearing systems, retail technology, hospitality solutions, atm network expansion, innovation, enterprise transaction software, global transaction technology, pos hardware, digital transformation, transaction security solutions, transaction automation, services, managed services, consulting services, customer engagement, digital commerce, retail solutions, self-service transactions, financial access, atm network, customer insights, transactional analytics, point of sale systems, ecommerce integration, multichannel retailing, scalable solutions, merchants tools, api services, real-time monitoring, consumer engagement, loyalty programs, payment gateways, contactless payments, fraud prevention, user authentication, transaction management, cloud-based services, data analytics tools, employee engagement, mobile applications, gateway services, merchant services, operations optimization, remote access capabilities, integrated solutions, market insights, instant payments, finance, professional training &amp; coaching, leisure, travel &amp; tourism, consumers, information technology &amp; services, pos, enterprises, computer software, app development, apps, finance technology, marketing &amp; advertising, mechanical or industrial engineering, crm, sales, management consulting, mobile apps</v>
          </cell>
          <cell r="J2012" t="str">
            <v>CloudFlare CDN, Salesforce, AT&amp;T DNS, Outlook, Microsoft Office 365, Zuora, CloudFlare Hosting, Drupal, VueJS, Atlassian Cloud, OneTrust, React Redux, Webflow, MongoDB, Amazon SES, Slack, Marketo, ServiceNow, Mobile Friendly, Google Font API, Google Dynamic Remarketing, AddThis, Facebook Widget, DoubleClick, FullStory, ASP.NET, Google AdWords Conversion, Facebook Login (Connect), reCAPTCHA, Facebook Custom Audiences, Bizible, Linkedin Marketing Solutions, YouTube, DoubleClick Conversion, Trustpilot, Workday Recruit, Bootstrap Framework, AppDynamics, Nginx, Vimeo, Akamai RUM, Google Analytics, Microsoft-IIS, Google Tag Manager, Microsoft Office, ACL, Rise, Wordpress, Hubspot, PowerBI Tiles, Microsoft Excel, Microsoft PowerPoint, Aruba Wireless Access Points, Cisco Nexus Switches, Salesforce CRM Analytics, Workday, Cisco AppDynamics, Cisco DNA Center, SAP Extended ECM (xECM), SolarWinds, Fortinet FortiGate, CSS, Amazon Linux 2, Secured MVC Forum on Windows 2012 R2, Aruba CX Switches, Outsystems, TSYS, SystemVerilog, Verifone POS, Gilbarco, NCR Vision, Google Firebase App Distribution, Ubuntu, Kubernetes, HELM, Python, Bash, Google Cloud Platform, GitHub, GitHub Actions, Linkerd, Prometheus, OpenTelemetry, Fluentd, Gem, Harmony Email &amp; Collaboration, IfByPhone, , , ebs, LEAP, SQL, PL/SQL, Oracle BI Publisher, Oracle Integration Cloud, Wider Planet, Excel4Apps, Genesys Cloud CX Platform, Azure Repos, NetApp ONTAP Data Management, SWIFT, Tampa AS400 Inc, SimCorp Gain, Amazon Kinesis Data Analytics, AVEVA PDMS, jQuery, DDS-CAD, IBM Db2 for Linux, UNIX, and Microsoft Windows, OpenProject, Visio, Postpresso, Smart AdServer, SAP Customer Activity Repository (CAR), Sizmek DSP, Google Identity Services APIs, Cisco ACI Orchestration, IBM API Connect, Cisco Identity Services Engine, CAT, Microsoft Windows Server 2012, Skype, Datacore SDS, VMware, PowerFlex, Veritas NetBackup, .NET, Less, SonicWall Network Security appliance (NSa) Series, Catalyst, Cisco Nexus 2000, Cisco Meraki, Amazon Virtual Private Cloud (Amazon VPC), CampBrain, Security, Conversant, Viptela, Switch Concepts, Javascript, Microsoft Teams, Cisco Unified Intelligence Center, Salesforce Sales Cloud, Oracle Financial Services, BASE, SAP Ariba Buying and Invoicing, Oracle Fusion Financials, Oracle Cloud, Oracle Analytics Cloud, Microsoft Project, Azure Linux Virtual Machines, Tableau, ServiceNow IT Service Management (ITSM), Splunk, Neto by Maropost, Amazon CloudWatch, C#, Microsoft Teams Rooms, Fidelity HSA, Git, Microsoft Azure, Google Kubernetes Engine (GKE), Docker, go+, Node.js, AWS SDK for JavaScript, Terraform, Ansible, JFrog Artifactory, Stackdriver Monitoring, Istio, OpenAPI, GraphQL, Citrix Virtual Desktops, IBM Enterprise Business Servers, Cisco Aggregation Services Routers, F5 Networks, Azure Event Hubs, EMaint, Power BI Documenter, Cisco UCS Servers, Amazon Web Services (AWS), BILL, EVS, Inventor, Oracle Database, Oracle EBS Projects, SAP Fieldglass Services Procurement, SAP Logistics Execution, Unix, REST, Cadence Omnis CFD Platform, Oracle Forms, Amazon Managed Workflows for Apache Airflow (MWAA), Olo, Microsoft 365, FlipHTML5, Bitnami JasperReports, ChatGPT, Brocade Routers, Arista Networks, Apache Flink, Azure Functions, Azure Logic Apps, Azure Cosmos DB, Creo+, Dassault SOLIDWORKS, FUSION, Aloha POS, Conga CPQ, SysTools VBA Password Recovery, Tableau Desktop, React Router, Avaya, Azure Analysis Services, PTC Creo, Analyzer, Office365, E-planning, AWS VPN, Apache, CouchDB, Nagios, checkmk, Copilot, SAP</v>
          </cell>
          <cell r="K2012">
            <v>893661381</v>
          </cell>
          <cell r="L2012" t="str">
            <v>Other</v>
          </cell>
          <cell r="M2012">
            <v>73661381</v>
          </cell>
          <cell r="N2012">
            <v>44562</v>
          </cell>
          <cell r="O2012">
            <v>2687000000</v>
          </cell>
          <cell r="Q2012" t="str">
            <v>NCR Voyix, based in Atlanta, Georgia, is a leader in consumer technologies with a focus on enhancing digital commerce experiences in the retail and restaurant sectors. With a history spanning nearly 140 years, the company employs around 15,000 people across 35 countries. The name NCR reflects its extensive expertise in enterprise technology, while Voyix symbolizes guidance through business change.
NCR Voyix offers platform-led technology and services designed to improve efficiency and create unique customer experiences. Their solutions are tailored to meet the specific needs of businesses in retail and restaurants, leveraging over a century of industry knowledge. The company emphasizes collaboration, simplicity, and innovation in its approach to transforming digital commerce.</v>
          </cell>
          <cell r="R2012">
            <v>1884</v>
          </cell>
        </row>
        <row r="2013">
          <cell r="A2013" t="str">
            <v>NCR Atleos</v>
          </cell>
          <cell r="B2013" t="str">
            <v>NCR Atleos</v>
          </cell>
          <cell r="C2013">
            <v>20000</v>
          </cell>
          <cell r="D2013" t="str">
            <v>banking</v>
          </cell>
          <cell r="E2013" t="str">
            <v>http://www.ncratleos.com</v>
          </cell>
          <cell r="F2013" t="str">
            <v>http://www.linkedin.com/company/ncratleos</v>
          </cell>
          <cell r="G2013" t="str">
            <v>Atlanta</v>
          </cell>
          <cell r="H2013" t="str">
            <v>Georgia</v>
          </cell>
          <cell r="I2013" t="str">
            <v>enterprise technology for banking services, office equipment/supplies/services, atm network software upgrade, managed services, atm software, atm deployment, atm security solutions, atm customer convenience, financial services, self-service solutions, atm transaction security, atm network optimization, atm hardware maintenance, atm network growth, atm industry leader, atm network hardware refresh, atm solutions, atm cash management, atm network integration services, atm network reliability, atm network operational excellence, atm network compliance, atm servicing, atm network performance management, atm network infrastructure management, atm hardware, b2b, distribution, atm deployment services, atm network support, atm support, atm network troubleshooting, atm servicing support, atm network optimization tools, atm manufacturing, atm network management, atm services, atm maintenance, atm network security solutions, atm technology, customer engagement, atm network remote management, self-service banking, atm monitoring, atm network customer experience enhancement, cash access, atm transaction processing, atm software updates, atm help desk, atm network infrastructure, retail atm, atm as a service, atm network modernization, atm customer experience, atm network security, atm hardware solutions, financial access, atm network monitoring, atm transaction automation, atm managed services, atm network helpdesk, information technology, atm network analytics, atm network scalability solutions, cardless atm, atm network integration, atm operational efficiency, atm network upgrade, atm transaction analytics, atm network, atm network expansion, manufacturing, atm network scalability, atm network support services, operational efficiency, atm network expansion strategies, customer experience, atm network outsourcing, atm network deployment, atm network resilience, cash recycling atm, services, atm security updates, atm network performance, atm software management, atm security, consulting, retail, transportation &amp; logistics, atm operational scale, self-service banking solutions, retail atm services, atm hardware and software, cash management solutions, atm monitoring software, multi-vendor atm support, allpoint atm network, transaction processing, digital-first technology, customer experience optimization, cardless cash access, financial access solutions, global managed services, atm fleet management, connected hardware maintenance, telecom infrastructure for atms, branch transformation, compliance and security management, atm marketing, availability monitoring, consumer insights, atm utilization optimization, advisory services in banking, mobile cash withdrawal, cash optimization, network security for atms, automated teller services, atm logistics solutions, regulatory compliance for atms, real-time atm analytics, cash in transit management, api solutions for banking, atm customer support, marketing for atms, financial technology solutions, point of sale transaction services, surcharge-free cash access, emerging banking technologies, self-service financial transactions, distributed cash access solutions, customer engagement strategies, geo-location services for atm networks, end-to-end atm solutions, finance, consumer products &amp; retail, mechanical or industrial engineering</v>
          </cell>
          <cell r="J2013" t="str">
            <v>Cloudflare DNS, Route 53, Marketo, Microsoft Office 365, Amazon AWS, CloudFlare CDN, Salesforce, AT&amp;T DNS, Outlook, Zuora, CloudFlare Hosting, Webflow, Slack, Adobe Marketing Cloud, Drupal, VueJS, Atlassian Cloud, OneTrust, React Redux, MongoDB, Amazon SES, Bootstrap Framework, Google AdWords Conversion, Google Dynamic Remarketing, Facebook Custom Audiences, Apache, Google Tag Manager, Vimeo, reCAPTCHA, Google Font API, Mobile Friendly, Facebook Login (Connect), DoubleClick Conversion, Bizible, Linkedin Marketing Solutions, Facebook Widget, DoubleClick, Google Analytics, AI, Oracle Analytics Cloud, TypeScript, Python, Jest, Swagger UI, GitHub, GitHub Actions, Docker, Kubernetes, Oracle Essbase, ACL, ThreatMetrix, Postpresso, AWS SDK for JavaScript, CAT, Amazon Web Services (AWS), Android, Oracle EBS Projects, , Langchain, GitHub Copilot, PractiTest, Zephyr, Jira, Azure Devops, Tor, SpingMetrics, Oracle E Business Suite, LabVIEW, DC Storm, Gem, Tableau, Frame, Microsoft SQL Server Reporting Services, Allegro, Excel4Apps, SQL, Power BI Documenter, Docusign CLM, Wider Planet, DocuSign, Smartsheet, WMS, C#, Microsoft Office, ADP, comScore, Cisco Adaptive Security Device Manager (ASDM), Microsoft Windows XP, Anaplan, Microsoft Windows Server 2012, Oracle Field Service, SAP BusinessObjects Business Intelligence (BI), Microsoft Azure Monitor, Power Query, PowerBI Tiles, Kong Insomnia, Microsoft Excel, Intel, Siemens SIMATIC S7, Microsoft Entra ID, Microsoft Entra External ID, Microsoft 365, Connect, Microsoft Active Directory Federation Services, SAP Advanced Data Migration and Management (SAP ADMM) by Syniti, ASP.NET, aPriori Digital Manufacturing Simulation Software, Windchill PDMLink, Interact, Azure Data Factory, Azure Functions, Azure SQL, Azure Storage Explorer, Azure Databricks, Azure Event Hubs, Terraform, Oracle Cloud, Microsoft Teams, Workday, Internet Explorer, Chrome, Adjust, AMP, Visa, Act!, FIS, .NET, BASE, SAP Data Migration, Kiosked, Jaspersoft, Uipath, Javascript, ServiceNow, Oracle Integration Cloud, Git, Oracle GRC, F5 BIG-IP, AWS Trusted Advisor, Amazon Associates, Wireshark, SS&amp;C, Microsoft Word, Zuora Revenue (formerly RevPro), Oracle Cloud Infrastructure, Microsoft PowerShell, Microsoft.NET Core 3.1, AngularJS, Microsoft Power Automate, Microsoft Teams Rooms, iAuditor, Quickbase, Myob, Microsoft PowerPoint, LEAP, Genesys, Secured MVC Forum on Windows 2012 R2, CPI, Trellix ePolicy Orchestrator, ReDoc, HTML Pro, CSS, iCIMS SkillSurvey Reference, Azure Monitor, Bicep, Grafana, Prometheus, Google Cloud Platform, Mailchimp Mandrill, Salesforce.com Jigsaw, GRIN, Dell Tablet, Cisco AppDynamics, Juniper Networks, Fortinet, Palo Alto PA-5000 Series, Cisco Meraki SD-WAN, VMware, SAP, Microsoft Windows 365 Cloud PC, Navan (Formerly TripActions), Azure Kubernetes Service (AKS), Azure App Service, Azure Container Apps, Flux, Argocd, Sales Cloud Einstein, LucidChart, Miro, DemandTools, Confluence, SharePoint, Google Sheets, Microsoft Outlook, DotNetNuke, C# (C Sharp), Angular, React, Copilot, Salesforce CRM Analytics, TSYS, Splunk, SolarWinds, Bash, IBM ILOG CPLEX Optimization Studio, Microsoft Windows 10, Office365, , Akamai CDN Solutions, SAP Replication Server, Amazon Elastic Load Balancing, Visio, IDC, McAfee, Strato, Cisco WebEx Teams, 24-7 Media, CLEAR, FOUNDATION, Microsoft Lync Enterprise Voice, Skype, Articulate, Rise, Adobe Captivate, Camtasia, Adobe Creative Cloud, ANGEL LMS, ROSS, ServiceNow Incident Management, SAP Customer Activity Repository (CAR), Google VPC Service Controls, Canon Printers, Citrix Virtual Desktops, IBM Enterprise Business Servers, Cisco Aggregation Services Routers, F5 Networks, Cisco Nexus Switches, Microsoft Project, Asana, Trello, oracle service bus OSB, ADAPT, Unix, PL/SQL, Oracle XML DB, Amazon Managed Streaming for Apache Kafka (Amazon MSK), Jenkins, Micro, Chorus by ZoomInfo, Apple macOS, Apple iPad, Apple iPhone, Cisco ASA 5555, Palo Alto PA-5200 Series, Cisco Email Security, Security, Cisco Firepower 9300, Palo Alto Wildfire, DATEV Accounting, Oracle Fusion Cloud ERP, Site24x7, Cisco Wireless LAN Controllers, Aruba, Cisco Jabber, Horde, SAP Sales, Azure Analysis Services, Amazon Linux 2, SAP Transportation Management, Harmony Email &amp; Collaboration, Microsoft Power Apps, AuditBoard, Ansible, Genesis, Adition Technologies - Advertisers</v>
          </cell>
          <cell r="K2013">
            <v>9797020000</v>
          </cell>
          <cell r="L2013" t="str">
            <v>Merger / Acquisition</v>
          </cell>
          <cell r="M2013">
            <v>6600000000</v>
          </cell>
          <cell r="N2013">
            <v>46054</v>
          </cell>
          <cell r="O2013">
            <v>4354000000</v>
          </cell>
          <cell r="Q2013" t="str">
            <v>NCR Atleos is an American company based in Atlanta, Georgia, specializing in ATM technology and services. As the largest provider of ATMs and related solutions globally, it employs around 20,000 people. The company emerged from the split of NCR Corporation in October 2023, focusing on expanding self-service financial access through its extensive ATM expertise and the largest independently-owned ATM network.
NCR Atleos offers a range of ATM solutions, including manufacturing, deployment, and maintenance services. Its key offerings emphasize innovative self-service financial technologies, optimizing bank branches for efficiency, and providing always-on global services to support self-service channels. The company serves financial institutions and retailers, enhancing operational efficiency and creating convenient access for consumers through improved banking experiences.</v>
          </cell>
          <cell r="R2013">
            <v>2023</v>
          </cell>
        </row>
        <row r="2014">
          <cell r="A2014" t="str">
            <v>NCR Voyix</v>
          </cell>
          <cell r="B2014" t="str">
            <v>NCR Voyix</v>
          </cell>
          <cell r="C2014">
            <v>14000</v>
          </cell>
          <cell r="D2014" t="str">
            <v>information technology &amp; services</v>
          </cell>
          <cell r="E2014" t="str">
            <v>http://www.ncrvoyix.com</v>
          </cell>
          <cell r="F2014" t="str">
            <v>http://www.linkedin.com/company/ncrvoyix</v>
          </cell>
          <cell r="G2014" t="str">
            <v>Atlanta</v>
          </cell>
          <cell r="H2014" t="str">
            <v>Georgia</v>
          </cell>
          <cell r="I2014" t="str">
            <v>software development, multi-location management, add-on solutions, managed services, restaurant loyalty integration, api platform, qr code ordering, retail hardware, self-service kiosk software, mobile payment, e-commerce integration, retail and restaurant integration, consumer electronics, front-of-store solutions, digital receipts and coupons, data analytics, restaurant hardware, retail solutions, store management, e-commerce, foodservice, distribution, restaurant automation, d2c, customer experience, inventory management, retail analytics, back-office solutions, retail store automation, retail industry, digital signage, restaurant technology, online ordering, technology services, retail store management, retail pos hardware, pos hardware, operational efficiency, cloud-based pos, contactless payment hardware, kitchen display systems, retail, pos hardware maintenance, digital transformation, store data analytics, consulting, consumer marketing, real-time store analytics, digital ordering, mobile pos, scheduling software, inventory control, retail management software, labor management, merchant services, multi-store management, business intelligence, payment gateways, cloud pos, self-checkout, restaurant pos hardware, restaurant digital transformation, payment processing, information technology, real-time analytics, retail automation, enterprise pos, retail inventory analytics, multi-store pos management, digital commerce platform, kiosk ordering systems, edge software, enterprise software, order management, customer data management, customer engagement, omnichannel retail, self-checkout hardware, restaurant analytics, retail digital transformation, cloud infrastructure, order pay hardware, point of sale, store virtualization, retail technology, pos integration, digital signage solutions, restaurant management software, hardware support, order routing software, pos software, digital payment solutions, digital commerce, data security, digital signage content management, foodservice solutions, b2b, mobile order management, retail store virtualization, loyalty programs, restaurant solutions, multi-channel retail, digital receipts, hardware terminals, restaurant back-office software, services, contactless payments, enterprise retail solutions, store virtualization technology, self-service kiosks, point of sale (pos), self-checkout solutions, omni-channel experiences, operational excellence, ecommerce platform, edge technologies, real-time reporting, fixed and handheld systems, automation in retail, guest satisfaction, cost reduction, software integration, staff empowerment, flexible payment options, secure transactions, subscription-based services, consulting services, transaction data insights, kiosk solutions, social media engagement, mobile ordering, frictionless payments, hardware kits, enterprise solutions, payment gateway, custom ecommerce solutions, retail management, f&amp;b (food &amp; beverage) industry, cloud architecture, customer loyalty, scalability, market analytics, transaction management, event-driven architecture, consumer products &amp; retail, transportation &amp; logistics, information technology &amp; services, consumers, hardware, consumer internet, internet, payments, financial services, enterprises, computer software, analytics, internet infrastructure, pos, computer &amp; network security, management consulting</v>
          </cell>
          <cell r="J2014" t="str">
            <v>CloudFlare CDN, AT&amp;T DNS, Microsoft Office 365, CloudFlare Hosting, Amazon AWS, Gmail, Pardot, Google Apps, Google Cloud Hosting, Cloudflare DNS, Route 53, Amazon SES, Helpscout, Mailchimp Mandrill, MailJet, Outlook, Zendesk, Salesforce, Zuora, Marketo, ServiceNow, Slack, WP Engine, OneTrust, Webflow, Microsoft Azure, Drupal, VueJS, Atlassian Cloud, React Redux, MongoDB, Trustpilot, Facebook Widget, Google Font API, AddThis, Workday Recruit, Google AdWords Conversion, Google Dynamic Remarketing, Facebook Custom Audiences, Bizible, YouTube, Microsoft-IIS, Akamai RUM, Google Analytics, Mobile Friendly, FullStory, Bootstrap Framework, Nginx, ASP.NET, DoubleClick, AppDynamics, DoubleClick Conversion, Linkedin Marketing Solutions, Vimeo, Google Tag Manager, reCAPTCHA, Facebook Login (Connect), WordPress.org, JQuery 1.11.1, Hubspot, Google Maps, Gravity Forms, Hotjar, Bing Ads, Squarespace ECommerce, Woo Commerce, Typekit, Wix, Shopify, Circle, Remote, AI, SAP Material Requirement Planning (MRP)</v>
          </cell>
          <cell r="K2014">
            <v>2473130000</v>
          </cell>
          <cell r="L2014" t="str">
            <v>Merger / Acquisition</v>
          </cell>
          <cell r="M2014">
            <v>0</v>
          </cell>
          <cell r="N2014">
            <v>45931</v>
          </cell>
          <cell r="O2014">
            <v>2687000000</v>
          </cell>
          <cell r="Q2014" t="str">
            <v>NCR Voyix Corporation is a global software, consulting, and technology company based in Atlanta, Georgia. It specializes in digital commerce solutions for retailers and restaurants. Established in 2023 from a strategic split of the original NCR Corporation, NCR Voyix has a rich history of nearly 140 years in consumer technologies and employs around 15,000 people across 35 countries.
The company offers a range of services, including industry-leading point-of-sale (POS) systems, self-service solutions like self-checkout machines, and a cloud-based digital commerce platform. NCR Voyix also provides e-business solutions, IT infrastructure services, and consulting. It aims to enhance digital commerce experiences and help businesses of all sizes succeed by bridging the gap between physical and digital interactions.</v>
          </cell>
          <cell r="R2014">
            <v>2011</v>
          </cell>
        </row>
        <row r="2015">
          <cell r="A2015" t="str">
            <v>Nelnet</v>
          </cell>
          <cell r="B2015" t="str">
            <v>Nelnet</v>
          </cell>
          <cell r="C2015">
            <v>6800</v>
          </cell>
          <cell r="D2015" t="str">
            <v>financial services</v>
          </cell>
          <cell r="E2015" t="str">
            <v>http://www.nelnetinc.com</v>
          </cell>
          <cell r="F2015" t="str">
            <v>http://www.linkedin.com/company/nelnet</v>
          </cell>
          <cell r="G2015" t="str">
            <v>Lincoln</v>
          </cell>
          <cell r="H2015" t="str">
            <v>Nebraska</v>
          </cell>
          <cell r="I2015" t="str">
            <v>education services, student loan products &amp; services, career services, technology solutions</v>
          </cell>
          <cell r="J2015" t="str">
            <v>Route 53, Amazon AWS, AWS SDK for JavaScript, OneTrust, Workday, Pardot, Slack, Google Tag Manager, Vimeo, Mobile Friendly, Workday Recruit, Gravity Forms, WordPress.org, Shutterstock, reCAPTCHA, Remote, FACTS, Microsoft Excel, AMP, Google Pay for Business, HPE StoreOnce, Salesforce, Spring, Stripe Billing, SharePoint, Canva, Figma, Adobe, Apple iPad, Dell Tablet, Apple Laptop, C#, .NET, Angular, TypeScript, Javascript, SQL, Microsoft Entity Framework, Linq, Docker, AWS Trusted Advisor, Git, AWS Bedrock, Vertex AI, Kubernetes, MongoDB, Google Cloud BigQuery, Vscode, Python, React, Node.js, PySpark, scikit-learn, Jupyter, Snowflake, Microsoft SQL Server Reporting Services, PowerBI Tiles, GitLab, Act!, SalesLoft, Creatio, Hubspot, Zapier, Excel4Apps, Microsoft Office, Google AdWords Conversion, Facebook, Instagram, Linkedin Marketing Solutions, Handshake, HubSpot Marketing Hub, HubSpot Sales Hub, CUICK TRAC - DFARS and NIST 800-171 compliance solution, DotNetNuke, Microsoft.NET Core 3.1, Copilot, Azure Active Directory B2C, Amazon Web Services (AWS), Power BI Documenter, Office365, Neogov HRMS, Basis, Salesforce CRM Analytics, Tor, FACTS SIS (Student Information System), C# (C Sharp), Conviva Operational Data Platform, Microsoft Power Platform, Azure Service Fabric, Microsoft Power Apps, Microsoft Power Automate, Cisco WebEx Teams, Microsoft PowerShell, Azure Purview, Connect, Ning</v>
          </cell>
          <cell r="K2015">
            <v>168000000</v>
          </cell>
          <cell r="L2015" t="str">
            <v>Other</v>
          </cell>
          <cell r="M2015">
            <v>168000000</v>
          </cell>
          <cell r="N2015">
            <v>37956</v>
          </cell>
          <cell r="O2015">
            <v>2263351000</v>
          </cell>
          <cell r="Q2015" t="str">
            <v>Nelnet, Inc. is a diversified financial services and technology company based in Lincoln, Nebraska. Founded in 1978, it initially focused on student loan servicing and has since expanded its operations across five primary business segments. These include Nelnet Business Services, which provides payment technology and school administration software; Nelnet Communications Services, offering high-speed internet and phone services; Nelnet Diversified Services, delivering professional and technology solutions; Nelnet Energy Services, supporting renewable energy projects; and Nelnet Financial Services, which manages student loans and offers various consumer lending products.
The company is dedicated to serving educational institutions, students, families, businesses, and communities. It emphasizes superior customer experiences and community giving, aiming to make dreams possible for its clients. With a strong focus on education financing, Nelnet is one of the largest student loan servicers in the nation, leveraging over 40 years of experience in the industry.</v>
          </cell>
          <cell r="R2015">
            <v>1996</v>
          </cell>
        </row>
        <row r="2016">
          <cell r="A2016" t="str">
            <v>NEORIS</v>
          </cell>
          <cell r="B2016" t="str">
            <v>Neoris</v>
          </cell>
          <cell r="C2016">
            <v>4800</v>
          </cell>
          <cell r="D2016" t="str">
            <v>information technology &amp; services</v>
          </cell>
          <cell r="E2016" t="str">
            <v>http://www.neoris.com</v>
          </cell>
          <cell r="F2016" t="str">
            <v>http://www.linkedin.com/company/epamneoris</v>
          </cell>
          <cell r="G2016" t="str">
            <v>Miami</v>
          </cell>
          <cell r="H2016" t="str">
            <v>Florida</v>
          </cell>
          <cell r="I2016" t="str">
            <v>it consulting, innovation, manufacturing transformation, business consulting, ux ui, bpm, cloud computing, sap services, saas, customer relationship management, change management, digital transformation, supply chain management, erp implementation, mobility, business intelligence, outsourcing, nearshoring, sap, it services &amp; it consulting, digital strategy, operational efficiency, consulting services, iot integration, ai solutions, user experience, regional digital strategy, digital marketing automation, ai and data analytics, telecommunications, digital disruption, digital platform security, blockchain solutions, digital maturity assessment, digital disruption in telecom, digital product development, ai-native innovation, digital platform development, cloud-native applications, digital innovation partnerships, digital transformation for manufacturing, energy &amp; utilities, digital health solutions, data analytics, big data, digital experience, digital architecture, cloud migration strategies, digital ecosystems, digital sovereignty solutions, digital talent programs, ai innovation hubs, digital technology deployment, regional digital hubs, digital transformation consulting, digital service delivery, digital customer journey, retail, manufacturing, digital retail transformation, enterprise application management, digital innovation, edge computing, digital supply chain solutions, digital infrastructure, digital customer experience platforms, digital transformation frameworks, healthcare, ai and machine learning integration, sap s/4hana migration, digital ecosystem integration, erp systems, automation, digital workforce transformation, cloud services, digital workforce enablement, digital acceleration, digital growth strategies, customer engagement, digital consulting, ai-powered insights, digital platform for financial services, machine learning, digital enablement, digital governance, e-commerce platforms, regional digital ecosystems, financial services, digital talent development, consulting, software development, digital project delivery, nearshore digital services, customer experience, digital transformation for utilities, digital business models, services, digital technology stack, digital product lifecycle management, project management, digital operational efficiency, enterprise solutions, digital platform integration, digital project management, digital strategy execution, digital operational excellence, digital innovation labs, digital energy solutions, cybersecurity in digital transformation, machine learning models, ai-driven growth in latin america, digital security frameworks, information technology and services, digital change management, digital transformation services, digital modernization, digital business agility, artificial intelligence, microsoft partnership, digital solutions provider, digital process optimization, digital platforms, technology consulting, computer systems design and related services, digital solution architecture, big data solutions, computer vision, b2b, custom software, digital compliance solutions, automation tools, enterprise resource planning, business innovation, customer experience enhancement, market research, regional industry digitalization, agile methodology, legacy transformation, innovation labs, process automation, manufacturing solutions, it governance, network management, erp solutions, sustainability consulting, human capital management, telecommunication services, healthcare solutions, consumer packaged goods, data-driven decision making, employee training, deep-dive workshops, security compliance, cost optimization, interactive solutions, innovation strategy, ui/ux design, transformation services, remote work solutions, digital ecosystem, supply chain optimization, women in technology, esg investment, cross-industry solutions, nearshore it services, e-commerce, finance, education, distribution, consumer products &amp; retail, transportation &amp; logistics, information technology &amp; services, management consulting, enterprise software, enterprises, computer software, crm, sales, logistics &amp; supply chain, analytics, marketing, marketing &amp; advertising, ux, mechanical or industrial engineering, health care, health, wellness &amp; fitness, hospital &amp; health care, consumer internet, consumers, internet, productivity</v>
          </cell>
          <cell r="J2016" t="str">
            <v>Cloudflare DNS, Outlook, Microsoft Office 365, CloudFlare Hosting, Salesforce, Greenhouse.io, Slack, Google Tag Manager, Facebook Custom Audiences, DoubleClick, WordPress.org, Multilingual, YouTube, Typekit, Bootstrap Framework, Google Analytics, reCAPTCHA, Facebook Login (Connect), Facebook Widget, Linkedin Marketing Solutions, Google Font API, Liferay, Zencoder, Mobile Friendly, BILL, SAP, Bitbucket, Git, NumPy, Oracle Data Integrator, Oracle Database, pandas, PL/SQL, PostgreSQL, Python, SQL, Teradata, SAP Activate, SAP S/4HANA, Siemens SIMATIC SCADA, Outsystems, AVEVA PDMS, Azure Cost Management and Billing, FICO Safe Driving Score, Shareaholic Content Amplification, SAP Data Services, SAP BTP for Spend Management, , Visual IQ, Oracle JD Edwards EnterpriseOne, Zoom Whiteboard, tf.data, McAfee Total Protection for Data Loss (DLP), OwnerIQ, Oracle BI Publisher, Pages, VMware vRealize Orchestrator, REST, Red Hat JBoss Enterprise SOA Platform, C#, AWS SDK for JavaScript, SAP BW/4HANA, SAP Analytics Cloud, Foxrate, SAP Solution Manager, Next.js, OpenAPI, Apigee, Microsoft Teams Rooms, Signavio, LeanIX Enterprise Architecture Management, Vertical Market Software, ABAP, Rapid7 InsightVM, NeoData, , CAPTCHA, Amazon Managed Workflows for Apache Airflow (MWAA), Power BI Documenter, Automic Automation, SAP Build Process Automation, Amazon CloudWatch, Javascript, VueJS, React, AngularJS, Google Cloud Platform, AWS Trusted Advisor, Jest, Mocha, Jasmine, Cypress, Adobe Analytics, React Native, CSS, webpack, Azure Devops, Dassault SOLIDWORKS, GitHub Actions, Jenkins, Linq, Microsoft Entity Framework, Microsoft SQL Server Reporting Services, Microsoft.NET 6.0, .NET, AWS Glue Data Catalog, Apache Spark, Hadoop HDFS, Microsoft Power Automate, HTML Pro, Copilot, Microsoft Excel, SysTools VBA Password Recovery, SAP ECC, SAP ERP Central Component (ECC), Basis, Gem, SAP Treasury and Risk Management, CAT, Analyzer, SWIFT, AWS Transfer for SFTP, Serenity, Appium, Jira, Kiosked, Android, Azure Databricks, Google Cloud BigQuery, SAP HANA, PySpark, Microsoft Power Platform, Node.js, Delta Lake, Databricks, Spark, Unity Catalog, ObservePoint, Tor, Chrome, Meta Pixel, Adobe, Adobe Experience Cloud, Postman, Confluence, Google, EFI, Angular, Apache Camel, Spring Boot, Hibernate, OSIsoft PI, WCF, SMTP, Docker, ELK Stack, Eclipse, Tradedoubler, 3M 360 Encompass - Health Analytics Suite, SAP S/4HANA Cloud, Azure AD P2, ServiceNow, SharePoint, Spring, Oracle Analytics Cloud, PowerBI Tiles, DAX, CocoaPods, Xcode, SQLite, ROOM, JWT, SAP Fiori, DotNetNuke, Agilent Technologies, Scrum Do, Nestjs, Redux, Kubernetes, Pentaho Data Integration, Apache Parquet, Azure App Service, Microsoft Azure Monitor, AI, Playwright, Selenium, Google Cloud, MongoDB, MySQL, IBM Db2 for Linux, UNIX, and Microsoft Windows, AWS Analytics, Terraform, AWS CloudFormation, AWS CodePipeline, Argocd, Prometheus, Grafana, OpenTelemetry, Amazon EKS Anywhere, ECS, AWS Fargate, Fastapi, Hugging Face, SentenceTransformers, spaCy, NLTK, Open Neural Network Exchange (ONNX), Langchain, Azure OpenAI Service, Azure Cosmos DB, Azure Service Bus, OpenAI, Anthropic Claude, Objective-C, Kotlin, Secured MVC Forum on Windows 2012 R2, Yokogawa Centum VP Distributed Control System, Connect, LangGraph, AWS Bedrock, Gemini, Vertex, poly, Qualys Penetration Testing, ANGEL LMS, dynaTrace, GitHub, GitLab, Azure Analysis Services, OpenStack, Excel4Apps, Kanbanize, Microsoft Fabric, Tableau, Frame, JUnit, Mockito, IBM ILOG CPLEX Optimization Studio, SAP Customer Care and Service (CCS), Process automation package for service request creation in SAP S/4HANA Utilities, Amazon Elastic Load Balancing, AWS Transit Gateway, AWS PrivateLink, AWS Cloud WAN, AWS Direct Connect, AWS Network Firewall, AWS CloudTrail, COBOL, IBM z/OS Operating System, Hive, NTENT, IBM DataPower Gateway, Salesforce CRM Analytics, Oracle Fusion Middleware, .GIS, SAP SuccessFactors, ClamAV, Azure Virtual Machines, VMware View Manager, Oracle GRC, SAP Financial Supply Chain Management (FSCM), Lambda Cloud, API Gateway, Amazon Simple Queue Service (SQS), AWS Secrets Manager, Aurora, Amazon DynamoDB, AWS CodeBuild, Swagger UI, Apache Kafka, Datadog, Xray, Apache JMeter, , OWASP Zed Attack Proxy (ZAP), SAP SD, Amazon Web Services (AWS), Visio, Drawbridge, Bizagi, ACL, Google Compute Engine, Google Cloud SQL, PubSub+, Sizmek (MediaMind), Amazon EC2, Google AdWords Conversion, IBM HTTP Server, Control-M, Salesforce Field Service, Microsoft Azure, Cytoscape, Thermo Scientific Chromeleon Chromatography Data System (CDS), GoToAssist (FASTchat), Azure Data Factory, ICP, nTop, Amazon Virtual Private Cloud (Amazon VPC), AWS Key Management Service (KMS), WinSCP, HTML5 Maker, Microsoft.NET Core 3.1, Oracle JDBC, JPA Health, Adform, SonarQube Server (formerly SonarQube), Kibana, Uipath, SonarQube, JFrog Artifactory, IBM App Connect, HasOffers, Java EE, BASE, Maven, Uikit, GC Digital, National Instruments, MongoDB Realm, XCTest, fastlane, Soap Media, Azure DevOps Labs, Criteo for Advertisers, SAP Data Migration, SAP Advanced Data Migration and Management (SAP ADMM) by Syniti, Adelphic DSP, SAP Master Data Governance, SAP Floorplan Manager, SAP Information Steward, SAP Business Technology Platform, Mulesoft, MediaLets, SpeedRFP, GoDataFeed, TSYS, IBM Tivoli OMEGAMON, Hopex, Redshift, Vector, LEAP, SAP Asset Accounting (AA), Snowflake, SAP Concur, Ellucian Banner Finance, TypeScript, Amazon Managed Streaming for Apache Kafka (Amazon MSK), Red Hat OpenShift, New Relic, Figma, Meta Ads, Google Ads, LinkedIn Ads, Surfcam, IBM Sterling B2B Integrator, Debian, Micro Focus Universal CMDB, IBM MQ, 24-7 Media, Ansible, Apache Flink, Puppet, Amazon S3, Google Firebase Crashlytics, Bash, go+, Amazon Linux 2, Amazon Elastic MapReduce (EMR), AWS Step Functions, Airflow, AWS Lake Formation, Athena, Spectrum, Amazon Kinesis, Azure Data Lake Storage, Databricks Lakehouse Platform, Salesforce Service Cloud, SES, SAP Integration Suite, iManage, Adform DMP, Argon CI/CD Security, IAPPS, SAP Ariba Platform, IBM VSAM, Apex, Salesforce VisualForce, Salesforce Lightning Web Components, IBM Mainframe, Visual Studio Code, Draw.io, OpenID, RabbitMQ, SAM, Sass, GraphQL, Redis, Azure API Management, Google AlloyDB for PostgreSQL, Neo4j, Google Publisher Tag (GPT), Meta Llama 3, MLflow, Pentaho, SAP HANA Cloud, Microsoft Teams, GAS, Cucumber, Karate Labs, Robot Framework, k6, Salesforce Sales Cloud, SOQL, ebs, IBM Data Warehouse, Azure Pipelines, Ning, SAP Plant Maintenance, CONTROL, RISE with SAP, Claude, FlipHTML5, n8n, Streamlit, Delta, Amazon Simple Storage Service (S3), PEO, AWS Lambda, Pytest, SAP Signavio, SAP Cloud for Customer, SAP Cloud Platform Integration, Apache Hadoop HDFS, Standalone Tomcat - Java Servlet and JSP Platform by TurnKey Linux (HVM), Express JS Framework, JAX, Apache Struts, Azure Migrate, Tampa AS400 Inc, MongoDB Atlas, Azure SQL, Azure Blob Storage, Azure Files, WSO2 API Manager, Apache, Rust, Microsoft Dynamics 365, Mirakl, Smart AdServer, Visual-Basic-.NET, C# (C Sharp), Looker, Activa, AVRO, Azure Data Lake Analytics, Scala, Semrush, Kodak Alaris, J2EE, Micro, jQuery, Mural, NGRX, Storybook, Firebase, CPI, oracle service bus OSB, Oracle SOA Cloud Service, SOA Suite, Oracle XML DB, Melbourne IT, Microsoft PowerShell, Google Cloud Storage, SAP BusinessObjects Business Intelligence (BI), Cisco WebEx Teams, MercuryGate TMS, Maze, Hotjar, Optimal Workshop, Miro, FigJam, Symantec PGP, Zivver Email Encryption, MuleSoft Anypoint Platform, Magento 2 Community, Cassandra, Elasticsearch, WP-Oauth, SAP PowerBuilder, Siemens Calibre nmDRC, BlackLine Invoice-to-Cash, Bottomline Payments and Cash Management, SAS Visual Analytics, Terragrunt, HELM, Confluent, Azure Functions, Flow, ServiceNow Virtual Agent, Intel, ChatGPT, ServiceNow IntegrationHub, ServiceNow Service Portal, Azure Log Analytics, Azure Table Storage, AWS App Mesh, AWS AppSync, SS&amp;C, EMC, Amazon Simple Notification Service (SNS), Altitude ARENA, Crossfuze TFS Integration, Azure Repos, Azure Application Insights, Azure SQL Managed Instance, SAP Financial Accounting (FI), ForensIQ, Click Software, ServiceMax, Google Kubernetes Engine, Mode, Amazon CloudFront, AMP, Google Cloud Run, Ionic, Shopware, Springboot, Progress Chef, Microsoft Power Apps, DATAVERSE LTD, Oracle Field Service, Oracle Integration Cloud, Vertex AI, SOAPUI, ExpressionEngine, Homestead, IoT, Lytics, Simpli.fi, Vonage Conversational Commerce (formerly jumper.ai), FreeWheel, ASP.NET, CallMiner Eureka, Cincopa, dbt, Elastic APM, Spring Cloud, Emma, Amazon QuickSight, Amazon SageMaker, ServiceNow Now Platform, Google App Engine, Tint, Act!, Olo, FederatedMedia, Trello, Zen Planner, Akka, DATAflow, Zephyr, SAP ERP, Amazon EventBridge, Amazon Textract, OpenSearch, Dynamics 365 CRM, IBM Spectrum LSF, AWS Cloud Development Kit (AWS CDK), Fortify WebInspect, SAP Crystal Reports, IBM API Connect, CourseSites by Blackboard, CLEAR, Lua, GTreasury, ISO+â„¢, SAP BCM, WebOffice, AWS Security Hub, AWS Config, AWS Organizations, npm, Microsoft Office, Google Workspace, SAP Cash Management, SAP General Ledger Accounting (FI-GL), SAP Profitability Analysis (PA), OneTrust Tech Risk &amp; Compliance, Eaglestats, Cacti, Hi-Media Performance, Cloudsuite WMS, Oracle Cloud Infrastructure, Ellucian Banner Student, Oracle WebLogic, Apache Tomcat, Storyboard to SwiftUI Converter, Vitess, Babel, GitHub Copilot, Databricks SQL, Apache Beam, SAP Central Finance Transaction Replication by insightsoftware, Adobe Journey Optimizer, Blueprism, AWS Cost Explorer, Sage, SAP Materials Management, SAP Controlling (CO), Google Identity Services APIs, IBM CICS Transaction Server, Batch, Svelte, Apache HTTP Server, VMware Cloud Foundation, Selenium WebDriver, Jetpack, Espresso, Gradle, FICO Blaze Advisor, AWS Elemental MediaConvert, Arista EOS, Flutter, Oracle Communications Billing and Revenue Management (BRM), Check Point CloudGuard Harmony Connect (CloudGuard Connect), Adara, Azure Stream Analytics, Quartic, Jira Software, Jira Service Management, XPath, matplotlib, Seaborn Health Care, SAS Enterprise Guide, Signal, TurboBytes, Teradata Vantage, Datapipe, Spark SQL, Oracle EBS Projects, Oracle Fusion Cloud ERP, AWS Application Load Balancer, Fishbowl, FIS, Broadcom IDMS, SAS Analytics Pro, Taobao, PrimeNG, Bootstrap, RXJS, Karma, Eslint, Amazon Inferentia, LeadsPedia, UniFi SDN, SAP Transportation Management, NLP</v>
          </cell>
          <cell r="K2016">
            <v>630000000</v>
          </cell>
          <cell r="L2016" t="str">
            <v>Merger / Acquisition</v>
          </cell>
          <cell r="M2016">
            <v>630000000</v>
          </cell>
          <cell r="N2016">
            <v>45536</v>
          </cell>
          <cell r="O2016">
            <v>300000000</v>
          </cell>
          <cell r="Q2016" t="str">
            <v>NEORIS, now operating as EPAM NEORIS, is a Miami-based digital enablement and technology consulting company founded in 2000. The company specializes in business transformation, digital strategy, and IT services, aiming to accelerate growth for its global clients. With a workforce of 1,001-5,000 employees, NEORIS generates annual revenue between $200 million and $500 million, delivering services across 12 countries through its delivery centers and innovation labs.
The company offers a wide range of services, including digital strategy, enterprise application services, data analytics, AI, and business/IT consulting. NEORIS serves various industries, such as telecommunications, media, financial services, manufacturing, healthcare, and energy/utilities. It has successfully executed over 1,200 large-scale projects for more than 400 clients worldwide, including a notable partnership with Establishment Labs for an integrated e-commerce platform. NEORIS focuses on building long-term client relationships and enhancing business performance through innovative and flexible solutions.</v>
          </cell>
          <cell r="R2016">
            <v>2000</v>
          </cell>
        </row>
        <row r="2017">
          <cell r="A2017" t="str">
            <v>Neptune Retail Solutions</v>
          </cell>
          <cell r="B2017" t="str">
            <v>Neptune Retail Solutions</v>
          </cell>
          <cell r="C2017">
            <v>3800</v>
          </cell>
          <cell r="D2017" t="str">
            <v>marketing &amp; advertising</v>
          </cell>
          <cell r="F2017" t="str">
            <v>http://www.linkedin.com/company/neptune-retail-solutions</v>
          </cell>
          <cell r="G2017" t="str">
            <v>Jersey City</v>
          </cell>
          <cell r="H2017" t="str">
            <v>New Jersey</v>
          </cell>
          <cell r="I2017" t="str">
            <v>advertising services, marketing &amp; advertising</v>
          </cell>
          <cell r="J2017" t="str">
            <v>Route 53, Oracle Cloud, WP Engine, Atlassian Cloud, Python, Jobvite, YouTube, Nginx, Wordpress.com, Mobile Friendly, Google translate widget, reCAPTCHA, Google translate API, WordPress.org, Salesforce, Dell Tablet, Deltek ComputerEase, Canon Printers, Google Sheets, AWS SDK for JavaScript, Spring, Apache Struts, Express JS Framework, Standalone Tomcat - Java Servlet and JSP Platform by TurnKey Linux (HVM), AWS Trusted Advisor, Amazon EC2, Melbourne IT, Amazon S3, AWS Elastic Beanstalk, Lambda Cloud, Docker, Mulesoft, SQL, PL/SQL, MySQL, PostgreSQL, Oracle Analytics Cloud, Eclipse</v>
          </cell>
          <cell r="O2017">
            <v>100000000</v>
          </cell>
          <cell r="Q2017" t="str">
            <v>Neptune Retail Solutions is a marketing services company based in Jersey City, New Jersey. Founded in 2020, it specializes in in-store advertising and retail marketing solutions across North America and the Asia Pacific regions. The company operates as an advertising technology firm with around 3,800 employees and generates annual revenue of $1.4 billion.
The company offers a range of services, including the largest in-store media network in North America and a comprehensive digital incentives network that provides discounts and cash rebates. Neptune Retail Solutions also develops tailored B2B and B2C marketing strategies, mobile app solutions, and has warehouse capabilities to support its marketing operations. It serves over 48,000 retail locations in the U.S. and Canada, delivering millions of advertising placements each year. In September 2023, the company expanded its market presence by acquiring Quotient Technology Inc.</v>
          </cell>
          <cell r="R2017">
            <v>2020</v>
          </cell>
        </row>
        <row r="2018">
          <cell r="A2018" t="str">
            <v>Ness Digital Engineering</v>
          </cell>
          <cell r="B2018" t="str">
            <v>Ness Digital Engineering</v>
          </cell>
          <cell r="C2018">
            <v>4000</v>
          </cell>
          <cell r="D2018" t="str">
            <v>information technology &amp; services</v>
          </cell>
          <cell r="E2018" t="str">
            <v>http://www.ness.com</v>
          </cell>
          <cell r="F2018" t="str">
            <v>http://www.linkedin.com/company/ness-ses</v>
          </cell>
          <cell r="G2018" t="str">
            <v>New York</v>
          </cell>
          <cell r="H2018" t="str">
            <v>New York</v>
          </cell>
          <cell r="I2018" t="str">
            <v>servicenow, artificial intelligence, systems integration, salesforcecom, global capability centers, big data analytics, machine learning, software product engineering, digital advisory, software engineering services, devops, integration streaming, user experience design, software product development, digital design, ai, salesforce, iot, data analytics, digital engineering services, software distribution, cloud engineering, user experience engineering, digital transformation, cloud, digital solutions, product engineering, intelligent engineering, digital services, custom application development, innovation design, enterprise software, software, analytics, information technology, deep information technology, software development, information technology &amp; services, enterprises, computer software, b2b</v>
          </cell>
          <cell r="J2018" t="str">
            <v>Salesforce, Cloudflare DNS, Outlook, Microsoft Office 365, CloudFlare Hosting, Google Cloud Hosting, WP Engine, Atlassian Cloud, Create React App, React, Salesforce Service Cloud, Slack, Linkedin Marketing Solutions, Mobile Friendly, Nginx, Google Tag Manager, AI, AWS Trusted Advisor, Spark, Apache Parquet, Apache Iceberg, Flow, Apex, Salesforce Lightning Web Components, Ning, Apache Kafka, LeafLink, Confluent, Amazon Managed Streaming for Apache Kafka (Amazon MSK), Kubernetes, SQL, Streams, AWS SDK for JavaScript, Oracle JDBC, Spring, Hibernate, Azion Edge Caching, CAT, Docker, Redshift, Google AdWords Conversion, Lambda Cloud, AWS Glue Data Catalog, Amazon Kinesis, Tor, Jira, Salesforce Sales Cloud, Salesforce Marketing Cloud Intelligence (formerly Datorama), ECircle (Teradata), Databricks, Talend, Airflow, Python, Amazon EC2, ECS, Batch, Taleo Applicant Tracking Systems (ATS), Board, Mendix, NetSuite, Stripe, Celigo, Azure Cosmos DB, Azure Virtual Machines, AWS Lambda, Amazon CloudFront, Amazon S3, Jenkins, Terraform, Amazon Web Services (AWS), Microsoft Azure, Angular, Spring Boot, JWT, BASE, TypeScript, RXJS, Cypress, Git, Redis, Confluence, Sales Cloud Einstein, Khoros for SAP Customer Experience Cloud, Microsoft 365, Microsoft Exchange Online, SharePoint, Cisco WebEx Teams, Microsoft OneDrive, Azure Active Directory B2C, Azure Application Gateway, Microsoft PowerShell, ServiceNow, Jira Service Management, Alteryx, Azure Synapse, SES, Microsoft SQL Server Reporting Services, Azure Data Lake Storage, AWS Analytics, Azure Analysis Services, Snowflake, Javascript, Make, PowerBI Tiles, Nevron Vision for SSRS, Salesforce VisualForce, HTML Pro, CSS, Red Hat JBoss Enterprise SOA Platform, REST, Azure Synapse Analytics, Azure Data Factory, Azure Purview, Delta Lake, MLflow, ServiceNow IT Service Management (ITSM), ServiceNow IT Operations Management (ITOM), Micro Focus Universal CMDB, Cisco UCS Manager, Flexera IT Asset Management (ITAM), Unisys DevSecOps, ServiceNow Performance Analytics, Workday, Microsoft.NET Core 3.1, ASP.NET, C#, Google Cloud, API Gateway, Amazon DynamoDB, AWS CloudFormation, CDK, Adobe Experience Cloud, Amazon Managed Workflows for Apache Airflow (MWAA), Cucumber, Power Query, DAX, AdBay, Microsoft Distributed File System (DFS), SAP, Strato, TIBCO Hawk, Maven, Swagger UI, Pega Case Management, Salesforce WebToCase, Pages, Java EE, Mockito, Tricentis Tosca, Palantir Foundry, SystemVerilog, ISO+â„¢, Totango, IoT, SAM, Cisco TelePresence Management Suite (TMS), Amazon EC2 Auto Scaling, Postman, Sizmek (MediaMind), AWS Organizations, CONTROL, Amazon Associates, IDC, AWS Secrets Manager, AWS Key Management Service (KMS), AWS CloudTrail, Amazon CloudWatch, Apache Flink, Netlify, Oracle Analytics Cloud, Google AlloyDB for PostgreSQL, Azure Devops, Apache JMeter, JUnit, Node.js, DotNetNuke, Microsoft Azure Monitor, Azure SQL, SOQL, GrubHub for Restaurants, Mulesoft, mO Jira OAuth SSO, Jira OpenID Connect SSO, Jira OIDC SSO, Copado, Gearset, .NET, SiteCore, SAP S/4HANA, SAP ECC, Excel4Apps, Oracle Exadata Cloud Service, Adform DMP, Anypoint API Manager, Anypoint MQ, MuleSoft Anypoint Platform, Soap Media, Entity Framework Core, DPDK (Data Plane Development Kit), GitLab, Bitbucket, Amazon Linux 2, GRPC, Act!, Apache Tomcat, NVIDIA, IBM ILOG CPLEX Optimization Studio, GitHub Actions, MongoDB, Google Kubernetes Engine (GKE), Google Cloud Run, PubSub+, Google Cloud BigQuery, NICE Actimize Xceed, Figma, Spiceworks IP Scanner, UniFi SDN, Candid, Akamai CDN Solutions, Infoblox DHCP, Camunda, IBM Spectrum LSF, Microsoft Teams Rooms, Microsoft OneDrive for Business, Microsoft Active Directory Federation Services, Genesys SIP, Trend Micro Smart Protection, Pulse SDP, Cisco VoIP, C/C++, CPI, IBM InfoSphere Change Data Capture, Connect, FlipHTML5, Red Hat OpenShift, NVIDIA Morpheus, SonarQube, Checkmarx, Microsoft Roaming User Profiles, ServiceNow Demand Management, Gem, UPS, Mode, Security, PEX, PostgreSQL, Oracle XML DB, iManage, Microsoft Exchange Server 2003, SAP Analytics Cloud, , AWS Lake Formation, Semrush, Apache Spark, Salesforce Commerce Cloud, GraphQL, Sqlalchemy, PEO, dynaTrace, Onit, UserZoom, Dovetail, Miro, Mural, Vscode, Cursor, Storybook, Repl.it, Claude, Next.js, Power BI Documenter, Visual Studio, Designer, Citrix SD-WAN, Argon CI/CD Security, Frame, Adobe Customer Journey Analytics, Splash, Zoomdata, LinkedIn Ads, Meta Ads Manager, Microsoft Teams, Salesforce Marketing Cloud, CallMiner Eureka, Aryson MySQL to MSSQL Converter, Secured MVC Forum on Windows 2012 R2, Hadoop HDFS, Hive, Apache Oozie, Yarn, Hbase, ZooKeeper, Apache Sqoop, Cisco Unified Intelligence Center, IBM DataStage, SourceTree, Scala, Kenshoo, Melbourne IT, Amazon Virtual Private Cloud (Amazon VPC), Cisco VPN, Ansible, Perl, TensorFlow, Elasticsearch, Kibana, RabbitMQ, New Relic, GitHub, Salesforce Flow, Fastapi, Aurora, Crystal Ball, Google Cloud Platform, IBM MQ, OpenStack, TIBCO, AWS Step Functions, MySQL, Google Ads, Salesforce CRM Analytics, Google Analytics, Dynamics 365 Project Operations, DATAVERSE LTD, Microsoft Power Automate, Microsoft Power Apps, Microsoft Power Platform, Azure App Service, Azure Blob Storage, Azure ExpressRoute, AWS Application Load Balancer, Azure Application Insights, Azure Monitor, Azure Security Center, Azure Sentinel, Microsoft Defender for Cloud, Azure Key Vault, Azure App Configuration, Azure Policy, Bash, Ext JS, Express, Appian, Oracle WebLogic, Windows 11, Citrix VDI-in-a-Box, Metabase, FICO Safe Driving Score, SAP Asset Accounting (AA), Cincopa, SAP Fiori, SAP Central Finance Transaction Replication by insightsoftware, Lua, GTreasury, ABAP, NLP Catpcha, SAP SuccessFactors, Redpanda Data, go+, Bamboo, Apache Ant, PySpark, Hi-Media Performance, AWS Transit Gateway, AWS Direct Connect, VMware NSX, Container Network Interface (CNI), DATAflow, Salesforce Financial Services Cloud, C# (C Sharp), TrakSYS, Azure Linux Virtual Machines, Groovy, Route 53, Playwright, Wireshark, Selenium, SonarQube Cloud (formerly SonarCloud)</v>
          </cell>
          <cell r="K2018">
            <v>500000000</v>
          </cell>
          <cell r="L2018" t="str">
            <v>Merger / Acquisition</v>
          </cell>
          <cell r="M2018">
            <v>500000000</v>
          </cell>
          <cell r="N2018">
            <v>44835</v>
          </cell>
          <cell r="O2018">
            <v>1500000000</v>
          </cell>
          <cell r="Q2018" t="str">
            <v>Ness Digital Engineering is a full-lifecycle digital engineering company based in New York, NY, founded in 1999. The company specializes in designing, building, and integrating digital platforms and enterprise software. It provides advisory and scaled engineering services to support digital business transformation. With over 4,000 employees across 21 locations, Ness leverages global talent to deliver innovative solutions.
Ness offers a range of services, including digital advisory and transformation, software and product engineering, and data and AI capabilities. The company focuses on industries such as financial services, manufacturing, media, and technology, providing tailored solutions to meet specific needs. Notable projects include modernization for the world's largest options clearinghouse and a centralized data platform for a Fortune 500 healthcare distributor. Ness is committed to driving customer engagement and growth through its digital platforms.</v>
          </cell>
          <cell r="R2018">
            <v>1999</v>
          </cell>
        </row>
        <row r="2019">
          <cell r="A2019" t="str">
            <v>NetApp</v>
          </cell>
          <cell r="B2019" t="str">
            <v>NetApp</v>
          </cell>
          <cell r="C2019">
            <v>12000</v>
          </cell>
          <cell r="D2019" t="str">
            <v>information technology &amp; services</v>
          </cell>
          <cell r="E2019" t="str">
            <v>http://www.netapp.com</v>
          </cell>
          <cell r="F2019" t="str">
            <v>http://www.linkedin.com/company/netapp</v>
          </cell>
          <cell r="G2019" t="str">
            <v>San Jose</v>
          </cell>
          <cell r="H2019" t="str">
            <v>California</v>
          </cell>
          <cell r="I2019" t="str">
            <v>network storage, cloud computing, storage efficiency, information management, data storage, hybrid cloud, software, information technology, electronic components, technology, software development, data resilience in multi-cloud, workload factory, cloud storage solutions, hybrid cloud infrastructure, cyber resilience, data visibility tools, data resilience technologies, hybrid cloud data platform, ai-powered data insights, cybersecurity, data modernization, data resilience and backup solutions, all-flash arrays, ai data platform for enterprises, data tiering, machine learning, data management platform, education, cloud data governance, cloud storage integration, enterprise cloud storage, cloud data services, data governance and compliance, ontap os, data tiering for ontap, open-source data layer, data governance for cloud data, hybrid cloud management, ai and data classification, disaster recovery, data orchestration, ai data platform, cloud data security, data tiering for cost optimization, data orchestration platform, services, digital transformation, backup and recovery, observability data infrastructure, cloud transformation, cloud data migration, cloud operations, multi-cloud data management, financial services, data tiering for high-performance workloads, data tiering solutions, data security solutions, enterprise data storage, data policy automation, artificial intelligence, cyber security, computer systems design and related services, data governance tools, enterprise software, data orchestration for hybrid cloud, data security and backup, data protection software, data management and security, ai-optimized data infrastructure, data storage and management, data security for critical workloads, data insights, healthcare, data resilience, cloud storage services, hybrid cloud data management, cloud volumes ontap, cloudops solutions, enterprise storage, logistics and transportation, ai and analytics, security and protection, data backup and recovery, data security and resilience, data security and compliance automation, cloud infrastructure, data automation, ransomware defense solutions, data observability and insights, deep learning, workload factory for ai, government, data infrastructure solutions, data resilience and security, data protection, data management solutions, cloud data management, workload management, financial technology, workload automation, energy and utilities, hybrid cloud data security, data optimization, hybrid cloud storage, all-flash storage, multi-cloud storage, data policy management, data infrastructure modernization, ai-ready data, data security, open-source data infrastructure, data management software, ai and data governance, cloud data migration tools, information technology and services, storage as a service, cloud migration, healthcare technology, ai-ready data infrastructure, data management, data visibility, data analytics, automotive, unified storage, b2b, ransomware protection, manufacturing, data security and compliance, data infrastructure, customer experience, unified storage systems, data policy enforcement, hybrid cloud data orchestration, data security software, data management for ai and ml, data security for cloud workloads, data security for ai workloads, data governance, unified data storage, storage systems, cloud management, pay-as-you-go models, intelligent services, ai optimization, enterprise applications, devops, workload optimization, cloud consumption models, ai integration, public clouds, performance efficiency, data services, sensitive data protection, application modernization, data control, flexible data solutions, runtime performance, algorithm-driven insights, cloud-native solutions, hybrid cloud strategy, data-driven business, automation services, infrastructure management, continuous optimization, data transformation, customer support, partner ecosystem, technical support, knowledge base, community support, collaborative solutions, business agility, scm solutions, it services, finance, distribution, transportation_logistics, energy_utilities, enterprises, computer software, information technology &amp; services, it management, computer &amp; network security, health care, health, wellness &amp; fitness, hospital &amp; health care, internet infrastructure, internet, finance technology, mechanical or industrial engineering</v>
          </cell>
          <cell r="J2019" t="str">
            <v>Akamai, Cloudflare DNS, Outlook, Microsoft Azure Hosting, Taboola Newsroom, DemandBase, Brightcove, Drupal, Atlassian Cloud, Drift, OneTrust, React Redux, GitHub Hosting, Azure Active Directory, MongoDB, Marketo, Omniture (Adobe), SuccessFactors (SAP), ServiceNow, Hubspot, Slack, Adobe Marketing Cloud, ASP.NET, Netcache, Google Font API, reCAPTCHA, FullStory, SOASTA, Google Tag Manager, YouTube, Mobile Friendly, Microsoft Azure Monitor, PostgreSQL, Apache Cassandra, Apache Kafka, OpenSearch, Amazon Associates, Conversant (ValueClick), Dell ECS Enterprise Object Storage, .NET, 3M 360 Encompass - Health Analytics Suite, SAP Solution Manager, SAP, Google Cloud, Amazon Web Services (AWS), Microsoft Azure, NetApp ONTAP Data Management, Salesforce, Tableau, Anaplan, Snowflake, AWS Trusted Advisor, SAP Data Services, Tor, AWS Analytics, Azure Analysis Services, NetApp StorageGRID, go+, Kubernetes, SAP Process Orchestration, J2EE, ABAP, Amazon Linux 2, Unix, Azure Cloud Shell, Microsoft PowerShell, Cisco TelePresence Management Suite (TMS), CAT, AI, Microsoft PowerPoint, NetApp Cloud Volumes ONTAP, Conversant, NetApp, Azure NetApp Files, Vscode, Mode, GitHub, Stack Overflow, Python, Docker, Jenkins, VMware vSphere, IBM AIX, Azure Linux Virtual Machines, Cadence, Cassandra, ClickHouse, AWS SDK for JavaScript, SQL, TypeScript, Rust, Terraform, Ansible, Debian, Cadence Omnis CFD Platform, Google Cloud Platform, Jira, NetScout AirMagnet, Prometheus, Stackdriver Monitoring, Elasticsearch, Grafana, SolarWinds, IBM ILOG CPLEX Optimization Studio, Red Hat OpenShift, Secured MVC Forum on Windows 2012 R2, VMware, Citrix Hypervisor, Citrix XenClient, KVM, Cisco AppDynamics, Arista EOS, Brocade, Bunchball, Coraid, Rapid7, Wiz, Palo Alto PA-5000 Series, CyberArk, CyberArk Conjur, Excel4Apps, Google AdWords Conversion, Git, Bitbucket, NetApp SnapMirror, Intel, Olo, Micro, Expo, Cisco UCS B Series, NetApp Common Internet File System (CIFS), NetApp iSCSI SAN Storage System, C#, Gem, ServiceNow Discovery, Micro Focus Universal CMDB, ServiceNow IntegrationHub, ACL, Oracle Integration Cloud, Oracle BI Publisher, Oracle Visual Builder Cloud Service, Groovy, BASE, Oracle XML DB, PL/SQL, Oracle Cloud Infrastructure, SES, Oracle GoldenGate, Oracle Cloud, Node.js, Amazon EC2, Amazon Virtual Private Cloud (Amazon VPC), Azure Active Directory B2C, Copilot, Cursor, Ning, Oracle Analytics Cloud, SAP CRM, , C/C++, IBM Db2 for Linux, UNIX, and Microsoft Windows, Microsoft.NET Core 3.1, Snap, Cisco UCS Servers, FreeBSD, REST, AWS Transfer for SFTP, NLP Catpcha, Blue Yonder Order Management, Coupa Procurement, PDQ Inventory, SAP Logistics Execution, Confluence, ChatGPT, Claude, AWS CloudFormation, GitHub Copilot, Bash, Redis, MySQL, Amazon DynamoDB, VirusScan for Amazon S3, Google, Amazon Managed Streaming for Apache Kafka (Amazon MSK), Palo Alto Networks, Oracle CPQ, Microsoft Excel, HTML Pro, CSS, Angular, Adobe, Ubuntu, CoreOS, Kong Mesh, Azure Devops, NetApp E-Series, Azure Marketplace, Citrix VDI-in-a-Box, Figma, Microsoft Active Directory Federation Services, Microsoft Advanced Group Policy Management, WSUS, Act!, AFAS, Affiliate Window, Microsoft Power Automate, GenText AI Assistant for MS Word, SharePoint, Kong, Lua, INAP, Anaplan for Sales, SAS Enterprise Guide, Intense Debate, Amazon S3, Azure Blob Storage, ebs, CPI, VLAN, CONTROL, Adobe Premiere Pro, Adobe Premiere Rush, Adobe InDesign, Adobe Photoshop, Cloudflare Insights, Microsoft Windows Server 2012, Eightfold AI, Microsoft Office, ZoomInfo, PowerBI Tiles, Perl, QTest, GitHub Actions, IBM License Metric Tool (ILMT), Designer, FlexSlider, Power BI Documenter, Amazon CloudWatch</v>
          </cell>
          <cell r="K2019">
            <v>1250000000</v>
          </cell>
          <cell r="L2019" t="str">
            <v>Debt Financing</v>
          </cell>
          <cell r="M2019">
            <v>1250000000</v>
          </cell>
          <cell r="N2019">
            <v>45717</v>
          </cell>
          <cell r="O2019">
            <v>6572000000</v>
          </cell>
          <cell r="Q2019" t="str">
            <v>NetApp, Inc. is a global leader in intelligent data infrastructure, focusing on data storage, management, and cloud solutions. Founded in 1992 in Santa Clara, California, the company has evolved to support organizations in modernizing their infrastructure and advancing hybrid multicloud strategies. NetApp's ONTAP data management software is central to its offerings, providing robust features for flash, disk, and cloud environments.
The company provides a range of hardware, including Fabric-Attached Storage (FAS) and All-Flash FAS (AFF) systems, as well as All SAN Array (ASA) solutions. Its cloud and software solutions, such as Cloud Volumes ONTAP and ONTAP Select, enhance performance and cost optimization. NetApp emphasizes automation, data protection, and AI-readiness in its services, establishing itself as a leader in all-flash storage. With a strong presence in the Fortune 500 and partnerships with major cloud providers like Microsoft, AWS, and Google, NetApp serves a diverse global customer base.</v>
          </cell>
          <cell r="R2019">
            <v>1992</v>
          </cell>
        </row>
        <row r="2020">
          <cell r="A2020" t="str">
            <v>Netcracker Technology</v>
          </cell>
          <cell r="B2020" t="str">
            <v>NetCracker Technology</v>
          </cell>
          <cell r="C2020">
            <v>9000</v>
          </cell>
          <cell r="D2020" t="str">
            <v>telecommunications</v>
          </cell>
          <cell r="E2020" t="str">
            <v>http://www.netcracker.com</v>
          </cell>
          <cell r="F2020" t="str">
            <v>http://www.linkedin.com/company/netcrackertech</v>
          </cell>
          <cell r="G2020" t="str">
            <v>Waltham</v>
          </cell>
          <cell r="H2020" t="str">
            <v>Massachusetts</v>
          </cell>
          <cell r="I2020" t="str">
            <v>billing, digital transformation, bssoss business support systems amp operations support systems, 5g, business transformation, rating charging, product, orchestration, partner management, customer experience management, revenue management, managed services, network functions virtualization, telecom operations &amp; management solutions, service fufillment amp assurance, it transformation, customer, rating amp charging, resource management, mano, ai, digital satellite, amp device management, bssoss business support systems operations support systems, device management, service fufillment assurance, softwaredefined networking, network transformation, multi-cloud, automation, telecom operators, telecommunications, network orchestration, innovation, cloud-native, it services, b2b, ai-powered operations, industry innovation, b2c, service management, oss, consulting, network management, cloud deployment, retail, software solutions, 5g monetization, bss, machine learning, services, cloud transformation, telecom industry, cloud solutions, digital services, network automation, professional services, market leadership, real-time revenue management, omnichannel engagement, bss and oss, digital infrastructure, automation solutions, data analytics, cloud-native solutions, generative ai, telecom solutions, software development, d2c, ai-driven, next-gen networks, customer experience, customer management, security, multi-cloud deployment, next-generation networks, cybersecurity, industry leader, cloud services, service orchestration, open ran, partner ecosystem, government, operational efficiency, ai-driven applications, virtualization, customer engagement, service automation, network virtualization, enterprise software, computer systems design and related services, telecom modernization, ai and data analytics, cloud computing, automation technology, unified communications, ai applications, telecom software, broadband experience solutions, cloud bss, intelligent operations automation, api management, ai &amp; data analytics, devsecops, digital marketplace, multicloud operations, end-to-end program delivery, business cloud, fiber cloud solution, next-generation revenue management, convergent charging system, security solutions, telecommunications automation, data-driven marketing, smart cities, retail solutions, smart metering, iot solutions, augmented reality, contactless payments, cloud transformation services, training services, telecom industry consulting, enterprise solutions, data integration, performance management, compliance solutions, digital ecosystem development, healthcare, finance, transportation &amp; logistics, energy &amp; utilities, information technology &amp; services, artificial intelligence, enterprises, computer software, professional training &amp; coaching, health care, health, wellness &amp; fitness, hospital &amp; health care, financial services</v>
          </cell>
          <cell r="J2020" t="str">
            <v>Route 53, Marketo, Slack, reCAPTCHA, Nginx, Linkedin Marketing Solutions, Mobile Friendly, AI, Cisco Unified Intelligence Center, Dell PowerEdge Servers, D-Link Switches, Fortinet, HPE Blade Servers, Juniper Networks SRX-Series Gateways, Jira, Salesforce CRM Analytics, Taleo Applicant Tracking Systems (ATS), Excel4Apps, Power BI Documenter, Power Query, SQL, SysTools VBA Password Recovery, Microsoft Exchange, Kubernetes, Docker, Apache Kafka, AWS SDK for JavaScript, Spring, OpenAPI, Swagger UI, Cisco DWDM, DoubleClick, GRPC, IBM Spectrum LSF, .NET, REST, VMware SD-WAN, Python, Assure MIMIX, CAT, CET, CPI, Drupal, GAS, Gem, IBM i, IBM i on Power Systems, PEX, Security, ShareASale, SimCorp Gain, Tor, Microsoft PowerPoint, Windows 11, Remote, Astra WordPress Theme, OpenVPN Access Server, Cascade CMS, Microsoft Office, Vector, Salesforce Service Cloud, Demandware Analytics, Oracle Virtualization, DNN, Angular, React, Wider Planet, Azure Linux Virtual Machines, OpenStack, IoT, FiberHome, Google Cloud Platform, Git, Tableau, QlikView, Oracle Financial Services, WorkSafeBC, Orum, PowerBI Tiles</v>
          </cell>
          <cell r="K2020">
            <v>300000000</v>
          </cell>
          <cell r="L2020" t="str">
            <v>Merger / Acquisition</v>
          </cell>
          <cell r="M2020">
            <v>300000000</v>
          </cell>
          <cell r="N2020">
            <v>39600</v>
          </cell>
          <cell r="O2020">
            <v>3450000000</v>
          </cell>
          <cell r="Q2020" t="str">
            <v>Netcracker Technology is a global leader in business support systems (BSS) and operational support systems (OSS) software solutions tailored for telecommunications service providers and cable operators. Founded in 1993, the company has a rich history of delivering quality solutions without early venture capital funding. In 2008, Netcracker became a wholly owned subsidiary of NEC Corporation, enhancing its resources and capabilities.
The company offers a comprehensive range of software solutions aimed at improving operational efficiency. This includes network inventory and management software, customer and service management applications, cloud-native solutions, and virtualization technologies. Netcracker is also known for its generative AI solutions for the telecom industry and provides professional services for business transformation initiatives. With over 250 corporate clients across 58 countries, including notable names like Telefonica and O2, Netcracker has established a strong global presence with more than 70 locations worldwide.</v>
          </cell>
          <cell r="R2020">
            <v>1993</v>
          </cell>
        </row>
        <row r="2021">
          <cell r="A2021" t="str">
            <v>Netflix</v>
          </cell>
          <cell r="B2021" t="str">
            <v>Netflix</v>
          </cell>
          <cell r="C2021">
            <v>14000</v>
          </cell>
          <cell r="D2021" t="str">
            <v>entertainment</v>
          </cell>
          <cell r="E2021" t="str">
            <v>http://www.netflix.com</v>
          </cell>
          <cell r="F2021" t="str">
            <v>http://www.linkedin.com/company/netflix</v>
          </cell>
          <cell r="G2021" t="str">
            <v>Los Gatos</v>
          </cell>
          <cell r="H2021" t="str">
            <v>California</v>
          </cell>
          <cell r="I2021" t="str">
            <v>revolutionizing the way people watch tv shows &amp; movies, consumer electronics, games, entertainment, consumer internet, hardware, information technology, internet, consumer electronics/video chains, consumer discretionary, entertainment providers, web search portals, libraries, archives, and other information services, original content, content licensing, content production, content recommendation engine, b2c, recommendation algorithm, content delivery network, content library, subscription plans, content personalization, streaming technology, subscription model, content personalization algorithms, technology, content discovery, video-on-demand, video streaming, interactive storytelling, gaming integration, original programming, global media distribution, multi-screen viewing, ott platform, d2c, streaming service, content creation, global subscriber base, data analytics, content licensing agreements, adaptive streaming, ad-supported streaming, media, personalized recommendations, original series production, multi-language support, multi-device support, market expansion, interactive content, services, global entertainment, streaming quality optimization, content recommendation, content curation, user engagement, distribution, consumers, information technology &amp; services</v>
          </cell>
          <cell r="J2021" t="str">
            <v>Salesforce, Route 53, Amazon SES, Gmail, Google Apps, MailChimp SPF, Amazon AWS, VueJS, Atlassian Cloud, Zapier, OneTrust, React Redux, Freshdesk, Slack, Google Font API, AdapTV, Multilingual, Google Analytics, Google Tag Manager, Mobile Friendly, BugHerd, YouTube, Remote, AI, Unity, Blender, Connect, FreeBSD, IBM HTTP Server, Akamai CDN Solutions, NTENT, Amazon Web Services (AWS), Articulate, Microsoft Excel, Google Sheets, Google Groups, React, GraphQL, Node.js, React Native, Electron, HTML Pro, Javascript, TypeScript, CSS, Revit, Cascade CMS, Stripo.email, VLAN, CONTROL, Gem, Composer, DaVinci Resolve, Google, Google Workspace, Zendesk, AWS SDK for JavaScript, Springboot, Terraform, Kubernetes, Apache Iceberg, Claude, Cursor, SQL, Cisco ASR 1000, Mode, Ning, Python, PyTorch, Google Calendar, Google Docs, Workday, Weibo, Extend, Workday Prism Analytics, Mulesoft, Boomi, REST, X, Instagram, TikTok, go+, Cassandra, BERT (Bidirectional Encoder Representations from Transformers), Planview PPM Pro, Unreal Engine, Snowflake, Apache Kafka, Spark, Figma, Azure Application Insights, Tor, AT&amp;T, SAP, Tableau, PySpark, Jira, C#, Dell ECS Enterprise Object Storage, GitHub Actions, Selenium WebDriver, Playwright, Jest, Cucumber, Mocha, LeafLink, 3M 360 Encompass - Health Analytics Suite, CallMiner Eureka, R, Houdini, Google Meet, Chrome, Dun &amp; Bradstreet, Prisma, Git, Odoo CRM, Excel4Apps, LucidLink, Acquia Drupal Cloud, AWS Analytics, Adobe Premiere Pro, Adobe After Effects, Adobe Photoshop, Adobe Creative Suite, ChatGPT, Airtable, Eightfold AI, Gradle, OpenJDK, OpenNebula, XCTest, XCUITest, Substack, Apple News, Apple Maps, Facebook, MongoDB, Nreal, Check Point Maestro, Jenkins, ZooKeeper, Haufe Umantis, RavenDB, Presto, .NET, Blinkit, Nuke, Maya, Harmony, Amazon Managed Streaming for Apache Kafka (Amazon MSK), Apache Druid, Armis, NEC, Origami Risk, PowerBI Tiles, PostgreSQL, GRPC, Cognos TM1, Looker, Metaflow, Kibana, Dell EMC PowerScale, mO Jira OAuth SSO, Jira OpenID Connect SSO, Jira OIDC SSO, Spinnaker, Gemini, Kotlin, Android, Azure Linux Virtual Machines, DatoCMS, Avast Software, Seamless.AI, Dailymotion Pro, Horde</v>
          </cell>
          <cell r="K2021">
            <v>26940700000</v>
          </cell>
          <cell r="L2021" t="str">
            <v>Debt Financing</v>
          </cell>
          <cell r="M2021">
            <v>25000000000</v>
          </cell>
          <cell r="N2021">
            <v>45992</v>
          </cell>
          <cell r="O2021">
            <v>45183036000</v>
          </cell>
          <cell r="Q2021" t="str">
            <v>Netflix is a leading entertainment service that provides a wide range of TV series, films, and games to over 300 million paid memberships in more than 190 countries. Founded in 1997 by Reed Hastings, the company has transformed from a DVD rental service into a global streaming platform, known for its original content production that began in 2013 with popular series like *House of Cards* and *Orange Is the New Black*.
The core offerings of Netflix include streaming entertainment with a diverse selection of licensed and original TV series and films, as well as integrated games. Members enjoy on-demand access to content without commercials, allowing them to watch anytime and on various devices. Netflix's leadership team includes co-CEO Ted Sarandos and Dan Lin, Chairman of Netflix Film, who contribute to the company's innovative approach in the entertainment industry.</v>
          </cell>
          <cell r="R2021">
            <v>1997</v>
          </cell>
        </row>
        <row r="2022">
          <cell r="A2022" t="str">
            <v>NetSuite</v>
          </cell>
          <cell r="B2022" t="str">
            <v>NetSuite</v>
          </cell>
          <cell r="C2022">
            <v>16000</v>
          </cell>
          <cell r="D2022" t="str">
            <v>information technology &amp; services</v>
          </cell>
          <cell r="E2022" t="str">
            <v>http://www.netsuite.com</v>
          </cell>
          <cell r="F2022" t="str">
            <v>http://www.linkedin.com/company/netsuite</v>
          </cell>
          <cell r="G2022" t="str">
            <v>Austin</v>
          </cell>
          <cell r="H2022" t="str">
            <v>Texas</v>
          </cell>
          <cell r="I2022" t="str">
            <v>financial software, marketing automation, erp, ecommerce, global business applications, cloud computing, crm, psa, saas, saas business software, platform, ondemand, software, iphone, ios, information technology, enterprise software, mobile, software development, b2b, accounting software, partner ecosystem, cloud erp for government, cloud erp for distribution, support services, digital transformation, multi-region support, performance monitoring, consolidation, disaster recovery solutions, analytics, enterprise resource planning, compliance, erp software, industry solutions, ai, cloud erp for non-profit, warehouse management system, e-commerce, d2c, dashboards, construction, procurement, point of sale, real-time analytics, cloud saas, cloud financials, business process automation, inventory management, omnichannel retail, cloud erp for professional services, multi-channel commerce, human capital management, nonprofit, system integration, customization, cloud erp for manufacturing, security, multi-entity management, data warehouse, cloud erp for healthcare, real-time cash management, professional services, accounts receivable, project management, ai-powered insights, multi-currency, cloud inventory optimization, retail, ecommerce integration, ecommerce platform, government, financial management, order management, professional services automation, multi-language, disaster recovery, cloud erp for smbs, multi-language erp, education, supply chain management, workflow automation, cloud erp, cloud infrastructure, scalability, distribution, api integration, multi-entity consolidation, automation, multi-currency erp, mobile access, cloud erp for retail, training and certification, cloud erp for education, business intelligence, services, automated tax compliance, healthcare, computer systems design and related services, customer support, global business management, consulting, customer relationship management, energy, manufacturing, operational efficiency, data management, financial reporting, tax management, order fulfillment, inventory planning, cloud data security, intercompany accounting, business management software, mobile app, automated reconciliation, software &amp; technology, cloud erp for large enterprise, advanced analytics, data integration, data security, artificial intelligence, warehouse management, accounts payable, reporting, performance management, expense management, audit management, governance, risk and compliance, electronic payments, sales force automation, customer service management, field service management, timesheet management, resource management, b2b ecommerce, b2c ecommerce, sales tax compliance, fixed assets management, global tax management, cash management, partner relationship management, configure, price, quote, workforce management, b2c, finance, non-profit, real estate, marketing &amp; advertising, computer software, information technology &amp; services, enterprises, consumer internet, consumers, internet, sales, mobile devices, pos, payments, financial services, professional training &amp; coaching, productivity, logistics &amp; supply chain, internet infrastructure, health care, health, wellness &amp; fitness, hospital &amp; health care, mechanical or industrial engineering, computer &amp; network security, mobile apps, marketing, nonprofit organization management</v>
          </cell>
          <cell r="J2022" t="str">
            <v>NetSuite, Akamai DNS, Outlook, Facebook Conversion Tracking, DemandBase, Backbone JS Library, NetSuite E-commerce, Oracle Cloud, Oracle Commerce, Omniture (Adobe), SparkPost, Amazon SES, Slack, Salesforce, Adobe Marketing Cloud, Mobile Friendly, SOASTA, Adobe TestAndTarget, Facebook, Linkedin Marketing Solutions, X, Instagram, YouTube, Amazon Web Services (AWS), REST, Remedy Single Sign On, Wider Planet, Salesforce CRM Analytics, Adobe Commerce, PeopleSoft Enterprise Performance Management (EPM), SAP ERP Human Capital Management (HCM), Connect, Google Ads, Microsoft Advertising, Microsoft Project, AI, NetSuite OpenAir, NetApp SAN, Google AdWords Conversion, Microsoft Excel, Microsoft PowerPoint</v>
          </cell>
          <cell r="K2022">
            <v>9701477107</v>
          </cell>
          <cell r="L2022" t="str">
            <v>Merger / Acquisition</v>
          </cell>
          <cell r="M2022">
            <v>9300000000</v>
          </cell>
          <cell r="N2022">
            <v>42552</v>
          </cell>
          <cell r="O2022">
            <v>942300000</v>
          </cell>
          <cell r="Q2022" t="str">
            <v>NetSuite is a cloud-based enterprise software company that provides integrated solutions for financial management, customer relationship management (CRM), inventory and order management, and human capital management. Founded in 1998, it was the first provider of web-hosted business applications and has grown to serve over 21,000 organizations in more than 200 countries. 
Originally launched as NetLedger, the company rebranded to NetSuite in 2002 to reflect its expanded offerings beyond accounting. It has since evolved into a comprehensive platform that supports small to midsize businesses and global enterprises. NetSuite's solutions streamline operations by integrating core business functions, allowing real-time data access and enhancing efficiency across various sectors, including manufacturing, distribution, and retail. The company operates as a Global Business Unit under Oracle, following its acquisition in 2016.</v>
          </cell>
          <cell r="R2022">
            <v>1998</v>
          </cell>
        </row>
        <row r="2023">
          <cell r="A2023" t="str">
            <v>Neuberger Berman</v>
          </cell>
          <cell r="B2023" t="str">
            <v>Neuberger Berman</v>
          </cell>
          <cell r="C2023">
            <v>3000</v>
          </cell>
          <cell r="D2023" t="str">
            <v>financial services</v>
          </cell>
          <cell r="E2023" t="str">
            <v>http://www.nb.com</v>
          </cell>
          <cell r="F2023" t="str">
            <v>http://www.linkedin.com/company/neuberger-berman</v>
          </cell>
          <cell r="G2023" t="str">
            <v>New York</v>
          </cell>
          <cell r="H2023" t="str">
            <v>New York</v>
          </cell>
          <cell r="I2023" t="str">
            <v>asset management, investment management &amp; asset management, investment management, n/a, financial services</v>
          </cell>
          <cell r="J2023" t="str">
            <v>Akamai DNS, Amazon SES, Sendgrid, Outlook, ServiceNow, Microsoft Office 365, Akamai, Brightcove, accessiBe, Atlassian Cloud, Citrix NetScaler, Workday, Eloqua, Slack, Salesforce, Adobe Marketing Cloud, AppDynamics, SOASTA, CrazyEgg, Vimeo, Mobile Friendly, reCAPTCHA, Workday Recruit, Linkedin Marketing Solutions, ASP.NET, Microsoft-IIS, Google Analytics, SiteCore, AI, Siemens MRI, Salesforce CRM Analytics, Azure Devops, Claude, Dash, Fastapi, Flask, Git, GitHub Copilot, Kubernetes, Python, Red Hat OpenShift, Snowflake, SQL, Streamlit, Microsoft Excel, Databricks, Excel4Apps, Microsoft PowerPoint, Google AdWords Conversion, Adobe, LinkedIn Sales Navigator, WebOffice, Android, Apple macOS, Blackrock Aladdin, Bloomberg Professional Services, Charles River, Chrome, Citrix, FactSet, IGEL, Kiosked, Microsoft Azure Monitor, Microsoft Distributed File System (DFS), Microsoft Exchange Online, Microsoft Intune Enterprise Application Management, Microsoft Teams, Microsoft Windows Server 2012, Office365, Parallels Mac Management for Microsoft SCCM, Zoomdata, Tableau, MaxMind minFraudÂ®, C#, .NET, Microsoft Sql Server, REST, Red Hat JBoss Enterprise SOA Platform, Oracle XML DB, Copilot, Microsoft 365, Microsoft Power Platform, Microsoft Power Automate, Microsoft Power Apps, Power BI Documenter, Azure Active Directory, SWIFT, Hi-Media Performance, Faronics Deep Freeze, Ning, CSS, OpenTelemetry, HP OpenView TeMIP, Datadog, Terraform, Appian, React, Plotly.js, Workday Prism Analytics, Apache Spark Streaming, Gem, ChatGPT, Microsoft Office, Everest, ON24, Goldcast, monday CRM, Docker, Docker Compose, Global Relay, ADP, ADP SmartComplianceÂ®, Workday Time Tracking, PowerBI Tiles, SysTools VBA Password Recovery, Dynamics 365 Customer Service, Mend, Airflow, AWS Analytics, OpenAI, Adobe Analytics, Azure Analysis Services, Google Search Console, Figma, Litmus, TransPerfect Services, Lexity, Gemini, Google, DotNetNuke, Aryson MySQL to MSSQL Converter, Angular, Sprinklr, Alteryx, Broadridge, Amazon Managed Streaming for Apache Kafka (Amazon MSK), Mode</v>
          </cell>
          <cell r="K2023">
            <v>21741200000</v>
          </cell>
          <cell r="L2023" t="str">
            <v>Other</v>
          </cell>
          <cell r="M2023">
            <v>7300000000</v>
          </cell>
          <cell r="N2023">
            <v>45962</v>
          </cell>
          <cell r="O2023">
            <v>1956000000</v>
          </cell>
          <cell r="Q2023" t="str">
            <v>Neuberger Berman is a private, independent investment management firm founded in 1939. It is 100% employee-owned and focuses on delivering long-term investment results through fundamental research and innovative strategies. The firm is headquartered in New York and operates in 19 countries, managing approximately $558 billion in client assets as of November 2025.
Originally established to manage funds for high-net-worth individuals, Neuberger Berman has expanded its offerings to include a wide range of investment strategies across public and private markets. These include value-oriented and growth equity funds, fixed income investments, private equity, hedge funds, and multi-asset class solutions. The firm emphasizes a collaborative culture and has significantly grown its non-U.S. assets over the years, serving a diverse clientele that includes institutions, advisors, and intermediaries globally.</v>
          </cell>
          <cell r="R2023">
            <v>1939</v>
          </cell>
        </row>
        <row r="2024">
          <cell r="A2024" t="str">
            <v>New American Funding</v>
          </cell>
          <cell r="B2024" t="str">
            <v>New American Funding</v>
          </cell>
          <cell r="C2024">
            <v>5100</v>
          </cell>
          <cell r="D2024" t="str">
            <v>financial services</v>
          </cell>
          <cell r="F2024" t="str">
            <v>http://www.linkedin.com/company/new-american-funding</v>
          </cell>
          <cell r="G2024" t="str">
            <v>Tustin</v>
          </cell>
          <cell r="H2024" t="str">
            <v>California</v>
          </cell>
          <cell r="I2024" t="str">
            <v>new american funding is a direct endorsement government lender, seller, familyowned mortgage banker, distributed retail, direct endorsement government lender, fannie mae, ginnie mae direct lender, purchase &amp; refinance mortgages, builder divisions, freddie mac, servicer with call center</v>
          </cell>
          <cell r="O2024">
            <v>1600000000</v>
          </cell>
          <cell r="P2024">
            <v>7</v>
          </cell>
          <cell r="Q2024" t="str">
            <v>New American Funding (NAF) is a family-owned mortgage lender based in Tustin, California, founded in 2003 by Rick and Patty Arvielo. The company has grown to become one of the largest direct mortgage lenders in the U.S., with over 286 locations and a workforce of more than 5,240 employees. NAF manages a servicing portfolio of over 284,000 loans valued at $73.8 billion and is licensed in all 50 states.
NAF offers a variety of mortgage products, including purchase and refinance options, conventional, FHA, VA, and Jumbo loans, among others. The company focuses on streamlined processes and competitive pricing, utilizing proprietary technology such as the GoGo LO mobile app and NAF Connect for real-time loan insights. NAF is committed to diversity and community support, with initiatives aimed at underrepresented groups, making it a leader in lending to Hispanic and Black borrowers. As the largest Latina-owned mortgage company, NAF has originated over 257,600 loans, contributing to homeownership and community stability.</v>
          </cell>
          <cell r="R2024">
            <v>2003</v>
          </cell>
        </row>
        <row r="2025">
          <cell r="A2025" t="str">
            <v>New Era Technology</v>
          </cell>
          <cell r="B2025" t="str">
            <v>New Era Technology</v>
          </cell>
          <cell r="C2025">
            <v>4500</v>
          </cell>
          <cell r="D2025" t="str">
            <v>information technology &amp; services</v>
          </cell>
          <cell r="E2025" t="str">
            <v>http://www.neweratech.com</v>
          </cell>
          <cell r="F2025" t="str">
            <v>http://www.linkedin.com/company/new-era-technology-us</v>
          </cell>
          <cell r="G2025" t="str">
            <v>West Chester</v>
          </cell>
          <cell r="H2025" t="str">
            <v>Pennsylvania</v>
          </cell>
          <cell r="I2025" t="str">
            <v>cisco gold partner, avaya diamond partner cloud specialist, extreme networks gold partner, palo alto partner, polycom gold solution advisor, hp aruba partner, juniper networks partner, fortinet partner, crestron partner, emc partner, microsoft certified gold, lenel, s2 partner, avigilon partner, extron partner, barracuda partner, digital transformation, managed services, ai, collaboration, voice, cybersecurity, physical security, cloud services, contact centers, sap,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v>
          </cell>
          <cell r="J2025" t="str">
            <v>Autotask, Outlook, Microsoft Office 365, Amazon AWS, Microsoft Application Insights, Create React App, ConnectWise, Hubspot, Slack, Active Campaign, Greenhouse.io, Gravity Forms, reCAPTCHA, Google Dynamic Remarketing, Typekit, WordPress.org, Vimeo, Linkedin Marketing Solutions, DoubleClick, DoubleClick Conversion, Shutterstock, Hotjar, BugHerd, Google Font API, Google Tag Manager, YouTube, Google Analytics, Mobile Friendly, Nginx, Remote, AI, Office365, Microsoft 365, IT Glue, Microsoft Active Directory Federation Services, TeamViewer, ScreenConnect, Cisco VPN, Akamai CDN Solutions, Infoblox DHCP, , Specops Authentication for O365, Microsoft Windows Server 2012, Apple macOS, Azure Linux Virtual Machines, , ACL, GitHub, PagerDuty Incident Response, JFrog, Kubernetes, Datadog, SAP SD, SAP, ABAP, Walkme, , SAP SuccessFactors, SAP Fiori, Juniper Networks SRX-Series Gateways, Palo Alto PA-5200 Series, Lansweeper, SolarWinds, VMware, Horizon, Conversant (ValueClick), AudioEye, Intercom, Complex Media Network, Microsoft Office, Microsoft Windows Server 2000, Azure Active Directory B2C, Microsoft Advanced Group Policy Management, Microsoft Exchange Server 2003, SharePoint, Citrix Hypervisor, ServiceNow, Jira, .NET, CAT, Power BI Documenter, Rackspace Reselling, VMware vCenter CapacityIQ, UniFi SDN, Cisco Firepower 9300, Cisco Meraki MS, Kiosked, ShareASale, VLAN, VMware SD-WAN, Databricks, Delta Lake, Delta, Apache Spark, Apache Kafka, Confluent Cloud, Python, J2EE, DotNetNuke, Microsoft Azure Monitor, AWS Trusted Advisor, REST, Swagger UI, Postman, Kong Mesh, Mulesoft, Confluence, Azure Devops, Scrum Do, Kanbanize, AWS SDK for JavaScript, Javascript, MongoDB, MySQL, Next.js, PostgreSQL, Spring, Spring Boot, , Arista Networks, Aja Video Systems, CloudVision, Fortinet, FortiManager, FortiAnalyzer, Ansible, Azure VPN Gateway, React, Redux, FlipHTML5, CSS, webpack, Babel, Gravitee.io, Git, pandas, Tor, scikit-learn, XGBoost, TensorFlow, PyTorch, Celonis, SQL, Node.js, Oracle E Business Suite, Deluxe Payroll and HR Solutions, Plotly Dash, Juniper Networks, Cisco AppDynamics, SAP Ariba, Act!, Mist, go+, Bash, Salesforce CRM Analytics, Arista EOS, Cisco Unified Intelligence Center, Brocade Switches, Fortinet Firewalls, Junip, 3M 360 Encompass - Health Analytics Suite, Postpresso, Argon CI/CD Security, Google Workspace, Google Cloud Platform, LEAP, Microsoft PowerShell, Azure Cloud Shell, Secured MVC Forum on Windows 2012 R2, Chrome, CPI, AWS VPN, Microsoft BitLocker, FileVault, Microsoft Teams Rooms, Zoom Rooms, Webex, BASE, CONTROL, Analyzer, Lever, Microsoft Teams, Webex Calling, Zoom Phone, AudioCodes Meeting Insights, Spiceworks IP Scanner, Cisco VoIP, Forescout OT Security, Infoblox, SAP S/4HANA, HTML Pro, Microsoft Fabric, PySpark, Databricks Lakehouse Platform, Azure Data Factory, IBM Data Warehouse, Azure Synapse, Microsoft AdCenter, Docker, Amazon Linux 2, Unix, Microsoft.NET Core 3.1, Gem, Dell iDRAC (Integrated Dell Remote Access Controller), Workday, Greenhouse, Tampa AS400 Inc, Microsoft Exchange Online, Microsoft OneDrive for Business, Microsoft Entra ID, Azure Purview, Microsoft Defender for Identity, OpenLDAP, Connect, KVM, OpenStack, Cisco UCS Servers, NetApp, SAP Warehouse Management, Frame, Ivanti Velocity, Fortinet FortiGate, Cisco Meraki SD-WAN, Oracle Analytics Cloud, Microsoft SQL Server Reporting Services, Snowflake, Oracle GoldenGate, HVR, Hi-Media Performance, Oracle Active Data Guard, UPS, Amazon Associates, Azure SQL, Azure Analysis Services, Terraform, AWS Analytics, GitHub Actions, Argocd, Flux, E-planning, Google Compute Engine, SAP Basis, SAP ERP Central Component (ECC), SAP Solution Manager, SAP Ariba Platform, mabl, TierPoint DRaaS, Weibo, Oracle Cloud, Azure Data Lake Storage, Azure Databricks, Azure Site Recovery, Azure Backup, Azure Traffic Manager, Azure Front Door, Azure Monitor, Azure Log Analytics, Bicep, Azure Policy, Azure Blueprints, Backblaze Computer Backup, Azure Active Directory</v>
          </cell>
          <cell r="K2025">
            <v>1750000</v>
          </cell>
          <cell r="L2025" t="str">
            <v>Other</v>
          </cell>
          <cell r="N2025">
            <v>43709</v>
          </cell>
          <cell r="O2025">
            <v>263300000</v>
          </cell>
          <cell r="Q2025" t="str">
            <v>New Era Technology is a global managed technology service provider based in New York, serving over 20,000 customers across various industries since its founding in 2013. With a workforce of approximately 4,500 employees in over 80 locations worldwide, the company focuses on being a trusted technology advisor, emphasizing community, integrity, agility, and commitment.
The company offers a wide range of technology solutions, including collaboration and unified communications, data networking, cloud solutions, cybersecurity, digital transformation services, physical security, managed services, and professional services. New Era Technology also develops proprietary products, such as Able+, an identity and access management solution, and provides tailored education technology solutions. They serve diverse sectors, including healthcare, education, government, and finance, and work with both government and private enterprises, including Fortune 500 companies. Their customer service team is dedicated to maintaining strong relationships and ensuring a positive customer experience.</v>
          </cell>
          <cell r="R2025">
            <v>1992</v>
          </cell>
        </row>
        <row r="2026">
          <cell r="A2026" t="str">
            <v>Newfold Digital</v>
          </cell>
          <cell r="B2026" t="str">
            <v>Newfold Digital</v>
          </cell>
          <cell r="C2026">
            <v>4800</v>
          </cell>
          <cell r="D2026" t="str">
            <v>information technology &amp; services</v>
          </cell>
          <cell r="E2026" t="str">
            <v>http://www.newfold.com</v>
          </cell>
          <cell r="F2026" t="str">
            <v>http://www.linkedin.com/company/newfold</v>
          </cell>
          <cell r="G2026" t="str">
            <v>Jacksonville</v>
          </cell>
          <cell r="H2026" t="str">
            <v>Florida</v>
          </cell>
          <cell r="I2026" t="str">
            <v>domains, online marketing, hosting, wordpress, website builder, websites, seo, software development, data protection, customer collaboration, web hosting scalability, business online success, user experience, digital marketing services, website speed enhancement, seo services, digital growth tools, website performance monitoring, website customization, web services industry, web presence solutions, small and medium businesses, lead generation, scalable cloud hosting, website analytics, web technology companies, website management, performance optimization, website traffic analysis, website backup solutions, d2c, information technology and services, scalable hosting, domain registration, web technology infrastructure, web hosting, web security protocols, ssl security certificates, web hosting services, cloud infrastructure for smbs, website uptime monitoring, cloud infrastructure, web infrastructure, website security certificates, digital strategy consulting, online growth, performance monitoring tools, website security, dedicated servers, digital solutions, web presence management, website security solutions, performance optimization tools, private equity in tech, ssl certificates, brand portfolio management, regional web hosting, e-commerce, content management systems, digital transformation for smbs, website optimization tools, online branding, regional markets, digital strategy support, conversion optimization, customer engagement tools, website scalability, content management system integration, retail, private equity-backed, website development, website uptime, customer engagement platforms, vps hosting, website analytics dashboards, web technology, responsive design, digital marketing, smb digital marketing, private equity backing, cloud hosting, website speed optimization, e-commerce platform support, website performance analytics, email marketing, domain management, smb digital services, digital infrastructure, website design, digital transformation, website templates, online presence, b2b, brand recognition, digital marketing automation, global smb services, e-commerce solutions, small business solutions, web technology innovation, inventory management, website backups, website template customization, social media marketing, domain transfer services, customer support, website migration, website hosting, brand portfolio, services, online visibility, global web services, website migration services, computer systems design and related services, web presence, online business solutions, professional web design, security services, small business services, online tools, technical support, website performance, online advertising, content management system, analytics and reporting, mobile optimization, web traffic growth, site maintenance, brand development, site security, privacy policies, affordable hosting, dedicated support, entrepreneur tools, user-friendly software, digital identity, cross-platform solutions, enterprise solutions, small medium enterprises, online strategy, personalized services, trust and transparency, global presence, innovative technology, business growth tools, information technology &amp; services, search marketing, marketing, marketing &amp; advertising, ux, small &amp; medium businesses, sales, enterprise software, enterprises, computer software, internet infrastructure, internet, consumer internet, consumers, web development, cloud computing, web design</v>
          </cell>
          <cell r="J2026" t="str">
            <v>Cloudflare DNS, Outlook, Microsoft Office 365, CloudFlare Hosting, Grafana, OneTrust, React Redux, Sophos, Slack, Adobe Marketing Cloud, Roundcube Email, Nginx, Bootstrap Framework, Mobile Friendly, Google Font API, AI, Webmail, Google, Box, Adobe Experience Manager, Workday Launch, Adobe Target, Adobe Analytics, Facebook, Google Ads, LinkedIn Learning, Google Hangouts, Figma, Angular, React, Python, Fastapi, OpenAI, Gemini, Azure AI Search, Vector, Thermo Scientific Chromeleon Chromatography Data System (CDS), Mode, Sqlalchemy, Alembico EMR, Google AlloyDB for PostgreSQL, Bitbucket, Jenkins, Docker, OpenTelemetry, Cursor, GitHub Copilot, CloudFlare, Argo, Amazon Associates, AWS Analytics, Azure Analysis Services, IBM ILOG CPLEX Optimization Studio, Terraform, Ansible, HAProxy, Bash, Ruby On Rails, Amazon Linux 2, Unix, FlipHTML5, Meta Ads Manager, AMP, .NET, YouTube, Tableau, Microsoft Teams, Meta Pixel, Google Tag Manager, Microsoft Excel, Google Sheets, Google Search Console, ACL, Adobe, DoubleClick Floodlight, Facebook Pixel, Wordpress, Frame, AWS Transfer for SFTP, NTENT, MUI, Tailwind, Javascript, TypeScript, OneTrust Tech Risk &amp; Compliance, NGRX, Akamai CDN Solutions, Harmony Email &amp; Collaboration, Oracle Exadata Cloud Service, Spark, Databricks, Snowflake, Google Cloud BigQuery, Redshift, Apache Iceberg, Delta, Apache Hudi, Airflow, Prefect, Dagster, scikit-learn, XGBoost, PyTorch, TensorFlow, Make, Vertex AI, PowerBI Tiles, Looker, SQL, Oracle Analytics Cloud, CAT, Loom, Sage, Constant Contact, cPanel, Plesk, SiteGround VPS, Salesforce Service Cloud, Salesforce Marketing Cloud, HTML Pro, CSS, Selenium, Appium, Robot Framework, WebDriverIO, Apache JMeter, Bamboo, Jira, PHP, Kubernetes, MySQL, AWS SDK for JavaScript, Spring Boot, PostgreSQL, Redis, EMC, Amazon Managed Streaming for Apache Kafka (Amazon MSK), RabbitMQ, Oracle Cloud Infrastructure, SonarQube, Perl, HTML5 Maker, plains, Google Analytics, Zendesk, WhatsApp, dbt, Microsoft PowerPoint, Azure Linux Virtual Machines, Workday, Looker Studio, Lytics, Google Analytics 360, Salesforce, The Trade Desk, Microsoft Teams Rooms, Zabbix, ServiceNow, Amazon Web Services (AWS), Microsoft Azure, Salesforce Lightning Web Components, VMware Aria Operations for Logs, AT&amp;T, CallMiner Eureka</v>
          </cell>
          <cell r="K2026">
            <v>100000000</v>
          </cell>
          <cell r="L2026" t="str">
            <v>Other</v>
          </cell>
          <cell r="M2026">
            <v>100000000</v>
          </cell>
          <cell r="N2026">
            <v>45992</v>
          </cell>
          <cell r="O2026">
            <v>1200000000</v>
          </cell>
          <cell r="Q2026" t="str">
            <v>Newfold Digital is a prominent web presence solutions provider, catering to millions of small-to-medium businesses around the globe. Established in February 2021 through the merger of Web.com Group and Endurance Web Presence, the company is headquartered in Jacksonville, Florida, and employs approximately 3,800 people. With an annual revenue of $926.2 million, Newfold Digital is one of the largest web technology providers worldwide.
The company offers a wide range of digital services, including website development, web hosting solutions, domain registration, digital marketing services, mobile app development, and technical consulting. Newfold Digital operates under a diverse portfolio of well-known brands such as Bluehost, HostGator, and Network Solutions, among others. It focuses on helping businesses of all sizes, particularly small-to-medium enterprises, to establish effective digital presences that drive measurable results and provide significant business value.</v>
          </cell>
          <cell r="R2026">
            <v>2021</v>
          </cell>
        </row>
        <row r="2027">
          <cell r="A2027" t="str">
            <v>Newrez</v>
          </cell>
          <cell r="B2027" t="str">
            <v>Newrez</v>
          </cell>
          <cell r="C2027">
            <v>5100</v>
          </cell>
          <cell r="D2027" t="str">
            <v>financial services</v>
          </cell>
          <cell r="E2027" t="str">
            <v>http://www.newrez.com</v>
          </cell>
          <cell r="F2027" t="str">
            <v>http://www.linkedin.com/company/newrez-llc</v>
          </cell>
          <cell r="G2027" t="str">
            <v>Fort Washington</v>
          </cell>
          <cell r="H2027" t="str">
            <v>Pennsylvania</v>
          </cell>
          <cell r="I2027" t="str">
            <v>firsttime home buyer loans, fixedrate mortgages, mortgage, arm mortgages, servicing, usda loans, fha loans, wholesale lending, correspondent lending, va loans, mortgage lending, joint venture, dtc, retail lending, residential mortgage lending, social media platforms, games, social games, video games, consumer internet, social media, internet, information technology, specialized loans, loan portfolio, government-backed loans, loan servicing platform, homeownership, mortgage banking, loan channels, loan application technology, mortgage industry partnerships, loan portfolio management, mortgage compliance, financial services, loan application, refinance, loan acquisitions, home equity, customer-centric mortgage, mortgage acquisitions, home loans, conventional loans, digital mortgage, mortgage platform, loan origination, loan management system, specialized loan types, loan application process, mortgage products, mortgage servicer, mortgage industry, loan approval process, b2c, mortgage industry technology, mortgage lender, financial technology, loan management, loan process, loan solutions, loan performance, mortgage servicing, mortgage industry acquisitions, mortgage and nonmortgage loan brokers, loan origination system, mortgage technology, loan approval, mortgage industry innovation, retail, d2c, mortgage operations, customer experience, services, mortgage servicing efficiency, mortgage community engagement, loan servicing, customer-centric, mortgage industry growth, customer service, home refinance, home equity loans, mortgage payments, disaster relief, loan calculator, home buying guide, pre-qualification, rate lock, closing costs, home ownership, equity access, investment properties, fixed rate mortgages, adjustable rate mortgages, cash-out refinance, debt consolidation, borrower options, first-time home buyers, niche loans, loan types, customer applications, mobile management, online account access, loan advisors, industry leading rates, financial strength, customer support, home equity financing, application process, interest rate lock, mortgage options, loan reviews, quick approval, home purchase, equity management, lending solutions, home rewards program, credit score assessment, home equity loan, claims assistance, monthly payment estimator, rental vs purchase comparison, affordable financing, military-friendly loans, b2b, finance, consumers, information technology &amp; services, computer games, computer software, finance technology, mortgages</v>
          </cell>
          <cell r="J2027" t="str">
            <v>Mimecast, Microsoft Office 365, Microsoft Azure Hosting, Microsoft Azure Monitor, Atlassian Cloud, OneTrust, Workday, Amazon SES, Salesforce, Slack, FullStory, ASP.NET, Facebook Custom Audiences, iTunes, reCAPTCHA, YouTube, Microsoft-IIS, Google Play, Mobile Friendly, Google Tag Manager, Facebook Widget, Facebook Login (Connect), Google Maps, Google Maps (Non Paid Users), Remote, Okta, Microsoft Authenticator, Microsoft Excel, Google AdWords Conversion, Microsoft PowerPoint, Microsoft Office, ISO+â„¢, Tor, Micro, Salesforce Marketing Cloud, Salesforce Journey Builder, Salesforce Email Studio, QMetry Automation Studio, AMP, CSS, SQL, Blackline, Microsoft SQL Server Reporting Services, Nevron Vision for SSRS, GoToAssist (FASTchat), Thomson Reuters Legal Tracker, Airflow, Amazon EventBridge, Apache Kafka, Apex, Azure Devops, Bitbucket, Confluent, Connect, Control-M, dbt, Fivetran, GitHub Actions, Hevo Data, Looker, PowerBI Tiles, Prefect, PubSub+, Python, Snowflake, Talend, Terraform, ResWare, Apache Pig, AI, NLP, Zoho CRM, Fusion ERP Analytics, H2O, ServiceNow, Excel4Apps, SharePoint, Dynamics 365 Customer Service, Outlook, Agilent Technologies, Microsoft Windows Server 2012, accessiBe, Google Cloud Platform, Amazon Web Services (AWS), Microsoft Defender for Cloud, Cribl, Splunk, Exabeam Security Management Platform, Microsoft PowerShell, AWS Trusted Advisor, Encompass, Azure Analysis Services, Ausgezeichnet, Secured MVC Forum on Windows 2012 R2, SailPoint, Gem, AWS Multi-Factor Authentication, AWS Single Sign-On, Azure Active Directory B2C, MITRE ATT&amp;CK, Mode, Intel, Modern Campus Campus Destiny One, Qualys VMDR, , Microsoft Defender for Endpoint, Make, Microsoft Power Automate, n8n, Voiceflow, Zapier, Qualia, Palo Alto Networks Cortex XSOAR, , Azure Resource Manager, Bash, AWS CloudFormation, Kubernetes, Microsoft Teams, Skype, Total Expert, ADP ezLaborManager, .NET, NICE CXone Expert, WebOffice, Amazon Elastic Load Balancing, Amazon Virtual Private Cloud (Amazon VPC), AWS Direct Connect, AWS Firewall Manager, AWS Transit Gateway, Azure Firewall, CAT, Express, Route, Microsoft Word, Qualys Penetration Testing, Veracode, Jira, Microsoft Teams Rooms, VMware SD-WAN, Rust, SAS Enterprise Guide, NICE CXone Mpower, ANGEL LMS, McAfee Total Protection for Data Loss (DLP), PhotoShelter for Photographers, REST, Cisco WebEx Teams, Cisco Nexus Switches, Palo Alto PA-5200 Series, NetScaler, LogicMonitor, Figma, Tableau, Adobe Creative Cloud, Adobe InDesign, Strato, Adobe Photoshop, Maven, Google Analytics 4 (GA4)</v>
          </cell>
          <cell r="O2027">
            <v>1000000000</v>
          </cell>
          <cell r="Q2027" t="str">
            <v>Newrez LLC is a prominent nationwide mortgage lender and servicer, established in 2008 and headquartered in Pennsylvania. The company, a subsidiary of Rithm Capital Corp., offers a wide range of mortgage services through various channels, including correspondent lending, wholesale, direct-to-consumer, and retail. Newrez emphasizes a customer-first approach, combining technology with personalized human interaction to enhance the mortgage experience.
The company has expanded its capabilities through strategic acquisitions, including Specialized Loan Servicing and Caliber Home Loans, which have strengthened its servicing portfolio. Newrez is committed to community initiatives and diversity, equity, and inclusion, promoting employee volunteering and financial wellness programs. With a focus on product innovation, Newrez provides a diverse array of mortgage products tailored to meet the evolving needs of homeowners. The company is recognized for its operational excellence, holding an A+ rating from the Better Business Bureau and receiving above-average ratings in residential mortgage loan servicing from S&amp;P Global.</v>
          </cell>
          <cell r="R2027">
            <v>2018</v>
          </cell>
        </row>
        <row r="2028">
          <cell r="A2028" t="str">
            <v>Nielsen</v>
          </cell>
          <cell r="B2028" t="str">
            <v>Nielsen</v>
          </cell>
          <cell r="C2028">
            <v>15000</v>
          </cell>
          <cell r="D2028" t="str">
            <v>information technology &amp; services</v>
          </cell>
          <cell r="E2028" t="str">
            <v>http://www.nielsen.com</v>
          </cell>
          <cell r="F2028" t="str">
            <v>http://www.linkedin.com/company/nielsen</v>
          </cell>
          <cell r="G2028" t="str">
            <v>New York</v>
          </cell>
          <cell r="H2028" t="str">
            <v>New York</v>
          </cell>
          <cell r="I2028" t="str">
            <v>video games, television, measurement, music, books dvds, svod, marketing, online, media, streaming, sports, cpg retail, telecom, books amp dvds, advertising agencies, cpg amp retail, on location, radio, software development, tv ratings, audio measurement, media planning, content metadata management, audience analytics, audio analytics, media and advertising, media planning tools, media strategy, media consumption, sustainability, digital measurement, consumer behavior, programmatic advertising, cross-media measurement, media effectiveness, media measurement, media measurement technology, sports &amp; gaming, media data, audience behavior, digital advertising, content discovery, marketing optimization, customer journey, data analytics, big data, streaming analytics, market trends, audience insights, b2b, content analysis, services, media measurement solutions, retail, market intelligence, audience measurement, tv &amp; streaming measurement, audience targeting, web search portals, libraries, archives, and other information services, consumer insights, media performance, market research, customer segmentation, content metadata, audience segmentation, innovation, media analytics, content metadata analysis, digital content measurement, streaming measurement, tv measurement, competitive intelligence, scenario planning, marketing outcomes, audio metadata, sports metadata, video metadata, contextual video data, nielsen one, cross-platform measurement, tv delivery platforms, advertising analytics, performance metrics, engagement metrics, campaign strategy, marketing technology, roi maximization, media investment, sponsorship analytics, advertising effectiveness, data validation, viewing behavior, advertising intelligence, media trends, broadcast measurement, content engagement, sport marketing, digital audiences, platform integration, consumer products &amp; retail, computer games, consumers, computer software, information technology &amp; services, environmental services, renewables &amp; environment, marketing &amp; advertising, enterprise software, enterprises</v>
          </cell>
          <cell r="J2028" t="str">
            <v>UltraDns, Gmail, Google Apps, Microsoft Office 365, Amazon AWS, Chartbeat, Backbone JS Library, Drupal, Pantheon, WP Engine, Jira, Atlassian Confluence, Atlassian Cloud, OneTrust, React Redux, Visual-Basic-.NET, Freshdesk, Lever, Pardot, SuccessFactors (SAP), Wordpress VIP, Amazon SES, Zendesk, Slack, Salesforce, Salesforce Live Agent, Google Tag Manager, Parse.ly, reCAPTCHA, DoubleClick Floodlight, Woo Commerce, Bootstrap Framework, Shopify, Google Maps (Non Paid Users), Wordpress.com, Linkedin Marketing Solutions, MailChimp, Vimeo, Facebook Login (Connect), Nginx, AB Tasty, Microsoft-IIS, Google Maps, Multilingual, Django, ASP.NET, Quantcast, ClickDimensions, YouTube, Wistia, Yahoo Analytics, Gravity Forms, Nielsen Display Ads (Formerly eXelate), Bing Ads, WordPress.org, Hubspot, New Relic, Mobile Friendly, Wix, Google Font API, Hotjar, Yahoo Ad Manager Plus, Facebook Custom Audiences, F5 BIG-IP, Google Play, Facebook Widget, SAP, Degreed, Mode, C/C++, pandas, Python, R, Scala, scikit-learn, Spark, SQL, React, AWS SDK for JavaScript, Spring Boot, ServiceNow, Javascript, Microsoft Application Insights, Angular, Aryson MySQL to MSSQL Converter, Node.js, AWS Lambda, Amazon Simple Queue Service (SQS), Amazon Web Services (AWS), ABAP, Power BI Documenter, SAP SuccessFactors Learning, Salesforce Service Cloud, Qualtrics, AI, Tableau, BASE, CA IntroScope, Monday.com, Microsoft VBScript, Excel4Apps, Gemini, LinkedIn Sales Navigator, ZoomInfo, SalesLoft, ChatGPT, Midjourney, CallMiner Eureka, Airflow, AWS Application Load Balancer, Board, ebs, Electron, go+, Istio, JupyterHub, Kong, Kubernetes, MLflow, Plotly Dash, TypeScript, Vscode, Micro Focus Universal CMDB, ServiceNow Integration Hub, REST, NVIDIA TensorRT, AWS Trusted Advisor, Amazon S3, Athena, AWS Glue Data Catalog, Lambda Cloud, Docker, GitLab, SAP Analytics Cloud, Terraform, Microsoft Azure, Google Cloud Platform, AWS Direct Connect, Azure ExpressRoute, Cisco Meraki SD-WAN, AWS VPN, Prometheus, Grafana, AWS Analytics, NTENT, Google Analytics, Akka, Intel, Alteryx, SysTools VBA Password Recovery, Dell EMC PowerStore, AWS CloudFormation, Bash, Microsoft PowerShell, Batch, Ansible, Google Workspace, Google, Citrix, Microsoft Windows Server 2000, Citrix VDI-in-a-Box, Connect, CAT, Azure Active Directory B2C, Microsoft Advanced Group Policy Management, VMware, Secured MVC Forum on Windows 2012 R2, Okta, Microsoft Office, Kiosked, Android, Gem, Quantum Metric, IBM SPSS Modeler, Displayr, Confluence, Amazon Linux 2, Devo, Splunk, Ossec, Juniper Networks, Palo Alto PA-5000 Series, CrowdStrike, Microsoft Defender for Cloud, Specops Authentication for O365, OpenText EnCase Forensic, FTK Forensic Toolkit, Apple macOS, IBM ILOG CPLEX Optimization Studio, Azure Analysis Services, Salesforce CRM Analytics, Flask, Fastapi, VueJS, HTML5 Maker, CSS, PySpark, D3js, Chart.Js, ANGEL LMS, Databricks, Unity Catalog, Delta Lake, Tor, LangGraph, Langchain, Microsoft Excel, Collibra, Alation, Databricks Lakehouse Platform, Git, dbt, TUNE, Jamf, Microsoft PowerPoint, C# (C Sharp), Google AlloyDB for PostgreSQL, Puppet, Progress Chef, Microsoft Azure Monitor, Google Cloud, Microsoft SQL Server Reporting Services, Apache Spark, Looker, Jira Product Discovery, Atlassian, Apache Kafka, Amazon Managed Streaming for Apache Kafka (Amazon MSK), Amazon EKS Anywhere, Amazon EC2, Google AdWords Conversion, SNS, Amazon DynamoDB, AWS Cloud Development Kit, Marketo, Snowflake, CONTROL, Ematch, Microsoft 365, Argo CD, BlueTie Vault, Grafana Loki, Google Calendar, Google Docs, Palo Alto PA-5200 Series, Cisco Unified Intelligence Center, Verizon WAF, ChinaCache, Cisco Secure Firewall Management Center, Cassandra, MongoDB, Process automation package for service request creation in SAP S/4HANA Utilities, AWS Glue, Informatica, Amcharts JS Library, Bits on the Run, Kong Insomnia, Shareaholic Content Amplification, SAS Enterprise Guide, Security, Scipy, statsmodels, NumPy, Argon CI/CD Security, SAP S/4HANA, Oracle XML DB, Google Cloud BigQuery, Boto3, Amazon Virtual Private Cloud (Amazon VPC), Sizmek (MediaMind), Quip</v>
          </cell>
          <cell r="K2028">
            <v>20107857156</v>
          </cell>
          <cell r="L2028" t="str">
            <v>Debt Financing</v>
          </cell>
          <cell r="M2028">
            <v>1200000000</v>
          </cell>
          <cell r="N2028">
            <v>45962</v>
          </cell>
          <cell r="O2028">
            <v>3541000000</v>
          </cell>
          <cell r="Q2028" t="str">
            <v>Nielsen is a global leader in audience measurement, data, and analytics, assisting media companies, advertisers, and consumer goods manufacturers in understanding audience engagement and consumer behavior. Founded in 1923 by Arthur C. Nielsen Sr., the company pioneered the concept of market share and developed methodologies that are fundamental to modern market research.
Nielsen offers a range of services, including television and media ratings, retail measurement, and audience measurement across various platforms. The company tracks consumer purchasing behavior and provides data analytics to help clients gain insights into audience engagement and marketing effectiveness. With a presence in over 55 markets worldwide, Nielsen has established itself as a key player in the measurement industry, expanding internationally since 1939. The company went public in 2011 and returned to private ownership in 2022.</v>
          </cell>
          <cell r="R2028">
            <v>1923</v>
          </cell>
        </row>
        <row r="2029">
          <cell r="A2029" t="str">
            <v>NielsenIQ</v>
          </cell>
          <cell r="B2029" t="str">
            <v>NielsenIQ</v>
          </cell>
          <cell r="C2029">
            <v>39000</v>
          </cell>
          <cell r="D2029" t="str">
            <v>information services</v>
          </cell>
          <cell r="E2029" t="str">
            <v>http://www.nielseniq.com</v>
          </cell>
          <cell r="F2029" t="str">
            <v>http://www.linkedin.com/company/nielseniq</v>
          </cell>
          <cell r="G2029" t="str">
            <v>Chicago</v>
          </cell>
          <cell r="H2029" t="str">
            <v>Illinois</v>
          </cell>
          <cell r="I2029" t="str">
            <v>information technology, data mining, information services, databases, enterprise software, software, consumer spend tracking, market coverage data, data-driven decisions, consumer behavior insights, product content management, product imagery content, media optimization, consumer spend analytics tools, data analytics, consumer insights platform, competitive benchmarking, market share analysis software, market analysis, market share analysis, d2c, consumer loyalty programs, services, consumer preferences analysis, retail, retail data, product content creation, market share tracking solutions, market performance, market intelligence platform, consumer trends, growth strategy tools, consumer spend tracking tools, product performance, market trends analysis, sales analytics platforms, brand strategy development, predictive analytics, sales performance, b2b, health and wellness, consumer insights tools, consumer loyalty analytics, product content, global reach, sales performance analytics, customer segmentation, consumer panel data, brand performance analytics, growth strategies, consumer preferences, digital marketing, consulting, retail intelligence, omnichannel analytics, technology, digital marketing analytics, market performance measurement tools, market intelligence platforms, consumer insights, sales analytics tools, consumer behavior tracking, consumer insights software, market dynamics, consumer behavior tracking tools, market analysis tools, market dynamics analysis, analytics, market coverage, market intelligence, market performance analytics, retail analytics, advanced analytics, market share tracking tools, market research, retail measurement, customer insights, consumer panel, market share, consumer data, market analysis platforms, customer engagement, business intelligence, data science, predictive analytics platform, e-commerce, market analysis software, omnichannel measurement, consumer loyalty, consumer behavior insights platform, consumer behavior, retail measurement tools, manufacturing, product imagery solutions, marketing and advertising, market share analysis tools, brand insights, market measurement, sales performance tracking, brand performance, digital commerce, market performance measurement, category management, business growth, consumer packaged goods, brand strategy, consumer spend analytics, market share tracking, retail analytics solutions, customer experience, management consulting services, digital commerce analytics, consumer loyalty tracking, digital marketing analytics tools, consumer spend insights, data management, retail data analytics, product imagery, market dynamics analysis tools, consumer spend, sales analytics, market trends, media, e-commerce insights, retail performance, product innovation, omnichannel strategies, data technology, supply chain optimization, media effectiveness, personalization, competitive analysis, fmcg trends, shopping behavior, data visualization, sustainability insights, retail sales measurement, financial services data, pet industry analysis, beauty market insights, beverage trends, packaging innovation, health and wellness insights, ai technology, industry benchmarks, strategy optimization, subscription services, partnership network, consumer segmentation, global insights, advertising impact, channel performance, transaction data, kpi tracking, social media analysis, b2c, healthcare, finance, non-profit, distribution, consumer products &amp; retail, transportation &amp; logistics, energy &amp; utilities, construction &amp; real estate, enterprises, computer software, information technology &amp; services, health, wellness &amp; fitness, marketing &amp; advertising, consumer internet, consumers, internet, mechanical or industrial engineering, health care, hospital &amp; health care, financial services, nonprofit organization management</v>
          </cell>
          <cell r="J2029" t="str">
            <v>Akamai, UltraDns, Outlook, Microsoft Office 365, Microsoft Dynamics 365 Marketing, VueJS, Jira, Atlassian Confluence, Atlassian Cloud, OneTrust, React Redux, Mapbox, MongoDB, Pardot, Wordpress VIP, Slack, Salesforce, Hubspot, Intercom, DoubleClick, Typekit, New Relic, Nginx, Parse.ly, WordPress.org, Twitter Advertising, Bootstrap Framework, AppNexus, Facebook Widget, Linkedin Marketing Solutions, Google Dynamic Remarketing, reCAPTCHA, Vimeo, Baidu Ads, Facebook Custom Audiences, Shutterstock, Google Tag Manager, Wistia, LiveRamp, Facebook Login (Connect), DoubleClick Conversion, Mobile Friendly, AWS SDK for JavaScript, Python, Spark, Ning, Microsoft Excel, SQL, Quantum Metric</v>
          </cell>
          <cell r="K2029">
            <v>1050000000</v>
          </cell>
          <cell r="L2029" t="str">
            <v>Other</v>
          </cell>
          <cell r="M2029">
            <v>1050000000</v>
          </cell>
          <cell r="N2029">
            <v>45839</v>
          </cell>
          <cell r="O2029">
            <v>4290084000</v>
          </cell>
          <cell r="Q2029" t="str">
            <v>NielsenIQ (NIQ) is a global leader in consumer intelligence and market measurement, founded in 1923 and headquartered in Chicago, Illinois. The company specializes in marketing research, providing precise data on shopper behaviors, retail performance, and consumer trends across 109 markets. NIQ emphasizes omnichannel coverage, data science, and actionable insights, particularly for the Consumer Packaged Goods (CPG) sector.
NIQ offers a range of services, including market research and analytics, shopper behavior insights, and cloud-based technology platforms. These services help businesses understand consumer dynamics and make informed decisions in a rapidly changing market. With a commitment to quality, innovation, and sustainability, NielsenIQ supports companies worldwide in navigating complex market challenges and driving growth.</v>
          </cell>
          <cell r="R2029">
            <v>1923</v>
          </cell>
        </row>
        <row r="2030">
          <cell r="A2030" t="str">
            <v>Nityo Infotech</v>
          </cell>
          <cell r="B2030" t="str">
            <v>Nityo Infotech Services</v>
          </cell>
          <cell r="C2030">
            <v>31000</v>
          </cell>
          <cell r="D2030" t="str">
            <v>information technology &amp; services</v>
          </cell>
          <cell r="E2030" t="str">
            <v>http://www.nityo.com</v>
          </cell>
          <cell r="F2030" t="str">
            <v>http://www.linkedin.com/company/nityo-infotech</v>
          </cell>
          <cell r="G2030" t="str">
            <v>Plainsboro Township</v>
          </cell>
          <cell r="H2030" t="str">
            <v>New Jersey</v>
          </cell>
          <cell r="I2030" t="str">
            <v>digital lending solutions, staff augmentation, managed servicestech outsourcing, professional services, cloud security services, software development, aiml based chat bots, performance management platform, information technology consulting services, aiml based anti money laundering solutions, saporaclesalesforce implementations, elearning, location intelligence, fin tech, application platforms, user interface design, it services &amp; it consulting, b2b, no-code ecommerce, information technology and services, crm solutions, ai-driven customer engagement, payment facilitation, no-code ecommerce platforms, automotive, digital transformation, offshore development, it support services, ai/ml-based financial solutions, technology solutions, performance management system, machine learning, ai/ml chatbots, strategic partnerships, cross-asset financial technology, automation solutions, data analytics, unified secrets management, ai and ml banking solutions, e-commerce, d2c, geospatial services, it consulting, data analytics services, data engineering, no-code workflow automation, devops, growth-as-a-service, cloud migration, ai solutions, digital banking solutions, digital customer experience, infrastructure services, application support, client engagement tools, data engineering &amp; etl services, industry verticals, enterprise modernization, digital transformation platforms, enterprise application services, call center automation, geospatial data integration, cybersecurity, payment solutions, product engineering, financial technology, enterprise software, consulting services, packaged application services, automation tools, performance management systems, enterprise cloud solutions, consumer electronics, secrets management, digital banking, securities management, client solutions, growth-as-a-service (gaas), global it services, financial services, retail, innovation, telecommunications, secrets management platform, government, enterprise mobility, customer experience, secure secrets management, ai and ml solutions, ai-powered chatbots, offshore development centers, infrastructure management services, managed platform services, workflow automation, cloud computing, cloud infrastructure, automation, call center solutions, managed services, ml solutions, erp implementation, business process outsourcing, technology innovation, digital banking automation, services, outsourcing, infrastructure management, healthcare, cloud telephony, computer systems design and related services, software as a service, geospatial technology services, cloud services, product development and support, consulting, business automation, digital transformation platform, global presence, energy, it modernization, digital platforms, manufacturing, enterprise solutions, data management, ai-powered data insights, no-code platforms, it services, digital contact center solutions, application management, comprehensive it solutions, site reliability engineering (sre), multi-industry expertise, industry-specific software, client-centric solutions, technology consulting, digital agility, erp and crm implementation, application management outsourcing, offshore it services, ai/ml-based chatbots, ai solutions for enterprises, cloud and infrastructure transformation, artificial intelligence, erp solutions, emerging technologies, mobility solutions, communication services, chatbot development, no-code solutions, e-commerce solutions, telephony services, security management, human resource solutions, legacy systems transformation, client engagement, performance management, customer experience optimization, tech skill assessment, fraud management, banking solutions, talent recruitment, business management, training services, sre and devops, communication management, process automation, tech consulting, cross-asset solutions, agility and flexibility, finance, non-profit, distribution, transportation &amp; logistics, energy &amp; utilities, professional training &amp; coaching, information technology &amp; services, e-learning, internet, computer software, education, education management, finance technology, consumer internet, consumers, management consulting, enterprises, hardware, internet infrastructure, health care, health, wellness &amp; fitness, hospital &amp; health care, saas, mechanical or industrial engineering, nonprofit organization management</v>
          </cell>
          <cell r="J2030" t="str">
            <v>Rackspace MailGun, Gmail, Rackspace Email, Google Apps, Microsoft Office 365, Slack, Google Font API, Bootstrap Framework, Mobile Friendly, Android, Node.js, Snowflake, Scala, Data Analytics, Azure Devops, Docker, Micro, Reviews, AI, Ansible, Terraform, Remote</v>
          </cell>
          <cell r="O2030">
            <v>3300000000</v>
          </cell>
          <cell r="Q2030" t="str">
            <v>Nityo Infotech is a global technology solutions and services organization based in the United States, with a presence in 41 countries across regions like LATAM, APAC, Europe/CIS, the Middle East, and Africa. Founded in 2006, the company employs over 31,000 people and generates approximately $4.2 billion in revenue. Nityo Infotech focuses on IT services, consulting, custom software development, and outsourcing, catering to various industries such as banking, insurance, finance, and pharmaceuticals.
The company utilizes a "RIG" frameworkâ€”Run, Innovate, Growâ€”to deliver its services, emphasizing cost optimization through managed services and outsourcing. Nityo offers a range of professional and managed services, including talent hiring and assessment, payroll outsourcing, and cloud-based recruitment. Its portfolio features specialized platforms for digital lending, anti-money laundering solutions, AI/ML-based chatbots, and cloud transformation, among others. Nityo Infotech is dedicated to enhancing business intelligence through digital platforms and innovative technologies.</v>
          </cell>
          <cell r="R2030">
            <v>2006</v>
          </cell>
        </row>
        <row r="2031">
          <cell r="A2031" t="str">
            <v>NLB Services</v>
          </cell>
          <cell r="B2031" t="str">
            <v>NLB Services</v>
          </cell>
          <cell r="C2031">
            <v>8000</v>
          </cell>
          <cell r="D2031" t="str">
            <v>information technology &amp; services</v>
          </cell>
          <cell r="E2031" t="str">
            <v>http://www.nlbservices.com</v>
          </cell>
          <cell r="F2031" t="str">
            <v>http://www.linkedin.com/company/nlb-services</v>
          </cell>
          <cell r="G2031" t="str">
            <v>Alpharetta</v>
          </cell>
          <cell r="H2031" t="str">
            <v>Georgia</v>
          </cell>
          <cell r="I2031" t="str">
            <v>permanent staffing, business process optimization, digital security, temp staffing, recruitment consultant, indirect tax digital transformation, global captive centre, logistics supply chain management, it operations consulting, recruitment services, manpower consultant, transportation, data analytics management, executive search, erm crm, gcc, contingent staffing, manpower services, global capability centre, telecom, global captive solutions, analytics, executive consulting, technology implementation partners, employer of record, rpo, headhunting services, recruitment agency, learning development, software product engineering, erp consulting, outsourcing management, consulting, staff augmentation, trade compliance, eor, eor services, gic, placement consultancy, financial services, logistics analytics, talent supplementation, payroll services, data ai, cloud computing, global captive business, insurance, strategy consulting, logistics optimization, cyber information security, contracttohire staffing, talent solutions, talent management, vetted talent community, international recruitment, artificial intelligence, supply chain logistics, captive center, contract stafffing, business intelligencedata warehousing consulting, tax, recruitment process outsourcing, global business solutions, mobile, information technology, it services &amp; it consulting, digital talent pipeline management, cloud talent pool, workflow automation tools, ai-driven candidate sourcing, digital hr solutions, digital hr ecosystem, digital hr transformation services, digital capabilities, digital talent solutions, banking and financial services, robotic process automation, ai-enabled talent sourcing, e-commerce, talent acquisition, remote workforce management, recruitment, digital hr tools, ai-enabled screening, digital recruitment strategies, cloud talent platform, ai in talent acquisition, employee upskilling, automation in hr, employee engagement, it consulting, digital talent sourcing platform, services, ai in candidate screening, digital recruitment, candidate screening, retail staffing, healthcare staffing, automation in staffing, client engagement tools, cloud recruitment ecosystem, digital workforce analytics, talent sourcing automation, remote workforce solutions, cloud-based talent management, ai-driven recruitment, workflow automation in staffing, ai in recruitment, digital hr process automation, ai in staffing, industry vertical expertise, ai in hr, cloud-based talent acquisition, remote staffing, digital hr analytics tools, fortune 500 clients, digital hr strategy consulting, data analytics, digital talent pipeline, healthcare, recruitment technology, cloud-based hr solutions, digital workforce management, digital labs and analytics, remote staffing automation, digital labs, cloud-based staffing, industry recognition, cloud-based hr, software engineering, digital staffing solutions, ai screening technology, industry expertise, cloud analytics, cloud talent management system, digital hr transformation, ai-powered talent community, healthcare and life sciences, workflow optimization, remote workforce automation, digital innovation, digital recruitment tools, digital staffing ecosystem, digital transformation, talent community platform, e-commerce staffing, ai-enabled onboarding, digital hr analytics platform, client-centric approach, client success stories, workforce agility, workflow optimization tools, cloud talent sourcing, remote staffing solutions, ai-powered staffing, talent retention solutions, b2b, clearedtalent platform, ai-powered recruitment engine, digital candidate engagement, rpa automation, global presence, manufacturing &amp; logistics, industry-specific staffing, cloud-based candidate screening, digital onboarding solutions, global staffing, digital hr analytics, cloud recruitment platform, industry partnerships, manufacturing staffing, pre-screened talent community, workflow management tools, pre-screened talent, scalable recruitment models, digital onboarding, automation in recruitment, cloud services, workforce automation, innovation, digital talent pool, talent pipeline management, agile workforce, logistics, workforce solutions, ai-driven workforce planning, consumer &amp; retail, digital hr strategy, tech staffing, client-focused staffing, workflow automation, management consulting services, candidate screening technology, talent community, telecom staffing, aviation, industry verticals, ai-driven sourcing, strategic staffing, retail, scalable staffing, ai in hr analytics, global talent pool, aviation staffing, digital transformation solutions, banking, operational efficiency, technology staffing, business process staffing, engineering services, digital operations, cloud transformation, supply chain solutions, learning and upskilling, insurance solutions, life science solutions, contract staffing, hr outsourcing, ai-enabled recruitment, talent acquisition strategy, agile operations, skills development, nursing recruitment, healthcare workforce, business process solutions, talent deployment, job placement services, staffing agency, human resources consulting, diversity and inclusion, cybersecurity staffing, data science recruitment, it staffing, e-commerce recruitment, finance, manufacturing, distribution, consumer products &amp; retail, transportation &amp; logistics, staffing &amp; recruiting, information technology &amp; services, enterprise software, enterprises, computer software, strategic consulting, management consulting, internet, consumer internet, consumers, health care, health, wellness &amp; fitness, hospital &amp; health care, mechanical or industrial engineering</v>
          </cell>
          <cell r="J2031" t="str">
            <v>Cloudflare DNS, Gmail, Outlook, Google Apps, Amazon AWS, WP Engine, UPS, Slack, Eventbrite, reCAPTCHA, Cedexis Radar, Cvent, Facebook Custom Audiences, DoubleClick Conversion, Adobe Media Optimizer, Mobile Friendly, Facebook Widget, Facebook Login (Connect), Google Font API, WordPress.org, Hubspot, Google Tag Manager, Vimeo, DoubleClick, Linkedin Marketing Solutions, Google Dynamic Remarketing, Bootstrap Framework, Google AdWords Conversion, Data Analytics, Remote, Phoenix</v>
          </cell>
          <cell r="O2031">
            <v>2000000000</v>
          </cell>
          <cell r="Q2031" t="str">
            <v>NLB Services, also known as Next Level Business Services, Inc., is a workforce solution provider based in Alpharetta, Georgia, with a presence in 15 locations globally. Established in 2007, the company has grown to employ over 8,000 professionals and generates around $2 billion in revenue.
NLB Services specializes in technology and digital talent solutions, offering a wide range of services. These include talent solutions for recruitment and employee management, marketing solutions, digital operations, learning and upskilling programs, global business services, and insurance solutions. The company focuses on helping enterprises adapt and thrive in the digital landscape, leveraging its extensive industry experience and customer-centric approach.</v>
          </cell>
          <cell r="R2031">
            <v>2007</v>
          </cell>
        </row>
        <row r="2032">
          <cell r="A2032" t="str">
            <v>Northern Trust</v>
          </cell>
          <cell r="B2032" t="str">
            <v>Northern Trust</v>
          </cell>
          <cell r="C2032">
            <v>24000</v>
          </cell>
          <cell r="D2032" t="str">
            <v>financial services</v>
          </cell>
          <cell r="E2032" t="str">
            <v>http://www.northerntrust.com</v>
          </cell>
          <cell r="F2032" t="str">
            <v>http://www.linkedin.com/company/northern-trust</v>
          </cell>
          <cell r="G2032" t="str">
            <v>Chicago</v>
          </cell>
          <cell r="H2032" t="str">
            <v>Illinois</v>
          </cell>
          <cell r="I2032" t="str">
            <v>asset servicing, asset management, trust &amp; estate services, private banking, front &amp; middle office services, regulatory services, business owner services, financial technology, global family office services, wealth planning, pensions, retirement solutions, liquidity, corporate &amp; institutional services, securities services, investment management, asset &amp; fund administration, technology, sustainable investing, mutual funds, fund services, fixed income, capital markets, wealth management, fiduciary &amp; banking solutions, equity, major banks, finance, retirement planning, custody services, data management, asset allocation, global presence, regulatory compliance, institutional clients, private banking technology, digital trust platforms, risk and compliance tools, digital transformation, global financial services, family office, financial stability, banking services, digital asset management, private wealth management, client advisory, risk management tools, banking solutions, portfolio management, trust and estate planning, family office services, bespoke asset management, asset administration tools, operational efficiency, financial institutions, trust and custody, high-net-worth clients, financial innovation, investment strategies, wealth transfer solutions, family wealth advisory, client reporting platforms, securities and commodity contracts intermediation and brokerage, client-focused solutions, asset administration, asset growth, alternative investments, multi-asset class solutions, client trust, client-centric solutions, consulting, trust principles, digital banking, client onboarding solutions, technology investment, wealth management solutions, client data security, sustainable investing support, high-net-worth client services, risk management, trust and banking, financial services, performance measurement, trust services, customized wealth strategies, b2b, alternative assets, trust administration, multi-jurisdictional trust services, banking, financial advisory, client engagement, institutional asset servicing, services, alternative asset administration, performance analytics, trust and custody services, regulatory reporting tools, financial analytics, trust and custody solutions, client reporting, asset protection, financial expertise, client confidentiality, client service excellence, global asset servicing, alternative investment support, client services, pension funds, family offices, insurance solutions, charitable giving, deposit services, loan services, multi-asset solutions, market insights, global economics, trustee services, fund administration, foreign exchange, liquidity management, strategic investment, social responsibility, financial performance, market trends, investment strategy, technology solutions, business sustainability, community impact, philanthropic services, client onboarding, non-profit, finance technology, information technology &amp; services, financial consulting, management consulting, nonprofit organization management</v>
          </cell>
          <cell r="J2032" t="str">
            <v>Akamai, Akamai DNS, UltraDns, Microsoft Office 365, Brightcove, Microsoft Azure Monitor, AWS SDK for JavaScript, OneTrust, React Redux, Workday, Marketo, Omniture (Adobe), Salesforce, Adobe Marketing Cloud, Slack, Shutterstock, Ruxit, SOASTA, Mobile Friendly, Remote, Coupa, Office365, ServiceNow, QRM, Microsoft Office, Microsoft Excel, Google AdWords Conversion, Microsoft PowerPoint, Azure Analysis Services, Power BI Documenter, Azure Data Factory, Azure Synapse, Azure Databricks, Snowflake, Delta Lake, Microsoft Fabric, Azure Purview, DAX, Python, SQL, Apache Spark, PySpark, Excel4Apps, COBOL, IBM Db2 for Linux, UNIX, and Microsoft Windows, Amplitude, Cisco Meraki MS, IBM CICS Transaction Server, Connect, IBM i, GitHub, IBM z/OS Operating System, JUnit, Oracle Analytics Cloud, IBM DataStage, Cloud Foundry, Apex, AWS Analytics, Amazon S3, Redshift, AWS Glue Data Catalog, Athena, Databricks, Spark, Apache Flink, Airflow, dbt, Amazon Managed Streaming for Apache Kafka (Amazon MSK), Docker, Kubernetes, Terraform, AWS CloudFormation, Pulumi, Google Cloud BigQuery, DATAflow, Scala, ACL, Amazon Associates, Oracle Exadata Cloud Service, Oracle Enterprise Manager, dynaTrace, Amazon Linux 2, Microsoft Power Apps, Microsoft SQL Server Reporting Services, SharePoint, Microsoft Project, Outlook, Cisco WebEx Teams, Azure Logic Apps, Siemens PROFIBUS, Security, Bloomberg AIM, Fiddler AI, Elastic Cloud, NetApp StorageGRID, Pure Storage, AI, Amazon CloudWatch, React, CyberArk, SailPoint, Saviynt, Okta, Azure Kubernetes Service (AKS), Azure Container Apps, Azure Static Web Apps, Ansible AWX (Opensource Ansible Tower alternative), GitHub Actions, .NET, Selenium, Playwright, Micro Focus LoadRunner, Wiz, Rapid7 InsightAppSec, SonarQube, Azure Devops, Microsoft OneNote, Clarity, PowerBI Tiles, F5 Global Server Load Balancing (GSLB), Crestron, CLEAR, TalentLMS, Oracle FLEXCUBE, GoToAssist (FASTchat), Power Query, Microsoft PowerShell, SAP, WSUS, Parallels Mac Management for Microsoft SCCM, Microsoft Intune Enterprise Application Management, Autopilot, Azure Active Directory, Apple Business Manager, DroneDeploy, Tor, MySQL, VMware, Microsoft Windows Server 2012, Microsoft Defender ATP, Microsoft BitLocker, Unix, Azure Linux Virtual Machines, SES, CyberArk Application Identity Manager, CAT, AWS Secrets Manager, CyberArk Conjur, Lytics, Gem, VirusTotal, Assemble, BMC Compuware File-AID, Git, Langchain, LangGraph, LlamaIndex, Act!, Capita, BWise, SWIFT, UKG Pro Advanced Scheduling, 3M 360 Encompass - Health Analytics Suite, CitrusAd, FlipHTML5, Django, Flask, Copilot, Loom, ARKit, AMP, LinkedIn Ads, WebCube, IDC, JWT, PingAccess, PingFederate, SAM, Spring, Loopio, SysTools VBA Password Recovery, Microsoft Power Automate, Verint, Control-M, Microsoft Always on VPN, UPS, SAP Replication Server, BASE, SAS Enterprise Guide, Incorta, CreditLens, HYDRA Industry Solutions, Titan, Stitch, Amazon Web Services (AWS), AWS CodePipeline, Microsoft Defender for Cloud, Amazon GuardDuty, Micro, Azure Policy, TrakSYS, Bicep, Hitachi Virtual Storage Platform (VSP), IBM ILOG CPLEX Optimization Studio, Fastapi, pandas, NumPy, GitHub Copilot, Ansible, AWX, Bash, Clarity PPM, R, Rise, Fusion ERP Analytics, ON24, OpenVMS, Microsoft Teams, Craft CMS, Alteryx, Windows 11, Apple macOS, Citrix, Flexera One, Micro Focus Universal CMDB, Microsoft Active Directory Federation Services, Salesforce CRM Analytics, OSIsoft PI, ANGEL LMS, LinkedIn Recruiter, Beamery, Anthropic Claude, AWS Trusted Advisor, Azure OpenAI Service, OpenAI, PostgreSQL, Mode, Azure Data Lake Analytics, Azure Synapse Analytics, GitLab, Jenkins, Supermetrics, Onit, Wider Planet, Cascade CMS, Dash, Google Cloud, ExtremeSwitching, Amazon Elastic Load Balancing, Cisco Meraki SD-WAN, Akamai CDN Solutions, Bitnami JasperReports, Pega BPM, Rust, FederatedMedia, Odoo CRM, Spring Boot, Vena, DigiCert, Salesforce Service Cloud, Microsoft Entra ID, PeopleSoft Enterprise Performance Management (EPM), Sentinel, WP-Oauth, OpenLDAP, PCF International, accessiBe, Microsoft OneDrive, CallMiner Eureka, Amazon Simple Storage Service (S3), TensorFlow, PyTorch, Hugging Face, scikit-learn, Azure Monitor, Azure Key Vault, Ning, Azure Functions, Azure Blob Storage, Azure SQL, Pytest, Azure Application Insights, Azure Log Analytics, C#, Trintech, Oracle Cloud EPM, AWS Security Hub, mO Jira OAuth SSO, Jira OpenID Connect SSO, Jira OIDC SSO, Admin, REST, FlexNet Licensing, Flexera, Google Cloud Data Loss Prevention, Insider, Investran, Workfront, Adobe, Oracle Data Pump, Blackrock Aladdin, MSCI, FUSION, Jira, PeopleSoft CRM, Azure App Service, Azure Kubernetes Services, IBM MQ, FIS, Taboola Newsroom, ConvertCart, Express, Infoblox DHCP, Microsoft System Center, Tint, Red Hat OpenShift, Amazon Elastic Container Service (Amazon ECS), Google Kubernetes Engine, Microsoft Azure, Azure Resource Manager, Istio, Linkerd, Argocd, HELM, Prometheus, Grafana, Datadog, go+, Confluence, Drawbridge, Craigslist, Axiom by Syntellis Performance Solutions, Zscaler, Microsoft Defender for Endpoint, Salesforce Customer Data Platform (CDP), Leadsquared Marketing Automation, Upland Qvidian, TDC, NICE CXone Expert, Collibra, Jest, NUnit, Azure Test Plans, Miro, Amazon Virtual Private Cloud (Amazon VPC), AWS VPN, Sizmek (MediaMind), WinSCP, Azure SQL Managed Instance, Microsoft Exchange Server 2003, Microsoft Exchange Online, Proofpoint, Microsoft 365, Microsoft Defender for Office 365, SMTP, Marc, Bootstrap Framework, Azure Machine Learning, Azure Cognitive Services, Amazon S3 Glacier, Fiserv, IBM Mainframe, DotNetNuke, Argon CI/CD Security, Pipedrive, Fenergo Platform, Secured MVC Forum on Windows 2012 R2, Kiosked, Android, Citrix VDI-in-a-Box, TUNE, Jamf, McAfee Total Protection for Data Loss (DLP), Google Analytics, Azure Blockchain Service, Salesforce VisualForce, Salesforce CPQ, Copado, Hitachi Vantara, NetApp, ECS, Brocade, Modo, Poppulo, Amazon GameLift, Tradedoubler, IBM Maximo IT, Spring Cloud, Akamai Connected Cloud (formerly Linode), Hibernate, JPA Health, Redis, Azure Data Lake Storage, Azure Service Bus, IntelliJ IDEA, RStudio, Qualtrics, Cisco AppDynamics, Microsoft Word</v>
          </cell>
          <cell r="K2032">
            <v>1000000000</v>
          </cell>
          <cell r="L2032" t="str">
            <v>Debt Financing</v>
          </cell>
          <cell r="M2032">
            <v>1000000000</v>
          </cell>
          <cell r="N2032">
            <v>44682</v>
          </cell>
          <cell r="O2032">
            <v>14299900000</v>
          </cell>
          <cell r="Q2032" t="str">
            <v>Northern Trust is a global financial institution based in Chicago, founded in 1889. The company specializes in asset servicing, investment management, and wealth management services for high-net-worth individuals, families, and institutions. With over 23,000 employees across more than 20 locations worldwide, Northern Trust manages approximately $1.7 trillion in assets under management.
The firm is recognized for its commitment to service, expertise, and integrity, maintaining stability through significant historical events. Northern Trust has received numerous accolades, including being named Fortune's World's Most Admired Company for 17 consecutive years and Best Private Bank in the U.S. by Financial Times Group in 2024. The company also emphasizes community philanthropy, focusing on food, housing, healthcare, and education initiatives.</v>
          </cell>
          <cell r="R2032">
            <v>1889</v>
          </cell>
        </row>
        <row r="2033">
          <cell r="A2033" t="str">
            <v>Notion</v>
          </cell>
          <cell r="B2033" t="str">
            <v>Notion</v>
          </cell>
          <cell r="C2033">
            <v>5800</v>
          </cell>
          <cell r="D2033" t="str">
            <v>information technology &amp; services</v>
          </cell>
          <cell r="E2033" t="str">
            <v>http://www.notion.com</v>
          </cell>
          <cell r="F2033" t="str">
            <v>http://www.linkedin.com/company/notionhq</v>
          </cell>
          <cell r="G2033" t="str">
            <v>San Francisco</v>
          </cell>
          <cell r="H2033" t="str">
            <v>California</v>
          </cell>
          <cell r="I2033" t="str">
            <v>enterprise software, saas, productivity software, collaboration, software, internet, information technology, software development, education, integrations with jira, api integrations, modular workspace, knowledge base software, ai automate, workspace customization, ai meeting notes, user community, custom workflows, knowledge management, performance optimization, software as a service (saas), knowledge base, integrations with google drive, workflow automation, security compliance, customizable workspace, information technology and services, ai content editing, enterprise search, enterprise saas, ai content automation, content sharing, content improvement, remote work, content automation, remote work solutions, content translation, product-led growth, ai build, enterprise security, template library, content organization, ai-powered tools, modular blocks, b2c, mobile app, performance scalability, lego-style blocks, ai workspace, collaboration tools, large enterprise adoption, cloud-based software, integrated apps, productivity platform, content management, content search, ai assistant, business software, content editing, ai content summarization, desktop app, app integrations, content visualization, content security, project tracking, content creation, ai content generation, digital workspace, security standards, global user base, project management, content summarization, integrations with slack, startups, user permissions, cloud software, collaboration software, ai docs, content linking, cloud security, project management tools, team collaboration, web clipper, content sharing platforms, user empowerment, email management, enterprise collaboration, computer systems design and related services, startup adoption, user-centric design, b2b, ai content translation, scalability, content database, services, ai write, enterprises, computer software, information technology &amp; services, productivity</v>
          </cell>
          <cell r="J2033" t="str">
            <v>Cloudflare DNS, Marketo, Gmail, Google Apps, Microsoft Office 365, Notion, Vercel, Typeform, Sprig, Salesforce, Zendesk, Slack, Sophos, Facebook Custom Audiences, Google Dynamic Remarketing, Facebook Widget, Facebook Login (Connect), DoubleClick, Hotjar, Vimeo, DoubleClick Conversion, Google Tag Manager, Linkedin Marketing Solutions, Mobile Friendly, Twitter Advertising, YouTube, Google Play, Remote, Data Analytics, AI, Zoomdata, Microsoft Excel, Zip, NetSuite, Ironclad, Ramp, Navan (Formerly TripActions), React, HTML Pro, CSS, Javascript, Google Drive, GitHub, X, Instagram, Siemens PROFIBUS, McAfee Total Protection for Data Loss (DLP), Kotlin, Jetpack, Tines, Workday, Mode, CallMiner Eureka, ELK Stack, Nagios, Splunk, Cacti, AWS Trusted Advisor, Gong, TypeScript, Node.js, Dell EMC PowerScale, Snowflake, Hex, Google Sheets, SQL, Amazon Web Services (AWS), Google AlloyDB for PostgreSQL, Amazon RDS for MySQL, Amazon DynamoDB, Amazon ElastiCache, Salesforce CRM Analytics, Gainsight, Apex, AWS Lambda, Celigo, Mulesoft, Python, Salesforce Lightning Web Components, SOQL, Workato, ZoomInfo, OpenAI, Anthropic Claude, Google, Meta Ads Manager, LinkedIn Ads, Interclick (Genome by Yahoo), NAVER, Rust, ANGEL LMS, Mag+, Google Cloud APIs, FlipHTML5, DocuSign, Gem, Apache Iceberg, Apache Hudi, Delta, EKM, Elasticsearch, Ad Dynamo, Azure Analysis Services, Google Cloud Platform, Git, Excel4Apps, Airflow, dbt, AWS Analytics, Amazon Elastic MapReduce (EMR), Amazon S3, Athena, Amazon EKS Anywhere, Terraform, Dell EMC PowerStore</v>
          </cell>
          <cell r="K2033">
            <v>615032000</v>
          </cell>
          <cell r="L2033" t="str">
            <v>Venture (Round not Specified)</v>
          </cell>
          <cell r="M2033">
            <v>270000000</v>
          </cell>
          <cell r="N2033">
            <v>46023</v>
          </cell>
          <cell r="O2033">
            <v>600000000</v>
          </cell>
          <cell r="Q2033" t="str">
            <v>Notion is a productivity and workspace platform founded in 2013 by Ivan Zhao and Simon Last, based in San Francisco, California. It combines notes, tasks, wikis, databases, collaborative documents, and project management into a flexible tool for individuals and teams. The platform allows users to create customizable pages and blocks, enabling them to build modular setups for various needs, including kanban boards and calendars.
Notion offers real-time collaboration features similar to Google Docs, along with AI integrations that enhance productivity. The company operates on a freemium model, providing a free personal plan and paid tiers for teams with advanced features. Since its launch, Notion has experienced significant growth, expanding its user base from 1 million to over 20 million by 2023, and achieving a valuation of $10 billion. The platform is popular among students, freelancers, small businesses, and startups, emphasizing user workflows and simplicity.</v>
          </cell>
          <cell r="R2033">
            <v>2016</v>
          </cell>
        </row>
        <row r="2034">
          <cell r="A2034" t="str">
            <v>NSFOCUS</v>
          </cell>
          <cell r="B2034" t="str">
            <v>NSFOCUS</v>
          </cell>
          <cell r="C2034">
            <v>3400</v>
          </cell>
          <cell r="D2034" t="str">
            <v>computer &amp; network security</v>
          </cell>
          <cell r="E2034" t="str">
            <v>http://www.nsfocusglobal.com</v>
          </cell>
          <cell r="F2034" t="str">
            <v>http://www.linkedin.com/company/nsfocus</v>
          </cell>
          <cell r="G2034" t="str">
            <v>Santa Clara</v>
          </cell>
          <cell r="H2034" t="str">
            <v>California</v>
          </cell>
          <cell r="I2034" t="str">
            <v>productservice, network &amp; web security, ddos, threat intelligence, wvss, network security, cloud onpremises products &amp; services, waf, consultant, vapt, security operations, cloud amp onpremises products &amp; services, ai security, security consulting, security training, security monitoring, ai-powered security, traffic scrubbing scheduling, cyber attack defense, vulnerability scanning, security compliance, computer systems design and related services, incident response, cloud native application protection (cnapp), adversarial exposure validation, 5g network security, cloud ddos protection, security in internet backbone, cybersecurity, managed security services, cloud-native security, security automation, b2b, intrusion prevention system, continuous threat exposure management (ctem), web security, botnet detection, threat detection, ddos mitigation, cloud security services, ddos protection, security orchestration, security information and event management (siem), api security, vulnerability assessment, cloud computing, services, web application firewall, government, cloud security, threat hunting, risk management, consulting, ai-driven threat intelligence, security analytics, information technology and services, security as a service (secaas), security operations platform, hybrid security solutions, security automation with soar and xdr, finance, information technology &amp; services, enterprise software, enterprises, computer software, financial services</v>
          </cell>
          <cell r="J2034" t="str">
            <v>Salesforce, Outlook, Pardot, Citrix, Slack, ShareThis, Google Tag Manager, Mobile Friendly, Bootstrap Framework, WordPress.org, Google Analytics, JQuery 2.1.1, Google Font API, YouTube, AI</v>
          </cell>
          <cell r="O2034">
            <v>363717000</v>
          </cell>
          <cell r="Q2034" t="str">
            <v>NSFOCUS Technologies Group Co., Ltd. is a global leader in cybersecurity, founded in 2000, with dual headquarters in Beijing, China, and Santa Clara/Milpitas, California. The company employs between 3,000 and 4,000 people across more than 50 offices worldwide. NSFOCUS specializes in internet and application security solutions, providing robust protections against cyber threats such as DDoS attacks and advanced persistent threats.
The company offers a comprehensive suite of integrated security products and subscription services, including Anti-DDoS systems, Web Application Firewalls, and Threat Intelligence services. Their solutions are designed for various sectors, including telecommunications, finance, and government, and are delivered through a multi-tenant cloud platform. NSFOCUS serves a wide range of clients, including a significant portion of Fortune Global 500 companies, and is committed to enhancing digital security and threat detection through innovative technologies and research.</v>
          </cell>
          <cell r="R2034">
            <v>2000</v>
          </cell>
        </row>
        <row r="2035">
          <cell r="A2035" t="str">
            <v>NTT DATA North America</v>
          </cell>
          <cell r="B2035" t="str">
            <v>NTT Data</v>
          </cell>
          <cell r="C2035">
            <v>25000</v>
          </cell>
          <cell r="D2035" t="str">
            <v>information technology &amp; services</v>
          </cell>
          <cell r="F2035" t="str">
            <v>http://www.linkedin.com/company/ntt-data-americas</v>
          </cell>
          <cell r="G2035" t="str">
            <v>Plano</v>
          </cell>
          <cell r="H2035" t="str">
            <v>Texas</v>
          </cell>
          <cell r="I2035" t="str">
            <v>bi, analytics &amp; automation, cloud, digital, applications modernization, infrastructure management, security &amp; hosting, bpo, financial services &amp; insurance, healthcare, public sector, manufacturing &amp; commercial industries, consulting, it services &amp; it consulting, health care, health, wellness &amp; fitness, hospital &amp; health care, information technology &amp; services</v>
          </cell>
          <cell r="J2035" t="str">
            <v>Akamai, Amazon SES, Outlook, Pardot, MailChimp SPF, Microsoft Office 365, JobDiva, Amazon AWS, DemandBase, Greenhouse.io, Pantheon, Atlassian Cloud, Netlify, OneTrust, The Trade Desk, SharpSpring, iCIMS, Salesforce Live Agent, Salesforce, SuccessFactors (SAP), Ruby On Rails, Zemanta, Stripe, ShareThis, Vimeo, Shutterstock, Taboola, Google Tag Manager, Wistia, Facebook Widget, Facebook Login (Connect), Yahoo Retargeting, Open AdStream (Appnexus), Hotjar, Google Analytics, Mobile Friendly, reCAPTCHA, Bootstrap Framework, LiveRamp, Backbone JS Library, Disqus, React, HeapAnalytics, Google Font API, Segment.io, Drupal, Eventbrite, WordPress.org, DoubleClick Conversion, SiteScout, Piwik, Google Dynamic Remarketing, Facebook Custom Audiences, ASP.NET, Gettyimages, Cloudinary, Linkedin Marketing Solutions, Apache, Adobe Media Optimizer, Cedexis Radar, Google AdSense, Ensighten, DoubleClick, SiteCore, Google AdWords Conversion, Multilingual, AddThis, YouTube, Bing Ads, Hubspot, AppNexus, Google Maps, DoubleClick Floodlight, Remote</v>
          </cell>
          <cell r="Q2035" t="str">
            <v>NTT DATA North America is the North American division of NTT DATA Group Corporation, a leading global IT services and consulting company based in Japan. With its U.S. headquarters in Plano, Texas, and Canadian headquarters in Halifax, Nova Scotia, NTT DATA North America provides a range of consultative IT solutions and digital transformation services. The company is recognized as a top 10 global IT services provider, employing approximately 190,000 people across over 70 countries and generating $30 billion in annual revenue.
The company offers a comprehensive portfolio of services, including strategic consulting, cloud computing, AI solutions, managed network services, and IT modernization. NTT DATA North America tailors its industry solutions for sectors such as banking, healthcare, telecommunications, and manufacturing. It serves a diverse client base, including 75% of the Fortune Global 100, and emphasizes long-term partnerships to drive innovation and growth.</v>
          </cell>
          <cell r="R2035">
            <v>1967</v>
          </cell>
        </row>
        <row r="2036">
          <cell r="A2036" t="str">
            <v>Nuance Communications</v>
          </cell>
          <cell r="B2036" t="str">
            <v>Nuance Communications</v>
          </cell>
          <cell r="C2036">
            <v>3500</v>
          </cell>
          <cell r="D2036" t="str">
            <v>information technology &amp; services</v>
          </cell>
          <cell r="E2036" t="str">
            <v>http://www.nuance.com</v>
          </cell>
          <cell r="F2036" t="str">
            <v>http://www.linkedin.com/company/nuance-communications</v>
          </cell>
          <cell r="G2036" t="str">
            <v>Burlington</v>
          </cell>
          <cell r="H2036" t="str">
            <v>Massachusetts</v>
          </cell>
          <cell r="I2036" t="str">
            <v>intelligent systems, wearables, natural language understanding, connected car, voice recognition, clinical language understanding, chatbots, home automation, print management, voice biometrics, dictation, internet of things, smart home, call center, artificial intelligence, texttospeech, clinical documentation, health information technology, machine learning, virtual assistants, document imaging, speech recognition, virtual personal assistants, call center solutions, software, computer software: prepackaged software, technology, software development, voice-to-text, ai-powered solutions, dragon medical cloud, innovation, operational efficiency, natural language processing, enterprise speech recognition, ai security protocols, cloud-based solutions, automation, customer engagement, enterprise ai, ambient intelligence, b2b, voice recognition software, ai for legal services, ambient intelligence healthcare, computer systems design and related services, healthcare solutions, ai software, healthcare technology, government, data analytics, digital transformation, ai for financial services, cybersecurity, ai infrastructure, dragon medical license, medical transcription, ai for social services, voice automation, cloud hosting, healthcare, medical documentation, ai security, clinical workflow, customer service automation, enterprise security, medical ai tools, healthcare analytics, workflow automation, microsoft integration, conversational ai, healthcare ai, ai for customer engagement, legacy transcription services, ai in healthcare, enterprise software, services, patient engagement, automated workflows, dragon medical one, ambient clinical intelligence, powerscribe, document automation, efficiency in healthcare, revenue integrity, voice command technology, enterprise solutions, cloud-based dictation, patient care optimization, compliance and coding, interoperability, customizable software, real-time data capture, patient support solutions, ai-driven insights, insurance documentation, legal documentation automation, reduce operational costs, mobile dictation solutions, improved accuracy, telehealth solutions, biometrics technology, voice technology, ai for government, ai in telecommunications, robust data security, healthcare interoperability, billing accuracy, telecom solutions, customer experience solutions, robust analytics, process automation, patient safety, transcription software, user experience enhancement, clinical intelligence tools, integrated systems, virtual assistant technology, legal, consumer goods, consumers, consumer electronics, hardware, information technology &amp; services, document management, cloud computing, enterprises, computer software, health care, health, wellness &amp; fitness, hospital &amp; health care</v>
          </cell>
          <cell r="J2036" t="str">
            <v>Akamai, Salesforce, DNS Made Easy, Outlook, Microsoft Office 365, Taboola Newsroom, DemandBase, TripleLift, Backbone JS Library, WP Engine, Atlassian Cloud, OneTrust, React Redux, Workday, Eloqua, Slack, Apache, Google Dynamic Remarketing, reCAPTCHA, Facebook Widget, Bootstrap Framework, Facebook Custom Audiences, Google Analytics, DoubleClick Conversion, Hotjar, Google Font API, WordPress.org, Digital River, Maxymiser, Google Analytics Ecommerce Tracking, Adobe CQ, Paypal, LiveRamp, Mobile Friendly, Linkedin Marketing Solutions, Twitter Advertising, TouchCommerce, Vidyard, Ubuntu, AddThis, YouTube, Bing Ads, Criteo, Nginx, Kenshoo, Piwik, Facebook Login (Connect), Workday Recruit, Google Tag Manager, LeadForensics, The Trade Desk, CrazyEgg, DoubleClick, AI, Azure Purview, Copilot</v>
          </cell>
          <cell r="K2036">
            <v>19700000000</v>
          </cell>
          <cell r="L2036" t="str">
            <v>Merger / Acquisition</v>
          </cell>
          <cell r="M2036">
            <v>19700000000</v>
          </cell>
          <cell r="N2036">
            <v>44287</v>
          </cell>
          <cell r="O2036">
            <v>1300000000</v>
          </cell>
          <cell r="Q2036" t="str">
            <v>Nuance Communications is a leader in conversational AI and ambient intelligence, providing innovative solutions that enhance human interactions through voice and language technology. As a trusted partner to 77 percent of U.S. hospitals and 85 percent of Fortune 100 companies, Nuance focuses on creating AI-powered Intelligent Engagement solutions that facilitate secure and effective communication across various customer touchpoints.
The company offers a range of products tailored for healthcare and enterprise sectors. In healthcare, solutions like Dragon Ambient eXperience (DAX) and Dragon Medical Cloud Services improve clinician-patient interactions and streamline documentation in electronic health records. For enterprises, Nuance provides tools such as Nuance Agent AI for contact center support and advanced biometrics with Nuance Gatekeeper for secure customer authentication. With a strong commitment to technology and security, Nuance operates on Microsoft Azure, ensuring high availability and robust data protection.</v>
          </cell>
          <cell r="R2036">
            <v>1992</v>
          </cell>
        </row>
        <row r="2037">
          <cell r="A2037" t="str">
            <v>Nutanix</v>
          </cell>
          <cell r="B2037" t="str">
            <v>Nutanix</v>
          </cell>
          <cell r="C2037">
            <v>7200</v>
          </cell>
          <cell r="D2037" t="str">
            <v>information technology &amp; services</v>
          </cell>
          <cell r="E2037" t="str">
            <v>http://www.nutanix.com</v>
          </cell>
          <cell r="F2037" t="str">
            <v>http://www.linkedin.com/company/nutanix</v>
          </cell>
          <cell r="G2037" t="str">
            <v>San Jose</v>
          </cell>
          <cell r="H2037" t="str">
            <v>California</v>
          </cell>
          <cell r="I2037" t="str">
            <v>datacenter infrastructure, hybrid cloud, cloud, storage, webscale it, enterprise applications, virtual computing platform, converged, vdi, server virtualization, big data, enterprise storage, data center, hyperconverged, software defined networking, private cloud, virtualization, data centre, enterprise software, information technology, software, computer software: prepackaged software, technology, software development, storage solutions, education, nutanix data services for kubernetes (ndk), healthcare technology, support services, government technology, end-user computing, software platform, scalability, financial technology, support automation, training and certification, financial services, cloud software, cloud automation, vdi and daas, ai / ml, data protection, hyperconverged infrastructure, construction &amp; real estate, container platform, nutanix unified storage, computer systems design and related services, disaster recovery, kubernetes engine, certification, cloud native applications, education technology, information technology and services, b2b, training programs, automation, it infrastructure, nutanix cloud clusters (nc2), data storage, multicloud, flexibility, nutanix move, professional services, datacenter modernization, ai deployment, database-as-a-service, nutanix cloud infrastructure, nutanix data services for kubernetes, hybrid multicloud, data sovereignty, software-defined storage, support portal, government, cloud computing, container management, cloud security, nutanix data lens, cloud native, hci solutions, kubernetes platform, edge computing, retail technology, utilities &amp; energy, security, manufacturing, data management, cloud native development, cloud migration, healthcare, storage infrastructure, manufacturing technology, business continuity, cloud services, cloud management, media &amp; entertainment, nutanix cloud manager, logistics &amp; transportation, services, digital transformation, enterprise cloud, cloud orchestration, cloud migration tools, nutanix kubernetes platform, nutanix enterprise ai, consulting, cloud infrastructure, application deployment, data services for kubernetes, disaster recovery solutions, network security, virtual networking, cloud clusters, intelligent operations, self-service management, cost governance, unified storage, integrated backup, database services, ai integration, finops-as-a-service, private cloud solutions, critical applications, cloud-native architectures, big data analytics, virtualization solutions, performance testing, reliability assurance, software options, community edition, partner ecosystem, it transformation, compliance and security, sustainability in it, remote office solutions, application mobility, multicloud orchestration, industry specific solutions, operational efficiency, vendor lock-in reduction, customer support experience, global support network, cloud optimization strategies, finance, legal, non-profit, distribution, consumer products &amp; retail, transportation &amp; logistics, energy &amp; utilities, enterprises, computer software, information technology &amp; services, internet service providers, finance technology, e-learning, internet, education management, professional training &amp; coaching, mechanical or industrial engineering, health care, health, wellness &amp; fitness, hospital &amp; health care, internet infrastructure, computer &amp; network security, analytics, nonprofit organization management</v>
          </cell>
          <cell r="J2037" t="str">
            <v>NetSuite, Akamai, Salesforce, Route 53, Outlook, Marketo, CSC Corporate Domains, Amazon AWS, DigitalOcean, Google Cloud Hosting, Microsoft Office 365, Gmail, Google Apps, Zendesk, Mailchimp Mandrill, Taboola Newsroom, DemandBase, Backbone JS Library, VueJS, Digital Ocean Spaces, Atlassian Cloud, AWS SDK for JavaScript, OneTrust, React Redux, GitHub Hosting, Freshdesk, Slack, Amazon SES, Adobe Marketing Cloud, Jira, Atlassian Confluence, Netlify, Drift, React, Mobile Friendly, Bizible, Google translate API, Facebook Widget, Google Dynamic Remarketing, Linkedin Marketing Solutions, Wufoo, YouTube, Squarespace ECommerce, DoubleClick, Apache, Google AdWords Conversion, Bootstrap Framework, Google Font API, Facebook Login (Connect), Shopify, Ruby On Rails, Google Tag Manager, DoubleClick Floodlight, WordPress.org, DoubleClick Conversion, Omniture (Adobe), LeadForensics, Zencoder, Adobe Media Optimizer, Facebook Custom Audiences, reCAPTCHA, Yelp, FullStory, Nginx, Remote, AI, Zoomdata, KVM, Kubernetes, Splunk, Azure Linux Virtual Machines, Apple macOS, Microsoft Windows Server 2012, Amazon S3, ArubaOS, C#, Git, go+, NetApp Common Internet File System (CIFS), Python, Quantcast, AWS Trusted Advisor, Microsoft Azure Monitor, IBM ILOG CPLEX Optimization Studio, Flow, Selenium, Workday, ServiceNow, Culture Amp, ANGEL LMS, Nutanix AHV, Nutanix, Terraform, Ansible, AWS CloudFormation, Coralogix, Prometheus, Grafana, ELK Stack, Apache Kafka, Snyk Code (SAST), Ad Astra, Ning, Adobe Experience Manager, Adobe After Effects, Adobe Premiere Pro, Kubeflow, BizTalk Server, Liferay, SAP Data Migration, containerd, Docker, Zuora, GitHub, Zift Solutions, VMware, Node.js, Spring Boot, Dell EMC PowerScale, REST, SES, Microsoft Sql Server, Oracle Analytics Cloud, PostgreSQL, MongoDB, MySQL, AWS Database Migration Service, AWS Analytics, Jenkins, CircleCI, Puppet, Apache Flink, Veritas Alta, Microsoft Office, Jamf Pro, TUNE, CyberArk, Bash, Microsoft PowerShell, Nutanix Acropolis, ServiceNow Case and Knowledge Management, Jaeger, Bitnami AlertManager, PEX, Nutanix HCI, MicroMain CMMS, Nutanix Beam, Citrix, , Security, .NET, Rust, , SQL, PL/SQL, Microsoft SQL Server Reporting Services, Perl, Unix, VMware ESXi, Google Cloud, Microsoft Excel, Javascript, Red Hat JBoss Enterprise SOA Platform, Gem, Confluence, Secured MVC Forum on Windows 2012 R2, Amazon Linux 2, ADAPT, Spark, Excel4Apps, Extend, Later, Articulate Storyline 3, Adobe, Adobe Creative Suite, Synthesia, Smartcat, Intercom, Copilot, Google Analytics, Gemini, JFrog Artifactory, Gerrit, Redux, Angular, vSphere, Salesforce Service Cloud, IBM Cognos Analytics, FIS, ISO+â„¢, Amazon Web Services (AWS), SolarWinds RMM, VMware NSX, VMware vCenter Server, VMware vSAN, Jest, Playwright, Microsoft Project, Front, Microsoft Application Insights, 6sense, BASE, Tableau, Clari, SharePoint, Workday Prism Analytics, ClickHouse, NATS, UniFi SDN, VLAN, Amazon Virtual Private Cloud (Amazon VPC), Azure Analysis Services, Coupa, Google Workspace, Weibo, Leapwork, Uipath, TypeScript, TSheets, Google Cloud Platform, HELM, Dell iDRAC (Integrated Dell Remote Access Controller), LinkedIn Ads, Discourse, Absorb LMS, Microsoft AdCenter, GraphQL, Cursor, Claude, Puppeteer, PowerBI Tiles, Argo, Flux, Microsoft PowerPoint, ServiceNow IntegrationHub, Moveworks, Conviva Operational Data Platform, CallMiner Eureka, Dell EMC PowerStore, LinkedIn Recruiter, Azure Active Directory B2C, Okta, Office365, Jamf, Druva inSync, Salesforce CRM Analytics, Salesforce Customer Data Platform (CDP), GRIN, Hi-Media Performance, SAP Fiori, Flame, AT&amp;T, Tor, Google Cloud Machine Learning Engine, ICP, Salesforce Marketing Cloud Intelligence (formerly Datorama), AMP, Mode, Microsoft Azure, OVHcloud, Equinix, Express, Apache Hadoop HDFS, OpenAPI, Cassandra, Craft CMS, Oracle Virtualization, Google AlloyDB for PostgreSQL, Kinaxis RapidResponse, SAP, Lenovo ThinkPad, C/C++, VMware vSphere, Google Docs, Zoom Rooms, Zoom Phone, mO Jira OAuth SSO, Jira OpenID Connect SSO, Jira OIDC SSO, INAP, Pacer, Adform DMP, Microsoft Customer Care Framework, UiPath Action Center, UiPath Document Understanding, C# (C Sharp), Linq, Oracle XML DB, Connect, JWT, Azure Key Vault, HashiCorp Vault, IBM Mainframe, Terminus (by DemandScience), Calendly</v>
          </cell>
          <cell r="K2037">
            <v>2090949997</v>
          </cell>
          <cell r="L2037" t="str">
            <v>Other</v>
          </cell>
          <cell r="M2037">
            <v>250000000</v>
          </cell>
          <cell r="N2037">
            <v>46054</v>
          </cell>
          <cell r="O2037">
            <v>2537927000</v>
          </cell>
          <cell r="Q2037" t="str">
            <v>Nutanix is an enterprise cloud software company based in San Jose, California, founded in 2009. The company specializes in hybrid and multi-cloud infrastructure solutions, serving over 29,000 customers globally. Nutanix is known for its pioneering work in hyperconverged infrastructure (HCI) and has transitioned to a software-defined, subscription-based business model.
The product portfolio includes Nutanix Acropolis for virtualization, Nutanix Karbon for Kubernetes management, and Nutanix Calm for cloud orchestration. Additionally, the Nutanix Cloud Platform offers unified infrastructure management, while Nutanix Clusters for AWS extends capabilities to Amazon Web Services. The company has also ventured into remote and edge locations and is developing data-centric platform-as-a-service offerings through Project Beacon.
Nutanix has experienced significant revenue growth, reporting $1.86 billion in 2023. The company operates in various regions, including North America, Europe, and Asia Pacific, and serves multiple industries such as healthcare, financial services, and technology.</v>
          </cell>
          <cell r="R2037">
            <v>2009</v>
          </cell>
        </row>
        <row r="2038">
          <cell r="A2038" t="str">
            <v>NVIDIA</v>
          </cell>
          <cell r="B2038" t="str">
            <v>NVIDIA</v>
          </cell>
          <cell r="C2038">
            <v>36000</v>
          </cell>
          <cell r="D2038" t="str">
            <v>computer hardware</v>
          </cell>
          <cell r="E2038" t="str">
            <v>http://www.nvidia.com</v>
          </cell>
          <cell r="F2038" t="str">
            <v>http://www.linkedin.com/company/nvidia</v>
          </cell>
          <cell r="G2038" t="str">
            <v>Santa Clara</v>
          </cell>
          <cell r="H2038" t="str">
            <v>California</v>
          </cell>
          <cell r="I2038" t="str">
            <v>gpuaccelerated computing, artificial intelligence, deep learning, virtual reality, gaming, selfdriving cars, supercomputing, robotics, virtualization, parallel computing, professional graphics, automotive technology, semiconductors, technology, computer hardware manufacturing, information technology &amp; services, games, mechanical or industrial engineering, hardware</v>
          </cell>
          <cell r="J2038" t="str">
            <v>Akamai, DNS Made Easy, NSOne, Outlook, Microsoft Office 365,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WordPress.org, Visual Website Optimizer, Ruby On Rails, Google Font API, Mobile Friendly, Facebook Widget, Nginx, Digital River, Paypal, New Relic, Google Analytics, Flowplayer, DoubleClick Conversion, Google Play, Linkedin Marketing Solutions, Varnish, Bizible, Bing Ads, The Trade Desk, Kaltura, Hotjar, Multilingual, DoubleClick, Google Dynamic Remarketing, Facebook Custom Audiences, Google Tag Manager, Apache, AdRoll, YouTube, AddThis, Typekit, Facebook Login (Connect), Twitter Advertising, Adobe TestAndTarget, Google Analytics Ecommerce Tracking, Remote, AI, TSYS, NVIDIA DGX-1, Instart Logic, go+, Kubernetes, Docker, Azure Linux Virtual Machines, Spectrum, Emediate, DNN, Forcepoint TRITON, Barracuda MSP, Python, NVIDIA TensorRT, CMake, .NET, SonicWall SRA, Cadence Innovus, Siemens Calibre, Higher Logic Vanilla, NVIDIA A100 Tensor Core GPU, Express, Chorus by ZoomInfo, Amazon EC2 Container Service, Microsoft System Center, Ning, Tor, C#,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SharePoint, Fastapi, HYDRA Industry Solutions, JustHost, Aha!, Allegro, ANGEL LMS, AWS SDKs, ISO+â„¢, Grafana Loki, Elasticsearch, OpenSearch, Temporal Cloud, Jaeger, Grafana, Apache Kafka, Spark, LeafLink, AWS Trusted Advisor, Azure Cosmos DB, Git, Connect,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HREF Lang, VHDL, Amazon Linux 2, Spring Boot, Databricks, Angular Material, InsightVM (Nexpose), Intel, PySpark, Flow, Radarstats, ARIS Simulation, Ansys HFSS, ANSYS, JMP, MATLAB, DriveWorks, etcd, Advertising.com, LinkedIn Ads, Google Ads, Stack Overflow, Discord, Pipedrive, ProclivityMedia, SentenceTransformers, Keras, Caffe, Synopsys Design Compiler, Power BI Documenter, AutoCAD, Securonix Security Operations and Analytics Platform, Micro, AWS Database Migration Service, Presto, Amazon Web Services (AWS), Google Cloud Platform,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NS1, ASG Software, Numerator Insights, DeepStream, Eslint, CPMStar, , Tableau, Jaspersoft, Trinet, Ad Dynamo, Android, Composer, BERT, MPP-Global, Microsoft 365, Azure Blueprints, Azure Data Lake Storage, Oracle Virtualization, MagnetVideo, inMotionNow, Microsoft Azure Monitor, NVIDIA Morpheus, Render, Eclipse Vert.x, Ellucian Banner Finance, Gaussian 16, Modbus, Brocade Switches, RedPrairie Commerce Suite, Ansys RedHawk-SC, Voltus, Dassault MagicDraw, Inspectlet, Leadfeeder, Confluence, Google Drive, ServiceNow, TierPoint DRaaS, Commscope Ruckus, CAT, Yahoo Ad Manager, Apache Parquet, FireMon Asset Manager, Floify, RedheadLabs, TypeScript, Yocto, Rise, Unreal Engine, Unity, Dell EMC Unity, FRAC Pumps, SAP Hybris B2B Commerce, Maya, Limelight Video Platform, ServiceNow IT Service Management (ITSM), Dynamics 365 Finance, Coupa, IBM ILOG CPLEX Optimization Studio, Mag+, TIBCO Jaspersoft, Gem, Allegro X PCB Designer, Google Cloud APIs, Switch Concepts, Container Network Interface (CNI), Apex, Excel4Apps, A Small Orange, Smartlook, Model N CPQ, Streams, Microsoft Office, GitLab, Reddit for business, Discourse, GAS, Salesforce Nonprofit Success Pack, Langchain, LangGraph, OpenAI, Anthropic Claude, Meta Code Llama, SQL, Django Language, AWS Device Farm, NetApp Cloud Volumes ONTAP, Aptean Industrial Manufacturing ERP Made2Manage Edition, AWS CodeBuild, GRPC, IDC, Air, Terminus (by DemandScience), Citrix Hypervisor, Argo CD, Streamlit, FlipHTML5, Ansys Mechanical, Splunk, Asana, Snowflake, Google Tools for Power, Microsoft Azure, Singular, Perforce Delphix, Elastic APM, Azure Digital Twins, Salesforce Marketing Cloud Intelligence (formerly Datorama), Redmine, CONTROL, accessiBe, Claude, Alteryx, Ixia, Google Cloud Machine Learning Engine, CSS, Akamai CDN Solutions, PatientPop, ScriptPro Telepharmacy, OpenLDAP, Gerrit, ICONICS IoT, Node.js, MongoDB, React, jQuery, HTML5 Maker, Bootstrap, ebs, UltraCart, WorkFusion AI Digital Agents, Zopim, Segment, UniFi SDN, Cadence Omnis CFD Platform, Ceph, GraphQL, SAP Master Data Governance, Retail and Fashion Management extension by Utopia, Microsoft Application Insights, Adobe Customer Journey Analytics, NeonCRM, mO Jira OAuth SSO, Jira OpenID Connect SSO, Jira OIDC SSO, TouchBistro, LifeStreet Media, GNU Make, Amazon Kinesis Data Streams, Amazon S3, Frosmo, Argon CI/CD Security, WebSpectator, Apache Flink, Spark Streaming, Redis, Siemens Valor, Hex, Lambda Cloud, API Gateway, SNS, Amazon Simple Queue Service (SQS), AWS Batch, MySQL, Amazon DynamoDB, Cloudflare Insights, SYSPRO, Unix, MoEngage, Red Hat OpenShift, BlueTie Vault, Webtrends, Cursor, Salesforce CRM Analytics, Thomson Reuters ONESOURCE, Zivver Email Encryption, FiberHome, ChatGPT, SAP S/4HANA, SAM, Vector, BevyUp, AngularJS, Grunt, EMC, Google Cloud, Azure Analysis Services, Bloomberg Professional Services, Hi-Media Performance, GRIN, Atlas by Facebook, RAML, IBM DataPower Gateway, Meta Ads Manager, TikTok, Adobe Analytics, SAP Transportation Management, SAP Extended Warehouse Management, SAP ECC, AWS HPC, AWS Transfer for SFTP, Bitnami JasperReports, Mellanox, Strato, Appier AIRIS (formerly Woopra), ARM TrustZone, Red Hat Enterprise Linux AI, NTENT, Security, Nomad, HashiCorp Consul, Arena PLM, SAP Production Planning, SAP HANA, 24-7 Media, Oracle Warehouse Management Cloud, FICO Blaze Advisor, PostGIS, OwnerIQ, Clarabridge, AWS Transit Gateway, Microsoft Exchange Server 2003, Azure Application Insights, SysTools VBA Password Recovery, Windchill+, Kubeflow, BASE, Elekta MOSAIQ, Designer, Rapid7 InsightCloudSec, Copilot, Data Analytics, Revit, Dassault SOLIDWORKS, Ansys Fluent, Freespee, pandas, Cisco IP Interoperability and Collaboration System (IPICS), ReportsNow, Google Cloud Dataproc, Oracle Cloud, Tencent, Cloudera, FOUNDATION, Azure Virtual Machines, Hadoop HDFS, JFrog, Perforce Visualization, Progress Chef, Puppet, SWIFT, Selenium, Okta Authorization, Oracle Automatic Storage Management (ASM), JFrog Artifactory, Synopsys HSPICE, Amcharts JS Library, Simulink, CANalyzer, vBulletin, SMTP, SimaPro, Microsoft Active Directory Federation Services, Oracle SPF, dmarcian, Microsoft Defender for Cloud, Carpathia Hosting, Postpresso, Remintrex, Route, Spirent TestCenter, Blackline, Jupyter, Kernelcare, NDN, VMware View Manager, StarRC, Simcenter STAR-CCM+, Salesforce Sales Cloud, Adobe Creative Cloud, Blender, Workfront, Microsoft PowerPoint, Google AdWords Conversion, IBM Enterprise Business Servers, NUnit, Amber, LinkedIn Recruiter, Signal, Flux, ELK Stack, Pulumi, Salesforce CPQ, OpenX, Django, Flask, PostgreSQL, Broadcom Service Virtualization, IBM System p Server, Apache Arrow, Azure Cloud Shell, Upfluence, SAP BusinessObjects Business Intelligence (BI), Scala, Spring Cloud, RabbitMQ, Aurora, VMware ESXi, XenServer, SES, Process automation package for service request creation in SAP S/4HANA Utilities, Standalone Tomcat - Java Servlet and JSP Platform by TurnKey Linux (HVM), Lua, Laserfiche, OpenCV, NumPy, Sift, WideOrbit, Mailchimp Transactional Email (formerly Mandrill), SAP ERP, Informatica, PTC Windchill, ABAP, Expo, Bazel, Oracle ZFS, Red Hat, Ubuntu, Sage, Sizmek (MediaMind), Google Cloud Memorystore, Amazon Managed Streaming for Apache Kafka (Amazon MSK), Bevywise MQTT Broker, STX Software, IBM Spectrum LSF, Microsoft WinDbg, Eightfold AI, HackerRank Developer Skills Platform, Textio, OpenAPI, OrCAD PSpice Designer, CATIA, Siemens SIMATIC SCADA, Ericsson PPX, AdPilot, ABB Distributed Control Systems (DCS), SAP Fieldglass Services Procurement, Ideagen Q-Pulse Law, Cint, Emma, Meta Llama 3, Thunderhead, Google, Abstract, Solver, .GIS, Eaglestats, Figma, Atex, LabVIEW, NVIDIA GeForce, NVIDIA Tesla, Lexity, Intense Debate, Yummly, StackAdapt, Microsoft Entra ID, WP-Oauth, OpenID, Wordpress.com, CyberArk, AppViewX CERT+, Micro Focus Universal CMDB, Kibana, Pytest, Synopsys, Webgains, Spring, ICP, AWS Step Functions, AWS Secrets Manager, Amazon Virtual Private Cloud (Amazon VPC), Unity Catalog, SHL, impact.com, Palantir Foundry, Open Policy Agent, redvertisement, Aspen Flare System Analyzer, Robin, CNC Software, SAP Extended ECM (xECM), NVIDIA OptiX, Factors.AI, Citrix Provisioning, Avaya Session Border Controller, Amazon Elastic Load Balancing, InfluxDB, SolidWorks Flow Simulation, Wireshark, , Microsoft Hyper-V Server, NetApp ONTAP Data Management, Adobe Photoshop Lightroom, Adobe Premiere Pro, Adobe After Effects, DaVinci Resolve, Google Workspace, Google Cloud AI Platform, Liferay, Oracle Exadata Cloud Service, Provenir, Cisco vEdge Cloud Router, AWS Lambda, MySMTP, Backbase DFM, S&amp;P Capital IQ Pro, AudioEye, Lytics, SAP on AWS, Robot Framework, Tradedoubler, Envoy, Board, Stormshield, Angular, HTML Pro, VisitorTrack Predictive Marketing, WebSite Tonight, AMP, SAP SD, FreeWheel, CONDA, Altium, SAP Fiori, Amazon Simple Storage Service (S3), Front, McAfee VirusScan Enterprise, SAP Warehouse Management, Wider Planet, Homestead, Anaplan, SAP Customer Care and Service (CCS), IBM Sterling File Gateway, Markdown, PeopleGrove, Athena, Rival IQ, EcoSys, Jama Connect for Requirements Management, IBM Rational DOORS, Micro Focus Operations Manager, Synopsys Verdi, Jetpack, Wowanalytics, Inventor, HPE ProLiant ML110, Amazon EKS Anywhere, IBM Storage Suite for IBM Cloud Paks, Google Kubernetes Engine (GKE), Looker, Datadog, PagerDuty, Bitnami AlertManager, Travelport GDS, Google Sheets, Google Docs, Gensim, ECS, Craneware, IBM System i Midrange Computing Server, Thales HSM, Google Kubernetes Engine, Airflow, Buffer, SAP Crystal Reports Viewer, COMSOL, Nokia Warp 6, Fusion ERP Analytics, Microsoft AdCenter, Elastic Path, Google Ad Manager, Siemens Calibre nmDRC, SAP PLM, Wrike, SAP Global Trade Services, Genesys SIP, Venda, scikit-learn, SAP for Apparel &amp; Footwear (AFS), Linkerd, PDF Printer, ServiceNow Configuration Management Database, NLP, Dice, CloudMoverâ„¢ for AWS S3, Azure Databricks, GT-SUITE, CentOS, Responsys, Qt, UV layout, Adition Technologies - Advertisers, Feathr, Veeva Vault PromoMats, ALEX, CET, GCC, Datadog Infrastructure Monitoring, Samsung Pay, Siemens PLM, Apache Lucene, SAP BW/4HANA, SAP Data Services, Bob, Bidtellect, Airmeet - Virtual Events &amp; Webinar Platform, ETQ Reliance QMS, E2open, Conviva Operational Data Platform, TurboTax Self Employed, LiveRamp Match Partners, Adobe InDesign, Adobe Photoshop, VMware VMmark</v>
          </cell>
          <cell r="K2038">
            <v>7087000000</v>
          </cell>
          <cell r="L2038" t="str">
            <v>Other</v>
          </cell>
          <cell r="M2038">
            <v>3000000000</v>
          </cell>
          <cell r="N2038">
            <v>45717</v>
          </cell>
          <cell r="O2038">
            <v>215938000000</v>
          </cell>
          <cell r="Q2038" t="str">
            <v>NVIDIA Corporation is a leading American technology company based in Santa Clara, California, founded in 1993 by Jensen Huang, Chris Malachowsky, and Curtis Priem. Initially focused on developing graphics processing units (GPUs) for gaming and multimedia, NVIDIA revolutionized the industry with the launch of the GeForce 256 in 1999, which introduced parallel processing for graphics acceleration. The company has since expanded into accelerated computing, artificial intelligence (AI), and high-performance computing, achieving significant market share in AI training GPUs.
NVIDIA designs a range of products, including GPUs, systems on chips (SoCs), and APIs for various applications. Its GeForce series is well-known in gaming, while Tesla products cater to scientific computing. The company also offers the CUDA platform for parallel computing and the Omniverse platform for virtual collaboration and 3D workflows. NVIDIA's innovations have made it a key player in powering supercomputers and AI models, with partnerships that include major companies like Microsoft, Siemens, and OpenAI.</v>
          </cell>
          <cell r="R2038">
            <v>1993</v>
          </cell>
        </row>
        <row r="2039">
          <cell r="A2039" t="str">
            <v>o9 Solutions, Inc.</v>
          </cell>
          <cell r="B2039" t="str">
            <v>o9 Solutions</v>
          </cell>
          <cell r="C2039">
            <v>3200</v>
          </cell>
          <cell r="D2039" t="str">
            <v>information technology &amp; services</v>
          </cell>
          <cell r="E2039" t="str">
            <v>http://www.o9solutions.com</v>
          </cell>
          <cell r="F2039" t="str">
            <v>http://www.linkedin.com/company/o9solutions</v>
          </cell>
          <cell r="G2039" t="str">
            <v>Irving</v>
          </cell>
          <cell r="H2039" t="str">
            <v>Texas</v>
          </cell>
          <cell r="I2039" t="str">
            <v>supply planning, integrated business planning, demand planning, digital transformation, management consulting, performance management, artificial intelligence, process improvement, sales operations planning, sales amp operations planning, enterprise software, saas, retail, manufacturing, software, information technology, software development, revenue management, supplier collaboration, energy &amp; utilities, collaborative planning, distribution, supply chain resilience modeling, digital twin technology, sustainability in supply chain, supply chain planning, real-time supply chain control tower, data analytics, business scenario simulation, supply chain risk prediction, sustainability solutions, multi-echelon inventory optimization, multi-industry solutions, growth, collaborative supplier planning, real-time monitoring, decision support systems, predictive modeling, collaborative demand planning, cloud-based platform, ai-powered planning, revenue growth management, cloud platform, supply chain optimization, supply chain visibility, operational analytics, ai/ml forecasting, innovation, ai, enterprise data platform, inventory management, forecast accuracy, financial planning, scenario-based planning, demand and supply matching, supply chain resilience, sustainable operations platform, data science platform, business intelligence, data-driven decision making, ai-driven business scenario planning, scenario planning, scenario impact analysis, real-time data integration, knowledge graph, supply chain analytics, s&amp;op software, ai-powered demand sensing, scenario analysis, data orchestration, data-driven insights, automotive, multi-horizon planning, consumer goods, scenario modeling, sustainable supply chain, ml, digital twin of business, end-to-end business integration, performance metrics, advanced analytics, enterprise knowledge graph, multi-source data, supply chain control tower, inventory optimization, real-time analytics, sustainability, b2b, demand management, automation, ai for revenue growth management, business transformation, operational efficiency, computer systems design and related services, transportation &amp; logistics, demand sensing, data integration, ai-enabled inventory optimization, demand forecasting, sustainability management, ai/ml algorithms, financial performance, operational agility, digital twin, end-to-end supply chain, supply chain management, cloud computing, scenario simulation, multi-industry platform, ai-driven supply chain, supplier relationship management, predictive analytics, decision automation, technology, risk management, predictive demand analytics, integrated financial and operational planning, strategic planning, sustainability metrics, multi-industry digital platform, sales &amp; operations planning, long range planning, annual operating plan, demand planning software, ai/ml demand forecasting, supply chain planning &amp; analytics, forecast collaboration, supplier risk management, retail planning, merchandise financial planning, assortment planning, replenishment planning, flow &amp; capacity planning, category management, consumer pricing &amp; promotions planning, new product innovation, marketing effectiveness, key account planning, customer collaboration, revenue forecasting, strategic p&amp;l planning, pricing management, genai solutions, digital planning platform, cloud-native platform, end-to-end visibility, collaborative analytics, dynamic planning, real-time decision-making, cross-functional alignment, risk mitigation, value creation, executive dashboarding, environmental goals, supply chain transparency, consumer_products_retail, transportation_logistics, energy_utilities, information technology &amp; services, enterprises, computer software, mechanical or industrial engineering, analytics, consumers, environmental services, renewables &amp; environment, logistics &amp; supply chain</v>
          </cell>
          <cell r="J2039" t="str">
            <v>Cloudflare DNS, Amazon SES, Gmail, Google Apps, Microsoft Office 365, Zendesk, CloudFlare Hosting, Route 53, Google Cloud Hosting, Atlassian Cloud, Sophos, Salesforce, Slack, Google Font API, WordPress.org, Google Tag Manager, Wistia, Mobile Friendly, Remote, Linkedin Marketing Solutions, Microsoft Excel, Google Sheets, Workday, Weibo, Workday Prism Analytics, Rise, R, SAS Enterprise Guide, IBM ILOG CPLEX Optimization Studio, Microsoft SQL Server Reporting Services, MySQL, SQL, AMD Xilinx, TSheets, ezFlow for Google Docs for G Suite, Google AdWords Conversion, Microsoft PowerPoint, Ning, Excel4Apps, Azure Devops, Asana, Microsoft Project, Jira, SentenceTransformers, Mode, LinkedIn Ads, AWS Analytics, Azure Analysis Services, Google Cloud, SAM, Docker, ELK Stack, Microsoft Sql Server, MongoDB, Kubernetes, Apache Hadoop HDFS, Jenkins, Ansible, Terraform, GitLab, o9 Digital Brain, AWS Trusted Advisor, Microsoft Azure Monitor, Google Cloud Platform, Python, PySpark, Teradata, SAP ERP, Oracle Analytics Cloud, SAP Sybase InfoMaker, SAS Analytics Pro, Microsoft Word, Google Docs, Power Query, Google, Figma, Apache Parquet, Hive, Presto, GoToAssist (FASTchat), GitHub, Microsoft PowerShell, Unix, HTML Pro, CSS, Splunk, Bitbucket, Postman, WeChat Work, Puppet, Aryson MySQL to MSSQL Converter, Mongoose, Azure Linux Virtual Machines, Microsoft Windows Server 2012, Cisco Unified Intelligence Center, Hadoop HDFS, Bash, Airflow, Delta Lake, Connect, Flatfile, Amazon Web Services (AWS), Informatica, SAP, E2open, Kinaxis, JDA</v>
          </cell>
          <cell r="K2039">
            <v>536000000</v>
          </cell>
          <cell r="L2039" t="str">
            <v>Private Equity</v>
          </cell>
          <cell r="M2039">
            <v>116000000</v>
          </cell>
          <cell r="N2039">
            <v>45108</v>
          </cell>
          <cell r="O2039">
            <v>703900000</v>
          </cell>
          <cell r="Q2039" t="str">
            <v>o9 Solutions, Inc. is an enterprise AI software platform provider based in Dallas, Texas. Founded in 2009, the company focuses on enhancing business planning and decision-making through its cloud-based solutions. With over 3,000 employees and $150 million in annual recurring revenue, o9 Solutions is committed to transforming enterprise planning by addressing challenges in supply chain and business operations.
The flagship offering, the o9 Digital Brainâ„¢ Platform, integrates vast amounts of data to generate real-time insights, enabling better decision-making at scale. Key solution areas include supply chain planning and analytics, retail analytics, and industry-specific solutions tailored for various sectors, including Food &amp; Beverage and Capital Goods. o9 has been recognized as a leading provider in the supply chain planning space, achieving notable market recognition for its customer experience and user interest.
The company values innovation, personal growth, and client success, and actively supports community initiatives through grants aimed at enhancing digital literacy and technology inclusion.</v>
          </cell>
          <cell r="R2039">
            <v>2009</v>
          </cell>
        </row>
        <row r="2040">
          <cell r="A2040" t="str">
            <v>Odyssey</v>
          </cell>
          <cell r="B2040" t="str">
            <v>Odyssey Systems</v>
          </cell>
          <cell r="C2040">
            <v>10000</v>
          </cell>
          <cell r="D2040" t="str">
            <v>information technology &amp; services</v>
          </cell>
          <cell r="E2040" t="str">
            <v>http://www.odysseydao.com</v>
          </cell>
          <cell r="F2040" t="str">
            <v>http://www.linkedin.com/company/odysseydao</v>
          </cell>
          <cell r="G2040" t="str">
            <v>Newport Beach</v>
          </cell>
          <cell r="H2040" t="str">
            <v>California</v>
          </cell>
          <cell r="I2040" t="str">
            <v>web3, education, cryptocurrency, it services &amp; it consulting, wallets, web3 community building, gas optimization, nft collection, yield farming, staking, defi, b2c, nfts, defi lending and borrowing, liquidity pools, web3 career transition, web3 community engagement, defi yield strategies, nft minting tutorials, risk management, layer 1 chains, community learning, free web3 guides, nft minting, blockchain technology, liquidity provision, dao contribution guides, layer 2 chains, web3 glossary, onboarding, gas fees, web3 learning paths, web3 onboarding, web3 courses, defi protocols, web3 education platform, kaizen nft collection, web3 learning cohort, non-profit, nft buying and selling, web3 education, staking crypto, web3 fundamentals, daos, web3 resources, colleges, universities, and professional schools, web3 guides, blockchain, services, web3 community, yield farming strategies, nft art by disney/blizzard/riot artists, tokenomics, web3 token incentives, cryptocurrency wallets, web3 onboarding guides, smart contracts, information technology &amp; services, nonprofit organization management</v>
          </cell>
          <cell r="J2040" t="str">
            <v>Amazon AWS, Slack</v>
          </cell>
          <cell r="Q2040" t="str">
            <v>Join our odyssey to onboard 1 million to web3
We're a learning DAO creating quality web3 education. Get our "12 Days of Web3" email series or start learning at your own pace.
https://odysseydao.com/</v>
          </cell>
          <cell r="R2040">
            <v>2020</v>
          </cell>
        </row>
        <row r="2041">
          <cell r="A2041" t="str">
            <v>Okta</v>
          </cell>
          <cell r="B2041" t="str">
            <v>Okta</v>
          </cell>
          <cell r="C2041">
            <v>6000</v>
          </cell>
          <cell r="D2041" t="str">
            <v>information technology &amp; services</v>
          </cell>
          <cell r="E2041" t="str">
            <v>http://www.okta.com</v>
          </cell>
          <cell r="F2041" t="str">
            <v>http://www.linkedin.com/company/okta-inc-</v>
          </cell>
          <cell r="G2041" t="str">
            <v>San Francisco</v>
          </cell>
          <cell r="H2041" t="str">
            <v>California</v>
          </cell>
          <cell r="I2041" t="str">
            <v>identity management, user management, idaas, mobility management, single signon, cloud, saas, mobile security, access management, computer software: prepackaged software, technology, software development, security, identity management for cloud, compliance, passwordless login, identity management solutions, identity for ai agents, identity for remote work, user provisioning, identity protection, zero trust identity, identity management for finance, information technology and services, identity analytics, identity management for saas, identity risk assessment, identity infrastructure, identity management platform, identity federation, identity management solutions for enterprise, identity management for education, energy, identity management vendor, identity for non-profit organizations, retail, nonprofit, identity threat detection, identity automation, identity for hybrid cloud, digital transformation, adaptive authentication, identity security platform, identity management software, api security, identity for manufacturing, identity risk management, identity management architecture, risk management, innovation, zero trust, d2c, identity platform, identity management system, identity for public sector, identity management saas, biometric authentication, identity threat protection, automation, passwordless authentication, services, identity for iot devices, identity for healthcare providers, government, identity management tools, identity authorization, identity management for retail, identity solutions, computer systems design and related services, identity for financial institutions, b2b, education, e-commerce, identity verification, identity management technology, identity for mobile apps, cloud security, identity for multi-cloud environments, multi-factor authentication, identity for government agencies, identity for high-security environments, identity management for healthcare, identity platform integration, single sign-on, regulatory compliance, identity for saas apps, healthcare, identity platform integrations, identity security, financial services, operational efficiency, b2c, identity management for mobile, identity compliance, ciam, consulting, identity governance, identity management provider, identity for regulated industries, cybersecurity, identity api, identity management services, identity and access management, user experience, identity as a service, secure access, identity management for government, data protection, cloud identity, identity authentication, identity for retail chains, cloud solutions, identity for energy companies, identity security saas, identity lifecycle, customer identity cloud, workforce identity cloud, privileged access, unified directory, api access management, lifecycle management, cloud identity solutions, multi-cloud security, secure login, developer integration, authentication services, enterprise identity, security compliance, federated identity, client identity solutions, fraud prevention, access security, digital experience platform, identity policy management, saas integration, devops identity management, remote workforce security, customer experience enhancement, agile it solutions, identity standards, identity integration capabilities, automation of identity, identity fraud detection, customer trust, market leadership, finance, non-profit, manufacturing, energy &amp; utilities, privacy, computer software, information technology &amp; services, internet, consumer internet, consumers, health care, health, wellness &amp; fitness, hospital &amp; health care, ux, cloud computing, enterprise software, enterprises, nonprofit organization management, mechanical or industrial engineering</v>
          </cell>
          <cell r="J2041" t="str">
            <v>CloudFlare CDN, Route 53, Amazon AWS, CloudFlare Hosting, Mobile Friendly, Typekit, Varnish, Marketo, Google Tag Manager, Vidyard, AI, Okta, Auth0, Alteryx, Fusion ERP Analytics, Gemini, Snowflake, , ServiceNow, Salesforce, , LinkedIn Sales Navigator, Amazon Kinesis, LeafLink, Elasticsearch, AWS Trusted Advisor, SAM, WP-Oauth, OpenID, Node.js, PostgreSQL, MySQL, SQL, Terraform, Ansible, Kubernetes, go+, AWS SDK for JavaScript, Python, Tableau, Redis, Docker, 6sense, RollWorks Account-Based Platform, Linkedin Marketing Solutions, Google Workspace, Slack, Microsoft Office 365, Box, Office365, Workday, Okta Universal Directory, Gem, Admin, Mode, CrowdStrike, Palo Alto Networks, Amazon Web Services (AWS), Greenhouse, TierPoint DRaaS, Weibo, NetSuite, Oracle Analytics Cloud, Coupa, SiteScout, Anaplan, Conga Suite, Xactly, Boomi, DocuSign, Figma, .NET, Microsoft PowerPoint, Fivetran, Flow, Salesforce Service Cloud, Salesforce Flow, Splunk, Grafana, React, Next.js, Barracuda Email Security Service, Vercel, AWS Analytics, CloudFlare, FlipHTML5, CSS, Javascript, Google AlloyDB for PostgreSQL, Sales Cloud Einstein, Salesforce CPQ, TypeScript, Express, Google AdWords Conversion, Aurora, Google Cloud SQL, Apache Flink, Amazon Linux 2, dbt, SWIFT, Kotlin, MongoDB, Azure Analysis Services, Uikit, Storyboard to SwiftUI Converter, Hubspot, Zoomdata, Jetpack, Oracle XML DB, GitHub Actions, CircleCI, OpenLDAP, Microsoft Active Directory Federation Services, Google Cloud Platform, HELM, Microsoft Azure Monitor, Snyk, Git, GitHub, Jenkins, GitLab, Oxygen XML Editor, PowerBI Tiles, Wider Planet, Airflow, MLflow, Tor, Argon CI/CD Security, Adobe Target, Amazon EC2, ECS, AWS Key Management Service (KMS), Amazon CloudWatch, Confluence, Google Drive, Asana, Jira, Okta Lifecycle Management, Google Ads, Bing Ads, LinkedIn Ads, Excel4Apps, Google Sheets, Google, Omnissa Horizon, Amazon Managed Streaming for Apache Kafka (Amazon MSK), ChatGPT, Tenable Nessus, Qualys Penetration Testing, C#, Microsoft.NET Core 3.1, ANGEL LMS, DotNetNuke, Azure Active Directory B2C, Google Cloud, Google Kubernetes Engine, Nextcloud, Fastapi, Toolkit, Act!, DemandTools, Dun &amp; Bradstreet, Microsoft Excel, SOQL, ZoomInfo, ServiceNow IT Service Management (ITSM), Champions Way, ServiceNow IT Operations Management (ITOM), Oracle GRC, Cisco UCS Manager, AWS Data Lake Storage, REST, Red Hat JBoss Enterprise SOA Platform, Oracle JDBC, AWS Transit Gateway, Amazon Virtual Private Cloud (Amazon VPC), Route, Amazon Elastic Load Balancer, Azure Linux Virtual Machines, Bash, Ruby On Rails, Apache Tomcat, Atlassian, LucidChart, Gainsight, Microsoft Azure, IBM ILOG CPLEX Optimization Studio, AngularJS, Bootstrap, ServiceNow Service Portal, ServiceNow Employee Center, ServiceNow UI Builder, HireRight, Flyway, Angular, GraphQL, Akamai, Adobe, Nginx, Apache, ModSecurity, JWT, IDC, New Relic, Adobe Analytics, Proofpoint Targeted Attack Protection For SaaS, Amazon EKS Anywhere, Amazon S3, Sizmek (MediaMind), Istio, OpenAPI, Apex, Salesforce Sales Cloud, SAP Build Process Automation, Spinnaker, Argocd, GRPC, Posit, iMatrix, Avalara, AWS Bedrock, Azure OpenAI Service, Claude, DataRobot, Google Cloud BigQuery, Informatica, Ironclad, Make, Mulesoft, OpenAI, Redshift, Thomson Reuters ONESOURCE, Vertex, Workato, Spring Boot, Hibernate, CAT, HTML Pro, jQuery, Less, Sass, CallMiner Eureka, Intel, LangGraph, Dell EMC PowerScale, Conga CPQ, SAP, Outreach.io, Amazon DynamoDB, API Gateway, AWS Lambda, Adobe Experience Cloud, Microsoft Teams, Webex, NetSuite SuiteFlow, NetSuite SuiteBuilder, Spring, Adobe Experience Manager, Semgrep, Cornerstone On Demand, Vector, Postman, Recurly, NetSuite SuiteScript, NetSuite SuiteTalk, EMC, Apache CloudStack, Jamf, TUNE, ServiceNow IntegrationHub, GitHub Copilot, AWS Single Sign-On, ADAPT, IBM Security Identity Governance and Intelligence, Spark, Nutanix Beam, Hadoop HDFS, Apache Mesos, Amazon Simple Queue Service (SQS), Athena, AWS AppSync, AWS CloudFormation, AWS Cost Explorer, AWS Glue Data Catalog, Cloud Custodian, Kubecost, an IBM Company, Lambda Cloud, SNS, Workday Compensation, Workday Benefits, Security, SS&amp;C, Langchain, LlamaIndex, VueJS, Pinecone, Faiss, Netskope Cloud Access Security Broker (CASB), Google Cloud Data Loss Prevention, Selenium, Testng, Amazon Simple Storage Service (S3), Atlassian Cloud, Connect, Lytics, Soap Media, Blue Yonder Order Management, Azure Cost Management and Billing, Coupa Procurement, BirchStreet Procure-to-Pay, Salesforce Financial Services Cloud, AFAS, VMware Workspace ONE, Flatfile, Google Identity Services APIs, Dell EMC PowerStore, Loom, PHP, Backbone JS Library, YourMembership, Google VPC Service Controls, Prometheus, ELK Stack, Workday Expenses, Workday HCM, Android, Microsoft Office, CONTROL, Azure Policy, Smartsheet, Cornerstone HR, ADP, Siemens PROFIBUS, Pipedrive, Splunk SOAR, Datadog, Clari, Anthropic Claude, Amazon EC2 Auto Scaling, AWS VPN, Django Language, MongoDB Realm, fastlane, Xcode, Objective-C, mO Jira OAuth SSO, Jira OpenID Connect SSO, Jira OIDC SSO, Snow, JTL-Shop 3, Phocas Software, Dell Encryption, Amazon EC2 Container Service, Azure AD Notifications, NLP, Cision, Kyriba, Apache HTTP Server, Gong, Highspot, McAfee Total Protection for Data Loss (DLP), Akamai Connected Cloud (formerly Linode), Jamf Pro, Autopilot, Google Cloud Identity &amp; Access Management (IAM), Rust, AWS EventBridge, Amazon AppFlow, AWS Step Functions, AWS Secrets Manager, Azure Active Directory, Ping Identity, Sentinel, Crossbeam, Oracle Identity Cloud Service, Amazon Associates, Barracuda Spam Firewall, SAP Customer Identity and Access Management for B2B, Argo, HashiCorp Vault</v>
          </cell>
          <cell r="K2041">
            <v>2766250000</v>
          </cell>
          <cell r="L2041" t="str">
            <v>Debt Financing</v>
          </cell>
          <cell r="M2041">
            <v>1000000000</v>
          </cell>
          <cell r="N2041">
            <v>43983</v>
          </cell>
          <cell r="O2041">
            <v>2919000000</v>
          </cell>
          <cell r="Q2041" t="str">
            <v>Okta, Inc. is a technology company based in San Francisco, founded in 2009 by Todd McKinnon and Frederic Kerrest. The company specializes in cloud-based identity and access management (IAM) solutions, including Identity-as-a-Service (IDaaS). Okta's Identity Cloud enables secure connections between users and technology, allowing organizations to manage user authentication for employees, customers, and partners across various applications and devices.
Key offerings include Single Sign-On (SSO), which simplifies access to multiple cloud applications with one set of credentials, and Identity Governance and Privileged Access Management (PAM) for secure access controls. Okta has experienced significant growth, serving over 19,100 customers and reporting $2.263 billion in revenue for FY2024. The company is recognized for its influence in identity management and is committed to security and community initiatives through programs like Okta for Good.</v>
          </cell>
          <cell r="R2041">
            <v>2009</v>
          </cell>
        </row>
        <row r="2042">
          <cell r="A2042" t="str">
            <v>Omnicom</v>
          </cell>
          <cell r="B2042" t="str">
            <v>Omnicom Group</v>
          </cell>
          <cell r="C2042">
            <v>120000</v>
          </cell>
          <cell r="D2042" t="str">
            <v>marketing &amp; advertising</v>
          </cell>
          <cell r="E2042" t="str">
            <v>http://www.omc.com</v>
          </cell>
          <cell r="F2042" t="str">
            <v>http://www.linkedin.com/company/omnicom</v>
          </cell>
          <cell r="G2042" t="str">
            <v>New York</v>
          </cell>
          <cell r="H2042" t="str">
            <v>New York</v>
          </cell>
          <cell r="I2042" t="str">
            <v>shopper marketing, customer relationship management, interactive marketing, public relations, digital marketing, precision marketing, media, health, direct &amp; promotional marketing, strategic media planning &amp; buying, experiential, consulting, advertising, commerce, branding, healthcare marketing, production, consumer discretionary, advertising services, crm, sales, enterprise software, enterprises, computer software, information technology &amp; services, b2b, marketing &amp; advertising</v>
          </cell>
          <cell r="J2042" t="str">
            <v>Salesforce, UltraDns, Gmail, Outlook, Google Apps, Vimeo, Mobile Friendly, WordPress.org, Google Tag Manager, Remote</v>
          </cell>
          <cell r="K2042">
            <v>2481000000</v>
          </cell>
          <cell r="L2042" t="str">
            <v>Debt Financing</v>
          </cell>
          <cell r="M2042">
            <v>1700000000</v>
          </cell>
          <cell r="N2042">
            <v>46054</v>
          </cell>
          <cell r="O2042">
            <v>17271900000</v>
          </cell>
          <cell r="Q2042" t="str">
            <v>Omnicom is a leading marketing and sales company focused on intelligent growth. With a presence in over 30 countries and more than 100 agencies, it provides comprehensive solutions to help brands tackle their most pressing growth challenges. 
The company's primary offering is Omni, an AI-powered intelligence platform that integrates data, creativity, and technology. Omni enhances data intelligence through 2.6 billion verified global IDs, enabling precise consumer targeting. It also fosters collaboration with creative agents and offers a flexible system designed for speed and scale. Omnicom emphasizes a privacy-first approach, allowing brands to understand consumers without relying on third-party cookies. 
Omnicom's agencies have been recognized for their excellence, winning over 170 awards at the Cannes Lions 2025 festival.</v>
          </cell>
          <cell r="R2042">
            <v>1986</v>
          </cell>
        </row>
        <row r="2043">
          <cell r="A2043" t="str">
            <v>Omnicom Media</v>
          </cell>
          <cell r="B2043" t="str">
            <v>Omnicom Media</v>
          </cell>
          <cell r="C2043">
            <v>40000</v>
          </cell>
          <cell r="D2043" t="str">
            <v>marketing &amp; advertising</v>
          </cell>
          <cell r="E2043" t="str">
            <v>http://www.omnicommedia.com</v>
          </cell>
          <cell r="F2043" t="str">
            <v>http://www.linkedin.com/company/omnicommedia</v>
          </cell>
          <cell r="G2043" t="str">
            <v>New York</v>
          </cell>
          <cell r="H2043" t="str">
            <v>New York</v>
          </cell>
          <cell r="I2043" t="str">
            <v>advertising services, marketing &amp; advertising</v>
          </cell>
          <cell r="J2043" t="str">
            <v>UltraDns, Outlook, MailChimp SPF, WP Engine, Atlassian Cloud, OneTrust, Figma, Amazon SES</v>
          </cell>
          <cell r="O2043">
            <v>15689100000</v>
          </cell>
          <cell r="Q2043" t="str">
            <v>Omnicom Media Group (OMG) is the media services division of Omnicom Group Inc., a leader in media planning, buying, and investment services. Headquartered in New York, OMG operates globally with offices in key markets, including Canada and the UK. The company focuses on data-driven strategies, ESG accountability, and inclusive talent practices.
OMG offers a wide range of media services, including ESG and sustainability tools, retail media solutions, performance marketing, and comprehensive media planning and buying. Their partnerships with major platforms like Tesco, Walmart, and Spotify enhance their capabilities in connected commerce and performance marketing. The agency network includes well-known names such as OMD and PHD, emphasizing diversity and inclusion in their operations. Notable clients include British Airways and Diageo, showcasing OMG's expertise in managing significant media accounts.</v>
          </cell>
          <cell r="R2043">
            <v>1998</v>
          </cell>
        </row>
        <row r="2044">
          <cell r="A2044" t="str">
            <v>Omnicom Precision Marketing</v>
          </cell>
          <cell r="B2044" t="str">
            <v>Omnicom Precision Marketing Group</v>
          </cell>
          <cell r="C2044">
            <v>8500</v>
          </cell>
          <cell r="D2044" t="str">
            <v>marketing &amp; advertising</v>
          </cell>
          <cell r="E2044" t="str">
            <v>http://www.omcpmg.com</v>
          </cell>
          <cell r="F2044" t="str">
            <v>http://www.linkedin.com/company/opmg</v>
          </cell>
          <cell r="G2044" t="str">
            <v>New York</v>
          </cell>
          <cell r="H2044" t="str">
            <v>New York</v>
          </cell>
          <cell r="I2044" t="str">
            <v>advertising services, disruptive innovation models, marketing automation, b2b, digital experience design, technology strategy, cloud services, customer loyalty, consulting, customer engagement strategies, content marketing, connected experiences, digital product development, marketing and advertising, digital transformation, d2c, market research, digital marketing, brand strategy, mobile development, retail, machine learning, business consulting, econometric modeling, ai-powered platforms, information technology, connected intelligence, customer insights, attribution modeling, performance marketing, services, personalization, customer experience, enterprise platforms, connected data framework, digital experience development, ai in marketing, customer experience design, customer engagement, b2c, advertising agencies, web development, crm strategy, digital ecosystem integration, crm, global digital capabilities, user experience, data-driven product design, data-driven marketing, e-commerce, digital marketing agencies, connected data, customer acquisition, marketing &amp; advertising, saas, computer software, information technology &amp; services, enterprise software, enterprises, cloud computing, artificial intelligence, management consulting, sales, ux, consumer internet, consumers, internet</v>
          </cell>
          <cell r="J2044" t="str">
            <v>UltraDns, Outlook, WP Engine, Slack, AI</v>
          </cell>
          <cell r="O2044">
            <v>15689000000</v>
          </cell>
          <cell r="Q2044" t="str">
            <v>Omnicom Precision Marketing Group (OPMG) is a division of Omnicom Group based in New York City. It focuses on integrating global digital, data, and CRM capabilities to create targeted customer experiences. OPMG operates as a holding group of agencies and consultancies, utilizing a framework of connected data, intelligence, and experiences. The company employs around 8,000 people and has reported revenue of $2.7 billion.
OPMG offers a wide range of data-driven services, including product and service design, AdTech and MarTech strategy, CRM and loyalty strategy, econometric modeling, and digital experience design. The Omni platform is central to its operations, combining insights with extensive data to enhance service delivery. OPMG serves over 5,000 clients in various sectors, focusing on integrated marketing solutions that drive performance and innovation.</v>
          </cell>
          <cell r="R2044">
            <v>2017</v>
          </cell>
        </row>
        <row r="2045">
          <cell r="A2045" t="str">
            <v>Omnissa</v>
          </cell>
          <cell r="B2045" t="str">
            <v>Omnissa</v>
          </cell>
          <cell r="C2045">
            <v>4000</v>
          </cell>
          <cell r="D2045" t="str">
            <v>information technology &amp; services</v>
          </cell>
          <cell r="E2045" t="str">
            <v>http://www.omnissa.com</v>
          </cell>
          <cell r="F2045" t="str">
            <v>http://www.linkedin.com/company/omnissa</v>
          </cell>
          <cell r="G2045" t="str">
            <v>Mountain View</v>
          </cell>
          <cell r="H2045" t="str">
            <v>California</v>
          </cell>
          <cell r="I2045" t="str">
            <v>digital work, mobile security, desktopasaservice, unified endpoint management, unified endpoint management uem, virtual desktops &amp; apps, autonomous workspaces, vdi, digital workspace, digital employee experience, software development, employee experience, services, security automation, ai-powered device security, autonomous workspace platform, security &amp; compliance automation, hybrid work solutions, remote work solutions, no-code workflows, b2b, no-code automation workflows, workforce modernization, computer systems design and related services, security &amp; identity, remote device management, iot integration, iot support, device security, virtual desktop management, security and identity, employee productivity tools, mqtt protocol integration, iot protocol support, security threat automation, workplace security, iot device security, it automation tools, employee productivity, automation, ai-driven security, threat detection, endpoint security, security and threat management, cybersecurity, iot device management, it operations automation, no-code onboarding solutions, ai-driven workspace, device control, app lifecycle automation, ai-driven platform, cloud computing, security &amp; compliance, mqtt protocol, endpoint management, employee experience measurement, device security management, ai-powered it support, it support tools, no-code onboarding workflows, workplace automation, it automation, ai-enabled security automation, employee satisfaction, device management solutions, cloud management platform, cloud-native management, consulting, it support automation, security platform, iot protocol for peripherals, app management, enterprise software, hybrid cloud management, security &amp; threat response, experience management tools, ai-driven risk management, device onboarding workflows, virtual desktop infrastructure, ai-driven employee experience, digital work platform, workspace one, endpoint risk remediation, autonomous workspace, iot device onboarding, proactive it support, security &amp; identity management, digital transformation, app lifecycle management, iot-enabled device management, software publishing, iot protocol expansion, operational efficiency, device onboarding, device security policies, retail, information technology and services, it security, virtual desktops, iot device integration, workspace management, experience management, it operations simplification, cloud management, no-code automation, device management platform, security threat detection, proactive it remediation, risk management, device onboarding process, customer engagement, workforce security, cloud services, hybrid work support, device management, ai integration, ai-driven, desktop as a service, daas, uem, security and compliance, horizon 8, horizon cloud, application management, multi-cloud management, virtual applications, remote desktop solutions, cloud-native, it operations management, dynamic environment manager, on-premises deployment, hybrid cloud deployment, application provisioning, business continuity, remote access solutions, cost management, real-time insights, monitoring, performance analytics, customizable dashboards, mobile threat defense, collaboration tools, support services, incident resolution, cloud architecture, secure user experiences, flexible deployment options, user adoption, employee onboarding, cloud integration, service management, enterprise software solutions, it ticket resolution, healthcare, finance, education, internet, information technology &amp; services, enterprises, computer software, computer &amp; network security, health care, health, wellness &amp; fitness, hospital &amp; health care, financial services</v>
          </cell>
          <cell r="J2045" t="str">
            <v>Akamai, Route 53, Amazon SES, Outlook, Microsoft Office 365, Amazon CloudFront, Sendgrid, Gmail, Amazon Elastic Load Balancer, Marketo, Google Apps, Amazon AWS, Eloqua, Salesforce Live Agent, Slack, Salesforce, Zendesk, Google Analytics, Mobile Friendly, Facebook Widget, SiteScout, RocketFuel, Nielsen Display Ads (Formerly eXelate), IgnitionOne, Woo Commerce, Google translate API, Facebook Login (Connect), Bluekai, Vimeo, Adform, Undertone, AdRoll, WordPress.org, SoundCloud, Nginx, AppNexus, Rubicon Project, AngularJS, DoubleClick, Typekit, Bootstrap Framework, reCAPTCHA, Tealium, OpenX - Exchange, MediaMath, Krux, LiveRamp, Wistia, TripleLift, Stripe, FullStory, Facebook Custom Audiences, Right Media (Yahoo Ads), Apache, Videology, Google Font API, YouTube, Google translate widget, Amazon Associates, Google Tag Manager, Shopify, Squarespace ECommerce, Histats, Remote, Android, Node.js, Microsoft Intune Enterprise Application Management, Microsoft PowerPoint, AWS SDK for JavaScript, AWS Trusted Advisor, vSphere, Microsoft Azure Monitor, Microsoft Active Directory Federation Services, Akamai CDN Solutions, Terraform, Ansible, VMware Workspace ONE, Horizon, Jenkins, GitHub Actions, Argocd, Elastic Stack, Prometheus, OpenTelemetry, Kubernetes, Python, HELM, Grafana, npm, GitHub, Docker, Argon CI/CD Security, TypeScript, HTML5 Maker, CSS, Sass, Angular, Spring, Git, Jira, Workspace ONE Unified Endpoint Management, SWIFT, Objective-C, Linkedin Marketing Solutions, Security, C#, ASP.NET, Microsoft.NET Core 3.1, SQL, PostgreSQL, OpenSearch, Apache Kafka, Redis, RabbitMQ, Microsoft Windows Server 2012, Azure Linux Virtual Machines, Apple macOS, Kiosked, Chrome, Cisco Secure Firewall Management Center, Cisco VPN, VMware SD-WAN, Microsoft Entra ID, Okta, SAM, OpenID, Imperva Serverless Protection, Verizon WAF, AT&amp;T, MITRE ATT&amp;CK, OWASP Zed Attack Proxy (ZAP), Clari, Citrix VDI-in-a-Box, Onit, SAP, Workday, Workday Time Tracking, Figma, TUNE, Secured MVC Forum on Windows 2012 R2, Oracle Fusion Middleware, AWS Analytics, Azure Analysis Services, Azure Active Directory B2C, IBM Bluemix, Yandex Metrica, go+, Unix, HTML Pro, VMware vSphere, Perforce Visualization, Semgrep, .NET, Amazon Managed Streaming for Apache Kafka (Amazon MSK), Tableau, Amazon Linux 2, Absorb LMS, Pipedrive, Aurora, CAT, Intel, Telligent, .GIS, Weibo, Microsoft PowerShell, Analyzer, NGRX, RXJS, ServiceNow, Zoomdata, DroneDeploy, Tradedoubler, Apple, Wiz, Tenable Security Center, Spring Boot, Frame, Amazon ElastiCache, LogRhythm SIEM, InstallShield, Mode, ALEX, PowerBI Tiles, Microsoft Excel, DotNetNuke, Oracle CPQ, IBM License Metric Tool (ILMT), Designer, REST, Allego, Bamboo, Bitbucket, Confluence, Kotlin, SonarQube, OneTrust Tech Risk &amp; Compliance, Microsoft Intune, VMware App Volumes, Broadcom, VMware vCloud Director, Apache CloudStack, KVM, Ceph, PowerScale, PowerStore, Veritas Alta, Rocky Linux, Ubuntu, Microsoft Windows Server 2000, Omnissa Horizon, VMware, Citrix XenClient, Amazon EC2, FlipHTML5, Athena, Amazon Web Services (AWS), Javascript, Minteye / AdsCaptcha, Snyk Code (SAST), Juniper Networks SRX-Series Firewalls, AWS WAF, Varicent, Excel4Apps, Azure Virtual Desktop, Citrix, Microsoft Windows 365 Cloud PC, VHDL, Splunk, Weborama, Oracle Analytics Cloud, Agiloft Service Desk Suite, Ivanti, SOTI, Amazon DynamoDB, Amazon S3, Google AdWords Conversion, Lambda Cloud, Redshift, VMware Horizon Client, Concur, Connect, Cisco Meraki SD-WAN, AWS VPN, Barracuda Spam Firewall, Spark, Graylog, Langchain, LangGraph, Vector, PyTorch, TensorFlow, scikit-learn, IBM ILOG CPLEX Optimization Studio, GRPC, ANGEL LMS, Terminus (by DemandScience)</v>
          </cell>
          <cell r="K2045">
            <v>5776720000</v>
          </cell>
          <cell r="L2045" t="str">
            <v>Merger / Acquisition</v>
          </cell>
          <cell r="M2045">
            <v>4000000000</v>
          </cell>
          <cell r="N2045">
            <v>45474</v>
          </cell>
          <cell r="O2045">
            <v>1500000000</v>
          </cell>
          <cell r="Q2045" t="str">
            <v>Omnissa is a standalone software company that specializes in an AI-driven digital work platform. Launched in 2024 after being spun off from VMware's End-User Computing business, it is backed by KKR and has a valuation of $4 billion. With 4,000 employees and $1.5 billion in annual recurring revenue, Omnissa serves 26,000 customers globally, including seven of the top ten Fortune 500 companies.
The company focuses on unifying, automating, and scaling digital workspaces to enhance IT efficiency and employee empowerment. Its comprehensive platform includes key offerings such as Workspace ONE for unified endpoint management, Horizon for secure virtual desktops and apps, and Digital Employee Experience solutions that streamline onboarding and app access. Omnissa emphasizes security and compliance across all devices and locations, aiming to create an autonomous workspace powered by data and intelligence.</v>
          </cell>
          <cell r="R2045">
            <v>2003</v>
          </cell>
        </row>
        <row r="2046">
          <cell r="A2046" t="str">
            <v>OMNIVISION</v>
          </cell>
          <cell r="B2046" t="str">
            <v>Omnivision</v>
          </cell>
          <cell r="C2046">
            <v>5400</v>
          </cell>
          <cell r="D2046" t="str">
            <v>semiconductors</v>
          </cell>
          <cell r="E2046" t="str">
            <v>http://www.ovt.com</v>
          </cell>
          <cell r="F2046" t="str">
            <v>http://www.linkedin.com/company/omnivision</v>
          </cell>
          <cell r="G2046" t="str">
            <v>Santa Clara</v>
          </cell>
          <cell r="H2046" t="str">
            <v>California</v>
          </cell>
          <cell r="I2046" t="str">
            <v>technical support, adas, analog, touch &amp; display integration, medical, computing, mobile, innovation, automotive, wafer level optics, liquid crystal on silicon, medical devices, driver monitor systems, power management, endoscopes, asic, omnivision brings an unmatched ability to customize sensors for individual markets &amp; applications a, technology, image sensor, application integrated circuits, iot, security, digital imaging, cmos, camera modules, touch, semiconductor manufacturing, sensor miniaturization techniques, automotive viewing cameras, security cmos sensors, purecel sensors, sensor for low-light conditions, high frame rate cmos sensors, hdr (high dynamic range) technology, omnibsi technology, ar/vr cmos sensors, sensor miniaturization, hdr technology, sensor packaging innovations, robotics, liquid crystal on silicon (lcos), cameracubechip wafer-level modules, sensor for gaming and entertainment, nyxel near-infrared technology, sensor customization services, customer engagement, cameracubechip modules, global shutter sensors, low-light cmos sensors, sensor applications, sensor manufacturing, near infrared (nir) sensors, medical imaging sensors, high dynamic range sensors, sensor for augmented reality glasses, pixel technology innovation, high resolution cmos sensors, wafer-level camera modules, low noise sensors, healthcare technology, sensor for consumer electronics, display driver ics, sensor for virtual reality headsets, rgb-ir technology, nyxel nir sensor, sensor for iot devices, global shutter cmos sensors, miniature camera modules, automotive vision sensors, scg (super dynamic range) sensors, electronics manufacturing, sensor reliability, sensor for medical imaging devices, services, cmos sensor design, semiconductor and other electronic component manufacturing, sensor for wearable technology, power management solutions, medical endoscope sensors, sensor for driver monitoring systems, sensor for smart home security, power management ics, sensor for robotics, image sensor innovation, sensor for security cameras, smartphone camera sensors, application-specific asics for automotive, low power cmos sensors, sensor for machine vision systems, ar/vr sensors, application-specific integrated circuits (asics), automotive cmos sensors, in-cabin monitoring sensors, sensor performance optimization, security and surveillance sensors, lcos display technology, surveillance sensors, industrial automation, rgb-ir sensors, lcos technology, industrial cmos sensors, medical endoscope cmos sensors, sensor for biometric authentication, sensor reliability testing, security &amp; surveillance, miniature high-resolution sensors, sensor for autonomous vehicles, high dynamic range cmos sensors, dcg (dual conversion gain) sensors, sensor low power design, high frame rate sensors, sensor design customization, sensor integration solutions, cameracubechip, sensor low noise, automotive sensors, industrial imaging sensors, omnipixel3gs/hs sensors, sensor packaging technology, near infrared sensors, high resolution sensors, theiacel hdr technology, asic for automotive and surveillance, pixel and sensor technology, consumer electronics, sensor for high-speed imaging, sensor high frame rate, liquid crystal on silicon (lcos) display, cmos image sensors, pixel technology, machine vision sensors, hdr imaging technology, medical cmos sensors, low-light sensor technology, b2b, sensor for ar/vr headsets, sensor for industrial automation, asics, low power sensor design, ar/vr imaging sensors, sensor high resolution, sensor reliability and quality, security cameras sensors, low noise cmos sensors, healthcare, manufacturing, distribution, consumer_products_retail, internet, information technology &amp; services, hospital &amp; health care, semiconductors, hardware, mechanical or industrial engineering, consumers, health care, health, wellness &amp; fitness</v>
          </cell>
          <cell r="J2046" t="str">
            <v>Microsoft Office 365, WP Engine, Slack, WordPress.org, Google Tag Manager, Gravity Forms, Mobile Friendly, Remote, Microsoft System Center, SystemVerilog, Verilog, Dassault MagicDraw, Instart Logic, BERT, Google Cloud Machine Learning Engine, Cadence, Mentor Graphics, Synopsys, OneTrust Tech Risk &amp; Compliance, Mag+, Cisco Unified Intelligence Center, Gem, Visio, ISO+â„¢, Microsoft PowerShell, Azure Automation, Microsoft Power Automate, Freshworks, Workato, Postman, Azure Active Directory B2C, Akamai CDN Solutions, Microsoft Windows Server 2016, VMware, Citrix Hypervisor, Tor, Google Search Central, TUNE, Microsoft Exchange Server 2003, Cisco WebEx Teams, SharePoint, Microsoft 365, Azure Analysis Services, Cadence Virtuoso, Siemens Calibre, Inspectlet, Leadfeeder, Quip, Emediate, C#, MATLAB, Chorus by ZoomInfo, Cisco IP Interoperability and Collaboration System (IPICS), Python, Travelport GDS, NEAR, IDC, CAT, Azure Active Directory, Batch, Microsoft Active Directory Federation Services, Microsoft Advanced Group Policy Management, Microsoft Azure Monitor, Microsoft Hyper-V Server, Microsoft Intune Enterprise Application Management, Microsoft Teams, Microsoft Windows Server 2012, Office365, OpenTracker, Zoomdata, Perl, GCC, Visa, Amazon FreeRTOS, Virgin Pulse, Confluence, Git, Jira, C/C++, Mode, Dell Unisphere, Visual-Basic-.NET, LabVIEW, PyTorch, McAfee VirusScan Enterprise, Ansible, AWX, Ticket Spice, Microsoft Teams Rooms, Citrix, Amazon Linux 2, Microsoft Excel, Microsoft Office, Salesforce CRM Analytics</v>
          </cell>
          <cell r="K2046">
            <v>65000000</v>
          </cell>
          <cell r="L2046" t="str">
            <v>Merger / Acquisition</v>
          </cell>
          <cell r="M2046">
            <v>0</v>
          </cell>
          <cell r="N2046">
            <v>43556</v>
          </cell>
          <cell r="O2046">
            <v>1400000000</v>
          </cell>
          <cell r="Q2046" t="str">
            <v>OmniVision Technologies, Inc. (OVT) is a fabless semiconductor design company based in Santa Clara, California. Founded in 1995, it specializes in digital imaging solutions and is a subsidiary of China's Will Semiconductor. The company is known for pioneering CMOS image sensor technology, significantly reducing power consumption and enabling camera integration in mobile devices. OmniVision has achieved several milestones, including the launch of the first application-specific integrated circuit (ASIC) in 1999 and a Guinness World Record in 2019 for the smallest commercially available sensor.
OmniVision designs and markets a range of products, including CameraChip image sensors and CameraCubeChip devices with integrated optics. Its offerings include various image sensors for smartphones, automotive applications, and security systems, as well as companion chips and processors for image processing. The company serves multiple markets, including mobile phones, automotive, medical imaging, and robotics, and collaborates with original equipment manufacturers and distributors to deliver its innovative solutions.</v>
          </cell>
          <cell r="R2046">
            <v>1995</v>
          </cell>
        </row>
        <row r="2047">
          <cell r="A2047" t="str">
            <v>Onin Staffing</v>
          </cell>
          <cell r="B2047" t="str">
            <v>Onin Staffing</v>
          </cell>
          <cell r="C2047">
            <v>11000</v>
          </cell>
          <cell r="D2047" t="str">
            <v>staffing &amp; recruiting</v>
          </cell>
          <cell r="E2047" t="str">
            <v>http://www.oninstaffing.com</v>
          </cell>
          <cell r="F2047" t="str">
            <v>http://www.linkedin.com/company/onin-staffing</v>
          </cell>
          <cell r="G2047" t="str">
            <v>Birmingham</v>
          </cell>
          <cell r="H2047" t="str">
            <v>Alabama</v>
          </cell>
          <cell r="I2047" t="str">
            <v>onin staffing volume light industrial &amp; light clerical, focus it information technologies recruiting, onin technical high skilled &amp; technical industrial, onin professional search engineering &amp; management, onin onpremise, regional staffing, staffing services, staffing for distribution centers, staffing management software, staffing for high-pressure environments, flexible staffing models, staffing, staffing services in us, specialized staffing solutions, staffing industry technology, staffing for industrial sectors, staffing industry, employee benefits, staffing software, staffing tech, complex operations staffing, staffing for complex supply chains, staffing analytics, employment placement agencies and executive search services, staffing automation, diversity and inclusion initiatives, staffing digital tools, employment solutions, staffing industry trends, staffing industry expertise, regional staffing solutions, staffing industry tools, regional presence, industry-specific recruitment, staffing industry leader, staffing company culture, staffing industry digital, temporary staffing, staffing provider, b2b, staffing tools, talent acquisition, industry-specific staffing, staffing for food processing, recruitment services, staffing platform, employee empowerment, personalized service, staffing solutions provider, employee staffing, staffing solutions for industry, client-focused, staffing for regulated environments, workforce solutions, staffing solutions technology, staffing solutions, staffing and recruiting, staffing for high turnover industries, staffing for high-volume production, employment agency, permanent staffing, performance, staffing for seasonal demand, staffing agency, staffing software solutions, staffing management system, staffing solutions tailored, specialized workforce management, workforce management, retirement planning, personalized staffing approach, staffing data analytics, staffing industry software, job placement, financial planning, u.s. staffing market, contract staffing, industry technology, regional workforce management, staffing process automation, staffing for logistics, staffing software platform, staffing for healthcare, staffing expertise, staffing technology, logistics and distribution, staffing and workforce management, staffing firm, staffing for warehouse operations, payroll services, staffing management, tailored workforce solutions, diversity and inclusion, custom staffing solutions, on-demand staffing, high-growth company, employee satisfaction, staffing industry innovation, staffing for manufacturing plants, healthcare staffing, large staffing firm, staffing for assembly lines, high-pressure industry staffing, innovation, client partnership, scalable staffing solutions, staffing growth, staffing and employment, industrial manufacturing, staffing process, staffing company, recruitment, services, staffing data, staffing for manufacturing, advanced staffing technology, large-scale staffing, staffing industry growth, direct hire, contingent workforce, employee assistance program, legal assistance, training and development, professional development, scholarship programs, mental health support, employee engagement, retention strategies, temporary employment, full-time positions, manual labor, it staffing, engineering staffing, manufacturing staffing, hospitality staffing, customer service staffing, skilled labor, warehouse and distribution, 401(k) matching, telemedicine services, health insurance benefits, vision insurance, dental insurance, work-life balance, stress management, employee wellness, remote work opportunities, flexible scheduling, cultural fit, onboarding processes, networking opportunities, mobile application for teammates, job search assistance, continuous learning, scholarship eligibility, business partnerships, industry insights, manufacturing, distribution, transportation &amp; logistics, staffing &amp; recruiting, training &amp; development, mechanical or industrial engineering</v>
          </cell>
          <cell r="J2047" t="str">
            <v>SparkPost, Gmail, Google Apps, Hubspot, Slack, WordPress.org, Nginx, Facebook Login (Connect), Google Frontend (Webserver), Google Maps, Google Play, Mobile Friendly, Bootstrap Framework, Django, Google Maps (Non Paid Users), Google Tag Manager, Google Font API, Facebook Widget, Facebook Custom Audiences, Remote</v>
          </cell>
          <cell r="O2047">
            <v>9379000</v>
          </cell>
          <cell r="P2047">
            <v>1</v>
          </cell>
          <cell r="Q2047" t="str">
            <v>Onin Staffing is a division of The Onin Group, focusing on industrial and light clerical staffing. Founded in 1993 and based in Birmingham, Alabama, Onin Staffing connects job seekers with employment opportunities while assisting employers in building reliable workforces. The company ranks among the top two percent of staffing firms in the U.S. by sales volume and is recognized as one of the 100 largest and fastest-growing staffing companies.
Onin Staffing offers a range of staffing solutions, including industrial staffing for sectors like manufacturing and logistics, light clerical staffing for office and administrative roles, and specialized trades such as welding. The company emphasizes a full-service approach, aiming to secure permanent employment for job seekers and providing on-site support services to enhance workforce stability. With a presence in over 26 states and a commitment to empowering individuals, Onin Staffing operates under the motto "We Hire Teammates, Not Temps."</v>
          </cell>
          <cell r="R2047">
            <v>1994</v>
          </cell>
        </row>
        <row r="2048">
          <cell r="A2048" t="str">
            <v>OpenAI</v>
          </cell>
          <cell r="B2048" t="str">
            <v>OpenAI</v>
          </cell>
          <cell r="C2048">
            <v>8000</v>
          </cell>
          <cell r="D2048" t="str">
            <v>research</v>
          </cell>
          <cell r="E2048" t="str">
            <v>http://www.openai.com</v>
          </cell>
          <cell r="F2048" t="str">
            <v>http://www.linkedin.com/company/openai</v>
          </cell>
          <cell r="G2048" t="str">
            <v>San Francisco</v>
          </cell>
          <cell r="H2048" t="str">
            <v>California</v>
          </cell>
          <cell r="I2048" t="str">
            <v>artificial intelligence &amp; machine learning, artificial intelligence, research services, ai in startups, ai collaboration, ai in healthcare, ai for business, ai model api, ai deployment, ai model fine-tuning, market research, ai for data analysis, ai model safety, services, ai for startups, software development, ai for automation, ai for real-world interaction, ai for personalized education, ai models api, ai for enterprises, financial technology, ai in finance, content generation, ai for research, ai for medical research, ai collaboration tools, ai bias mitigation, research and development in the physical, engineering, and life sciences, ai scalability, video generation models, ai tools, multimodal ai, healthcare technology, ai technology, ai research community, ai for healthcare, ai infrastructure, information technology and services, ai models, synthetic voices, machine learning, government, ai responsible ai, ai api platform, ai applications, ai for content creators, ai for customer support, ai model optimization, ai solutions, ai safety, ai in industry, ai model training, gpt-4, reinforcement learning, ai for education, ai for content generation, ai research, ai innovation, ai automation tools, ai development, ai safety protocols, ai safety measures, ai content creation, ai for legal professionals, ai model evaluation, ai for decision making, ai ethics, ai ethics guidelines, agi safety, ai for social good, ai model security, b2b, ai, ai for finance, chatgpt, ai multimodal, d2c, cloud computing, ai safety research, ai creative applications, ai for developers, ai for scientific discovery, ai in creative arts, e-commerce, ai model innovation, b2c, ai for language understanding, ai model collaboration, ai developer tools, ai model customization, gpt models, ai for speech recognition, natural language processing, ai creative tools, deep learning, consulting, ai for productivity, openai api, ai for visual content, ai model robustness, ai productivity tools, ai in education, ai model deployment, ai in enterprise, ai multimodal inputs, retail, ai apis, ai for enterprise solutions, ai model interpretability, ai model integration, multimodal models, ai model multimodal, ai for environmental monitoring, research and development, education technology, ai responsible development, content creation, ai model scalability, openai, sora, text-to-video, data analysis, image generation, api integration, enterprise ai, customizable ai models, business productivity, collaborative tools, workforce empowerment, financial analysis, education ai, academic research, advanced ai tools, task automation, coding assistance, multimedia understanding, business insights, team collaboration, safety in ai, ethical ai deployment, customer service ai, training datasets, document summarization, social implications of ai, creative brainstorming, personalized learning ai, voice interaction, image understanding, secure ai solutions, siri integration, real-time reasoning, custom gpts, memory management in ai, ai productivity, user-friendly ai, ai-driven insights, enterprise-grade security, fine-tuning ai models, multilingual capabilities, healthcare, finance, education, legal, information technology &amp; services, finance technology, financial services, enterprise software, enterprises, computer software, consumer internet, consumers, internet, research &amp; development, e-learning, education management, data analytics, health care, health, wellness &amp; fitness, hospital &amp; health care</v>
          </cell>
          <cell r="J2048" t="str">
            <v>CloudFlare CDN, Gmail, Outlook, Marketo, Google Apps, Microsoft Office 365, CloudFlare Hosting, Amazon AWS, Microsoft Azure Hosting, Segment.io, VueJS, Atlassian Cloud, Salesforce, Facebook Login (Connect), Mobile Friendly, Facebook Widget, Facebook Custom Audiences, Bing Ads, Linkedin Marketing Solutions, Google Tag Manager, Remote, AI, Circle, Toast, Terraform, Kubernetes, Microsoft Azure Monitor, Python, Google AlloyDB for PostgreSQL, Apache Kafka, Javascript, Azure Active Directory, Google Workspace, GitHub, Salesforce CPQ, Copado, Salesforce Flow, Apex, REST, Wider Planet, SAP Contract Lifecycle Management (CLM), ChatGPT, Argon CI/CD Security, Apple macOS, Azure Linux Virtual Machines, React, Tor, OpenAI, Mode, Feathr, Brocade Switches, Newton Software, Ning, C/C++, Instart Logic, Slack, Notion, Microsoft Windows Server 2012, Kiosked, Android, AWS Trusted Advisor, IBM ILOG CPLEX Optimization Studio, Oracle Enterprise Data Management, Fastapi, Dell iDRAC (Integrated Dell Remote Access Controller), Gem, Intercom, OneTrust Tech Risk &amp; Compliance, Shareworks by Morgan Stanley, Microsoft Excel, Hi-Media Performance, Flame, Box, Security, CAT, AT&amp;T, Figma, Progress Chef, Ansible, Docker, Git, OpenTracker, Zip, , Oracle Integration Cloud, Workato, Ironclad, SLURM Workload Manager, Rust, SQL, Flow, CallMiner Eureka, WorkFusion AI Digital Agents, IBM Cognos Analytics, Blackbaud Award Management, AWS Analytics, ACL, NCR Vision, OpenAI Whisper, Yahoo Ad Manager, Datonics, PyTorch, go+, OpenAI GPT-3, .NET, C#, Forcepoint TRITON, Whipple Hill, DALL-E, Zoho CRM, IDC, SWIFT, Apache Pig, Oracle Analytics Cloud, ServiceNow Service Graph Connectors, Workday, Databricks, Gong, AWS Database Migration Service, Olo, Vector, EFI, VNDLY, Navan (Formerly TripActions), Laserfiche, Modbus, Bevywise MQTT Broker, Cint, Adjust, Construct, Multiview, NVIDIA A100 Tensor Core GPU, Smart AdServer, Barracuda Spam Firewall, SystemVerilog, ANGEL LMS, Spark, Apache Iceberg, Delta, LeafLink, Airflow, Azure AD P2, ezFlow for Google Docs for G Suite, SAM, Acronis Cyber Backup, Snowflake, WebRTC, Google Publisher Tag (GPT), Worldox GX4, Anaplan, Jira, WP-Oauth, Redis Software, Jupyter, Retool, Apple, Adverity, Amazon Linux 2, Amazon Product Advertising API, X, Reddit for business, TikTok, YouTube, LinkedIn Ads, Onit, Sage, Cascade CMS, Google Ad Manager, Oracle Cloud, NVIDIA, AMD SEV, Google Cloud Interconnect, AWS Global Accelerator, Smartlook, Vulkan, Microsoft Entra ID, ClickHouse, Amazon Managed Streaming for Apache Kafka (Amazon MSK), Microsoft Operator Connect, Unity, Unreal Engine, NVIDIA Omniverse, Cisco Nexus Dashboard, FBX, Abaqus Unified FEA, Ansys Fluids, COMSOL, Ansys LS-DYNA, IBM Spectrum LSF, Microsoft Distributed File System (DFS), IBM Spectrum Scale, BeeGFS, Azure NetApp Files, Bash, Grafana, Prometheus, Pulumi, LifterLMS, MySQL 8 With RHEL 8, Rocky Linux, Buildkite, Linear, TypeScript, Eaglestats, Google Identity Services APIs, SS&amp;C, CONTROL, Rapid7 InsightVM, Google, Kotlin, Jetpack, Zephyr, Uikit, Storyboard to SwiftUI Converter, Xcode, Bazel, Instagram, Cisco DWDM, FiberHome, Aruba CX Switches, Brocade Routers, OpticStudio, EdCast, Google Cloud APIs, Apache Flink, Azure Analysis Services, Microsoft Entra, Oracle Fusion Middleware, Barracuda MSP, Google Calendar, Micro Focus ArcSight, FederatedMedia, ABBYY FineReader Server, Istio, Envoy, CloudFlare, Microsoft Azure, Amazon Web Services (AWS), Google Cloud Platform, Copper, Connect, TierPoint DRaaS, Verilog, Switch Concepts, React Router, Kakao, AWS CloudHSM, Air, FRAC Pumps, Atex, Ã‚Â© 2009- Filter, TSYS, Sensor Tower, Autodesk CFD, GNU Make, Coraid, SAS Enterprise Guide, Vtiger for G Suite, CMake, Backblaze Computer Backup, Google Cloud Data Loss Prevention, BASE, Akamai CDN Solutions, DoubleClick, Infoblox DHCP, Juniper Firewall, MegaPath, Microsoft Application Insights, NVIDIA Jetson Nano, Wireshark, Remedy Single Sign On, AWS Nitro Enclaves Developer AMI, Intel SGX (Software Guard Extensions), Virgin Pulse, LeadsPedia, Amazon Associates, Electron, Akamai Connected Cloud (formerly Linode), ServiceNow, Amber, Oracle Cloud Infrastructure, Azure Blob Storage, SonicWall SRA, Factors.AI, Bluebeam, Revit, GRPC, Azure Cosmos DB, Google Cloud, SentenceTransformers, AWS Lambda, Argocd, Flux, AgentBot, KiCad EDA, Temporal Cloud, Atlas, Atlassian, Act!, CANalyzer, Tableau, ADP Applicant Tracking System, Lua, Vertex, AWS Single Sign-On, Odoo CRM, Amazon Simple Storage Service (S3)</v>
          </cell>
          <cell r="K2048">
            <v>287250000000</v>
          </cell>
          <cell r="L2048" t="str">
            <v>Venture (Round not Specified)</v>
          </cell>
          <cell r="M2048">
            <v>122000000000</v>
          </cell>
          <cell r="N2048">
            <v>46082</v>
          </cell>
          <cell r="O2048">
            <v>20000000000</v>
          </cell>
          <cell r="Q2048" t="str">
            <v>OpenAI is an American artificial intelligence research organization based in San Francisco, California. Founded in December 2015, it aims to advance AI technology in ways that benefit humanity, focusing on the development of safe and beneficial artificial general intelligence (AGI). The organization was established by notable figures including Sam Altman and Elon Musk, with significant early investments contributing to a $1 billion endowment.
OpenAI has developed several innovative AI tools, including the OpenAI Gym for reinforcement learning, the GPT series of language models, and DALL-E for text-to-image generation. The organization transitioned to a hybrid "capped-profit" model in 2019, allowing it to raise capital while maintaining its mission. OpenAI collaborates closely with Microsoft, leveraging Azure for its technologies and ensuring ethical development in the AI field. Its core mission emphasizes promoting AGI that benefits humanity while ensuring safety and ethical considerations are prioritized.</v>
          </cell>
          <cell r="R2048">
            <v>2011</v>
          </cell>
        </row>
        <row r="2049">
          <cell r="A2049" t="str">
            <v>Opensity Solutions</v>
          </cell>
          <cell r="B2049" t="str">
            <v>Opensity Solutions</v>
          </cell>
          <cell r="C2049">
            <v>4500</v>
          </cell>
          <cell r="D2049" t="str">
            <v>professional training &amp; coaching</v>
          </cell>
          <cell r="E2049" t="str">
            <v>http://www.opensitysolutions.com</v>
          </cell>
          <cell r="F2049" t="str">
            <v>http://www.linkedin.com/company/opensity-solutions</v>
          </cell>
          <cell r="G2049" t="str">
            <v>Chicago</v>
          </cell>
          <cell r="H2049" t="str">
            <v>Illinois</v>
          </cell>
          <cell r="I2049" t="str">
            <v>professional services, professional training &amp; coaching</v>
          </cell>
          <cell r="J2049" t="str">
            <v>Cloudflare DNS, Mimecast, Microsoft Office 365, Autotask, CloudFlare Hosting, Rackspace MailGun, reCAPTCHA, Hubspot, WordPress.org, Mobile Friendly, Google Font API, Google Tag Manager, Android, Remote, Fortinet, Cisco AppDynamics, Cisco Meraki</v>
          </cell>
          <cell r="O2049">
            <v>9593000</v>
          </cell>
          <cell r="Q2049" t="str">
            <v>Opensity Solutions is a managed services organization based in Chicago, formed in 2026 through the merger of K2 Services, Epiq GBTS, and Forrest Solutions. Backed by Renovus Capital Partners, it is the largest end-to-end MSO serving law firms, financial institutions, and professional services firms globally. With a workforce of over 4,500 professionals and more than 500 clients, Opensity generates annual revenue exceeding $400 million.
The company acts as the operational and technological backbone for its clients, streamlining operations and consolidating services into a single partner. Opensity's offerings include IT solutions, document processing, marketing support, billing services, records governance, workflow automation, consulting, and workplace experience services. This integrated approach enhances service delivery, reduces costs, and supports client growth initiatives. Michelle Deichmeister serves as the CEO, focusing on leveraging AI and operational intelligence to transform client operations.</v>
          </cell>
          <cell r="R2049">
            <v>1988</v>
          </cell>
        </row>
        <row r="2050">
          <cell r="A2050" t="str">
            <v>Oppenheimer &amp; Co. Inc.</v>
          </cell>
          <cell r="B2050" t="str">
            <v>Oppenheimer &amp; Co.</v>
          </cell>
          <cell r="C2050">
            <v>3000</v>
          </cell>
          <cell r="D2050" t="str">
            <v>financial services</v>
          </cell>
          <cell r="E2050" t="str">
            <v>http://www.oppenheimer.com</v>
          </cell>
          <cell r="F2050" t="str">
            <v>http://www.linkedin.com/company/oppenheimer</v>
          </cell>
          <cell r="G2050" t="str">
            <v>New York</v>
          </cell>
          <cell r="H2050" t="str">
            <v>New York</v>
          </cell>
          <cell r="I2050" t="str">
            <v>wealth management debt &amp; equity capital markets mergers acquisitions retirement services asset mana, wealth management, mergers acquisitions, equity research, debt &amp; equity capital markets, mergers amp acquisitions, investment banking, retirement services, asset management, investment bankers/brokers/service, finance, financial products, family office services, retirement planning, structured products, financial planning, fixed income, risk management, independent thinking, market strategy insights, client-centric approach, private equity, transaction advisory, financial services, tax planning, financial research, client tailored solutions, institutional investing, financial innovation, diverse clientele, global reach, b2b, bespoke financial planning, corporate finance, market research, securities and commodity contracts intermediation and brokerage, financial consulting, financial technology, long history, strategic advisory, private market opportunities, mergers and acquisitions, investment management, brokerage services, investment portfolios, alternative investments, global financial services, public finance, financial performance, investment solutions, financial solutions, financial advisory, comprehensive financial services, market expertise, market strategy, global offices, wealth preservation, client trust, institutional capital raising, consulting, private client services, client engagement, emerging growth companies, financial markets, client relationships, mutual funds, market analysis, financial expertise, client growth, market insights, securities trading, client-focused, client advisory, client wealth strategies, middle market financing, investment advice, customized investment strategies, portfolio management, capital markets, financial resources, services, client success, retirement solutions, personalized financial strategies, insurance products, trust services, structuring wealth, financial professionals, customized solutions, municipal finance, equity trading, wealth transition, client-focused approach, corporate services, executive compensation, investment-grade bonds, financial wellness, emerging growth industries, financial strategy, client relationship management, charitable giving, financial education, investment research, capital markets expertise, financial goals, historic investment knowledge, personal finance, real estate investing, business succession planning, pension plan management, financial analysis, b2c, non-profit, management consulting, finance technology, information technology &amp; services, mergers &amp; acquisitions, real estate investments, nonprofit organization management</v>
          </cell>
          <cell r="J2050" t="str">
            <v>Microsoft Office 365, CloudFlare Hosting, Amazon AWS, Marketo, Slack, Zendesk, Facebook Custom Audiences, reCAPTCHA, Mobile Friendly, Google Font API, Apple Pay, Woo Commerce, Facebook Login (Connect), Google Analytics, Squarespace ECommerce, AngularJS, Vimeo, Google Maps (Non Paid Users), Typekit, Google Maps, Google Tag Manager, WordPress.org, Microsoft-IIS, ASP.NET, Google AdSense, Facebook Widget, Bootstrap Framework, Remote, AI, Microsoft Office, Microsoft Excel, Google AdWords Conversion, Microsoft PowerPoint, Bloomberg Professional Services, FactSet, Copilot, Excel4Apps, Loom, Outlook, , BASE, C#, Git, Microsoft SQL Server Reporting Services, MongoDB, .NET, OpenAPI</v>
          </cell>
          <cell r="K2050">
            <v>125000000</v>
          </cell>
          <cell r="L2050" t="str">
            <v>Debt Financing</v>
          </cell>
          <cell r="M2050">
            <v>125000000</v>
          </cell>
          <cell r="N2050">
            <v>44075</v>
          </cell>
          <cell r="O2050">
            <v>1638071000</v>
          </cell>
          <cell r="Q2050" t="str">
            <v>Oppenheimer &amp; Co. Inc. is a multinational financial services firm and independent investment bank with a history dating back to 1881. Originally founded as Fahnestock &amp; Co. in New York City, the company has evolved significantly over the years, officially becoming Oppenheimer &amp; Co. Inc. in 1950. It has achieved record revenue of $1.4 billion in 2024 and operates as part of Oppenheimer Holdings Inc.
The firm provides a wide range of services, including investment banking, financial services, brokerage, and asset management. Its core offerings encompass broker-dealer services for both institutional and retail clients, capital markets, research, and fixed income capabilities. Oppenheimer &amp; Co. Inc. also specializes in asset and wealth management, offering personalized investment advice and financial management for various clients, including families, small businesses, and high-net-worth individuals. The firm emphasizes financial expertise to help clients achieve their goals.</v>
          </cell>
          <cell r="R2050">
            <v>1881</v>
          </cell>
        </row>
        <row r="2051">
          <cell r="A2051" t="str">
            <v>Optimum</v>
          </cell>
          <cell r="B2051" t="str">
            <v>Optimum Communications</v>
          </cell>
          <cell r="C2051">
            <v>9900</v>
          </cell>
          <cell r="D2051" t="str">
            <v>telecommunications</v>
          </cell>
          <cell r="F2051" t="str">
            <v>http://www.linkedin.com/company/optimum</v>
          </cell>
          <cell r="G2051" t="str">
            <v>New York</v>
          </cell>
          <cell r="H2051" t="str">
            <v>New York</v>
          </cell>
          <cell r="I2051" t="str">
            <v>investment management, shipping, aif, kapitalforvaltning, fund administration, private equity, real estate, aif manager, alternative investeringsfond, investeringsradgivning, financial services, logistics &amp; supply chain</v>
          </cell>
          <cell r="J2051" t="str">
            <v>CloudFlare CDN, Outlook, Microsoft Office 365, Zendesk, Amazon AWS, CloudFlare Hosting, Drupal, CloudFlare, accessiBe, React Redux, Omniture (Adobe), Salesforce, Slack, Adobe Marketing Cloud, Apache, Google Play, SnapEngage, Google Maps (Non Paid Users), Google Maps, Mobile Friendly, Google Tag Manager, Varnish, Siemens SIMATIC S7, Microsoft Windows Defender Antivirus, Pipedrive, Adobe Real-Time CDP, Confluence, Jira, AWS SDK for JavaScript, Python, Delinea Secret Server, Gem, Connect, Azure Analysis Services, Amazon Web Services (AWS), Google Cloud Platform, ServiceNow, BASE, Azure Active Directory B2C, Microsoft Exchange Server 2003, SharePoint, Microsoft SQL Server Reporting Services, AWS Analytics, IBM ILOG CPLEX Optimization Studio, Microsoft PowerShell, Ansible, Terraform, Jenkins, go+, Google Cloud, CyberArk, CyberArk Enterprise Password Vault, SES, Microsoft Azure Monitor, Oracle EBS Projects, Obiee, SQL, VisiStat, SAP Build Process Automation, Segment, Kiosked, Junip, Junos OS, Aja Video Systems, Cisco Catalyst 2900 Series, Cisco Nexus 2000, Avid ISIS, Git, Grafana, Basecone, Google Compute Engine, Sizmek (MediaMind), Amazon Virtual Private Cloud (Amazon VPC), Amazon Linux 2, Oracle Solaris, IBM AIX, TelmarHelixa, Ubuntu, Prometheus, Grafana Loki, NetApp iSCSI SAN Storage System, Google Cloud Storage, Okta, Cascade CMS, Smart AdServer, SAP, ECS, OnBase, PEO, Undertone, AI, ANGEL LMS, Delivr, Microsoft Office, ChatBot, Google Dialogflow, Apache Kafka, Kubernetes, Splunk, LeafLink, GitLab, Unix, Infoblox DHCP, Akamai CDN Solutions, Impact Radius, R, Respond, Agora, .NET, Microsoft Windows Server 2012, Google, Biscom, Vodafone Ziggo, Taboola Newsroom, Cisco VoIP, Temporal Cloud, Intel, Tor, Conversant, Amazon Associates, Amdocs, Google Cloud BigQuery, Tableau, Excel4Apps, Remote, Salesforce CRM Analytics, Cisco VPN, Bash, TCP TimeClock Plus, Google Cloud Pub/Sub, PowerBI Tiles, Remedy Single Sign On, Ipswitch WhatsUp Gold, XGBoost, REST, GRPC, Amazon Managed Streaming for Apache Kafka (Amazon MSK), Google Kubernetes Engine (GKE), Microsoft PowerPoint, pandas, NumPy, Snowflake, Redshift, Cisco DWDM, Apple macOS, Mag+, Microsoft Intune Enterprise Application Management, Microsoft System Center Configuration Manager, VMware, Microsoft 365, Microsoft Exchange Online, Microsoft Teams Rooms, Microsoft OneDrive for Business, Microsoft Active Directory Federation Services, Azure AD P2, Resi, NetApp, Dell EMC Celerra, Pure Storage, Azure Active Directory, ADP, ADP SmartComplianceÂ®, Javascript, TypeScript, HTML Pro, CSS, Jamf Pro, TUNE, Kandji, Parallels Mac Management for Microsoft SCCM, Android, SAM, Azure Cloud Shell, Citrix VDI-in-a-Box, Cisco WebEx Teams, Azure VPN Gateway, Juniper Networks, Cisco AppDynamics, Arista EOS, Bind 9, PowerDNS, DotNetNuke, Cyren DNS Security, GitHub, Secured MVC Forum on Windows 2012 R2, eCentral, SAP SuccessFactors, Canva, Verizon WAF, Adconion, SS&amp;C, Thales HSM, Cisco Secure Firewall Management Center, Cloud Foundry, Proofpoint CASB, Rust, SAS Enterprise Guide, Apple iPhone, Air, Mode, Rambler, Signal, DatoCMS, AWS VPN, Qase</v>
          </cell>
          <cell r="O2051">
            <v>8950000000</v>
          </cell>
          <cell r="Q2051" t="str">
            <v>Optimum Communications, Inc. is a prominent telecommunications company based in the U.S., serving approximately 4.5 million residential and business customers across 21 states, as well as in Canada, Puerto Rico, and the Virgin Islands. Headquartered in Long Island City, New York, Optimum is the fourth-largest cable provider in the country and operates as a Fortune 500 entity.
The company offers a comprehensive range of services through its Altice One platform, which combines broadband internet, television, VoIP phone, and streaming applications. Optimum provides high-speed internet options, cable TV services, and mobile solutions, including VoIP and enterprise telephony. Additionally, it delivers business solutions such as managed Wi-Fi, collaboration tools, and advanced data services. Optimum also engages in advertising and media through audience-based multiscreen ads and data analytics. The company has transitioned from traditional copper-cable systems to modern fiber-optic networks, enhancing its service capabilities.</v>
          </cell>
          <cell r="R2051">
            <v>1970</v>
          </cell>
        </row>
        <row r="2052">
          <cell r="A2052" t="str">
            <v>Oracle</v>
          </cell>
          <cell r="B2052" t="str">
            <v>Oracle</v>
          </cell>
          <cell r="C2052">
            <v>159000</v>
          </cell>
          <cell r="D2052" t="str">
            <v>information technology &amp; services</v>
          </cell>
          <cell r="E2052" t="str">
            <v>http://www.oracle.com</v>
          </cell>
          <cell r="F2052" t="str">
            <v>http://www.linkedin.com/company/oracle</v>
          </cell>
          <cell r="G2052" t="str">
            <v>Austin</v>
          </cell>
          <cell r="H2052" t="str">
            <v>Texas</v>
          </cell>
          <cell r="I2052" t="str">
            <v>server amp storage systems, middleware, server storage systems, peoplesoft, utilities, bpm, crm, fusion, bea, database, ondemand, solutions for communications industry, epm, retek, jde, erp, siebel, enterprise, crm on demand, primavera, hyperion, business intelligence, software, applications,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sales, enterprises, computer software, information technology &amp; services, analytics, apps, logistics &amp; supply chain, internet infrastructure, internet, artificial intelligence, management consulting, health care information technology, health care, health, wellness &amp; fitness, hospital &amp; health care</v>
          </cell>
          <cell r="J2052" t="str">
            <v>Akamai, Akamai DNS, Oracle SPF, Microsoft Office 365, Bluekai, DemandBase, Brightcove, Eloqua, Omniture (Adobe), Amazon SES, Taleo, Adobe Marketing Cloud, Google Play, Tealium, NetSuite, Mobile Friendly, SOASTA, Oracle Hyperion Planning, Oracle Essbase, React, AWS SDK for JavaScript, Python, go+, Spark, Docker, Kubernetes, Elasticsearch, Oracle Cloud Infrastructure, ebs, FUSION, Oracle SCM Cloud, Deluxe Payroll and HR Solutions, Oracle Fusion Cloud ERP, Oracle Integration Cloud, Red Hat JBoss Enterprise SOA Platform, SQL, Gem, Act!, Slack,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AI, Amazon Associates, BASE, PL/SQL, OnApp, Oracle E Business Suite, Batch, Oracle Visual Builder Cloud Service, Adform, Composer, Oracle FLEXCUBE, , ChatBot, Ning, JD Edwards World, Vertex, Zoomdata, Jupyter Notebook, Oracle Database, Oracle WebLogic, CPX Interactive, Git, Maven, Gradle, Jenkins, GitLab, Ansible, Microsoft PowerShell, Groovy, Terraform, Tor, ELK Stack, Splunk, Prometheus, UPS, LDRA TestBed, Oracle BI Publisher, Oracle XML DB, Mode, Cornerstone HR, SAP BusinessObjects Design Studio, Advertising.com, Kong Insomnia, Matomo (Formerly Piwik), Oracle Exadata Cloud Service, Oracle Communications Billing and Revenue Management (BRM), Cisco Unified Intelligence Center, SAS Enterprise Guide, Acquia DAM (Widen), Conviva Operational Data Platform, Sovos,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Ansible AWX (Opensource Ansible Tower alternative), IBM Mainframe, Javascript, Frame, GSI (Ebay Enterprise), Amazon EC2 Auto Scaling, CrazyEgg, .NET, Excel4Apps, Oracle Supply Chain Management (SCM) Cloud, Oracle CX Sales, Micro, Apache Iceberg, NVIDIA, Oracle Linux, Google Cloud Machine Learning Engine, IoT, Azure Blockchain Service, Demandware Analytics, Siemens SIMATIC S7, Cadence Omnis CFD Platform, Switch Concepts, Allegro, Cross Pixel Media, Amazon Web Services (AWS), Bazaarvoice, J2EE, Standalone Tomcat - Java Servlet and JSP Platform by TurnKey Linux (HVM), Node.js, Knockout.js, jQuery, HTML Pro, Forms on the Fly, Esri Reports, Oracle Business Intelligence Discoverer, AngularJS, TypeScript, Cerner, Glint, Hyperledger Fabric, Adobe Substance 3D Assets, Oracle Cloud EPM, PriceGrabber, Oracle Forms, Oracle Reports, Oracle Rdb, Reinvigorate, Adobe After Effects, Adobe Premiere Pro, Microsoft Azure, Google Cloud Platform, Google AdWords Conversion, Microsoft Excel, Langchain, LangGraph, Axis, Azure AD P2, Azure Linux Virtual Machines, ChinaCache, Cisco VPN, CPI, Hornetsecurity Spam and Malware Protection, IDC, Juniper Networks SRX-Series Firewalls, Lenel, Microsoft Windows Server 2012, Milestone, Okta, RSA SecurID Suite, VLAN, Oracle Data Cloud, Oracle Procurement Cloud, Microsoft PowerPoint, Harmony Email &amp; Collaboration, Apex, Outlook, Microsoft Word, accessiBe, Adobe, ANGEL LMS, Oracle Health Sciences InForm, oracle service bus OSB, SAM, Groq, SonarQube, ASP.NET, Selenium, Cisco ACE 4700, Oracle Advanced Security, Oracle Audit Vault and Database Firewall, Oracle Enterprise Manager, Oracle VM VirtualBox, Oracle Automatic Storage Management (ASM), Oracle Solaris, 123FormBuilder, Intel, AMD SEV, Ellucian Colleague Finance, Siemens PROFIBUS, Avid Sibelius, Splunk SOAR, Barracuda Spam Firewall, AT&amp;T, Secured MVC Forum on Windows 2012 R2, Apple macOS, FRAC Pumps, Atex, CONTROL, Oracle Service Contracts, SentenceTransformers, Postpresso, Ignition SCADA, Oracle Real Application Clusters, Snowflake, Microsoft Azure Monitor, AWS Glue Data Catalog, Oracle Database Appliance, FANUC FIELD System, Mint, Azure Pipelines, NICE Actimize Xceed, FIS Global, E-planning, Oracle General Ledger, Seamless Web, ShoreTel Sky Communicator, Spring, Jaeger, GraalVM, Oracle Fusion Middleware, Rise, Spring Boot, Podman, Dell ECS Enterprise Object Storage, API Gateway, Azure Functions, Spark Streaming, MLflow, Kubeflow, Airflow, GitHub Actions, Argo, Delta Lake, Apache Hudi, TensorFlow, PyTorch, scikit-learn, Liferay, Dask, HELM, Apache Kafka, Oracle GoldenGate, Datadog, HTML5 Maker, Sass, Redux, Express, Scala, MySQL, Linkedin Marketing Solutions, ZoomInfo, Salesforce Sales Cloud, Feedly for Market Intelligence, AWS Bedrock, PowerPlan, Security, NUnit, eMaint CMMS, Proofpoint Targeted Attack Protection For SaaS, C#, Oracle RAC One Node, Hi-Media Performance, Oracle Data Pump, Datawrapper, Flashtalking, AWS Trusted Advisor, CCBill, Adform DMP, Crowd, OPERA Cloud PMS, Oracle Time and Labor, Workday Absence Management, Dayforce, GAS, Oracle Siebel, OpenLDAP, Azure Active Directory B2C, Google Cloud Looker, Observe.AI, Mag+, SharePoint, Electron, Google Cloud, Lodgix.com, Blogger, Connect, AWS Identity and Access Management (IAM), Oracle WebLogic Server, IBM HTTP Server, Salesforce, SAP ERP, Lytics, OpenAPI, VMware,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Azure Monitor, Kibana, Azure Key Vault, AWS Key Management Service (KMS), JupyterLab, AWS Direct Connect, Azure Active Directory, AWS IAM Identity Center, Google Workspace, Guild Quality, Workday Integration Cloud, LinkedIn Learning, Visio, IBM Cognos Analytics, Oracle Customer Experience (CX) Cloud Suite, MongoDB, Oracle Multitenant, Soda, Charles River IMS, Akamai CDN Solutions, Oracle Active Data Guard, TARGIT Decision Suite, JTL-Shop 3, Oracle EBS Projects, SAP Accounts Payable and Receivable, Sage Fixed Assets, Azure Cost Management and Billing, FlipHTML5, SAP Business Role Management (BRM), Perl, Quip, Blackbaud Award Management, Visual Composer, SAP ERP Human Capital Management (HCM), Check Point CloudGuard CNAPP, Sizmek (MediaMind), Google Compute Engine, Azure Data Lake Storage, NVIDIA Morpheus, Oracle Supply Chain Management, CSC, Oracle Tuxedo, CompuMarkâ„¢, Tint, REST, Oracle Business Intelligence Enterprise Edition, Oracle Identity Management, Angular, Looker, Snyk Code (SAST), Minteye / AdsCaptcha, NetSuite OpenAir, Tanzu Kubernetes Grid, Tampa AS400 Inc, Oracle Retail Xstore Point-of-Service, Oracle Primavera, Oracle Aconex, ALEX, Analyzer, OpenText ECM in the Cloud, Oracle Marketing Cloud, Salesforce CPQ, Less, AWS Transfer for SFTP, NLP, Salesforce CRM Analytics, SAP, Amazon Linux 2, Facebook Signal, Flite, Cerner Scheduling Management, Q, Oracle JDBC, Oracle ADF Faces, Amazon Managed Workflows for Apache Airflow (MWAA), Salesforce Service Cloud, Automation Anywhere, Blueprism, Uipath, Visual-Basic-.NET, Degreed, Genesis, Cerner Millennium, Workday Recruiting, Workday Compensation, Workday Benefits, Datonics, Oracle Transportation Management Cloud, Oracle Field Service, SOCi, Veeva Vault PromoMats, Citrix StoreFront, Jamf Pro, WatchGuard Firebox, Azure Cloud Shell, Qualys Penetration Testing, Tenable Nessus, Microsoft Windows Server 2000, Google Firebase App Distribution, Microsoft Customer Care Framework, Odoo CRM, PeopleSoft Enterprise Performance Management (EPM), Coherence, Apache, Oracle HTTP Server, Oracle JDeveloper, Salesforce Commerce for B2B, MOVEit MFT, Aruba Mobility Controllers, ServiceNow Configuration Management Database, Oracle Webcenter, Oracle WebCenter Sites, GoToAssist (FASTchat), AVEVA PDMS, Google VPC Service Controls, Apache Cordova, Django, SLURM Workload Manager, Progress Chef, Ruby On Rails, GraphQL, Oracle Primavera Unifier, , Google Cloud Logging, Datadog Infrastructure Monitoring, Pega Case Management, Frosmo, ADP, Infoblox DHCP, AWS Application Load Balancer, SMTP, Oracle SOA Cloud Service, SOA Suite, Oracle Java Cloud Service, PowerBI Tiles, JUnit, Oracle Simphony POS, Oracle Incentive Compensation, DC Storm, Azure Container Instances, Securiti, WP Job Manager, Docman RMS, NTENT, Salesforce Customer 360 Data Manager, Apache HTTP Server, Learnworlds, Jitbit Helpdesk, Pages, Google Data Studio, Zoom Whiteboard, Broadcom CA, Aryson MySQL to MSSQL Converter, Appier AIRIS (formerly Woopra), ISO+â„¢, Palo Alto PA-5200 Series,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Board, Oracle Global Payroll, OpenTelemetry, Vector, Grafana Loki, Temporal Cloud, AWS Analytics, Azure Analysis Services, NVIDIA A100 Tensor Core GPU, Cohere AI, Google, Meta Ads Manager, OpenAI, Paradox.ai</v>
          </cell>
          <cell r="K2052">
            <v>25781500000</v>
          </cell>
          <cell r="L2052" t="str">
            <v>Debt Financing</v>
          </cell>
          <cell r="M2052">
            <v>18000000000</v>
          </cell>
          <cell r="N2052">
            <v>45901</v>
          </cell>
          <cell r="O2052">
            <v>61017000000</v>
          </cell>
          <cell r="Q2052" t="str">
            <v>Oracle Corporation is a global leader in enterprise software and cloud computing, founded in 1977. Headquartered in Austin, Texas, with a significant campus in Redwood City, California, Oracle pioneered relational database management systems (RDBMS) and has grown to offer a wide range of database technology, business applications, cloud services, and AI solutions. The company reported annual revenues of $42.44 billion in 2022 and employs around 143,000 people.
Oracle's product portfolio includes over 70 solutions, with its flagship Oracle Database being the first commercial RDBMS to utilize SQL for efficient data management. The company provides enterprise applications such as ERP and CRM, as well as cloud infrastructure and AI integrations. Oracle serves various sectors, including finance, healthcare, and government, delivering reliable and scalable solutions for large-scale data operations.</v>
          </cell>
          <cell r="R2052">
            <v>1977</v>
          </cell>
        </row>
        <row r="2053">
          <cell r="A2053" t="str">
            <v>Orion Innovation</v>
          </cell>
          <cell r="B2053" t="str">
            <v>Orion Innovation</v>
          </cell>
          <cell r="C2053">
            <v>4900</v>
          </cell>
          <cell r="D2053" t="str">
            <v>information technology &amp; services</v>
          </cell>
          <cell r="E2053" t="str">
            <v>http://www.orioninc.com</v>
          </cell>
          <cell r="F2053" t="str">
            <v>http://www.linkedin.com/company/orioninnovation</v>
          </cell>
          <cell r="G2053" t="str">
            <v>Woodbridge Township</v>
          </cell>
          <cell r="H2053" t="str">
            <v>New Jersey</v>
          </cell>
          <cell r="I2053" t="str">
            <v>digital transformation, experience design, generative ai, responsible ai, legacy app modernization, quality engineering, cx strategy, systems integration, automotive, financial services, media, connected products iot, marketing technology, cloud computing, lifesciences, data engineering, devops, enterprise applications development, sharepoint, telecom, entertainment, data analytics business intelligence, data management &amp; data mining, sports, industrial iot digital twins, erp, llm services, data modernization, cloud migration, product engineering, agentic ai, design execution, professional services, agentic ai ops, design strategy, digital product development, education, ai for software engineering, data strategy governance, cloudnative application development, devsecops platform engineering, it services &amp; it consulting, cloud native services, workflow automation, project management, industrial &amp; consumer tech, observability self-assessment, digital twins, cyber resilience, digital experience, software engineering, predictive analytics, iot edge computing, consulting, accelerator programs, business intelligence, cybersecurity, generative ai development, devsecops, data science, machine learning, security assessment, healthcare &amp; life sciences, cloud strategy, data quality accelerator, security operations center, cloud well-architected framework, automotive &amp; transportation, red team assessment, data virtualization, emerging technologies, ai &amp; ml data platform, ai &amp; ml platform development, ai-powered cybersecurity, services, it infrastructure, ai-driven data insights, cloud transformation, cloud operations, data virtualization solutions, security resilience, cloud security assessment, application development, ai &amp; ml development, artificial intelligence, security automation, computer systems design and related services, enterprise software, digital innovation, cloud native architecture, cloud governance, industrial automation, industry verticals, product development, cybersecurity services, platform accelerators, risk management, ai-powered solutions, ai in experience design, platform assessment, media &amp; entertainment, ai &amp; ml modernization, security operations, enterprise platforms, maturity assessment, aiops, cloud security, iot engineering, cloud security frameworks, managed services, cloud governance frameworks, cloud infrastructure, cloud &amp; infrastructure, technology consulting, cloud migration tools, regulatory compliance, enterprise cloud solutions, digital product engineering, cloud security assessment tools, data platform, digital twin solutions, edge computing iot, ai &amp; ml platforms, operational efficiency, telecommunications &amp; media, customer engagement, business outcomes, cloud services, data platform modernization, iot solutions, iot real-time solutions, application modernization, observability, healthcare technology, data management, data analytics, ai &amp; machine learning, cloud cost management, b2b, customer experience, platform modernization, digital strategy, cyber threat simulation, agile methodologies, security operations automation, compliance, software development, outsourcing, cloud optimization, user experience, digital innovation labs, cloud cost optimization, data &amp; analytics, data quality, enterprise solutions, business automation, video service delivery, customer support, testing automation, telecommunications solutions, media technology, sports management, education solutions, incident management, back-office systems, custom app development, embedded systems, real-time solutions, platform integration, ux design, data visualization, business process optimization, strategic consulting, network management, security assessments, red team assessments, legacy system transformation, market analytics, infrastructure optimization, quality assurance, service delivery, saas, healthcare, finance, manufacturing, consumer products &amp; retail, transportation &amp; logistics, enterprises, computer software, information technology &amp; services, professional training &amp; coaching, productivity, analytics, app development, apps, mechanical or industrial engineering, internet infrastructure, internet, management consulting, marketing, marketing &amp; advertising, ux, embedded hardware &amp; software, hardware, health care, health, wellness &amp; fitness, hospital &amp; health care</v>
          </cell>
          <cell r="J2053" t="str">
            <v>Salesforce, Cloudflare DNS, Outlook, Marketo, CloudFlare Hosting, Atlassian Cloud, Slack, Hubspot, Mobile Friendly, Google Tag Manager, Linkedin Marketing Solutions, Gravity Forms, Vimeo, WordPress.org, reCAPTCHA, AI, Microsoft Azure Monitor, Databricks, SQL, DotNetNuke, Angular, React, Python, PowerBI Tiles, Azure Stack, Terraform, Ansible, Kubernetes, IBM Storage Suite for IBM Cloud Paks, Istio, Linkerd, Jenkins, GitHub Actions, Azure Devops, Keycloak, Microsoft PowerShell, Bash, AWS SDK for JavaScript, Akamai CDN Solutions, JTL-Shop 3, C#, .NET, Selenium WebDriver, Postman, Swagger UI, REST, Git, Jira, TestRail, Zephyr, Xray, Spring Boot, PL/SQL, Redux, Javascript, HTML Pro, CSS, Confluence, Airflow, Cisco Unified Intelligence Center, Snowflake, Redshift, Google Cloud BigQuery, Scala, pandas, Spark, Docker, GitLab, Visual Studio Code, Amazon CloudWatch, Amazon DynamoDB, Amazon EC2, Amazon S3, API Gateway, ASP.NET, AWS Trusted Advisor, Azure Functions, Azure Key Vault, Azure Service Bus, BASE, Entity Framework Core, HTML5 Maker, Jasmine, Karma, Lambda Cloud, memoQ server, MongoDB, NGRX, NUnit, OpenAPI, PostgreSQL, RXJS, TypeScript, Xunit, Standalone Tomcat - Java Servlet and JSP Platform by TurnKey Linux (HVM), Oracle XML DB, Bitbucket, Notepad++, WinSCP, Beyond Compare, Micro Focus Universal CMDB, Gmail, Microsoft Sql Server, Microsoft Dynamics 365, Microsoft Fabric, PySpark, Tableau, Microsoft Windows Server 2012, Azure App Service, Azure API Management, Azure SQL, Azure Cosmos DB, Azure Storage Explorer, Azure Load Balancer, CAT, Spiceworks IP Scanner, AT&amp;T, Burp Suite, Metasploit, Tenable Nessus, Cobalt, Nmap, IBM HTTP Server, OSIsoft PI, Ruby On Rails, go+, WorkFusion AI Digital Agents, Dell EMC PowerStore, Apache Kafka, RabbitMQ, JWT, OpenID, WSO2 Identity Server, Signal, Bootstrap, Tailwind, Jest, Cypress, Playwright, Argon CI/CD Security, Connect, GitHub Copilot, Azure Active Directory B2C, Office365, ServiceNow, Azure Analysis Services, Power BI Documenter, Figma, Harness, Azure Pipelines, Microsoft SQL Server Reporting Services, AWS Application Load Balancer, New Relic, AWS Analytics, IBM ILOG CPLEX Optimization Studio, Azure Kubernetes Service (AKS), LangGraph, Dell EMC PowerScale, Copilot, Vercel, GoDataFeed, SAP, OpenAI, Azure Cognitive Search, Salesforce Marketing Cloud, Cisco DWDM, Jira Advanced Roadmaps, HELM, Ceph, WP-Oauth, OpenLDAP, Eclipse, SQL Developer, MobaXTerm, GitHub, TeamCity, AWS CloudFormation, Azure Linux Virtual Machines, COBOL, IBM Db2 for Linux, UNIX, and Microsoft Windows, IBM ISPF, IBM VSAM, Zift Solutions, Microsoft.NET Core 3.1, Apache Spark, Node.js, Langchain, Anthropic Claude, Azure AI Search, AWS Bedrock, CrowdStrike Falcon, Amazon GuardDuty, ManageEngine, Gradle, Spring, ebs, JUnit, Oncord, Cucumber, FullStory, Azure Databricks, Azure Data Factory, Azure Data Lake Storage, Azure Blob Storage, Gem, ChatGPT, Google Cloud Platform, Ning, Mode, Salesforce Lightning Web Components, Flask, Django, ANGEL LMS, SES, Azure Synapse Analytics, Datapipe, Devo, Databricks SQL, Hibernate, Couchbase, Vertica, Amazon Managed Streaming for Apache Kafka (Amazon MSK), MinIO, FlipHTML5, Microsoft Excel, Cytoscape, Azure Virtual Machines, Microsoft Azure, Alteryx, Delta Lake, Cisco VoIP, Amazon Web Services (AWS), Open Policy Agent, comScore, Red Hat JBoss Enterprise SOA Platform, OnApp, Azure SQL Database, SonicWall SRA, Blackbaud Award Management, Microsoft-IIS, Container Network Interface (CNI), Infinity Call Tracking, Amazon Linux 2, Oracle JDBC, ACL, MySQL, Oracle Analytics Cloud, jQuery, AngularJS, Maven, Apache Subversion (SVN) Server on Ubuntu 18.04 LTS, Selenium, Perl, VueJS, Mulesoft, Bicep, C/C++, Amazon FreeRTOS, DPDK (Data Plane Development Kit), Rezlynx PMS, Angular Material, Robot Framework, Google AlloyDB for PostgreSQL, Objective-C, SWIFT, Pytest, Junos OS, Ixia, Microsoft Office, Tor, Oracle Database, Argocd, CloudFlare, Datadog, Flux, Google Cloud SQL, PagerDuty, PubSub+, Google Kubernetes Engine (GKE), Flow, OpenTracker, dynaTrace, WCF, Linq, MuleSoft Anypoint Platform, Batch, AWS Transfer for SFTP, Apache JMeter, Micro Focus LoadRunner, k6, Gatling, AppDynamics, Azure Monitor, Thermo Scientific Chromeleon Chromatography Data System (CDS), Pinecone, Weaviate, Faiss, Grafana, Prometheus, SAP S/4HANA, Azure OpenAI Service, Streamlit, Yocto, NetApp Cloud Volumes ONTAP, CMake, J2EE, SAP Sybase InfoMaker, Unix, Postfix, Intel, Subversion, PuTTY, Excel4Apps, Bitnami JasperReports, Azure Data Lake Analytics, Appium, PHP, MySQL 8 With RHEL 8, CentOS, Redis, ClickHouse, Supabase, AppsFlyer, Microsoft PowerPoint, Google AdWords Conversion, Visio, Chocolatey, Microsoft Active Directory Federation Services, Microsoft Advanced Group Policy Management, Zoho CRM, Azure AD P2, Temenos Transact, Appier AIRIS (formerly Woopra), Oracle Retail Xstore Point-of-Service, Act!, SAP BusinessObjects Design Studio, Pulsar, Intercom, Semrush, Azure Cloud Shell, Amazon EC2 Auto Scaling, OpenStack, Argo CD, CrowdStrike, Next.js, Flutter, Amazon Elastic Block Store (EBS), Stripe, , Looker, Mixpanel, Tampa AS400 Inc, , Azure Log Analytics, Azure Portal, Azure Web Apps, Microsoft Application Insights, , H2O, Microsoft Entity Framework, Google Cloud Build, Google Cloud Deployment Manager, Google Cloud Storage, DATAflow, Make, AWS Step Functions, Google Compute Engine, Google App Engine, Google Cloud Functions, OpenCV, spaCy, NLTK, SentenceTransformers, scikit-learn, TensorFlow, Keras, PyTorch, MLflow, Google Cloud Monitoring, Google Cloud Logging, Blueprism, Pega BPM, Scrum Do, Progress OpenEdge, ArcGIS Web AppBuilder, Viewable Media (Visable Measures), UPS, Azure SQL Managed Instance, Microsoft Windows Server 2000, IBM Db2, PRO.FILE, Amazon SageMaker, Cloud Foundry, Lens, GAS, Apache Tomcat, Oracle WebLogic, TrakSYS, JFrog Artifactory, Google, Amazon EKS Anywhere, Gemini, LlamaIndex, OpenAI Whisper, CallMiner Eureka, Expo, React Native, ECS, Frame, Workday, Microsoft Hyper-V Server, Microsoft WinDbg, VMware, Azure Cognitive Services, Azure Logic Apps, Sajax System, C# (C Sharp), The Newman Group, Testng, Postpresso, VMware vCenter CapacityIQ, SolarWinds, Cisco Routers, Genesys Cloud CX Platform, LeanIX Enterprise Architecture Management, WebRTC, NLP, Micro, Android, Jetpack, Impact Radius, WireMock, Allure, SonarQube, SonicWall Network Security appliance (NSa) Series, NVIDIA A100 Tensor Core GPU, AdMetrics, Rancher Labs, DoubleClick, Google Maps, Firebase, ServiceNow Flow Designer, ServiceNow Service Portal, Glide, ServiceNow Integration Hub, Collective Media, InContact, Five9, ServiceNow Performance Analytics, Aurora, Amazon Virtual Private Cloud (Amazon VPC), Route 53, Sizmek (MediaMind), AWS Direct Connect, Storybook, Grunt, webpack, SOAPUI, Visual Studio, GRIN, Bamboo, SAP Financial Supply Chain Management (FSCM), Apex, Salesforce VisualForce, SOQL, PulsePoint, PriceSpider Prowl, OpenTelemetry</v>
          </cell>
          <cell r="L2053" t="str">
            <v>Venture (Round not Specified)</v>
          </cell>
          <cell r="M2053">
            <v>0</v>
          </cell>
          <cell r="N2053">
            <v>42005</v>
          </cell>
          <cell r="O2053">
            <v>1300000000</v>
          </cell>
          <cell r="Q2053" t="str">
            <v>Orion Innovation is a global digital transformation and product development services firm founded in 1993 and headquartered in Edison, New Jersey. With over 6,400 associates across major delivery centers in North America, EMEA, APAC, and LATAM, Orion focuses on helping enterprises innovate and scale through digital strategy, experience design, and engineering.
The company offers a wide range of services, including software engineering, cloud and infrastructure services, data analytics, cybersecurity, and mobile technology. Orion serves various industries such as hi-tech, financial services, healthcare, automotive, and education, providing comprehensive solutions that support digital product development and business transformation. With an annual revenue of approximately $1.3 billion, Orion is recognized as a leader in outsourcing and digital innovation. The company is committed to corporate social responsibility, promoting diversity, community engagement, and initiatives aimed at improving health and education.</v>
          </cell>
          <cell r="R2053">
            <v>1993</v>
          </cell>
        </row>
        <row r="2054">
          <cell r="A2054" t="str">
            <v>Own Company</v>
          </cell>
          <cell r="B2054" t="str">
            <v>Own Company</v>
          </cell>
          <cell r="C2054">
            <v>8600</v>
          </cell>
          <cell r="D2054" t="str">
            <v>computer &amp; network security</v>
          </cell>
          <cell r="E2054" t="str">
            <v>http://www.owndata.com</v>
          </cell>
          <cell r="F2054" t="str">
            <v>http://www.linkedin.com/company/owndata</v>
          </cell>
          <cell r="G2054" t="str">
            <v>Englewood Cliffs</v>
          </cell>
          <cell r="H2054" t="str">
            <v>New Jersey</v>
          </cell>
          <cell r="I2054" t="str">
            <v>owndata, salesforce backup, sandbox seeding, data ownership, own, backup &amp; recover, data security, data security software products, own company, multi-cloud data protection, education, data security automation, cloud data management, data audit and logging, saas security posture management, data security in saas environments, risk assessment, cloud infrastructure, data lifecycle automation, data governance frameworks, data migration, data monitoring tools, data security for government, enterprise saas, data compliance, cloud data integrity verification, data encryption, security controls management, multi-tenant saas security, data security for education, customer relationship management, cloud data lifecycle automation, data masking and anonymization, ai data preparation, cloud data access controls, security incident response, time-series data backups, data restoration, data security for life sciences, data activation, data integrity verification, data governance, data access control, data security for retail, data access auditing, data management, security policy enforcement, saas data protection, data integrity, cloud backup, regulatory compliance tools, cloud data governance, enterprise data security, cloud data governance for finance, data access management, regulatory compliance, cloud data compliance frameworks, data activation for ai, data archiving, disaster recovery solutions, information technology, data seeding, government, b2b, data protection, proactive data security, services, ai-driven data insights, data recovery, data security for manufacturing, cloud security, data resilience, regulatory compliance automation, platform events, data monitoring, regulatory reporting tools, multi-cloud support, cloud compliance standards, cloud data risk management, backup and recovery, ai and analytics integration, data analytics, cloud compliance management, automated data backup, cloud data audit trail, cloud-native architecture, innovation, data security for healthcare, cloud data migration, data encryption at rest, healthcare, data lifecycle management, cloud data disaster recovery, regulatory data archiving, data security controls, ai data analytics, cloud security best practices, security and compliance, cloud data encryption standards, cloud data security best practices, automated compliance reporting, data security for public sector, computer systems design and related services, sandbox data seeding, cloud data compliance, cloud security policies, continuous data protection, cloud security monitoring, financial services, cloud data retention policies, saas data management, disaster recovery, cloud-to-cloud backup, automated backups, business continuity, saas data compliance, data transparency, data access, sandbox management, ai insights, metadata management, historical data analysis, data exposure risks, public sector compliance, strategic data insights, cloud ecosystem, time-series data, data exposure mitigation, it disaster recovery, data retention policies, data replication, data integrity validation, data usage optimization, saas performance management, software development lifecycle, environmental compliance, data-driven decision making, cloud safety standards, data privacy, data anonymization, security threats, alerting and monitoring, data efficiency, data consolidation, data lifecycle optimization, ai training data management, zero trust security, finance, legal, non-profit, computer &amp; network security, information technology &amp; services, enterprise software, enterprises, computer software, internet infrastructure, internet, crm, sales, health care, health, wellness &amp; fitness, hospital &amp; health care, nonprofit organization management</v>
          </cell>
          <cell r="J2054" t="str">
            <v>Cloudflare DNS, Route 53, Gmail, Google Apps, Microsoft Office 365, Amazon AWS, Webflow, Salesforce Live Agent, Slack, Salesforce, SalesLoft, Digital Ocean Spaces, Atlassian Cloud, React, The Trade Desk, Pardot, Amazon SES, Cedexis Radar, Facebook Custom Audiences, Hotjar, Mobile Friendly, Facebook Login (Connect), Google Dynamic Remarketing, Stripe, Adobe Media Optimizer, Google Tag Manager, Bing Ads, Google Font API, Greenhouse.io, Facebook Widget, DoubleClick Conversion, Google Analytics, Linkedin Marketing Solutions, DoubleClick, Vimeo, Wistia, AI, Remote</v>
          </cell>
          <cell r="K2054">
            <v>2407300000</v>
          </cell>
          <cell r="L2054" t="str">
            <v>Merger / Acquisition</v>
          </cell>
          <cell r="M2054">
            <v>1900000000</v>
          </cell>
          <cell r="N2054">
            <v>45536</v>
          </cell>
          <cell r="O2054">
            <v>150000000</v>
          </cell>
          <cell r="Q2054" t="str">
            <v>Own Company, now part of Salesforce, is a leader in SaaS data protection and management. Founded nearly 10 years ago, it focuses on ensuring the availability, security, compliance, and resilience of mission-critical SaaS data, particularly for Salesforce users. The company was acquired by Salesforce for approximately $1.9 billion in cash, enhancing Salesforce's AI CRM platform with robust data protection features.
The Own Data Platform offers comprehensive solutions, including Continuous Data Protection for real-time backups and recovery, data archiving to improve performance, and proactive security measures to ensure compliance and mitigate risks. It also leverages historical data for analytics and AI activation, supporting informed decision-making. With nearly 7,000 customers worldwide and a strong presence in the Salesforce ecosystem, Own is dedicated to preventing data loss and enhancing data management for its users.</v>
          </cell>
          <cell r="R2054">
            <v>2015</v>
          </cell>
        </row>
        <row r="2055">
          <cell r="A2055" t="str">
            <v>Palo Alto Networks</v>
          </cell>
          <cell r="B2055" t="str">
            <v>Palo Alto Networks</v>
          </cell>
          <cell r="C2055">
            <v>16000</v>
          </cell>
          <cell r="D2055" t="str">
            <v>computer &amp; network security</v>
          </cell>
          <cell r="E2055" t="str">
            <v>http://www.paloaltonetworks.com</v>
          </cell>
          <cell r="F2055" t="str">
            <v>http://www.linkedin.com/company/palo-alto-networks</v>
          </cell>
          <cell r="G2055" t="str">
            <v>Santa Clara</v>
          </cell>
          <cell r="H2055" t="str">
            <v>California</v>
          </cell>
          <cell r="I2055" t="str">
            <v>cybersecurity, application framework, fuel user group, endpoint security, microsoft azure, nextgeneration firewall, google cloud platform, enterprise security platform, behavioral analytics, network security, live community, threat &amp; malware prevention, threat intelligence, saas security, threat research, amazon web services, vmware nsx, url filtering, unit 42, security operating platform, cloud security, ips, nextwave partners, network security management, cybersecurity canon, cyber threat alliance, logging service, firewall, security, communications hardware, hardware, internet, information technology, computer peripheral equipment, technology, security as a service, iot security, security platform integration, threat detection and response, ai in threat hunting, next-generation firewalls, cloud workload security, threat detection, security orchestration, zero trust architecture, security infrastructure scalability, security data visualization, innovation, supply chain security, ai threat detection, security for critical infrastructure, medical iot security, sase platform, healthcare it, open cloud security ecosystem, security analytics, industrial security, security transformation, security technology, global cybersecurity leader, cybersecurity workforce training, security platform scalability, cloud-native security, managed security services, government, security risk management, security alerting systems, security incident analysis, software development, platformization approach, threat evasion prevention, it security, information technology and services, ai-based incident response, threat hunting tools, security for hybrid cloud environments, security scalability, security policy enforcement, ai-powered network defense, threat hunting, cyber resilience solutions, threat intelligence automation, iot security solutions, security analytics platform, threat mitigation, threat detection algorithms, cyber threat defense, threat intelligence sharing, professional services, healthcare, security monitoring tools, threat intelligence collaboration, unified security platform, cybersecurity innovation, security infrastructure, security operations automation, security compliance, cloud ecosystem, threat monitoring, risk management, security threat feeds, platform integration, operational efficiency, ai and machine learning, security automation, threat prevention, security for enterprises, security platform apis, industrial automation security, automation, threat intelligence feeds, financial technology, real-time threat analytics, compliance, services, security compliance tools, manufacturing, security for government, financial services, unified security management, digital transformation, incident response, ai-driven security operations, sase security platform, security strategy, incident response services, ai-powered security, customer security solutions, performance, security for 5g networks, zero trust, cloud-native threat detection, education, ai-driven secops, quantum-safe security, security policy management, consulting, enterprise software, government security, b2b, telecommunications security, industrial ot security, security ecosystem, security management, security collaboration, security orchestration automation, cloud-delivered security, security automation tools, security data enrichment, security event management, cloud computing, cloud security platform, security data analytics, security data management, ai-powered security orchestration, zero trust security, security services, security incident response automation, security for highly regulated industries, computer systems design and related services, security operations platform, security incident management, threat prevention technology, network threat prevention, telecommunications, security operations, data loss prevention, advanced threat prevention, malware protection, cloud-native application protection, external attack surface protection, cortex xdr, cortex xsoar, strata security, prisma cloud, prisma access, sd-wan, ai-driven security, security posture management, ransomware protection, cloud infrastructure security, vulnerability management, behavioral threat protection, remote monitoring, remote desktop security, user behavior analytics, attack surface management, advanced persistent threats, network traffic analysis, incident management, security consulting, cyber threat intelligence, digital transformation security, application security, identity and access management, security integration, real-time threat analysis, platformization, specific user behavior threats, finance, legal, non-profit, distribution, consumer_products_retail, transportation_logistics, energy_utilities, construction_real_estate, information technology &amp; services, computer &amp; network security, professional training &amp; coaching, health care, health, wellness &amp; fitness, hospital &amp; health care, finance technology, mechanical or industrial engineering, enterprises, computer software, nonprofit organization management</v>
          </cell>
          <cell r="J2055" t="str">
            <v>Akamai, Akamai DNS, Microsoft Office 365, Google Cloud Hosting, UltraDns, DemandBase, Brightcove, Backbone JS Library, Atlassian Cloud, Drift, OneTrust, GitHub Hosting, MongoDB, Workday, Adobe CQ, Adobe Tag Management, Marketo, Hubspot, Adobe Marketing Cloud, Slack, Salesforce, Zendesk, Bluekai, React, ShareThis, Google Analytics, Akamai RUM, Adobe TestAndTarget, reCAPTCHA, Linkedin Marketing Solutions, YouTube, Google Tag Manager, DoubleClick, Apache, Vimeo, Nginx, Bing Ads, Mobile Friendly, Facebook Login (Connect), Multilingual, Twitter Advertising, Bootstrap Framework, F5 BIG-IP, Google Font API, Facebook Custom Audiences, Google Dynamic Remarketing, Google AdWords Conversion, Typekit, SOASTA, DoubleClick Floodlight, Zencoder, Hotjar, DoubleClick Conversion, WordPress.org, The Trade Desk, Facebook Widget, Google Maps, Leadlander, AI, Mode, Cortex Cloud, Cortex M-Series, .NET, Azure Linux Virtual Machines, Kubernetes, Python, Prisma Access, Microsoft Advanced Group Policy Management, Gem, Docker, Jenkins, Siemens SIMATIC S7, Splunk SOAR, Pipedrive, Netskope Cloud Access Security Broker (CASB), TypeScript, Palo Alto Prisma Cloud, Tableau, Google Sheets, SAP, , Jira, Google Cloud BigQuery, AWS SDK for JavaScript, Security, SAS Enterprise Guide, Trend Micro XDR, Google Identity Services APIs, Microsoft Excel, Paradox, Palo Alto Networks Cortex XSOAR, Meditech Expanse, Palo Alto PAN-OS, Zoomdata, AT&amp;T, Sales Cloud Einstein, Apex, Ning, Flow, SnapLogic- Data Integration and Automation, Mulesoft, Git, Azure Data Lake Analytics, Cortex XDR, Clari, Gainsight, Figma, LiveRamp, Meta Ads Manager, LinkedIn Ads, Reddit for business, Google Ads, Excel4Apps, Frame, SES, Neogov HRMS, SAP S/4HANA, SAP Integration Suite, ABAP, Rapid7 InsightVM, Elastic APM, Adelphic DSP, SAP Fiori, Langchain, Cisco Next-Generation Firewalls (NGFWs), ACL, Palo Alto Networks, Cortex A53, Amazon CloudWatch, ChatGPT, Lexity, Gemini, Google, Markdown, go+, AWS Analytics, IBM ILOG CPLEX Optimization Studio, Node.js, Thomson Reuters ONESOURCE, Alteryx, Google Cloud Platform, Salesforce Service Cloud, Prisma SD-WAN, , Looker Studio, SQL, MITRE ATT&amp;CK, ISO+â„¢, Pendo., Salesforce CRM Analytics, Kotlin, Palo Alto Networks VM-Series Virtual Firewall, vFairs, Apache Kafka, PubSub+, GitLab, Istio, Prometheus, Grafana, ELK Stack, Datadog, PostgreSQL, MySQL, Proofpoint CASB, McAfee Total Protection for Data Loss (DLP), Proofpoint Targeted Attack Protection For SaaS, Fujitsu IaaS, Tampa AS400 Inc, AWS Trusted Advisor, Microsoft Azure Monitor, HTML Pro, CSS, Javascript, Dell EMC PowerStore, Cursor, poly, CallMiner Eureka, PagerDuty Incident Response, ServiceNow, Micro Focus Universal CMDB, Palo Alto Wildfire, Palo Alto Next-Generation Firewall (NGFW), Google Cloud, Oracle Cloud, C#, Secured MVC Forum on Windows 2012 R2, Microsoft Power Automate, Google Forms, Power BI Documenter, Analyzer, AMP, Google Ad Manager, Juniper Networks SRX-Series Firewalls, OpenText EnCase Forensic, FTK Forensic Toolkit, Axway SecureTransport, Sift, Splunk, Oracle Passlogix, Wireshark, Microsoft Azure, Amazon Web Services (AWS), ANGEL LMS, Palo Alto Networks GlobalProtect, Crestron, Adobe Premiere Pro, accessiBe, Prisma, Docebo, AWS Direct Connect, Azure ExpressRoute, Connect, Cisco VPN, Workday Prism Analytics, Workday Recruit, Concur, AppZen, Zoho CRM, Rise, Google Cloud Security Command Center, Intel, Adobe Analytics, Palo Alto Networks Panorama, Magnite, for Sellers, Google Docs, Google Display &amp; Video 360, Google Marketing Platform, NTENT, AdSpeed, Process automation package for service request creation in SAP S/4HANA Utilities, SmartRecruiters, Amazon Linux 2, VMware, Oracle Analytics Cloud, Anaplan, Prisma SASE, Trend Micro TippingPoint, Adform DMP, Asana, Looker, Flickr Slideshow, TSheets, FireEye Redline, Siemens PLM, NetApp SAN, Canva, DATAflow, Google Cloud Spanner, Google Kubernetes Engine, Kubeflow, NVIDIA, Vertex AI, Salesforce Partner Relationship Management (PRM), Flask, Salesforce CPQ, VMware SD-WAN, Azure Advanced Threat Protection, SystemVerilog, 6sense, Dv360, Salesforce Einstein Analytics, Alibaba Cloud, Microsoft PowerPoint, Microsoft Windows Server 2012, Adobe Experience Manager, Smartsheet, Terraform, AutoCAD, .GIS, GAS, Check Point Next Generation Firewall, Cisco Meraki SD-WAN, OneTrust Tech Risk &amp; Compliance, Spreadsheet Server by insightsoftware, AWS Database Migration Service, Air, GitHub Actions, Flux, Azure Analysis Services, PagerDuty, Oracle Cloud Infrastructure, Ansible, BlueTie Vault, Google Cloud BigTable, RabbitMQ, Spinnaker, Tor, BASE, Brandwatch, ezFlow for Google Docs for G Suite, PR Newswire, Cassandra, Aryson MySQL to MSSQL Converter, Spring Boot, Harness, Marc, Ptengine, Microsoft Advertising, Intercom, Litmos, Amazon Redshift, Apigee, HELM, OpenAPI, OpenTelemetry, Google Workspace, Visual-Basic-.NET, Cisco Unified Intelligence Center, CheckPoint, Juniper Networks SRX-Series Gateways, Fortinet, Evolve IP Services, SAP Sales, Perl, Unix, PyTorch, TensorFlow, JAX, Grafana Loki, Backstage, Bash, Worldox GX4, mabl, Electron, CAT, Facebook, Sizmek (MediaMind), pandas, NumPy, scikit-learn, Gorilla Nation, NAVER, Yahoo! Japan Promotional Ads, Google Kubernetes Engine (GKE), Argocd, Snyk, Claude, SentenceTransformers, Switch Concepts, Craneware, Planview LeanKit, OpenLDAP, Impact Radius, TCP TimeClock Plus, Google Cloud Pub/Sub, Terragrunt, Eaglestats, SIMS, Redis Software, Omnissa Horizon, Hashicorp Packer, Microsoft Office, Elite Software HVAC Solution, Stratasys, Pytest, Ixia, Spirent TestCenter, Juniper Firewall, HireRight, Beeline, Mag+, Amazon EC2 Container Service, Apple macOS, SAP Ariba Platform, Glassdoor, IBM QRadar SIEM, Oracle Global Trade Management, Funnel, Conga CPQ, GraphQL</v>
          </cell>
          <cell r="K2055">
            <v>2570800000</v>
          </cell>
          <cell r="L2055" t="str">
            <v>Debt Financing</v>
          </cell>
          <cell r="M2055">
            <v>1750000000</v>
          </cell>
          <cell r="N2055">
            <v>43983</v>
          </cell>
          <cell r="O2055">
            <v>9221500000</v>
          </cell>
          <cell r="Q2055" t="str">
            <v>Palo Alto Networks is a leading American cybersecurity company based in Santa Clara, California. Founded in 2005 by Nir Zuk, the company specializes in providing an AI-powered security platform that protects networks, clouds, and endpoints from advanced cyber threats. Its innovative offerings include next-generation firewalls and cloud-based solutions designed to enhance visibility and control over applications and users.
The company has a rich history of milestones, including the launch of its first Next-Generation Firewall in 2007 and its debut on the NYSE in 2012. Palo Alto Networks has grown to become the world's largest standalone cybersecurity firm, serving over 80,000 customers globally, including many Fortune 100 companies. Its core platform integrates various security capabilities, such as endpoint protection, intrusion prevention, and machine learning analytics, to deliver comprehensive threat management and proactive defense against sophisticated cyber threats.</v>
          </cell>
          <cell r="R2055">
            <v>2005</v>
          </cell>
        </row>
        <row r="2056">
          <cell r="A2056" t="str">
            <v>Pandora</v>
          </cell>
          <cell r="B2056" t="str">
            <v>Pandora</v>
          </cell>
          <cell r="C2056">
            <v>5600</v>
          </cell>
          <cell r="D2056" t="str">
            <v>information technology &amp; services</v>
          </cell>
          <cell r="E2056" t="str">
            <v>http://www.siriusxm.com</v>
          </cell>
          <cell r="F2056" t="str">
            <v>http://www.linkedin.com/company/pandora</v>
          </cell>
          <cell r="G2056" t="str">
            <v>Oakland</v>
          </cell>
          <cell r="H2056" t="str">
            <v>California</v>
          </cell>
          <cell r="I2056" t="str">
            <v>mobile, internet radio, advertising, music discovery amp analysis, audio advertising, music discovery analysis, adsupported music, application, best engineering, iphone, algorithm, interactive, blackberry, digital, free app, user interface design, software, recommendation engine, music, news, consumer internet, media, internet, information technology, software development, information technology &amp; services, ios, mobile devices, consumers</v>
          </cell>
          <cell r="J2056" t="str">
            <v>Akamai, NSOne, Amazon AWS, Microsoft Office 365, Route 53, Gmail, Outlook, Google Apps, MailChimp SPF, Atlassian Cloud, OneTrust, Create React App, GitHub Hosting, MongoDB, ServiceNow, Adobe Marketing Cloud, Slack, iCIMS, Bluekai, Facebook Conversion Tracking, Brightroll, The Trade Desk, Wordpress VIP, Amazon SES, Salesforce, MediaMath, Facebook Login (Connect), Bizible, Vimeo, Adobe TestAndTarget, Google Tag Manager, Omniture (Adobe), DoubleClick Floodlight, Dotomi, Bing Ads, DoubleClick Conversion, New Relic, Google AdWords Conversion, Bootstrap Framework, ValueClick Mediaplex, Stripe, Incapsula, Qualtrics, Facebook Custom Audiences, Mobile Friendly, Parse.ly, Twitter Advertising, Criteo, Impact Radius, WordPress.org, Facebook Widget, LivePerson Monitor, DoubleClick, Google AdSense, SOASTA, Adobe Media Optimizer, Apache, Cufon, Google Analytics, Teads, Yahoo Analytics, Conversant (ValueClick), Multilingual, Taboola, Google Remarketing, Amazon Associates, Google Dynamic Remarketing, Google Play, Cedexis Radar, Nginx, Yahoo Ad Manager Plus, JQuery 1.11.1, YouTube, iTunes, Google Font API, reCAPTCHA, Typekit, iPerceptions, Gravity Forms, , Quantcast, Remote</v>
          </cell>
          <cell r="K2056">
            <v>625299997</v>
          </cell>
          <cell r="L2056" t="str">
            <v>Merger / Acquisition</v>
          </cell>
          <cell r="M2056">
            <v>325000000</v>
          </cell>
          <cell r="N2056">
            <v>44013</v>
          </cell>
          <cell r="O2056">
            <v>8558000000</v>
          </cell>
          <cell r="Q2056" t="str">
            <v>SiriusXM is a prominent North American audio entertainment company that offers satellite radio and streaming services. Formed in 2008 through the merger of Sirius Satellite Radio and XM Satellite Radio, the company expanded its digital offerings with the acquisition of Pandora in 2019. Headquartered in New York City, SiriusXM serves approximately 34 million subscribers and reaches around 160 million monthly listeners.
The company provides a variety of audio content through its core satellite radio service, which includes commercial-free music, talk shows, sports, and news. This service is available in vehicles through partnerships with major automotive manufacturers like General Motors, Honda, and Toyota. Additionally, SiriusXM operates Pandora, a leading ad-supported streaming service that offers personalized music and podcast recommendations. Together, these platforms blend curated content with personalized discovery, reaching over 100 million people across their services.</v>
          </cell>
          <cell r="R2056">
            <v>2000</v>
          </cell>
        </row>
        <row r="2057">
          <cell r="A2057" t="str">
            <v>Pandora Corp.</v>
          </cell>
          <cell r="B2057" t="str">
            <v>Pandora</v>
          </cell>
          <cell r="C2057">
            <v>37000</v>
          </cell>
          <cell r="D2057" t="str">
            <v>computer &amp; network security</v>
          </cell>
          <cell r="E2057" t="str">
            <v>http://www.pandoragroup.com</v>
          </cell>
          <cell r="F2057" t="str">
            <v>http://www.linkedin.com/company/pandora-corp.</v>
          </cell>
          <cell r="I2057" t="str">
            <v>internet safety for families corporate security &amp; efficiency for offices, affordable luxury, jewelry, charms, bracelets, rings, earrings, necklaces, pendants, customization, personal expression, high-quality materials, hand-finished, sustainable practices, ethical sourcing, global presence, young consumers, urban women, gift buyers, brand loyalty, storytelling, craftsmanship, contemporary design, collectible pieces, diverse demographics, market competition, digital transformation, operational efficiency, value proposition, consumer awareness, inclusivity, personalization, pandora jewellery, lab-grown diamonds, sustainable jewellery, recycled silver, recycled gold, accessibility, brand protection, authorized retailers, crafting facilities, customer empowerment, jewellery collection, retail network, franchise opportunities, sustainability strategy, carbon neutrality, low-carbon business, reduced emissions, diversity and inclusion, human rights, unicef partnership, sustainability report, investor relations, financial transparency, corporate governance, risk management, market growth, jewellery materials, annual report, jewellery design, consumer engagement, branding campaign, jewellery sales, sustainable transformation, artisanal craftsmanship, fashion awards, global brand recognition, community engagement, consumer protection, crafting innovation, management team, environmental responsibility, market presence, supply chain transparency, consumer safety, health and safety protocols</v>
          </cell>
          <cell r="J2057" t="str">
            <v>Outlook, Microsoft Office 365, CloudFlare Hosting, Salesforce, CSC Corporate Domains, Sendgrid, Brightcove, Drupal, VueJS, OneTrust, SuccessFactors (SAP), Slack, Demandware Analytics, JQuery 2.1.1, Backbone JS Library, Salesforce Commerce Cloud, Afterpay, Demandware, Salesforce Live Agent, ServiceNow, SendInBlue, Amazon SES, Google Font API, Facebook Login (Connect), Bootstrap Framework, Google Tag Manager, AppNexus, Google Analytics, DoubleClick, Facebook Custom Audiences, Facebook Widget, Mobile Friendly</v>
          </cell>
          <cell r="O2057">
            <v>5027033000</v>
          </cell>
          <cell r="Q2057" t="str">
            <v>About PC Pandora: Pandora Corporation was formed with one goal â€“ to help our customers monitor, control and protect their families and themselves online. First released in mid 2005, PC Pandora has been constantly upgraded to industry-leading specifications and has received accolades from users, reviewers and even school districts and law enforcement agencies, who use the program to help in the day-to-day supervision of the children and citizens they are charged with protecting. The company website devotes space to helping parents by providing them with 18 Tips to Safe Surfing and Pandora's Blog (http://blog.pcpandora.com), where current news in the world of online safety is discussed regularly. PC Pandora has vaulted into a leadership position for parental control software by boasting a combination of features that are unparalleled in the monitoring industry. In 2008, Version 5.0 was released, again widening the spectrum of coverage and protection offered by the program. In addition, through the company's SAFE SCHOOLS program, schools and school districts can receive up to $100,000 worth of software to aid in protecting their students and their PCs. PC Pandora is also now available through the Pandora Corp. store at Amazon.com. Currently in version 5.3, the next release of PC Pandora will incorporate Pandora LIVE, a web-based service that will allow parents to check content from anywhere through a secure server.
The PD Pandora Internet Safety Symposium (www.pcpandora.com/pdpandora) will provide a valuable resource and fundraising vehicle to educators, law enforcement and parent organizations that are looking to discuss Internet safety in their local communities.
The company also makes Pandora Recovery (www.pandorarecovery.com), a FREE data recovery tool for anyone who has accidentally lost or deleted that important file.</v>
          </cell>
          <cell r="R2057">
            <v>2005</v>
          </cell>
        </row>
        <row r="2058">
          <cell r="A2058" t="str">
            <v>Parallon</v>
          </cell>
          <cell r="B2058" t="str">
            <v>Parallon</v>
          </cell>
          <cell r="C2058">
            <v>6900</v>
          </cell>
          <cell r="D2058" t="str">
            <v>hospital &amp; health care</v>
          </cell>
          <cell r="E2058" t="str">
            <v>http://www.parallon.com</v>
          </cell>
          <cell r="F2058" t="str">
            <v>http://www.linkedin.com/company/parallon-business-solutions</v>
          </cell>
          <cell r="G2058" t="str">
            <v>Nashville</v>
          </cell>
          <cell r="H2058" t="str">
            <v>Tennessee</v>
          </cell>
          <cell r="I2058" t="str">
            <v>consulting, revenue integrity, clinical solutions, health information management, meaningul use, earlyout services, scheduling, hospital billing, payment compliance, credentialing, collections, technology, group purchasing, financial improvement, customer service, outsourcing, revenue cycle, physician billing, medicaid eligibility &amp; advocacy, process improvement management, healthcare reform, insurance verification, cloud it, supply chain solutions, workforce management, registration, payroll, hospitals &amp; health care, healthcare provider support, healthcare operational efficiency, clinical data registry, patient access, healthcare operational support, medical billing and coding, healthcare business services, administrative support, healthcare technology, shared clinical services, healthcare financial optimization, b2b, healthcare support solutions, healthcare industry expertise, patient support, patient account resolution, medicaid eligibility, clinical navigation, healthcare it solutions, healthcare analytics, healthcare services, contact center services, financial performance optimization, physician credentialing, healthcare provider services, healthcare regulatory navigation, operational excellence, data analytics, project management, customer service operations, billing and collections, healthcare process optimization, healthcare community impact, services, healthcare financial services, hospitals, clinical data abstraction, healthcare stakeholder support, regulatory compliance, revenue cycle management, healthcare compliance, healthcare revenue cycle, management consulting services, healthcare support platform, healthcare contact center, payroll services, healthcare shared services, clinical shared services, patient experience enhancement, healthcare provider solutions, shared administrative services, patient experience improvement, billing and insurance collections, contact center operations, patient experience, utilization review, enterprise revenue integrity, scheduling support, human resources consultancy, shared services solutions, digital healthcare solutions, patient navigation, hca healthcare, community health improvement, customer service excellence, staff training and development, volunteerism, healthcare integration, patient education, employee assistance programs, network management, charitable initiatives, financial aid, benefits administration, telehealth solutions, medical records access, contract management, stakeholder engagement, strategic partnerships, community outreach, diversity and inclusion initiatives, patient forms processing, online appointment scheduling, healthcare, finance, hospital &amp; health care, health care, health, wellness &amp; fitness, productivity, financial services</v>
          </cell>
          <cell r="J2058" t="str">
            <v>Microsoft Office 365, Brightcove, Drupal, The Trade Desk, Slack, WordPress.org, reCAPTCHA, Mobile Friendly, Remote</v>
          </cell>
          <cell r="O2058">
            <v>4200000000</v>
          </cell>
          <cell r="Q2058" t="str">
            <v>Parallon Business Solutions, founded in 2011 as an affiliate of HCA Healthcare, is a prominent provider of healthcare shared services. Headquartered in Nashville, Tennessee, the company specializes in revenue cycle management, administrative support, and operational solutions. With a workforce of over 21,000 employees, Parallon supports more than 4,300 hospitals and over 2,000 non-acute care providers across the United States.
The company offers a range of services, including scheduling, registration, insurance verification, billing, collections, and health information management. Parallon also provides workforce management, supply chain services, and consulting for financial optimization and regulatory navigation. Its mission is to enhance community health and well-being by delivering operational excellence to healthcare providers. Parallon is recognized for its commitment to integrity, collaboration, and respect, and has earned accolades for being one of America's Best Employers for Women.</v>
          </cell>
          <cell r="R2058">
            <v>2011</v>
          </cell>
        </row>
        <row r="2059">
          <cell r="A2059" t="str">
            <v>Paramount Pictures</v>
          </cell>
          <cell r="B2059" t="str">
            <v>Paramount</v>
          </cell>
          <cell r="C2059">
            <v>4900</v>
          </cell>
          <cell r="D2059" t="str">
            <v>entertainment</v>
          </cell>
          <cell r="E2059" t="str">
            <v>http://www.paramountpictures.com</v>
          </cell>
          <cell r="F2059" t="str">
            <v>http://www.linkedin.com/company/paramount-pictures</v>
          </cell>
          <cell r="G2059" t="str">
            <v>Los Angeles</v>
          </cell>
          <cell r="H2059" t="str">
            <v>California</v>
          </cell>
          <cell r="I2059" t="str">
            <v>games, consumer internet, internet, information technology, entertainment providers, consumers, information technology &amp; services</v>
          </cell>
          <cell r="J2059" t="str">
            <v>Akamai, NSOne, Gmail, Google Apps, Amazon AWS, Cloudflare DNS, Sendgrid, Outlook, Pardot, MailChimp SPF, Microsoft Office 365, Zendesk, OneTrust, Slack, Drupal, Pantheon, React Redux, MongoDB, SuccessFactors (SAP), Salesforce, Salesforce Live Agent, Atlassian Cloud, Campaign Monitor, Amazon SES, Adobe Marketing Cloud, Pingdom, Google Analytics, YouTube, Google Font API, Bootstrap Framework, Facebook Custom Audiences, Google Tag Manager, Mobile Friendly, Wistia, New Relic, reCAPTCHA, Vimeo, Stripe, Optimizely, Akamai RUM, Apache, Remote</v>
          </cell>
          <cell r="K2059">
            <v>100000000</v>
          </cell>
          <cell r="L2059" t="str">
            <v>Merger / Acquisition</v>
          </cell>
          <cell r="M2059">
            <v>0</v>
          </cell>
          <cell r="N2059">
            <v>45474</v>
          </cell>
          <cell r="O2059">
            <v>2955000000</v>
          </cell>
          <cell r="Q2059" t="str">
            <v>Paramount Pictures is one of the oldest major film studios in Hollywood, founded in 1912 by Adolph Zukor. Initially a distributor, it evolved into a comprehensive motion picture production, distribution, and exhibition company. Paramount has a rich history, marked by significant milestones such as winning the first Academy Award for Best Picture in 1927 with *Wings* and producing iconic films like *The Godfather* series and *Forrest Gump*.
The company primarily produces and distributes motion pictures across various genres, including blockbusters and franchises. It operates its historic studio lot for film production and has adapted to modern trends with television production and streaming services like Paramount+. Paramount's portfolio includes popular shows from Nickelodeon and Showtime, showcasing its versatility in content creation. As part of Paramount Global, it collaborates with networks like CBS and BET for broader content distribution.</v>
          </cell>
          <cell r="R2059">
            <v>1912</v>
          </cell>
        </row>
        <row r="2060">
          <cell r="A2060" t="str">
            <v>Paramount</v>
          </cell>
          <cell r="B2060" t="str">
            <v>Paramount</v>
          </cell>
          <cell r="C2060">
            <v>17000</v>
          </cell>
          <cell r="D2060" t="str">
            <v>entertainment</v>
          </cell>
          <cell r="E2060" t="str">
            <v>http://www.paramount.com</v>
          </cell>
          <cell r="F2060" t="str">
            <v>http://www.linkedin.com/company/paramountco</v>
          </cell>
          <cell r="G2060" t="str">
            <v>New York</v>
          </cell>
          <cell r="H2060" t="str">
            <v>New York</v>
          </cell>
          <cell r="I2060" t="str">
            <v>games, consumer internet, internet, information technology, broadcasting, industrials, entertainment providers, content licensing, television production, entertainment services, global audience, motion picture and video production, media services, services, content streaming, content franchises, content partnerships, b2c, streaming services, hollywood studio, media operations, television networks, global reach, media innovation, media technology, media partnerships, content development, tv series, media brands, film production, film catalog, entertainment brands, content library, digital entertainment, film studios, media enterprise, film and tv content, entertainment, digital streaming, media and entertainment, digital media, entertainment industry, advertising, content monetization, content creation, digital platforms, media assets, film distribution, content distribution, d2c, media strategy, film library, content management, film and television, film franchises, media conglomerate, film and tv distribution, content delivery, media production, media licensing, tv broadcasting, streaming, digital subscription, video on demand, live sports, breaking news, youth entertainment, sports broadcasting, scripted originals, unscripted programming, cultural programming, diversity and inclusion, esg initiatives, consumer products, network programming, live events, video content, online streaming, audience engagement, multimedia brands, local content, news broadcasting, audience empowerment, subscription service, international markets, interactive media, collaborative content, content for change, investor relations, financial results, environmental impact, corporate governance, market analysis, programming strategy, viewer experience, impactful storytelling, brand partnerships, community engagement, audience analytics, broadcast television, children's programming, distribution, consumers, information technology &amp; services, broadcast media, media, tv production, motion pictures &amp; film, consumer goods, events services</v>
          </cell>
          <cell r="J2060" t="str">
            <v>Akamai, Cloudflare DNS, NSOne, Sendgrid, Outlook, Pardot, MailChimp SPF, Microsoft Office 365, Zendesk, Amazon AWS, Drupal, Pantheon, OneTrust, React Redux, MongoDB, SuccessFactors (SAP), Slack, Salesforce, Salesforce Live Agent, Atlassian Cloud, Campaign Monitor, Amazon SES, Adobe Marketing Cloud, New Relic, reCAPTCHA, Stripe, Vimeo, Wistia, Optimizely, Mobile Friendly, Google Tag Manager, SAP, TikTok, Instagram, Facebook, X, Snapchat, Airtable, Javascript, Zapier, Make, Workato, Adobe Firefly, Frame, GoPro, Drone, Longview CPM, , Microsoft Office, Quip, .NET, Concur, Recurly, Salesforce Marketing Cloud, Kochava, CNC Software, SharePoint, YouTube, AMP, Pinterest, Reddit for business, Snap, Sprinklr, Adobe Creative Suite, FreeWheel, Magnite, for Sellers, PubMatic, Zoomdata, iManage, Wonderlic, Microsoft Teams Rooms, Landmark Software, Microsoft Excel, Microsoft PowerPoint, ServiceNow, Excel4Apps, Zabbix, Azure Active Directory B2C, GoodBarber, ROSS, Adobe, Diligent Entities, Linear, AudioEye, Google AdWords Conversion, WideOrbit, Kubernetes, Prometheus, OpenTelemetry, Redis, Memcached, PubSub+, Python, PyTorch, TensorFlow, Google Cloud BigQuery, Twitter Ads, LinkedIn Ads, SQL, Google Cloud Platform, iTunes, Netflix, Amazon Advertising, UpCloud, Chainalysis KYT, Unreal Engine, Cinema 4D, React, TypeScript, Tizen, WebOS, Descript, Next.js, GraphQL, Apollo, Jenkins, Vantage Media, Riverbed SteelCentral, Bing, Esri Reports, Microsoft Windows Server 2012, Azure Linux Virtual Machines, Apple macOS, Cognos TM1, Oracle Hyperion Enterprise, Skype, Medius, Micro, CAT, Salesforce Service Cloud, Spark Streaming, Oracle Analytics Cloud, Jira, SAP SuccessFactors, Express, Microsoft Application Insights, Adobe Premiere Pro, Media Composer, Red Giant, Apple News, Twitter Advertising, Mode, SAP Ariba, Datacore SDS, AWS SDK for JavaScript, Spring Boot, FlipHTML5, CSS, Fastapi, Flask, pandas, Node.js, VueJS, PostgreSQL, Snowflake, Redshift, Amazon S3, AWS Analytics, Git, GitHub Actions, XMedius, Google, Ning, Horde, Argocd, Amazon Associates, Terraform, Ansible, Podman, Proxmox VE, KVM, Grafana, Perforce Delphix, Amazon Linux 2, Secured MVC Forum on Windows 2012 R2, Apple, Spotify, Nevron Vision for SSRS, Selenium, Appium, Apache JMeter, Locust, REST, JUnit, GitHub Copilot, Claude, Cursor, Docker, IBM ILOG CPLEX Optimization Studio, Azure Analysis Services, FFmpeg, Charles River, Fiddler AI, Dash, Salesforce Heroku, Android, SAM, Kiosked, H2O Driverless AI, Azure Databricks, C#, PHP, IXL, Apache Subversion (SVN) Server on Ubuntu 18.04 LTS, Logstash, Selenium WebDriver, Testng, Cypress, Bamboo, Micro Focus LoadRunner, HttpWatch, E-planning, FUSION, Indeed, Spark, Graylog, Sony, Microsoft Active Directory Federation Services, Okta, Office365, Citrix, Jamf, NEAR, SAP Ariba Platform, Microsoft Advanced Group Policy Management, Parallels Mac Management for Microsoft SCCM, Microsoft Intune Enterprise Application Management, Amazon Web Services (AWS), Google Cloud, Restricted To Adults (RTA), Indicative, SAP Service Parts Planning (SPP), Microsoft PowerShell, Bash, Teradici, Avid Interplay, Qumu, TrueNAS, Nutanix Beam, Akamai CDN Solutions, AWS Trusted Advisor, HTML5 Maker, Microsoft Word, Microsoft Outlook, Yardi Affordable Housing Suite, Cross Pixel Media, NEC, Beamery, Linkedin Marketing Solutions, Automation Anywhere, ACL, Tableau, Power BI Documenter, AI, ADP, Azure Portal, Box, Click, SysTools VBA Password Recovery, Alteryx, SAP GUI, SES, Onit, Grass Valley RIO FOR POST, Wider Planet, NLP, Visio, Oracle Fusion Middleware, BASE, Aja Video Systems, Nielsen NetRatings, comScore, Canva, , Adobe Analytics, Domo, Braze, Branch, Smart AdServer, Adobe Photoshop, Strato, Adobe InDesign, Azure App Service, Azure Functions, AWS WAF, Arbor Cloud DDoS Protection Services, Gem, Argon CI/CD Security, mO Jira OAuth SSO, Jira OpenID Connect SSO, Jira OIDC SSO, Apple tvOS, Blender, Pega Robotic Process Automation, Amazon Managed Streaming for Apache Kafka (Amazon MSK), Workiva, AutoCAD, Crisp, EVS, Vanta, Jupyter, Asana, Keynote, Google Meet, Microsoft Teams, SAP Master Data Governance (MDG), PowerBI Tiles, Palo Alto PA-5200 Series, Cisco Unified Intelligence Center, SAS Enterprise Guide, Altair Radioss, Spring, Google Ad Manager, CallMiner Eureka, Tor, IBM SPSS Modeler, Kotlin, ECS, Apache Kafka, Mockito, ScreenCloud Digital Signage, Google Cloud APIs, SWIFT, Avast Software, Relativity, Adobe Creative Cloud, Adobe After Effects, DoubleClick, Google Ads, Meta Ads Manager, , SAP ERP, Remote, Cisco VPN, ROOM, IBM Aspera on Cloud, Qnap, Verizon WAF, Azure DDoS Protection, WP-Oauth, Power Query, OpenText, python celery, Mag+, ITRS Geneos, Crownpeak Universal Consent Platform (formerly Evidon), Copilot, IBM Tivoli Monitoring, Philadelphia Technology Park, DatoCMS, Cisco TelePresence Management Suite (TMS), Vector, Analyzer, Dell PowerEdge Servers, Netskope SASE, OSIsoft PI, Adobe Audition, AWS Elemental MediaConvert, Comcast, Azure AI Search, OpenAI, LeaseAccelerator, Adobe Media Encoder, React Native, Looker, Google Data Studio, Oracle Linux, Apache Flink, Figma, Jest, Playwright, Redux, React Router, Microsoft OneDrive for Business, Olo, SAP Concur, Convertro (AOL), Route, Intercom, Radarstats, Oracle Financial Consolidation and Close, SAP SuccessFactors Learning, Oracle Cloud Infrastructure, Broadcom View, Gradle, Android Studio, Espresso, Rust, Forcepoint TRITON</v>
          </cell>
          <cell r="K2060">
            <v>2600000000</v>
          </cell>
          <cell r="L2060" t="str">
            <v>Other</v>
          </cell>
          <cell r="M2060">
            <v>2600000000</v>
          </cell>
          <cell r="N2060">
            <v>44682</v>
          </cell>
          <cell r="O2060">
            <v>28756000000</v>
          </cell>
          <cell r="Q2060" t="str">
            <v>Paramount Global is a prominent media and entertainment company with a rich history dating back to 1912. Originally founded as the Famous Players Film Company, it has evolved into a major player in film production, television networks, streaming, and consumer products. Paramount Pictures is known for producing and distributing a wide range of feature films, from early classics to modern blockbusters.
The company owns several well-known television networks, including CBS, Nickelodeon, and Showtime, and produces popular shows like *SpongeBob SquarePants* and *Dora the Explorer*. Paramount+ serves as its streaming platform, offering a variety of on-demand content to a global audience. Additionally, Paramount engages in advertising solutions and international distribution, reaching billions of subscribers across more than 100 countries. The company continues to innovate and adapt, maintaining its status as one of Hollywood's oldest and most enduring studios.</v>
          </cell>
          <cell r="R2060">
            <v>1912</v>
          </cell>
        </row>
        <row r="2061">
          <cell r="A2061" t="str">
            <v>Park Place Technologies</v>
          </cell>
          <cell r="B2061" t="str">
            <v>Park Place Technologies</v>
          </cell>
          <cell r="C2061">
            <v>3000</v>
          </cell>
          <cell r="D2061" t="str">
            <v>information technology &amp; services</v>
          </cell>
          <cell r="E2061" t="str">
            <v>http://www.parkplacetechnologies.com</v>
          </cell>
          <cell r="F2061" t="str">
            <v>http://www.linkedin.com/company/park-place-technologies</v>
          </cell>
          <cell r="G2061" t="str">
            <v>Cleveland</v>
          </cell>
          <cell r="H2061" t="str">
            <v>Ohio</v>
          </cell>
          <cell r="I2061" t="str">
            <v>maintenance support services, hardware upgrades installation, maintenance amp support services, network monitoring, managed services, professional services, hardware upgrades amp installation, hardware disposal, equipment performance assessments, it asset management, equipment relocation, it services &amp; it consulting, support for compliance with industry standards, hardware maintenance and support, data center support, multi-vendor support, support for networking equipment, support for community engagement in tech, support for federal government, support for federal data centers, support for energy-efficient cooling, growth and expansion, support for vmware, red hat, nutanix, support for federal agencies, liquid cooling technologies, support for network flow analysis, spare parts logistics, support for data center relocations, cloud and hybrid cloud support, network management, support for application monitoring, support for data migration, support for incident management, support for legacy hardware, support for multi-cloud environments, support for storage and servers, support for compliance and security, third-party maintenance, support for global logistics and spare parts, support for disaster recovery, support for energy efficiency, support for emerging storage solutions, support for predictive maintenance, sustainability initiatives, hyperconverged infrastructure, support for immersion cooling, support for hyperconverged environments, support for mission-critical applications, it asset disposition, b2b, support for sustainability in data centers, support for network performance, support for data center liquid cooling, support for women in stem programs, electronic and precision equipment repair and maintenance, support for it asset disposition (itad), industry recognition, community engagement, support for sustainability initiatives in data centers, hardware maintenance, remote hands, support for oem and third-party hardware, support for oem hardware, support for change management, services, women in stem, support for patch management, support for hyperconverged infrastructure, infrastructure management, support for cloud and hybrid environments, support for hardware lifecycle management, global support, support for storage, server, and network hardware, support for remote monitoring, support for emerging technologies, support for legacy systems, information technology and services, best employers in ohio, acquisitions and growth strategies, support for regulated industries, uptime optimization, support for high-density data centers, innovative cooling solutions, support for mission-critical hardware, northcoast 99 award, support for direct-to-chip cooling, support for ibm power systems, support for network topology mapping, it professional services, data center services, ranked on inc. 5000, liquid cooling, support for ibm legacy systems, support for legacy and modern hardware support, support for support for federal agencies, software support, it lifecycle services, cost savings, enterprise support, support for high availability, operational efficiency, support for data centers, crn msp elite 150, customer-centric approach, support for digital transformation, asset management, data center maintenance, third party maintenance, it infrastructure management, network monitoring software, server maintenance, storage maintenance, entuity software, network discovery, infrastructure optimization, data center relocation, imac services, sustainability solutions, remote hands services, data migration services, liquid cooling solutions, network performance monitoring, hardware support services, it deployments, staff augmentation, network flow analysis, network topology mapping, root cause analysis, data center optimization, budget management, hardware monitoring, first-time fix guarantee, performance optimization, cost savings strategies, data protection solutions, network path monitoring, enterprise network management, it staff efficiency, holistic it solutions, automated monitoring tools, refurbished hardware sales, customer satisfaction programs, training and certifications, collaborative it solutions, emergency it support, global service delivery, compliance and safety programs, data center innovation, healthcare, finance, education, manufacturing, distribution, transportation &amp; logistics, professional training &amp; coaching, information technology &amp; services, health care, health, wellness &amp; fitness, hospital &amp; health care, financial services, mechanical or industrial engineering</v>
          </cell>
          <cell r="J2061" t="str">
            <v>Sendgrid, Outlook, Marketo, WP Engine, Drift, OneTrust, Slack, Adobe Marketing Cloud, Wordpress, Google Analytics, IBM AIX, Docker, Kubernetes, KVM, VMware, IBM PowerVM, Ansible, Python, Bash, Linkshare, Azure Linux Virtual Machines, LinkedIn Sales Navigator, Salesforce CRM Analytics, TOTVS ERP, , Dell EMC SAN (Storage Area Network), Mode, NetApp iSCSI SAN Storage System, PRO.FILE, VMware Distributed Resource Scheduler (DRS), VMware ESXi, VMware Site Recovery Manager, VMware vCenter Server, VMware vSAN, VMware vSphere, Terminus, LinkedIn Ads, Gem, Microsoft Outlook, DotNetNuke, Azure Analysis Services, Selenium</v>
          </cell>
          <cell r="K2061">
            <v>2004600000</v>
          </cell>
          <cell r="L2061" t="str">
            <v>Private Equity</v>
          </cell>
          <cell r="M2061">
            <v>0</v>
          </cell>
          <cell r="N2061">
            <v>45901</v>
          </cell>
          <cell r="O2061">
            <v>1000000000</v>
          </cell>
          <cell r="Q2061" t="str">
            <v>Park Place Technologies is a global firm specializing in data center and networking optimization, founded in 1991 and headquartered in Highland Heights, Ohio. The company focuses on third-party IT hardware maintenance, offering a cost-effective alternative to original equipment manufacturer (OEM) post-warranty support for servers, storage, and networking hardware. With over 2,400 employees, Park Place operates in 180 countries and serves more than 21,500 customers, including 249 Fortune 500 companies.
The company provides a wide range of IT infrastructure solutions, including global hardware maintenance, software technical support, infrastructure managed services, and IT professional services. They also offer procurement and sales of new and pre-owned hardware, along with infrastructure monitoring software. Park Place is recognized for its high customer satisfaction rate and significant cost savings, allowing IT teams to focus on innovation. With a revenue of $674.4 million and numerous industry accolades, Park Place continues to lead in data center optimization through strategic acquisitions and vendor-agnostic support.</v>
          </cell>
          <cell r="R2061">
            <v>1991</v>
          </cell>
        </row>
        <row r="2062">
          <cell r="A2062" t="str">
            <v>Paul Hastings</v>
          </cell>
          <cell r="B2062" t="str">
            <v>Paul Hastings</v>
          </cell>
          <cell r="C2062">
            <v>3100</v>
          </cell>
          <cell r="D2062" t="str">
            <v>law practice</v>
          </cell>
          <cell r="E2062" t="str">
            <v>http://www.paulhastings.com</v>
          </cell>
          <cell r="F2062" t="str">
            <v>http://www.linkedin.com/company/paul-hastings</v>
          </cell>
          <cell r="G2062" t="str">
            <v>Van Buren</v>
          </cell>
          <cell r="H2062" t="str">
            <v>Arkansas</v>
          </cell>
          <cell r="I2062" t="str">
            <v>law &amp; legal services, b2b, sustainable energy law, client relationship management, corporate governance, complex transactions, bankruptcy restructuring in energy, cross-border transactions, digital transformation, global legal services, energy m&amp;a, industry awards, auto loans, auto loans and leases, real estate law, structured finance, asset-backed securities, trade receivables securitization, tax, securities and capital markets, public company law, legal strategy, risk management, offshore energy transactions, regulatory compliance, fintech asset finance, portfolio acquisitions, non-traditional assets, bankruptcy and restructuring, student loans, corporate restructuring, compliance advisory, data center finance, mergers and acquisitions, real estate, cybersecurity compliance, offices of lawyers, corporate law, regulatory environment, client advisory, asset-backed finance, litigation and dispute resolution, technology law, cybersecurity, onshore energy deals, client service excellence, energy transition deals, consumer asset finance, structured credit, securities law, real estate transactions, life sciences, regulatory investigations, corporate compliance, media and telecom law, clo practice, recreational vehicle loans, financial services, government, investment banking, international law firm, cross-border legal services, finance and capital markets, compliance programs, corporate finance, asset-backed securitizations, portfolio acquisitions in energy, mergers, transactional support, hospitality, international arbitration, securitization, complex commercial contracts, services, investment funds, private credit, healthcare, acquisitions, community, banking law, public and private companies, data privacy and cybersecurity, consulting, financial regulation, clos, energy, legal services, manufacturing, international energy deals, private credit transactions, private equity, energy and infrastructure, litigation, legal innovation, sustainability, private equity in energy sector, innovative finance solutions, trade receivables, white collar defense, financial institutions, asset management, public policy, energy m&amp;a in texas, dispute resolution, private company law, securities regulation, global law firm, technology transactions, restructuring, employment law, environmental law, intellectual property, ai governance, data procurement, reit, client alerts, disruptive technologies, entertainment law, media transactions, contract negotiations, business law, esg compliance, workplace well-being, pay standards, international law, fund formation, real estate tax, joint ventures, legal advisory, social responsibility, employee engagement, global employment issues, market leading, legal technology, competition law, financial restructuring, ip-centric transactions, communications law, contract law, finance, legal, mergers &amp; acquisitions, capital markets, leisure, travel &amp; tourism, health care, health, wellness &amp; fitness, hospital &amp; health care, communities, mechanical or industrial engineering, law practice, environmental services, renewables &amp; environment, conflict resolution</v>
          </cell>
          <cell r="J2062" t="str">
            <v>Amazon CloudFront, Route 53, UltraDns, Amazon AWS, accessiBe, Pardot, Slack, Google Tag Manager, Mobile Friendly, ServiceNow, Jira, Salesforce CRM Analytics, .GIS, Outlook, Google AdWords Conversion, Microsoft Excel, Microsoft PowerPoint, SailPoint, Azure Active Directory B2C, Workday, Microsoft Entra ID, OpenLDAP, Microsoft Word, SAP, Oracle Analytics Cloud, Microsoft Office, Gem, Azure Resource Manager, Microsoft Endpoint Configuration Manager (MECM), TUNE, Autopilot, Toolkit, Microsoft App-V, Microsoft PowerShell, Azure Devops, Microsoft 365, Citrix, Azure Virtual Desktop, Microsoft Defender for Endpoint, Microsoft BitLocker, Lytics, ControlUp, Nexthink, Microsoft Advanced Group Policy Management, Chrome, Zycus Source-to-Pay, Confluence, Intapp, Intapp Conflicts, Intapp Intake, Microsoft SQL Server Reporting Services, Micro, Microsoft Teams, Cisco VPN, Kiosked, iManage, Zoho CRM, ICP, TSYS, Electron, Intapp Time, Microsoft Exchange Online, Microsoft Teams Rooms, SharePoint, Proofpoint, Act!, Azure AD P2, WP-Oauth, JTL-Shop 3, Oracle SPF, dmarcian, Akamai CDN Solutions, SMTP, Microsoft Application Insights, Cisco Unified Intelligence Center, Avaya, Microsoft Teams Phone, Excel4Apps, Microsoft Purview eDiscovery, SES, Pacer, Visio, Power BI Documenter, Tableau, FlipHTML5, Adobe, LinkedIn Ads, Microsoft Purview Information Protection, Google Cloud Data Loss Prevention, Office365, Relativity, LexisNexis, Westlaw, Azure Disk Storage, Microsoft Outlook, E-planning, Wowanalytics, ANGEL LMS</v>
          </cell>
          <cell r="O2062">
            <v>1810000000</v>
          </cell>
          <cell r="Q2062" t="str">
            <v>Paul Hastings LLP is a prominent multinational law firm with over 1,200 lawyers in 24 offices worldwide, including locations in North and South America, Europe, Asia, and the Middle East. Founded in Los Angeles in 1951, the firm has established itself as one of the largest and most prestigious law firms globally, with its New York office being the largest. The firm began its international expansion in the 1970s and has since grown significantly, particularly in the areas of mergers and acquisitions and private equity.
The firm offers a wide range of legal services across 17 core practice groups, including securities and capital markets, banking and finance, intellectual property, and complex litigation. Paul Hastings serves a diverse client base, including leading investment banks, asset managers, and Fortune 500 companies across various industries such as financial services, healthcare, and technology. The firm has received numerous accolades for its work, consistently ranking highly in various legal industry reports and awards.</v>
          </cell>
          <cell r="R2062">
            <v>1951</v>
          </cell>
        </row>
        <row r="2063">
          <cell r="A2063" t="str">
            <v>Paychex</v>
          </cell>
          <cell r="B2063" t="str">
            <v>Paychex</v>
          </cell>
          <cell r="C2063">
            <v>17000</v>
          </cell>
          <cell r="D2063" t="str">
            <v>human resources</v>
          </cell>
          <cell r="E2063" t="str">
            <v>http://www.paychex.com</v>
          </cell>
          <cell r="F2063" t="str">
            <v>http://www.linkedin.com/company/paychex</v>
          </cell>
          <cell r="G2063" t="str">
            <v>Rochester</v>
          </cell>
          <cell r="H2063" t="str">
            <v>New York</v>
          </cell>
          <cell r="I2063" t="str">
            <v>payroll tax services, workers compensation, hr technology, hr outsourcing, workers39 compensation, individual insurance, business insurance, time &amp; labor, hr, retirement services, human resources, aso, benefits administration, payroll services, group insurance, peo, diversified commercial services, industrials, human resources services, payroll and hr software, workforce analytics, business compliance, employee onboarding automation, employee onboarding, labor law compliance, employee onboarding tools, payroll integration, employee engagement, hr management, employee self-service, hr reporting, employee engagement tools, hr workflow automation, payroll for private sector workers, payroll tax filing, cloud hr platform, insurance services, remote hr support, payroll processing, hr document management, employee management system, hr automation, workforce management, tax administration, employee benefits portal, hr advisory, hr support services, remote workforce management, time tracking, management consulting services, employee time tracking, small business hr solutions, workforce planning, hr consulting, hr software, payroll and tax compliance, risk management, digital hr solutions, b2b, insurance solutions, business services, employee record management, digital benefits administration, hr data analytics, hr compliance monitoring, remote workforce hr management, employee scheduling, cloud-based software, compliance monitoring tools, employee benefits &amp; insurance, employee self-service portal, services, mobile hr platform, hr platform integrations, integrated hr solutions, hr advisory services, payroll and benefits integration, employee communication tools, payroll automation, payroll reporting, talent management, employee performance management, cloud hr compliance, employee benefits, consulting, hr data security, employee management, human resources &amp; staffing, hr analytics, benefits management, employee support, small business hr, peo services, payroll tax automation, compliance solutions, time and attendance, retirement plans, employee benefits plans, payroll solutions, hr services, automated payroll processing, compliance support, ai-assisted recruiting, cloud-based hr platform, 401(k) administration, performance management, mobile time tracking, integrated hr technology, employee recognition, background checks, employee performance evaluation, real-time payroll data, job costing, labor distribution, worker classification, safety compliance, employee communication, online benefits administration, geofencing technology, customizable employee schedules, payroll tax management, employee perks, group health insurance, flexible spending accounts, health savings accounts, staff engagement, scheduling solutions, workplace safety programs, multi-state payroll compliance, interactive performance reviews, service integration, finance, legal, non-profit, management consulting, financial services, nonprofit organization management, financial advising, insurance, professional services, tax services</v>
          </cell>
          <cell r="J2063" t="str">
            <v>CloudFlare CDN, Akamai DNS, Amazon SES, Sendgrid, Constant Contact, Outlook, Marketo, Microsoft Office 365, CloudFlare Hosting, Taboola Newsroom, Drupal, VueJS, Drift, MongoDB, iCIMS, Slack, Salesforce, Dropbox, Multilingual, reCAPTCHA, Paychex, Linkedin Marketing Solutions, DoubleClick, Google Tag Manager, Apache, Google AdWords Conversion, Google Analytics, Facebook Custom Audiences, DoubleClick Conversion, Facebook Login (Connect), AngularJS, DoubleClick Floodlight, myStaffingPro, Google Play, AT Internet, HeapAnalytics, Google Maps, Facebook Widget, Google Places, DataXu, Varnish, AppDynamics, Hotjar, Mobile Friendly, Kenshoo, Google Font API, Bing Ads, Wistia, New Relic, Amadesa, Tealium, Bootstrap Framework, Google Dynamic Remarketing, Twitter Advertising, Optimizely, Simpli.fi, iTunes, Webex, AddThis, WordPress.org, DocuSign, ON24</v>
          </cell>
          <cell r="K2063">
            <v>4200000000</v>
          </cell>
          <cell r="L2063" t="str">
            <v>Debt Financing</v>
          </cell>
          <cell r="M2063">
            <v>4200000000</v>
          </cell>
          <cell r="N2063">
            <v>45748</v>
          </cell>
          <cell r="O2063">
            <v>5571700000</v>
          </cell>
          <cell r="P2063">
            <v>47</v>
          </cell>
          <cell r="Q2063" t="str">
            <v>Paychex, Inc. is a prominent human capital management (HCM) company founded in 1971 in Rochester, New York. It specializes in payroll, HR, benefits, and insurance services, primarily for small and medium-sized businesses (SMBs) across the U.S., Germany, and Denmark. With a client base of approximately 800,000, Paychex plays a significant role in the U.S. economy, processing payroll for 1 in 11 private-sector workers and supporting over 2.5 million worksite employees through HR outsourcing.
The company offers a comprehensive suite of integrated HCM solutions, including payroll processing, HR services, employee benefits management, and insurance. Paychex has evolved its services over the years, introducing online payroll in 1995 and mobile access in 2010. It is recognized as a leading 401(k) recordkeeper, managing over 90,000 plans. With a focus on technology and compliance, Paychex continues to provide valuable support to businesses of all sizes, emphasizing simplicity and efficiency in its offerings.</v>
          </cell>
          <cell r="R2063">
            <v>1971</v>
          </cell>
        </row>
        <row r="2064">
          <cell r="A2064" t="str">
            <v>Paycom</v>
          </cell>
          <cell r="B2064" t="str">
            <v>Paycom</v>
          </cell>
          <cell r="C2064">
            <v>5800</v>
          </cell>
          <cell r="D2064" t="str">
            <v>information technology &amp; services</v>
          </cell>
          <cell r="E2064" t="str">
            <v>http://www.paycom.com</v>
          </cell>
          <cell r="F2064" t="str">
            <v>http://www.linkedin.com/company/paycom</v>
          </cell>
          <cell r="G2064" t="str">
            <v>Oklahoma City</v>
          </cell>
          <cell r="H2064" t="str">
            <v>Oklahoma</v>
          </cell>
          <cell r="I2064" t="str">
            <v>tax credits, talent management, hris, human capital management, employee engagement, hr, employee selfservice, payroll processing, benefits administration, time &amp; attendance, learning management, human resources, hr management, technology, softwareasaservice, saas, talent acquisition, software development, hr automation, hr compliance automation, employee record management, hr management software, services, payroll software, labor management, employee onboarding software, cloud-based payroll system, hr platform, hr compliance tools, hr process streamlining, automated hr workflows, hr analytics dashboard, hr management automation, hr system automation, hr workflow streamlining, performance evaluation tools, employee training platform, performance management, information technology and services, hr reporting, payroll tax management, employee onboarding, hris for smbs, hr process automation, nonprofit organization, workforce management, automated payroll, education, cloud hr platform, hr automation tools, mobile hr app, hr data accuracy, employee development platform, employee self-service portal, labor cost management, performance management system, time and labor management, employee performance tracking, b2b, hr compliance reporting, employee engagement platform, employee lifecycle management, hr data security compliance, employee development tools, payroll and hr integration, hr compliance monitoring, talent acquisition tools, hr compliance, operational efficiency, hr compliance management, hris for enterprises, employee self-service, time tracking, hris integration, cloud-based hr software, workforce planning tools, cloud-based software, financial services, cloud hr software, hr software for businesses, hr management system, hr data security, hr data analytics, hr analytics, hris cloud platform, hr reporting tools, hr data security standards, real-time hr analytics, employee development, mobile hr access, hr document management, employee record automation, hr software, retail, hris system, employee data security, employee data accuracy, hr data integration, real-time analytics, hr process optimization, management consulting services, hr data management system, hr reporting dashboard, employee onboarding automation, hr workflow automation, integrated hris system, employee benefits management, employee data management, human resources and staffing, employee training management, single database hr platform, hr data management, payroll automation, performance reviews, compensation budgeting, expense management, applicant tracking system, onboarding solutions, background checks, time-off requests, scheduling software, labor allocation, global hcm, direct data exchange, manager on-the-go, personnel action forms, cobra administration, enhanced aca, utilization reports, workforce analytics, training and development, data security standards, iso certification, user experience design, mobile hr solutions, tax credits administration, auditing and compliance, workforce planning, integration with financial systems, real-time reporting, expense tracking, receipt management, employee insights, role-based access, customizable dashboards, human resource outsourcing, hr tech innovations, administrative workflow streamlining, dedicated client support, healthcare, finance, non-profit, computer software, information technology &amp; services, training &amp; development, design, health care, health, wellness &amp; fitness, hospital &amp; health care, nonprofit organization management</v>
          </cell>
          <cell r="J2064" t="str">
            <v>Marketo, Microsoft Office 365, SparkPost, Akamai, OneTrust, React Redux, The Trade Desk, Slack, Atlassian Cloud, Facebook Custom Audiences, LiveRamp, DoubleClick, Facebook Login (Connect), Vidyard, DoubleClick Conversion, ON24, Google Dynamic Remarketing, iTunes, Bing Ads, Google Play, Facebook Widget, YouTube, Amadesa, Google Tag Manager, Google Analytics, Visual Website Optimizer, Bootstrap Framework, Twitter Advertising, Linkedin Marketing Solutions, Mobile Friendly, JW Player, Dropbox, Cedexis Radar, WordPress.org, Highcharts JS Library, Google Maps (Non Paid Users), Google Font API, Vimeo, Adobe Media Optimizer, Google Maps, reCAPTCHA, Paycom, Salesforce CRM Analytics, ANGEL LMS, Epic, Zoomdata, Infoblox DHCP, Akamai CDN Solutions, Microsoft Excel, Microsoft Windows Server 2012, Taleo Applicant Tracking Systems (ATS), NextGen Connect Integration Engine, Intel, Electron, Indeed, CareerBuilder, Adobe Audience Manager, ZoomInfo, Priority Engine (Informa TechTarget), DemandBase, Microsoft Office, Microsoft PowerPoint, Outlook, LinkedIn Recruiter, Reachdesk, Tableau, Dell iDRAC (Integrated Dell Remote Access Controller)</v>
          </cell>
          <cell r="K2064">
            <v>99675000</v>
          </cell>
          <cell r="L2064" t="str">
            <v>Other</v>
          </cell>
          <cell r="M2064">
            <v>99675000</v>
          </cell>
          <cell r="N2064">
            <v>41730</v>
          </cell>
          <cell r="O2064">
            <v>2051700000</v>
          </cell>
          <cell r="Q2064" t="str">
            <v>Paycom is a prominent provider of cloud-based human capital management (HCM) software, founded in 1998 and headquartered in Oklahoma City, Oklahoma. The company offers an integrated platform for HR and payroll processes, supporting businesses from hire to retire. Paycom pioneered online payroll processing and has grown to serve over 37,500 clients across the U.S. and in more than 190 countries.
The company provides a comprehensive HCM solution that includes payroll, HR management, and additional features like business intelligence and AI-driven efficiencies. Its subscription-based model ensures clients have access to platform updates, support, and training. Paycom emphasizes a people-first culture and innovation, which has contributed to its recognition for customer service excellence and steady growth. The company is publicly traded on the NYSE under the ticker PAYC and is a member of the S&amp;P 500.</v>
          </cell>
          <cell r="R2064">
            <v>1998</v>
          </cell>
        </row>
        <row r="2065">
          <cell r="A2065" t="str">
            <v>Paylocity</v>
          </cell>
          <cell r="B2065" t="str">
            <v>Paylocity</v>
          </cell>
          <cell r="C2065">
            <v>6400</v>
          </cell>
          <cell r="D2065" t="str">
            <v>information technology &amp; services</v>
          </cell>
          <cell r="E2065" t="str">
            <v>http://www.paylocity.com</v>
          </cell>
          <cell r="F2065" t="str">
            <v>http://www.linkedin.com/company/paylocity</v>
          </cell>
          <cell r="G2065" t="str">
            <v>Schaumburg</v>
          </cell>
          <cell r="H2065" t="str">
            <v>Illinois</v>
          </cell>
          <cell r="I2065" t="str">
            <v>saas payroll, tpa services, talent management software, hr technology, payroll, talent acquisition &amp; retention, workforce planning, time &amp; attendance, performance management, on demand payment, hr management, online payroll, hr data analytics, peo, expense management, cloudbased payroll amp hr solutions, saas business software, cloudbased payroll hr solutions, payroll hcm platform, benefit administration software, human resources, hris, work from anywhere, video learning, applicant tracking system, tax compliance, benefits administration, time &amp; attendance tracking, employee recognition, payment solutions, employee training &amp; learning, vidgrid, human capital management, employee scheduling, time &amp; labor software, onboarding, payroll &amp; tax services, hr compliance, hr technology solutions, learning &amp; development, employee engagement, mobile payroll tools, payroll amp hcm platform, employee relations &amp; recognition, hr tech, salary planning &amp; budgeting, mobile hr, hcm software, payroll software, tax amp compliance, software, information technology, computer software: prepackaged software, technology, software development, b2b, hr workflows, distribution &amp; logistics software, employee engagement tools, cloud hris, hris integration tools, performance management tools, recruiting and onboarding, time tracking software, employee onboarding platform, performance management system, hr data security solutions, cloud-based hr solutions, hr analytics and insights, performance review system, hr analytics platform, data analytics, compliance, hr reporting tools, human resources &amp; payroll software, time and attendance tracking, employee engagement and recognition, employee onboarding software, employee experience platform, hr reporting and analytics, ai hr tools, payroll processing automation, manufacturing software, payroll compliance, hr and payroll integration, educational technology, cloud-based payroll, hr data security, talent management, payroll and hr automation, employee management, hr reporting, hr analytics, workforce management, mobile hr app, financial technology, employee voice platform, talent acquisition platform, hr automation tools, workforce planning tools, workforce analytics, benefits management system, employee onboarding, hr software, project management, employee recognition platform, benefits administration saas, payroll automation, talent acquisition, innovation, employee self-service portal, hr and payroll saas, employee recognition and rewards, government, hr workflow automation tools, payroll compliance tools, user experience, workforce management saas, nonprofit technology, healthcare technology, cloud computing, automation, time and attendance automation, recruitment and onboarding automation, hris integrations, benefits administration software, employee voice and feedback, employee engagement platform, employee self-service, recruiting platform, hcm platform, services, talent management system, hr workflow automation, computer systems design and related services, performance reviews, payroll processing, workforce analytics software, transportation technology, benefits management, hr platform, recruitment software, hr compliance management, integrated hr software, operational efficiency, hr software saas, performance review tools, hr compliance tools, employee experience, time and attendance, hr automation, hr system integration, time tracking, cloud hr solutions, cloud hr, seamless integrations, time and labor tracking, data security, global payroll, time management, attendance tracking, learning management system, tax services, mobile integrations, headcount planning, scheduling, recognition and rewards, community building, self-service portal, api integration, flexible benefits, workflows, employee voice, data privacy, investor relations, corporate culture, diversity and inclusion, access management, strategic planning, procurement solutions, spend management, customer support, cloud-based solutions, cost reduction, employee satisfaction, marketplace integration, employee feedback, analytics software, healthcare, finance, education, non-profit, manufacturing, distribution, transportation &amp; logistics, information technology &amp; services, finance technology, financial services, productivity, ux, enterprise software, enterprises, computer software, computer &amp; network security, health care, health, wellness &amp; fitness, hospital &amp; health care, nonprofit organization management, mechanical or industrial engineering</v>
          </cell>
          <cell r="J2065" t="str">
            <v>CloudFlare CDN, DNS Made Easy, NSOne, CloudFlare Hosting, Microsoft Azure Hosting, Amazon AWS, Sendgrid, Gmail, Google Apps, Salesforce, Route 53, Amazon SES, Outlook, Act-On, Microsoft Office 365, Cloudflare DNS, Drupal, VueJS, Atlassian Cloud, OneTrust, React Redux, Omniture (Adobe), Pardot, Hubspot, Slack, Citrix, Facebook Login (Connect), Google Play, Salesforce Live Agent, Google AdWords Conversion, ASP.NET, Paylocity, Wix, Linkedin Marketing Solutions, Zendesk, Mobile Friendly, Facebook Widget, Adobe CQ, iTunes, Google Tag Manager, Vidyard, DoubleClick Floodlight, WordPress.org, Bing Ads, reCAPTCHA, Google Dynamic Remarketing, Bootstrap Framework, Google Font API, Google Analytics, DoubleClick Conversion, Facebook Custom Audiences, Intercom, Google Analytics Ecommerce Tracking, Typekit, Nginx, Scene7, Google AdSense, DoubleClick, Vimeo, Shopify, Google Maps (Non Paid Users), Google Maps, JQuery 1.11.1, YouTube, Remote, AI, Indeed, AWS Trusted Advisor, Databricks, Spark, Python, CDK, Pulumi, .NET, React, OpenSearch, AWS Bedrock, HTML Pro, CSS, Javascript, TypeScript, Windows 10 IoT Core Services, Microsoft Windows Server 2016, Microsoft Windows Server 2019, Microsoft Exchange, Microsoft 365, Azure Active Directory B2C, Microsoft PowerShell, Apex, Ning, Amazon Managed Workflows for Apache Airflow (MWAA), Salesforce CPQ, Salesforce Service Cloud, Sales Cloud Einstein, SQL, Gem, Zoomdata, Amazon EventBridge, AWS Lambda, SNS, MongoDB Atlas, Datadog, C#, Microsoft Office, Cypress, Playwright, Selenium, Git, Jira, Wiz, Cisco WebEx Teams, NetSuite, AWS SDK for JavaScript, Salesforce Sales Cloud, Azure Cost Management and Billing, Salesforce CRM Analytics, Intel, DotNetNuke, AWS Analytics, Airbase, OneLogin, Snowflake, dbt, Excel4Apps, Dell iDRAC (Integrated Dell Remote Access Controller), Microsoft OneDrive for Business, SharePoint, Ionic, Angular, Oracle BI Publisher, Tableau, Alibaba Cloud, Sardine, GIACT, Experian, FullStory, PostgreSQL, Docker, Kubernetes, WebPay, Redux, Jest, Microsoft OneDrive, Cvent, Microsoft PowerPoint</v>
          </cell>
          <cell r="K2065">
            <v>129765000</v>
          </cell>
          <cell r="L2065" t="str">
            <v>Merger / Acquisition</v>
          </cell>
          <cell r="M2065">
            <v>0</v>
          </cell>
          <cell r="N2065">
            <v>44440</v>
          </cell>
          <cell r="O2065">
            <v>1595221000</v>
          </cell>
          <cell r="Q2065" t="str">
            <v>Paylocity Holding Corporation is a prominent provider of cloud-based human capital management (HCM) software solutions, including HR, payroll, finance, and IT tools. Founded in 1997 in the Chicago area, the company is headquartered in Schaumburg, Illinois. Paylocity went public in 2014 and has since focused on innovation and client relationships, emphasizing a "Forward Together" principle that unites HR, finance, and IT teams.
The company offers a comprehensive product suite designed to simplify payroll and HCM processes. Its platform includes features for employee engagement, automation, and data-driven insights, all aimed at enhancing business growth. Paylocity has experienced significant client growth, reporting a 21% increase in its last fiscal year, and has received recognition for its workplace culture and leadership from various outlets.</v>
          </cell>
          <cell r="R2065">
            <v>1997</v>
          </cell>
        </row>
        <row r="2066">
          <cell r="A2066" t="str">
            <v>PayPal</v>
          </cell>
          <cell r="B2066" t="str">
            <v>PayPal</v>
          </cell>
          <cell r="C2066">
            <v>25000</v>
          </cell>
          <cell r="D2066" t="str">
            <v>information technology &amp; services</v>
          </cell>
          <cell r="E2066" t="str">
            <v>http://www.paypal.com</v>
          </cell>
          <cell r="F2066" t="str">
            <v>http://www.linkedin.com/company/paypal</v>
          </cell>
          <cell r="G2066" t="str">
            <v>San Jose</v>
          </cell>
          <cell r="H2066" t="str">
            <v>California</v>
          </cell>
          <cell r="I2066" t="str">
            <v>online payments, payment processing, mobile commerce, money transfers, ecommerce, payment security, monetization for developers,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v>
          </cell>
          <cell r="J2066" t="str">
            <v>UltraDns, Sendgrid, Pardot, Microsoft Office 365, CloudFlare Hosting, JQuery 2.1.1, Atlassian Cloud, PayPal Credit, React Redux, MongoDB, Sprig, Demandware, Eloqua, Slack, Salesforce, Multilingual, Bootstrap Framework, Commission Junction, Mobile Friendly, Paypal, Braintree, Varnish, Google Tag Manager, Amadesa, Open AdStream (Appnexus), ON24, Marchex, Google Play, Ensighten, AI, Archer, ServiceNow, ABAP, SAP HANA, SQL, SAP Fiori, NeoData, SAP, Cloud Foundry, CAPTCHA, SAP Integration Suite, Relativity, Microsoft 365, Google Workspace, Google Cloud Platform, AWS SDK for JavaScript, Python, Google Cloud BigQuery, Airflow, Google Cloud Composer, dbt, Atex, Git, AWS Trusted Advisor, GitHub Copilot, Tor, Azure Blockchain Service, React, Javascript, Node.js, PostgreSQL, MySQL, Spring, Docker, Kubernetes, Apache Kafka, RabbitMQ, Mode, Ning, Shopify, BigCommerce, Magento, GoDaddy, Intuit, ANGEL LMS, Workday, Discord, Reddit for business, Stack Overflow, pandas, NumPy, Microsoft PowerPoint, Dell EMC PowerStore, Langchain, Microsoft Office, Datadog, J2EE, Hibernate, iDevAffiliate, Linkedin Marketing Solutions, Android, CSS, HTML Pro, Jetpack, Kotlin, SWIFT, Uikit, Amazon Associates, Google, Lexity, Meta Ads Manager, Microsoft Application Insights, OpenAI, Amazon Virtual Private Cloud (Amazon VPC), Connect, AWS Direct Connect, SAP S/4HANA, .NET, IBM ILOG CPLEX Optimization Studio, Microsoft Azure Monitor, Terraform, AWS CloudFormation, go+, Bash, BERT, Google Publisher Tag (GPT), fastlane, Shopware, PrestaShop, Wix, , GraphQL, Next.js, TypeScript, Amazon EKS Anywhere, GitHub Actions, AWS Cloud Development Kit (AWS CDK), Google Cloud Machine Learning Engine, CAT, LogIC, Micro, SAP Contract Lifecycle Management (CLM), Ruby On Rails, Google Cloud, Splunk, , PagerDuty, Django, Flask, F5 BIG-IP, Google Secret Manager, Security, GitHub, Asana, Jira, Figma, Spring Boot, Tableau, PowerBI Tiles, SAP BusinessObjects Business Intelligence (BI), Netlify, IBM Data Warehouse, CPI, SAP BCM, Aurora, Amazon DocumentDB, Amazon DynamoDB, Cassandra, Redis, Amazon Web Services (AWS), Nutanix Beam, SAP Concur, AppZen, Nextopia, Data Analytics, Eightfold AI, Workday HCM, Workday Recruiting, GitHub Enterprise, Reval, Gem, R, SAS Enterprise Guide, ServiceNow Demand Management, Loopio, JPA Health, Looker, Salesforce CRM Analytics, Anaplan, Microsoft Excel, Apache Spark, AWS Lambda, API Gateway, SNS, Amazon Kinesis, AWS Step Functions, Amazon EventBridge, Kiosked, CallMiner Eureka, Apple Core ML, Objective-C, REST, Firebase, JWT, Adobe Experience Platform, Adobe Real-Time CDP, Java EE</v>
          </cell>
          <cell r="K2066">
            <v>10464200000</v>
          </cell>
          <cell r="L2066" t="str">
            <v>Other</v>
          </cell>
          <cell r="N2066">
            <v>45323</v>
          </cell>
          <cell r="O2066">
            <v>33172000000</v>
          </cell>
          <cell r="P2066">
            <v>14</v>
          </cell>
          <cell r="Q2066" t="str">
            <v>PayPal is a global financial technology company that has been enhancing commerce for over 25 years. It enables secure and personalized money movement, shopping, and selling across approximately 200 markets. Originally founded as Confinity, Inc. in 1998, PayPal launched its core product in 1999, allowing users to send money via email using bank accounts and credit cards. The company focuses on inclusion, innovation, collaboration, and wellness, aiming to return more money to customers quickly through its services.
PayPal offers a variety of payment and financial services for consumers, merchants, and businesses. Its core payment solutions allow secure online transactions, while business tools provide a unified platform for payment acceptance and operational efficiency. The company also offers working capital loans, transaction management features, and additional tools like a PayPal ATM/debit card and developer APIs for integrations. Through PayPal Ventures, the company invests in startups across various sectors, supporting innovation in fintech and commerce.</v>
          </cell>
          <cell r="R2066">
            <v>1998</v>
          </cell>
        </row>
        <row r="2067">
          <cell r="A2067" t="str">
            <v>Pearce Services</v>
          </cell>
          <cell r="B2067" t="str">
            <v>Pearce Services</v>
          </cell>
          <cell r="C2067">
            <v>4000</v>
          </cell>
          <cell r="D2067" t="str">
            <v>telecommunications</v>
          </cell>
          <cell r="E2067" t="str">
            <v>http://www.pearce-services.com</v>
          </cell>
          <cell r="F2067" t="str">
            <v>http://www.linkedin.com/company/pearce-services</v>
          </cell>
          <cell r="G2067" t="str">
            <v>Paso Robles</v>
          </cell>
          <cell r="H2067" t="str">
            <v>California</v>
          </cell>
          <cell r="I2067" t="str">
            <v>engineering, ev, wind, maintenance, power, batteries, repair, renewables, solar, power generation, operations, telecommunications, cable vault repair, mission-critical infrastructure, innovation, energy storage services, inventory management, operations and maintenance, preventative maintenance, telecom engineering, portfolio management, wireline fiber, wind and solar solutions, network planning, asset management, construction &amp; engineering, remote site monitoring, sustainability, consulting, renewables engineering, predictive maintenance, site construction, retrofitting, spare parts logistics, safety culture, safety insite platform, gwo certification, site monitoring, fiber optics, fiber expansion, network engineering, services, energy storage, government, wireless telecom, proprietary technology, renewable energy, project management, system upgrades, engineering services, wind energy, spare parts supply, battery energy storage, site commissioning, site commissioning services, customer engagement, maintenance and repair, b2b, retrofitting and repowering, critical infrastructure, onpath safety training, data center support, renewable energy support, solar energy, telecom services, electrical contractors and other wiring installation contractors, ev charging maintenance, wireless solutions, wireline services, fiber network, data center services, network operations, isp solutions, ev charging, field services, maintenance services, repair services, technical consulting, safety services, 24/7 operations, operations management, custom engineering, planning services, performance optimization, spare parts management, telecommunications infrastructure, mission-critical services, client support, emergency services, site maintenance, inspection services, compliance services, turnkey solutions, remote site services, cross-connect services, battery maintenance, subsea cable services, network design engineering, detailed project planning, analytics solutions, field resource management, technology solutions, vendor management, asset tracking, data analysis, technical support, distribution, transportation &amp; logistics, energy &amp; utilities, construction &amp; real estate, clean energy &amp; technology, environmental services, renewables &amp; environment, hardware, oil &amp; energy, productivity, information technology &amp; services, data analytics</v>
          </cell>
          <cell r="J2067" t="str">
            <v>Salesforce, Cloudflare DNS, Amazon SES, Outlook, Microsoft Office 365, CloudFlare Hosting, Amazon AWS, WP Engine, Slack, Hubspot, accessiBe, Facebook Custom Audiences, WordPress.org, Google Tag Manager, Facebook Widget, Mobile Friendly, Shutterstock, Facebook Login (Connect), Remote, Elite Software HVAC Solution, NetSuite, Google AdWords Conversion, Microsoft Excel, Microsoft PowerPoint, Esri, Microsoft Office, UPS, AT&amp;T, Catylist SiteLink, 3-GIS | Web, IndustryBrains, Carbon, Resin, .GIS, Brocade Switches, Screaming Frog Services, Aras, Sitetracker, Google Sheets, Cascade CMS, Box, Google Trends, Adobe Fireworks, Azure Cosmos DB, CSG Forte, Google Cloud Armor, Excel4Apps, Visio, Git, AMP, Mag+, Torque, eMaint CMMS, Tor, PowerBI Tiles, ADAPT, Olo, Quip, .NET, Apple iPad, Apple iPhone, Apple Laptop, EFI, Cisco VoIP, AWS Control Tower, AutoCAD, Wider Planet, Spring Cloud Sleuth, Snowflake, SnapLogic Anaplan Services, Salesforce CRM Analytics, FiberHome, Zopim, CAT, CONTROL, FRAC Pumps, Ning, Onit, Ciena, Fujitsu, Cisco AppDynamics, Nortel, Nokia, Dell Avamar, Juniper Networks, Siemens SIMATIC S7, Dell Tablet, Sage Intacct, Cisco Unified Intelligence Center, Dell PowerEdge Servers, Juniper Networks SRX-Series Gateways, SharePoint, Electron, Ignition SCADA, Front, Microsoft Word, Switch Concepts, React Router, Drawbridge, Cisco Secure Firewall Management Center, Siemens SIMATIC SCADA, DashThis, IfByPhone, IFS, Eaglestats, Carlson Software, AvePoint Opus, Webtrends, Malwarebytes for Teams</v>
          </cell>
          <cell r="K2067">
            <v>1200000000</v>
          </cell>
          <cell r="L2067" t="str">
            <v>Merger / Acquisition</v>
          </cell>
          <cell r="M2067">
            <v>1200000000</v>
          </cell>
          <cell r="N2067">
            <v>45962</v>
          </cell>
          <cell r="O2067">
            <v>660000000</v>
          </cell>
          <cell r="Q2067" t="str">
            <v>Pearce Services is a nationwide provider of outsourced repair, maintenance, engineering, and installation services for critical infrastructure in telecommunications, renewable energy, power generation, and energy storage. Founded in 1981 and headquartered in Paso Robles, California, the company employs around 4,000 people across 28 locations in the U.S. and generates approximately $532.8 million in revenue.
The company offers comprehensive services across wireline, wireless, and power infrastructure. This includes wireless services, fiber optic network maintenance, and data center operations, as well as maintenance and engineering for renewable energy sites like wind and solar. Pearce Services emphasizes safety, innovation, and customer satisfaction, employing skilled technicians and engineers to support full lifecycle management from installation to ongoing maintenance. The company has grown through strategic acquisitions, enhancing its expertise in the telecommunications and renewable energy sectors.</v>
          </cell>
          <cell r="R2067">
            <v>1998</v>
          </cell>
        </row>
        <row r="2068">
          <cell r="A2068" t="str">
            <v>Pearson VUE</v>
          </cell>
          <cell r="B2068" t="str">
            <v>Pearson VUE</v>
          </cell>
          <cell r="C2068">
            <v>5400</v>
          </cell>
          <cell r="D2068" t="str">
            <v>information technology &amp; services</v>
          </cell>
          <cell r="E2068" t="str">
            <v>http://www.pearsonvue.com</v>
          </cell>
          <cell r="F2068" t="str">
            <v>http://www.linkedin.com/company/pearson-vue</v>
          </cell>
          <cell r="G2068" t="str">
            <v>Bloomington</v>
          </cell>
          <cell r="H2068" t="str">
            <v>Minnesota</v>
          </cell>
          <cell r="I2068" t="str">
            <v>computerbased testing, electronic testing, psychometric services, test development, test delivery, it services &amp; it consulting, education and workforce markets, autodesk certified user, test security and integrity, test security compliance, industry-recognized credentials, education, online exam delivery, career development tools, test security technology, training and certification, learning materials, lifelong learning certifications, exam innovation, test security management, professional development certifications, corporate training certifications, test security infrastructure, certification community, services, certification standards, digital literacy assessments, test administration, online testing, digital credentialing, global testing network, test delivery services, education technology, exam practice and prep, post-secondary certifications, certification program management, test center accreditation, test security systems, online testing solutions, pearson vue partnership, program management, information technology, exam preparation resources, test security best practices, certification industry standards, multilingual certification exams, test center network, test security tools, professional development, apple app development with swift, ec-council certifications, certification for workforce development, adobe certified associate, exam prep resources, learning and practice materials, global reach, test security software, test security solutions, digital literacy certification, authorized testing centers, practice tests, test security, all other schools and instruction, global certification events, test security procedures, test security standards, regulatory compliance, government, career readiness certifications, employee workforce, certification programs, marketability enhancement, technology sector certifications, test security policies, d2c, digital badge sharing, certification program innovation, secondary education certifications, career advancement certifications, credential verification, industry certifications, certification exam development, certification industry leader, b2c, customer service, secure testing solutions, exam development and delivery, microsoft office specialist, e-commerce, b2b, revenue and growth, customer experience, test center operations, global test center network, test security platform, test security protocols, online proctored exams, digital credentials, certification for educators, multilingual exams, credentialing solutions, certification community engagement, test security services, technology, test security management tools, professional certification, certification, licensing, high-stakes exams, test centers, exam preparation, test accommodations, study materials, test registration, exam scheduling, proctored exams, assessment services, candidate support, exam resources, computer-based testing, test performance, industry credentials, exam policies, credentialing, exam eligibility, exam delivery, military testing, learning products, subject-specific exams, exam modifications, test-taker resources, location-based testing, accessibility in testing, testing technology, test day instructions, candidate insights, registration process, exam rescheduling, exam cancellations, career pathways, learning assessments, educational impact, skill recognition, test validity, test integrity, accommodation requests, exam expectations, assessment integrity, information technology &amp; services, e-learning, internet, computer software, education management, consumer internet, consumers, educational services, professional services, test preparation</v>
          </cell>
          <cell r="J2068" t="str">
            <v>Route 53, Microsoft Office 365, Amazon AWS, Akamai, Outlook, JQuery 2.1.1, VueJS, OneTrust, Eloqua, Salesforce Live Agent, Slack, Salesforce, KISSmetrics, Backbone JS Library, Drupal, Oracle Cloud, Jira, Atlassian Confluence, AWS SDK for JavaScript, The Trade Desk, Salesforce Service Cloud, MongoDB, Adobe CQ, BigCommerce, Pardot, Shopify Plus, Amazon SES, Zendesk, Adobe Marketing Cloud, Kentico, Facebook Login (Connect), Qualtrics, New Relic, Google Analytics Ecommerce Tracking, Mobile Friendly, F5 BIG-IP, Multilingual, Bootstrap Framework, Hotjar, Facebook Custom Audiences, Facebook Widget, Avectra, YouTube, ASP.NET, Google Tag Manager, Google Font API, Microsoft-IIS, Linkedin Marketing Solutions, WordPress.org, Google translate API, DoubleClick, reCAPTCHA, Bing Ads, Google Dynamic Remarketing, Typekit, Visual Website Optimizer, DoubleClick Conversion, Google Maps, Mixpanel, Nginx, Google Analytics, Vimeo, Twitter Advertising, Google translate widget, Google Maps (Non Paid Users), Sift Science, Wordpress.com, Stripe, Google Play, Wistia, SOASTA, FullStory, Remote, ServiceNow, Azure Devops, AWS Analytics, Azure Analysis Services, DotNetNuke, Selenium, NUnit, Xunit, Playwright, Testng, Cucumber, Postman, REST, Docker, Kubernetes, GitHub Actions, Azure Pipelines, Microsoft SQL Server Reporting Services, PostgreSQL, MySQL, SQL, Tradepending, Quantcast, Amazon Web Services (AWS), Azure Resource Manager, Terraform, Google AdWords Conversion, Amazon Simple Notification Service (SNS), Aurora, Amazon Connect, AWS IAM Identity Center, AWS Lambda, Amazon Lex, AWS Bedrock, Amazon DynamoDB, AWS Glue, Amazon QuickSight, Five9, Informatica B2B Data Exchange, CSC, Microsoft Teams Rooms, PowerBI Tiles, Microsoft Fabric, Databricks Lakehouse Platform, IBM Data Warehouse, Flow, Python, DAX, DATAVERSE LTD, Microsoft Power Automate, Microsoft Power Apps, Microsoft Power Platform, Revel, Oscar ECommerce, React, TypeScript, Javascript, Conversant (ValueClick), Siemens SIMATIC S7, Splunk SOAR, Pipedrive, Spring Boot, Node.js, GitHub Copilot, Oracle Analytics Cloud, Oracle Hyperion Enterprise, Google, DriverSide, Sony, Less</v>
          </cell>
          <cell r="O2068">
            <v>700000000</v>
          </cell>
          <cell r="P2068">
            <v>19</v>
          </cell>
          <cell r="Q2068" t="str">
            <v>Pearson VUE is a computer-based testing platform and a subsidiary of Pearson, specializing in high-stakes professional certification and licensure exams worldwide. Founded in 1994 and acquired by Pearson in 2000, the company has rebranded as Pearson Professional Assessments as of November 2025. It operates over 5,500 testing centers in more than 180 countries, delivering over 19 million exams annually.
The company offers a range of testing solutions, including secure exam delivery at its test centers, online remote testing through OnVUE, and exam preparation resources. Pearson VUE serves various sectors, including Information Technology, Healthcare, Finance, and Government, with major clients such as Cisco, Microsoft, AWS, and regulatory bodies. Headquartered in Bloomington, Minnesota, Pearson VUE is part of the larger Pearson plc education company.</v>
          </cell>
          <cell r="R2068">
            <v>1994</v>
          </cell>
        </row>
        <row r="2069">
          <cell r="A2069" t="str">
            <v>Pechanga Resort Casino</v>
          </cell>
          <cell r="B2069" t="str">
            <v>Pechanga Resort and Casino</v>
          </cell>
          <cell r="C2069">
            <v>4800</v>
          </cell>
          <cell r="D2069" t="str">
            <v>gambling &amp; casinos</v>
          </cell>
          <cell r="E2069" t="str">
            <v>http://www.pechanga.com</v>
          </cell>
          <cell r="F2069" t="str">
            <v>http://www.linkedin.com/company/pechangacasino</v>
          </cell>
          <cell r="G2069" t="str">
            <v>Temecula</v>
          </cell>
          <cell r="H2069" t="str">
            <v>California</v>
          </cell>
          <cell r="I2069" t="str">
            <v>gambling facilities &amp; casinos, casino rewards program, dining, spa treatments, guest services, entertainment, live entertainment, aaa four diamond, temecula wine country, luxury hotel, spa, luxury hotel booking, golf course, luxury suites, casinos (except casino hotels), casino and gaming, tribal ownership, luxury accommodations, family entertainment, services, large casino floor, luxury hotel in temecula, temecula, gaming, b2c, luxury resort experience, table games, luxury amenities, entertainment events, casino gaming, casino promotions, non-smoking environment, slot machines, luxury hotel rooms, luxury resort in california, casino gaming experience, casino event space, golf amenities, restaurant dining, luxury accommodations temecula, luxury hotel suites, hospitality, casino tournaments, hotel booking, entertainment shows, luxury golf and spa, resort activities, tribal enterprise, casino rewards, public transportation access, family-friendly, large casino, southern california, luxury golf course, hotel management, customer experience, tribal casino, hotel, event hosting, event space, casino promotions and offers, luxury spa, resort amenities, conference facilities, luxury hospitality services, poker room, luxury hotel amenities, digital guest services, recreational facilities, community development, luxury resort amenities, luxury resort, luxury hospitality, tribal gaming, mobile app, digital check-in, casino resort, conference center, event planning, casino entertainment, luxury hotel suites temecula, resort and hotel, casino, slots, blackjack, roulette, craps, baccarat, high limit gaming, video poker, keno, poker, easyplay, easydine, rewards program, loyalty club, pechanga club, spa and fitness center, digital room key, mobile check-in, promotions, event tickets, fine dining, catering services, banquet facilities, wine festival, resort packages, smoke-free gaming, comedy shows, resort casino, temecula valley, gaming tournaments, jackpot drawings, comfort amenities, concierge services, pet policy, gambling promotions, room reservations, valet parking, local attractions, gift shops, convenience store, hydrafacial treatments, accessibility features, online casino app, dining options, gambling &amp; casinos, leisure, travel &amp; tourism, games, facilities services, events services, restaurants, american (new), asian fusion, chinese</v>
          </cell>
          <cell r="J2069" t="str">
            <v>Route 53, Mimecast, Microsoft Office 365, Amazon AWS, Atlassian Cloud, OneTrust, React Redux, AudioEye, Amazon SES, Hubspot, Slack, Facebook Custom Audiences, Google Font API, Google Tag Manager, Mobile Friendly, Nginx, Microsoft-IIS, Yelp, ASP.NET, Typekit, Google Play, Facebook Widget, WordPress.org, Remote, AI, Micros, Apple macOS, Adobe Creative Cloud, Strato, Adobe Photoshop, Adobe Acrobat Pro, Adobe InDesign, Outlook, Google AdWords Conversion, Microsoft Excel, Microsoft PowerPoint, .GIS, Tor, Microsoft Office, Ning, Xledger, Sophos Email, CONTROL, GitKraken, ISA Web Publishing Load Balancer, Winky-AXE, Stormshield, Infor Birst, Microsoft Word, Microsoft Outlook, TDC, Postpresso, Conviva Operational Data Platform, Aruba, Google Cloud Data Loss Prevention, CNC Software, Route, AMP, React Router, Amazon EKS Anywhere, Kubernetes, GitHub Actions, Azure Devops, Amazon CloudWatch, Azure Monitor, Azure Log Analytics, Azure Key Vault, Microsoft Entra ID, AWS PrivateLink, AWS Transit Gateway, Amazon Virtual Private Cloud (Amazon VPC), .NET, AWS Direct Connect, Express, Crystal Ball, CAT, Azure Load Balancer, Splunk SOAR, IBM DFSMS, accessiBe, CMPRO, Gem, LogRhythm SIEM, Kronos, AT&amp;T, Aruba Wireless Access Points, Git, Adobe After Effects, Cinema 4D, Crestron, Brocade Switches, Visio, SharePoint, DocuSign, SQL, SES, Amazon Web Services (AWS), Air, Compressor, Corel PaintShop Pro, Quip, Varnish, Cisco 2960, DoorDash, Infor SyteLine / Infor CloudSuite Industrial, C#, Azure Active Directory B2C, Microsoft Exchange Server 2003, Excel4Apps, Microsoft SQL Server Reporting Services, Micro, DTScout, OneTrust Tech Risk &amp; Compliance, Infor HMS, Delphi, SpaSoft, Opentable, AWS Application Load Balancer, AWS Key Management Service (KMS), AWS Network Load Balancer, AWS Trusted Advisor, Azure Application Gateway, Azure Policy, Cisco VPN, Microsoft Azure Monitor, Sizmek (MediaMind), HTML5 Maker, CSS, Javascript, Horizon, VMware Workspace ONE, VMware App Volumes, Parallels Mac Management for Microsoft SCCM, Chocolatey, Microsoft Active Directory Federation Services, Microsoft Windows Server 2012, Kiosked, Android, Adform DMP, Cisco Tandberg, Datacore SDS, Avigilon, CPMStar, AboveNet, Fry, SteamVR, Aryson MySQL to MSSQL Converter, Altair Radioss, EMC, Microsoft Sql Server, Microsoft Application Insights, Oracle Simphony POS, VMware, Windows 7, Inventor, AutoCAD, AWS Organizations, Azure Linux Virtual Machines, SS&amp;C, Front, Entrinsik Informer, Argo, Tampa AS400 Inc, Secured MVC Forum on Windows 2012 R2, BriteVerify, Adelphic DSP</v>
          </cell>
          <cell r="O2069">
            <v>320000000</v>
          </cell>
          <cell r="P2069">
            <v>21</v>
          </cell>
          <cell r="Q2069" t="str">
            <v>Pechanga Resort Casino is a premier Native American casino and integrated resort located in Temecula, California, on the Pechanga Indian Reservation. Owned and operated by the Pechanga Band of LuiseÃ±o Indians, it opened in 2002 after a significant investment and has since become one of the largest casino resorts in the United States. The resort features over 200,000 square feet of gaming space, more than 5,400 slot machines, and approximately 1,100 hotel rooms in a 14-story tower.
The resort offers a wide range of amenities, including luxury accommodations, a full-service spa, and multiple dining options with seven restaurants and poolside eateries. Entertainment is abundant, with a 1,200-seat showroom for live performances and a 200-seat cabaret lounge. Guests can enjoy leisure activities at The Cove, a tropical pool complex, and the Journey at Pechanga golf course. Pechanga Resort Casino is recognized for its excellence, having received AAA Four Diamond awards and accolades as one of the best casinos in the U.S.</v>
          </cell>
          <cell r="R2069">
            <v>2002</v>
          </cell>
        </row>
        <row r="2070">
          <cell r="A2070" t="str">
            <v>Pegasystems</v>
          </cell>
          <cell r="B2070" t="str">
            <v>Pegasystems</v>
          </cell>
          <cell r="C2070">
            <v>5500</v>
          </cell>
          <cell r="D2070" t="str">
            <v>information technology &amp; services</v>
          </cell>
          <cell r="E2070" t="str">
            <v>http://www.pega.com</v>
          </cell>
          <cell r="F2070" t="str">
            <v>http://www.linkedin.com/company/pegasystems</v>
          </cell>
          <cell r="G2070" t="str">
            <v>Waltham</v>
          </cell>
          <cell r="H2070" t="str">
            <v>Massachusetts</v>
          </cell>
          <cell r="I2070" t="str">
            <v>business process management software, dynamic case management software, customer relationship management software, predictive analytics, decisioning software, customer service software, mobile application development software, software, information technology, edp services, technology, software development, digital transformation, ai-powered decisioning, workflow automation, enterprise ai, enterprise ai solutions, workflow orchestration, customer engagement, ai-driven insights, ai in healthcare, ai in manufacturing, business process automation, ai-enabled workflows, financial services, business outcomes, customer personalization, application development, cloud services, data security, cloud-based software, consulting, information technology and services, ai decisioning, legacy system modernization, ai-powered platforms, enterprise transformation, ai for back-office, computer systems design and related services, ai strategy, automotive, scalable architecture, regulatory compliance, business agility, b2b, enterprise software, manufacturing, government, enterprise cloud solutions, education, business architecture, construction &amp; real estate, predictive ai, digital workflows, customer experience, ai governance, ai innovation, ai for customer service, transportation &amp; logistics, enterprise application development, ai agents, business process management, cloud integration, data-driven decision making, intelligent automation, ai and machine learning, ai ethics, operational efficiency, ai in government, healthcare, low-code development, low-code platform, utilities, ai governance principles, enterprise scalability, telecommunications, automation tools, ai in finance, services, decisioning, low-code, service automation, case management, artificial intelligence, robotic process automation, pega genai, cloud solutions, data integration, customer decision hub, real-time analytics, business transformation, software architecture, process automation, scalability, personalized engagement, omni-channel solutions, enterprise applications, unified platform, flexible architecture, change management, sales automation, customer service optimization, client success, agile development, incident management, task automation, natural language processing, client engagement, real-time decisioning, customer journey management, risk management, enterprise-grade solutions, it modernization, digital workplace, integrated ai solutions, finance, legal, non-profit, distribution, energy &amp; utilities, crm, sales, enterprises, computer software, information technology &amp; services, app development, apps, cloud computing, computer &amp; network security, mechanical or industrial engineering, health care, health, wellness &amp; fitness, hospital &amp; health care, saas, analytics, nonprofit organization management</v>
          </cell>
          <cell r="J2070" t="str">
            <v>NSOne, Outlook, Microsoft Office 365, Amazon AWS, CloudFlare Hosting, Route 53, DemandBase, Brightcove, Drupal, SalesLoft, MongoDB, Slack, Varnish, Mobile Friendly, reCAPTCHA, Google Tag Manager, New Relic, Google Maps, Google Maps (Non Paid Users), Google Play, MailChimp, Google Font API, Typekit, Facebook Login (Connect), WordPress.org, Woo Commerce, Google translate API, Facebook Widget, Segment.io, Paypal, Bootstrap Framework, YouTube, Facebook Custom Audiences, Multilingual, Cision, Shutterstock, AI, Remote, Amazon EKS Anywhere, Terraform, AWS CloudFormation, Python, Lambda Cloud, Ansible, Kubernetes, AWS Trusted Advisor, Pega Infinity, AWS SDK for JavaScript, CAT, Nginx, Microsoft-IIS, Apache, Azure Linux Virtual Machines, Amazon Web Services (AWS), Google Cloud Platform, Blueprint, SAP, SAP ECC, SAP S/4HANA, Pega Case Management, SAP BTP for Spend Management, SAP ERP Central Component (ECC), , Playwright, Selenium, go+, Pega Platform, Docker, HELM, Jenkins, Gradle, IBM ILOG CPLEX Optimization Studio, ACL, Apache Kafka, Cassandra, React, Node.js, Express, SAM, OpenID, Chronicle, AWS CloudTrail, Amazon GuardDuty, Google Cloud Security Command Center, Amazon CloudWatch, Flow, Verizon WAF, Mend, Google Cloud, Istio, SAP SuccessFactors, Red Hat JBoss Enterprise SOA Platform, REST, PostgreSQL, OpenTelemetry, Splunk, Pega CRM Suite, AWS Analytics, Google Kubernetes Engine (GKE), Amazon Linux 2, AT&amp;T, CloudMoverâ„¢ for AWS S3, Bash, Javascript, Pega Customer Decision Hub, Taleo Applicant Tracking Systems (ATS), Showpad Coach, MongoDB Atlas, Micro, Grafana, TypeScript, Redshift, Google Cloud BigQuery, Kotlin, Remedy Single Sign On, SAP Ariba Platform, SAP Concur, Microsoft Office, Excel4Apps, Ivanti, TUNE, Jamf, Windows 10 IoT Core Services, Apple macOS, Thomson Reuters ONESOURCE, Apache Tomcat, Buddy, Connect, , Apache JMeter, AWS Lambda, Cucumber, Git, Groovy, Visual Studio Code, Microsoft PowerPoint, Microsoft Excel, SQL, Jira, ServiceNow, MITRE ATT&amp;CK, Google AdWords Conversion, Gem, eGain, Microsoft Azure Monitor, OpenStack, Django Language, GitHub, Vscode, JFrog Artifactory, Sumologic, Microsoft Windows Server 2012, Okta, Copilot, GAS, Clojure, PEO, Google Identity Services APIs, Amazon Managed Streaming for Apache Kafka (Amazon MSK), Telligent, SWIFT, Android, Kiosked, PegaRULES Process Commander (PRPC), Pega BPM, AWS Glue DataBrew, Azure Analysis Services, PCF International, IBM WebSphere Automation, Oracle WebLogic, Oracle Analytics Cloud, Google AlloyDB for PostgreSQL, Aryson MySQL to MSSQL Converter, IBM Db2 for Linux, UNIX, and Microsoft Windows, CSS, Secured MVC Forum on Windows 2012 R2, IBM AIX, Oracle Solaris, IBM z/OS Operating System, Soap Media, AWS Database Migration Service, PowerBI Tiles, 3M 360 Encompass - Health Analytics Suite, FortiManager, Cloudera CDH, AWS Direct Connect, AWS Transit Gateway, Amazon Virtual Private Cloud (Amazon VPC), Melbourne IT, ebs, Amazon EC2, Amazon S3, Azure Data Lake Storage, Astra, Redux, HTML5 Maker, webpack, Babel, Jest, TikTok, Instagram, Datadog, Akamai CDN Solutions, AWS VPN</v>
          </cell>
          <cell r="K2070">
            <v>83300000</v>
          </cell>
          <cell r="L2070" t="str">
            <v>Merger / Acquisition</v>
          </cell>
          <cell r="M2070">
            <v>52300000</v>
          </cell>
          <cell r="N2070">
            <v>42461</v>
          </cell>
          <cell r="O2070">
            <v>1745812000</v>
          </cell>
          <cell r="Q2070" t="str">
            <v>Pegasystems Inc. (PEGA) is a global enterprise software company based in Waltham, Massachusetts, founded in 1983 by Alan Trefler. The company specializes in AI-powered decisioning, workflow automation, and business process management (BPM) solutions aimed at driving enterprise transformation. Pega has evolved significantly since its inception, moving from business rules management systems to integrating advanced technologies like robotic process automation (RPA) and customer relationship management (CRM).
Pega's flagship offering, Pega Infinity, is a unified suite that combines BPM, CRM, and AI to facilitate digital transformation. The company emphasizes a collaborative approach between business and IT, making technology more accessible for users. Pega serves some of the world's largest organizations, focusing on long-term partnerships and delivering innovative solutions that enhance customer engagement and operational efficiency. Alan Trefler continues to lead the company as CEO and Chairman, guiding its commitment to innovation and client success.</v>
          </cell>
          <cell r="R2070">
            <v>1983</v>
          </cell>
        </row>
        <row r="2071">
          <cell r="A2071" t="str">
            <v>Pellera Technologies</v>
          </cell>
          <cell r="B2071" t="str">
            <v>Pellera Technologies</v>
          </cell>
          <cell r="C2071">
            <v>3200</v>
          </cell>
          <cell r="D2071" t="str">
            <v>information technology &amp; services</v>
          </cell>
          <cell r="E2071" t="str">
            <v>http://www.pellera.com</v>
          </cell>
          <cell r="F2071" t="str">
            <v>http://www.linkedin.com/company/pellera-technologies</v>
          </cell>
          <cell r="G2071" t="str">
            <v>Tallahassee</v>
          </cell>
          <cell r="H2071" t="str">
            <v>Florida</v>
          </cell>
          <cell r="I2071" t="str">
            <v>it services &amp; it consulting, information technology &amp; services</v>
          </cell>
          <cell r="J2071" t="str">
            <v>Cloudflare DNS, Mimecast, Microsoft Office 365, CloudFlare Hosting, Hubspot, Slack, Mobile Friendly, YouTube, Google Tag Manager, Linkedin Marketing Solutions, Typekit, WordPress.org</v>
          </cell>
          <cell r="O2071">
            <v>4000000000</v>
          </cell>
          <cell r="Q2071" t="str">
            <v>Pellera Technologies is an IT solutions provider based in Tallahassee, Florida. Formed from the merger of Converge Technology Solutions and Mainline Information Systems, the company focuses on delivering innovative solutions in AI, cybersecurity, cloud, and digital infrastructure. Pellera launched its brand on July 21, 2025, with a mission to empower enterprise clients worldwide through a people-first approach and decades of combined expertise.
The company offers a comprehensive suite of IT solutions, including digital infrastructure, hybrid cloud, cybersecurity, and artificial intelligence. Pellera utilizes its proprietary AIM (Advise, Implement, Manage) methodology to guide clients through strategic advising, implementation, and ongoing management, ensuring that technology aligns with business objectives. With a commitment to collaboration and sustainable growth, Pellera builds strong partnerships to drive meaningful change for its clients.</v>
          </cell>
          <cell r="R2071">
            <v>2025</v>
          </cell>
        </row>
        <row r="2072">
          <cell r="A2072" t="str">
            <v>PENNYMAC</v>
          </cell>
          <cell r="B2072" t="str">
            <v>Pennymac</v>
          </cell>
          <cell r="C2072">
            <v>4500</v>
          </cell>
          <cell r="D2072" t="str">
            <v>financial services</v>
          </cell>
          <cell r="E2072" t="str">
            <v>http://www.pennymac.com</v>
          </cell>
          <cell r="F2072" t="str">
            <v>http://www.linkedin.com/company/pennymac</v>
          </cell>
          <cell r="G2072" t="str">
            <v>Westlake Village</v>
          </cell>
          <cell r="H2072" t="str">
            <v>California</v>
          </cell>
          <cell r="I2072" t="str">
            <v>home loans, multifamily loans, conventional loans, usda loans, fha streamline refinance, 30 year fixed rate mortgages, home equity loans, va loans, fha loans, investment property mortgages, fixedrate mortgages, home purchase loans, making home affordable programs, jumbo loans, harp refinance, adjustable rate mortgages, mortgage lender, streamline refinancing, homeready, 15 year fixed rate home loans, mortgage refinancing, manufactured home loans, mortgage refinance, homepossible, homeone, finance: consumer services, finance, mortgage portfolio, mortgage compliance, mortgage investor relations, mortgage loan processing, mortgage industry, mortgage servicing technology, customer experience, b2c, services, mortgage servicing, mortgage loan origination, customer service, mortgage market, operational efficiency, mortgage servicing excellence, refinancing, risk management, mortgage origination platform, mortgage risk management, mortgage asset management, real estate, loan servicing, mortgage technology, mortgage investments, mortgage servicing operations, homeownership support, mortgage platform, employee benefits, mortgage servicing rights, mortgage portfolio management, other activities related to credit intermediation, mortgage reit, mortgage origination, investment management, mortgage servicing solutions, b2b, mortgage growth, gse servicing, financial services, mortgage customer service, mortgage servicing platform, home mortgage, refinance loans, cash-out refinancing, conventional mortgages, home loan options, mortgage calculators, first-time homebuyer guide, loan pre-approval, investment property loans, customer support, tax and insurance info, mortgage relief, disaster assistance, online loan application, pennymac correspondent group, tpo lending, broker partnerships, non-delegated correspondent, home value estimator, real estate programs, rate locking, custom mortgage rates, loan options comparison, sustainability practices, corporate philanthropy, community engagement, financial literacy, career opportunities, team culture, diversity and inclusion, loan processing speed, automated systems, customer education, investor relations, market analysis tools, investment strategies, home financing solutions, construction &amp; real estate</v>
          </cell>
          <cell r="J2072" t="str">
            <v>Route 53, Amazon SES, Zendesk, Amazon AWS, CloudFlare Hosting, accessiBe, Atlassian Cloud, The Trade Desk, Jornaya, Slack, Adobe Marketing Cloud, React Redux, Google Tag Manager, Google Maps (Non Paid Users), DoubleClick, Visual Website Optimizer, Google Play, reCAPTCHA, Google Analytics, Google Font API, iTunes, DoubleClick Floodlight, Nginx, Cloudinary, Google Maps, Hotjar, Vimeo, Wufoo, Mobile Friendly, Adobe Media Optimizer, Bing Ads, Facebook Login (Connect), iCIMS, YouTube, Yahoo Analytics, Multilingual, BugHerd, Linkedin Marketing Solutions, Google Dynamic Remarketing, Facebook Custom Audiences, Tealium, Bootstrap Framework, Yahoo Ad Manager Plus, Facebook Widget, DoubleClick Conversion, Omniture (Adobe), New Relic, Remote, AI, Bootstrap, Copilot, CSS, Cursor, GraphQL, HTML Pro, Javascript, Node.js, React, REST, Ruby On Rails, SQL, Amazon EC2, Amazon S3, AWS Bedrock, Google Cloud BigQuery, Google Cloud Storage, Google Compute Engine, Lambda Cloud, Make, Python, PyTorch, spaCy, TensorFlow, Titan, Vertex, Vertex AI, AWS Trusted Advisor, Amazon CloudWatch, Commvault, ServiceNow, Jira, Microsoft Office, Excel4Apps, Snowflake, Microsoft SQL Server Reporting Services, Microsoft PowerPoint, Playwright, Cypress, Postman, Katalon Studio, GitHub Copilot, Applitools, Datadog, Splunk, dynaTrace, AWS SDK for JavaScript, TypeScript, Terraform, CDK, Progress Chef, GitLab, Google Cloud Logging, Prometheus, Microsoft PowerShell, Bash, Hashicorp Packer, Chocolatey, Microsoft-IIS, Microsoft Windows Server 2012, Microsoft Active Directory Federation Services, Micro, AWS VPC Lattice, AWS Transit Gateway, Google AdWords Conversion, Git, Microsoft Azure Monitor, IBM ILOG CPLEX Optimization Studio, MITRE ATT&amp;CK, Azure Linux Virtual Machines, Apple macOS, , Siemens SIMATIC S7, Juniper Networks SRX-Series Firewalls, Google, AutoCAD, Tableau, AWS Transfer for SFTP, Netlify, Zoomdata, Five9, CallMiner Eureka, Spiceworks IP Scanner, Docker, Kubernetes, AWS Cloud Development Kit (AWS CDK), Dynamics 365 Customer Service, AMP, NUnit, .NET, C#, Amazon Web Services (AWS), GoToAssist (FASTchat), ezFlow for Google Docs for G Suite, Gem, Lytics, AWS CloudFormation, Microsoft Excel, PostgreSQL, MySQL, AWS Analytics, AWS AppSync, Elasticsearch, Pentaho, DotNetNuke, Advertising.com, Visual Studio, E-planning, Wowanalytics, Cisco VPN, Cisco Secure Firewall Management Center, Cisco VoIP, Amazon DynamoDB, AWS Step Functions, ECS, Langchain, go+, Azure Active Directory B2C, Google Workspace, Confluence, blend, Encompass, empow, ASP.NET, Amazon Simple Queue Service (SQS), SES, Xunit, Brocade SANnav Management, Jenkins, Veeam Backup &amp; Replication, Next.js, API Gateway, AWS EventBridge, Route, Wireshark, Apache Flink, Microsoft Application Insights, Apache Pig, Power Query, Google Sheets, Amazon EKS Anywhere, ICE Mortgage, Repl.it, C# (C Sharp), AWS Glue Data Catalog, SNS, Amazon Kinesis, Amazon Elastic MapReduce (EMR), Airflow, Prefect, Fastapi, Flask, Pytest, Atex, Vector, Lua</v>
          </cell>
          <cell r="K2072">
            <v>1049999998</v>
          </cell>
          <cell r="L2072" t="str">
            <v>Debt Financing</v>
          </cell>
          <cell r="M2072">
            <v>850000000</v>
          </cell>
          <cell r="N2072">
            <v>45778</v>
          </cell>
          <cell r="O2072">
            <v>4363825000</v>
          </cell>
          <cell r="Q2072" t="str">
            <v>PennyMac Financial Services, Inc. is a prominent U.S. specialty financial services firm based in Westlake Village, California. Founded in 2008, the company focuses on stabilizing the housing market by acquiring distressed mortgages and managing residential mortgage loans. With approximately 4,100 employees, PennyMac operates through key subsidiaries, including PennyMac Loan Services for mortgage banking and PNMAC Capital Management for investment management.
The company is organized into three main segments: mortgage production, mortgage servicing, and investment management. It originates and services a wide range of loans, including government-backed options, and manages a significant portfolio of mortgage-related assets. PennyMac is recognized as a leading VA lender and services over $125 billion in VA loans, supporting more than 5 million homeowners. The firm has established strong partnerships with over 700 active clients, including small and mid-sized banks and credit unions, positioning itself as a trusted partner in the mortgage industry.</v>
          </cell>
          <cell r="R2072">
            <v>2008</v>
          </cell>
        </row>
        <row r="2073">
          <cell r="A2073" t="str">
            <v>Perficient</v>
          </cell>
          <cell r="B2073" t="str">
            <v>Perficient</v>
          </cell>
          <cell r="C2073">
            <v>6600</v>
          </cell>
          <cell r="D2073" t="str">
            <v>information technology &amp; services</v>
          </cell>
          <cell r="E2073" t="str">
            <v>http://www.perficient.com</v>
          </cell>
          <cell r="F2073" t="str">
            <v>http://www.linkedin.com/company/perficient</v>
          </cell>
          <cell r="G2073" t="str">
            <v>St. Louis</v>
          </cell>
          <cell r="H2073" t="str">
            <v>Missouri</v>
          </cell>
          <cell r="I2073" t="str">
            <v>big data &amp; analytics, cpm, cloud, devops, commerce, enterprise data &amp; bi, content management, enterprise resource planning, digital marketing, integration &amp; apis, experience design, multishoring, mobile, portals, social, business process management, information technology, internet, consulting, edp services, technology, it services &amp; it consulting, digital marketing and advertising, project management, customer journey, ai in manufacturing, business intelligence, digital solutions, machine learning, ai in consumer goods, ai-native technology, iot, ai-driven growth, ai in media, business growth, search engine optimization, digital consulting, ai for supply chain, services, digital transformation, social media marketing, automation workflows, ai for customer engagement, security standards, financial services, application development, product engineering, crm solutions, scalable solutions, computer systems design and related services, cloud computing, enterprise software, digital innovation, data and intelligence, product development, ai-first solutions, risk management, ai and machine learning, cloud solutions, industry-specific solutions, customer connection, media and entertainment, blockchain, enterprise platforms, system integration, ai in healthcare, consulting services, conversion rate optimization, technology consulting, mobile app development, product design, financial technology, iot integration, global delivery, industry expertise, ai in automotive, cloud consulting, api integration, operational efficiency, content architecture, ai-powered applications, ai-enabled product development, customer engagement, security certification, cloud services, innovation, ai in financial services, proprietary products, information technology and services, ai solutions, healthcare technology, data management, data analytics, automotive, e-commerce, b2b, manufacturing, automation, ai-powered digital solutions, customer experience, generative ai, digital strategy, secure project delivery, marketing automation, content management systems, process optimization, software development, ai security and compliance, big data analytics, big data, data intelligence, business transformation, innovation consulting, platform integration, automation services, user experience design, strategic planning, data-driven insights, ai-powered solutions, performance optimization, cross-platform experiences, enterprise technology, saas products, mobile product development, data architecture, b2b solutions, end-to-end service, change management, marketing strategy, digital ecosystems, ai implementation, customer loyalty, virtual agents, insight activation, business analytics, agile methodologies, legacy systems modernization, immersive experiences, real-time data, emerging technologies, performance tracking, omnichannel strategy, human-centered design, healthcare, finance, consumer_goods, media, ai, machine_learning, big_data, content_management, crm, digital_marketing, product_development, enterprise_software, system_integration, security_certification, agile, global_delivery, enterprises, computer software, information technology &amp; services, marketing &amp; advertising, productivity, analytics, artificial intelligence, seo, search marketing, marketing, consumer internet, consumers, app development, apps, management consulting, finance technology, mechanical or industrial engineering, saas, health care, health, wellness &amp; fitness, hospital &amp; health care, sales</v>
          </cell>
          <cell r="J2073" t="str">
            <v>Outlook, Microsoft Office 365, VueJS, Microsoft Application Insights, Jira, Atlassian Confluence, Citrix, OneTrust, The Trade Desk, Pardot, Amazon SES, Slack, Salesforce, WordPress.org, Gravity Forms, Cvent, Google Maps, Linkedin Marketing Solutions, Woo Commerce, Google Maps (Non Paid Users), SiteCore, Microsoft-IIS, ASP.NET, Shutterstock, Stripe, Bootstrap Framework, Mobile Friendly, Facebook Login (Connect), Google Font API, reCAPTCHA, Facebook Custom Audiences, Facebook Widget, Vimeo, Google Tag Manager, Jenkins, SQL, Microsoft Power Apps, Microsoft Power Automate, SharePoint, ShareGate, Metalogix, Microsoft PowerShell, Azure OpenAI Service, Copilot, Conviva Operational Data Platform, Microsoft.NET Core 3.1, Angular, React, TypeScript, NGRX, Redux, RXJS, Microsoft SQL Server Reporting Services, PostgreSQL, MongoDB, Docker, Microsoft Azure Monitor, AWS Trusted Advisor, IBM ILOG CPLEX Optimization Studio, Mulesoft, ACL, Salesforce Financial Services Cloud, PHP, HTML Pro, Javascript, jQuery, PrototypeJS, Oracle XML DB, Amazon Web Services (AWS), ServiceNow, AngularJS, Pega Case Management, Azure Logic Apps, CSC, Dynamics 365 Customer Insights, AWS SDK for JavaScript, , REST, Oracle Data Cloud, Azure Devops, Appian, Next.js, .NET, C#, Git, Azure Cloud Services, GitHub, Vercel, Netlify, Salesforce Sales Cloud, Salesforce Service Cloud, Salesforce Marketing Cloud Intelligence (formerly Datorama), Adobe Experience Cloud, Microsoft Fabric, Telligent, Azure Data Factory, IBM Data Warehouse, Neo4j Graph Data Science, Lytics, PowerBI Tiles, Azure Purview, Micro, DATAflow, Gem, Gemini, Google Cloud BigQuery, Looker, Vertex, Vertex AI, Microsoft 365, Microsoft Power Platform, Ning, DotNetNuke, Python, Google Cloud, IBM Cloud, Adobe Real-Time CDP, Proofpoint Targeted Attack Protection For SaaS, Adobe Audience Manager, Adobe Experience Platform, Adobe Analytics, Adobe, DoubleClick, Facebook, Adobe Sensei, Snowflake, Elasticsearch, Apache Solr, Coveo, Algolia, Lucidworks Fusion, Camunda, Spring Boot, Gmail, Microsoft Exchange Online, Cisco DNA Spaces, Microsoft Teams, , Microsoft OneDrive for Business, Shopify, Liquid, CSS, GraphQL, Shopify Plus, Argon CI/CD Security, Similarweb, Semrush, Red Hat JBoss Enterprise SOA Platform, Datapipe, Delta Lake, PySpark, DAX, Nestjs, MySQL, PEO, Prisma, Kubernetes, HELM, Interact, inriver PIM, AI, CallMiner Eureka, Amazon S3, AWS Glue, AWS Lambda, Azure Data Lake Storage, Azure Event Hubs, Databricks, Delta, Google Cloud Platform, Terraform, Unity Catalog, dbt, Airflow, Playwright, GitHub Actions, GitLab, Mozilla Firefox, Nintex, DATAVERSE LTD, , Azure Cognitive Services, ANGEL LMS, Flow, Twilio, Five9, Genesys, C# (C Sharp), Apache Kafka, Pages, OpenAI, vSphere, VMware ESXi, VMware vCenter, VMware vRealize Operations, Selenium, TestComplete, Azure Analysis Services, Adobe Firefly, AWS Bedrock, Confluence, Faiss, Google AlloyDB for PostgreSQL, Langchain, LangGraph, Miro, Mode, n8n, Pinecone, Supabase, Apache JMeter, Cypress, k6, Locust, Pytest, Robot Framework, SAP Commerce Cloud, Spring, SAP, JUnit, Mockito, Terracotta Ehcache, PEX, Greenplum Database, Node.js, Microsoft Azure, Ansible, Microsoft Windows Server 2012, , Pega BPM, Cision, Pega Infinity, CloudMoverâ„¢ for AWS S3, Microsoft Dynamics 365 CE, Secured MVC Forum on Windows 2012 R2, Yokogawa Centum VP Distributed Control System, Salesforce CPQ, Amazon CloudWatch, Amazon Kinesis, Amazon Managed Streaming for Apache Kafka (Amazon MSK), AWS CodePipeline, AWS Control Tower, AWS Direct Connect, AWS Global Accelerator, AWS Key Management Service (KMS), AWS Organizations, AWS Transit Gateway, BASE, BirchStreet Procure-to-Pay, CAT, CDK, OpenTelemetry, Route 53, Xray, mabl, VMware vSphere, VMware Distributed Resource Scheduler (DRS), vSphere High Availability (HA), Tor, Kotlin, Postman, Cucumber, Redis, Lens, Athena, AWS Glue Data Catalog, Akamai CDN Solutions, Oracle EBS Projects, Salesforce Journey Builder, QMetry Automation Studio, Salesforce Email Studio, Act!, Apex, Salesforce VisualForce, Salesforce Lightning Web Components, Salesforce Flow, Conga CLM, DocuSign, Adobe Experience Manager, Lambda Cloud, Google, Google Docs, Google Workspace, Temporal Cloud, Amazon EKS Anywhere, VMWare Tanzu, Confluent Cloud, API Gateway, Microsoft Defender for Cloud, OpenTracker, Pega Platform, ICP, Salesforce Health Cloud, Reltio Connected Data Platform, Azure Cosmos DB, Azure Functions, Azure App Service, Google Forms, Google Sites, LEAP, Microsoft Forms, Hive, MUI, HTML5 Maker, SignalR, EVS, React Native, Backbone JS Library, SAP Materials Management, OpenID, JWT, Jest, Appium, Google Cloud Dataflow, AWS CloudFormation, Google Cloud Deployment Manager, Azure Monitor, Datadog, Google Cloud Build, WCF, Magento, ADAPT, Amazon Associates, FUSION, NLP Catpcha, Oracle BI Publisher, Oracle Cloud, Oracle Integration Cloud, Oracle Supply Chain Management (SCM) Cloud, Oracle Visual Builder Cloud Service, Remedy Single Sign On, Salesforce Commerce for B2B, SS&amp;C, Flask, AVEVA PDMS, AWS Schema Conversion Tool, AWS Step Functions, Redshift, Spark, Blueprism, Uipath, Automation Anywhere, Dynamics 365 Sales, AMP, Express JS Framework, Salesforce Einstein Analytics, Segment, MLflow, Informatica, Intel, Amazon SageMaker, AWS EventBridge, ECS, AWS Analytics, Varicent, erwin Data Modeler, Amazon Managed Workflows for Apache Airflow (MWAA), Informatica Cloud Data Integration, ServiceNow IT Operations Management (ITOM), ServiceNow Discovery, Micro Focus Universal CMDB, ServiceNow Event Management, ServiceNow IT Service Management (ITSM), Flexera IT Asset Management (ITAM), ServiceNow Flow Designer, GAS, Frame, Vanta, ABBYY FlexiCapture SDK, Fusion ERP Analytics, Microsoft Entity Framework, Asana, Amazon DynamoDB, Anthropic Claude, Boto3, GitHub Copilot, Google AdWords Conversion, pandas, Delinea Secret Server, SES, Remote, SailPoint, Splunk, Wordpress.com, 3M 360 Encompass - Health Analytics Suite, Tableau, ServiceNow Knowledge Management, Pega Customer Service, AWS CloudTrail, SNS, Nagios, Kibana, CircleCI, Travis CI, Bitbucket, AWS CodeCommit, AWS CodeBuild, Docker Swarm, Red Hat OpenShift, Cloud Foundry, Aurora, BlueTie Vault, Bash, Sizmek (MediaMind), Barracuda Email Security Service, , Workato, AdParlor, Laravel, Rust, GRPC, Argo, Pega CRM Suite, Ubuntu, CentOS, HTCondor 8.9.9 on Amazon Linux 2, IBM Storage Suite for IBM Cloud Paks, Prometheus, Grafana, ELK Stack, SAP Contract Lifecycle Management (CLM), Salesforce Revenue Cloud, Azure Synapse, Kustomer, Activa, Workday, UKG Pro, Rippling, Adobe Campaign, Power BI Documenter, Nevron Vision for SSRS, Informatica PowerCenter, CaptivateIQ, Digital Fulcrum GhostWriter, Connect, Microsoft Entra ID, Azure AI Search, Dynatrace OneAgent, Kong Mesh, ForgeRock Identity Platform, HCL Commerce Cloud, Adobe Commerce, Optimizely, Znode Storefront, Flyway, Liquibase, OpenSearch, BMC Helix Discovery, dynaTrace, SAP Spartacus, Apache Log4j 2, Zemanta, Jira Service Management, Atlassian Cloud, Atlassian</v>
          </cell>
          <cell r="K2073">
            <v>386016402</v>
          </cell>
          <cell r="L2073" t="str">
            <v>Merger / Acquisition</v>
          </cell>
          <cell r="N2073">
            <v>45413</v>
          </cell>
          <cell r="O2073">
            <v>906541000</v>
          </cell>
          <cell r="Q2073" t="str">
            <v>Perficient is a global digital consultancy firm founded in 1998, specializing in digital transformation for large enterprises and Global 2000 clients. Headquartered in St. Louis, Missouri, the company operates across the U.S., Latin America, India, and Europe, employing around 7,500 colleagues in the U.S. and over 2,000 in India, along with teams in Latin America and Europe. Perficient holds several certifications, including Global ISO27001:2022 and Level 5 CMMI, ensuring secure and agile delivery.
The firm offers a wide range of services, including digital experience and transformation, ecommerce solutions, offshore development, and content management. Perficient focuses on modernizing systems for customer engagement, building personalized commerce solutions, and migrating legacy portals to advanced platforms. The company delivers custom solutions such as web and mobile applications integrated with Google Maps and redesigned corporate websites. Perficient partners with major technology vendors like IBM, Microsoft, and Salesforce to enhance customer experiences and improve operational efficiency.</v>
          </cell>
          <cell r="R2073">
            <v>1997</v>
          </cell>
        </row>
        <row r="2074">
          <cell r="A2074" t="str">
            <v>PetVet Care Centers</v>
          </cell>
          <cell r="B2074" t="str">
            <v>PetVet Care Centers</v>
          </cell>
          <cell r="C2074">
            <v>11000</v>
          </cell>
          <cell r="D2074" t="str">
            <v>veterinary</v>
          </cell>
          <cell r="E2074" t="str">
            <v>http://www.petvetcarecenters.com</v>
          </cell>
          <cell r="F2074" t="str">
            <v>http://www.linkedin.com/company/petvet-care-centers</v>
          </cell>
          <cell r="G2074" t="str">
            <v>Westport</v>
          </cell>
          <cell r="H2074" t="str">
            <v>Connecticut</v>
          </cell>
          <cell r="I2074" t="str">
            <v>veterinarian careers, animal health, veterinary hospital, veterinary medicine, veterinary technician, veterinarian, veterinary care, veterinary jobs, animal specialist, veterinary specialist, veterinary, veterinary surgeon, veterinary assistant, vet specialist, veterinary careers, veterinary office, animal care, animal hospital, veterinary services, veterinary leadership, veterinary care network, growth funding, veterinary network, veterinary partnership, practice growth funding, veterinary expansion, practice management solutions, animal healthcare, pet care, clinical excellence, patient care, high-quality care, equine care, emergency services, animal hospital network, medical advisory team, modern equipment, practice support, career development, modern veterinary equipment, clinical support, practice legacy, b2b, veterinary care standards, veterinary industry support, practice transition, operational support, veterinary operational support, veterinary service delivery, practice ownership opportunities, practice acquisition, veterinary care delivery, veterinary hospital expansion, practice independence, veterinary technology, veterinary industry, community veterinary, animal care excellence, community veterinary care, specialty care, veterinary care services, practice ownership, veterinary care innovation, veterinary professionals, practice management, veterinary hospital modernization, practice sale, local hospitals, patient outcomes, services, consulting, animal health technology, hospital management, animal health services, veterinary practice support, veterinary practice support network, practice sale process, medical advisory, veterinary professionals development, veterinary practice growth, practice support services, veterinary hospitals, veterinary practice, sell your practice, business support, local leadership, career opportunities, dvm graduates, compassionate care, emergency veterinary, specialty veterinary, equine hospital, medical leadership, success stories, financial benefits, customized deals, legacy preservation, community reputation, confidential selling process, staff retention, client relationships, clear communication, continuity of care, operational excellence, sustainable business, mergers and acquisitions, veterinary employment, pet health tips, training programs, staff development, regional directors, hospital acquisitions, team management, veterinary education, consultations, emergency care, pet owners, veterinary ethics, healthcare, finance, distribution, mergers &amp; acquisitions, health care, health, wellness &amp; fitness, hospital &amp; health care, financial services</v>
          </cell>
          <cell r="J2074" t="str">
            <v>Salesforce, Mimecast, Microsoft Office 365, Amazon AWS, Slack, Mobile Friendly, Google Maps (Non Paid Users), Google Font API, reCAPTCHA, BugHerd, Google Maps, CallRail, Vimeo, Nginx, Google Analytics, Google Tag Manager, Git, Tor, Mist, Snap, Vertical Market Software, Gem, Microsoft Office, Cornerstone HR, Xray, Micro, GEP, Azure Virtual Machine Scale Sets, Carma Mail (Compost Marketing), Siemens MRI, Instinctive Ads, Canonical MicroK8s, GE Healthcare MRI, Echo, CAT, Onit, Quip, Olo, GAS, Laserfiche, Mag+, Toshiba POS, Laser Scanning, Doppler, Histats, Veracode AppSec Governance, Greenhouse, OpenTelemetry, Dayforce, Azure Analysis Services, Google Search Central, Microsoft 365, Microsoft Exchange Online, SharePoint, Cisco WebEx Teams, TUNE, FUSION, LogIC, ROSS, Cisco Unified Intelligence Center, Canon Multifunction Copiers, Deltek ComputerEase, Analyzer, edX, Inventor, NEAR, McKesson Pharmacy Systems, Signal, Ning, Catalyst, Act!, .NET, Microsoft Teams, Outlook, Microsoft Excel, AVImark Rapport, Zscaler ZTNA, BASE, SQL, Alteryx, Tableau Cloud, PowerBI Tiles, , , ROOM, Axis, EMC, Apple Laptop, NASA, Air, Activa, Criteo for Advertisers, Secured MVC Forum on Windows 2012 R2, Google AdWords Conversion, Semrush, ezyVet, Make, Ramp, Microsoft Windows Server 2012, Concur</v>
          </cell>
          <cell r="K2074">
            <v>675000000</v>
          </cell>
          <cell r="L2074" t="str">
            <v>Merger / Acquisition</v>
          </cell>
          <cell r="M2074">
            <v>0</v>
          </cell>
          <cell r="N2074">
            <v>43070</v>
          </cell>
          <cell r="O2074">
            <v>35000000</v>
          </cell>
          <cell r="Q2074" t="str">
            <v>PetVet Care Centers is a national network of over 420 veterinary hospitals across the United States, providing a range of services including general practice, specialty care, emergency services, and equine care for small animals and horses. Founded in 2012 and headquartered in Westport, Connecticut, the company focuses on high-quality animal care while supporting local leadership in each hospital.
The mission of PetVet Care Centers is to foster a culture of excellent animal care and enhance veterinary business operations. The company values compassion, excellence, integrity, and personalized relationships, ensuring that each hospital maintains its unique identity and community ties. PetVet offers business support to practice owners, enabling them to focus on patient care while preserving their medical philosophy and community connections. With a dedicated team of approximately 3,716 employees, PetVet is committed to delivering personalized, high-quality care nationwide.</v>
          </cell>
          <cell r="R2074">
            <v>2012</v>
          </cell>
        </row>
        <row r="2075">
          <cell r="A2075" t="str">
            <v>PGIM</v>
          </cell>
          <cell r="B2075" t="str">
            <v>PGIM</v>
          </cell>
          <cell r="C2075">
            <v>4700</v>
          </cell>
          <cell r="D2075" t="str">
            <v>financial services</v>
          </cell>
          <cell r="E2075" t="str">
            <v>http://www.pgim.com</v>
          </cell>
          <cell r="F2075" t="str">
            <v>http://www.linkedin.com/company/pgim</v>
          </cell>
          <cell r="G2075" t="str">
            <v>Newark</v>
          </cell>
          <cell r="H2075" t="str">
            <v>New Jersey</v>
          </cell>
          <cell r="I2075" t="str">
            <v>investment management, quantitative, fixed income, global investment, mutual funds, institutional investing, multiasset class portfolios, equities, etfs, real estate, private capital, investment products, climate change, green bonds, investment advisory, asset classes, climate risk, asset management innovation, green building standards, alternatives, client services, climate-aligned portfolios, leed certification, joint ventures, quantitative factor investing, asset class diversification, real estate investments, portfolio diversification, private credit strategies, multi-asset solutions, private equity, climate risk analytics, quantitative strategies, portfolio management, quantitative research, sustainable development goals, fund management, legacy of prudential, client diversification, sustainable development, global offices, climate-focused funds, technology-driven investing, global markets, financial innovation, net-zero real estate, services, green real estate, behavioral finance insights, green building, regional offices, energy transition investments, sustainable real estate, investment consulting, other financial investment activities, financial technology, investment risk, impact investing, asset management, real estate investment, real estate debt, client relationships, financial expertise, client base, carbon neutrality, institutional clients, risk management, climate risk assessment, financial services, esg integration, customized solutions, retail, investment innovation, asset management technology, climate risk mitigation, investment solutions, investment research, carbon footprint reduction, behavioral finance, sustainable property management, global asset manager, green building features, retail investors, market cycles, separate accounts, active management, financial advisory, asset allocation, esg, market analysis, climate change adaptation, investment strategies, private credit, b2b, investment performance, green infrastructure, green building certifications, sustainable investing, asset growth, climate resilience, climate change mitigation, global asset management, esg investing, real estate investing, retail investment products, institutional advisory services, emerging markets investment, alternatives investing, portfolio research, market outlooks, investment themes, capital market assumptions, quantitative solutions, debt strategies, thought leadership, investment strategy, research insights, market events, diversified investment, portfolio construction, investor education, geopolitical risk, market volatility, investment partnerships, diversification strategies, liquidity management, emerging risks, economic trends, institutional investors, pension fund management, portfolio monitoring, investment governance, risk assessment models, client solutions, tailored investment strategies, equity market strategy, finance, sustainability, environmental services, renewables &amp; environment, finance technology, information technology &amp; services, financial consulting, consulting, management consulting, venture capital &amp; private equity</v>
          </cell>
          <cell r="J2075" t="str">
            <v>Amazon SES, Outlook, Microsoft Office 365, Atlassian Cloud, OneTrust, The Trade Desk, Workday, Eloqua, Omniture (Adobe), Slack, Salesforce, Adobe Marketing Cloud, Remote, AWS SDK for JavaScript, Python, SQL, Microsoft SQL Server Reporting Services, Tableau, Office365, Akamai CDN Solutions, Infoblox DHCP, Microsoft Active Directory Federation Services, Microsoft Windows Server 2012, Parallels Mac Management for Microsoft SCCM, Zoomdata, Anaplan, Microsoft Office, Microsoft Excel, Microsoft PowerPoint, Oracle Analytics Cloud, AWS Trusted Advisor, MUI, 3M 360 Encompass - Health Analytics Suite, Docker, Nginx, React, Node.js, TypeScript, GraphQL, PostgreSQL, BASE, Jest, Cypress, Spring Boot, Spring Cloud, Javascript, Angular, Microsoft Sql Server, Microsoft Azure Monitor, Microsoft OneDrive for Business, Blackrock Aladdin, Oracle General Ledger, Microsoft 365, Hornetsecurity Spam and Malware Protection, ACL, IBM Cognos Analytics, DotNetNuke, Jira, Bitbucket, C#, Azure Data Factory, Flow, PowerBI Tiles, Azure Databricks, Azure Data Lake Analytics, Azure SQL Database, Microsoft Fabric, ArcGIS, Amazon S3, Lambda Cloud, Redshift, Ning, Spring, ASP.NET, CSS, Git, GitHub Copilot, HTML5 Maker, Microsoft Entity Framework, .NET, RXJS, Bloomberg Professional Services, Seismic, Gem, ARGUS Developer, DATAflow, Azure Service Fabric, Power BI Documenter, Microsoft Teams Rooms, SharePoint, Excel4Apps, Next.js, MongoDB, ebs, Playwright, Selenium, Testng, Microsoft Teams, AWS Bedrock, Fastapi, Secured MVC Forum on Windows 2012 R2, Frame, Microsoft Power Platform, FlipHTML5, Crossfuze TFS Integration, Azure Devops, Jenkins, Azure Active Directory B2C, Azure Analysis Services, Oracle Argus</v>
          </cell>
          <cell r="K2075">
            <v>9630405000</v>
          </cell>
          <cell r="L2075" t="str">
            <v>Other</v>
          </cell>
          <cell r="M2075">
            <v>4200000000</v>
          </cell>
          <cell r="N2075">
            <v>45839</v>
          </cell>
          <cell r="O2075">
            <v>26281000</v>
          </cell>
          <cell r="Q2075" t="str">
            <v>PGIM, Inc. is the global investment management arm of Prudential Financial, Inc., based in Newark, New Jersey. As of September 30, 2025, PGIM manages over $1.5 trillion in assets across various markets, including fixed income, equity, real estate, alternatives, and multi-asset strategies. The company has a rich history dating back to Prudential Financial's founding in 1875 and has evolved its investment management operations significantly over the years.
With a presence in 31 offices worldwide, PGIM employs over 1,200 professionals and is recognized as one of the top asset managers globally. The firm focuses on active investment strategies and integrates environmental, social, and governance (ESG) principles, committing to achieve Net Zero by 2050. PGIM offers a diverse range of investment products tailored for both retail and institutional clients, leveraging proprietary data and local expertise to deliver customized solutions across various risk-return profiles.</v>
          </cell>
          <cell r="R2075">
            <v>1800</v>
          </cell>
        </row>
        <row r="2076">
          <cell r="A2076" t="str">
            <v>PIMCO</v>
          </cell>
          <cell r="B2076" t="str">
            <v>PIMCO</v>
          </cell>
          <cell r="C2076">
            <v>3600</v>
          </cell>
          <cell r="D2076" t="str">
            <v>investment management</v>
          </cell>
          <cell r="E2076" t="str">
            <v>http://www.pimco.com</v>
          </cell>
          <cell r="F2076" t="str">
            <v>http://www.linkedin.com/company/pimco</v>
          </cell>
          <cell r="G2076" t="str">
            <v>Newport Beach</v>
          </cell>
          <cell r="H2076" t="str">
            <v>California</v>
          </cell>
          <cell r="I2076" t="str">
            <v>other financial investment activities, market insights, outsourced cio, market analysis, portfolio construction, emerging markets debt, client base, risk discipline, investment innovation, portfolio optimization, institutional clients, investment outlooks, investment insights, hedge funds, market research, active fixed income management, sustainability, real estate management, client services, private credit, services, proprietary analytics, infrastructure investments, asset-based finance, economic forecasts, financial services, individual investors, data-driven tools, artificial intelligence, global macro strategies, investment process, portfolio management, global presence, liability-driven investing, etfs, ocio services, risk analytics tools, risk management, index strategies, investment management, bond strategies, retail, performance analytics, macroeconomics, investment technology, asset management, fixed income innovation, real estate investments, client-specific portfolios, investment solutions, investment strategies, quantitative analytics, corporate bonds, fixed income securities, government bonds, customized portfolios, market forecasting, global asset management, asset allocation, esg integration, private credit strategies, quantitative models, data analytics, b2b, multi-asset solutions, financial advisors, private markets, macroeconomic analysis, alternative investments, market opportunities, risk assessment, proprietary systems, fixed income, real estate investment, sustainable investing, alternative assets, inflation-linked securities, investment research, active fixed income, mutual funds, income generation, market commentary, income distribution, client solutions, tax-efficient investing, cyclical outlook, economic commentary, credit research, diversification, interval funds, closed-end funds, data infrastructure, core bonds, macroeconomic insights, sustainable investments, research and insights, investor education, risk-adjusted returns, investment opportunities, global wealth management, client advisory, portfolio strategies, behavioral finance, liquidity management, retirement planning, financial advisory services, debt markets, yield curve analysis, long and short strategies, investment performance, financial technology, risk analytics, b2c, finance, construction &amp; real estate, environmental services, renewables &amp; environment, information technology &amp; services, real estate, finance technology</v>
          </cell>
          <cell r="J2076" t="str">
            <v>Akamai, Akamai DNS, OneTrust, Workday, Slack, Bluekai, Brightcove, Backbone JS Library, MongoDB, Marketo, ServiceNow, ASP.NET, SiteCore, Google Tag Manager, Mobile Friendly, Workday Recruit, reCAPTCHA, F5 BIG-IP, Microsoft-IIS, AI, Remote, Microsoft Excel, Amazon S3, Salesforce CRM Analytics, Gem, Amazon DocumentDB, AWS Trusted Advisor, Azure Cosmos DB, Bicep, CDK, Docker, Git, GitLab, Javascript, Microsoft Azure Monitor, Python, Redis, Snowflake, Terraform, Bloomberg Professional Services, ARKit, MSCI, Thomson Reuters Legal Tracker, Excel4Apps, Loom, LinkedIn Ads, X (Twitter), YouTube, Seismic, AWS SDK for JavaScript, SysTools VBA Password Recovery, Box, Concur, Condeco, Hi-Media Performance, Navan (Formerly TripActions), Zoomdata, Cisco AppDynamics, Diligent ESG, Refinitiv World-Check Risk Intelligence, Onit, ARGUS Developer, Spring Boot, HashiCorp Vault, Microsoft PowerPoint, Ning, Oracle Analytics Cloud, Alteryx, AWS Analytics, Lambda Cloud, Amazon EKS Anywhere, Google AdWords Conversion, Amazon Managed Streaming for Apache Kafka (Amazon MSK), GitHub Copilot, ANGEL LMS, Postpresso, Kofax ReadSoft Online, Microsoft Office, GitHub, GitHub Actions, ADP, Cvent, PowerBI Tiles, Google Analytics, ISO+â„¢, Linkedin Marketing Solutions, Twitter Advertising, HireVue, Fusion ERP Analytics, , Microsoft Teams, Microsoft Teams Rooms, Cisco WebEx, Jira, AMP, Phenom Gigs, Appian, C#, Fastly CDN, XGBoost, SentryOne SQL Sentry, Lytics, Amazon Web Services (AWS), Taleo Applicant Tracking Systems (ATS), Power BI Documenter, Power Query</v>
          </cell>
          <cell r="K2076">
            <v>5845887904</v>
          </cell>
          <cell r="L2076" t="str">
            <v>Other</v>
          </cell>
          <cell r="M2076">
            <v>215000000</v>
          </cell>
          <cell r="N2076">
            <v>44621</v>
          </cell>
          <cell r="O2076">
            <v>625000000</v>
          </cell>
          <cell r="Q2076" t="str">
            <v>Pacific Investment Management Company LLC (PIMCO) is a prominent global investment management firm based in Newport Beach, California, founded in 1971. As an indirect subsidiary of Allianz SE, PIMCO ranks as the 6th-largest asset manager worldwide, overseeing $2.20 trillion in total assets, including $1.78 trillion in third-party client assets. The firm operates 24 offices globally and employs over 3,100 professionals.
PIMCO offers a wide range of investment management services, specializing in fixed income management while also providing portfolio management, equities management, exchange-traded funds (ETFs), and various types of funds and investment trusts. The firm is recognized as the largest active ETF manager and has a strong focus on research and trading services. PIMCO serves a diverse clientele, including central banks, pension funds, corporations, and individual investors, adapting to various market conditions. The company is also committed to community engagement through initiatives aimed at addressing issues like hunger and gender equality.</v>
          </cell>
          <cell r="R2076">
            <v>1971</v>
          </cell>
        </row>
        <row r="2077">
          <cell r="A2077" t="str">
            <v>Pinnacle Financial Partners</v>
          </cell>
          <cell r="B2077" t="str">
            <v>Pinnacle Financial Partners</v>
          </cell>
          <cell r="C2077">
            <v>3600</v>
          </cell>
          <cell r="D2077" t="str">
            <v>banking</v>
          </cell>
          <cell r="E2077" t="str">
            <v>http://www.pnfp.com</v>
          </cell>
          <cell r="F2077" t="str">
            <v>http://www.linkedin.com/company/pnfp</v>
          </cell>
          <cell r="G2077" t="str">
            <v>Nashville</v>
          </cell>
          <cell r="H2077" t="str">
            <v>Tennessee</v>
          </cell>
          <cell r="I2077" t="str">
            <v>investments, treasury management, banking services, financial planning, mortgage, trust, insurance, major banks, finance, mortgage solutions, wealth advisory, loans and credit, employee engagement, personalized banking, investment, investment management, investment services, loans, b2b, employee benefits, trust and estate services, cash flow management, mobile banking, banking and finance, strategic acquisitions, financial education, market expansion, small business banking, customer experience, customer relationship management, acquisition growth, regional banking, customer-centric approach, employee satisfaction, retirement planning, services, banking, risk management, retail, digital payments, mortgage banking, financial services, b2c, community initiatives, market-specific financial products, local decision-making, top talent recruitment, community banking, digital banking, csr initiatives, financial technology, financial strength, customer service, customer relationships, wealth management, trust services, community support, full-service financial solutions, insurance solutions, corporate banking, online banking, commercial banking, financial advisory, capital markets, asset management, insurance services, regulatory compliance, investment advice, client support, banking solutions, cash management, deposit accounts, mortgages, loan services, corporate retirement services, fraud prevention, business finance, personal finance, credit cards, savings accounts, checking accounts, real estate financing, social responsibility, high-net-worth clients, strategic investments, financial security, service excellence, community engagement, managed assets, client-centric approach, small business resources, business treasury services, integrated receivables, automated payments, remote deposit, crm, sales, enterprise software, enterprises, computer software, information technology &amp; services, finance technology, financial consulting, consulting, management consulting, banks &amp; credit unions</v>
          </cell>
          <cell r="J2077" t="str">
            <v>Salesforce, Akamai DNS, Microsoft Office 365, Akamai, Amazon AWS, JQuery 2.1.1, ADP Workforce Now, Emma, Slack, VideoJS, Mobile Friendly, Nginx, YouTube, Google Tag Manager, AddThis, reCAPTCHA, ASP.NET, Google Play, iTunes, Bootstrap Framework, Google Analytics</v>
          </cell>
          <cell r="K2077">
            <v>58650000</v>
          </cell>
          <cell r="L2077" t="str">
            <v>Other</v>
          </cell>
          <cell r="M2077">
            <v>39900000</v>
          </cell>
          <cell r="N2077">
            <v>42401</v>
          </cell>
          <cell r="O2077">
            <v>2922386000</v>
          </cell>
          <cell r="P2077">
            <v>9</v>
          </cell>
          <cell r="Q2077" t="str">
            <v>Pinnacle Financial Partners, Inc. is a bank holding company based in Nashville, Tennessee. Founded in 2000, it has grown to become the second-largest bank holding company in the state. Pinnacle offers a wide range of financial services, including banking, investments, trust, mortgage, and insurance products. The company focuses on building strong relationships with small- to mid-sized businesses, their owners, and individual clients.
With approximately 3,595 employees and over 114 offices across several states, Pinnacle is committed to providing distinctive financial services and effective advice. The firm emphasizes community involvement, having invested significantly in programs to support low-income homebuyers and promote affordable housing. Pinnacle has been recognized as one of FORTUNEâ€™s 100 Best Companies to Work For and Americaâ€™s Best Banks to Work For, reflecting its dedication to creating a positive workplace and enriching the communities it serves.</v>
          </cell>
          <cell r="R2077">
            <v>2000</v>
          </cell>
        </row>
        <row r="2078">
          <cell r="A2078" t="str">
            <v>Pinnacle Group, Inc.</v>
          </cell>
          <cell r="B2078" t="str">
            <v>Pinnacle Group</v>
          </cell>
          <cell r="C2078">
            <v>7500</v>
          </cell>
          <cell r="D2078" t="str">
            <v>information technology &amp; services</v>
          </cell>
          <cell r="E2078" t="str">
            <v>http://www.pinnacle1.com</v>
          </cell>
          <cell r="F2078" t="str">
            <v>http://www.linkedin.com/company/pinnacle-technical-resources</v>
          </cell>
          <cell r="G2078" t="str">
            <v>Dallas</v>
          </cell>
          <cell r="H2078" t="str">
            <v>Texas</v>
          </cell>
          <cell r="I2078" t="str">
            <v>human resources, vendor management system, payrolling, managed service provider, ic compliance, it professional services, it professional staffing, it services &amp; it consulting, diversity hiring, employee onboarding, workforce management, contingent labor cost analytics, workforce automation, global talent sourcing, workforce analytics platform, contingent workforce risk mitigation, labor cost reduction, contingent labor management, management consulting services, workforce data management, workforce optimization, vms certified integrator, diverse supplier certification, real-time analytics, vendor management automation, workforce planning, consulting, direct sourcing, process optimization, information technology and services, it staffing, contractor management, supplier performance, compliance reporting, global vms deployment, contingent workforce compliance, technology-driven talent solutions, workforce analytics, supplier management, technology-driven solutions, global staffing solutions, services, diverse-owned business, recruitment process outsourcing, vendor onboarding, contingent staffing, msp solutions, sow management, technology consulting, workforce scalability, it staffing solutions, vendor management, cost reduction strategies, diversity sourcing, contingent labor analytics, talent acquisition technology, digital workforce management, enterprise workforce solutions, employee engagement tools, supplier performance management, managed services, global staffing, supplier diversity metrics, diversity-focused staffing, vendor onboarding automation, risk management, cloud-based vms, payrolling (eor/aor), financial services, vms integration, large enterprise solutions, sow services, msp programs, automation in staffing, analytics and reporting, vms implementation, workforce program optimization, enterprise staffing, contingent workforce management, staffing and recruiting, talent management, payrolling services, vendor integration, labor cost savings, diversity and inclusion, labor compliance, contingent workforce, talent sourcing, talent acquisition, cost savings, workforce solutions, b2b, independent contractor compliance, risk mitigation, machine learning, global workforce management, enterprise vms solutions, vendor performance analytics, staffing provider, employer of record, agent of record, statement of work, diversity initiatives, analytics reporting, freelancer management, resource tracking, supplier diversity, workforce flexibility, operational compliance, strategic sourcing, performance metrics, project visibility, resource validation, diverse supplier partnerships, business unit alignment, supplier payment accuracy, market trends analysis, vms configuration, spend management, global workforce solutions, technology partnerships, client indemnification, custom reporting solutions, contract compliance, workforce performance improvement, industry best practices, data-driven decision making, freelance work compliance, human resource solutions, finance, information technology &amp; services, staffing &amp; recruiting, management consulting, artificial intelligence</v>
          </cell>
          <cell r="J2078" t="str">
            <v>SMTP.com, Outlook, Microsoft Azure Hosting, accessiBe, React, Slack, DoubleClick, DoubleClick Conversion, Google Analytics, Cedexis Radar, Facebook Custom Audiences, Google Tag Manager, Vimeo, Adobe Media Optimizer, Google Font API, Linkedin Marketing Solutions, WordPress.org, Hotjar, Facebook Widget, Facebook Login (Connect), Google Dynamic Remarketing, Nginx, Workday Recruit, Mobile Friendly, ASP.NET, reCAPTCHA, Bootstrap Framework, Remote</v>
          </cell>
          <cell r="O2078">
            <v>1500000000</v>
          </cell>
          <cell r="Q2078" t="str">
            <v>Pinnacle Group, Inc. is a leading global workforce solutions provider, founded in 1996 by Nina Vaca and based in Dallas, Texas. As the largest Latina-owned and led company in its field, Pinnacle specializes in IT staffing, managed services, and contingent workforce solutions for Fortune 500 clients. The company operates in 25 countries and employs approximately 1,165 to 2,000 people, deploying over 5,000 professionals across the U.S. and Canada.
Pinnacle offers a range of services, including contract and full-time IT staffing, vendor management, payrolling, and independent contractor compliance. It emphasizes analytics, emerging technologies, and diversity, positioning itself as the largest diverse Managed Service Provider (MSP) worldwide. The company has received recognition for its growth and workplace culture, with a significant percentage of its workforce being women. Key subsidiaries include Pinnacle Technical Resources, Pinnacle MSP, Pinnacle Payrolling, and Pinnacle Canada, each contributing to its comprehensive workforce solutions.</v>
          </cell>
          <cell r="R2078">
            <v>1996</v>
          </cell>
        </row>
        <row r="2079">
          <cell r="A2079" t="str">
            <v>Pinterest</v>
          </cell>
          <cell r="B2079" t="str">
            <v>Pinterest</v>
          </cell>
          <cell r="C2079">
            <v>4800</v>
          </cell>
          <cell r="D2079" t="str">
            <v>information technology &amp; services</v>
          </cell>
          <cell r="E2079" t="str">
            <v>http://www.pinterest.com</v>
          </cell>
          <cell r="F2079" t="str">
            <v>http://www.linkedin.com/company/pinterest</v>
          </cell>
          <cell r="G2079" t="str">
            <v>San Francisco</v>
          </cell>
          <cell r="H2079" t="str">
            <v>California</v>
          </cell>
          <cell r="I2079" t="str">
            <v>computer software: programming data processing, technology, software development, shopping ads, user data analytics, b2c, content sharing, visual content marketing, user engagement tools, ai-powered shopping recommendations, market research, e-commerce integration, content management, visual search ai, visual content curation, image recognition, retail, online shopping, shopping features, content curation tools, digital advertising, user engagement, visual search for home decor, digital marketing strategies, visual discovery, online inspiration, visual search marketing, shopping integration in social media, visual content management, user base, content discovery, visual content discovery, digital advertising platform, visual search for travel, pinboards, ai-powered visual search, digital marketing, web search portals, libraries, archives, and other information services, social media, social media marketing, visual search for fashion, social media visual search, mobile apps, analytics, travel inspiration, e-commerce tools, home decor, visual discovery app, social media platform, ai image recognition for shopping, visual content optimization, product pins, video content platform, mobile user experience, advertising solutions for brands, social networking, shopping, content curation, visual search, user experience, visual search technology, visual discovery for retail, video sharing, ai image search, visual content ai tools, inspiration platform, content discovery for shopping, social sharing, customer service, d2c, global social network, ai-powered search, image recognition technology, graphic design, ai content discovery tools, influencer marketing, visual inspiration platform, e-commerce, shopping integration features, ai-enhanced image recognition, shopping experience enhancement, ai-driven content personalization, shopping from social media, mobile apps for ios and android, promoted pins, visual search for e-commerce, visual discovery platform, content recommendation algorithms, shopping from pinboards, visual recognition ai, user-generated content, content personalization, visual search advertising, social shopping platform, mobile technology, visual content, shopping integration, ai-driven content discovery, user interaction analytics, product discovery ai, content personalization algorithms, video content, shopping platform, shopping via product pins, shopping ads platform, travel, content sharing tools, fashion, targeted advertising, social media advertising, lifestyle, content curation for brands, user analytics, visual search advertising technology, ai image search technology, ai image recognition, advertising solutions, mobile app development, customer engagement, image bookmarking, community building, brand promotion, trend discovery, pinning images, collaborative planning, inspiration boards, seamless integration, mobile optimization, targeted ads, analytics dashboard, user profile customization, search functionality, personalized recommendations, cross-platform access, link sharing, networking, creative tools, data insights, brand visibility, content strategy, trend analysis, viral marketing, online portfolio, category browsing, hashtag usage, interactive content, data-driven marketing, campaign management, visual storytelling, brand partnerships, image optimization, community guidelines, consumer products &amp; retail, information technology &amp; services, computer vision, artificial intelligence, consumer internet, consumers, internet, marketing &amp; advertising, ux</v>
          </cell>
          <cell r="J2079" t="str">
            <v>Gmail, Google Apps, Microsoft Office 365, Slack, Salesforce, YouTube, Facebook Login (Connect), DoubleClick Floodlight, Mobile Friendly, DoubleClick, WordPress.org, Amazon Associates, Typekit, Vimeo, Remote, Apache Iceberg, Mode, Oracle Exadata Cloud Service, Workday, Greenhouse, Spring, NVIDIA A100 Tensor Core GPU, Barracuda MSP, Tor, Spark, LeafLink, ANGEL LMS, AI, C#, PyTorch, Kubernetes, Figma, Amazon Linux 2, Gong, Oracle Analytics Cloud, IBM Planning Analytics, Airflow, dbt, SQL, Python, Google Workspace, Office365, Gemini, Jira, Confluence, Highspot, Google Apps Script for G Suite, Adform DMP, REST, Javascript, React, FlipHTML5, CSS, FireEye Helix, LinkedIn Sales Navigator, Frame, go+, TypeScript, Envoy, AWS Analytics, Memcached, MySQL, TiDB, SAP, GraphQL, Pinterest, Cross Pixel Media, Gem, CallMiner Eureka</v>
          </cell>
          <cell r="K2079">
            <v>4066699927</v>
          </cell>
          <cell r="L2079" t="str">
            <v>Debt Financing</v>
          </cell>
          <cell r="M2079">
            <v>1000000000</v>
          </cell>
          <cell r="N2079">
            <v>46082</v>
          </cell>
          <cell r="O2079">
            <v>4221767000</v>
          </cell>
          <cell r="Q2079" t="str">
            <v>Pinterest is a visual search and discovery platform based in San Francisco, launched in 2010 by Ben Silbermann, Paul Sciarra, and Evan Sharp. It allows users to find inspiration, curate ideas, and shop products through a virtual pinboard system. Originally developed as an app to digitize paper catalogs, Pinterest pivoted to focus on image collection, quickly gaining popularity after its iOS app launch in 2011.
The platform serves over 553 million monthly active users, hosting 1.5 billion boards. Users can pin images or videos to personalized boards, making it easy to discover and save ideas for various projects like home decor, recipes, and fashion. Pinterest also offers features such as visual search and shoppable pins, enhancing the user experience. The company monetizes primarily through advertising, with Promoted Pins allowing brands to reach its engaged audience effectively.</v>
          </cell>
          <cell r="R2079">
            <v>2010</v>
          </cell>
        </row>
        <row r="2080">
          <cell r="A2080" t="str">
            <v>PitchBook</v>
          </cell>
          <cell r="B2080" t="str">
            <v>PitchBook</v>
          </cell>
          <cell r="C2080">
            <v>3000</v>
          </cell>
          <cell r="D2080" t="str">
            <v>venture capital &amp; private equity</v>
          </cell>
          <cell r="E2080" t="str">
            <v>http://www.pitchbook.com</v>
          </cell>
          <cell r="F2080" t="str">
            <v>http://www.linkedin.com/company/pitchbook</v>
          </cell>
          <cell r="G2080" t="str">
            <v>Seattle</v>
          </cell>
          <cell r="H2080" t="str">
            <v>Washington</v>
          </cell>
          <cell r="I2080" t="str">
            <v>private equity, venture capital, data analysis, fund performance, ma, alternative assets, customized benchmarks, competitive intelligence, limited partners, fund of funds, financial services, service providers, mampa, startups, angels, finance, venture capital &amp; private equity principals, investment lifecycle, private market data, private market deal management, deal tracking, venture capital market trends, deal data, data organization, market trends, innovation, analytics capabilities, b2b, data-driven decisions, private market exit data, private equity data, exit data, deal flow analysis, fundraising data, investment decision support, m&amp;a market data, fund performance data, educational services, deal valuation data, fund data, private company valuation, private market analytics, investment funds, data discovery, client base, market intelligence, corporate finance, private equity analytics, user interface, limited partner data, consulting, data management, market insights, financial data, private market deal flow, exit analysis, private equity deal analysis, global data coverage, private company research, legal services, data coverage, research reports, fundraising trend analysis, data analytics, private company market data, venture capital deal data, private market intelligence, fundraising analytics, daily newsletters, private market research, private market deal tracking, private markets, investment analysis tools, market research, investment platform, services, business intelligence, market analysis, web-based platform, investment data platform, investment opportunities, venture capital funding data, venture capital analytics, customer service, financial technology, private market research tools, m&amp;a data, investment fund data, private equity deal sourcing, data collection, private company data, deal sourcing, research and analytics, transaction data, market data platform, investment research, client services, web search portals, libraries, archives, and other information services, private company funding rounds, transaction support, private market transactions, private market intelligence platform, venture capital funding, market research reports, advanced technology, private equity investments, mergers and acquisitions, investment analytics, data-driven insights, investment fund analytics, finance and insurance, private market investment analysis, education, legal, analytics, information technology &amp; services, finance technology, mergers &amp; acquisitions</v>
          </cell>
          <cell r="J2080" t="str">
            <v>Route 53, Amazon SES, Outlook, Marketo, Microsoft Office 365, CloudFlare Hosting, Atlassian Cloud, React Redux, Highspot, Remote, Catalyst, Salesforce, Tableau, Gong, Tor, Google Cloud Machine Learning Engine, , Microsoft Office, PitchBook, PowerBI Tiles, Linkedin Marketing Solutions, Microsoft Excel, LinkedIn Sales Navigator, Outreach.io, Google AdWords Conversion, Excel4Apps, Okta, TUNE, Jamf, Office365, Secured MVC Forum on Windows 2012 R2, Snowflake, Esri Reports, Power BI Documenter, Zoho CRM, Google Cloud Document AI, Apache Kafka, Microsoft Intune Enterprise Application Management, LinkedIn Ads, SQL, Figma, Microsoft PowerPoint, REACH, AI, ANGEL LMS, Mari, SentenceTransformers, AWS SDK for JavaScript, Spring Boot, Docker, Kubernetes, AWS Trusted Advisor, Google Cloud Platform, Google AlloyDB for PostgreSQL, Microsoft Sql Server, WP-Oauth, OpenID, Javascript, React, REST, GRPC, Spring, Salesforce CRM Analytics, Remedy Single Sign On, SAM, Sendoso, Workday, ServiceNow, Zoomdata, CallMiner Eureka, Python, Airflow, Salesforce Sales Cloud, Salesforce Service Cloud, Adobe Experience Cloud, .NET, SPIFF, BASE, Khoros for SAP Customer Experience Cloud, Conga CPQ, Salesforce Revenue Cloud, Sales Cloud Einstein, Oracle Analytics Cloud, Informatica, Workato, Sidetrade Acquisition, Stripe</v>
          </cell>
          <cell r="K2080">
            <v>193800000</v>
          </cell>
          <cell r="L2080" t="str">
            <v>Merger / Acquisition</v>
          </cell>
          <cell r="M2080">
            <v>180000000</v>
          </cell>
          <cell r="N2080">
            <v>42644</v>
          </cell>
          <cell r="O2080">
            <v>618000000</v>
          </cell>
          <cell r="Q2080" t="str">
            <v>PitchBook is a financial data and software company that specializes in providing comprehensive data, research, and insights across global capital markets. Founded in 2007 by CEO John Gabbert, PitchBook initially focused on private equity intelligence and has since expanded its offerings. The company became part of Morningstar in 2016 and operates as an independent subsidiary.
With over 3,000 team members, PitchBook has a global presence, with headquarters in Seattle, London, and Singapore, and additional offices in New York and San Francisco. The company serves more than 100,000 professionals, offering core services that include data collection and analysis on venture capital, private equity, and M&amp;A activities. The PitchBook Platform features a suite of products designed to assist clients in making informed decisions, along with industry news and reports that provide in-depth research and analysis.</v>
          </cell>
          <cell r="R2080">
            <v>2007</v>
          </cell>
        </row>
        <row r="2081">
          <cell r="A2081" t="str">
            <v>Pitney Bowes</v>
          </cell>
          <cell r="B2081" t="str">
            <v>Pitney Bowes</v>
          </cell>
          <cell r="C2081">
            <v>7200</v>
          </cell>
          <cell r="D2081" t="str">
            <v>information technology &amp; services</v>
          </cell>
          <cell r="E2081" t="str">
            <v>http://www.pitneybowes.com</v>
          </cell>
          <cell r="F2081" t="str">
            <v>http://www.linkedin.com/company/pitney-bowes</v>
          </cell>
          <cell r="G2081" t="str">
            <v>Shelton</v>
          </cell>
          <cell r="H2081" t="str">
            <v>Connecticut</v>
          </cell>
          <cell r="I2081" t="str">
            <v>shipping mailing, cross border ecommerce, delivery, document management technologies, customer engagement, shipping amp mailing, global ecommerce, location intelligence, mailing supplies, equipment financing, shipping, presort services, predictive analytics, returns, customer information management, mail room operations, postage meters, ink &amp; toner, gis, fulfillment, financial services, mailing, apis, software, hardware, public relations, information technology, office equipment/supplies/services, software development, cloud-based mailing solutions, multi-carrier shipping management, carrier discounts, shipping compliance, shipping and mailing software, order import, shipping management software, order management, distribution, omnichannel marketing, shipping software integration, shipping management, carrier rate shopping tools, mailroom management software, shipping label printing, international shipping, cloud shipping solutions, shipping apis, shipping rate shopping, self-service kiosk, shipping cost management, payment processing, smart lockers, parcel delivery, global shipping program, cloud-based shipping platform, ecommerce fulfillment, manufacturing, innovation, workflow automation, logistics and supply chain, shipping platform, services, logistics, ecommerce fulfillment software, shipping api, operational efficiency, shipping software, digital shipping management, api integration, shipping automation, saas, compliance, multi-location shipping management, shipping workflow automation, shipping security solutions, b2b, presort mail services, smart lockers for delivery, information technology and services, shipping compliance solutions, shipping automation tools, shipping cost optimization tools, multi-location support, cloud shipping platform, business financing, enterprise shipping automation, shipping workflow, government, legal services, shipping security, carrier integration apis, shipping carrier connections, computer systems design and related services, presort mail processing, returns management, shipping label printer, ecommerce shipping, print to mail, shipping cost reduction, cloud security, self-service kiosks, automated mailroom equipment, shipping analytics, self-service mailing kiosks, d2c, multicarrier shipping, enterprise shipping solutions, branded tracking, shipping and mailing, shipping and mailing automation, shipping rate comparison, shipping cost optimization, postal automation, b2c, package tracking, carrier rate shopping, branded tracking and returns, mailroom automation, e-commerce, carrier integration, shipping rate comparison tools, carrier performance tracking, shipping analytics and insights, automation, ecommerce, international shipping solutions, mailroom management, retail, security, folder inserters, mailing software, tracking solutions, package distribution, parcel locker, marketing mail, direct mail, bound printed matter, carriers, usps, ups, fedex, rate information, captive financing, postage payments, small business lending, real-time tracking, discounted rates, batch print labels, integrations, mailing equipment, first class mail, enterprise shipping, multi-carrier software, shipping decisions, mail processing, custom workflow, automation of shipping, analytics in shipping, certified mail, bulk mailing solutions, mailroom solutions, label printing software, shipping cost comparison, email alerts for shipping, tracking and visibility, user-friendly interface, freight partner integrations, supply chain solutions, finance, legal, non-profit, transportation &amp; logistics, logistics &amp; supply chain, information technology &amp; services, enterprise software, enterprises, computer software, mechanical or industrial engineering, consumer internet, consumers, internet, marketing, marketing &amp; advertising, nonprofit organization management</v>
          </cell>
          <cell r="J2081" t="str">
            <v>Cloudflare DNS, NSOne, Amazon AWS, CloudFlare Hosting, Bluekai, Vidyard, Brightroll, Drupal, Stripe, OneTrust, Angular JS v1, Amazon SES, Slack, Salesforce, Adobe Marketing Cloud, Omniture (Adobe), VueJS, Genesys, Workday, Adobe CQ, Google Tag Manager, reCAPTCHA, Google Analytics, YouTube, Bootstrap Framework, Linkedin Marketing Solutions, DoubleClick, Google AdWords Conversion, Facebook Custom Audiences, SnapEngage, Dropbox, Mobile Friendly, AddThis, Trustpilot, Facebook Widget, LiveRamp, FullStory, Twitter Advertising, Workday Recruit, DoubleClick Floodlight, Simpli.fi, Google Maps, Google Plus, Facebook Login (Connect), The Trade Desk, SiteScout, Adobe Media Optimizer, Reach Local, Google AdSense, Google Dynamic Remarketing, Bing Ads, Marketo, Qualtrics, DoubleClick Conversion, AI, Gem, YieldBot, Appium, Cypress, Pytest, TypeScript, MongoDB, Apache JMeter, Postman, GitLab, Angular, Node.js, Android, AC500 PLC, PROS, Samsara, IBM Db2 for Linux, UNIX, and Microsoft Windows, Microsoft Windows Server 2012, Jira, Confluence, Salesforce CRM Analytics, mabl, Dell Tablet, Snowflake, Microsoft SQL Server Reporting Services, GoToAssist (FASTchat), go+, AWS Analytics, AWS IoT, Kubernetes, Docker, Sumologic, Argocd, Grafana, Splunk, Amazon Product Advertising API, AWS Transfer for SFTP, Canva, LinkedIn Ads, Electron, SQL, Power BI Documenter, Netlify, DAX, Tor, Aruba, Arista Networks, Cisco Unified Intelligence Center, CloudGenix Autonomous SD-WAN, Fortinet, Cisco ASA 5555, Zscaler, Adition Technologies - Advertisers, Aruba ClearPass Access Control and Policy Management, Infoblox, CloudFlare, NetScout, ExtraHop, Terraform, Python, Ansible, Windchill+, SAP, Open AdStream, Global Relay, Motorola, Selenium, Act!, Apache Pig, Aruba Wireless Access Points, Box, Posit, LEAP, Azure Stream Analytics, CONTROL, TUNE, AWS VPN, AWS SDK for JavaScript, Amazon EC2, ECS, Amazon EKS Anywhere, Amazon S3, Amazon Simple Queue Service (SQS), SNS, Lambda Cloud, API Gateway, Squiz DXP, SAP Cloud for Customer, ICP, Quip, Microsoft PowerShell, Perl, Javascript, Oracle Analytics Cloud, ADP SmartComplianceÂ®, Amazon Linux 2, TapClicks, pandas, NumPy, scikit-learn, Plotly.js, Epicor Prophet 21, Crisp, Secured MVC Forum on Windows 2012 R2, Parallels Mac Management for Microsoft SCCM, Proofpoint Targeted Attack Protection For SaaS, Google Identity Services APIs, Rise, Microsoft Windows Server 2000, AutoCAD</v>
          </cell>
          <cell r="K2081">
            <v>230000000</v>
          </cell>
          <cell r="L2081" t="str">
            <v>Debt Financing</v>
          </cell>
          <cell r="M2081">
            <v>230000000</v>
          </cell>
          <cell r="N2081">
            <v>45870</v>
          </cell>
          <cell r="O2081">
            <v>1892629000</v>
          </cell>
          <cell r="Q2081" t="str">
            <v>Pitney Bowes Inc. is a global technology company that specializes in mailing, shipping, e-commerce, logistics, and financial services solutions. Founded in 1920 through the merger of Arthur Pitney's postage meter invention and Walter Bowes' business operations, the company has a rich history of innovation in mail processing. It launched the first commercially viable postage meter, revolutionizing how postage is applied securely and efficiently.
The company offers a wide range of products and services, including mailing and shipping equipment like postage meters, mail inserters, and computerized systems. It also provides digital solutions such as shipping label printing, presort mail services, and data quality tools. Pitney Bowes has evolved to focus on advanced, data-driven solutions that cater to small and medium-sized businesses, enhancing their mailing and shipping capabilities in the digital age. The company has established partnerships with notable clients, including eBay and various postal services, reflecting its broad business reach and commitment to innovation.</v>
          </cell>
          <cell r="R2081">
            <v>1920</v>
          </cell>
        </row>
        <row r="2082">
          <cell r="A2082" t="str">
            <v>PlayStation</v>
          </cell>
          <cell r="B2082" t="str">
            <v>PlayStation</v>
          </cell>
          <cell r="C2082">
            <v>9100</v>
          </cell>
          <cell r="D2082" t="str">
            <v>entertainment</v>
          </cell>
          <cell r="E2082" t="str">
            <v>http://www.playstation.com</v>
          </cell>
          <cell r="F2082" t="str">
            <v>http://www.linkedin.com/company/playstation-sony</v>
          </cell>
          <cell r="G2082" t="str">
            <v>Foster City</v>
          </cell>
          <cell r="H2082" t="str">
            <v>California</v>
          </cell>
          <cell r="I2082" t="str">
            <v>psn original programming, psn home, digital multimedia content distribution, hardware, game development, develops global cloud services, game developer support, entertainment providers, hdr support, game development studios, ray-traced reflections, optical disc technology, premium accessories, game trials, consumer electronics, audio technology, player feedback programs, graphics rendering, game updates, online gaming, playstation releases, playstation ecosystem, virtual reality gaming, console customization options, playstation global market, sony interactive entertainment, high-performance hardware, virtual reality, special edition consoles, playstation network, console hardware, esports integration, limited edition bundles, console accessories, gaming community events, game localization, exclusive games, immersive audio, customer engagement, adaptive triggers, gaming community, console gaming, digital entertainment, game streaming quality, console covers, game subscription, playstation services, network infrastructure, immersive experience, 3d graphics, exclusive titles, console design, performance optimization, game publishers, haptic feedback, game downloads, backward compatibility, game performance enhancements, accessories, computer and peripheral equipment manufacturing, playstation plus, online multiplayer, console firmware updates, next-gen gaming features, high-speed ssd, playstation 5, cloud save, cloud save synchronization, e-commerce, playstation vr2, software development, game streaming services, playstation store, indie game support, fast load times, playstation hardware, player engagement, digital distribution, exclusive in-game rewards, playstation, cloud gaming, game design, b2c, dualsense controller, ps5 pro, user interface, playstation vr, services, playstation innovations, cross-platform play, d2c, gaming peripherals, playstation now, game streaming, playstation community, high frame rate gameplay, 4k gaming, console features, video game industry, gaming ecosystem, game beta testing, game content updates, ray tracing, multiplayer gaming, digital storefront, hardware innovation, console customization, playstation 5 pro, network services, retail, gaming consoles, 4k visuals, gaming technology, console design innovations, distribution, consumer products &amp; retail, computer games, games, consumers, computer software, information technology &amp; services, computer &amp; network security, consumer internet, internet</v>
          </cell>
          <cell r="J2082" t="str">
            <v>Akamai, Route 53, Outlook, Microsoft Office 365, Amazon AWS, ExactTarget, Greenhouse.io, Salesforce Live Agent, Amazon SES, Zendesk, Slack, Salesforce, Catchpoint, Signal by BrightTag, Google Analytics, Scene7, Nginx, WordPress.org, Google Tag Manager, Wix, Omniture (Adobe), iTunes, Google Play, Google Font API, Ruby On Rails, Google Maps, Mobile Friendly, Facebook Login (Connect), Typekit, YouTube, Akamai RUM, Apache, Snowflake, AWS SDK for JavaScript, Selenium WebDriver, Cucumber, Apache JMeter, Playwright, Cypress, SQL, Amazon Associates, eBay, Meta Ads Manager, TikTok, Scala, Python, Microsoft Active Directory Federation Services, Azure AD P2, Connect, AWS Multi-Factor Authentication, Gem, Azure Key Vault, Microsoft PowerShell, Microsoft ADFS for Genesys Cloud, Azure Log Analytics, Azure Monitor, Microsoft Advanced Group Policy Management, Microsoft Azure Monitor, Google Firebase A/B Testing, Chorus by ZoomInfo, AWS Trusted Advisor, Kubernetes, ICP, Javascript, PowerBI Tiles, Microsoft Excel, Hadoop HDFS, Jenkins, Apache Subversion (SVN) Server on Ubuntu 18.04 LTS, Git, AI, EFI, API Gateway, Unreal Engine, CAESAR II, Maya, MotionBuilder, SAP, Cisco Adaptive Security Appliance (ASA) Software, Anaplan, Domo, Confluence, C#, GRPC, Apache HTTP Server, CallMiner Eureka, Gurobi Optimizer, Node.js, TypeScript, Secured MVC Forum on Windows 2012 R2, Apple macOS, Azure Active Directory B2C, Microsoft Windows Server 2000, Coupa, Rust, .NET, Excel4Apps, Argon CI/CD Security, Langchain, LangGraph, Mode, Jira, Microsoft 365, React, React Native, Postman, Azure Linux Virtual Machines, Microsoft Windows Server 2012, Affilinet, Microsoft Office, Google AdWords Conversion, Microsoft PowerPoint, Microsoft Teams Rooms, Microsoft OneNote, Forms on the Fly, SharePoint, Cisco Nexus Switches, Unity, Figma, MySQL, Oracle Analytics Cloud, Informatica PowerCenter, Unix, X, Instagram, Facebook, Nuke, FUSION, Resolver, ShotGrid, Alteryx Machine Learning Cloud, Tableau, Amazon EKS Anywhere, Airflow, Argocd, AWS Analytics, Cascade CMS, Spring Boot, Kotlin, Hibernate, OpenAPI, Redis, Amazon Simple Queue Service (SQS), PostgreSQL, Amazon S3, Amazon DynamoDB, GitHub Actions, Argo CD, go+, Tor, Adobe After Effects, ARM TrustZone, Android, Adobe Experience Platform, Workday, BIRT, AWS Transfer for SFTP, SteamVR, Wwise, Discord, Reddit for business, ServiceNow, NAVEX Global, Cinema 4D, Redshift, Docker, Terraform, CDK, Google AlloyDB for PostgreSQL, Pinecone, Weaviate, Faiss, LlamaIndex, Hugging Face, OpenAI Whisper, Anthropic Claude, Benevity, Houdini, Adobe Photoshop, Greenhouse, Ceph, Rook.io, Onit, AT&amp;T, Process automation package for service request creation in SAP S/4HANA Utilities, Groovy, Reaper, Barracuda Email Security Service, NTENT, Adobe Marketing Cloud, Adobe Experience Cloud, Adobe Target, Adobe Analytics, Nreal, Pipedrive, Adform DMP, Bash, Express, Analyzer, Lytics, Google Ads Data Hub, Apache Kafka, Splunk, JFrog Artifactory, Progress Chef, ZooKeeper, Microsoft Dynamics CRM Consulting, GraphQL, Box, Docusaurus, SAP S/4HANA, SAP Business Planning and Consolidation (BPC), FICO Safe Driving Score, Magento 2 Community, SAP Master Data Governance (MDG), Blender, HELM, REST, ebs, Micro, Kong, TCP TimeClock Plus, Google Cloud Pub/Sub, BASE, Qt, ZBrush, Appier AIRIS (formerly Woopra), Vector, Amazon Product Advertising API, Conviva Operational Data Platform, ACL, Proofpoint Targeted Attack Protection For SaaS, 3M 360 Encompass - Health Analytics Suite, Standalone Tomcat - Java Servlet and JSP Platform by TurnKey Linux (HVM), Maven, JUnit, Eclipse, Apache Tomcat, Next.js, FlipHTML5, CSS, EMC, PHP, Laravel, Amazon EC2, Sizmek (MediaMind), Amazon CloudWatch, C/C++, FRAC Pumps, NVIDIA A100 Tensor Core GPU, AWS CodeCommit, CONTROL, Security, Miro, Open Neural Network Exchange (ONNX), Dell EMC PowerStore, Expo, Grafana, xMatters, HTML Pro, Kiosked, FreeBSD, Kernelcare, DriverSide, Oracle Fusion Middleware, Azure Power BI Embedded, SWIFT, Objective-C, AWS Direct Connect, Strategy (formerly MicroStrategy), Delta, Databricks, OpenSearch, Appium, Saucelabs, Browserstack, TestFlight, Acronis Cyber Backup, OpenTelemetry, VueJS, Tailwind, Ansible, Copilot, Beeline, Absorb, Azure Analysis Services, IBM ILOG CPLEX Optimization Studio, Google Kubernetes Engine (GKE), TrakSYS, AWS Lambda, Google Cloud Functions, Azure Automation, Check Point CloudGuard CNAPP, Commvault Metallic, Vulkan, dbt, Ning, SentenceTransformers, Board, UPS, NLP Catpcha, LeafLink, Okta, Azure Active Directory, Microsoft Exchange Online, SAP Concur, Apache Spark, Adobe Customer Journey Analytics, Decibel Insight, Google Search Console, Looker, MicroStrategy, SimplyCast Survey, Nexthink, Magnet AXIOM, erwin Data Modeler, Frame, Wrike, Spring, Agiloft Service Desk Suite, Google Drive, TestRail, Google Sheets, Apple Numbers, Amazon Web Services (AWS), Amazon API Gateway, AWS Glue, Alation, Collibra, Metabase, Google, LeadsPedia, AppsFlyer, Firebase, Archer, Palo Alto Prisma Cloud, OpenAI, Cassandra, Aerospike, Couchbase, Blueprint, Amazon QuickSight, Perforce Visualization, InfluxDB, Telegraf, Traefik, , Azure Blueprints, Amazon Linux 2, Visual-Basic-.NET, Google Cloud Memorystore, Oracle Data Mining (ODM), OneTrust Tech Risk &amp; Compliance, ECS, Amazon Kinesis, Lambda Cloud, SNS, Datadog, New Relic, AWS CloudTrail, MLflow, ANGEL LMS, ManageEngine ADAudit Plus, SAP SD, Spotify, SAM, IDC, jQuery, Oracle XML DB, Flow, SAP S/4HANA On-Premise Edition, Microsoft Entra ID, Cisco WebEx Teams, Microsoft OneDrive, Oracle SPF, dmarcian, Microsoft Graph, Jira Service Management</v>
          </cell>
          <cell r="L2082" t="str">
            <v>Merger / Acquisition</v>
          </cell>
          <cell r="M2082">
            <v>0</v>
          </cell>
          <cell r="N2082">
            <v>40756</v>
          </cell>
          <cell r="O2082">
            <v>31331000000</v>
          </cell>
          <cell r="Q2082" t="str">
            <v>PlayStation is a prominent brand in gaming, known for its consoles, software, and interactive entertainment services. Developed by Sony Interactive Entertainment, the brand began with the launch of the original PlayStation console in Japan in 1994. Headquartered in San Mateo, California, with offices in London and Tokyo, PlayStation has a rich history of innovation in gaming technology.
The PlayStation lineup includes several home consoles, such as the PlayStation 2, PlayStation 3, PlayStation 4, and the latest PlayStation 5, each offering advanced features and capabilities. The brand also introduced handheld devices like the PlayStation Portable and PlayStation Vita. PlayStation is recognized for its iconic games, including Gran Turismo, and offers a robust online gaming platform through the PlayStation Network, which has millions of accounts. With over 30 years of experience, PlayStation continues to shape the landscape of interactive entertainment.</v>
          </cell>
          <cell r="R2082">
            <v>1994</v>
          </cell>
        </row>
        <row r="2083">
          <cell r="A2083" t="str">
            <v>PNC</v>
          </cell>
          <cell r="B2083" t="str">
            <v>PNC</v>
          </cell>
          <cell r="C2083">
            <v>54000</v>
          </cell>
          <cell r="D2083" t="str">
            <v>financial services</v>
          </cell>
          <cell r="E2083" t="str">
            <v>http://www.pnc.com</v>
          </cell>
          <cell r="F2083" t="str">
            <v>http://www.linkedin.com/company/pnc-bank</v>
          </cell>
          <cell r="G2083" t="str">
            <v>Pittsburgh</v>
          </cell>
          <cell r="H2083" t="str">
            <v>Pennsylvania</v>
          </cell>
          <cell r="I2083" t="str">
            <v>savings, checking, auto loans, corporate &amp; institutional banking, retirement &amp; investments, credit cards, mortgage, business banking, wealth management, finance, banking, financial services, major banks, banking loan services, customer experience, banking client solutions, bank strategy, banking security, customer service, online account management, sustainability initiatives, community banking, banking digital services, online banking, financial products, bank history, large corporate services, bank employees, retail banking, global treasury, banking international operations, client services, security technology, bank headquarters, lending, banking sector, banking digital channels, mobile banking, branch network, strategic international offices, finance and insurance, professional services, asset-based lending, public sector banking, services, banking operations, digital banking, financial technology, banking digital platforms, banking infrastructure, client base, banking innovation, government banking, payment processing, treasury management, banking community programs, digital platforms, banking customer base, asset management, savings accounts, banking deposit growth, regional banking, banking digital transformation, cross-border transactions, banking strategic growth, bank growth, trust services, b2b, bank mergers, bank assets, banking industry, financial institution, b2c, financial markets, banking solutions, capital markets, banking compliance, community engagement, banking sustainability, international banking, deposits, small business banking, banking technology solutions, trade finance, retirement planning, trade solutions, mortgages, banking financial products, financial planning, retail, bank regulation, mobile check deposit, commercial banking, banking customer engagement, banking risk management, checking accounts, financial stability, banking asset growth, banking technology, estate services, investment management, corporate banking, financial innovation, professional training &amp; coaching, finance technology, information technology &amp; services, banks &amp; credit unions, investing, mortgage brokers, real estate</v>
          </cell>
          <cell r="J2083" t="str">
            <v>Akamai, Akamai DNS, Create React App, Figma, Adobe CQ, Eloqua, Slack, Amazon SES, Salesforce, Remote, Hadoop HDFS, Informatica Test Data Management, dynaTrace, ServiceNow, Jira, BigPanda, Jenkins, Bitbucket, SQL Developer, Red Hat OpenShift, SQL, DotNetNuke, C# (C Sharp), Oracle Exadata Cloud Service, Mongoose, Oracle Analytics Cloud, AWS SDK for JavaScript, IntelliJ IDEA, Eclipse, MongoDB, JPA Health, Spring Boot, Spring, Angular, HTML Pro, CSS, Javascript, Kubernetes, Docker, Cucumber, Selenium, GT-SUITE, SWIFT, Python, PySpark, Apache Kafka, Linga rOS, Sizmek DSP, Kiosked, Inventor, Loyalty Lab, Apple iPad, Datacor Chempax, Canon Printers, Android, .NET, Salesforce CRM Analytics, Oracle Unified Directory, Azure Linux Virtual Machines, REST, Micro, WorkSafeBC, Gem, Scrum Do, Workday, pandas, NumPy, Microsoft Excel, Microsoft OneNote, Oracle Siebel, Rust, Conductor, Semrush, Gemini, ChatGPT, Lexity, Google, Bing, IBM Mainframe, Informatica, IBM z/OS Operating System, OneTrust Tech Risk &amp; Compliance, Unix, PL/SQL, MySQL, Postpresso, C#, React, Netlify, PowerBI Tiles, Apigee, Ansible, Karate Labs, Aryson MySQL to MSSQL Converter, Adobe Experience Manager, TypeScript, Skedge.me, Confluence, SharePoint, Delphi, Act!, LexisNexis, Zaption, Avaya, Verint, BriteVerify, Varicent, vFairs, Monte Carlo, Archer, R, Excel4Apps, Tableau, Power BI Documenter, DAX, Visio, Postman, SAP Data Quality Management, microservices for location data, Rise, ELK Stack, Git, Bash, SafeSend, FlipHTML5, Apache Hadoop HDFS, Microsoft PowerPoint, Microsoft Azure Monitor, Amazon Web Services (AWS), Palo Alto Prisma Cloud, Oracle Database, Microsoft Office, Amazon Linux 2, IBM WebSphere Automation, Apache, Apache Tomcat, SAP Data Warehousing, GitHub Copilot, Argo, Microsoft SQL Server Reporting Services, GitHub, GitLab, AWS Analytics, Azure Analysis Services, Hive, OpenTelemetry, Grafana, Grafana Loki, Temporal Cloud, Prometheus, Elasticsearch, Logstash, Kibana, Jaeger, Splunk, Datadog, Istio, Envoy, IBM ILOG CPLEX Optimization Studio, Terraform, HELM, go+, Ruby On Rails, AI, SAS Analytics Pro, Spark, Workday Recruiting, Workday HCM, Burp Suite, Charles Proxy, HCL AppScan, Tenable Nessus, Qualys Penetration Testing, CAT, Qualtrics XM, Cisco Firepower 1000, IBM Spectrum LSF, Outlook, CPI, Informatica PowerCenter, Informatica PowerExchange, Red Hat, OpenLDAP, IBM Data Warehouse, Broadcom ACF2, Classy, BASE, ACL, Microsoft Teams, Microsoft Teams Rooms, Zoomdata, Webex, ScreenCloud Digital Signage, BlipTV, Microsoft PowerShell, Microsoft Entra ID, Autopilot, TUNE, Dash, Fiddler AI, Wireshark, Microsoft Graph, Avaya Session Border Controller, Teradata, Sales Cloud Einstein, Salesforce Financial Services Cloud, Apex, Ning, Google Cloud APIs, JupyterHub, Airflow, MLflow, Plotly Dash, Streamlit, Flask, Fastapi, Apache Iceberg, SonarQube, Apache Pig, Microsoft Windows Server 2000, Amazon Managed Streaming for Apache Kafka (Amazon MSK)</v>
          </cell>
          <cell r="K2083">
            <v>1978000000</v>
          </cell>
          <cell r="L2083" t="str">
            <v>Debt Financing</v>
          </cell>
          <cell r="M2083">
            <v>1750000000</v>
          </cell>
          <cell r="N2083">
            <v>45413</v>
          </cell>
          <cell r="O2083">
            <v>31342000000</v>
          </cell>
          <cell r="P2083">
            <v>265</v>
          </cell>
          <cell r="Q2083" t="str">
            <v>PNC Financial Services Group, Inc. is a diversified bank holding company and financial services provider based in Pittsburgh, Pennsylvania. Established in 1845, PNC has grown significantly through mergers and acquisitions, becoming the sixth-largest commercial bank in the U.S. as of 2023. The company manages $569 billion in assets and operates in all 30 largest U.S. markets across 27 states and the District of Columbia, with additional international offices in four countries.
PNC offers a wide range of financial solutions, including retail banking services such as personal and mobile banking, as well as corporate and institutional banking services like middle-market loans and treasury management. The company also provides wealth and asset management services, managing $440 billion in assets. PNC is committed to expanding its branch network and enhancing digital solutions to better serve individuals, businesses, and institutions both domestically and internationally.</v>
          </cell>
          <cell r="R2083">
            <v>1845</v>
          </cell>
        </row>
        <row r="2084">
          <cell r="A2084" t="str">
            <v>Point72</v>
          </cell>
          <cell r="B2084" t="str">
            <v>Point72</v>
          </cell>
          <cell r="C2084">
            <v>3000</v>
          </cell>
          <cell r="D2084" t="str">
            <v>financial services</v>
          </cell>
          <cell r="E2084" t="str">
            <v>http://www.point72.com</v>
          </cell>
          <cell r="F2084" t="str">
            <v>http://www.linkedin.com/company/point72-asset-management-l-p-</v>
          </cell>
          <cell r="G2084" t="str">
            <v>Stamford</v>
          </cell>
          <cell r="H2084" t="str">
            <v>Connecticut</v>
          </cell>
          <cell r="I2084" t="str">
            <v>digital media, analytics, digital marketing, growth hacker, information technology, consumer internet, internet, investment automation, venture capital portfolio management, investment performance measurement, systematic trading models, investment portfolio management, investment data, market analysis, all other financial investment activities, venture capital in tech, investment innovation, investment professionals, fundamental research, institutional clients, global offices, sector-specific investing, multi-asset class strategies, venture capital &amp; private equity, quantitative market analysis, investment insights, market research, ai/ml in investing, private equity deal sourcing, client services, private credit, investment data sets, talent development, services, investment data engineering, financial services, investment data visualization, esg initiatives, investment platform, investment opportunities, quantitative strategies, esg-focused investing, investment culture, investment technology tools, systematic investment research, investment expertise, investment process, quantitative data science, investment approach, investment performance, portfolio management, quantitative research labs, long/short equity sector focus, finance, risk management, investment compliance, algorithmic trading platforms, private credit markets, venture capital, capital markets, systematic trading algorithms, investment risk, investment data integration, investment data pipelines, investment data infrastructure, systematic trading, investment data analytics tools, investment management, investment data processing, asset growth, talent acquisition, alternative data analysis, investment data security, financial hubs, investment data analysis tools, investment governance, investment analytics, venture capital tech startups, investment technology, asset management, global macro, investment portfolios, investment decision support, investment solutions, emerging markets macro strategies, algorithmic trading, private market investments, investment strategies, financial technology, financial planning, investment process optimization, investment data platforms, systematic trading automation, investment risk analytics, alternative investment, quantitative finance, asset allocation, investment data science, ethical standards, quantitative investing, investment team, venture capital growth strategies, investment advisory, algorithmic trading systems, investment compliance tools, innovation, private market strategies, discretionary investment, investment growth, discretionary investing, investment teams, investment firm, technology infrastructure, b2b, investment data analysis, investment transparency, quantitative asset allocation, private equity, quantitative research, venture capital innovation, alternative investments, long/short equity, multi-strategy funds, investment discipline, emerging markets investing, private equity investments, investment data governance, investment diversification, investment process automation, investment performance analytics, compliance, investment data modeling, private credit risk analysis, investment data collection, investment research, investment philosophy, investment data management, global macro economic analysis, macro trading strategies, ai-driven investment models, global macro investing, proprietary research, fund management, quantitative analysis, analyst training, investment services, equities trading, commodities trading, economic research, data analysis, sustainable investing, collaborative culture, diverse workforce, employee development, internship programs, mentorship, community engagement, performance optimization, market insights, strategic acquisitions, economic forecasting, behavioral finance, trading strategies, institutional investments, financial literacy, digitization in finance, global investment opportunities, analytical skills, equity research, portfolio diversification, market intelligence, education, information technology &amp; services, marketing &amp; advertising, consumers, finance technology, data analytics, mentoring</v>
          </cell>
          <cell r="J2084" t="str">
            <v>AT&amp;T DNS, CloudFlare Hosting, Microsoft Office 365, WP Engine, Atlassian Cloud, Mapbox, Greenhouse.io, Marketo, Pardot, Slack, Salesforce, Google Dynamic Remarketing, Facebook Custom Audiences, Mixpanel, Gravity Forms, Google Analytics, Mobile Friendly, Typekit, Facebook Widget, Wistia, Facebook Login (Connect), Twitter Advertising, Linkedin Marketing Solutions, DoubleClick, WordPress.org, Google Tag Manager, DoubleClick Conversion, AI, Highspot, C#, Python, Microsoft Excel, Apache Kafka, Spark, AWS Trusted Advisor, AWS SDK for JavaScript, SQL, Microsoft Active Directory Federation Services, Microsoft Advanced Group Policy Management, Microsoft PowerShell, Microsoft Windows 10, Microsoft Windows Server 2012, VMware, Ansible, Azure Linux Virtual Machines, Cursor, Terraform, React, Microsoft SQL Server Reporting Services, GE iFIX, Spring, Hibernate, Microsoft Sql Server, Javascript, TypeScript, Delivra, NLP, Databricks, Angular, Node.js, Dell EMC PowerStore, Appian, Fusion ERP Analytics, Microsoft Intune Enterprise Application Management, Microsoft Graph, Azure Active Directory, Microsoft Windows 365 Cloud PC, Kdb+, SailPoint, Power BI Documenter, Splunk, Jira, Excel4Apps, MySQL 8 With RHEL 8, Delta Lake, HTML Pro, CSS, CallMiner Eureka, DotNetNuke, Kubernetes, .NET, Next.js, PostgreSQL, FlipHTML5, Secured MVC Forum on Windows 2012 R2, Amazon Linux 2, TUNE, Microsoft Entra ID, Microsoft Defender for Endpoint, Autopilot, Kiosked, Android, Apple macOS, Loom, Outlook, Olo, Azure Data Lake Storage, vSphere, VMware ESXi, VMware vCenter Server, Hashicorp Packer, Zerto, ServiceNow Request Management, Infoblox, ANGEL LMS, Greenhouse, Weibo, Workday, Apple MacBook Pro, Jamf, Jira Service Management, Microsoft Office, Datadog, ebs, MongoDB, Jenkins, GitHub, Bitbucket, GitHub Actions, Git, AWS Analytics, Bash, Eyefinity OfficeMate, Microsoft Azure Monitor, Microsoft.NET Core 3.1, Red Hat Enterprise Linux, Microsoft PowerPoint, Bloomberg Professional Services, ARKit, SWIFT, Uikit, Amazon Web Services (AWS), Google Cloud Platform, Microsoft Azure, AWS Control Tower, AWS Organizations, Azure Analysis Services, CloudFlare, IBM ILOG CPLEX Optimization Studio, Illumio, Palo Alto Networks, Palo Alto Networks GlobalProtect, Prisma Access, AWS CloudFormation, Amazon EC2, Amazon EKS Anywhere, Amazon S3, Sizmek (MediaMind), Tor, Fastapi, go+, ASP.NET, GitLab, E-planning, Storyboard to SwiftUI Converter, JFrog Artifactory, SonarQube, AWS Glue Data Catalog, Semrush, AWS Fargate, AWS Step Functions, Delta, Apache Arrow, Unity Catalog, Immuta, Apache Ranger, Splunk SOAR, Google Cloud, Gem, Ubuntu, Zoomdata, GRPC, Amazon Managed Streaming for Apache Kafka (Amazon MSK), Flux, dbt, Dagster, Airflow, Snowflake, Redshift, Google Cloud BigQuery, Mode, OpenLink, Oracle ZFS, AWS Storage Gateway, SAP Build Process Automation, ServiceNow, Device42, A Freshworks Company, Nintex, Dell EMC PowerScale, ACL, Prometheus, Grafana, Ning, Salesforce Lightning Web Components, Flow, Apex, Salesforce VisualForce, REST, Salesforce Connect, Microsoft Outlook, Avectra, Cisco ACI Orchestration, Darktrace/OT, ExtraHop, Netskope, Unisys, VMware NSX, Zscaler, WebOffice</v>
          </cell>
          <cell r="K2084">
            <v>6000000</v>
          </cell>
          <cell r="L2084" t="str">
            <v>Other</v>
          </cell>
          <cell r="M2084">
            <v>1500000</v>
          </cell>
          <cell r="N2084">
            <v>44228</v>
          </cell>
          <cell r="O2084">
            <v>1400000000</v>
          </cell>
          <cell r="Q2084" t="str">
            <v>Point72 is a global multi-strategy asset management firm and hedge fund founded by Steven A. Cohen, based in Stamford, Connecticut. The firm has over 3,000 employees and operates 18 offices worldwide, managing approximately $41.5 billion in assets as of October 2025. Originally established as SAC Capital Advisors in 1992, Point72 rebranded in 2014 and became a registered investment advisor in 2018, focusing on external capital.
The firm employs a diverse range of investment strategies, including fundamental equities, systematic trading, global macro, venture capital through Point72 Ventures, and private credit. With over 190 investing teams, Point72 emphasizes research-driven, risk-adjusted returns. The firm also runs the Point72 Academy, which trains recent graduates in equity analysis, fostering talent development within the organization.</v>
          </cell>
          <cell r="R2084">
            <v>2014</v>
          </cell>
        </row>
        <row r="2085">
          <cell r="A2085" t="str">
            <v>PowerSchool</v>
          </cell>
          <cell r="B2085" t="str">
            <v>PowerSchool</v>
          </cell>
          <cell r="C2085">
            <v>3600</v>
          </cell>
          <cell r="D2085" t="str">
            <v>e-learning</v>
          </cell>
          <cell r="E2085" t="str">
            <v>http://www.powerschool.com</v>
          </cell>
          <cell r="F2085" t="str">
            <v>http://www.linkedin.com/company/powerschool-group-llc</v>
          </cell>
          <cell r="G2085" t="str">
            <v>Folsom</v>
          </cell>
          <cell r="H2085" t="str">
            <v>California</v>
          </cell>
          <cell r="I2085" t="str">
            <v>student information system, student online registration amp enrollment, erp, special education, assessment, school choice lottery, analytics, hrfinance, student online registration enrollment, learning management system, student information system student online registration enrollment school choice lottery assessment an, computer software: prepackaged software, technology, e-learning providers, operational efficiency, ai for learning analytics, school system interoperability, student data security, education operational software, b2b, ai-powered education tools, ai for teacher evaluation, education data management, education ai tools, teacher recruitment platform, district analytics tools, services, ai for remote learning support, ai for district planning, ai for curriculum development, education cloud platform, education data visualization, education platform scalability, special education management, education management automation, student data privacy, data analytics in education, ai for student engagement, education technology partnerships, ai for student mental health, ai for resource allocation, enrollment management, college and career readiness, ai for student performance prediction, education data analytics, education technology integration, education performance analytics, ai in education support, ai for parent communication, ai for attendance monitoring, predictive analytics, ai for data security in schools, international education solutions, learning analytics, ai for career planning, school improvement planning, ai-driven assessment, education analytics platform, district financial management, education data democratization, ai for student success pathways, school communication portal, ai for behavior tracking, education software for districts, assessment platform, software development, ai for special education, ai for school improvement, ai for student retention, ai for adaptive learning, education decision support, educational support services, student achievement analytics, ai for education equity, education platform modernization, cloud security, cybersecurity, data analytics, government, cloud-based education software, school finance management, education data governance, education solutions for districts, education analytics dashboards, ai in district management, student attendance tracking, school district management, education technology innovation, ai for teacher training, education workforce management, parent and student communication, education data security, k-12 school solutions, educator professional development, ai-powered assessment tools, education platform security, education management, ai for district operations, teacher performance management, ai for school administration, ai for school safety, education data integration, ai for student motivation, student success tracking, education operational efficiency, behavior management system, ai for school communication, district resource planning, ai for personalized learning, personalized learning tools, education compliance tools, educational technology, education data-driven decision making, ai for data analysis in education, student success analytics, education stakeholder engagement, education system interoperability, ai for teacher support, k-12 software, cloud-based solutions, document management, student enrollment, personalized learning, attendance intervention, human resources software, talent recruitment, employee management solutions, student analytics, predictive enrollment, behavior management, automated communication, parent engagement tools, secure document storage, e-forms, online registrations, special education support, ai-powered education, school data integration, interactive dashboards, school communication tools, digital document signature, attendance management, reporting compliance, federal funding, data privacy, family communications, resource planning, educational insights, performance assessment, curriculum management, professional development resources, staff management, real-time data access, budget management, school district solutions, data-driven growth, student success initiatives, staff absence management, automated scheduling, education, information technology &amp; services, internet, computer software, enterprise software, enterprises</v>
          </cell>
          <cell r="J2085" t="str">
            <v>Salesforce, Cloudflare DNS, Outlook, Marketo, Influitive, Microsoft Office 365, WP Engine, Atlassian Cloud, Drift, The Trade Desk, SendBird, Zendesk, Slack, Google AdSense, Twitter Advertising, Fusioncharts JS Library, DoubleClick, Mobile Friendly, Multilingual, Bootstrap Framework, Nginx, Bing Ads, Google Analytics, Google Tag Manager, PowerSchool, iCIMS, Facebook Custom Audiences, Google Font API, Wistia, AngularJS, Google AdWords Conversion, Google Dynamic Remarketing, Visual Website Optimizer, Facebook Widget, Facebook Login (Connect), SteelHouse, DoubleClick Conversion, WordPress.org, Linkedin Marketing Solutions, Bizible, Buddy, AT&amp;T, Naviance, Schoology, Informatica Data as a Service, Workday, Ning, WorkTango, AWS SDK for JavaScript, Javascript, TypeScript, AI, NTENT, ANGEL LMS, AWS Analytics, Lambda Cloud, AWS Step Functions, API Gateway, Python, SQL, COBOL, C# (C Sharp), DotNetNuke, Linq, Microsoft SQL Server Reporting Services, AWS EventBridge, AWS PrivateLink, Amazon Virtual Private Cloud (Amazon VPC), Amazon Simple Queue Service (SQS), AWS Transfer for SFTP, Snowflake, dbt, Amazon DynamoDB, CDK, Amazon S3, Amazon CloudFront, React, CSS, webpack, Yarn, GitLab, LaunchDarkly, Oracle Analytics Cloud, Salesforce Sales Cloud, Salesforce Revenue Cloud, Salesforce Service Cloud, PHP, CodeIgniter, Laravel, Node.js, MySQL, Aurora, MongoDB, Redis, AWS Trusted Advisor, Docker, Kubernetes, GitHub Copilot, Cursor, Figma, Claude, Gemini, Langchain, Strands Retail, UKG, Boomi, Sales Cloud Einstein, , SalesLoft, Gong, Clari, Microsoft Fabric, Selenium, WebDriverIO, Outreach.io, IBM Informix Genero, EFI, C#, .NET, Unix, Ruby On Rails, HTML5 Maker, PostgreSQL, PL/SQL, jQuery, FlipHTML5, Jira, Git, NetSuite</v>
          </cell>
          <cell r="K2085">
            <v>6692026330</v>
          </cell>
          <cell r="L2085" t="str">
            <v>Merger / Acquisition</v>
          </cell>
          <cell r="M2085">
            <v>5600000000</v>
          </cell>
          <cell r="N2085">
            <v>45444</v>
          </cell>
          <cell r="O2085">
            <v>697651000</v>
          </cell>
          <cell r="Q2085" t="str">
            <v>PowerSchool is a prominent provider of cloud-based software solutions tailored for the K-12 education sector. Founded in 1997 and based in Folsom, California, the company supports personalized learning for over 55 million students, teachers, and parents across more than 70 countries. PowerSchool focuses on integrating educational and operational technology to enhance the learning experience.
The company offers a comprehensive platform known as the Unified Classroom, which includes a range of tools for student information management, learning management, assessment, analytics, special education, and operational functions. Key solutions include the Student Information System (SIS), Schoology for classroom collaboration, and tools for college and career readiness through Naviance. PowerSchool serves various educational institutions, including public school districts, charter schools, and state departments of education, making it a leading player in the K-12 EdTech landscape.</v>
          </cell>
          <cell r="R2085">
            <v>1997</v>
          </cell>
        </row>
        <row r="2086">
          <cell r="A2086" t="str">
            <v>Presidio</v>
          </cell>
          <cell r="B2086" t="str">
            <v>Presidio</v>
          </cell>
          <cell r="C2086">
            <v>3200</v>
          </cell>
          <cell r="D2086" t="str">
            <v>information technology &amp; services</v>
          </cell>
          <cell r="E2086" t="str">
            <v>http://www.presidio.com</v>
          </cell>
          <cell r="F2086" t="str">
            <v>http://www.linkedin.com/company/presidio-</v>
          </cell>
          <cell r="G2086" t="str">
            <v>New York</v>
          </cell>
          <cell r="H2086" t="str">
            <v>New York</v>
          </cell>
          <cell r="I2086" t="str">
            <v>digital infrastructure, financial services, managed services, voice video, cybersecurity, cloud, leasing, digital transformation, secure networks, security, contact center, data center virtualization, voice amp video, mobility, data center amp virtualization, retail: computer software &amp; peripheral equipment, technology, it services &amp; it consulting, digital workplace, digital ecosystem, it strategy, data center modernization, client-specific solutions, automated compliance monitoring, technology vendor partnerships, it service delivery, cloud optimization, it project management, cloud service orchestration, it lifecycle, cloud resource optimization, automated network provisioning, cloud security posture management, cloud infrastructure management, it security, healthcare, enterprise solutions, it scalability, cloud security solutions, it operations, enterprise data modernization, it asset lifecycle management, energy and utilities, digital experience platforms, technology enablement, manufacturing, ai and automation, edge computing integration, multi-cloud management, digital asset management, cloud computing, ai in network operations, data analytics, multi-cloud security management, cloud platform integration, it service desk, finance and insurance, data center services, cloud infrastructure, it governance, it service management, it support services, it asset management, information technology and services, it consulting, ai-driven security analytics, network infrastructure, digital modernization, cloud migration strategies, it service automation, it service automation tools, computer systems design and related services, cloud architecture, enterprise it, it modernization strategy, it resource management, ai-powered cybersecurity, it compliance management, cloud governance frameworks, it solutions, technology consulting, cloud security, digital strategy, cloud platform, it resilience, cloud-native application development, managed it, it infrastructure, it process automation, it compliance, business technology, digital workplace transformation, network security, it monitoring, enterprise cloud, technology partnerships, it automation, it operations management, cloud cost management, it deployment, cloud migration, ai for it operations (aiops), automation solutions, hybrid cloud solutions, it performance optimization, ai-powered automation workflows, full lifecycle it, enterprise network automation, enterprise mobility solutions, cloud services, ai-driven data analytics, digital innovation, cloud service brokerage, cybersecurity solutions, cloud infrastructure as code, ai integration, cloud cost optimization, network design, it risk management, ai-enabled threat detection, cloud management, b2b, finance, energy &amp; utilities, information technology &amp; services, computer &amp; network security, health care, health, wellness &amp; fitness, hospital &amp; health care, mechanical or industrial engineering, enterprise software, enterprises, computer software, internet infrastructure, internet, management consulting, marketing, marketing &amp; advertising</v>
          </cell>
          <cell r="J2086" t="str">
            <v>Microsoft Office 365, Facebook Conversion Tracking, DemandBase, Drupal, VueJS, WP Engine, Atlassian Cloud, Leadfeeder, React Redux, Microsoft Sharepoint, Mapbox, Pardot, Slack, Salesforce, Twitter Advertising, reCAPTCHA, Varnish, Nginx, Google Font API, Hotjar, Google Tag Manager, Linkedin Marketing Solutions, Mobile Friendly, WordPress.org, New Relic, Remote, Cisco Unified Intelligence Center, Azure Data Factory, Azure Logic Apps, Azure Functions, SQL, ServiceNow, PowerBI Tiles, , AWS Trusted Advisor, Microsoft Application Insights, VMware ESXi, Microsoft Windows Server 2012, VxRail, Aruba CX Switches, ArubaOS, Cisco Firepower 9300, Cisco Meraki MX Series, CloudVision, CPI, FortiAnalyzer, FortiManager, Fortinet FortiGate, Microsoft Distributed File System (DFS), Palo Alto Networks, Palo Alto Networks Panorama, Palo Alto Prisma Cloud, Prisma Access, TOTVS Fluig, Dash, Git, Mode, Python, React, Splunk, Tor, UPS, VMware Cloud Foundation, vSphere, VMware NSX-T Data Center, VMware vSAN, VMware Cloud on AWS, Kaseya VSA, VMware Aria Operations, Ansible, Terraform, Alibaba Cloud, Amazon Web Services (AWS), Microsoft Azure Monitor, Google Cloud Platform, IBM Cloud, Dynamics 365 Finance, Blackline, Vertex, Salesforce Marketing Cloud Account Engagement, ZoomInfo, Clearbit, Salesforce Flow, Miro, LucidChart, Visio, Jira, eGain, Cisco WebEx, Five9, Amazon Connect, AWS Analytics, Azure Analysis Services, GitHub Actions, Azure Devops, Flexera, Device42, A Freshworks Company, ChatGPT, Lexity, Gemini, Atlas, IBM ILOG CPLEX Optimization Studio, AWS SDK for JavaScript, C#, Akamai Connected Cloud (formerly Linode), Javascript, DotNetNuke, go+, LogRhythm SIEM, Azure Linux Virtual Machines, Cisco Nexus Switches, Cisco Wireless LAN Controllers, Cisco VPN, .NET, Gem, Route, Oracle Virtualization, Cisco Catalyst 9800 Series Wireless Controllers, Board, iCIMS SkillSurvey Reference, Olo, Splunk Enterprise, Genesys Cloud CX, Google Cloud Dialogflow, Complex Media Network, Copilot, Webex Contact Center, Act!, CAT, Cisco Unified Contact Center Enterprise, Express, Genesys, Twilio Flex, Palo Alto PA-5200 Series, Fortinet, Cisco Meraki MS, Aruba, Amazon CloudWatch, Azure Monitor, Google Cloud, VMware vSphere, Microsoft Hyper-V Server, EMC, Pure Storage, NetApp, HPE 3PAR, VMware vCenter, VMware NSX, Nutanix Acropolis, FortiGate SWG, Netskope Cloud Access Security Broker (CASB), Zscaler ZTNA, SAS Enterprise Guide, Microsoft PowerShell, VMware Aria Automation, Docker, Kubernetes, Connect, Horizon, Omnissa Horizon, VMware App Volumes, VMware ThinApp, AI, Flexera One, Microsoft Azure, Dell EMC Data Protection Suite, VMware Disaster Recovery, Security, Wider Planet, Certinia, Langchain, Dell EMC PowerScale, ContentClick, Cisco Firepower 1000, Microsoft Defender for Cloud, Splunk Enterprise Security, Power BI Documenter, Tableau, QlikView, Looker, LucidLink, OneStream, AWS CloudFormation, Jenkins, Grafana, PagerDuty, AMP, Aruba Central, Azure VMware Solution, Bash, Confluence, Deltek Costpoint, Outlook, Salesforce Marketing Cloud Intelligence (formerly Datorama), Devo, Gearset, Copado, WP-Oauth, ECS, Google Cloud Run, Homestead, Pega BPM, Yardi Commercial Suite, Micro Focus Universal CMDB, Microsoft Excel, Microsoft SQL Server Reporting Services, Microsoft Always on VPN, SAP Replication Server, Crestron, Cisco AppDynamics, poly, Wasp Barcode, Samsung, Microsoft AdCenter, Microsoft Project, Arista EOS, Cisco Meraki, Viptela, Aja Video Systems, HPE ProCurve, Juniper Networks, Junip, Palo Alto PA-5000 Series, Cisco ASA 5505, Nutanix, Nutanix AHV, Cisco UCS B Series, Dell PowerEdge Servers, HPE ProLiant BL Blade Servers, NetApp Cloud Volumes ONTAP, Unity, PowerStore, Pure Storage Flash arrays, Microsoft PowerPoint, Excel4Apps, HPE Greenlake, VMware, Google Kubernetes Engine, Pulsant Hosting, Google App Engine, Google Cloud Functions, Firebase, API Gateway, Google Cloud Build, Google Cloud Deployment Manager, Vertex AI, Google Cloud BigQuery, Google Cloud Spanner, Google Cloud SQL, Google Cloud Dataproc, DATAflow, PubSub+, Google AlloyDB for PostgreSQL, Software AG, Cisco Switches, Cisco ASA Software, Fujitsu IaaS, Tampa AS400 Inc, ACL, Aviatrix, Microsoft Teams, AngularJS, ServiceNow Flow Designer, Office365, Secured MVC Forum on Windows 2012 R2, Microsoft Office, Puppet, VMware vRealize, Dell Avamar, Commvault, Rubrik, Cohesity, dynaTrace, Azure AI Studio, TypeScript, Cisco Collaboration, Micro, ANGEL LMS, Microsoft Power Apps, Microsoft Power Automate, Pages, DATAVERSE LTD, X, NeoData, REST, Azure Service Bus, Electron, Microsoft Dynamics GP, Microsoft Power Platform, Snowflake, Redshift, Arista Networks, Bicep, Bitbucket, Cisco DNA Center, Claude, Cursor, Draw.io, Fastapi, FIS, GitLab, Juniper Networks SRX-Series Gateways, NetBox, Opsgenie, Red Hat, VMware vCenter CapacityIQ, Highspot, Zenoss, Trend Micro XDR, Splunk SOAR, SES, Google Cloud Security Command Center, Informatica</v>
          </cell>
          <cell r="K2086">
            <v>233333324</v>
          </cell>
          <cell r="L2086" t="str">
            <v>Merger / Acquisition</v>
          </cell>
          <cell r="M2086">
            <v>0</v>
          </cell>
          <cell r="N2086">
            <v>45383</v>
          </cell>
          <cell r="O2086">
            <v>4950000000</v>
          </cell>
          <cell r="Q2086" t="str">
            <v>Presidio is a global provider of digital services and solutions, focusing on advanced IT infrastructure. Founded in 1983 and based in New York City, the company employs around 4,000 to 4,800 people and generates annual revenue between $1 billion and $5.4 billion. Presidio serves a diverse range of organizations through professional and managed services that cover the entire IT lifecycle, from planning and design to implementation and operations.
The company offers a wide array of IT solutions, including networking and infrastructure, cybersecurity, cloud services, and AI technologies. Presidio emphasizes innovation and customer satisfaction, providing tailored consulting and operational services to meet the needs of mid-market and enterprise clients. With a commitment to optimizing costs and aligning IT with business goals, Presidio plays a vital role in supporting mission-critical systems across various sectors, including government, education, healthcare, and media.</v>
          </cell>
          <cell r="R2086">
            <v>2003</v>
          </cell>
        </row>
        <row r="2087">
          <cell r="A2087" t="str">
            <v>Pretium</v>
          </cell>
          <cell r="B2087" t="str">
            <v>Pretium</v>
          </cell>
          <cell r="C2087">
            <v>7000</v>
          </cell>
          <cell r="D2087" t="str">
            <v>investment management</v>
          </cell>
          <cell r="E2087" t="str">
            <v>http://www.pretium.com</v>
          </cell>
          <cell r="F2087" t="str">
            <v>http://www.linkedin.com/company/pretium-partners-llc</v>
          </cell>
          <cell r="G2087" t="str">
            <v>New York</v>
          </cell>
          <cell r="H2087" t="str">
            <v>New York</v>
          </cell>
          <cell r="I2087" t="str">
            <v>multifamily rentals, housing affordability, client solutions, asset management, real estate investment ecosystem, investment in complex assets, housing market, investment analytics, corporate credit, non-traditional mortgage, single-family rentals, sustainability in real estate, credit risk management, financial planning, risk assessment, technology-enabled investing, high barriers to entry investments, credit market, real estate management, customized investment solutions, residential credit, investment strategies, investment ecosystem, mortgage products, credit risk assessment, affordable housing investment, real estate technology, all other financial investment activities, credit strategies, financial reporting, investment sourcing, asset performance, sustainability, data analytics, project management, real estate ecosystem, community impact, financial analytics, asset sourcing platform, asset sourcing, structured credit clos, housing shortage solutions, proprietary analytics, real estate debt, financial services, structured finance, residential real estate, asset sourcing technology, growth strategies, alternative investments, property management, structured credit investments, portfolio management, bespoke investment solutions, structured credit, operational expertise, legal services, services, credit risk modeling, data-driven decision making, data-driven real estate, real estate, commercial dispute finance, b2b, real estate operational expertise, real estate investment, legal finance, risk management, employee benefits, market insights, claim-related financing, real estate portfolio, real estate asset sourcing, build-to-rent, alternative investment manager, homebuilders loans, loan origination, sustainability impact, community investment, multifamily housing, litigation finance, business transformation, customer-focused services, procurement services, governance solutions, collaborative culture, telephony infrastructure, capital preservation, investment partnerships, legal opportunities, credit cycles, return on investment, acquisition support, automation strategies, expense oversight, employee empowerment, investment growth, asset selection, community engagement, profitability strategies, technology infrastructure, finance, legal, information technology &amp; services, environmental services, renewables &amp; environment, productivity, investment management, enterprise software, enterprises, computer software</v>
          </cell>
          <cell r="J2087" t="str">
            <v>Salesforce, Cloudflare DNS, Amazon SES, Outlook, Marketo, Microsoft Office 365, Greenhouse.io, CloudFlare Hosting, WP Engine, Atlassian Cloud, Slack, Remote, AI</v>
          </cell>
          <cell r="K2087">
            <v>5700000000</v>
          </cell>
          <cell r="L2087" t="str">
            <v>Other</v>
          </cell>
          <cell r="M2087">
            <v>500000000</v>
          </cell>
          <cell r="N2087">
            <v>45717</v>
          </cell>
          <cell r="O2087">
            <v>135800000</v>
          </cell>
          <cell r="Q2087" t="str">
            <v>Pretium is an alternative investment manager with $57.4 billion in assets under management. The company operates one of the largest residential real estate investment ecosystems and offers corporate and structured credit investment strategies. With over 7,000 employees across more than 44 offices, Pretium focuses on identifying opportunities in complex investments.
In real estate, Pretium is a prominent owner and operator of single-family homes in the U.S., managing around 94,000 properties. The firm employs technology to streamline acquisitions, leasing, and property management. Pretium also invests in affordable housing and multifamily properties. In addition to real estate, the company provides corporate credit solutions and customized investment strategies, leveraging its industry expertise and analytics platform. Pretium Enterprise Services offers various value-added services, including financial and facilities management.</v>
          </cell>
          <cell r="R2087">
            <v>2012</v>
          </cell>
        </row>
        <row r="2088">
          <cell r="A2088" t="str">
            <v>PriceSmart</v>
          </cell>
          <cell r="B2088" t="str">
            <v>PriceSmart</v>
          </cell>
          <cell r="C2088">
            <v>12000</v>
          </cell>
          <cell r="D2088" t="str">
            <v>retail</v>
          </cell>
          <cell r="E2088" t="str">
            <v>http://www.pricesmart.com</v>
          </cell>
          <cell r="F2088" t="str">
            <v>http://www.linkedin.com/company/pricesmart</v>
          </cell>
          <cell r="G2088" t="str">
            <v>San Diego</v>
          </cell>
          <cell r="H2088" t="str">
            <v>California</v>
          </cell>
          <cell r="I2088" t="str">
            <v>retail, marketing, merchandising, technology, operations, ecommerce, health wellness, management, logistics, department/specialty retail stores, consumer discretionary, grocery, distribution, customer engagement, home improvement, digital retail, middle-income shoppers, affluent consumers, warehouse clubs, personal care, latin american retail, retail chain, retail member benefits, consumer goods, mobile app, caribbean markets, membership warehouse club, furniture, value retail, bulk shopping, international retail, b2c, customer loyalty programs, u.s. brands, membership-only retail, e-commerce, electronics, beverages, retail logistics, warehouse club model, retail social responsibility, automotive, supply chain management, value merchandise, retail environmental initiatives, fashion, services, snacks, discount store, digital transformation, latin america, online shopping, retail marketing, retail innovation, retail supply chain, sports equipment, member loyalty, retail operations, caribbean retail, private label products, retail technology, retail expansion, market expansion, digital engagement, u.s. import merchandise, retail services, high-quality products, organic foods, membership savings, fresh produce, home essentials, back to school supplies, health and beauty, baby products, pet supplies, outdoor living, cleaning supplies, frozen food, dairy products, meat and seafood, bulk purchasing, contactless payments, cash back, grocery delivery, seasonal items, fresh bakery, self-service, vegetarian options, gluten-free products, canned goods, paper products, kitchen storage, meal planning, party supplies, bargain deals, weekly specials, high quality, manufacturer savings, staff picks, new products, member selection, family shopping, local goods, grocery aisle, small appliances, workout gear, baby gear, consumer products &amp; retail, transportation &amp; logistics, consumer internet, consumers, internet, information technology &amp; services, home decor, computer hardware, hardware, logistics &amp; supply chain, enterprise software, enterprises, computer software, b2b</v>
          </cell>
          <cell r="J2088" t="str">
            <v>CloudFlare CDN, Sendgrid, Outlook, Microsoft Office 365, Amazon AWS, CloudFlare Hosting, Atlassian Cloud, Salesforce, Slack, Google Tag Manager, Mobile Friendly, Segment.io, Google Play, Gusto, Bold Commerce, Tampa AS400 Inc, Procore, Informatica Intelligent Cloud Services (IICS), dbt, Snowflake, Power BI Documenter, SQL, Python, Git, Azure Devops, Microsoft Office, JD Edwards, Postpresso, Inventor, CAT, .NET, ServiceNow IT Service Management (ITSM), Microsoft PowerPoint, Cognos TM1, Excel4Apps, Microsoft Excel, JD Edwards World, Uipath, Automation Anywhere, Domo, PowerBI Tiles, R, MercuryGate TMS, RELEX, TestRail, Workday, Oracle XML DB, Weibo, Manhattan Active Omni, Gem, React, Angular, AWS SDK for JavaScript, Django, Flask, Spring, Springboot, AWS Trusted Advisor, Microsoft Azure Monitor, Docker, Kubernetes, Microsoft Windows Server 2012, Harmony Email &amp; Collaboration, AWS Analytics, Azure Analysis Services, Argon CI/CD Security, Javascript, Microsoft SQL Server Reporting Services, MySQL, OptinMonster, PostgreSQL, ADP, IBM Content Manager for iSeries, Jira, Celerant, Wider Planet, WMS, Microsoft 365, Microsoft Power Apps, OpenAI, Informatica Cloud Mass Ingestion, dbt Cloud, Informatica, Syndigo, Tableau, IBM ILOG CPLEX Optimization Studio</v>
          </cell>
          <cell r="O2088">
            <v>5270094000</v>
          </cell>
          <cell r="Q2088" t="str">
            <v>PriceSmart, Inc. is a membership warehouse club operator based in San Diego, serving over 3 million cardholders across Latin America, the Caribbean, Central America, and Colombia. Founded by Sol and Robert Price, the company became publicly traded in 1997. As of August 31, 2025, PriceSmart operates 56 warehouse clubs in 12 countries and one U.S. territory, making it the sole operator of such clubs in Central America and the Caribbean.
The company focuses on providing value through a differentiated retail model that emphasizes high-quality merchandise at low prices. PriceSmart offers a "treasure hunt" shopping experience, with key revenue streams including merchandise sales, membership income, and export sales. The company is committed to growth through new locations, digital channels, and wellness services. Led by CEO David N. Price, PriceSmart aims to deliver an outstanding shopping experience while maintaining a "People First" culture and strong ESG commitments.</v>
          </cell>
          <cell r="R2088">
            <v>1995</v>
          </cell>
        </row>
        <row r="2089">
          <cell r="A2089" t="str">
            <v>Prime Communications</v>
          </cell>
          <cell r="B2089" t="str">
            <v>Prime Communications</v>
          </cell>
          <cell r="C2089">
            <v>7500</v>
          </cell>
          <cell r="D2089" t="str">
            <v>wireless</v>
          </cell>
          <cell r="E2089" t="str">
            <v>http://www.primecomms.com</v>
          </cell>
          <cell r="F2089" t="str">
            <v>http://www.linkedin.com/company/primecomms</v>
          </cell>
          <cell r="G2089" t="str">
            <v>Sugar Land</v>
          </cell>
          <cell r="H2089" t="str">
            <v>Texas</v>
          </cell>
          <cell r="I2089" t="str">
            <v>directv directv now service provider, home phone service retailer, wireless data plans, uverse tv service retailer, high speed internet service retailer, mobile phone sales service retailer, wireless services, retail technology, telecommunications, employee culture, telecom products, retail management, retail logistics, retail store design, b2c, prime scholars program, retail growth, retail innovation, retail community involvement, services, retail sales growth, community support, retail expansion, store locator, retail marketing, retail product sales, retail, retail digital marketing, retail telecom partner, retail sales, retail branding, retail expansion strategy, retail store technology, retail store operations, retail workforce development, retail technology solutions, retail strategy, cricket wireless, retail sales performance, retail customer experience enhancement, employee benefits, entertainment services, at&amp;t tv, real estate, retail marketing campaigns, retail store locations, consumer electronics, faris foundation, mobile plans, retail training programs, retail customer experience, retail customer engagement programs, customer experience, business solutions, at&amp;t, retail brand partnership, wearables, retail customer support, employee wellness, retail employment, retail culture, retail customer engagement, home automation, retail branding strategies, retail employee programs, retail store network, telecommunications retail, home automation products, tablets, mobile devices, retail store, retail marketing initiatives, customer service, retail workforce, retail franchise, retail industry, directv, retail sales training, retail customer loyalty, smartphones, at&amp;t retail, retail infrastructure, retail chain, telecom services, retail operations, retail environment, retail franchise model, retail analytics, wireless, retail partnerships, authorized retailer, retail employee training, retail store management, retail success, business communication solutions, entertainment bundles, retail store support, at&amp;t authorized retailer, wireless retail, employee engagement, b2b mobility, network infrastructure, network consulting, career development, diversity and inclusion, health and wellness, flexible hours, financial programs, employee resource groups, training and development, corporate culture, community initiatives, solidarity fund, company values, entrepreneurial spirit, teamwork, leadership, creative environment, technology solutions, customer support, profit sharing, employee assistance program, medical insurance, dental insurance, vision insurance, retirement plan, paid time off, sick leave, wellness programs, cutting-edge technology, site criteria, job openings, career advancement, multilingual assistance, fellow employees, community involvement, success strategies, employee charity, work-life balance, corporate social responsibility, employee retention, market reach, education, non-profit, consumer products &amp; retail, enterprise software, enterprises, computer software, information technology &amp; services, b2b, consumers, hardware, consumer goods, internet of things, mobile, internet, computer &amp; network security, health, wellness &amp; fitness, training &amp; development, nonprofit organization management, internet service providers, mobile phone accessories, mobile phones, professional services, shopping</v>
          </cell>
          <cell r="J2089" t="str">
            <v>Outlook, Amazon AWS, Slack, Google Font API, Google Maps, Google translate API, Facebook Custom Audiences, Bootstrap Framework, Mobile Friendly, Google translate widget, Google Tag Manager, WordPress.org, Google Analytics, MailChimp, Gravity Forms, YouTube, Google Maps (Non Paid Users), Stripe, Facebook Login (Connect), Ubuntu, Wordpress VIP, Facebook Widget, reCAPTCHA, Apache, Remote, AT&amp;T, Salesforce CRM Analytics, Google AdWords Conversion, Microsoft Excel, Microsoft PowerPoint, Canon Multifunction Copiers, Deltek ComputerEase, Kofax Capture, Quip, Taleo Applicant Tracking Systems (ATS), Adition Technologies - Advertisers, Less, .NET, FUSION, Microsoft Office, Gem, CAT, ATS OnDemand, .GIS, eMaint CMMS, MySQL, SharePoint, Eaglestats, OpenText RightFax, Excel4Apps, ADP</v>
          </cell>
          <cell r="O2089">
            <v>1000000000</v>
          </cell>
          <cell r="P2089">
            <v>35</v>
          </cell>
          <cell r="Q2089" t="str">
            <v>Prime Communications is a telecommunications retail company based in Sugar Land, Texas. Founded in 1999 by Farid Virani, it has grown to become the largest AT&amp;T Authorized Retailer in the United States and North America, with a nationwide network of store locations. The company employs around 8,000 people and generates approximately $1.7 billion in revenue.
As an AT&amp;T Authorized Retailer, Prime Communications offers a range of personal and business communication, entertainment, and home automation products. Customers can receive in-store consultations for various services, including upgrades and switching providers. The company emphasizes customer service and teamwork, fostering a culture of values such as humility and hunger. Additionally, Prime is involved in community initiatives, partnering with organizations like Teach for America and Texas Children's Hospital.</v>
          </cell>
          <cell r="R2089">
            <v>1999</v>
          </cell>
        </row>
        <row r="2090">
          <cell r="A2090" t="str">
            <v>Prime Communications Real EstateÂ </v>
          </cell>
          <cell r="B2090" t="str">
            <v>Prime Communications</v>
          </cell>
          <cell r="C2090">
            <v>10000</v>
          </cell>
          <cell r="D2090" t="str">
            <v>telecommunications</v>
          </cell>
          <cell r="F2090" t="str">
            <v>http://www.linkedin.com/company/prime-communications-real-estate%c2%a0</v>
          </cell>
          <cell r="G2090" t="str">
            <v>Sugar Land</v>
          </cell>
          <cell r="H2090" t="str">
            <v>Texas</v>
          </cell>
          <cell r="I2090" t="str">
            <v>wireless retail, real estate, leasing, at, t, retail technology, telecommunications, employee culture, telecom products, retail management, retail logistics, retail store design, b2c, prime scholars program, retail growth, retail innovation, retail community involvement, services, retail sales growth, community support, retail expansion, store locator, retail marketing, retail product sales, retail, retail digital marketing, retail telecom partner, retail sales, retail branding, retail expansion strategy, retail store technology, retail store operations, retail workforce development, retail technology solutions, retail strategy, cricket wireless, retail sales performance, retail customer experience enhancement, employee benefits, entertainment services, at&amp;t tv, retail marketing campaigns, retail store locations, consumer electronics, faris foundation, mobile plans, wireless services, retail training programs, retail customer experience, retail customer engagement programs, customer experience, business solutions, at&amp;t, retail brand partnership, wearables, retail customer support, employee wellness, retail employment, retail culture, retail customer engagement, home automation, retail branding strategies, retail employee programs, retail store network, telecommunications retail, home automation products, tablets, mobile devices, retail store, retail marketing initiatives, customer service, retail workforce, retail franchise, retail industry, directv, retail sales training, retail customer loyalty, smartphones, at&amp;t retail, retail infrastructure, retail chain, telecom services, retail operations, retail environment, retail franchise model, retail analytics, wireless, retail partnerships, authorized retailer, retail employee training, retail store management, retail success, business communication solutions, entertainment bundles, retail store support, at&amp;t authorized retailer, employee engagement, b2b mobility, network infrastructure, network consulting, career development, diversity and inclusion, health and wellness, flexible hours, financial programs, employee resource groups, training and development, corporate culture, community initiatives, solidarity fund, company values, entrepreneurial spirit, teamwork, leadership, creative environment, technology solutions, customer support, profit sharing, employee assistance program, medical insurance, dental insurance, vision insurance, retirement plan, paid time off, sick leave, wellness programs, cutting-edge technology, site criteria, job openings, career advancement, multilingual assistance, fellow employees, community involvement, success strategies, employee charity, work-life balance, corporate social responsibility, employee retention, market reach, education, non-profit, consumer products &amp; retail, enterprise software, enterprises, computer software, information technology &amp; services, b2b, consumers, hardware, consumer goods, internet of things, mobile, internet, computer &amp; network security, health, wellness &amp; fitness, training &amp; development, nonprofit organization management</v>
          </cell>
          <cell r="O2090">
            <v>5500000000</v>
          </cell>
          <cell r="Q2090" t="str">
            <v>As AT&amp;T's largest retailer, we're always looking for opportunities to grow our portfolio of commercial properties across the country.  â€‹Prime Communications proudly operates ~2000 stores with 7500+ team members.â€‹
Founded in 1999 with a single mall kiosk, Prime strives to deliver on our vision of customer-centricity, accountability, profitability, teamwork, and entrepreneurship every single day.   â€‹
â€‹
Visit our Website for Prime Real Estate information and contacts. â€‹</v>
          </cell>
          <cell r="R2090">
            <v>1999</v>
          </cell>
        </row>
        <row r="2091">
          <cell r="A2091" t="str">
            <v>Princess Cruises</v>
          </cell>
          <cell r="B2091" t="str">
            <v>Princess Cruises</v>
          </cell>
          <cell r="C2091">
            <v>17000</v>
          </cell>
          <cell r="D2091" t="str">
            <v>leisure, travel &amp; tourism</v>
          </cell>
          <cell r="E2091" t="str">
            <v>http://www.princess.com</v>
          </cell>
          <cell r="F2091" t="str">
            <v>http://www.linkedin.com/company/princess-cruises</v>
          </cell>
          <cell r="G2091" t="str">
            <v>Fort Lauderdale</v>
          </cell>
          <cell r="H2091" t="str">
            <v>Florida</v>
          </cell>
          <cell r="I2091" t="str">
            <v>guest experience &amp; operations, food &amp; beverage, marine operations, marketing, product management, information technology, medical &amp; public health administration, retail &amp; photo operations, fleet technical services, accounting &amp; finance, customer service &amp; contact center, supply chain, safety, environmental, regulatory services, shore operations, market &amp; deployment planning, legal, public relations, sales, travel arrangements, world cruises, cruise vacations, cruise with sustainable tourism, cruise technology, cruise with luxury accommodations, cruise booking, onboard experience, medallionclass wearable, cruise wellness, cruise with family activities, family-friendly cruises, cruise with private lodges, cruise sustainability, secluded beaches, first panama canal cruises, cultural cruises, sustainable cruising, sustainable practices, adventure cruises, onboard entertainment, destination-rich journeys, award-winning amenities, cruise ports, cruise with regional cuisine, exploration cruises, cruise with eco-friendly practices, private accommodations, digital innovation, guest experience, cruise dining, cruise industry, private island, cruise with onboard enrichment, cruise destinations, itineraries, cruise with digital guest engagement, cruise industry leadership, enrichment programs, scenic and sightseeing transportation, land, guest services, cruise with personalized service, cruise comfort, cruise deals, wearable technology, technology innovation, cruise customization, guest personalization, cruise with exclusive shore excursions, services, b2c, adult cruises, cruise with wellness facilities, tourism, cruise ships, cruise safety, luxury amenities, high percentage balcony cabins, cruise convenience, cruise innovation, family cruises, medallionclass, private island experiences, cruise entertainment, ship fleet, cruise branding, balcony cabins, cruise services, luxury travel, cruise line, premium cruise, cruise amenities, hospitality, famous tv series â€œthe love boatâ€, e-commerce, destination travel, cruise with innovative ship design, cruise with immersive cultural programs, cruise with adventure excursions, travel services, cruise loyalty programs, cruise marketing, cruise with cultural experiences, d2c, b2b, transportation &amp; logistics, consumer goods, consumers, leisure, travel &amp; tourism, wearable technologies, wearables, internet of things, consumer electronics, hardware, computer hardware, consumer internet, internet, information technology &amp; services, boat charters, event planning &amp; services, hotels &amp; travel, tours</v>
          </cell>
          <cell r="J2091" t="str">
            <v>Akamai, Akamai DNS, Outlook, Microsoft Office 365, Amazon SES, Mimecast, Taboola Newsroom, Brightroll, OneTrust, The Trade Desk, Omniture (Adobe), Slack, Adobe Marketing Cloud, VueJS, Google Play, YouTube, SOASTA, dynaTrace, Typekit, Demandware, Mobile Friendly, Ruxit, CrazyEgg, Google Analytics, Remote, AMOS, Microsoft Windows Server 2012, VMware, Cisco Unified Intelligence Center, Microsoft Exchange Server 2003, Veritas, Symantec Altiris, McAfee, Microsoft SQL Server Reporting Services, Oracle Analytics Cloud, Palo Alto PA-5200 Series, Micro, BlipTV, Medallia Video</v>
          </cell>
          <cell r="O2091">
            <v>4503400000</v>
          </cell>
          <cell r="P2091">
            <v>11</v>
          </cell>
          <cell r="Q2091" t="str">
            <v>Princess Cruises is a prominent global cruise line based in Santa Clarita, California. Founded in 1965, it operates a fleet of 15 modern ships, offering immersive vacation experiences to travelers worldwide. The company has a rich history, having pioneered modern leisure cruising with its first chartered ship, *Princess Patricia*, and has since introduced several innovations, including the first all-outside-cabin ship and flexible dining options.
The fleet features various classes of ships, such as the Royal Class, which includes vessels like *Royal Princess* and *Sky Princess*. Princess Cruises provides a wide range of itineraries to popular destinations, including Alaska, the Caribbean, Mexico, and Europe. Onboard, guests can enjoy personalized services, diverse dining options, and entertainment experiences like Movies Under the Stars. The company emphasizes customer-controlled experiences, catering to individual preferences for a memorable cruise vacation.</v>
          </cell>
          <cell r="R2091">
            <v>1965</v>
          </cell>
        </row>
        <row r="2092">
          <cell r="A2092" t="str">
            <v>ProfitStars</v>
          </cell>
          <cell r="B2092" t="str">
            <v>Profitstar</v>
          </cell>
          <cell r="C2092">
            <v>3300</v>
          </cell>
          <cell r="D2092" t="str">
            <v>financial services</v>
          </cell>
          <cell r="E2092" t="str">
            <v>http://www.profitstars.com</v>
          </cell>
          <cell r="F2092" t="str">
            <v>http://www.linkedin.com/company/profitstars</v>
          </cell>
          <cell r="G2092" t="str">
            <v>Dallas</v>
          </cell>
          <cell r="H2092" t="str">
            <v>Texas</v>
          </cell>
          <cell r="I2092" t="str">
            <v>fi information security, fi budgeting, fi imaging solutions, document management, asset liability management, regulatory reporting, fi payments solutions, fi processing, financial software solutions, enterprise software, software, information technology, digital banking, payments, open banking, core banking solutions, account management, fraud prevention, customer experience, financial health, payment processing, lending solutions, artificial intelligence in banking, risk management, cybersecurity, data analytics, remote deposit capture, ach payments, instant payments, deposit account opening, integrated receivables, digital payment solutions, atm services, business banking, commercial banking, member relationships, financial crimes solutions, technology modernization, sustainability in banking, banking as a service, client support services, account alerts, payments analytics, embedded payments, financial ecosystem, contact center services, marketing resources, client onboarding, compliance solutions, community banking support, regulatory compliance, cash flow management, technology ecosystem integration, user-centric design, financial services innovation, strategic partnerships, operational efficiency, accountholder acquisition, payment fraud detection, digital solutions for financial institutions, client engagement, b2b, consulting, services, information technology &amp; services, enterprises, computer software, financial services</v>
          </cell>
          <cell r="J2092" t="str">
            <v>Mobile Friendly, reCAPTCHA</v>
          </cell>
          <cell r="K2092">
            <v>300000000</v>
          </cell>
          <cell r="L2092" t="str">
            <v>Merger / Acquisition</v>
          </cell>
          <cell r="M2092">
            <v>300000000</v>
          </cell>
          <cell r="N2092">
            <v>40299</v>
          </cell>
          <cell r="O2092">
            <v>168000000</v>
          </cell>
          <cell r="Q2092" t="str">
            <v>ProfitStars is a division of Jack Henry &amp; Associates, established in 2006 to enhance the company's offerings for financial institutions. It serves as a leading provider of financial services technology, focusing on solutions specifically designed for banks, credit unions, and other financial entities.
The company offers a range of specialized financial technology solutions, including products acquired through Jack Henry's expansion efforts. These solutions are aimed at supporting innovation in the financial sector, featuring modern infrastructure and next-generation technologies. ProfitStars plays a vital role in Jack Henry's broader ecosystem, contributing to the advancement of financial services.</v>
          </cell>
          <cell r="R2092">
            <v>2006</v>
          </cell>
        </row>
        <row r="2093">
          <cell r="A2093" t="str">
            <v>Proofpoint</v>
          </cell>
          <cell r="B2093" t="str">
            <v>Proofpoint</v>
          </cell>
          <cell r="C2093">
            <v>3700</v>
          </cell>
          <cell r="D2093" t="str">
            <v>computer &amp; network security</v>
          </cell>
          <cell r="E2093" t="str">
            <v>http://www.proofpoint.com</v>
          </cell>
          <cell r="F2093" t="str">
            <v>http://www.linkedin.com/company/proofpoint</v>
          </cell>
          <cell r="G2093" t="str">
            <v>Sunnyvale</v>
          </cell>
          <cell r="H2093" t="str">
            <v>California</v>
          </cell>
          <cell r="I2093" t="str">
            <v>information protection, security awareness training, cybersecurity, cloud app security, compliance, social media protection, email protection, casb, archiving &amp; compliance, digital risk protection, archiving, advanced threat protection, enterprise software, technology, software, information technology, insider threat management, security analytics tools, data security solutions, data protection, legal services, regulatory compliance, saas cybersecurity, computer systems design and related services, security orchestration, email archiving, risk assessment tools, email security, cyber threat intelligence, identity security, email fraud defense, compliance management, insider risk management, email threat detection, threat detection, security automation, risk mitigation, data exfiltration prevention, cloud data security, security analytics, government, cloud security saas, cloud security, email archiving solutions, behavioral ai, healthcare, threat detection ai, data loss prevention, data security, email security saas, ai-powered security, behavioral ai models, risk management, incident response, financial services, automated threat response, behavioral analytics, b2b, threat intelligence, threat intelligence platform, security platform, cloud data protection, ai threat detection, incident response automation, threat hunting tools, cloud security solutions, email security solutions, insider threat detection, phishing detection, malware protection, information technology and services, identity threat defense, services, cloud threat protection, non-profit, human-centric security, malware detection, education, threat protection, cloud threat intelligence, email security platform, machine learning, email encryption, managed services, email misdelivery prevention, risk assessment, phishing defense, retail, software as a service (saas), threat hunting, impersonation protection, security awareness, adaptive email dlp, enterprise dlp, identity protection, supply chain risk management, secure email relay, user risk visibility, account takeover prevention, dmarc implementation, cloud app protection, ransomware defense, anti-phishing, social engineering, customer trust, automated remediation, data exfiltration protection, risk scoring, threat landscape analysis, behavioral analysis, identity management, rollout procedures, data residency compliance, user behavior analysis, nist framework, sensitive data classification, real-time monitoring, data governance, multi-layered defense, threat response automation, communication compliance, dynamic policies, api integrations, risk mitigation strategies, malicious domain detection, cloud-native architecture, saas, finance, legal, enterprises, computer software, information technology &amp; services, health care, health, wellness &amp; fitness, hospital &amp; health care, computer &amp; network security, nonprofit organization management, artificial intelligence, privacy</v>
          </cell>
          <cell r="J2093" t="str">
            <v>UltraDns, Microsoft Office 365, DemandBase, Drupal, VueJS, WP Engine, Atlassian Cloud, Drift, React Redux, Workday, Marketo, Amazon SES, Slack, Salesforce, Google Dynamic Remarketing, Google Analytics, Mobile Friendly, Google Font API, New Relic, Google AdSense, Google AdWords Conversion, Bing Ads, Amcharts JS Library, ShareThis, Incapsula, Facebook Custom Audiences, Vidyard, Cedexis Radar, YouTube, Bootstrap Framework, Linkedin Marketing Solutions, Google Remarketing, Adobe Media Optimizer, Facebook Login (Connect), Facebook Widget, Google Maps, DoubleClick Conversion, DoubleClick Floodlight, Google Tag Manager, Multilingual, Visual Website Optimizer, DoubleClick, Vimeo, Workday Recruit, Office365, Okta, Webex, Google Cloud Data Loss Prevention, Gem, Clari, Totango, Proofpoint, Amazon Web Services (AWS), Google Cloud Platform, Microsoft Azure, MongoDB, SQL, Python, ChatGPT, , Apollo, Zapier, Act!, AuditBoard, AWS SDK for JavaScript, Scala, Apache Kafka, Akka, OpenSearch, Amazon DynamoDB, AWS Trusted Advisor, McAfee Total Protection for Data Loss (DLP), D365 Data Quality, FloQast, Outreach.io, DiscoverOrg, Insider, OpenText Retain Unified Archiving, Compliance Wire, Security, Proofpoint Targeted Attack Protection For SaaS, Proofpoint Threat Response Auto-Pull, Azure Linux Virtual Machines, ADAPT, Perl, PowerBI Tiles, Snowflake, dbt, R, go+, CAT, ISO+â„¢, Mulesoft, Microsoft Office, Modernizing Medicine, Seismic, Jira, Confluence, AWS Analytics, PostgreSQL, Terraform, Docker, CircleCI, GitHub, Azure Advanced Threat Protection, Vormetric Data Security Platform, Siemens SIMATIC S7, Splunk SOAR, ICP, CallMiner Eureka, Aryson MySQL to MSSQL Converter, Microsoft-IIS, Microsoft Windows Server 2012, Proofpoint CASB, Microsoft Application Insights, Strapi, Couchbase, Elasticsearch, Jenkins, Kubernetes, Bash, pandas, NumPy, PyTorch, Cascade CMS, React, Node.js, Javascript, AI, Amazon EKS Anywhere, Amazon S3, Amazon Simple Queue Service (SQS), GitHub Actions, GRPC, REST, Sizmek (MediaMind), SNS, Oracle Solaris, Unix, SMTP, SimaPro, OpenLDAP, IBM HTTP Server, IBM ILOG CPLEX Optimization Studio, Microsoft Azure Monitor, Microsoft Excel, Excel4Apps, ADP Applicant Tracking System, Hamilton Medical, FlipHTML5, CSS, Azure Pipelines, Microsoft PowerShell, Git, Groovy, Grafana, Claude, Cursor, Impact Radius, ZoomInfo, LinkedIn Ads, Lenel, Milestone, AlertMedia, Barracuda Email Security Service, Copilot, Crossbeam, Anaplan, Microsoft PowerPoint, Dell PowerEdge Servers, LeafLink, DotNetNuke, SharePoint, SentenceTransformers, ANGEL LMS, Mode, BASE, Vector</v>
          </cell>
          <cell r="K2093">
            <v>12520892473</v>
          </cell>
          <cell r="L2093" t="str">
            <v>Merger / Acquisition</v>
          </cell>
          <cell r="M2093">
            <v>12300000000</v>
          </cell>
          <cell r="N2093">
            <v>44317</v>
          </cell>
          <cell r="O2093">
            <v>1050010000</v>
          </cell>
          <cell r="Q2093" t="str">
            <v>Proofpoint is a cybersecurity and compliance company founded in 2002 by Eric Hahn. Headquartered in Sunnyvale, California, it has grown to over 5,000 employees and serves more than 2 million customers globally, including a significant portion of the Fortune 1000. The company went public in 2012 and was acquired by Thoma Bravo in 2021 in a notable transaction valued at $12.3 billion.
Proofpoint offers a cloud-native platform that protects people, data, and brands from advanced threats and compliance risks. Its key services include email and advanced threat protection, identity-based threat protection, data protection, compliance supervision, and security for cloud and social media channels. The company analyzes billions of emails and cloud accounts daily, effectively stopping over 99% of advanced threats. With a strong customer satisfaction rate exceeding 95% and a renewal rate above 90%, Proofpoint maintains a robust presence in the cybersecurity landscape.</v>
          </cell>
          <cell r="R2093">
            <v>2002</v>
          </cell>
        </row>
        <row r="2094">
          <cell r="A2094" t="str">
            <v>Propelis</v>
          </cell>
          <cell r="B2094" t="str">
            <v>Propelis</v>
          </cell>
          <cell r="C2094">
            <v>9000</v>
          </cell>
          <cell r="D2094" t="str">
            <v>marketing &amp; advertising</v>
          </cell>
          <cell r="E2094" t="str">
            <v>http://www.propelis.com</v>
          </cell>
          <cell r="F2094" t="str">
            <v>http://www.linkedin.com/company/propelisgroup</v>
          </cell>
          <cell r="G2094" t="str">
            <v>Chicago</v>
          </cell>
          <cell r="H2094" t="str">
            <v>Illinois</v>
          </cell>
          <cell r="I2094" t="str">
            <v>printing, brand experiences, workflow optimization, brand activation, brand deployment, brand development, packaging design, content production, marketing, advertising, marketing services, content and packaging workflows, print solutions, services, ai-enabled automation, d2c, private brand design, retail, influencer kits, private label packaging, consulting, packaging mockups, brand impact awards, brand transformation, digital commerce, packaging automation, brand impact, large format printing, packaging graphics, brand building, e-commerce, experiential marketing, creative content, retail branding, global reach, brand automation platform, market execution, packaging and printing, b2b, cloud-smart platform, store signage, advertising agencies, brand strategy, brand management, packaging solutions, advertising and marketing, content workflows, manufacturing, distribution, consumer products &amp; retail, marketing &amp; advertising, consumer internet, consumers, internet, information technology &amp; services, mechanical or industrial engineering</v>
          </cell>
          <cell r="J2094" t="str">
            <v>Outlook, ServiceNow, MailChimp SPF, Microsoft Office 365, Slack, Microsoft Teams Rooms, Gem, Salesforce CRM Analytics, SAP, WebCenter, Elite Software HVAC Solution, CONTROL, Make, TSYS, OneTrust Tech Risk &amp; Compliance, ArcGIS Image Server, Microsoft Office, AC500 PLC, Adobe Acrobat Pro, Zoomdata, Bing, UltiPro, UKG, Visual Lease, Terraform, Azure Devops, .NET, Kronos, Power BI Documenter, SAP Crystal Reports, Excel4Apps, ASG Software, Flow, SAP BCM, ISO+â„¢, Rust, Varonis GDPR Patterns, Microsoft Teams, Olo, PowerBI Tiles, Microsoft Excel, ADP Celergo, ADP GlobalView Payroll, Adobe, AWS Analytics, Git, Dun &amp; Bradstreet, Adobe Illustrator, Adobe Photoshop, Adobe InDesign, Adobe Acrobat</v>
          </cell>
          <cell r="O2094">
            <v>1000000000</v>
          </cell>
          <cell r="Q2094" t="str">
            <v>Propelis is a global marketing services and agency group formed in May 2025 through the merger of SGS &amp; Co and SGK. Headquartered in Chicago, IL, the company operates with around 10,000 employees across more than 30 countries and generates nearly $1 billion in annual sales. Propelis serves over 2,000 clients in various sectors, including FMCG, pharma, retail, and printing, focusing on integrated creative, production, and technology solutions.
The company offers a range of services through its specialist brands. These include creative services, brand and content production, print and packaging technologies, and cloud-based platforms. Notable brands under Propelis include SGX, which specializes in packaging graphic production, Marks, which focuses on creative strategy and digital commerce, Collide, which handles print and merchandising, and 5Flow, a cloud-based platform for content and packaging automation. Propelis emphasizes innovation and efficiency, utilizing AI-driven tools to enhance workflows and simplify supply chains.</v>
          </cell>
        </row>
        <row r="2095">
          <cell r="A2095" t="str">
            <v>Prosperity Bank</v>
          </cell>
          <cell r="B2095" t="str">
            <v>Prosperity Bank</v>
          </cell>
          <cell r="C2095">
            <v>3900</v>
          </cell>
          <cell r="D2095" t="str">
            <v>banking</v>
          </cell>
          <cell r="E2095" t="str">
            <v>http://www.prosperitybankusa.com</v>
          </cell>
          <cell r="F2095" t="str">
            <v>http://www.linkedin.com/company/prosperity-bank</v>
          </cell>
          <cell r="G2095" t="str">
            <v>Sugar Land</v>
          </cell>
          <cell r="H2095" t="str">
            <v>Texas</v>
          </cell>
          <cell r="I2095" t="str">
            <v>mobile deposit &amp; personal loans, remote deposit capture &amp; commercial loans, wealth management &amp; trust services, business banking, home mortgage, financial services, personal banking, online banking, major banks, finance, treasury management, digital banking solutions, financial metrics, debit cards, financial stability, regional financial services, personal savings programs, commercial banking, community outreach, community banking excellence, wire transfers, growth via mergers, asset quality, interest income, banking technology, real estate loans, loan products, banking in houston and dallas, cash management, remote deposit capture, small to medium-sized business loans, community engagement, mobile deposit, credit cards, mortgages, regional banking, community outreach programs, asset management, interest margins, money market accounts, financial strength, fraud prevention, customer relationships, strategic branch locations, digital banking, small business banking, deposit accounts, commercial loans, community-focused banking, regional financial growth, loan portfolio, certificates of deposit, strategic acquisitions, deposit products, branch expansion, oklahoma banking, mobile banking, growth strategy, digital solutions, banking and finance, loan origination, customer relationship focus, branch network, trust services, bank recognition awards, wealth management, security &amp; fraud protection, asset management in texas, community banking philosophy, community banking awards, texas banking, savings accounts, asset growth, business lines of credit, wealth management services, community banking, regional bank, bank recognition, security measures, mortgage services, auto loans, investment advisory, mortgage lending, checking accounts, growth through acquisition, customer experience, customer security, community development loans, texas &amp; oklahoma, community banking strategy, security &amp; fraud, merchant services, specialized mortgage loans, bank technology, b2c, construction &amp; real estate, investment management</v>
          </cell>
          <cell r="J2095" t="str">
            <v>Sendgrid, Outlook, Emma, Slack, Nginx, WordPress.org, Drawbridge, Google Maps, Google Play, Google Analytics, Google Font API, Linkedin Marketing Solutions, Parse.ly, comScore, Google Maps (Non Paid Users), DoubleClick, Google Tag Manager, LivePerson Monitor, Mobile Friendly, DoubleClick Floodlight, Microsoft Windows Server 2012, Microsoft Excel, Citrix, Dell EMC Unity, Microsoft Sql Server, Microsoft Active Directory Federation Services, Microsoft Exchange Online, Microsoft PowerShell, NetApp, Visual-Basic-.NET, VMware, OneTrust Tech Risk &amp; Compliance, .NET, ServiceNow IT Service Management (ITSM), Wireshark, Multiview, Google AdWords Conversion, Cision, CAT, Microsoft Office, Cisco UCS B Series, Oracle Universal Content Management (UCM), Placer.ai, eFront, SQL, Microsoft SQL Server Reporting Services, Nevron Vision for SSRS, PowerBI Tiles, Tableau, Pega BPM, Cisco Integrated Services Routers, Microsoft PowerPoint, Excel4Apps, DocuSign, Siemens PROFIBUS</v>
          </cell>
          <cell r="K2095">
            <v>20601396</v>
          </cell>
          <cell r="L2095" t="str">
            <v>Other</v>
          </cell>
          <cell r="M2095">
            <v>20601396</v>
          </cell>
          <cell r="N2095">
            <v>36100</v>
          </cell>
          <cell r="O2095">
            <v>1738188000</v>
          </cell>
          <cell r="Q2095" t="str">
            <v>Prosperity Bancshares, Inc. is a regional bank holding company based in Houston, Texas, founded in 1983. It operates Prosperity Bank, which emphasizes a community banking philosophy centered on personal relationships, service, and conservative lending practices. As of September 30, 2025, the company manages $38.330 billion in assets across 283 full-service banking locations in Texas and Oklahoma.
The bank offers a range of traditional and digital financial solutions for both consumers and businesses. Its services include various deposit products, commercial and residential loans, digital banking platforms, credit and debit cards, and specialized services such as mortgage services and wealth management. Prosperity Bank is committed to community support, having invested significantly in community initiatives and maintaining a prudent lending approach to ensure sound asset quality.</v>
          </cell>
          <cell r="R2095">
            <v>1983</v>
          </cell>
        </row>
        <row r="2096">
          <cell r="A2096" t="str">
            <v>PTC</v>
          </cell>
          <cell r="B2096" t="str">
            <v>PTC</v>
          </cell>
          <cell r="C2096">
            <v>7600</v>
          </cell>
          <cell r="D2096" t="str">
            <v>information technology &amp; services</v>
          </cell>
          <cell r="E2096" t="str">
            <v>http://www.ptc.com</v>
          </cell>
          <cell r="F2096" t="str">
            <v>http://www.linkedin.com/company/ptcinc</v>
          </cell>
          <cell r="G2096" t="str">
            <v>Boston</v>
          </cell>
          <cell r="H2096" t="str">
            <v>Massachusetts</v>
          </cell>
          <cell r="I2096" t="str">
            <v>product development solutions, plm product lifecycle management, cad computer aided design, internet of things, application lifecycle management, service lifecycle management, supply chain management, augmented reality, virtual reality, digital transformation, iiot, digital twin, additive manufacturing, industrial internet of things, computer software: prepackaged software, technology, software development, partner network, digital twin technology, lifecycle analytics, product data standardization, product configuration management, manufacturing, product data security protocols, product data analytics, technical documentation, manufacturing efficiency, product quality, predictive analytics for manufacturing, supply chain collaboration, smart manufacturing integration, quality management, industrial automation, cloud-based solutions, sustainability, digital manufacturing, change management, model-based systems engineering, product data integration, industrial connectivity, customer engagement, alm, product customization, product data management, industrial iot platforms, enterprise software, supply chain digital thread, product innovation, cost reduction, connected asset management, product data orchestration, manufacturing software, ar, user experience, connected products, product lifecycle management, risk management, real-time data monitoring, design validation, product traceability, innovation enablement, aerospace, product complexity management, b2b, sustainable manufacturing, operational efficiency, data management, closed-loop engineering, product data governance, business transformation, ar for maintenance, supply chain optimization, machinery manufacturing, connected worker solutions, product development, predictive maintenance, remote collaboration, product performance analytics, simulation-driven design, product lifecycle analytics, industry expertise, distribution, data-driven decision making, automotive, plm, innovation, process optimization, concurrent engineering, product design, configuration management, product variants, customer satisfaction, cad, product data reuse, collaborative engineering, generative design, product data reconciliation, design for sustainability, customer experience, regulatory compliance, model-based definition, product compliance management, product data visualization, remote service support, saas, healthcare, services, design for circular economy, digital thread, product data security, process automation, manufacturing process digitalization, ar for service and training, open software philosophy, electronics, ai-driven quality control, software-driven product development, consulting, parametric modeling, concurrent workflows, computer-aided design, saas solutions, hybrid software, on-premises solutions, real-time analytics, enterprise connectivity, collaborative design, 3d modeling, engineering excellence, cloud collaboration, virtual prototyping, agile development, quality assurance, systems integration, training and education, asset optimization, manufacturing excellence, customization solutions, maintenance management, edge computing, product support operations, data visualization, simulation software, field service management, market analysis, logistics &amp; supply chain, information technology &amp; services, mechanical or industrial engineering, environmental services, renewables &amp; environment, enterprises, computer software, ux, health care, health, wellness &amp; fitness, hospital &amp; health care, computer hardware, hardware</v>
          </cell>
          <cell r="J2096" t="str">
            <v>Akamai, Akamai DNS, Outlook, Microsoft Office 365, Microsoft Azure Hosting, DemandBase, Brightcove, Drupal, VueJS, Media Temple SSL, Jira, Atlassian Confluence, Atlassian Cloud, Drift, OneTrust, Eloqua, Slack, Salesforce, New Relic, Google Maps, Facebook Custom Audiences, Facebook Widget, Amadesa, Google Analytics, DoubleClick, Workday Recruit, SOASTA, Facebook Login (Connect), Bootstrap Framework, Google translate API, Multilingual, Google Tag Manager, Mobile Friendly, reCAPTCHA, Apache, Qualtrics, Google translate widget, Nginx, Google Font API, Incapsula, ASP.NET, WordPress.org, Mindbody, DoubleClick Conversion, Visual Website Optimizer, Typekit, YouTube, MouseFlow, Bing Ads, Wix, Google Dynamic Remarketing, IoT, AI, Kubernetes, Microsoft Excel, Microsoft PowerPoint, Linkedin Marketing Solutions, Creo+, Windchill+, CallMiner Eureka, codebeamer, , Microsoft 365, Canva, ServiceMax, Vuforia Chalk, PTC ThingWorx, Salesforce CPQ, ACL, PL/SQL, Oracle RAC One Node, Certinia, Selenium WebDriver, Jenkins, Grafana, Prometheus, ELK Stack, Git, Microsoft Azure Monitor, Amazon Web Services (AWS), Apache JMeter, Tor, Altitude ARENA, Scrum Do, Cascade CMS, Arena PLM, Nexthink, PowerBI Tiles, Salesforce CRM Analytics, erwin Data Modeler, HTML Pro, CSS, Javascript, .NET, AWS Trusted Advisor, Wiz, , Black Duck, Checkmarx, Docker, OpenSearch, Splunk, Terraform, Ansible, Python, Akamai Connected Cloud (formerly Linode), MongoDB, REST, C#, Jamf Connect, AWS SDK for JavaScript, Brocade Switches, CAT, Gem, Oracle Analytics Cloud, Zabbix, ServiceNow, Veritas Alta, SQL Developer, , Azure Linux Virtual Machines, Microsoft Windows Server 2012, Oracle Solaris, Confluence, Playwright, Selenium, Kotlin, Jetpack, Oracle XML DB, ebs, Creo Parametric, Airflow, Docker Compose, Google AlloyDB for PostgreSQL, python celery, Snowflake, Amazon Linux 2, Kiosked, Android, Secured MVC Forum on Windows 2012 R2, Cleverbridge, PartnerStack, Power BI Documenter, Tableau, Excel4Apps, SharePoint, Microsoft Power Platform, Copilot, Onshape, Autodesk Fusion 360 Manage PLM, Adobe Creative Suite, Axure RP, Adobe Photoshop, Figma, Adobe XD, Microsoft Sql Server, PostgreSQL, Oracle Enterprise Manager, SQL, NetApp iSCSI SAN Storage System, Red Hat JBoss Enterprise SOA Platform, Workday, Siemens PLM, Azure Virtual Machines, Cypress, TypeScript, Standalone Tomcat - Java Servlet and JSP Platform by TurnKey Linux (HVM), Conversant (ValueClick), Sketch, Mode, Informatica Intelligent Cloud Services (IICS), Informatica, Yokogawa Centum VP Distributed Control System, oracle service bus OSB, Control-M, ActiveBatch, Microsoft PowerShell, Batch, Intel, Amazon S3, Microsoft Teams, Envoy, HPE Integrity Servers, Amazon Cloud Directory, , SalesLoft, LinkedIn Sales Navigator, ZoomInfo, 6sense, AVEVA PDMS, Microsoft Intune Enterprise Application Management, Parallels Mac Management for Microsoft SCCM, Jamf Pro, Microsoft Entra ID, Microsoft Active Directory Federation Services, Angular, React, HTML5 Maker, Microsoft SQL Server Reporting Services, Adobe Illustrator, Google Search Console, Looker, Screaming Frog, Semrush, Smartsheet, Amazon EKS Anywhere, HELM, GitHub Actions, GitLab, AWS CodePipeline, Bash, Amazon CloudWatch, Groovy, Frame, IBM Cognos Analytics, BIRT, Unix, ADP, Apptio Targetprocess, QlikView, Clari, PagerDuty, ADP Applicant Tracking System, J2EE, PrimeNG, Flite, Material UI, Ext JS, jQuery, NeoData, Node.js, OpenCV, Scala, Sajax System, Rapid7 InsightVM, Quest Toad, DbVisualizer, Cisco WebEx Teams, AWS Elemental MediaConvert, dbt, Atex, AutoCAD, Canvas LMS, Google Analytics 4 (GA4), Gradle, Maven, JUnit, Sumologic, AWS Analytics, Cloud Foundry, SysTools VBA Password Recovery, Vscode, CMake, npm, Spring, Elasticsearch, MySQL, IBM Storage Suite for IBM Cloud Paks, ECS, AWS CloudFormation, Ubuntu, Spring Boot, Datawrapper, Flashtalking, .GIS, Netlify, Dell EMC Disaster Recovery, Ad Astra, IBM ILOG CPLEX Optimization Studio, Datadog, go+, Progress Chef, Puppet, Eclipse, data.ai Ascend (formerly App Annie), Azure Marketplace</v>
          </cell>
          <cell r="L2096" t="str">
            <v>Other</v>
          </cell>
          <cell r="N2096">
            <v>32843</v>
          </cell>
          <cell r="O2096">
            <v>2739226000</v>
          </cell>
          <cell r="Q2096" t="str">
            <v>PTC Inc. is a global software company based in Boston, Massachusetts, founded in 1985. The company specializes in product lifecycle management (PLM), computer-aided design (CAD), Internet of Things (IoT), augmented reality (AR), and service lifecycle management (SLM). PTC aims to help industrial companies digitally transform their product development, manufacturing, and service operations.
The company is known for its innovative software solutions, including Creo for CAD, Windchill for PLM, and ThingWorx for IoT and AR. PTC's products support discrete manufacturers in managing complex products and optimizing processes for cost reduction and quality consistency. With a focus on sustainability and social impact, PTC serves a wide range of industries, including aerospace, automotive, and electronics, and counts 95% of Fortune 500 discrete manufacturing companies among its customers.</v>
          </cell>
          <cell r="R2096">
            <v>1985</v>
          </cell>
        </row>
        <row r="2097">
          <cell r="A2097" t="str">
            <v>Publicis</v>
          </cell>
          <cell r="B2097" t="str">
            <v>Publicis Groupe</v>
          </cell>
          <cell r="C2097">
            <v>3300</v>
          </cell>
          <cell r="D2097" t="str">
            <v>marketing &amp; advertising</v>
          </cell>
          <cell r="E2097" t="str">
            <v>http://www.publicisna.com</v>
          </cell>
          <cell r="F2097" t="str">
            <v>http://www.linkedin.com/company/publicis</v>
          </cell>
          <cell r="G2097" t="str">
            <v>New York</v>
          </cell>
          <cell r="H2097" t="str">
            <v>New York</v>
          </cell>
          <cell r="I2097" t="str">
            <v>com, emailcrmecommerce, researchanalytics, strategyplanning, user experience, social media, packagingretail, graphic design, brand identity, eventspromotions, radio, digital, tvfilm, experiential, search, shopper marketing, mobileapps, ooh, print, b2b, advertising services, brand awareness strategies, digital campaign execution, advertising digital media, managed services, advertising consulting, media planning, market segmentation, video production, advertising customer engagement, brand development, advertising campaign optimization, market research, event marketing, data analytics, advertising creative, digital media buying, marketing, digital advertising, creative services, public relations, advertising agency, programmatic advertising, brand strategy, advertising agencies, brand strategy development, advertising &amp; marketing, advertising data analytics, media planning tools, advertising management, advertising analytics tools, brand positioning, lead generation, advertising campaign management, website development, client management, advertising strategy, advertising roi, advertising analytics, campaign management, media buying, digital marketing, campaign analytics, media strategy, advertising execution, advertising digital strategy, customer engagement, consumer behavior insights, consumer insights, advertising innovation, b2b marketing, client services, conversion optimization, advertising market segmentation, advertising, content creation, marketing services, advertising campaigns, marketing automation, market analysis, crm, advertising brand positioning, d2c, social media marketing, display advertising, advertising campaigns management, media buying strategies, advertising campaign analytics, advertising solutions, customer relationship management, innovation, technology consulting, customer experience, influencer marketing, branding, services, digital transformation, performance marketing, analytics, advertising technology, consulting, advertising client services, retail, content marketing, creative solutions, seo services, ppc advertising, strategic planning, email campaigns, mobile marketing, crm solutions, e-commerce strategies, ux/ui design, online advertising, omni-channel marketing, creative campaigns, interactive content, audience targeting, budget planning, digital strategy, performance analytics, visual storytelling, search engine marketing, ux, consumer internet, consumers, internet, information technology &amp; services, marketing &amp; advertising, events, events services, sales, web development, saas, computer software, enterprise software, enterprises, management consulting, seo, search marketing, sem</v>
          </cell>
          <cell r="J2097" t="str">
            <v>Rackspace MailGun, Outlook, Microsoft Azure Hosting, OneTrust, Slack, Mobile Friendly, SAP, OneTrust Tech Risk &amp; Compliance, YouTube, X, Facebook, Instagram, Vertex, Microsoft Teams Rooms, Loop11, Zen Planner, PowerBI Tiles, Microsoft OneNote, Ning</v>
          </cell>
          <cell r="O2097">
            <v>8942000000</v>
          </cell>
          <cell r="Q2097" t="str">
            <v>Publicis Groupe is a leading global communications company founded in 1926. It is recognized as the world's largest communications group, organized into four Solutions Hubs: Publicis Communications, Publicis Media, Publicis Sapient, and Publicis Re:sources. The company focuses on driving business transformation through creativity, technology, data, media, consulting, and AI across more than 100 countries.
Publicis Groupe offers a range of services. Publicis Media specializes in connected media and consumer engagement, providing investment planning, media negotiation, and performance marketing. Publicis Sapient focuses on digital transformation, creating AI platforms for content generation and workflow optimization. Publicis Re:sources delivers technology solutions and business services, supporting agencies in campaign delivery. The company emphasizes innovation in areas like AI, cloud strategies, and cybersecurity, promoting synergies and efficiencies across its operations.</v>
          </cell>
          <cell r="R2097">
            <v>1926</v>
          </cell>
        </row>
        <row r="2098">
          <cell r="A2098" t="str">
            <v>Publicis Health</v>
          </cell>
          <cell r="B2098" t="str">
            <v>Publicis Health</v>
          </cell>
          <cell r="C2098">
            <v>5000</v>
          </cell>
          <cell r="D2098" t="str">
            <v>marketing &amp; advertising</v>
          </cell>
          <cell r="E2098" t="str">
            <v>http://www.publicishealth.com</v>
          </cell>
          <cell r="F2098" t="str">
            <v>http://www.linkedin.com/company/publicishealth</v>
          </cell>
          <cell r="G2098" t="str">
            <v>New York</v>
          </cell>
          <cell r="H2098" t="str">
            <v>New York</v>
          </cell>
          <cell r="I2098" t="str">
            <v>insights &amp; consulting, advertising, message delivery, clinical recruiting, brandingdigital, medical communications, healthcare, mobile advertising, advertising platforms, consumer internet, internet, information technology, advertising services, medical content creation, medical lifecycle management, mental health, pharmaceutical marketing, health data integration, consulting, healthcare analytics, medical education programs, health data analytics, medical lifecycle, medical content strategy, medical communications agency, agency collaboration, healthcare data management, wellness solutions, market research, therapeutic expertise, healthcare marketing strategy, medical strategy consulting, services, healthcare innovation, digital transformation, healthcare brand strategy, public health campaigns, healthcare industry solutions, health outcomes, influencer marketing, translation and interpretation services, healthcare services, healthcare marketing agency, digital media, global healthcare marketing, global health solutions, healthcare client services, digital health, healthcare advertising agency, healthcare strategy, healthcare communications, patient communication, content marketing, health communications network, health brands, strategic marketing, wellness, customer relationship management, medical lifecycle services, healthcare marketing campaigns, healthcare brand development, patient engagement strategies, patient engagement, healthcare digital transformation, medical strategy, patient-centered marketing, scientific communication, creative health campaigns, healthcare marketing, healthcare marketing and communications, healthcare data-driven solutions, health industry innovation, healthcare data integration, d2c, digital health solutions, healthcare digital marketing, medical education, telemedicine, digital transformation in health, medical content development, patient communication strategies, healthcare technology, healthcare professional outreach, data analytics, b2c, scientific rigor, digital health marketing, b2b, pharmaceutical advertising, healthcare advertising, branding, data-driven health, customer experience, medical strategy development, health industry solutions, healthcare industry expertise, health data, healthcare industry partnerships, healthcare data analysis, communications, market access, health engagement, digital healthcare, patient advocacy, data-driven insights, clinical trials, consumer engagement, hcp engagement, market strategy, behavioral science, healthcare branding, creative solutions, media planning, patient recruitment, wellness campaigns, healthcare transformation, diversity &amp; inclusion, strategic planning, patient outcomes, community health, creative advertising, health marketing, digital strategy, insights and analytics, audience segmentation, healthcare challenges, engagement strategies, translational science, cross-cultural marketing, patient-centered communications, brand strategies, social impact, health trends, well-being campaigns, personalized marketing, innovative partnerships, education, health care, health, wellness &amp; fitness, hospital &amp; health care, information technology &amp; services, marketing &amp; advertising, consumers, crm, sales, enterprise software, enterprises, computer software, health care information technology, marketing</v>
          </cell>
          <cell r="J2098" t="str">
            <v>Rackspace MailGun, Outlook, Microsoft Office 365, Pardot, Flywheel, Jira, Atlassian Confluence, Microsoft Azure, GitLab, Slack, Microsoft Application Insights, React Redux, iCIMS, Mobile Friendly, Squarespace ECommerce, Vimeo, Google Tag Manager, Typekit, Apache, Google Font API, AddThis, New Relic, Multilingual, Google Analytics, Facebook Login (Connect), AI, Microsoft Excel, Microsoft Project, Clarity, Excel4Apps, Adobe InDesign, Adobe Photoshop, Strato, Microsoft Teams Rooms, Adobe Creative Suite, Figma, LinkedIn Learning, Marc, Microsoft PowerPoint</v>
          </cell>
          <cell r="Q2098" t="str">
            <v>Publicis Health is a global healthcare marketing and communications company, part of Publicis Groupe, the third-largest communications group in the world. Headquartered in New York City, it specializes in providing integrated services to clients in the pharmaceutical, biotech, medical device, and wellness sectors. The company leverages data, creativity, technology, and scientific expertise to enhance health outcomes.
Founded between 1998 and 2005, Publicis Health has expanded through acquisitions and currently employs around 102 people, with its subsidiary Publicis Health Media employing 652 staff. The company reported revenues of approximately $188 million, with Publicis Health Media contributing $150 million in 2022. Its services include advertising, branding, medical education, digital transformation, and market research, all aimed at supporting the full product lifecycle for its clients. Publicis Health Media focuses on media buying for direct-to-consumer and healthcare professional audiences, adapting quickly to the digital landscape.</v>
          </cell>
          <cell r="R2098">
            <v>2003</v>
          </cell>
        </row>
        <row r="2099">
          <cell r="A2099" t="str">
            <v>Publicis Sapient</v>
          </cell>
          <cell r="B2099" t="str">
            <v>Publicis Sapient</v>
          </cell>
          <cell r="C2099">
            <v>20000</v>
          </cell>
          <cell r="D2099" t="str">
            <v>management consulting</v>
          </cell>
          <cell r="E2099" t="str">
            <v>http://www.publicissapient.com</v>
          </cell>
          <cell r="F2099" t="str">
            <v>http://www.linkedin.com/company/publicissapient</v>
          </cell>
          <cell r="G2099" t="str">
            <v>Boston</v>
          </cell>
          <cell r="H2099" t="str">
            <v>Massachusetts</v>
          </cell>
          <cell r="I2099" t="str">
            <v>experience, digital commerce, legacy modernization, artificial intelligence, digital business transformation, consulting, global capability centers, supply chain, technology, application infrastructure management, digital engineering, cloud infrastructure, customer engagement, experience transformation, supply chain optimization, business consulting &amp; services, digital customer engagement, managed services, ai for content creation, ai for financial services, ai solutions, ai optimization, ai content suite, ai development, market research, ai-powered automation, financial services, data analytics, ai for transportation, business modernization, telecommunications, ai for cloud operations, ai-assisted alerting, customer personalization, digital ecosystems, digital modernization platforms, ai for content management, ai for supply chain, digital tools, agentic ai, digital innovation, ai for system automation, digital lifecycle management, transportation, information technology and services, ai for customer personalization, b2b, ai for enterprise software, ai-powered solutions, system modernization, client success stories, digital strategy, energy management, digital marketing, ai integration, software development, predictive analytics, ai deployment, enterprise ai, cloud platforms, ai for telecom, ai-enabled platforms, cloud and infrastructure, business intelligence, technology implementation, content creation, ai for operational efficiency, digital business models, ai for healthcare, ai automation, ai for content personalization, digital content, ai for media, digital marketing and advertising, digital ecosystem, government, personalization, ai for system modernization, data insights, ai for customer experience, enterprise ai platforms, digital content creation, digital experience design, management consulting, ai analytics, system integration, ai-driven solutions, management consulting services, ai for retail, ai for public sector, generative ai, media network optimization, content development, ai for marketing automation, ai for system integration, ai for digital commerce, innovation, technology consulting, data management, cloud solutions, cloud migration, operational efficiency, enterprise software, healthcare, customer experience, ai for data analytics, digital experience, ai platforms, data reporting, digital solutions, strategy consulting, services, digital transformation, proprietary ai platforms, ai for customer engagement, ai-powered platforms, digital content strategy, retail, experience design, application management, omnichannel commerce, product management, consulting services, agile methodology, customer-centric approach, consumer insights, e-commerce solutions, transformation strategy, business agility, technology modernization, innovation consulting, financial services transformation, healthcare solutions, retail solutions, telecom services, project vs product thinking, user experience (ux), b2b commerce, d2c strategies, multi-cloud strategy, customer experience transformation, integrated platforms, data interoperability, cps transformation, cross-industry solutions, digital engagement, sustainable solutions, user-centric design, customer loyalty programs, analytics capabilities, digital consulting, enterprise transformation, agile transformation, business value acceleration, b2c, e-commerce, finance, education, legal, non-profit, manufacturing, distribution, consumer products &amp; retail, transportation &amp; logistics, energy &amp; utilities, construction &amp; real estate, information technology &amp; services, enterprises, computer software, internet infrastructure, internet, marketing, marketing &amp; advertising, oil &amp; energy, analytics, cloud computing, health care, health, wellness &amp; fitness, hospital &amp; health care, strategic consulting, design, consumer internet, consumers, nonprofit organization management, mechanical or industrial engineering</v>
          </cell>
          <cell r="J2099" t="str">
            <v>Amazon CloudFront, Route 53, Outlook, Pardot, Microsoft Office 365, Amazon AWS, VueJS, Netlify, OneTrust, React Redux, Mapbox, Adobe CQ, Slack, Amazon SES, Adobe Marketing Cloud, Salesforce, MailChimp, AngularJS, YouTube, GoDaddy Verified, Linkedin Marketing Solutions, Typekit, Zencoder, Squarespace ECommerce, DoubleClick, Google Font API, Bootstrap Framework, CallRail, Google Tag Manager, Shutterstock, Google AdSense, TimeTrade, Linkedin Widget, Vimeo, Facebook Custom Audiences, Facebook Widget, Gravity Forms, Facebook Login (Connect), Google Analytics, reCAPTCHA, Yelp, Linkedin Login, Simpli.fi, Apache, Wix, Hotjar, Scene7, WordPress.org, Bing Ads, OpenTracker, Shopify, Mobile Friendly, Cloudinary, Woo Commerce, Apple Pay, The Trade Desk, Endurance, Camunda, Google Cloud Platform, Terraform, AWS Trusted Advisor, Amazon Virtual Private Cloud (Amazon VPC), .NET, Azure DDoS Protection, AWS Identity and Access Management (IAM), Google, Google Cloud, Google Cloud Identity, Google Cloud Logging, Google Cloud Monitoring, Google Cloud Security Command Center, Google VPC Service Controls, HashiCorp Vault, IDC, Intel, Inventor, PingFederate, SAM, Microsoft Azure Monitor, Azure Event Hubs, Python, C#, AI, Azure Data Lake Storage, Zoho CRM, Adobe Photoshop, Adobe Premiere Pro, Adobe After Effects, Strato, Adobe InDesign, AWS SDK for JavaScript, OpenText, AWS Transfer for SFTP, Apache HTTP Server, Langchain, Azure Analysis Services, Azure OpenAI Service, Azure Functions, Azure App Service, Canva, ServiceNow, ServiceNow IT Operations Management (ITOM), ServiceNow Event Management, BMC Helix Discovery, Confluence, Azure Devops, Drawbridge, Wider Planet, Eaglestats, Azure VPN Gateway, Zivver Email Encryption, Oracle Data Masking and Subsetting, Google Cloud Data Loss Prevention, Microsoft Active Directory Federation Services, Salesforce Service Cloud, Microsoft SQL Server Reporting Services, Microsoft Entity Framework, React, Next.js, GitHub Copilot, OpenAI, Selenium, Appium, REST, PowerBI Tiles, DAX, SQL, SnapLogic Anaplan Services, Red Hat JBoss Enterprise SOA Platform, Oracle XML DB, Apache Kafka, Azure Event Grid, ECS, Amazon EKS Anywhere, Lambda Cloud, Amazon S3, Google AdWords Conversion, Amazon DynamoDB, Dynamics 365 Finance, Electron, Apache Camel, Drools, Amazon Managed Streaming for Apache Kafka (Amazon MSK), Spring, Spring Boot, IBM Db2 for Linux, UNIX, and Microsoft Windows, Apache Tomcat, Gradle, Splunk, Grafana Loki, Prometheus, React Native, GraphQL, PostgreSQL, mO Jira OAuth SSO, Jira OpenID Connect SSO, Jira OIDC SSO, Backblaze Computer Backup, AWS Analytics, Barracuda Email Security Service, Workday Launch, Sage Fixed Assets, GetSocial, Selenium WebDriver, Cucumber, Testng, Maven, Jenkins, ISO+â„¢, Databricks, OpenLink, Postman, SOAPUI, Jira, Azure Virtual Machines, Microsoft Excel, Adyen, Stripe, Informatica PowerCenter, SAP Sybase InfoMaker, Spring Cloud, Docker, Kubernetes, Bash, Microsoft Azure, Amazon Web Services (AWS), Apache Spark, Unity Catalog, Delta Lake, Snowflake, PubSub+, PySpark, Mode, AWS Transit Gateway, Connect, Azure Policy, Azure Blueprints, IBM ILOG CPLEX Optimization Studio, TypeScript, Azure Blockchain Service, API Gateway, Angular, JWT, Scrum Do, Kanbanize, WorkSafeBC, Less, Rally, DotNetNuke, Copilot, Figma, Asana, Google Kubernetes Engine, Harness, Act!, Amazon Elastic Container Registry (ECR), HELM, Open Policy Agent, Google Secret Manager, go+, Google Cloud Build, AWS CloudFormation, Azure Resource Manager, Google Cloud Deployment Manager, Google Ads, Microsoft Advertising, Excel4Apps, Mural, Google Compute Engine, Sizmek (MediaMind), Google Cloud BigQuery, Google Cloud Storage, AWS Key Management Service (KMS), Git, JFrog Artifactory, ELK Stack, CPMStar, webpack, Adobe Experience Manager, SiteCore, Lua, SAP S/4HANA, Amazon Linux 2, JUnit, Tor, Genesis, Javascript, HTML Pro, CSS, Salesforce Platform, Ansible, AWS Glue, Google Ads Data Hub, Alation, GitHub Actions, Salesforce Sales Cloud, GRPC, Azure Data Factory, Azure Synapse Analytics, Microsoft Transact-SQL, Argon CI/CD Security, Optimove, Salesforce Marketing Cloud, Stripo.email, Apache Hadoop HDFS, Spark, Apache Flink, Facebook, Instagram, LinkedIn Ads, TikTok, AWS CodeBuild, AWS CodePipeline, GitLab, Google Artifact Registry, Google Firebase Crashlytics, Google Kubernetes Engine (GKE), AWS Secrets Manager, AWS Systems Manager Parameter Store, Azure Key Vault, AWS Direct Connect, Google Cloud Interconnect, AWS PrivateLink, AWS Nitro Enclaves Developer AMI, Amazon Elastic File System (Amazon EFS), ebs, Redshift, Athena, Google Cloud CDN, Adobe Analytics, Gem, Vizergy Central Reservation System, AppDynamics, dynaTrace, Oracle Analytics Cloud, MongoDB, Azure Cosmos DB, CAT, Microsoft Application Insights, AMP, SAP, Microsoft Office, Hadoop HDFS, ANGEL LMS, Adobe Commerce, Shopify Plus, SystemVerilog</v>
          </cell>
          <cell r="K2099">
            <v>2750000000</v>
          </cell>
          <cell r="L2099" t="str">
            <v>Merger / Acquisition</v>
          </cell>
          <cell r="M2099">
            <v>2750000000</v>
          </cell>
          <cell r="N2099">
            <v>41944</v>
          </cell>
          <cell r="O2099">
            <v>1500000000</v>
          </cell>
          <cell r="Q2099" t="str">
            <v>Publicis Sapient is a digital-first consultancy and the digital transformation hub of Publicis Groupe. Founded in 1990, the company specializes in helping organizations modernize through technology, enhance customer experiences, and unlock value using data and engineering. With approximately 20,000 employees and 72 offices across 53 locations worldwide, Publicis Sapient is headquartered in Boston, MA.
The company offers end-to-end digital business transformation services, combining strategy, consulting, customer experience design, and engineering. Key service areas include elevating customer experiences, modernizing organizational structures, and leveraging technology and data for actionable insights. Publicis Sapient also provides scalable digital platforms and custom solutions, focusing on sectors such as financial services, retail, technology, and government. With over 30 years of experience, the company is well-positioned to adapt to the evolving technological landscape.</v>
          </cell>
          <cell r="R2099">
            <v>1990</v>
          </cell>
        </row>
        <row r="2100">
          <cell r="A2100" t="str">
            <v>Pure Storage</v>
          </cell>
          <cell r="B2100" t="str">
            <v>Pure Storage</v>
          </cell>
          <cell r="C2100">
            <v>6000</v>
          </cell>
          <cell r="D2100" t="str">
            <v>information technology &amp; services</v>
          </cell>
          <cell r="E2100" t="str">
            <v>http://www.purestorage.com</v>
          </cell>
          <cell r="F2100" t="str">
            <v>http://www.linkedin.com/company/purestorage</v>
          </cell>
          <cell r="G2100" t="str">
            <v>Santa Clara</v>
          </cell>
          <cell r="H2100" t="str">
            <v>California</v>
          </cell>
          <cell r="I2100" t="str">
            <v>cybersecurity, private cloud, public cloud, sap hana, ai, storage as a service, oracle database, ransomware, data backup, enterprise storage, data center, flash memory, artificial intelligence, server virtualization, solid state disk, kubernetes, multi cloud, desktop virtualization, cloud computing, sql servers, it operations, it management, data storage, data analytics, cloud storage, data recovery, enterprise software, storage, software, information technology, electronic components, technology, it services &amp; it consulting, storage management, big data analytics, sustainability, cloud-native data platform, data protection, finance and insurance, storage for unstructured data, storage security, storage platform, storage performance optimization, enterprise data storage, storage for ai workloads, data protection solutions, storage for hpc, storage for ai/ml pipelines, storage for high-performance computing, cloud hybrid storage, disaster recovery, performance, operational efficiency, storage provisioning, storage for digital transformation, healthcare, cloud data management, enterprise it infrastructure, services, scalability, evergreen storage, storage lifecycle management, data agility, storage performance, storage management platform, unstructured data, object storage, storage automation, retail, storage for financial services, storage efficiency, predictive analytics, storage for cloud-native apps, storage for analytics, enterprise data cloud, block storage, storage for big data, cloud hybrid solutions, big data storage, storage for media, information technology and services, hybrid cloud management, storage software, storage for machine learning, storage for edge computing, storage solutions for ai, self-healing storage, storage for modern data centers, ai storage, storage orchestration, storage for iot, non-disruptive upgrades, storage for mission-critical apps, storage for containerized apps, storage solutions provider, enterprise data management, storage compliance, storage for devops, computer and peripheral equipment manufacturing, storage systems, storage for mission-critical applications, machine learning storage, threat detection, enterprise data platform, data infrastructure, cloud-native storage, storage architecture, flasharray, storage virtualization, storage reliability, storage for saas applications, all-flash storage, b2b, storage for real-time analytics, cloud data fabric, cloud storage solutions, storage hardware, storage solutions, multi-cloud storage, storage as-a-service, flash storage, pure1 management platform, security, cyber resilient storage, disaster recovery storage, government, ai-ready storage, hyperconverged storage, energy efficiency, data security, data management, hybrid cloud storage, storage resilience, storage for data lakes, autonomous storage, storage for cloud environments, storage technology, cloud data services, storage for retail, storage innovation, software-defined storage, enterprise workloads, storage scalability, storage for healthcare, storage for data warehouses, file storage, storage for government, machine learning infrastructure, storage for hybrid cloud environments, storage cost reduction, storage integration, storage monitoring, multi-cloud data management, ai-driven automation, storage for virtualized environments, enterprise cloud storage, storage apis, storage modernization, storage governance, flashblade, multi-cloud management, education, hybrid cloud, unified data platform, ai integration, file and object storage, performance optimization, evergreen subscriptions, it transformation, energy-efficient storage, high availability, sla-backed services, real-time analytics, database support, application storage, api integration, object storage solutions, data lifecycle management, cross-platform compatibility, data efficiency, subscription-based storage, rapid deployment, customer experience enhancement, hyperscale storage, automated storage management, multi-cloud solutions, zero downtime, data intelligence, storage optimization, scalable solutions, future-proof storage, seamless integration, storage infrastructure, end-to-end data management, fractional consumption model, cost-effective storage, enterprise-grade solutions, finance, non-profit, consumer products &amp; retail, internet service providers, information technology &amp; services, enterprises, computer software, environmental services, renewables &amp; environment, health care, health, wellness &amp; fitness, hospital &amp; health care, computer &amp; network security, financial services, nonprofit organization management</v>
          </cell>
          <cell r="J2100" t="str">
            <v>Amazon CloudFront, Route 53, Gmail, Google Apps, Microsoft Office 365, Outlook, Amazon AWS, DemandBase, Vidyard, WP Engine, OneTrust, React Redux, GitHub Hosting, MongoDB, Adobe CQ, Marketo, ServiceNow, Salesforce, Slack, Adobe Marketing Cloud, Facebook Widget, DoubleClick, NewsCred, Apache, Sizmek (MediaMind), Omniture (Adobe), Google AdSense, Nginx, Typekit, Mobile Friendly, Bing Ads, Google AdWords Conversion, Facebook Login (Connect), Google Tag Manager, AppNexus, Facebook Custom Audiences, Adobe Media Optimizer, The Trade Desk, Linkedin Marketing Solutions, VisiStat, Twitter Advertising, Remote, Xamarin, Node.js, Splunk, Amazon Elastic Load Balancing, Apache Kafka, Spark, Salesforce CRM Implementation and Support Services, CONTROL, Salesforce Sales Cloud, Salesforce CPQ, Python, go+, Azure Linux Virtual Machines, Docker, Podman, Tableau, Workday, Greenhouse, ABAP, Amazon Web Services (AWS), Frame, NeoData, Power BI Documenter, Rapid7 InsightVM, SAP HANA, SAP S/4HANA, Surfcam, Kubernetes, Pure Storage, Pure Storage Flash arrays, Tor, 6sense, Bombora, Snowflake, Jira, Zoomdata, Google Analytics, Boomi, CallMiner Eureka, SAP Fiori, ECS, Studio 5000, Ansible, Bash, Pure Flashblade, React, NetApp iSCSI SAN Storage System, C#, Aryson MySQL to MSSQL Converter, C/C++, Portworx, Microsoft PowerShell, AWS Analytics, Amazon Linux 2, Sophos UTM, Pipedrive, Siemens PROFIBUS, AI, Micro Focus Universal CMDB, Cisco UCS Manager, AWS Data Lake Storage, ServiceNow IT Service Management (ITSM), Parallels DaaS, SAP, NICE inContact, Azure Analysis Services, Temporal Cloud, Veeam, Commvault, Rubrik, VMware, Nutanix, Red Hat OpenShift, CSC, CPI, .NET, Jenkins, Salesforce CRM Analytics, PostgreSQL, MySQL, Confluence, Terraform, AWS CloudFormation, Cloud Custodian, Snap, NetApp Network Attached Storage (NAS), Dell EMC SAN (Storage Area Network), Amazon EC2 Container Service, ezFlow for Google Docs for G Suite, Unity EdgeConnect SD-WAN Edge Platform, Google App Engine, ServiceNow Integration Hub, Rust, Docker Swarm, Nomad, Bazel, CMake, Pure Fusion, Google Sheets, Microsoft Excel, Clari, Microsoft Azure Monitor, Okta, FIS, Analyzer, DashThis, Amazon Associates, Conversant (ValueClick), vSphere, Asana, Git, Cross Pixel Media, AWS SDK for JavaScript, Hightouch, Elasticsearch, PyTorch, Liferay, NVIDIA, AMD SEV, Acronis True Image, ISO+â„¢, AMP, ServiceNow Flow Designer, ACL, REST, LucidChart, Visio, VMware ESXi, Amazon Managed Streaming for Apache Kafka (Amazon MSK), VMAX All Flash Storage, Amazon EC2, Amazon S3, Lambda Cloud, Amazon Simple Storage Service (S3), Mesosphere, Rancher Labs, Tanzu, Vertica, Pytest, Connect, SWIFT, CyberArk Enterprise Password Vault, SAP BTP for Spend Management, Google Cloud APIs, Wireshark, Trend Micro XDR, Dell ECS Enterprise Object Storage, Figma, GitHub Actions, ANGEL LMS, Siemens PLM, NetSuite, AWS Trusted Advisor, Act!, Ansys LS-DYNA, NEC, Zuora, Zuora Billing, Zuora Revenue (formerly RevPro), Microsoft Distributed File System (DFS), Wider Planet, Gem, SAP Contract Lifecycle Management (CLM), Elastic APM, OpenStack, ICONICS IoT, IBM ILOG CPLEX Optimization Studio, ADP Applicant Tracking System, Siemens SIMATIC S7, Cisco UCS Servers, VMware vCenter Server, VMware vSphere, vSphere vMotion, AWS IAM Identity Center, AWS Lambda, JWT, Postman, Red Hat JBoss Enterprise SOA Platform, Reltio Connected Data Platform, Gemini, ChatGPT, Synthesia, SQL, Cohesity, Amazon Simple Queue Service (SQS), SNS, Make, LEAP, Google, Angular, TypeScript, ServiceNow IT Operations Management (ITOM), GoodFirms, Azure VPN Gateway, Azure Cloud Shell, Blackbaud Award Management, Coraid, Oracle Analytics Cloud, SES, Verilog, Signal, Cascade CMS, LinkedIn Ads, Conversant, Glide, ServiceNow Service Portal, Javascript, Looker, Google Cloud BigQuery, Redshift, SAP Billing and Revenue Innovation Management, Prometheus, Grafana, Fluentd, Cilium, ServiceNow HR Service Delivery, Anaplan, DiscoverOrg, Google Workspace, TierPoint DRaaS, Microsoft Windows Server 2012, Zoom Rooms, LogiKal, Argocd, Google Ad Manager, HackerRank Developer Skills Platform, LinkedIn Recruiter, Alteryx, Excel4Apps, ChatBot, Snow, Azure Data Lake Analytics, Smart AdServer, Ansys HFSS, HyperLynx, SAM, Mode, BERT, MATLAB, Rise, BASE, Datapipe, IBM Data Warehouse, Copilot, NetScout AirMagnet, SAP Analytics Cloud, PowerBI Tiles, dbt, Cvent, RabbitMQ, Redis, Appier AIRIS (formerly Woopra), Agile GCP Labs, GitHub, Absorb LMS, Google Cloud Platform, Microsoft Azure, IBM Cloud, Microsoft Hyper-V Server, Veeam ONE, MySMTP, Datonics, SAP Build Process Automation, Pure360, JFrog Artifactory, , Puppet, Datadog, HTML Pro, Juniper Firewall, Splunk SOAR, Google AppSheet, Olo, Starburst, Dremio, ClickHouse, Google AlloyDB for PostgreSQL, Apache Iceberg, Process automation package for service request creation in SAP S/4HANA Utilities, SAP BW/4HANA, SAP Business Technology Platform, Oracle General Ledger, TSYS, SAP Accounts Payable and Receivable, FICO Blaze Advisor, GRPC, Amazon CloudWatch, Spinnaker, Salesforce Service Cloud, Unity, WP-Oauth, Remedy Single Sign On, PEX, Salesforce Lightning Web Components, Apex, Salesforce VisualForce, Ning, Amazon Managed Workflows for Apache Airflow (MWAA), ebs, SonicWall SRA, LeafLink, IBM DFSMS, GitHub Advanced Security, Tenable.sc, FRAC Pumps, PagerDuty, API Gateway, Amazon EKS Anywhere, JUnit, Jest, Argo, Horoquartz eTemptation, LinkedIn Sales Navigator, Benevity, Azure Event Hubs, Smartsheet, Liquid, CAT, BILL, Groovy, Weibo, Soap Media, mO Jira OAuth SSO, Jira OpenID Connect SSO, Jira OIDC SSO, Azure Monitor, OpenTelemetry, ELK Stack, Cypress, FlipHTML5, CSS, YouTube, Reddit for business, Open Multi-Processing (OpenMP)</v>
          </cell>
          <cell r="K2100">
            <v>1124859934</v>
          </cell>
          <cell r="L2100" t="str">
            <v>Merger / Acquisition</v>
          </cell>
          <cell r="M2100">
            <v>0</v>
          </cell>
          <cell r="N2100">
            <v>43313</v>
          </cell>
          <cell r="O2100">
            <v>3662843000</v>
          </cell>
          <cell r="Q2100" t="str">
            <v>Pure Storage is a prominent provider of all-flash data storage solutions designed for enterprise environments. Founded in 2009 and headquartered in Santa Clara, California, the company focuses on helping organizations manage and protect their data across both on-premises and cloud settings. Its innovative products include FlashArray for block storage, FlashBlade for unstructured data, and a range of software solutions like Purity Operating Software and Portworx for Kubernetes environments.
The company is known for its Evergreen architecture, which allows customers to upgrade their storage systems seamlessly without disruptive migrations. Pure Storage serves over 12,500 customers globally, including a significant portion of Fortune 500 companies, and has expanded its offerings to support high-performance storage needs for artificial intelligence workloads. With a strong financial performance, reporting $3.2 billion in revenue for fiscal year 2025, Pure Storage continues to lead in the enterprise data storage market.</v>
          </cell>
          <cell r="R2100">
            <v>2009</v>
          </cell>
        </row>
        <row r="2101">
          <cell r="A2101" t="str">
            <v>Pyramid Consulting, Inc</v>
          </cell>
          <cell r="B2101" t="str">
            <v>Pyramid Consulting</v>
          </cell>
          <cell r="C2101">
            <v>3100</v>
          </cell>
          <cell r="D2101" t="str">
            <v>information technology &amp; services</v>
          </cell>
          <cell r="E2101" t="str">
            <v>http://www.pyramidci.com</v>
          </cell>
          <cell r="F2101" t="str">
            <v>http://www.linkedin.com/company/pyramid-consulting</v>
          </cell>
          <cell r="G2101" t="str">
            <v>New York</v>
          </cell>
          <cell r="H2101" t="str">
            <v>New York</v>
          </cell>
          <cell r="I2101" t="str">
            <v>software testing, mobile development, digital transformation, employment, qa strategy, product &amp; engineering services, enterprise project solutions, test automation, business intelligence, channel sales &amp; development, it staff augmentation, data analytics, gtm, application transformation, application management services, cloud strategy design, mobile test automation, enterprise mobility, qa manual &amp; automated testing, staffing, it services &amp; it consulting, ai integration, sustainability, skills-first hiring, scalable staffing, project management, enterprise clients, digital workforce solutions, talent solutions, offshore staffing, digital platforms, human-centric solutions, nearshore staffing, operational efficiency, global talent sourcing, it staffing, digital workforce, services, digital workforce development, workforce training, global delivery, talent acquisition, industry vertical expertise, digital skills enhancement, consulting services, industry-specific staffing, digital solutions, remote workforce management, onshore delivery, industry-specific training, risk management, information technology and services, employee development, technology-driven staffing, automation platforms, ai-driven solutions, digital talent, client solutions, it project delivery, digital transformation consulting, digital innovation, consultant engagement, staffing and recruiting, consulting, industry verticals, market-driven solutions, management consulting services, high-tech talent sourcing, remote talent deployment, consultant network, technology solutions, global workforce management, consulting partnerships, digital talent upskilling, b2b, technology training, custom training programs, staff augmentation, staffing services, information technology, automation solutions, technology upskilling, technology services, offshore delivery, digital skills certification, technology expertise, nearshore delivery, training programs, workforce solutions, digital skills training, client partnership, enterprise digital solutions, it consulting, digital talent pipeline, skills development, global talent, digital skills, cloud computing, cloud services, engineering staffing, professional staffing, talent placement, contract staffing, permanent hiring, contract-to-hire, teams as a service, employer of record, data integration, robotic process automation, optical character recognition, diversity and inclusion, continuous adaptation, agile methodology, customer experiences, global network, top talent access, consultant care, industry 4.0, business process improvement, client success, technology integration, human-centric innovation, recruitment lifecycle, high retention rates, client partnerships, hiring challenges, talent gaps, job opportunities, professional growth, community engagement, global presence, continuous learning, customized solutions, client satisfaction, healthcare, finance, education, non-profit, transportation &amp; logistics, analytics, information technology &amp; services, environmental services, renewables &amp; environment, productivity, staffing &amp; recruiting, management consulting, enterprise software, enterprises, computer software, health care, health, wellness &amp; fitness, hospital &amp; health care, financial services, nonprofit organization management</v>
          </cell>
          <cell r="J2101" t="str">
            <v>Cloudflare DNS, Mimecast, Rackspace MailGun, Sendgrid, Outlook, Microsoft Office 365, Hubspot, Drupal, Pipedrive, Slack, Amazon SES, Google Tag Manager, DoubleClick, DoubleClick Conversion, WordPress.org, Google Dynamic Remarketing, Cloudinary, Google Maps, Nginx, Google Maps (Non Paid Users), Bootstrap Framework, Mobile Friendly, Apache, Micro, Docker, Remote</v>
          </cell>
          <cell r="O2101">
            <v>450228000</v>
          </cell>
          <cell r="Q2101" t="str">
            <v>Pyramid Consulting, Inc. is a global leader in workforce and technology solutions, founded in 1996 and based in Atlanta, Georgia. The company serves over 125 Fortune 500 clients across various industries, employing more than 6,500 consultants in over 25 countries. Pyramid specializes in IT staffing, technology consulting, and workforce transformation, helping clients enhance their agility and competitiveness.
The company operates through its award-winning brands: Pyramid Talent, Celsior, and GenSpark. Pyramid Talent focuses on providing access to elite IT and engineering talent, while Celsior delivers innovative solutions in Data &amp; AI, Digital Solutions, and Automation. GenSpark supports technology solutions and workforce training. Pyramid emphasizes a human-centric approach and offers flexible engagement models, including contract, contract-to-hire, and permanent hire options. Their services include IT staff augmentation, application development, digital talent upskilling, and more, all designed to meet the evolving needs of their clients.</v>
          </cell>
          <cell r="R2101">
            <v>1996</v>
          </cell>
        </row>
        <row r="2102">
          <cell r="A2102" t="str">
            <v>Pyrotek</v>
          </cell>
          <cell r="B2102" t="str">
            <v>Pyrotek</v>
          </cell>
          <cell r="C2102">
            <v>3000</v>
          </cell>
          <cell r="D2102" t="str">
            <v>information technology &amp; services</v>
          </cell>
          <cell r="E2102" t="str">
            <v>http://www.pyrotek.com</v>
          </cell>
          <cell r="F2102" t="str">
            <v>http://www.linkedin.com/company/pyrotek</v>
          </cell>
          <cell r="G2102" t="str">
            <v>Spokane</v>
          </cell>
          <cell r="H2102" t="str">
            <v>Washington</v>
          </cell>
          <cell r="I2102" t="str">
            <v>engineering services, advanced filtration systems, metallurgical services, transportation &amp; logistics, metal fabrication, energy &amp; utilities, operational efficiency, glass manufacturing, industrial process optimization, refractory lining, sustainability, global manufacturing, integrated systems design, distribution, graphitization technology, metallurgical innovation, industrial equipment, manufacturing, b2b, all other general purpose machinery manufacturing, foundry industry, custom engineered systems, graphite materials, research and development, long-term partnerships, process optimization, engineering solutions, performance-improving solutions, high-temperature materials, consulting, furnace linings, refractory stirrers, battery anode materials, integrated melting systems, electric vehicle battery materials, thermal insulation, battery materials, aluminium industry, performance enhancement, customer collaboration, energy efficiency, proprietary furnace technology, technical consulting, consulting services, material science, services, electric vehicle components, aluminium, foundry, smelter, casthouse, acoustic solutions, die casting, metal filtration, furnace relining, refractory materials, technical support, mineral processing, power generation, zinc processing, lead services, automotive industry, aerospace applications, manufacturing innovations, cost reduction solutions, environmental sustainability, high-performance materials, durable products, customized engineering, casting processes, thermal blankets, safety solutions, reliable performance, product lifecycle management, industry standards, on-site expertise, composite materials, quality assurance, return on investment, environmentally friendly products, customer relationships, component solutions, thermal management, value-added services, industrial insulation, information technology &amp; services, environmental services, renewables &amp; environment, mechanical or industrial engineering, research &amp; development, management consulting</v>
          </cell>
          <cell r="J2102" t="str">
            <v>CSC Corporate Domains, Mimecast, Microsoft Office 365, Amazon AWS, AT&amp;T DNS, Outlook, Slack, Mobile Friendly, reCAPTCHA, Apache, Remote, Circle, ICP, Quip, Microsoft Office, Horizon, Craneware, Awin, Dassault SOLIDWORKS, AutoCAD, AVEVA PDMS, Wasp Barcode, ADP, Micro, Gauges, Salesforce CRM Analytics, CNC Software, Datacore SDS, eMaint CMMS, SharePoint, OneTrust Tech Risk &amp; Compliance, SessionCam, Ning, SAP Material Requirement Planning (MRP), CAT, NEC, SES, Azure Virtual Machine Scale Sets, Wider Planet, Office365, SAP BusinessObjects Business Intelligence (BI), OneStream, Salesforce Service Cloud, AlienVault USM (from AT&amp;T Cybersecurity), Infor VISUAL, SQL, Nevron Vision for SSRS, AboveNet, CONTROL, Meshmixer, Flow, SAS Visual Analytics, Visual IQ, .NET, Google AdWords Conversion, Excel4Apps, Microsoft PowerPoint, PowerBI Tiles, Tableau, QlikView, Brocade Switches, Adobe Campaign, SAP Data Migration, Motigo, CET, Olo, 3M Codefinder, ABB Robotics, SheerID, Microsoft SQL Server Management Studio, Microsoft SQL Server Reporting Services, Visual Studio, Gem, AC500 PLC, Zscaler ZTNA, ServiceNow Configuration Management Database, Radial, Tor, AT&amp;T</v>
          </cell>
          <cell r="O2102">
            <v>669500000</v>
          </cell>
          <cell r="Q2102" t="str">
            <v>Pyrotek is a global engineering firm founded in 1956, specializing in performance-improving technical solutions for high-temperature industrial applications. Headquartered in Spokane, Washington, the company employs over 3,000 people across more than 80 locations in over 35 countries. Originally established as Fibrous Glass Products Inc., Pyrotek has expanded its product lines significantly to serve various industries.
The company designs and produces around 5,000 products, including Fiberglas filters for molten aluminum, ceramic filters, machine graphite, coatings, and tools for the steel and glass industries. Pyrotek also offers integrated systems design and consulting services, utilizing its extensive technical expertise. Approximately 80 percent of its business comes from aluminum suppliers and equipment manufacturers, while it also serves markets in glass, automotive, aerospace, and high-tech manufacturing. With a strong focus on research and development, Pyrotek operates multiple R&amp;D and engineering centers, as well as manufacturing facilities worldwide.</v>
          </cell>
          <cell r="R2102">
            <v>1956</v>
          </cell>
        </row>
        <row r="2103">
          <cell r="A2103" t="str">
            <v>Qlik</v>
          </cell>
          <cell r="B2103" t="str">
            <v>Qlik</v>
          </cell>
          <cell r="C2103">
            <v>3200</v>
          </cell>
          <cell r="D2103" t="str">
            <v>information technology &amp; services</v>
          </cell>
          <cell r="E2103" t="str">
            <v>http://www.qlik.com</v>
          </cell>
          <cell r="F2103" t="str">
            <v>http://www.linkedin.com/company/qlik</v>
          </cell>
          <cell r="G2103" t="str">
            <v>King of Prussia</v>
          </cell>
          <cell r="H2103" t="str">
            <v>Pennsylvania</v>
          </cell>
          <cell r="I2103" t="str">
            <v>analytics, qlikview, digital transformation, data analytics, reporting, dashboards, bi, data literacy, data catalog, saas, continuous intelligence, data visualizations, visual analytics, business analytics, dataops, data integration, data discovery, low code, attunity, data management, analysis, business intelligence, big data, qlik sense, ipaas, web development, software, information technology, software development, embedded analytics, data literacy programs, customer analytics, energy &amp; utilities, data unification for logistics, in-memory analytics, data migration tools, data streaming platforms, services, data pipeline automation, data analytics cloud, data catalog management, qlik cloud, data security, data inventory, data privacy management, data visualization dashboards, predictive ai, data orchestration, machine learning, customer 360, data lineage tracking, healthcare data governance, data transformation, supply chain data analytics, operational data lakes, data compliance tools, data unification, data privacy compliance, generative ai, data unification for manufacturing, data quality for healthcare, cloud computing, self-service bi tools, data analytics saas, data modeling, predictive analytics, data orchestration in cloud, data quality in retail, cloud data platforms, data automation, data orchestration tools, construction &amp; real estate, retail data optimization, data warehouse automation, manufacturing, logistics, healthcare, data targets, automation, iceberg lakehouses, b2b, responsive design, data security in cloud, data sources and targets, data replication, data privacy, ai in data management, customer experience, data-driven decisions, financial data integration, cloud analytics, data privacy in healthcare, data quality tools, ai-powered analytics, data collaboration platforms, data visualization, operational analytics, data integration connectors, data pipelines, data transformation tools, data compliance, data stewardship, data literacy for enterprises, data warehouse, real-time streaming, data transformation in real-time, data governance, genai-driven analytics, data governance for sap, predictive maintenance analytics, financial services, data catalog solutions, data streaming, data collaboration, data security for saas, data lineage and lineage tracking, retail, consulting, data platform, data management software, open lakehouse, data lineage visualization, data governance for financial services, data pipeline, real-time data, finance, ai-powered insights, government, data ingestion, data security protocols, data fabric architecture, data quality, data governance frameworks, data sources, computer systems design and related services, self-service analytics, innovation, data security solutions, analytics solutions, augmented analytics, application integration, api integration, data movement, data transparency, automated machine learning, ai strategy, saas analytics, data preparation, data lake creation, data fabric, enterprise data management, multi-cloud solutions, customer support, training and onboarding, gartner magic quadrant, ai/ml integration, interactive dashboards, visualizations and reporting, customer portal, data-driven insights, next-gen analytics, change data capture, technology partners, solutions by industry, diversity and inclusion, corporate social responsibility, trust and security, education, distribution, consumer_products_retail, transportation_logistics, energy_utilities, information technology &amp; services, computer software, enterprise software, enterprises, computer &amp; network security, artificial intelligence, mechanical or industrial engineering, health care, health, wellness &amp; fitness, hospital &amp; health care</v>
          </cell>
          <cell r="J2103" t="str">
            <v>Salesforce, Amazon SES, Outlook, Marketo, Microsoft Office 365, Zuora, Amazon AWS, DemandBase, Backbone JS Library, SalesLoft, WP Engine, Atlassian Cloud, Netlify, Drift, OneTrust, React Redux, The Trade Desk, Webflow, MongoDB, Salesforce Live Agent, Slack, Vidyard, Zift Solutions, Cloudinary, Wistia, Yahoo Ad Manager Plus, Facebook Custom Audiences, Vimeo, Bizible, Twitter Advertising, Facebook Login (Connect), Google Analytics Ecommerce Tracking, ON24, Hotjar, DoubleClick Floodlight, Amadesa, AddThis, Bing Ads, Mobile Friendly, DoubleClick, Google Maps, Visual Website Optimizer, Bootstrap Framework, Google Tag Manager, Google Places, Stripe, New Relic, Yahoo Analytics, Google Analytics, Yahoo Tag Manager, Linkedin Marketing Solutions, Google Font API, Apache, Facebook Widget, DoubleClick Conversion, Google Dynamic Remarketing, Jobvite, Open AdStream (Appnexus), ClickTale, Google AdWords Conversion, Looker, Domo, Sisense, Alteryx, AI, 6sense, ZoomInfo, Qlik Sense, C#, scikit-learn, XGBoost, Hugging Face, SQL, Apache Iceberg, QlikView, Excel4Apps, Langchain, LlamaIndex, Neo4j, WatchGuard Firebox, Talend, Lytics, Databricks, AWS Analytics, Snowflake, LinkedIn Ads, Kubernetes, Copilot, Claude, Microsoft Windows Server 2012, Apple macOS, Azure Analysis Services, Dell EMC PowerScale, Vector, BASE, Tableau, IBM Cognos Analytics, Mode, Amazon S3, Amazon EC2, Python, PySpark, Docker, HELM, AWS Trusted Advisor, LinkedIn Sales Navigator, NetSuite, ACCELQ, Gearset, Jenkins, GitHub Actions, Git, Demandware Analytics, Jira, Zephyr, Mag+, Azure Synapse Analytics, Google Cloud BigQuery, PowerBI Tiles, Agilent Technologies, Google Hybrid Cloud, ServiceNow, ServiceNow IT Service Management (ITSM), ServiceNow IT Operations Management (ITOM), Micro Focus Universal CMDB, Google App Engine, ServiceNow Service Portal, Intel, ServiceNow Flow Designer, ServiceNow Virtual Agent, Amazon WorkSpaces, CAT, ServiceNow UI Builder, Glide, Javascript, FlipHTML5, CSS, Angular, Bootstrap, Microsoft PowerShell, BMC Helix Discovery, ServiceNow Service Mapping, ServiceNow IntegrationHub, PagerDuty Incident Response, ServiceNow Problem Management, 3XChange, Azure App Configuration, Gem, Flexera IT Asset Management (ITAM), AWS App Mesh, NetSuite SuiteScript, NetSuite OneWorld, Salesforce Financial Services Cloud, Angular Material, Sage Fixed Assets, Microsoft PowerPoint, go+, Apex, Flow, NetSuite ERP, Docusign CLM, Pendo., Azure Key Vault, AWS Systems Manager, Prometheus, Grafana, OpenTelemetry, Siemens PROFIBUS</v>
          </cell>
          <cell r="K2103">
            <v>3142850000</v>
          </cell>
          <cell r="L2103" t="str">
            <v>Venture (Round not Specified)</v>
          </cell>
          <cell r="M2103">
            <v>0</v>
          </cell>
          <cell r="N2103">
            <v>45778</v>
          </cell>
          <cell r="O2103">
            <v>1300000000</v>
          </cell>
          <cell r="Q2103" t="str">
            <v>Qlik is a prominent data analytics company founded in 1993 in Lund, Sweden. It specializes in providing a comprehensive cloud platform for real-time data integration and analytics, enabling organizations to make data-driven decisions. The company pioneered modern business intelligence with its "In Memory Analytics" approach, starting with the desktop tool QlikView. Qlik is headquartered in the US and has grown significantly, achieving over $100 million in annual recurring revenue from cloud analytics by mid-2023.
Qlik offers a range of products, including Qlik Sense and QlikView, which facilitate interactive dashboards and natural language processing for insights. Its Qlik Cloud Analytics platform incorporates AI and machine learning for enhanced data governance and automation. Additionally, Qlik Cloud Data Integration, acquired through Talend, supports data transformation and integration strategies. With over 40,000 customers worldwide and a community of 235,000 members, Qlik aims to foster a data-literate world where insights drive action.</v>
          </cell>
          <cell r="R2103">
            <v>1993</v>
          </cell>
        </row>
        <row r="2104">
          <cell r="A2104" t="str">
            <v>Qorvo, Inc.</v>
          </cell>
          <cell r="B2104" t="str">
            <v>Qorvo</v>
          </cell>
          <cell r="C2104">
            <v>6200</v>
          </cell>
          <cell r="D2104" t="str">
            <v>semiconductors</v>
          </cell>
          <cell r="E2104" t="str">
            <v>http://www.qorvo.com</v>
          </cell>
          <cell r="F2104" t="str">
            <v>http://www.linkedin.com/company/qorvo</v>
          </cell>
          <cell r="G2104" t="str">
            <v>Greensboro</v>
          </cell>
          <cell r="H2104" t="str">
            <v>North Carolina</v>
          </cell>
          <cell r="I2104" t="str">
            <v>power amplifiers, antenna control solutions, gallium nitride, low power wireless products, systems on a chip, radar, optical, premium filters, antenna switch modules, rf front ends, foundry, power devices, power management ics, switch products, technology, semiconductor manufacturing, rf link reliability, ultra-wideband, b2b, silicon carbide power devices, pseudomorphic high electron mobility transistors, defense electronics, rf system-on-chip, gan technology, integrated circuits, semiconductor, surface acoustic wave (saw), consumer electronics, defense &amp; aerospace, semiconductors, 5g rf, rf front-end modules, services, mmwave solutions, rf filters, semiconductor and other electronic component manufacturing, infrastructure, internet of things, innovation, power solutions, bulk acoustic wave (baw), rf solutions, telecommunications, renewable energy, information technology, space communication modules, high performance analog, iot, wireless modules, supply chain, defense, aerospace, rf modules, automotive radar, rf link budget design, wireless connectivity, gaas foundry, digital rf solutions, wireless infrastructure, automotive, foundry services, iot connectivity, acoustic filters, aerospace rf solutions, defense rf systems, wireless communications, heterojunction bipolar transistors, rf flexâ„¢ solutions, matter protocol, sensor solutions, government, automotive rf, power management, sustainability, active antenna systems, amplifiers, control products, discrete transistors, filters, duplexers, frequency converters, integrated products, optical passives, switches, battery management devices, dc/dc converters, intelligent motor controllers, sic diodes, sic fets, 5g technology, wi-fi modules, automotive electronics, customer premises equipment, industrial applications, internet of things solutions, mobile products, network infrastructure, renewables, smart energy solutions, telematics, electronic warfare, industrial robotics, low power iot, smart home technology, energy storage systems, backup power systems, power loss protection devices, programmable capacitor arrays, phase shifters, limiters, modulators, bessel filters, rf integration, bulk acoustic wave, high-frequency amplifiers, sustainability in electronics, e-commerce, manufacturing, distribution, consumer products &amp; retail, transportation &amp; logistics, energy &amp; utilities, hardware, consumers, defense &amp; space, clean energy &amp; technology, environmental services, renewables &amp; environment, information technology &amp; services, computer &amp; network security, consumer internet, internet, mechanical or industrial engineering</v>
          </cell>
          <cell r="J2104" t="str">
            <v>Route 53, Microsoft Office 365, Amazon AWS, Outlook, Backbone JS Library, Drupal, Jira, Atlassian Confluence, Atlassian Cloud, React Redux, Python, Constant Contact, Marketo, SuccessFactors (SAP), Amazon SES, Slack, Salesforce, Mobile Friendly, Facebook Widget, Google Analytics, Linkedin Login, Linkedin Widget, ASP.NET, Zencoder, Facebook Login (Connect), Linkedin Marketing Solutions, Microsoft-IIS, Google Tag Manager, Remote, Google Analytics 4 (GA4), PowerBI Tiles, Databricks, Umbel, UKG Dimensions, mO Jira OAuth SSO, Jira OpenID Connect SSO, Jira OIDC SSO, .NET, Django, Dash, React, Javascript, SQL, PostgreSQL, Docker, Azure Linux Virtual Machines, GitLab, SAP, Alteryx, AMP, Analyzer, AWS Trusted Advisor, ADP, Boomi, GWI, PeopleSoft Sales, UKG, Workday, Dassault SOLIDWORKS, ANSYS, FloTHERM, Rapid7 InsightVM, Aruba Wireless Access Points, Amazon Web Services (AWS), Gem, CONTROL, SharePoint, Microsoft Teams, Micro, Microsoft 365, Microsoft Excel, Microsoft PowerPoint, C#, LabVIEW, Altium Designer, Keysight ADS, Emediate, Acoustic, FMOD, Switch Concepts, Tor, Angular, Git, Microsoft SQL Server Reporting Services, Microsoft.NET Core 3.1, SAP Financial Supply Chain Management (FSCM), WCF, SAP SuccessFactors, SAP SuccessFactors Employee Central, Allegro, Verilog, Act!, Microsoft Windows Server 2012, Microsoft Endpoint Configuration Manager (MECM), Microsoft Intune Enterprise Application Management, Microsoft Active Directory Federation Services, ServiceNow, ADAPT, Oracle JDBC, Red Hat JBoss Enterprise SOA Platform, REST, Surfcam, SAP Process Orchestration, Mint, Signal, Kubernetes, Amazon EKS Anywhere, Amazon Associates, Datadog, AWS Analytics, Amazon EC2, Amazon Virtual Private Cloud (Amazon VPC), Sizmek (MediaMind), Amazon S3, Google AdWords Conversion, Amazon CloudWatch, Microsoft Windows Server 2000, Azure Active Directory B2C, Akamai CDN Solutions, Microsoft Advanced Group Policy Management, Sumtotal Systems Llc, Amber, BASE, AWS Organizations, Smart AdServer, CGI Momentum, ArcGIS Spatial Analyst, Ansys HFSS, Air, Connect, TIBCO Spotfire, Spark, Siemens Calibre nmLVS, Siemens Calibre nmDRC, Microsoft Distributed File System (DFS), SAP Integration Suite, Esri Reports, SAP ERP Central Component (ECC), , ABAP, 24-7 Media, Datawrapper, Synopsys, Silvaco, eCentral, Canva, Lytics, Open AdStream, Cadence, AutoCAD, CPX Interactive, DC Storm, Feathr, AuditBoard, Microsoft Office, Secured MVC Forum on Windows 2012 R2, Apple macOS, Kiosked, Android, TUNE, Parallels Mac Management for Microsoft SCCM, AWS VPN, Cisco SASE (Secure Access Service Edge), Flow, Mode, DocuSign, Awin, iCIMS SkillSurvey Reference, Modbus, SAP ECC, MATLAB, Cross Pixel Media, Cisco Software-Defined Access, Azure Log Analytics, Silicon Graphics International, AT&amp;T, , Oracle Data Integrator Enterprise Edition, NeoData, SAP S/4HANA, Excel4Apps, Jenkins, GitHub Actions, Unity Catalog, LexisNexis CounselLink, SAP Customer Care and Service (CCS), Process automation package for service request creation in SAP S/4HANA Utilities, CPI, MediaLets, Power BI Documenter, GoDataFeed, Amazon Elastic File System (Amazon EFS), Soap Media, Interact, Posit, National Instruments, Quip, eMaint CMMS, JMP, SystemVerilog, 3M 360 Encompass - Health Analytics Suite, Cadence Virtuoso, , SAP SuccessFactors Learning, Ansible, Cisco Meraki SD-WAN, Aruba CX Switches, Brocade Routers, Juniper Networks SRX-Series Firewalls, Altium</v>
          </cell>
          <cell r="K2104">
            <v>2251000000</v>
          </cell>
          <cell r="L2104" t="str">
            <v>Other</v>
          </cell>
          <cell r="N2104">
            <v>45658</v>
          </cell>
          <cell r="O2104">
            <v>3718971000</v>
          </cell>
          <cell r="Q2104" t="str">
            <v>Qorvo, Inc. is a prominent semiconductor company that specializes in radio frequency (RF) and power management solutions for various markets, including wireless, wired, and power sectors. Established on January 1, 2015, through a merger of RF Micro Devices and TriQuint Semiconductor, Qorvo is headquartered in Greensboro, North Carolina, with significant operations in Hillsboro, Oregon. The company reported a revenue of $3.77 billion for the fiscal year 2024, showcasing its substantial operational capacity.
Qorvo operates through three main business segments: High Performance Analog (HPA), Connectivity and Sensors Group (CSG), and Advanced Cellular Group (ACG). Its diverse product portfolio includes integrated front-end solutions for smartphones, GaN on silicon carbide MMICs, satellite communications amplifiers, phased array radar solutions, and MEMS-based sensor solutions. Qorvo serves a wide range of markets, such as smart home devices, automotive, and defense, and maintains strong partnerships with leading original equipment manufacturers (OEMs) and original design manufacturers (ODMs). The company is also known for its extensive patent portfolio and contributions to advancements in 5G and 6G technologies.</v>
          </cell>
          <cell r="R2104">
            <v>2015</v>
          </cell>
        </row>
        <row r="2105">
          <cell r="A2105" t="str">
            <v>Qualcomm</v>
          </cell>
          <cell r="B2105" t="str">
            <v>Qualcomm</v>
          </cell>
          <cell r="C2105">
            <v>49000</v>
          </cell>
          <cell r="D2105" t="str">
            <v>semiconductors</v>
          </cell>
          <cell r="E2105" t="str">
            <v>http://www.qualcomm.com</v>
          </cell>
          <cell r="F2105" t="str">
            <v>http://www.linkedin.com/company/qualcomm</v>
          </cell>
          <cell r="G2105" t="str">
            <v>San Diego</v>
          </cell>
          <cell r="H2105" t="str">
            <v>California</v>
          </cell>
          <cell r="I2105" t="str">
            <v>internet of things, semiconductors, networking, wireless, bluetooth, small cells, wireless power, automotive, lte, wifi, pc computing, mobile, 5g, display technology, location services, augmented reality, wireless health, wireless electric vehicle charging,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v>
          </cell>
          <cell r="J2105" t="str">
            <v>CloudFlare CDN, Microsoft Office 365, CloudFlare Hosting, Amazon AWS, Brightcove, Drupal, CloudFlare, Pantheon, Citrix, OneTrust, React Redux, Acquia Cloud, Microsoft Sharepoint, The Trade Desk, Sophos, Freshdesk, Amazon SES, Slack, Salesforce, Nginx, Amadesa, YouTube, greyscale - grey, Bizible, Marketo, Adobe Media Optimizer, Taboola, Qualtrics, MouseFlow, DoubleClick, F5 BIG-IP, Google AdWords Conversion, Mobile Friendly, Linkedin Marketing Solutions, Tealium, AppNexus, DoubleClick Conversion, Google Dynamic Remarketing, Simpli.fi, Facebook Login (Connect), Facebook Custom Audiences, Quantcast, Amazon Associates, Typekit, Bootstrap Framework, Google Tag Manager, Facebook Widget, Google Font API, Scene7, Twitter Advertising, Remote, OrCAD PSpice Designer, ASP.NET, Upfluence, Flow, Cadence Virtuoso, Synopsys PrimeTime, LeadsPedia, Automation Anywhere, Azure AI Search, BizTalk Server, Forcepoint TRITON, Grafana, HELM, Kubernetes, LangGraph, Microsoft Power Automate, Milvus, Open Policy Agent, OpenTelemetry, Pinecone, Prometheus, SAP Data Migration, Seldon, Tor, Uipath, Weaviate, C/C++, Open Computing Language (OpenCL), Vulkan, Microsoft DirectX, Python, C#, Cadence Innovus, ContentClick, go+, React, Azure Linux Virtual Machines, Inspectlet, Hi-Media Performance, TUNE, AI, Android, Ellucian Colleague Finance, BlackBerry QNX, AWS SDK for JavaScript, Bash, Perl, Synopsys Verdi, SystemVerilog, Tableau, PowerBI Tiles, Microsoft Excel, Jira, ACL, SAP, Respond, Chorus by ZoomInfo, LabVIEW, VStitcher, AWS Multi-Factor Authentication, BERT, Analyzer, Datadog Cloud SIEM, ICONICS IoT, Atlassian Confluence, Air, Hex, Check Point CloudGuard Harmony Connect (CloudGuard Connect), NVIDIA A100 Tensor Core GPU, .NET, Kernelcare, WebSpectator, Open Neural Network Exchange (ONNX), PyTorch, TensorFlow, ANGEL LMS, Mode, Quartic, Amazon FreeRTOS, Switch Concepts, COMSOL, Javascript, Triple Whale, Git, Yocto, Ubuntu, Cisco Software-Defined Access, Microsoft Project, Microsoft PowerPoint, SAP Material Requirement Planning (MRP), Siemens PLM, Microsoft System Center, Microsoft Windows Server 2012, Zephyr, Unity, Unreal Engine, Adobe Photoshop, Strato, Adobe After Effects, Adobe Premiere Pro, Keynote, Outlook, Microsoft Teams Rooms, Cinema 4D, Blender, Workfront, Adobe Creative Suite, GCC, Barracuda MSP, Microsoft PowerShell, FUSION, Excel4Apps, Angular, TypeScript, RXJS, NGRX, Microsoft.NET Core 3.1, Jest, Jasmine, Xunit, NUnit, Azure Devops, GitHub Actions, Docker, Azure Application Insights, Azure Analysis Services, Azure App Service, Amazon Simple Storage Service (S3), Azure Key Vault, Azure AD Notifications, Azure Service Bus, Amazon Managed Streaming for Apache Kafka (Amazon MSK), Angular Material, Lighthouse 360, ModelSim, Amazon Linux 2, FRAC Pumps, AdSpeed, EMC, AdButler, AWS Lambda, ARIS Simulation, Microsoft Office 365 E1, OpticStudio, Nielsen Display Ads (Formerly eXelate), AWS Analytics, Databricks, Ticket Spice, Pytest, PRO.FILE, Xcode, Adobe Journey Optimizer, MATLAB, Route, NTENT, Cortex M-Series, Qualcomm, Qualcomm Snapdragon, Virgin Pulse, ISO+â„¢, ServiceNow, Inventor, Lytics, Snap, CallMiner Eureka, Cognos TM1, Redshift, Oracle Analytics Cloud, Power BI Documenter, Gem, SharePoint, CAT, Open Multi-Processing (OpenMP), Microsoft Teams, Ning, Unix, Arduino, Westlaw, CMake, Cross Pixel Media, Instart Logic, Verilog, scikit-learn, pandas, NumPy, SentenceTransformers, NLP Catpcha, Azure Data Lake Storage, CPMStar, Lavabit, Act!, Formassembly, ARM TrustZone, Citrix Hypervisor, Jaspersoft, AdBay, Simulink, Specific Media, AutoCAD, CPX Interactive, Creo+, Dassault SOLIDWORKS, GEP, GitKraken, Gradle, JUnit, Maven, Microsoft SQL Server Reporting Services, Mockito, REST, Spring, Teamcenter, CentOS, Red Hat, Ad Unit 320 x 50, Board, CET, Mint, CANalyzer, Visio, Synopsys Design Compiler, Microsoft Windows Embedded Compact, VLAN, Datadog, Splunk, Terraform, AWS Bedrock, Lambda Cloud, Amazon EventBridge, Amazon Simple Queue Service (SQS), SNS, Semrush, Azure AD P2, Jenkins, JFrog, SonarQube, Snowflake, Emediate, Balsamiq, Level 3 Communications, Rust, Chrome, Debian, Knocommerce, Channel Intelligence by Google, ADVA Optical, Internap DNS, IXL, Google, KVM, Adition Technologies - Advertisers, AWS Control Tower, CPI, Gorilla Nation, Infoblox DHCP, Frame, OpenText Contact Center Analytics, Wireshark, Peek, Secured MVC Forum on Windows 2012 R2, SAP Asset Accounting (AA), Xray, GRIN, SAP for Apparel &amp; Footwear (AFS), Gerrit, Perforce Delphix, AWS Systems Manager Parameter Store, Azure Cloud Shell, Blackboard Learn, Genesys SIP, Connect, BMC MainView Systems Management, ICP, ESET, Dash, Eightfold AI, Weibo, Signal, Delta Lake, Unity Catalog, Cadence, Voltus, Ansys HFSS, Synopsys HSPICE, Open AdStream, Articulate Storyline 3, Later, Veeam Backup &amp; Replication, SLURM Workload Manager, FIS, SAP Build Process Automation, Blackbaud Award Management, Ansible, AWS Trusted Advisor, Microsoft Azure Monitor, IBM ILOG CPLEX Optimization Studio, Powerproject, Radarstats, DDS-CAD, Aha!, SAP ERP Central Component (ECC), Axis Communications, Atlas by Facebook, Chitika, Cint, Zedo, SOCi, OpenNebula, Quip, Allegro, Apache Kafka, OpenID, Toolkit, Mentor, Resi, Synopsys, GitHub, MLflow, PySpark, Spark, SQL, SAP BusinessObjects Business Intelligence (BI), Alteryx, MapTiler Cloud, WebGreeter, Ixia, IoT, Windows 11, Amazon S3, API Gateway, AWS Step Functions, ECS, Amazon EKS Anywhere, Amazon DynamoDB, Sizmek (MediaMind), Amazon CloudWatch, AWS CodeBuild, AWS CodePipeline, Azure PlayFab, Airflow, Hibernate, Apache Solr, Elasticsearch, MongoDB, MySQL, Cisco Web Security Appliance S600v, FlipHTML5, CSS, airSlate SignNow, ABB Distributed Control Systems (DCS), Eslint, REACH, Adobe Firefly, Adobe InDesign, Figma, DaVinci Resolve, Cisco WebEx Teams, eMaint CMMS, Onit, Kinaxis, Oracle E Business Suite, BASE, HTML5 Maker, AngularJS, Verify, Rancher Labs, Google Kubernetes Engine (GKE), IBM Storage Suite for IBM Cloud Paks, Portworx, Cilium, Dell EMC Unity, Hubspot, Collibra, Sumologic, Micro, SAM, Yahoo Ad Manager, Cisco Wireless LAN Controllers, Langchain, ELK Stack, Synplify, Xilinx Vivado, Xilinx ISE, Xilinx Machine Learning, Make, Stable Diffusion, Django, Siemens Calibre nmDRC, Siemens Calibre nmLVS, Interclick (Genome by Yahoo), AT&amp;T, MySMTP, Xaxis, Cisco IP Interoperability and Collaboration System (IPICS), CONTROL, SAP Hybris B2B Commerce, Adconion, AMP, Eyefinity OfficeMate, DNN, RevID by Streamline Health, WPMU DEV, EFI, UPS, SES, Micro Focus Universal CMDB, Power Query, Pluralsight Skills, Elite Software HVAC Solution, Netcracker Solutions, Vormetric Data Security Platform, Tealium AudienceStream CDP, Atex, E-planning, Fusion ERP Analytics, FFmpeg, IBM HTTP Server, SAP Service Parts Planning (SPP), Acast, Amazon Web Services (AWS), Amazon Elastic Container Service (Amazon ECS), Kona Web Application Firewall, Amazon CloudFront, Apache Tomcat, Apache HTTP Server, HAProxy, Salesforce Service Cloud, Azure Storage Explorer, JWT, Microsoft Application Insights, Covetrus Impromed, Kyriba, TSYS, Wider Planet, Axis, Check Point Maestro, AWS EventBridge, Amazon Elastic MapReduce (EMR), Amazon Virtual Private Cloud (Amazon VPC), AWS PrivateLink, Security, Crystal Ball, AWS WAF, AWS CloudFormation, CDK, Amazon EC2, Amazon S3 Glacier, Aurora, NVIDIA, WebRTC, Microsoft WinDbg, Expo, SAP Customer Care and Service (CCS), Oracle EBS CRM, Linux OS, Siemens Calibre, GAS, Higher Logic Vanilla, AudioEye, MagnetVideo, Silicon Graphics International, Dell EMC PowerStore, DPDK (Data Plane Development Kit), Amcharts JS Library, Intergraph Spoolgen, Datonics, Dell Unisphere, Zerolag, Thycotic Password Reset Server, Brocade Switches, Xand, Cisco AppDynamics, Bevywise MQTT Broker, WebOffice, Crowdsignal, Terminus (by DemandScience), Grass Valley RIO FOR POST, Amazon Advertising, Alibaba, eBay, Smartlook, Microsoft Distributed File System (DFS), Red Hat Enterprise Linux AI, NetApp SnapShot, Box, Amazon EC2 Container Service, Argon CI/CD Security, F#, S&amp;P Capital IQ Pro, Chartbeat, Microsoft Graph, WorkFusion AI Digital Agents, Rise, Hudson, Perforce Visualization, Klocwork, Oracle XML DB, GoToAssist (FASTchat), IBM Spectrum LSF, OpenProject, Adobe Analytics, Brandwatch, Buzzsprout, Google Ads, Google Analytics, LinkedIn Ads, Meta Ads, Salesforce Marketing Cloud Intelligence (formerly Datorama), X, Redis, Verizon WAF, Docker Swarm, OpenLDAP, LifeStreet Media, SAP Crystal Reports Viewer, GraalVM, TouchBistro, Keras, Lucky Orange, Ansys RedHawk-SC, Frame.io, Microsoft Office, Totango, Docking &amp; MDI for WPF, VHDL, C# (C Sharp), Acoustic Analytics, Google gRPC, NinjaOne, SolarWinds Network Configuration Manager, Thomson Reuters Westlaw, Marc, Cortex M0, Cortex A53, Mag+, Tungsten TotalAgility, Oracle Fusion Middleware, n8n, Workday, ADP, AFS Analytics, Kotlin, , Microsoft Hyper-V Server, Synopsys VCS, Quest ActiveRoles Server, VMware SD-WAN, Akamai CDN Solutions, ChinaCache, Wowanalytics, GitLab, Visual Studio, Keysight VEE, InfinityQS ProFicient, Confluence, KISSmetrics, Avis Verifies, Google Cloud Platform, Istio, Linkerd, Hadoop HDFS, PostgreSQL, Cassandra, LlamaIndex, Faiss, Hugging Face, Fastapi, Flask, Sqlalchemy, Ceph, ROSS, Salesforce CRM Implementation and Support Services, Apache Hadoop HDFS, John Doe, WideOrbit, Teem by iOFFICE, Data Analytics, Sigma</v>
          </cell>
          <cell r="K2105">
            <v>53000000</v>
          </cell>
          <cell r="L2105" t="str">
            <v>Merger / Acquisition</v>
          </cell>
          <cell r="M2105">
            <v>0</v>
          </cell>
          <cell r="N2105">
            <v>43497</v>
          </cell>
          <cell r="O2105">
            <v>44284000000</v>
          </cell>
          <cell r="Q2105" t="str">
            <v>Qualcomm Incorporated is a multinational corporation based in San Diego, founded in 1985. The company specializes in wireless telecommunications technologies, semiconductors, and related innovations. Qualcomm began as a research and development firm focused on digital communications and has evolved into the world's largest fabless semiconductor company. It is known for its pioneering work in CDMA technology, which became an industry standard for 2G and 3G networks.
Qualcomm designs a range of products, including Snapdragon processors, modems, and connectivity solutions for mobile devices, automotive applications, IoT, and computing. The company operates on a dual revenue model, generating income from patent licensing and semiconductor sales. Qualcomm invests significantly in research and development, focusing on advancing technologies that enable AI, high-performance computing, and 5G commercialization across various industries.</v>
          </cell>
          <cell r="R2105">
            <v>1985</v>
          </cell>
        </row>
        <row r="2106">
          <cell r="A2106" t="str">
            <v>Qualfon</v>
          </cell>
          <cell r="B2106" t="str">
            <v>Qualfon</v>
          </cell>
          <cell r="C2106">
            <v>16000</v>
          </cell>
          <cell r="D2106" t="str">
            <v>outsourcing/offshoring</v>
          </cell>
          <cell r="E2106" t="str">
            <v>http://www.qualfon.com</v>
          </cell>
          <cell r="F2106" t="str">
            <v>http://www.linkedin.com/company/qualfon</v>
          </cell>
          <cell r="G2106" t="str">
            <v>Highland Park</v>
          </cell>
          <cell r="H2106" t="str">
            <v>Michigan</v>
          </cell>
          <cell r="I2106" t="str">
            <v>claims management, backoffice processing, retention, call centers &amp; contact centers, fulfillment, direct mail, business process outsourcing, social media support, customer service, sales, print, technical support, warehouse, marketing services, escalations, proactive online chat services, upsellingcrossselling, data analytics, kitting, creative services, outsourcing &amp; offshoring consulting, display advertising, b2c, predictive analytics, mission-driven culture, e-commerce, services, fulfillment services, community investment, digital print, customer support, multichannel communication, logistics &amp; supply chain, campaign optimization, cost-effective outsourcing, b2b, ethical business practices, onshore services, expedited fulfillment, print-on-demand, healthcare, global compliance, community-focused outsourcing, pharmaceuticals, retail &amp; ecommerce, nearshore outsourcing, customer loyalty, multichannel support, d2c, recall management, global delivery, insurance, ai-driven analytics, real-time inventory tracking, back-office processing, security protocols, cloud computing, contact center, social media monitoring, customer satisfaction improvement, high-volume processing, multilingual support, automated claims processing, bpo, automotive, personalized marketing, chat support, employee-centric bpo, brand reputation management, multichannel campaign management, predictive modeling, ethical business, big data, customer experience, customer retention, omnichannel customer support, inventory and supply chain management, logistics management, bpo services, digital print technology, video marketing, scalable solutions, offshore outsourcing, client partnerships, strategic global footprint, quality assurance, strategic acquisitions, sms marketing, telecommunications, employee training, email support, travel &amp; hospitality, industry-specific solutions, digital transformation, self-service portals, customer journey mapping, lead generation, campaign management, predictive customer analytics, operational efficiency, technology-enabled services, market research, retail, back-office solutions, digital marketing, digital and direct marketing, all other support services, inventory management, high-security storage, crm integration, call routing, custom sampling and kitting, remote workforce, customer retention strategies, voice support, high-touch customer care, multilingual contact centers, ecommerce logistics, finance &amp; mortgage, customer insights, automation tools, customer engagement, digital print and finishing, employee retention, integrated marketing solutions, customer care, direct marketing, email campaigns, back office solutions, customer segmentation, sampling and kitting, e-commerce solutions, creative design, social strategies, brand loyalty, response rate increase, personalized direct mail, dynamic call routing, advanced call technology, employee engagement, outbound telemarketing, inside sales, help desk support, crisis management, customer experience management, omni-channel marketing, digital demand generation, satisfaction metrics, logistics solutions, expiration tracking, finance, non-profit, distribution, transportation &amp; logistics, marketing, marketing &amp; advertising, outsourcing/offshoring, information technology &amp; services, enterprise software, enterprises, computer software, consumer internet, consumers, internet, health care, health, wellness &amp; fitness, hospital &amp; health care, medical, social media, analytics, design, advertising, financial services, nonprofit organization management</v>
          </cell>
          <cell r="J2106" t="str">
            <v>Salesforce, Route 53, Amazon SES, Outlook, Microsoft Office 365, Media Temple SSL, UptimeRobot, Eloqua, NetSuite, Slack, Remote, Box, Taleo Applicant Tracking Systems (ATS), Micro, ADP Applicant Tracking System, Verint, Genesys, Avaya, Excel4Apps, CAT, Windows 10 IoT Core Services, Microsoft Word, Microsoft Excel, Microsoft OneDrive, Microsoft Teams, Microsoft Authenticator, Aspect Workforce, Act!, Secured MVC Forum on Windows 2012 R2, Unix, Amazon Linux 2, Bomgar, VMware, LinkedIn Recruiter, Indeed, Meta Ads Manager, Google Analytics, Looker Studio, SAP, Microsoft Dynamics GP, Cisco WebEx Teams, Microsoft Office, Windows 11, Google AdWords Conversion, Freshservice, Cisco VoIP, Ning, Cascade CMS, Delivr, Gem, Eyefinity OfficeMate, Salesforce CRM Analytics</v>
          </cell>
          <cell r="O2106">
            <v>500000000</v>
          </cell>
          <cell r="Q2106" t="str">
            <v>Qualfon is a family-owned global business process outsourcing (BPO) company founded in 1995 and headquartered in Mexico. With operations in over 28 strategic locations, including the United States, Philippines, and Colombia, Qualfon provides a range of services such as contact center solutions, back-office processing, integrated marketing, and customer lifecycle management. The company emphasizes cost reduction and superior customer experiences through a people-centric approach.
Under the leadership of CEO Mike Marrow, Qualfon has expanded significantly, growing its workforce to approximately 16,500 employees and generating around $400 million in annual revenue. The company is committed to its mission of improving lives, investing over $100 million in employee and community programs. Qualfon serves around 400 household brands across various industries, including technology, retail, insurance, and healthcare, delivering tailored services that prioritize cultural understanding and employee well-being.</v>
          </cell>
          <cell r="R2106">
            <v>1995</v>
          </cell>
        </row>
        <row r="2107">
          <cell r="A2107" t="str">
            <v>Qualtrics</v>
          </cell>
          <cell r="B2107" t="str">
            <v>Qualtrics</v>
          </cell>
          <cell r="C2107">
            <v>5600</v>
          </cell>
          <cell r="D2107" t="str">
            <v>information technology &amp; services</v>
          </cell>
          <cell r="E2107" t="str">
            <v>http://www.qualtrics.com</v>
          </cell>
          <cell r="F2107" t="str">
            <v>http://www.linkedin.com/company/qualtrics</v>
          </cell>
          <cell r="G2107" t="str">
            <v>Provo</v>
          </cell>
          <cell r="H2107" t="str">
            <v>Utah</v>
          </cell>
          <cell r="I2107" t="str">
            <v>market research, surveys, voc, employee experience, product experience, customer experience, enterprise feedback management, online survey software, panels, consumer feedback, brand experience, employee feedback, experience management, 360 evaluations, nps, software, information technology, computer software: prepackaged software, technology, software development, voice of the customer platforms, non-profit, customer journey mapping tools, feedback collection systems, digital feedback, feedback management software, feedback management system, customer insights, education, experience analytics software, real-time insights, feedback automation tools, business intelligence, feedback sentiment analysis, ai for employee feedback analysis, employee experience software, data analytics tools, management consulting services, feedback analytics, product feedback, customer loyalty, enterprise saas solutions, product testing tools, cloud software, ai-powered analytics, product experience management, customer loyalty measurement, ai for customer service, customer journey, b2b, ai for customer journey optimization, healthcare, customer insights platform, feedback reporting, employee feedback management, ai for customer loyalty prediction, feedback collection platforms, feedback analysis dashboards, feedback automation, brand perception tools, customer feedback, brand perception, digital feedback tools, brand perception analysis, customer feedback tools, enterprise experience management, ai for experience design, product feedback tools, experience management platform, ai for market trend analysis, market research platforms, employee feedback tools, survey software, feedback collection tools, information technology and services, data analytics, employee retention, services, customer experience software, voice of the customer, ai for product testing, predictive analytics for cx, experience analytics, ai for product innovation, voice of customer, ai for customer feedback automation, enterprise saas, real-time data, data-driven decision making, employee engagement, feedback management, automated survey analysis, customer loyalty programs, ai for customer behavior prediction, retail, experience optimization, ai for competitive analysis, ai-driven market research, government, feedback analysis tools, survey tools, customer satisfaction metrics, customer journey analytics, ai for employee engagement, ai analytics, customer retention, customer experience optimization, ai for brand loyalty, brand loyalty tools, feedback analysis, experience improvement, customer satisfaction, ai for market segmentation, enterprise feedback solutions, d2c, brand experience management, data integration, feedback collection, ai for product development, predictive analytics, ai for employee retention, data-driven decisions, text analytics for feedback, feedback insights, market research tools, ai for experience personalization, feedback platform, consulting, market research analytics, enterprise feedback, brand monitoring, customer satisfaction tools, financial services, customer journey mapping, ai for experience improvement, ai for customer sentiment, survey logic, feedback insights tools, ai for customer feedback, ai for brand management, enterprise experience, data visualization, ai-powered customer insights, nps tools, experience platform, b2c, ai for brand perception, employee engagement surveys, ai for customer retention, nps score, brand loyalty, e-commerce, ai for feedback categorization, digital experience optimization, journey mapping, brand tracking, conversational feedback, nps software, 360 feedback, research tools, data analysis, digital care, employee lifecycle, engagement surveys, customer journey optimization, ux research, sentiment analysis, text analytics, qualitative research, quantitative research, product management, employee performance, automatic reporting, online survey tool, predictive insights, actionable recommendations, brand health tracking, market segmentation, remote feedback solutions, omnichannel analytics, personalized recommendations, agent coaching, finance, information technology &amp; services, nonprofit organization management, analytics, health care, health, wellness &amp; fitness, hospital &amp; health care, enterprise software, enterprises, computer software, consumer internet, consumers, internet</v>
          </cell>
          <cell r="J2107" t="str">
            <v>NetSuite, Akamai, Salesforce, NSOne, UltraDns, Gmail, Marketo, Google Apps, Microsoft Office 365, Amazon AWS, Amadesa, Google Plus, Typekit, Google Tag Manager, Vidyard, Dropbox, New Relic, Cvent, Shutterstock, Yahoo Analytics, Qualtrics, Facebook Login (Connect), reCAPTCHA, Bootstrap Framework, Mobile Friendly, Google Maps (Non Paid Users), Facebook Custom Audiences, WordPress.org, Linkedin Marketing Solutions, Multilingual, Google Font API, Bing Ads, Google Analytics, YouTube, Facebook Widget, AngularJS, Yahoo Ad Manager Plus, Nginx, JQuery 2.1.1, Linkedin Widget, HeapAnalytics, Google Maps, Vimeo, AI, Qualtrics XM, Tableau, SQL, dbt, Javascript, Python, Salesforce Lightning Web Components, Apex, Salesforce VisualForce, SOQL, Gem, LinkedIn Ads, Salesforce CPQ, PowerBI Tiles, Ning, Activengage, Azure Virtual Machines, Microsoft Windows Server 2012, Cisco VoIP, Logitech Video Conferencing, LinkedIn Recruiter, ADP Applicant Tracking System, SAP SuccessFactors, AWS SDK for JavaScript, Amazon Associates, Microsoft PowerShell, ServiceNow, MySQL, InMoment Text Analytics, NLP, Excel4Apps, Zoomdata, go+, Scala, Jira, Concur, Coupa, Zuora, Highspot, AWS Transfer for SFTP, Splunk, HTML Pro, CSS, Redis, Aurora, Splunk SOAR, Descript</v>
          </cell>
          <cell r="K2107">
            <v>23600867040</v>
          </cell>
          <cell r="L2107" t="str">
            <v>Venture (Round not Specified)</v>
          </cell>
          <cell r="M2107">
            <v>12500000000</v>
          </cell>
          <cell r="N2107">
            <v>44986</v>
          </cell>
          <cell r="O2107">
            <v>1532751000</v>
          </cell>
          <cell r="Q2107" t="str">
            <v>Qualtrics is a prominent experience management (XM) software company that specializes in collecting, analyzing, and acting on data related to customer, employee, product, and brand experiences. Founded in 2002 in Provo, Utah, by Ryan Smith, Jared Smith, Scott M. Smith, and Stuart Orgill, the company started as a basement project aimed at creating accessible online survey tools for research. Over the years, Qualtrics has grown significantly, achieving unicorn status in 2017 and becoming a publicly traded company in 2021.
The core offering of Qualtrics is the XM Platform, which provides a comprehensive suite of experience management solutions. This platform allows organizations to gather and analyze experience data through customizable surveys, enabling insights into customer interactions, employee engagement, product refinement, and brand perception. Qualtrics serves a diverse range of over 5,000 customers, including major companies like FedEx, Microsoft, and PepsiCo, and emphasizes values such as transparency and customer obsession.</v>
          </cell>
          <cell r="R2107">
            <v>2002</v>
          </cell>
        </row>
        <row r="2108">
          <cell r="A2108" t="str">
            <v>Quantiphi</v>
          </cell>
          <cell r="B2108" t="str">
            <v>Quantiphi</v>
          </cell>
          <cell r="C2108">
            <v>3500</v>
          </cell>
          <cell r="D2108" t="str">
            <v>information technology &amp; services</v>
          </cell>
          <cell r="E2108" t="str">
            <v>http://www.quantiphi.com</v>
          </cell>
          <cell r="F2108" t="str">
            <v>http://www.linkedin.com/company/quantiphi</v>
          </cell>
          <cell r="G2108" t="str">
            <v>Marlborough</v>
          </cell>
          <cell r="H2108" t="str">
            <v>Massachusetts</v>
          </cell>
          <cell r="I2108" t="str">
            <v>deep learning, llms, predictive analytics, big data, ai, consulting, machine learning, artificial intelligence, nlp, data analytics, decision science, generative ai, ai agent, e-commerce, it management, consumer internet, internet, information technology, it services &amp; it consulting, ai in healthcare, ai in retail, ai for fraud detection, financial services, document automation, innovation, ai analytics, ai for retail personalization, automation workflows, b2b, ai cloud-native, ai project management, ai ethics, ai for enterprise, ai industry leader, ai-driven innovation, ai digital solutions, customer experience, industry-specific ai models, ai application development, software development, ai workflow automation, ai for insurance underwriting, ai for financial workflows, ai product customization, ai for retail inventory management, custom ai/ml solutions, responsible ai, information technology and services, ai for financial analytics, api integration, ai enterprise software, ai platform, lending process automation, ai in banking, ai-first, ai model optimization, cloud data platforms, business intelligence, ai customer success, regulatory compliance, ai data pipelines, ai scalability, ai solution architecture, ai in trading and investment, insurance claim automation, services, ai ethics and transparency, computer systems design and related services, ai for healthcare records, fintech, ai in insurance, business automation tools, insurance, ai for customer service automation, ai model training, ai research, digital transformation, ai consulting, document processing automation, data science, ai cloud services, retail ai, ai solutions, ai for risk management, ai consulting services, customer engagement, operational efficiency, healthcare, financial document ai, ai deployment, regulatory compliance ai, industry-specific ai, ai industry expertise, automation, ai technology stack, cloud computing, ai for healthcare diagnostics, healthcare ai, ai industry awards, business automation, ai innovation labs, ai industry solutions, data-driven decision making, ai compliance standards, customer experience enhancement, ai for compliance monitoring, business impact, ai for supply chain optimization, mortgage document ai, machine learning models, data infrastructure, ai product development, scalable cloud infrastructure, financial services ai, data engineering, finance, information technology &amp; services, enterprise software, enterprises, computer software, natural language processing, consumers, analytics, finance technology, health care, health, wellness &amp; fitness, hospital &amp; health care</v>
          </cell>
          <cell r="J2108" t="str">
            <v>Salesforce, Amazon SES, Sendgrid, Gmail, Google Apps, Microsoft Office 365, Google Cloud Hosting, AWS SDK for JavaScript, Leadfeeder, Angular JS v1, Slack, Hubspot, Remote, AI, Google Cloud Platform, Google Cloud BigQuery, Google Cloud Storage, DATAflow, PubSub+, Google Cloud Composer, Vertex AI, Kubernetes, Google Kubernetes Engine (GKE), Terraform, Python, Amazon Virtual Private Cloud (Amazon VPC), Sizmek (MediaMind), SQL, Google Cloud, Amazon Web Services (AWS), Microsoft Azure, Docker, Redis, GRPC, ebs, Looker, PowerBI Tiles, R, Snowflake, Tableau, Genesys Cloud CX Platform, Amazon Connect, Cisco Unified Intelligence Center, Avaya, Five9, Zendesk, DotNetNuke, Apache Kafka, LeafLink, Spark Streaming, Alibaba Cloud, Microsoft Azure Monitor, Node.js, .NET, Amazon S3, API Gateway, AWS Bedrock, AWS Lambda, AWS Step Functions, AWS Trusted Advisor, Langchain, Make, Meta Llama 2, Linkedin Marketing Solutions, Glassdoor, Amazon Lex, Amazon Pinpoint, Amazon Polly, Act!, ServiceNow, AWS SDKs, Azure Analysis Services, Databricks, AWS Analytics, LangGraph, React, ASP.NET, Secured MVC Forum on Windows 2012 R2, Microsoft SQL Server Reporting Services, Javascript, C#, CSS, FlipHTML5, Bootstrap, Material UI, Git, Maven, JFrog, Redux, Frame, SES, Ning, SAP, AWS Server Migration Service, AWS Database Migration Service, CloudEndure Migration, Carbonite Double-Take, Lua, AWS Direct Connect, AWS Application Load Balancer, Amazon EC2, AWS CloudFormation, AWS Cloud Development Kit (AWS CDK), Jenkins, SonarQube, JFrog Artifactory, AWS VPN, Microsoft.NET Core 3.1, Elasticsearch, GoToAssist (FASTchat), RabbitMQ, IBM Cognos Analytics, Google AdWords Conversion, Aurora, Amazon ElastiCache, AWS Key Management Service (KMS), AVEVA PDMS, Philips CT, CAT, Azure Cognitive Search, Azure OpenAI Service, YouTube, Instagram, Twitter Advertising, Lambda Cloud, , Amazon CloudWatch, Amazon GuardDuty, Flow, AWS Secrets Manager, AWS Network Firewall, Azure Databricks, Azure Functions, Azure Machine Learning, MLflow, Fastapi, Sqlalchemy, Alembico EMR, PostgreSQL, Pytest, Docker Compose, Azure Blob Storage, Playwright, Postman, REST, GitLab, GitHub Actions, Bevywise MQTT Broker, Cisco AppDynamics, HELM, Prometheus, Grafana, Google Cloud Dataproc, Google Cloud SQL, Tableau Desktop, , Tableau Online, Azure Data Lake Storage, Azure Synapse Analytics, Micro, IBM ILOG CPLEX Optimization Studio, SingleStore, JUnit, NVIDIA, NeMo, Meta Llama 3, Google Publisher Tag (GPT), Claude, Mist, AWS Glue Data Catalog, Airflow, Denodo, Collibra, IBM Db2 for Linux, UNIX, and Microsoft Windows, Guidewire PolicyCenter, Guidewire BillingCenter, Oracle Analytics Cloud, Oracle Exadata Cloud Service, Wodify, MySQL, Amazon Elastic MapReduce (EMR), Spark, PySpark, Amazon SageMaker, ChatGPT, Cursor, TypeScript, Argon CI/CD Security, BizTalk Server, Cassandra, HTML5 Maker, Hugging Face, LlamaIndex, Milvus, Mode, MongoDB, OpenAI, Pinecone, Toolkit, Tor, Impact Radius, Cucumber, Specflow, Appium, Selenium WebDriver, Cypress, TestCafe, Puppeteer, k6, Apache JMeter, Micro Focus LoadRunner, Applitools, Amazon QuickSight, scikit-learn, XGBoost, Google Cloud Run, .GIS, Azure Synapse, Azure Data Factory, Delta Lake, Unity Catalog, Azure Purview, Adobe Illustrator, Canva, Google, Adobe Photoshop, CorelDRAW, Figma, Olo, TrustArc, Endpoint Protection, ISO+â„¢, AWS Lake Formation, Amazon Kinesis, Amazon Managed Workflows for Apache Airflow (MWAA), Redshift, Spectrum, Less, Athena, Connect, AWS EventBridge, SNS, Amazon Simple Queue Service (SQS), Power BI Documenter, Faiss, Weaviate, Gemini, Meta Code Llama, Azure Form Recognizer, Kubeflow, TFX, BentoML, WebRTC, Lens, OpenTelemetry, ELK Stack, NATS, OpenCV, Lighthouse 360, Gremlin, Locust, BirchStreet Procure-to-Pay, FFmpeg, ezFlow for Google Docs for G Suite, Composer, Google Cloud Data Fusion, Google Data Studio, TensorFlow, Google Cloud AI Platform, Apache Spark, PHP, Blazor, Yardi Commercial Suite, VMware, Streamlit, Spring Boot, Imperva Serverless Protection, Plotly Dash, matplotlib, Seaborn Health Care, Altair Grid Engine, PyTorch, Guidewire, F5 BIG-IP, AWS WAF, AWS Transit Gateway, AWS PrivateLink, Bash, Amazon EKS Anywhere, CONTROL, Amazon Elastic File System (Amazon EFS), Velero, Istio, Cilium, Calico, Security, Backblaze Computer Backup, Amazon EC2 Spot Instances, DAX, Power Query, Amazon API Gateway, Informatica MDM â€“ Product 360, Informatica Data Quality, PL/SQL, AWS Security Hub, ServiceNow Configuration Management Database, Analyzer, Verizon WAF, Angular, D3js, Keras, pandas, Akamai CDN Solutions, Ansible, Cisco Nexus Switches, Django, Flask, Google Cloud Functions, Memcached, RingCentral Meetings, Google Compute Engine, Palo Alto Next-Generation Firewall (NGFW), Amazon Elastic Load Balancing, Datadog Infrastructure Monitoring, Google Cloud Logging, Workday, PRO.FILE, AMP, Kinetic, WatchGuard Firebox, Datapipe, Amazon DynamoDB, Nutanix Beam, Azure Resource Manager, Google Cloud DNS, FortiGate Cloud-Native Firewall (CNF), Google Cloud Load Balancing, Google VPC Service Controls, UPS, Google Cloud Build, Google Artifact Registry, Google Cloud Spanner, Onit, TraceLink, Google Secret Manager, Selenium, Google Kubernetes Engine, go+, Google Cloud Monitoring, Azure Devops, Google Cloud Document AI, GitHub, Wider Planet, HTML Pro, XPath, CallMiner Eureka, BIRT, AWS Identity and Access Management (IAM), jQuery, GraphQL, Express, Tailwind, Jira, Visual Studio Code, CloudFlare, Facebook, Google Analytics, Hotjar, Spotify, Google Dataplex, Vertex, Air, Cognito, ECS, Jest, Microsoft Active Directory Federation Services, Hadoop HDFS, Spring, SQL Developer, Azure Linux Virtual Machines, Microsoft PowerPoint, Salesforce Health Cloud, Veeva CRM, Apex, Salesforce Platform, Google Workspace, Google Docs, Microsoft Office, Microsoft Excel, Gatling, Kong, Cross Pixel Media, StackAdapt, F5 Global Server Load Balancing (GSLB), SOAPUI, C# (C Sharp), Envoy, Tanzu, Nginx, Azure Key Vault, ADTRAN, Android, Android Studio, Bitbucket, Bitrise, Broadcom View, Dagger, Espresso, Fieldwire by Hilti, Jetpack, Kotlin, Retrofit, ROOM, SAP Work Manager, SQLite, Tines, NVIDIA DGX-1, Karate Labs, Scala, Google Cloud BigTable</v>
          </cell>
          <cell r="K2108">
            <v>23400000</v>
          </cell>
          <cell r="L2108" t="str">
            <v>Series A</v>
          </cell>
          <cell r="M2108">
            <v>20000000</v>
          </cell>
          <cell r="N2108">
            <v>43800</v>
          </cell>
          <cell r="O2108">
            <v>1700000000</v>
          </cell>
          <cell r="Q2108" t="str">
            <v>Quantiphi is an AI-first digital engineering company founded in 2013 and headquartered in Massachusetts. It specializes in artificial intelligence, big data, cloud, and data engineering, focusing on solving complex business challenges across various industries. With a workforce of 1,001 to 5,000 employees, Quantiphi partners with major platforms like AWS and Google Cloud to deliver impactful solutions through advanced AI research and engineering practices.
The company offers a diverse range of AI-driven services, including deep learning, computer vision, natural language processing, and predictive analytics. Its solutions cater to specific industries such as retail, banking, and life sciences, providing tools for fraud detection, customer experience enhancement, and operational efficiency. Quantiphi also provides pre-built AI applications, including medical imaging and virtual material design, to support digital transformation initiatives.</v>
          </cell>
          <cell r="R2108">
            <v>2013</v>
          </cell>
        </row>
        <row r="2109">
          <cell r="A2109" t="str">
            <v>Quicken Loans</v>
          </cell>
          <cell r="B2109" t="str">
            <v>Quicken Loans</v>
          </cell>
          <cell r="C2109">
            <v>5400</v>
          </cell>
          <cell r="D2109" t="str">
            <v>financial services</v>
          </cell>
          <cell r="E2109" t="str">
            <v>http://www.quickenloans.com</v>
          </cell>
          <cell r="F2109" t="str">
            <v>http://www.linkedin.com/company/quicken-loans</v>
          </cell>
          <cell r="G2109" t="str">
            <v>Detroit</v>
          </cell>
          <cell r="H2109" t="str">
            <v>Michigan</v>
          </cell>
          <cell r="I2109" t="str">
            <v>mortgages, mortgage calculators, adjustable rate mortgages, fha loans, fixedrate mortgages, home buying, yourgage, fintech, rocket mortgage, technology, refinance, home loans, va loans, mortgage rates, e-commerce, consumer internet, internet, information technology, loan origination, mortgage platform, services, digital mortgage experience, home loan process, fully online mortgage, electronic loan documents, mortgage technology, financial technology, mortgage volume leader, homeownership, home equity, jumbo loans, automated mortgage underwriting, fast approval, digital mortgage process, electronic document signing, homeownership ecosystem, b2c, online mortgage lender, virtual mortgage application, digital home buying, home loan solutions, mortgage services, mortgage and nonmortgage loan brokers, retail, conventional loans, digital mortgage platform, mortgage automation, electronic signing, loan origination system, real estate, loan closing, online loan application, digital mortgage system, customer experience, online mortgage process, electronic mortgage application, mortgage lending, automation, online mortgage approval, mortgage approval times, digital mortgage solutions, usda loans, online mortgage closing, digital approval, refinance loans, online mortgage application, digital mortgage approval, home loan process automation, home buying technology, online application, loan approval, loan application software, broker network, mortgage volume, digital mortgage, digital home loan process, market share growth, market leader, home equity loans, real estate investment, mortgage refinancing, mortgage process, online mortgage solutions, refinancing, online mortgage broker, mortgage approval process, refinance options, home loan platform, mortgage products, mortgage industry, mortgage process streamlining, home loan approval, mortgage, mortgage services network, mortgage industry innovation, electronic documents, mortgage ecosystem, mortgage approval speed, automated loan processing, mortgage approval, digital mortgage services, d2c, virtual home buying, refinance technology, mortgage broker, home loan, mortgage lender, property management, down payment, interest rates, fixed-rate mortgage, adjustable-rate mortgage, home appraisal, preapproval, loan estimate, financial goals, personalized recommendations, borrower options, cash-out refinance, title insurance, property ownership, investment property, first-time home buyers, home buying guide, home sellers, credit score, debt-to-income ratio, property tax, loan types, credit unions, private lenders, direct lenders, online lenders, borrower education, loan comparison, home buyer assistance, joint tenancy, title protection, mortgage documents, real estate market, closing costs, home inspection, financial assessment, interest-only options, lender profiles, savings comparison, market trends, finance, construction &amp; real estate, finance technology, information technology &amp; services, financial services, consumers, enterprise software, enterprises, computer software, b2b, mortgage brokers, mortgage lenders</v>
          </cell>
          <cell r="J2109" t="str">
            <v>Cloudflare DNS, Outlook, Microsoft Office 365, CloudFlare Hosting, Taboola Newsroom, CloudFlare, Atlassian Cloud, OneTrust, The Trade Desk, MongoDB, Jornaya, Slack, DoubleClick, Google Dynamic Remarketing, Turn, Typekit, Optimizely, Facebook Custom Audiences, Google Analytics, Bootstrap Framework, Amazon Associates, Mobile Friendly, Qualtrics, Bing Ads, Google Tag Manager, Trustpilot, Facebook Login (Connect), Google AdSense, Cedexis Radar, Google Maps, Google AdWords Conversion, Hotjar, DoubleClick Conversion, Yahoo Ad Manager Plus, Twitter Advertising, Vimeo, Facebook Widget, Adobe Media Optimizer, Google Maps (Non Paid Users)</v>
          </cell>
          <cell r="O2109">
            <v>5100000000</v>
          </cell>
          <cell r="P2109">
            <v>10</v>
          </cell>
          <cell r="Q2109" t="str">
            <v>Quicken Loans, founded in 1985 by Dan Gilbert as Rock Financial, is a Detroit-based mortgage lender known for pioneering online lending. The company transitioned to a fully online model in 2000, allowing it to originate mortgages nationwide across all 50 states. In 2021, it rebranded to Rocket Mortgage as part of Rocket Companies.
Quicken Loans has originated over 7 million mortgages, totaling more than $500 billion in volume. It is recognized as America's largest home lender and the largest FHA/VA lender. The company emphasizes innovation, client satisfaction, and transparency, having received 12 J.D. Power awards. Its flagship product, Rocket Mortgage, offers a streamlined online mortgage experience, enabling approvals in as few as 8 minutes. Additionally, Rocket Pro provides resources for mortgage brokers and community banks, while Rocket Loans offers personal loan options. Quicken Loans is committed to empowering clients with the knowledge and tools needed to achieve their financial goals.</v>
          </cell>
          <cell r="R2109">
            <v>1985</v>
          </cell>
        </row>
        <row r="2110">
          <cell r="A2110" t="str">
            <v>R Systems</v>
          </cell>
          <cell r="B2110" t="str">
            <v>R Systems</v>
          </cell>
          <cell r="C2110">
            <v>6800</v>
          </cell>
          <cell r="D2110" t="str">
            <v>information technology &amp; services</v>
          </cell>
          <cell r="E2110" t="str">
            <v>http://www.rsystems.com</v>
          </cell>
          <cell r="F2110" t="str">
            <v>http://www.linkedin.com/company/r-systems</v>
          </cell>
          <cell r="G2110" t="str">
            <v>El Dorado Hills</v>
          </cell>
          <cell r="H2110" t="str">
            <v>California</v>
          </cell>
          <cell r="I2110" t="str">
            <v>cloud saas enablement, bpo kpo, enterprise software crm services, enterprise ai, industryspecific offerings, big data, data science, digital transformation, automation nocode services, chatbot, mobile experience design, machine learning amp ai, iot amp analytics, machine learning ai, iot analytics, robotic process automation, intelligent process automation, enterprise packaged services, outsourced product development, enterprise software amp crm services, digital product engineering, chaos engineering, manufacturing logistics, integrated engineering services, specialized government services, legacy system modernization, finops, iot, knowledge services, business automation, cloud migration, quality engineering, healthcare, cloud modernization, agentic ai, embedded firmware, iptv, bfsi, telecom digital media, cloud devops, genai data, managed services, it services &amp; it consulting, cloud computing, mixed reality, hybrid cloud solutions, ai for legacy system modernization, ai in manufacturing automation, digital experience, software engineering, ai for mental health support, computer systems design and related services, software testing automation, data and ai, agentic mesh frameworks, ai-driven insights, systems integration, software development lifecycle, ai copilots, business process automation, ai in healthcare, ai in media, no-code/low-code platforms, ai-powered solutions, ai in financial reporting, operational efficiency, no-code/low-code, ai for revenue cycle management, ai in manufacturing, customer engagement, ai for fraud detection, cloud solutions, saas platforms, public sector, business intelligence, ai in sdlc, government, cloud and devops, devops, quality assurance, ai for autonomous systems, ai in telecom, consulting, telecommunications, cloud-native capabilities, it consulting, ai automation, ai in mixed reality applications, digital experience platforms, enterprise software, ai for supply chain optimization, ai for intelligent process automation, ai in healthcare diagnostics, cloud services, ai for cybersecurity resilience, financial services, cloud, manufacturing, ai for customer support chatbots, b2b, saas enablement, automation and digital ops, technology services, ai in media content creation, industry-specific solutions, ai in telecom network automation, legacy modernization, information technology and services, ai and ml, data-driven insights, services, ai in finance, ai in public sector modernization, automation, ai for clinical documentation, product development, customer experience, hybrid cloud, ai, ai in devops, healthcare technology, intelligent automation, data analytics, cybersecurity, custom software development, machine learning, public sector solutions, digital marketing, application development, ai for personalized marketing, analytics, ai solutions, embedded systems, rpa, no-code low-code platforms, customer experience solutions, saas migration, tech consulting, business optimization, platform integration, legacy systems modernization, software testing, enterprise solutions, open-source technology, iot integration, api management, agile methodology, enterprise software development, custom software solutions, fintech solutions, telecom software, logistics technology, e-commerce solutions, ai-powered analytics, application integration, cross-platform development, user experience design, microservices architecture, crm implementation, enterprise resource planning, ux/ui design, chatbot development, advanced analytics, finance, education, non-profit, distribution, transportation &amp; logistics, enterprises, computer software, information technology &amp; services, health care, health, wellness &amp; fitness, hospital &amp; health care, management consulting, mechanical or industrial engineering, artificial intelligence, marketing &amp; advertising, app development, apps, software development, embedded hardware &amp; software, hardware, consumer internet, consumers, internet, nonprofit organization management</v>
          </cell>
          <cell r="J2110" t="str">
            <v>Amazon CloudFront, Salesforce, Route 53, SendInBlue, Outlook, Microsoft Office 365, Amazon AWS, WP Engine, React, Hubspot, Slack, Twitter Advertising, Facebook Custom Audiences, Facebook Login (Connect), Apache, reCAPTCHA, Google Font API, Bootstrap Framework, Google Analytics, Ubuntu, Intershop, Facebook Widget, Shutterstock, Wix, YouTube, Linkedin Marketing Solutions, WordPress.org, Google Tag Manager, Mobile Friendly, Android, Remote, AI, AWS SDK for JavaScript, AWS Trusted Advisor, C#, Cassandra, Commscope Ruckus, Git, go+, Google Cloud, Jenkins, Kubernetes, Microsoft Azure Monitor, MongoDB, OpenLDAP, OpenStack, Python, Red Hat JBoss Enterprise SOA Platform, Red Hat OpenShift, REST, Ruby On Rails, Spiceworks IP Scanner, Microsoft.NET Core 3.1, Azure Devops, Snowflake, Mode, Databricks, PyTorch, scikit-learn, SS&amp;C, ServiceNow, Siemens SIMATIC S7, Microsoft Dynamics CRM, Mint, Amazon Managed Streaming for Apache Kafka (Amazon MSK), IBM MQ, Amazon EC2, Amazon S3, Lambda Cloud, Amazon CloudWatch, AWS CloudTrail, Amazon Connect, Terraform, Ansible, Microsoft Windows Server 2012, Azure Linux Virtual Machines, WISE, SAP, SAP SD, Akamai CDN Solutions, CPI, IBM HTTP Server, Batch, Red Hat, Nestjs, TypeScript, PostgreSQL, RabbitMQ, PHP, Google, Salesforce Marketing Cloud, Salesforce Email Studio, Salesforce Journey Builder, AMP, SQL, AWS Analytics, Amazon EKS Anywhere, TrakSYS, HELM, Bash, AWS Secrets Manager, Apache Flink, Redshift, AWS Glue Data Catalog, Amazon Kinesis, Amazon Elastic MapReduce (EMR), Microsoft Power Apps, Microsoft Power Automate, Power BI Documenter, Langchain, LlamaIndex, Pinecone, Milvus, PySpark, Azure Analysis Services, Articulate 360, Adobe Captivate, Camtasia, Adobe Premiere Pro, Apple Final Cut Pro X, Adobe Photoshop, Adobe Illustrator, Adobe InDesign, Canva, Microsoft PowerPoint, Tableau, Excel4Apps, Miro, Xmind, Confluence, SharePoint, Jira, Fastapi, LangGraph, Cisco ACI Orchestration, VMware NSX-T Data Center, CallMiner Eureka, Sizmek (MediaMind), Reltio Connected Data Platform, CircleCI, Cursor, GitHub Copilot, GitLab, Playwright, GoToAssist (FASTchat), Microsoft Always on VPN, Microsoft SQL Server Reporting Services, Nevron Vision for SSRS, Veracode Static Analysis (SAST), Figma, Microsoft Office, Google AdWords Conversion, Microsoft Excel, Cucumber, Selenium WebDriver, Keycloak, Docker, Sisense, Gem, Kaspersky Endpoint Security Cloud, Azure Advanced Threat Protection, .NET, Apache JMeter, ClickUp, Chronicle, SentinelOne Watchtower, Security, Proofpoint, Trellix, MITRE ATT&amp;CK, ISO+â„¢, Final Cut Pro X, Strato, PowerBI Tiles, Spark, Hadoop HDFS, Tesseract, Paddle, Oracle Analytics Cloud, IBM Db2 for Linux, UNIX, and Microsoft Windows, DATAVERSE LTD, Azure Data Lake Analytics, Azure Data Factory, Snow, Apache Kafka, Looker, Rapid7 InsightVM, Microsoft Intune Enterprise Application Management, Parallels Mac Management for Microsoft SCCM, Azure Virtual Desktop, Microsoft 365, Microsoft BitLocker, Microsoft Defender for Cloud, Node.js, Develatio's ExpressJS AMI, Javascript, JWT, mO Jira OAuth SSO, Jira OpenID Connect SSO, Jira OIDC SSO, MySQL, Argon CI/CD Security, Microsoft Project, Lytics, DAX, ACL, OpenAI Whisper, Amazon Transcribe, Twilio, Vonage, WebRTC, Voiceflow, dbt, Pytest, VMware ESXi, IAPPS, AspDotNetStorefront, NetScaler, Windows 11, Microsoft Windows 10, Microsoft Windows Server 2016, Microsoft Windows Server 2019, Microsoft Windows Server 2022, Microsoft PowerShell, Microsoft Active Directory Federation Services, IBM ILOG CPLEX Optimization Studio, IBM Cloud, Microsoft Entra ID, Okta, GraphQL, ForgeRock Identity Platform, OpenID, ForgeRock OpenDJ, PingFederate, PingAccess, PingDirectory, WP-Oauth, SAM, Groovy, Copilot, Amazon Linux 2, Eze Castle Integration, Ad Astra, Amazon SageMaker, AWS Step Functions, Google Firebase Crashlytics, AWS EventBridge, Amazon DynamoDB, GitHub Actions, Dynamics 365 CRM, Wireshark, MobaXTerm, PuTTY, Cisco DWDM, Ipswitch WhatsUp Gold, McAfee Total Protection for Data Loss (DLP), NLP Catpcha, Trend Micro XDR, OpenAI, Meta Llama 3, Streamlit, Datadog, Apex, Salesforce VisualForce, Salesforce Lightning Web Components, Vlocity, Amazon Managed Workflows for Apache Airflow (MWAA), Dynamics 365 Finance, GoDataFeed, X, Google Cloud BigQuery, Google Cloud Storage, DATAflow, Google Cloud Dataproc, Airflow, Google Cloud Composer, SAP HANA, SAP BusinessObjects Business Intelligence (BI), Frame, Boomi, Azure Synapse, Google Cloud Build, Star, FlipHTML5, CSS, Aryson MySQL to MSSQL Converter, Secured MVC Forum on Windows 2012 R2, Soap Media, Oracle XML DB, Dynamics 365 Field Service, Microsoft Power Platform, Composer, Postman, Splunk, Delta Lake, Unity Catalog, Databricks SQL, MLflow, Oracle Database, Hi-Media Performance, Oracle Active Data Guard, Oracle GoldenGate, Azure Databricks, Delta, Apache Spark, Scala, Tor, Azure Key Vault, Azure Monitor, Azure Log Analytics, Box, Salesforce CRM Analytics, Magento 2, Azure Data Lake Storage, New Relic, AWS Lambda, Angular, VueJS, Azure Static Web Apps, Sales Cloud Einstein, Salesforce Service Cloud, Ning, SOQL, Gearset, Copado, Flow, CouchDB, Amazon ElastiCache, Tampa AS400 Inc, Microsoft Dynamics 365, Azure AI Search, Micro, Azure Cognitive Services, Azure Machine Learning, Azure OpenAI Service, Alteryx, ECS, Amazon Virtual Private Cloud (Amazon VPC), API Gateway, AWS Outposts, CAT, AWS Bedrock, Spring Boot, Azure Cosmos DB, Semrush, Athena, BizTalk Server, Microsoft System Center Configuration Manager, Microsoft Teams Rooms, Microsoft OneDrive for Business, Azure Active Directory, AWS Multi-Factor Authentication, Selenium, Azure Kubernetes Service (AKS), Azure Resource Manager, Bicep, Amazon Web Services (AWS), Google Cloud Platform, Microsoft Azure, Nutanix, Amazon Redshift, Amazon MQ, AWS WAF, Amazon WorkSpaces, Nutanix Beam, ebs, Turn, SentryOne SQL Sentry, Microsoft Windows 365 Cloud PC, GitHub, ChatGPT</v>
          </cell>
          <cell r="K2110">
            <v>414371270</v>
          </cell>
          <cell r="L2110" t="str">
            <v>Other</v>
          </cell>
          <cell r="M2110">
            <v>55371270</v>
          </cell>
          <cell r="N2110">
            <v>45566</v>
          </cell>
          <cell r="O2110">
            <v>206686000</v>
          </cell>
          <cell r="Q2110" t="str">
            <v>R Systems International Limited is a prominent provider of software product engineering, digital, and knowledge services and solutions. Established in 1993, the company has expanded its reach through subsidiaries, including R Systems Inc. USA. 
Recently, R Systems Inc. USA acquired Innovizant LLC, a firm that specializes in analytical services, data science, data engineering, and decision science solutions. This acquisition enhances R Systems' digital practice and broadens its service offerings in the IT sector.</v>
          </cell>
          <cell r="R2110">
            <v>1993</v>
          </cell>
        </row>
        <row r="2111">
          <cell r="A2111" t="str">
            <v>Rackspace Technology</v>
          </cell>
          <cell r="B2111" t="str">
            <v>Rackspace</v>
          </cell>
          <cell r="C2111">
            <v>5100</v>
          </cell>
          <cell r="D2111" t="str">
            <v>information technology &amp; services</v>
          </cell>
          <cell r="E2111" t="str">
            <v>http://www.rackspace.com</v>
          </cell>
          <cell r="F2111" t="str">
            <v>http://www.linkedin.com/company/rackspace-technology</v>
          </cell>
          <cell r="G2111" t="str">
            <v>San Antonio</v>
          </cell>
          <cell r="H2111" t="str">
            <v>Texas</v>
          </cell>
          <cell r="I2111" t="str">
            <v>multicloud, managed hosting, compliance solutions, managed oracle &amp; sap, managed security, database administration, professional services, hybrid cloud, enterprise application management, it as a service, managed magentohybrissitecoreoracle atgadobe experience manager, managed private cloud for vmwaremicrosoftopenstack, managed awsazuregoogle cloud platformopenstackalibaba, artificial intelligence, software, cloud computing, web hosting, iaas, information technology, enterprise software, computer software: programming data processing, technology, it services &amp; it consulting, professional training &amp; coaching, information technology &amp; services, enterprises, computer software, b2b</v>
          </cell>
          <cell r="J2111" t="str">
            <v>Akamai, RackSpace DNS, Rackspace MailGun, Outlook, Microsoft Office 365, Amazon AWS, Salesforce, DemandBase, Drupal, VueJS, Microsoft Application Insights, WP Engine, Atlassian Cloud, Netlify, OneTrust, Sophos, ExactTarget, Jobvite, Lever, Hubspot, Zendesk, Slack, Multilingual, Apache, Google Tag Manager, Hotjar, DoubleClick, DoubleClick Floodlight, reCAPTCHA, Linkedin Marketing Solutions, Akamai RUM, Mobile Friendly, Bootstrap Framework, Twitter Advertising, Google Analytics, DoubleClick Conversion, Google Dynamic Remarketing, Facebook Widget, Bing Ads, Facebook Custom Audiences, Facebook Login (Connect), Workday Recruit, ServiceNow, VMware HCX, OpenStack, Microsoft Windows Server 2012, Azure Linux Virtual Machines, AVEVA PDMS, AWS Server Migration Service, CAT, Azure Migrate, Azure Site Recovery, Aurora, Google AdWords Conversion, BASE, Azure SQL Managed Instance, Google Cloud SQL, Microsoft SQL Server Reporting Services, PostgreSQL, MySQL, Microsoft Always on VPN, SAP Replication Server, Azure SQL Database, Amazon Web Services (AWS), AWS Trusted Advisor, Microsoft Azure Monitor, Google Cloud Platform, Microsoft Excel, PowerBI Tiles, Alteryx, SQL, AWS Bedrock, Q, Amazon QuickSight, AWS Glue Data Catalog, Make, Databricks, Snowflake, MongoDB, Elasticsearch, Debian, CentOS, Python, Azure Blob Storage, Azure Key Vault, Azure Data Factory, DAX, pandas, NumPy, Pure Storage, ECS, Gem, VMware, Ansible, Amazon Linux 2, Azure Synapse Analytics, Azure Databricks, Azure Data Lake Storage, Azure Logic Apps, Azure Devops, Azure Purview, Microsoft PowerShell, Azure Monitor, Azure Log Analytics, Azure Application Insights, Redshift, Amazon Elastic MapReduce (EMR), Apache Iceberg, Delta Lake, Micro, GTmetrix, Forescout OT Security, SolarWinds, Pinecone, Weaviate, Astra, LlamaIndex, Langchain, LangGraph, React, Docker, Kubernetes, Palantir Foundry, Cisco ASA 5505, Palo Alto Networks Panorama, Palo Alto PA-5000 Series, F5 BIG-IP, VMware NSX, Terraform, Splunk, Akamai CDN Solutions, Redis, Webex, Cohesity, , , Conversant (ValueClick), Amazon Associates, Dell ECS Enterprise Object Storage, Google Compute Engine, Google Cloud Storage, Amazon Virtual Private Cloud (Amazon VPC), Google Cloud Run, Google Kubernetes Engine (GKE), Google Cloud Load Balancing, Google Cloud Functions, Sizmek (MediaMind), Google Cloud Monitoring, Google Cloud Logging, Bash, Azure Database for MySQL, Google Cloud BigQuery, Airflow, Perl, 3M 360 Encompass - Health Analytics Suite, DashThis, Microsoft Entra ID, Remote, Remote Desktop Services, Rise, Ubuntu, Jira, Frame, IBM ILOG CPLEX Optimization Studio, Semrush, Lambda Cloud, API Gateway, Amazon GuardDuty, AWS WAF, AWS Security Hub, Amazon EKS Anywhere, HELM, AWS CloudFormation, Datadog, New Relic, AppDynamics, dynaTrace, Microsoft Windows Server 2000, Red Hat, Adobe ColdFusion (2021 Release) Ubuntu Linux, Coraid, Copper, Aruba CX Switches, Juniper Networks SRX-Series Firewalls, Cisco Adaptive Security Appliance Software, Microsoft 365, Microsoft Defender for Cloud, CrowdStrike, Microsoft Defender for Endpoint, Fortinet, Juniper Networks, Cisco AppDynamics, CloudFlare, Proofpoint, Mimecast, Microsoft Purview eDiscovery, McAfee, Symantec Altiris, Axios International, monday CRM, AWS Analytics, Azure Analysis Services, Azure Cosmos DB, REST, Oracle Analytics Cloud, Logstash, Kibana, Prometheus, Grafana, Amazon CloudWatch, Puppet, Apache Flink, TelmarHelixa, GraalVM, Oracle E Business Suite, Intel, Oracle Data Integrator, ACL, Oracle GoldenGate, Mode, PL/SQL, Rackspace, Cloud Foundry, Palantir Gotham, Ekahau AI Pro, Connect, Barracuda Spam Firewall, AWS VPN, Flexera, Snow, Citrix Hypervisor, Citrix, Adobe, Microsoft AdCenter, Excel4Apps, F5 BIG-IP Local Traffic Manager (LTM), CPI, Microsoft Active Directory Federation Services, Microsoft ADFS for Genesys Cloud, SAM, WP-Oauth, IDC, Alteryx Designer, Alteryx Server, Confluence, Okta, Tableau, Tableau Bridge, Tableau Cloud, Tableau Desktop, Tableau Prep, Thermo Scientific Chromeleon Chromatography Data System (CDS), Veritas NetBackup, Commvault, Rubrik, Nielsen DMP, Aryson MySQL to MSSQL Converter, AWS Application Load Balancer, Secured MVC Forum on Windows 2012 R2, Azure Event Hubs, Tidal, Pyramid, Collibra, Strategy (formerly MicroStrategy), vSphere, VMware vSAN, VMware Aria Operations, VMware ESXi, VMware vCenter Server, vSphere vMotion, VMware Distributed Resource Scheduler (DRS), SolarWinds RMM, Zerto, Jenkins, Amazon EC2, Amazon S3, Security, Verizon WAF, PINNACLE CART, Route 53, AWS Transit Gateway, AWS Management Console, Playwright, Jest, Pytest, Locu, Impact Radius, GitLab, Cyberark Endpoint Privilege Manager, Azure Active Directory, IBM QRadar SIEM, ContentClick, AWS CloudTrail, JFrog Artifactory, JFrog Xray, SES, GitHub Enterprise, GitHub Actions, Django, GraphQL, CONTROL, NASA, Azure Cloud Shell, Microsoft Fabric, Amazon Managed Streaming for Apache Kafka (Amazon MSK), PySpark, Spark, Unity Catalog, DATAflow, Argon CI/CD Security, Microsoft Sql Server, AI, Microsoft-IIS, Cisco Secure Firewall Management Center, BirchStreet Procure-to-Pay, Aqua Trivy, k6, Litmus, Git, GitHub, Microsoft Azure, Microsoft Office, Palo Alto Networks, VMware vCenter, dbt, Nevron Vision for SSRS, GoToAssist (FASTchat), SAP, Power BI Documenter, Derwent Innovation, NetBox, FIS, IBM Cognos Analytics, VLAN, Infoblox DHCP, Workday, SAP ECC, Epic, Surfcam, GoDataFeed, Google Cloud APIs, TypeScript, CallMiner Eureka, Amazon AppFlow, .NET, Express, IBM Storage Suite for IBM Cloud Paks, Azure SQL, ELK Stack, SAS Enterprise Guide, Cisco Unified Intelligence Center, Oracle Business Intelligence Enterprise Edition, Brocade, Dell EMC Isilon, Microsoft Distributed File System (DFS), PowerScale, Qumu, Tor, Cisco Nexus Switches, AWS SDK for JavaScript, Infragistics SharePlus Enterprise, comScore, Sigma, scikit-learn, TensorFlow, PyTorch, Dell EMC PowerScale, MariaDB, R, Google Kubernetes Engine, Oracle Cloud Infrastructure Identity and Access Management, Xray, Microsoft PowerPoint, Citrix VDI-in-a-Box, AspDotNetStorefront, Visio, Creatio, NetScaler, Arista Networks, CheckPoint, Juniper Networks SRX-Series Gateways, MicroStrategy, VMware Cloud Foundation, VMware Site Recovery Manager, Azure Web Application Firewall, Craft Commerce, Azure Service Fabric, Red Hat Enterprise Linux, AWS Glue, Commvault Metallic, Oracle Automatic Storage Management (ASM), Amazon RDS for MySQL, Cisco Identity Services Engine, SLURM Workload Manager, IBM Spectrum LSF, Ceph, OpenLDAP, Aptean Industrial Manufacturing ERP Made2Manage Edition, Intense Debate, Microsoft Skype GroupMe, VMware vCloud Director, Microsoft Windows 10, Microsoft Windows Virtual Desktop, Office365, Microsoft Exchange Server 2003, Microsoft Skype for Business, Microsoft Hyper-V Server, Microsoft Advanced Group Policy Management, CrowdStrike Falcon, Microsoft Exchange Online, SharePoint, Microsoft Teams, Microsoft Intune Enterprise Application Management, Autopilot, Apple Device Enrollment Program, go+, Google Cloud, Argocd, Bicep, Azure ExpressRoute, Azure Firewall, Azure Load Balancer, Azure Application Gateway, Azure Policy</v>
          </cell>
          <cell r="K2111">
            <v>5015500000</v>
          </cell>
          <cell r="L2111" t="str">
            <v>Other</v>
          </cell>
          <cell r="M2111">
            <v>704000000</v>
          </cell>
          <cell r="N2111">
            <v>44044</v>
          </cell>
          <cell r="O2111">
            <v>2685700000</v>
          </cell>
          <cell r="Q2111" t="str">
            <v>Rackspace Technology, Inc. is a global multicloud technology services company based in San Antonio, Texas. Founded in 1998, it specializes in managed hosting, cloud services, and comprehensive IT solutions. The company is known for its customer-centric approach, branded as "Fanatical Experience," which emphasizes exceptional support and service.
Rackspace offers a wide range of multicloud solutions, professional services, and managed services aimed at digital transformation and IT infrastructure management. Its services include managed hosting and cloud solutions across major public clouds like AWS, along with 24/7 expert support for network security, databases, and applications. The company has grown significantly, serving over 140,000 customers, including many Fortune 100 companies, and operates in more than 120 countries with a workforce of around 6,600 employees.</v>
          </cell>
          <cell r="R2111">
            <v>1998</v>
          </cell>
        </row>
        <row r="2112">
          <cell r="A2112" t="str">
            <v>Rakuten International</v>
          </cell>
          <cell r="B2112" t="str">
            <v>Rakuten</v>
          </cell>
          <cell r="C2112">
            <v>4000</v>
          </cell>
          <cell r="D2112" t="str">
            <v>information technology &amp; services</v>
          </cell>
          <cell r="E2112" t="str">
            <v>http://www.rakuteninternational.com</v>
          </cell>
          <cell r="F2112" t="str">
            <v>http://www.linkedin.com/company/rakuten-international</v>
          </cell>
          <cell r="G2112" t="str">
            <v>San Mateo</v>
          </cell>
          <cell r="H2112" t="str">
            <v>California</v>
          </cell>
          <cell r="I2112" t="str">
            <v>technology, ereaders, mobile, tv streaming, shipping, fulfillment, adtech, advertising, ecommerce, logistics, internet, cashback, fashion, shopping, retail, fintech, software development, chatbots, consumer services, customer loyalty programs, digital transformation in retail, digital content licensing, enterprise saas solutions, open platform marketplaces, customer experience enhancement, mobile carrier, messaging apps, digital marketing data science, content streaming, digital advertising, media partnerships, customer engagement, advertising &amp; marketing, digital content platforms, merchant services, telecommunications, streaming services, ai-powered customer engagement, ai deep learning, loyalty cashback model, streaming platforms, sports partnerships, online marketplaces, global reach, global digital content, ai deep learning applications, enterprise software, content streaming in europe, video streaming, digital content services, e-commerce platform, sports marketing, enterprise solutions, digital advertising platforms, e-reading devices, global technology, digital transformation, performance marketing automation, cashback rewards, content curation algorithms, multinational digital services, digital ecosystem management, sports sponsorship branding, ebook distribution, performance marketing, digital content distribution, online marketplace, media streaming services, merchant partnerships, digital ecosystem, online shopping, logistics innovation in e-commerce, ai voice assistants, b2b, technology innovation, web search portals, libraries, archives, and other information services, cloud services, global digital services, video-on-demand, mobile network, big data analytics, kobo, ai technology, ai voice assistant integration, performance marketing technology, communication apps, sponsorships, mobile apps, merchants, logistics innovation, communications, advertising technology, loyalty programs, content curation, drone delivery, customer loyalty, b2c, global digital ecosystem, media streaming, cloud computing, multinational operations, innovation, e-commerce, performance marketing tools, customer retention, technology services, digital marketing technology, consumer engagement platforms, performance marketing strategies, data analytics, content delivery networks, content distribution, digital content, open platform, financial services, multinational corporation, digital marketing automation, consumer rewards, content delivery optimization, fintech solutions, digital advertising analytics, drone logistics, services, brand awareness, drone delivery logistics, loyalty and rewards, supply chain management, media streaming channels, media streaming platforms, d2c, ai integration, logistics technology, logistics &amp; supply chain, content distribution networks, ai chatbots for customer service, viber, sports sponsorship, media partnerships in entertainment, digital marketing, ai, consulting, customer service, ai voice agents, entertainment services, shopping platform, consumer insights, messaging app, ereading services, audiobooks, transactional video-on-demand, advertising video-on-demand, free ad-supported streaming, customer rewards, membership program, broadcaster partnerships, digital experience, logistics solutions, mobile applications, social connectivity, content discovery, subscription services, marketplace integration, promotional campaigns, user experience design, cloud-based solutions, community building, cross-platform services, video on demand, market leadership, digital marketing strategy, price comparison, finance, distribution, consumer products &amp; retail, transportation &amp; logistics, information technology &amp; services, consumer internet, consumers, finance technology, marketing &amp; advertising, enterprises, computer software</v>
          </cell>
          <cell r="J2112" t="str">
            <v>Cloudflare DNS, Akamai DNS, Microsoft Azure Hosting, Akamai, Outlook, Slack, Open AdStream (Appnexus), Pardot, Salesforce, Workday Recruit, YouTube, Google Tag Manager, ASP.NET, Mobile Friendly, Microsoft-IIS, Facebook Widget, Facebook Login (Connect), Facebook Custom Audiences, HasOffers, comScore, DoubleClick, DoubleClick Floodlight, Google Maps, Google Font API, Ad Unit 160 x 600, Amadesa, Rubicon Project, Hotjar, Segment.io, Linkedin Marketing Solutions, Cedexis Radar, SurveyGizmo, DoubleClick Conversion, Google Analytics, CrazyEgg, Dotomi, New Relic, Scene7, Quantcast, Twitter Advertising, Google AdSense, Ad Unit 300 x 250, Linkshare, Yahoo Analytics, SOASTA, LiveRamp, greyscale - grey, Ad Unit 300 x 600, Yahoo Ad Manager Plus, reCAPTCHA, TripleLift, OpenX - Exchange, Integral Ad Science, MouseFlow, Commission Junction, Ad Unit 728 x 90, WordPress.org, Typekit, Amazon Associates, Shutterstock, Flashtalking, AppNexus, Krux, Adobe Media Optimizer, PubMatic, 33Across, Marchex, Google Dynamic Remarketing, ChannelAdvisor, AT Internet, Tradedoubler, Google Maps (Non Paid Users), Criteo Publisher Marketplace, Kenshoo, Nginx, Tealium, Affiliate Window, Lotame, Google AdWords Conversion, AddThis, Bing Ads, RTB House, HookLogic, Google Play, Adform, FreeWheel, Vimeo, iTunes, Flite, Criteo, Captify, ShareASale, Bootstrap Framework, Zencoder, Toast, Remote, AI</v>
          </cell>
          <cell r="O2112">
            <v>2037000000</v>
          </cell>
          <cell r="Q2112" t="str">
            <v>Rakuten International is a division of Rakuten Group, Inc., a global technology leader based in San Mateo, California. Founded in 1997 by Hiroshi Mikitani, the company employs over 4,000 people and serves more than 1 billion members worldwide. Its mission is to create value through innovation and entrepreneurship, embodying the spirit of "Rakuten," which means "Optimism" in Japanese.
The company operates several business units, including Rakuten Rewards, a prominent e-commerce platform that offers Cash Back to members for purchases from partner brands. Rakuten Advertising provides advertising solutions to help brands connect with engaged audiences. Rakuten Viki is a popular destination for Asian entertainment, while Rakuten Kobo focuses on enhancing the reading experience through e-books and audiobooks. Additionally, Rakuten France plays a significant role in the French e-commerce market, offering a platform for new, used, and refurbished products. With a presence in multiple regions, Rakuten International aims to simplify everyday life for its users through a comprehensive super app model.</v>
          </cell>
        </row>
        <row r="2113">
          <cell r="A2113" t="str">
            <v>Randstad USA</v>
          </cell>
          <cell r="B2113" t="str">
            <v>Randstad USA</v>
          </cell>
          <cell r="C2113">
            <v>11000</v>
          </cell>
          <cell r="D2113" t="str">
            <v>staffing &amp; recruiting</v>
          </cell>
          <cell r="E2113" t="str">
            <v>http://www.randstadusa.com</v>
          </cell>
          <cell r="F2113" t="str">
            <v>http://www.linkedin.com/company/randstadusa</v>
          </cell>
          <cell r="G2113" t="str">
            <v>Atlanta</v>
          </cell>
          <cell r="H2113" t="str">
            <v>Georgia</v>
          </cell>
          <cell r="I2113" t="str">
            <v>accounting, manufacturing, healthcare, hr consulting, rpo, engineering, technology staffing solutions, sales marketing, office adminstration, independent contractor services, payrolling, finance, msp, staffing services, life sciences, human resources, pharma, e-commerce, fashion, shipping, consumer internet, internet, information technology, digital recruitment, sales and marketing staffing, managed services programs, recruitment analytics, staffing solutions, hr technology, talent validation, hr compliance, professional staffing, candidate screening, digital talent acquisition, legal staffing, industry verticals, candidate matching, job placement, cloud infrastructure, hr outsourcing, market insights, workforce management, candidate experience, talent management, staffing and recruitment, legal services, client solutions, employee engagement, candidate sourcing, labor force optimization, temporary staffing, recruitment process, permanent recruitment, managed services, hr solutions, sales and marketing, healthcare staffing, industry-specific staffing, data analytics, staffing, services, job matching, finance staffing, industrial staffing, contingent workforce, customer experience, market trends, recruitment process outsourcing, strategic staffing, employee retention, talent acquisition, digital hr tools, market analysis, talent pool management, skill-based hiring, workforce solutions, recruitment, b2b, digital staffing platforms, client-specific staffing, workforce agility, labor market insights, hr automation, logistics, hr services, finance and accounting, employee placement, recruitment services, workforce planning, consulting, employee satisfaction, employment placement agencies and executive search services, executive search, employment services, talent analytics, temporary jobs, permanent jobs, executive roles, job search, resume submission, operational staffing, customer service roles, engineering positions, manufacturing jobs, logistics jobs, skilled trades, digital engineering, career resources, salary comparison, job tips, resume building, high volume hiring, advisory consulting, employee development, workplace insights, industry solutions, remote jobs, career development, in-demand jobs, skills matching, online job platform, job alerts, workforce optimization, business administration jobs, job profiles, skills assessments, legal, distribution, transportation &amp; logistics, financial services, mechanical or industrial engineering, health care, health, wellness &amp; fitness, hospital &amp; health care, management consulting, consumers, information technology &amp; services, logistics &amp; supply chain, enterprise software, enterprises, computer software, internet infrastructure, staffing &amp; recruiting, sales &amp; marketing</v>
          </cell>
          <cell r="J2113" t="str">
            <v>Route 53, Gmail, Google Apps, Microsoft Office 365, Amazon AWS, OneTrust, Slack, Amazon SES, Hubspot, Dropbox, AB Tasty, Visual Website Optimizer, Google Font API, AT Internet, Linkedin Marketing Solutions, Intercom, Mixpanel, Google Play, Hotjar, Chartbeat, DoubleClick Conversion, Decibel Insight, WordPress.org, React, Facebook Login (Connect), Google Dynamic Remarketing, Bing Ads, Adobe Media Optimizer, Facebook Custom Audiences, Krux, Facebook Widget, Nginx, Segment.io, Qualtrics, Google Maps, Cedexis Radar, Tealium, Google Tag Manager, DoubleClick, Vidyard, Amplitude, Mobile Friendly, Vimeo, reCAPTCHA, Google Plus, Remote</v>
          </cell>
          <cell r="O2113">
            <v>5867992000</v>
          </cell>
          <cell r="Q2113" t="str">
            <v>Randstad USA is a prominent human resources services provider based in Atlanta, Georgia. As the U.S. branch of Randstad NV, the company has been delivering staffing, recruitment, and workforce solutions since its founding in 1960. Randstad USA is committed to improving labor markets through its diverse offerings, which include temporary and permanent staffing, executive search, consulting services, managed services programs, and recruitment process outsourcing.
The company serves a variety of sectors, such as technology, engineering, healthcare, accounting and finance, and more. Randstad USA tailors its workforce solutions to meet the specific needs of different industries. With a focus on building trust and delivering excellent service, Randstad USA has established itself as a leader in the HR services market, recognized for its strategic solutions and commitment to client satisfaction.</v>
          </cell>
          <cell r="R2113">
            <v>1960</v>
          </cell>
        </row>
        <row r="2114">
          <cell r="A2114" t="str">
            <v>Rate</v>
          </cell>
          <cell r="B2114" t="str">
            <v>Rate</v>
          </cell>
          <cell r="C2114">
            <v>5500</v>
          </cell>
          <cell r="D2114" t="str">
            <v>financial services</v>
          </cell>
          <cell r="E2114" t="str">
            <v>http://www.rate.com</v>
          </cell>
          <cell r="F2114" t="str">
            <v>http://www.linkedin.com/company/rate-official</v>
          </cell>
          <cell r="G2114" t="str">
            <v>Chicago</v>
          </cell>
          <cell r="H2114" t="str">
            <v>Illinois</v>
          </cell>
          <cell r="I2114" t="str">
            <v>refinancing, first time home owner loans, fixed rate mortgages, residential mortgage lending, low mortgage rates, fha loans, jumbo loans, home mortgages</v>
          </cell>
          <cell r="J2114" t="str">
            <v>CloudFlare CDN, Route 53, Outlook, CloudFlare Hosting, VueJS, WP Engine, Atlassian Cloud, OneTrust, Omniture (Adobe), Amazon SES, Slack, Active Campaign, Adobe Marketing Cloud, YouTube, Typekit, Google Font API, Yelp, Google Analytics, SiteScout, reCAPTCHA, Hotjar, Google Tag Manager, Facebook Login (Connect), Google AdSense, Facebook Custom Audiences, Google Maps, Google Maps (Non Paid Users), Mobile Friendly, Multilingual, WordPress.org, Facebook Widget, SAM, TikTok, Instagram, Linkedin Marketing Solutions, Total Expert, Encompass, Salesforce CRM Analytics, Facebook, Olo, Shopify, Ausgezeichnet, Mag+, Workfront, ServiceNow, React, TypeScript, Less, Microsoft Office, Leadsquared Marketing Automation, WebOffice, Microsoft Excel, Synthesia, VEED, Intel, Tor, Workday</v>
          </cell>
          <cell r="O2114">
            <v>1800000000</v>
          </cell>
          <cell r="Q2114" t="str">
            <v>Rate, based in Chicago, is a residential mortgage company founded in 2000 by Victor Ciardelli. The company specializes in home purchase, refinance, and home equity loans, emphasizing low rates and fast approvals. With over 340 branches across 47-50 states and more than 4,000 agents, Rate operates nationwide and offers services through online applications, mobile apps, and in-person support.
Rate utilizes advanced technology to streamline the mortgage process, providing quick preapprovals and one-day mortgage approvals. The company offers a variety of mortgage options, including fixed-rate, adjustable-rate, FHA, VA, and specialized loans for unique borrower needs. Key programs include PowerBid Approval for competitive bidding and OneDown for low-to-moderate income borrowers, which provides down payment assistance. Rate is committed to serving diverse customer profiles, including Spanish speakers and self-employed individuals, while maintaining a focus on transparency and customer service.</v>
          </cell>
          <cell r="R2114">
            <v>2000</v>
          </cell>
        </row>
        <row r="2115">
          <cell r="A2115" t="str">
            <v>Raymond James</v>
          </cell>
          <cell r="B2115" t="str">
            <v>Raymond James</v>
          </cell>
          <cell r="C2115">
            <v>25000</v>
          </cell>
          <cell r="D2115" t="str">
            <v>financial services</v>
          </cell>
          <cell r="E2115" t="str">
            <v>http://www.raymondjames.com</v>
          </cell>
          <cell r="F2115" t="str">
            <v>http://www.linkedin.com/company/raymond-james-financial-inc-</v>
          </cell>
          <cell r="G2115" t="str">
            <v>Saint Petersburg</v>
          </cell>
          <cell r="H2115" t="str">
            <v>Florida</v>
          </cell>
          <cell r="I2115" t="str">
            <v>banking, personal investing, capital markets, financial services, finance technology, information technology, wealth management, finance, investment bankers/brokers/service, private wealth management, investment banking, municipal bond risk management, municipal bond market analysis, financial advisory, healthcare, client-centric, risk management, global presence, municipal bond investing, institutional services, financial regulation, diversified offerings, wealth preservation, asset management, public sector finance, financial advisor, financial innovation, municipal bond research, long-term relationships, brokerage, financial growth, market cycles, trust administration, wealth planning, advisory solutions, technology services, brokerage services, public finance capital raising, financial stability, corporate finance, municipal bond market trends, public finance advisory, municipal bonds, b2c, diversified financial services, insurance services, financial industry, tax planning, retail banking, retail, wealth management for high-net-worth individuals, securities and commodity contracts intermediation and brokerage, consulting, trust and estate services, regulatory compliance, private banking, client assets, artificial intelligence, real estate, private client services, global financial services, advisory services, municipal bond underwriting, private equity, asset management services, client-focused, industry stability, client-centric approach, public finance, financial planning, portfolio management, financial advisory for municipalities, corporate bond underwriting, investment solutions, municipal bond market, municipal bond issuance, estate planning, retirement planning, trust and estate planning, financial technology, municipal bond issuance process, industry recognition, financial advice, services, asset management for institutions, trust services, municipal bond trading, regulatory challenges, investment banking for middle-market companies, client service, iras, mutual funds, fixed income, equity capital markets, mergers and acquisitions, charitable giving, insurance solutions, cash management, lending services, margin accounts, sustainable investing, research analysis, asset allocation, retirement income, bond investing, client advisory, strategic advisory, real estate investments, diversified funding, healthcare investments, educational funding, sustainable assets, private capital, secondaries market, client technology solutions, financial products, family wealth advisory, cash sweep strategies, bank deposits, financial independence, portfolio diversification, tax-efficient investing, liquid investments, wealth transfer, business succession planning, b2b, non-profit, information technology &amp; services, investment management, financial consulting, management consulting, health care, health, wellness &amp; fitness, hospital &amp; health care, law practice, legal services, mergers &amp; acquisitions, nonprofit organization management</v>
          </cell>
          <cell r="J2115" t="str">
            <v>Akamai, Akamai DNS, Bluekai, Facebook Conversion Tracking, Flowplayer Commercial, Kaltura, JQuery 2.1.1, Workday, Salesforce, Slack, Eloqua, Atlassian Cloud, Sophos, Taleo, reCAPTCHA, Bootstrap Framework, Mobile Friendly, SOASTA, Google Tag Manager, YouTube, Google Font API, Google Maps (Non Paid Users), Google Analytics, Ruxit, SiteCore, Google Maps, ASP.NET, Axiom Software, ControllerView, SQL, Jira, SAP Financial Supply Chain Management (FSCM), Confluence, Microsoft Excel, Salesforce CRM Analytics, Angular, React, AWS SDK for JavaScript, Spring Boot, Oracle Analytics Cloud, Apache Kafka, Docker, Kubernetes, Datadog, dynaTrace, Splunk, Office365, accessiBe, Microsoft PowerPoint, CAT, Informatica, OneTrust, Tableau, Alteryx, AWS Trusted Advisor, Redshift, AWS Glue Data Catalog, Python, pandas, Tableau Prep, Spark, Jenkins, GEP, iManage Document and Email Management, Jaspersoft, OpenText Exstream, Oracle XML DB, Spring, ServiceNow, SailPoint, CPI, Infoblox, Microsoft Active Directory Federation Services, Microsoft Entra ID, AI, Microsoft Office, C# (C Sharp), Control-M, Frame, GoToAssist (FASTchat), Microsoft SQL Server Reporting Services, Microsoft.NET Core 3.1, .NET, Nevron Vision for SSRS, F5 BIG-IP, Forescout OT Security, IBM SevOne, Palo Alto Networks GlobalProtect, SolarWinds, Vena, Salesforce Marketing Cloud Intelligence (formerly Datorama), Salesforce Email Studio, Salesforce Journey Builder, QMetry Automation Studio, Act!, Flow, Adobe Experience Cloud, Linkedin Marketing Solutions, NICE Actimize Xceed, Act-On, Javascript, Mode, Amazon S3, Athena, Lambda Cloud, Sizmek (MediaMind), AWS Key Management Service (KMS), SNS, Amazon Simple Queue Service (SQS), AWS Step Functions, Electron, SS&amp;C, Quip, VMware vSphere, VMware ESXi, VMware vCenter, VMware Storage vMotion, Snap, VMware vSAN, VMware Site Recovery Manager, Zerto, VMware vRealize Operations, VMware Aria Operations for Logs, Microsoft PowerShell, Excel4Apps, Ensighten, Outlook, Google AdWords Conversion, Citrix, Microsoft Windows 365 Cloud PC, Resolver, ACL, PL/SQL, Apex, Unix, Oracle Database, Viptela, Prisma SD-WAN, Oracle Passlogix, JTL-Shop 3, VMware SD-WAN, Akamai CDN Solutions, Infoblox DHCP, ChinaCache, Palo Alto Next-Generation Firewall (NGFW), SAS Enterprise Guide, Hibernate, PRO.FILE, Tor, Extend, Microsoft Windows Server 2012, comScore, Outsystems, Postfix, GitHub Copilot, Copilot, Azure OpenAI Service, DX Spectrum, Basis, CLEAR, blend, Fiserv, Microsoft 365, SAP Concur, Visio, Microsoft Teams, Zoomdata, Ansible, Terraform, Cisco UCS Servers, Micro Focus Universal CMDB, hCue, IBM MQ, CodeIgniter, Redis, JPA Health, Oracle JDBC, Apigee, Microsoft Azure Monitor, ServiceNow Configuration Management Database, Posit, Oracle Enterprise Manager, NumPy, Scipy, SharePoint, HTML Pro, ServiceNow Discovery, ServiceNow Service Graph Connectors, ISO+â„¢, ServiceNow Service Mapping, IBM WebSphere Message Broker, Red Hat JBoss Enterprise SOA Platform, Microsoft-IIS, Apache, Fusion ERP Analytics, Amazon Managed Streaming for Apache Kafka (Amazon MSK), Secured MVC Forum on Windows 2012 R2, Amazon Linux 2, Red Hat AMQ, Apache Flink, Oracle Data Integrator, Crossfuze TFS Integration, Azure Cloud Shell, Cisco WebEx Teams, Microsoft Application Insights, Skype, WP-Oauth, Snyk Code (SAST), Ad Astra, Minteye / AdsCaptcha, Ning, MUI, REST, Aryson MySQL to MSSQL Converter, Workday Prism Analytics, Apple macOS, Twitter Advertising, AVEVA PDMS, Gem, Apache Iceberg, Azure Devops, Adobe Acrobat Pro, Adobe Photoshop, Adobe InDesign, Strato, MapInfo Pro, MongoDB, Cassandra, Amazon DynamoDB, Uipath, UiPath Studio, Smartsheet, DocuSign, Microsoft Word, Microsoft Access, Microsoft Outlook, Oracle Exadata Cloud Service, Oracle GoldenGate, CPX Interactive, AWS Lake Formation, Semrush, Make, Airflow, Aurora, Presto, Apache Parquet, AVRO, ThoughtSpot, C#, Saviynt, Tanium, Hive, Micro, Loom, IDC, OneStream, CONTROL, Nmap, Apache SpamAssassin, JWT, Burp Suite, Metasploit, Respond, Wireshark, HYDRA Industry Solutions, Bash, Vscode, JetBrains, Qlik Sense, Qlik Cloud, AngularJS, FlipHTML5, CSS, Soap Media, Revit, Enscape, Proofpoint, Microsoft Exchange, TelmarHelixa, CentOS, Ubuntu, PySpark, HELM, Azure Analysis Services, Git, Encompass, Springboot, Django, Fastapi, Google AlloyDB for PostgreSQL, MySQL, AWS Analytics, QlikView, IBM ILOG CPLEX Optimization Studio, OpenAI, ChatGPT, Informatica PowerCenter, Adobe, COBOL, CUICK TRAC - DFARS and NIST 800-171 compliance solution, Postman, SOAPUI, Spreadsheet Server by insightsoftware, AWS Database Migration Service, Microsoft AdCenter, AMP, Barracuda Spam Firewall, Dell Encryption</v>
          </cell>
          <cell r="O2115">
            <v>15912000000</v>
          </cell>
          <cell r="Q2115" t="str">
            <v>Raymond James Financial, Inc. is a diversified financial services holding company based in St. Petersburg, Florida. Founded in 1962, the company provides a wide range of services including securities brokerage, investment banking, financial advisory, asset management, trust services, and retail banking to both individual and institutional clients globally.
The firm operates through four main segments: the Private Client Group, which offers wealth management through approximately 8,700 financial advisors; Capital Markets, focusing on investment banking activities; Asset Management Group, which includes asset management and trust services; and Banking, providing retail banking solutions. Raymond James has a strong track record, achieving 139 consecutive profitable quarters and ranking among the Fortune 500 companies. With a revenue of around $11 billion annually, it is one of the largest public companies in the Tampa Bay area.</v>
          </cell>
          <cell r="R2115">
            <v>1962</v>
          </cell>
        </row>
        <row r="2116">
          <cell r="A2116" t="str">
            <v>RCI</v>
          </cell>
          <cell r="B2116" t="str">
            <v>RCI</v>
          </cell>
          <cell r="C2116">
            <v>4200</v>
          </cell>
          <cell r="D2116" t="str">
            <v>leisure, travel &amp; tourism</v>
          </cell>
          <cell r="E2116" t="str">
            <v>http://www.rci.com</v>
          </cell>
          <cell r="F2116" t="str">
            <v>http://www.linkedin.com/company/rci-linkedin</v>
          </cell>
          <cell r="G2116" t="str">
            <v>Orlando</v>
          </cell>
          <cell r="H2116" t="str">
            <v>Florida</v>
          </cell>
          <cell r="I2116" t="str">
            <v>travel arrangements, resort affiliation network, vacation exchange, travel platform, marinas, holiday exchange, destination resorts, vacation exchange system, holiday exchange services, member benefits, resort and hotel partnerships, member portal, family vacations, member exclusive offers, resort and hotel management, travel membership, hospitality, member rewards program, holiday experiences, flight bookings, e-commerce, timeshare, resort network expansion, resorts, resort partnerships, travel services, vacation package deals, luxury travel membership, resort network, cruise booking, travel discounts, travel rewards, vacation experience enhancement, vacation deals, group reservations, resort booking technology, family-friendly vacations, member rewards, timeshare exchange, cruise and hotel bundle, cruise lines, resort partner programs, travel, holiday packages, travel resources, resort resorts, timeshare resale advisory, b2c, online travel booking, hotel discounts, family resort network, hotel booking, vacation planning platform, luxury resorts, customer service, vacation planning, travel community, resort directory access, digital travel platform, timeshare membership benefits, travel technology, luxury vacation exchange, group travel, last-minute vacations, holiday booking system, luxury resort access, travel inspiration, hotel stays, cruise itineraries, leisure, travel &amp; tourism, resort deals, resort exchange marketplace, global resort network, cruise vacations, activity passes, global travel, vacation ownership solutions, vacation experience platform, holiday resort offers, resort affiliation, holiday travel automation, destination ideas, vacation ownership, car rentals, travel network, timeshare exchange platform, resort directory, last-minute deals, online booking, adventure travel exchange, vacation planning tools, last-minute travel deals, digital vacation exchange, adventure trips, services, holiday resorts, adventure travel, luxury travel, rci membership, all-inclusive bookings, extra vacations, trading power, destination weddings, cruise reservations, holidays, rci points, rci weeks, flexible bookings, reservations, luxury accommodations, vacation packages, activity bookings, exclusive deals, holiday planning, ski trips, community sharing, guest certificate, trips, international travel, hotel savings, value for membership, family suites, ocean view rooms, affiliated properties, bonus rewards, hassle-free booking, week deposits, resort offers, consumer internet, consumers, internet, information technology &amp; services</v>
          </cell>
          <cell r="J2116" t="str">
            <v>Akamai, Akamai DNS, Outlook, Microsoft Office 365, AT&amp;T DNS, Atlassian Cloud, React Redux, ExactTarget, Omniture (Adobe), Salesforce Live Agent, Slack, Salesforce, Zendesk, Adobe Marketing Cloud, Active Campaign, Criteo, Backbone JS Library, ShareThis, Google Maps (Paid Users), Google Maps (Non Paid Users), Google AdWords Conversion, Google Maps, Bazaarvoice, Vimeo, Facebook Widget, Bootstrap Framework, Bing Ads, AppDynamics, DoubleClick Conversion, Moxie, Google Font API, Google Dynamic Remarketing, Akamai RUM, Cedexis Radar, Google translate API, Adobe Media Optimizer, Google translate widget, Google Analytics, Facebook Custom Audiences, DoubleClick, Google Tag Manager, Facebook Login (Connect), DoubleClick Floodlight, FullStory, Mobile Friendly, YouTube, Visual Website Optimizer</v>
          </cell>
          <cell r="K2116">
            <v>39000000</v>
          </cell>
          <cell r="L2116" t="str">
            <v>Debt Financing</v>
          </cell>
          <cell r="M2116">
            <v>39000000</v>
          </cell>
          <cell r="N2116">
            <v>45839</v>
          </cell>
          <cell r="O2116">
            <v>695000000</v>
          </cell>
          <cell r="Q2116" t="str">
            <v>RCI (Resorts Condominiums International) is a leading travel network and vacation exchange platform for timeshare and holiday property owners. Founded in 1974, RCI pioneered vacation exchange, allowing members to trade their home resort stays for vacations at affiliated properties. The company serves approximately 3.8 to 3.9 million subscribing members globally, providing access to a vast network of vacation properties and travel services.
RCI offers a range of services, including the RCI WeeksÂ® and RCI PointsÂ® exchange programs, which provide flexible vacation planning options. Members can access over 4,100 affiliated resorts in around 110 countries, book hotels through partnerships with over 600,000 accommodations, and enjoy exclusive discounts. RCI also partners with more than 30 cruise lines and offers car rental services, destination activities, and group travel planning. The acquisition of Alliance Reservations Network in 2019 expanded RCI's capabilities in the travel services sector.</v>
          </cell>
          <cell r="R2116">
            <v>1974</v>
          </cell>
        </row>
        <row r="2117">
          <cell r="A2117" t="str">
            <v>RealPage, Inc.</v>
          </cell>
          <cell r="B2117" t="str">
            <v>RealPage</v>
          </cell>
          <cell r="C2117">
            <v>7600</v>
          </cell>
          <cell r="D2117" t="str">
            <v>information technology &amp; services</v>
          </cell>
          <cell r="E2117" t="str">
            <v>http://www.realpage.com</v>
          </cell>
          <cell r="F2117" t="str">
            <v>http://www.linkedin.com/company/realpage</v>
          </cell>
          <cell r="G2117" t="str">
            <v>Richardson</v>
          </cell>
          <cell r="H2117" t="str">
            <v>Texas</v>
          </cell>
          <cell r="I2117" t="str">
            <v>vacation rentals, saas software, multifamily, realestate, internet listing service, multifamily software, property management, single family, payments processing, software, real estate, information technology, computer software: prepackaged software, technology, software development, property management software, data analytics, ai-driven solutions, financial management, market intelligence, resident engagement, cloud-based solutions, operational efficiency, compliance management, affordable housing solutions, automated payments, resident portal, facilities management, vendor credentialing, technology-driven efficiency, data-driven insights, customer focus, innovative technology, multifamily housing, commercial real estate, single-family rentals, real estate investment trusts (reits), property operations management, training services, market trends, renter demographics, user community, customer service, value proposition, mission-driven, integrity, collaboration, accountability, real estate technology, artificial intelligence in property management, leasing software, market analytics, revenue management, utility management solutions, vendor management, document management software, maintenance management, customer relationship management, online leasing solutions, background screening services, expense management software, financial management solutions, budgeting tools, smart building operations, marketing solutions for multifamily, digital marketing for apartments, community engagement platforms, contact center solutions, esignature solutions, data analytics for real estate, mobile management solutions, training management systems, tenant experience platforms, sustainability solutions, real estate compliance services, integrated accounting systems, rent collection solutions, invoice management solutions, portfolio management software, market intelligence tools, operational efficiency solutions, lead management systems, automated billing solutions, data integration services, property operations software, maintenance work order management, tenant communication tools, online rental applications, vendor credentialing software, risk management solutions, intelligent scheduling systems, financial insights for property managers, data-driven decision making, b2b, services, leisure, travel &amp; tourism, enterprise software, enterprises, computer software, information technology &amp; services, facility management, crm, sales</v>
          </cell>
          <cell r="J2117" t="str">
            <v>Akamai, Salesforce, Mailchimp Mandrill, Rackspace MailGun, Sendgrid, Outlook, Marketo, Microsoft Office 365, Google Font API, ASP.NET, Google Dynamic Remarketing, Google Maps, comScore, Mobile Friendly, SOASTA, Google Tag Manager, Bootstrap Framework v3.2.0, Bing Ads, UltiPro, DoubleClick Conversion, Kentico, CrazyEgg, WordPress.org, Pardot, reCAPTCHA, Google Analytics, Quantcast, DoubleClick Floodlight, Bootstrap Framework, Linkedin Marketing Solutions, F5 BIG-IP, Google Maps (Non Paid Users), SiteScout, Facebook Login (Connect), DoubleClick, Realpage, Salesforce CRM Analytics, Gem, SAP BusinessObjects Business Intelligence (BI), ServiceNow Performance Analytics, Python, Javascript, OpenTelemetry, RealPage OneSite, AWS SDK for JavaScript, Ruby On Rails, Docker, IBM Db2 for Linux, UNIX, and Microsoft Windows, PostgreSQL, Microsoft Azure Monitor, AWS Trusted Advisor, PowerBI Tiles, Microsoft Fabric, .NET, Red Hat JBoss Enterprise SOA Platform, Apache Kafka, React, iCIMS, OneTrust Tech Risk &amp; Compliance, Lytics, Amazon Simple Storage Service (S3), Nasdaq eVestmentâ„¢, Qualtrics, Buildium, Propertyware, Dell EMC PowerStore, ebs, Google, GRPC, Langchain, OpenAI, Pinecone, REST, Socket.Io, Svelte, Tor, Twilio, Vertex, VueJS, WebRTC, Selenium WebDriver, Maven, Jenkins, GitHub, Angular, Spring, Hibernate, Microsoft Excel, R, Visual-Basic-.NET, AngularJS, Azure Devops, C#, Cisco DNA Spaces, CSS, ELK Stack, Frame, Git, HTML5 Maker, jQuery, Microsoft VBScript, SAP Financial Supply Chain Management (FSCM), SQL, SQL Server 2019, Swagger UI, Stripe, Argo, Adobe InDesign, Cisco AppDynamics, Versa Networks, Google Cloud Platform, Amazon Web Services (AWS), Palo Alto Networks, Kona Web Application Firewall, AWS Application Load Balancer, Cisco Meraki SD-WAN, Brocade Routers, TUNE, Autopilot, Mosyle, Apple Business Manager, Secured MVC Forum on Windows 2012 R2, Apple macOS, Knock CRM, Excel4Apps, SysTools VBA Password Recovery, accessiBe, Microsoft Windows Server 2000, Microsoft-IIS, Azure Active Directory B2C, Microsoft PowerShell, MySQL, Oracle Analytics Cloud, Google AdWords Conversion, Aurora, Google Cloud SQL, AWS Analytics, IBM ILOG CPLEX Optimization Studio, Terraform, Ansible, Amazon CloudWatch, Stripo.email, SolarWinds, CallMiner Eureka, ACL, CONTROL, Azure Data Lake Storage, Mode, TSYS, Coupa, ZoomInfo, SalesLoft, TypeScript, Node.js, GraphQL, Jest, Azure Key Vault, AWS Systems Manager Parameter Store, IDC, Microsoft Azure, Power BI Documenter, DAX, Foxit PDF SDK, Box, E-planning, 24-7 Media, AWS Wavelength, Exponea, Oracle Integration Cloud, Oracle BI Publisher, Act!, RStudio, ADAPT, Snowflake, dbt, Airflow, Micro, GitHub Copilot, Akamai CDN Solutions, ConnectWise, KVM, Microsoft Active Directory Federation Services, Microsoft ADFS for Genesys Cloud, Microsoft Exchange Online, Microsoft Hyper-V Server, Microsoft Intune Enterprise Application Management, Microsoft Skype for Business, Microsoft Teams Rooms, Office365, SharePoint, Vero, VMware, Wordpress.com, Fusion ERP Analytics, Gemini, Vertex AI, Azure AI Search, Make, TensorFlow, PyTorch, scikit-learn, Hugging Face, Kubernetes, RealPage Accounting, RWS Tridion Sites, Spring Boot, JWT, Azure Analysis Services, Java EE, Jakarta EE, DotNetNuke, Microsoft Office, Cisco Nexus Switches, Microsoft Windows Server 2012, Microsoft Advanced Group Policy Management, Cisco VPN, EFI, Commscope Ruckus, Juniper Networks SRX-Series Gateways, Rise, Articulate, Camtasia, Claude, AWS Bedrock, Confluence, Gainsight, Jira, Aha!, Roadmunk by Tempo, ServiceNow, Metadata Hub, Google AlloyDB for PostgreSQL, Star, Universal Robots, Amazon Managed Streaming for Apache Kafka (Amazon MSK), Microsoft.NET Core 3.1, Entity Framework Core, Microsoft SQL Server Reporting Services, Azure App Service, Azure Functions, ANGEL LMS, Flow, NetBox, Kissflow, Junip, MikroTik, Avid ISIS, VLAN, Postpresso, Gorilla Nation, Articulate 360, Adobe Captivate, FlipHTML5, Adobe Creative Cloud, HTML Pro, LinkedIn Ads, Microsoft PowerPoint, Eyefinity OfficeMate, NLP, , Copilot, AppDynamics, New Relic, ActiveBatch, Azure Linux Virtual Machines, MySQL 8 With RHEL 8, Microsoft Defender for Cloud, PagerDuty, BILL, Oracle Fusion Cloud Financials, Anthropic Claude, Vector, Cursor, CAT</v>
          </cell>
          <cell r="K2117">
            <v>10593367759</v>
          </cell>
          <cell r="L2117" t="str">
            <v>Merger / Acquisition</v>
          </cell>
          <cell r="M2117">
            <v>10200000000</v>
          </cell>
          <cell r="N2117">
            <v>44287</v>
          </cell>
          <cell r="O2117">
            <v>1670000000</v>
          </cell>
          <cell r="Q2117" t="str">
            <v>RealPage, Inc. is a global provider of AI-enabled software platforms and data analytics tailored for the real estate industry. Founded in 1998 and headquartered in Richardson, Texas, the company specializes in property management software that supports algorithmic rent setting, revenue management, and operational tools for multifamily, commercial, single-family, and vacation rentals. RealPage serves over 24 million rental units worldwide, with offices across North America, Europe, and Asia.
The company's offerings include comprehensive property management solutions, dynamic revenue management tools, and utility and energy management services. RealPage also provides specialized tools for leasing, marketing, electronic payments, and IoT integration. Its data analytics and AI platforms enhance asset performance through insights and efficiency improvements. Acquired by Thoma Bravo in 2021, RealPage has received recognition as an ENERGY STAR Partner of the Year and has been listed among Americaâ€™s Best Employers and Greatest Workplaces for Women.</v>
          </cell>
          <cell r="R2117">
            <v>1998</v>
          </cell>
        </row>
        <row r="2118">
          <cell r="A2118" t="str">
            <v>Red Hat</v>
          </cell>
          <cell r="B2118" t="str">
            <v>Red Hat</v>
          </cell>
          <cell r="C2118">
            <v>19000</v>
          </cell>
          <cell r="D2118" t="str">
            <v>information technology &amp; services</v>
          </cell>
          <cell r="E2118" t="str">
            <v>http://www.redhat.com</v>
          </cell>
          <cell r="F2118" t="str">
            <v>http://www.linkedin.com/company/red-hat</v>
          </cell>
          <cell r="G2118" t="str">
            <v>Raleigh</v>
          </cell>
          <cell r="H2118" t="str">
            <v>North Carolina</v>
          </cell>
          <cell r="I2118" t="str">
            <v>open source, middleware, containers, linux, mobile, cloud computing, hybrid cloud management, virtualization, openstack, storage, software, information technology, software development, it infrastructure, rpm package manager, ansible automation, openshift on google cloud, container orchestration, container platform, enterprise security, red hat advanced cluster security, cloud-native applications, gnome desktop environment, cygnus solutions acquisition, red hat cloudforms, multi-cloud deployment, red hat codeready workspaces, open source community, open source collaboration, openshift container platform, openshift on azure, kvm virtualization, red hat advanced cluster management, kubernetes, openshift service on aws, data analytics, open source projects, enterprise linux, red hat virtualization, red hat insights for security, edge computing, b2b, red hat subscription management, automation, open source middleware, open source software, red hat satellite, red hat package manager, compliance, services, storage solutions, devops, cloud infrastructure, support services, application development, open source storage solutions, data management, information, predictive analytics, red hat satellite for lifecycle management, security solutions, open source principles, hybrid cloud, information technology and services, consulting, digital transformation, open source enterprise middleware, training, software consulting, it automation, government, security, red hat ansible automation hub, open source edge computing, red hat ansible tower, software development tools, open source virtualization, software publishing, software support, database management, open source database solutions, red hat openshift, red hat insights, operational efficiency, linux distribution, innovation, cloud management, open source network security, enterprise software, ai integration, automation solutions, linux distributions, container management, kubernetes support, edge computing solutions, virtualization technology, application modernization, devops practices, microservices architecture, middleware technologies, api management, red hat marketplace, technical training programs, subscription management, customer support services, partner ecosystem, software deployment, real-time security, open hybrid cloud, infrastructure automation, business process automation, legacy application support, enterprise resource planning, multi-cloud strategy, scalable solutions, developer community, government solutions, financial services solutions, cloud storage solutions, service management, open standards compliance, consulting services, technical account management, enterprise integration solutions, ai lifecycle management, tester environments, community collaboration, healthcare, finance, education, non-profit, computer software, information technology &amp; services, internet, enterprises, internet infrastructure, app development, apps, management consulting, health care, health, wellness &amp; fitness, hospital &amp; health care, financial services, nonprofit organization management</v>
          </cell>
          <cell r="J2118" t="str">
            <v>Akamai, NSOne, Mimecast, Microsoft Office 365, Amazon AWS, DemandBase, Drupal, WP Engine, Jira, Atlassian Confluence, Atlassian Cloud, Pantheon, Drift, React Redux, GitHub Hosting, Workday, Emarsys, Salesforce Live Agent, Amazon SES, Slack, Eloqua, Salesforce, Adobe Marketing Cloud, Baidu Ads, Google Dynamic Remarketing, Apache, Hotjar, DoubleClick, Mobile Friendly, DoubleClick Conversion, Facebook Widget, Qualtrics, Linkedin Marketing Solutions, Facebook Custom Audiences, Intercom, Adobe TestAndTarget, DoubleClick Floodlight, Multilingual, reCAPTCHA, YouTube, OpenSSL, Google Tag Manager, Facebook Login (Connect), Apache Kafka, Red Hat OpenShift, Kubeflow, BizTalk Server, GitHub Copilot, Claude, Ansible, Python, Django, GraphQL, React, TypeScript, Elasticsearch, Tekton Pipelines, GitHub, go+, Kubernetes, OpenStack, Microsoft Azure Monitor, Azure Linux Virtual Machines, Tor, Red Hat Enterprise Linux, GitLab, Salesforce Service Cloud, Container Network Interface (CNI), Cursor, MySQL 8 With RHEL 8, Red Hat JBoss Enterprise SOA Platform, Check Point CloudGuard Harmony Connect (CloudGuard Connect), ICONICS IoT, Cypress, Docker, Podman, AWS Trusted Advisor, IBM ILOG CPLEX Optimization Studio, Aptean Industrial Manufacturing ERP Made2Manage Edition, Wayin, Istio, Cilium, Envoy, Rust, GRPC, Fluentd, Kibana, Google Cloud, C#, Gemini, Omnissa Horizon, OpenLDAP, MLflow, SQL, pandas, NumPy, Airflow, Git, CentOS, Amazon Web Services (AWS), Google Compute Engine, Microsoft Azure, Snowflake, Databricks, PySpark, dbt, Tableau, PowerBI Tiles, Qlik Sense, SonarQube, NVIDIA A100 Tensor Core GPU, Google Cloud Pub/Sub, NVIDIA, KVM, UniFi SDN, Argocd, GraalVM, Amazon Linux 2, Amazon CloudWatch, Amazon EC2 Container Service, Red Hat Ansible Automation Platform, TelmarHelixa, Javascript, Vscode, Red Hat, AMD SEV, Intel, Google, AI, Broadcom Service Virtualization, Streamlit, Copilot, Backstage, Flux, CAT, Red Hat Satellite, Make, SAP HANA, Star, FIS, Velero, ADP, Ceph, GoodFirms, Prometheus, Grafana, ELK Stack, Google Cloud Platform, Google Kubernetes Engine, GitHub Actions, Bash, AWS SDK for JavaScript, PostgreSQL, Redis, FOUNDATION, Gem, Keycloak, OpenID, SAM, AT&amp;T, DPDK (Data Plane Development Kit), Apex, Salesforce Lightning Web Components, LoopFuse, Red Hat AMQ, Conversant (ValueClick), Spring Boot, Maven, Benchmark GensuiteÂ® ESG Reporting, Tawk.to, Intense Debate, Apache JMeter, Splunk, SignalFX, Jenkins, Azure Devops, Terraform, MySQL, Oracle Analytics Cloud, MongoDB, Barracuda MSP, Oracle Bare Metal Cloud Services, Vulkan, ANGEL LMS, Azure Data Lake Storage, Dell EMC PowerStore, Mode, HELM, python celery, Air, Cisco Aggregation Services Routers, EFI, Node.js, OpenTelemetry, Langchain, LangGraph, vSphere, OpenSCAP, PyTorch, Forcepoint TRITON, Buildkite, Barracuda Email Security Service, Litera pdfDocs, FlipHTML5, Secured MVC Forum on Windows 2012 R2, Wildfly, Apigee, PRO.FILE, .NET, AWX, Hugging Face, .GIS, SES, CONTROL, Marketo, Cisco Integrated Services Routers, ON24, Microsoft Operator Connect, Argon CI/CD Security, Django Language, , Microsoft Hyper-V Server, Trend Micro SafeSync, Vagaro, NTENT, Lightspeed, ServiceNow, Fedora, Kernelcare, CoreOS, Apache Solr, Red Hat OpenStack Platform, Blackbaud Award Management, SAP Build Process Automation, UPS, ACL, Oracle Virtualization, Citrix Hypervisor, Cookdown SCOM Connector, IBM Cloud, Groovy, Microsoft PowerShell, CSS, DatoCMS, Google Analytics, Figma, Compressor, Google Meet, BlueTie Vault, PEO, Google Sheets, Salesforce CRM Analytics, AWS Analytics, Azure Analysis Services, VMware ESXi, VMware vCenter, VMware NSX, VMware vSAN, Calico, etcd, SolarWinds RMM, Red Hat Virtualization, Coraid, Puppet, Apache Flink, Hi-Media Performance, VMware vSphere, Google Kubernetes Engine (GKE), Craft Commerce, Microsoft Teams, IDC, Adobe XD, HTML5 Maker, Sketch, Storybook, PostGIS, NVIDIA Morpheus, PathFactory, Adobe Express, Microsoft Publisher, Scrum Do, Akamai CDN Solutions, Cisco IP Interoperability and Collaboration System (IPICS), WebSpectator, Playwright, TCP TimeClock Plus, VLAN, Infoblox DHCP, AWS VPN, Vena, VMware, Juniper NFV, Skedge.me, Vibrant Media, IoT, Smartsheet, HubSpot Sales Hub, REST, Certinia, Salesforce Sales Cloud, Salesforce CPQ, Salesforce Lightning, Sumologic, Prowly, NetApp Common Internet File System (CIFS), Conga CPQ, Ning, Perl, Mockito, Red Hat Gluster Server (formerly Storage Server), Ansible AWX (Opensource Ansible Tower alternative), GlusterFS, Cisco Software-Defined Access (SD-Access), Microsoft Windows Server 2000, Amazon Simple Storage Service (S3), Craft CMS, Micro, Ruby On Rails, Cisco SD-WAN, Red Hat Quay, Acme Packet, Bitbucket, Confluence, Cloudflare Insights, Java EE, DATAVERSE LTD, Salesforce CRM, Tanzu Kubernetes Grid, Box, Security, Docker Compose, CallMiner Eureka, OpenVino, , BASE, Microsoft Windows Server 2012, Visual Studio Code, Verint Messaging, Remedy Single Sign On, iManage, Anthropic Claude, OpenAI, Google Ads, Facebook, LinkedIn Ads, Salesforce Marketing Cloud Intelligence (formerly Datorama), Contentsquare, Red Hat Enterprise Linux AI, Craneware, DevExpress, Microsoft AdCenter, Kanbanize, Mobius, Act!, Cision, RapidMiner, Google Cloud AI Platform, VMware vCenter Server, Retool, Red Hat 3scale API Management, Connect, Apache Camel, Intel TDX, Open Policy Agent, Acronis Cyber Backup, Microsoft Roaming User Profiles, NEC, SchoolMessenger, Telegraf, InfluxDB, Ellucian Colleague Finance, GrubHub, Anaplan, Google DeepMind, Apple macOS, Next.js, Dell EMC PowerScale, Seismic, Mag+, Sales Cloud Einstein, Salesforce Marketing Cloud, Salesforce.com Force.com, Salesforce VisualForce, E2open, Anaconda</v>
          </cell>
          <cell r="K2118">
            <v>34105000000</v>
          </cell>
          <cell r="L2118" t="str">
            <v>Merger / Acquisition</v>
          </cell>
          <cell r="M2118">
            <v>34000000000</v>
          </cell>
          <cell r="N2118">
            <v>43374</v>
          </cell>
          <cell r="O2118">
            <v>5634000000</v>
          </cell>
          <cell r="Q2118" t="str">
            <v>Red Hat, Inc. is a leading American software company that specializes in open-source solutions for enterprises. Founded in 1993 and headquartered in Raleigh, North Carolina, Red Hat has grown to operate in over 40 countries. The company became a part of IBM in 2019, following a significant acquisition valued at approximately $34 billion. Red Hat is recognized for its commitment to open-source principles and has achieved notable revenue milestones, reaching nearly $3 billion by 2018.
The company's primary offerings include Red Hat Enterprise Linux (RHEL), a stable operating system designed for datacenters and cloud environments, and Fedora, a community-driven version that fosters innovation. Red Hat also provides a range of services, including technical support and system management through the Red Hat Network. The company has established strong partnerships with major technology vendors like Dell, IBM, HP, and Oracle, enhancing its capabilities in cloud computing, storage, and virtualization.</v>
          </cell>
          <cell r="R2118">
            <v>1993</v>
          </cell>
        </row>
        <row r="2119">
          <cell r="A2119" t="str">
            <v>Red Rock Resorts Inc</v>
          </cell>
          <cell r="B2119" t="str">
            <v>Red Rock Resorts</v>
          </cell>
          <cell r="C2119">
            <v>9300</v>
          </cell>
          <cell r="D2119" t="str">
            <v>recreational facilities &amp; services</v>
          </cell>
          <cell r="E2119" t="str">
            <v>http://www.redrockresorts.com</v>
          </cell>
          <cell r="F2119" t="str">
            <v>http://www.linkedin.com/company/red-rock-resorts-inc</v>
          </cell>
          <cell r="G2119" t="str">
            <v>Las Vegas</v>
          </cell>
          <cell r="H2119" t="str">
            <v>Nevada</v>
          </cell>
          <cell r="I2119" t="str">
            <v>recreational facilities, facilities services</v>
          </cell>
          <cell r="J2119" t="str">
            <v>Blue Host, Slack, Google Tag Manager, Nginx, Mobile Friendly, WordPress.org, AI, Microsoft Office, Excel4Apps, ACL, Chatmeter, Medallia Video, SharePoint, ServiceNow, Blackline</v>
          </cell>
          <cell r="O2119">
            <v>2011483000</v>
          </cell>
          <cell r="Q2119" t="str">
            <v>Red Rock Resorts, Inc. is a gaming, development and management company. The Company's segments include Las Vegas operations, Native American management, and Corporate and other. The Las Vegas operations segment includes all of its Las Vegas area casino properties and the Native American management segment includes its Native American management arrangements. It provides gaming and entertainment for residents of the Las Vegas regional market and visitors. Its Las Vegas portfolio includes approximately 10 gaming and entertainment facilities and over 10 smaller casinos, offering approximately 20, 300 slot machines, over 350 table games and approximately 4, 750 hotel rooms. The Company offers a range of gaming and non-gaming entertainment options. It also controls over seven gaming-entitled development sites consisting of approximately 398 acres in Las Vegas and Reno, Nevada. The Company manages and owns interest in Station Casinos LLC, which is the provider of gaming and entertainment.</v>
          </cell>
          <cell r="R2119">
            <v>2015</v>
          </cell>
        </row>
        <row r="2120">
          <cell r="A2120" t="str">
            <v>Red Ventures</v>
          </cell>
          <cell r="B2120" t="str">
            <v>Red Ventures</v>
          </cell>
          <cell r="C2120">
            <v>3500</v>
          </cell>
          <cell r="D2120" t="str">
            <v>information technology &amp; services</v>
          </cell>
          <cell r="E2120" t="str">
            <v>http://www.redventures.com</v>
          </cell>
          <cell r="F2120" t="str">
            <v>http://www.linkedin.com/company/red-ventures</v>
          </cell>
          <cell r="G2120" t="str">
            <v>Fort Mill</v>
          </cell>
          <cell r="H2120" t="str">
            <v>South Carolina</v>
          </cell>
          <cell r="I2120" t="str">
            <v>marketing, ecommerce, leadership, marketplace platforms, data science, engineering, company culture, editorial, communications, original content, having fun, web development, technology, seo, sales, data analytics, digital marketing, content, data, sales &amp; marketing, search marketing, internet marketing, search, consumer internet, internet, information technology, technology, information &amp; internet, home services, consumer engagement, d2c, personalized experiences, retail, performance analytics, employee benefits, digital brands, marketplace, digital content analytics, content personalization, consulting, lead generation, consumer decision support, performance marketing platform, digital content creation, content delivery networks, content personalization tools, energy comparison, web search portals, libraries, archives, and other information services, b2b, digital platform innovation, b2c, digital advertising, digital marketing platform, content creation, customer journey, brand management, information, data-driven technology, consumer insights, services, content curation, content optimization algorithms, digital transformation, digital brand ownership, marketing automation, digital content strategy, acquisition strategy, travel content, technology reviews, data-driven marketing, consumer information services, health content, performance marketing, digital content distribution, content delivery, market expansion, global digital reach, content management, online consumer services, user experience, innovation, multi-industry reach, brand portfolio, e-commerce, digital strategy, digital content, media and publishing, customer acquisition, financial services, digital media, finance and insurance, digital content verticals, digital transformation strategies, content optimization, consumer decision-making, search engine optimization, performance marketing analytics, content marketing, customer engagement, content recommendation, digital platform, performance marketing tools, big data, content management systems, consumer trust, health care and social assistance, digital experiences, ai technology, personalization, consumer decision making, online education, home connectivity, consumer tech, brand partnerships, financial products, energy solutions, upskilling programs, mentorship, consumer advice, strategic investments, career development, inclusive products, lifestyle brands, home security, community engagement, diversity and inclusion, startup culture, digital platforms, partnerships, market analysis, virtual courses, brand development, expert advice, technology transformation, strategic growth, self-sufficient teams, innovative solutions, business models, corporate culture, employee training, customer insights, healthcare, finance, consumer products &amp; retail, energy &amp; utilities, consumers, information technology &amp; services, marketing &amp; advertising, saas, computer software, enterprise software, enterprises, ux, e-learning, education management, mentoring, health care, health, wellness &amp; fitness, hospital &amp; health care</v>
          </cell>
          <cell r="J2120" t="str">
            <v>Salesforce, Route 53, Rackspace MailGun, Outlook, Zendesk, Microsoft Office 365, Amazon AWS, Pantheon, Atlassian Cloud, Zapier, Netlify, OneTrust, Greenhouse.io, Amazon SES, Adobe Marketing Cloud, Slack, Google Plus, Google Maps, Squarespace ECommerce, comScore, Mobile Friendly, reCAPTCHA, YouTube, WordPress.org, Google Tag Manager, Bootstrap Framework, Google Font API, Typekit, Segment.io, AI, Jira, React, Next.js, Wordpress, PHP, Apache, MySQL, GraphQL, GitHub Actions, Terraform, CDK, AWS Trusted Advisor, Bing, Google, Linkedin Marketing Solutions, Meta Ads Manager, TikTok, IBM ILOG CPLEX Optimization Studio, Kubernetes, OpenTelemetry, New Relic, Grafana, Encompass, Cursor, Python, TypeScript, Node.js, AWS Analytics, IBM SPSS Statistics, go+, Claude, LangGraph, Dell EMC PowerScale, Vector, Cascade CMS, Twilio, Microsoft Azure Monitor, Figma, Mode, Amazon DynamoDB, Amazon S3, AWS Cloud Development Kit (AWS CDK), Google AdWords Conversion, Tailwind, Databricks, Langchain, CircleCI, PostgreSQL, Jest, Cypress, Playwright, Git, Nestjs, Angular, Elasticsearch, Prisma, PEO, inMotionNow, CSS, Salesforce CRM Analytics, API Gateway, Lambda Cloud, AWS CloudFormation, Google Business Profile, Trustpilot, Zillow, BBB Dynamic Seal, Semrush, Copilot, ChatGPT, Lexity, HTML Pro, Spark, Amazon Kinesis, SQL, Concur, Asana, Instagram, Facebook, Amazon EC2, n8n, Javascript, Google Cloud Platform, Prometheus, Harness, Jenkins, GitLab</v>
          </cell>
          <cell r="K2120">
            <v>250000000</v>
          </cell>
          <cell r="L2120" t="str">
            <v>Venture (Round not Specified)</v>
          </cell>
          <cell r="N2120">
            <v>43282</v>
          </cell>
          <cell r="O2120">
            <v>750000000</v>
          </cell>
          <cell r="Q2120" t="str">
            <v>Red Ventures is an American media and technology company that focuses on digital marketing and performance-based customer acquisition. Founded in 1999 and headquartered in Indian Land, South Carolina, the company operates a diverse portfolio of consumer-facing brands that provide news, advice, reviews, and decision-making tools across various industries, including finance, health, travel, and home services.
The company offers technology-driven marketing and sales platforms that enhance customer experiences through personalized online interactions. Red Ventures owns several well-known digital media brands, such as Healthline, Bankrate, The Points Guy, and CNET. It has expanded its reach significantly, connecting millions of people globally with valuable tools and resources. Additionally, Red Ventures is committed to social impact, founding initiatives like Road to Hire to support underrepresented youth.</v>
          </cell>
          <cell r="R2120">
            <v>2000</v>
          </cell>
        </row>
        <row r="2121">
          <cell r="A2121" t="str">
            <v>Redfin</v>
          </cell>
          <cell r="B2121" t="str">
            <v>Redfin</v>
          </cell>
          <cell r="C2121">
            <v>4700</v>
          </cell>
          <cell r="D2121" t="str">
            <v>real estate</v>
          </cell>
          <cell r="E2121" t="str">
            <v>http://www.redfin.com</v>
          </cell>
          <cell r="F2121" t="str">
            <v>http://www.linkedin.com/company/redfin</v>
          </cell>
          <cell r="G2121" t="str">
            <v>Seattle</v>
          </cell>
          <cell r="H2121" t="str">
            <v>Washington</v>
          </cell>
          <cell r="I2121" t="str">
            <v>ibuyer, listing homes, national brokerage, buying homes, mortgage, real estate, residential real estate, finance, property data, real estate platform, real estate technology, rental marketplace, property search, financial services, regulatory compliance, market expansion, agent support, market data, real-time data, walk score, home listings, home buying, technology integration, customer-centric, mortgage services, salaried agents, digital real estate, redfinmortgage, disruption, redfinnow, transaction management, technology, interactive maps, real estate brokerage, offer submission, customer rebates, online offer submission, customer service, property management, acquisitions, online property search, offices of real estate agents and brokers, b2c, market analytics, mortgage lending, walk score integration, real estate innovation, user experience, redfinrentals, market trends, home selling, rental listings, services, ibuying, homes for sale, rentals, mortgages, real estate agents, buy a home, sell a home, list my home, rental properties, open houses, real estate market, home value estimation, mortgage pre-approval, affordability calculator, renter resources, title insurance, agent network, home improvement services, property listings, mobile real estate app, customer support, land for sale, investment properties, home buying guide, home selling guide, local real estate agents, rent calculator, first-time home buyers, detailed property views, 3d home tours, top rated agents, property comparisons, customer savings, agent training, online real estate tools, website for buyers, website for sellers, real estate education, listing fees, real estate reviews, real estate inquiries, market alerts, pricing strategy, construction &amp; real estate, information technology &amp; services, enterprise software, enterprises, computer software, b2b, ux, mortgage brokers, real estate services</v>
          </cell>
          <cell r="J2121" t="str">
            <v>Route 53, Gmail, Google Apps, Amazon AWS, Microsoft Office 365, Drupal, WP Engine, Atlassian Cloud, Sophos, Slack, Amazon SES, Salesforce, Zendesk, Google Tag Manager, Facebook Widget, Facebook Login (Connect), WordPress.org, Mobile Friendly, DoubleClick Conversion, Facebook Custom Audiences, Google Font API, The Trade Desk, DoubleClick, Google AdWords Conversion, Bing Ads, DoubleClick Floodlight, Google Analytics, comScore, Qualaroo, Google Maps, Google Maps (Paid Users), Google Dynamic Remarketing, Remote, Salesforce CRM Analytics, Redfin, Apache Kafka, AWS SDK for JavaScript, AWS Trusted Advisor, CSS, GraphQL, Hibernate, HTML Pro, Javascript, Kubernetes, Mode, OpenAI, PostgreSQL, React, Redis, SQL, OpenAI Whisper, Python, Google AlloyDB for PostgreSQL, Jenkins, Airflow, .NET, IBM Spectrum LSF, AWS Analytics, Amazon Managed Streaming for Apache Kafka (Amazon MSK), FlipHTML5, Amazon Simple Storage Service (S3), Android, TypeScript, Node.js, Spring, Google Workspace, Kotlin, Bitrise, Aurora, Snowflake, Amazon EC2, Amazon Linux 2, Terraform, AWS CloudFormation, Azure Cloud Shell, Dell EMC PowerStore, Kiosked, Twilio, React Native, Ning, Google Ads, GitHub Copilot, Claude, Cursor, Spark, Docker, GitHub Actions, Argo CD, Amazon DynamoDB, Amazon Kinesis, Amazon S3, Lambda Cloud, Make, Amazon CloudFront, Amazon CloudWatch, Amazon Virtual Private Cloud (Amazon VPC), API Gateway, Atlan, Datadog, Stormshield, Verizon WAF, Amazon Aurora, Amazon RDS for MySQL, Amazon Web Services (AWS), Azure Data Lake Storage, Google, SWIFT, Tableau, Argo, Adobe Creative Cloud, Adobe Photoshop, Strato, Adobe InDesign, Figma, Storyboard to SwiftUI Converter</v>
          </cell>
          <cell r="K2121">
            <v>3427820000</v>
          </cell>
          <cell r="L2121" t="str">
            <v>Merger / Acquisition</v>
          </cell>
          <cell r="M2121">
            <v>1750000000</v>
          </cell>
          <cell r="N2121">
            <v>45717</v>
          </cell>
          <cell r="O2121">
            <v>1038527000</v>
          </cell>
          <cell r="P2121">
            <v>25</v>
          </cell>
          <cell r="Q2121" t="str">
            <v>Redfin Corporation is a technology-driven residential real estate brokerage based in Seattle, Washington. Founded in 2004, Redfin aims to redefine the real estate experience by focusing on customer advocacy, efficiency, and affordability. The company utilizes innovative tools and employs salaried agents to provide a more transparent and user-friendly home buying and selling process.
Redfin offers a range of services, including full-service residential brokerage for buying and selling homes, featuring salaried agents who provide tours and advocacy. Their technology platform includes map-based search tools and interactive home listings, enhancing the customer experience. In 2021, Redfin expanded its offerings by acquiring RentPath, which allows them to provide online rental listings and services. With operations in over 80 U.S. markets, Redfin attracts millions of visitors each month, emphasizing a tech-first approach that helps customers save on transactions.</v>
          </cell>
          <cell r="R2121">
            <v>2006</v>
          </cell>
        </row>
        <row r="2122">
          <cell r="A2122" t="str">
            <v>Reed Smith LLP</v>
          </cell>
          <cell r="B2122" t="str">
            <v>Reed Smith</v>
          </cell>
          <cell r="C2122">
            <v>3800</v>
          </cell>
          <cell r="D2122" t="str">
            <v>law practice</v>
          </cell>
          <cell r="E2122" t="str">
            <v>http://www.reedsmith.com</v>
          </cell>
          <cell r="F2122" t="str">
            <v>http://www.linkedin.com/company/reed-smith-llp</v>
          </cell>
          <cell r="G2122" t="str">
            <v>De Pere</v>
          </cell>
          <cell r="H2122" t="str">
            <v>Wisconsin</v>
          </cell>
          <cell r="I2122" t="str">
            <v>mergers in energy sector, law firm growth, private equity fund formation, industry-specific legal services, consulting, client representation, legal solutions, cybersecurity, legal industry recognition, health care, healthcare &amp; life sciences, regulatory compliance in healthcare, energy, dispute resolution, life sciences, industry-specific regulatory advice, complex disputes, international arbitration in energy, technology-driven legal services, international law firm recognition, media and entertainment law, real estate development law, offices of lawyers, strategic mergers, office expansion, healthcare compliance, client-focused approach, services, entertainment &amp; media, media and entertainment transactions, media rights licensing, financial services, transactional law, energy sector, industry sectors, artificial intelligence, healthcare industry regulation, financial law, entertainment, real estate transactions, digital media, global law firm, international law, finance, risk management, regulatory investigations, real estate development, capital markets, digital health, healthcare, media and entertainment, media law, industry-specific expertise, global legal services, healthcare regulation, media &amp; entertainment litigation, investment management, retail, industry focus, legal advisory, media, growth strategy, energy &amp; natural resources legal services, technology leverage, corporate law, regulatory compliance, legal innovation, data protection, health law, industry expertise, client service excellence, regulatory law, international presence, healthcare law, cross-border transactions, technology in legal services, energy project financing, corporate transactions, client-centric legal solutions, private equity transactions, energy law, entertainment industry disputes, full-service law firm, data security, innovation, consumer goods, compliance advisory, dispute management in energy, real estate, dispute resolution in energy sector, digital media law, real estate law, litigation, entertainment industry legal advisory, e-commerce, b2b, international arbitration, multinational law firm, mergers and acquisitions, private equity, digital media compliance, energy &amp; natural resources, high-stakes disputes, legal services, cross-border dispute resolution, energy sector regulation, renewable energy, technology, media content licensing, law firm, lawyer, bankruptcy, insolvency, entertainment law, health care law, corporate governance, arbitration, intellectual property, emerging technologies, pro bono services, diversity and inclusion, environmental law, energy sector law, commodities trading, managed care, technology transactions, employment law, consumer finance, social media law, transportation law, international trade law, clinical trials, health care compliance, insurance law, private client services, executive compensation, e-commerce law, advertising law, data breach response, environmental, social, and governance (esg), tax law, financial regulatory, trade finance, community engagement, global solutions, client service, legal, energy &amp; utilities, construction &amp; real estate, health, wellness &amp; fitness, conflict resolution, information technology &amp; services, hospital &amp; health care, computer &amp; network security, consumers, law practice, consumer internet, internet, mergers &amp; acquisitions, clean energy &amp; technology, environmental services, renewables &amp; environment</v>
          </cell>
          <cell r="J2122" t="str">
            <v>CloudFlare CDN, Akamai DNS, CSC Corporate Domains, Mimecast, CloudFlare Hosting, Microsoft Azure Hosting, Amazon AWS, Segment.io, VueJS, React Redux, Microsoft Sharepoint, Salesforce, Slack, WP Engine, Zendesk, reCAPTCHA, ASP.NET, Cloudinary, Google Font API, Google Tag Manager, Mobile Friendly, Zoomdata, Microsoft Teams, Outlook, Microsoft PowerPoint, Microsoft Excel, Google AdWords Conversion, Westlaw, Microsoft Office, Salesforce CRM Analytics, FOUNDATION, Microsoft Windows Server 2012, iManage Work, Microsoft Word, Relativity, Excel4Apps, Secured MVC Forum on Windows 2012 R2, Amazon Linux 2, TapClicks, Rise, Amazon Web Services (AWS), Microsoft Azure, Google Cloud Platform, Sophos UTM, FortiGate SWG, Proofpoint CASB, Zscaler ZTNA, Gem, AWS Identity and Access Management (IAM), Microsoft Windows Defender Antivirus, LinkedIn Ads, Instagram, Facebook, YouTube, FlipHTML5, iManage, Apache Atlas, Kiosked, Android, Office365, SharePoint, Send Word Now, StruxureWare, PeopleSoft Sales, Spree, Vertical Market Software, UPS, Chrome, .NET, Demandware Analytics, Git, SS&amp;C, Synology Office Suite, Cisco WebEx Teams, Adobe Acrobat, AT&amp;T, Act!, Zivver Email Encryption, AWS Trusted Advisor, Microsoft Azure Monitor, IBM ILOG CPLEX Optimization Studio, Pipedrive, Akamai CDN Solutions, IBM Data Warehouse, LexisNexis, Pacer, Microsoft SQL Server Reporting Services, SQL, AT Internet, Harmony Email &amp; Collaboration, Mode, AI, Domino Data Science Platform, BASE, AWS Analytics, Azure Analysis Services, Netskope Cloud Access Security Broker (CASB), Google Cloud Identity &amp; Access Management (IAM), Kaspersky Anti-Virus, Diligent One Platform, formerly HighBond, Google Cloud Machine Learning Engine, Eyefinity OfficeMate</v>
          </cell>
          <cell r="L2122" t="str">
            <v>Merger / Acquisition</v>
          </cell>
          <cell r="M2122">
            <v>0</v>
          </cell>
          <cell r="N2122">
            <v>38991</v>
          </cell>
          <cell r="O2122">
            <v>1500000000</v>
          </cell>
          <cell r="Q2122" t="str">
            <v>Reed Smith LLP is a global full-service law firm established in 1877 in Pittsburgh, Pennsylvania. With over 1,500 lawyers, the firm operates more than 30 offices across the United States, Europe, the Middle East, and Asia. Reed Smith has a rich history, originally founded as Knox &amp; Reed, and has built strong connections with major U.S. industrial leaders throughout its growth.
The firm offers a wide range of legal services, including litigation, advisory, regulatory, and transactional support. It specializes in areas such as mergers and acquisitions, private equity, finance, and emerging technologies. Reed Smith serves various industries, including energy, entertainment, financial services, healthcare, and transportation, providing tailored legal expertise to meet sector-specific needs. The firm is known for its innovative approach, utilizing AI and other technologies to enhance its legal services. Reed Smith represents many of the world's largest companies, showcasing its extensive experience and commitment to client success.</v>
          </cell>
          <cell r="R2122">
            <v>1877</v>
          </cell>
        </row>
        <row r="2123">
          <cell r="A2123" t="str">
            <v>Regions Bank</v>
          </cell>
          <cell r="B2123" t="str">
            <v>Regions Bank</v>
          </cell>
          <cell r="C2123">
            <v>20000</v>
          </cell>
          <cell r="D2123" t="str">
            <v>banking</v>
          </cell>
          <cell r="E2123" t="str">
            <v>http://www.regions.com</v>
          </cell>
          <cell r="F2123" t="str">
            <v>http://www.linkedin.com/company/regions-financial-corporation</v>
          </cell>
          <cell r="G2123" t="str">
            <v>Birmingham</v>
          </cell>
          <cell r="H2123" t="str">
            <v>Alabama</v>
          </cell>
          <cell r="I2123" t="str">
            <v>provide banking services to public, educational &amp; nonprofit entities, provide banking services to public &amp; educational &amp; nonprofit entities, major banks, finance, wealth management, investment solutions, cash flow management, banking for small business, corporate governance, financial planning, bank branches, checking accounts, digital platforms, mergers and acquisitions, risk mitigation, investment management, digital customer experience, local economic development, client relationships, community development finance, banking for individuals, sustainable banking, community banking, relationship banking, loans, mortgage services, asset management, community reinvestment, mortgage, banking technology solutions, trust services, financial innovation, sustainability, financial technology, financial services, treasury management, market presence, savings accounts, customer service, environmental responsibility, wealth planning, customer relationships, digital financial services, credit cards, community engagement programs, branch network, local banking, banking digitalization, financial advisory, asset growth, regional banking, digital transformation, personal loans, financial literacy programs, community outreach, payment solutions, online banking, cash management, digital banking, banking risk assessment, b2c, community banking services, environmental sustainability in banking, banking customer loyalty, client-centric banking, banking compliance, financial inclusion, community banking initiatives, online platforms, retirement planning, commercial banking, home equity loans, investment services, consumer banking, personalized banking, services, retail, community engagement, community investments, banking innovation, banking, banking technology, community development, asset diversification, community support, loan origination, regional market strategy, banking digital tools, sustainable banking practices, investment banking, mobile apps, sustainable finance, mobile banking, market expansion, financial risk management, risk management, business loans, customer experience, market growth, mortgage lending, mortgages, auto loans, small business loans, overdraft protection, merchant services, payroll solutions, credit card rewards, mortgage calculators, fraud prevention, foreign exchange services, insurance products, corporate banking, capital raising, real estate financing, liquidity management, credit risk, interest rate hedging, digital investing, equity financing, customer financial education, automated savings, debt consolidation, wealth insights, financial tools, mergers &amp; acquisitions, environmental services, renewables &amp; environment, finance technology, information technology &amp; services, financial consulting, consulting, management consulting, capital markets, banks &amp; credit unions</v>
          </cell>
          <cell r="J2123" t="str">
            <v>Cloudflare DNS, Microsoft Office 365, VueJS, OneTrust, Citrix NetScaler, The Trade Desk, Dropbox, Slack, Salesforce, Hubspot, Adobe Marketing Cloud, Mobile Friendly, Google Play, Ensighten, iTunes, Microsoft Excel, Microsoft PowerPoint, Google AdWords Conversion, Tor, Tableau, PowerBI Tiles, WeTransfer, Spark, Snowflake, Microsoft Office, HPE OneView, CAT, Uipath, Microsoft Power Platform, Salesforce CRM Analytics, ACL, Act!, Amazon AppFlow, Amazon CloudWatch, Amazon Connect, Amazon DynamoDB, Amazon EC2, Amazon EKS Anywhere, Amazon Elastic File System (Amazon EFS), Amazon Elastic Load Balancing, Amazon ElastiCache, Amazon EventBridge, Amazon GuardDuty, Amazon Kendra, Amazon Kinesis, Amazon Managed Streaming for Apache Kafka (Amazon MSK), Amazon S3, Amazon S3 Glacier, Amazon Simple Queue Service (SQS), Amazon Virtual Private Cloud (Amazon VPC), Ansible, Anthropic Claude, Aurora, AVEVA PDMS, AWS Auto Scaling, AWS Bedrock, AWS CloudFormation, AWS CodePipeline, AWS Direct Connect, AWS Fargate, AWS Glue Data Catalog, AWS Organizations, AWS Step Functions, AWS Transit Gateway, AWS Trusted Advisor, Bitbucket, CDK, Cisco VPN, Datadog, Docker, dynaTrace, ECS, GitHub Actions, GitLab, Hashicorp Packer, Jenkins, Kubernetes, Lambda Cloud, Make, New Relic, Okta, OpenAI, OpenSearch, OpenTelemetry, Route 53, SAP, Security, ServiceNow, Sizmek (MediaMind), SNS, Terraform, Verizon WAF, Workday, Xray, Moat, Jamf Pro, Apple macOS, Apple Business Manager, Jamf, FileVault, Bash, Python, Microsoft PowerShell, Microsoft VBScript, Visio, SQL, Hadoop HDFS, GitHub Copilot, Harness, .GIS, COBOL, IBM CICS Transaction Server, IBM Db2 for Linux, UNIX, and Microsoft Windows, IBM VSAM, IBM z/OS Operating System, Lytics, Cisco Meraki MS, WebOffice, Argo, .NET, SAP Sybase InfoMaker, R, WorkSafeBC, Microsoft Azure Monitor, Azure Resource Manager, Red Hat OpenShift, Splunk, Unica, Pega Case Management, Clarity, Planview LeanKit, Smartsheet, Microsoft Project, , AWS Secrets Manager, Azure Key Vault, Microsoft Active Directory Federation Services, C#, DotNetNuke, Akamai Connected Cloud (formerly Linode), Stormshield, AWS Firewall Manager, go+, AWS SDK for JavaScript, Node.js, Git, Outlook, CyberArk, Jira, Confluence, HCL Unica, Cision, Enom, OpenProject, Excel4Apps, Microsoft Word, Loom, Workiva Wdesk, Temenos Transact, AI, Flow, FICO Blaze Advisor, SharePoint, Power BI Documenter, Archer, Amazon EC2 Auto Scaling, AWS VPN, Amazon SageMaker, AWS EventBridge, Microsoft SQL Server Reporting Services, Verint, CONTROL, NICE, Microsoft Windows Server 2012, Akamai CDN Solutions, Mode, WorkFusion AI Digital Agents, NLP, Ning, Workday Prism Analytics, OpenLink, Agile GCP Labs, Azure DevOps Labs, ABB Robotics, Google Cloud APIs, Scrum Do, Crimson Hexagon, Pega Customer Decision Hub, Gem, SailPoint IdentityIQ, SailPoint IdentityNow, Canva, Adobe Photoshop, Calypso, Postfix, Apache Hadoop HDFS, Canon Printers, Spiceworks IP Scanner, Switch Concepts, React Router, Palantir Foundry, Frame, React, Razorpay, Microsoft Sql Server, Sprinklr, SailPoint, Toolkit, PeopleSoft Enterprise Performance Management (EPM), T24, SQL Developer, Oracle Essbase, QlikView, Microsoft SQL Server Management Studio, SysTools VBA Password Recovery, Apex, Argon CI/CD Security, QTest, Adform DMP, Adobe, Chrome, AWS Analytics, Azure Analysis Services, IBM ILOG CPLEX Optimization Studio, Azure ExpressRoute, AWS PrivateLink, Connect, TrakSYS, Google Kubernetes Engine (GKE), VMware vSphere, VMware vCenter, VMware vSAN, SolarWinds RMM, TelmarHelixa, Veritas NetBackup, Commvault, IBM Spectrum Protect Plus, Oracle Analytics Cloud, PostgreSQL, IBM Z, Cisco AppDynamics, Cisco Meraki SD-WAN, Cisco Next-Generation Firewalls (NGFWs), SAM, IDC, Unity, Verizon (ACS), Brocade, ASP.NET, Microsoft.NET Core 3.1, C# (C Sharp), GitHub, Barracuda MSP, TSYS, Oracle Recovery Manager, Apache Kafka, Ptengine, Nevron Vision for SSRS, GoToAssist (FASTchat), UniFi SDN, Microsoft Teams, Webex, Observe.AI, Microsoft 365, Rust, NICE CXone Mpower, Cisco WebEx Teams</v>
          </cell>
          <cell r="K2123">
            <v>1287500000</v>
          </cell>
          <cell r="L2123" t="str">
            <v>Other</v>
          </cell>
          <cell r="M2123">
            <v>750000000</v>
          </cell>
          <cell r="N2123">
            <v>45444</v>
          </cell>
          <cell r="O2123">
            <v>9608000000</v>
          </cell>
          <cell r="P2123">
            <v>111</v>
          </cell>
          <cell r="Q2123" t="str">
            <v>Regions Financial Corporation, based in Birmingham, Alabama, is a leading U.S. financial services firm and the parent company of Regions Bank. Established in 1971 through the merger of three Alabama banks, it has grown to become one of the largest full-service providers of consumer and commercial banking, wealth management, and mortgage products in the nation. The company rebranded to Regions Financial Corporation and Regions Bank in 1994 to reflect its regional expansion.
Regions operates approximately 1,454 banking offices and 1,952 ATMs across 16 states, primarily in the South and Midwest. It serves around 5.1 million customers, including individuals, small businesses, and large corporations. The company focuses on delivering a wide range of financial services, including retail and small business banking, private and corporate banking, and dedicated wealth management services. Regions is committed to supporting regional communities and fostering economic partnerships.</v>
          </cell>
          <cell r="R2123">
            <v>1971</v>
          </cell>
        </row>
        <row r="2124">
          <cell r="A2124" t="str">
            <v>Resideo</v>
          </cell>
          <cell r="B2124" t="str">
            <v>Resideo Technologies</v>
          </cell>
          <cell r="C2124">
            <v>15000</v>
          </cell>
          <cell r="D2124" t="str">
            <v>consumer electronics</v>
          </cell>
          <cell r="E2124" t="str">
            <v>http://www.resideo.com</v>
          </cell>
          <cell r="F2124" t="str">
            <v>http://www.linkedin.com/company/resideo1</v>
          </cell>
          <cell r="G2124" t="str">
            <v>Scottsdale</v>
          </cell>
          <cell r="H2124" t="str">
            <v>Arizona</v>
          </cell>
          <cell r="I2124" t="str">
            <v>mobile, internet of things, machine learning, water, information technology, deep information technology, natural resources, wholesale distributors, industrials, smart sensors, energy management, consumer electronics, energy savings, air quality improvement, home automation, innovation, cloud services, remote monitoring, smart home retrofit solutions, connected home, home safety alerts, fire and co alarms, home safety iot, smart home, smart device integration, smart thermostats, iot devices, energy-saving programs, hvac controls, carbon monoxide detection, air quality monitoring, cloud connectivity, services, patented sensing technology, home safety monitoring, home safety, digital dashboards, fire safety, security sensors, fire suppression systems, sustainable energy practices, navigational, measuring, electromedical, and control instruments manufacturing, home safety compliance, energy efficiency, water management, home safety products, smart home security cameras, building automation, home safety automation, environmental sensors, smart home devices, sensing technology, b2b, building controls, smart home automation hubs, digital control systems, water leak detection, retail, smart home integration, professional installation, multi-sensor integration, d2c, security systems, air purification, uv air purifiers, b2c, customer service, air quality sensors, sensor technology, water leak detectors, connected water management, environmental control systems, home energy optimization, home security, e-commerce, smart home platforms, water leak prevention, app control, thermostats, wifi thermostats, programmable thermostats, air quality, smart security cameras, carbon monoxide alarms, smoke detectors, humidity control, total connect app, energy saving programs, smart home sensors, zone control, home comfort solutions, energy star certified, motion detection, flood sensors, energy-saving practices, smart light control, home monitoring systems, first alert security, wireless alarm systems, security access sensors, smart home ecosystem, appliance control, automated lighting, air filtration systems, life safety products, integrated security solutions, home networking devices, utility rebates, smart home partnerships, hvac integration, energy monitoring devices, thermostat accessories, hvac zoning control, manufacturing, distribution, consumer_products_retail, energy_utilities, internet, information technology &amp; services, artificial intelligence, oil &amp; energy, consumers, hardware, cloud computing, enterprise software, enterprises, computer software, environmental services, renewables &amp; environment, consumer internet, mechanical or industrial engineering</v>
          </cell>
          <cell r="J2124" t="str">
            <v>Cloudflare DNS, Outlook, Microsoft Office 365, Microsoft Azure Hosting, Salesforce, Amazon SES, Gmail, Google Apps, MailChimp SPF, Zendesk, Amazon AWS, SAP, Atlassian Cloud, Netlify, Create React App, Microsoft Sharepoint, Salesforce Service Cloud, Marketo, Salesforce Live Agent, MailJet, Slack, Microsoft Azure, WordPress.org, Amazon Associates, Google Tag Manager, reCAPTCHA, Google Font API, Hotjar, Pingdom, Google Analytics, SiteCore, Typekit, Google Play, YouTube, Bazaarvoice, Lucky Orange, Optimizely, Mobile Friendly, ASP.NET, AppDynamics, Bootstrap Framework, Remote, Android, AI, Mentor Graphics, Epicor Prophet 21, SAP Sybase InfoMaker, SQL, SSMS Tools Pack, Microsoft PowerShell, Google Firebase A/B Testing, Microsoft Azure Monitor, WorkSafeBC, Salesforce CRM Analytics, ACL, Siemens PROFIBUS, Splunk SOAR, Trend Micro XDR, McAfee Total Protection for Data Loss (DLP), Nielsen NetRatings, Tor, React, Mode, Azure App Service, Azure Functions, Azure API Management, Azure Event Hubs, API Gateway, AWS Application Load Balancer, F5 BIG-IP Local Traffic Manager (LTM), MadCap Flare, C#, Lua, Bevywise MQTT Broker, Alteryx, Flutter, Kiosked, ArtiosCAD, Wider Planet, Esker, Jira, SharePoint, Git, FlipHTML5, CSS, Arena PLM, Azure Analysis Services, Microsoft.NET Core 3.1, PROS, Javascript, CONTROL, LeadsPedia, Concur, Microsoft Office, Ning, Linkedin Marketing Solutions, MercuryGate TMS, DotNetNuke, Azure Service Bus, IoT, Azure Event Grid, OpenAPI, Docker, Kubernetes, Analyzer, Amber, Xray, AWS Trusted Advisor, CloudFlare, Make, Microsoft Excel, LabVIEW, Workiva, Quip, Adition Technologies - Advertisers, Snap, Impartner PRM, Snowflake, Akamai App &amp; API Protector, S&amp;P Capital IQ Pro, HPE MSA, Feathr, Google Cloud, Terraform, Ansible, Progress Chef, HELM, GitHub Actions, Jenkins, Octopus Deploy, Grafana, Prometheus, Amazon Elastic Load Balancing, Datadog, HelioScope, Altium, Xpedition Enterprise, Python, OneTrust Tech Risk &amp; Compliance, AngularJS, Ruby On Rails, .NET, Postman, Figma, SWIFT, Cisco TelePresence Management Suite (TMS), Diligent ESG, Google AdWords Conversion, Microsoft PowerPoint, Excel4Apps, AWS Analytics, Lambda Cloud, TypeScript, Azure IoT Hub, Kibana, Boomi, 24-7 Media, Amazon Web Services (AWS), Azure Resource Manager, Elasticsearch, dynaTrace, iManage, Azure Cosmos DB, PostgreSQL, Microsoft SQL Server Reporting Services, MongoDB, Amazon DynamoDB, ADP, SAP ECC, Process automation package for service request creation in SAP S/4HANA Utilities, SAP Basis, Power BI Documenter, Oracle Fusion Middleware, Oracle GRC, VueJS, Cypress, AC500 PLC, Lytics, Dell iDRAC (Integrated Dell Remote Access Controller), Oracle Cloud, Amazon Advertising, Polarion, ADP GlobalView Payroll, IBM ILOG CPLEX Optimization Studio, Signal, Dart, REST, UiPath Studio, Uipath, Microsoft Customer Care Framework, dbt, Collibra, Atlan, Alation, Informatica, Reltio Connected Data Platform, Google Ads, Zigbee, Arduino, Raspberry Pi, 3M 360 Encompass - Health Analytics Suite, Quartic, CPI, ebs, Terminus (by DemandScience), DoubleClick, Modbus, Cross Pixel Media, Eyefinity OfficeMate, Conga CPQ, Tableau, NICE, Oracle BI Publisher, Microsoft Project, Redux, HTML Pro, Zopim, Juniper Networks SRX-Series Firewalls, Olo, SpingMetrics, Route, GitLab, CircleCI, Azure Devops, Oracle Essbase, E-planning, Jython, Perl, Oracle Rdb, Unix, Jest, Copilot, Mint, Office365</v>
          </cell>
          <cell r="K2124">
            <v>1750000000</v>
          </cell>
          <cell r="L2124" t="str">
            <v>Debt Financing</v>
          </cell>
          <cell r="M2124">
            <v>300000000</v>
          </cell>
          <cell r="N2124">
            <v>44409</v>
          </cell>
          <cell r="O2124">
            <v>7472000000</v>
          </cell>
          <cell r="Q2124" t="str">
            <v>Resideo Technologies, Inc. is a multinational company based in Scottsdale, Arizona, specializing in smart home technology and security solutions. Formed in 2018 as a spin-off from Honeywell International, Resideo has a rich heritage in home technology, operating in over 150 million homes worldwide. The company employs approximately 14,000 to 14,600 people and reported $6.76 billion in sales for 2024, with 12.8 million connected customers.
Resideo operates through two main segments: Products and Solutions, which develops smart-home devices under brands like Honeywell Home and First Alert, and ADI Global Distribution, the leading global distributor of security products. The company manufactures a range of technology-driven solutions, including temperature and air quality controls, security systems, and energy-saving products. Resideo partners with over 100,000 professionals, ensuring its products reach a wide audience across residential and commercial markets in more than 100 countries.</v>
          </cell>
          <cell r="R2124">
            <v>2018</v>
          </cell>
        </row>
        <row r="2125">
          <cell r="A2125" t="str">
            <v>Resorts World Las Vegas</v>
          </cell>
          <cell r="B2125" t="str">
            <v>Resorts World Las Vegas</v>
          </cell>
          <cell r="C2125">
            <v>5000</v>
          </cell>
          <cell r="D2125" t="str">
            <v>gambling &amp; casinos</v>
          </cell>
          <cell r="E2125" t="str">
            <v>http://www.rwlasvegas.com</v>
          </cell>
          <cell r="F2125" t="str">
            <v>http://www.linkedin.com/company/resortsworldlv</v>
          </cell>
          <cell r="G2125" t="str">
            <v>Las Vegas</v>
          </cell>
          <cell r="H2125" t="str">
            <v>Nevada</v>
          </cell>
          <cell r="I2125" t="str">
            <v>gambling facilities &amp; casinos, hilton, premium gaming experience, hospitality, gaming entertainment, casual dining, desert landscape, landscaped outdoor spaces, fine dining, diverse dining, luxury resort, live performances, luxury hotel suites, genting berhad, luxury hotel amenities, luxury resort design, hotel amenities, outdoor landscaping, resort hotels, las vegas strip, luxury leisure, celebrity performances, luxury accommodations, casino, urban contemporary resort, contemporary design, event spaces, hospitality industry, mature salvaged trees, leisure, premium hotel, luxury lifestyle, sustainability, luxury suites, hilton brands, guest services, food and beverage, event planning, genting group, convention facilities, gaming, luxury experience, luxury hotels, modern technology, luxury resort experience, outdoor spaces, luxury hospitality, resort, luxury travel, luxury casino, services, casino gaming, international guests, luxury hotel design, wellness center, luxury hotel chain, hotel reservations, luxury hotel, luxury amenities, integrated resort, celebrity artist performances, luxury hotel services, b2c, dining, entertainment venue, hotels (except casino hotels) and motels, entertainment, live shows, integrated casino and hotel, luxury hotel branding, retail, luxury branding, luxury hotel experience, casino experience, digital concierge, accessible rooms, nightlife, live entertainment, spa services, fitness center, room service, property map, concierge services, genting rewards, early check-in, vip access, tour coordination, pool access, nightclub, special events, cuisine variety, personalized service, hertz car rentals, guest experiences, wellness program, award-winning shows, international artists, meetings and events, affordable offers, technology integration, digital key access, bottle service, catering services, entertainment tickets, excursion planning, restaurant reservations, guest amenities, sustainability practices, travel assistance, app integration, local attractions, specialty cocktails, resort amenities, upscale retail, group bookings, construction &amp; real estate, gambling &amp; casinos, leisure, travel &amp; tourism, restaurants, environmental services, renewables &amp; environment, food &amp; beverages, consumer goods, consumers, events services, games</v>
          </cell>
          <cell r="J2125" t="str">
            <v>Cloudflare DNS, CloudFlare Hosting, Microsoft Azure Monitor, Microsoft Application Insights, WP Engine, OneTrust, AudioEye, The Trade Desk, iCIMS, Slack, AI, Postpresso, Conviva Operational Data Platform, Cisco AppDynamics, Tito, LEAP, Less, Tor, OneTrust Tech Risk &amp; Compliance, BlipTV, Git, Cisco IP Phones, ROOM, Elite Software HVAC Solution, F5 Networks, Apple iPod, Altair Radioss, Salesforce CRM Analytics, Gem, TripleLift, Act!, iTrak</v>
          </cell>
          <cell r="O2125">
            <v>1200000000</v>
          </cell>
          <cell r="P2125">
            <v>1</v>
          </cell>
          <cell r="Q2125" t="str">
            <v>Resorts World Las Vegas is a $4.3 billion integrated resort and casino located on the Las Vegas Strip in Winchester, Nevada. Owned and operated by Genting Berhad, it opened on June 24, 2021, marking the first new resort on the Strip in over a decade. The property spans 87 acres and features a blend of urban contemporary luxury with a focus on technology, design, and guest service.
The resort includes 3,500 guest rooms and suites across three Hilton-branded hotels: Las Vegas Hilton at Resorts World, Conrad Las Vegas at Resorts World, and Crockfords Las Vegas. It boasts a 117,000-square-foot gaming floor, a 5,000-seat theater, a large nightclub and dayclub, and a luxury spa. Guests can enjoy a variety of dining options, designer shops, pools, and gardens inspired by the site's history. An underground tunnel connects the resort to the Las Vegas Convention Center, enhancing its accessibility for events.</v>
          </cell>
          <cell r="R2125">
            <v>2021</v>
          </cell>
        </row>
        <row r="2126">
          <cell r="A2126" t="str">
            <v>Restaurant365</v>
          </cell>
          <cell r="B2126" t="str">
            <v>Restaurant365</v>
          </cell>
          <cell r="C2126">
            <v>4000</v>
          </cell>
          <cell r="D2126" t="str">
            <v>information technology &amp; services</v>
          </cell>
          <cell r="E2126" t="str">
            <v>http://www.restaurant365.com</v>
          </cell>
          <cell r="F2126" t="str">
            <v>http://www.linkedin.com/company/restaurant365-cloud-erp-for-restaurants</v>
          </cell>
          <cell r="G2126" t="str">
            <v>Irvine</v>
          </cell>
          <cell r="H2126" t="str">
            <v>California</v>
          </cell>
          <cell r="I2126" t="str">
            <v>restaurant operations software, food labor cost control, intercompany accounting, staff scheduling, catering software, reporting &amp; analytics, restaurant marketing software, restaurant pos integration, food amp labor cost control, inventory management, restaurant operations sofware, franchising software, restaurant accounting software, restaurant management, software development, cloud-based software, restaurant compliance, employee communication tools, labor cost control, api integration, restaurant pos systems, automated reporting, inventory control, restaurant kpi dashboards, inventory forecasting, vendor integrations, restaurant management automation, profitability optimization, profit and loss analysis, restaurant operational tools, restaurant back-office, restaurant operational analytics, restaurant workforce training, restaurant cost control, restaurant industry, digital learning management, cost reduction strategies, restaurant workforce optimization, multi-location restaurant management, digital training platform, restaurant operational automation, restaurant enterprise management, restaurant business intelligence, mobile workforce management, restaurant sales forecasting, restaurant supply chain, revenue management, automated invoice processing, supply chain management, restaurant operational dashboards, restaurant management software, restaurant financial planning tools, restaurant inventory forecasting, cost management, restaurant profit optimization tools, cloud computing, vendor management, ai-powered analytics, restaurant cost control software, forecasting and budgeting, sales forecasting, cost tracking, vendor partnerships, restaurant supply chain analytics, real-time data, restaurant analytics, menu costing, restaurant cost reduction tools, accounting software, multi-language support, cloud-native platform, restaurant software suite, restaurant expense management, restaurant financial analytics, restaurant operations, employee training platform, profit optimization, performance management, restaurant employee training automation, restaurant performance benchmarking, labor cost analytics, restaurant inventory and recipes, restaurant inventory control, cost management tools, cloud erp, back-office automation, restaurant data integration, automated payroll, restaurant sales and labor analytics, restaurant-specific erp, menu engineering, employee training, cloud security, employee performance tracking, restaurant financial management, restaurant productivity tools, management consulting services, restaurant productivity analytics, data analytics, restaurant industry solutions, restaurant kpi tracking, restaurant operational insights, pos integration, cost control, business intelligence, workforce management, restaurant data security, acquisitions, restaurant expense tracking software, restaurant labor management system, labor management, restaurant supply chain management, employee engagement, restaurant data security solutions, operational efficiency, restaurant profit margin analysis, data visualization, financial reporting, restaurant kpi monitoring, restaurant workforce automation, real-time reporting, restaurant management platform, restaurant data integration platform, multi-location support, employee scheduling, enterprise software, workforce scheduling, restaurant labor forecasting, employee onboarding, restaurant data-driven decision making, automated task management, accounting solutions, payroll management, task management, budgeting and forecasting, accounts payable automation, cash management, multi-location management, labor scheduling, prime cost control, recipe management, detailed analytics, automated cash handling, third-party dispute resolution, financial health monitoring, compliance management, audit tracking, cash flow optimization, guest experience enhancement, data-driven decision making, employee retention strategies, training management system, seamless integration, customizable solutions, franchise management, resource management, restaurant operations platform, success stories, integrated financial management, b2b, education, information technology &amp; services, logistics &amp; supply chain, enterprises, computer software, analytics, productivity</v>
          </cell>
          <cell r="J2126" t="str">
            <v>Route 53, Mimecast, Microsoft Office 365, Google Cloud Hosting, WP Engine, Atlassian Cloud, Sage Intacct, Drift, Leadfeeder, StackAdapt, The Trade Desk, Freshdesk, Lever, Marketo, Slack, Adobe Marketing Cloud, Facebook Custom Audiences, WordPress.org, Mobile Friendly, Google Tag Manager, Facebook Login (Connect), Wistia, Hotjar, Bootstrap Framework, Google Font API, Google Analytics, Ruby On Rails, Toast, Remote, Gainsight, Salesforce, Pendo., Jira, Gong, Snow, Snowflake, dbt, Git, Domo, SQL, Kimble, Salesforce CPQ, Asana, Google Workspace, Looker, Monday.com, , SalesLoft, Tableau, ZoomInfo, Workato, Salesforce CRM Analytics, ChatBot, Restaurant365, Google Ads, Bing Ads, LinkedIn Ads, Facebook, YouTube, 6sense, Zapier, monday CRM, Hubspot, SAP Financial Accounting (FI), Securonix Security Operations and Analytics Platform, Hireology, Salesforce Sales Cloud, Wiz, Salesforce Lightning Web Components, Flow, LinkedIn Recruiter, Microsoft SQL Server Reporting Services, Microsoft 365, SharePoint, Microsoft OneDrive for Business, Confluence, Freshservice, GitLab, Zoomdata, Dell EMC PowerStore, IDC, ebs, Showpad, Apache Pig, Electron, Meta Ads Manager, Apex, AI, Eaglestats, Microsoft Graph, Atlassian, C#, DotNetNuke, Salesforce Partner Relationship Management (PRM), Taleo Applicant Tracking Systems (ATS), Terraform, Ansible, AWS CloudFormation, Python, Bash, Microsoft PowerShell, Workfront, Salesforce Service Cloud, Adobe Experience Cloud, BASE, Workday</v>
          </cell>
          <cell r="K2126">
            <v>437500000</v>
          </cell>
          <cell r="L2126" t="str">
            <v>Other</v>
          </cell>
          <cell r="M2126">
            <v>175000000</v>
          </cell>
          <cell r="N2126">
            <v>45413</v>
          </cell>
          <cell r="O2126">
            <v>132000000</v>
          </cell>
          <cell r="Q2126" t="str">
            <v>Restaurant365 (R365) is a cloud-based SaaS company that specializes in Restaurant Enterprise Management (REM) software. Founded in 2011, R365 provides an all-in-one platform designed for the restaurant industry, integrating accounting, operations, workforce management, and analytics. The company serves over 40,000 restaurant locations across the nation, offering tools that connect POS systems, banks, and vendors to enhance operational efficiency and profitability.
R365's platform includes features for financial management, inventory control, workforce scheduling, and data analytics through R365 Intelligence. This comprehensive system streamlines workflows and improves decision-making for multi-location restaurant operators. The company emphasizes a customer-first approach, focusing on solving industry challenges and driving growth. With a commitment to innovation and core values that promote collaboration and excellence, R365 continues to lead in providing tailored solutions for the restaurant sector.</v>
          </cell>
          <cell r="R2126">
            <v>2011</v>
          </cell>
        </row>
        <row r="2127">
          <cell r="A2127" t="str">
            <v>ResultsCX</v>
          </cell>
          <cell r="B2127" t="str">
            <v>ResultsCX</v>
          </cell>
          <cell r="C2127">
            <v>26000</v>
          </cell>
          <cell r="D2127" t="str">
            <v>outsourcing/offshoring</v>
          </cell>
          <cell r="E2127" t="str">
            <v>http://www.resultscx.com</v>
          </cell>
          <cell r="F2127" t="str">
            <v>http://www.linkedin.com/company/resultscx</v>
          </cell>
          <cell r="G2127" t="str">
            <v>Norristown</v>
          </cell>
          <cell r="H2127" t="str">
            <v>Pennsylvania</v>
          </cell>
          <cell r="I2127" t="str">
            <v>customer care, retail industry, predictive analytics, sales, chatbot, lot, nearshore &amp; farshore solutions, financial service industry, selfservice, domestic, callcontact centers, healthcare industry, artificial intelligence, customer retention, telecommunications industry, travel entertainment industry, machine learning algorithm, customer experience management, digital cx, outsourcing &amp; offshoring consulting, banking, financial services &amp; insurance, e-commerce, healthcare customer support, cybersecurity, customer experience personalization, telecom &amp; media, digital transformation, customer experience transformation, customer experience digitalization, customer experience trends, healthcare digital transformation, healthcare support optimization, utilities, customer experience tools, healthcare, customer experience solutions, customer experience design, healthcare support services, healthcare support innovation, management consulting services, healthcare member acquisition, healthcare customer satisfaction, customer experience digital support, customer engagement, customer experience management software, customer experience enhancement, customer journey mapping, customer journey optimization, customer experience customer engagement platforms, customer acquisition, consulting, healthcare customer journey, customer experience innovation, social media cx, customer experience customer feedback, customer experience customer experience strategy, healthcare patient experience, customer experience customer journey, customer experience improvement, customer feedback analysis, revenue growth, healthcare compliance, innovation, services, customer support, customer support outsourcing, customer experience analytics, ai and automation, distribution, business transformation, operational efficiency, customer data management, healthcare support technology, customer experience metrics, analytics and consulting, healthcare support, healthcare member services, customer support solutions, customer experience consulting services, customer insights, technology, customer experience customer data platforms, customer experience technology, customer experience, customer experience platform, cost optimization, healthcare patient engagement, customer loyalty, healthcare customer experience design, customer service automation, customer experience consulting, customer experience services, healthcare patient support, d2c, retail, ai-powered cx, healthcare provider support, customer experience automation, healthcare improving outcomes, healthcare support platforms, customer experience customer service automation tools, healthcare member engagement, business process optimization, customer experience platforms, healthcare advocacy, customer experience monitoring, healthcare support solutions, healthcare cx, data visualization, business outcomes, customer experience customer support tools, customer experience customer interaction management, healthcare support automation, customer satisfaction, healthcare data analytics, healthcare provider services, customer experience optimization, customer experience strategy, data analytics, customer experience best practices, b2c, customer experience customer loyalty programs, customer interaction analytics, b2b, ai support, healthcare digital support, healthcare outcomes, healthcare support strategies, customer experience customer satisfaction, customer experience insights, omnichannel cx, cms stars outcomes, customer experience software, omnichannel support, speech analytics, digital customer experience, ai operations, social experience management, retention, technical support, billing and collections, back office processing, advanced analytics, revenue acceleration, sales acceleration, ltv maximization, workforce management, performance analytics, enhanced customer experience, nps predictor, churn reduction, fcr booster, fraud prevention, conversational ai, robotic process automation, member services, healthcare solutions, account management, self-service support, knowledge management, agent performance analytics, personalized engagement, customer analytics, customer support optimization, agent training programs, dynamic workforce management, process consulting, contact center management, technical customer support, loss prevention strategies, engagement strategies, market share growth, customer retention programs, finance, education, non-profit, transportation &amp; logistics, energy &amp; utilities, information technology &amp; services, enterprise software, enterprises, computer software, outsourcing/offshoring, consumer internet, consumers, internet, health care, health, wellness &amp; fitness, hospital &amp; health care, financial services, nonprofit organization management</v>
          </cell>
          <cell r="J2127" t="str">
            <v>CloudFlare Hosting, Amazon AWS, Amazon SES, Sendgrid, Outlook, Pardot, Microsoft Office 365, Gmail, Google Apps, Slack, Salesforce, WP Engine, Netlify, Hubspot, reCAPTCHA, Google Maps, Clicky, LiveRamp, Bootstrap Framework, DoubleClick Conversion, Google Tag Manager, DoubleClick, Mobile Friendly, Google Dynamic Remarketing, Linkedin Marketing Solutions, Hotjar, WordPress.org, Google Font API, Google Analytics, Vimeo, Sisense, Domo, KNIME, Avaya, Dialpad, Remote</v>
          </cell>
          <cell r="K2127">
            <v>22900000</v>
          </cell>
          <cell r="L2127" t="str">
            <v>Merger / Acquisition</v>
          </cell>
          <cell r="M2127">
            <v>0</v>
          </cell>
          <cell r="N2127">
            <v>45139</v>
          </cell>
          <cell r="O2127">
            <v>987555000</v>
          </cell>
          <cell r="Q2127" t="str">
            <v>ResultsCX is a global leader in digital customer experience management, founded in 1990 and headquartered in Fort Lauderdale, Florida. With over 20,000 employees across more than 20 geographic hubs, the company specializes in creating digitally influenced customer journeys for Fortune 100 and 500 companies. Their focus is on enhancing customer satisfaction, loyalty, and revenue growth across various industries, including healthcare, media, telecom, retail, banking, pharmaceuticals, and professional services.
The company offers a range of services, including omnichannel customer support, actionable analytics, and contact center as a service (CCaaS). Their proprietary SupportPredict platform utilizes AI to optimize customer interactions and improve operational efficiency. ResultsCX emphasizes human-touch digital experiences and provides solutions for sectors such as banking, healthcare, retail, and telecommunications. With a strong commitment to talent and technology, ResultsCX is recognized as a Major Contender in the Everest Groupâ€™s Customer Experience Management Services PEAK MatrixÂ® Assessment 2025.</v>
          </cell>
          <cell r="R2127">
            <v>1990</v>
          </cell>
        </row>
        <row r="2128">
          <cell r="A2128" t="str">
            <v>Revature</v>
          </cell>
          <cell r="B2128" t="str">
            <v>REVATURE</v>
          </cell>
          <cell r="C2128">
            <v>5000</v>
          </cell>
          <cell r="D2128" t="str">
            <v>information technology &amp; services</v>
          </cell>
          <cell r="E2128" t="str">
            <v>http://www.revature.com</v>
          </cell>
          <cell r="F2128" t="str">
            <v>http://www.linkedin.com/company/revature</v>
          </cell>
          <cell r="G2128" t="str">
            <v>Reston</v>
          </cell>
          <cell r="H2128" t="str">
            <v>Virginia</v>
          </cell>
          <cell r="I2128" t="str">
            <v>software, computer science, information technology, it services &amp; it consulting, government tech talent, it project staffing solutions, enterprise technology pathways, corporate it talent, software development workforce, enterprise it workforce solutions, software development, tech workforce solutions, talent sourcing engine, enterprise it talent pipeline, high-demand tech skills, tech skills gap closure, federal it talent, enterprise technology upskilling, it project staffing, information technology and services, software engineering certifications, client project deployment, labor market intelligence, training programs, federal software engineering talent, corporate it talent pipeline, software developer reskilling, upskilling programs, talent pipeline management, tech talent sourcing, client-specific training, tech workforce transformation, professional training and coaching, enterprise software engineers, enterprise talent sourcing, digital workforce training, upskilling and reskilling, government it workforce, corporate digital skills training, digital transformation, enterprise technology skills, workforce development, tech talent solutions, cloud computing, software skills development, software skills training, training and employment model, enterprise tech talent pipeline, reskilling programs, scalable talent solutions, it skills development, it workforce scalability, workforce reskilling services, software skills certification, it talent solutions, services, enterprise talent acquisition, client-specific software training, government, big data, software engineering workforce, tech talent for fortune 500, it staffing solutions, it talent sourcing, it talent acquisition strategies, virtual training, corporate training, software engineering training, it workforce solutions, enterprise it talent, client-specific tech training, government it workforce development, it project deployment, federal tech talent solutions, b2b, government it project staffing, government workforce solutions, tech talent pipeline management, talent deployment, staffing and recruiting, software development training, tech talent development, data analytics, client workforce solutions, client-specific tech talent, government tech talent development, software developer training, corporate tech training, enterprise software talent, talent sourcing, software development projects, government tech workforce, software engineering workforce development, consulting, software engineering talent, software development talent, it skills gap solutions, it skills gap, tech talent pipeline, it talent development, software engineer training programs, application development, tech industry workforce, virtual coding bootcamp, software engineering careers, paid training programs, software engineer deployment, enterprise it staffing, technical and trade schools, reskilling government employees, talent pipeline, tech skills training programs, tech skills training, enterprise technology training, talent management, talent development, full stack development, mobile development, devops training, data engineering, ai engineering, machine learning, generative ai, qa training, quality assurance, test automation, infrastructure management, custom talent solutions, emerging talent program, digital academies, upskilling, reskilling, technical certifications, career mobility, ongoing training, talent assessment, high roi talent, data streaming, database management, big data technologies, python training, hadoop training, nosql training, automation, rpa training, project-based learning, technology academies, mentorship programs, real-time data analysis, workforce consulting, skills intelligence, technical mentoring, cyber security training, transformational learning, performance guarantee, talent strategy, industry certifications, tech skills gap, enterprise partnerships, outcome-based learning, customized training programs, finance, education, information technology &amp; services, professional training &amp; coaching, enterprise software, enterprises, computer software, staffing &amp; recruiting, app development, apps, artificial intelligence, financial services</v>
          </cell>
          <cell r="J2128" t="str">
            <v>Cloudflare DNS, Route 53, SendInBlue, Outlook, MailChimp SPF, JQuery 2.1.1, WP Engine, Atlassian Cloud, Vercel, OneTrust, React, Barracuda Networks, Workday, Pardot, Slack, Remote, Sigma, Microsoft Windows Server 2012, Complex Media Network, ServiceNow Configuration Management Database, Azure Data Lake Storage, Salesforce Service Cloud, Databricks, Snowflake, PowerBI Tiles, SQL, Python, AWS SDK for JavaScript, Terraform, Airflow, Amazon Kinesis, Apache Kafka, Apache Spark, Delta Lake, MLflow, Spring Boot, SAP SD, SAP, REST, DotNetNuke, AWS Trusted Advisor, Ansible, C#, Epic, Fastapi, Flask, Django, Microsoft Azure Monitor, IBM ILOG CPLEX Optimization Studio, Docker, Faiss, Kubernetes, Langchain, LangGraph, Make, Pinecone, Thermo Scientific Chromeleon Chromatography Data System (CDS), Vertex, Vertex AI, Weights &amp; Biases, .NET</v>
          </cell>
          <cell r="K2128">
            <v>20000000</v>
          </cell>
          <cell r="L2128" t="str">
            <v>Merger / Acquisition</v>
          </cell>
          <cell r="N2128">
            <v>43497</v>
          </cell>
          <cell r="O2128">
            <v>325700000</v>
          </cell>
          <cell r="Q2128" t="str">
            <v>Revature is a technology workforce company dedicated to talent development and workforce transformation in the tech sector. Its mission focuses on driving innovation and bridging the skills gap through extensive training programs. The company emphasizes a culture of mutual appreciation, hard work, and lifelong learning, aiming to create a transformative technology workforce.
Revature offers comprehensive training programs that empower talent and promote a philosophy of curiosity and continuous learning. With a global presence, the company has strong leadership in both U.S. and India operations. Revature is trusted by leading industry players, including top management consulting firms, major U.S. banks, and large global system integrators.</v>
          </cell>
          <cell r="R2128">
            <v>2003</v>
          </cell>
        </row>
        <row r="2129">
          <cell r="A2129" t="str">
            <v>The Reynolds and Reynolds Company</v>
          </cell>
          <cell r="B2129" t="str">
            <v>Reynolds and Reynolds</v>
          </cell>
          <cell r="C2129">
            <v>5300</v>
          </cell>
          <cell r="D2129" t="str">
            <v>information technology &amp; services</v>
          </cell>
          <cell r="E2129" t="str">
            <v>http://www.reyrey.com</v>
          </cell>
          <cell r="F2129" t="str">
            <v>http://www.linkedin.com/company/the-reynolds-and-reynolds-company</v>
          </cell>
          <cell r="G2129" t="str">
            <v>Kettering</v>
          </cell>
          <cell r="H2129" t="str">
            <v>Ohio</v>
          </cell>
          <cell r="I2129" t="str">
            <v>computer software for automotive retailing, automotive business forms &amp; supplies, it services, dealership management systems, training &amp; consulting services for automotive retailers, automotive marketing &amp; advertising, it services reynolds infosystems in the uk, photo sharing, curated web, social media, consumer internet, internet, information technology, software development, digital transaction management, dealership solutions, reconditioning workflow automation, automotive industry risk management, vehicle inspection automation, reynolds document services, inventory management, dealership performance optimization, parts management system, recall data integration, distribution, data integration, automotive inventory management system, automotive retail solutions, automotive dealership software, inventory forecasting, dealership management software, business forms manufacturing, digital document storage, service management software, cybersecurity for dealerships, vehicle inspection digital tools, cash flow management, customer data management, manufacturing, innovation, services, parts inventory automation, automotive industry ai solutions, automotive customer communication, retail automation, vehicle dispatching, automotive data analytics, automotive sales automation, performance metrics, digital marketing integration, digital signature, digital retail experience, data analytics, dealership profitability tools, retail management system, payroll software, digital signature capture, b2b, business services, used car reconditioning software, business office software, parts pricing, customer success services, fleet management, data security, customer retention, automotive digital forms, employee management, fleet management integration, automotive sales process automation, parts procurement system, customer engagement, mobile dealership solutions, customer relationship management, econtracting, digital forms for auto dealers, compliance management, auto dealer compliance software, auto parts pricing tools, automotive inventory sourcing, computer systems design and related services, digital retailing, business forms, recall management, real-time reporting, automotive crm, professional services, risk management, data management, customer engagement tools, remote access tools, finance and insurance software, dealership analytics dashboards, reconditioning management, parts parts inventory management, used vehicle valuation, multi-store management, business office, sales funnel management, automotive software, automotive customer loyalty, network security, inventory control system, vehicle recall management, customer retention strategies, automotive retail, parts inventory management, automotive industry analytics, automotive industry compliance, online retailing tools, sales automation, ai-powered insights, cloud-based software, promotional products, auto dealer compliance tools, service appointment scheduling, ai in automotive, fleet mobility solutions, parts procurement automation, reynolds data management, multi-channel communication, vehicle management, auto dealer marketing automation, automated workflows, customer communication tools, integrated dealership platform, market data analytics, advanced analytics, cybersecurity, employee training solutions, automotive fraud detection, automotive data security, digital vehicle inspection, revenue management, document management system, retail, dealership management system, sales optimization, payroll management, finance compliance, service operations, upselling strategies, business office automation, document services, inventory tracking, performance reporting, dealership operations management, integrated software solutions, data-driven decision making, mobile application support, automotive industry software, business process improvement, cost reduction solutions, profitability analysis, freight management, compliance risk management, digital payment solutions, custom reporting tools, operational efficiency tools, prompt customer communication, automated dispatch solutions, vehicle pricing tools, customer success management, enhanced tracking features, market dynamics analysis, promotional product management, process automation, sales efficiency tools, e-commerce, finance, information technology &amp; services, consumers, enterprise software, enterprises, computer software, mechanical or industrial engineering, computer &amp; network security, crm, sales, professional training &amp; coaching, saas, financial services</v>
          </cell>
          <cell r="J2129" t="str">
            <v>Outlook, Microsoft Office 365, Drupal, Hubspot, Slack, Google Tag Manager, Mobile Friendly, Apache, Vimeo, AI, Acumatica, Remote, Salesforce CRM Analytics, Microsoft Active Directory Federation Services, Cisco VoIP, Admin, CAT, React Router, Switch Concepts, Cisco Secure Firewall Management Center, Microsoft Windows Server 2012, DotNetNuke, Azure Linux Virtual Machines, Kiosked, Android, Logitech Video Conferencing, Aruba Wireless Access Points, CET, LinkedIn Ads, Meta Ads Manager, X, Amazon API Gateway, Azure Active Directory, TUNE, SharePoint, Microsoft 365, Amazon Linux 2, Jenkins, AWS Analytics, Amazon EC2, Amazon S3, Google AdWords Conversion, Lambda Cloud, Amazon Virtual Private Cloud (Amazon VPC), Sizmek (MediaMind), Microsoft Windows Server 2000, Microsoft-IIS, Juniper Networks SRX-Series Gateways, Microsoft Office, Google Ads, Meta Ads, Adobe Creative Cloud, HTML Pro, Articulate, CPX Interactive, PowerBI Tiles, Excel4Apps, Microsoft Entra ID, Office365, Azure AD Notifications, Webex, .NET, Dell PowerEdge Servers, Route, SS&amp;C, Mode, Lawson Software, Siemens SIMATIC S7, ServiceNow Configuration Management Database, Gem, FedEx, Visio, Figma, Canon Printers, Spiceworks IP Scanner, Metabase, Microsoft SQL Server Reporting Services, Microsoft Excel, Power BI Documenter, Secured MVC Forum on Windows 2012 R2, Azure Active Directory B2C, LucidChart, Tor, FOUNDATION, Cisco Catalyst 9800 Series Wireless Controllers, Microsoft Windows Defender Antivirus, MadCap Flare, HTML5 Maker, Cisco Nexus Switches, Cisco Aggregation Services Routers, Juniper Networks SRX-Series Firewalls, IBM Enterprise Business Servers, Zoomdata, Google, Azure Analysis Services, Microsoft Advanced Group Policy Management, Akamai CDN Solutions, Barracuda Spam Firewall, AWS VPN, VLAN</v>
          </cell>
          <cell r="O2129">
            <v>3800000000</v>
          </cell>
          <cell r="Q2129" t="str">
            <v>The Reynolds and Reynolds Company, based in Dayton, Ohio, provides software solutions, business forms, and retail management systems primarily for the automotive dealership industry. Founded in 1866, the company has grown to employ over 6,000 associates across 16 offices in North America and Europe, serving 95% of dealerships worldwide.
Reynolds and Reynolds specializes in Dealer Management Systems (DMS) such as ERAÂ® and ERA-IGNITEÂ®, which enhance dealership efficiency through electronic accounting, parts inventory, and online capabilities. The company also offers advanced retail solutions, including touch-screen technology and paperless selling tools. Their products support various dealership operations, from accounting and inventory management to financing and compliance. With a strong history of innovation, Reynolds and Reynolds has evolved from traditional business forms to modern digital solutions, maintaining a commitment to community involvement and associate engagement.</v>
          </cell>
          <cell r="R2129">
            <v>1866</v>
          </cell>
        </row>
        <row r="2130">
          <cell r="A2130" t="str">
            <v>RGIS</v>
          </cell>
          <cell r="B2130" t="str">
            <v>RGIS</v>
          </cell>
          <cell r="C2130">
            <v>22000</v>
          </cell>
          <cell r="D2130" t="str">
            <v>retail</v>
          </cell>
          <cell r="E2130" t="str">
            <v>http://www.rgis.com</v>
          </cell>
          <cell r="F2130" t="str">
            <v>http://www.linkedin.com/company/rgis</v>
          </cell>
          <cell r="G2130" t="str">
            <v>Auburn Hills</v>
          </cell>
          <cell r="H2130" t="str">
            <v>Michigan</v>
          </cell>
          <cell r="I2130" t="str">
            <v>mro, smartspacespace planning, walltowall, pdma audits, retail merchandising, fixed asset, finished goods, physical inventory, industrial inventory, shrink control, battery test &amp; replace, retail services, compliance inventory, pharmacyremotewarehouseclinical supply pi, rfid, inventory management technology, inventory process digitalization, inventory process standardization, inventory process innovation, inventory process reporting, consulting, warehouse counts, inventory process efficiency, merchandising, inventory accuracy, multi-location inventory management, supply chain audit, real-time reporting, store layout survey, handheld devices, cloud-based inventory, inventory process monitoring, space utilization analysis, inventory analysis, inventory data collection tools, services, technology-driven inventory, store compliance auditing, inventory process automation tools, healthcare inventory, inventory services, inventory management solutions, inventory discrepancy resolution, inventory data visualization, space management, fixed asset management, inventory data analytics, inventory accuracy technology, inventory data collection, warehouse inventory management, inventory data security, inventory process optimization, data analytics, healthcare, inventory data, inventory control systems, fixed asset tagging, retail inventory, inventory management services, inventory tracking, inventory process improvement, inventory process training, healthcare asset tracking, industrial, store layout optimization, inventory solutions, inventory control, inventory consulting, inventory solutions provider, inventory reporting tools, inventory reporting, b2b, inventory technology, industrial parts inventory, inventory process, asset management, automated inventory counts, rfid asset tagging, inventory management, inventory process scalability, merchandising services, inventory process automation, supply chain management, inventory data accuracy, inventory optimization, inventory process improvement tools, supply chain solutions, retail store inventory, inventory audit technology, barcode scanning, inventory tracking system, inventory system, management consulting services, electronic shelf labels, real-time inventory insights, inventory process consulting, retail, asset tagging, inventory management software, asset management solutions, inventory software, inventory process analytics, inventory management platform, inventory data analysis, supply chain audits, inventory audit, store compliance, operational efficiency, warehouse inventory, cycle counts, inventory relocation services, healthcare inventory solutions, pharmacy inventory management, full inventory services, targeted inventory counts, wall-to-wall inventory counts, loss prevention audits, store layout compliance, data analytics services, electronic shelf labeling (esl), display audits, store resets, smartspace solutions, inventory audits, consignment inventory checks, warehouse management system, dashboards, visual store insights, retail supply chain audits, delivery checks, pick accuracy, inventory scanning technology, multinational inventory services, industry case studies, sustainable inventory practices, topographic inventory, bulk product counts, commercial asset management, hospital asset management, inventory verification, franchise inventory services, global inventory solutions, customized inventory solutions, inventory insights, retail inventory challenges, employee training for inventory management, supply chain efficiency, manufacturing, distribution, health care, health, wellness &amp; fitness, hospital &amp; health care, logistics &amp; supply chain, mechanical or industrial engineering</v>
          </cell>
          <cell r="J2130" t="str">
            <v>Route 53, Mimecast, Outlook, MailChimp SPF, Microsoft Office 365, Amazon AWS, Microsoft Sharepoint, Slack, Ubuntu, Mobile Friendly, Vimeo, Typekit, DoubleClick, Wufoo, Microsoft-IIS, Bootstrap Framework, Google Font API, Apache, Google Tag Manager, WordPress.org</v>
          </cell>
          <cell r="K2130">
            <v>16000000</v>
          </cell>
          <cell r="L2130" t="str">
            <v>Debt Financing</v>
          </cell>
          <cell r="M2130">
            <v>16000000</v>
          </cell>
          <cell r="N2130">
            <v>42917</v>
          </cell>
          <cell r="O2130">
            <v>5200000000</v>
          </cell>
          <cell r="Q2130" t="str">
            <v>RGIS is a global leader in inventory services and data collection, founded in 1958 in Detroit, Michigan. Originally known as Retail Grocery Inventory Service, the company has grown to operate in over 40 countries, completing more than 230,000 inventories for a diverse range of clients. RGIS emphasizes innovation and accuracy, employing thousands of staff and focusing on a customer-first culture.
The company specializes in integrated inventory and data collection services, including physical inventory counts, fixed asset tagging, supply chain audits, and space management solutions. RGIS utilizes advanced technologies such as wireless tech, real-time reporting software, and cloud-based inventory management to enhance efficiency and accuracy. With a strong presence in various industries, RGIS has evolved from its grocery roots to provide precise, tech-driven alternatives for inventory management.</v>
          </cell>
          <cell r="R2130">
            <v>1958</v>
          </cell>
        </row>
        <row r="2131">
          <cell r="A2131" t="str">
            <v>RIA</v>
          </cell>
          <cell r="B2131" t="str">
            <v>Ria</v>
          </cell>
          <cell r="C2131">
            <v>4500</v>
          </cell>
          <cell r="D2131" t="str">
            <v>information technology &amp; services</v>
          </cell>
          <cell r="E2131" t="str">
            <v>http://www.riafinancial.com</v>
          </cell>
          <cell r="F2131" t="str">
            <v>http://www.linkedin.com/company/ria</v>
          </cell>
          <cell r="G2131" t="str">
            <v>Norwalk</v>
          </cell>
          <cell r="H2131" t="str">
            <v>Connecticut</v>
          </cell>
          <cell r="I2131" t="str">
            <v>software development, cash transfer, digital wallets, help center, international expansion, affordable services, financial technology, global network, customer-centric, digital tools, financial services, sports sponsorships, childrenâ€™s education support, remittance and money transfer, online platform, community development, money orders, cash pickup locations, promotional campaigns, mobile app, prepaid cards, low-cost remittance, sponsorships, mobile money transfer, fast and secure transfers, migrant remittances, football sponsorships, cash pickup, digital partnership, intercontinental money transfer, migrant support, community projects, iban calculator, agent program, charity collaborations, global payments, global financial inclusion, distribution &amp; logistics, community support, community connection, online money transfer, cross-border remittance, money transfer, affordable transfer rates, transfer tracking, currency converter, agent network, trustworthy service, euronet worldwide, currency exchange, multi-channel transfer methods, other activities related to credit intermediation, remittance services, dreamers' village project, partnerships, winners cup tournament, bill payments, b2b, b2c, e-commerce, finance, education, non-profit, distribution, transportation &amp; logistics, information technology &amp; services, finance technology, consumer internet, consumers, internet, nonprofit organization management</v>
          </cell>
          <cell r="J2131" t="str">
            <v>Microsoft Office 365, Zendesk, Amazon AWS, Atlassian Cloud, Taleo, Drupal, ADP, Netlify, Mapbox, Slack, Bluekai, VueJS, Freshdesk, Google Play, Facebook Custom Audiences, DoubleClick Floodlight, Facebook Widget, AppNexus, Bing Ads, Facebook Login (Connect), Mobile Friendly, The Trade Desk, WordPress.org, YouTube, Adobe Media Optimizer, Google AdWords Conversion, Cedexis Radar, Segment.io, Google Tag Manager, Linkedin Marketing Solutions, Vimeo, AI</v>
          </cell>
          <cell r="O2131">
            <v>1686500000</v>
          </cell>
          <cell r="Q2131" t="str">
            <v>Discover fast and reliable cheque cashing and financial services with Rapide ChÃ¨que in Greater MontrÃ©al, Canada. Find convenient locations and competitive rates today!</v>
          </cell>
        </row>
        <row r="2132">
          <cell r="A2132" t="str">
            <v>Ribbon Communications</v>
          </cell>
          <cell r="B2132" t="str">
            <v>Ribbon Communications</v>
          </cell>
          <cell r="C2132">
            <v>3100</v>
          </cell>
          <cell r="D2132" t="str">
            <v>telecommunications</v>
          </cell>
          <cell r="E2132" t="str">
            <v>http://www.ribboncommunications.com</v>
          </cell>
          <cell r="F2132" t="str">
            <v>http://www.linkedin.com/company/ribbon-communications</v>
          </cell>
          <cell r="G2132" t="str">
            <v>Plano</v>
          </cell>
          <cell r="H2132" t="str">
            <v>Texas</v>
          </cell>
          <cell r="I2132" t="str">
            <v>analytics, unified communications, cpaas, ip, cloud, enterprise, ip optical, uc, packet optical, mobile, sbc, 5g, nfv, security, ucaas, realtime communications, ai, web hosting, communications hardware, voip, hardware, information technology, edp services, technology, analytics and insights, patent portfolio in networking, education, analytics platform, healthcare, carrier-class media gateways, innovation, cloud migration, automation tools, network monitoring, cloud migration strategies, multi-tenant solutions, d2c, network management tools, cloud security compliance, 5g backhaul, carrier-class solutions, enterprise solutions, high capacity optical networks, network automation platforms, security services, network optimization, tdm to ip transition, network analytics, cloud security solutions, carrier-grade sbc, multi-cloud solutions, webrtc communication, carrier-grade security protocols, multi-cloud orchestration, enterprise security, ip routing, operational efficiency, optical networking, cloud-native sbc, network management, patented technology, 5g backhaul solutions, network automation, secure voip solutions, cloud communications, media gateways, network analytics and insights, transportation &amp; logistics, webrtc integration, session border controllers, critical infrastructure, network security, multi-tenant cloud solutions, critical infrastructure security, security solutions, optical networks, enterprise networking, secure cloud communications, real-time network monitoring, service assurance, secure cloud communication services, carrier-grade reliability, cloud-based ucaas, global network coverage, cloud-based services, network orchestration platforms, cloud communication apis, ip optical networks, cloud-native ims, network automation tools, utilities, service provider solutions, real-time analytics, network performance management, cloud-native communication platforms, voip security, cloud-native architecture, multi-sector network support, enterprise security solutions, network performance analytics, patent portfolio, cloud infrastructure, network transformation, network scalability solutions, cloud security, network orchestration, patented network security, financial services, data center interconnect, tdm to ip migration, secure cloud solutions, government, security threat mitigation, network security protocols, b2b, network modernization, multi-sector support, network performance, network reliability, cloud communications platform, security threat detection, finance, security automation, network scalability, services, telecommunications, ip optical networking, 5g xhaul, real-time data, voice security, identity assurance, analytics &amp; insights, metaswitch migrations, contact center solutions, high density otn/dwdm, voice over lte (volte), voice over ip (voip), webrtc gateway, analytics platform ramp, access routers, aggregation routers, sbc software edition, diameter signaling controller, cross-platform compatibility, network management and insights, monetization applications, security applications, cloud-native solutions, voice threat prevention, fraud management, interoperability solutions, telecom infrastructure, wholesale network providers, edge computing, intelligent routing engines, virtual edge sbc, multi-service architecture, network design and planning, service quality assurance, customer experience improvement, call controller management, energy &amp; utilities, information technology &amp; services, internet, health care, health, wellness &amp; fitness, hospital &amp; health care, enterprise software, enterprises, computer software, internet infrastructure</v>
          </cell>
          <cell r="J2132" t="str">
            <v>Mimecast, Microsoft Office 365, Amazon AWS, Salesforce, Outlook, CSC Corporate Domains, Microsoft Azure Hosting, Drupal, Pantheon, OneTrust, Workday, Hubspot, Slack, Amplitude, Pardot, React, Atlassian Confluence, React Redux, Bluekai, DemandBase, Backbone JS Library, Jira, Mobile Friendly, New Relic, Nginx, Bing Ads, ShareThis, Linkedin Marketing Solutions, Google Tag Manager, Google Analytics, Google Font API, Varnish, Wix, Vimeo, Facebook Login (Connect), YouTube, Yandex Metrica, Google Analytics Ecommerce Tracking, LiveChat, reCAPTCHA, Ad Unit 300 x 250, Ad Unit 728 x 90, LivePerson Monitor, Facebook Custom Audiences, Google Maps, Google Maps (Non Paid Users), Piwik, AngularJS, Google AdSense, DoubleClick, Bootstrap Framework, Typekit, Facebook Widget, WordPress.org, Remote, Avaya, Data Analytics, Toast, AI, Kubernetes, Docker, Hadoop HDFS, Ixia, Spirent TestCenter, KVM, OpenStack, Microsoft Azure Monitor, AWS Trusted Advisor, IBM ILOG CPLEX Optimization Studio, Ribbon, Philips Xcelera, Ramp, Agilent Dako, Angular, PostgreSQL, Apache Impala, Presto, Spark, LeafLink, Python, Perl, Jenkins, Google Cloud Platform, .NET, VisiStat, SAP Build Process Automation, Azure VPN Gateway, Segment, MongoDB, MariaDB, SQL, Airflow, Superset, Azure Linux Virtual Machines, IBM Db2 for Linux, UNIX, and Microsoft Windows, LangGraph, Langchain, OpenAI, Anthropic Claude, AWS Bedrock, Mode, Highspot, Microsoft PowerPoint, Adobe InDesign, Google AdWords Conversion, Smartsheet, Cisco VoIP, Spiceworks IP Scanner, Wireshark, CallMiner Eureka, Amazon Simple Storage Service (S3), Act!, Air, ISO+â„¢, IXL, Microsoft Office, Microsoft Excel, Salesforce CPQ, GE MUSE, Red Hat OpenShift, Git, Amazon Web Services (AWS), Google Compute Engine, AWS SDK for JavaScript, Avaya Session Border Controller, Wider Planet, Apex, Oracle Analytics Cloud, Azure Digital Twins</v>
          </cell>
          <cell r="K2132">
            <v>1421837499</v>
          </cell>
          <cell r="L2132" t="str">
            <v>Debt Financing</v>
          </cell>
          <cell r="M2132">
            <v>385000000</v>
          </cell>
          <cell r="N2132">
            <v>45444</v>
          </cell>
          <cell r="O2132">
            <v>844556000</v>
          </cell>
          <cell r="Q2132" t="str">
            <v>Ribbon Communications Inc. is a global technology company based in Plano, Texas, formed in 2017 from the merger of Sonus Networks and GENBAND. The company specializes in real-time communications software and IP and optical networking solutions for service providers, enterprises, and critical infrastructure. Ribbon operates in 141 countries and focuses on innovation in areas such as 5G, AI, cloud, security, and analytics.
The company offers a wide range of software-based products and network solutions, including session border controllers, media gateways, IP and optical networking systems, and unified communications solutions. Ribbon's offerings support secure voice, video, and data communications, and include cloud and edge solutions, SD-WAN, and AI-driven analytics. The company partners with major technology firms like Microsoft, AWS, and IBM to deliver its products through service providers and channel partners, serving sectors such as telecommunications, finance, education, and healthcare.</v>
          </cell>
          <cell r="R2132">
            <v>1998</v>
          </cell>
        </row>
        <row r="2133">
          <cell r="A2133" t="str">
            <v>RingCentral</v>
          </cell>
          <cell r="B2133" t="str">
            <v>RingCentral</v>
          </cell>
          <cell r="C2133">
            <v>4300</v>
          </cell>
          <cell r="D2133" t="str">
            <v>information technology &amp; services</v>
          </cell>
          <cell r="E2133" t="str">
            <v>http://www.ringcentral.com</v>
          </cell>
          <cell r="F2133" t="str">
            <v>http://www.linkedin.com/company/ringcentral</v>
          </cell>
          <cell r="G2133" t="str">
            <v>Belmont</v>
          </cell>
          <cell r="H2133" t="str">
            <v>California</v>
          </cell>
          <cell r="I2133" t="str">
            <v>voip, business voip, smartphone apps, team messaging collaboration, hd video audio conferencing, webinar, sms, online meetings, unified communications, cloudbased business phone systems, open apiintegration, virtual pbx, business phone system, video conferencing, contact center, phone system, virtual phone systems, professionals services, business conferencing, cloud pbx, business sms, hd video amp audio conferencing, global office, internet fax, unified communication, team messaging amp collaboration, events, mobile, technology, office space, telephony, information technology, telecommunications, software development, call routing, ai-powered event management, ai virtual agent, call recording, video meetings, ai for customer support, ai-powered video meetings, virtual meetings, agent coaching, ai receptionist, ai conversation intelligence, partner integrations, scalability, security and compliance, cost-effective communication, user management, ai-powered agent coaching, ai-powered notes, ai-driven sales insights, business collaboration, reliable platform, ai chatbots for customer service, remote work support, ai-driven coaching, government, ai-powered call summaries, global reach, customer experience, wired and wireless telecommunications carriers (except satellite), ai-driven analytics dashboards, information technology and services, enterprise security, ai-powered call routing, event management, ai-enabled real-time transcription, ai-powered customer feedback, workflow automation, performance analytics, remote work, cloud communications, data-driven insights, ai-powered customer insights, ccaas, ucaas, cloud migration, remote collaboration, operational efficiency, ai-powered call scoring, enterprise communication, security protocols, team messaging, ai-enabled multilingual support, ai-powered communication, api development, ai chatbots, services, real-time insights, business services, ai-driven performance metrics, retail, financial services, digital transformation, ai-powered features, virtual events, call transcription, ai-driven workflow automation, customer engagement, multi-device support, secure communication, customer satisfaction, call summaries, cost savings, mobile communication, enterprise saas, data analytics, ai features, cloud-native, reliability, consulting, security, software as a service (saas), customer service, high availability, open platform, video collaboration, cloud-based communication, multi-site deployment, ai-powered quality management, partner ecosystem, multi-channel communication, b2b, global operations, ai-enabled virtual events, ai-driven customer journey, api integrations, multi-language support, saas, custom workflows, crm integration, ai-powered engagement tools, revenue growth, communication platform, cloud-native platform, ai communications, unified communications as a service, cloud phone system, contact center solutions, business messaging, omnichannel support, ai-powered coaching, voice over internet protocol, customer relationship management integration, sales analytics, conversation intelligence, quality management, robust security features, customizable dashboards, automatic call summaries, team collaboration tools, real-time analytics, virtual customer assistant, dynamic call routing, multi-site management, voice and digital channel integration, live agent support, telephony integration for microsoft teams, automated performance insights, custom branding for events, crm workflow automation, automated workflows, intelligent virtual agents, customer satisfaction metrics, campaign management, ai-enhanced sales insights, data-driven customer interactions, enterprise-level scalability, mobile communication flexibility, cloud migration solutions, task automation, employee experience enhancement, custom integrations, ai-driven conversation management, analytics and reporting, compliance and regulatory solutions, automatic call scoring, healthcare, finance, education, legal, non-profit, messaging, information technology &amp; services, computer software, internet, events services, health care, health, wellness &amp; fitness, hospital &amp; health care, nonprofit organization management</v>
          </cell>
          <cell r="J2133" t="str">
            <v>Salesforce, Cloudflare DNS, Postmark, Outlook, Microsoft Office 365, DemandBase, WP Engine, AWS SDK for JavaScript, Drift, OneTrust, React Redux, Workday, Marketo, RingCentral, Slack, Zendesk, Active Campaign, Hubspot, Google Analytics, Google Maps, Mixpanel, Cedexis Radar, DoubleClick Conversion, Facebook Widget, OpenX - Exchange, Adobe Media Optimizer, DocuSign, Google Tag Manager, YouTube, Workday Recruit, Google Maps (Non Paid Users), LiveRamp, Mobile Friendly, Intercom, FullStory, Google Font API, SpotXchange, reCAPTCHA, MediaMath, Vimeo, ClickTale, Typekit, AppNexus, Google Play, DoubleClick, Segment.io, Criteo, New Relic, Bing Ads, Linkedin Marketing Solutions, iTunes, Facebook Login (Connect), Facebook Custom Audiences, PubMatic, Google Dynamic Remarketing, Ruby On Rails, WordPress.org, Delivra, LEAP, Cisco VoIP, SAP Manufacturing Execution, Yokogawa Centum VP Distributed Control System, Spiceworks IP Scanner, Avaya UCaaS, Concur, Coupa, Freshservice, Jira, NetSuite, ADP SmartComplianceÂ®, Selenium WebDriver, Node.js, Nestjs, TypeScript, PostgreSQL, MongoDB, Apache Kafka, Docker, Kubernetes, AWS Trusted Advisor, Git, RingCentral Video, NICE inContact, Sage, Akamai CDN Solutions, Azure Active Directory B2C, Teamtailor, PatientPop, Posit, Selenium, Javascript, Appium, Confluence, LucidChart, Excel4Apps, CSS, Salesforce CRM Analytics, Salesforce CPQ, Microsoft Excel, Google AdWords Conversion, Microsoft PowerPoint, Adobe Acrobat Pro, CAT, Argocd, Capybara, Jenkins, Memcached, Redis, Sidekiq Pro, Apex, OpenTable for Restaurants, Salesforce Lightning Web Components, SOQL, Tor, React, Oracle Analytics Cloud, webpack, Adobe Analytics, Hadoop HDFS, Tableau, Avaya Session Border Controller, IBM ILOG CPLEX Optimization Studio, Azure Linux Virtual Machines, Ribbon, Scala, CATS, ClickHouse, Cassandra, Google Cloud Platform, Amazon Web Services (AWS), Amazon Elastic Kubernetes Service (Amazon EKS), GitLab, Mode, AI, Data Analytics, Ning, Redux, HTML Pro, Playwright, Python, Ansible, Bash, CentOS, MySQL 8 With RHEL 8, Puppet, VMware, vSphere, Blackline, Alteryx, Apache Impala, Hive, Informatica, PL/SQL, PowerBI Tiles, Snowflake, SQL, Tableau Prep, Monday.com, Apache JMeter, Grafana, Kibana, Zabbix, VictoriaMetrics, Salesforce Sales Cloud, Sales Cloud Einstein, Act!, InContact, Conga CPQ, Azure Data Lake Storage, Spring Boot, GraphQL, JUnit, Kotlin, Jest, Anaplan, BASE, GitHub Actions, REST, Wider Planet, Jetty Server, Nginx, Apache Ignite, Amazon Aurora, Elastic Stack, Tick Stack, ChatGPT, Copilot, ANGEL LMS, PEO, Prisma, Oracle Communications Session Border Controller (SBC), Trend Micro Smart Protection, GRPC, .NET, ACL, Asana, Apache Hadoop HDFS, go+, OpenSearch, Apache Flink, Amazon Managed Streaming for Apache Kafka (Amazon MSK), AWS Analytics, Databricks, Azure Analysis Services, Cisco Unified Communications Manager (CallManager), Contact Center Solution, AT&amp;T, Android, Terraform, HELM, Amazon CloudWatch, Prometheus, ELK Stack, Cloudera, Spark, Airflow, AWS Cloud Development Kit (AWS CDK), Atlas by Facebook, Rust, Google AlloyDB for PostgreSQL, Gem, Allbound PRM, DatoCMS, Google Ads, Bing, ebs, WebRTC, Verint, FreePBX, Amazon EKS Anywhere, Airbyte, Oracle GoldenGate, Amazon EC2, Amazon Simple Queue Service (SQS), SNS, Microsoft Windows Server 2016, Spinnaker, Telegraf, Bitnami AlertManager, PagerDuty, Micro, OpenAPI, Streamlit, Vertex AI, Google Cloud, AWS Bedrock, Complex Media Network, Amazon Kendra, Next.js, Google Cloud Run, ECS, AWS Fargate, Gemini, Google Publisher Tag (GPT), Claude, Titan, Google Cloud BigQuery, Redshift, DATAflow, AWS Glue Data Catalog, dbt, SAP, PySpark, Langchain, Faiss, Elasticsearch, Fastapi, Flask, AWS CodePipeline, Google Cloud Build, Lambda Cloud, Make, WMS, Google, Angular, Groovy, NICE, Demandware Analytics, Calabrio Teleopti Workforce Management, Gainsight, Amazon S3, Ionic, Strato, SAM, Power BI Documenter, C#, Microsoft.NET Core 3.1, jQuery, Microsoft SQL Server Reporting Services, Flux, Google Compute Engine, Headspace, ISO+â„¢, J2EE, Red Hat JBoss Enterprise SOA Platform, Testng, GitHub, Retrofit, FlipHTML5, Apache HTTP Server, Amazon Linux 2, TestCafe, Cypress, Derwent Innovation, Conviva Operational Data Platform, Spring, Oracle Database, RabbitMQ, Microsoft Purview eDiscovery, MySQL, Amazon DocumentDB, Datadog, Microsoft Windows Server 2012, Airtable, Figma, Amazon Simple Storage Service (S3), Open Neural Network Exchange (ONNX), NVIDIA TensorRT, Apptio Cloudability SaaS</v>
          </cell>
          <cell r="K2133">
            <v>143400000</v>
          </cell>
          <cell r="L2133" t="str">
            <v>Other</v>
          </cell>
          <cell r="M2133">
            <v>97500000</v>
          </cell>
          <cell r="N2133">
            <v>41518</v>
          </cell>
          <cell r="O2133">
            <v>2515142000</v>
          </cell>
          <cell r="Q2133" t="str">
            <v>RingCentral, Inc. is a global leader in cloud-based Software-as-a-Service (SaaS) solutions for business communications. Founded in 1999 in Belmont, California, the company has transformed communications for distributed and mobile workforces. RingCentral pioneered cloud phone systems and went public in 2013. It has achieved significant growth, reaching $2.2 billion in revenue by 2023 and serving over 500,000 customers across 46 countries.
The company offers a comprehensive Unified Communications as a Service (UCaaS) platform that includes cloud phone systems, team messaging, video meetings, and AI-powered tools. Key products include RingCentral MVP, an integrated communication solution, and RingCX, an AI Contact Center. The company also focuses on AI integration with tools like RingSense for conversation analytics and an AI Receptionist for call handling. With a global workforce of 8,000 and strategic partnerships with companies like AT&amp;T and Microsoft, RingCentral provides flexible and cost-effective communication solutions for businesses of all sizes.</v>
          </cell>
          <cell r="R2133">
            <v>1999</v>
          </cell>
        </row>
        <row r="2134">
          <cell r="A2134" t="str">
            <v>Riot Games</v>
          </cell>
          <cell r="B2134" t="str">
            <v>Riot Games</v>
          </cell>
          <cell r="C2134">
            <v>4200</v>
          </cell>
          <cell r="D2134" t="str">
            <v>computer games</v>
          </cell>
          <cell r="E2134" t="str">
            <v>http://www.riotgames.com</v>
          </cell>
          <cell r="F2134" t="str">
            <v>http://www.linkedin.com/company/riot-games</v>
          </cell>
          <cell r="G2134" t="str">
            <v>Los Angeles</v>
          </cell>
          <cell r="H2134" t="str">
            <v>California</v>
          </cell>
          <cell r="I2134" t="str">
            <v>development, music, software engineering, art, video games, mobile games, marketing, console gaming, esports, unreal engine, games as a service, trading card game, vfx, publishing, entertainment, game development, sound design, games, consumer internet, internet, information technology, live operations, riot forge, cross-platform gaming, branding, player retention, animation, game design, game live service, content distribution, innovation, web search portals, libraries, archives, and other information services, live service games, arcane series, player support, multiplayer online games, e-commerce, community support, online gaming, b2c, runeterra universe, game publishing, game analytics, 2xko fighting game, esports tournaments, education, d2c, esports broadcasting, lol universe, media &amp; content creation, esports infrastructure, b2b, game evolution, game marketing, user interface, multimedia projects, multimedia expansion, wild rift mobile, esports organizer, community engagement, sustainability, user experience, global presence, global offices, player engagement, entertainment ecosystem, game streaming, game live ops, interactive entertainment, free-to-play, multimedia content, player-focused, digital content, game publisher, game monetization, video game development, game community, game updates, riftbound game, multiplayer games, game technology, game portfolio, digital entertainment, player community, content creation, valorant esports, league of legends, valorant, teamfight tactics, legends of runeterra, wild rift, arcane, player experience, character design, game modes, anti-cheat, global events, quality assurance, voiceover, real-time strategy, digital collectible card game, mobile gaming, game mechanics, character skins, seasonal events, immersive storytelling, team collaboration, online multiplayer, game balance, diversity and inclusion, social impact, player rewards, game lore, game patches, development team, game testing, player behavior, multiplayer gaming, character abilities, game graphics, art direction, participation-based esports, technical production, computer games, consumers, computer software, information technology &amp; services, media, environmental services, renewables &amp; environment, ux</v>
          </cell>
          <cell r="J2134" t="str">
            <v>Akamai, Akamai DNS, Amazon SES, Gmail, ServiceNow, Google Apps, Microsoft Office 365, Greenhouse.io, Route 53, Blue Host, Amazon AWS, Drupal, VueJS, Pantheon, Atlassian Cloud, React Redux, Shopify Plus, Slack, Salesforce, Zendesk, Multilingual, Visual Website Optimizer, Google Tag Manager, Hotjar, Facebook Widget, Facebook Login (Connect), New Relic, Linkedin Marketing Solutions, Mobile Friendly, Facebook Custom Audiences, Nginx, Remote, AI, Jira, Google, Google Sheets, Google Workspace, ANGEL LMS, Unreal Engine, CONDA, Maya, Unity, Airtable, Trello, C#, Qt, Python, Perforce Visualization, Wwise, Coupa, Concur, OneStream, Nreal, Discord, Houdini, Blueprint, Amazon Web Services (AWS), PRO.FILE, Render, Git, Palo Alto PAN-OS, NetBox, Flask, Fastapi, Cisco UCS B Series, Less, TikTok, Twitter Advertising, IoT, Cisco UCS Servers, FMOD, GWI, Excel4Apps, Genetec Security Center, .GIS, Ning</v>
          </cell>
          <cell r="K2134">
            <v>431500000</v>
          </cell>
          <cell r="L2134" t="str">
            <v>Other</v>
          </cell>
          <cell r="M2134">
            <v>6000000</v>
          </cell>
          <cell r="N2134">
            <v>43800</v>
          </cell>
          <cell r="O2134">
            <v>1927000000</v>
          </cell>
          <cell r="Q2134" t="str">
            <v>Riot Games, Inc. is an American video game developer and publisher based in Los Angeles, California. Founded in 2006 by Brandon Beck and Marc Merrill, the company is known for creating player-focused games, starting with its flagship title, *League of Legends*, which launched in 2009. Riot has grown significantly since its inception, expanding globally and employing over 4,500 people across more than 20 offices.
Riot develops a diverse portfolio of games set in shared universes, including *Valorant*, a tactical first-person shooter, and *Teamfight Tactics*, an auto-battler strategy game. The company also produces related media, such as the animated series *Arcane*. In addition to game development, Riot organizes esports tournaments, particularly for *League of Legends*, and is committed to community engagement and fostering a supportive ecosystem for players worldwide.</v>
          </cell>
          <cell r="R2134">
            <v>2006</v>
          </cell>
        </row>
        <row r="2135">
          <cell r="A2135" t="str">
            <v>Rithm Capital</v>
          </cell>
          <cell r="B2135" t="str">
            <v>Rithm Capital</v>
          </cell>
          <cell r="C2135">
            <v>6100</v>
          </cell>
          <cell r="D2135" t="str">
            <v>financial services</v>
          </cell>
          <cell r="E2135" t="str">
            <v>http://www.rithmcap.com</v>
          </cell>
          <cell r="F2135" t="str">
            <v>http://www.linkedin.com/company/rithm-capital-corp</v>
          </cell>
          <cell r="G2135" t="str">
            <v>New York</v>
          </cell>
          <cell r="H2135" t="str">
            <v>New York</v>
          </cell>
          <cell r="I2135" t="str">
            <v>real estate investment trusts, real estate, asset-backed securities, growth investments, asset performance, property management, alternative assets, services, asset management, investment platform, asset management companies, real estate and lending lifecycle, mortgage servicing rights (msr), financial services, real estate investment, collaborative asset management, collaborative approach, portfolio diversification, mortgage servicing rights, asset management ecosystem, asset management strategy, wealth management, investment strategy, asset management growth, asset lifecycle management, asset manufacturing capabilities, market opportunities, other financial investment activities, risk management, structured finance, investment expertise, real estate asset repositioning, investment diversification, private capital, b2b, asset securitization, investment results, investment growth, market insights, asset management operations, opportunistic real estate investments, private equity in real estate, market insights in real estate, opportunistic assets, capital markets, asset sourcing, diversified portfolio, market opportunity sourcing, commercial real estate, msr, asset securitization process, asset acquisition, asset management in changing markets, credit assets, finance, private equity, enterprise software, enterprises, computer software, information technology &amp; services, investment management</v>
          </cell>
          <cell r="J2135" t="str">
            <v>Sendgrid, Outlook, Microsoft Azure Hosting, Microsoft Azure, Barracuda Networks, Slack, Hubspot, Mobile Friendly, ASP.NET, BugHerd, reCAPTCHA, FullStory, Shutterstock, Microsoft-IIS</v>
          </cell>
          <cell r="K2135">
            <v>2550000000</v>
          </cell>
          <cell r="L2135" t="str">
            <v>Debt Financing</v>
          </cell>
          <cell r="M2135">
            <v>1400000000</v>
          </cell>
          <cell r="N2135">
            <v>45108</v>
          </cell>
          <cell r="O2135">
            <v>5685892000</v>
          </cell>
          <cell r="Q2135" t="str">
            <v>Rithm Capital Corp. is a New York-based real estate investment trust (REIT) and asset manager that specializes in real estate, credit, financial services, and alternative investments. Founded in 2013, Rithm has built a diverse portfolio through various segments, including Origination and Servicing, Investment Portfolio, Residential Transitional Lending, and Asset Management. The company operates by distributing at least 90% of its taxable income to shareholders, allowing it to avoid federal corporate income taxes.
Rithm's offerings encompass mortgage origination and servicing through its subsidiaries, residential and transitional lending, consumer and business loans, and real estate investments. The firm also provides asset and property management services and engages in private capital and alternative investments. Rithm emphasizes agility and market insights, leveraging its integrated operating companies to deliver tailored solutions in the real estate and lending sectors. The leadership team is headed by Michael Nierenberg, who has been with the company since its inception.</v>
          </cell>
          <cell r="R2135">
            <v>2013</v>
          </cell>
        </row>
        <row r="2136">
          <cell r="A2136" t="str">
            <v>Robert Half</v>
          </cell>
          <cell r="B2136" t="str">
            <v>Robert Half</v>
          </cell>
          <cell r="C2136">
            <v>15000</v>
          </cell>
          <cell r="D2136" t="str">
            <v>staffing &amp; recruiting</v>
          </cell>
          <cell r="E2136" t="str">
            <v>http://www.roberthalf.com</v>
          </cell>
          <cell r="F2136" t="str">
            <v>http://www.linkedin.com/company/robert-half-international</v>
          </cell>
          <cell r="G2136" t="str">
            <v>Menlo Park</v>
          </cell>
          <cell r="H2136" t="str">
            <v>California</v>
          </cell>
          <cell r="I2136" t="str">
            <v>it jobs, employment agency, contract talent, finance jobs, contract employment, temporary employment, temp staffing, recruitment agency, talent solutions, customer support jobs, accounting jobs, most admired company, temp agency, staffing, legal jobs, contract professionals, staffing firm, recruitment, administrative jobs, consulting services, marketing jobs, permanent placement, hiring, creative jobs, executive search, advertising, ecommerce, early stage it, consumer internet, internet, information technology, professional services, consumer discretionary, digital talent acquisition, specialized talent solutions, business consulting, innovation, risk management, workforce solutions, global presence, financial services, legal services, growth strategy, talent acquisition, project management, management consulting, ai-driven recruitment, temporary help services, staffing services, employee placement, b2b, internal audit services, consulting solutions, ai recruitment, multinational presence, administrative staffing, government, global operations, digital transformation, human resources, talent sourcing, ethical leadership, talent matching, industry recognition, industry-specific staffing, legal staffing, client solutions, permanent staffing, consulting, client engagement, digital marketing, multinational operations, creative staffing, executive search process, risk assessment, internal audit, market insights, technology staffing, business services, strategic consulting, strategic workforce planning, staffing and recruiting, professional staffing, industry expertise, diversified services, temporary staffing, interim management, specialized staffing, services, job search, permanent talent, finance and accounting, technology recruitment, administrative support, legal hiring, creative marketing, customer support, salary guide, hiring trends, ai-matched candidates, job recommendations, specialized talent, candidate preview, employee training, team performance, workplace diversity, inclusive hiring, remote work, hybrid employment, succession planning, c-suite recruitment, financial leadership, technology solutions, employee experience, contract staffing, performance enhancement, career services, industry insights, expert recruiters, work-life balance, skilled workforce, corporate consulting, business impact, employee retention, global talent acquisition, market trends, high-level placements, finance, legal, staffing &amp; recruiting, e-commerce, consumers, information technology &amp; services, professional training &amp; coaching, productivity, marketing &amp; advertising</v>
          </cell>
          <cell r="J2136" t="str">
            <v>CloudFlare CDN, Route 53, Outlook, Microsoft Office 365, Amazon AWS, CloudFlare Hosting, CloudFlare, Jira, Atlassian Confluence, React Redux, Salesforce, Bluekai, Drupal, Atlassian Cloud, OneTrust, Amazon SES, Zendesk, Slack, DoubleClick Floodlight, Facebook Widget, Google Maps, Piwik, Qualtrics, Tealium, Facebook Login (Connect), Teads, Google Tag Manager, Bootstrap Framework, AppNexus, reCAPTCHA, Facebook Custom Audiences, Mobile Friendly, Linkedin Marketing Solutions, CrazyEgg, Google Plus, Quantcast, Twitter Advertising, Scene7, Remote, Microsoft Azure Monitor, AI, React, Angular, C#, Azure Analysis Services, AWS Analytics, GitHub Actions, Azure Devops, Apex, Ning, Amazon Managed Workflows for Apache Airflow (MWAA), Node.js, Python, Copilot, Mode, Next.js, ServiceNow, Microsoft Teams, LinkedIn Ads, Signal, Board, Gem, ICP, Google Cloud Platform, Adobe Experience Manager, Akamai CDN Solutions, Terraform, Google Cloud Deployment Manager, Fastly CDN, Bash, DigitalOcean Cloudways, SAP, Adobe Target, Amazon Web Services (AWS), Salesforce Lightning Web Components, REST, Soap Media, Git, SOQL, Google Cloud BigQuery, Google Cloud Composer, Google Cloud Storage, Domo, Salesforce Marketing Cloud, Google Search Console, Airflow, Microsoft Excel, Ironclad, Microsoft Exchange Server 2003, BERT, Excel4Apps, Google AdWords Conversion, Salesforce Lightning, Salesforce Marketing Cloud Personalization (formerly Interaction Studio), Salesforce Einstein Analytics, AMP, HTML Pro, CSS, Javascript, SQL, AWS Trusted Advisor, Microsoft 365, Microsoft Power Platform, Microsoft PowerPoint, Datadog, Express JS Framework, Google Analytics 4 (GA4), GTmetrix, New Relic, Oracle Data Cloud, QMetry Automation Studio, Salesforce Einstein AI, Salesforce Email Studio, Salesforce Journey Builder, Salesforce Marketing Cloud Intelligence (formerly Datorama), Tableau, Workday, Microsoft Office, ANGEL LMS, Oracle Exadata Cloud Service, Smartsheet, Workfront, .NET, Azure Cognitive Services, Azure Cognitive Search, Google Analytics</v>
          </cell>
          <cell r="K2136">
            <v>82010000</v>
          </cell>
          <cell r="L2136" t="str">
            <v>Seed</v>
          </cell>
          <cell r="M2136">
            <v>10000</v>
          </cell>
          <cell r="N2136">
            <v>42917</v>
          </cell>
          <cell r="O2136">
            <v>5378506000</v>
          </cell>
          <cell r="Q2136" t="str">
            <v>Robert Half Inc. is a global leader in professional staffing and talent solutions, founded in 1948 in New York City. The company specializes in placing high-skill talent across various fields, including finance, technology, administrative, legal, creative, and management roles. Headquartered in Menlo Park, California, Robert Half operates over 300 locations worldwide and employs approximately 14,700 people.
The company offers a range of services, including temporary, contract, and permanent placements, as well as consulting solutions through its core brands. These include Accountemps for finance roles, OfficeTeam for administrative staffing, and Robert Half Technology for IT positions. Additionally, Protiviti provides global consulting in areas such as internal audit and risk management. With a strong international presence, Robert Half connects skilled professionals with opportunities at various companies, adapting to the evolving workforce needs.</v>
          </cell>
          <cell r="R2136">
            <v>1948</v>
          </cell>
        </row>
        <row r="2137">
          <cell r="A2137" t="str">
            <v>Rocket Companies</v>
          </cell>
          <cell r="B2137" t="str">
            <v>Rocket Companies</v>
          </cell>
          <cell r="C2137">
            <v>15000</v>
          </cell>
          <cell r="D2137" t="str">
            <v>financial services</v>
          </cell>
          <cell r="E2137" t="str">
            <v>http://www.rocketcompanies.com</v>
          </cell>
          <cell r="F2137" t="str">
            <v>http://www.linkedin.com/company/rocket-companies1</v>
          </cell>
          <cell r="G2137" t="str">
            <v>Detroit</v>
          </cell>
          <cell r="H2137" t="str">
            <v>Michigan</v>
          </cell>
          <cell r="I2137" t="str">
            <v>finance: consumer services, finance, mortgage lending, financial technology, loan origination, automated underwriting, scalable platforms, personal loans, mortgage process, digital financial services, mortgage industry, public company, ai mortgage technology, digital banking, fintech, auto loans, fintech solutions, fintech ecosystem, digital lending, online application process, customer experience, fintech innovation, online lending, digital mortgage origination, fintech for home loans, online mortgage process, digital platform, automated mortgage approvals, home buying, digital home buying, automated approvals, scalable digital platforms, refinancing, financial transactions, client-centric mortgage solutions, consumer finance, loan approvals, client experience, loan management, mortgage innovation, digital solutions, customer journey, online loan application, online application, online mortgage, home loans, mortgage platform, ai-powered loan processing, digital mortgage platform, digital mortgage, homeownership, detroit headquarters, ai-driven, technology-driven, fintech industry, fintech company, financial services, mortgage and nonmortgage loan brokers, mortgage origination, client experience enhancement, digital mortgage experience, digital transformation, mortgage lender, loan application, mortgage technology, ai technology, client-centric, personal finance, real estate services, credit solutions, rocket mortgage, rocket loans, home equity, financial freedom, consumer technology, ai homeownership, automated processing, e-closing, title insurance, property valuation, subscription management, cloud-based services, mobile banking, real estate agent referral, investment management, financial literacy, strategic partnerships, community engagement, digital applications, risk management, portfolio management, financial planning, lead generation, business intelligence, client retention, dashboard solutions, user-friendly platforms, data analytics, marketing automation, seamless transactions, social impact, financial tools, client satisfaction, consumer insights, service excellence, innovative technology, vicinity program, marketing strategies, b2c, finance technology, information technology &amp; services, marketing &amp; advertising, sales, analytics, saas, computer software, enterprise software, enterprises, b2b, marketing strategy</v>
          </cell>
          <cell r="J2137" t="str">
            <v>Akamai, NSOne, Outlook, Microsoft Office 365, Amazon AWS, Pantheon, MongoDB, Figma, Slack, Salesforce, Google Font API, Gravity Forms, New Relic, Mobile Friendly, reCAPTCHA, Bootstrap Framework, Cedexis Radar, Adobe Media Optimizer, Ruxit, Varnish, Google Tag Manager, YouTube, Google Analytics, Vimeo, WordPress.org, Nginx, Remote, Microsoft Office</v>
          </cell>
          <cell r="K2137">
            <v>9350000000</v>
          </cell>
          <cell r="L2137" t="str">
            <v>Debt Financing</v>
          </cell>
          <cell r="M2137">
            <v>1750000000</v>
          </cell>
          <cell r="N2137">
            <v>45901</v>
          </cell>
          <cell r="O2137">
            <v>6880000000</v>
          </cell>
          <cell r="Q2137" t="str">
            <v>Rocket Companies, Inc. is a Detroit-based fintech and homeownership services holding company founded in 1985. Originally established as Rock Financial, it has grown into a technology-driven leader in the mortgage industry, primarily through its subsidiary, Rocket Mortgage, which is the largest retail mortgage lender in the United States. The company has a rich history of innovation, including the launch of the first fully digital mortgage platform in 2015 and significant milestones such as a $1.8 billion IPO in 2020.
Rocket Companies offers a comprehensive digital ecosystem that connects consumers to various financial and real estate products. Its core services include Rocket Mortgage for home loans, Rocket Homes for real estate transactions, and Rocket Loans for personal financing. The company also provides title and closing services through Amrock and vehicle financing via Rocket Auto. With a mission-driven culture, Rocket Companies focuses on simplifying the mortgage process and enhancing community impact through initiatives like the Quicken Loans Community Fund.</v>
          </cell>
          <cell r="R2137">
            <v>1985</v>
          </cell>
        </row>
        <row r="2138">
          <cell r="A2138" t="str">
            <v>Rocket Mortgage</v>
          </cell>
          <cell r="B2138" t="str">
            <v>Rocket Mortgage</v>
          </cell>
          <cell r="C2138">
            <v>7500</v>
          </cell>
          <cell r="D2138" t="str">
            <v>financial services</v>
          </cell>
          <cell r="F2138" t="str">
            <v>http://www.linkedin.com/company/rocketmortgage</v>
          </cell>
          <cell r="G2138" t="str">
            <v>Detroit</v>
          </cell>
          <cell r="H2138" t="str">
            <v>Michigan</v>
          </cell>
          <cell r="I2138" t="str">
            <v>retail, merchandising</v>
          </cell>
          <cell r="J2138" t="str">
            <v>Akamai, Salesforce, Route 53, Outlook, Microsoft Office 365, CloudFlare, Pantheon, Atlassian Cloud, OneTrust, The Trade Desk, MongoDB, Jornaya, Amazon SES, Slack, Adobe Marketing Cloud, Facebook Login (Connect), Qualtrics, Vimeo, Google Dynamic Remarketing, Bootstrap Framework, Google Font API, Taboola, Google Maps (Non Paid Users), DoubleClick Conversion, LivePerson Monitor, Trustpilot, MediaMath, Facebook Widget, Advertising.com, Google AdSense, Google Maps, YouTube, Bing Ads, DoubleClick, Google Analytics, WordPress.org, Yahoo Ad Manager Plus, Google Tag Manager, Mobile Friendly, Facebook Custom Audiences, Amazon Associates, Ruxit, TribalFusion, DoubleClick Floodlight, Google AdWords Conversion, Segment.io, SOASTA, Cedexis Radar, Adobe Media Optimizer, AppNexus, Typekit, Twitter Advertising, Turn, Salesforce Live Agent, Yahoo Analytics, Optimizely, Salesforce CRM Analytics, Angular, OneStat, React</v>
          </cell>
          <cell r="O2138">
            <v>300000000</v>
          </cell>
          <cell r="Q2138" t="str">
            <v>Rocket Mortgage is America's largest retail mortgage lender, founded in 1985 by Dan Gilbert. Originally starting as Rock Financial, the company evolved into a digital mortgage provider under Rocket Companies. It has originated over $1.75 trillion in mortgage volume, becoming a leader in FHA mortgages and achieving significant milestones, including the launch of the first fully online mortgage process in 2015.
The company specializes in digital home loans, offering a variety of options and tools like the Rocket Mortgage App for payments and AI-powered chat for support. It provides a seamless end-to-end digital experience from application to closing. Rocket Pro, a service for mortgage brokers and community banks, enhances its reach in the lending market. Rocket Mortgage is committed to client-centric solutions, emphasizing strong customer service and convenience for homebuyers and partners nationwide.</v>
          </cell>
          <cell r="R2138">
            <v>1985</v>
          </cell>
        </row>
        <row r="2139">
          <cell r="A2139" t="str">
            <v>Roku</v>
          </cell>
          <cell r="B2139" t="str">
            <v>Roku</v>
          </cell>
          <cell r="C2139">
            <v>3400</v>
          </cell>
          <cell r="D2139" t="str">
            <v>information technology &amp; services</v>
          </cell>
          <cell r="E2139" t="str">
            <v>http://www.roku.com</v>
          </cell>
          <cell r="F2139" t="str">
            <v>http://www.linkedin.com/company/roku</v>
          </cell>
          <cell r="G2139" t="str">
            <v>San Jose</v>
          </cell>
          <cell r="H2139" t="str">
            <v>California</v>
          </cell>
          <cell r="I2139" t="str">
            <v>streaming platform, audio, licensing, operating system for tv, streaming media, ott advertising, home entertainment, streaming players &amp; smart tvs, content distribution, ot video advertising, service operator solutions, advertising, streaming players, original programming, roku os, smart home, consumer electronics, entertainment, hardware + software, hardware, information technology, cable &amp; other pay television services, software development, b2c, services, content publishing solutions, 4k hdr support, media advertising platforms, user experience, media innovation, video streaming, content delivery networks, targeted advertising solutions, streaming devices, content management, video formats, gaming, d2c, media ecosystem, media &amp; entertainment, web search portals, libraries, archives, and other information services, broad content selection, content management systems, mobile streaming, roku tv, tv streaming, digital advertising, smart tv integration, advertising platform, tv content, content monetization tools, streaming services, user-friendly interface, digital content, marketing automation, content delivery, content monetization, video content, video format support, user interface, media platform, content partnerships, big data, media ecosystem integration, content distribution platforms, content monetization strategies, tv manufacturer partnerships, media consumption, tv content access, media advertising solutions, media buying, tv content aggregation, customer service, retail, content licensing, digital content distribution, free streaming, digital marketing, programmatic advertising, ad-supported streaming, streaming ecosystem, digital entertainment, mobile app, content library, device connectivity, digital media, media technology, video content delivery, digital media monetization, content publishing tools, content channels, customer engagement, content licensing platforms, streaming content management, media content partnerships, targeted advertising, streaming device, media player, smart tv, video on demand, live tv, 4k hdr streaming, voice control, remote control, personalized recommendations, multiple users, subscription services, wireless connectivity, hdmi output, screen mirroring, multi-device support, data usage tracking, free channels, premium channels, app store, dvr functionality, home theater integration, parental controls, accessibility features, cloud storage, smart home compatibility, bluetooth connectivity, live sports, news channels, audio streaming, picture quality, content discovery, device compatibility, user account management, software updates, search functionality, watch list, recommendation engine, subscription management, cross-platform support, social sharing, internet of things, consumers, computer hardware, computer software, information technology &amp; services, ux, consumer internet, internet, games, marketing &amp; advertising, saas, enterprise software, enterprises, b2b</v>
          </cell>
          <cell r="J2139" t="str">
            <v>NetSuite, CloudFlare CDN, Route 53, Outlook, Zendesk, CloudFlare Hosting, Amazon CloudFront, Rackspace MailGun, Amazon AWS, Amazon SES, Gmail, Google Apps, Drupal, Atlassian Cloud, Zapier, GitLab, Barracuda Networks, MongoDB, Jobvite, Pardot, Salesforce, Slack, Google Analytics, DataXu, Mobile Friendly, Google Tag Manager, Bazaarvoice, New Relic, Ruby On Rails, Remote, AI, Nuance PowerScribe, Apache Kafka, Hive, Presto, Spark, LeafLink, Apache Pinot, go+, Apache Parquet, Jira, Confluence, Tableau, Airflow, Apache Druid, Spring Boot, Star, Looker, Microsoft PowerPoint, Microsoft Excel, Workday, Python, C#, Azure Linux Virtual Machines, Jenkins, HTML Pro, Liquid, Braze, Salesforce Marketing Cloud, Iterable, AWS Trusted Advisor, IBM ILOG CPLEX Optimization Studio, Dash, SQL, Zoomdata, Capita-SIMS, Amazon Web Services (AWS), Google Cloud Platform, Connect, Google Ads, Bing Ads, SAP, TypeScript, Anaplan, Amazon Linux 2, CodeQL, Leaflet, Excel4Apps, Tor, Dell EMC PowerScale, Claude, Tricentis Tosca, QTest, OpenTSDB, OpenTelemetry, Kubernetes, Istio, Envoy, Terraform, AWS Analytics, Docker, Git, Bazel, Yocto, TestRail, Maven, Gradle, Tableau Cloud, Tableau Bridge, REST, FFmpeg, Vulkan, ISO+â„¢, AWS Lambda, ECS, Batch, Act!, Red Hat JBoss Enterprise SOA Platform, Siemens SIMATIC S7, Splunk SOAR, Intel, Greenhouse, H2O Driverless AI, Avast Software, Javascript, MOVEit MFT, Abstract, Siemens PROFIBUS, Microsoft Entra ID, Oracle Sourcing, EFI, Mode, Ning, SentenceTransformers, Microsoft Windows Server 2012, Windows 11, Apple macOS, Ubuntu, Citrix VDI-in-a-Box, Microsoft Teams Rooms, Office365, Cisco VPN, Salesforce Sales Cloud, Amazon EKS Anywhere, AWS CloudFormation, Amazon Simple Queue Service (SQS), Streamlit, React, Node.js, Google Cloud, CallMiner Eureka, Frame, Scylla, Cassandra, Aerospike, Tableau Desktop, SWIFT, Kotlin, Figma, AWS SDK for JavaScript, Visual Composer, JUnit, Espresso, Microsoft Office, Airtable, Chrome, Bash, Prometheus, Grafana, Grafana Loki, Temporal Cloud, OpenSearch, ClickHouse, Backblaze Computer Backup, Microsoft PowerShell, Microsoft Graph, OnApp, Azure Logic Apps, Workday HCM, Workday Benefits, Workday Compensation, Workday Payroll, Workday Talent Management, Workday Peakon Employee Voice, Paradox, Weibo, TierPoint DRaaS, XCTest, XCUITest, Cross Pixel Media, Pytest, Amazon S3, ANGEL LMS, Gem, Adobe Real-Time CDP, Akka, Workday Recruiting, iCIMS, NTENT, Lambda Cloud, Amazon Simple Storage Service (S3), SES, ADP Applicant Tracking System, Salesforce Heroku, Microsoft Azure Monitor, Acronis Cyber Backup, IBM Security Identity Governance and Intelligence, Resi, Open Graphics Library (OpenGL), Microsoft DirectX, FIS Integrity, Apex, Argon CI/CD Security, Salesforce Lightning Web Components, Salesforce Service Cloud, SOQL, C/C++, Amazon Virtual Private Cloud (Amazon VPC), Akamai CDN Solutions, Amazon DynamoDB, Meta Ads Manager, TikTok, YouTube, Snapchat, Ustream, Amazon Associates, LinkedIn Ads, AMP, Prisma, Angular Material, Selenium, Workday Prism Analytics, CAT, Cisco Meraki, Infoblox, Google Cloud Memorystore, Asana, Salesforce CRM Analytics, Inventor, Adform DMP, Smart AdServer, ADP, BASE, BILL, Scala, Apache Flink, CockroachDB, Okta, AWS IAM Identity Center, SAP Predictive Analytics, Google Kubernetes Engine (GKE), PagerDuty, Google, Samsung, Weborama, DatoCMS, Google Identity Services APIs, Amber, Box, AT&amp;T, Analyzer, ADP SmartComplianceÂ®, Oracle Cloud, GWI, AdSpeed, Planview PPM Pro, ServiceNow Case and Knowledge Management</v>
          </cell>
          <cell r="K2139">
            <v>805360000</v>
          </cell>
          <cell r="L2139" t="str">
            <v>Debt Financing</v>
          </cell>
          <cell r="M2139">
            <v>300000000</v>
          </cell>
          <cell r="N2139">
            <v>45536</v>
          </cell>
          <cell r="O2139">
            <v>4737251000</v>
          </cell>
          <cell r="Q2139" t="str">
            <v>Roku, Inc. is a leading American streaming technology company founded in 2002 by Anthony Wood. Headquartered in San Jose, California, Roku produces digital media players, smart TVs, and operates a robust advertising business on its platform. The company pioneered streaming to TVs with its first device in 2008 and has since become a market leader, reaching 145 million people across the U.S., Canada, Mexico, Australia, the UK, France, Germany, and Latin America.
Roku offers a range of products, including streaming players and Roku TVs, which come with an embedded operating system. Its platform aggregates various streaming services, providing users with easy access to content in one place. Roku also provides content distribution for publishers and advanced advertising tools, benefiting viewers, publishers, and advertisers alike. The company has established partnerships with TV manufacturers such as TCL and Hisense, enhancing its presence in the smart TV market.</v>
          </cell>
          <cell r="R2139">
            <v>2002</v>
          </cell>
        </row>
        <row r="2140">
          <cell r="A2140" t="str">
            <v>Rose International</v>
          </cell>
          <cell r="B2140" t="str">
            <v>Rose International</v>
          </cell>
          <cell r="C2140">
            <v>8000</v>
          </cell>
          <cell r="D2140" t="str">
            <v>staffing &amp; recruiting</v>
          </cell>
          <cell r="E2140" t="str">
            <v>http://www.roseint.com</v>
          </cell>
          <cell r="F2140" t="str">
            <v>http://www.linkedin.com/company/rose-international</v>
          </cell>
          <cell r="G2140" t="str">
            <v>Chesterfield</v>
          </cell>
          <cell r="H2140" t="str">
            <v>Missouri</v>
          </cell>
          <cell r="I2140" t="str">
            <v>staffing, call center, employment outsourcing services, enterprise workforce group, deliverycentric msp, project management, named resource program, database performance optimization, staffing solutions, application development, total talent solutions, direct source, recruitment process outsourcing, contact center, ic compliance program, staffing firms, staffing for education sector, public sector workforce, e-business solutions, it consulting, diversity certification, government contracting, healthcare, staffing partnerships, military transition support, it workforce, staff augmentation, staffing analytics, digital workforce solutions, staffing for government agencies, military veteran workforce, staffing agency, workforce management, government it staffing, contingent staffing, staffing industry trends, diversity and inclusion, information technology and services, staffing software, employment resources, talent acquisition, technology services, military veteran hiring, diversity initiatives, it workforce diversity, supplier diversity, staffing industry recognition, staffing industry growth, vendor management, staffing for healthcare sector, hr solutions, staffing industry innovation, government contractor staffing, staffing for non-profits, it staffing compliance, diversity in tech staffing, digital transformation, entertainment, staffing for federal agencies, public sector talent solutions, client solutions, diversity-owned business, public sector staffing solutions, government staffing, payroll services, professional staffing, workforce solutions, public sector staffing, it staffing for defense, staffing and recruitment, contingent labor management, it staffing, military veteran recruitment, it project staffing, supplier diversity programs, staffing industry, staffing industry awards, it recruitment, talent management, staffing process automation, information technology, vendor network, workforce planning, staffing technology, staffing industry leaders, government technology staffing, technology talent sourcing, recruitment services, diversity-owned businesses, employment services, technology consulting, technology talent pipeline, temporary help services, supplier development, financial services, staffing and recruiting, human resources and employment services, diversity supplier partnerships, government, staffing solutions provider, b2b, contingent workforce, technology, staffing compliance, energy, contingent workforce management, diversity and equity in staffing, technology talent acquisition, employee resources, services, veteran employment, employee engagement, e-business development, military spouse hiring, temporary placement, permanent placement, veteran hiring, military recruitment, ic compliance, call center staffing, admin staffing, medical staffing, legal staffing, engineering staffing, project management staffing, managed services provider, contract staffing, employee advocacy, community engagement, corporate social responsibility, job seekers, candidate care, resume preparation, interview coaching, skill development, job matching, employee onboarding, referral program, career transition services, data analysis jobs, remote jobs, administrative roles, financial services staffing, customer service staffing, minority-owned business staffing, skillset translation, social equity initiatives, gainful employment, job market analysis, job openings, diverse hiring, employment verification, e-commerce, finance, education, non-profit, transportation &amp; logistics, productivity, app development, apps, software development, information technology &amp; services, staffing &amp; recruiting, management consulting, health care, health, wellness &amp; fitness, hospital &amp; health care, consumer internet, consumers, internet, nonprofit organization management</v>
          </cell>
          <cell r="J2140" t="str">
            <v>Outlook, Microsoft Office 365, Microsoft Azure Hosting, Slack, Mobile Friendly, Facebook Login (Connect), reCAPTCHA, Google Tag Manager, Google Analytics, Facebook Custom Audiences, Bootstrap Framework, Facebook Widget, Remote, Sigma</v>
          </cell>
          <cell r="O2140">
            <v>450000000</v>
          </cell>
          <cell r="Q2140" t="str">
            <v>Rose International is a woman-owned workforce and technology solutions provider, established in 1993 by Sue Bhatia. Headquartered in Chesterfield, Missouri, the company specializes in staffing, IT consulting, and total talent management services across the United States. With a significant growth trajectory, it has been recognized as the largest staffing firm in St. Louis in 2017.
The company offers a wide range of staffing and talent solutions, including IT staffing and consulting, contract center services, and recruitment process outsourcing. Rose International serves various sectors, such as administrative, engineering, finance, HR, and marketing. It focuses on building long-term employee relationships and delivering quality service to its clients. The leadership team includes Sue Bhatia as Founder and Chairwoman, and Himanshu Bhatia as CEO.</v>
          </cell>
          <cell r="R2140">
            <v>1993</v>
          </cell>
        </row>
        <row r="2141">
          <cell r="A2141" t="str">
            <v>Rover.com</v>
          </cell>
          <cell r="B2141" t="str">
            <v>Rover.com</v>
          </cell>
          <cell r="C2141">
            <v>12000</v>
          </cell>
          <cell r="D2141" t="str">
            <v>consumer services</v>
          </cell>
          <cell r="E2141" t="str">
            <v>http://www.rover.com</v>
          </cell>
          <cell r="F2141" t="str">
            <v>http://www.linkedin.com/company/roverdotcom</v>
          </cell>
          <cell r="G2141" t="str">
            <v>Seattle</v>
          </cell>
          <cell r="H2141" t="str">
            <v>Washington</v>
          </cell>
          <cell r="I2141" t="str">
            <v>dog walking, dog boarding, dogs, ecommerce, technology, dog grooming, dog sitters, marketplaces, bridging online &amp; offline, pets, collaborative consumption, information technology, other consumer services, consumer discretionary, online marketplace, payment processing, pet care support, mobile pet care app, pet care customer support, pet care trust and safety, payment security, pet care industry, pet care providers, pet care provider tools, seamless payments, pet care management, pet care services, pet care insurance, booking system, drop-in visits, trusted pet sitters, pet care platform features, pet care service marketplace, b2c, caregiver profiles, pet care user profiles, pet grooming, pet care international expansion, caregiver network, pet care safety features, pet care customer reviews, caregiver matching, pet owner services, dog daycare, pet care app, pet care community, service booking, pet sitting app, pet care booking, pet care service booking system, pet care trust, pet care service automation, booking platform, pet care safety, e-commerce, international pet care, pet care reviews, pet sitting, boarding services, pet care safety protocols, pet care transaction security, house sitting, pet care verification, pet care scheduling, boarding hosts, pet care platform, vetting and background checks, pet care payments, pet training, pet care technology, caregiver vetting, services, all other personal services, pet care business tools, pet care marketplace, pet care notifications, pet sitting platform, pet care community support, pet care vetting, boarding, online pet care, dog boarding services, doggy day care, dog training, cat boarding, cat sitting, kennel alternative, overnight boarding, long term dog boarding, pet insurance, puppy boarding, puppy training, meet and greet, rover app, rover guarantee, background checks, verified reviews, secure payments, 24/7 support, trusted sitters, personalized pet care, socialization with pets, affordable pet care, pet preferences, mobile notifications, seasonal rates, recurring service, flexible scheduling, profile creation for sitters, service bookings, sitters' background information, service categories, pet owner communication, photo updates from sitters, sitter profiles, charge for services, price adjustment, local sitter search, client communication, promotions and discounts, pet care education, safety protocols, pet care resource, client satisfaction, consumer products &amp; retail, consumer internet, consumers, internet, information technology &amp; services, dog walkers, pet services</v>
          </cell>
          <cell r="J2141" t="str">
            <v>CloudFlare CDN, Route 53, Amazon SES, Mailchimp Mandrill, Gmail, Google Apps, MailChimp SPF, Microsoft Office 365, Zendesk, Amazon AWS, CloudFlare Hosting, KISSmetrics, Taboola Newsroom, Backbone JS Library, VueJS, WP Engine, Atlassian Cloud, GitHub Hosting, SparkPost, Slack, Salesforce, Remote, AI, Amazon EKS Anywhere, Terraform, AWS Trusted Advisor, Datadog, , Splunk, Django, Kubernetes, Iterable, React, React Native, Python, dbt, SQL, Smartling, CallMiner Eureka, Wordpress, ELK Stack, Prometheus, Grafana, Amplitude, Mode, Kotlin, Next.js, Node.js, SWIFT, webpack, Dovetail, Maze, UserTesting, Figma, Notion</v>
          </cell>
          <cell r="K2141">
            <v>2672400000</v>
          </cell>
          <cell r="L2141" t="str">
            <v>Merger / Acquisition</v>
          </cell>
          <cell r="M2141">
            <v>2300000000</v>
          </cell>
          <cell r="N2141">
            <v>45231</v>
          </cell>
          <cell r="O2141">
            <v>217774000</v>
          </cell>
          <cell r="P2141">
            <v>219</v>
          </cell>
          <cell r="Q2141" t="str">
            <v>Rover.com is the largest online marketplace for pet care, founded in 2011 in Seattle, Washington. The platform connects pet owners, primarily dog and cat parents, with trusted pet sitters, dog walkers, and other pet care providers across the US, Canada, the UK, and Europe in over 14,000 cities. Rover empowers pet care providers to manage their own businesses with tools like GPS tracking, in-app messaging, and secure payments, all while ensuring trust through a thorough vetting process.
The company has grown significantly since its inception, expanding nationwide by 2012 and continuing to evolve through venture funding and strategic acquisitions. Rover's core platform offers a wide range of services, including overnight boarding, in-home pet sitting, dog walking, and grooming. With a mission to make pet ownership easier and more accessible, Rover serves hundreds of thousands of pet owners annually, connecting them to a network of over 500,000 vetted pet care providers.</v>
          </cell>
          <cell r="R2141">
            <v>2011</v>
          </cell>
        </row>
        <row r="2142">
          <cell r="A2142" t="str">
            <v>Royal Caribbean Group</v>
          </cell>
          <cell r="B2142" t="str">
            <v>Royal Caribbean Group</v>
          </cell>
          <cell r="C2142">
            <v>108000</v>
          </cell>
          <cell r="D2142" t="str">
            <v>leisure, travel &amp; tourism</v>
          </cell>
          <cell r="E2142" t="str">
            <v>http://www.royalcaribbean.com</v>
          </cell>
          <cell r="F2142" t="str">
            <v>http://www.linkedin.com/company/royal-caribbean-group</v>
          </cell>
          <cell r="G2142" t="str">
            <v>Miami</v>
          </cell>
          <cell r="H2142" t="str">
            <v>Florida</v>
          </cell>
          <cell r="I2142" t="str">
            <v>marine transportation, consumer discretionary, travel arrangements, b2c, cruise ship technology, hospitality, cruise experience, luxury cruise amenities, customer service, d2c, leisure, travel &amp; tourism, e-commerce, services, cruise line, cruise luxury, cruise fleet, ship design innovation, luxury accommodations, private island resorts, private beach clubs, adventure cruises, private destinations, cruise industry, cruise amenities, cruise booking, private island, cruise destinations worldwide, transportation, recreational services, sustainable travel, luxury cruise ships, all-inclusive cruises, family cruise vacations, cruise ship design, luxury cruise suites, cruise tourism, cruise destinations, cruise vacations, cruise brands, luxury cruise, cruise company, cruise market, sustainable cruise practices, tourism, cruise operator, cruise travel packages, cruise industry leader, all-inclusive cruise packages, cruise ship entertainment, cruise services, fleet of ships, ship amenities, cruise holidays, cruise ship innovation, cruise ships, luxury land excursions, cruise innovation, cruise excursions, adventure cruise options, cruise destination diversity, private island branded experiences, scenic and sightseeing transportation, water, sustainability, family-friendly cruises, cruise itineraries, onboard entertainment, cruise travel, onboard experiences, private island experiences, guest experience, ship design, cruise, cruise deals, family cruises, weekend cruises, last minute cruises, cruise planner, dining packages, onboard activities, shores excursions, perfect day at cococay, caribbean destinations, alaska cruises, european cruises, mediterranean cruises, bahamas cruises, group travel, crown &amp; anchor society, deck plans, cruise ports, gift cards, accommodations, specialty dining, beverage packages, kids sail free, travel protection, onboard credit, themed cruises, black friday cruises, cruise lines, private island vacation, largest cruise ships, luxury cruising, yacht-style cruises, cultural experiences, snorkeling excursions, relaxation cruises, luxury dining experiences, wellness cruises, live entertainment, suite accommodations, family-friendly activities, outdoor adventures, tropical retreats, spa services, community programs, eco-friendly cruises, transportation &amp; logistics, consumer internet, consumers, internet, information technology &amp; services, environmental services, renewables &amp; environment</v>
          </cell>
          <cell r="J2142" t="str">
            <v>Akamai, Akamai DNS, Mimecast, Microsoft Office 365, VueJS, OneTrust, The Trade Desk, Adobe CQ, Omniture (Adobe), Slack, Adobe Marketing Cloud, SuccessFactors (SAP), Tealium, Scene7, Mobile Friendly, AppDynamics, Apache, SOASTA, Vimeo, Google Tag Manager, WordPress.org, Remote, SAP, Oracle Analytics Cloud, SAP Asset Accounting (AA), Adobe Photoshop, Strato, Adobe After Effects, Adobe Premiere Pro, SAP SuccessFactors, Salesforce, Microsoft PowerPoint, PowerBI Tiles, Taleo Applicant Tracking Systems (ATS), Gem, Smartsheet, Genesys, Flash Appointments, Limelight Video Platform, Databricks, Spark, Python, scikit-learn, XGBoost, pandas, NumPy, statsmodels, PyTorch, TensorFlow, spaCy, Hugging Face, Flask, Fastapi, Streamlit, Dash, Plotly Dash, matplotlib, Seaborn Health Care, SQL, Docker, MLflow, GitHub, Azure Container Apps, Microsoft Azure Monitor, SharePoint, Microsoft Teams Rooms, LinkedIn Recruiter, Azure AI Search, Azure Databricks, AWS Bedrock, Vertex AI, Next.js, Tailwind, Azure Active Directory, Microsoft SQL Server Reporting Services, Azure Cosmos DB, Azure API Management, Azure Monitor, Azure Log Analytics, Azure Key Vault, Azure Cost Management, GitHub Copilot, Copilot, Azure Devops, WeChat Work, Douyin, Xiaohongshu, Visio, FIS Integrity, TUNE, Microsoft Endpoint Configuration Manager (MECM), Autopilot, Lytics, Patch My PC, Azure AD Notifications, Azure Active Directory B2C, Microsoft Advanced Group Policy Management, Microsoft PowerShell, Microsoft BitLocker, Cisco WebEx Teams, Excel4Apps, Power BI Documenter, Facebook, NTENT, CSS, Palo Alto Next-Generation Firewall (NGFW), Amazon S3 Glacier, Amazon S3, BlipTV, Quip, AMOS, Aruba Wireless Access Points, .NET, Samsung Laptops, Eaglestats, Salesforce CRM Analytics, Amazon Web Services (AWS), Microsoft Azure, Google Cloud Platform, Espresso, AWS Trusted Advisor, AWS Elastic Beanstalk, Microsoft Teams, Bash, Amazon RDS for MySQL, Azure SQL, Microsoft Windows Server 2012, Splunk, Oracle Hyperion Enterprise, IBM ILOG CPLEX Optimization Studio, Power Query, Microsoft Excel, Microsoft Office, R, ACL, Wrike, Medallia Video, Workfront, Jira, Acronis True Image, ISO+â„¢, Webex, LEAP, Git, Delta Lake, Delta, Databricks Lakehouse Platform, Crunchtime, Tampa AS400 Inc, Hybris (SAP), LexisNexis CounselLink, Google AdWords Conversion, Outlook, RecTrac, Aspect Workforce, Avaya, Adobe InDesign, Adobe Acrobat Sign, Figma, Adobe Creative Suite, Box, Informatica, PL/SQL, Unix, Azure Machine Learning, Azure Analysis Services, Azure OpenAI Service, Azure Cognitive Search, Azure Data Factory, Unity Catalog, Mode, Eyefinity OfficeMate, IBM Db2 for Linux, UNIX, and Microsoft Windows, Tungsten RPA, Apex, Oracle Cloud, Dynamics 365 Finance, Microsoft Project Server, Inventor, Oracle Purchasing, SourcingUp, Flow, AWS Directory Service, Indicative, FFmpeg, Adobe Audition, Adobe Media Encoder, Cleverbridge, ROSS, Batch, Asana, Notion, Confluence, Miro, Tableau, Looker, Oasis-7, Genesis, SugarCRM Solution Suite, Oracle Siebel, Silverware, Tor, Bitsight, Cisco Unified Intelligence Center, Sabre Hospitality SynXis, AutoCAD, OpenProject, Adobe Experience Manager, TikTok, Instagram, YouTube, IQMS, NICE CXone Mpower, Route, Microsoft Outlook, JD Edwards, FIS, AI, ANGEL LMS, Google Cloud APIs, Frame, Oracle Scripting, Ning, Atlas, Microsoft Copilot Studio, Google Analytics, Adobe Analytics, Pandora FMS, Marchex, 3M 360 Encompass - Health Analytics Suite, AWS Transfer for SFTP, ROOM, ABB Oil, gas and petrochemical operations management software, E-planning, C#, DotNetNuke, React, Javascript, Google Ads, UltraEdit, Board, Oxygen XML Editor, GAS, Interact, AWS SDK for JavaScript, Microsoft Project, Adobe Workfront, SAS Analytics Pro, ePlan, Agiloft Service Desk Suite, DocuSign, NEC, ServiceNow, Medallia Zingle, ADP Applicant Tracking System, accessiBe, Electron, requests, SAS Enterprise Guide, SES, Google, Azure AD P2, Harmony Email &amp; Collaboration, Unily, Avid Pro Tools, EFI, Workiva, Salesforce Marketing Cloud, MySQL, Oracle Cloud Infrastructure, Bluebeam, Autodesk, Navisworks, Oracle Fusion Cloud ERP, Sage Fixed Assets, LeaseWeb, Micro Focus ArcSight, Oracle General Ledger, SAP Accounts Payable and Receivable, Oracle Integration Cloud, Red Hat Satellite, Provenir, Lucky Orange, Fry, Meshmixer, SAP Process Orchestration, REACH, CET, SSMS Tools Pack, CAT, Kronos, DAX, Concur, LinkedIn Ads, X, WhatsApp, Microsoft 365, Adobe Creative Cloud, Zoomdata, Terraform, Ansible, AWS CloudFormation, Kubernetes, Jenkins, GitHub Actions, GitLab, Argocd, Google Cloud, AT&amp;T, , Adobe, REST, JD Edwards World, Argo CD, OpenText TeamSite, Acoustic, Avaya Contact Center, Genesys Cloud CX Platform, Air, Oracle JDeveloper, Security, AWS Analytics, Skype, Deltek ComputerEase, Canon Multifunction Copiers, Brandwatch, Amazon Managed Streaming for Apache Kafka (Amazon MSK), dynaTrace, Contentful</v>
          </cell>
          <cell r="K2142">
            <v>5000000000</v>
          </cell>
          <cell r="L2142" t="str">
            <v>Debt Financing</v>
          </cell>
          <cell r="M2142">
            <v>1500000000</v>
          </cell>
          <cell r="N2142">
            <v>45536</v>
          </cell>
          <cell r="O2142">
            <v>16000000000</v>
          </cell>
          <cell r="Q2142" t="str">
            <v>Royal Caribbean Group is a leading player in the global vacation industry and the second-largest cruise line operator in the world, based in Miami, Florida. Founded in 1968, the company has grown from a startup to a major force in leisure travel, managing a fleet of 68 ships that sail to around 1,000 destinations worldwide. Its flagship brand, Royal Caribbean International, holds a significant share of the cruise market, making it the largest by revenue.
The company operates several distinct cruise line brands, including Celebrity Cruises and Silversea Cruises, catering to various market segments. Royal Caribbean Group offers a range of vacation experiences, such as cruise vacations with onboard entertainment and dining, land-and-sea cruise tours, and private island destinations like Labadee and CocoCay. The company targets diverse customer segments, including families and adventurous travelers, ensuring a variety of options for different preferences. Its mission focuses on delivering exceptional vacations while fostering innovation and community engagement.</v>
          </cell>
          <cell r="R2142">
            <v>1968</v>
          </cell>
        </row>
        <row r="2143">
          <cell r="A2143" t="str">
            <v>RRD</v>
          </cell>
          <cell r="B2143" t="str">
            <v>RRD</v>
          </cell>
          <cell r="C2143">
            <v>32000</v>
          </cell>
          <cell r="D2143" t="str">
            <v>marketing &amp; advertising</v>
          </cell>
          <cell r="E2143" t="str">
            <v>http://www.rrd.com</v>
          </cell>
          <cell r="F2143" t="str">
            <v>http://www.linkedin.com/company/rr-donnelley</v>
          </cell>
          <cell r="G2143" t="str">
            <v>Chicago</v>
          </cell>
          <cell r="H2143" t="str">
            <v>Illinois</v>
          </cell>
          <cell r="I2143" t="str">
            <v>creative services, forms, data insights, sourcing inventory, financial printing &amp; services, judgement dependent outsourcing, advanced analytics, content management, commercial print, digital media, spend consulting, digital services, marketing, labels, direct mail, kitting &amp; fulfillment, instore marketing, supply chain, manufacturing, printed electronics, digital marketing, print, catalog solutions, logistics, business process outsourcing, packaging &amp; labels, marketing communication, print management, magazine solutions, supply chain solutions, marketing communications, packaging, brand creative, folding cartons, business services, global distribution, product configuration, rfid &amp; barcoding, specialty packaging, book solutions, cooperative media, kitting fulfillment, signage displays, marketing collateral, public relations, advertising, marketing services, integrated marketing, data analytics, targeted marketing, retail, customer journey, financial printing, target audience analysis, custom packaging, innovative packaging design, automation in printing, international printing facilities, logistics management, printing and publishing, sustainability, supply chain management, inventory management, digital solutions, legal services, brand strategy, digital printing, data-driven marketing, targeted mailing campaigns, customer experience, satellite transmission technology, list enhancement services, financial services, b2b, customer engagement, commercial printing, e-commerce, data services, print and digital integration, regulatory document printing, multichannel marketing, operational efficiency, packaging and labeling, market research, user experience, digital transformation, innovation, marketing and advertising, regulatory printing, services, brand packaging, targeted marketing campaigns, print production, printing, ipo documentation printing, technical documentation, digital and electronic products, customer journey optimization, performance marketing, regulatory compliance, print technology, supply chain optimization, educational materials printing, packaging solutions, education, marketing solutions, print services, direct mail marketing, omnichannel delivery, digital media integration, retail solutions, fulfillment services, kitting services, transactional communications, labeling solutions, consumer insights, e-commerce packaging, sourcing and procurement, healthcare marketing solutions, life sciences packaging, retail merchandising, multichannel communications, print collateral, advertising solutions, cross-channel marketing, business communications, marketing technology, sustainability practices, print analytics, fulfillment solutions, consumer engagement, customized marketing, direct mail campaigns, personalization strategies, brand management, targeted advertising, visual communication, promotional materials, customer touchpoints, innovative packaging, marketing strategy, finance, legal, distribution, transportation_logistics, marketing &amp; advertising, mechanical or industrial engineering, public relations &amp; communications, shipping, logistics &amp; supply chain, environmental services, renewables &amp; environment, consumer internet, consumers, internet, information technology &amp; services, ux</v>
          </cell>
          <cell r="J2143" t="str">
            <v>Salesforce, Gmail, Outlook, Pardot, Google Apps, Microsoft Office 365, Atlassian Cloud, OneTrust, Visual-Basic-.NET, Slack, Salesforce Live Agent, Microsoft-IIS, Mobile Friendly, ASP.NET, Citrix NetScaler, Google Tag Manager, Google Maps, WordPress.org, JQuery 1.11.1, Google Maps (Non Paid Users), Linkedin Marketing Solutions, Google Analytics, Vimeo, Google Font API, Remote, ACL, Microsoft Office, HP Latex, Micro, CONTROL, TSYS, Quip, Microsoft Excel, Brandfolder, Avid NewsCutter, Tor, Stitch, Mailchimp Mandrill, PaperCut, CartStack, Adobe Photoshop, Strato, Adobe InDesign, Xero, TripleLift, Harri, Mag+, Olo, Laserfiche, GRIN, Cision, AWS Transit Gateway, Flow, Analyzer, ServiceNow</v>
          </cell>
          <cell r="K2143">
            <v>1182000000</v>
          </cell>
          <cell r="L2143" t="str">
            <v>Debt Financing</v>
          </cell>
          <cell r="M2143">
            <v>0</v>
          </cell>
          <cell r="N2143">
            <v>45474</v>
          </cell>
          <cell r="O2143">
            <v>4963700000</v>
          </cell>
          <cell r="Q2143" t="str">
            <v>R.R. Donnelley &amp; Sons Company (RRD) is a global provider of marketing, packaging, print, and supply chain solutions. Founded in Chicago in 1864, RRD has grown to operate in 27 countries and serves 18,000 clients, including 92% of the Fortune 100. The company began as a local printing operation and has evolved into a leader in printing and related services, with a rich history of innovation and expansion.
RRD offers a range of services, including commercial printing, book manufacturing, marketing solutions, custom packaging, and end-to-end supply chain management. The company focuses on enhancing customer engagement and quality throughout the customer journey. With a commitment to innovation and client success, RRD continues to adapt through technology and strategic acquisitions, maintaining its position as a prominent player in the industry.</v>
          </cell>
          <cell r="R2143">
            <v>1864</v>
          </cell>
        </row>
        <row r="2144">
          <cell r="A2144" t="str">
            <v>RSM US LLP</v>
          </cell>
          <cell r="B2144" t="str">
            <v>RSM US</v>
          </cell>
          <cell r="C2144">
            <v>17000</v>
          </cell>
          <cell r="D2144" t="str">
            <v>accounting</v>
          </cell>
          <cell r="E2144" t="str">
            <v>http://www.rsmus.com</v>
          </cell>
          <cell r="F2144" t="str">
            <v>http://www.linkedin.com/company/rsm-us-llp</v>
          </cell>
          <cell r="G2144" t="str">
            <v>Chicago</v>
          </cell>
          <cell r="H2144" t="str">
            <v>Illinois</v>
          </cell>
          <cell r="I2144" t="str">
            <v>consumer products, financial services, accounting, industrial products, real estate, audit, consulting, private equity, tax services, client success, sage intacct, compliance, managed services, market focus, managed it services, transportation and logistics, transaction advisory, technology alliances, client-centric approach, professional negligence claims, thought leadership, data analytics, construction and real estate, digital transformation tools, financial consulting, sec charges, business transformation, talent management, long-term partnerships, business challenges, international reach, client relationships, client industry focus, investment advisory, industry-specific solutions, global network, middle market services, advanced analytics, b2b, pga tour sponsorship, strategic technology alliances, seamless cross-border service, regulatory challenges, advanced data analytics, strategic alliances, professional services, customer engagement, asset management, technology platforms, microsoft, sponsorships, real estate services, audit and assurance, data analytics tools, tax, professional golf sponsorship, consulting services, market insights, customized solutions, growth in consulting, regulatory standards, long-term relationships, professional development, client trust, client-centric, energy and utilities, supply chain management, industry insights publications, audit independence issues, international support, technology alliances with salesforce, financial advisory, regulatory compliance, middle market, business advisory, personalized services, netsuite, servicenow, nonprofit and education, financial reporting, manufacturing, innovation, technology consulting, industry expertise, operational efficiency, healthcare, cybersecurity, community engagement, digital analytics, cloud services, seamless service, global service delivery, services, digital transformation, cybersecurity advisory, growth strategy, risk management, retail, accounting, tax preparation, bookkeeping, and payroll services, technology, industry solutions, assurance, risk consulting, mergers and acquisitions, business applications, client experience, economic insights, business strategy, family office services, global business services, private company advisory, public company advisory, fraud prevention, financial management, cost management, business growth, supply chain advisory, environmental social governance, workforce management, healthcare consulting, insights and research, performance improvement, operational resilience, business process outsourcing, business tax services, regulatory advisory, audit tax consulting, nonprofit advisory, multinational business services, innovation strategy, finance, education, non-profit, distribution, consumer products &amp; retail, transportation &amp; logistics, energy &amp; utilities, construction &amp; real estate, consumer goods, consumers, management consulting, professional training &amp; coaching, logistics &amp; supply chain, mechanical or industrial engineering, health care, health, wellness &amp; fitness, hospital &amp; health care, cloud computing, enterprise software, enterprises, computer software, information technology &amp; services, mergers &amp; acquisitions, nonprofit organization management</v>
          </cell>
          <cell r="J2144" t="str">
            <v>Mimecast, Outlook, Microsoft Azure Hosting, Brightcove, Microsoft Application Insights, WP Engine, Netlify, Drift, OneTrust, Microsoft Sharepoint, ConnectWise, Webflow, Workday, Adobe CQ, Marketo, Omniture (Adobe), Slack, Amazon SES, Salesforce, Adobe Marketing Cloud, DoubleClick, Bing Ads, F5 BIG-IP, Facebook Widget, Nginx, DoubleClick Conversion, Google AdWords Conversion, Linkedin Marketing Solutions, Facebook Login (Connect), Facebook Custom Audiences, Google Dynamic Remarketing, Adobe Media Optimizer, Vimeo, Google Analytics, Mobile Friendly, Workday Recruit, Apache, Quantcast, Google Tag Manager, Remote, SS&amp;C, Microsoft Power Platform, Vscode, Microsoft Azure Monitor, Microsoft 365, , Blackline, Jira, Confluence, Microsoft Excel, Microsoft PowerPoint, BILL, NetSuite, Micro, Azure Logic Apps, Microsoft PowerShell, Python, Azure Log Analytics, , Dynamics 365 CRM, ZoomInfo, LinkedIn Sales Navigator, Microsoft Office, YouTube, Hootsuite, Microsoft Exchange Online, Microsoft Exchange Server 2003, ezFlow for Google Docs for G Suite, GoDaddy, SimaPro, SharePoint, Salesforce CRM Analytics, Azure Devops, ServiceNow, Salesforce Sales Cloud, Salesforce Service Cloud, Adobe Experience Cloud, NetApp Cloud Volumes ONTAP, QuickBooks, Sage Intacct, Azure Cost Management and Billing, Expensify, .NET, Quip, Office365, Microsoft Windows Server 2012, Gem, Workiva, Workday Adaptive Planning, React, Redux, Node.js, TypeScript, Axios International, Google Charts, Material UI, Ag Grid, Microsoft SQL Server Reporting Services, GitHub Actions, Kubernetes, Azure Application Insights, Prometheus, Grafana, Terraform, Amazon Web Services (AWS), Epic, Cerner, PowerApps HRMS, Wider Planet, Microsoft Windows Server 2000, Excel4Apps, Microsoft Dynamics 365 Customer Engagement, Microsoft Dynamics 365 Commerce, data.ai Ascend (formerly App Annie), Azure Analysis Services, TeamMate+, Boomi, Camunda, AI, Microsoft Dynamics 365 CE, DATAVERSE LTD, Copilot, SAP, Oracle Analytics Cloud, Dynamics 365 Customer Insights, Yardi, Yardi Voyager, SQL, Kyriba, Power BI Documenter, Oracle NetSuite, Splunk SOAR, MITRE ATT&amp;CK, Microsoft Power Automate, Microsoft Power Apps, PowerBI Tiles, Microsoft Power Platform AI Builder, Azure Cognitive Services, AWS SDK for JavaScript, C#, Google Cloud Platform, Microsoft Azure, Recurly, Azure OpenAI Service, ISO+â„¢, Microsoft OneDrive for Business, Microsoft Teams Rooms, Git, ICP, Telligent, Microsoft Dynamics 365, Microsoft Dynamics, Dynamics 365 Finance, IBM Storage Suite for IBM Cloud Paks, Azure Service Bus, Azure Data Factory, Microsoft Active Directory Federation Services, ELK Stack, Microsoft Defender for Endpoint, SentinelOne, VirusTotal, Azure Active Directory, Bicep, Microsoft Intune Enterprise Application Management, Mode, Smartsheet, UKG Pro, Snowflake, Azure Synapse Analytics, Azure Data Lake Analytics, Databricks, R, Sales Cloud Einstein, Khoros for SAP Customer Experience Cloud, Microsoft Fabric, Azure Purview, OneTrust Tech Risk &amp; Compliance, BMC Helix Discovery, Micro Focus Universal CMDB, ServiceNow Service Mapping, ServiceNow Event Management, UKG Pro Benefits Administration, Cisco AppDynamics, CAT, Redshift, AWS Glue Data Catalog, AWS Lake Formation, Amazon SageMaker, AWS Bedrock, Azure Synapse, ServiceNow Flow Designer, Delinea Secret Server, BeyondTrust, Azure Boards, MEDITECH BBK, Paychex, ADP, Rippling, Workday HCM, Workday Time Tracking, Deluxe Payroll and HR Solutions, Workday Benefits, Workday Compensation, Workday Recruiting, Oracle Talent Management Cloud (formerly Taleo), Rise, DotNetNuke, Oracle XML DB, Swagger UI, Apache Ignite, SignalR, Xunit, NUnit, Gliffy, FloQast, Acronis True Image, Cisco Unified Intelligence Center, Oracle GRC, AMP, Azure Event Grid, iManage, Azure SQL Database, Azure Functions, Docker, Wordpress.com, SolarWinds, Infor ION, UKG Pro Workforce Management, Kronos Workforce Dimensions Suite, Microsoft Word, Adobe Acrobat, Snap, Azure API Management, Azure Kubernetes Service (AKS), UKG Ready, C# (C Sharp), Splunk, Jenkins, OpenAPI, Microsoft OneDrive, Microsoft Teams, Cisco Secure Firewall Management Center, AWS VPN, Cisco Meraki SD-WAN, Microsoft Access, GE Healthcare MRI, X, CLEAR, Conversant (ValueClick), Amazon Associates, VMware vSphere, Microsoft Hyper-V Server, Citrix, NetApp ONTAP Data Management, Nutanix Beam, Azure Stack HCI, Azure Virtual Desktop, accessiBe, Azure Machine Learning, SWIFT, Google Identity Services APIs, Alteryx, Postman, Avalara, Thomson Reuters ONESOURCE, Vertex, Visio, AWS Trusted Advisor, IBM ILOG CPLEX Optimization Studio, REST, Red Hat JBoss Enterprise SOA Platform, DAX, Adobe Premiere Pro, Final Cut Pro X, Adobe After Effects, Javascript, NetSuite SuiteScript, Shopify Plus, Dell EMC Disaster Recovery, Informatica Intelligent Cloud Services (IICS), Secured MVC Forum on Windows 2012 R2, Amazon Linux 2, Eyefinity OfficeMate, Cyberoam, Amazon Simple Storage Service (S3), Argon CI/CD Security, Google Cloud APIs, AWS Data Pipeline, Catalyst, Cisco Nexus 2000, Cisco Meraki, Cisco SASE (Secure Access Service Edge), Angular, Next.js, Azure App Service, Tableau, Microsoft Entra ID, Okta, Ping Identity, CyberArk, Delinea, SailPoint, Saviynt, SAM, IDC, Board, BrightEdge, Semrush, Adobe Analytics, Barracuda Email Security Service, Rust, API Gateway, ASP.NET, Azure AD P2, Azure Container Apps, Azure Cosmos DB, Azure Key Vault, Azure SQL, Hibernate, JWT, Microsoft Entity Framework, Microsoft.NET Core 3.1, OpenID, Redis, SAP ERP, Azure Data Lake Storage, QlikView, HTML Pro, CSS, VueJS, PEO, BirchStreet Procure-to-Pay, SAP SuccessFactors Onboarding, Google Cloud Machine Learning Engine, ServiceNow HR Service Delivery, Hi-Media Performance, Uipath, Azure AI Search, Cvent, ACL, IdeaScale, Bill.com, Workato, Hubspot, Mulesoft, OpenAI, Claude, GitHub Copilot, 24-7 Media, AWS Analytics, Amazon S3, Lambda Cloud, AWS Step Functions, Google Cloud BigQuery, DATAflow, PubSub+, Ruby On Rails, GitHub Enterprise, Oracle Exadata Cloud Service, Azure Active Directory B2C, UKG, Veracode, SonarQube, GitHub, Azure App Configuration, CPMStar, EnergyCAP SmartAnalytics, Exclaimer, Connect, Flow, SES, Coupa, Tipalti, Basware, HighRadius, Microsoft Advanced Group Policy Management, Microsoft-IIS, Ansible, Google Cloud, Hyperledger, Ethereum, WebOffice, Adobe Acrobat Pro, Google Cloud Composer, Langchain, scikit-learn, Apex, SOQL, Nutanix, NetApp, Veeam Backup &amp; Replication, Akamai CDN Solutions, ServiceNow IT Service Management (ITSM), ServiceNow IT Operations Management (ITOM), Cisco UCS Manager, CallMiner Eureka, Salesforce CPQ, Amdocs, Azure Event Hubs, Magento 2 Community, Oracle Financial Services, Netcore Customer Engagement and Experience Platform, WorkSafeBC, Box, Shodan, Tenable.sc, System Center Operations Manager, VMware SD-WAN, Salesforce VisualForce, AWS CloudFormation, Datadog Dashboards, Lytics, iMatrix, Posit, ServiceNow Demand Management, ServiceNow Agile Development, Shopify, Remix, Yext, Adobe Experience Manager, Oracle Cloud Infrastructure, Alibaba Cloud, DigitalOcean, WMS, MercuryGate TMS, Azure Digital Twins, Genesys PureCloud, Informatica Test Data Management, Harmony Email &amp; Collaboration, Olo, Unisys DevSecOps, Tor, Frame, Bash, Azure Linux Virtual Machines, CentOS, MySQL 8 With RHEL 8, SUSE, Ubuntu, HelioScope, Azure Blockchain Service, ServiceNow UI Builder, OnApp, Workday Prism Analytics, Cisco Adaptive Security Appliance Software, OpenLDAP, Faronics Deep Freeze, CUICK TRAC - DFARS and NIST 800-171 compliance solution, Altitude ARENA, Minteye / AdsCaptcha, Act!, Symitar, Totango, Outsystems, CET, Sass, Flexera IT Asset Management (ITAM), Salesforce Partner Relationship Management (PRM), Soap Media, ServiceNow IntegrationHub, Fastpath, Varonis GDPR Patterns</v>
          </cell>
          <cell r="L2144" t="str">
            <v>Merger / Acquisition</v>
          </cell>
          <cell r="M2144">
            <v>0</v>
          </cell>
          <cell r="N2144">
            <v>44562</v>
          </cell>
          <cell r="O2144">
            <v>4000000000</v>
          </cell>
          <cell r="Q2144" t="str">
            <v>RSM US LLP is a prominent U.S.-based limited liability partnership that provides audit, tax, and consulting services, primarily targeting middle-market businesses. Established in 1926 by Ira B. McGladrey in Cedar Rapids, Iowa, the firm has grown to become the fifth-largest accounting firm in the U.S., employing over 16,000 professionals across 77 locations in the U.S., as well as in Canada, El Salvador, and India. In FY 2025, RSM US generated approximately $4 billion in revenue.
The firm offers a range of services, including audit and assurance, tax advisory, management consulting, and risk advisory. RSM US emphasizes a client-centric approach, focusing on personalized insights and long-term relationships to help clients navigate their challenges and achieve their goals. As a member of the global RSM International network, RSM US collaborates on international projects while maintaining its independence, contributing significantly to the network's overall revenue.</v>
          </cell>
          <cell r="R2144">
            <v>1926</v>
          </cell>
        </row>
        <row r="2145">
          <cell r="A2145" t="str">
            <v>Rubrik</v>
          </cell>
          <cell r="B2145" t="str">
            <v>Rubrik</v>
          </cell>
          <cell r="C2145">
            <v>3200</v>
          </cell>
          <cell r="D2145" t="str">
            <v>information technology &amp; services</v>
          </cell>
          <cell r="E2145" t="str">
            <v>http://www.rubrik.com</v>
          </cell>
          <cell r="F2145" t="str">
            <v>http://www.linkedin.com/company/rubrik-inc</v>
          </cell>
          <cell r="G2145" t="str">
            <v>Palo Alto</v>
          </cell>
          <cell r="H2145" t="str">
            <v>California</v>
          </cell>
          <cell r="I2145" t="str">
            <v>cyber resiliency solutions, backup &amp; recovery, cloud data management, ransomware detection, ransomware recovery, enterprise software, big data, software, information technology, computer software: prepackaged software, technology, software development, cyber resilience, hybrid cloud security, data integrity, threat detection automation, incident response, automated threat response, data exfiltration detection, cyber recovery simulation, cybersecurity, machine learning, education, business continuity planning, air-gapped backups, data access control, zero trust data security, cyberattack blast radius analysis, security orchestration, compliance monitoring, operational disruption prevention, disaster recovery, cyber threat analytics, automated recovery workflows, cyber recovery, ai-powered security, services, data sprawl control, data security for saas apps, multi-cloud data management, business continuity, financial services, secure data for generative ai, multi-cloud security, application-aware data protection, preemptive recovery engine, data risk management, data classification, business resilience, immutable backups, data discovery &amp; classification, security automation, cyber threat detection, computer systems design and related services, cyberattack mitigation, cloud computing, ransomware recovery warranty, data security platform, endpoint security, identity and access management (iam), ai-driven threat detection, cloud solutions, healthcare, security information and event management (siem), data access governance, threat containment, cloud security, application data management, cloud infrastructure security, cyber resilience platform, genai data security, cloud compliance, government, security posture management, rapid recovery, data protection, ai-powered threat hunting, hybrid cloud data security, data sprawl management, data backup, data security automation, data access governance for cloud, threat detection, data security for critical infrastructure, security policy enforcement, data security, cloud-native security, innovation, cyber posture management, data management, b2b, ransomware protection, data exfiltration prevention, cloud backup, incident response automation, automation, threat analytics, multi-cloud data sprawl control, data security for healthcare, ai-native soc platform, risk assessment, saas data protection, threat hunting, anomaly detection in backups, compliance, multi-cloud data control, data security architecture, cyberattack recovery, threat monitoring, data governance, cloud data protection, unstructured data protection, identity recovery, mass recovery, data threat analytics, anomaly detection, data security posture management, dspm, data discovery, data detection and response, zero trust architecture, enterprise solutions, microsoft 365 protection, salesforce data protection, aws protection, azure protection, google cloud data protection, rubrik cloud vault, vm backup, database backup, kubernetes backup, vmware backup, mongodb backup, sap hana backup, postgresql backup, nutanix backup, cloud and saas solutions, backup as a service, hybrid cloud backup, data resilience, gold standard for data security, secure backups, data compliance, finance, legal, non-profit, enterprises, computer software, information technology &amp; services, artificial intelligence, health care, health, wellness &amp; fitness, hospital &amp; health care, computer &amp; network security, nonprofit organization management</v>
          </cell>
          <cell r="J2145" t="str">
            <v>Akamai, Route 53, Gmail, Google Apps, Microsoft Office 365, Pantheon, Grafana, Atlassian Cloud, Drift, OneTrust, React Redux, Marketo, Slack, Salesforce, Adobe Marketing Cloud, Microsoft Azure Monitor, Netlify, Microsoft Azure, Hubspot, Mobile Friendly, reCAPTCHA, SOASTA, Vimeo, Adobe Media Optimizer, Google Tag Manager, YouTube, Remote, AI, Databricks, Jira, Microsoft Excel, Xactly, Rubrik, SalesLoft, Microsoft Active Directory Federation Services, Microsoft Entra ID, Amazon Web Services (AWS), Microsoft Application Insights, NetApp, Nutanix, Google, Frame, Docker, Kubernetes, AWS Trusted Advisor, Google Cloud Platform, Google Identity Services APIs, SQL, SignalFX, Tableau, Logz.io, Snowflake, dbt, ChatGPT, LinkedIn Ads, Reddit for business, Meta Ads Manager, NetSuite, VMware, VMware ESXi, Microsoft AdCenter, Okta, Secured MVC Forum on Windows 2012 R2, Apple macOS, Amazon Linux 2, Azure Key Vault, LastPass, Resi, SolarWinds Observability, Kaspersky Endpoint Security Cloud, MySQL, Azure Linux Virtual Machines, Microsoft Windows Server 2012, , Wireshark, C#, Scala, go+, React, CSS, GraphQL, Figma, Microsoft Hyper-V Server, Intel, Payara Server, IBM ILOG CPLEX Optimization Studio, Amazon Associates, Terraform, AWS CloudFormation, Flux, GitHub Actions, Argocd, Python, ANGEL LMS, Clari, Sage, Greenhouse, Gem, Confluence, AWS Cloud, Azure Monitor, Google Cloud, Prometheus, AWS Analytics, Amazon Managed Workflows for Apache Airflow (MWAA), Apex, Copado, GitHub, OpenTable for Restaurants, Salesforce CPQ, Salesforce Lightning Web Components, Salesforce VisualForce, Wiz, VMware vSphere, OpenStack, Red Hat OpenShift, Nutanix Beam, Microsoft PowerShell, Perl, AWS SDK for JavaScript, Oracle Analytics Cloud, Amazon EC2, Google AdWords Conversion, Azure Blob Storage, ebs, Fivetran, MuleSoft Anypoint Platform, RAML, OpenAPI, Swagger UI, Workday, ServiceNow, Google AlloyDB for PostgreSQL, Microsoft SQL Server Reporting Services, Oracle XML DB, OpenID, AWS Transfer for SFTP, Git, Red Hat JBoss Enterprise SOA Platform, Oracle Cloud Infrastructure, Google Cloud Key Management Service, Google VPC Service Controls, Salesforce Sales Cloud, REST, Cisco Unified Intelligence Center, Juniper Networks SRX-Series Gateways, Salesforce CRM Analytics, QlikView, /DB, D&amp;B Hoovers, SAP, AWS Key Management Service (KMS), Qualtrics, TypeScript, CallMiner Eureka, Azure Active Directory B2C, Google Search Central, vSphere, IFS, Samba, Apache Thrift, Bash, Google Workspace, Jamf, Microsoft Intune Enterprise Application Management, Office365, Zoomdata, , Excel4Apps, Outreach.io, Google Analytics, Claude, Amazon Connect, Assemble, LogIC, NICE, Verint, Microsoft 365, Microsoft Exchange Server 2003, Microsoft OneDrive for Business, SharePoint, Microsoft Teams Rooms, Spark, EFI, BASE, Cisco Adaptive Security Appliance (ASA) Software, Asana, Google Sheets, SpingMetrics, Adobe Premiere Pro, Apple Final Cut Pro X, CapCut, Adobe After Effects, Adobe Photoshop, Strato, Adobe InDesign, Canva, Google Search Console, Airtable, Mode, TimeTrade, Linkedin Marketing Solutions, Ansible, MITRE ATT&amp;CK, Jira Service Management</v>
          </cell>
          <cell r="K2145">
            <v>2663600000</v>
          </cell>
          <cell r="L2145" t="str">
            <v>Debt Financing</v>
          </cell>
          <cell r="M2145">
            <v>1000000000</v>
          </cell>
          <cell r="N2145">
            <v>45809</v>
          </cell>
          <cell r="O2145">
            <v>1316191000</v>
          </cell>
          <cell r="Q2145" t="str">
            <v>Rubrik is a data security and management company founded in 2014, headquartered in Stanford Research Park, California. The company specializes in Zero Trust Data Securityâ„¢ solutions that protect against cyberattacks, including ransomware, through integrated backup, recovery, and resilience platforms. With over 3,000 employees and 22 global offices, Rubrik serves more than 7,000 customers worldwide and achieved $1.35 billion in subscription annual recurring revenue in 2024.
Rubrik's unified platform combines data protection, security, and operational resilience, replacing traditional legacy tools with modern solutions. Key offerings include Zero Trust Data Protection, ransomware investigation and containment, sensitive data discovery, and cyber resilience for various environments. The company partners with major cloud providers like AWS, Microsoft Azure, and Google Cloud to support hybrid and multi-cloud strategies, focusing on AI-driven analytics and automation to enhance data management.</v>
          </cell>
          <cell r="R2145">
            <v>2014</v>
          </cell>
        </row>
        <row r="2146">
          <cell r="A2146" t="str">
            <v>Ryan</v>
          </cell>
          <cell r="B2146" t="str">
            <v>Ryan</v>
          </cell>
          <cell r="C2146">
            <v>5900</v>
          </cell>
          <cell r="D2146" t="str">
            <v>financial services</v>
          </cell>
          <cell r="E2146" t="str">
            <v>http://www.ryan.com</v>
          </cell>
          <cell r="F2146" t="str">
            <v>http://www.linkedin.com/company/ryan</v>
          </cell>
          <cell r="G2146" t="str">
            <v>Dallas</v>
          </cell>
          <cell r="H2146" t="str">
            <v>Texas</v>
          </cell>
          <cell r="I2146" t="str">
            <v>auditing, credits &amp; incentives, severance tax, risk management, tax consulting, abandoned &amp; unclaimed property, transaction tax, tax services, strategic planning, income tax, insurance tax, captive insurance, property tax, tax compliance, tax software, employment tax, valueadded tax, business license tax, government grants &amp; incentives, consulting, fuels &amp; excise tax, tax technology, scientific research &amp; experimental development, tax management, operational efficiency, tax data analytics, tax data integration platforms, tax technology solutions, tax process optimization, transfer pricing automation, tax compliance software, energy &amp; utilities, proprietary tax platforms, tax data analytics tools, tax controversy management tools, multinational tax, sales tax, tax data integration, tax advisory services, tax solutions, corporate tax, tax savings optimization, tax advisory, tax audit support, tax representation, tax efficiency, retail, tax risk management, tax data security, tax process digitization, tax automation tools, manufacturing, blockchain, sales and use tax software, tax performance analytics, transportation &amp; logistics, healthcare, tax performance, technology, transfer pricing, tax automation, international tax, tax data management, utilities, tax process digitization solutions, e-commerce, tax risk assessment, state tax, tax reporting automation, tax data security platforms, tax optimization, multijurisdictional tax solutions, tax innovation, tax strategy, multijurisdictional tax compliance, tax strategy consulting, tax savings, financial services, state and local tax software, tax workflow management, tax audit defense tools, business services, tax technology platforms, tax workflow automation tools, tax risk mitigation, tax audit defense, tax compliance management, tax risk management software, accounting, tax preparation, bookkeeping, and payroll services, tax reporting software, property tax automation, automated tax compliance, tax industry, tax planning and optimization software, tax controversy, tax reporting, services, global tax, tax controversy resolution platforms, government, tax process streamlining software, tax savings recovery tools, tax audit support software, data management, tax workflow automation, tax analytics, tax data security solutions, real estate, global tax compliance solutions, construction &amp; real estate, transportation, tax controversy resolution, tax analytics and reporting, tax planning strategies, tax compliance automation, tax planning, international tax planning tools, tax strategy automation, tax data management systems, tax risk reduction, tax process streamlining, tax savings analysis, tax compliance risk reduction, b2b, tax analytics software, tax process automation software, tax data accuracy, tax analytics platform, tax performance improvement, tax recovery, strategic advisory, technology solutions, consulting services, tax advocacy, value-added tax, excise tax, claims recovery, healthcare tax services, manufacturing tax, oil and gas tax, financial services tax, retail tax solutions, telecommunications tax, government contractor tax, cryptocurrency tax, global tax services, multi-jurisdictional tax, end-to-end tax solutions, client value, process improvement, outsourced tax department, tax minimization, shareholder value, risk reduction, corporate citizenship, tax policy, lobbying services, legal tax services, employee training, professional development, client success, economic recovery, corporate tax strategy, customs duty, charity contributions, flexible work environment, work-life balance, high-performing teams, finance, education, legal, distribution, consumer products &amp; retail, mechanical or industrial engineering, health care, health, wellness &amp; fitness, hospital &amp; health care, consumer internet, consumers, internet, information technology &amp; services, management consulting</v>
          </cell>
          <cell r="J2146" t="str">
            <v>UltraDns, Outlook, Microsoft Office 365, OneTrust, Pardot, Hubspot, Zendesk, Slack, Salesforce, ASP.NET, Google Font API, Incapsula, Workday Recruit, Google Tag Manager, Typekit, EPiServer, WordPress.org, Microsoft-IIS, Linkedin Marketing Solutions, VisiStat, Wistia, Mobile Friendly, Google Analytics, AI, BASE, Microsoft Excel, accessiBe, Microsoft Azure Monitor, Thomson Reuters ONESOURCE, SAP S/4HANA, , , Sovos, Vertex, Avalara, Microsoft Office, Databricks, Microsoft Word, Microsoft PowerPoint, Microsoft Outlook, Katalon Studio, , Playwright, Specflow, Microsoft Dynamics 365 CE, Microsoft Power Platform, Microsoft Power Apps, Microsoft Power Automate, PowerBI Tiles, DATAVERSE LTD, C#, DotNetNuke, Javascript, OnApp, Azure Logic Apps, Tor, Azure Devops, Git, Microsoft SQL Server Reporting Services, Micro, ABAP, Power BI Documenter, SAP Enhancement Packages (EHPs), Surfcam, NeoData, Rapid7 InsightVM, SAP, SAP Cloud Platform Integration, IBM HTTP Server, REST, SQL, HTML5 Maker, CSS, Eclipse, SAP GUI, SAP Basis, OneTrust Tech Risk &amp; Compliance, Delta, Google AdWords Conversion, Salesforce CRM Analytics, Azure Analysis Services, Excel4Apps, AWS Trusted Advisor, Google Cloud Platform, Kubernetes, HELM, Terraform, Amazon CloudWatch, Azure Monitor, Prometheus, Grafana, OpenTelemetry, Workday, Microsoft.NET Core 3.1, React, TypeScript, GRPC, Azure SQL, Azure Cosmos DB, .NET, Azure Storage Explorer, Redis, Azure Pipelines, Electron, 24-7 Media, vSphere Fault Tolerance (FT), ServiceNow Request Management, Trane TRACE 3D, Microsoft Access, Azure App Configuration, Azure Key Vault, Azure Service Bus, Alteryx, ICP, SharePoint, Visual-Basic-.NET, PHP, Laravel, HTML Pro, OpenProject, WebOffice, Foxit PDF SDK, Adobe Acrobat, NitroSell, Workday HCM, Workday Compensation, Workday Time Tracking, PEO, Google Search Appliance, Frame, Box, Microsoft 365, Thomson Reuters Legal Tracker, Concur, HighRadius, Python, Flask, Fastapi, Django, Sqlalchemy, Pytest, Angular, VueJS, Litera pdfDocs, OpenText RightFax, SS&amp;C, Amazon Web Services (AWS), Microsoft Azure, Docker, Looker Studio, Salesforce Marketing Cloud Account Engagement, Jamf Pro, Microsoft Intune Enterprise Application Management, Smartsheet, Filevine, Selenium, AWS Analytics, Apache JMeter, k6, Burp Suite, Copilot, ChatGPT, PagerDuty, Datadog, Ivanti, SysTools VBA Password Recovery, Bootstrap, Agile GCP Labs, Scrum Do, Weibo, Mode, TSYS, Marketo, Eloqua, ClickUp, C# (C Sharp), Amazon EC2, Amazon S3, AWS CloudFormation, AWS CodePipeline, GitHub Actions, Sizmek (MediaMind), PROS, Visio, CONTROL, Taleo Applicant Tracking Systems (ATS), Windows 10 IoT Core Services, Microsoft Active Directory Federation Services, ZoomInfo, , , D365 Data Quality, FOUNDATION, IoT, Oracle Cloud, Oracle Fusion Middleware, Oracle BI Publisher, Oracle Integration Cloud, PL/SQL, Soap Media, PuTTY, AWS Transfer for SFTP, SQL Developer, Quest Toad, Amazon Linux 2, Oracle EBS CRM, RSMeans Data Online, SES</v>
          </cell>
          <cell r="K2146">
            <v>687000000</v>
          </cell>
          <cell r="L2146" t="str">
            <v>Venture (Round not Specified)</v>
          </cell>
          <cell r="N2146">
            <v>46023</v>
          </cell>
          <cell r="O2146">
            <v>2800000000</v>
          </cell>
          <cell r="Q2146" t="str">
            <v>Ryan is a global tax services, software, and technology firm based in Dallas, Texas. Founded in 1991, Ryan provides integrated federal, state, local, and international tax services to large enterprises and Fortune 500 companies. The firm serves 18,000 clients across over 60 countries, operating from more than 113 locations worldwide.
Ryan offers a comprehensive suite of tax services aimed at enhancing tax performance and creating strategic value. Their key offerings include tax recovery and compliance services, strategic tax consulting, tax technology and software solutions, property tax services, and severance tax consulting for the energy sector. The firm is recognized for its significant impact, recovering over $5 billion in annual tax savings for clients, including notable companies like Chrysler. Ryan holds the ICSS Gold Certification and has received the International Client Service Excellence Award, highlighting its commitment to exceptional service.</v>
          </cell>
          <cell r="R2146">
            <v>1991</v>
          </cell>
        </row>
        <row r="2147">
          <cell r="A2147" t="str">
            <v>S&amp;P Global</v>
          </cell>
          <cell r="B2147" t="str">
            <v>S&amp;P Global</v>
          </cell>
          <cell r="C2147">
            <v>43000</v>
          </cell>
          <cell r="D2147" t="str">
            <v>financial services</v>
          </cell>
          <cell r="E2147" t="str">
            <v>http://www.spglobal.com</v>
          </cell>
          <cell r="F2147" t="str">
            <v>http://www.linkedin.com/company/spglobal</v>
          </cell>
          <cell r="G2147" t="str">
            <v>New York</v>
          </cell>
          <cell r="H2147" t="str">
            <v>New York</v>
          </cell>
          <cell r="I2147" t="str">
            <v>finance, commodities, esg, sustainable finance, credit ratings, analytics, portfolio &amp; enterprise risk solutions, energy commodities information, benchmarks, intelligence, energy amp commodities information, finance: consumer services, esg data solutions, data sourcing, supply chain analytics, corporate finance, research, energy transition, market indices, energy &amp; utilities, data integration, financial data, market intelligence, data collaboration, market insights, data science, artificial intelligence, data subscriptions, market analysis, commodity insights, automotive industry insights, supply chain analytics platform, investment research, risk assessment, sustainability, commodity data, data quality, innovation, customer analytics, services, energy market forecasts, real-time data, ai in finance, cloud computing, data analytics, index development, information technology, data sharing, customer insights, global markets, regulatory compliance, b2b, energy transition analytics, financial modeling, financial innovation, energy commodity analytics, digital transformation, data security, automotive market data, energy policy analytics, energy market trends, market research, energy market data, private market data, digital solutions, automotive data, sustainable investment data, government, consulting, financial services, energy market intelligence, energy security, market data apis, financial analytics, risk management, data management, private markets, financial modeling tools, market index calculation, banking, ai technology, data partnerships, capital markets, supply chain risk data, data reporting, data-driven decision making, data security protocols, energy infrastructure data, esg scores, data governance, energy market regulation, market index innovation, data automation, financial risk, commodity price indices, market risk modeling, data visualization, api access, real-time analytics, energy analytics, energy security risk assessment, management consulting services, machine learning in finance, energy policy impact, data enrichment, cloud solutions, energy security analytics, financial risk analytics, energy, private equity data, energy market resilience, market forecasting, data platform, supply chain, esg analytics, indices, two-sided market, credit risk, financial news, investment insights, geopolitical risk, global trade, fixed income, corporate responsibility, diversity and inclusion, s&amp;p global indices, consumer insights, webinars, podcasts, business insights, financial markets, climate risk, debt issuance, environmental research, technology solutions, economic trends, sustainable development, sector analysis, industry benchmarks, debt markets, market trends, equity markets, client services, data solutions, strategic planning, regulatory insights, investment strategies, information technology &amp; services, enterprise software, enterprises, computer software, environmental services, renewables &amp; environment, computer &amp; network security, logistics &amp; supply chain</v>
          </cell>
          <cell r="J2147" t="str">
            <v>Akamai, Akamai DNS, Microsoft Office 365, Microsoft Azure Hosting, VueJS, Atlassian Cloud, Netlify, Drift, OneTrust, Workday, Eloqua, Emma, Freshdesk, Marketo, Pardot, Shopify Plus, SparkPost, Amazon SES, Adobe Marketing Cloud, Slack, iCIMS, Salesforce, Zendesk, Salesforce Live Agent, Microsoft-IIS, Mobile Friendly, Piwik, Bizible, Apache, ASP.NET, JW Player, Walkme, Scene7, Google Font API, Vidyard, Google Tag Manager, F5 BIG-IP, Nginx, Bootstrap Framework, Multilingual, AngularJS, AI, Microsoft Excel, Ironclad, DocuSign, Appian, SharePoint, Microsoft PowerPoint, Outlook, Microsoft Teams Rooms, ServiceNow, Google AdWords Conversion, Adobe Experience Platform, AWS SDK for JavaScript, Terraform, AT&amp;T, , Oracle Integration Cloud, Oracle Data Integrator, ACL, Oracle BI Publisher, SQL, C#, .NET, Linq, Microsoft Entity Framework, Sajax System, Red Hat JBoss Enterprise SOA Platform, HTML5 Maker, CSS, jQuery, Microsoft SQL Server Reporting Services, Dell EMC PowerStore, Amazon EKS Anywhere, Docker, WCF, NeoData, Redis, Microsoft.NET Core 3.1, Python, Flask, Fastapi, Django, PostgreSQL, python celery, RabbitMQ, Apache Kafka, AWS Trusted Advisor, Kubernetes, , Prometheus, Git, Jenkins, Spring Boot, PL/SQL, LangGraph, CloudPay, ADP, Unix, Node.js, Gainsight, Salesforce CPQ, Zuora, Oracle Analytics Cloud, SailPoint IdentityIQ, Okta, CyberArk, PowerBI Tiles, Copado, , Cypress, Postman, Microsoft Entra ID, SpingMetrics, SailPoint, SalesLoft, AVEVA PDMS, Salesforce CRM Analytics, REST, Gem, Mode, Box, Tor, Lua, CONTROL, GitHub Copilot, SysTools VBA Password Recovery, S&amp;P Capital IQ Pro, Langchain, Tableau, Alteryx, Tint, PyTorch, Java EE, Angular, Spring, Oracle JDBC, AWS Lambda, AWS Cloud, API Gateway, ECS, Amazon Simple Queue Service (SQS), SNS, FederatedMedia, Copilot, Microsoft Power Apps, Microsoft Power Automate, Microsoft 365, Databricks, Scala, Cisco Unified Intelligence Center, Aryson MySQL to MSSQL Converter, Semrush, Microsoft Azure Monitor, Bash, Perl, Microsoft PowerShell, OpenID, Microsoft Application Insights, GitHub, Javascript, HTML Pro, LEAP, Visio, Amazon Web Services (AWS), Adobe Experience Manager, Adobe Target, React, Nestjs, Google Cloud BigQuery, Google Cloud Platform, OpenTelemetry, Azure AI Search, Capita, Microsoft Office, Apex, Salesforce VisualForce, Salesforce Lightning Web Components, Amazon Managed Workflows for Apache Airflow (MWAA), Esri Reports, Cisco Nexus Dashboard, Salesforce Sales Cloud, Salesforce Service Cloud, ServiceNow Knowledge Management, Pega Case Management, Linkedin Marketing Solutions, Jira, Eightfold AI, Amazon CloudFront, Amazon CloudWatch, Amazon S3, Amazon Virtual Private Cloud (Amazon VPC), AWS CloudFormation, AWS Fargate, Confluence, GitLab, Lambda Cloud, Route 53, TeamCity, Redshift, Admin, Snowflake, Moveworks, OpenAI Whisper, Anaplan, Concur, IBX SmartView, SAP Ariba Platform, Amazon EC2, Intel, Scrum Do, Kanbanize, WorkSafeBC, Google Analytics, VISI, Frame, Knockout.js, TypeScript, Less, SAP, ArcGIS, QGIS, MapInfo Pro, Apache JMeter, Soda, Glide, SWIFT, Kotlin, React Native, Azure Devops, WatchGuard Firebox, ISO+â„¢, Air, CAT, Atlas, Grafana, PagerDuty, Splunk, Azure Linux Virtual Machines, Sizmek (MediaMind), Rapid7 InsightVM, Amazon Elastic Load Balancing, Security, Zoomdata, Feedly for Market Intelligence, Google Cloud Functions, Amazon Kinesis, Microsoft Teams, Google Meet, Workfront, Barracuda Email Security Service, Adobe Real-Time CDP, Selenium, Jack Henry &amp; Associates, Smartsheet, Amazon GuardDuty, AMD SEV, AWS Bedrock, AWS CloudTrail, AWS Key Management Service (KMS), AWS Nitro Enclaves Developer AMI, AWS PrivateLink, Azure Key Vault, Azure OpenAI Service, BirchStreet Procure-to-Pay, BlueTie Vault, CSC, Faiss, Google Cloud Armor, HashiCorp Vault, Intel SGX (Software Guard Extensions), Make, Microsoft Defender for Cloud, Neo4j Graph Data Science, Pinecone, Vertex AI, Weaviate, Seismic, Thought Industries, Athena, AWS Glue Data Catalog, AWS Step Functions, Cucumber, , Mend, Siemens SIMATIC S7, Splunk SOAR, Pipedrive, Sigma, Payara Server, MySQL, SAP Fiori, Airflow, Hugging Face, Jupyter, Klear, Liferay, matplotlib, OpenSearch, pandas, SAP Fieldglass Services Procurement, SentenceTransformers, SQLite, Streamlit, Turn, Weights &amp; Biases, XGBoost, AWS Marketplace, Camunda, ELK Stack, Ext JS, Jaeger, Lytics, DAX, ARKit, Remote Desktop Services, Microsoft Windows Server 2012, NICE Actimize Xceed, WebOffice, Claude, Cursor, DotNetNuke, Figma, Miro, OpenTable for Restaurants, Altair Monarch, Facebook, Instagram, Twitter Advertising, J2EE, Prowly, Turtl, ClearML, Microsoft Sql Server, MongoDB, R, ON24, Cvent, Kingdom, PySpark, Pytest, Excel4Apps, AWS OpsWorks, Act!, Dell iDRAC (Integrated Dell Remote Access Controller), Onit, AWS Analytics, ChatGPT, ServiceNow Flow Designer, Flow, ServiceNow IntegrationHub, Adobe, FlipHTML5, BASE, Oracle Database, dotCMS, Placer.ai, Horizon, ArcGIS GeoEvent Server, Power BI Documenter, Arcserve, Blueprism, accessiBe, Webex, Qualtrics, Spark, Palo Alto PA-5000 Series, Fortinet, Zscaler, Prisma, DataDome, Azure Service Fabric, Azure Log Analytics, INAP, Amazon Associates, ANGEL LMS, Azure Cognitive Services, IBM ILOG CPLEX Optimization Studio, Renaissance Accelerated Reader, NLP Catpcha, AWS Organizations, Office365, Playwright, GitHub Actions, COSTAR, Travis CI, Coupa, Testng, JUnit, Auth0, IDC, Vector, SafeSend, Google AlloyDB for PostgreSQL, LinkedIn Ads, YouTube, Azure Analysis Services, Xray, Azure Monitor, CloudBees CI, New Relic, dynaTrace, Diligent Entities, AWS Cloud Development Kit (AWS CDK), LlamaIndex, Amazon SageMaker, Rise, Aha!, Pendo., LeanData, Woopra, Workato, Mulesoft, Zapier, NetSuite, Salesforce Revenue Cloud, Conga CPQ, Ning, Oracle XML DB, Microsoft Fabric, NumPy, Amazon Managed Streaming for Apache Kafka (Amazon MSK), SentryOne SQL Sentry, Amazon Product Advertising API, Azure Cloud Services, Litera pdfDocs, Microsoft Power Platform, GrubHub for Restaurants, Vocera Communications, ePly Events, Argocd, HELM, Amazon DynamoDB, VMware NSX Data Center for vSphere, Micro, Sales Cloud Einstein, Outreach.io, Gong, Chorus by ZoomInfo, ZoomInfo, LinkedIn Sales Navigator, Apollo, PandaDoc, CallRail, AWS EventBridge, Snap, AWS CodePipeline, AWS CodeBuild, AWS CodeDeploy, Amazon Elastic MapReduce (EMR), C# (C Sharp), Salesforce Customer Data Platform (CDP), Absorb LMS, HighRadius, LeanIX Enterprise Architecture Management, Ardoq, Software AG Alfabet, Repl.it, GoToAssist (FASTchat), Microsoft Transact-SQL, Azure App Service, Azure Functions, TensorFlow, Salesforce Einstein Analytics, Amazon Elastic Container Service (Amazon ECS), AWS Transfer for SFTP, FactSet, Power Query, Datapipe, Kenshoo, GoDataFeed, CLEAR, Salesforce Flow, PEX, TUNE, Microsoft Endpoint Configuration Manager (MECM), Oracle Cloud, MITRE ATT&amp;CK, GraphQL, JFrog Artifactory, SonarQube, Splunk Observability, Siemens PROFIBUS, AWS Database Migration Service, Visual Studio, PyCharm, Visual Studio Code, NuGet, NUnit, Markdown, Backstage, Next.js, Tailwind, Microsoft Word, Adobe Acrobat, NGRX, RXJS, Ansible, Cloud Custodian, Tenable.sc, Conversica, 6sense, Adobe Experience Cloud, OpenAI, Adobe Firefly, Amazon Simple Storage Service (S3), CallMiner Eureka, Dash, Verint, Microsoft SQL Server Management Studio, Google Firebase Crashlytics, Pronto Software, Eyefinity OfficeMate, CET, ACCELQ, Gearset, Flosum, SOQL, TimeTrade, Amazon Linux 2, Uipath, Aurora, Apache Spark, Microsoft Active Directory Federation Services, ChurnZero, Celonis, SES, Graylog, Fortify WebInspect, Plotly Dash, Scipy, CTSuite, Datadog, Octopus Deploy, Starburst, Oracle Financial Services, Workday Recruiting, Jakarta EE, SAM, JWT, SAP Concur, Android, Bootstrap, Sass, npm, Adobe XD, Jest, FME Platform, DuckDB, Apache Flink, Equifax Prequalification of One, MATLAB, AWS Secrets Manager, SPIFF, Cognos TM1, OSIsoft PI, WebDriverIO, Micro Focus LoadRunner, k6, Gatling, Hibernate, IBM WebSphere Message Broker, Oracle WebLogic, Secured MVC Forum on Windows 2012 R2, TIBCO, Adobe Creative Cloud, DatoCMS, AWS Transit Gateway, AWS Direct Connect, Verizon WAF, AWS Firewall Manager, AWS IAM Identity Center, Azure Active Directory B2C, Azure Active Directory, Google Cloud, Apache Solr, Vertica, Informatica, Oracle Exadata Cloud Service, CPX Interactive, Oracle GoldenGate, Oracle Active Data Guard, Elasticsearch, Hi-Media Performance, scikit-learn, NeMo, Ptengine, Handshake, Gemini, Asana</v>
          </cell>
          <cell r="K2147">
            <v>1500000000</v>
          </cell>
          <cell r="L2147" t="str">
            <v>Debt Financing</v>
          </cell>
          <cell r="M2147">
            <v>1300000000</v>
          </cell>
          <cell r="N2147">
            <v>44044</v>
          </cell>
          <cell r="O2147">
            <v>15336000000</v>
          </cell>
          <cell r="Q2147" t="str">
            <v>S&amp;P Global Inc. is a prominent American corporation based in Manhattan, New York, specializing in financial information, analytics, credit ratings, benchmarks, and intelligence in energy and commodities. Founded in 1860 by Henry Varnum Poor, the company has evolved significantly, particularly after the merger that created Standard &amp; Poor's in 1941. It has grown from a niche provider of railroad data to a global leader serving various markets.
The company offers Essential IntelligenceÂ®, which combines data, technology, and expertise to provide insights for risk management and opportunities across global markets. Its divisions include Market Intelligence, Ratings, Commodities and Energy, and Private Markets, serving a diverse clientele that includes 100% of Fortune Global 100 and 80% of Fortune Global 500 companies. S&amp;P Global operates in over 150 countries and is committed to integrity, discovery, and partnership in its operations.</v>
          </cell>
          <cell r="R2147">
            <v>1860</v>
          </cell>
        </row>
        <row r="2148">
          <cell r="A2148" t="str">
            <v>Sabre</v>
          </cell>
          <cell r="B2148" t="str">
            <v>Sabre Corporation</v>
          </cell>
          <cell r="C2148">
            <v>6300</v>
          </cell>
          <cell r="D2148" t="str">
            <v>information technology &amp; services</v>
          </cell>
          <cell r="E2148" t="str">
            <v>http://www.sabre.com</v>
          </cell>
          <cell r="F2148" t="str">
            <v>http://www.linkedin.com/company/sabre-corporation</v>
          </cell>
          <cell r="G2148" t="str">
            <v>Southlake</v>
          </cell>
          <cell r="H2148" t="str">
            <v>Texas</v>
          </cell>
          <cell r="I2148" t="str">
            <v>aviation airline, it technology, travel, corporate travel, travel agencies, technology, business travel, gds, hotels, mobile solutions, computer software: programming data processing, technology, information &amp; internet, distribution solutions, content management tools, consulting, content management, content management platform, content management system, machine learning, content optimization, multi-source content, inventory management, content integrity, content ecosystem, content management services, reservation management, services, digital transformation, content services, content management apis, content synchronization tools, travel ecosystem, content tools, content automation, dynamic pricing, content delivery networks, dynamic fare algorithms, information technology, content integration tools, digital payments, revenue management, computer systems design and related services, cloud computing, content security, hotel distribution platform, seamless booking, content integration, travel technology, ai analytics, content distribution, retail, real-time booking, content personalization, order management, content solutions, cloud infrastructure, travel booking apis, gds systems, content management system apis, content apis, government, supply chain management, content strategy, content sourcing, offer optimization, digital retailing, travel, hospitality and tourism, real-time data, content innovation, content delivery, d2c, api integration, content management solutions, hotel management, software solutions, content technology, customer engagement, travel industry software, data security, innovation, payment processing, content flexibility, information technology and services, disruption management, reservation system, data analytics, e-commerce, b2b, content platform, content accuracy, content analytics, content synchronization, customer experience, content fragmentation, api development, real-time fare processing, personalized offers, software development, content compliance, content scalability, ndc retailing, airline retailing, network optimization, pricing strategies, ndc solutions, customer insights, travel management systems, self-service check-in, automated refunds, multi-source distribution, travel ai, global distribution, corporate travel solutions, reservation systems, seamless payments, travel partnerships, sustainability in travel, cloud-based technology, ticketing solutions, departure control, retail intelligence, today's travel trends, travel booking platforms, travel agents support, ancillary services, innovative travel software, supply chain efficiency, mobile travel apps, tour operator management, corporate buyer tools, customer touchpoints, integration services, event management software, hospitality solutions, strategic partnerships, modern retail solutions, user-friendly interfaces, innovative pricing solutions, b2c, finance, distribution, consumer products &amp; retail, transportation &amp; logistics, leisure, travel &amp; tourism, hospitality, information technology &amp; services, artificial intelligence, enterprise software, enterprises, computer software, internet infrastructure, internet, logistics &amp; supply chain, computer &amp; network security, consumer internet, consumers, financial services</v>
          </cell>
          <cell r="J2148" t="str">
            <v>Akamai DNS, Pardot, Microsoft Office 365, Drupal, Pantheon, OneTrust, React Redux, Workday, Amazon SES, Slack, Salesforce, Adobe Marketing Cloud, Workday Recruit, Open AdStream (Appnexus), Incapsula, WordPress.org, Google Tag Manager, Google Analytics, OpenSSL, Mobile Friendly, reCAPTCHA, Vimeo, Apache, Microsoft PowerPoint, Microsoft Excel, Salesforce CRM Analytics, LinkedIn Learning, Google Cloud, Google Cloud Platform, Google Kubernetes Engine, Google Compute Engine, Kubernetes, Amazon Linux 2, Grafana, Splunk, AppDynamics, ServiceNow, Jira, Rally, Assemble, SAP BTP for Spend Management, C/C++, AWS SDK for JavaScript, Java EE, Spring, Spring Boot, Hibernate, Oracle Analytics Cloud, MySQL, MongoDB, Jenkins, Sabre Hospitality SynXis, Google Cloud APIs, Travelport GDS, Google Cloud Security Command Center, FlipHTML5, CSS, Javascript, AI, Workday Prism Analytics, Board, Looker, Google Cloud BigQuery, E-planning, Bash, Perl, Python, R, Playwright, Selenium, REST, Spring Cloud, SQL, ebs, AWS Analytics, IBM ILOG CPLEX Optimization Studio, Docker, PubSub+, Amazon Managed Streaming for Apache Kafka (Amazon MSK), Terraform, AWS CloudFormation, Prometheus, ELK Stack, Oracle XML DB, Soap Media, Cucumber, IBM Cloud, .NET, Construct, Frame, Apache Tomcat, Oracle 12c, OpenLDAP, Git, Maven, Microsoft Power Platform, Microsoft Power Apps, SharePoint, Microsoft Power Automate, Excel4Apps, SAP Fieldglass Services Procurement, SailPoint, Coupa, HTML Pro, Google Cloud Run, Google Cloud Storage, Google Cloud SQL, Google Cloud Monitoring, Google Cloud Logging, Vertex AI, Vector, Google Cloud Document AI, Google Dataplex, DATAflow, Composer, Amazon Managed Workflows for Apache Airflow (MWAA), Okta, Hi-Media Performance, Apigee, Sizmek (MediaMind), Google Secret Manager, Google VPC Service Controls, Connect, McAfee Total Protection for Data Loss (DLP), Google Cloud Deployment Manager, ANGEL LMS, Mode, QlikView, Tableau, Airflow, Google Cloud Composer, Nutanix Beam, Oracle Cloud Infrastructure Identity and Access Management, GitHub Actions, GitHub Copilot, Power BI Documenter, Sabre Scribe, Amazon Virtual Private Cloud (Amazon VPC), Cypress, Postman, Azure Analysis Services, React, Redux, TypeScript, Groovy, GraphQL, Google Kubernetes Engine (GKE), AWS Trusted Advisor, Route 53, Google AdWords Conversion, Amazon Web Services (AWS), Linkedin Marketing Solutions, Instagram, YouTube, X, Facebook, Node.js, webpack, Babel, Gravitee.io, Jest, PySpark, J2EE, C#, Amazon DocumentDB, SAP Leonardo Internet of Things, ADP, GEP, Secured MVC Forum on Windows 2012 R2, Crossfuze TFS Integration, Interact, Apache Beam, Oracle Essbase, IBX SmartView, Tor, SAP, Microsoft Windows Server 2012, Wordpress, Google Analytics 4 (GA4), Intel, Tegrity, SAP Data Quality Management, microservices for location data, AMP, StackAdapt, Meta Ads, Google Ads, PHP</v>
          </cell>
          <cell r="K2148">
            <v>6327200000</v>
          </cell>
          <cell r="L2148" t="str">
            <v>Debt Financing</v>
          </cell>
          <cell r="M2148">
            <v>700000000</v>
          </cell>
          <cell r="N2148">
            <v>45047</v>
          </cell>
          <cell r="O2148">
            <v>2770983000</v>
          </cell>
          <cell r="Q2148" t="str">
            <v>Sabre Corporation is a software and technology company that supports the global travel industry with its reservation systems, distribution platforms, and booking solutions. Founded in 1960 through a partnership between American Airlines and IBM, Sabre developed the first real-time computerized reservation system, revolutionizing airline bookings.
The company offers a range of products, including computerized reservation systems, a global distribution system (GDS), revenue management systems, and consumer booking platforms like Travelocity. Sabre's technology connects airlines, hotels, and car rental companies with travel agents and consumers, optimizing travel transactions. With a diverse customer base that includes airlines, travel agencies, hotels, and consumers, Sabre has established itself as a leading technology provider in the travel sector, continuously innovating to enhance the booking experience.</v>
          </cell>
          <cell r="R2148">
            <v>1960</v>
          </cell>
        </row>
        <row r="2149">
          <cell r="A2149" t="str">
            <v>Sagility</v>
          </cell>
          <cell r="B2149" t="str">
            <v>Sagility</v>
          </cell>
          <cell r="C2149">
            <v>36000</v>
          </cell>
          <cell r="D2149" t="str">
            <v>management consulting</v>
          </cell>
          <cell r="E2149" t="str">
            <v>http://www.sagilityhealth.com</v>
          </cell>
          <cell r="F2149" t="str">
            <v>http://www.linkedin.com/company/sagilityhealth</v>
          </cell>
          <cell r="G2149" t="str">
            <v>Atlanta</v>
          </cell>
          <cell r="H2149" t="str">
            <v>Georgia</v>
          </cell>
          <cell r="I2149" t="str">
            <v>operations consulting, healthcare customer satisfaction, provider network management, clinical solutions, healthcare operational efficiency, healthcare data insights, predictive analytics, ai-driven healthcare, healthcare analytics solutions, services, healthcare process improvement, healthcare technology platforms, cost containment, healthcare transformation, healthcare technology integration, clinical services, healthcare cost management, regulatory adherence, data analytics, contact center services, healthcare awards and recognition, b2b, healthcare claims processing, healthcare awards, machine learning, healthcare service delivery, clinical operations, healthcare compliance solutions, healthcare regulatory compliance, healthcare, global healthcare services, hyperautomation, net promoter score, healthcare member engagement, provider solutions, healthcare digital solutions, healthcare contact center, member engagement platform, healthcare analytics tools, patient experience enhancement, ai in healthcare, cloud healthcare platform, healthcare process optimization, member experience enhancement, artificial intelligence, claims processing, healthcare data analytics, clinical data management, healthcare sector support, healthcare service excellence, healthcare bpm, healthcare industry support, hyperautomation in healthcare, payment integrity services, business process management, management consulting services, healthcare innovation, aging in place, healthcare compliance, healthcare cost containment, healthcare client support, payment integrity, patient care improvement, revenue cycle automation, healthcare cost reduction, consulting, provider network optimization, healthcare financial outcomes, healthcare digital transformation, healthcare operational scale, regulatory compliance, process optimization, healthcare services automation, cloud-based healthcare, provider engagement solutions, digital transformation, healthcare analytics, operational efficiency, member engagement, healthcare cloud solutions, healthcare solutions, healthcare industry expertise, provider network solutions, healthcare technology, claims management, healthcare client management, healthcare provider support, business process as a service (bpaas), healthcare quality improvement, healthcare process automation, revenue cycle management, healthcare member satisfaction, cloud-based healthcare services, customer engagement, healthcare automation, aging in place services, data management, ai-powered healthcare, provider services, payer services, patient engagement, member experience, operations efficiency, cost effective healthcare, advanced analytics, business process outsourcing, claims processing accuracy, health plan, provider network operations, care delivery, healthcare engagement, clinical governance, telehealth services, patient outcomes, omnichannel communication, utilization management, predictive models, financial outcomes, incident resolution, medicare plans, saas platform, claim operations, member satisfaction, healthcare experience, provider data stewardship, clinical denial management, patient access services, administrative processes, patient-centric care, automated solutions, financial clearance, finance, management consulting, information technology &amp; services, enterprise software, enterprises, computer software, health care, health, wellness &amp; fitness, hospital &amp; health care, financial services</v>
          </cell>
          <cell r="J2149" t="str">
            <v>Route 53, Mimecast, Outlook, Pardot, Microsoft Office 365, Slack, Salesforce, WordPress.org, Mobile Friendly, Bootstrap Framework, Google Font API, GoDaddy Verified, Google Analytics, Wix, Google Tag Manager, Shopify, Parse.ly, reCAPTCHA, Shutterstock, Google Play, Hubspot, Nginx, ICP, Act!, Tableau, PowerBI Tiles, Microsoft Excel, Aryson MySQL to MSSQL Converter, SQL, Hive, Apple Laptop, ANGEL LMS, AWS VPN, Pega Robotic Process Automation, Salesforce CRM Analytics, Google AdWords Conversion, Microsoft PowerPoint, Five9, AWS SDK for JavaScript, DemandBase, Verint, NICE, CallMiner Eureka, Microsoft Office, Articulate, Rise, Adobe Captivate, Semrush, Infor Workforce Management (WFM), Articulate 360, Camtasia, Vyond, Snagit, WellSaid Labs, Frontier Software, accessiBe, SysTools VBA Password Recovery, Appcast, LogIC, Eaglestats, ChatBot, SES, Microsoft Word, ADP Applicant Tracking System, Brandwatch Social Media Management, Microsoft 365, Microsoft Exchange Online, SharePoint, Microsoft OneDrive, Microsoft Teams, Microsoft Entra ID, Connect, SAM, OpenID, Azure Information Protection, Pega CRM Suite, TUNE, CAT, ManageEngine ADAudit Plus, Yahoo Ad Manager Plus, ManageEngine M365 Manager Plus, Netskope Cloud Access Security Broker (CASB), Webex, Zoomdata, Microsoft Teams Rooms, Microsoft SQL Server Reporting Services</v>
          </cell>
          <cell r="K2149">
            <v>249572591</v>
          </cell>
          <cell r="L2149" t="str">
            <v>Other</v>
          </cell>
          <cell r="M2149">
            <v>249572591</v>
          </cell>
          <cell r="N2149">
            <v>45597</v>
          </cell>
          <cell r="O2149">
            <v>652013000</v>
          </cell>
          <cell r="Q2149" t="str">
            <v>Sagility is a healthcare technology and business process management (BPM) company based in Westminster, Colorado. Founded in June 2020, Sagility focuses on enhancing member and patient experiences for health plans and providers through a combination of technology, transformation-driven services, and extensive industry expertise. The company employs between 25,000 to 34,000 people across five countries and reported revenues ranging from $181.9 million to $460 million.
Sagility offers a wide range of services tailored to healthcare payers and providers. These include clinical operations and case management, member engagement tools, provider solutions, and payment integrity services. The company utilizes advanced technologies such as AI, machine learning, and hyperautomation to optimize processes and improve healthcare delivery. Its solutions aim to merge human expertise with automation, driving efficiency and effectiveness in the healthcare sector.</v>
          </cell>
          <cell r="R2149">
            <v>1998</v>
          </cell>
        </row>
        <row r="2150">
          <cell r="A2150" t="str">
            <v>Sagora Senior Living</v>
          </cell>
          <cell r="B2150" t="str">
            <v>Sagora Senior Living</v>
          </cell>
          <cell r="C2150">
            <v>3600</v>
          </cell>
          <cell r="D2150" t="str">
            <v>facilities services</v>
          </cell>
          <cell r="E2150" t="str">
            <v>http://www.sagora.com</v>
          </cell>
          <cell r="F2150" t="str">
            <v>http://www.linkedin.com/company/sagora-senior-living</v>
          </cell>
          <cell r="G2150" t="str">
            <v>Fort Worth</v>
          </cell>
          <cell r="H2150" t="str">
            <v>Texas</v>
          </cell>
          <cell r="I2150" t="str">
            <v>respite, memory care, independent living, assisted living, healthcare services, senior safety, senior housing, senior living communities, senior dining services, senior care, senior wellness programs, memory care programs, real estate, upscale amenities, senior activity programs, senior living, nursing care facilities (skilled nursing facilities), retirement planning, dignified aging, b2c, resident first philosophy, senior lifestyle, personalized care, respite care services, services, elderly care, retirement communities, senior apartments, healthcare, health care, health, wellness &amp; fitness, hospital &amp; health care, assisted living facilities, health &amp; medical, retirement homes</v>
          </cell>
          <cell r="J2150" t="str">
            <v>Outlook, CloudFlare Hosting, WP Engine, React, Sophos, Slack, Remote, UKG, Elite Software HVAC Solution, Microsoft Office, Gem, Postpresso, Salesforce Marketing Cloud Intelligence (formerly Datorama), Tor</v>
          </cell>
          <cell r="O2150">
            <v>541800000</v>
          </cell>
          <cell r="P2150">
            <v>2</v>
          </cell>
          <cell r="Q2150" t="str">
            <v>Sagora Senior Living is a senior living community operator based in Fort Worth, Texas, founded in 1990. The company manages approximately 82-87 properties across 12 states, including Texas, Oklahoma, Florida, Alabama, and California. With around 3,484-3,691 employees, Sagora generates about $511.5 million in revenue. The company is guided by a "Resident First" philosophy, focusing on providing five-star amenities, exceptional care, and engaging social activities.
Sagora offers independent living, assisted living, and memory care communities, featuring various residential options such as lakefront homes and cottages for purchase or rent. Their services include healthcare, physical therapy, full meal service, and lifestyle programs. Residents can enjoy activities like woodcarving, fishing, and wine club outings, as well as innovative dementia tools like the BikeAround virtual reminiscence experience. Sagora has received recognition for its workplace culture, being named a Best Workplace for Aging Services and earning Great Place to Work certification for 2023-2024.</v>
          </cell>
          <cell r="R2150">
            <v>1990</v>
          </cell>
        </row>
        <row r="2151">
          <cell r="A2151" t="str">
            <v>Salesforce</v>
          </cell>
          <cell r="B2151" t="str">
            <v>Salesforce</v>
          </cell>
          <cell r="C2151">
            <v>77000</v>
          </cell>
          <cell r="D2151" t="str">
            <v>information technology &amp; services</v>
          </cell>
          <cell r="E2151" t="str">
            <v>http://www.salesforce.com</v>
          </cell>
          <cell r="F2151" t="str">
            <v>http://www.linkedin.com/company/salesforce</v>
          </cell>
          <cell r="G2151" t="str">
            <v>San Francisco</v>
          </cell>
          <cell r="H2151" t="str">
            <v>California</v>
          </cell>
          <cell r="I2151" t="str">
            <v>enterprise cloud computing &amp; customer relationship management, customer relationship management, enterprise cloud computing,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sales, computer software, information technology &amp; services, computer hardware, internet infrastructure, internet, apps, environmental services, renewables &amp; environment, consumer internet, consumers, marketing &amp; advertising, artificial intelligence, professional training &amp; coaching, mechanical or industrial engineering, ux, health care, health, wellness &amp; fitness, hospital &amp; health care, computer &amp; network security, nonprofit organization management</v>
          </cell>
          <cell r="J2151" t="str">
            <v>Akamai, Salesforce, Gmail, Google Apps, Apache, Linkedin Marketing Solutions, Bootstrap Framework, DemandBase, Pardot, GetFeedback, Nginx, Optimizely, Mulesoft, Vidyard, New Relic, Evergage, Facebook Widget, YouTube, Omniture (Adobe), Mobile Friendly, WordPress.org, Adobe CQ, Varnish, Google Tag Manager, Adobe Media Optimizer, Multilingual, Facebook Login (Connect), Cloudinary, Google Analytics Ecommerce Tracking, Facebook Custom Audiences, ON24, Twitter Advertising, SOASTA, Slack, Mode, Salesforce Service Cloud, Apex, Salesforce Lightning Web Components, Salesforce VisualForce, Argon CI/CD Security, Javascript, CSS, Red Hat JBoss Enterprise SOA Platform, HTML Pro, AWS Trusted Advisor, IBM ILOG CPLEX Optimization Studio, Microsoft Azure Monitor, Alibaba Cloud, Terraform, Kubernetes, Docker, Apache Mesos, Langchain, LlamaIndex, Google, Zoomdata, Tableau, Salesforce Marketing Cloud Intelligence (formerly Datorama), Salesforce Platform, Salesforce Sales Cloud, Adobe Experience Cloud, MuleSoft Anypoint Platform, Salesforce Customer 360 Data Manager, Adobe InDesign, Strato, Adobe Photoshop, ANGEL LMS, DigitalOcean Cloudways, .NET, SQL, go+, Google AlloyDB for PostgreSQL, Redis, GraphQL, Informatica, Oracle Commerce Cloud, Salesforce CRM Analytics, Frame, Workday, jQuery, Airflow, Amazon S3, AWS SDK for JavaScript, dbt, ECS, Git, GitHub Actions, Grafana, HELM, Jenkins, Lambda Cloud, Monte Carlo, Python, Sizmek (MediaMind), Snowflake, Splunk, Amazon EKS Anywhere, Apache Iceberg, Apache Kafka, Apache Parquet, Copilot, Cursor, Dell EMC PowerStore, Neo4j, PowerBI Tiles, Spark, Mule ESB, iManage, , Magento 2 Community, Weibo, CloudMoverâ„¢ for AWS S3, Zuora Revenue (formerly RevPro), Vertex, Oracle XML DB, BIRT, Salesforce CRM, Salesforce Revenue Cloud, Oracle Data Cloud, SPIFF, Gem, Heroku, Quip, AI, Google Cloud Platform, Spinnaker, Semrush, Star, Apache Pinot, Hive, Temporal Cloud, Tor, Olo, Oracle Cloud Infrastructure, Amazon Simple Queue Service (SQS), Siemens SIMATIC S7, Salesforce Lightning, containerd, Prometheus, Datadog, Amazon CloudWatch, ELK Stack, GitLab, Argocd, Flux, Bash, PostgreSQL, MySQL, AWS Secrets Manager, PagerDuty, AWS CloudFormation, Ansible, Pulumi, SAM, JWT, Microsoft Active Directory Federation Services, AWS IAM Identity Center, Acronis Cyber Backup, VueJS, Salesforce Maps, Mapbox, Google Drive, Jira, GitHub, Amazon Web Services (AWS), Microsoft Azure, Jest, Google Hangouts, Workday HCM, Telligent, Figma, Ning, OpenTable for Restaurants, React, Microsoft Application Insights, Microsoft Teams, C#, REST, SOQL, Windchill PDMLink, Salesforce Field Service, Visio, Trailhead, CEMAR, Ruby On Rails, Node.js, Cypress, Sales Cloud Einstein, Salesforce Journey Builder, Soap Media, mO Jira OAuth SSO, Jira OpenID Connect SSO, Jira OIDC SSO, Salesforce Connect, Intel, Azure Analysis Services, Conviva Operational Data Platform, NTENT, Lytics, Oracle Exadata Cloud Service, AWS Analytics, Redshift, Amazon Kinesis, Salesforce Flow, Spreadsheet Server by insightsoftware, Google Cloud, Spring Boot, Amazon Managed Streaming for Apache Kafka (Amazon MSK), RabbitMQ, OpenTelemetry, Excel4Apps, Apache Spark, Apache Flink, Graylog, ACL, Micro Focus Universal CMDB, Salesforce Marketing Cloud, Salesforce Financial Services Cloud, Khoros for SAP Customer Experience Cloud, HCL Commerce Cloud, Anypoint API Manager, .GIS, Microsoft AdCenter, Flow, Netlify, Google Cloud APIs, Bold360, Sage, Tableau Prep, Azure Digital Twins, IDC, Sprout Social, Salesforce Health Cloud, Salesforce Education Cloud, SOCi, LinkedIn Ads, Oracle Analytics Cloud, Coupa, Apache JMeter, Locust, k6, CAT, Quality assurance service for SAP Field Service Management, Google Sheets, Delivr, Automic Automation, Oracle General Ledger, Gemini, Digital Fulcrum GhostWriter, ChatGPT, Claude, Verint, Workday Recruiting, Microsoft Windows Server 2012, Azure Linux Virtual Machines, Asana, Google Workspace, Microsoft SQL Server Reporting Services, Salesforce Marketing Cloud Personalization (formerly Interaction Studio), ebs, Salesforce Einstein AI, Salesforce Social Studio, Monday sales CRM, Salesforce Commerce Cloud, Salesforce Partner Relationship Management (PRM), Salesforce CPQ, Demandware Analytics, Microsoft Excel, PHP, Vitess, Cassandra, Elasticsearch, Progress Chef, Puppet, Wider Planet, Act!, SalesIntel, Redux, AWS Data Lake Storage, Informatica MDM â€“ Product 360, Oracle Manufacturing Cloud, IoT, Ptengine, LeanIX Enterprise Architecture Management, whos.amung.us, SS&amp;C, Salesforce B2C Commerce Cloud, Presto, Jupyter, LeafLink, Liferay, Payara Server, MITRE ATT&amp;CK, Pipedrive, Cloud Foundry, Splunk SOAR, Cisco VPN, Istio, Make, Route 53, SAP Fieldglass Services Procurement, Bazel, OpenLDAP, PEX, Salesforce Shield, Canvas by Instructure, Conga CPQ, Symprex Email Signature Manager, Salesforce Order Management, SAP, Dell EMC PowerScale, SES, Google Docs, Seismic, Dynamics 365 Field Service, Stitch, FlipHTML5, Databricks, Google Cloud BigQuery, Adobe After Effects, Adobe Premiere Pro, Cinema 4D, Fusion ERP Analytics, Salesforce Nonprofit Cloud, SAP for Public Sector, Salesforce.com Force.com, PEO, Allbound PRM, HPE MDS600, Microsoft Office, Rust, Stormshield, IBM InfoSphere Master Data Management, Informatica Cloud Data Integration, Aqua, Informatica Axon Data Governance, CallMiner Eureka, Envoy, Kainos, Tufin Orchestration Suite, Xactly, Cisco Unified Intelligence Center, Juniper Networks SRX-Series Gateways, Chrome, Recurly, DaVinci Resolve, Aja Video Systems, redvertisement, Intel Arria, TensorFlow, PyTorch, Forcepoint TRITON, Scala, SAP Signature Management by DocuSign, TypeScript, Azure Virtual Machines, SolidCAM, React Redux, Apache Solr, Hadoop HDFS, Amazon Elastic MapReduce (EMR), Amazon Managed Workflows for Apache Airflow (MWAA), Basecamp, Postpresso, Azure Data Lake Storage, Connect, Microsoft Dynamics 365 Customer Engagement, Optimizely Personalization, Edifecs Revenue Growth, ICP, AWS GovCloud, HackerEarth Assessments, Amazon Linux 2, Less, Tableau Cloud, Develatio's ExpressJS AMI, AMP, Microsoft PowerPoint, Salesforce Email Studio, Opt-Intelligence, QMetry Automation Studio, Zuora, Rise, Security, Analyzer, Onit, GitHub Copilot, Flickr Slideshow, Voiceflow, OneTrust Tech Risk &amp; Compliance, HPE MSA, Electron, Angular, Applitools, CircleCI, Enzyme, Gulp, HTML5 Maker, Storybook, Vscode, webpack, Winky-AXE, Cucumber, Selenium WebDriver, Apache Airflow, CTSuite, Azure Security Center, ARGUS Developer, CrowdStrike Falcon X, MySQL 8 With RHEL 8, Salesforce Marketing Cloud Account Engagement, Chatter, Highspot, Azure Monitor, Power BI Documenter, Next.js, Amazon DynamoDB, AWS AppSync, Catchpoint, Heartland Payment Systems, Blue Yonder Order Management, Scrum Do, SafeSend, Azure API Management, Salesforce Community Cloud, Selenium, Tampa AS400 Inc, Apptio Cloudability SaaS, EJBCA, Azure Data Lake Analytics, Amazon Simple Storage Service (S3), Batch, Activa, CGI Momentum, Vlocity, J2EE, Argo, BASE, WP-Oauth, OpenID, Blueprint, Informatica Test Data Management, Neo4j Graph Data Science, Apple macOS, dbt Cloud, Alteryx, Informatica Cloud Mass Ingestion, EMaint, DocuSign, Microsoft Word, NLP, WorkFusion AI Digital Agents, Tableau Desktop, Emarsys, comScore, IBM Bluemix, Adform DMP, Dell Encryption, McAfee Total Protection for Data Loss (DLP), Autopilot, Confluence, Box, Microsoft OneDrive, SharePoint, Anthropic Claude, Midjourney, Looker, LangGraph, Buildkite, GitHub Enterprise, Unity, Amazon Associates, JTL-Shop 3, Oracle Passlogix, OpenStack, Thought Industries, Salesforce Commerce Cloud SFRA, Salesforce Einstein Analytics, Benevity, Amazon Connect, Aravo, IBM HTTP Server, Java EE, Adobe Firefly, Stable Diffusion, Blender, Phoenix, Hbase, Yarn, Rapid7 InsightVM, DoubleClick, TimeTrade, LifeStreet Media, Acme Packet, CMPRO, Snyk Code (SAST), Ad Astra, Minteye / AdsCaptcha, Meta Ads Manager, LinkedIn Recruiter, iPage, ServiceNow IT Service Management (ITSM), A Small Orange, Wordpress, BevyUp, Orum, Reddit for business, Stack Overflow, Open Policy Agent, RegOnline, CONTROL, Absorb LMS, Admin, SRS ReportSmith, Substack, Vector, Tripwire IP360, HCL Digital Experience, Etracker, BILL, Playwright, Instagram, X, Emma, Microsoft System Center, 3M 360 Encompass - Health Analytics Suite, Google Kubernetes Engine (GKE), TrakSYS, OpenAPI, ServiceNow Flow Designer, Linkerd, Workday Prism Analytics, Azure Cost Management and Billing, Google AdWords Conversion, OpenCTI, JAMIS Prime ERP, Amazon EC2, AWS Lambda, Imperva Serverless Protection, AWS Fargate, Keynote, Impact Radius, Adobe Creative Cloud, Certinia, ServiceNow Knowledge Management, AWS Database Migration Service, Amazon Kinesis Data Analytics, Vtiger for G Suite, Siemens PROFIBUS, Securonix Security Operations and Analytics Platform, Dell EMC IDPA, Okta, IBM InfoSphere Change Data Capture, GrubHub for Restaurants, Cascade CMS, Google Cloud Key Management Service, InsightExpress Flex, Azure Key Vault, Markdown, Kanbanize, ServiceNow Configuration Management Database, MagnetVideo, Bitbucket, ADP, Postman, Pega Case Management, Bing Ads, Google Cloud Machine Learning Engine, Marchex, pandas, R, DatoCMS, Akamai CDN Solutions, Amazon Virtual Private Cloud (Amazon VPC), Azure Pipelines, Dash, Apple Business Manager, Google Publisher Tag (GPT), Omnissa Horizon, SNS, AWS EventBridge, API Gateway, Adobe Creative Cloud Express, Board, Qualtrics, SurveyMonkey, SAP BusinessObjects Business Intelligence (BI), Upland Altify, LinkedIn Sales Navigator, ZoomInfo, Workday Adaptive Planning, Oracle Hyperion Enterprise, Foursquare Studio, Sigma</v>
          </cell>
          <cell r="K2151">
            <v>9061643285</v>
          </cell>
          <cell r="L2151" t="str">
            <v>Other</v>
          </cell>
          <cell r="N2151">
            <v>44927</v>
          </cell>
          <cell r="O2151">
            <v>41525000000</v>
          </cell>
          <cell r="Q2151" t="str">
            <v>Salesforce is a leading American technology company founded in 1999, known for pioneering cloud-based customer relationship management (CRM) software. Headquartered in San Francisco, California, Salesforce operates globally with offices in various countries, including Australia, India, Germany, the UK, Japan, France, Ireland, and Spain. The company serves businesses of all sizes, helping them achieve digital transformation through automation and customer-focused platforms.
Salesforce offers a comprehensive AI-powered CRM platform that is accessible from any device. Key components include Sales Cloud for automating sales processes, Service Cloud for customer support automation, and Marketing Cloud for managing marketing efforts. The company also provides various platform tools, such as Apex for data processing, Visualforce for custom user interfaces, and Salesforce Lightning for enhanced UI experiences. Additionally, Salesforce has developed mobile applications and a vibrant ecosystem through its AppExchange marketplace, which features a wide range of applications.</v>
          </cell>
          <cell r="R2151">
            <v>1999</v>
          </cell>
        </row>
        <row r="2152">
          <cell r="A2152" t="str">
            <v>Sama</v>
          </cell>
          <cell r="B2152" t="str">
            <v>Sama</v>
          </cell>
          <cell r="C2152">
            <v>3000</v>
          </cell>
          <cell r="D2152" t="str">
            <v>information technology &amp; services</v>
          </cell>
          <cell r="E2152" t="str">
            <v>http://www.sama.com</v>
          </cell>
          <cell r="F2152" t="str">
            <v>http://www.linkedin.com/company/sama-ai</v>
          </cell>
          <cell r="G2152" t="str">
            <v>San Francisco</v>
          </cell>
          <cell r="H2152" t="str">
            <v>California</v>
          </cell>
          <cell r="I2152" t="str">
            <v>autonomous navigation, ai for biotech, genai workflow optimization, impact sourcing, ai for arvr, natural language processing, supervised finetuning, data annotation labeling, image annotation, validation for machine learning algorithms, ai for manufacturing, nlp, machine learning, lmm, llm, prompt engineering, llm output scoring ranking, image optimization, autonomous vehicles, ai for ecommerce, model evaluation qa, ai quality assurance, full ai lifecycle support, embedded ai data teams, ai, humanintheloop ai, annotation accuracy at scale, structured evaluation rubrics, scalable ai data operations, 3d annotation, data annotation, social enterprise, ai for agriculture, ai for humanity, ai data strategy, product catalog data management, training data, complex training data, video annotation, sensor data annotation, model evaluation, computer vision support, retrievalaugmented generation, content moderation for ai, sentiment analysis, generative ai, red teaming for generative ai, large language models, search relevance optimization, domainspecific training data, adas autonomous vehicle perception, startups, nonprofits, enterprises, social business, it services &amp; it consulting, proactive insights, ethical ai, biotechnology, retail search relevance, data strategy consulting, media content annotation, data curation, scalable annotation platform, content moderation ai, ai supply chain, edge case detection, data annotation automation, automotive annotation, media content moderation, automation, data labeling for autonomous vehicles, agriculture sensor data, consumer electronics, ethical ai practices, manufacturing, data distribution analysis, b2b, e-commerce, proprietary annotation algorithms, agtech data annotation, proprietary algorithms, sensor data labeling, data strategy, automotive semantic segmentation, agriculture, secure facilities, media, other scientific and technical consulting services, retail data labeling, social impact, bias detection, logistics, data quality assurance, annotation quality control, computer vision, enterprise ai solutions, consulting, social impact employment, data security, automotive, generative ai dataset, risk assessment, consumer products, edge case identification, annotation feedback loops, ai data annotation, industry verticals, agriculture data annotation, model fine-tuning, retail, compliance, multi-modal annotation, data validation, 3d point cloud, full-time workforce, artificial intelligence, ai model robustness, human-in-the-loop, services, b corp certification, ai model training optimization, object detection, segmentation, tracking, 3d point cloud annotation, lidar data labelling, named entity recognition, supervised fine-tuning, red teaming, ai model accuracy, quality assurance, temporal attributes, annotation solutions, annotation quality, cost efficiency, model performance, multimodal support, industry standards, api integration, data governance, data privacy, real-time analytics, data insights, client acceptance rate, sustainable practices, training data strategy, collaborative project management, data filtering, training dataset optimization, ai data solutions, data lifecycle management, ml model development, healthcare, finance, non-profit, consumer_products_retail, transportation_logistics, information technology &amp; services, nonprofit organization management, consumers, hardware, mechanical or industrial engineering, consumer internet, internet, computer &amp; network security, consumer goods, health care, health, wellness &amp; fitness, hospital &amp; health care, financial services</v>
          </cell>
          <cell r="J2152" t="str">
            <v>Salesforce, Cloudflare DNS, Route 53, Sendgrid, Gmail, Google Apps, MailChimp SPF, Microsoft Office 365, Drift, Appcues, React, Mapbox, Webflow, Slack, Hubspot, Jira, Atlassian Confluence, MongoDB, Facebook Widget, Mobile Friendly, Cedexis Radar, Facebook Login (Connect), Twitter Advertising, Facebook Custom Audiences, MouseFlow, Ruby On Rails, Linkedin Marketing Solutions, Google Font API, Google Tag Manager, Vimeo, Segment.io, Adobe Media Optimizer, AI, Remote, Gong, NLP, SAM, Python, AWS Trusted Advisor, Google Cloud Platform, Microsoft Azure Monitor, Prefect, OneTrust Tech Risk &amp; Compliance, Samanage, Act!, Amazon Managed Workflows for Apache Airflow (MWAA), Catylist SiteLink, HubSpot Marketing Hub, HubSpot Operations Hub, Intel, Javascript, Zoho, Looker</v>
          </cell>
          <cell r="K2152">
            <v>84800000</v>
          </cell>
          <cell r="L2152" t="str">
            <v>Series B</v>
          </cell>
          <cell r="M2152">
            <v>70000000</v>
          </cell>
          <cell r="N2152">
            <v>44501</v>
          </cell>
          <cell r="O2152">
            <v>20000000</v>
          </cell>
          <cell r="Q2152" t="str">
            <v>Sama is a San Francisco-based company that specializes in high-quality training data annotation and validation services for AI and machine learning models. With a focus on computer vision and generative AI, Sama emphasizes ethical practices and social impact by providing employment opportunities in underserved communities. Founded over 15 years ago, the company is a certified B Corporation and operates delivery centers in Nairobi and Kampala, along with partnerships in India and operations across several countries.
Sama offers comprehensive services throughout the AI data lifecycle, including data strategy, annotation, labeling, model evaluation, and validation. Their core product, the Sama Platform, is a web-based solution that supports various AI needs, featuring tools for data curation, annotation, validation, and generative AI solutions. The company serves a wide range of industries, including automotive, robotics, agriculture, and e-commerce, and is trusted by major organizations like Google, GM, and NASA for enhancing AI capabilities and improving model performance.</v>
          </cell>
          <cell r="R2152">
            <v>2008</v>
          </cell>
        </row>
        <row r="2153">
          <cell r="A2153" t="str">
            <v>Sammons Financial Group Companies</v>
          </cell>
          <cell r="B2153" t="str">
            <v>Sammons Financial Group</v>
          </cell>
          <cell r="C2153">
            <v>3000</v>
          </cell>
          <cell r="D2153" t="str">
            <v>financial services</v>
          </cell>
          <cell r="E2153" t="str">
            <v>http://www.sammonsfinancialgroup.com</v>
          </cell>
          <cell r="F2153" t="str">
            <v>http://www.linkedin.com/company/sammons-financial-group</v>
          </cell>
          <cell r="G2153" t="str">
            <v>West Des Moines</v>
          </cell>
          <cell r="H2153" t="str">
            <v>Iowa</v>
          </cell>
          <cell r="I2153" t="str">
            <v>financial services, asset management, retirement planning, private equity, annuity solutions, regulatory compliance, wealth management innovation, investment support, risk management portfolios, financial strength ratings, market leadership, employee-driven culture, digital transformation, financial ratings, customer security, funding agreement-backed notes, bespoke advisory services, community volunteerism, charitable matching programs, advisor support platforms, corporate stability, risk-based portfolios, portfolio management, employee ownership benefits, financial planning, market expansion, advisory services, financial innovation, investment strategies, charitable giving, long-term financial planning, financial technology, philanthropic initiatives, client support, investment advisory, funding agreements, insurance solutions, financial performance, insurance products, charity partnerships, community involvement, wealth solutions, retirement solutions, community support, pension risk transfer solutions, private ownership, insurance, direct life, health, and medical insurance carriers, market expansion strategies, advisor support, risk management, boli, strategic acquisitions, capital reserves, b2b, financial advisory, client solutions, investment products, advisor networks, bermuda international presence, client relationships, annuities, life insurance, b2c, conservative investment, retirement income solutions, employee ownership, investment research, community investment programs, employee stock ownership plan, pension risk transfer, services, risk-managed portfolios, long-term investment strategy, ria, fund management, wealth planning, employee culture, conservative asset allocation, employee engagement, customer trust, private client services, wealth advisory, retirement income, mutual funds, client-focused, wealth management division, institutional investment, long-term growth, financial strength, long-term stability, tamp, investment support for advisors, wealth management, annuity products, financial stability, investment solutions, universal life insurance, indexed universal life, variable universal life, term life insurance, whole life insurance, fixed annuities, immediate annuities, variable annuities, fixed index annuities, bank-owned life insurance, insurance carrier-owned life insurance, individual retirement accounts, a.m. best, s&amp;p global ratings, fitch ratings, capital management, charitable donations, volunteerism, employee-owned, financial commitments, customer support, distribution partners, financial strategy, balanced portfolio, strong capital position, matching gift program, corporate citizenship, financial education, community impact, institutional investments, private company focus, finance, non-profit, finance technology, information technology &amp; services, financial consulting, consulting, management consulting, investment management, nonprofit organization management</v>
          </cell>
          <cell r="J2153" t="str">
            <v>DNS Made Easy, Microsoft Office 365, iCIMS, Slack, Salesforce, Google Tag Manager, ASP.NET, Facebook Login (Connect), Facebook Custom Audiences, Google Font API, Nginx, Multilingual, Mobile Friendly, Facebook Widget, Microsoft-IIS, New Relic, Remote, AI, Nintex, Loom, Amazon Managed Workflows for Apache Airflow (MWAA), Apex, Flow, Ning, Salesforce Service Cloud, Salesforce VisualForce, Salesforce Financial Services Cloud, Mulesoft, IBM InfoSphere Change Data Capture, Amazon Connect, UltiPro, Archer, SharpSpring, TSYS, BASE, AgencyAnalytics, SAP Accounts Payable and Receivable, Salesforce Marketing Cloud, AMP, CSS, Snowflake, SQL, dbt, MuleSoft Anypoint Platform, Azure Data Factory, Azure Data Lake Analytics, Microsoft Word, Microsoft Excel, Microsoft Outlook, D-EDGE, Bloomberg Professional Services, OneTrust Tech Risk &amp; Compliance, Amazon Managed Streaming for Apache Kafka (Amazon MSK), Tableau, Power BI Documenter, Google AdWords Conversion, Excel4Apps, Outlook, Act!, Microsoft.NET Core 3.1, Node.js, React, Redux, Docker, Kubernetes, SAM, IDC, Microsoft SQL Server Reporting Services, , Salesforce CRM Analytics, Webex, Cisco VoIP, GoToAssist (FASTchat), AWS SDK for JavaScript, IBM Spectrum LSF, Apache Pig, Microsoft 365, Microsoft Exchange Online, Microsoft Teams Rooms, SharePoint, Microsoft OneDrive for Business, Microsoft Power Platform, Azure Purview, Microsoft Azure Monitor, FreePBX, Delivr, Logitech Video Conferencing, E-planning, Wowanalytics, Aruba CX Switches, Brocade Routers, Juniper Networks SRX-Series Firewalls, Apple macOS, VMware, Micro, Microsoft Intune Enterprise Application Management, Adform DMP, AWS Trusted Advisor, Autopilot, Microsoft Active Directory Federation Services</v>
          </cell>
          <cell r="O2153">
            <v>8652000000</v>
          </cell>
          <cell r="Q2153" t="str">
            <v>Sammons Financial Group (SFG) is a prominent financial services company based in West Des Moines, Iowa. As a subsidiary of Sammons Enterprises, Inc., SFG specializes in retirement products, annuities, life insurance, and related financial solutions for both individual and institutional clients. The company has a rich history dating back to 1938 and operates as a 100% employee-owned entity, emphasizing long-term stability and strong financial performance.
SFG offers a wide range of financial products, including fixed annuities, universal life insurance, and various retirement planning solutions. Its member companies, such as Midland National Life Insurance Company and North American Company for Life and Health Insurance, collectively manage over $127 billion in assets. SFG also provides wealth management services targeting high-net-worth individuals and institutional solutions through its affiliated groups. The company is committed to empowering financial futures with a focus on accountability, connection, and integrity.</v>
          </cell>
          <cell r="R2153">
            <v>1906</v>
          </cell>
        </row>
        <row r="2154">
          <cell r="A2154" t="str">
            <v>Samsara</v>
          </cell>
          <cell r="B2154" t="str">
            <v>Samsara</v>
          </cell>
          <cell r="C2154">
            <v>3500</v>
          </cell>
          <cell r="D2154" t="str">
            <v>information technology &amp; services</v>
          </cell>
          <cell r="E2154" t="str">
            <v>http://www.samsara.com</v>
          </cell>
          <cell r="F2154" t="str">
            <v>http://www.linkedin.com/company/samsara</v>
          </cell>
          <cell r="G2154" t="str">
            <v>San Francisco</v>
          </cell>
          <cell r="H2154" t="str">
            <v>California</v>
          </cell>
          <cell r="I2154" t="str">
            <v>edp services, technology, software development, workflow automation, ai-powered solutions, cloud platform, operational efficiency, safety and compliance, telematics, services, retail, sustainability monitoring, asset tracking, construction, government, logistics, sensor data analytics, connected operations, transportation, compliance, training, customer experience, fleet management, b2b, computer systems design and related services, open api, utilities, route optimization, manufacturing, real-time data, energy efficiency, custom system integrations, hardware and software integration, iot, sustainability, asset utilization, predictive maintenance, remote site security, automation, transportation &amp; logistics, digital transformation, api, electric vehicle management, industrial technology, video-based safety, ai cameras, driver coaching, safety reports, in-cab alerts, vehicle telematics, real-time gps, routing, fuel efficiency, maintenance diagnostics, equipment monitoring, location tracking, utilization, workforce apps, connected workflows, smart trailers, remote visibility, site monitoring, integrations, app marketplace, oem integrations, developer portal, safety compliance, driver safety, environmental monitoring, mobile applications, dispatch solutions, driver assignment, telematics platform, safety incident reduction, driver gamification, fuel management, vehicle diagnostics, dashcams, hardware solutions, live alerts, temperature compliance, distribution, consumer products &amp; retail, energy &amp; utilities, construction &amp; real estate, information technology &amp; services, mechanical or industrial engineering, environmental services, renewables &amp; environment, mobile apps</v>
          </cell>
          <cell r="J2154" t="str">
            <v>Route 53, Gmail, Google Apps, Amazon AWS, VueJS, Atlassian Cloud, Zapier, Mapbox, Marketo, Slack, Amazon SES, Salesforce, Zendesk, Multilingual, Mixpanel, reCAPTCHA, Google Tag Manager, Facebook Login (Connect), YouTube, Facebook Widget, Google Font API, Facebook Custom Audiences, Mobile Friendly, Remote, Samsara, IoT, AI, Mode, Microsoft Excel, Google Sheets, Tableau, Showpad, Confluence, Liferay, Kubernetes, go+, GraphQL, TypeScript, React, React Native, Python, R, SQL, Iterable, Hightouch, Salesforce Customer Data Platform (CDP), Tor, Gong, Visio, Rapid7 InsightVM, Databricks, Azure Linux Virtual Machines, Zip, Vanta, CloudPay, Gemini, Claude, ChatGPT, OpenAPI, Okta, Google Workspace, Zoomdata, Zscaler, Tines, AWS Lambda, CrowdStrike, Wiz, Mimecast, Splunk, Jira, MySQL, Sizmek (MediaMind), Django Language, AWS Trusted Advisor, Redux, ANGEL LMS, Microsoft Distributed File System (DFS), CET, ArcGIS Field Maps, Adobe Real-Time CDP, DatoCMS, Barracuda MSP, SalesLoft, Lusha, LinkedIn Ads, SAM, Cursor, Excel4Apps, Terraform, AWS CloudFormation, C#, Linkedin Marketing Solutions, Workday, Apache Kafka, Google Ads, Micro, Facebook, 6sense, Altium, Allegro, Alteryx, DoubleClick, AssetWorks, Esri, Greenhouse, ARIS Simulation, ServiceNow Service Graph Connectors, UPS, Wireshark, Workday Payroll, Workday Time Tracking, Apex, Salesforce VisualForce, Salesforce Lightning Web Components, Salesforce Service Cloud, Salesforce CPQ, Google, NetSuite, Amazon Web Services (AWS), Google Cloud Platform, Snyk Code (SAST), Ad Astra, Graylog, Spark, E2open, Cross Pixel Media, Quartic, Acoustic Analytics, Adconion, Amazon Linux 2, AWS Analytics, MATLAB, OpenCV, NumPy, Bing, Meta Ads Manager, RollWorks Account-Based Platform, IBM ILOG CPLEX Optimization Studio, Amazon EC2, Amazon S3, Google AdWords Conversion, Amazon DynamoDB, Lambda Cloud, API Gateway, ECS, Amazon EKS Anywhere, AWS CodePipeline, AWS CodeBuild, AWS CodeDeploy, Amazon CloudWatch, CallMiner Eureka, Delta Lake, Unity Catalog, Apache Parquet, Amazon FreeRTOS, Atlassian, Salesforce Commerce Cloud, Javascript, Looker, Gem, Flask, CANalyzer, Figma, Docker, Salesforce Sales Cloud, Dell EMC Unity, Amazon Associates, LeadsPedia, Mag+, Wider Planet, Gainsight, dbt, Amazon Product Advertising API, Linkconnector, NetSuite SuiteScript, NetSuite SuiteFlow, NetSuite SuiteTalk, REST, NetSuite SuiteBuilder, FlipHTML5, CSS, Soap Media, Git, GitHub, Certinia, Workato, SNS, Amazon Simple Queue Service (SQS), AWS Secrets Manager, YieldBot, LEAP</v>
          </cell>
          <cell r="K2154">
            <v>1030540620</v>
          </cell>
          <cell r="L2154" t="str">
            <v>Other</v>
          </cell>
          <cell r="M2154">
            <v>540620</v>
          </cell>
          <cell r="N2154">
            <v>45566</v>
          </cell>
          <cell r="O2154">
            <v>1618635000</v>
          </cell>
          <cell r="Q2154" t="str">
            <v>Samsara Inc. is a San Francisco-based IoT and cloud software company founded in 2015 by Sanjit Biswas and John Bicket. The company specializes in its Connected Operations Cloud platform, which digitizes physical operations across various industries, including transportation, construction, logistics, and manufacturing. Samsara initially focused on fleet telematics, launching its first Vehicle Gateway for real-time tracking of GPS location and vehicle diagnostics.
The Connected Operations Cloud integrates hardware like gateways and sensors with cloud software and AI to enhance operational efficiency and safety. Key offerings include vehicle telematics, AI-powered dashcams, and equipment monitoring tools. Samsara has grown significantly, serving over 20,000 customers and achieving over $1.2 billion in annual recurring revenue. The company has expanded globally, with offices in multiple cities, and is recognized for its impact on reducing CO2 emissions and improving operational practices across various sectors.</v>
          </cell>
          <cell r="R2154">
            <v>2015</v>
          </cell>
        </row>
        <row r="2155">
          <cell r="A2155" t="str">
            <v>Santander Consumer USA</v>
          </cell>
          <cell r="B2155" t="str">
            <v>Santander Consumer USA</v>
          </cell>
          <cell r="C2155">
            <v>3200</v>
          </cell>
          <cell r="D2155" t="str">
            <v>financial services</v>
          </cell>
          <cell r="E2155" t="str">
            <v>http://www.santanderconsumerusa.com</v>
          </cell>
          <cell r="F2155" t="str">
            <v>http://www.linkedin.com/company/santanderconsumerusa</v>
          </cell>
          <cell r="G2155" t="str">
            <v>Dallas</v>
          </cell>
          <cell r="H2155" t="str">
            <v>Texas</v>
          </cell>
          <cell r="I2155" t="str">
            <v>automotive refinance, loan servicing, automotive finance, auto loan collections process, auto loan digital platform, b2b, loan servicing technology, auto dealer support, auto loan customer engagement, customer experience, dealer financing, new car financing, auto loan products, auto loan approval, financial products, financial services, auto finance solutions, auto loan pre-qualification, auto loan provider, asset management, risk management, gap insurance, auto loan credit risk, portfolio management, auto loan customer service, auto loan digital solutions, auto financing, auto loan servicing platform, auto loan growth, auto loan dealer support, auto loan credit scoring, credit spectrum, auto loan online platform, customer service, auto loan account management, auto finance industry, dealer support, auto loan compliance, auto loan tracking, auto loans, auto loan servicing, auto loan originations, auto loan risk assessment, auto loan regulation, auto loan marketplace, sustainable growth, auto loan portfolio management, customer relationship management, auto loan origination, vehicle financing, consumer credit, auto loan solutions, retail, banking, auto loan application, consumer finance, financial well-being, auto loan marketing, auto loan dealer network, auto loan innovation, auto financing services, dealer network, auto loan data analytics, auto loan technology, auto loan underwriting, car ownership, credit risk management, retail installment loans, auto loan customer support, auto loan portfolio, b2c, digital banking, auto loan credit spectrum, used car financing, services, financial technology, auto loan collection, auto loan customer portal, financial transactions processing, reserve, and clearinghouse activities, auto loan sustainability, community involvement, vehicle ownership support, auto loan claims, nationwide coverage, auto loan support, auto loan management, vehicle loans, auto finance company, auto loan payments, auto loan claims processing, auto loan automation, new car loans, used car loans, credit score, budget calculator, payment options, pre-qualification, dealer locator, finance calculators, customer center, insurance comparison, online application, chrysler capital, fca financing, auto pay, direct lending, payment processing, loan terms, interest rates, credit reporting, loan approval, automobile loans, monthly payments, car leasing, financial resources, roadloans, mobile payments, e-commerce payments, equity financing, debt consolidation, credit management, financial solutions, credit counseling, personalized financing, loan packages, flexible payment plans, mobile account access, help &amp; support, loan management tools, future car purchases, car buying tips, vehicle cost analysis, credit health, access to credit, finance, crm, sales, enterprise software, enterprises, computer software, information technology &amp; services, finance technology, mobile, internet, payments</v>
          </cell>
          <cell r="J2155" t="str">
            <v>Akamai DNS, Microsoft Office 365, Wordpress VIP, Slack, WordPress.org, Google Tag Manager, Facebook Login (Connect), Facebook Widget, Mobile Friendly, Quantcast, LivePerson Monitor, Nginx, Wistia, Ruxit, Google Analytics, Remote, Windows 11, WebOffice, Microsoft Exchange Server 2003, Office365, Webex, Zoomdata, Microsoft Teams Rooms, Microsoft Active Directory Federation Services, Microsoft Azure Monitor, Kiosked, Android, Canon Printers, Jira, Confluence, Figma, Python, Microsoft Office, Taleo Applicant Tracking Systems (ATS), AWS Trusted Advisor, Azure Linux Virtual Machines, CyberArk, CyberArk Enterprise Password Vault, IBM ILOG CPLEX Optimization Studio, Lytics, Microsoft PowerShell, Microsoft Windows Server 2012, OpenLDAP, SES, SQL, CallMiner Eureka, Microsoft PowerPoint, Excel4Apps, Microsoft Excel, QRM, Smartsheet, Microsoft Project, Virence Health Centricity, C#, AWS SDK for JavaScript, Langchain, LlamaIndex, Dell EMC PowerStore, T24, AWS Bedrock, Lambda Cloud, API Gateway, Amazon S3, Sizmek (MediaMind), Amazon CloudWatch, SAS Enterprise Guide, SAP, Oracle Analytics Cloud, Google AdWords Conversion, LogIC, FactSet, S&amp;P Capital IQ Pro, Loom, Secured MVC Forum on Windows 2012 R2, Concur, Azure Analysis Services, AWS Analytics, Azure Key Vault, Azure Sentinel, Qualys Penetration Testing, mO Jira OAuth SSO, Jira OpenID Connect SSO, Jira OIDC SSO, Connect, Azure ExpressRoute, Azure Application Gateway, Kona Web Application Firewall, CAT, CET, .NET, Amazon Virtual Private Cloud (Amazon VPC), Azure Firewall, Azure Resource Manager, Terraform, Ansible, Apache Flink, Puppet, comScore, Azure Security Center, AWS CloudHSM, AWS Key Management Service (KMS), JTL-Shop 3, BASE, ACL</v>
          </cell>
          <cell r="K2155">
            <v>1799795280</v>
          </cell>
          <cell r="L2155" t="str">
            <v>Other</v>
          </cell>
          <cell r="M2155">
            <v>1799795280</v>
          </cell>
          <cell r="N2155">
            <v>41640</v>
          </cell>
          <cell r="O2155">
            <v>5000000000</v>
          </cell>
          <cell r="Q2155" t="str">
            <v>Santander Consumer USA Holdings Inc. (SC) is a consumer finance company based in Dallas, Texas, specializing in vehicle finance and auto lending. With an average managed asset portfolio exceeding $61 billion, SC serves over 2.9 million customers across various credit profiles. The company offers full-spectrum auto financing, including the origination, purchasing, and servicing of retail installment contracts and leases for both new and used vehicles.
Founded in 1995, SC has evolved through several mergers and acquisitions, becoming part of Santander Holdings USA, Inc. in 2009. The company emphasizes technology-driven solutions to make vehicle ownership more accessible. Its key offerings include auto lead and lending programs under brands like DriveÂ®, RoadLoans, and Santander Auto Finance, as well as third-party servicing for loans and small business programs. SC also provides digital tools for online applications and account management, along with add-on products like S-GUARD GAP insurance. The company maintains strong partnerships with automotive dealerships and Original Equipment Manufacturers (OEMs) to enhance its service offerings.</v>
          </cell>
          <cell r="R2155">
            <v>1997</v>
          </cell>
        </row>
        <row r="2156">
          <cell r="A2156" t="str">
            <v>Santander US</v>
          </cell>
          <cell r="B2156" t="str">
            <v>Santander US</v>
          </cell>
          <cell r="C2156">
            <v>12000</v>
          </cell>
          <cell r="D2156" t="str">
            <v>financial services</v>
          </cell>
          <cell r="E2156" t="str">
            <v>http://www.santanderus.com</v>
          </cell>
          <cell r="F2156" t="str">
            <v>http://www.linkedin.com/company/santander-us</v>
          </cell>
          <cell r="G2156" t="str">
            <v>Boston</v>
          </cell>
          <cell r="H2156" t="str">
            <v>Massachusetts</v>
          </cell>
          <cell r="I2156" t="str">
            <v>financial planning, mortgages, cross-border transactions, customer experience, banking, digital banking platforms, financial literacy programs, digital banking, credit cards, charitable contributions, community development initiatives, sustainable banking practices, customer service, capital markets, charitable programs, innovative banking solutions, risk management, payment processing, regulatory compliance, financial products, international banking, diversified financial business, personal loans, b2c, retail, financial services, auto loan financing, responsible banking, auto finance, community development, investment banking, banking services, financial performance, investment services, financial advisory, wealth management, community investment, digital solutions, cross-border banking, asset management, consumer finance, market expansion strategies, cash management, financial reporting, digital payments, services, cybersecurity, corporate social responsibility, retail banking, payment solutions, small business support, data security, customer loyalty, global banking, commercial real estate, financial technology, commercial banking, brokerage services, digital transformation, b2b, online banking, financial empowerment, mortgage loans, credit services, capital management, branch banking, insurance services, business loans, diversity and inclusion, community engagement, financial literacy, corporate banking, retail loans, loan servicing, customer support, equity financing, structured products, debt capital markets, securities and exchange commission, consumer lending, credit risk, equity investment, market analysis, financial education, branch network, temporary treasury management, social impact, wealth creation, financial growth, finance, non-profit, financial consulting, consulting, management consulting, investment management, computer &amp; network security, information technology &amp; services, finance technology, nonprofit organization management</v>
          </cell>
          <cell r="J2156" t="str">
            <v>Akamai, Akamai DNS, Salesforce, Outlook, Microsoft Office 365, Amazon SES, Wordpress VIP, Slack, Google Font API, Google Analytics, Facebook Login (Connect), WordPress.org, reCAPTCHA, Apache, Google Tag Manager, Gravity Forms, Facebook Widget, Facebook Custom Audiences, Mobile Friendly, LivePerson Monitor, Wistia, Quantcast, Nginx, Ruxit, Remote, AI, Google AdWords Conversion, Microsoft PowerPoint, Excel4Apps, Workday, SQL, Microsoft Office, Microsoft Teams, Security, AWS Identity and Access Management (IAM), .NET, Gem, CAT, Google Cloud Data Loss Prevention, Tor, PowerBI Tiles, Power Query, Python, dbt, ServiceNow, Azure Linux Virtual Machines, Cascade CMS, Power BI Documenter</v>
          </cell>
          <cell r="L2156" t="str">
            <v>Merger / Acquisition</v>
          </cell>
          <cell r="M2156">
            <v>0</v>
          </cell>
          <cell r="N2156">
            <v>41275</v>
          </cell>
          <cell r="O2156">
            <v>9182000000</v>
          </cell>
          <cell r="Q2156" t="str">
            <v>Santander US is a diversified financial services company and a wholly owned subsidiary of Banco Santander, S.A. Based in the United States, it employs 17,200 people and serves 5.2 million customers while managing over $147 billion in assets. The company includes several subsidiaries, such as Santander Bank, N.A., Santander Consumer USA Holdings Inc., and Santander Securities LLC, among others.
Santander US offers a comprehensive range of financial products and services. Santander Bank provides retail and commercial banking services, including checking and savings accounts, loans, and mortgages. Santander Consumer USA specializes in vehicle financing and retail installment contracts. Additionally, Banco Santander International offers private banking and investment services, while Santander Securities provides brokerage and advisory services. The company also engages in capital markets activities, global trade finance, and cash management, catering to a diverse clientele that includes individuals, small businesses, and corporations.</v>
          </cell>
        </row>
        <row r="2157">
          <cell r="A2157" t="str">
            <v>SAP Concur</v>
          </cell>
          <cell r="B2157" t="str">
            <v>SAP Concur</v>
          </cell>
          <cell r="C2157">
            <v>4800</v>
          </cell>
          <cell r="D2157" t="str">
            <v>information technology &amp; services</v>
          </cell>
          <cell r="E2157" t="str">
            <v>http://www.concur.com</v>
          </cell>
          <cell r="F2157" t="str">
            <v>http://www.linkedin.com/company/sapconcur</v>
          </cell>
          <cell r="G2157" t="str">
            <v>Bellevue</v>
          </cell>
          <cell r="H2157" t="str">
            <v>Washington</v>
          </cell>
          <cell r="I2157" t="str">
            <v>integrated travel expense management, cloud computing, integrated travel amp expense management, saas, spend management, travel, hotels, software development, receipt capture, cloud-native expense platform, automated reconciliation workflows, global spend management, global compliance, ai-powered auditing, soc 1 &amp; 2 standards, predictive analytics, automated audit, automated policy alerts, iso 27001 compliance, digital receipts, automated invoice matching, business intelligence, immutable audit logs, machine learning, travel booking tools, professional services, multi-language support, predictive auditing, user-friendly interface, policy enforcement automation, real-time expense monitoring, receipt image storage, enterprise saas, multi-tenant platform, travel management, invoice management, services, digital transformation, data privacy, ai automation, security standards, expense reporting, financial services, policy enforcement, spend visibility tools, aws hosting, spend automation, row-level history tracking, scalability, compliance standards, computer systems design and related services, invoice processing, cloud security standards, enterprise software, automated reconciliation, sha-1 hashing, automated expense auditing, spend policy enforcement, invoice processing automation, fraud detection, spend control, cloud security protocols, compliance management, ai-enabled expense auditing, ai-based risk detection, cloud saas, cloud security, cloud infrastructure, generative ai in t&amp;e, travel booking, cost control, digital invoice, invoice reconciliation, ai-driven spend insights, government, ai-driven fraud prevention, sustainable travel, cost optimization, ai-supported compliance, financial visibility, ai-supported receipt capture, enterprise spend analytics, real-time reporting, spend analytics, automated fraud detection, natural language processing, spend visibility, real-time data, operational efficiency, integrated travel and expense, ai-powered spend analysis, multi-region aws deployment, data security, api integrations, corporate travel, cloud-native architecture, global deployment, information technology and services, data analytics, b2b, microservices architecture, automation, business services, generative ai, ai fraud detection, automated expense reports, digital invoice processing, integrated spend management, sustainable travel solutions, mobile app, compliance, user experience, expense management, cloud-based solutions, automated workflows, budget monitoring, integrations with erp, mobile access, self-service travel booking, policy compliance, supplier management, bank card feeds, ai and machine learning, data insights, budgeting tools, travel expense tracking, multi-currency support, user permissions, reports generation, risk management, event management, travel approval workflow, automated reimbursements, budget planning, expense policy enforcement, customizable alerts, purchase requests, expense claims submission, cross-platform integration, travel itinerary management, smart dashboards, role-based access control, centralized data management, travel risk assessment, customer support,, finance, enterprises, computer software, information technology &amp; services, hospitality, leisure, travel &amp; tourism, analytics, artificial intelligence, professional training &amp; coaching, computer &amp; network security, internet infrastructure, internet, ux, events services</v>
          </cell>
          <cell r="J2157" t="str">
            <v>Akamai, Salesforce, Akamai DNS, Amazon SES, Outlook, Marketo, Microsoft Office 365, Amazon AWS, CSC Corporate Domains, DemandBase, Backbone JS Library, GitHub Hosting, Slack, Adobe Marketing Cloud, Facebook Login (Connect), Twitter Advertising, DoubleClick, New Relic, CrazyEgg, Tealium, Google AdWords Conversion, Facebook Widget, DoubleClick Conversion, Adobe Media Optimizer, DoubleClick Floodlight, Linkedin Marketing Solutions, Google Dynamic Remarketing, Nginx, The Trade Desk, Facebook Custom Audiences, Omniture (Adobe), Eloqua, LiveRamp, Qualtrics, Mobile Friendly, SOASTA, Google Tag Manager, Bing Ads, reCAPTCHA, Remote, Acumatica, SAP Concur, Terraform, Kubernetes, Concur, SAP, IBM Cognos Analytics, SharePoint, Canva, Adobe, LinkedIn Learning, SAP Analytics Cloud, Tableau, SQL, Excel4Apps, Microsoft PowerPoint, Appier AIRIS (formerly Woopra), , Rev.io, Sensu, Connect, LinkedIn Sales Navigator, Drift, SAP Fieldglass Services Procurement, Taulia, Gem, ServiceNow Governance, Risk, and Compliance, Process automation package for service request creation in SAP S/4HANA Utilities, eCentral, Amazon EC2 Auto Scaling, Microsoft Office, Salesforce CRM Analytics, TypeScript, React, GraphQL, Playwright, Docker, HELM, Amazon EKS Anywhere, Amazon EC2, JAMIS Prime ERP, Amazon DynamoDB, , SAP SuccessFactors, Salesforce Sales Cloud, SAP Business Technology Platform, AWS SDK for JavaScript, Spring, AWS Analytics, Azure Analysis Services, SAM, mO Jira OAuth SSO, Jira OpenID Connect SSO, Jira OIDC SSO, Azure AD Notifications, Okta, Amazon Product Advertising API, AWS Transfer for SFTP, Google Speed Analytics, Outreach.io, Highspot, BASE, Reachdesk, Node.js, Python, Amazon EC2 Container Service, ADP, NetSuite, QuickBooks, Microsoft Dynamics, Xero, RISE with SAP, SAP Cloud Platform Integration, Concur Travel, Concur Expense, Microsoft Excel, Microsoft Project, Microsoft Teams, SAP CRM, OSIsoft PI, Symantec PGP, CallMiner Eureka, PEX, Spring Boot, Kotlin, go+, C#, .NET, ASP.NET, WCF, SAP BTP for Spend Management, Amazon Web Services (AWS), SAP Fiori, Cloud Foundry, Walkme</v>
          </cell>
          <cell r="K2157">
            <v>8681500000</v>
          </cell>
          <cell r="L2157" t="str">
            <v>Merger / Acquisition</v>
          </cell>
          <cell r="M2157">
            <v>8300000000</v>
          </cell>
          <cell r="N2157">
            <v>41883</v>
          </cell>
          <cell r="O2157">
            <v>2269859000</v>
          </cell>
          <cell r="Q2157" t="str">
            <v>SAP Concur is a cloud-native platform from SAP SE that specializes in travel, expense, and invoice management. It serves approximately 85 million end users across more than 45,000 organizations worldwide, processing $1.48 trillion in travel and expense spend in 2024. Founded in 1993 as Concur Technologies, the company transitioned from manual expense reporting to digital solutions and became a subsidiary of SAP SE in 2014.
The platform offers a comprehensive suite of AI-powered tools for automating employee spend management. Key features include travel procurement, expense reporting, reimbursements, and vendor payments. SAP Concur's solutions are designed for enterprise finance leaders, HR, IT, and travel managers, streamlining processes from trip planning to reimbursement while ensuring compliance and scalability. The company emphasizes integration and analytics, providing tools for data streaming and reporting, and supports various sectors such as education, healthcare, technology, and government.</v>
          </cell>
          <cell r="R2157">
            <v>1993</v>
          </cell>
        </row>
        <row r="2158">
          <cell r="A2158" t="str">
            <v>Sapient</v>
          </cell>
          <cell r="B2158" t="str">
            <v>Sapient Technologies</v>
          </cell>
          <cell r="C2158">
            <v>3700</v>
          </cell>
          <cell r="D2158" t="str">
            <v>information technology &amp; services</v>
          </cell>
          <cell r="F2158" t="str">
            <v>http://www.linkedin.com/company/sapient</v>
          </cell>
          <cell r="G2158" t="str">
            <v>Boston</v>
          </cell>
          <cell r="H2158" t="str">
            <v>Massachusetts</v>
          </cell>
          <cell r="I2158" t="str">
            <v>marketing advertising consulting trading &amp; risk management, marketing, trading &amp; risk management, consulting, advertising, it services &amp; it consulting, information technology &amp; services</v>
          </cell>
          <cell r="Q2158" t="str">
            <v>Publicis Sapient is a global digital transformation consultancy and a key part of Publicis Groupe. Founded in 1990 in Cambridge, Massachusetts, it has grown from an IT consulting firm to a leader in digital strategy, engineering, and customer experience. The company emphasizes a fixed-time, fixed-price approach, focusing on implementation to drive results. With a workforce of 20,000 across 72 offices, it fosters a culture of openness and continuous learning.
The company offers comprehensive digital business transformation services, including strategy, consulting, customer experience design, engineering, and technology modernization. Publicis Sapient is known for its innovative solutions, such as The Speed Layer, which enhances digital service resiliency. It serves a diverse range of sectors, including consumer products, financial services, health, retail, and the public sector, and has worked with notable clients like Nationwide and Lufthansa to deliver impactful projects.</v>
          </cell>
          <cell r="R2158">
            <v>1990</v>
          </cell>
        </row>
        <row r="2159">
          <cell r="A2159" t="str">
            <v>SAS</v>
          </cell>
          <cell r="B2159" t="str">
            <v>SAS</v>
          </cell>
          <cell r="C2159">
            <v>12000</v>
          </cell>
          <cell r="D2159" t="str">
            <v>information technology &amp; services</v>
          </cell>
          <cell r="E2159" t="str">
            <v>http://www.sas.com</v>
          </cell>
          <cell r="F2159" t="str">
            <v>http://www.linkedin.com/company/sas</v>
          </cell>
          <cell r="G2159" t="str">
            <v>Cary</v>
          </cell>
          <cell r="H2159" t="str">
            <v>North Carolina</v>
          </cell>
          <cell r="I2159" t="str">
            <v>data mining, enterprise risk management, dw, olap, statistics, predictive analytics, customer intelligence, business analytics, analytics, bi, sas, artificial intelligence, cloud, sas viya, speed, productivity, ai, software, information technology, software development, telecommunications, enterprise ai deployment, government data solutions, optimization, services, government analytics, enterprise analytics, it ecosystem integration, ai model development, data security, on-premises analytics, data analytics platform, ai solutions, supply chain optimization, ai in banking, enterprise ai solutions, data analytics, machine learning, data-driven decision support, social impact analytics, ai for social good, risk assessment tools, big data governance, data integration, data enrichment, customer insights, risk management, cloud solutions, healthcare analytics, business intelligence, global analytics solutions, data science, b2b, text analytics, financial risk analytics, banking analytics, training services, data privacy, cybersecurity analytics, customer engagement, customer experience, industry-specific solutions, operational efficiency, cloud analytics, real-time decision-making, data visualization, healthcare data solutions, ethical ai, data compliance, retail analytics, innovation, data governance, retail customer analytics, big data support, ai in insurance, consulting services, big data analytics, cloud-based software, ai governance, nonprofit analytics, ai ethics, retail, analytics software, ethical ai development, enterprise software, industry-specific ai applications, supply chain analytics, real-time analytics, cloud deployment, ai-powered insights, on-premises software, government, public health analytics, predictive modeling, data quality, data management, fraud detection, computer systems design and related services, fraud detection ai, environmental data analysis, ngo data support, public sector analytics, healthcare, finance, education, non-profit, manufacturing, enterprises, computer software, information technology &amp; services, computer &amp; network security, cloud computing, management consulting, health care, health, wellness &amp; fitness, hospital &amp; health care, financial services, nonprofit organization management, mechanical or industrial engineering</v>
          </cell>
          <cell r="J2159" t="str">
            <v>Akamai, Outlook, ServiceNow, DemandBase, Brightcove, Atlassian Cloud, React Redux, Python, The Trade Desk, Adobe CQ, iCIMS, SparkPost, Salesforce, Slack, Mobile Friendly, Twitter Advertising, Facebook Widget, Multilingual, Linkedin Marketing Solutions, Google Tag Manager, Bing Ads, MediaMath, Visual Website Optimizer, Facebook Login (Connect), Apache, Facebook Custom Audiences, DoubleClick Floodlight, CrazyEgg, Jira, SAS Enterprise Guide, SAS Viya, Microsoft Azure Monitor, AWS Trusted Advisor, , Oracle Analytics Cloud, Google AlloyDB for PostgreSQL, Aryson MySQL to MSSQL Converter, Docker, Kubernetes, Pivotal tc Server, Red Hat JBoss Enterprise SOA Platform, Micro Focus Universal CMDB, Git, Zabbix, Prometheus, Grafana, React, AWS SDK for JavaScript, go+, Google Analytics, Semrush, , Playwright, Jenkins, Azure Linux Virtual Machines, Google Cloud Platform, SAS Marketing Automation, Figma, Gainsight, Infor ION, SharePoint, PowerBI Tiles, REST, Javascript, JMP, Apache JMeter, Micro Focus LoadRunner, Groovy, Red Hat OpenShift, Azure Analysis Services, AWS Analytics, IBM ILOG CPLEX Optimization Studio, GitHub, Gradle, Snyk, Unix, Secured MVC Forum on Windows 2012 R2, OpenAPI, Microsoft 365, Cisco WebEx Teams, Microsoft OneDrive, Microsoft Power Platform, Copilot, Confluence, LinkedIn Sales Navigator, Highspot, SalesLoft, Amazon Web Services (AWS), Microsoft Sql Server, Microsoft PowerShell, Base SAS, Gem, SAS Visual Analytics, Apache Parquet, Apache Iceberg, Designer, ServiceNow Flow Designer, CONTROL, Glide, Azure Active Directory, OpenLDAP, Argon CI/CD Security, C#, Microsoft Windows Server 2012, IBM VSAM, Salesforce CPQ, Datadog, Tanium Cloud, ServiceNow Service Mapping, Rise, Salesforce CRM Analytics, Robot Framework, Pytest, Gerrit, Azure Data Lake Storage, Google Cloud Storage, Intel, .NET, Microsoft.NET Core 3.1, ASP.NET, Entity Framework Core, CPMStar, Mode, Telligent, Make, Amcharts JS Library, R, SQL, , Amazon CloudFront, Amazon EC2, Bitbucket, CAT, ECS, GitHub Actions, Google AdWords Conversion, Lambda Cloud, Spring Boot, VMware, ServiceNow Virtual Agent, Azure OpenAI Service, PostgreSQL, MySQL, Microsoft SQL Server Reporting Services, Sass, Microsoft Active Directory Federation Services, Okta, Hornetsecurity Spam and Malware Protection, Microsoft PowerPoint, HealthShare Provider Directory, Vormetric Data Security Platform, SAS Studio, Amazon S3, EKS-Milpa, Posit, Ning, Excel4Apps, Boomi AtomSphere, Boomi, JWT, Soap Media, Oracle XML DB, 24-7 Media, MongoDB, Azure Devops, Azure Cloud Shell, Citrix SD-WAN, FlipHTML5, CSS, AngularJS, Frame, TypeScript, SAS Analytics Pro, HTML5 Maker, Micro, ON24, GitLab, SES, Lua, Microsoft Project, Apple macOS, AWS VPN, Broadcom Service Virtualization, Kaspersky Endpoint Security Cloud, ICP, Magento, PHP, Zend Framework, NetSuite, Stripe, PRO.FILE, Red Hat, Workday, Amazon Linux 2, AI, Airflow, HELM, IDEAS, SAP, Amazon EKS Anywhere, SNS, API Gateway, Amazon Virtual Private Cloud (Amazon VPC), Security, Gorilla Nation, AWS Transit Gateway, Terraform, Electron, Azure Blob Storage, Wrike</v>
          </cell>
          <cell r="K2159">
            <v>1000000</v>
          </cell>
          <cell r="L2159" t="str">
            <v>Other</v>
          </cell>
          <cell r="M2159">
            <v>1000000</v>
          </cell>
          <cell r="N2159">
            <v>44866</v>
          </cell>
          <cell r="O2159">
            <v>3000000000</v>
          </cell>
          <cell r="Q2159" t="str">
            <v>SAS Institute Inc., commonly known as SAS, is a leading American developer of analytics and artificial intelligence software, based in Cary, North Carolina. Founded in 1976, SAS is one of the largest independent software vendors worldwide, employing around 5,200 people at its headquarters and an additional 8,500 across various global locations. The company is privately held, with co-founders James Goodnight and John Sall owning the majority of the business.
SAS offers a comprehensive software suite known as the SAS software suite, which is widely used by Fortune 500 companies for data access, management, analysis, and reporting. Key components include Base SAS and over 200 specialized modules that enhance its capabilities. The software supports various applications, such as fraud detection in finance, retail pricing optimization, and clinical trial evaluations. SAS emphasizes a subscription-based sales model, providing ongoing support and updates to ensure customers benefit from continuous improvements in their analytics solutions.</v>
          </cell>
          <cell r="R2159">
            <v>1976</v>
          </cell>
        </row>
        <row r="2160">
          <cell r="A2160" t="str">
            <v>Savista</v>
          </cell>
          <cell r="B2160" t="str">
            <v>Savista</v>
          </cell>
          <cell r="C2160">
            <v>4000</v>
          </cell>
          <cell r="D2160" t="str">
            <v>hospital &amp; health care</v>
          </cell>
          <cell r="E2160" t="str">
            <v>http://www.savistarcm.com</v>
          </cell>
          <cell r="F2160" t="str">
            <v>http://www.linkedin.com/company/savistarcm</v>
          </cell>
          <cell r="G2160" t="str">
            <v>Alpharetta</v>
          </cell>
          <cell r="H2160" t="str">
            <v>Georgia</v>
          </cell>
          <cell r="I2160" t="str">
            <v>hospital revenue cycle, health information management, revenue cycle management, revenue integrity, revenue cycle management outsourcing, medical billing &amp; coding, hospital price transparency, cdm, revenue cycle consulting, patient satisfaction, hospital revenue cycle management, patient financial services, charge description master, him, patient engagement, price transparency healthcare, healthcare denial management, ar recovery, cdi, accounts receivable management, rcm healthcare, hospitals &amp; health care, revenue cycle training programs, patient portal integration, healthcare compliance audits, patient care, healthcare data analytics, automated payer status updates, denial management, healthcare revenue cycle automation, revenue leakage prevention, denial root cause analysis, client reporting, technology integration healthcare, small balance recovery, performance analytics, self-pay collection strategies, system conversion ar support, healthcare outsourcing, practice management systems, healthcare financial performance, healthcare, machine learning healthcare, clinical documentation improvement, patient eligibility verification, cost reduction healthcare, workflow automation, clinical registry data analysis, services, generative ai, real-time claim status tracking, accounts receivable, revenue cycle transformation, operational efficiency, clinical data management, healthcare revenue optimization, compliance, healthcare compliance, b2b, clinical documentation integrity, talent acquisition, self-pay management, cancer registry management, claim submission, ehr integration, data security, healthcare financial services, patient financial experience, healthcare revenue cycle, clinical registry, revenue optimization, coding services, patient touchpoint optimization, healthcare technology, healthcare technology solutions, workflow automation tools, payment posting, automated claim processing, low-dollar ar recovery, operational efficiency tools, ar management, healthcare provider support, healthcare operational efficiency, claim denial resolution, claim follow-up automation, healthcare financial analytics, healthcare billing automation, ai in healthcare, accounting, tax preparation, bookkeeping, and payroll services, healthcare industry experience, hospitals, medical coding services, healthcare provider solutions, integrated revenue cycle, practice management software, him outsourcing, claim auditing, patient financial engagement, denial resolution, cancer registry services, denial prevention strategies, healthcare it systems, legacy ar management, claim appeal management, financial outcomes healthcare, medical billing and coding, data security healthcare, medical coding audit, ai-driven coding accuracy, low-dollar ar, medical coding, eligibility and enrollment, self-pay, bad debt recovery, payment variance, cancer registry, clinical registry management, robust reporting, workflow optimization, clinical audits, revenue cycle outsourcing, cost reduction, financial outcomes, documentation management, clearing denials, claims submission, claims follow-up, coding accuracy, compliance standards, ar work down, healthcare financial management, impact analysis, customer support, healthcare technology integration, automated follow-up, performance metrics, healthcare partnerships, staff training programs, healthcare bpo, healthcare system support, healthcare cost management, strategic growth solutions, finance, hospital &amp; health care, health care, health, wellness &amp; fitness, computer &amp; network security, information technology &amp; services, financial services</v>
          </cell>
          <cell r="J2160" t="str">
            <v>Outlook, WP Engine, Microsoft Azure, Pardot, Slack, Salesforce, Nginx, Linkedin Marketing Solutions, Google Font API, DoubleClick, Google Dynamic Remarketing, Google AdWords Conversion, WordPress.org, Google Tag Manager, Mobile Friendly, CrazyEgg, DoubleClick Conversion, DoubleClick Floodlight, Ubuntu, Nec Asia Pacific Pte Ltd, TapClicks, Microsoft Excel, SharePoint, Internet Explorer, Interqual, Semrush, Microsoft Office, Google VPC Service Controls, Microsoft Teams, Meditech Expanse, Epic, Excel4Apps, Eyefinity OfficeMate, Secured MVC Forum on Windows 2012 R2, Azure Devops, SQL, Microsoft Power Platform, PowerBI Tiles</v>
          </cell>
          <cell r="Q2160" t="str">
            <v>Savista is a full-service revenue cycle management (RCM) company based in Alpharetta, Georgia. Founded in 2021, it specializes in providing end-to-end solutions for hospitals, health systems, and physician practices. With over 30 years of expertise in revenue cycle transformation, Savista addresses key healthcare challenges such as rising costs and operational inefficiencies through scalable and flexible services that integrate seamlessly with existing systems.
The company offers a range of RCM services, including patient engagement, health information management, revenue integrity, and accounts receivable management. Savista emphasizes automation and advanced technologies like AI and machine learning to enhance efficiency and drive financial outcomes. Its highly trained workforce, which includes Epic-certified specialists, ensures compliance and optimizes processes for clients. Savista's solutions are customizable and focus on sustainability, aiming to improve cash flow and reduce revenue leakage for healthcare providers.</v>
          </cell>
          <cell r="R2160">
            <v>2021</v>
          </cell>
        </row>
        <row r="2161">
          <cell r="A2161" t="str">
            <v>Scientific Games</v>
          </cell>
          <cell r="B2161" t="str">
            <v>Scientific Games</v>
          </cell>
          <cell r="C2161">
            <v>5600</v>
          </cell>
          <cell r="D2161" t="str">
            <v>information technology &amp; services</v>
          </cell>
          <cell r="E2161" t="str">
            <v>http://www.scientificgames.com</v>
          </cell>
          <cell r="F2161" t="str">
            <v>http://www.linkedin.com/company/scientific-games</v>
          </cell>
          <cell r="G2161" t="str">
            <v>Alpharetta</v>
          </cell>
          <cell r="H2161" t="str">
            <v>Georgia</v>
          </cell>
          <cell r="I2161" t="str">
            <v>gaming, printed products, lottery systems, movies/entertainment, consumer services, it services &amp; it consulting, lottery management, lottery analytics, services, lottery security standards, performance analytics for lotteries, lottery field services, lottery game innovation, digital experiences, lottery system integration, technology innovation, lottery technology, lottery operational excellence, lottery services, digital lottery innovation, performance analytics, analytics platforms, game performance analytics, lottery logistics, retail lottery technology, data analytics, retail and digital integration, digital engagement, lottery game design, self-service terminals, digital marketing, lottery and gaming, player experience, instant scratch-off games, secure gaming, innovative lottery games, lottery game portfolio management, lottery system security, game management systems, gaming technology, digital and retail solutions, game innovation, innovative lottery solutions, lottery security, security standards, digital gaming, business intelligence, digital platforms, instant games, digital lottery, enterprise gaming platforms, lottery game development, retail expansion, lottery beneficiary programs, b2b, digital lottery solutions, digital transformation, technology solutions, game customization, secure instant games, customer experience, responsible gaming, lottery analytics insights, gaming systems, operational efficiency, lottery data-driven insights, digital lottery security, player loyalty programs, game performance optimization, e-commerce, lottery infrastructure, other gambling industries, retail solutions, player engagement, customer relationship management, performance measurement, digital lottery platforms, digital and retail security, retail lottery systems, digital security, retail automation, player insights, game development, retail technology, lottery security protocols, retail point-of-sale, retail and digital networks, digital lottery infrastructure, security infrastructure, lottery operations, draw games, game performance, retail, logistics management, customer support, lottery products, game design, entertainment, digital lottery engagement, lottery solutions, government, sustainability, software development, global lottery provider, game portfolio, security protocols, instant game management, market research, secure gaming systems, lottery, gaming solutions, sports betting, digital games, scratch-off tickets, ilottery, consumer insights, point-of-sale systems, partner services, game management, gamification, loyalty programs, environmental responsibility, social impact, governance, corporate ethics, mobile gaming, game entertainment, lottery performance, market insights, agile systems, retail networks, digital solutions, community funding, security solutions, global partnerships, interactive games, consumer behavior, modernization, field services, trailing gaming, community programs, global presence, enhanced partnerships, custom support, media campaigns, holiday promotions, performance metrics, finance, education, legal, non-profit, distribution, transportation &amp; logistics, games, information technology &amp; services, marketing &amp; advertising, analytics, consumer internet, consumers, internet, crm, sales, enterprise software, enterprises, computer software, computer games, environmental services, renewables &amp; environment, financial services, nonprofit organization management</v>
          </cell>
          <cell r="J2161" t="str">
            <v>Outlook, Helpscout, Grafana, Jira, Atlassian Confluence, OneTrust, React Redux, Slack, Salesforce, Incapsula, Google Tag Manager, Microsoft-IIS, Mobile Friendly, ASP.NET, Nginx, Remote, AI, Rational ClearQuest, PowerBI Tiles, Tableau, CUICK TRAC - DFARS and NIST 800-171 compliance solution, Microsoft Windows Server 2012, Microsoft SQL Server Reporting Services, Ubuntu, Wildfly, Databricks, Microsoft Windows Server 2000, Convert Media, Siemens Calibre nmLVS, Amber, Strato, Adobe Photoshop, Monte Carlo, Azure Linux Virtual Machines, NTENT, Adobe Creative Suite, Adobe InDesign, PostgreSQL, Python, Bash, Cisco VoIP, Microsoft Office, Ansible, Conversant (ValueClick), Microsoft PowerShell, Puppet, Red Hat Enterprise Linux, VMware, AMP, Autodesk 3ds Max, RStudio, Maya, Unity Catalog, .GIS, Viewable Media (Visable Measures), ABB Robotics, Deltek ComputerEase, MLflow, REST, Docker, iTrak, WMS, NICE inContact, Spark, Airflow, ArcGIS Image Server, Intel, WebOffice, C#, SQL, Kubernetes, Optimove, Atlassian, New Relic, Graylog, AWS Analytics, Amazon EKS Anywhere, HashiCorp Vault, Oracle Analytics Cloud, Secured MVC Forum on Windows 2012 R2, Amazon Linux 2</v>
          </cell>
          <cell r="L2161" t="str">
            <v>Other</v>
          </cell>
          <cell r="N2161">
            <v>30864</v>
          </cell>
          <cell r="O2161">
            <v>3314000000</v>
          </cell>
          <cell r="Q2161" t="str">
            <v>Scientific Games is a leading provider of lottery technology and services, established in 1973. The company is focused exclusively on the lottery industry, delivering innovative and secure game entertainment experiences. It plays a significant role in the global government-regulated lottery market, which is valued at $371 billion, and aims to help lotteries maximize profits for various beneficiary programs, including education and health.
The company is known for creating the world's first secure instant "scratch-off" lottery game in 1974. Today, Scientific Games offers a wide range of lottery solutions, including instant lottery games, enterprise technology platforms, retail and digital solutions, data analytics, and sports betting technology. With a presence in over 50 countries, it serves more than 150 lottery customers and is the primary provider for many top-performing instant game lotteries. Headquartered in Alpharetta, Georgia, the company is led by CEO Pat McHugh, who has guided its growth in recent years.</v>
          </cell>
          <cell r="R2161">
            <v>1973</v>
          </cell>
        </row>
        <row r="2162">
          <cell r="A2162" t="str">
            <v>Scientific Games - Gaming</v>
          </cell>
          <cell r="B2162" t="str">
            <v>Scientific Games</v>
          </cell>
          <cell r="C2162">
            <v>4700</v>
          </cell>
          <cell r="D2162" t="str">
            <v>gambling &amp; casinos</v>
          </cell>
          <cell r="E2162" t="str">
            <v>http://www.sggaming.com</v>
          </cell>
          <cell r="F2162" t="str">
            <v>http://www.linkedin.com/company/scientific-games-gaming</v>
          </cell>
          <cell r="G2162" t="str">
            <v>Las Vegas</v>
          </cell>
          <cell r="H2162" t="str">
            <v>Nevada</v>
          </cell>
          <cell r="I2162" t="str">
            <v>gambling facilities &amp; casinos, game design, playcentral hdÂ® terminals, security in gaming, lottery security, lottery market, lottery global footprint, lottery customer base, market trends, lottery data analytics, lottery product innovation, gaming systems, lottery innovation, lottery technology centers, lottery, innovative lottery games, instant games, retail and digital solutions, gaming innovation, global gaming provider, lottery product portfolio, lottery market growth, lottery supply chain, supply chain innovation, extended play instant games, supply chain sustainability, lottery technology, lottery hardware, retail ecosystems, lottery industry, gaming products, security technology, lottery operations, lottery consumer insights, digital lottery, retail solutions, digital gaming, b2b, lottery operator solutions, retail gaming, player engagement, gaming industry, draw game technology, gaming technology, gaming hardware, gaming software, instant scratch-off games, retail gaming hardware, lottery security solutions, data analytics, supply chain sustainability awards, lottery supply chain management, self-service terminals, market insights, draw games, lottery retail technology, lottery products, market trends analysis, sustainable gaming supply chain, lottery game design, lottery performance analytics, gaming, lottery operational efficiency, performance reports, lottery revenue, digital lottery platforms, game optimization, services, other gambling industries, lottery platform, consumer insights, retail management, lottery software, lottery technology innovation, lottery sustainability, digital platforms, retail gaming ecosystems, digital gaming solutions, lottery services, lottery analytics, customer relationship management, retail vending machines, customer insights, self-service gaming, supply chain management, lottery customer engagement, sciqÂ® ecosystem, responsible gaming, instant scratch games, retail, government, lottery performance optimization, lottery systems, non-profit, distribution, gambling &amp; casinos, leisure, travel &amp; tourism, game development, computer games, games, consumers, computer software, information technology &amp; services, crm, sales, enterprise software, enterprises, logistics &amp; supply chain, nonprofit organization management</v>
          </cell>
          <cell r="J2162" t="str">
            <v>Amazon AWS, Remote</v>
          </cell>
          <cell r="Q2162" t="str">
            <v>Scientific Games, now part of Light &amp; Wonder, Inc., is a global leader in gaming technology and lottery systems, headquartered in Las Vegas. With a workforce of 9,500 across more than 150 facilities in over 28 countries, the company has a rich history dating back to 1973. It specializes in providing a wide range of gaming, lottery, digital, and sports betting solutions, emphasizing security, innovative technology, and responsible practices.
The company offers an integrated portfolio that includes gaming and casino products such as slot machines and table games, as well as lottery solutions like instant scratch-off games and video lottery systems. Its digital offerings encompass iLottery and sports betting through the OpenBet platform, which handles a significant portion of UK bets. Scientific Games also provides professional services, ensuring effective management and data-driven insights for its clients. The company serves over 150 government-regulated lotteries worldwide, focusing on performance and community benefits.</v>
          </cell>
          <cell r="R2162">
            <v>1973</v>
          </cell>
        </row>
        <row r="2163">
          <cell r="A2163" t="str">
            <v>Scopely</v>
          </cell>
          <cell r="B2163" t="str">
            <v>Scopely</v>
          </cell>
          <cell r="C2163">
            <v>3000</v>
          </cell>
          <cell r="D2163" t="str">
            <v>entertainment</v>
          </cell>
          <cell r="E2163" t="str">
            <v>http://www.scopely.com</v>
          </cell>
          <cell r="F2163" t="str">
            <v>http://www.linkedin.com/company/scopely</v>
          </cell>
          <cell r="G2163" t="str">
            <v>Culver City</v>
          </cell>
          <cell r="H2163" t="str">
            <v>California</v>
          </cell>
          <cell r="I2163" t="str">
            <v>la tech, technology, games publisher, built in la, interactive entertainment, game monetization, games business, machine learning, inapp purchases, social apps, engineering, ios &amp; android, game design, publishing platform, ai, games as a platform, ios, user experience, app development, games as a service, personalized experiences, entrepreneurship, retention, android, game development, barcelona, freetoplay games, social games, data, mobile games, platform, blockchain, monetizing games, video games, los angeles, social gaming, mobile social applications, publishing games, live operations, software as a service, mobile entertainment, startup, console, social engagement, developing games, social media, social commerce, publishing, e-commerce, media, consumer internet, internet, information technology, entertainment providers, game publisher, cross-platform development, analytics, continuous learning, game publishing, award-winning game titles, mobile game publisher, game growth, game community management, game live ops, game development technology, game innovation, award-winning games, game awards, game ecosystem, game platform, game community engagement, game development ecosystem, game studios, gaming industry leader, cross-continental studios, game industry leader, game innovation awards, game monetization strategies, game market, game collaboration, game community, digital game development, game audience engagement, game studio collaborations, innovation, top-grossing titles, digital gaming, game titles, pc gaming, web gaming, long-term game support, game community building, diverse game portfolio, game portfolio, mobile game ecosystem, proprietary platform, web search portals, libraries, archives, and other information services, game experience, game development platform, game industry awards, global presence, game industry recognition, game industry, game studio partnerships, game monetization models, award-winning titles, game platform integrations, game analytics, diversity and inclusion, gaming revenue, global game studios, player-centric design, game live service, game publisher awards, player engagement, game growth strategies, video game development, game audience, player experiences, game studio, game data analytics, game platform technology, game development excellence, game technology, player experience design, game updates, cross-platform gaming, game collaboration partners, game live operations, game industry innovation, game live operation tools, top-grossing games, game culture, gaming community, player retention, game strategy, top mobile games, mobile gaming, game analytics platform, online gaming, user engagement, multiplayer gaming, community building, desktop gaming, mobile applications, in-app purchases, gaming technology, game mechanics, gamification, competitive gaming, player feedback, mobile platforms, cloud gaming, game marketing, character customization, ar games, vr games, game assets, game features, digital distributions, cross-platform play, event-driven gaming, user-generated content, community events, gaming awards, multilingual support, subscription models, data security, privacy policy, customer support, game tutorials, referral programs, player progress, achievement systems, virtual currency, b2b, b2c, distribution, consumer products &amp; retail, artificial intelligence, information technology &amp; services, computer games, games, consumers, computer software, mobile, ux, apps, software development, saas, mobile apps, computer &amp; network security, financial services</v>
          </cell>
          <cell r="J2163" t="str">
            <v>Route 53, Oracle SPF, Gmail, Google Apps, Zendesk, Amazon AWS, WP Engine, Atlassian Cloud, React Redux, Greenhouse.io, Slack, Criteo, Mobile Friendly, Remote, AI, Google Cloud BigQuery, dbt, Looker, SQL, Python, Google Cloud Platform, QlikView, Tableau, PowerBI Tiles, Helpshift, Jira, Asana, LEAP, Google, Blender, Maya, Adobe Photoshop, Unity, C#, AWS Trusted Advisor, Amazon EC2, EMC, Amazon DynamoDB, Redis, Elasticsearch, GitHub Actions, Bamboo, Spinnaker, Datadog, Bugsnag, Kibana, Google Workspace, Jumpcloud, Zoomdata, Greenhouse, AWS SDK for JavaScript, Kotlin, Objective-C, SWIFT, C# (C Sharp), PHP, Azure Linux Virtual Machines, MySQL, MongoDB, Jenkins, AWS CodePipeline, Docker, Amazon Elastic Container Service (Amazon ECS), Kubernetes, Terraform, AWS CloudFormation, Amazon Web Services (AWS), TestRail, Spark, Google Cloud Dataproc, Airflow, Microsoft Excel, Google Sheets, Discord, Facebook, AWS Analytics, Excel4Apps, Airtable, Temporal Cloud, Adjust, AppsFlyer, Meta Ads Manager, Singular, TikTok, Confluence, Tor, Workday, Kiosked, Android, Google Ads, TikTok Ads, Apple, MAX by AppLovin, Git, Google Interactive Media Ads SDK, Amazon EC2 Container Service, Argon CI/CD Security, Node.js, IBM ILOG CPLEX Optimization Studio, Adobe After Effects, Cinema 4D, Octane, Unreal Engine, .NET, Xcode, Android Studio, Charles River IMS, LAMMPS, Charles River, Argocd, GitLab, Google Calendar, Google Docs, Ironclad, McAfee Total Protection for Data Loss (DLP), Jamf, , Microsoft Purview eDiscovery, Code42, Javascript, Wrike, DotNetNuke, OpenSearch, Instagram, YouTube, X, Stable Diffusion, ChatGPT, Aprimo, Google Firebase Crashlytics, Flux, Toon Boom, Adobe Premiere Pro, go+, JTL-Shop 3, AWS Key Management Service (KMS), AMP, Reddit for business, Sprout Social, Snapchat, Sizmek (MediaMind), Composer, ANGEL LMS</v>
          </cell>
          <cell r="K2163">
            <v>6223760000</v>
          </cell>
          <cell r="L2163" t="str">
            <v>Merger / Acquisition</v>
          </cell>
          <cell r="M2163">
            <v>4900000000</v>
          </cell>
          <cell r="N2163">
            <v>45017</v>
          </cell>
          <cell r="O2163">
            <v>400000000</v>
          </cell>
          <cell r="Q2163" t="str">
            <v>Scopely is a global interactive entertainment company based in Culver City, California, founded in 2011. It specializes in creating, publishing, and live-operating immersive games across mobile, web, and PC platforms. With a workforce of around 2,000 employees, Scopely operates in over a dozen markets worldwide, including significant hubs in Barcelona, Spain.
The company has achieved notable success with its portfolio of top-grossing games, including *MONOPOLY GO!*, *Stumble Guys*, and *MARVEL Strike Force*. Scopely's proprietary platform, Playgami, supports its game development and marketing efforts, fostering a player-focused approach. The company has received numerous accolades, including recognition as one of Fast Companyâ€™s â€œWorldâ€™s Most Innovative Companiesâ€ and TIME100 Most Influential Companies for 2024-2025. Scopely continues to grow through strategic acquisitions and investments, enhancing its position in the mobile gaming industry.</v>
          </cell>
          <cell r="R2163">
            <v>2011</v>
          </cell>
        </row>
        <row r="2164">
          <cell r="A2164" t="str">
            <v>Sealed Air Corporation</v>
          </cell>
          <cell r="B2164" t="str">
            <v>Sealed Air</v>
          </cell>
          <cell r="C2164">
            <v>17000</v>
          </cell>
          <cell r="D2164" t="str">
            <v>packaging &amp; containers</v>
          </cell>
          <cell r="E2164" t="str">
            <v>http://www.sealedair.com</v>
          </cell>
          <cell r="F2164" t="str">
            <v>http://www.linkedin.com/company/sealed-air-corporation</v>
          </cell>
          <cell r="G2164" t="str">
            <v>Charlotte</v>
          </cell>
          <cell r="H2164" t="str">
            <v>North Carolina</v>
          </cell>
          <cell r="I2164" t="str">
            <v>industrial hygiene, product protection, food packaging amp security, food packaging security, packaging solutions containers, packaging solutions amp containers, major chemicals, industrials, packaging &amp; containers manufacturing, protective cushioning, protective packaging solutions, foam-in-place technology, automated bagging systems, cryovac, recyclable materials, protective packaging design, vacuum packaging, supply chain efficiency, recyclable protective packaging solutions, foam-in-place, automated packaging, industrial, recyclable protective bags, protective materials, sustainable food packaging, operational efficiency, supply chain, packaging, recyclable protective materials, protective equipment, packaging solutions, automated systems, recyclable protective packaging materials, protective packaging industry, surface protection, logistics, retail packaging, protective packaging innovation, healthcare, sustainable materials, food safety, recyclable protective packaging technology, recyclable protective packaging, sporting and athletic goods manufacturing, protective packaging innovations, bubble wrap, industrial packaging, sustainability, foam systems, b2b, e-commerce, recyclable protective films, e-commerce packaging, food and beverage packaging, protective packaging systems, flexible films, food and beverage, food preservation, high-performance materials, recyclable barrier films, recyclable protective packaging industry, recyclable protective packaging systems, food packaging, automated packaging systems, services, product safety, d2c, protective foam, protective films, automation, protective packaging technology, protective packaging products, barrier films, protective bags, shrink bags, recyclable protective packaging innovations, recycled content, form fill seal, automation systems, recyclable protective packaging products, recyclability, sustainable packaging, protective packaging, protective packaging engineering, industrial automation, protective packaging materials, recyclable packaging, hygiene solutions, recyclable foam systems, retail, medical packaging, vacuum skin packaging, bioprocessing films, thermal insulation, custom bagging solutions, shrink films, compostable packaging, inflatable cushioning, form-fill-seal, packaging design, supply chain solutions, temperature assurance, digital printing, custom engineering, flexible packaging, packaging equipment, lightweight packaging, delivery efficiency, shelf life extension, pharmaceutical packaging, primary parenteral films, easy-open packaging, secure shipping solutions, advanced recycling, performance testing, safety packaging, material optimization, case-ready packaging, food safety solutions, packaging integrity, packaging automation, integrated packaging systems, collaborative packaging, engineering solutions, packaging innovations, mailers, foam-in-place packaging, inventory management solutions, customer-centric solutions, packaging professionals, manufacturing, distribution, shipping, logistics &amp; supply chain, health care, health, wellness &amp; fitness, hospital &amp; health care, environmental services, renewables &amp; environment, consumer internet, consumers, internet, information technology &amp; services, food &amp; beverages, consumer goods, mechanical or industrial engineering</v>
          </cell>
          <cell r="J2164" t="str">
            <v>Salesforce, Cloudflare DNS, Sendgrid, Outlook, Microsoft Office 365, CloudFlare Hosting, Brightcove, Drupal, VueJS, Atlassian Cloud, OneTrust, React Redux, GitLab, Magento, Marketo, Shopify Plus, SuccessFactors (SAP), Amazon SES, Hubspot, Slack, Adobe Marketing Cloud, Remote, Salesforce CRM Analytics, SAP, PowerBI Tiles, Zivver Email Encryption, SAP Plant Maintenance, AC500 PLC, ETQ Reliance QMS, CPMStar, Microsoft Excel, Google AdWords Conversion, Sage, Coupa, AVEVA InTouch HMI, CNC Software, Tor, Aruba Mobility Controllers, Concur, Power BI Documenter, Microsoft Fabric, SES, SQL, Python, Streamlit, Plotly.js, Olo, Resi, Micro, Gauges, Onit, SAP Cloud for Customer (C4C), Cohesity, Zerto, Nutanix, eMaint CMMS, Pipedrive, Siemens SIMATIC HMI (Human Machine Interface), Less, Wider Planet, Visio, Connect, Dash, CONTROL, VisitorTrack Predictive Marketing, Sardine, MEX Maintenance Software, Air, NEAR, GibbsCAM, Pega BPM, Siemens PROFIBUS, LogIC, Oracle Hyperion Enterprise, Weights &amp; Biases, ServiceMax, WMS, Electron, GEP, SentenceTransformers, Motorola, Capacitor, Global Relay, Switch Concepts, Posit, ACL, Vendavo, SAP SD, Gem, SAP Financial Accounting (FI), SAP Global Trade Services, Oracle Warehouse Management Cloud, FederatedMedia, GRIN, Domino Printing Services, SAP Predictive Analytics, AWS Database Migration Service, Motigo, Flame, Quip, Homestead, S&amp;P Capital IQ Pro, John Doe, SAP ERP, Microsoft Defender for Cloud, Microsoft Azure Monitor, Microsoft PowerShell, Cortex Cloud, Office365, ServiceNow Configuration Management Database, CET, Creo+, Minitab Workspace, InfinityQS ProFicient, Microsoft Office, Springer-Miller, Turn, mabl, SAP Concur, Amazon Associates, Sigma, 3M Codefinder, Minitab Statistical Software, .NET, Smartsheet, FUSION, , Kanbanize, Star, SAP Material Requirement Planning (MRP), Xactly, Varicent, CaptivateIQ, Power Query, SysTools VBA Password Recovery, DAX, SAP SuccessFactors, Canvas by Instructure, Salesforce CRM Analytics (formerly Tableau CRM), Awin, Excel4Apps, Synology Office Suite, Microsoft Power Apps, Analyzer, Microsoft Power Platform, Principle, OneTrust Tech Risk &amp; Compliance, Microsoft PowerPoint, Act!, Torque, Ning, Mode, Oracle Analytics Cloud, Tableau, SAP on AWS, IBM System i Midrange Computing Server, ADP, Dassault DraftSight, SAP Master Data Governance (MDG), OneStream, Salesforce Customer Data Platform (CDP), SAP Integrated Business Planning, Twitter Ads, iFix, FactoryTalk View, Brocade Switches, Siemens PLM, Microsoft Windows Server 2012, Microsoft Active Directory Federation Services, VMware, Microsoft-IIS, Remote Desktop Services, Azure Portal, Terraform, Azure Monitor, Azure Log Analytics, Azure Migrate, Azure Site Recovery, Azure Devops, Azure Virtual Network, AWS Application Load Balancer, vSphere, VMware vCenter Server, AutoCAD, Amazon Inferentia, Gainsight Product Experience, ICP, Terminalfour, Sensor Tower, Amazon Web Services (AWS), CAT, Azure Virtual Machine Scale Sets, SAP Business One, Blackline, DATAflow, PySpark, Databricks, Azure Data Factory, Azure Synapse, Azure Analysis Services, Copilot, Claude, AWS Wavelength, NetApp MetroCluster, AI, Frame, Amazon Elastic Block Store (EBS), AMP, ServiceNow, RSLogix, Studio 5000, Mailchimp Mandrill</v>
          </cell>
          <cell r="K2164">
            <v>2204081644</v>
          </cell>
          <cell r="L2164" t="str">
            <v>Merger / Acquisition</v>
          </cell>
          <cell r="N2164">
            <v>45962</v>
          </cell>
          <cell r="O2164">
            <v>5359800000</v>
          </cell>
          <cell r="Q2164" t="str">
            <v>Sealed Air Corporation is a global leader in protective and specialty packaging solutions, founded in 1960. The company initially gained recognition for its invention of Bubble Wrap, which was developed to protect IBM computers during shipping. Over the years, Sealed Air has expanded its product offerings and global presence, going public in 1975 and establishing its headquarters in Charlotte, North Carolina, in 2017.
Sealed Air specializes in innovative packaging solutions across various categories. Their protective packaging includes products like Bubble Wrap, Instapak foam-in-place, and Mail Lite envelopes, designed to prevent damage during shipping and storage. In food packaging, they offer Cryovac vacuum shrink films and Dri-Loc absorbent pads to enhance the safety and shelf life of perishables. The company also provides automated packaging systems for high-volume operations, ensuring efficiency in packaging processes. Sealed Air serves a diverse range of customers, including e-commerce businesses, manufacturers, and the food industry, solidifying its position as a leader in the packaging sector.</v>
          </cell>
          <cell r="R2164">
            <v>1960</v>
          </cell>
        </row>
        <row r="2165">
          <cell r="A2165" t="str">
            <v>SEI</v>
          </cell>
          <cell r="B2165" t="str">
            <v>SEI Investments</v>
          </cell>
          <cell r="C2165">
            <v>5100</v>
          </cell>
          <cell r="D2165" t="str">
            <v>financial services</v>
          </cell>
          <cell r="E2165" t="str">
            <v>http://www.seic.com</v>
          </cell>
          <cell r="F2165" t="str">
            <v>http://www.linkedin.com/company/sei</v>
          </cell>
          <cell r="G2165" t="str">
            <v>Oaks</v>
          </cell>
          <cell r="H2165" t="str">
            <v>Pennsylvania</v>
          </cell>
          <cell r="I2165" t="str">
            <v>investment management, fund processing, investment processing, investment bankers/brokers/service, finance, fund accounting systems, multi-asset class management, big data, digital transformation in finance, ai-powered analytics, investment management technology, regtech, compliance automation, compliance services, other financial investment activities, technology platforms, client reporting, client portals, cloud infrastructure, sei wealth platform, alternative investment technology, client experience enhancement, discretionary investment services, portfolio management, institutional asset management, scalable data infrastructure, regulatory reporting, hedge funds, digital banking, client-centric solutions, client relationship management, digital transformation, cybersecurity, retirement planning, private equity, wealth advisory, automated trust accounting, b2b, outsourced operations, fund administration, financial planning, enterprise software, investment banking, fund accounting, scalability, private wealth management, data integration, financial services innovation, customized investment solutions, enterprise platform integration, financial services, client onboarding, ai-driven analytics, services, financial advisory, operational efficiency, asset management services, wealth management platform, automation, data analytics, institutional investors, etf product suite, fintech integration, investment solutions, etfs, asset management, api integration, cloud computing, sei data cloud, data management, client solutions, automation tools, wealth advisory technology, financial technology, cybersecurity solutions, wealth management, data security, regulatory compliance, machine learning, fund administration outsourcing, digital asset management, cloud-based fund services, client engagement, risk management, performance analytics, alternative investments, family office solutions, private banking, technology solutions, financial advisors, financial institutions, business process outsourcing, operational excellence, rias, broker-dealers, wealth platform, investment strategies, outsource solutions, high-net-worth clients, business transformation, mutual funds, client experience, wealth creation, personalized investment, advisor technology, advisor services, operational infrastructure, family offices, investment manager services, sustainable investing, tax-smart strategies, distribution-oriented investments, platform services, real-time reporting, market insights, financial independence, growth strategies, financial performance, investment operations, multi-channel distribution, integrated financial services, enterprises, computer software, information technology &amp; services, internet infrastructure, internet, capital markets, financial consulting, consulting, management consulting, finance technology, computer &amp; network security, artificial intelligence</v>
          </cell>
          <cell r="J2165" t="str">
            <v>Akamai, AT&amp;T DNS, Microsoft Office 365, Amazon AWS, Drupal, VueJS, Pantheon, Citrix NetScaler, The Trade Desk, MongoDB, Eloqua, Slack, Bootstrap Framework, SOASTA, Google Tag Manager, Mobile Friendly, Nginx, Apache, Remote, Microsoft Excel, Microsoft Office, Microsoft Application Insights, ValueClick Mediaplex, Connect, AWS Glue Data Catalog, VelocityEHS Accelerate | EHS &amp; ESG, Jira, Confluence, TestRail, AWS SDK for JavaScript, Angular, TypeScript, Node.js, AWS Lambda, Rust, Spring Boot, Spring, REST, Hibernate, JPA Health, Oracle Analytics Cloud, MySQL, Microsoft SQL Server Reporting Services, Snowflake, Git, Docker, Kubernetes, Jenkins, Amazon Managed Streaming for Apache Kafka (Amazon MSK), SQL, Ag Grid, HTML5 Maker, CSS, Sass, Python, SysTools VBA Password Recovery, Microsoft Power Platform, .NET, React, ASP.NET, AWS Analytics, Alteryx, Microsoft Power Automate, SafeSend, Scrum Do, ServiceNow, Microsoft 365, Microsoft Windows Server 2012, IBM FileNet Content Manager, ISO+â„¢, Workday, Dayforce, Docebo, Apptio Platform, ACL, OSIsoft PI, J2EE, Apache Struts, Oracle WebLogic, Javascript, FlipHTML5, Standalone Tomcat - Java Servlet and JSP Platform by TurnKey Linux (HVM), Quest Toad, SQL Developer, PL/SQL, Power BI Documenter, Power Query, DAX, Azure Cosmos DB, Excel4Apps, SharePoint, Azure Analysis Services, Salesforce CRM Analytics, Microsoft Endpoint Configuration Manager (MECM), Parallels Mac Management for Microsoft SCCM, Microsoft Intune Enterprise Application Management, Autopilot, Microsoft BitLocker, Microsoft Defender for Cloud, Gem, Microsoft SQL Server Management Studio, Microsoft PowerPoint, Apptio Cloudability SaaS, Amazon Product Advertising API, AWS Transfer for SFTP, C#, Frame, Linq, GoToAssist (FASTchat), WCF, Investran, Nevron Vision for SSRS, SAP Crystal Reports, SS&amp;C Geneva, Yardi, Airflow, Spark, dbt, Terraform, Azure Devops, Azure Functions, Azure Kubernetes Service (AKS), Azure SQL, Azure Storage Explorer, Azure Key Vault, Microsoft Entra ID, Azure Virtual Network, Azure Firewall, GitHub Actions, Azure Virtual Machines, PagerDuty, Visio, Microsoft OneDrive for Business, Microsoft Teams Rooms, Microsoft Windows 365 Cloud PC, Azure Purview, go+, SnapLogic Anaplan Services, AWS OpsWorks, Salesforce, PowerBI Tiles, Adobe Acrobat, Google AdWords Conversion, Moxy, Rapid7 InsightVM, Rally, accessiBe, Genesys SIP, Trend Micro Smart Protection, Cisco VoIP, ECS, Unity, WebCube, AT&amp;T, Webex Contact Center, Microsoft Teams, Admin, ROOM, OnBase, Outlook, Apigee, Postman, ReadyAPI, Swagger UI</v>
          </cell>
          <cell r="K2165">
            <v>500000000</v>
          </cell>
          <cell r="L2165" t="str">
            <v>Debt Financing</v>
          </cell>
          <cell r="M2165">
            <v>500000000</v>
          </cell>
          <cell r="N2165">
            <v>45870</v>
          </cell>
          <cell r="O2165">
            <v>2297381000</v>
          </cell>
          <cell r="Q2165" t="str">
            <v>SEI Investments Company (SEIC) is a financial services firm founded in 1968 and headquartered in Oaks, Pennsylvania. With a global presence across North America, Europe, Asia, and Africa, SEI employs over 4,000 people and serves clients managing more than $1.6 trillion in assets. The company focuses on technology-driven solutions for investment processing, management, and operations.
SEI offers a range of services, including the SEI Wealth Platform for wealth management and performance reporting, investment operations and outsourcing for mutual funds and hedge funds, and asset management solutions utilizing a manager-of-managers approach. The firm also emphasizes goals-based investing and provides specialized services such as corporate pension programs and automated trust systems. SEI is committed to innovation, with offerings like SEI Sphere for cybersecurity and Finomial for investor automation. The company serves a diverse clientele, including private banks, independent financial advisors, institutional investors, and corporations.</v>
          </cell>
          <cell r="R2165">
            <v>1968</v>
          </cell>
        </row>
        <row r="2166">
          <cell r="A2166" t="str">
            <v>ServiceNow</v>
          </cell>
          <cell r="B2166" t="str">
            <v>ServiceNow</v>
          </cell>
          <cell r="C2166">
            <v>27000</v>
          </cell>
          <cell r="D2166" t="str">
            <v>information technology &amp; services</v>
          </cell>
          <cell r="E2166" t="str">
            <v>http://www.servicenow.com</v>
          </cell>
          <cell r="F2166" t="str">
            <v>http://www.linkedin.com/company/servicenow</v>
          </cell>
          <cell r="G2166" t="str">
            <v>Santa Clara</v>
          </cell>
          <cell r="H2166" t="str">
            <v>California</v>
          </cell>
          <cell r="I2166" t="str">
            <v>enterprise cloud, grc, customer service management, itom, platform, security operations, service management, itsm, hr service delivery, digitize workflows, custom app development, saas, software, it management, paas, enterprise software, information technology, computer software: prepackaged software, technology, software development, telecommunications, data analytics, ai for customer engagement, data protection, ai governance, ai decision support, ai for healthcare workflows, real-time data access, self-service ai, ai-driven decision making, ai for field service management, nonprofit, automation, data unification, workflow automation, automated service delivery, financial services, manufacturing, low-code app builder, ai in financial services, operational efficiency, low-code application development, healthcare, ai and machine learning, services, ai orchestration, automation platform, app development, ai in it, regulatory compliance, ai analytics, retail, ai in security operations, predictive analytics, business process automation, security threat detection, compliance automation, risk management, information technology and services, it operations management, talent management, self-service portals, ai in customer service, incident management, cloud deployment, ai-powered security threat hunting, low-code development, enterprise ai, ai-driven process optimization, ai in manufacturing, it service management, proactive operations, proactive incident management, ai in hr automation, ai for compliance management, cloud infrastructure, ai for vendor management, governance and risk management, ai and data integration, ai-powered workflows, api integrations, ai in incident prediction, workflow orchestration, cloud platform, real-time analytics, customer experience, ai agents, digital workflows, b2b, customer engagement, service catalog, enterprise ai platform, ai in product lifecycle management, cloud automation, ai in government services, ai for risk assessment, automated incident response, ai strategy, security, ai for energy management, data privacy, ai workflows, government, security automation, data security, process automation, facilities management, data-driven insights, ai for supply chain, ai-powered chatbots, ai model training, enterprise automation, custom applications, asset management, cloud security, ai performance management, machine learning models, ai in retail personalization, enterprise cloud platform, ai-powered solutions, risk and compliance automation, digital transformation, process mining, ai for telecom operations, cloud scalability, ai model management, ai in legal tech, cyber security, automated workflows, computer systems design and related services, ai monitoring, ai-powered apps, workflow data fabric, strategic portfolio management, it asset management, field service management, app engine, cloud transformation, employee experience, enterprise risk management, finance and supply chain, automation engine, integration hub, data privacy management, contract management, acquisition management, cloud cost management, third-party risk management, business continuity management, loss prevention, ai-driven operations, service delivery optimization, real-time data insights, stakeholder engagement, data governance, user experience design, multi-cloud management, service operations management, management reporting, lifecycle management, vendor management, cost optimization, saas management, technology adoption, risk mitigation, workplace optimization, change management, finance, legal, non-profit, distribution, consumer_products_retail, transportation_logistics, computer software, information technology &amp; services, cloud computing, enterprises, mechanical or industrial engineering, health care, health, wellness &amp; fitness, hospital &amp; health care, apps, internet infrastructure, internet, computer &amp; network security, facility management, design, analytics, nonprofit organization management</v>
          </cell>
          <cell r="J2166" t="str">
            <v>Akamai, Akamai DNS, Mimecast, Microsoft Office 365, Amazon AWS, DemandBase, Ooyala, Stripe, WP Engine, Netlify, Drift, React Redux, Mapbox, Adobe CQ, Eloqua, ServiceNow, Slack, Amazon SES, Salesforce, Zendesk, Adobe Marketing Cloud, BugHerd, DoubleClick Floodlight, Facebook Custom Audiences, Mobile Friendly, Apache, Marketo, Amadesa, Bizible, Google Tag Manager, Facebook Login (Connect), Facebook Widget, F5 BIG-IP, Qualtrics, SOASTA, DoubleClick, Scene7, reCAPTCHA, Bing Ads, Linkedin Marketing Solutions, The Trade Desk, AI, AWS SDK for JavaScript, Javascript, Nginx, Python, Amazon Managed Streaming for Apache Kafka (Amazon MSK), Kubernetes, ServiceNow Now Platform, CONTROL, CAT, C/C++, Azure Linux Virtual Machines, Salesforce CRM Analytics, Spark, Apache Kafka, Azure AI Search, Intel, ServiceNow Virtual Agent, Tor, Microsoft Excel, Microsoft PowerPoint, ServiceNow Strategic Portfolio Management, Moveworks, Amazon Web Services (AWS), Microsoft Azure, Google Cloud Platform, Puppet, Ansible, Git, go+, C#, Adobe Analytics, Apple Core ML, Microsoft 365</v>
          </cell>
          <cell r="K2166">
            <v>2182564101</v>
          </cell>
          <cell r="L2166" t="str">
            <v>Other</v>
          </cell>
          <cell r="M2166">
            <v>389064101</v>
          </cell>
          <cell r="N2166">
            <v>45778</v>
          </cell>
          <cell r="O2166">
            <v>13278000000</v>
          </cell>
          <cell r="Q2166" t="str">
            <v>ServiceNow is a prominent provider of enterprise cloud computing solutions, established in 2004 by Fred Luddy. The company offers a SaaS platform that automates and manages business workflows across various sectors, including IT, HR, customer service, and security operations. Initially focused on IT service management, ServiceNow has evolved into a comprehensive low-code workflow automation platform, enabling organizations to build and deploy applications with minimal coding.
The core of ServiceNow's offerings is the Now Platform, which supports rapid adaptation to business needs and enhances operational efficiency. The platform includes features for IT service management, HR service delivery, customer service management, and security operations. With AI-driven automation and integrations, ServiceNow streamlines processes for large organizations, reducing complexity and costs compared to traditional on-premise solutions. The company emphasizes a customer-first culture and has achieved significant growth, holding Fortune 500 status with a market cap exceeding $114 billion.</v>
          </cell>
          <cell r="R2166">
            <v>2004</v>
          </cell>
        </row>
        <row r="2167">
          <cell r="A2167" t="str">
            <v>ServiceTitan</v>
          </cell>
          <cell r="B2167" t="str">
            <v>ServiceTitan</v>
          </cell>
          <cell r="C2167">
            <v>3100</v>
          </cell>
          <cell r="D2167" t="str">
            <v>information technology &amp; services</v>
          </cell>
          <cell r="E2167" t="str">
            <v>http://www.servicetitan.com</v>
          </cell>
          <cell r="F2167" t="str">
            <v>http://www.linkedin.com/company/servicetitan</v>
          </cell>
          <cell r="G2167" t="str">
            <v>Glendale</v>
          </cell>
          <cell r="H2167" t="str">
            <v>California</v>
          </cell>
          <cell r="I2167" t="str">
            <v>saas, mobile, fintech, roofing, commercial construction, hvac, canada, computer software: prepackaged software, technology, software development, field technician app, reporting and analytics, customer lifecycle management, enterprise software, ai-driven decision support, scheduling and dispatching, industry verticals, mobile workforce management, crm, ai-powered tools, industry community, inventory management, business intelligence, industry-specific customization, business automation, job scheduling, business growth, digital marketing, cloud-based construction management, engineering services, growth funding, field service management, industry partnerships, mobile field service app, automated resource planning, software integrations, workforce management, contractor growth platform, invoicing and payments, contractor support, payment processing, market expansion, scalability, workflow automation, ai-powered automation, technological innovation, software platform, services, invoice automation, integrated payments, electrical, cloud computing, marketing automation, operational efficiency, data analytics, mobile app, growth tools, support and training, cloud-native infrastructure, industry-specific reporting, contractor success stories, automated billing and invoicing, pest control, automated scheduling and dispatch, b2b, cloud infrastructure, industry innovation, landscaping, digital customer experience, contractor industry saas, cost control, fleet management, digital transformation, customer retention, real-time updates, job costing, customer portal, profitability tools, customer engagement, industry-specific solutions, customer relationship management, project profitability analysis, project planning, project management, training and onboarding, software as a service, remote access, real-time project tracking, financial management, lead generation tools, project tracking, contractor operational efficiency, resource allocation, market capitalization, financial analytics, contractor management, water treatment, contractor growth, contractor business intelligence, predictive analytics for trades, cloud platform, industry-specific crm, construction, plumbing, project cost control, ai automation, real-time financial insights, contractor software, industry vertical saas, customer success, data-driven decisions, integrated accounting, customer experience, ipo, cloud-based software, software updates, integrated financing solutions, industry-specific features, crm for trades, cloud-based project management, industry-specific marketing automation, business scalability, scalability solutions, construction management software, business management platform, digital contractor ecosystem, payment solutions, performance dashboards, home services, mobile field app, automation, industry-specific data insights, industry-specific workflow tools, project profitability, contractor community, dispatching, scheduling, reporting, estimates, invoicing, payment management, lead management, automated billing, performance metrics, employee management, user-friendly interface, task tracking, integrated pricebook, customer insights, job tracking, mobile invoicing, service agreements, dynamic forms, automated alerts, tech tracking, digital contracts, payment tracking, market trends, service optimization, e-commerce solutions, real-time communication, cost tracking, marketing roi, online booking, service proposals, video training, dashboard reporting, two-way sms, lead conversion, automated surveys, customer feedback, finance, computer software, information technology &amp; services, internet, finance technology, financial services, enterprises, sales, analytics, marketing &amp; advertising, internet infrastructure, productivity, consumer internet, consumers</v>
          </cell>
          <cell r="J2167" t="str">
            <v>Salesforce, Cloudflare DNS, Sendgrid, Gmail, Marketo, Google Apps, Microsoft Office 365, Amazon AWS, CloudFlare Hosting, Segment.io, WP Engine, Atlassian Cloud, Drift, React Redux, MongoDB, Slack, Adobe Marketing Cloud, Google Tag Manager, DoubleClick, Bootstrap Framework, Bizible, reCAPTCHA, Yahoo Analytics, Google Analytics, Mobile Friendly, Optimizely, DoubleClick Conversion, Facebook Custom Audiences, Facebook Login (Connect), YouTube, Yahoo Ad Manager Plus, FullStory, Google Maps, Hubspot, Linkedin Marketing Solutions, Google Maps (Non Paid Users), Quantcast, Bing Ads, Wistia, Google Dynamic Remarketing, Google Font API, LeadForensics, WordPress.org, Amadesa, Pingdom, Facebook Widget, AI, Android, Gong, ServiceTitan, Apex, Claude, Cursor, GitHub Copilot, Informatica, Mulesoft, React, Salesforce CPQ, Salesforce Lightning Web Components, Salesforce Sales Cloud, .NET, C#, Secured MVC Forum on Windows 2012 R2, Microsoft SQL Server Reporting Services, HTML5 Maker, Javascript, New Relic, Datadog, Microsoft Application Insights, Elasticsearch, DotNetNuke, ASP.NET, SalesLoft, Chili Piper, Spiceworks IP Scanner, Cisco VoIP, Bonusly, Tableau, Airtable, Cvent, Litmos, Docker, Kubernetes, GitHub Advanced Security, Wiz, Orca Security, Azure Analysis Services, Bonterra DonorDrive, Google Ads, Micro, Maven, Sensu, Act!, Workday, Google Cloud APIs, Workato, SQL, Gatsby, Next.js, Node.js, Contentful, CSS, TypeScript, Tailwind, AWS Trusted Advisor, Microsoft Azure Monitor, IBM ILOG CPLEX Optimization Studio, 6sense, Meta Ads Manager, PostgreSQL, Git, Postman, Quickbooks Online, Quickbooks Desktop, Sage Intacct, C# (C Sharp), Microsoft Sql Server, Google Cloud Platform, AuditBoard, Drata, Apache Kafka, AWS Lambda, Azure Cognitive Services, Azure Functions, Azure Service Bus, Langchain, LangGraph, Python, Redshift, Snowflake, Salesforce CRM Analytics, ANGEL LMS, Ning, Gem, Microsoft Excel, Django, python celery, QuickBooks, Google Analytics 4 (GA4), Amplitude, Reddit for business, TikTok, dbt, Flow, , Security, Mode, Intel, TSYS, nTop, Lua, Copilot, Figma, Asana, ABBYY FlexiCapture SDK, Gemini, Route, Sales Cloud Einstein, Conga CPQ, Boomi, GitHub, GitLab, Jenkins, Azure Devops, Bash, Microsoft PowerShell, AWS Analytics, Terraform, AWS CloudFormation, Bicep, Siemens PROFIBUS, Gainsight, Jira, Facebook Groups, Cypress, Google Workspace, Confluence, Ad Astra, Dell EMC Disaster Recovery, Cascade CMS, Azure SQL, MySQL, Azure Cosmos DB, Redis, Amazon Managed Streaming for Apache Kafka (Amazon MSK), OpenTelemetry, Cloud Foundry, Okta, Microsoft Windows Server 2000, Amazon Linux 2, Azure Active Directory B2C, Akamai CDN Solutions, Infoblox DHCP, VMware ESXi, VMware vCenter, Zoomdata, Adobe Premiere Pro, Adobe After Effects, Adobe Media Encoder, VISI, GraphQL, Jest, FlipHTML5, React Native</v>
          </cell>
          <cell r="K2167">
            <v>2113842000</v>
          </cell>
          <cell r="L2167" t="str">
            <v>Other</v>
          </cell>
          <cell r="M2167">
            <v>625000000</v>
          </cell>
          <cell r="N2167">
            <v>45627</v>
          </cell>
          <cell r="O2167">
            <v>960965000</v>
          </cell>
          <cell r="Q2167" t="str">
            <v>ServiceTitan is a cloud-based software platform designed for home and commercial services contractors, including those in HVAC, plumbing, electrical, pest control, and landscaping. Founded in 2007 by Ara Mahdessian and Vahe Kuzoyan, the company aims to modernize the trades industry by providing comprehensive business management solutions.
The platform offers an all-in-one software suite that includes tools for scheduling and dispatching, customer relationship management, marketing automation, accounting, invoicing, payroll management, and analytics. ServiceTitan serves over 11,800 trade customers and supports more than 100,000 technicians. Headquartered in Glendale, California, the company went public in December 2024 and is on track for significant growth, with annual recurring revenue expected to exceed $1 billion in 2025.</v>
          </cell>
          <cell r="R2167">
            <v>2012</v>
          </cell>
        </row>
        <row r="2168">
          <cell r="A2168" t="str">
            <v>SG360</v>
          </cell>
          <cell r="B2168" t="str">
            <v>SG360</v>
          </cell>
          <cell r="C2168">
            <v>3000</v>
          </cell>
          <cell r="D2168" t="str">
            <v>facilities services</v>
          </cell>
          <cell r="E2168" t="str">
            <v>http://www.sg360clean.com</v>
          </cell>
          <cell r="F2168" t="str">
            <v>http://www.linkedin.com/company/service-group-360</v>
          </cell>
          <cell r="G2168" t="str">
            <v>Lenexa</v>
          </cell>
          <cell r="H2168" t="str">
            <v>Kansas</v>
          </cell>
          <cell r="I2168" t="str">
            <v>hard surface floor care, construction cleanup, carpet cleaning, restoration, inventory management, energy management, facilities services, floor stripping, pressure washing, commercial janitorial, regulatory standards, service accountability, facility maintenance, janitorial, comprehensive cleaning, osha compliance training, cost-effective cleaning, cleo system, special-use facility cleaning, environmental health, hazardous material handling, regulatory compliance, sanitization, commercial cleaning, customer transparency, healthcare environment, industrial facilities, community engagement, disinfection, b2b, health and safety, customer reporting, museum and arena cleaning, seasonal cleaning packages, specialized healthcare cleaning, environmental hygiene, emergency disinfection, cleaning technology, bar coding for standards, janitorial services, professional cleaning, client partnership, supply chain optimization, real-time updates, education, customized cleaning plans, local employees, transparent reporting tools, commercial, disinfection services, inspection reporting, cleaning services, local community employment, cost efficiency, move-in/move-out cleaning, educational facility management, infection control, local workforce, floor care, transparency, specialized cleaning, custom cleaning solutions, healthcare cleaning, educational facilities, healthcare, community support, advanced cleaning techniques, industrial, facility appearance, employee training, cleo workflow system, emergency restoration services, real-time communication, facility management, health safety, industrial cleaning, special-use facilities, services, infection prevention, oil &amp; energy, health &amp; safety, health care, health, wellness &amp; fitness, hospital &amp; health care</v>
          </cell>
          <cell r="J2168" t="str">
            <v>Outlook, Microsoft Office 365, GoDaddy Hosting, WordPress.org, Mobile Friendly, Cedexis Radar, Google Font API, reCAPTCHA, Vimeo, Google Tag Manager, Apache, Adobe Media Optimizer, Remote</v>
          </cell>
          <cell r="O2168">
            <v>77500000</v>
          </cell>
          <cell r="Q2168" t="str">
            <v>SG360, a proud 4M Building Solutions company, serves Arkansas, Northern Texas, Oklahoma, and Louisiana with top-notch janitorial and commercial cleaning services.  
For comprehensive cleaning solutions in other regions, explore 4M Building Solutions' extensive operations across 26 states: 4-m.com/contact</v>
          </cell>
          <cell r="R2168">
            <v>2000</v>
          </cell>
        </row>
        <row r="2169">
          <cell r="A2169" t="str">
            <v>SGK</v>
          </cell>
          <cell r="B2169" t="str">
            <v>SGK</v>
          </cell>
          <cell r="C2169">
            <v>5400</v>
          </cell>
          <cell r="D2169" t="str">
            <v>marketing &amp; advertising</v>
          </cell>
          <cell r="E2169" t="str">
            <v>http://www.sgkinc.com</v>
          </cell>
          <cell r="F2169" t="str">
            <v>http://www.linkedin.com/company/sgk</v>
          </cell>
          <cell r="G2169" t="str">
            <v>Des Plaines</v>
          </cell>
          <cell r="H2169" t="str">
            <v>Illinois</v>
          </cell>
          <cell r="I2169" t="str">
            <v>brand development, brand activation, brand deployment, marketing, advertising, package design, printing, software as a service, content production, workflow optimization, business process outsourcing, brand experiences, advertising services, brand storytelling, print production, creative content production, creative agency, sustainability, digital shelf optimization, product innovation, marketing and advertising, video production, custom fabrication, consumer goods, hybrid brand experiences, global packaging, packaging solutions, artwork creation, paper bag and coated and treated paper manufacturing, brand environments, brand experience, performance analytics, strategic consulting, digital marketing, influencer marketing, market adaptation, visual identity, immersive brand environments, b2b, services, e-commerce, d2c, retail, digital content, campaign activation, campaign optimization, experiential marketing, customer experience, market localization, operational efficiency, brand strategy, prototype fabrication, packaging design, packaging, brand management, brand creative, print &amp; fabrication, brand solutions, research &amp; insights, marketing strategy, brand identity, campaign development, storytelling, digital experiences, retail environments, design strategy, content strategy, diversity &amp; inclusion, employee experience, production management, branded environments, integrated marketing, creative services, social media content, 3d media, motion design, print quality management, e-commerce solutions, performance monitoring, digital asset creation, ai-automated content, flexographic printing, consumer engagement, packaging ecosystem, cultural insights, employee advocacy, prototyping &amp; testing, global fulfillment, brand stewardship, campaign strategy, creative direction, technology solutions, visual storytelling, consumer products &amp; retail, saas, computer software, information technology &amp; services, marketing &amp; advertising, environmental services, renewables &amp; environment, consumers, management consulting, consumer internet, internet, shipping, logistics &amp; supply chain, packaging &amp; containers</v>
          </cell>
          <cell r="J2169" t="str">
            <v>Route 53, Amazon SES, DynECT, Outlook, Marketo, Drupal, VueJS, AWS SDK for JavaScript, Django Language, Slack, Gem, Microsoft Office, Adobe Acrobat Pro, Strato, Commission Junction, AWS Wavelength, Adobe After Effects, Adobe Premiere Pro, Adobe Acrobat, Laserfiche, Expo, Batch, SAP, Microsoft PowerPoint, Google AdWords Conversion, Microsoft Excel, ABAP, CSC, Ning, Salesforce Customer 360 Data Manager, SAP Analytics Cloud, SAP ECC, SAP S/4HANA, SQL</v>
          </cell>
          <cell r="O2169">
            <v>532850000</v>
          </cell>
          <cell r="Q2169" t="str">
            <v>SGK is a global packaging and brand experience company that operates as a brand production and creative agency. With over 6,500 employees and 1,500 clients worldwide, SGK simplifies marketing and amplifies brands by delivering end-to-end solutions from idea to implementation. The company has more than 75 years of experience and reported $548 million in annual revenue in 2023.
SGK focuses on elevating brands through innovative strategies that combine global reach with local insights. Their services include brand creation, activation, and stewardship, covering areas such as strategy, design, production, and optimization. They emphasize user-centric experiences and operational efficiency, utilizing proprietary platforms like HubX for supply chain management and ColorDrive for print quality evaluation. SGK partners with notable global brands across various industries, providing customized content and packaging solutions that enhance brand performance and audience engagement.</v>
          </cell>
          <cell r="R2169">
            <v>1953</v>
          </cell>
        </row>
        <row r="2170">
          <cell r="A2170" t="str">
            <v>SGS &amp; Co</v>
          </cell>
          <cell r="B2170" t="str">
            <v>SGS &amp; Co</v>
          </cell>
          <cell r="C2170">
            <v>4700</v>
          </cell>
          <cell r="D2170" t="str">
            <v>marketing &amp; advertising</v>
          </cell>
          <cell r="E2170" t="str">
            <v>http://www.sgsco.com</v>
          </cell>
          <cell r="F2170" t="str">
            <v>http://www.linkedin.com/company/sgsco</v>
          </cell>
          <cell r="G2170" t="str">
            <v>Louisville</v>
          </cell>
          <cell r="H2170" t="str">
            <v>Kentucky</v>
          </cell>
          <cell r="I2170" t="str">
            <v>production, digital, strategy, design, advertising services, brand consulting, marketing campaigns, sustainable packaging solutions, customer engagement, brand positioning, marketing services, services, brand storytelling, creative services, customer insights, d2c, ai-powered marketing, digital experiences, retail, brand performance, brand growth, ai-driven content supply chain, content workflow optimization, consulting, digital asset management, packaging design, packaging services, content creation platform, packaging innovation, digital media, professional services, brand performance analytics, ai solutions, e-commerce, content supply chain, content personalization, analytics &amp; insights, analytics, sustainability, data analytics, content management, content design automation, omnichannel marketing, graphic design, ai automation, data management, manufacturing, automation, brand experience, brand consistency tools, marketing and advertising, workflow automation, b2b, advertising agencies, content optimization, brand strategy, digital transformation, digital content, packaging solutions, digital marketing, brand design, sustainable packaging, digital storytelling, computer generated imagery, 3d product shots, graphic services, workflow optimization, design-to-print, design-to-digital, marketing production services, supply chain transparency, project management technology, innovation in packaging, artwork management, prepress services, marketing communications, client-first service, photography services, print management, environmentally friendly, multi-channel marketing, e-commerce growth, brand development, production efficiency, marketing impact, automated workflow, user experience design, competitive branding, strategic communication, performance optimization, visual identity, market leadership, automated color correction, quality control processes, cost-effective solutions, visual marketing, global brand reach, client collaboration, inclusive workplace culture, employee resource groups, diversity initiatives, sustainability strategy, continuous innovation, design expertise, integrated marketing, saas, consumer products &amp; retail, marketing &amp; advertising, professional training &amp; coaching, consumer internet, consumers, internet, information technology &amp; services, environmental services, renewables &amp; environment, mechanical or industrial engineering, public relations &amp; communications, computer software</v>
          </cell>
          <cell r="J2170" t="str">
            <v>Outlook, ServiceNow, MailChimp SPF, Microsoft Office 365, Gmail, Google Apps, VueJS, Microsoft Azure, Azure Active Directory, Slack, Google Maps, Google Font API, Squarespace ECommerce, YouTube, Mobile Friendly, Google Maps (Non Paid Users), reCAPTCHA, Google Tag Manager, WordPress.org, Typekit, Bootstrap Framework, UltiPro, SAP, Epson, Microsoft Excel, Spring, Tor, Box, ADP Celergo, ADP GlobalView Payroll, UKG, Terraform, Azure Devops, Microsoft Azure Monitor, SAP SD, Inventor, Smartsheet, Excel4Apps, Google AdWords Conversion, Microsoft PowerPoint, Workfront, Amazon Advertising, Walmart Shopify Integration, Proofpoint Targeted Attack Protection For SaaS, DotNetNuke, Gem, Strato, Adobe Photoshop, SAP ECC, SAP S/4HANA, Cincopa, TSYS, SAP Revenue Accounting and Reporting (RAR), V-Ray, Maya, Medius, , Adobe Illustrator, Visual Lease, VMware View Manager, Microsoft Teams, Adobe InDesign, Adobe Acrobat Sign, Azure Digital Twins, OneTrust Tech Risk &amp; Compliance, Blender, ArtiosCAD, Oracle XML DB, Autodesk 3ds Max, AC500 PLC, Bing, , GC Digital, Oracle General Ledger, SAP Accounts Payable and Receivable, SAP Asset Accounting (AA), , Microsoft Office, Wider Planet, Cisco WebEx Teams, Ning, Harmony Email &amp; Collaboration, ABAP, RISE with SAP, Surfcam, Foxit PDF SDK, Azure VPN Gateway, Trend Micro Deep Security, Microsoft Teams Rooms, Adobe Creative Suite, WebCenter, Flow, AWS Wavelength, OSIsoft PI, AWS Trusted Advisor, Elite Software HVAC Solution, Make, CONTROL, Litera pdfDocs, AWS Transfer for SFTP, Adobe Acrobat Pro, Kubernetes, Azure App Service, Rise, TripleLift, Apple macOS, Keynote, Postscript, Zoomdata, ASG Software, Copper, Chrome, Barracuda MSP, Salesforce CRM Analytics, Konica Minolta bizhub, Adobe, Amazon Web Services (AWS), Dell EMC Disaster Recovery</v>
          </cell>
          <cell r="L2170" t="str">
            <v>Merger / Acquisition</v>
          </cell>
          <cell r="M2170">
            <v>0</v>
          </cell>
          <cell r="N2170">
            <v>45047</v>
          </cell>
          <cell r="O2170">
            <v>45000000</v>
          </cell>
          <cell r="Q2170" t="str">
            <v>SGS &amp; Co is a global branding and innovation agency that collaborates with ambitious brands to tackle complex challenges. The company features a multidisciplinary team that combines expertise in branding, marketing, advertising, and technology. Their focus is on delivering data-driven strategies and creative solutions that help brands navigate change and achieve sustainable success.
The agency offers a range of specialized services, including brand consulting, AI solutions, and analytics. Their brand consulting emphasizes innovative strategies to enhance brand strength and drive measurable growth. Through their Content Supply Chain, SGS &amp; Co provides comprehensive brand strategies and immersive digital experiences. They also utilize advanced technology for planning and analytics, ensuring effective execution and tracking of brand touchpoints.
SGS &amp; Co develops proprietary platforms that integrate AI and automation for multichannel content delivery and analytics. This supports end-to-end brand management, helping clients build cohesive storytelling across all channels. The company partners with ambitious brands, focusing on those at critical inflection points in their growth journey.</v>
          </cell>
          <cell r="R2170">
            <v>1946</v>
          </cell>
        </row>
        <row r="2171">
          <cell r="A2171" t="str">
            <v>Sharp Electronics Corporation USA</v>
          </cell>
          <cell r="B2171" t="str">
            <v>Sharp Electronics USA</v>
          </cell>
          <cell r="C2171">
            <v>4000</v>
          </cell>
          <cell r="D2171" t="str">
            <v>information technology &amp; services</v>
          </cell>
          <cell r="E2171" t="str">
            <v>http://www.sharpusa.com</v>
          </cell>
          <cell r="F2171" t="str">
            <v>http://www.linkedin.com/company/sharp-electronics-corporation-usa</v>
          </cell>
          <cell r="G2171" t="str">
            <v>Montvale</v>
          </cell>
          <cell r="H2171" t="str">
            <v>New Jersey</v>
          </cell>
          <cell r="I2171" t="str">
            <v>digital signage, professional displays, consumer av, managed print services, pro av, document solutions, professional services, managed network services, it services, document systems, appliances, visual solutions, projectors, computer monitors, laptops, commercial av, it services &amp; it consulting, innovation, technology solutions, consumer electronics, home appliances, business solutions, lcd displays, air purifiers, collaboration tools, renewable energy, solar products, imaging technology, multi-function printers, customer-centric, sustainability, high-quality products, user-friendly features, corporate technology, b2b solutions, home cooks, affluent consumers, mass market, environmental leadership, societal impact, advanced electronics, smart network solutions, security technology, interactive displays, healthcare technology, automotive components, digital displays, quality of life, technology integration, market education, premium appliances, diverse customer base, competitive landscape, electronics manufacturing, corporate collaboration, customer engagement, technology-driven, creative solutions, microwave ovens, smart technology, office technology, collaboration displays, commercial displays, printer solutions, digital printing, workflow automation, cybersecurity, document management, customer support, multimedia solutions, recording solutions, educational technology, industrial solutions, information technology, energy efficiency, kitchen appliances, advanced imaging, video conferencing, mobile printing, laptop solutions, home entertainment, accessibility features, environmental sustainability, social responsibility, product warranty, artificial intelligence, smarter workplace, desktop monitors, remote work solutions, video walls, customization options, easy installation, real-time color stabilization, smart home integration, customer engagement solutions, global technology company, b2b, b2c, e-commerce, d2c, government, services, retail, printing, managed services, professional training &amp; coaching, information technology &amp; services, consumers, hardware, clean energy &amp; technology, environmental services, renewables &amp; environment, computer software, consumer internet, internet</v>
          </cell>
          <cell r="J2171" t="str">
            <v>Route 53, Sendgrid, Outlook, Marketo, Pardot, Microsoft Office 365, Microsoft Azure Hosting, Bluekai, Vidyard, Flywheel, Barracuda Networks, Slack, BigCommerce, Salesforce Live Agent, Angular JS v1, The Trade Desk, iCIMS, Salesforce, React, Bootstrap Framework, ShareThis, Woo Commerce, DoubleClick, Google Maps (Non Paid Users), Parse.ly, Google Font API, Google Maps, Workday Recruit, Facebook Custom Audiences, DotNetNuke, Facebook Widget, WebCollage, ASP.NET, Google Play, Chartbeat, Vimeo, Facebook Login (Connect), Google Analytics, Mobile Friendly, Typekit, reCAPTCHA, Smartsupp, Google Tag Manager, Qualtrics, WordPress.org, Wordpress.com, YouTube, Microsoft-IIS, Remote, Salesforce CRM Analytics, Articulate, Rise, Tor, Microsoft Office, IBM DataPower Gateway, SAP, Power BI Documenter, Instagram, Facebook, TikTok, X, Pinterest, Linkedin Marketing Solutions, Interact, LinkedIn Ads, SharpSpring, ClickUp, Python, SQL, Copilot, ChatGPT, AI</v>
          </cell>
          <cell r="K2171">
            <v>23700000</v>
          </cell>
          <cell r="L2171" t="str">
            <v>Merger / Acquisition</v>
          </cell>
          <cell r="M2171">
            <v>23700000</v>
          </cell>
          <cell r="N2171">
            <v>42186</v>
          </cell>
          <cell r="O2171">
            <v>1200000000</v>
          </cell>
          <cell r="Q2171" t="str">
            <v>Sharp Electronics Corporation (SEC) is the U.S. subsidiary of Japan's Sharp Corporation, established in 1962. Headquartered in Montvale, New Jersey, SEC specializes in innovative business and consumer electronics, office solutions, displays, home appliances, and related services across the U.S. and Latin America. The company is recognized for creating smarter, more connected workplaces and homes, building on a legacy of innovation that dates back to its founder, Tokuji Hayakawa.
SEC offers a diverse range of products and services, including multifunctional printers, document management systems, professional AV displays, and premium home appliances like microwaves and air purifiers. The company also provides IT and cloud services, emphasizing workflow simplification, security, and collaboration. Products are distributed through Sharp Business Systems branches and a network of dealers and IT resellers, with support services available through the My Sharp portal. SEC has been recognized as one of Fortuneâ€™s Most Admired Companies and has received accolades for its workplace environment.</v>
          </cell>
          <cell r="R2171">
            <v>1962</v>
          </cell>
        </row>
        <row r="2172">
          <cell r="A2172" t="str">
            <v>Sidley Austin LLP</v>
          </cell>
          <cell r="B2172" t="str">
            <v>Sidley Austin</v>
          </cell>
          <cell r="C2172">
            <v>3300</v>
          </cell>
          <cell r="D2172" t="str">
            <v>law practice</v>
          </cell>
          <cell r="E2172" t="str">
            <v>http://www.sidley.com</v>
          </cell>
          <cell r="F2172" t="str">
            <v>http://www.linkedin.com/company/sidley-austin</v>
          </cell>
          <cell r="G2172" t="str">
            <v>Chicago</v>
          </cell>
          <cell r="H2172" t="str">
            <v>Illinois</v>
          </cell>
          <cell r="I2172" t="str">
            <v>cross-border m&amp;a, energy law, legal innovation, government, legal services, data protection, pharmaceuticals, legal negotiations, legal strategy, securities enforcement, energy regulatory law, services, mergers and acquisitions, multinational law firm, legal counsel, complex deals, dispute resolution, litigation, financial services, corporate law, international law, legal advocacy, legal compliance, life sciences compliance, appellate litigation, energy &amp; utilities, legal risk management, government investigations, international dispute resolution, financial regulation, high-stakes dispute resolution, multidisciplinary legal teams, risk management, high-profile litigation, legal consulting, legal practice management, transactional law, regulatory compliance, offices of lawyers, b2b, life sciences law, appellate practice, legal industry, legal innovation in compliance, client representation, corporate restructuring, legal advisory, legal technology, healthcare, capital markets, white collar defense, regulatory advisory, legal expertise, global legal strategy, cross-border transactions, securities regulation, compliance programs, environmental law, global law firm, pro bono work, sustainability initiatives, m&amp;a transactions, employment law, intellectual property, antitrust law, healthcare law, privacy law, tax law, real estate law, international arbitration, government relations, business strategy, diversity and inclusion, legal research, contract negotiation, bankruptcy law, investment funds, securities law, litigation support, representation, corporate governance, community service, strategic advice, legal analysis, advocacy, employment discrimination, criminal law, family law, social responsibility, human rights, civil liberties, business litigation, class action lawsuits, alternative dispute resolution, finance, legal, medical, mergers &amp; acquisitions, conflict resolution, law practice, health care, health, wellness &amp; fitness, hospital &amp; health care</v>
          </cell>
          <cell r="J2172" t="str">
            <v>Akamai DNS, Mailchimp Mandrill, ServiceNow, Microsoft Office 365, CloudFlare Hosting, Microsoft Azure Hosting, WP Engine, Webflow, Slack, Mobile Friendly, Vimeo, Google Tag Manager, Typekit, ASP.NET, DotNetNuke, TypeScript, React, Next.js, Microsoft Azure Monitor, Stormshield, AVEVA PDMS, iManage, NetDocuments, FileTrail Records Management, Iron Mountain Services, AT&amp;T, Amazon Web Services (AWS), Google Cloud Platform, Zoom Rooms, poly, Cisco Unified Intelligence Center, Azure Blob Storage, Azure Service Bus, C# (C Sharp), Entity Framework Core, Javascript, n8n, Python, SQL, HTML Pro, CSS, Azure Container Apps, PostgreSQL, Redis, npm, Bash, Microsoft PowerShell, Docker, Azure Container Registry, Terraform, Bicep, Azure Devops, Kubernetes, Azure SQL Database, ICP, .NET, CAT, Spark, Azure Analysis Services, Azure Security Center, Microsoft Defender for Cloud, Azure Key Vault, Azure Active Directory, Azure Application Gateway, Azure API Management, Microsoft Office, Outlook, Salesforce, InterAction+, FOUNDATION, Linkedin Marketing Solutions, SiteCore, PeopleSoft Sales, Workday, Connect, Weibo, TierPoint DRaaS, Atex, Claude, GitHub Actions, Microsoft SQL Server Reporting Services, Power BI Documenter, Tableau, Outsystems, Cisco Meraki SD-WAN, Cisco Nexus Switches, Cisco VPN, Cisco Catalyst 9800 Series Wireless Controllers, Salesforce CRM Analytics, Tor, Azure Databricks, Apache Spark, Delta Lake, Azure Data Lake Storage, PySpark, Spark SQL, Unity Catalog, Databricks, MLflow, Databricks SQL, Azure Data Factory, erwin Data Modeler, Scala, Smartsheet, Akamai CDN Solutions, AppDynamics, Azure Linux Virtual Machines, CPI, dynaTrace, Infoblox DHCP, Microsoft VBScript, Microsoft Windows Server 2012, SolarWinds, Splunk, ThousandEyes, VMware, Wordpress.com, Adobe, DeltaV, Google AdWords Conversion, Microsoft Excel, Microsoft PowerPoint, Internet Explorer, BASE, SailPoint, Okta, Saviynt, Microsoft Exchange Online, Citrix, Gem, NTENT, Adobe Acrobat Pro, LexisNexis, Microsoft Word, Pacer, Relativity, Specflow, Westlaw, BILL, ROOM, Excel4Apps, Intapp, LinkedIn Ads, Visio, ANGEL LMS, Azure Purview, Microsoft 365, GoToAssist (FASTchat), Nevron Vision for SSRS, Visual Studio, , Azure SQL, UPS, Alation, Collibra, Microsoft OneNote, Azure Virtual Network, Azure VMware Solution, Express, Frame</v>
          </cell>
          <cell r="O2172">
            <v>3439646000</v>
          </cell>
          <cell r="Q2172" t="str">
            <v>Sidley Austin LLP is a prominent American multinational law firm founded in 1866 and headquartered in Chicago. With approximately 2,300 lawyers across 21 offices in North America, Europe, Asia, and Australia, it ranks as one of the largest law firms globally by revenue, generating over $3.4 billion in 2024.
The firm offers a wide range of legal services, excelling in corporate, litigation, regulatory, and transactional matters. Key practice areas include mergers and acquisitions, private equity, commercial litigation, capital markets, and regulatory compliance across various industries such as energy, healthcare, and financial services. Sidley is recognized for its strong cross-border capabilities and has a collaborative culture that supports its diverse clientele, which includes Fortune 500 companies, startups, and government entities. Notable clients have included BlackRock, Morgan Stanley, and Tesla.</v>
          </cell>
          <cell r="R2172">
            <v>1866</v>
          </cell>
        </row>
        <row r="2173">
          <cell r="A2173" t="str">
            <v>Silicon Valley Bank</v>
          </cell>
          <cell r="B2173" t="str">
            <v>Silicon Valley Bank</v>
          </cell>
          <cell r="C2173">
            <v>8600</v>
          </cell>
          <cell r="D2173" t="str">
            <v>banking</v>
          </cell>
          <cell r="E2173" t="str">
            <v>http://www.svb.com</v>
          </cell>
          <cell r="F2173" t="str">
            <v>http://www.linkedin.com/company/silicon-valley-bank</v>
          </cell>
          <cell r="G2173" t="str">
            <v>Santa Clara</v>
          </cell>
          <cell r="H2173" t="str">
            <v>California</v>
          </cell>
          <cell r="I2173" t="str">
            <v>commercial cards, valuation services, venture debt, credit solutions, banking services for technology &amp; life science companies, banking for startups, working with startups, commercial banking, international banking, treasury management, financial services for venture capital firms, foreign exchange, major banks, finance, foreign exchange services, liquidity and cash management, banking for innovation sectors, multi-currency accounts, corporate finance, fund administration, treasury services, technology, investment banking, growth-stage financing, digital banking platform, venture debt solutions, banking for private credit funds, client support services, banking technology, fund administration services, banking for high-growth tech, startups, banking for healthcare startups, cash management, healthcare, fundraising support, payment processing, bank collapse 2023, cash flow management, venture debt provider, banking for investors, liquidity management, services, asset management, venture debt financing, banking for global startups, global fund banking, banking for venture capitalists, life sciences, global business solutions, banking for emerging managers, international payments, digital-first banking, growth capital, private equity, liquidity crisis, international trade finance, structured finance, digital banking, investment banking for startups, b2b, banking for ai companies, technology sector, banking for high-growth companies, banking for fintech firms, industry expertise, healthcare financing, business banking, private equity banking, client-focused banking, consulting, venture-backed companies, venture capital &amp; private equity, specialized financial services, financial services, specialized financial solutions, wealth management, cross-border payments, asset management for funds, digital banking for startups, banking &amp; financial services, ai sector, investment solutions, banking for venture firms, corporate banking, fintech, banking for venture investors, bank acquisition, fund management, global connectivity, fund banking platform, banking for innovation economy, banking for tech companies, banking for tech startups, banking for growth companies, client relationship management, venture capital, private credit, sector-specific banking, startup banking, liquidity solutions, banking for healthcare, banking for private equity, sector expertise, liquidity management solutions, venture capital banking, bank failure, life sciences &amp; healthcare, sector-specific solutions, cross-border banking, fund banking services, global trade finance, fundraising support services, innovation economy, global transactions, banking for healthcare companies, renewable energy, fund banking, venture fund banking, cash management solutions, lending solutions, merchant services, business credit cards, fraud prevention services, online banking tools, expense management, integrated banking solutions, cross-border transactions, financial advisory services, market insights, trade finance solutions, real-time payments, embedded finance solutions, banking for innovation, transaction services, wealth management solutions, seed financing, growth stage banking, tailored banking services, digital lending, market analysis, startup advising, financial technology services, risk management solutions, custom financial solutions, industry specific banking, financial insights, customer solutions, fintech partnerships, investor relations support, cash flow optimization, capital markets, health care, health, wellness &amp; fitness, hospital &amp; health care, investment management, finance technology, information technology &amp; services, clean energy &amp; technology, environmental services, renewables &amp; environment</v>
          </cell>
          <cell r="J2173" t="str">
            <v>NSOne, Microsoft Office 365, CloudFlare Hosting, CSC Corporate Domains, Drupal, VueJS, Microsoft Application Insights, OneTrust, React Redux, MongoDB, ThreatMetrix, Pardot, SparkPost, Slack, Zendesk, Salesforce, Wistia, reCAPTCHA, Mobile Friendly, YouTube, Optimizely, Linkedin Marketing Solutions, Workday Recruit, Google Tag Manager, Google Play, Nginx, Android, Remote, AI</v>
          </cell>
          <cell r="O2173">
            <v>6213000000</v>
          </cell>
          <cell r="Q2173" t="str">
            <v>Silicon Valley Bank (SVB), a division of First Citizens Bank, is a financial institution focused on serving innovative companies, entrepreneurs, and investors in high-growth sectors such as technology, life sciences, and fintech. Founded in 1983 and based in Santa Clara, California, SVB has built a strong reputation over its 40+ years of operation as a lender and financial advisor for startups and established firms alike.
SVB provides a range of tailored financial solutions designed for the innovation economy. Their services include business banking, liquidity management, global business solutions, and fund banking, with a specialized team serving venture capital and private equity firms. The bank has historically supported nearly half of U.S. venture-backed technology and healthcare companies and has a significant presence in the fintech and AI sectors. With a focus on innovation, SVB continues to operate under First Citizens Bank, maintaining its commitment to supporting entrepreneurs and high-growth businesses.</v>
          </cell>
          <cell r="R2173">
            <v>1983</v>
          </cell>
        </row>
        <row r="2174">
          <cell r="A2174" t="str">
            <v>Simmons Bank</v>
          </cell>
          <cell r="B2174" t="str">
            <v>Simmons Bank</v>
          </cell>
          <cell r="C2174">
            <v>3000</v>
          </cell>
          <cell r="D2174" t="str">
            <v>banking</v>
          </cell>
          <cell r="E2174" t="str">
            <v>http://www.simmonsbank.com</v>
          </cell>
          <cell r="F2174" t="str">
            <v>http://www.linkedin.com/company/simmonsbank</v>
          </cell>
          <cell r="G2174" t="str">
            <v>Pine Bluff</v>
          </cell>
          <cell r="H2174" t="str">
            <v>Arkansas</v>
          </cell>
          <cell r="I2174" t="str">
            <v>trust services, treasury management, credit cards, commercial loans, major banks, finance, b2c, online banking, banking awards, regional bank heritage, services, community investment, regional growth, bank awards, community support programs, financial stability, checking accounts, financial performance, customer satisfaction, mortgage loans, community involvement, long-term dividends, customer service excellence, small business loans, nasdaq: sfnc, retail banking, investment management, trust services innovation, customer loyalty, personal loans, regional presence, trust department, atm services, atm innovation, long-standing bank, community involvement initiatives, mortgages, community development, regional banking, regional bank awards, community service awards, atm transaction history, bank recognition, community support, financial solutions, regional bank, atm technology evolution, long-term dividend history, community development awards, branch network, trust and estate services, banking technology, intercontinental atm transaction, heritage banking, mobile app banking, trust and estate management, regional financial stability, commercial banking, regional bank recognition, regional market leadership, trust department history, customer loyalty programs, digital banking, community-focused banking, customer experience, banking history, dividend payments, business banking, regional expansion strategy, wealth management, community banking heritage, regional bank growth, community development banking, retirement planning, private banking, estate planning, trust and estate, community banking, heritage financial institution, arkansas visa pioneer, regional expansion, regional financial services, retail, community support initiatives, banking, mobile app, regional market, financial planning, financial innovation, branch expansion, digital banking platforms, banking innovation awards, atm first in arkansas, regional banking awards, employee benefits, regional banking excellence, long-term shareholder value, atm technology, heritage bank, savings accounts, financial services, mobile banking, award-winning bank, regional banking services, loan services, personal banking, home loans, investment services, business loans, mortgage lending, insurance planning, coin checking, farm management, fraud protection, sba loans, construction loans, agricultural loans, certificate of deposit, ira accounts, credit card application, debit cards, rewards programs, business advantage, automatic savings program, online trading, assessments, liquidity management, receivables solutions, payables solutions, customer support, branch locator, investor relations, user manual, financial education, tax return documents, charitable trust services, direct deposit, remote deposit, loan prequalification, law practice, legal services, mobile apps, assessment, banks &amp; credit unions, financial advising, mortgage brokers, real estate</v>
          </cell>
          <cell r="J2174" t="str">
            <v>Amazon AWS, CloudFlare Hosting, VueJS, CloudFlare, Microsoft Application Insights, The Trade Desk, Workday, Slack, Amazon SES, Google Tag Manager, YouTube, Facebook Login (Connect), Facebook Widget, Piwik, Mobile Friendly, EPiServer, iTunes, Google Play, Deluxe, Facebook Custom Audiences, Workday Recruit, Microsoft Office, eMaint CMMS, SOCi, PRO.FILE, Azure Cosmos DB, Docker, Microsoft Azure Monitor, Microsoft PowerShell, .NET, Postman, SQL, Swagger UI, Microsoft Word, Microsoft Excel, Oracle Business Intelligence Discoverer, WebOffice, Argo, SYNERGY, Salesforce CRM Analytics, Google AdWords Conversion, Excel4Apps, Outlook, BASE, Eyefinity OfficeMate, Azure Analysis Services, Microsoft PowerPoint, Microsoft Teams, System Platform, Visio, Microsoft Outlook, LinkedIn Sales Navigator, Oracle Hyperion Enterprise, Cisco Adaptive Security Appliance Software, PowerBI Tiles, O-arm Surgical Imaging System, Encompass, Dynamics 365 Customer Service</v>
          </cell>
          <cell r="K2174">
            <v>166500020</v>
          </cell>
          <cell r="L2174" t="str">
            <v>Merger / Acquisition</v>
          </cell>
          <cell r="M2174">
            <v>0</v>
          </cell>
          <cell r="N2174">
            <v>44501</v>
          </cell>
          <cell r="O2174">
            <v>626798000</v>
          </cell>
          <cell r="P2174">
            <v>5</v>
          </cell>
          <cell r="Q2174" t="str">
            <v>Simmons Bank is a regional financial institution founded in 1903 in Pine Bluff, Arkansas. It operates as a wholly owned subsidiary of Simmons First National Corporation and has grown to include 233-234 branches across Arkansas, Kansas, Missouri, Oklahoma, Tennessee, and Texas. With approximately $17.8 billion in total assets and over 2,700 associates, the bank has seen significant growth, with total deposits reaching $22.2 billion as of 2022.
The bank focuses on relationship banking and local decision-making, ensuring personalized customer service. Simmons Bank offers a range of financial solutions, including deposit and lending services, trust and investment services, credit card services, and digital banking platforms. The bank has a history of innovation, being the first in Arkansas to introduce several banking services, including drive-thru banking and VISA cards. In 2024, Simmons Bank was recognized by Forbes as one of America's Best In-State Banks, reflecting its strong performance and commitment to the community.</v>
          </cell>
          <cell r="R2174">
            <v>1903</v>
          </cell>
        </row>
        <row r="2175">
          <cell r="A2175" t="str">
            <v>Simpson Thacher &amp; Bartlett LLP</v>
          </cell>
          <cell r="B2175" t="str">
            <v>Simpson Thacher &amp; Bartlett</v>
          </cell>
          <cell r="C2175">
            <v>3000</v>
          </cell>
          <cell r="D2175" t="str">
            <v>law practice</v>
          </cell>
          <cell r="E2175" t="str">
            <v>http://www.simpsonthacher.com</v>
          </cell>
          <cell r="F2175" t="str">
            <v>http://www.linkedin.com/company/simpson-thacher-bartlett-llp</v>
          </cell>
          <cell r="G2175" t="str">
            <v>New York</v>
          </cell>
          <cell r="H2175" t="str">
            <v>New York</v>
          </cell>
          <cell r="I2175" t="str">
            <v>international law, technology, litigation, banking regulation, project finance, high-profile transactions, joint ventures in emerging markets, regulatory investigations, securities law, market regulation, equity offerings, cross-border deals, technology sector deals, activist investor defense, energy, antitrust litigation, structured finance, energy law, financial regulation, financial market regulation, real estate finance, real estate transactions, offices of lawyers, energy project financings, fundraising, secondary market transactions, buyouts, spin-offs, public company m&amp;a, client advisory, corporate law, debt restructuring, compliance programs, private equity funds, private placements, government, public-private partnerships, m&amp;a, exits, restructuring, dispute resolution, antitrust, capital raising, activist investor challenges, capital markets, real estate acquisitions, financial services, real estate development financings, banking, b2b, bank financings, cross-border transactions, tax planning, energy m&amp;a, services, real estate, debt financings, public company advisory, asset sales, banking and finance, asset-backed securities, tax, debt issuance, hostile takeovers, secondary offerings, special situations, infrastructure development, corporate governance, joint ventures, esg compliance, private equity, mergers and acquisitions, green financing, initial public offerings, corporate restructuring, legal services, regulatory compliance, infrastructure, activist challenges, public offerings, asset management, transaction structuring, leveraged finance, syndicated loans, project financings, due diligence, fund formation, public and private deals, bankruptcy, shareholder activism, complex commercial disputes, finance, compliance, technology m&amp;a, cross-border m&amp;a, risk management, law firm, proxy contests, leveraged buyouts, data privacy law, regulatory advice, complex litigation, banking and credit, infrastructure projects, cybersecurity compliance, crisis management, data protection, acquisition finance, health care law, strategic alternatives, intellectual property, environmental law, insurance law, pro bono services, banking law, family office services, national security law, whistleblower protection, tax law, cybersecurity, diversity and inclusion, alternative investments, investment funds, operational risk management, fraud investigations, executive compensation, antitrust law, labor law, international arbitration, private funds, emerging growth companies, digital privacy, crisis response services, corporate ethics, market entry strategy, financial regulatory compliance, complex commercial litigation, real estate development, legal, energy &amp; utilities, construction &amp; real estate, law practice, fund-raising, mergers &amp; acquisitions, conflict resolution, venture capital &amp; private equity, investment management</v>
          </cell>
          <cell r="J2175" t="str">
            <v>Cloudflare DNS, Microsoft Office 365, CloudFlare Hosting, Amazon SES, Outlook, ServiceNow, Microsoft Application Insights, Workday, Eloqua, Salesforce, Slack, Vimeo, Google Analytics, Google Maps, Cedexis Radar, Google Font API, Adobe Media Optimizer, ShareThis, Mobile Friendly, Google Maps (Non Paid Users), ASP.NET, Google Tag Manager, Remote</v>
          </cell>
          <cell r="O2175">
            <v>2900000000</v>
          </cell>
          <cell r="Q2175" t="str">
            <v>Simpson Thacher &amp; Bartlett LLP is an international law firm based in New York City, with a strong presence across 11 offices worldwide, including locations in Beijing, London, and Tokyo. The firm has over 1,300 attorneys and has been serving clients for more than 140 years.
The firm specializes in a wide range of legal practices, focusing on complex matters such as fund formations, acquisitions, litigation, and regulatory issues. Recent notable representations include advising major clients like Integrum on raising over $2.5 billion for its Fund II, and acting as lead counsel for Blackstone in a â‚¬2.3 billion acquisition of real estate assets in France. Simpson Thacher also provides counsel to significant financial institutions, showcasing its expertise in high-stakes transactions and disputes.</v>
          </cell>
          <cell r="R2175">
            <v>1884</v>
          </cell>
        </row>
        <row r="2176">
          <cell r="A2176" t="str">
            <v>Sitel Group</v>
          </cell>
          <cell r="B2176" t="str">
            <v>Sitel</v>
          </cell>
          <cell r="C2176">
            <v>40000</v>
          </cell>
          <cell r="D2176" t="str">
            <v>outsourcing/offshoring</v>
          </cell>
          <cell r="F2176" t="str">
            <v>http://www.linkedin.com/company/sitelgroup</v>
          </cell>
          <cell r="G2176" t="str">
            <v>Miami</v>
          </cell>
          <cell r="H2176" t="str">
            <v>Florida</v>
          </cell>
          <cell r="I2176" t="str">
            <v>consulting analytics solutions, business process outsourcing, digital cx, training &amp; talent management, customer experience, technology &amp; innovation, cx, outsourcing &amp; offshoring consulting, outsourcing/offshoring</v>
          </cell>
          <cell r="J2176" t="str">
            <v>Route 53, Microsoft Office 365, SuccessFactors (SAP), Slack, Amazon SES, Salesforce</v>
          </cell>
          <cell r="Q2176" t="str">
            <v>Sitel Group, now known as Foundever, is a global leader in customer experience (CX) products and solutions. The company has evolved from its origins as a telemarketing firm into one of the top three CX providers worldwide, following significant acquisitions. With operations in 45 countries and support in over 60 languages, Foundever employs 170,000 people and handles 9 million customer interactions daily.
Foundever specializes in business process outsourcing (BPO) and customer contact management solutions. The company offers CX products that facilitate digital transformation, focusing on delivering customer experiences across various channels. Its services leverage human interactions combined with digital scalability, catering to industries such as fintech, gaming, health, and lifestyle. Foundever is committed to innovation and an employee-centric culture, helping brands navigate their digital transformations effectively.</v>
          </cell>
          <cell r="R2176">
            <v>1985</v>
          </cell>
        </row>
        <row r="2177">
          <cell r="A2177" t="str">
            <v>Smartsheet</v>
          </cell>
          <cell r="B2177" t="str">
            <v>Smartsheet</v>
          </cell>
          <cell r="C2177">
            <v>3300</v>
          </cell>
          <cell r="D2177" t="str">
            <v>information technology &amp; services</v>
          </cell>
          <cell r="E2177" t="str">
            <v>http://www.smartsheet.com</v>
          </cell>
          <cell r="F2177" t="str">
            <v>http://www.linkedin.com/company/smartsheet-com</v>
          </cell>
          <cell r="G2177" t="str">
            <v>Bellevue</v>
          </cell>
          <cell r="H2177" t="str">
            <v>Washington</v>
          </cell>
          <cell r="I2177" t="str">
            <v>innovation, collaboration software, achievement, work management, effectiveness, automated workflows, reporting, automation, online project management, security, collaborative work management, project management, collaboration, scale, work execution, productivity, spreadsheets, enterprise solutions,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v>
          </cell>
          <cell r="J2177" t="str">
            <v>Route 53, Microsoft Office 365, Amazon CloudFront, Amazon Elastic Load Balancer, Amazon AWS, Drupal, Stripe, Atlassian Cloud, Citrix, Vercel, Drift, React Redux, Marketo, Salesforce Live Agent, SparkPost, Slack, Salesforce, Google Play, Facebook Custom Audiences, DoubleClick Conversion, Mobile Friendly, Facebook Conversion Tracking, DoubleClick Floodlight, Multilingual, iTunes, Facebook Widget, Yahoo Ad Manager Plus, Twitter Advertising, Google AdWords Conversion, Bizible, Bing Ads, reCAPTCHA, Bootstrap Framework, Nginx, Facebook Login (Connect), Linkedin Marketing Solutions, Google Dynamic Remarketing, Google Tag Manager, DoubleClick, Inspectlet, Optimizely, YouTube, Yahoo Analytics, AI, React Native, Circle, Cisco Unified Intelligence Center, Git, Zoom Rooms, Clari, , Tableau, Smartsheet, AWS Trusted Advisor, Terraform, Kubernetes, HELM, Snyk Code (SAST), Ad Astra, Minteye / AdsCaptcha, AMP, ISO+â„¢, Snowflake, dbt, Airflow, GitLab, Amplitude, ThoughtSpot, Gainsight, Mode, OptinMonster, Jira, NetSuite, DiscoverOrg, Google Workspace, Zoom Events, Strato, Adobe Photoshop, Adobe InDesign, Adobe Creative Cloud Express, Adobe Firefly, Express, Adobe After Effects, Figma, Zeplin, Webflow, CSS, Adobe Creative Suite, AWS Analytics, Python, go+, Bash, Dell EMC Disaster Recovery, Cascade CMS, Absorb LMS, Freshservice, Azure Active Directory B2C, Microsoft 365, Jamf, Microsoft PowerShell, Upland Altify, Chorus by ZoomInfo, LinkedIn Ads, Conga CPQ, Databricks, Flow, Claude, Snow, Segment, Dell EMC PowerScale, Cursor, SQL, NTENT, Gem, Microsoft Excel, Salesforce Einstein Analytics, DocuSign, Impartner PRM, Conga Suite, Apple macOS, Microsoft Windows Server 2012, PowerBI Tiles, EFI, Brandfolder, Workday, Google Ads, Micro, MLflow, AWS Bedrock, Copilot, Salesforce CRM Analytics, Google, ANGEL LMS, SAM, Connect, Salesforce CPQ, Copado, Salesforce Flow, Outreach.io, Ning, Salesforce Service Cloud, Power BI Documenter, Google Cloud Data Loss Prevention, Azure Analysis Services, IBM ILOG CPLEX Optimization Studio, ZoomInfo, Certinia Professional Services Automation, Microsoft Office, Amazon EKS Anywhere, CloudPay, ADP, Chaos V-Ray, Amazon Web Services (AWS), Siemens SIMATIC S7, Pipedrive, Udemy, Docker, Monte Carlo, Vector, SalesLoft, Adobe Premiere Pro, Google Apps, ServiceNow, SAP, REST, Pages, Collibra, Informatica, Less, Frame, Unity Catalog, SAP SuccessFactors, Ceridian Dayforce, Datadog, Terragrunt, AWS CloudFormation, Boomi, Uipath, AWS CodePipeline, Amazon CloudWatch, AWS Lambda, AWS Cloud Development Kit (AWS CDK), Wiz, Zoomdata, Sales Cloud Einstein, Ruby On Rails, Siemens PROFIBUS, Langchain, LangGraph, Microsoft Active Directory Federation Services, Microsoft Intune Enterprise Application Management, AWS SDK for JavaScript, Kotlin, TypeScript, Google Cloud Platform, Data Storage, Excel4Apps</v>
          </cell>
          <cell r="K2177">
            <v>8674639999</v>
          </cell>
          <cell r="L2177" t="str">
            <v>Merger / Acquisition</v>
          </cell>
          <cell r="M2177">
            <v>8400000000</v>
          </cell>
          <cell r="N2177">
            <v>45536</v>
          </cell>
          <cell r="O2177">
            <v>1083216000</v>
          </cell>
          <cell r="Q2177" t="str">
            <v>Smartsheet is a cloud-based enterprise work management platform founded in 2005 in Seattle, Washington. The company helps teams and organizations plan, capture, manage, automate, and report on work at scale. With over 3,000 employees, Smartsheet serves customers in 190 countries, including more than 80% of Fortune 500 companies.
The platform combines the familiarity of spreadsheets with advanced project management features. Users can plan work, track progress, automate workflows, and generate performance reports. Key offerings include Control Center for managing multiple projects, Work Insights, and WorkApps. Smartsheet integrates with popular business applications like Microsoft Office 365, Google Workspace, and Salesforce, making it suitable for organizations of all sizes.
Smartsheet has received recognition for its innovative solutions and workplace culture. The company is committed to empowering teams and driving meaningful change through its work management tools, while also focusing on social responsibility and community impact.</v>
          </cell>
          <cell r="R2177">
            <v>2005</v>
          </cell>
        </row>
        <row r="2178">
          <cell r="A2178" t="str">
            <v>Snowflake</v>
          </cell>
          <cell r="B2178" t="str">
            <v>Snowflake</v>
          </cell>
          <cell r="C2178">
            <v>7900</v>
          </cell>
          <cell r="D2178" t="str">
            <v>information technology &amp; services</v>
          </cell>
          <cell r="E2178" t="str">
            <v>http://www.snowflake.com</v>
          </cell>
          <cell r="F2178" t="str">
            <v>http://www.linkedin.com/company/snowflake-computing</v>
          </cell>
          <cell r="G2178" t="str">
            <v>St. Cloud</v>
          </cell>
          <cell r="H2178" t="str">
            <v>Minnesota</v>
          </cell>
          <cell r="I2178" t="str">
            <v>data warehousing, cloud, data science, marketing analytics, analytics, data applications, data exchange, data engineering, data lake, computer software: prepackaged software, technology, software development, data sharing and collaboration, data marketplace, snowflake data lake integration, data-driven decision making, open source technologies, data access control, cloud infrastructure, data security, data sharing ecosystem, cloud data platform, data governance, data governance and security, data lakes and data engineering, cloud services, open table formats, information technology, cloud security, snowflake for ai &amp; apps, snowpark libraries, open catalog, healthcare analytics, computer systems design and related services, snowflake open source projects, operational efficiency, data privacy, data management platform, real-time data analytics, telecommunications, snowflake data migration, snowflake data transformation, snowflake data marketplace, machine learning, snowflake data cloud, cortex ai, snowflake data clean rooms, snowflake ml, secure cloud data platform, snowflake horizon, unified data platform, real-time analytics, data collaboration, healthcare &amp; life sciences, snowflake notebooks, snowflake data access management, snowpark, ai integration, big data, snowflake data orchestration, snowflake data security, multi-cloud data platform, services, data security features, ml ops, user experience, retail &amp; consumer goods, snowflake data science, snowflake native apps, data collaboration tools, scalable architecture, data analytics, data management, data cloud, data compliance, snowflake ml model deployment, fully managed saas platform, scalable cloud architecture, multi-cloud, secure data management, data transformation, application development, snowflake data governance, business intelligence, b2b, data sharing, data visualization, enterprise data management, snowflake data compliance, snowflake data privacy, snowflake data engineering, financial services, generative ai, data application development, data integration, cloud-native, snowflake cortex ai, data lakes, consulting, notebooks, data science tools, cloud interoperability, data analytics platform, snowflake marketplace, snowflake data sharing, data engineering tools, snowflake data collaboration, data orchestration, snowflake data pipelines, retail, unified data environment, cloud data warehousing, ai and machine learning, data pipelines, enterprise data, ai data cloud, elastic compute, data warehouse, unistore, cross-engine interoperability, polaris catalog, open source catalog, real-time data, ml models, ai workloads, marketplace listings, privacy policies, compliance management, data pipeline, data silos, cost optimization, scalable applications, data accessibility, ai/ml integration, virtual hands-on labs, enterprise ai, customer insights, advanced analytics, robust framework, data monetization, data sharing network, analytical capabilities, performance tracking, inferencing models, data optimization techniques, infrastructure management, legacy migration, healthcare, finance, information technology &amp; services, enterprise software, enterprises, computer software, internet infrastructure, internet, computer &amp; network security, cloud computing, artificial intelligence, ux, app development, apps, health care, health, wellness &amp; fitness, hospital &amp; health care</v>
          </cell>
          <cell r="J2178" t="str">
            <v>Salesforce, Route 53, Gmail, Marketo, Google Apps, CloudFlare Hosting, Amazon AWS, CloudFlare CDN, VueJS, WP Engine, Atlassian Cloud, Fivetran, OneTrust, React Redux, Salesforce Service Cloud, Adobe CQ, Salesforce Live Agent, Slack, Amazon SES, Zendesk, Mobile Friendly, Google Tag Manager, WordPress.org, Google Font API, Wistia, Snowflake, Remote, AI, Android, Node.js, AWS SDK for JavaScript, Spring Boot, Python, go+, Streamlit, Apache Iceberg, Spark, REST, Cortex M-Series, Apache NiFi, OpenTelemetry, OpenID, Kubernetes, Security, SQL, pandas, Hugging Face, XGBoost, PyTorch, TensorFlow, scikit-learn, Git, Cisco Unified Intelligence Center, Salesforce CRM Analytics, AWS Trusted Advisor, IBM ILOG CPLEX Optimization Studio, Microsoft Application Insights, ACL, Google AlloyDB for PostgreSQL, Amazon Web Services (AWS), Microsoft Azure, Google Cloud, Snow, Cisco Core Routers, Mari, Act!, Markdown, Excel4Apps, Observe.AI, React, TypeScript, Springboot, Databricks, Microsoft Azure Monitor, Scala, Salesforce Partner Relationship Management (PRM), Salesforce CPQ, Jupyter, Microsoft PowerPoint, ANGEL LMS, Snowpark, CallMiner Eureka, Nginx, DatoCMS, Intel, Cortex A53, Gemini, Google Cloud Platform, Xcode, dbt, Airflow, OpenAI, Anthropic Claude, Vector, ADAPT, SES, SS&amp;C, Google Compute Engine, Bentley OpenFlows, Frame, Azure Marketplace, GitHub, GitLab, Mode, Cursor, Air, Dell EMC PowerStore, Absorb LMS, Cascade CMS, Zip, Workday, ServiceNow, AWS Analytics, Streams, Google Cloud Tasks, WorkFusion AI Digital Agents, NumPy, Javascript, Hi-Media Performance, Flame, Docebo, Seismic, Google Sheets, Sigma, Gong, Instagram, Linkedin Marketing Solutions, TikTok, YouTube, Langchain, Apache Spark, Fusion ERP Analytics, Clearwater Analytics, Google Workspace, Tableau, Workato, ArcGIS Network Analyst, Baidu Search Engine, Asana, Jira, Zoomdata, ON24, Bizzabo, Okta, PagerDuty, AWS Lambda, SAM, mO Jira OAuth SSO, Jira OpenID Connect SSO, Jira OIDC SSO, IDC, Microsoft PowerShell, Bash, HELM, DotNetNuke, .NET, NuGet, IBM HTTP Server, JTL-Shop 3, Weibo, Apple macOS, Secured MVC Forum on Windows 2012 R2, Amazon Linux 2, Kiosked, Adform DMP, Citrix VDI-in-a-Box, Litmus, HTML Pro, CSS, VelocityEHS Accelerate | EHS &amp; ESG, SAP, NVIDIA A100 Tensor Core GPU, Adobe Analytics, Adobe Target, Amadeus, Sabre Hospitality SynXis, PySpark, Hbase, Amazon Managed Streaming for Apache Kafka (Amazon MSK), Azure Cloud Shell, Wrike, Backblaze Computer Backup, Azure Analysis Services, Connect, Adobe Experience Manager, Insightly, CloudFlare, Fastly CDN, Docker, Django Language, Apache Kafka, NetApp SAN, CET, DemandBase, Adobe After Effects, Adobe Premiere Pro, Cinema 4D, Blender, Adobe Creative Suite, Dell EMC PowerScale, Amazon Kinesis, Semrush, Datapipe, /DB, ASP.NET, Office365, Copilot, Google, Microsoft AdCenter, LinkedIn Ads</v>
          </cell>
          <cell r="K2178">
            <v>2377454804</v>
          </cell>
          <cell r="L2178" t="str">
            <v>Other</v>
          </cell>
          <cell r="M2178">
            <v>376098366</v>
          </cell>
          <cell r="N2178">
            <v>46054</v>
          </cell>
          <cell r="O2178">
            <v>4683946000</v>
          </cell>
          <cell r="Q2178" t="str">
            <v>Snowflake Inc. is a cloud-based data platform company founded in 2012 and headquartered in Bozeman, Montana. It offers a fully managed SaaS platform designed for scalable data warehousing, data lakes, data engineering, data science, and secure real-time data sharing. The company was established to overcome the limitations of traditional data warehousing by creating a cloud-native solution that allows for independent scaling of storage and compute resources.
Since launching its first product in 2015, Snowflake has introduced several innovations, including Snowpipe for real-time data loading and the Snowflake Data Exchange for live data sharing. The company has experienced significant growth, expanding its customer base to nearly 10,000, including large enterprises like Walmart and Salesforce. Snowflake operates on major cloud platforms such as AWS, Azure, and Google Cloud, focusing on user-friendliness and enterprise-scale capabilities.</v>
          </cell>
          <cell r="R2178">
            <v>2012</v>
          </cell>
        </row>
        <row r="2179">
          <cell r="A2179" t="str">
            <v>SoFi</v>
          </cell>
          <cell r="B2179" t="str">
            <v>SoFi</v>
          </cell>
          <cell r="C2179">
            <v>5000</v>
          </cell>
          <cell r="D2179" t="str">
            <v>financial services</v>
          </cell>
          <cell r="E2179" t="str">
            <v>http://www.sofi.com</v>
          </cell>
          <cell r="F2179" t="str">
            <v>http://www.linkedin.com/company/sofi</v>
          </cell>
          <cell r="G2179" t="str">
            <v>San Francisco</v>
          </cell>
          <cell r="H2179" t="str">
            <v>California</v>
          </cell>
          <cell r="I2179" t="str">
            <v>personal loans, mortgages, student loan consolidation, refinancing student loans, life insurance, mba loans, wealth management, career strategy, personal finance, mortgage refinancing, financial services, social commerce, communities, consumer lending, social media, e-commerce, finance, consumer internet, internet, information technology, finance: consumer services, b2c, financial infrastructure, lending, online banking, financial ecosystem, financial technology innovation, services, technology platform, fintech and banking integration, digital financial growth, digital financial ecosystem, bank charter, personal finance tools, community-oriented finance, investment platform, consumer finance, lending and investing platform, student loan refinancing, financial services platform, fintech acquisition galileo, digital financial independence, financial community, investing tools, financial technology platform support, online banking infrastructure, community network, d2c, community finance platform, fintech infrastructure support, digital financial services, financial products, fintech, insurance, financial platform, fintech banking solutions, banking and financial services, fdic deposits, digital platform, digital banking services, community finance, full-service digital bank, fintech infrastructure provider, fintech platform, digital banking for young professionals, investing platform, automated investing, payment processing technology, regulatory banking services, investments, banking technology, fintech acquisition, payment processing, fintech innovation hub, bank infrastructure, digital financial platform, fintech growth, commercial banking, fintech innovation, fdic-insured deposits, financial technology, nasdaq, financial data analytics, digital banking, community-driven financial services, online financial services, payment solutions, lending platform, consumer banking, community-driven finance, fintech infrastructure, financial technology ecosystem, regulatory banking, automated financial tools, community-based lending, financial independence, lifestyle benefits, finance and insurance, cryptocurrency investing, customer service, regulatory bank, bank charter fintech, digital banking and investing, investing, financial community network, cryptocurrency trading, cryptocurrency, banking, mobile app, financial planning, software and technology, fintech for millennials, banking infrastructure, banking services, payments, digital banking for students and young adults, loans, peer-to-peer lending, online financial management, digital finance, mobile banking, investment management, consumers, information technology &amp; services, finance technology</v>
          </cell>
          <cell r="J2179" t="str">
            <v>Cloudflare DNS, Microsoft Office 365, CloudFlare Hosting, Rackspace MailGun, Pardot, Amazon SES, Outlook, Zendesk, Amazon CloudFront, Route 53, Amazon AWS, Contently, CloudFlare, Atlassian Cloud, AudioEye, StackAdapt, Salesforce, Slack, MongoDB, Squarespace ECommerce, Facebook Login (Connect), Google Font API, Mobile Friendly, YouTube, Facebook Custom Audiences, Visual Website Optimizer, Optimizely, WordPress.org, Facebook Widget, Google Analytics Ecommerce Tracking, Hubspot, Google Tag Manager, Google Analytics, Data Analytics, AI, React, AWS SDK for JavaScript, Kotlin, Spring, PostgreSQL, Workday, PCF International, MacStadium, Apache Kafka, Docker, Kubernetes, Spring Boot, Git, Microsoft Office, Tableau, PowerBI Tiles, Microsoft Excel, Google Sheets, AMP, Airflow, dbt, Snowflake, SQL, Python, Android, Kiosked, Weibo, Specific Media, Rapid7 InsightVM, Amazon Web Services (AWS), Workday Prism Analytics, REST, ISO+â„¢, Connect, Terraform, GitLab, ServiceNow, ChatGPT, Digital Fulcrum GhostWriter, Figma, CallMiner Eureka, TypeScript, , AWS Secrets Manager, AWS Trusted Advisor, Google Cloud Platform, Microsoft Azure Monitor, Okta, Microsoft PowerShell, Lambda Cloud, ECS, IDC, SAM, JWT, Argocd, Node.js, Flutter, Amazon DynamoDB, C#, Elixir, Encompass, COSTAR, Airtable, Micro, Mode, Jira, Gem, Linkedin Marketing Solutions, Facebook, Instagram, Cursor, GraphQL, BERT, LangGraph, A Small Orange, SES, AWS Analytics, MITRE ATT&amp;CK, Intel, Amazon SageMaker, Google Groups, Claude, JUnit, Jest, Amazon Linux 2, Flow, Gemini, Repl.it, Alteryx, GitHub Actions, AWS CloudFormation, Ansible, Nintex, Google Docs, Google Calendar, Adobe After Effects, Cinema 4D, Zoomdata, Google, Make, TikTok, X, Reddit for business, Siemens SIMATIC S7, Pipedrive, Barracuda Email Security Service, Google AdSense, LeafLink, Amazon Kinesis, Tor, Batch, TUNE, Apache Druid, Security, Excel4Apps, IBM Resilient, LexisNexis, Nintex Process Manager (formerly Promapp), Micro Focus Universal CMDB, ServiceNow Integration Hub, Javascript, AWS Bedrock, Datadog, Telepacific, OpenID, Remedy Single Sign On, Postman, Brocade SANnav Management, Greenhouse, Power BI Documenter, Amazon Managed Streaming for Apache Kafka (Amazon MSK), Adobe Creative Suite, SAP Data Quality Management, microservices for location data, Istio, Autodesk 3ds Max, Onit, Envoy, go+, IBM Planning Analytics, AMD Xilinx, Databricks, Atlassian, Moveworks, Workato, ServiceNow Flow Designer, Zapier, PySpark, GitHub, Azure Blockchain Service, Workday Time Tracking, CloudPay, Sigma, Agilent Technologies, Fusion ERP Analytics, AdSense, Workday Payroll, PeopleSoft Absence Management, .NET, Streamlit, Gremlin, Camunda, Acronis Cyber Backup, Alibaba Cloud, IBM ILOG CPLEX Optimization Studio, Splunk, Sentinel, Chronicle, ServiceNow IT Service Management (ITSM), Oracle GRC, Red Hat JBoss Enterprise SOA Platform, Glide, Act!, Google Workspace, Google Cloud, Microsoft Azure, Venminder, Ironclad, Wireshark, Apache Pig, Bash, Google Vault, Gmail, Chrome, Fireblocks, Anchor, scikit-learn, PyTorch, Hive, NLP, Ning, ANGEL LMS, LinkedIn Ads, eCentral, Microsoft Operator Connect, Wordpress, FlipHTML5, CSS, Azure PlayFab, Pega CRM Suite, MapMarker, Meta Ads, Snapchat, Experian, Equifax Prequalification of One, Kona Web Application Firewall, Redshift, Hadoop HDFS, Spark, Olo, Optimal Blue, Argo CD, Amazon EKS Anywhere, Google AdWords Conversion, Aurora, Ad Dynamo, Braze, OpenTelemetry, Microsoft AdCenter, Oracle Analytics Cloud, IBM Cognos Analytics, SAP, Adobe, Trend Micro Smart Protection, Visa, Snow, Apache Airflow</v>
          </cell>
          <cell r="K2179">
            <v>11768196519</v>
          </cell>
          <cell r="L2179" t="str">
            <v>Debt Financing</v>
          </cell>
          <cell r="M2179">
            <v>5000000000</v>
          </cell>
          <cell r="N2179">
            <v>45717</v>
          </cell>
          <cell r="O2179">
            <v>4769597000</v>
          </cell>
          <cell r="Q2179" t="str">
            <v>SoFi Technologies, Inc. is a digital financial services company founded in 2011 by Stanford graduates. Originally focused on student loan refinancing, SoFi has expanded into a comprehensive fintech platform offering a range of services including lending, banking, investing, and technology solutions. The company aims to help its members achieve financial independence through its all-in-one digital platform.
SoFi provides various products such as student loan refinancing, personal loans, mortgages, checking and savings accounts, and investment options through SoFi Invest. It also offers insurance products and cash management services. The company operates a technology platform, Galileo, which provides B2B services for payments and digital banking infrastructure. With over 10 million members, SoFi focuses on millennials and high-potential borrowers, emphasizing flexibility and competitive rates to save members money.</v>
          </cell>
          <cell r="R2179">
            <v>2011</v>
          </cell>
        </row>
        <row r="2180">
          <cell r="A2180" t="str">
            <v>Soho House &amp; Co</v>
          </cell>
          <cell r="B2180" t="str">
            <v>Soho House</v>
          </cell>
          <cell r="C2180">
            <v>8100</v>
          </cell>
          <cell r="D2180" t="str">
            <v>hospitality</v>
          </cell>
          <cell r="E2180" t="str">
            <v>http://www.sohohouse.com</v>
          </cell>
          <cell r="F2180" t="str">
            <v>http://www.linkedin.com/company/sohohouse</v>
          </cell>
          <cell r="G2180" t="str">
            <v>Germantown</v>
          </cell>
          <cell r="H2180" t="str">
            <v>Maryland</v>
          </cell>
          <cell r="I2180" t="str">
            <v>restaurants, hospitality, publishing, marketing, private members club, editorial, content, hotels, food &amp; beverage, curated art, coworking office spaces, customer engagement, digital community, cities without houses membership, luxury hospitality, curated art collections, hospitality venues, restaurants and bars, sustainability, interiors and furniture, art and design, event hosting, digital platforms, art collection with 8,000 works, member benefits, flexible coworking, cowshed spas, brand collaborations, retail, creative community, global network, screening rooms, international locations, lifestyle retail, wellness, coworking spaces, customer support, venue operations, the ned hotels, services, private bedrooms, hospitality services, location expansion, membership management, membership platform, lifestyle brand, data analytics, venue management, pools and gyms, soho home interiors, art collection, venue design, community building, customer support tools, hotel management, hotels and beach clubs, data-driven decision making, creative industries, member experiences, global expansion, interior design, exclusive clubs, art curation, arts, entertainment, and recreation, art-inspired furniture, creative networking spaces, cultural spaces, all other amusement and recreation industries, community and networking, scorpios beach clubs, recreational facilities and services, event spaces, members' clubs, membership benefits, dining experiences, meeting rooms, cowshed spa, rooftop pools, comfortable accommodations, global locations, travel and lifestyle, shared workspace, co-working spaces, private offices, gym access, networking opportunities, cultural events, unique experiences, design-driven environments, soho house events, guest access, member discounts, community engagement, social impact programs, sustainable practices, creative professionals, relaxation spaces, local memberships, exclusive offers, bedroom upgrades, interiors shop, social events, gym and spa facilities, residential accommodations, creative spaces, culinary experiences, dedicated desks, hot-desking, international membership, bedroom booking, events and screenings, soho home collections, special events, invitation-only experiences, global creative access, collaborative workspaces, consumer products &amp; retail, leisure, travel &amp; tourism, media, consumer goods, consumers, environmental services, renewables &amp; environment, enterprise software, enterprises, computer software, information technology &amp; services, b2b, recreational facilities &amp; services, facilities services</v>
          </cell>
          <cell r="J2180" t="str">
            <v>Cloudflare DNS, Microsoft Office 365, CloudFlare Hosting, Atlassian Cloud, Amazon SES, Salesforce, VueJS, Slack, Mobile Friendly, Vimeo, Conviva Operational Data Platform, Micro, Sage, Miro, Flash Appointments, Micros, Postpresso, CPMStar, Brocade Switches, Tripleseat, Opentable, Delphi, Google Docs, Microsoft Office, Salesforce CRM Analytics, Blender, Gem, Airtable, ServiceNow, Excel4Apps, Harvest, AutoCAD, Asana, .GIS, Vizergy Central Reservation System, OneTrust Tech Risk &amp; Compliance, E-planning, Power BI Documenter, Infor CloudSuite HCM, Ellucian Banner Finance, FUSION, Microsoft Purview eDiscovery, OneTrust, Crestron, Samsung, SES, Book4Time, IBM Planning Analytics, Microsoft PowerPoint, LinkedIn Ads, Lighthouse 360, Duetto Gamechanger, ACL</v>
          </cell>
          <cell r="K2180">
            <v>3725000000</v>
          </cell>
          <cell r="L2180" t="str">
            <v>Merger / Acquisition</v>
          </cell>
          <cell r="M2180">
            <v>2700000000</v>
          </cell>
          <cell r="N2180">
            <v>45870</v>
          </cell>
          <cell r="O2180">
            <v>972214000</v>
          </cell>
          <cell r="Q2180" t="str">
            <v>Soho House &amp; Co is a global membership platform that offers a collection of physical and digital spaces for members to work, socialize, and connect. Founded in 1995 by Nick Jones, the company started with its first location in London's Soho neighborhood. It went public in 2021 and returned to private ownership in 2025, valued at $2.7 billion.
The company operates a diverse portfolio that includes 46 Soho Houses, 8 coworking spaces under Soho Works, premium establishments like The Ned in major cities, Scorpios Beach Clubs in Mykonos and Bodrum, and the interiors and lifestyle brand Soho Home. Each location features amenities such as restaurants, bars, gyms, and pools, all designed to create a welcoming community for members. Originally catering to those in film and media, Soho House has expanded its appeal to the corporate world while maintaining exclusive membership standards. Recent expansions include new locations in London, Miami, Ibiza, Barcelona, and Manchester.</v>
          </cell>
          <cell r="R2180">
            <v>1995</v>
          </cell>
        </row>
        <row r="2181">
          <cell r="A2181" t="str">
            <v>Soliant</v>
          </cell>
          <cell r="B2181" t="str">
            <v>Soliant Health</v>
          </cell>
          <cell r="C2181">
            <v>6000</v>
          </cell>
          <cell r="D2181" t="str">
            <v>staffing &amp; recruiting</v>
          </cell>
          <cell r="E2181" t="str">
            <v>http://www.soliant.com</v>
          </cell>
          <cell r="F2181" t="str">
            <v>http://www.linkedin.com/company/soliant</v>
          </cell>
          <cell r="G2181" t="str">
            <v>Peachtree Corners</v>
          </cell>
          <cell r="H2181" t="str">
            <v>Georgia</v>
          </cell>
          <cell r="I2181" t="str">
            <v>education staffing &amp; healthcare staffing, healthcare staffing, travel nursing jobs, client-focused staffing, staffing consultancy, telehealth healthcare staffing, teletherapy, school audiology jobs, school occupational therapist, education talent sourcing, healthcare job placement, medical staffing, hospital staffing, remote healthcare staffing, education recruitment, employee benefits, medical staffing agency, staffing services, travel allied health jobs, temporary staffing, allied health teletherapy, teletherapy jobs, special education teacher jobs, school staffing solutions, travel therapy, allied health jobs, specialized healthcare staffing, school therapy programs, healthcare workforce, healthcare employment, teletherapy services, staffing agency, remote therapy services, special education therapy, pharmacy technician staffing, school health staffing, school nurse jobs, physical therapy, radiology technologist staffing, education staffing solutions, healthcare staffing network, education industry, healthcare talent acquisition, education staffing, school staffing, travel nursing, telehealth therapy, special education jobs, school psychologist jobs, education solutions, medical staffing solutions, permanent placement, allied health professionals, education staffing agency, specialized medical staffing, healthcare staffing firm, hospital staffing solutions, medical professionals, school health services, education employment, nursing staffing, school-based therapy jobs, therapy staffing, allied health telehealth, travel healthcare, school sign language interpreter, school nurse staffing, staffing solutions, professional development, licensed professionals, staffing management, remote healthcare jobs, healthcare recruitment agency, education staffing network, school speech language pathologist, b2b, telehealth services, education career opportunities, telehealth staffing, healthcare solutions, temporary help services, specialized staffing, allied health staffing, behavior specialist jobs, staffing platform, healthcare career opportunities, medical lab technician jobs, healthcare industry, special education staffing, education job placement, nationwide staffing, healthcare recruitment, services, pharmacy staffing, nursing jobs, therapy jobs, pharmacy jobs, occupational therapy, school psychologist, medical imaging, special education, school nurse, respiratory therapy, certified respiratory therapist, medical lab technician, registered nurse, cath lab tech, critical care nurse, emergency room nurse, certified occupational therapy assistant, speech language pathology, school counseling, deaf and hard of hearing specialist, surgical technologist, medical technologist, dosimetrist, radiation therapist, electrophysiology technician, clinical pharmacist, pharmacy technician, behavior specialist, functional behavior assessment, behavior intervention plans, long-term care, full-time healthcare jobs, part-time healthcare jobs, travel pharmacy jobs, ultrasound technologist, vascular technologist, special education teacher, teacher of the visually impaired, local pharmacy, online pharmacy, military spouse employment, continuing education for nurses, medical staffing services, healthcare, education, staffing &amp; recruiting, physiotherapy, long term care, health care, health, wellness &amp; fitness, hospital &amp; health care</v>
          </cell>
          <cell r="J2181" t="str">
            <v>Cloudflare DNS, Sendgrid, Outlook, Microsoft Office 365, CloudFlare Hosting, Amazon AWS, Digital Ocean DNS, Salesforce, Bluekai, Slack, reCAPTCHA, WordPress.org, Visual Website Optimizer, Facebook Custom Audiences, Facebook Widget, Gravity Forms, YouTube, Google Font API, Google Dynamic Remarketing, Linkedin Marketing Solutions, Amadesa, LiveRamp, DoubleClick Conversion, Bootstrap Framework, MouseFlow, Google Analytics, Mobile Friendly, Google Tag Manager, DoubleClick, Facebook Login (Connect), Typekit, DoubleClick Floodlight, Remote</v>
          </cell>
          <cell r="K2181">
            <v>2500000000</v>
          </cell>
          <cell r="L2181" t="str">
            <v>Merger / Acquisition</v>
          </cell>
          <cell r="M2181">
            <v>2500000000</v>
          </cell>
          <cell r="N2181">
            <v>45474</v>
          </cell>
          <cell r="O2181">
            <v>331100000</v>
          </cell>
          <cell r="Q2181" t="str">
            <v>Soliant Health is a national healthcare and education staffing agency that specializes in recruiting and placing skilled professionals in various roles across hospitals, schools, clinics, and facilities throughout the United States. Headquartered in Peachtree Corners, Georgia, with additional offices in several major cities, Soliant generates approximately $384.3 million in revenue and employs around 1,000 people. The company is recognized for its commitment to excellence, holding the Gold Seal of Approval for Health Care Staffing Services from the Joint Commission.
Soliant offers a range of staffing solutions, including per diem staffing for short-term needs, permanent placement for long-term roles, and travel staffing for professionals willing to work nationwide. The company also provides telehealth and school staffing services, along with administrative support for credentialing, payroll, and employee benefits. Soliant focuses on building communities of care and addressing healthcare professional shortages through investments in medical education and grassroots initiatives.</v>
          </cell>
          <cell r="R2181">
            <v>1992</v>
          </cell>
        </row>
        <row r="2182">
          <cell r="A2182" t="str">
            <v>Sony Interactive Entertainment</v>
          </cell>
          <cell r="B2182" t="str">
            <v>Sony Interactive Entertainment</v>
          </cell>
          <cell r="C2182">
            <v>13000</v>
          </cell>
          <cell r="D2182" t="str">
            <v>entertainment</v>
          </cell>
          <cell r="E2182" t="str">
            <v>http://www.sonyinteractive.com</v>
          </cell>
          <cell r="F2182" t="str">
            <v>http://www.linkedin.com/company/sony-interactive-entertainment-llc</v>
          </cell>
          <cell r="G2182" t="str">
            <v>San Mateo</v>
          </cell>
          <cell r="H2182" t="str">
            <v>California</v>
          </cell>
          <cell r="I2182" t="str">
            <v>entertainment providers, console hardware, global gaming market, b2c, digital distribution, virtual reality technology, entertainment, gaming consoles, game innovation, d2c, gaming industry, media streaming, digital content distribution, e-commerce, console sales, multiplayer gaming, software, services, retail, interactive entertainment patents, hardware innovation, game controllers, interactive technology, video game consoles, digital entertainment services, console ecosystem, patents in virtual reality, interactive entertainment, game development studios, digital entertainment, immersive controllers, multiplatform gaming, game development, innovation, playstation studios, game ecosystem, immersive gaming, gaming patents, multimedia entertainment, playstation, game franchises, advanced cpu and gpu technology, online gaming, microsoft, gaming hardware, game technology, vr gaming hardware, network services, bungie acquisition, computer and peripheral equipment manufacturing, game streaming, virtual reality, gaming experience, game content, playstation plus, mixed reality gaming, gaming services, gaming community, video game industry, hardware and software integration, game exclusives, exclusive game franchises, playstation vr, virtual reality hardware, consumer electronics, digital content, online multiplayer, patents in gaming, gaming ecosystem, patent portfolio, playstation network, subscription services, console generations, console technology, hardware, game controller patents, distribution, consumer internet, consumers, internet, information technology &amp; services, computer games, games, computer software</v>
          </cell>
          <cell r="J2182" t="str">
            <v>Route 53, Amazon AWS, Adobe Marketing Cloud, SentenceTransformers, Snowflake, React, React Native, Javascript, GraphQL, AWS SDK for JavaScript, C#, ServiceNow, NAVEX Global, Cisco Nexus Switches, X, Instagram, Facebook, TikTok, Confluence, Docusaurus, Spark, LeafLink, Scala, Python, Databricks, Chorus by ZoomInfo, Figma, C/C++, Unreal Engine, Microsoft 365, Microsoft Entra ID, Microsoft Exchange Online, SharePoint, Cisco WebEx Teams, Microsoft OneDrive, Microsoft Graph, Microsoft PowerShell, Jira Service Desk, Oracle SPF, dmarcian, LangGraph, Langchain, Mode, Kubernetes, TypeScript, Argon CI/CD Security, Google AlloyDB for PostgreSQL, Amazon DynamoDB, Redis, Pinecone, Weaviate, Faiss, LlamaIndex, CET, OpenAI, Anthropic Claude, Amazon EKS Anywhere, Airflow, Argocd, AWS Analytics, Capita-SIMS, GRPC, Apache HTTP Server, CallMiner Eureka, Workday, Greenhouse, Beeline, Absorb, Azure Analysis Services, IBM ILOG CPLEX Optimization Studio, Check Point CloudGuard CNAPP, Amazon Linux 2, SQL, Domo, Cinema 4D, Redshift, Adobe After Effects, Adobe Premiere Pro, Strato, Adobe Photoshop, AI, Apache Kafka, Kotlin, Selenium WebDriver, Cucumber, Apache JMeter, Postman, Jira, AWS Direct Connect, NTENT, .NET, ISO+â„¢, AWS Trusted Advisor, ECS, Amazon Kinesis, Lambda Cloud, SNS, Amazon Simple Queue Service (SQS), Tor, Terraform, MLflow, Docker, Android, PlayReady, Azure Linux Virtual Machines, Microsoft Windows Server 2012, Microsoft PowerPoint, Microsoft Active Directory Federation Services, Azure AD P2, Connect, Microsoft ADFS for Genesys Cloud, IDC, SAM, TalentLMS, Hornetsecurity Spam and Malware Protection, Acronis Cyber Backup, Alibaba Cloud, Microsoft Advanced Group Policy Management, Azure Key Vault, Azure Monitor, Azure Log Analytics, Dagster, Discord, Reddit for business, Blender, ZBrush, ARM TrustZone, Rust, Jira Service Management, Adobe Experience Manager, Applitools, Jenkins, Maven, Kong, Prometheus, Grafana, Elasticsearch, Amazon Managed Streaming for Apache Kafka (Amazon MSK), MongoDB, Cassandra, Ceph, Rook.io, PostgreSQL, MySQL, Amazon Associates, ClearSaleing (eBay Enterprise), Metabase, ZooKeeper, Microsoft Dynamics CRM Consulting, Progress Chef, JFrog Artifactory, Git, Splunk, Benevity, Apple macOS, Kiosked, Microsoft Teams, FreeBSD, AutoCAD, GitHub Actions, Datadog, Amazon CloudWatch, Tableau, GitHub, SES, Commvault Metallic, Vulkan, SAP S/4HANA, SAP Fiori, ABAP, Power BI Documenter, SAP, 24-7 Media, TestRail, Board, UPS, API Gateway, Amazon EC2, AWS Glue Data Catalog, AWS CloudTrail, AppsFlyer, Firebase, Google, SteamVR, Box, Okta, SAP S/4HANA Cloud, SAP Concur, SAP Business Planning and Consolidation (BPC), Ansible, NetBox, Bash, Coupa, Copilot, BASE, Adobe, Salesforce, Amazon Web Services (AWS), Amazon Elastic Kubernetes Service (Amazon EKS), Amazon EC2 Spot Instances, Brocade Switches, Maya, Houdini, Adobe Analytics, Google Analytics, Looker, Adobe Customer Journey Analytics, MicroStrategy, Decibel Insight, Google Search Console, Excel4Apps, Wwise, Node.js, IBM Data Warehouse, Azure Data Lake Analytics, Catylist SiteLink, Microsoft Entra, Akamai CDN Solutions, Gem, Remedy Single Sign On, AWS Multi-Factor Authentication, Microsoft Office, GitHub Enterprise, Slack, Microsoft Excel, Nexthink, Spring Boot, Oracle Analytics Cloud, Gurobi Optimizer, dbt, Objective-C, SWIFT, Archer, Palo Alto Prisma Cloud, Open Neural Network Exchange (ONNX), NLP, Unity, Argo CD, , Perforce Visualization, OpenSearch, SimplyCast Survey, Omniture (Adobe), Secured MVC Forum on Windows 2012 R2, FortiGate Cloud-Native Firewall (CNF), Amazon EC2 Container Service, Oracle Rdb, REST, YouTube, Spotify, Wrike, jQuery, PHP, Oracle XML DB, Barracuda Email Security Service</v>
          </cell>
          <cell r="O2182">
            <v>31331000000</v>
          </cell>
          <cell r="Q2182" t="str">
            <v>Sony Interactive Entertainment (SIE) is a prominent video game and digital entertainment company based in Foster City, California. Established in 1993, SIE originated as Sony Computer Entertainment Inc. and has played a significant role in the gaming industry since launching the original PlayStation console in 1994. The company has a rich history of innovation, including the introduction of the PlayStation 2 in 2000, which became the best-selling console of all time.
SIE's offerings include a wide range of PlayStation hardware, such as consoles and controllers, as well as first-party software developed by PlayStation Studios. Popular game titles include the Gran Turismo series, God of War, and Uncharted. The company also provides network services through the PlayStation Network, which supports online gaming and digital sales. With over 30 years of experience, SIE continues to push the boundaries of entertainment, operating globally and integrating games with music and movies.</v>
          </cell>
          <cell r="R2182">
            <v>1994</v>
          </cell>
        </row>
        <row r="2183">
          <cell r="A2183" t="str">
            <v>Sony Music Entertainment</v>
          </cell>
          <cell r="B2183" t="str">
            <v>Sony Music Entertainment</v>
          </cell>
          <cell r="C2183">
            <v>10000</v>
          </cell>
          <cell r="D2183" t="str">
            <v>music</v>
          </cell>
          <cell r="E2183" t="str">
            <v>http://www.sonymusic.com</v>
          </cell>
          <cell r="F2183" t="str">
            <v>http://www.linkedin.com/company/sony-music-entertainment</v>
          </cell>
          <cell r="G2183" t="str">
            <v>New York</v>
          </cell>
          <cell r="H2183" t="str">
            <v>New York</v>
          </cell>
          <cell r="I2183" t="str">
            <v>music publishing, music, entertainment, marketing, recording, ar, digital media, music services, independent music, television, billboard radio, media, consumer internet, internet, information technology, musicians, music rights technology, music rights ecosystem, digital rights management, music rights analytics, music licensing, music distribution channels, retail, music content distribution, music platform, music rights management platforms, music digital platform, music digital services, record labels, artist promotion, music innovation, music rights reporting, music rights licensing systems, music labels, rights management, music rights services, music rights management solutions, music content, music industry innovation, digital marketing, music rights licensing solutions, global reach, music genres, b2b, music rights analytics tools, music rights automation, music rights support, music digital transformation, music streaming, b2c, sony corporation, music global reach, music catalog management, services, music rights tools, artist development, music artist development, music business, music global offices, music rights management software, music technology, music rights licensing, music rights infrastructure, sony music, music rights licensing platforms, music rights tracking, d2c, sound recording industries, e-commerce, music rights licensing tools, music rights management, independent artist support, music rights, digital distribution, digital content, music rights platform, music recording, music content creation, music production, music distribution, music partnerships, music marketing, music industry, music artist roster, social media marketing, music rights management systems, music digital content, content creation, streaming platforms, music catalog, music rights enforcement, consulting, music rights compliance, music rights management tools, music rights solutions, podcast production, artist management, streaming services, live events, royalty collection, global partnerships, social justice initiatives, international marketing, brand partnerships, audio production, music events, creative strategies, live performances, heritage celebrations, digital sales, creative studios, music festivals, emerging artists, collaborative projects, music education, impact assessments, nonprofit partnerships, live streaming concerts, sponsorships, community engagement, music trends, interactive experiences, content licensing, recording contracts, cultural representation, music accessibility, tours and promotions, marketing campaigns, diversity and inclusion, music events production, consumer engagement, fan experiences, collaboration opportunities, education, legal, non-profit, distribution, consumer products &amp; retail, consumers, information technology &amp; services, marketing &amp; advertising, events services, nonprofit organization management</v>
          </cell>
          <cell r="J2183" t="str">
            <v>Outlook, CloudFlare Hosting, Amazon SES, Slack, Salesforce, Adobe, BASE, Canva, Keynote, MailChimp, SharpSpring, TikTok, Instagram, YouTube, Spotify App, Python, Javascript, TypeScript, React, GraphQL, Neo4j Graph Data Science, Apache Kafka, MySQL, Snowflake, Elasticsearch, REST, IBM HTTP Server, WP-Oauth, AWS Trusted Advisor, Google, Meta Ads Manager, Snapchat, Spotify, Microsoft Windows Server 2012, Apple macOS, Chartmetric, Metabase, Discord, Microsoft PowerPoint, Apple Music, Amazon Advertising, Tidal, Google Ads, Spark, Lens, Facebook, Twitter Advertising, Adobe Photoshop, CapCut, Weibo, WeChat Work, Tencent, .NET, SAP, SAP Business Planning and Consolidation (BPC), Microsoft Excel, WebOffice, Shopify, NetSuite, Neo4j, OpenSearch, Adobe Premiere Pro, Adobe InDesign, Adobe After Effects, Microsoft 365, Salesforce CRM Analytics, Copilot, LexisNexis CounselLink, Amazon Associates, Jira, Notion, Confluence, Microsoft Office, Tor, Luminate, Orchard Software, Unreal Engine, Ipswitch WhatsUp Gold, Discourse, SAP BusinessObjects Business Intelligence (BI), Excel4Apps, SharePoint, Adobe Creative Suite, Twitter Ads, Alteryx, Power BI Documenter, SQL, SoundCloud, Lytics, AWS Management Console, Google AdWords Conversion, Dash, Less</v>
          </cell>
          <cell r="O2183">
            <v>10750000000</v>
          </cell>
          <cell r="Q2183" t="str">
            <v>Sony Music Entertainment (SME) is the second-largest music company in the world, operating as a wholly owned subsidiary of Sony Corporation of America. Founded in 1929 as the American Record Corporation, SME has undergone significant transformations, including its acquisition by CBS in 1938 and later by Sony in the late 1980s. The company was renamed Sony Music Entertainment in 1991 and has since expanded its influence in the music industry.
SME functions as a record label and music publishing company, offering services such as artist management, music recording and production, and distribution across various formats and platforms. The company also produces podcasts and premium content. Its extensive portfolio includes well-known record labels like Columbia Records, RCA Records, and Epic Records, among others. Sony Music represents a diverse array of artists, including Travis Scott, Adele, and Bob Dylan, and is recognized for its significant contributions to music history and its vast catalog of recorded music.</v>
          </cell>
        </row>
        <row r="2184">
          <cell r="A2184" t="str">
            <v>Sorenson Communications</v>
          </cell>
          <cell r="B2184" t="str">
            <v>Sorenson Communications</v>
          </cell>
          <cell r="C2184">
            <v>3200</v>
          </cell>
          <cell r="D2184" t="str">
            <v>telecommunications</v>
          </cell>
          <cell r="E2184" t="str">
            <v>http://www.sorenson.com</v>
          </cell>
          <cell r="F2184" t="str">
            <v>http://www.linkedin.com/company/sorenson-communications</v>
          </cell>
          <cell r="G2184" t="str">
            <v>Taylorsville</v>
          </cell>
          <cell r="H2184" t="str">
            <v>Utah</v>
          </cell>
          <cell r="I2184" t="str">
            <v>manufacturing, professional services, events, education, healthcare, public sector, financial services, media, video interpreting, multilingual interpretation, interpretation for healthcare, assistive communication technology, sign language interpreting, deaf community solutions, deaf and hard-of-hearing support, real-time captioning, community inclusion, automated sign language, digital sign language translation, assistive communication tools, telecommunication patents, captioning services, inclusive communication, sign language interpretation, disability communication solutions, government, multilingual translation, remote sign language interpretation, customer experience, communication accessibility, multilingual translation services, assistive technology patents, multilingual event services, digital sign language, multilingual communication solutions, enterprise interpretation, global language services, on-site interpreting, spoken language translation, assistive tech innovation, services, disability communication, interpretation technology, video telephony, event interpretation, multilingual event solutions, disability access technology, video telephony patents, enterprise interpretation services, deaf and hard-of-hearing solutions, b2b, multilingual interpretation services, b2c, interpretation for education, telecommunications, captioning, on-site interpretation, consulting, communication for underserved communities, assistive tech development, video relay service, video conferencing interpretation, remote interpretation, technology patents, deaf accessibility solutions, patented telecommunication technology, large interpreter workforce, video relay services, translation and interpretation services, deaf community support, d2c, customer service, multilingual interpretation for conferences, multilingual event interpretation, ai sign language translation, ai sign language, remote interpreting, american sign language, inclusivity, community support, deaf communication, video conferencing, transcription services, ada compliance, phone captioning, captioncall, captioncall mobile, business solutions, remote communication, specialized interpreting, multilingual support, community engagement, cart captioning, language accessibility, video communication, virtual meetings, scheduled interpreting, accessibility solutions, human-centric services, immediate accessibility, educational services, cross-platform integration, interpretation services, sign language interpreters, post-production services, community connections, scheduling services, team collaboration, inclusive workplace, emergency call services, communication equity, subtitling services, digital accessibility, enterprise partnerships, service providers, business accessibility, video accessibility, legal, non-profit, mechanical or industrial engineering, professional training &amp; coaching, health care, health, wellness &amp; fitness, hospital &amp; health care, computer software, information technology &amp; services, nonprofit organization management</v>
          </cell>
          <cell r="J2184" t="str">
            <v>Postmark, SMTP.com, Outlook, MailChimp SPF, Microsoft Office 365, Zendesk, Microsoft Dynamics 365 Marketing, WP Engine, Atlassian Cloud, Slack, Remote, , NeoData, Google Identity Services APIs, Salesforce CRM Analytics, , Cisco AppDynamics, Google AdWords Conversion, Microsoft Excel, Microsoft PowerPoint, Taleo Applicant Tracking Systems (ATS), UKG, OneTrust Tech Risk &amp; Compliance, Spring Cloud Sleuth, .NET, React Router, Azure Event Hubs, Switch Concepts, Barracuda Spam Firewall, Genesys SIP, AWS Trusted Advisor, Microsoft Azure Monitor, Microsoft Windows Server 2012, Cisco VPN, Spiceworks IP Scanner, SQL, ChatBot, Google Analytics, Secured MVC Forum on Windows 2012 R2, Excel4Apps, Dynamics 365 Customer Insights, Canvas LMS, Wireshark, Ansible, Hashicorp Packer, Terraform, Docker, Kubernetes, Amazon EKS Anywhere, ebs, Wider Planet, Microsoft Office, Act!, Staffbase, Linkedin Marketing Solutions, Facebook, YouTube, MITRE ATT&amp;CK, Splunk SOAR, Cisco Secure Firewall Management Center, Atlas Legacy, SolarWinds Loggly, Cisco Aggregation Services Routers, Cisco Nexus Switches, Juniper Networks SRX-Series Firewalls, Ivanti, Kotlin, Jetpack, Android, PortSwigger, Gradle, Firebase, SentryOne SQL Sentry, Pendo., Espresso, Tor, Android Studio, Git, GitHub, GitHub Actions, fastlane, Jira, Confluence, Office365, Dell EMC Disaster Recovery, Cascade CMS, Ad Astra, Apple macOS, Auto Vitals, Azure Linux Virtual Machines, Azure Portal, Cisco Email Security, Concur, Microsoft Active Directory Federation Services, NICE, RSA SecurID Suite, Splunk, VMware, IBM ILOG CPLEX Optimization Studio</v>
          </cell>
          <cell r="K2184">
            <v>10000000</v>
          </cell>
          <cell r="L2184" t="str">
            <v>Merger / Acquisition</v>
          </cell>
          <cell r="M2184">
            <v>0</v>
          </cell>
          <cell r="N2184">
            <v>44652</v>
          </cell>
          <cell r="O2184">
            <v>861400000</v>
          </cell>
          <cell r="Q2184" t="str">
            <v>Sorenson Communications is a global leader in language services, specializing in communication solutions for Deaf and hard-of-hearing communities. The company enhances accessibility through a combination of patented technology and human-centric services, making communication more inclusive.
Sorenson offers a wide range of services, including call captioning, video relay services, sign language interpreting (both video remote and in-person), spoken language interpreting, translation, real-time captioning, and post-production language services. With a significant operational scale, Sorenson connects over 140 million conversations each year across the United States, Canada, Puerto Rico, and the United Kingdom. The company employs more than 6,000 interpreters, with a notable portion of its workforce being Deaf or hard-of-hearing individuals.
Headquartered in Taylorsville, Utah, Sorenson has received multiple accolades for its innovative approach and commitment to disability inclusion, including recognition from Fortune and various industry organizations.</v>
          </cell>
          <cell r="R2184">
            <v>2003</v>
          </cell>
        </row>
        <row r="2185">
          <cell r="A2185" t="str">
            <v>SouthState Bank</v>
          </cell>
          <cell r="B2185" t="str">
            <v>South State Bank</v>
          </cell>
          <cell r="C2185">
            <v>6500</v>
          </cell>
          <cell r="D2185" t="str">
            <v>banking</v>
          </cell>
          <cell r="E2185" t="str">
            <v>http://www.southstatebank.com</v>
          </cell>
          <cell r="F2185" t="str">
            <v>http://www.linkedin.com/company/south-state-bank</v>
          </cell>
          <cell r="G2185" t="str">
            <v>Winter Haven</v>
          </cell>
          <cell r="H2185" t="str">
            <v>Florida</v>
          </cell>
          <cell r="I2185" t="str">
            <v>personal banking, mortgage, business banking, wealth management, major banks, finance, banking, banking forward, sustainable growth, financial institution, lending, digital transformation, small business banking, financial advisory, long-term relationships, local decision-making, financial services, personalized service, savings accounts, bank branches, customer-centric, regional bank, b2b, retail banking, trust services, credit cards, banking innovation, customer experience, correspondent banking, digital banking, banking culture, payment processing, investment management, mortgage lending, asset management, financial planning, treasury management, services, checking accounts, loan services, community banking, community-focused, commercial banking, banking and finance, financial technology, regional banking, employee development, investment advisory, capital markets, consumer banking, bank recognition, b2c, customer service, personal loans, mortgage solutions, banking technology, community engagement, retail, customer engagement, financial consulting, consulting, management consulting, finance technology, information technology &amp; services, banks &amp; credit unions, mortgage brokers, real estate</v>
          </cell>
          <cell r="J2185" t="str">
            <v>Cloudflare DNS, Mimecast, CloudFlare Hosting, Atlassian Cloud, Q2, Salesforce, Bluekai, Brightroll, VueJS, Slack, Wix, Facebook Login (Connect), Google Tag Manager, Facebook Custom Audiences, Google Maps, DocuSign, Multilingual, Woo Commerce, Google Maps (Non Paid Users), Bootstrap Framework, YouTube, Mobile Friendly, Optimizely, WordPress.org, Google Font API, eXTReMe Tracker, Facebook Widget, Trustpilot, Squarespace ECommerce, Ruby On Rails, UltiPro, GoToMeeting, Google Play, reCAPTCHA, Branch, Microsoft Word, Microsoft Excel, Microsoft Outlook, Google AdWords Conversion, Outlook, Microsoft PowerPoint, Microsoft Office, Adobe, LinkedIn Sales Navigator, WeTransfer, ServiceNow, Blackline, Star, Fiserv, Zelle, Webex, Cadence, PagerDuty, Workday, Weibo, TierPoint DRaaS, Oracle XML DB, GoToAssist (FASTchat), Workday Prism Analytics, Chef InSpec, Microsoft Windows Server 2012, CB Insights, FIS, Trend Micro Smart Protection, CLEAR, Excel4Apps, Fiserv Premier, Omniture (Adobe), Cision, PhotoShelter for Photographers, Siteimprove, Azure Devops, Azure App Service, Azure Files, Azure Functions, Azure Key Vault, Azure Policy, Azure Security Center, Azure Storage Explorer, Azure Virtual Machines, Azure VPN Gateway, Express, GitHub, Microsoft Azure Monitor, Microsoft Defender for Cloud, .NET, Terraform, Verify, Apache Pig, Wireshark, ISO+â„¢, Dynamics 365 Customer Service, Remote, PowerBI Tiles, Snowflake, SAP Convergent Charging (CC), Salesforce Marketing Cloud, NTENT, Tor, Mode, HPE Primera, Encompass, Salesforce CRM Analytics, Micro, nCino Cloud Banking Platform, Box, Turn, BILL, Posit, AWS Multi-Factor Authentication, Visio, QTest, Eyefinity OfficeMate, SharePoint, ARKit, Gem, Google AlloyDB for PostgreSQL, C#, ASP.NET, WCF, Docking &amp; MDI for WPF, Microsoft SQL Server Reporting Services, GitHub Copilot, memoQ, Oracle GRC, AI, Articulate, Camtasia, Vyond, Archer, Cisco WebEx Teams, Globalscape, SAP Sybase InfoMaker</v>
          </cell>
          <cell r="O2185">
            <v>3757243000</v>
          </cell>
          <cell r="P2185">
            <v>6</v>
          </cell>
          <cell r="Q2185" t="str">
            <v>SouthState Bank operates a correspondent banking platform through its SouthState Correspondent division. This platform provides educational resources, insights, and thought leadership aimed at supporting community banks and financial executives. It offers a variety of content-driven resources, including articles, podcasts, and events that address key banking challenges such as operations, strategy, payments, and economic outlooks.
The SouthState Correspondent division hosts events like the Elevate Banking Forum, which focuses on banking innovation and culture. It features a "Banker to Banker" series that explores various topics, including check processing, stablecoins, and bank management models. The podcasts cover trends in bank branching, fintech partnerships, and economic forecasts, often featuring insights from industry experts. Overall, SouthState Correspondent is dedicated to providing valuable advisory and informational tools for bankers.</v>
          </cell>
          <cell r="R2185">
            <v>1934</v>
          </cell>
        </row>
        <row r="2186">
          <cell r="A2186" t="str">
            <v>Spark Foundry</v>
          </cell>
          <cell r="B2186" t="str">
            <v>Spark Foundry</v>
          </cell>
          <cell r="C2186">
            <v>3000</v>
          </cell>
          <cell r="D2186" t="str">
            <v>marketing &amp; advertising</v>
          </cell>
          <cell r="E2186" t="str">
            <v>http://www.sparkfoundryww.com</v>
          </cell>
          <cell r="F2186" t="str">
            <v>http://www.linkedin.com/company/sparkfoundry</v>
          </cell>
          <cell r="G2186" t="str">
            <v>New York</v>
          </cell>
          <cell r="H2186" t="str">
            <v>New York</v>
          </cell>
          <cell r="I2186" t="str">
            <v>digital, data science, performance media, multicultural, research &amp; insights, investment &amp; activation, experience design &amp; strategy, cultural quotient, data &amp; analytics, content creation, design, experience design, commerce, programmatic, advertising services, media buying platforms, media services, data management, media targeting, media analytics, ad tech integration, media data analysis, cross-channel marketing, advertising agencies, digital transformation, global media agency, media analytics tools, technology, programmatic media, media insights platform, media data platforms, brand strategy, audience targeting, media planning, media investment, advertising optimization, media planning &amp; buying, media automation, data-driven marketing, media performance, media agency, media attribution models, finance, media data management, media data, luxury goods, media campaign management software, media automation tools, healthcare, programmatic media buying, digital advertising, media campaign analytics, media targeting technology, b2b, e-commerce, media performance analytics, media innovation, media insights, sponsorship activation, media buying, media roi measurement, media measurement tools, media roi, audience segmentation, performance marketing, b2c, user experience, digital media channels, media optimization algorithms, advertising &amp; marketing, content marketing, services, media planning software, d2c, media analytics platform, media attribution tools, media campaign management, programmatic advertising, ai in advertising, social media marketing, cross-channel analytics, data analytics, publicis groupe, media performance metrics, market reach, media intelligence, digital media, digital transformation in media, media reporting tools, digital marketing, media strategy, media technology, media execution, media measurement, real-time bidding, media performance tracking, media campaign optimization, retail, campaign measurement, media partnerships, media platforms, media optimization, publicis media, investment strategies, global partnerships, addressable advertising, marketing strategy, consumer insights, targeted advertising, brand engagement, marketing insights, creative solutions, holistic marketing, brand communication, marketing optimization, content development, brand consulting, advertising strategy, data analysis, optimization strategies, search marketing, campaign management, creative content, digital strategy, measurement and analytics, creative partnerships, marketing effectiveness, engagement strategies, cross-platform advertising, brand loyalty, content strategy, consumer engagement, strategic partnerships, addressable tv, optimization techniques, creative storytelling, multichannel marketing, consumer products &amp; retail, marketing &amp; advertising, financial services, health care, health, wellness &amp; fitness, hospital &amp; health care, consumer internet, consumers, internet, information technology &amp; services, ux, marketing</v>
          </cell>
          <cell r="J2186" t="str">
            <v>Sendgrid, Outlook, Pardot, Microsoft Office 365, Slack, WordPress.org, Mobile Friendly, reCAPTCHA, Circle, AI, Twitter Advertising, Facebook, Instagram, Snapchat, TikTok, Amazon AMS, Criteo, Microsoft Excel, Microsoft PowerPoint, Marc, Udemy, LinkedIn Learning, Google, Bing, SQL, Python, Dv360, AMP, Meta Ads, TikTok Ads, Pinterest, LinkedIn Ads, Twitter Ads, GE Healthcare MRI, GWI, AWS DeepComposer, Prisma, Google AdWords Conversion, Tor, Google Trends, DoubleClick, Javascript, HTML Pro, CSS, Siemens MRI, comScore, Amazon Advertising, Profitero, Skai, LogIC, DDS-CAD, Connect, Carta, DoorDash, VMware Distributed Resource Scheduler (DRS), AWS Analytics, Redshift, Aurora, Google Cloud BigQuery, Adverity, GitLab, Git, Jenkins, Airflow, Power BI Documenter, Tableau, SAS Analytics Pro, IBM SPSS Modeler, R, The Trade Desk, Google Analytics, Adobe Analytics, Microsoft Teams, Airtable, Smartsheet, Hive, SAS Enterprise Guide, Databricks, AWS Trusted Advisor, Apex, Meta Ads Manager, Google Ads, Amobee, Verizon, Metabase, Linkedin Marketing Solutions, .NET, Box, Altair Grid Engine, Barracuda MSP, Atex, Visio, Asana, Cision, Amazon Associates, SAM, Pacvue, Luminate, Cint, Adobe Real-Time CDP, Azure Analysis Services, Epsilon Data, Lotame, LiveRamp, NeuStar, Salesforce, Adobe, Treasure Data, Walmart Shopify Integration</v>
          </cell>
          <cell r="O2186">
            <v>73000000</v>
          </cell>
          <cell r="Q2186" t="str">
            <v>Spark Foundry is a global media planning and buying agency established in 2017 as part of Publicis Media. Headquartered in New York City, it operates in over 50 countries with a workforce of more than 3,000 employees. The agency prides itself on its startup spirit, emphasizing agility and innovation while leveraging the extensive resources of Publicis Media.
The agency specializes in media planning and buying, brand strategy, data analysis, and insight generation. It offers services across six disciplines, including performance media and commerce, and utilizes its Spark Plus framework to enhance campaign effectiveness. Spark Foundry has received numerous accolades, such as Ad Age's "Media Agency of the Year" and Adweek's "U.S. Media Agency of the Year." It serves a diverse range of clients, from multinational corporations to small and medium enterprises, driving sales growth and impactful advertising campaigns.</v>
          </cell>
          <cell r="R2186">
            <v>1959</v>
          </cell>
        </row>
        <row r="2187">
          <cell r="A2187" t="str">
            <v>Spectrum</v>
          </cell>
          <cell r="B2187" t="str">
            <v>Spectrum</v>
          </cell>
          <cell r="C2187">
            <v>92000</v>
          </cell>
          <cell r="D2187" t="str">
            <v>telecommunications</v>
          </cell>
          <cell r="E2187" t="str">
            <v>http://www.spectrum.com</v>
          </cell>
          <cell r="F2187" t="str">
            <v>http://www.linkedin.com/company/spectrum</v>
          </cell>
          <cell r="G2187" t="str">
            <v>Stamford</v>
          </cell>
          <cell r="H2187" t="str">
            <v>Connecticut</v>
          </cell>
          <cell r="I2187" t="str">
            <v>media public relations, public affairs, sustainability programs, voice, corporate employee comm, global campaigns, internet, tv, digital strategy, advertising, event mngmt, educational campaigns, issuescrisis mngmt, public speaking training, thought leadership, marketing branding, mobile, telecommunications, information technology, information technology &amp; services, marketing, marketing &amp; advertising, home automation, home services, internet service providers, professional services, television service providers</v>
          </cell>
          <cell r="J2187" t="str">
            <v>Akamai, Akamai DNS, Outlook, Pardot, Microsoft Office 365, VueJS, Salesforce, Eloqua, Bluekai, WP Engine, iCIMS, Omniture (Adobe), Slack, Google Tag Manager, Nginx, Mobile Friendly, Bootstrap Framework, Tealium, Apache, AppDynamics, SOASTA, Adobe CQ, Google Play, Remote, Elite Software HVAC Solution, Bing, Tor, Google AdWords Conversion, Microsoft Excel, Microsoft PowerPoint, Akamai CDN Solutions, Cisco DWDM, Cisco Secure Firewall Management Center, Cisco VoIP, Cisco VPN, CPI, .NET, Spiceworks IP Scanner, Visio, VMware SD-WAN, Microsoft Office, FiberHome, Olo, Mint, Spectrum, MagnetVideo, Bazaarvoice, Oracle iSupplier Portal, TCP TimeClock Plus, Google Cloud Pub/Sub, Analyzer, CAT, React Router, Aruba Wireless Access Points, Signal, CSG, Oracle Analytics Cloud, Quip, AWS Control Tower, New Relic Insights, CUICK TRAC - DFARS and NIST 800-171 compliance solution, Amazon Linux 2, Kubernetes, Docker, Datadog, SAP, Excel4Apps, Security, CONTROL, ISO+â„¢, OWASP Zed Attack Proxy (ZAP), ACL, Microsoft Project, PowerBI Tiles, E-planning, Wowanalytics, HCL BigFix, Strategy (formerly MicroStrategy), Tableau, Horizon, Cisco Software-Defined Access, DotNetNuke, Commvault Simpana, Perceptive Content, Kronos, Frame, OWASP Dependency-Check, Adobe After Effects, Adobe Premiere Pro, Nreal, Vizrt, AWS SDK for JavaScript, AWS Analytics, Argon CI/CD Security, API Gateway, OneTrust Tech Risk &amp; Compliance, ExtremeSwitching, Juniper Networks SRX-Series Firewalls, Smartsheet, Delivra, Avaya, Git, Connect, Pivotal tc Server, Unreal Engine, Adobe Photoshop, Oracle XML DB, SQL, Grafana, Splunk, NetScout, Infoblox DHCP, Mode, AWS Trusted Advisor, Python, AI, Spring Boot, Amazon DocumentDB, Amazon EC2, Amazon S3, Lambda Cloud, AWS CloudFormation, Sizmek (MediaMind), Avaya Aura, Google Cloud Dialogflow, Kore.AI, Google, SS&amp;C, Aja Video Systems, Oracle BI Publisher, BILL, NEAR, NetApp, Cisco UCS Servers, VMware, Microsoft Power Apps, SharePoint, Cisco TelePresence Management Suite (TMS), MicroStrategy, Power BI Documenter, Looker, Figma, Adobe Creative Suite, Strato, Adobe InDesign, Confluence, Qualtrics, eCentral, Webex, Google Firebase A/B Testing, Cisco Mobile Wireless Routers, AMP, Terraform, Ansible, Redshift, Bentley, ArcGIS Spatial Analyst, AutoCAD, GE Smallworld, Brocade Routers, Less, Secured MVC Forum on Windows 2012 R2, Eyefinity OfficeMate, Cisco Unified Communications Manager (CallManager), GoSecure Titan Managed Security Platform, React, .GIS, NetApp ONTAP Data Management, Splunk Enterprise, Elasticsearch, Jira, NetIQ, AWS VPN, NetApp Cloud Volumes ONTAP, Cisco UCS B Series, IXL, SES, AWS Mobile SDK, Apache Spark Streaming, Microsoft Dynamics 365 Customer Voice</v>
          </cell>
          <cell r="K2187">
            <v>59675913431</v>
          </cell>
          <cell r="L2187" t="str">
            <v>Other</v>
          </cell>
          <cell r="M2187">
            <v>11400000</v>
          </cell>
          <cell r="N2187">
            <v>45170</v>
          </cell>
          <cell r="O2187">
            <v>53000000000</v>
          </cell>
          <cell r="P2187">
            <v>340</v>
          </cell>
          <cell r="Q2187" t="str">
            <v>Spectrum is the consumer and business brand of Charter Communications, Inc., a major telecommunications provider in the U.S. It offers high-speed internet, mobile, video, and voice services to over 31 million residential customers and businesses across 41 states. Spectrum operates on a nationwide fiber broadband network, ensuring reliable connectivity for various customer segments, including residential, midsized businesses, enterprises, and public sectors.
For residential customers, Spectrum provides fast internet access, mobile services through Spectrum Mobile, cable television with premium programming, and home phone services. For businesses, Spectrum Enterprise delivers customizable fiber-based solutions, including dedicated internet, managed networking, security services, and unified communications. Their offerings support industries like professional services and hospitality, focusing on enhancing connectivity and collaboration for digital transformation.</v>
          </cell>
          <cell r="R2187">
            <v>1993</v>
          </cell>
        </row>
        <row r="2188">
          <cell r="A2188" t="str">
            <v>Spectrum Reach</v>
          </cell>
          <cell r="B2188" t="str">
            <v>Spectrum</v>
          </cell>
          <cell r="C2188">
            <v>3000</v>
          </cell>
          <cell r="D2188" t="str">
            <v>marketing &amp; advertising</v>
          </cell>
          <cell r="E2188" t="str">
            <v>http://www.spectrumreach.com</v>
          </cell>
          <cell r="F2188" t="str">
            <v>http://www.linkedin.com/company/spectrum-reach</v>
          </cell>
          <cell r="G2188" t="str">
            <v>New York</v>
          </cell>
          <cell r="H2188" t="str">
            <v>New York</v>
          </cell>
          <cell r="I2188" t="str">
            <v>addressable advertising, video marketing, multiscreen advertising, commercial production, digital marketing, advertising products, cable television advertising, advertising, custom advertising solutions, marketing, automotive marketing, video production, demographic targeting, sports marketing, advanced advertising, digital &amp; video marketing, online marketing, healthcare marketing, television advertising, production &amp; research, advertising services, marketing &amp; advertising</v>
          </cell>
          <cell r="J2188" t="str">
            <v>Sendgrid, Amazon AWS, CSC Corporate Domains, Amplitude, Drupal, Stripe, VueJS, Drift, React Redux, React, The Trade Desk, ExactTarget, Pardot, Amazon SES, Slack, Salesforce, Vimeo, HeapAnalytics, AngularJS, Mobile Friendly, Google Maps, Google Font API, LeadForensics, Visual Website Optimizer, Facebook Login (Connect), Dropbox, iGoDigital, MediaMath, Facebook Custom Audiences, Google Analytics, AppNexus, New Relic, Google Maps (Non Paid Users), Linkedin Marketing Solutions, DoubleClick, Mixpanel, Facebook Widget, Google Tag Manager, Google Dynamic Remarketing, RocketFuel, DoubleClick Conversion, Remote, Sigma, Webex, SQL, Python, Tableau, PowerBI Tiles, Cross Pixel Media, LeadsPedia, Smartsheet, .NET, Spectrum, Microsoft Word, Microsoft PowerPoint, Microsoft Excel, Microsoft Outlook, Mint, Google Firebase A/B Testing, Intel, ACL, Oracle BI Publisher, iCIMS, Oracle Integration Cloud, Microsoft Access, Microsoft Visio, Microsoft Sharepoint, Perceptive Content, Google AdWords Conversion, Excel4Apps, BILL, Oracle Communications Session Border Controller (SBC), CUICK TRAC - DFARS and NIST 800-171 compliance solution, Amazon Linux 2, Genesys SIP, Bentley, AutoCAD, GE Smallworld, ArcGIS Spatial Analyst, MagnetVideo, Signal</v>
          </cell>
          <cell r="O2188">
            <v>1600000000</v>
          </cell>
          <cell r="Q2188" t="str">
            <v>Spectrum Reach is the advertising sales division of Charter Communications, Inc., based in New York City. The company provides custom, data-driven advertising and marketing solutions to clients across traditional TV, streaming TV, and digital platforms. Operating in 36 states and 91 markets, Spectrum Reach employs around 3,000 people and utilizes proprietary data from over 30 million households to enhance audience targeting and campaign performance.
The company offers a range of advertising solutions, including access to over 60 traditional TV networks and 450 streaming networks. Its services feature AI-powered planning tools, creative production support, and comprehensive analytics through platforms like AudienceTrak. Spectrum Reach focuses on maximizing return on investment for businesses of all sizes, from national brands to local advertisers, by simplifying media planning and delivering precise, scalable advertising solutions.</v>
          </cell>
          <cell r="R2188">
            <v>2011</v>
          </cell>
        </row>
        <row r="2189">
          <cell r="A2189" t="str">
            <v>Spencer Stuart</v>
          </cell>
          <cell r="B2189" t="str">
            <v>Spencer Stuart</v>
          </cell>
          <cell r="C2189">
            <v>3200</v>
          </cell>
          <cell r="D2189" t="str">
            <v>management consulting</v>
          </cell>
          <cell r="E2189" t="str">
            <v>http://www.spencerstuart.com</v>
          </cell>
          <cell r="F2189" t="str">
            <v>http://www.linkedin.com/company/spencer-stuart</v>
          </cell>
          <cell r="G2189" t="str">
            <v>Chicago</v>
          </cell>
          <cell r="H2189" t="str">
            <v>Illinois</v>
          </cell>
          <cell r="I2189" t="str">
            <v>executive search, board services, succession planning, executive assessment, leadership consulting, organizational culture, business consulting &amp; services, leadership insights, corporate governance, management consulting, family business leadership, executive talent mapping, management consulting services, leadership development programs, talent sourcing, board composition, leadership coaching, ceo succession planning, financial services, diversity and inclusion, healthcare, board effectiveness frameworks, corporate leadership, talent development, talent retention, leadership culture alignment, sustainability leadership consulting, executive evaluation, board composition optimization, leadership transition management, executive talent acquisition, assessment tools, corporate governance consulting, talent management, leadership pipeline, performance improvement, organizational effectiveness, high-potential executive identification, talent acquisition, talent assessment, executive onboarding programs, board diversity strategies, financial advisory, professional services, government, diversity and inclusion consulting, organizational culture change, high-performance teams, executive coaching, performance management, board advisory, risk management, organizational resilience consulting, executive onboarding, performance metrics, board governance, services, leadership assessment, culture transformation, next-generation leadership development, private equity leadership, c-suite recruitment, b2b, private equity leadership advisory, leadership development, assessment frameworks, functional expertise, succession management, global leadership solutions, diversity initiatives, board diversity, culture alignment, organizational change, nonprofit leadership consulting, cross-cultural leadership assessment, leadership effectiveness, board effectiveness, digital transformation, digital leadership advisory, public sector leadership advisory, esg leadership integration, sustainability, leadership diagnostics, leadership assessment tools, leadership strategy, board evaluation, leadership pipeline development, industry-specific practices, ceo succession, executive talent, consulting, industry-specific leadership solutions, board consulting, talent advisory, ceo performance acceleration, sustainability consulting, restructuring services, diversity, equity &amp; inclusion, family business consulting, director recruitment, ceo onboarding, team effectiveness, strategic leadership, board performance improvement, market insights, human resources consulting, senior leadership search, technology and media services, private equity advisory, industry knowledge, workplace inclusivity, high-performing teams, organizational strategy, cultural fit assessment, board governance trends, assessment process, hr strategy, executive development programs, future leaders, candidate evaluation, innovative solutions, client-centered approach, network of executives, senior-level recruitment, finance, education, legal, non-profit, staffing &amp; recruiting, professional training &amp; coaching, health care, health, wellness &amp; fitness, hospital &amp; health care, financial consulting, environmental services, renewables &amp; environment, nonprofit organization management</v>
          </cell>
          <cell r="J2189" t="str">
            <v>Route 53, Outlook, Microsoft Office 365, Amazon AWS, Mimecast, DemandBase, VueJS, Atlassian Cloud, Amazon SES, Slack, Salesforce, Zendesk, ASP.NET, Gomez, Workday Recruit, Adobe Media Optimizer, Google Tag Manager, AppNexus, Cedexis Radar, LiveRamp, Mobile Friendly, SoundCloud, DoubleClick Conversion, DoubleClick Floodlight, DoubleClick, Google AdSense, Google Font API, New Relic, AppDynamics, Bootstrap Framework, YouTube, Vimeo, Linkedin Widget, Google Dynamic Remarketing, Linkedin Marketing Solutions, Google AdWords Conversion, Multilingual, Circle, Remote, AI</v>
          </cell>
          <cell r="L2189" t="str">
            <v>Merger / Acquisition</v>
          </cell>
          <cell r="M2189">
            <v>0</v>
          </cell>
          <cell r="N2189">
            <v>42401</v>
          </cell>
          <cell r="O2189">
            <v>850000000</v>
          </cell>
          <cell r="Q2189" t="str">
            <v>Spencer Stuart is a global executive search and leadership consulting firm founded in 1956 and headquartered in Chicago, Illinois. With approximately 2,200 employees and 70 offices across 31-33 countries, it is the largest privately held search firm in the world, generating annual revenues between $850 million and $1 billion.
The firm specializes in executive search, board services, CEO succession planning, and leadership consulting. It offers a range of services that include team evaluations, strategic planning, and development initiatives. Spencer Stuart has a strong focus on various industries such as financial services, technology, media, life sciences, and consumer goods. The company emphasizes discretion and strategic insight, serving clients that range from Fortune 500 companies to startups and nonprofits. Its commitment to leadership development and organizational culture has positioned it as a trusted partner in identifying and nurturing top talent globally.</v>
          </cell>
          <cell r="R2189">
            <v>1956</v>
          </cell>
        </row>
        <row r="2190">
          <cell r="A2190" t="str">
            <v>Spherion</v>
          </cell>
          <cell r="B2190" t="str">
            <v>Spherion</v>
          </cell>
          <cell r="C2190">
            <v>200000</v>
          </cell>
          <cell r="D2190" t="str">
            <v>staffing &amp; recruiting</v>
          </cell>
          <cell r="E2190" t="str">
            <v>http://www.spherion.com</v>
          </cell>
          <cell r="F2190" t="str">
            <v>http://www.linkedin.com/company/spherion</v>
          </cell>
          <cell r="G2190" t="str">
            <v>Atlanta</v>
          </cell>
          <cell r="H2190" t="str">
            <v>Georgia</v>
          </cell>
          <cell r="I2190" t="str">
            <v>administrative talent staffing, clerical staffing, light industrial, recruiting for full time employees, temporary staffing, temptohire, workforce management, staffing for distribution centers, job placement, staffing for large enterprises, staffing for small businesses, diversity hiring programs, employee training programs, employment solutions, recruitment technology, diversity and inclusion initiatives, employee staffing, staffing agency, custom staffing solutions, technology-driven recruitment, franchise ownership in staffing, staffing solutions, workforce solutions provider, on-premise staffing, staffing company, employee retention strategies, franchise model, industry staffing, staffing industry, staffing and recruiting, staffing for professional roles, staffing industry awards, staffing industry leader, workforce solutions, staffing for healthcare, community involvement, outsourcing solutions, employment branding, staffing, labor market expertise, human resources, community engagement in staffing, job placement services, talent acquisition, permanent staffing, employment services, staffing franchise, diversity and inclusion, recruiting, consulting, services, outsourcing, franchise, staffing for administrative roles, staffing for seasonal peaks, b2b, employment agency, executive search, staffing for manufacturing, technology in staffing, client services, recruitment services, employment agency services, local labor market insights, temporary help services, recruitment process automation, labor solutions, professional staffing, outsourcing services, direct hire, temp-to-hire, flexible staffing, managed staffing, it staffing, employee recruitment, career resources, job seekers, employer services, salary guides, local staffing, community connections, administrative staffing, light industrial staffing, customer service staffing, healthcare staffing, franchising, franchise opportunities, candidate sourcing, interim staffing, job search, job market, employee onboarding, candidate validation, workforce scalability, skills-based hiring, job fit, hiring practices, job profiles, applicant tracking, placement services, employee relations, local expertise, franchise community, comparative salary data, healthcare, manufacturing, distribution, staffing &amp; recruiting, franchises, health care, health, wellness &amp; fitness, hospital &amp; health care, mechanical or industrial engineering, employment agencies, professional services</v>
          </cell>
          <cell r="J2190" t="str">
            <v>Salesforce, Route 53, Gmail, Google Apps, Microsoft Office 365, Amazon AWS, OneTrust, Hubspot, Slack, Facebook Custom Audiences, Vimeo, Google Dynamic Remarketing, Google Tag Manager, LiveRamp, Nginx, Shutterstock, Decibel Insight, DoubleClick, Cedexis Radar, Mobile Friendly, DoubleClick Conversion, Facebook Login (Connect), The Trade Desk, reCAPTCHA, Dropbox, Linkedin Marketing Solutions, Google Maps (Non Paid Users), Adobe Media Optimizer, Content.ad, Google Maps, Fusioncharts JS Library, Facebook Widget, Remote</v>
          </cell>
          <cell r="O2190">
            <v>120000000</v>
          </cell>
          <cell r="P2190">
            <v>17</v>
          </cell>
          <cell r="Q2190" t="str">
            <v>Spherion is a prominent staffing and recruiting company founded in 1946, with a franchise-based network of nearly 200 offices across 36-39 U.S. states. The company provides workforce solutions to over 4,000 clients each year and places more than 75,000 employees annually. As a subsidiary of Randstad, Spherion combines national resources with local insights from its independent franchise owners.
The company specializes in temporary staffing, recruiting, and workforce solutions across various industries. Its key offerings include administrative, clerical, and customer service roles, light industrial and blue-collar labor, non-clinical healthcare staffing, and professional staffing services. Spherion emphasizes matching job seekers with employers to foster successful placements, while also engaging in community programs that support local initiatives and internships. With a strong focus on empowering its franchise owners, Spherion continues to grow and adapt to the evolving workforce landscape.</v>
          </cell>
          <cell r="R2190">
            <v>1946</v>
          </cell>
        </row>
        <row r="2191">
          <cell r="A2191" t="str">
            <v>Splunk</v>
          </cell>
          <cell r="B2191" t="str">
            <v>Splunk</v>
          </cell>
          <cell r="C2191">
            <v>7700</v>
          </cell>
          <cell r="D2191" t="str">
            <v>information technology &amp; services</v>
          </cell>
          <cell r="E2191" t="str">
            <v>http://www.splunk.com</v>
          </cell>
          <cell r="F2191" t="str">
            <v>http://www.linkedin.com/company/splunk</v>
          </cell>
          <cell r="G2191" t="str">
            <v>San Francisco</v>
          </cell>
          <cell r="H2191" t="str">
            <v>California</v>
          </cell>
          <cell r="I2191" t="str">
            <v>machine data to operational intelligence, software, business intelligence, information technology, analytics, computer software: prepackaged software, technology, software development, enterprise software, security analytics platforms, security incident response, microservices observability, data lifecycle management, data cost management, energy &amp; utilities, threat detection, devops, data correlation, security orchestration automation, data cost reduction strategies, security incident automation, application performance monitoring, security information and event management, healthcare, threat intelligence integration, custom dashboards, security compliance automation, cyber threat detection, threat investigation, cloud monitoring, opentelemetry integration, security automation tools, multi-source data, data visualization tools, observability, manufacturing, innovation, security automation workflows, services, data lifecycle automation, real-time data analysis, incident management, data collection, data federation, application performance, security analytics dashboards, operational efficiency, data analytics, ai-powered threat detection, saas, security analytics, compliance, log analysis, end-user experience, b2b, security information, event correlation engines, information technology and services, operational intelligence, data collection agents, machine learning, threat detection systems, digital transformation, data security, public sector, multi-source data aggregation, application monitoring, data indexing tools, ai, data indexing, compliance monitoring, predictive analytics, data lifecycle, government, end-user experience monitoring, enterprise security, computer systems design and related services, financial services, ai-driven incident prediction, data enrichment tools, operational monitoring, compliance tools, data management, event correlation, security orchestration, ai-powered security analytics, construction &amp; real estate, cloud-native monitoring, data search and query, data-driven decision making, data security tools, opentelemetry-based monitoring, ai in security operations, data visualization, security threat response, threat hunting automation, customer experience, real-time analytics, security posture, data cost optimization, cloud services, ai-powered security, security posture management, data enrichment, ai integration, microservices health monitoring, data collection agent, data federation architecture, incident response, cybersecurity, energy, end-user experience analytics, operational intelligence for cloud, security and surveillance, multi-cloud monitoring, telecommunications, microservices monitoring, automation, performance management, data platform, security automation, aerospace, predictive analytics for security, retail, security, splunk, orchestration, risk intelligence, user behavior analytics, full-stack observability, cyber defense, digital resilience, it modernization, data insights, open ecosystem, real-time monitoring, it operations, data analysis, cloud native, container observability, kubernetes, opentelemetry support, integration, self-service analytics, customer success, cloud optimization, monitoring solutions, service intelligence, vendor collaboration, system monitoring, business continuity, data ingestion, incident resolution, regulations and compliance, problem detection, data architecture, finance, education, non-profit, distribution, transportation &amp; logistics, information technology &amp; services, enterprises, computer software, health care, health, wellness &amp; fitness, hospital &amp; health care, mechanical or industrial engineering, artificial intelligence, computer &amp; network security, cloud computing, nonprofit organization management</v>
          </cell>
          <cell r="J2191" t="str">
            <v>Akamai, Marketo, Microsoft Office 365, Amazon AWS, DemandBase, Ooyala, Backbone JS Library, Drupal, Digital Ocean Spaces, Atlassian Cloud, Netlify, Drift, OneTrust, GitHub Hosting, Figma, Adobe CQ, Omniture (Adobe), Zendesk, Slack, Salesforce, Vidyard, Simpli.fi, reCAPTCHA, WordPress.org, ON24, Wistia, Adobe Connect, Google Play, Optimizely, Adobe Media Optimizer, MouseFlow, Linkedin Marketing Solutions, Jobvite, Bootstrap Framework, Facebook Custom Audiences, Walkme, Sizmek (MediaMind), Eloqua, SOASTA, Vimeo, Google Analytics, HeapAnalytics, YouTube, Google Font API, iTunes, Apache, Cloudinary, Google Maps, DoubleClick Floodlight, Bizible, Stripe, Google Maps (Non Paid Users), Webex, Multilingual, FullStory, Facebook Widget, Facebook Login (Connect), Mobile Friendly, Cedexis Radar, Qualtrics, Pingdom, Google Tag Manager, DoubleClick, Bing Ads, Django, Twitter Advertising, AI, Splunk, ThousandEyes, Kubernetes, Docker, Oracle GRC, SQL, Python, Tableau, PowerBI Tiles, Splunk Enterprise Security, go+, Cilium, Bash, Amazon S3, AWS Trusted Advisor, Duo, Jira, Lambda Cloud, MongoDB, MongoDB Atlas, Mulesoft, Okta, OpenSearch, PostgreSQL, IBM ILOG CPLEX Optimization Studio, OpenTelemetry, Splunk Observability, Tor, SAP, Bazel, Git</v>
          </cell>
          <cell r="K2191">
            <v>31813800000</v>
          </cell>
          <cell r="L2191" t="str">
            <v>Merger / Acquisition</v>
          </cell>
          <cell r="M2191">
            <v>28000000000</v>
          </cell>
          <cell r="N2191">
            <v>45170</v>
          </cell>
          <cell r="O2191">
            <v>3980553000</v>
          </cell>
          <cell r="Q2191" t="str">
            <v>Splunk is a software company based in San Francisco, founded in 2003. It specializes in a unified, AI-driven data platform that indexes, searches, analyzes, and visualizes machine-generated data. This platform provides operational intelligence, security, and observability solutions, enabling organizations to uncover insights from their data.
The company offers a range of products, including Splunk Enterprise for monitoring and analyzing log files, and security solutions like Enterprise Security and SOAR for threat detection and fraud prevention. Splunk's Observability Cloud provides real-time visibility and performance optimization for IT operations. With a global presence in 21 regions and a workforce of around 8,000 employees, Splunk is committed to building a safer digital world by transforming machine data into actionable insights. 
Trusted by major organizations such as Heineken and McLaren, Splunk supports various industries, including banking, healthcare, and retail, helping them enhance security and optimize operations.</v>
          </cell>
          <cell r="R2191">
            <v>2003</v>
          </cell>
        </row>
        <row r="2192">
          <cell r="A2192" t="str">
            <v>Sprinklr</v>
          </cell>
          <cell r="B2192" t="str">
            <v>Sprinklr</v>
          </cell>
          <cell r="C2192">
            <v>3600</v>
          </cell>
          <cell r="D2192" t="str">
            <v>information technology &amp; services</v>
          </cell>
          <cell r="E2192" t="str">
            <v>http://www.sprinklr.com</v>
          </cell>
          <cell r="F2192" t="str">
            <v>http://www.linkedin.com/company/sprinklr</v>
          </cell>
          <cell r="G2192" t="str">
            <v>New York</v>
          </cell>
          <cell r="H2192" t="str">
            <v>New York</v>
          </cell>
          <cell r="I2192" t="str">
            <v>social campaign management, social media management, social relationship infrastructure, social corporate governance, cms, social reporting, social customer relationship management, social audience management, enterprise cloud computing, crm, customer experience management, social media analytics, social content management, advertising, analytics, blogging platforms, social crm, information technology, consumer internet, digital media, enterprise software, internet, software, computer software: prepackaged software, technology, software development, customer satisfaction, ai-powered content personalization, customer loyalty analytics, cross-channel management, data-driven decisions, social advertising, information technology and services, customer feedback tools, government, customer experience tools, customer experience strategy, ai-powered customer service, social media sentiment analysis, customer journey automation tools, d2c, personalized experiences, customer feedback management system, unified customer data platform, ai-driven social listening, customer support ai tools, customer interaction analytics, ai-driven social media management, software as a service (saas), customer insights and analytics, predictive customer analytics, ai-driven campaign optimization, omnichannel support, customer journey mapping, customer feedback sentiment analysis, customer journey analytics, customer satisfaction metrics, customer success, ai-powered customer journey, customer experience innovation, customer loyalty, customer experience automation tools, customer engagement, customer service automation, data security, customer data management, customer loyalty management, marketing automation, ai integration, customer journey mapping tools, ai-native platform, customer experience software, social media listening tools, conversation analytics, customer engagement platform, predictive analytics, customer feedback analysis tools, real-time insights, customer data platform, retail, business intelligence, ai-enabled social advertising, ai-enabled customer service, unified-cxm platform, customer journey automation, multimodal conversation scoring, e-commerce, automation, customer support automation, omnichannel engagement, conversation sentiment analysis, ai-powered customer insights, customer experience intelligence, customer support tools, social listening, digital transformation, ai-driven marketing, omnichannel customer engagement, customer service, customer experience analytics, customer insights platform, marketing and advertising, customer feedback, customer insights, campaign management, customer journey orchestration platform, customer interaction, customer experience analytics platform, customer care, customer feedback management, ai-powered customer feedback, services, content management system, customer support chatbots, real-time customer insights, customer experience automation, customer-centric, social media monitoring, content marketing, data analytics, customer engagement analytics, customer feedback analysis, customer service ai, customer support automation tools, customer experience technology, b2b, social engagement, customer experience platform, real-time analytics, conversation analysis, campaign planning, enterprise saas, social media engagement tools, ai-powered workflows, customer data integration, social media marketing tools, customer engagement automation, customer experience optimization, content management, customer experience transformation, market research, customer journey, customer journey orchestration, customer experience solutions, computer systems design and related services, automation workflows, ai-powered platform, digital customer service, unified communication, multi-channel engagement, crisis management, ai analytics, conversational ai, workforce engagement, contact center solutions, product insights, competitive benchmarking, performance management, digital marketing strategy, intelligent routing, knowledge base software, media monitoring, customer engagement solutions, feedback management, employee advocacy, reputation management, self-service portals, social commerce, guided workflows, digital experience, performance metrics, brand management, integrated marketing communications, social analytics, automation tools, cloud-based solutions, data visualization, user experience design, enterprise-grade solutions, api integration, social customer care, finance, consumer products &amp; retail, sales, enterprises, computer software, information technology &amp; services, media, consumers, computer &amp; network security, marketing &amp; advertising, saas, financial services</v>
          </cell>
          <cell r="J2192" t="str">
            <v>Salesforce, Route 53, Outlook, Microsoft Office 365, Amazon AWS, SalesLoft, WP Engine, Microsoft Power BI, React Redux, Slack, Amazon SES, Adobe Marketing Cloud, Hubspot, Wix, Typekit, Google Tag Manager, Google Analytics, YouTube, Google Dynamic Remarketing, Google Font API, WordPress.org, Woo Commerce, Mobile Friendly, Bootstrap Framework, Apache, Optimizely, reCAPTCHA, Google Play, Facebook Custom Audiences, Workday Recruit, AI, Sprinklr, Sprinklr Marketing, Sprinklr Social, Avaya Session Border Controller, Bash, C/C++, Lua, Python, Signal, Trend Micro Smart Protection, WebRTC, Wireshark, Oracle Communications Session Border Controller (SBC), Spiceworks IP Scanner, Microsoft Power Automate, Microsoft Power Apps, Copilot, Azure Logic Apps, Micro, Microsoft PowerShell, C#, Javascript, TypeScript, webpack, GitHub Actions, Jenkins, CircleCI, MongoDB, Scylla, Cassandra, Apache Spark, Elasticsearch, Apache Kafka, Redis, SharePoint, Office365, Microsoft Teams Rooms, Microsoft Forms, Microsoft Exchange Online, Microsoft 365, Confluence, Gem, SES, Frame, Zip, Excel4Apps, Microsoft PowerPoint, Power BI Documenter, Microsoft Teams, PagerDuty, InfluxDB, Graylog, Git, Ansible, Terraform, Concur, Wider Planet, AWS SDK for JavaScript, Winky-AXE, Lighthouse 360, JAWS Inspect, Spring Boot, React, Microsoft SQL Server Reporting Services, SS&amp;C, Postman, Groovy, AutoStore Unify Analytics, Avaya, Cisco Unified Intelligence Center, Five9, Genesys, Mitel, NICE, Twilio, BASE, Contact Center Solution, Definitive Healthcare, LogIC, Microsoft Bot Framework, Pega Case Management, SQL, Microsoft Excel, PowerBI Tiles, 6sense, Jira, Microsoft Power Platform, Next.js, Docker, Kubernetes, AWS Analytics, Azure Analysis Services, Google Cloud Platform, Analyzer, CSS, Microsoft Intune Enterprise Application Management, Kibana, Tor, REST, MySQL, Azure Linux Virtual Machines, NetSuite, AWS Trusted Advisor, Microsoft Azure Monitor, IBM ILOG CPLEX Optimization Studio, CallMiner Eureka, React Native, GraphQL, Chrome, Xcode, Android Studio, Google Firebase Crashlytics, SentryOne SQL Sentry, Jest, SWIFT, Objective-C, Kotlin, JTL-Shop 3, Genesys Engage, Amazon Connect, Cisco WebEx, RingCentral, NICE CXone Mpower, Talkdesk, Vonage, ServiceNow, Microsoft AdCenter, Google, Microsoft Office, Apex, SOQL, Ning, ESET, Gong</v>
          </cell>
          <cell r="K2192">
            <v>852895213</v>
          </cell>
          <cell r="L2192" t="str">
            <v>Other</v>
          </cell>
          <cell r="M2192">
            <v>266000000</v>
          </cell>
          <cell r="N2192">
            <v>44348</v>
          </cell>
          <cell r="O2192">
            <v>857200000</v>
          </cell>
          <cell r="Q2192" t="str">
            <v>Sprinklr is an American software-as-a-service (SaaS) company that specializes in customer experience management (CXM). Founded in 2009 by Ragy Thomas, Sprinklr launched its platform in 2010 and went public in 2021. The company operates globally with over 2,000 employees and 22 offices across 15 countries.
Sprinklr offers a Unified Front Office Platform that integrates multiple applications into five core products: Modern Marketing, Modern Advertising, Modern Research, Modern Care, and Modern Engagement. This platform supports various customer-facing functions, including social media marketing, customer care, and social media research, utilizing artificial intelligence throughout its capabilities. Sprinklr serves a diverse customer base, including 80% of Forbes' 50 most valuable brands and more than half of the Fortune 500. Notable clients include Allstate, Cisco, Dell, L'OrÃ©al, and Microsoft.</v>
          </cell>
          <cell r="R2192">
            <v>2009</v>
          </cell>
        </row>
        <row r="2193">
          <cell r="A2193" t="str">
            <v>SS&amp;C Technologies</v>
          </cell>
          <cell r="B2193" t="str">
            <v>SS&amp;C Technologies</v>
          </cell>
          <cell r="C2193">
            <v>27000</v>
          </cell>
          <cell r="D2193" t="str">
            <v>information technology &amp; services</v>
          </cell>
          <cell r="E2193" t="str">
            <v>http://www.ssctech.com</v>
          </cell>
          <cell r="F2193" t="str">
            <v>http://www.linkedin.com/company/ss-c-technologies</v>
          </cell>
          <cell r="G2193" t="str">
            <v>Windsor</v>
          </cell>
          <cell r="H2193" t="str">
            <v>Connecticut</v>
          </cell>
          <cell r="I2193" t="str">
            <v>fund of funds &amp; hedge fund administration, bpo, private equity, license, trading, portfolio management, institutional outsourcing, asp, financial services software, computer software: prepackaged software, technology, software development, financial services, information technology &amp; services</v>
          </cell>
          <cell r="J2193" t="str">
            <v>Microsoft Office 365, OneTrust, React Redux, Citrix NetScaler, Hubspot, MailJet, Slack, reCAPTCHA, WordPress.org, Quantcast, Wordpress.com, Facebook Custom Audiences, Google Analytics, Google Dynamic Remarketing, DoubleClick, Squarespace ECommerce, Ve Interactive, Google translate API, Bootstrap Framework, Mobile Friendly, Google Font API, Typekit, Visual Website Optimizer, Facebook Widget, DoubleClick Conversion, Google Tag Manager, YouTube, Bing Ads, Facebook Login (Connect), Vimeo, Linkedin Marketing Solutions, Woo Commerce, PowerSchool, DotNetNuke, AWS Trusted Advisor, Microsoft Azure Monitor, Sophos Intercept X, Octopus Deploy, TeamCity, Git, Microsoft PowerShell, webpack, npm, Kubernetes, AWS SDK for JavaScript, Microsoft Office, Microsoft Excel, Python, Django, Docker, Mode, Google Cloud AutoML, Yardi, Salesforce, C#, PL/SQL, Blazor, Oracle XML DB, SS&amp;C Geneva, , SentinelOne Singularity, Loopio, SalesLoft, LeadIQ, Lusha, LinkedIn Sales Navigator, Angular, TypeScript, HTML5 Maker, CSS, Javascript, Spring Boot, Spring Cloud, Jira, Workiva Wdesk, SAP, Salesforce CRM Analytics, Rust, Citrix, Jenkins, Microsoft Active Directory Federation Services, Microsoft SQL Server Reporting Services, Microsoft Windows Server 2012, NetApp, Progress Chef, SolarWinds, VMware vSphere, React, Microsoft.NET Core 3.1, SQL, Selenium WebDriver, Playwright, GitHub Actions, Tricentis Neoload, GE iFIX, AWS Transfer for SFTP, SWIFT, Visual Studio, Google AdWords Conversion, IntraLinks VIA Pro, Apple macOS, Xray, Eclipse, Retool, Blueprism, Adobe Photoshop, Strato, Adobe InDesign, Adobe Acrobat Pro, SS&amp;C, Amazon QuickSight, Workday, Broadcom Top Secret, IBM RACF, Secured MVC Forum on Windows 2012 R2, Azure Active Directory B2C, Splunk, Securonix Security Operations and Analytics Platform, Tor, Dynamics 365 Customer Insights, Terraform, Azure Monitor, Azure Log Analytics, Azure Policy, Gem, Microsoft Defender for Cloud, Microsoft Entra ID, Azure Backup, Azure Site Recovery, Azure Cost Management, ISO+â„¢, Azure App Service, Azure Kubernetes Service (AKS), .NET, Azure Firewall, Zuora, Gainsight, AWS Analytics, Auth0, Keycloak, AI, AWS Lambda, Google Cloud Run, Vector, Milvus, PostgreSQL, MongoDB, Neo4j, CallMiner Eureka, AWS Glue, Redshift, Amazon S3, Lambda Cloud, AWS Step Functions, Sizmek (MediaMind), AWS Key Management Service (KMS), Node.js, Claude, GitHub Copilot, mO Jira OAuth SSO, Jira OpenID Connect SSO, Jira OIDC SSO, Absorb LMS, Amazon Virtual Private Cloud (Amazon VPC), Kdb+, Microsoft PowerPoint, Oracle E Business Suite, Oracle Database, CAT, Vertex, Boomi, NetSuite OpenAir, Oracle Enterprise Manager, Unix, IBM Cognos Analytics, Flow, Forms on the Fly, Oracle Reports, ACL, Azure Data Factory, Azure Data Lake Storage, Red Hat OpenShift, VMware, Hibernate, GraphQL, REST, Red Hat JBoss Enterprise SOA Platform, Apache Kafka, Visio, VueJS, Highspot, GitHub, Cisco Nexus Switches, JFrog Artifactory, scikit-learn, PyTorch, TensorFlow, Instantly, LeafLink, Spark, Nevron Vision for SSRS, Pentaho, Lens, Atlas, AWS CloudFormation, Aryson MySQL to MSSQL Converter, Google AlloyDB for PostgreSQL, ASP.NET, Linq, ManageEngine ADAudit Plus, ServiceNow, GitLab, Azure Devops, Ansible, Bash, DocuSign, Azure Analysis Services, Pure Chat, Palo Alto Networks, HAProxy, Cisco Meraki, Azure Resource Manager, Kaspersky Anti-Virus, Datadog Log Management, COBOL, IBM Db2 for Linux, UNIX, and Microsoft Windows, Oracle Analytics Cloud, Fusion ERP Analytics, Recurly, Postman, Zoomdata, Cisco WebEx Teams, IBM i, Azure Pipelines, , PowerBI Tiles, Express, Akamai Connected Cloud (formerly Linode), Appium, Cypress, Jasmine, Mocha, Selenium, WebDriverIO, Akamai CDN Solutions, Infoblox DHCP, Microsoft Advanced Group Policy Management, Microsoft Hyper-V Server, ZoomInfo, , JUnit, Testng, Outlook, Loom, SharePoint, Ag Grid, RXJS, Confluence, Grafana, Puppet, Prometheus, ELK Stack, Datadog, Pure Storage, Singular, NVIDIA Omniverse, Copilot, Frame, Google Dialogflow, Metadata Hub, Cisco Unified Intelligence Center, Apache Iceberg, Micro Focus LoadRunner, MySQL, Microsoft Sql Server, Amazon CloudFront, Amazon EC2, Amazon EKS Anywhere, Amazon ElastiCache, Amazon EventBridge, Amazon Simple Queue Service (SQS), API Gateway, ECS, Elasticsearch, go+, SNS, Springboot, Verizon WAF, Bugzilla, GoToAssist (FASTchat), Tableau, TIBCO WebFOCUS, Admin, OpenAPI, JWT, Perl, Advent Software, Faronics Deep Freeze, Microsoft.net, Spring, Amazon DynamoDB, IBM HTTP Server, Redux, CircleCI, Marketo Sales Connect (formerly ToutApp), jQuery, LinkedIn Ads, PagerDuty, Dahua, Flask, GRPC, Cassandra, Redis, OpenTelemetry, dynaTrace, HELM, PySpark, Amazon Managed Streaming for Apache Kafka (Amazon MSK), Snowflake, Star, Apache Flink, Airflow, Apache Parquet, Olo, Elastic APM, Chorus by ZoomInfo, Microsoft-IIS, Apache, Amazon Linux 2, ANGEL LMS, Amazon Simple Storage Service (S3), Ptengine, Hi-Media Performance, Oracle Automatic Storage Management (ASM), Oracle Active Data Guard, containerd, SES, Oracle Database 19c, AT&amp;T, Apache MXNet, CPI, Site24x7, Amazon CloudWatch, Argo CD, Aurora, Crystal Ball, Security, accessiBe, AWS Bedrock, Citrix DaaS, Citrix Gateway, NetScaler, Cadency by Trintech, Balsamiq, WebOffice, Looker, Superset, Azure Portal, IBM License Metric Tool (ILMT), Red Hat Enterprise Linux, .GIS, Amazon Managed Workflows for Apache Airflow (MWAA), IBM Lotus Protector, Iron Mountain Services, Uipath, LoopFuse, IBM MQ, OpenLDAP, , Echo, Heroku Redis, Adobe XD, UXPin, Miro, ICP, Excel4Apps, dbt, Dell EMC PowerScale, C# (C Sharp), Azure Service Bus, RabbitMQ, Ethereum, Postfix, Genesis, Dash, XPath, , Wix, SQL Server 2019, Adobe Analytics, Marketo, Workfront, Azure Linux Virtual Machines, Cisco VPN, Cvent, HP-UX, NetApp Network Attached Storage (NAS), Microsoft Word, BIRT, Apex, Salesforce VisualForce, Ning, NLP, Apache JMeter, Gatling, k6, Scrum Do, Oracle EBS Projects, , Azure Logic Apps, Azure SQL Database, Azure SQL Managed Instance, Azure Synapse Analytics, DAX, Microsoft Fabric, Power Query, Specflow, Markdown, SwaggerHub, Stoplight, Notion, Draw.io, LucidChart, Bitbucket, IBM Spectrum LSF, SysTools VBA Password Recovery, Azure Blockchain Service, Palo Alto PA-5000 Series, Angular Material, TrakSYS, AWS Security Hub, Microsoft 365, Microsoft Exchange Online, Microsoft Teams, Microsoft OneDrive for Business, TUNE, Azure Purview, AvePoint MyHub, Veeam, GoSystem Tax RS, Zucchetti, Chocolatey, Hashicorp Packer, SaltStack, IBM Storage Suite for IBM Cloud Paks, Freshdesk, Freshworks, Dell EMC PowerStore, Micro Focus UFT, SOAPUI, Conga CPQ, Zuora Billing, OpenAI Whisper, Soap Media, Power BI Documenter, Google Cloud APIs</v>
          </cell>
          <cell r="K2193">
            <v>1102875000</v>
          </cell>
          <cell r="L2193" t="str">
            <v>Other</v>
          </cell>
          <cell r="M2193">
            <v>160875000</v>
          </cell>
          <cell r="N2193">
            <v>40238</v>
          </cell>
          <cell r="O2193">
            <v>6272200000</v>
          </cell>
          <cell r="Q2193" t="str">
            <v>SS&amp;C Technologies Holdings, Inc. is a global leader in software and software-enabled services for the financial services and healthcare industries. Founded in 1986 and headquartered in Windsor, Connecticut, the company is the largest hedge fund and private equity administrator and the largest mutual fund transfer agency, serving over 23,000 clients worldwide with a workforce of approximately 28,000 employees across more than 100 offices in 35 countries.
The company offers a comprehensive technology stack that includes solutions for securities accounting, portfolio management, regulatory compliance, fund administration, and healthcare services such as claims processing and pharmacy benefit management. SS&amp;C emphasizes innovation and client success, providing tools that support complex portfolios and high transaction volumes for various sectors, including banking, insurance, and investment management. With a strong market position and a focus on growth, SS&amp;C continues to expand its capabilities through both organic growth and strategic acquisitions.</v>
          </cell>
          <cell r="R2193">
            <v>1986</v>
          </cell>
        </row>
        <row r="2194">
          <cell r="A2194" t="str">
            <v>Stagwell</v>
          </cell>
          <cell r="B2194" t="str">
            <v>Stagwell</v>
          </cell>
          <cell r="C2194">
            <v>12000</v>
          </cell>
          <cell r="D2194" t="str">
            <v>marketing &amp; advertising</v>
          </cell>
          <cell r="E2194" t="str">
            <v>http://www.stagwellglobal.com</v>
          </cell>
          <cell r="F2194" t="str">
            <v>http://www.linkedin.com/company/stagwell</v>
          </cell>
          <cell r="G2194" t="str">
            <v>New York</v>
          </cell>
          <cell r="H2194" t="str">
            <v>New York</v>
          </cell>
          <cell r="I2194" t="str">
            <v>digital media, private equity, marketing services, holding company, advertising, consumer discretionary, advertising services, media buying platforms, creator economy platforms, digital advertising solutions, digital advertising and content, media and content strategy, digital marketing technology, global media networks, brand distinction, ai in marketing, long-term solutions, performance measurement tools, public relations and reputation management, consumer touchpoints analysis, cultural relevance, advertising agencies, global polling operations, cultural relevance in marketing, digital transformation, public affairs, global media solutions, media content creation, client effectiveness, creative collaboration, reputation management tools, brand building and differentiation, consumer insights analytics, marketing and advertising, agile marketing workflows, audience analytics, audience engagement, digital-driven growth, brand strategy, creative content development, data of the future analytics, marketing analytics, audience targeting and engagement, long-term client solutions, global marketing network, creative and digital innovation, media and content, nft marketing, public relations, culture-moving creativity, digital platforms, public policy influence strategies, agency network, technology and engineering, digital advertising technology, digital advertising platforms, creative marketing, digital ecosystem, business growth strategies, digital transformation services, digital-driven economy, consumer insights, consumer insights and polling, media management solutions, market research and polling, client effectiveness and roi, market insights, digital advertising, global agency network, agile workflows, public affairs advocacy, client engagement tools, public affairs communication, ai-powered marketing, media management software, media strategy and planning, global reach and agency network, performance marketing tools, brand strategy and innovation, public relations campaigns, business growth, content creation, client roi optimization, client engagement strategies, performance analytics tools, media content strategy, performance measurement, media content distribution, digital transformation tools, global reach, public affairs and advocacy campaigns, scalable marketing, market research, media management, public relations and communications, digital platforms and ecosystems, creative marketing campaigns, media planning and buying, media buying and planning, art and science of marketing, public policy influence, digital ecosystem integration, client solutions, media and content solutions, augmented reality marketing, technology talent and engineering, integrated marketing, performance marketing, media and content innovation, media solutions, media content, media and content production, media content creation tools, scalable marketing solutions, performance measurement systems, market research analytics, data-driven insights, digital marketing automation, media management and buying, performance analytics, client portfolio, technology talent, digital-first marketing, public policy advocacy, cultural relevance in campaigns, data analytics and insights, digital-first strategies, digital ecosystem development, advocacy, integrated media solutions, market research polling, performance marketing and analytics, client-focused marketing, market insights and research, marketing ecosystem, integrated marketing solutions, technology-enabled marketing, digital marketing, marketing innovation, creative services, business results, digital content platforms, consumer polling, public relations strategy, public affairs strategies, digital transformation consulting, public affairs and advocacy, media buying and optimization, creative strategies, data analytics, b2b marketing, dtc solutions, global media, advocacy campaigns, marketing cloud, innovative advertising, cultural creativity, seo, social media marketing, augmented reality, artificial intelligence, nfts, creator economy, reputation management, agile marketing, cross-channel marketing, polling services, event marketing, media strategy, brand development, digital solutions, integrated campaigns, customer experience, data-driven marketing, omnichannel strategy, media buying, influencer marketing, brand awareness, customer engagement, analytics solutions, virtual events, campaign performance, video marketing, email marketing, user experience, customer retention, marketing technology, steering insights, b2b, b2c, e-commerce, consumer products &amp; retail, financial services, marketing &amp; advertising, public relations &amp; communications, marketing, information technology &amp; services, search marketing, social media, consumer internet, consumers, internet, events, events services, ux</v>
          </cell>
          <cell r="J2194" t="str">
            <v>Mailchimp Mandrill, Sendgrid, Mimecast, Outlook, Zendesk, Sage Intacct, WP Engine, Leadfeeder, Hubspot, Salesforce, Slack, Mobile Friendly, Gravity Forms, Google Font API, WordPress.org, Hotjar, Google Maps (Non Paid Users), Google Tag Manager, YouTube, Google Maps, PostageApp, Wider Planet, Oracle Hyperion Enterprise, Asana, Excel4Apps, Google Ads, Bing Ads, Microsoft Excel, Zoho CRM, IBM DataStage, Deltek Maconomy, Freshdesk, AI, Tableau, Power BI Documenter, SQL, OneStream, Google Cloud BigQuery, Google Analytics, Adobe Analytics, UKG Wallet, iCIMS, DocuSign, Google Forms, NAVEX Global, Google Workspace, Microsoft Office, DoubleClick Floodlight, WeChat Work, Douyin, Meta Ads Manager, Google, Google Cloud Platform, Terraform, GitHub Actions, Jenkins, Linkedin Marketing Solutions, X, Instagram, Jira, Scrum Do, Kanbanize, OneTrust Tech Risk &amp; Compliance, AppsFlyer, Adjust, Qualtrics, Confirmit, Q, IBM SPSS Modeler, ISO+â„¢, PowerBI Tiles, DAX, IBM ILOG CPLEX Optimization Studio, ClickDimensions, UKG, ADP, UKG Pro, Gem, UKG Ready, IBM Cognos Analytics, Prisma, Microsoft 365, Azure Analysis Services, Google Cloud, Adobe Creative Cloud Express, Adobe Acrobat Sign, Khoros for SAP Customer Experience Cloud, React, Next.js, Salesforce CRM Analytics, AMP, Google Sheets, Power Query, Dv360, The Trade Desk, StackAdapt, Flashtalking, Sizmek (MediaMind), data.ai Ascend (formerly App Annie), DoubleVerify, Adconion, Forsta, Microsoft Office 365, SharePoint, Google Drive, Microsoft Teams, Zoomdata, ChatGPT, Claude, Copilot, Salesforce Customer Data Platform (CDP)</v>
          </cell>
          <cell r="K2194">
            <v>100000000</v>
          </cell>
          <cell r="L2194" t="str">
            <v>Debt Financing</v>
          </cell>
          <cell r="M2194">
            <v>100000000</v>
          </cell>
          <cell r="N2194">
            <v>44409</v>
          </cell>
          <cell r="O2194">
            <v>2909000000</v>
          </cell>
          <cell r="Q2194" t="str">
            <v>Stagwell is a global marketing network founded in 2015 by Mark Penn, designed to challenge traditional advertising models. With a significant investment from former Microsoft CEO Steve Ballmer, Stagwell went public in 2021 after merging with MDC Partners. The company has rapidly grown, achieving $2.7 billion in revenue by 2022 and aiming for $5 billion by 2029. It employs over 13,000 people across more than 45 countries and collaborates with over 70 agency partners.
Stagwell offers integrated marketing solutions through its Stagwell Marketing Cloud platform, focusing on digital transformation, research and insights, global media, and compelling creative. The company has received numerous accolades, including 427 Cannes Lions awards, and is recognized for its innovative approach. Stagwell serves a diverse range of clients, including major brands like Starbucks, Target, and Visa, and emphasizes performance-driven strategies to deliver impactful results. Headquartered in New York City, Stagwell is committed to innovation and sustainability in marketing.</v>
          </cell>
          <cell r="R2194">
            <v>2015</v>
          </cell>
        </row>
        <row r="2195">
          <cell r="A2195" t="str">
            <v>Startek</v>
          </cell>
          <cell r="B2195" t="str">
            <v>StarTek</v>
          </cell>
          <cell r="C2195">
            <v>21000</v>
          </cell>
          <cell r="D2195" t="str">
            <v>outsourcing/offshoring</v>
          </cell>
          <cell r="E2195" t="str">
            <v>http://www.startek.com</v>
          </cell>
          <cell r="F2195" t="str">
            <v>http://www.linkedin.com/company/startek</v>
          </cell>
          <cell r="G2195" t="str">
            <v>Denver</v>
          </cell>
          <cell r="H2195" t="str">
            <v>Colorado</v>
          </cell>
          <cell r="I2195" t="str">
            <v>social media, customer care, revenue management, consulting, omnichannel engagement, cx transformation, intelligent automation, work from home, service delivery, provisioning management, analytics, digital transformation, customer experience, business process outsourcing, outsourcing, customer engagement, bpo, healthcare support, contact center, back office, customer insights, contact center technology, call center, engagement center, starcloud, artificial intelligence in cx, professional services, consumer discretionary, outsourcing &amp; offshoring consulting, consumer internet, consumers, internet, information technology &amp; services, professional training &amp; coaching, outsourcing/offshoring</v>
          </cell>
          <cell r="J2195" t="str">
            <v>Amazon CloudFront, Salesforce, Route 53, SendInBlue, Outlook, Amazon AWS, Bluekai, Slack, Google Font API, Hubspot, Shutterstock, Mobile Friendly, Bootstrap Framework, WordPress.org, reCAPTCHA, Apache, Linkedin Marketing Solutions, Google Tag Manager, Remote, AI, Microsoft Excel, Google AdWords Conversion, Microsoft PowerPoint, Windows 11, Zoomdata, Excel4Apps</v>
          </cell>
          <cell r="K2195">
            <v>277180054</v>
          </cell>
          <cell r="L2195" t="str">
            <v>Merger / Acquisition</v>
          </cell>
          <cell r="M2195">
            <v>217000000</v>
          </cell>
          <cell r="N2195">
            <v>45200</v>
          </cell>
          <cell r="O2195">
            <v>385070000</v>
          </cell>
          <cell r="Q2195" t="str">
            <v>Startek is a global provider of technology-enabled business process outsourcing (BPO) solutions, focusing on customer experience (CX) management and digital transformation. Founded in 1987 in Denver, Colorado, the company has grown to employ approximately 38,000 people across 13 countries. Startek operates under brands like Startek and Aegis, delivering AI-powered CX solutions that integrate people, technology, and data to enhance customer interactions and drive business growth.
The company offers a range of services, including omni-channel CX management, back-office support, and advanced technology services. Their solutions feature AI-driven tools such as real-time translation, voice bots, and interaction analytics. Startek serves various industries, including telecom, e-commerce, financial services, and healthcare, providing tailored support to enhance customer satisfaction and operational efficiency. With a commitment to integrity, innovation, and excellence, Startek aims to deliver personalized experiences and measurable results for its clients.</v>
          </cell>
          <cell r="R2195">
            <v>1987</v>
          </cell>
        </row>
        <row r="2196">
          <cell r="A2196" t="str">
            <v>State Street</v>
          </cell>
          <cell r="B2196" t="str">
            <v>State Street</v>
          </cell>
          <cell r="C2196">
            <v>53000</v>
          </cell>
          <cell r="D2196" t="str">
            <v>financial services</v>
          </cell>
          <cell r="E2196" t="str">
            <v>http://www.statestreet.com</v>
          </cell>
          <cell r="F2196" t="str">
            <v>http://www.linkedin.com/company/state-street</v>
          </cell>
          <cell r="G2196" t="str">
            <v>Boston</v>
          </cell>
          <cell r="H2196" t="str">
            <v>Massachusetts</v>
          </cell>
          <cell r="I2196" t="str">
            <v>investment servicing, research, investment management, etf, fund accounting, relationship management, financial products, custodian, trading, reseach, major banks, finance, sustainability, investment research, investment solutions, market insights, financial reporting, private markets servicing, back-office outsourcing, trade execution, private markets, client support, etf management, technology platforms, risk management, cybersecurity, liquidity management, data analytics for asset management, digital assets, esg data integration, fund administration services, portfolio strategies, b2b, sustainable investing platforms, asset servicing, alternative investment platforms, ai-driven risk analytics, operational efficiency, data security, digital asset solutions, asset management, services, securities lending, digital transformation, compliance solutions, wealth management, compliance services, capital markets, market infrastructure services, risk analytics, global markets, global footprint, fintech integration, client onboarding, securities and commodity contracts intermediation and brokerage, alternative investments, securities lending platforms, market infrastructure, data management, portfolio management, middle-office outsourcing, institutional trade execution, blockchain-based custody, financial innovation, global liquidity management, market data, multi-asset class servicing, cloud computing, financial services, real assets management, financial technology, regulatory compliance, client reporting, regulatory technology (regtech), investment banking, fund administration, custody services, tokenized assets support, regulatory reporting, asset classes, digital asset custody, cross-border asset servicing, institutional investors, risk management tools, custody, private equity custody, digital asset custody solutions, trading services, data analytics, automated compliance monitoring, consulting, asset class coverage, fund administration technology, compliance, data-driven insights, liquidity solutions, cross-border funds, global custody, back-office optimization, performance analytics, ai-driven technology, investment lifecycle, etfs, data solutions, real-time reporting, macro insights, fund servicing, trading platforms, native digital ecosystem, transparent reporting, insights solutions, investment strategies, institutional asset servicing, emerging markets, diversity and inclusion, corporate citizenship, strategic partnerships, data transparency, asset owners, investment insights, market trends, regulatory frameworks, capital allocation, third-party services, investment intelligence, market expertise, technology innovation, market compliance, distribution, environmental services, renewables &amp; environment, computer &amp; network security, information technology &amp; services, enterprise software, enterprises, computer software, finance technology</v>
          </cell>
          <cell r="J2196" t="str">
            <v>Akamai, Outlook, Microsoft Office 365, Route 53, Gmail, Google Apps, Amazon AWS, Drupal, Atlassian Cloud, Citrix NetScaler, Workday, Marketo, Slack, Salesforce, Adobe Marketing Cloud, JQuery 2.1.1, Apache, Mobile Friendly, Workday Recruit, SOASTA, Google Maps, Google Tag Manager, Google Analytics, BugHerd, Google Plus, reCAPTCHA, Bootstrap Framework, Amcharts JS Library, WordPress.org, Cvent, Nginx, Remote, proALPHA ERP, Archer, Microsoft Azure Monitor, Snowflake, Python, Azure Cosmos DB, AWS SDK for JavaScript, Azure Storage Explorer, IBM Storage Suite for IBM Cloud Paks, Microsoft SQL Server Reporting Services, Oracle Analytics Cloud, Jira, Appian, SS&amp;C, C#, SQL, Javascript, Microsoft Excel, SharePoint, Tableau, Micro, Unix, AutoCAD LT, Esri, Spring Boot, Angular, React, Kubernetes, AWS Trusted Advisor, Google Cloud Platform, ADP, Samsung Pay, FactSet, Copilot, AWS Wavelength, Crimson Hexagon, Material UI, Alteryx, AI, ANGEL LMS, Hive, accessiBe, Microsoft Office, REST, QlikView, IHS Markit, CLEAR, Crestron, Google AdWords Conversion, Blackrock Aladdin, ICP, QRM, Fusion ERP Analytics, Charles River IMS, AWS Analytics, Databricks, PySpark, LexisNexis, Refinitiv World-Check Risk Intelligence, Power BI Documenter, Frame, RabbitMQ, Flexera One, .NET, ServiceNow, VMware, Nutanix, Microsoft Hyper-V Server, ACL, Docker, Secured MVC Forum on Windows 2012 R2, Amazon Linux 2, Apple macOS, Microsoft PowerShell, Flexera, Snow, ARKit, SAP Global Trade Services, Excel4Apps, Azure Analysis Services, Visio, Lytics, Talend, Confluence, Amazon CloudWatch, Oracle Integration Cloud, Oracle Fusion Financials, Oracle XML DB, LEAP, Oracle BI Publisher, PL/SQL, DAX, Power Query, Spring, MediaAlpha, Figma, Seismic, Microsoft PowerPoint, Temenos Transact, SWIFT, amCharts, RIB Software iTWO, Apache Spark, Amazon Managed Streaming for Apache Kafka (Amazon MSK), Loom, IBM Cognos Analytics, SysTools VBA Password Recovery, Connect, TFX, Microsoft Word, Amazon EC2 Auto Scaling, Jenkins, Harness, Selenium, Playwright, Cisco Meraki SD-WAN, Check Point Next Generation Firewall, Microsoft Access, Amazon Product Advertising API, SAM, IDC, WP-Oauth, GE iFIX, Kodak Alaris, R, HTML5 Maker, CSS, HTML Pro, Bloomberg Professional Services, Thomson Reuters Legal Tracker, Microsoft Identity Manager, Commission Junction, AVEVA PDMS, CAT, Fastapi, Django, GraphQL, Delta Lake, Charles River, Axiom Software, Act!, Siemens SIMATIC S7, Pipedrive, Juniper Networks SRX-Series Firewalls, Microsoft Teams Rooms, PowerBI Tiles, Azure Blockchain Service, ABB Robotics, Tor, WorkSafeBC, Sigma, Gem, Netskope Cloud Access Security Broker (CASB), SAP Sybase InfoMaker, Pytest, Postman, Mode, Ansible, Java EE, Oracle Database, Bash, Securiti, Flow, Collibra, Arista EOS, Standalone Tomcat - Java Servlet and JSP Platform by TurnKey Linux (HVM), Terraform, Netlify, AWS Glue Data Catalog, ServiceNow Discovery, ServiceNow Service Mapping, J2EE, HELM, Investran, Adobe Photoshop, Strato, Adobe After Effects, Principle, GMass, Fidessa, Nevron Vision for SSRS, FlipHTML5, Spark, Varonis, SAP Financial Supply Chain Management (FSCM), SS&amp;C Geneva, Microsoft Windows Server 2012, Microsoft Sql Server, ForgeRock Identity Platform, Oracle Directory Services, CONTROL, TypeScript, Finastra Misys, Mailchimp Mandrill, SAP, Flashtalking, Hadoop HDFS, AutoSys Workload Automation, IBM MQ, Splunk, Azure Cloud Shell, IBM WebSphere Automation, Red Hat JBoss Enterprise SOA Platform, Microsoft-IIS, C# (C Sharp), GitHub Actions, GitLab, Azure Devops, Azure AD Notifications, dynaTrace, Oracle EBS CRM, SES, Coupa Procurement, Oracle Cloud, Alexa Metrics, Git, ConvertCart, Clarity, Samanage, ISO+â„¢, SAP Data Quality Management, microservices for location data, Glide, ServiceNow IT Service Management (ITSM), Flexera IT Asset Management (ITAM), AWS Service Catalog, Tampa AS400 Inc, Syncsort MFX, Azure Active Directory B2C, Microsoft ADFS for Genesys Cloud, Apex, Barracuda MSP, Barracuda Spam Firewall, Cisco WebEx Teams, Interact, Designer, Bitnami JasperReports, TIBCO WebFOCUS, Actuate Xenos, Micro Focus Universal CMDB, Redux, RXJS, Node.js, npm, Yarn, Google Cloud, Apache Kafka, Jest, Cypress, Jasmine, pandas, NumPy, scikit-learn, TensorFlow, PyTorch, , Cytoscape, Apache JMeter, Concrete CMS, IBM Data Warehouse, Thales HSM, Oracle Unified Directory, Acronis True Image, AWS Transfer for SFTP, CPI, Azure Linux Virtual Machines, Microsoft Active Directory Federation Services, Oracle Cloud Infrastructure, Visual-Basic-.NET, Neogov HRMS, BMC Helix Discovery, Automic Automation, Olo, Talend Data Integration, Qlik Replicate, Salesforce Nonprofit Success Pack, AngularJS, Thomson Reuters ONESOURCE, Scala, Apache Hadoop HDFS, AWS CloudFormation, Amazon S3, Lambda Cloud, Amazon Elastic MapReduce (EMR), Redshift, Athena, Amazon Kinesis, Azure Functions, Pentaho, Microsoft Power Platform, Oracle GoldenGate, Argon CI/CD Security, Cascade CMS, Micro Focus ArcSight, IBX SmartView, Eclipse, Control-M, VisualCron, Sentinel, MITRE ATT&amp;CK, WhatCounts / Publicaster, Maven, JUnit, Star, Azure Key Vault, Azure Blob Storage, Salesforce Service Cloud, Cisco Prime Infrastructure, MSCI, Axioma, Azure Virtual Machines, Azure Virtual Network, Azure Firewall, Azure DNS, Azure Application Gateway, Azure Load Balancer, Azure App Service, iManage, Azure Active Directory, OpenLDAP, Azure Monitor, Azure Log Analytics, Microsoft Application Insights, SailPoint, IBM WebSphere Message Broker, Oracle Essbase, DocFinance, Dash, Fenergo Platform, Astra, Autodesk BIM Collaborate, Siemens PROFIBUS, ARES, Google Cloud APIs, CCH Tagetik, Sqlalchemy, ECS, Amazon EKS Anywhere, PostgreSQL, Redis, Amazon Simple Queue Service (SQS), AWS Secrets Manager, Microsoft OneDrive, Microsoft Teams, Litera pdfDocs, Azure API Management, Azure Resource Manager, Palo Alto PA-5200 Series, Webex, Oracle Fusion Cloud ERP, Jumpcloud, , Onit, Amazon EC2, Azure Event Hubs, MetricStream Survey Management, Puppet, VueJS, Amazon Elastic File System (Amazon EFS), ebs, Sizmek (MediaMind), Security, AWS Key Management Service (KMS), Amazon Virtual Private Cloud (Amazon VPC), AWS Transit Gateway, Prometheus, Grafana, ArcGIS Image Server, CyberArk, EnergyCAP SmartAnalytics, CPMStar, GitHub, Azure Databricks, AWS Lambda, SNS, Hazelcast, Amazon ElastiCache, PrimeNG, Mint, Streams, Google AlloyDB for PostgreSQL, JAX, Apache Iceberg, Dell EMC Navisphere, Microsoft.NET Core 3.1, Front, , Akamai CDN Solutions, Azure Digital Twins, Blueprism, GitHub Copilot, BASE, Cisco Next-Generation Firewalls (NGFWs), Google Ads Data Hub, GE Healthcare MRI, SAP GRC Access Control (GRC-SAC), AWS CloudHSM, ASP.NET, Respond, ECircle (Teradata), SendBird, Cisco BroadWorks, WebCube, MySQL, Hibernate, Visa, 123FormBuilder, Salesforce CRM Analytics, Amazon Managed Workflows for Apache Airflow (MWAA), CallMiner Eureka, Spark SQL, Finastra, Cisco AppDynamics, VLAN, Microsoft Power Apps, Microsoft Power Automate, AWS Organizations, AWS Control Tower, AWS Config, AWS CloudTrail, AWS Security Hub, Amazon GuardDuty, AWS WAF, AWS Direct Connect, AWS Cloud WAN, Axure RP, webpack, Babel, Adobe Experience Manager, Workfront, Smartsheet, Veracode, SonarQube, Lucidworks Fusion, CascadeHR, AVRO, Axiom by Syntellis Performance Solutions, SAP Crystal Reports, IBM Business Process Manager, Azure Service Bus, AWS OpsWorks, ServiceNow IT Operations Management (ITOM), Amazon Web Services (AWS), Microsoft Azure</v>
          </cell>
          <cell r="K2196">
            <v>9550000000</v>
          </cell>
          <cell r="L2196" t="str">
            <v>Debt Financing</v>
          </cell>
          <cell r="M2196">
            <v>1000000000</v>
          </cell>
          <cell r="N2196">
            <v>45931</v>
          </cell>
          <cell r="O2196">
            <v>22628000000</v>
          </cell>
          <cell r="Q2196" t="str">
            <v>State Street Corporation is a leading American financial services holding company, founded in 1792 in Boston, Massachusetts. As the second oldest financial institution in the U.S., it has grown to operate in over 100 markets globally, employing more than 46,000 people. State Street manages approximately $41.8 trillion in assets under custody and administration and $4.1 trillion in assets under management, making it the fourth-largest asset manager in the world.
The company provides a wide range of financial services tailored for institutional investors, including investment servicing, management, research, trading, and liquidity solutions. State Street is known for its innovative technology platforms, such as State Street AlphaÂ®, which enhance operational efficiency. Its clients include asset managers, pension funds, insurance companies, sovereign wealth funds, and non-profits, among others. State Street plays a significant role in the global financial landscape, processing 11.5% of global financial assets daily.</v>
          </cell>
          <cell r="R2196">
            <v>1792</v>
          </cell>
        </row>
        <row r="2197">
          <cell r="A2197" t="str">
            <v>Sterling</v>
          </cell>
          <cell r="B2197" t="str">
            <v>Sterling</v>
          </cell>
          <cell r="C2197">
            <v>5700</v>
          </cell>
          <cell r="D2197" t="str">
            <v>information technology &amp; services</v>
          </cell>
          <cell r="E2197" t="str">
            <v>http://www.sterlingcheck.com</v>
          </cell>
          <cell r="F2197" t="str">
            <v>http://www.linkedin.com/company/sterlingcheck</v>
          </cell>
          <cell r="G2197" t="str">
            <v>Independence</v>
          </cell>
          <cell r="H2197" t="str">
            <v>Ohio</v>
          </cell>
          <cell r="I2197" t="str">
            <v>fcra compliant social media searches, preemployment background checks, background screening, employment education verifications, identity services, consumer credit reports, drug screening, motor vehicle searches, criminal history record searches, onboarding, employment amp education verifications, fingerprinting, edp services, technology, it services &amp; it consulting, background screening accuracy, background screening company, transportation background screening, education, ai-powered background screening, nonprofit, compliance solutions, background screening fast results, pre-employment screening, background screening for education, background screening technology provider, background screening security, retail, background screening solutions, digital identity services, background screening provider, customized background screening, legal, background screening for healthcare, background screening scalability, background screening legal compliance, employment verification, management consulting services, healthcare, candidate screening, background check automation, international background checks, background screening customer support, multi-jurisdiction screening, background screening for retail, retail background screening, background screening automation platform, ai background checks, construction &amp; real estate, background screening for non-profit, background screening services, background screening global, background screening process, background screening industry solutions, services, background screening cloud, background screening data, retail &amp; e-commerce, background screening automation, healthcare background checks, financial services background checks, background screening analytics, global screening, background screening risk assessment, transportation, criminal record checks, candidate identity verification, background screening remote, biometric verification, background screening industry, b2b, background check automation software, background screening for hospitality, risk management, financial services, background screening software, background screening for manufacturing, manufacturing background checks, background screening tools, background screening industry leader, background screening for gig economy, remote onboarding verification, background screening platform, background screening mobile, background checks, compliance management tools, background screening integration, government, background screening system, background screening real-time, background screening speed, background screening for transportation, background screening industry standards, background screening api, automated background checks, background screening digital tools, background screening for government, industry-specific screening, manufacturing, background screening technology, digital identity verification, background screening innovation, identity verification, background screening candidate experience, background screening compliance, post-hire monitoring, health screening, social media screening, candidate data protection, e-verify, form i-9, credit checks, civil court records, ssn trace, due diligence, executive investigations, reputational compliance, risk compliance, workforce monitoring, compliance tools, pre-hire solutions, post-hire solutions, customizable screening options, contingent workforce screening, onboarding solutions, analytics hub, candidate hub, client hub, integration hub, sterling api, safety in hiring, trust and safety, fast turnaround times, client-centric services, tech-enabled services, scalable solutions, api integrations, monitoring services, compliance updates, diversity and inclusion in hiring, global reach, local expertise, trust and authenticity in hiring, cutting-edge technology, client success stories, e-commerce, finance, non-profit, distribution, consumer products &amp; retail, transportation &amp; logistics, energy &amp; utilities, information technology &amp; services, health care, health, wellness &amp; fitness, hospital &amp; health care, mechanical or industrial engineering, consumer internet, consumers, internet, nonprofit organization management</v>
          </cell>
          <cell r="J2197" t="str">
            <v>NetSuite, Salesforce, Route 53, Amazon SES, DynECT, Outlook, Microsoft Office 365, WP Engine, Atlassian Cloud, Zapier, Drift, Slack, Hubspot</v>
          </cell>
          <cell r="K2197">
            <v>3228555000</v>
          </cell>
          <cell r="L2197" t="str">
            <v>Merger / Acquisition</v>
          </cell>
          <cell r="M2197">
            <v>2200000000</v>
          </cell>
          <cell r="N2197">
            <v>45323</v>
          </cell>
          <cell r="O2197">
            <v>736509000</v>
          </cell>
          <cell r="Q2197" t="str">
            <v>Sterling, a prominent provider of background and identity services under First Advantage, conducts over 95 million background checks annually for more than 50,000 clients worldwide. The company focuses on enhancing trust and safety in hiring processes across various industries. Sterling's tech-enabled screening solutions integrate with over 75 ATS/HRIS systems, ensuring compliance with regulations and delivering quick results, such as 90% of U.S. criminal searches being completed in one day.
The company offers a comprehensive suite of global hiring services, including criminal background checks, identity solutions, drug and health screening, workforce monitoring, and motor vehicle records checks. Sterling emphasizes advanced technology for seamless integrations and optimized candidate experiences. With operations in regions like Canada and Singapore, Sterling tailors its services to meet the specific needs of diverse sectors, including IT and life sciences, while maintaining best practices for compliance and global hiring.</v>
          </cell>
          <cell r="R2197">
            <v>1975</v>
          </cell>
        </row>
        <row r="2198">
          <cell r="A2198" t="str">
            <v>Stifel Financial Corp.</v>
          </cell>
          <cell r="B2198" t="str">
            <v>Stifel Financial</v>
          </cell>
          <cell r="C2198">
            <v>8900</v>
          </cell>
          <cell r="D2198" t="str">
            <v>financial services</v>
          </cell>
          <cell r="E2198" t="str">
            <v>http://www.stifel.com</v>
          </cell>
          <cell r="F2198" t="str">
            <v>http://www.linkedin.com/company/stifel-financial-corp-</v>
          </cell>
          <cell r="G2198" t="str">
            <v>St. Louis</v>
          </cell>
          <cell r="H2198" t="str">
            <v>Missouri</v>
          </cell>
          <cell r="I2198" t="str">
            <v>equity &amp; fixed income sales, equity &amp; debt offerings, public finance, trading &amp; research, private placements, wealth management, investment banking, strategic advisory services, securities brokerage, investment bankers/brokers/service, finance, small-cap equity analysis, client service, financial research franchise, client portfolios, trading, independent research firm, investment research, investment pipelines, financial advisor, small-cap equity coverage, market insights, financial services, fixed income, equity and debt underwriting, advisory for local governments, market analysis, consulting, services, brokerage, financial products, b2b, investment strategies, b2c, advisory teams, advisory expertise, advisory for community projects, research reports, wealth planning, regional acquisitions, small-cap stock coverage, equity research, small-cap equity research, client data security, client-focused, independent investment bank, risk management, advisory services, municipal finance, client relationships, research platform, private equity, market appreciation, independent research platform, municipal bond issuance, broker-dealer, asset management, research services, financial technology, advisors, regional wealth management, small-cap stocks, advisory solutions, small-cap investment research, municipal bond underwriting, recruiting success, global stocks, retirement planning, retail, regional investment banking, advisory for municipalities, equity research franchise, advisory pipelines, institutional services, independent broker-dealer, municipal finance advisory, capital markets, financial solutions, mergers and acquisitions, asset under management, industry analysis, client assets, securities and commodity contracts intermediation and brokerage, portfolio management, client engagement, risk assessment, market trends, regulatory compliance, municipal bond market, advisory services for municipalities, municipal finance solutions, client growth, regional capital markets, advisory relationships, financial planning, financial markets, market research, financial innovation, asset allocation, advisory for private equity, financial advisory, securities, corporate finance, private client, trading platforms, investment insights, banking services, financial strategy, retail brokerage, capital raising, debt capital markets, financial education, trading services, mutual funds, financial security, financial institutions, savings management, personal finance, customized solutions, trust services, money market accounts, business banking, commercial lending, insurance products, fee-based advisory, net worth tracking, financial tools, sustainable investing, investment performance, cash management, financial literacy, entrepreneurial culture, advisor satisfaction, financial goals, cross-border transactions, strategic advisory, investment management, finance technology, information technology &amp; services, mergers &amp; acquisitions, financial consulting, management consulting</v>
          </cell>
          <cell r="J2198" t="str">
            <v>Akamai, UltraDns, Microsoft Office 365, Atlassian Cloud, Citrix NetScaler, Q2, iCIMS, Slack, Google Font API, YouTube, WordPress.org, reCAPTCHA, Google Maps, JQuery 1.11.1, Vimeo, iTunes, Facebook Widget, Mobile Friendly, Google Play, Facebook Custom Audiences, Google Maps (Non Paid Users), SOASTA, Bootstrap Framework, Hubspot, Google Tag Manager, Facebook Login (Connect), Google Analytics, Remote, Microsoft Excel, Google AdWords Conversion, Microsoft PowerPoint, Outlook, Salesforce, Bloomberg Professional Services, FactSet, Microsoft Office, Encompass, Python, SQL, Amazon S3, Redshift, Aurora, AWS Glue Data Catalog, Lambda Cloud, AWS Step Functions, AWS Lake Formation, Amazon Kinesis, Amazon Managed Streaming for Apache Kafka (Amazon MSK), Semrush, Airflow, Flow, PySpark, Microsoft SQL Server Reporting Services, PostgreSQL, GoToAssist (FASTchat), Terraform, Git, Microsoft Word, Microsoft Outlook, Concur, Adobe Acrobat Sign, Excel4Apps, Thomson Reuters ONESOURCE, Power Query, Amazon CloudWatch, HaloITSM, Apex, OpenTelemetry, Prometheus, Grafana, Datadog, Splunk, Fiserv, Act!, iland, Deluxe, HTML Pro, CSS, Javascript, Angular, C#, MySQL, Oracle Analytics Cloud, .NET, Zoomdata, Adobe InDesign, Strato, Adobe Photoshop, Adobe Dreamweaver, IBM System Storage Tape Libraries, PHDwin, SAP Landscape Transformation replication server, Adform DMP, Microsoft 365, 360Learning, Articulate, Camtasia, CAT, Cisco WebEx Teams, SharePoint, Jira, SysTools VBA Password Recovery, Loom, Webex, Adobe Acrobat, Visio, OpenProject, AngularJS 1.3.0 Beta, Mode, Fidessa, O-arm Surgical Imaging System, Rust, Apache Pig, Check Point CloudGuard CNAPP, Posit, Box, Citrix, Astra, ServiceNow Event Management, Cisco Meraki MS, AWS Trusted Advisor, BASE, Microsoft Active Directory Federation Services, Akamai CDN Solutions, NICE Actimize Xceed, Copilot, Microsoft Power Automate, Microsoft Teams Rooms, , AWS Analytics, Sizmek (MediaMind), Amazon Virtual Private Cloud (Amazon VPC), Amazon EC2, ebs, Microsoft PowerShell, Bash, Docker, Apptio Cloudability SaaS, AWS Cost Explorer, WebOffice, LangGraph, Android, Kiosked, Eyefinity OfficeMate, S&amp;P Capital IQ Pro, TCP TimeClock Plus, IBM ILOG CPLEX Optimization Studio, Microsoft Azure Monitor, Microsoft Defender for Cloud, MITRE ATT&amp;CK, OWASP Zed Attack Proxy (ZAP), Palo Alto Prisma Cloud, Qualys Penetration Testing, Rapid7, Tenable.sc, Wiz, EMC, Azure Analysis Services, AWS Cost and Usage Report, Azure Cost Management, BILL, Power BI Documenter, Tableau, Amazon QuickSight, LinkedIn Ads, Skedge.me, Chrome, accessiBe, Rediker (Plus Portals), AWS SDK for JavaScript, Micro, PowerBI Tiles, Adobe Acrobat Pro</v>
          </cell>
          <cell r="K2198">
            <v>112556687</v>
          </cell>
          <cell r="L2198" t="str">
            <v>Other</v>
          </cell>
          <cell r="M2198">
            <v>9357543</v>
          </cell>
          <cell r="N2198">
            <v>42736</v>
          </cell>
          <cell r="O2198">
            <v>6297774000</v>
          </cell>
          <cell r="Q2198" t="str">
            <v>Stifel Financial Corp. is a diversified multinational investment bank and financial services company based in St. Louis, Missouri. Founded in 1890, it has grown from a regional brokerage firm into a global leader in wealth management and investment banking. The company went public in 2007 and has expanded significantly through strategic acquisitions and organic growth.
Stifel offers a comprehensive range of financial services, including wealth management, investment banking, capital markets, public finance, and institutional services. Its wealth management division provides investment advice and brokerage services for individuals, families, and institutions. The investment banking segment focuses on middle-market transactions, including mergers and acquisitions and capital raising. Stifel also engages in equity and fixed income trading, municipal bond underwriting, and offers specialized services through its various acquisitions. The company emphasizes strong client relationships and a commitment to safeguarding client assets.</v>
          </cell>
          <cell r="R2198">
            <v>1890</v>
          </cell>
        </row>
        <row r="2199">
          <cell r="A2199" t="str">
            <v>StoneX Group Inc.</v>
          </cell>
          <cell r="B2199" t="str">
            <v>StoneX</v>
          </cell>
          <cell r="C2199">
            <v>4800</v>
          </cell>
          <cell r="D2199" t="str">
            <v>financial services</v>
          </cell>
          <cell r="E2199" t="str">
            <v>http://www.stonex.com</v>
          </cell>
          <cell r="F2199" t="str">
            <v>http://www.linkedin.com/company/stonex-group-inc</v>
          </cell>
          <cell r="G2199" t="str">
            <v>New York</v>
          </cell>
          <cell r="H2199" t="str">
            <v>New York</v>
          </cell>
          <cell r="I2199" t="str">
            <v>financial services, investment bankers/brokers/service, finance, cybersecurity, trading platforms, financial markets, comprehensive services, client base, risk mitigation, capital markets, currency hedging, investment advisory, client onboarding, innovation, transaction processing, physical trade finance, financial instruments, operational efficiency, refinery services, agricultural risk management, wealth management, acquisitions, digital transformation, otc trading, inventory finance, consulting, physical contracts, metals risk management, financial expertise, liquidity management, refinery recovery, interest rate risk, customized otc products, trade settlement, market insights, securities trading, client solutions, commodity risk management, market intelligence, market reach, otc derivatives, risk management, financial technology, client engagement, payment solutions, market expansion, client relationships, energy risk management, market research and analysis, structured products, agricultural commodities, trading and brokerage, client support, b2b, technology platforms, global market access, trading execution, energy commodities, trade execution, digital platforms, clearing and custody, metals trading, government, market data, securities and commodity contracts intermediation and brokerage, asset management, silver recovery, market connectivity, market access, commodity trading, trade clearing, growth, structured credit, client reporting, market research, derivatives trading, interest rate risk management, commodity hedging, compliance systems, physical commodities, technology infrastructure, regulatory compliance, energy derivatives, client service, supply chain logistics, derivatives products, financial analytics, services, payment processing, interest rate swaps, supply chain management, trade finance, clearing services, foreign exchange, in-transit trade finance, interest rate risk mitigation, global network, market making, liquidity services, clearing and execution, securities clearing, payments solutions, financial futures, fixed income trading, equities trading, market making services, electronic trading, exchange-traded products, credit derivatives, hedging strategies, prime services, consulting &amp; advisory, energy trading, base metals trading, environmental markets, sugar trading, renewable fuels, traditional banking solutions, financial risk mitigation, self-directed accounts, global payments, cross-border payments, real-time market data, financial derivatives, risk exposure analysis, insurance products, securities custody, institutional trading, economic analysis, currency risk management, professional trading support, high touch trading, transaction cost analysis, financial literacy programs, distribution, investment management, finance technology, information technology &amp; services, logistics &amp; supply chain</v>
          </cell>
          <cell r="J2199" t="str">
            <v>CloudFlare CDN, SendInBlue, Microsoft Office 365, CloudFlare Hosting, Oracle Cloud, Kubernetes, Microsoft Azure Monitor, Microsoft Application Insights, Atlassian Cloud, React Redux, MongoDB, Freshdesk, Pardot, Wordpress VIP, Amazon SES, Hubspot, Slack, iCIMS, Salesforce, Adobe Marketing Cloud, Salesforce Live Agent, Shopify Product Reviews, Bootstrap Framework, Typekit, Facebook Widget, Facebook Login (Connect), Google Play, Facebook Custom Audiences, SiteCore, Trustpilot, Mobile Friendly, Google Tag Manager, WordPress.org, Monetate, ASP.NET, Linkedin Marketing Solutions, Wistia, AI, Bloomberg Professional Services, Microsoft Excel, React Native, C#, DotNetNuke, Microsoft SQL Server Reporting Services, PowerBI Tiles, Looker Studio, AWS SDK for JavaScript, Oracle Analytics Cloud, Power Query, Workiva, Blackline, Python, Microsoft Teams Rooms, React, TypeScript, Node.js, Spring, Docker, Azure Analysis Services, Jest, JUnit, LinkedIn Ads, SQS-TEST - Professional Suite, Activengage, Posit, Twitter Advertising, YouTube, SQL, Jira, .NET, Javascript, HTML5 Maker, CSS, Apache Kafka, Rancher Labs, PostgreSQL, Git, Visual Studio, Vscode, Copilot, Azure Devops, GitHub, Tableau, ServiceNow, Loom, Akamai Connected Cloud (formerly Linode), LeadsPedia, Smart AdServer, Figma, Excel4Apps, CAT, TraceLink, Act!, CSC, Cisco AppDynamics, Google AdWords Conversion, Outlook, Microsoft PowerPoint, Postman, Dremio, Airflow, Confluence, Microsoft.NET Core 3.1, Apache ActiveMQ, TeamCity, Octopus Deploy, Grafana, Angular, Adobe Premiere Pro, Adobe After Effects, SWIFT, Dynamics 365 Customer Insights, Microsoft Teams, Salesforce CRM Analytics, Board, Redpanda Data, Apache Camel, Connect, GitHub Actions, Google AlloyDB for PostgreSQL, ReSharper, GitHub Copilot, ChatGPT, Microsoft Office, FactSet, GoToAssist (FASTchat), Azure Data Factory, Uipath, Microsoft Power Automate, Microsoft PowerShell, SharePoint, Claude, Gemini, X, TikTok, Google Analytics, Fidessa, Eyefinity OfficeMate</v>
          </cell>
          <cell r="K2199">
            <v>1525000000</v>
          </cell>
          <cell r="L2199" t="str">
            <v>Debt Financing</v>
          </cell>
          <cell r="M2199">
            <v>625000000</v>
          </cell>
          <cell r="N2199">
            <v>45809</v>
          </cell>
          <cell r="O2199">
            <v>132378200000</v>
          </cell>
          <cell r="Q2199" t="str">
            <v>StoneX Group Inc. is a prominent American financial services company founded in 1924. It connects institutional, commercial, and individual clients to global markets through a range of services, including digital platforms, clearing, execution services, and expert advisory. The company ranks No. 59 on the Fortune 500 list by revenue and serves over 54,000 institutional and commercial clients, along with more than 260,000 self-directed clients worldwide.
The company operates across six core areas: commercial hedging, global payments, securities, physical commodities, foreign exchange, and clearing and execution services. StoneX provides comprehensive solutions such as risk management, market intelligence, and commodity supply chain support. It offers institutional-grade tools for various commodities and equity trading, along with wealth management services. StoneX emphasizes transparency and client-focused innovation, supported by 24/7 assistance and access to numerous global markets.</v>
          </cell>
          <cell r="R2199">
            <v>1924</v>
          </cell>
        </row>
        <row r="2200">
          <cell r="A2200" t="str">
            <v>Stride, Inc.</v>
          </cell>
          <cell r="B2200" t="str">
            <v>Stride</v>
          </cell>
          <cell r="C2200">
            <v>7800</v>
          </cell>
          <cell r="D2200" t="str">
            <v>e-learning</v>
          </cell>
          <cell r="E2200" t="str">
            <v>http://www.stridelearning.com</v>
          </cell>
          <cell r="F2200" t="str">
            <v>http://www.linkedin.com/company/stride-learning</v>
          </cell>
          <cell r="G2200" t="str">
            <v>Reston</v>
          </cell>
          <cell r="H2200" t="str">
            <v>Virginia</v>
          </cell>
          <cell r="I2200" t="str">
            <v>public school, school choice, career learning, upskill, online education, virtual school, online school, career technical education, charter school, private school, online learning, curriculum development, education, dual enrollment, e-learning providers, blended learning models, student retention, interactive lessons, virtual school management, education engagement tools, adaptive curriculum design, digital learning pathways, blended learning, adult education, student personalization, education accessibility, online tutoring, online student counseling, e-learning, education equity, virtual student assessments, education policy support, remote learning, online high school, online courseware, b2b, elementary and secondary schools, k-12 learning, education innovation, game-based learning, learning content management, virtual student support, remote workforce upskilling, student engagement analytics, credit transfer, digital classroom management, certification programs, special needs education, digital credentialing, digital curriculum, learning platform integration, virtual learning communities, education compliance, school district solutions, digital classrooms, special education support, learning analytics, career-focused electives, online college prep, remote workforce, edtech, student success, career development, adaptive learning, d2c, career prep programs, student scheduling software, learning management system, personalized education pathways, digital skills certification, education analytics, student data management, professional development, student-centered education, educational software, remote student monitoring, workforce development, lifelong learning, government, virtual schools, student engagement, education infrastructure, student progress tracking, remote teacher certification, digital skills training, remote learning accessibility, remote teaching, workforce training, virtual career fairs, teacher training, e-learning platforms, credit recovery, student achievement, online learning for special needs, credit recovery courses, personalized learning, education scalability, learning experience design, digital literacy for adults, digital literacy, teacher support tools, education services, online student onboarding, online internship programs, b2c, education technology, virtual classroom, student performance analytics, student motivation, e-learning platform, student assessment, services, digital transformation in education, special education services, online assessment tools, k12 education, career preparation, learning solutions, distance education, adaptive education, teacher support, tutoring services, corporate training, skills development, online public schools, competency-based education, adult learning programs, innovative curriculum, social responsibility, inclusive education, scholarship opportunities, flexible learning, career readiness, technology integration, community engagement, educational equity, higher education partnerships, learning pathways, stem education, data-driven decision making, virtual classrooms, interactive learning, online certification programs, career bootcamps, career transition, career advancement, edtech solutions, student support services, learning communities, diverse learning options, k12 private academy, customized learning experiences, internet, information technology &amp; services, computer software, education management, professional training &amp; coaching</v>
          </cell>
          <cell r="J2200" t="str">
            <v>Route 53, Outlook, Microsoft Office 365, Learnworlds, React Redux, The Trade Desk, Workday, Pardot, Adobe Marketing Cloud, Facebook Login (Connect), Vidyard, Google Tag Manager, Vimeo, LiveChat, Google Font API, Bootstrap Framework, Typekit, WordPress.org, Woo Commerce, Mobile Friendly, Facebook Custom Audiences, Facebook Widget, Vero, Wix, YouTube, Microsoft Excel, Google AdWords Conversion, Microsoft PowerPoint, Ning, Excel4Apps, TVSquared, OneTrust Vendorpedia, BASE, Microsoft Office, Gem, Facebook, Instagram, TikTok, Snapchat, Twitter Advertising, Zoomdata, Google Classroom, Adition Technologies - Advertisers, Wordpress, Python, SQL, Salesforce, Amazon S3, AWS Trusted Advisor, dbt, Fivetran, Lambda Cloud, Microsoft PowerShell, Sizmek (MediaMind), Snowflake, Office365, Connect, Amazon CloudWatch, Amazon EC2, Amazon EKS Anywhere, Amazon EventBridge, Amazon GuardDuty, Amazon Virtual Private Cloud (Amazon VPC), AWS CloudFormation, AWS CloudTrail, AWS Config, AWS Key Management Service (KMS), AWS Secrets Manager, AWS Security Hub, AWS Step Functions, AWS Systems Manager, BlueTie Vault, CDK, Docker, ECS, go+, Terraform, Tor, Verizon WAF, Microsoft 365, Altitude ARENA, Google Analytics, Google Search Console, BrightEdge, SunGard K12 eSchool Plus, SharePoint, Infor SmartStream, OneTrust, Monte Carlo, Alation, Microsoft Intune Enterprise Application Management, Apple Business Manager, Microsoft Windows Server 2012, Azure Virtual Machines, Kiosked, Android, HireVue, Amazon Web Services (AWS), Microsoft Azure, SS&amp;C, Weibo</v>
          </cell>
          <cell r="K2200">
            <v>20000000</v>
          </cell>
          <cell r="L2200" t="str">
            <v>Venture (Round not Specified)</v>
          </cell>
          <cell r="M2200">
            <v>20000000</v>
          </cell>
          <cell r="N2200">
            <v>37712</v>
          </cell>
          <cell r="O2200">
            <v>2405317000</v>
          </cell>
          <cell r="Q2200" t="str">
            <v>Stride, Inc. is a prominent provider of technology-enabled education solutions, dedicated to lifelong learning for K-12 students, adults, and enterprises. With over 20 years of experience, Stride serves more than 3 million K-12 learners across all 50 U.S. states and over 100 countries. The company is headquartered in Reston, Virginia, and focuses on personalized, career-ready learning through innovative online platforms and game-based tools.
Stride offers a wide range of K-12 and adult learning solutions, including over 350 customizable courses in core subjects and career preparation. Their delivery models include blended, fully virtual, and supplemental options, catering to the diverse needs of school districts and individual learners. Additionally, Stride provides professional development courses for educators and training programs for adults in fields like healthcare and technology. The company emphasizes measurable outcomes and has successfully supported over 2,000 school districts and trained more than 55,000 educators.</v>
          </cell>
          <cell r="R2200">
            <v>2000</v>
          </cell>
        </row>
        <row r="2201">
          <cell r="A2201" t="str">
            <v>Stripe</v>
          </cell>
          <cell r="B2201" t="str">
            <v>Stripe</v>
          </cell>
          <cell r="C2201">
            <v>8000</v>
          </cell>
          <cell r="D2201" t="str">
            <v>information technology &amp; services</v>
          </cell>
          <cell r="E2201" t="str">
            <v>http://www.stripe.com</v>
          </cell>
          <cell r="F2201" t="str">
            <v>http://www.linkedin.com/company/stripe</v>
          </cell>
          <cell r="G2201" t="str">
            <v>South San Francisco</v>
          </cell>
          <cell r="H2201" t="str">
            <v>California</v>
          </cell>
          <cell r="I2201" t="str">
            <v>payments, developer tools, cloud infrastructure, credit cards, consumer internet, enterprise software, software, internet, information technology, technology, information &amp; internet, banking-as-a-service, global compliance, merchant onboarding tools, merchant dashboard, developer-friendly apis, risk assessment, machine learning, api security, financial services, data analytics, platform scalability, payment analytics, digital commerce, b2c, revenue sharing, payment methods, revenue management, global reach, digital wallets, payment automation, computer systems design and related services, online payments, api documentation, global payment methods, automated revenue recognition, payment ui customization, merchant services, b2b, instant payouts, embedded finance solutions, crypto payouts, financial automation, api platform, payment links, embedded finance, compliance tools, merchant onboarding, payment reconciliation tools, global expansion tools, developer apis, marketplace payments, cryptocurrency, fraud ai, e-commerce, fraud detection, compliance automation, api integration, no-code payment setup, payment link automation, virtual cards, automated tax, cross-border transactions, crypto payments, payment gateway, fraud prevention, government, d2c, no-code payments, cross-border payments, payment ui, tax automation, multi-currency support, marketplace monetization, payment gateway security, merchant analytics, merchant accounts, payment solutions, crypto payment integration, payment optimization, payment fraud detection, business formation, multi-party payments, fintech infrastructure, operational efficiency, payment processing, customer experience, api integration tools, subscription billing, fraud detection ai, risk management ai, marketplaces, global payments, automated tax compliance, multi-currency settlement, services, revenue automation, risk management, payment reconciliation, financial infrastructure, virtual card issuance, consulting, transaction security, retail, cryptocurrency payments, checkout solutions, invoicing, identity verification, business financing, transaction monitoring, ecommerce solutions, marketplace payouts, customer identity, revenue optimization, no-code integrations, payment management, revenue recognition, financial accounts, financial services marketplace, customer stories, business models, kyc compliance, aml compliance, startup support, banking as a service, payment infrastructure, business analytics, customer financing, financial connections, accelerated checkout, marketplace management, support services, custom reports, data synchronization, payment security, billing automation, terminal payments, finance, consumer goods, enterprises, computer software, information technology &amp; services, internet infrastructure, consumers, artificial intelligence, computer &amp; network security</v>
          </cell>
          <cell r="J2201" t="str">
            <v>Route 53, Gmail, Google Apps, Microsoft Office 365, Amazon AWS, Mixpanel, Stripe, Afterpay, React Redux, Demandware, Greenhouse.io, Hubspot, Slack, Active Campaign, Salesforce, Mobile Friendly, Nginx, Shopify, Infolinks, AI, ANGEL LMS, Mode, SentenceTransformers, Spark, Presto, XGBoost, TensorFlow, PyTorch, go+, AWS SDK for JavaScript, Ruby On Rails, Python, Kubernetes, Amazon EC2, CallMiner Eureka, SQL, Airflow, Dell EMC PowerStore, Azure Data Lake Storage, Workday, Amazon DocumentDB, Javascript, Android, Kiosked, React Native, Splunk, Datadog, Grafana, Bootstrapcdn, Benchmark GensuiteÂ® ESG Reporting, YouTube, Instagram, LinkedIn Ads, X, Substack, Hubble, Jira, Confluence, Vtiger for G Suite, Figma, TypeScript, Scala, React, Apache Iceberg, Hive, Amazon S3, GRPC, Amazon Managed Streaming for Apache Kafka (Amazon MSK), R, Fusion ERP Analytics, Secured MVC Forum on Windows 2012 R2, Amazon Linux 2, Apple macOS, S&amp;P Capital IQ Pro, MITRE ATT&amp;CK, Pipedrive, Google Checkout, Creo Elements/Pro, 3M 360 Encompass - Health Analytics Suite, Marketo, Braze, Next.js, Exterro Privacy, Diligent Entities, LexisNexis CounselLink, Ironclad, Docusign CLM, LeafLink, Apache Kafka, Apache Pinot, Chrome, DocuSign, Langchain, LangGraph, Streamlit, Dash, Radarstats, GTreasury, Connect, Adform DMP, Anaplan, Stripe Connect, Git, ChatGPT, Lexity, NewTek TriCaster, VMIX, Aja Video Systems, ObservePoint, Zoomdata, BirdDogHR, , Klarna, Affirm, UltiPro, Kroll PMS, GraphQL, MongoDB, GitHub, Kotlin, Certinia, Apex, SOQL, OpenAI, Shareworks by Morgan Stanley, Stripe Billing, AWS Trusted Advisor, Tableau, Google Sheets, HTML Pro, CSS, Stripe Terminal, Amazon Web Services (AWS), Specific Media, Pandora FMS, Temporal Cloud, mO Jira OAuth SSO, Jira OpenID Connect SSO, Jira OIDC SSO, Twitter Ads, Google Cloud Platform, Microsoft Azure, Linkedin Marketing Solutions, Drawbridge, Privy, Heartland Payment Systems, Azure Cost Management and Billing, Adobe Creative Cloud, Rapid7 InsightVM, Chainalysis KYT, Elliptic, DNN, Arlo, REST, Salesforce CRM Analytics, Apache Pig, CyberArk Enterprise Password Vault, Ethereum, Polygon, BASE, Sizmek (MediaMind), OpenAPI, Apache Flink, AWS Analytics, , Oracle Financials Cloud, CAT, Agiloft Service Desk Suite, PitchBook, Capita, Google Cloud APIs, Power BI Documenter, Claude, Cursor, Apache Hadoop HDFS, GoDaddy Verified, Workday Prism Analytics, BIRT, Amazon Associates, Excel4Apps, PHP, Node.js, .NET, SWIFT, Objective-C, Discord, Stack Overflow, mabl, Zoom Rooms, Google Identity Services APIs, Highspot, Google Forms, PowerBI Tiles, Looker, Gem, OneTrust Tech Risk &amp; Compliance, Reddit for business, TikTok, Meta Ads Manager, Google, Bing, Zip</v>
          </cell>
          <cell r="K2201">
            <v>9429289778</v>
          </cell>
          <cell r="L2201" t="str">
            <v>Venture (Round not Specified)</v>
          </cell>
          <cell r="M2201">
            <v>0</v>
          </cell>
          <cell r="N2201">
            <v>45717</v>
          </cell>
          <cell r="O2201">
            <v>5120000000</v>
          </cell>
          <cell r="Q2201" t="str">
            <v>Stripe, Inc. is a financial infrastructure platform founded in 2010 by brothers John and Patrick Collison. Headquartered in San Francisco, California, with additional offices in Dublin, London, Paris, Singapore, and Tokyo, Stripe specializes in online payment processing and related services for businesses globally. The company simplifies online transactions through developer-friendly APIs, making it easier for businesses to integrate payment solutions.
Stripe's core offerings include payment processing, fraud detection with Stripe Radar, business formation through Stripe Atlas, and merchant cash advances via Stripe Capital. The platform also automates sales tax calculations with Stripe Tax and provides no-code checkout options through Payment Links. Stripe has expanded its services to support various markets and has made significant strides in areas like Bitcoin support and carbon removal initiatives with Stripe Climate. The company has gained a strong reputation among developers and businesses of all sizes, contributing to its substantial growth and high valuation.</v>
          </cell>
          <cell r="R2201">
            <v>2010</v>
          </cell>
        </row>
        <row r="2202">
          <cell r="A2202" t="str">
            <v>SunTrust</v>
          </cell>
          <cell r="B2202" t="str">
            <v>SunTrust Bank</v>
          </cell>
          <cell r="C2202">
            <v>12000</v>
          </cell>
          <cell r="D2202" t="str">
            <v>financial services</v>
          </cell>
          <cell r="F2202" t="str">
            <v>http://www.linkedin.com/company/suntrustnowtruist</v>
          </cell>
          <cell r="G2202" t="str">
            <v>Charlotte</v>
          </cell>
          <cell r="H2202" t="str">
            <v>North Carolina</v>
          </cell>
          <cell r="I2202" t="str">
            <v>wealth management, investments, loans, financial services, commercial finance, mortgage, consumer lending, business banking, retirement planning, saving accounts, credit cards, institutional investing, wholesale banking, asset management, checking accounts, software, human resources, humanitarian, information technology, finance, investment management, information technology &amp; services</v>
          </cell>
          <cell r="J2202" t="str">
            <v>Amazon CloudFront, Akamai DNS, Route 53, Microsoft Office 365, Amazon AWS, Pantheon, The Trade Desk, Workday, Adobe CQ, Eloqua, Salesforce Live Agent, Salesforce, Amazon SES, Google Play, Google Analytics, Facebook Widget, Google Dynamic Remarketing, Dropbox, Qualtrics, Workday Recruit, Vimeo, Multilingual, Hotjar, Intercom, Taboola, DoubleClick Conversion, Mobile Friendly, Wistia, Cedexis Radar, Yahoo Ad Manager Plus, Piwik, Bootstrap Framework, Silverpop, Apache, Adobe Media Optimizer, Google Maps, Undertone, Google Font API, Google Plus, Bing Ads, Amadesa, Twitter Advertising, Facebook Login (Connect), DoubleClick, Ruxit, Facebook Custom Audiences, reCAPTCHA, DoubleClick Floodlight, Google Maps (Non Paid Users), Google Analytics Ecommerce Tracking, Linkedin Marketing Solutions, MotionPoint, Google Places, Google AdWords Conversion, AdRoll, Linkedin Widget, Google Tag Manager</v>
          </cell>
          <cell r="P2202">
            <v>237</v>
          </cell>
          <cell r="Q2202" t="str">
            <v>SunTrust Banks Inc. was a prominent regional bank holding company based in Atlanta, Georgia. Established in 1891, it evolved from the Commercial Travelers' Savings Bank into a significant financial institution in the Southeastern United States. The modern SunTrust was formed in 1985 through a merger of Trust Company of Georgia and SunBanks Inc., marking a pivotal moment in regional banking history.
The bank expanded rapidly through strategic acquisitions, growing its presence across multiple states. By the time of its merger with BB&amp;T in 2019, SunTrust was the thirteenth largest bank in the U.S., with a comprehensive range of services including retail and corporate banking, trust and investment services, and investment banking through SunTrust Robinson Humphrey. SunTrust was recognized for its strong performance in the industry and maintained a significant market position throughout its operational history.</v>
          </cell>
          <cell r="R2202">
            <v>1891</v>
          </cell>
        </row>
        <row r="2203">
          <cell r="A2203" t="str">
            <v>Support Services Group</v>
          </cell>
          <cell r="B2203" t="str">
            <v>Support Services Group</v>
          </cell>
          <cell r="C2203">
            <v>5000</v>
          </cell>
          <cell r="D2203" t="str">
            <v>outsourcing/offshoring</v>
          </cell>
          <cell r="E2203" t="str">
            <v>http://www.supportservicesgroup.co</v>
          </cell>
          <cell r="F2203" t="str">
            <v>http://www.linkedin.com/company/s2g-support-services-group</v>
          </cell>
          <cell r="G2203" t="str">
            <v>Waco</v>
          </cell>
          <cell r="H2203" t="str">
            <v>Texas</v>
          </cell>
          <cell r="I2203" t="str">
            <v>retail etail customer support, omnichannel bpo, telemarketing, live chat, ecommerce, support repair services, technology support services, quick service restaurant customer service, call center technical support, customer care, social media management, customer service, it infrastructure services, call center, contact center, bpo, support amp repair services, social media support, customer experience, dispatch management, managed support services, outsourcing, technology legacy endoflife support services, outsourcing &amp; offshoring consulting, b2c, customer loyalty, long-term client partnerships, d2c, e-commerce, services, market research, retail, multi-channel customer engagement, customer support, business intelligence, workforce management, automation solutions, offshore contact centers, government, customer loyalty programs, digital customer support, media (streaming), flexible working models, customer satisfaction optimization, data analytics, technical support, operational excellence in bpo, global contact centers, financial services &amp; banking, b2b, data-driven insights, travel support, support services, ai solutions for contact centers, membership management, offshore customer service, ai transformation, high-touch customer service, healthcare, gaming, telecommunications, consumer electronics, omnichannel solutions, customer feedback management, collection agencies, agent enablement, customer engagement, multi-language support, travel &amp; hospitality, sales support, digital transformation, lead generation, bpo solutions, contact center services, business intelligence solutions, b2b sales generation, omni-channel solutions, healthcare support, retail customer service, crisis management, performance management, e-commerce support, revenue generation, field support services, b2c sales, telecommunications services, membership services, logistics assistance, finance customer service, insurance support, energy customer care, media streaming support, publishing services, custom training programs, high-quality customer service, client relationship management, operational excellence, client-specific service programs, worker engagement, quality management, sales conversions, customer satisfaction, support interactions, content management systems, technical solution development, crisis response services, customer retention strategies, competitive analysis, service optimization, finance, consumer products &amp; retail, transportation &amp; logistics, consumer internet, consumers, internet, information technology &amp; services, outsourcing/offshoring, analytics, health care, health, wellness &amp; fitness, hospital &amp; health care, games, hardware, financial services, marketing &amp; advertising, sales</v>
          </cell>
          <cell r="J2203" t="str">
            <v>Salesforce, DNS Made Easy, Outlook, Microsoft Office 365, Amazon AWS, Remote, AI, Microsoft Excel, Google AdWords Conversion, Microsoft PowerPoint, Rapid7 InsightVM, PowerBI Tiles, SQL, CUICK TRAC - DFARS and NIST 800-171 compliance solution</v>
          </cell>
          <cell r="L2203" t="str">
            <v>Merger / Acquisition</v>
          </cell>
          <cell r="M2203">
            <v>0</v>
          </cell>
          <cell r="N2203">
            <v>44774</v>
          </cell>
          <cell r="O2203">
            <v>50628000</v>
          </cell>
          <cell r="Q2203" t="str">
            <v>Support Services Group (SSG) is a business process outsourcing (BPO) and business process automation (BPA) company based in the United States. Founded in 1998 and headquartered in Waco, Texas, SSG specializes in providing high-touch, omni-channel customer experience solutions for global brands. The company employs over 10,000 people across 17 contact centers in nine countries, including the United States, Canada, and various regions in Latin America, Europe, and Asia-Pacific.
SSG offers a range of tailored services, including customer care and technical support, e-commerce and retail support, returns merchandise authorization management, and back-office processing. The company emphasizes client-centricity and agent enablement, leveraging innovative AI technology and data-driven insights to deliver scalable, high-quality service. With a strong focus on adaptability and rapid innovation, SSG positions itself as a reliable partner for businesses in diverse industries such as retail, gaming, financial services, and communications.</v>
          </cell>
          <cell r="R2203">
            <v>1998</v>
          </cell>
        </row>
        <row r="2204">
          <cell r="A2204" t="str">
            <v>Susquehanna International Group</v>
          </cell>
          <cell r="B2204" t="str">
            <v>Susquehanna International Group</v>
          </cell>
          <cell r="C2204">
            <v>3700</v>
          </cell>
          <cell r="D2204" t="str">
            <v>financial services</v>
          </cell>
          <cell r="E2204" t="str">
            <v>http://www.sig.com</v>
          </cell>
          <cell r="F2204" t="str">
            <v>http://www.linkedin.com/company/susquehanna-international-group</v>
          </cell>
          <cell r="G2204" t="str">
            <v>Bala Cynwyd</v>
          </cell>
          <cell r="H2204" t="str">
            <v>Pennsylvania</v>
          </cell>
          <cell r="I2204" t="str">
            <v>proprietary trading, institutional sales research, technology, quantitative research, private equity venture capital, finance, trading infrastructure, financial markets, portfolio management, data analysis, derivatives trading, structured capital, market making, liquidity provision, securities and commodity contracts intermediation and brokerage, innovation, global trading, strategic decision making, energy &amp; utilities, investment management, financial technology, game theory in finance, market liquidity, trading &amp; investment, high-frequency trading, b2b, commodities trading, derivative strategies, proprietary investments, venture capital, machine learning, trading algorithms, cryptocurrency trading, services, quantitative trading, risk management, options market maker, client services, private equity investments, algorithmic trading, energy trading, data-driven decision making, asset management, financial services, asset classes, private equity, systematic trading, options trading, trading technology, institutional sales, growth equity, sustainable investments, sports analytics, fixed income assets, foreign exchange trading, etfs trading, equity markets, decision science, game theory, data-driven innovation, financial modeling, collaborative culture, trading operations, client education, competitive pricing, expert execution, financial products, sports betting, online sports betting, trading strategies, market analysis, strategic games, decision-making frameworks, behavioral finance, investment analytics, financial performance, corporate bonds, convertible bonds, trading transactions, mathematical creativity, cutting-edge technology, gaming culture, data analytics, finance technology, information technology &amp; services, artificial intelligence</v>
          </cell>
          <cell r="J2204" t="str">
            <v>Outlook, CloudFlare Hosting, Atlassian Cloud, Salesforce, Slack, Google Plus, reCAPTCHA, Mobile Friendly, ASP.NET, Bootstrap Framework, Linkedin Login, Linkedin Widget, Adobe Media Optimizer, Google Tag Manager, Dropbox, Cedexis Radar, Linkedin Marketing Solutions, Vimeo, Google Analytics, Google Maps, Remote, Confluence, C#, Python, Revit, Enscape, SketchUp, Adobe Photoshop, Adobe InDesign, Strato, Docker, Kubernetes, Jenkins, Ansible, Grafana, Microsoft Windows Server 2012, Azure Linux Virtual Machines, Parallels Mac Management for Microsoft SCCM, Jira, Splunk, checkmk, Microsoft Intune Enterprise Application Management, Microsoft Active Directory Federation Services, Office365, Microsoft PowerShell, DotNetNuke, Microsoft Excel, Microsoft Office, Azure Virtual Machines, Rise, Cisco Secure Firewall Management Center, CAT, Cisco VPN, Microsoft Windows Defender Antivirus, Dell iDRAC (Integrated Dell Remote Access Controller), Bash, Azure Service Fabric, Microsoft.NET Core 3.1, Amazon Managed Streaming for Apache Kafka (Amazon MSK), Redis, Apache Hadoop HDFS, Blazor, VueJS, Docking &amp; MDI for WPF, WCF, Oracle Analytics Cloud, AI, Avast Software, NVIDIA A100 Tensor Core GPU, PySpark, Azure Cloud Shell, PostgreSQL, MySQL, Microsoft SQL Server Reporting Services, Spark, SQL, Informatica Test Data Management, pandas, NumPy, Barracuda Spam Firewall, .NET, Absorb LMS, SharePoint, Microsoft PowerPoint, SonarQube, Elasticsearch, Graylog, OneTrust Tech Risk &amp; Compliance, Microsoft 365, Adobe Creative Suite, Canva, Adobe Premiere Pro, Secured MVC Forum on Windows 2012 R2, Amazon Linux 2, Excel4Apps, Microsoft WinDbg, Wireshark, Loom, Microsoft Windows 10, KVM, Visio, LucidChart, Articulate, comScore, Outsystems, Google AdWords Conversion, Airflow, GitLab, Octopus Deploy, TeamCity, SSMS Tools Pack, CONDA, AWS SDK for JavaScript, Apache Kafka, IBM Spectrum Scale, BeeGFS, Ceph, SLURM Workload Manager</v>
          </cell>
          <cell r="O2204">
            <v>11900000000</v>
          </cell>
          <cell r="Q2204" t="str">
            <v>Susquehanna International Group (SIG) is a global quantitative trading and technology firm founded in 1987. With over 3,200 employees across more than 17 offices worldwide, SIG specializes in systematic trading across various financial products and asset classes, particularly derivatives. The firm is a leading participant in options trading, acting as a market maker for numerous equity and index options on major exchanges.
SIG's trading operations encompass a wide range of asset classes, including options, ETFs, equities, fixed income, foreign exchange, and commodities. The company is also active in the cryptocurrency market, trading various instruments related to digital currencies. In addition to its core trading activities, SIG has established several investment and venture capital divisions, focusing on sectors such as healthcare, technology, and growth equity.
The company fosters a culture centered on decision science and collaboration, utilizing strategic games to enhance decision-making skills in financial markets. This approach emphasizes scientific rigor and innovation, contributing to SIG's success in the trading industry.</v>
          </cell>
          <cell r="R2204">
            <v>1987</v>
          </cell>
        </row>
        <row r="2205">
          <cell r="A2205" t="str">
            <v>SYKES</v>
          </cell>
          <cell r="B2205" t="str">
            <v>Sykes Enterprises</v>
          </cell>
          <cell r="C2205">
            <v>170000</v>
          </cell>
          <cell r="D2205" t="str">
            <v>outsourcing/offshoring</v>
          </cell>
          <cell r="E2205" t="str">
            <v>http://www.sitel.com</v>
          </cell>
          <cell r="F2205" t="str">
            <v>http://www.linkedin.com/company/sykes</v>
          </cell>
          <cell r="G2205" t="str">
            <v>Tampa</v>
          </cell>
          <cell r="H2205" t="str">
            <v>Florida</v>
          </cell>
          <cell r="I2205" t="str">
            <v>analytics, digital transformation, intelligent chatbots cobots, digital support channels, experience analytics insights, aienabled hiring, service to sales, outsourcing, technical support, sales service, brand loyalty, training coaching, online selfservice tools content, intelligent customer experience, telehealth services, outsourcing sales service customer service inbound sales technical support analytics telehealth servi, digital sales, customer experience, voice chat sales, inbound sales, work at home, customer care, holistic cx, sales amp service, customer service, virtual customer support, chat social support, intelligent automation, contact center, reviews community management, cx, digital marketing, voice, full service digital marketing, bpo, enterprise software, software, information technology, edp services, technology, outsourcing &amp; offshoring consulting, support in consumer electronics, call center operations, support automation, product assembly logistics, it support, training and development, media replication, e-commerce logistics, support for tech giants, customer support, multilingual order processing, call center technology, support infrastructure, customer engagement, business process outsourcing, consumer electronics, global support, call center solutions, b2b, support center management, multilingual customer support, support technology, community-based staffing, e-commerce support, distribution logistics, global client base, support strategy, client management, client support, customer care outsourcing, global expansion, order fulfillment, client industries, international support, outsourcing solutions, fulfillment services, community staffing, call center, fulfillment, support workforce, support for global e-commerce, client solutions, multilingual support, multilingual cx, multichannel support, order management, digital cx, service hubs, customer support technology, telecommunications, support platform, client relationships, support operations, support in high-growth industries, media replication services, customer loyalty, business service centers, b2b services, customer retention, b2c services, retail, product assembly, support in telecom sector, customer support outsourcing, customer interactions, services, global workforce, support in emerging markets, support services, b2c, e-commerce, manufacturing, distribution, consumer products &amp; retail, transportation &amp; logistics, information technology &amp; services, marketing &amp; advertising, enterprises, computer software, outsourcing/offshoring, training &amp; development, consumers, hardware, consumer internet, internet, mechanical or industrial engineering</v>
          </cell>
          <cell r="J2205" t="str">
            <v>Salesforce, Route 53, Outlook, Microsoft Office 365, Bluekai, Drupal, WP Engine, UPS, Mapbox, SuccessFactors (SAP), Atlassian Cloud, Tableau, Drift, The Trade Desk, Amazon SES, Remote</v>
          </cell>
          <cell r="L2205" t="str">
            <v>Merger / Acquisition</v>
          </cell>
          <cell r="M2205">
            <v>0</v>
          </cell>
          <cell r="N2205">
            <v>44713</v>
          </cell>
          <cell r="Q2205" t="str">
            <v>SYKES Enterprises, Inc., now part of Foundever after its acquisition by Sitel Group, is a leading American business process outsourcing (BPO) provider established in 1977. The company specializes in full lifecycle customer experience (CX) management solutions and services, primarily catering to Global 2000 companies. 
With its extensive experience in the BPO industry, SYKES delivers comprehensive customer experience services that cover the entire customer journey, from initial engagement to ongoing support. The merger with Sitel Group has strengthened SYKES's position as one of the top global CX providers, focusing on enhancing customer interactions for large enterprises.</v>
          </cell>
          <cell r="R2205">
            <v>1977</v>
          </cell>
        </row>
        <row r="2206">
          <cell r="A2206" t="str">
            <v>Synchrony</v>
          </cell>
          <cell r="B2206" t="str">
            <v>Synchrony Bank</v>
          </cell>
          <cell r="C2206">
            <v>20000</v>
          </cell>
          <cell r="D2206" t="str">
            <v>financial services</v>
          </cell>
          <cell r="E2206" t="str">
            <v>http://www.synchrony.com</v>
          </cell>
          <cell r="F2206" t="str">
            <v>http://www.linkedin.com/company/synchrony-financial</v>
          </cell>
          <cell r="G2206" t="str">
            <v>Stamford</v>
          </cell>
          <cell r="H2206" t="str">
            <v>Connecticut</v>
          </cell>
          <cell r="I2206" t="str">
            <v>financial services, savings products, banking, installment lending, payments, promotional financing, consumer finance, online banking, finance: consumer services, finance, growth strategy, payment infrastructure, pet care financing solutions, data analytics, strategic partnerships, consumer financial services, diversity and inclusion, customer loyalty programs, data-driven credit risk, digital ecosystem, healthcare, innovative payment solutions, mobile banking, growth initiatives, digital banking, payment security, digital experience platforms, mobile app, real-time transaction processing, mobile payments, credit card security, credit products, healthcare payment solutions, customer engagement, customer insights analytics, seamless transactions, credit access, consumer financing, customer experience, cloud computing, digital wallet, payment security innovations, payment solutions, financial transactions processing, reserve, and clearinghouse activities, digital strategy, customer loyalty, industry-specific financing, healthcare financing, consumer credit, fintech partnerships, security technology, retail financing innovations, digital onboarding processes, industry partnerships, private label credit cards, fintech innovation, customer insights, api integration, partner solutions, digital channels, risk management, loyalty and rewards, digital onboarding, loyalty programs, home improvement financing, industry verticals, digital wallet integration, retail financing, cloud-based payment systems, ai in finance, innovative solutions, payment technology, credit card technology, consumer credit products, omnichannel payment solutions, retail, digital customer service, mobile payment security, financial ecosystem, fraud prevention technology, fraud detection, technology innovation, financing options, healthcare providers, fintech collaboration platforms, retail industry, diversity initiatives, digital payment infrastructure, ai in credit decisioning, digital bank, digital experience, retail credit cards, digital payments, omnichannel solutions, pet care financing, payment processing, auto finance, customer data, digital transformation, digital transformation in finance, financing solutions, digital customer engagement, auto finance technology, auto financing, financial technology, payment automation, credit cards, carecredit, shopping marketplace, high yield savings, savings accounts, money market accounts, cds, equity, diversity, digital payment solutions, flexible payment options, pay later, consumer financing solutions, omnichannel experiences, consumer loans, e-commerce solutions, loyalty solutions, rewards programs, collective bargaining, automotive financing, sports financing, cash back offers, health and wellness solutions, customer care services, consumer insights, market research, fraud prevention, account management, financial planning, consumer behavior, integrated solutions, b2b payment solutions, digital innovation, community engagement, equitable services, financial literacy, retail partnerships, responsive solutions, user experience design, data-driven analytics, b2b, b2c, e-commerce, consumer products &amp; retail, health care, health, wellness &amp; fitness, hospital &amp; health care, internet, information technology &amp; services, enterprise software, enterprises, computer software, marketing, marketing &amp; advertising, consumer internet, consumers, computer &amp; network security, finance technology, design</v>
          </cell>
          <cell r="J2206" t="str">
            <v>Akamai, Akamai DNS, Microsoft Office 365, Amazon CloudFront, Route 53, Amazon Elastic Load Balancer, Amazon AWS, Drupal, OneTrust, React Redux, Slack, Salesforce, Adobe Marketing Cloud, Atlassian Cloud, Amazon SES, The Trade Desk, Bluekai, Biocatch, Linkedin Marketing Solutions, Google Dynamic Remarketing, Google Tag Manager, Yahoo Analytics, DoubleClick, Bing Ads, New Relic, Qualtrics, Yahoo Ad Manager Plus, Tealium, ON24, Shopify, DoubleClick Conversion, Google Maps, Facebook Login (Connect), Mobile Friendly, reCAPTCHA, Google Maps (Non Paid Users), DoubleClick Floodlight, Google Play, SOASTA, WordPress.org, Google Font API, Facebook Custom Audiences, Facebook Widget, Adobe Media Optimizer, DynamicYield, Twitter Advertising, Apache, Vimeo, Wix, Bootstrap Framework, AI, Remote, Ab Initio, Kingdee Software, Tableau, SAS Enterprise Guide, SQL, , Jira, Oracle GRC, ServiceNow, Splunk, Office365, Adobe Creative Suite, SharePoint, IBM HTTP Server, Amazon Associates, Oracle Passlogix, Rapid7 InsightVM, Micro, WorkSafeBC, SailPoint IdentityIQ, Jenkins, Bitbucket, IBM UrbanCode Deploy, Blackline, Omniture (Adobe), Google Analytics, Vista, FIS, Microsoft Excel, Appium, AWS SDK for JavaScript, XCUITest, ACL, Apache Kafka, Hadoop HDFS, Oracle Analytics Cloud, Snowflake, AWS Trusted Advisor, Microsoft Azure Monitor, SAS Analytics Pro, Excel4Apps, Microsoft PowerPoint, Dell Encryption, Frame, Adobe Analytics, Android, Kiosked, Python, Power BI Documenter, Gem, Coupa, CloudBees, Visual-Basic-.NET, R, Google AdWords Conversion, Outlook, Barracuda Spam Firewall, Microsoft Power Platform, Microsoft Power Apps, FUSION, Beeline, Collibra, SAS Viya, Lytics, Microsoft Power Automate, MITRE ATT&amp;CK, React, FlipHTML5, CSS, Javascript, PySpark, PowerBI Tiles, Adobe, BigCommerce, Microsoft Windows Server 2012, Apple macOS, Board, API Gateway, Spring, Bitrise, Spring Boot, Spring Cloud, J2EE, Cloud Foundry, HTML Pro, SAI360, Security, Azure Linux Virtual Machines, Azure Virtual Machines, ControllerView, AWS Analytics, Azure Analysis Services, .NET, AWS Transit Gateway, Palo Alto Networks, Prisma, AWS VPN, Cisco Meraki SD-WAN, Fiserv, IBM System i Midrange Computing Server, IBM ILOG CPLEX Optimization Studio, Apache Hadoop HDFS, Concur, Saucelabs, PCF International, Azure Active Directory B2C, OpenLDAP, Bomgar, BeyondTrust, CAT, Workfront, Spark, Azure Data Lake Analytics, Salesforce Marketing Cloud, Salesforce Marketing Cloud Personalization (formerly Interaction Studio), AMP, REST, Pages, Segment, Kanbanize, Google Marketing Platform, Palo Alto PA-5000 Series, Seismic, Visio, PegaRULES Process Commander (PRPC), Oracle Hyperion Enterprise, CyberArk, HashiCorp Vault, Micro Focus ArcSight, Microsoft Office, Oracle Integration Cloud, Oracle Cloud Infrastructure, Oracle BI Publisher, PL/SQL, XGBoost, .GIS, Its Learning LMS, Workiva, PheedLoop, Salesforce Journey Builder, QMetry Automation Studio, SailPoint, Okta, Delinea, Microsoft Entra ID, Microsoft Active Directory Federation Services, Terraform, Ansible, SAM, IDC, ICP, Google Publisher Tag (GPT), Teradata, Microsoft SQL Server Reporting Services, Git, TypeScript, Tailwind, Cypress, SafeSend, TrakSYS, Bicep, Angular Material, GitHub, AWS PrivateLink, Azure Key Vault, Sentinel, Microsoft Defender for Cloud, Wiz, Qualys Penetration Testing, Palo Alto Networks Cortex XSOAR, Salesforce Marketing Cloud Intelligence (formerly Datorama), Stonebranch, Strato, AWS CloudFormation, Amazon Web Services (AWS), AWS CloudTrail, AWS Config, AWS Security Hub, ConvertCart, Unix, , BigID, Copilot, WMS, SAS Enterprise Miner, SAS Studio, Mode, CallMiner Eureka, LiveRamp, Workday Prism Analytics, Make, Lambda Cloud, AWS Glue Data Catalog, Sprinklr, Nevron Vision for SSRS, JTL-Shop 3, McAfee Total Protection for Data Loss (DLP), Azure Policy, AWS Key Management Service (KMS), AWS Secrets Manager, Google Secret Manager, Cloudera, go+, Perl, Cucumber, Confluence, Elliptic, Conversant, Aruba ESP, Jira Service Management, Agile GCP Labs, NLP, Mari, Ning, Amazon Virtual Private Cloud (Amazon VPC), Sizmek (MediaMind), Oracle Database, IBM Data Warehouse, Admin, Centrify, Apache Flink, OpenVMS, Neo4j, LexisNexis Bridger Insight XG, Microsoft System Center Configuration Manager, Jamf, Microsoft Intune Enterprise Application Management, VMware Virtual Desktop Infrastructure, SAP Concur, Agilent Technologies, ServiceNow IT Service Management (ITSM), Flash Appointments, Limelight Video Platform, WireMock, Smartsheet, Allegro, Azure Kubernetes Service (AKS), Kubernetes, Azure Resource Manager, Amazon Managed Streaming for Apache Kafka (Amazon MSK), ER/Studio, Citrix, Amazon WorkSpaces, Amazon AppStream 2.0, Microsoft Windows 365 Cloud PC, Microsoft 365, Nexthink, Autopilot, TUNE, Azure AD Notifications, Chrome, Cisco ASR 1000, Microsoft BitLocker, Parallels Mac Management for Microsoft SCCM, Secured MVC Forum on Windows 2012 R2, Amazon SageMaker, Google Cloud Platform, Adobe Photoshop, Adobe InDesign, Node.js, Flask, D3js, Chart.Js, Automation Anywhere, Forcepoint TRITON, Salesforce Service Cloud, Salesforce CRM Analytics, Pega Case Management, Acronis Cyber Backup, BASE, Data Analytics, ALM Octane, IBM Storage Suite for IBM Cloud Paks, Check Point CloudGuard Harmony Connect (CloudGuard Connect), Microsoft PowerShell, C# (C Sharp), Splunk Enterprise Security, Microsoft Teams, Zoomdata, Webex, Sass, Siemens PROFIBUS, Splunk SOAR, Pipedrive, AWS WAF, Barracuda Email Security Service, Netskope Cloud Access Security Broker (CASB), Delinea Secret Server, Delinea Server Suite, Redshift, SAP, ServiceNow IT Operations Management (ITOM), Argon CI/CD Security</v>
          </cell>
          <cell r="K2206">
            <v>3658000000</v>
          </cell>
          <cell r="L2206" t="str">
            <v>Debt Financing</v>
          </cell>
          <cell r="M2206">
            <v>750000000</v>
          </cell>
          <cell r="N2206">
            <v>44896</v>
          </cell>
          <cell r="O2206">
            <v>19116000000</v>
          </cell>
          <cell r="Q2206" t="str">
            <v>Synchrony Financial is a prominent consumer financial services company that offers digitally-enabled financing solutions across various industries, including retail, health and wellness, telecommunications, and more. Established in 1932 and originally part of General Electric, Synchrony became an independent public company in 2015. It is headquartered in the United States and is recognized for its significant growth, with a reported annual purchase volume of $185 billion and over $70 billion in bank deposits.
The company provides a range of financial products and services, including private-label credit cards, revolving credit, and specialized financing through its key segments: Retail Card, Payment Solutions, and CareCredit. Synchrony emphasizes innovation, investing over $5 billion in digital technology and holding 72 U.S. patents. It partners with more than 300,000 locations nationwide, focusing on enhancing customer experiences and promoting financial inclusion, including initiatives to support minority-owned businesses.</v>
          </cell>
          <cell r="R2206">
            <v>1932</v>
          </cell>
        </row>
        <row r="2207">
          <cell r="A2207" t="str">
            <v>Synechron</v>
          </cell>
          <cell r="B2207" t="str">
            <v>Synechron</v>
          </cell>
          <cell r="C2207">
            <v>16000</v>
          </cell>
          <cell r="D2207" t="str">
            <v>information technology &amp; services</v>
          </cell>
          <cell r="E2207" t="str">
            <v>http://www.synechron.com</v>
          </cell>
          <cell r="F2207" t="str">
            <v>http://www.linkedin.com/company/synechron</v>
          </cell>
          <cell r="G2207" t="str">
            <v>New York</v>
          </cell>
          <cell r="H2207" t="str">
            <v>New York</v>
          </cell>
          <cell r="I2207" t="str">
            <v>technology, business consulting, payments, digital transformation, data, esg, innovation, engineering, cloud devops, consulting, digital, cloud, systems integration, sustainable finance, artificial intelligence, finance technology, trade capital, finance, technology, information &amp; internet, cybersecurity, ai for process optimization, regulatory compliance, asset management, ai for portfolio management, cloud computing, ai prototyping, ai sandbox, ai automation tools, investment banking, ai for trading, ai governance, agentic ai, software engineering, machine learning, ai infrastructure, ai for fraud detection, consulting services, ai platform development, ai in payments, ai for operational efficiency, banking technology, ai ethics, software development, market research, data pipelines, ai safety, large language models, ai optimization, ai in financial regulation, ai for data privacy, ai integration, data governance, financial technology, cloud &amp; devops, b2b, operational efficiency, ai deployment, ai for compliance, digital banking, ai in retail banking, ai deployment platforms, ai for content creation, ai operationalization, enterprise software, ai modernization, computer systems design and related services, portfolio management, ai decision support, ai resilience, payment solutions, ai in investment banking, data analytics, data quality, ai scalability, ai for incident management, ai data management, ai solutions, ai ethics standards, cloud solutions, ai compliance, ai security standards, ai model monitoring, ai-backed solutions, ai for threat detection, ai for esg impact assessment, ai for customer engagement, ai customization, genai, data science, ai solutions suite, ai in insurance, ai for regulatory reporting, ai content moderation, technology innovation, services, generative ai, ai explainability, ai sandbox environment, ai model tuning, predictive analytics, gaming, ai model development, natural language processing, ai security, ai strategy, ai use cases, ai in asset management, risk management, ai for client onboarding, ai automation, data management, hi-tech, financial services, user experience, cybersecurity services, wealth management, ai security frameworks, ai risk management, ai in exchanges, technology consulting, insurtech, ai in cybersecurity, ai for decision automation, ai for risk management, ai for cyber resilience, devops, finlabs, ai research, ai use case development, ai accelerators, ai content generation, ai in wealth management, insurance, ai architecture, ai consulting, data engineering, regtech solutions, fintech innovations, wealthtech, financial services consulting, automation solutions, client lifecycle management, big data analytics, agile development, devops practices, financial crime prevention, client onboarding, technology integration, enterprise solutions, blockchain technology, ai-driven insights, customer experience enhancement, digital ecosystems, client insights, data monetization, kyc solutions, aml compliance, investment banking solutions, business process optimization, machine learning models, generative ai solutions, cloud-native applications, it governance, cybersecurity solutions, change management, impact analysis, financial services engineering, management consulting, information technology &amp; services, enterprises, computer software, capital markets, games, ux, investment management, analytics, big data</v>
          </cell>
          <cell r="J2207" t="str">
            <v>Salesforce, Outlook, Microsoft Office 365, Drupal, Pardot, Slack, Mobile Friendly, Workday Recruit, Facebook Custom Audiences, Typekit, Linkedin Marketing Solutions, Google Tag Manager, Apache, Nginx, Woo Commerce, Google Font API, Bootstrap Framework, WordPress.org, AI, ISO+â„¢, AWS SDK for JavaScript, Node.js, React, Microsoft Azure Monitor, Gem, Udemy, PowerBI Tiles, Jira, , Appium, Microsoft Active Directory Federation Services, Microsoft SQL Server Reporting Services, SQL, Tableau, Tableau Desktop, C#, Javascript, Microsoft.NET Core 3.1, .NET, AWS Trusted Advisor, Docker, Kubernetes, OpenTelemetry, Prometheus, Grafana, Amazon CloudWatch, HashiCorp Vault, AWS Secrets Manager, Python, PySpark, Snowflake, Azure Data Factory, Azure Data Lake Storage, Red Hat OpenShift, Airflow, Amazon Kinesis, Amazon S3, Apache Kafka, Apache Oozie, Apache Sqoop, Athena, AWS Glue Data Catalog, AWS Lake Formation, AWS Step Functions, Git, GitHub Actions, Hadoop HDFS, Hive, Jenkins, Lambda Cloud, Redshift, Scala, Semrush, Sizmek (MediaMind), Spark, Amazon DynamoDB, Amazon EC2, Amazon EKS Anywhere, Angular, API Gateway, ASP.NET, Azure Devops, ECS, Google AdWords Conversion, MongoDB, Pages, PostgreSQL, SailPoint IdentityIQ, GraphQL, Dell EMC PowerStore, Calypso, OpenAPI, SAP Intelligent Technologies, Aryson MySQL to MSSQL Converter, Thomson Reuters Legal Tracker, Express JS Framework, Mocha, Langchain, Jest, Postman, npm, Yarn, Workday, Gorilla Nation, Pathful, Cisco VPN, Cisco Unified Intelligence Center, Arista Networks, Wireshark, Ansible, Postpresso, REST, GE iFIX, Adition Technologies - Advertisers, Apex, Ning, Salesforce VisualForce, Salesforce Lightning Web Components, Salesforce Sales Cloud, Databricks, Make, AWS Bedrock, Delta Lake, AWS Glue, MLflow, QlikView, Hugging Face, Google Publisher Tag (GPT), BERT, Meta Llama 3, TensorFlow, PyTorch, Keras, Terraform, AWS CloudFormation, Elastic Stack, OpenSearch, AppDynamics, SentenceTransformers, ANGEL LMS, Azure AI Search, HTML5 Maker, CSS, Redux, webpack, Spring, Spring Boot, MySQL, Oracle Analytics Cloud, Maven, Pega Case Management, TypeScript, Aurora, Amazon Managed Streaming for Apache Kafka (Amazon MSK), Serverless Framework, Visual Studio Code, IBM Spectrum LSF, Kotlin, Ab Initio, Kingdee Software, Metadata Hub, ECircle (Teradata), Informatica, Talend, Mulesoft, iManage, HELM, JTL-Shop 3, COBOL, Hogan Assessments, IBM Db2 for Linux, UNIX, and Microsoft Windows, SWIFT, Uikit, Amazon Managed Workflows for Apache Airflow (MWAA), SAP, SAP Asset Accounting (AA), Microsoft Windows Server 2012, VMware ESXi, Frame, Ivanti Service Manager, Microsoft System Center Configuration Manager, WSUS, Wagtail CMS, Microsoft PowerShell, ServiceNow, Flutter, , Dell EMC Vblock, Amazon Elastic MapReduce (EMR), Apache Pig, Azure Data Lake Analytics, Bitbucket, Cassandra, Google Cloud Dataproc, Hbase, LeafLink, Azure Blob Storage, Unity Catalog, GoToAssist (FASTchat), Tidal, Confluence, Axway, Micro Focus Universal CMDB, SAM, MapMarker, SAP Ariba, Bash, Azure OpenAI Service, LangGraph, Mode, Amazon Web Services (AWS), Azure Active Directory, Red Hat JBoss Enterprise SOA Platform, React Native, Astro by Astronomer, CrowdStrike Falcon X, CAT, Azure Blockchain Service, Selenium, TeamCity, JFrog Artifactory, GitHub, Amazon Virtual Private Cloud (Amazon VPC), Route 53, Security, Splunk, Azure Linux Virtual Machines, Google Cloud Platform, Microsoft Azure, PuTTY, Unix, Microsoft PowerPoint, Microsoft Excel, Micro, GitHub Copilot, Streamlit, Power Query, SysTools VBA Password Recovery, AT&amp;T, C# (C Sharp), Visio, Hubspot, Zoho Analytics, Firebase, Karate Labs, Amazon CloudFront, Amazon ElastiCache, ASG Zeke, ELK Stack, Xray, dynaTrace, BigPanda, Avaloq, ebs, Xunit, NUnit, Jasmine, Karma, WorkSafeBC, Scrum Do, Remedy Single Sign On, Zabbix, Flosum, Ansys Workbench, Amazon Simple Queue Service (SQS), SNS, GitLab, IBM ILOG CPLEX Optimization Studio, Vertex AI, Hibernate, Material UI, Bootstrap, Enzyme, Gradle, Microsoft Entra ID, Weibo, Tor, Connect, Playwright, Microsoft Dynamics 365, Microsoft Power Platform, Azure Logic Apps, Azure Functions, Next.js, RabbitMQ, CDK, AWS CodePipeline, AWS CodeBuild, Octopus Deploy, IDC, JUnit, JWT, Mockito, Visual Studio, AWS Cloud Development Kit (AWS CDK), go+, Google Cloud BigQuery, DATAflow, Google Cloud Data Fusion, Google Cloud Storage, PubSub+, Apache Spark, Google Cloud AI Platform, AWS Identity and Access Management (IAM), Google Kubernetes Engine, Google Cloud Deployment Manager, Looker, Google Data Studio, Stackdriver Monitoring, Akamai Connected Cloud (formerly Linode), Espresso, XCUITest, Elasticsearch, Faiss, Google AlloyDB for PostgreSQL, LlamaIndex, Neo4j, Redis, Android, Testng, Less, SAP Sybase InfoMaker, Livebookings, ServiceNow Discovery, ServiceNow Service Mapping, Flow, OpenTable for Restaurants, Salesforce Financial Services Cloud, Salesforce Platform, SOQL, IBM DataStage, Control-M, Apache Airflow, Django, Flask, Fastapi, PL/SQL, Pega Infinity, Azure Cloud Services, Cypress, Trend Micro Smart Protection, Microsoft Office, Microsoft Visio, SharePoint, HTML Pro, Olo, ADP, Thales HSM, AWS Analytics, CCH Tagetik, Red Hat 3scale API Management, Azure Analysis Services, ForgeRock Identity Platform, Ping Identity, PingDirectory, OpenLDAP, comScore, Outsystems, Upfluence, CONTROL, C/C++, Argo CD, Power BI Documenter, MuleSoft Anypoint Platform, Excel4Apps, Litera pdfDocs, Jupyter, Springboot, mO Jira OAuth SSO, Jira OpenID Connect SSO, Jira OIDC SSO, DAX, k6, Docker Swarm, Kdb+, Adconion, Arketa, Bloomberg Professional Services, Claude, Meta Code Llama, Eaglestats, Apache Flink, Apache Iceberg, Starburst, Apache Superset, Apache Struts, Eclipse, IntelliJ IDEA, NetBeans, CrowdStrike, ThreatLocker, Palo Alto PA-5200 Series, GAS, BASE, Finastra, Oracle E Business Suite, SAP BusinessObjects Business Intelligence (BI), Oracle Hyperion Enterprise, Apache Mesos, Apache Parquet, Salesforce Service Cloud, Spark SQL, ETAP, Nagios, SolarWinds, IBM CICS Transaction Server, Hitachi Virtual Storage Platform (VSP), IBM VSAM, Batch, Selenium WebDriver, Cucumber, Copilot, Finacle, ACL, Bitnami JasperReports, MRTK, Azure Cloud Shell, Apache Hadoop HDFS, Amazon Linux 2, nCino Cloud Banking Platform, Route, Palo Alto Networks, Cisco ACI Orchestration, Silver Peak, FlipHTML5, Jakarta EE, Secured MVC Forum on Windows 2012 R2, Apple Pay, Google Pay for Business, Allure, AdExtent, Microsoft Power Apps, Microsoft Power Automate, DATAVERSE LTD, Microsoft Power Platform AI Builder, Dell EMC PowerScale, Backblaze Computer Backup, Archer, PeopleSoft CRM, SES, Storyboard to SwiftUI Converter, XCTest, Xcode, fastlane, National Instruments, TestFlight, Angular Material, Google Cloud, Mint, IBM Operational Decision Manager (ODM), DotNetNuke, Uipath, UiPath Studio, Microsoft Customer Care Framework, AWS Fargate, OnApp, Azure API Management, DatoCMS, AFAS, VNDLY, Spark Streaming, IBM i, FileCloud, Microsoft Entity Framework, Visual-Basic-.NET, Figma, IBM Instana, , OpenText Exstream, Tines, Jetpack, Clientconnexion, ITRS Geneos, Express, OneStat, Swagger UI, Chainalysis KYT, Intel, Cascade CMS, Microsoft Project, UKG Pro Benefits Administration, AVEVA PDMS, AWS DataSync, Salesforce CPQ, Salesforce Shield, Soap Media, BlazeMeter, Apache JMeter, VersionOne VS, IDEMIA Identity &amp; Security, Coraid, SAP Crystal Reports, Designer, Bidtellect, SAP HANA, Apptio Cloudability SaaS, Apptio Targetprocess, Netlify, Google Cloud APIs, iSAMS, R, SAS Analytics Pro, Kong Insomnia, H2O, Google, Babel, IBM Cognos Analytics, Cloudera Data Platform, Cloudera Manager, Apache Impala, Alibaba Cloud, Adobe Experience Manager, Eagle Platform (Online Video Platform), Star, Streams, Expo, Informatica Intelligent Cloud Services (IICS), Informatica MDM â€“ Product 360, SWIFT Alliance Gateway, Ivanti, AWS Systems Manager Parameter Store, Kong, OpenAI, Anthropic Claude, Gemini, Google Firebase Crashlytics, New Relic, Cognito, Okta, Cisco DNA Spaces, Storybook, JAX, Jaeger, Kibana, IBM Sterling B2B Integrator, IBM Mainframe, .GIS, Azure Event Grid, Confluent, Azure SQL, Sass, ChatGPT, Act!, NLP, Mari, dbt, IoT, Veruta (MyBuys), WebDriverIO, Amazon Kinesis Data Streams, Google Cloud Composer, ReadyAPI, Cisco Umbrella, Oracle Data Cloud, Flashtalking, Groovy, Digital Guardian, MX.3, Sumtotal Systems Llc, Zoomdata, Slido, Amazon EC2 Auto Scaling, Apache Ignite, GRPC, Develatio's ExpressJS AMI, Oracle XML DB, Charles River, Microsoft SQL Server Management Studio, PRO.FILE, Microsoft Windows Server 2000, Spring Cloud, JPA Health, Talend Open Studio, Dynamics 365 Customer Insights, Supermetrics, dotCMS, Wordpress, Contentful, Strapi, Entity Framework Core, Amazon Simple Storage Service (S3), Vero, LogIC, Perl, IXL, scikit-learn, Sage, Ligatus, Baidu Search Engine, Unity, Endurance, Microsoft Word, Palo Alto Networks GlobalProtect, Palo Alto Wildfire, WP-Oauth, CircleCI, FortiGate Cloud-Native Firewall (CNF), Azure Key Vault, Azure Monitor, Mule ESB, Cortex XDR, TrakSYS, Azure App Service, Azure Storage Explorer, Bicep, Azure Application Insights, Azure Log Analytics, pandas, Aruba Mobility Controllers, CLEAR, Impact Radius, Cisco DNA Center, Aruba AirWave Network Management, Azure Cognitive Services, Buildkite, Datadog, Sumologic, Verint, Microsoft 365, Azure Databricks, Apache Subversion (SVN) Server on Ubuntu 18.04 LTS, Katalon Studio, AMP, Apollo, Azure Portal, Foursquare Studio, Avid Interplay, 3M 360 Encompass - Health Analytics Suite, Axiom by Syntellis Performance Solutions, Pytest, OneTrust Tech Risk &amp; Compliance, Microsoft Teams, Lytics, SAP SuccessFactors, Qualys Penetration Testing, Tenable Nessus, CyberArk, Azure Active Directory B2C, VMware, Microsoft Defender for Cloud, IBM QRadar SIEM, Azure Sentinel, Puppet, Aqua, Palo Alto Prisma Cloud, Boomi, Trello, Miro, SafeSend, Kanbanize, Google Analytics, CloudEndure Migration, PagerDuty, SOAPUI, Cision, ADAPT, J2EE, OnBase, NICE Actimize Xceed, Act-On, Facebook Social Plugins, Informatica PowerCenter, GrubHub for Restaurants, Horoquartz, Oracle Exadata Cloud Service, Cisco Nexus 2000, SonarQube Cloud (formerly SonarCloud), PHP, Azure Cosmos DB, Azure SQL Database, Java EE, TUNE, Microsoft App-V, InstallShield, WISE, Microsoft Endpoint Manager, SystemVerilog, Microsoft Fabric, Databricks Lakehouse Platform, IBM Data Warehouse, Hazelcast, Apache Tomcat, Azure Repos, Liquibase, Gorgias, Acquia DAM (Widen)</v>
          </cell>
          <cell r="O2207">
            <v>1000000000</v>
          </cell>
          <cell r="Q2207" t="str">
            <v>Synechron is a global digital consulting firm founded in 2001, with a workforce of over 16,400 employees across 60 offices in 20 countries. The company specializes in providing innovative technology solutions, particularly for financial services and technology organizations. Synechron is privately held and has established a strong market presence.
The firm offers customized, end-to-end solutions in various technology domains, including AI and consulting, data management, digital transformation, cloud infrastructure, and software engineering. Synechron Nexus is a suite of AI-backed solutions that enhances human capabilities and drives business growth. Additionally, the company operates FinLabs, focusing on research and development in areas like AI, blockchain, and mobile applications, and has a Digital Innovation Centre in Dubai for clients exploring emerging technologies.
Synechron serves a diverse range of clients, including marquee financial institutions, across North America, Europe, the Middle East, and Asia-Pacific. The company has been recognized as a Great Place To Work in 2023-24 across multiple countries, highlighting its commitment to a positive workplace culture.</v>
          </cell>
          <cell r="R2207">
            <v>2001</v>
          </cell>
        </row>
        <row r="2208">
          <cell r="A2208" t="str">
            <v>Synopsys Inc</v>
          </cell>
          <cell r="B2208" t="str">
            <v>Synopsys</v>
          </cell>
          <cell r="C2208">
            <v>28000</v>
          </cell>
          <cell r="D2208" t="str">
            <v>information technology &amp; services</v>
          </cell>
          <cell r="E2208" t="str">
            <v>http://www.synopsys.com</v>
          </cell>
          <cell r="F2208" t="str">
            <v>http://www.linkedin.com/company/synopsys</v>
          </cell>
          <cell r="G2208" t="str">
            <v>Sunnyvale</v>
          </cell>
          <cell r="H2208" t="str">
            <v>California</v>
          </cell>
          <cell r="I2208" t="str">
            <v>eda, semiconductor ip, software quality, computer software, software security, software, design, semiconductors, hardware, information technology, computer software: prepackaged software, technology, software development, multi-die systems, verification coverage optimization, hardware-assisted verification, verification coverage, internet of things, advanced node support, multi-die interconnect solutions, design flow automation, heterogeneous chiplet integration, automotive safety ic verification, system-level design, ip hardening solutions, power analysis, design for reliability in automotive, security ip cores, physical verification, automotive safety, multi-voltage design, silicon ip hardening, high-performance computing, heterogeneous system integration, design automation software, multi-die package design, ai chip design acceleration, high-speed serdes, eda solutions, ip catalog, verification ip, iot chip development, system-on-chip design, ai chip development, cloud eda, silicon ip cores, rtl synthesis, design for manufacturability, advanced process nodes support, ai chip verification, heterogeneous integration solutions, system-level verification, virtual prototyping tools, memory controllers, automotive safety certification, interoperability testing, ai in eda, multi-die interconnect testing, system integration, design automation, heterogeneous integration ip, system-level simulation, design for reliability, fpga design tools, medical devices, ai in chip design, ai chip development workflows, physical implementation, security ip, physical design, ai-driven design, b2b, silicon ip, automotive safety certification tools, automotive safety standards, cloud design services, automotive safety compliance tools, cloud infrastructure for eda, silicon ip catalog management, automotive-grade silicon ip, security protocol ip cores, multi-die packaging verification, cloud computing for chip design, chip design tools, electronic design automation, memory ip, silicon ip security hardening, automotive safety ics, security protocol ip, cloud eda platforms, chip verification, government, hardware verification, services, design collaboration platforms, verification coverage tools, multi-die interconnect ip, design collaboration, heterogeneous integration methodologies, multi-core processor ip, software security tools, automotive safety standards compliance, multi-die integration, verification tools, processor ip, low power ics, cloud eda tools, cloud-based design collaboration, high-speed interconnects, chiplet design, semiconductor manufacturing, multi-die system design, virtual prototyping, advanced process nodes, cloud-based silicon validation, heterogeneous integration, automotive chip ip, manufacturing, silicon validation, low power design, verification automation, verification environment, verification environment automation, multi-die design, ai chip security solutions, semiconductor and other electronic component manufacturing, emulation systems, automotive, interconnect ip, multi-voltage ic design, verification coverage analysis, heterogeneous chip design best practices, security testing tools, system-on-chip (soc) design, verification environment customization, ip hardening, design for testability, ai-driven chip design tools, multi-die system verification, automotive chip design, verification environment scalability, verification ip cores, cloud-based design services, cloud-enabled design flow, low power ic design, silicon lifecycle management, cloud computing for eda, design for test, multi-die system architecture, fpga ip, cloud-based eda, eda software, system verification, automotive electronics, systems verification, soc design, fpga design, 3d ic design, design technology co-optimization, ai &amp; machine learning, cloud computing, data analytics, energy-efficient socs, multi-die solutions, risc-v architecture, rf design solutions, emulation solutions, digital design automation, custom design services, mask solutions, manufacturing analytics, pci express ip, ethernet ip solutions, security ip modules, automotive design solutions, optical design tools, memory compilers, system-on-chip infrastructure, rapid prototyping, power integrity analysis, debug &amp; coverage, static and formal verification, silicon bring-up support, designware libraries, cloud-native eda tools, mask data preparation, non-volatile memory solutions, integrated ip prototyping kits, device control automation, ai chip optimization, internet of things solutions, manufacturing services, academic and research alliances, information technology &amp; services, hospital &amp; health care, mechanical or industrial engineering, enterprise software, enterprises</v>
          </cell>
          <cell r="J2208" t="str">
            <v>CloudFlare CDN, Microsoft Office 365, CloudFlare Hosting, Eloqua, Facebook Widget, SOASTA, CrazyEgg, Kenexa, Salesforce, Google Analytics, Google Tag Manager, reCAPTCHA, GoToWebinar, Marketo, Adobe TestAndTarget, Mobile Friendly, DoubleClick, DoubleClick Floodlight, Avature, BugHerd, Piwik, Google Font API, Linkedin Marketing Solutions, Facebook Custom Audiences, The Trade Desk, Facebook Login (Connect), Adobe Media Optimizer, Synopsys ZeBu Server, Python, C#, Chorus by ZoomInfo, IBM Rational Rhapsody Architect for Systems Engineers, Microsoft PowerShell, .NET, Perl, SystemVerilog, Wordpress VIP, Tor, ContentClick, Microsoft PowerPoint, Microsoft Excel, Ansys HFSS, Ansys Mechanical, Ansys LS-DYNA, Synopsys VCS, Siemens Valor, Angular, Docker, GitHub, CAT, Verilog, Flow, Synopsys Design Compiler, FUSION, Cadence Innovus, Synopsys PrimeTime, Ansys RedHawk-SC, Voltus, Star, ANSYS, Azure for US Government, Ticket Spice, Check Point CloudGuard Harmony Connect (CloudGuard Connect), Docker Swarm, Ansys Fluids, Trustwave TrustKeeper, CloudBees CI, Instart Logic, TensorFlow, PyTorch, MLflow, VHDL, Inspectlet, Leadfeeder, HasOffers, Google Cloud CDN, Channel Intelligence by Google, Check Point CloudGuard CNAPP, Barracuda MSP, NTENT, Security, Adconion, Lambda Cloud, LeadsPedia, Visual IQ, Azure Linux Virtual Machines, Unix, Google Cloud Memorystore, C/C++, BCD Travel, Oracle SuperCluster, Travelport GDS, Microsoft System Center, Synopsys, GitHub Copilot, Android, Express, React, FlipHTML5, CSS, Javascript, Node.js, Nestjs, Azure Analysis Services, AWS Analytics, IBM ILOG CPLEX Optimization Studio, Copilot, Claude, Cursor, Advanced Solutions International (ASi), DotNetNuke, AWS SDK for JavaScript, Salesforce CRM Analytics, Azure Cloud Shell, Terminus (by DemandScience), EMC, TalentLMS, Amazon Linux 2, MATLAB, CPI, Visa, NumPy, PortSwigger, Git, Perforce Delphix, Keysight Eggplant, BERT, CMake, .GIS, PeopleSoft Campus Solutions, Yahoo! Japan Promotional Ads, Cisco TelePresence VCS, Grass Valley RIO FOR POST, Make, CallMiner Eureka, Siemens Calibre, Quality assurance service for SAP Field Service Management, Cadence Virtuoso, PEX, Siemens Calibre nmDRC, Siemens Calibre nmLVS, Shopify Fulfillment, Percipio, Ansible, Dell EMC PowerScale, ANGEL LMS, Elasticsearch, Logstash, Kibana, Prometheus, Grafana, Amazon Managed Streaming for Apache Kafka (Amazon MSK), Apex, Salesforce VisualForce, Ning, jQuery, REST, Copado, GitLab, Esri Reports, Datadog Dashboards, SSMS Tools Pack, Frame, SAP Asset Accounting (AA), Backbase DFM, AWS Mobile SDK, Interclick (Genome by Yahoo), Google Firebase Crashlytics, GEP, GRIN, IXL, Higher Logic Vanilla, Gem, Cisco IP Interoperability and Collaboration System (IPICS), AMP, DriverSide, Revcontent, Synopsys HSPICE, Open AdStream, SystemVue, Simulink, SAM, TierPoint DRaaS, Secured MVC Forum on Windows 2012 R2, Kubernetes, Microsoft Azure Monitor, AWS Trusted Advisor, ServiceNow Problem Management, Drip, Synopsys Verdi, StarRC, Mode, ISO+â„¢, Microsoft Power Platform AI Builder, SAP Hybris B2B Commerce, Conversant (ValueClick), VMware SD-WAN, Veeam Backup &amp; Replication, Oracle CPQ, Amazon Associates, IBM Spectrum LSF, TimeTrade, AI, Proteus, SAP SuccessFactors, PowerBI Tiles, Power Query, Jira, Cadence, Mentor Graphics, TouchBistro, WorkFusion AI Digital Agents, Zoomdata, Amazon Simple Storage Service (S3), Elastic APM, MITRE ATT&amp;CK, SAP, LangGraph, SES, Amazon FreeRTOS, Kimble, Excel4Apps, Microsoft Office, Langchain, LlamaIndex, OpenAI, ChatGPT, Meta Code Llama, Olo, Feathr, Siemens PROFIBUS, Pipedrive, Gubagoo, AWS WAF, McAfee Total Protection for Data Loss (DLP), Smartlook, Windows 11, Microsoft 365, Outlook, Connect, IBM Engineering Requirements Management DOORS Next, Power BI Documenter, Snowflake, GAS, Flashtalking, Apache, OrCAD PSpice Designer, SAP BusinessObjects Business Intelligence (BI), Axis Communications, Atlas by Facebook, Chitika, Cross Pixel Media, Perforce Visualization, Nielsen Display Ads (Formerly eXelate), Ansys Icepak, Qt, SAP Ariba Platform, SharePoint, Bash, VISI, Dell EMC PowerStore, Netlify, Azure Data Lake Storage, Palo Alto PA-5200 Series, IBM Security QRadar SIEM, Trellix ePolicy Orchestrator, Google Cloud Data Loss Prevention, Ipswitch WhatsUp Gold, Microsoft Windows Defender Antivirus, Siemens SIMATIC S7, Verizon WAF, Flask, Fastapi, Airflow, Prefect, Azure OpenAI Service, Azure Monitor, Pinecone, Weaviate, Milvus, Faiss, ServiceNow, Microsoft Teams, MakesBridge, ServiceNow Discovery, Ansys SpaceClaim, CAESAR II, Pluralsight Skills, SAP ECC, SAP S/4HANA, BASE, Instagram, LinkedIn Ads, Veeam Backup Essentials, Arena PLM, Sentaurus Device, GitHub Actions, IBM Tivoli Monitoring, Angular Material, Xaxis, Heap | by Contentsquare, Citrix, CONTROL, AspDotNetStorefront, PVsyst, XenServer, VMware ESXi, OpenLDAP, Azure Active Directory B2C, Samba, Heartland Payment Systems, Amazon CloudWatch, Ansys Workbench, Confluent Cloud, Ansys CFX, OpticStudio, Monte Carlo, OpenAI Whisper, AWS Bedrock, Meta Llama 3, SQL, Marchex, Ovation, NetApp ONTAP Data Management, Pure Storage Flash arrays, Pure Flashblade, NetApp, NetApp SnapVault, NetApp SnapMirror, Cohesity, Commvault, McAfee ePO, Palo Alto Networks, IBM QRadar SIEM, Office365, Red Hat Enterprise Linux AI, Kaspersky Anti-Virus, Blue Coat ProxySG, scikit-learn, Analyzer, CPMStar, Upfluence, Raspberry Pi, Toolkit, Adobe Photoshop, Strato, Adobe InDesign, Figma, Jenkins, Confluence, Craft CMS, ABB Distributed Control Systems (DCS), Hi-Media Performance, SalesLoft, VMware VMmark, Strikingly, Collective Media, Microsoft Windows Server 2012, Virgin Pulse, 1shoppingcart, Simpro, Supermetrics, NIPR, Proofpoint CASB, Cisco Secure Firewall Management Center, DPDK (Data Plane Development Kit), pandas, CET, Microsoft Active Directory Federation Services, Argon CI/CD Security, ICONICS IoT, Crowdsignal, BMC Helix Discovery, VueJS, TypeScript, NVIDIA Omniverse, Micro, Sales Cloud Einstein, ManageEngine Desktop Central, Amazon Mechanical Turk, Designer, FloTHERM, Visual-Basic-.NET, Homestead, PEO, HELM, API Gateway, Thermal Desktop, Front, Amazon Inferentia, Azure Databricks, ArcGIS Spatial Analyst, AdPilot, Xilinx Vivado, AMD Xilinx, Confluent, FFmpeg, OpenSSL, Azure Digital Twins, Eslint, Stitch, Sizmek (MediaMind), eMaint CMMS, ExactMetrics, Next.js, Databricks, Camtasia, Conan, Drake Tax, Cisco Nexus Dashboard, Terraform, IBM WebSphere Hybrid Edition (Application Server &amp; Liberty), Signal, Vscode, LogIC, Apple macOS, Cisco WebEx Teams, Palo Alto Networks GlobalProtect, Okta, TUNE, Eze Castle Integration, Anaplan, Oracle Analytics Cloud, Retool, Jest, IBM Tivoli OMEGAMON, IBM Cognos Impromptu, Vercel, Oracle Fusion Middleware, Definitive Healthcare, ServiceNow Demand Management, Visio, Aruba ClearPass Access Control and Policy Management, Zscaler, DAX, ICP, Broadcom Service Virtualization, Posit, Dependabot, McAfee VirusScan Enterprise, Akamai CDN Solutions, Infoblox DHCP, Blackboard Learn, Route, ABAP, EMaint, Amazon Web Services (AWS), Informatica Enterprise Data Catalog, JFrog Artifactory, PostgreSQL, Playwright, Selenium, Google Cloud Machine Learning Engine, Svelte, Blackboard LMS, Econda, C# (C Sharp), Synplify, IoT, Photon, Talentia Software, Verint, SAS Enterprise Guide, Ansys medini analyze, Azure Devops, Visual Studio, SAP Floorplan Manager, Electron, SAS Visual Analytics, Crownpeak Universal Consent Platform (formerly Evidon), Cascade CMS, ModelSim, Microsoft Purview eDiscovery, Amazon Pinpoint</v>
          </cell>
          <cell r="K2208">
            <v>12000000000</v>
          </cell>
          <cell r="L2208" t="str">
            <v>Other</v>
          </cell>
          <cell r="M2208">
            <v>2000000000</v>
          </cell>
          <cell r="N2208">
            <v>45962</v>
          </cell>
          <cell r="O2208">
            <v>7054178000</v>
          </cell>
          <cell r="Q2208" t="str">
            <v>Synopsys, Inc. is a leading American multinational company based in Sunnyvale, California, specializing in electronic design automation (EDA). Founded in 1986, Synopsys focuses on silicon chip design, verification, electronic system-level design, and semiconductor intellectual property (IP). The company aims to innovate the silicon-to-software process, providing engineering solutions that support the rapid development of AI-powered products across various industries, including IoT, automotive, security, and healthcare.
Synopsys offers a comprehensive EDA software flow that includes tools for design, system modeling, verification, and simulation. Key products include the Design Compiler for automated logic synthesis and a robust portfolio of silicon-proven IP covering standard interfaces and memory controllers. The company also provides design consulting services and collaborates with leading foundries and FPGA providers to enhance R&amp;D and reduce time-to-market. With significant annual revenue and a strong global presence, Synopsys continues to empower innovators through its advanced technology and commitment to customer success.</v>
          </cell>
          <cell r="R2208">
            <v>1986</v>
          </cell>
        </row>
        <row r="2209">
          <cell r="A2209" t="str">
            <v>Synovus</v>
          </cell>
          <cell r="B2209" t="str">
            <v>Synovus</v>
          </cell>
          <cell r="C2209">
            <v>4800</v>
          </cell>
          <cell r="D2209" t="str">
            <v>financial services</v>
          </cell>
          <cell r="E2209" t="str">
            <v>http://www.synovus.com</v>
          </cell>
          <cell r="F2209" t="str">
            <v>http://www.linkedin.com/company/synovus</v>
          </cell>
          <cell r="G2209" t="str">
            <v>Columbus</v>
          </cell>
          <cell r="H2209" t="str">
            <v>Georgia</v>
          </cell>
          <cell r="I2209" t="str">
            <v>mortgages, personal banking, credit cards, investing, asset backed lending, commercial banking, wealth management, private wealth, corporate banking, business banking, consumer banking, lending, major banks, finance, loan services, commercial loans, treasury management, digital banking platform, mortgage lending, community banking, payment processing, high-net-worth clients, trust services, community development, financial planning, merchant services, cash flow management, retail, wealth planning, retirement planning, b2c, international banking, payment solutions, private banking, asset-based lending, asset management, family office services, online banking, services, life insurance, sba loans, digital banking, customer service, legacy in payment processing, personal loans, small business banking, structured lending, financial products, investment management, financial services, capital markets, banking, early credit card adoption, trust and estate, regional bank, cash management, risk management, mobile banking, investment services, loan origination, savings accounts, certificates of deposit, health savings account, business checking, fraud prevention, executive benefits, retirement plans, home mortgages, home equity lines of credit, insurance products, ach origination, payments management, small business administration (sba) loans, private trust services, mortgage services, commercial lending, e-payables, controlled disbursement account, online wire transfers, deposit services, zelle, fraud mitigation, economic insights, cash and liquidity strategies, financial education, digital wallets, payments solutions, personal trust, debt capital markets, market risk management, deposit solutions, corporate trust services, personal financial consulting, financial institution services, b2b, insurance</v>
          </cell>
          <cell r="J2209" t="str">
            <v>Akamai, Akamai DNS, Microsoft Office 365, ADP, The Trade Desk, Hubspot, Slack, Salesforce, SiteCore, iTunes, Linkedin Marketing Solutions, ASP.NET, Google AdWords Conversion, Google Tag Manager, Mobile Friendly, Twitter Advertising, Facebook Widget, Google AdSense, Google Remarketing, Google Dynamic Remarketing, Facebook Custom Audiences, Typekit, dynaTrace, DoubleClick Floodlight, Facebook Login (Connect), DoubleClick Conversion, Google Play, Google Analytics, Tor, Zillow, Gem, Tableau, Nevron Vision for SSRS, Microsoft SQL Server Reporting Services, Kofax, FIS, Microsoft Excel, Microsoft Office, SQL, SAP BusinessObjects Business Intelligence (BI), Archer, SAI360, ACL, FUSION, Microsoft Active Directory Federation Services, OpenLDAP, Impact Radius, IBM RACF, Microsoft Windows Server 2012, Unix, Akamai CDN Solutions, Infoblox DHCP, .NET, CPI, OWASP Zed Attack Proxy (ZAP), Cisco Secure Firewall Management Center, Ipswitch WhatsUp Gold, Blue Coat ProxySG, AWS Application Load Balancer, Microsoft Windows Defender Antivirus, Excel4Apps, Microsoft PowerPoint, SysTools VBA Password Recovery, Nasdaq eVestmentâ„¢, Databricks, Azure Data Lake Storage, AWS Trusted Advisor, Git, Bitbucket, Jenkins, Azure Devops, nCino Cloud Banking Platform, Visio, CLEAR, Zelle, BILL, Posit</v>
          </cell>
          <cell r="K2209">
            <v>376592439</v>
          </cell>
          <cell r="L2209" t="str">
            <v>Merger / Acquisition</v>
          </cell>
          <cell r="N2209">
            <v>45839</v>
          </cell>
          <cell r="O2209">
            <v>2360518000</v>
          </cell>
          <cell r="P2209">
            <v>2</v>
          </cell>
          <cell r="Q2209" t="str">
            <v>Synovus Financial Corp. is a regional bank based in Columbus, Georgia, with a history dating back to 1888. The company operates approximately 249 branches and 335 ATMs across Georgia, Alabama, South Carolina, Florida, and Tennessee, managing around $60-62 billion in assets. Synovus provides a variety of financial services, including commercial and retail banking, investment services, and mortgage solutions, all designed to meet the needs of individuals and businesses in the Southeastern U.S.
The bank emphasizes personal service and relationship-building, guided by its customer covenant of sincerity, fairness, and respect. Synovus also has a dedicated entity, the Synovus Family Office, which offers estate planning, trust services, and wealth management to multi-generational families. With a commitment to innovation and community support, Synovus positions itself as a leading financial institution in the region, recognized for its workplace culture and customer service.</v>
          </cell>
          <cell r="R2209">
            <v>1888</v>
          </cell>
        </row>
        <row r="2210">
          <cell r="A2210" t="str">
            <v>T. Rowe Price</v>
          </cell>
          <cell r="B2210" t="str">
            <v>T. Rowe Price</v>
          </cell>
          <cell r="C2210">
            <v>8100</v>
          </cell>
          <cell r="D2210" t="str">
            <v>financial services</v>
          </cell>
          <cell r="E2210" t="str">
            <v>http://www.troweprice.com</v>
          </cell>
          <cell r="F2210" t="str">
            <v>http://www.linkedin.com/company/t--rowe-price</v>
          </cell>
          <cell r="G2210" t="str">
            <v>Baltimore</v>
          </cell>
          <cell r="H2210" t="str">
            <v>Maryland</v>
          </cell>
          <cell r="I2210" t="str">
            <v>retirement plans, mutual funds, retirement planning, separate accounts, subadvisory services, iras, college planning, asset management, investment bankers/brokers/service, finance, global asset manager, client satisfaction, ethical principles, client-centric investment approach, investment milestones, active investing, global investment reach, long-term investment success, financial advisory services, risk assessment, institutional clients, financial services, client trust building, active management, investment performance, investment discipline, active asset allocation, portfolio management, client-focused approach, growth stock investment, retirement services, institutional asset management, global reach, active portfolio management, investment insight sharing, investment team, other financial investment activities, investment analysis, client engagement, investment process innovation, fund lineup, client-focused solutions, fund performance analysis, investment philosophy, institutional investment, active investment strategies, investment research collaboration, global investment solutions, investment team collaboration, investment process, investment innovation, fund performance, investment risk controls, ethical investment principles, recordkeeping services, investment risk management, collaborative culture, investment research, investment strategies, global asset management, global market insights, market insights, investment risk mitigation, market analysis, investment products, asset management firm, client trust, investment management, active management differentiation, financial advisory, active etf management, long-term investing, active management culture, long-term investment philosophy, investment performance tracking, investment decision process, long-term profit focus, investment risk, investment expertise, investment risk analysis, growth stock investing, client engagement strategies, long-term growth focus, long-term growth strategies, investment decision-making, long-term growth, active management approach, active fund management, retirement plan administration, investing, retirement, financial advisors, etfs, portfolio construction, risk management, wealth management, investment solutions, college savings plans, 529 plans, target date funds, fixed income, equity investments, international investments, multi-asset strategies, financial planning, market research, tax efficiency, performance analysis, asset allocation, liquidity management, retirement savings, real-time data, investment guidance, personal finance, global investments, investor education, strategy development, financial security, institutional investors, workplace retirement, consulting services, investment trends, financial markets, behavioral finance, economic outlooks, partnership opportunities, fund management, diversity and inclusion, sustainable investing, esg investing, healthcare innovation, b2b, financial consulting, consulting, management consulting</v>
          </cell>
          <cell r="J2210" t="str">
            <v>Amazon CloudFront, Route 53, UltraDns, Microsoft Office 365, DemandBase, Atlassian Cloud, OneTrust, The Trade Desk, Workday, Adobe CQ, Salesforce Live Agent, ServiceNow, Slack, Amazon SES, Salesforce, Adobe Marketing Cloud, Qualtrics, Mobile Friendly, Omniture (Adobe), New Relic, Apache, Facebook Custom Audiences, AI, SharePoint, VISI, Snowflake, AWS Trusted Advisor, ROOM, Microsoft 365, Outlook, Google AdWords Conversion, Excel4Apps, Microsoft PowerPoint, Zen Planner, GenText AI Assistant for MS Word, Microsoft Power Automate, Power BI Documenter, Cisco WebEx Teams, Zoomdata, Python, SQL, AWS Analytics, AWS SDK for JavaScript, TUNE, Microsoft Defender for Cloud, Microsoft Entra ID, Microsoft Excel, Seismic, Adobe Experience Manager, Terraform, Secured MVC Forum on Windows 2012 R2, Apple macOS, Parallels Mac Management for Microsoft SCCM, Autopilot, Microsoft PowerShell, Microsoft Windows 365 Cloud PC, WhatsApp, Jira, Jira Service Management, Jira Software, Planview PPM Pro, Planview Hub, Rally, CGI Momentum, Amazon CloudWatch, Amazon DynamoDB, Amazon S3, Amazon Simple Queue Service (SQS), AWS Fargate, CAT, ECS, Lambda Cloud, Sizmek (MediaMind), SNS, Android, Kotlin, Tines, Jetpack, HireVue, Tor, Docker, Git, IDC, JWT, Microsoft ADFS for Genesys Cloud, Adobe, Azure AD Notifications, CyberArk, SAM, mO Jira OAuth SSO, Jira OpenID Connect SSO, Jira OIDC SSO, Azure Active Directory B2C, Akamai CDN Solutions, Infoblox DHCP, Amazon Linux 2, IBM Security Access Manager, Microsoft Exchange Server 2003, Cisco IronPort, Microsoft OneDrive, Microsoft Teams, Copilot, Azure Purview, Microsoft Power Platform, Microsoft Graph, Adform DMP, Microsoft OneDrive for Business, Microsoft Teams Rooms, Spring Boot, Apache Iceberg, Spark, dbt, Airflow, Dagster, PowerBI Tiles, VueJS, TypeScript, Javascript, HTML5 Maker, CSS, Gem, Salesforce CRM Analytics, MSCI, ADP, BirchStreet Procure-to-Pay, Aqua Trivy, GitLab, Amazon Web Services (AWS), Amazon Connect, AWS Lambda, Amazon Lex, Amazon Elastic Container Service (Amazon ECS), Databricks, Databricks SQL, Delta Lake, MLflow, pandas, PySpark, Tableau, Unity Catalog, R, Micro, scikit-learn, Flow, Apache Spark, Office365, Grafana, Zscaler, Charles River IMS, Amazon EC2, Amazon EC2 Auto Scaling, Amazon EKS Anywhere, ebs, Amazon Elastic File System (Amazon EFS), Amazon Virtual Private Cloud (Amazon VPC), Aurora, AWS Organizations, AWS Key Management Service (KMS), Acme Packet, AWS Secrets Manager, AWS Systems Manager Parameter Store, AWS CloudTrail, AWS Config, Amazon GuardDuty, AWS Security Hub, AWS WAF, Stormshield, AWS PrivateLink, Security, .NET, Adobe Campaign</v>
          </cell>
          <cell r="K2210">
            <v>1330908771</v>
          </cell>
          <cell r="L2210" t="str">
            <v>Other</v>
          </cell>
          <cell r="M2210">
            <v>1000000000</v>
          </cell>
          <cell r="N2210">
            <v>45901</v>
          </cell>
          <cell r="O2210">
            <v>7314800000</v>
          </cell>
          <cell r="Q2210" t="str">
            <v>T. Rowe Price is a global investment management firm founded in 1937 by Thomas Rowe Price Jr. in Baltimore, Maryland. The company specializes in active equity, fixed income, multi-asset strategies, mutual funds, subadvisory services, and investment planning tools for individual, institutional, and retirement plan clients. With a focus on integrity and fundamental research, T. Rowe Price manages $1,346.5 billion in assets, with over 50% coming from institutional clients.
The firm has a rich history of innovation in investment strategies, including the introduction of the first U.S. dedicated natural resources mutual fund and the establishment of the first U.S. retirement account. T. Rowe Price employs over 7,800 associates globally, including 938 investment professionals, and operates in 16 countries. The company emphasizes client success through active research and offers a range of products, including diversified portfolios, retirement planning tools, and active ETFs, while maintaining a commitment to long-term investment principles.</v>
          </cell>
          <cell r="R2210">
            <v>1937</v>
          </cell>
        </row>
        <row r="2211">
          <cell r="A2211" t="str">
            <v>Take-Two Interactive</v>
          </cell>
          <cell r="B2211" t="str">
            <v>Take-Two Interactive Software</v>
          </cell>
          <cell r="C2211">
            <v>13000</v>
          </cell>
          <cell r="D2211" t="str">
            <v>entertainment</v>
          </cell>
          <cell r="E2211" t="str">
            <v>http://www.take2games.com</v>
          </cell>
          <cell r="F2211" t="str">
            <v>http://www.linkedin.com/company/take-2-interactive-software-inc-</v>
          </cell>
          <cell r="G2211" t="str">
            <v>New York</v>
          </cell>
          <cell r="H2211" t="str">
            <v>New York</v>
          </cell>
          <cell r="I2211" t="str">
            <v>publishing, marketing, video games, finance, it, games, consumer internet, internet, information technology, services-misc. amusement &amp; recreation, consumer discretionary, entertainment providers, media, computer games, consumers, computer software, information technology &amp; services, financial services</v>
          </cell>
          <cell r="J2211" t="str">
            <v>Amazon CloudFront, NSOne, Route 53, Microsoft Office 365, Zendesk, Amazon AWS, Atlassian Cloud, OneTrust, React Redux, Slack, Amazon SES, Nginx, Mobile Friendly, Google Tag Manager, Remote, AI, Tableau, PowerBI Tiles, SQL, Workday, ServiceNow, Microsoft PowerPoint, JD Edwards World, Anaplan, ServiceNow Discovery, ServiceNow Service Mapping, ServiceNow Integration Hub, ServiceNow Flow Designer, Zoomdata, Jira, Smartsheet, JD Edwards, WMS, AWS Trusted Advisor, Azure Linux Virtual Machines, checkmk, Google Cloud Platform, Microsoft Azure Monitor, Microsoft Windows Server 2012, Splunk, VMware, VMware vSAN, Oracle JD Edwards EnterpriseOne, Zoho CRM, SAP Concur, Siemens SIMATIC S7, Pipedrive, Tint, Microsoft Active Directory Federation Services, Microsoft Entra ID, Perforce Visualization, GitHub, Jenkins, Microsoft 365, Google Workspace, Atlassian, VMware SD-WAN, .GIS, Excel4Apps, HTML Pro, Microsoft Excel, AWS Transfer for SFTP, Unreal Engine, Blueprint, Splunk SOAR, OneTrust Tech Risk &amp; Compliance, Python, Workday Adaptive Planning, C#, AWS SDK for JavaScript, Javascript, Cornerstone HR, Micro Focus Operations Manager, MITRE ATT&amp;CK, OWASP Zed Attack Proxy (ZAP), AWS Analytics, Azure Analysis Services, IBM ILOG CPLEX Optimization Studio, Palo Alto Prisma Cloud, Wiz, Orca Security, Azure Security Center, AWS Security Hub, OWASP Dependency-Check, McAfee Total Protection for Data Loss (DLP), Siemens PROFIBUS, UKG Pro Benefits Administration, Cisco AppDynamics, ISO+â„¢, Gem, Dell iDRAC (Integrated Dell Remote Access Controller), ServiceNow Vulnerability Response, ServiceNow IT Operations Management (ITOM), Monday.com, Qt, GRPC, Git, Confluence, Gemini, Ironclad, Microsoft Office, Palo Alto Networks Cortex XSOAR, Tines, Splunk Enterprise Security, Microsoft Application Insights, Oracle Analytics Cloud</v>
          </cell>
          <cell r="K2211">
            <v>4050000000</v>
          </cell>
          <cell r="L2211" t="str">
            <v>Debt Financing</v>
          </cell>
          <cell r="M2211">
            <v>350000000</v>
          </cell>
          <cell r="N2211">
            <v>45292</v>
          </cell>
          <cell r="O2211">
            <v>5633600000</v>
          </cell>
          <cell r="Q2211" t="str">
            <v>Take-Two Interactive Software, Inc. is a prominent global developer, publisher, and marketer of interactive entertainment, based in New York City. Founded in 1993, the company has grown to employ around 6,500 people across four offices. It is known for its key subsidiaries, including Rockstar Games, 2K, and Zynga, which produce popular franchises such as Grand Theft Auto, NBA 2K, and FarmVille.
The company offers a wide range of high-profile video games and intellectual properties across various platforms, including consoles, PCs, and mobile devices. Its portfolio features diverse genres, including action-adventure, sports, strategy, and casual gaming. Take-Two emphasizes owned intellectual property and live services, providing players with engaging experiences through virtual currency and in-app purchases. With a strong focus on development, publishing, and marketing, Take-Two continues to innovate and expand its reach in the interactive entertainment industry.</v>
          </cell>
          <cell r="R2211">
            <v>1993</v>
          </cell>
        </row>
        <row r="2212">
          <cell r="A2212" t="str">
            <v>TaskUs</v>
          </cell>
          <cell r="B2212" t="str">
            <v>TaskUs</v>
          </cell>
          <cell r="C2212">
            <v>59000</v>
          </cell>
          <cell r="D2212" t="str">
            <v>outsourcing/offshoring</v>
          </cell>
          <cell r="E2212" t="str">
            <v>http://www.taskus.com</v>
          </cell>
          <cell r="F2212" t="str">
            <v>http://www.linkedin.com/company/taskus</v>
          </cell>
          <cell r="G2212" t="str">
            <v>New Braunfels</v>
          </cell>
          <cell r="H2212" t="str">
            <v>Texas</v>
          </cell>
          <cell r="I2212" t="str">
            <v>back office, data services, customer acquisition, offshoring, customer support, omnichannel customer support, technical support, photo retouching, content moderation, lead generation, customer experience, customer retention, agentic ai, autonomous vehicles, customer care, robotics, outsourcing, enterprise software, software, information technology, edp services, technology, outsourcing &amp; offshoring consulting, content policies management, healthtech, content moderation solutions, financial technology, ai bias assessment, business intelligence, employee well-being, ai privacy, ai risk management, ai safety, content enrichment, ai models, ai bias detection, content moderation policies, ai transparency, logistics and transportation, response rating, content policies enforcement, content moderation services, learning as a service, scalable solutions, ai bias mitigation, ai ethics, ai security, ai bias analysis, ai regulation, ai and automation, ai bias correction methods, services, ai governance, content moderation tools, synthetic media, data collection, ai accountability, operational efficiency, digital services, deepfake detection, compliance, content moderation best practices, prompt writing, content moderation strategy, regulatory compliance, content moderation workflow, b2b, content moderation compliance, red teaming, financial crime compliance, content moderation platform, information technology and services, multilingual support, content safety, digital transformation, data security, customer experience management, customer engagement, content moderation systems, ai bias control, ai bias mitigation techniques, trust and safety, content moderation ai, consulting, content moderation process, cloud-based platform, ai development, computer systems design and related services, ai safety benchmarks, ai bias reduction, content policies, ai bias correction, ai bias monitoring, content moderation techniques, bpo, content moderation standards, content security, content moderation technology, employee benefits, content moderation ai safety, talent management, content moderation protocols, risk management, ai compliance, ai bias prevention, content moderation regulations, content moderation guidelines, d2c, ai bias evaluation, content review, data annotation, content moderation frameworks, social media, ai fairness, sales outsourcing, content filtering, content policies monitoring, business process outsourcing, customer support automation, ai robustness, ai explainability, content policies review, content moderation algorithms, technology integration, content protection, e-commerce, content management, retail, bpo services, digital solutions, ai services, financial crimes compliance, consulting services, training curriculum design, employee engagement, data labeling, performance analytics, trust and safety protocols, cost efficiency, crowdsourcing solutions, healthcare support, ecommerce solutions, gaming support, remote workforce, business process optimization, customer support solutions, user-generated content moderation, risk response management, virtual assistants, human-in-the-loop ai, upskilling programs, employee wellness programs, employee retention, global delivery model, student internships, employee training, multichannel support, data-driven decision making, workforce mobility solutions, continuous improvement programs, content security services, onboarding solutions, customer feedback management, brand protection services, healthcare, finance, education, non-profit, distribution, transportation &amp; logistics, marketing &amp; advertising, sales, mechanical or industrial engineering, information technology &amp; services, enterprises, computer software, outsourcing/offshoring, finance technology, financial services, analytics, computer &amp; network security, consumer internet, consumers, internet, management consulting, health care, health, wellness &amp; fitness, hospital &amp; health care, nonprofit organization management</v>
          </cell>
          <cell r="J2212" t="str">
            <v>Gmail, Google Apps, Microsoft Office 365, VueJS, WP Engine, Atlassian Cloud, Drift, Workday, Pardot, Slack, Amazon SES, Salesforce, Adobe Marketing Cloud, Hotjar, Google Play, Facebook Widget, Google Tag Manager, Google AdSense, Constant Contact, Facebook Custom Audiences, Mobile Friendly, Facebook Login (Connect), JQuery 1.11.1, Google Analytics, Wix, Typekit, Google Maps (Non Paid Users), WordPress.org, Google Font API, YouTube, reCAPTCHA, Tealium, Google Maps, Visio, Make, Android, Google Workspace, Pipedrive, Meetrics, Google, Google Cloud Platform, IBM Tivoli OMEGAMON, Gem, Less, Redshift, Microsoft SQL Server Reporting Services, PowerBI Tiles, Ad Astra, .NET, ServiceNow, Micro Focus Universal CMDB, ServiceNow Discovery, Taleo Applicant Tracking Systems (ATS), Rise, Microsoft Excel, SQL, Ning, ROOM, ANGEL LMS, Weibo, Zendesk, Python, PyTorch, JAX, TensorFlow, Langchain, GoToAssist (FASTchat), Brex, SAP Concur, Wider Planet, , Oracle BI Publisher, Microsoft Office, Salesforce Service Cloud, Olo, Minitab Workspace, LinkedIn Recruiter, Palo Alto Networks Panorama, Microsoft.NET Core 3.1, Secured MVC Forum on Windows 2012 R2, HTML Pro, CSS, Javascript, Angular, C#, Linkedin Marketing Solutions, WebOffice, McAfee Total Protection for Data Loss (DLP), Telligent, BIRT, Checkmarx, Snyk, Burp Suite, Black Duck, Wiz, Terraform, AWS CloudFormation, Pulumi, OWASP Zed Attack Proxy (ZAP), Microsoft Power Automate, Prisma, Cisco Wireless LAN Controllers, Akamai CDN Solutions, Infoblox DHCP, Cisco VPN, Discord, Reddit for business, Stackdriver Monitoring, Amazon CloudWatch, Board, Ping Identity, Ligatus, Excel4Apps, ADP Applicant Tracking System, Asana, Looker, Streamlit, Oracle Analytics Cloud, Smartlook, Microsoft Teams, Amazon Web Services (AWS), Paypal, Netskope Cloud Access Security Broker (CASB), 24-7 Media, Amazon S3, Zoomdata, SAM, Snyk Code (SAST), Minteye / AdsCaptcha, GitHub Actions, Jenkins, Azure Devops, Check Point CloudGuard CNAPP, Palo Alto Prisma Cloud, AWS Trusted Advisor, Microsoft Azure Monitor, AI, Mode, Windows 10 IoT Core Services, Windows 11, Microsoft AdCenter, Microsoft Active Directory Federation Services, ADP, Salesforce CRM Analytics, SalesLoft, LinkedIn Sales Navigator, BMC Helix Discovery, Google Docs, Deluxe Payroll and HR Solutions, Workday Recruiting, Security, IBM Business Process Manager, CAT, NLP, Google Business Profile, Barracuda Spam Firewall, Cisco Adaptive Security Appliance Software, Lambda Cloud, ECS, Amazon EKS Anywhere, Docker, Fastapi, AWS Secrets Manager, Barracuda MSP, Power BI Documenter, Minitab Statistical Software, Cisco Meraki, SolarWinds, Confluence, Dash, AWS Analytics, Absorb LMS, Microsoft Windows Server 2000, Adobe Captivate, Articulate Storyline 3, Amazon Virtual Private Cloud (Amazon VPC), Sizmek (MediaMind), AWS PrivateLink, Dell iDRAC (Integrated Dell Remote Access Controller), Tor, Azure Linux Virtual Machines, Unix, Microsoft Windows Server 2012, Apple macOS, VMware, Microsoft Hyper-V Server, Microsoft Advanced Group Policy Management, Microsoft Exchange Server 2003, SAP Financial Supply Chain Management (FSCM), Fathom, Amazon Associates, Conversant (ValueClick), IBM Tape Systems, Microsoft Entra ID, Chorus by ZoomInfo, CPI, ACL, Oracle Fusion Middleware, Shopify, Adobe Creative Suite, Adobe Photoshop, Strato, Adobe InDesign, Adobe After Effects, Adobe Premiere Pro, Figma, Harmony Email &amp; Collaboration, Google Photos, Calendar for Jira</v>
          </cell>
          <cell r="K2212">
            <v>1349500000</v>
          </cell>
          <cell r="L2212" t="str">
            <v>Merger / Acquisition</v>
          </cell>
          <cell r="M2212">
            <v>0</v>
          </cell>
          <cell r="N2212">
            <v>45778</v>
          </cell>
          <cell r="O2212">
            <v>1183547000</v>
          </cell>
          <cell r="Q2212" t="str">
            <v>TaskUs is a publicly traded company that provides outsourced digital services, focusing on customer experience (CX), trust and safety, AI operations, and related solutions. Founded in 2008 by Bryce Maddock and Jaspar Weir, the company has grown from a small virtual assistant service in the Philippines to a global operation with over 35,000 employees across 20 sites in eight countries, including the USA, Philippines, Mexico, and India.
The company offers a range of tech-led, talent-driven outsourcing services. These include digital customer experience solutions, content security to protect users and brands, AI operations, and consulting for business optimization. TaskUs emphasizes a people-first culture, prioritizing employee well-being and rapid scaling for clients. With a focus on innovative companies in sectors like tech, e-commerce, and gaming, TaskUs positions itself as a growth driver, delivering high-quality support and solutions tailored to the needs of fast-growing businesses.</v>
          </cell>
          <cell r="R2212">
            <v>2008</v>
          </cell>
        </row>
        <row r="2213">
          <cell r="A2213" t="str">
            <v>Tavant</v>
          </cell>
          <cell r="B2213" t="str">
            <v>Tavant</v>
          </cell>
          <cell r="C2213">
            <v>3000</v>
          </cell>
          <cell r="D2213" t="str">
            <v>information technology &amp; services</v>
          </cell>
          <cell r="E2213" t="str">
            <v>http://www.tavant.com</v>
          </cell>
          <cell r="F2213" t="str">
            <v>http://www.linkedin.com/company/tavant</v>
          </cell>
          <cell r="G2213" t="str">
            <v>Santa Clara</v>
          </cell>
          <cell r="H2213" t="str">
            <v>California</v>
          </cell>
          <cell r="I2213" t="str">
            <v>devops, ott over the top, ebusiness, aftermarket, aftermarket service operations, media &amp; entertainment, media, banktech, manufacturing, artificial intelligence, proptech, outsourced product development, testing, consumer lending, analytics &amp; big data, service lifecycle management, warranty, ecommerce, media entertainment, mobility, fintech, capital markets, it services &amp; it consulting, operational efficiency, ai monitoring, cloud ai solutions, fintech ai, ai for digital transformation, ai for legal processes, generative ai, industry-specific ai, b2b, customer relationship management, ai enterprise architecture, ai for government services, enterprise-grade ai, predictive maintenance ai, data modernization, ai innovation labs, consulting, logistics ai, services, deployment ai, ai compliance, ai in media &amp; entertainment, ai scalability solutions, industry-specific ai products, ai platform engineering, ai for content creation, insights ai, software engineering, business intelligence, decision-making ai, scalable ai architectures, ai for transportation logistics, ai for risk management, ai platform development, lifecycle management ai, ai governance frameworks, ai/mlops, ai data security, ai accelerators, ai governance, predictive analytics, ai data pipelines, platform development ai, ai in fintech, ai in retail, ai for agriculture, ai roi optimization, ai for manufacturing quality control, energy &amp; utilities, data platform modernization, cloud transformation, ai-driven digital transformation, cloud solutions, governance ai, ai model training, ai in real estate, enterprise ai solutions, enterprise ai, ai risk analysis, supply chain ai, ai infrastructure, ai for marketing, ai deployment &amp; monitoring, ai optimization, ai for field service, ai in government, customer engagement, ai security &amp; compliance, roi ai, ai for energy management, ai industry applications, ai in finance, operational efficiency ai, ai security, compliance ai, ai agents, ai model deployment, ai in energy, sustainability, ai-powered automation, ai lifecycle, healthcare ai, ai workflow automation, ai-driven decision-making, financial services, risk management, ai scalability, global ai factories, ai &amp; ml model development, ai &amp; ml platform, ai deployment, ai cost reduction, ai for media streaming, ai for compliance, automation ai, ai automation tools, real estate, ai in healthcare, ai for real estate analytics, ai for customer engagement, ai for food supply chain, digital transformation, agriculture, ai-driven transformation, customer experience, cloud computing, ai in manufacturing, ai integration, ai operational tools, ai regulatory compliance, ai for customer support, ai performance tuning, retail ai, ai lifecycle management, ai in financial services, transportation &amp; logistics, ai automation, ai-powered insights, ai insights generation, energy ai, ai in logistics, ai for sales, ai for supply chain, ai model development, ai customer experience, ai decision support, customer engagement ai, ai supply chain, ai innovation, ai for crop yield prediction, ai in banking, ai industry solutions, ai for farming automation, computer systems design and related services, ai for risk analysis, ai solutions for enterprises, risk management ai, machine learning, ai in media, ai for operational efficiency, ai model management, cash flow management, ai in agriculture, innovation, scalable ai, customer-centric lending, ai analytics, automation solutions, touchless lending, omnichannel experiences, data integration, warranty management, advanced analytics, predictive modeling, intelligent decision making, media analytics, real estate solutions, agriculture technologies, advanced advertising, mobile application development, supply chain optimization, quality engineering, salesforce integration, user experience design, digital marketing strategies, credit risk assessment, platform engineering, aftermarket services, iot solutions, hyper-personalization, data-driven insights, revenue optimization, digital asset management, contract management software, lead management, sales funnel optimization, content management systems, data analytics solutions, themed environments, video processing solutions, digitized assets, cloud platform services, revenue growth strategies, consumer insights, healthcare, finance, legal, distribution, transportation_logistics, energy_utilities, mechanical or industrial engineering, information technology &amp; services, e-commerce, consumer internet, consumers, internet, finance technology, crm, sales, enterprise software, enterprises, computer software, analytics, environmental services, renewables &amp; environment, mobile app development, software development, health care, health, wellness &amp; fitness, hospital &amp; health care</v>
          </cell>
          <cell r="J2213" t="str">
            <v>Salesforce, Amazon SES, Mailchimp Mandrill, Mimecast, Outlook, Pardot, Microsoft Office 365, Drupal, Jira, Atlassian Confluence, React Redux, Slack, Mulesoft, Salesforce Einstein AI, Copilot, CallMiner Eureka, Azure Devops, Azure AD P2, Azure App Service, Azure Cognitive Search, Azure Cognitive Services, Azure Data Factory, Azure Functions, Azure Key Vault, Azure Log Analytics, Azure Repos, Azure SQL, Azure Storage Explorer, Bicep, Git, GitHub, iManage, Microsoft Application Insights, Microsoft Azure Monitor, Terraform, Azure Service Fabric, SQL, PySpark, Snowflake, Azure Purview, Power BI Documenter, DAX, Frame, C#, Visual-Basic-.NET, Javascript, ASP.NET, FlipHTML5, CSS, Microsoft SQL Server Reporting Services, Microsoft SQL Server Management Studio, Salesforce Service Cloud, Salesforce Sales Cloud, Apex, Amazon Managed Workflows for Apache Airflow (MWAA), SAP, Oracle Analytics Cloud, AWS SDK for JavaScript, eBay, Tor, Salesforce VisualForce, Ning, Sales Cloud Einstein, Khoros for SAP Customer Experience Cloud, Oracle Manufacturing Cloud, Avaya, Informatica, Conga CPQ, Python, Microsoft Fabric, Admin, Azure Active Directory, Micro, Microsoft Active Directory Federation Services, Microsoft Exchange Online, Microsoft OneDrive for Business, Microsoft PowerShell, Microsoft Teams, Microsoft Windows Server 2012, SharePoint, Scala, Spark, Spark SQL, Google Cloud BigQuery, Redshift, Azure Synapse, Amazon Managed Streaming for Apache Kafka (Amazon MSK), AWS Analytics, Azure Analysis Services, IBM ILOG CPLEX Optimization Studio, Docker, Kubernetes, ServiceNow, ServiceNow IT Service Management (ITSM), ServiceNow IT Operations Management (ITOM), Databricks, Cloud Foundry, Spring Boot, GraphQL, Angular, PingFederate, PingDirectory, AWS Trusted Advisor, IDC, WP-Oauth, SAM, Azure Linux Virtual Machines, Splunk, dynaTrace, Google Cloud Storage, DATAflow, Apache Beam, Google Cloud Dataproc, Apache Hadoop HDFS, Google Cloud Composer, Airflow, PubSub+, Confluent, Looker, Vertex AI, dbt, Playwright, TypeScript, .NET, Amazon DynamoDB, Lambda Cloud, SWIFT, Objective-C, Encompass, Connect, AWS DeepComposer, Omniture (Adobe), Apigee, Google Cloud, Tableau, Tableau Cloud, REST, Amazon Web Services (AWS), Amazon EC2, Amazon S3, Google AdWords Conversion, Sizmek (MediaMind), Amazon Virtual Private Cloud (Amazon VPC), Claude, Google Publisher Tag (GPT), Langchain, Meta Llama 3, Mist, Mode</v>
          </cell>
          <cell r="O2213">
            <v>730200000</v>
          </cell>
          <cell r="Q2213" t="str">
            <v>Tavant is a digital products and solutions company based in Silicon Valley, founded in 2000 and headquartered in Santa Clara, California. With over 3,000 employees, Tavant specializes in AI-powered technologies and custom software development, focusing on industry-specific solutions that drive business transformation. The company operates in over 150 countries and has reported annual revenues between $525 million and $731.2 million.
Tavant offers a range of AI-driven solutions that enhance operational efficiency across various sectors, including fintech, manufacturing, agtech, media and entertainment, and retail. Notable products include Touchless LendingÂ®, an AI-powered digital lending platform, and LO.ai, which supports loan officers and borrowers in the sales process. Tavant is committed to customer success and emphasizes digital innovation, guided by core values such as agility, excellence, and teamwork.</v>
          </cell>
          <cell r="R2213">
            <v>2000</v>
          </cell>
        </row>
        <row r="2214">
          <cell r="A2214" t="str">
            <v>Taylor Corporation</v>
          </cell>
          <cell r="B2214" t="str">
            <v>Taylor</v>
          </cell>
          <cell r="C2214">
            <v>11000</v>
          </cell>
          <cell r="D2214" t="str">
            <v>printing</v>
          </cell>
          <cell r="E2214" t="str">
            <v>http://www.taylor.com</v>
          </cell>
          <cell r="F2214" t="str">
            <v>http://www.linkedin.com/company/taylorcorporation</v>
          </cell>
          <cell r="G2214" t="str">
            <v>North Mankato</v>
          </cell>
          <cell r="H2214" t="str">
            <v>Minnesota</v>
          </cell>
          <cell r="I2214" t="str">
            <v>printing services, print and digital integration, print quality assurance, digital label solutions, print solutions, supply chain management, product labeling, labels and signage, inventory management, custom print solutions, sustainable materials, variable data printing, brand marketing, printing and publishing, brand recognition, specialty packaging, warehousing and fulfillment, financial marketing, healthcare print solutions, digital print solutions, printing, digital print management, print quality standards, custom vinyl lp packaging, press and digital printing, direct mail, market-specific printing, global print services, lenticular printing, recyclable media packaging, sustainable packaging, sustainability, logistics and supply chain, custom product kitting, custom packaging, services, digital asset management, high-volume printing, print outsourcing, multichannel marketing, retail, print solutions for retail, operational efficiency, data analytics, sustainable labels, media packaging design, print innovation, print quality control, integrated supply chain, b2b, eco-friendly labels, digital printing technology, trade show displays, cold chain logistics, digital transformation, logistics and distribution, customer engagement, pressure-sensitive labels, print automation, digital workflow, sustainable print materials, security labels, tamper-evident labels, industry-leading technology, retail and consumer goods, ar-enabled labels, media packaging solutions, packaging and labeling, marketing solutions, branding, secure document solutions, healthcare technology, enterprise print services, media packaging, in-mold labeling, print supply chain, warehousing, smart packaging, interactive packaging, brand building, environmentally responsible printing, recyclable packaging, digital printing, print process optimization, print management, digital print on demand, high-speed digital printing, custom print products, biodegradable packaging, direct mail campaigns, pharmaceutical cold chain, cold chain packaging, temperature-sensitive packaging, custom promotional products, customized print solutions, print on demand, marketing and advertising, flexographic printing, customer service, print production, customer communications, large format printing, retail signage, print technology, supply chain logistics, shrink sleeve labels, kitting and assembly, packaging, document management, commercial print, product packaging, custom labels, direct mail marketing, omnichannel communications, promotional marketing, corporate branding, book printing, customer communications management, fulfillment services, automated kitting, cold chain solutions, retail marketing, signage solutions, packaging solutions, gift cards, product labels, integrated marketing, brand identity, business forms, environmental sustainability, rfid labeling, label manufacturing, logistics management, shrink sleeves, user-friendly design, multichannel advertising, commercial book printing, e-commerce solutions, managed print services, promotional product stores, consumer packaged goods, healthcare solutions, in-store marketing, e-commerce, healthcare, finance, manufacturing, distribution, consumer products &amp; retail, transportation &amp; logistics, logistics &amp; supply chain, marketing &amp; advertising, enterprise software, enterprises, computer software, information technology &amp; services, marketing, environmental services, renewables &amp; environment, shipping, consumer internet, consumers, internet, managed services, health care, health, wellness &amp; fitness, hospital &amp; health care, financial services, mechanical or industrial engineering</v>
          </cell>
          <cell r="J2214" t="str">
            <v>Salesforce, Outlook, Microsoft Office 365, Zendesk, Microsoft Power BI, Oracle Cloud, AudioEye, Hubspot, Slack, DoubleClick Conversion, Facebook Custom Audiences, Linkedin Widget, Webtraxs, DoubleClick, Mobile Friendly, Kenshoo, Google Tag Manager, Linkedin Marketing Solutions, Hotjar, AddThis, Facebook Login (Connect), Linkedin Login, Facebook Widget, Google Analytics, YouTube, Bootstrap Framework, Google Dynamic Remarketing, Tealium, C#, .NET, SQL, REST, Quadient Inspire, OWASP Dependency-Check, OpenText Exstream, Automic Automation, Star, TopSpot, FedEx, UPS, USPS, Jira, ASP.NET, AT&amp;T, Azure AI Search, DotNetNuke, OpenAI, Tor, Inventor, Avid NewsCutter, Brandfolder, Stitch, Punchh, Quip, Olo, CONTROL, accessiBe, Forecast Pro, Mode, NTENT, AWS SDK for JavaScript, Groovy, Salesforce CRM Analytics, Gem, Microsoft Excel, Horizon, , Microsoft Office, ACL, Oracle Manufacturing Cloud, Kanbanize, S&amp;P Capital IQ Pro, John Doe, FIS, TripleLift, Altair Monarch, Excel4Apps, Google AdWords Conversion, Wider Planet, SAP Material Requirement Planning (MRP), Microsoft.NET Core 3.1, Javascript, HTML Pro, CSS, Oracle CPQ, Act-On, Asana, Postscript, Foxit PDF SDK, MOVEit MFT, Microsoft Windows Server 2012, Microsoft Active Directory Federation Services, IBM Mainframe, Oracle Integration Cloud, Oracle Fusion Middleware, Microsoft PowerPoint, Tricentis, ACCELQ, Salesforce CPQ, Hotmart, ADP, COBOL, IBM VSAM, Dragon NaturallySpeaking, IBM License Metric Tool (ILMT), Designer, SPS Commerce Analytics, Azure App Configuration, monday CRM, Canva, Microsoft Azure Monitor, Minitab Workspace, JMP, Adobe Photoshop, Strato, Microsoft SQL Server Reporting Services, Azure SQL Database, Azure Analysis Services</v>
          </cell>
          <cell r="O2214">
            <v>2200000000</v>
          </cell>
          <cell r="Q2214" t="str">
            <v>Taylor Corporation is a privately held print and communications company founded in 1975 by Glen Taylor. Headquartered in North Mankato, Minnesota, it operates over 90 locations across the U.S. and internationally, employing nearly 10,000 people and generating approximately $3.5 billion in annual revenue as of 2024. The company ranks as the fifth largest graphic communications firm in the U.S. and holds more than 200 patents.
Taylor offers a wide range of printed and digital products and services for marketing communications. Its core offerings include commercial printing, custom-printed stationery, promotional products, and complex direct marketing campaigns. The company has expanded through acquisitions, integrating over 200 companies in the graphic arts industry, and has developed a diverse portfolio of subsidiaries that specialize in various aspects of printing and marketing. Taylor serves a broad spectrum of industries, providing solutions for businesses and consumers alike.</v>
          </cell>
          <cell r="R2214">
            <v>1975</v>
          </cell>
        </row>
        <row r="2215">
          <cell r="A2215" t="str">
            <v>TD Ameritrade</v>
          </cell>
          <cell r="B2215" t="str">
            <v>TD Ameritrade</v>
          </cell>
          <cell r="C2215">
            <v>4900</v>
          </cell>
          <cell r="D2215" t="str">
            <v>financial services</v>
          </cell>
          <cell r="F2215" t="str">
            <v>http://www.linkedin.com/company/td-ameritrade</v>
          </cell>
          <cell r="G2215" t="str">
            <v>Omaha</v>
          </cell>
          <cell r="H2215" t="str">
            <v>Nebraska</v>
          </cell>
          <cell r="I2215" t="str">
            <v>services &amp; tools for active traders, brokerage &amp; clearing services, custodian services &amp; tools for independent registered investment advisors, investment services &amp; tools for selfdirected investors, finance, brokers, financial services, investing, professional services</v>
          </cell>
          <cell r="P2215">
            <v>25</v>
          </cell>
          <cell r="Q2215" t="str">
            <v>TD Ameritrade was a prominent U.S. online brokerage firm founded in 1971 in Omaha, Nebraska. Originally established as First Omaha Securities, the company evolved into one of the largest online brokers in America through technological innovations and strategic acquisitions. Key milestones include the introduction of discount brokerage services in 1975, the launch of the first online trading platform in the mid-1990s, and a significant merger with TD Waterhouse USA in 2006, which solidified its position as a leading broker.
The firm specialized in technology-driven brokerage services, offering online equity trading, commission-free options, and institutional services. TD Ameritrade was known for its early innovations, such as touch-tone phone trading and the WealthWEB internet platform. By the time it merged with Charles Schwab in 2020, TD Ameritrade had millions of retail accounts and managed substantial assets, focusing on providing accessible trading solutions for individual and institutional investors.</v>
          </cell>
          <cell r="R2215">
            <v>1975</v>
          </cell>
        </row>
        <row r="2216">
          <cell r="A2216" t="str">
            <v>Technicolor Group</v>
          </cell>
          <cell r="B2216" t="str">
            <v>Technicolor</v>
          </cell>
          <cell r="C2216">
            <v>7000</v>
          </cell>
          <cell r="D2216" t="str">
            <v>entertainment</v>
          </cell>
          <cell r="E2216" t="str">
            <v>http://www.technicolor.com</v>
          </cell>
          <cell r="F2216" t="str">
            <v>http://www.linkedin.com/company/technicolorgroup</v>
          </cell>
          <cell r="G2216" t="str">
            <v>Los Angeles</v>
          </cell>
          <cell r="H2216" t="str">
            <v>California</v>
          </cell>
          <cell r="I2216" t="str">
            <v>animation, 3d, vfx, commercials, games, concept art, ai, visual effects, film, production, episodic, cgi, ar, visualization, software, recruitment, design, advertising, digital, consumer internet, internet, information technology, entertainment providers, media &amp; entertainment, film and tv effects, film color grading, cgi character creation, film &amp; video production, motion capture technology, immersive experiences, visual effects pipelines, cgi creature design, services, visual storytelling, real-time rendering, immersive entertainment, media and entertainment services, digital post-production, film digitization services, interactive visual effects, digital visual effects, vfx pipelines, interactive advertising, special effects, postproduction services and other motion picture and video industries, film digitization, virtual reality content, award-winning studios, virtual production, customer engagement, digital color grading, film services, cgi for animation, film restoration, virtual sets, digital set extension, advertising campaigns, digital intermediate, visual storytelling tools, film digitalization, vfx services, film restoration techniques, post-production services, video production, film scanning, media technology integration, digital media, gaming, cgi animation for films, creative technology, interactive storytelling, post-production, digital workflows, digital effects pipelines, real-time visual effects, b2b, cgi for commercials, visual effects for gaming, digital content creation, brand experiences, animation &amp; visual effects, virtual production studios, animation pipelines, media innovation, digital film workflows, film color technology, game development support, high-end cgi, media technology, interactive media, motion capture, animation studios, cgi character animation, digital film processing, immersive media, cgi animation, digital compositing, real-time vfx, award-winning vfx, virtual production technology, video game development, special effects makeup digital, media production, augmented reality effects, film post-production, digital compositing techniques, motion graphics, animation production, virtual production workflows, content creation, film production, animation services, storytelling, game development, creative collaboration, iconic imagery, 3d animation, film editing, digital effects, entertainment technology, winning studios, trademarks, sound design, vfx artistry, creative design, cga, digital storytelling, production services, immersive technology, fictional storytelling, multimedia advertising, 3d modeling, character design, color grading, studio network, educational programs, technical training, digital cinema, transformative experiences, artistic innovation, creative industries, cinematic visuals, environmental storytelling, advanced visualization, film history, creative technologies, post production workflow, global creative community, distribution, media, information technology &amp; services, consumers, human computer interaction, motion pictures &amp; film, entertainment, computer games, computer software</v>
          </cell>
          <cell r="J2216" t="str">
            <v>Outlook, Marketo, Microsoft Office 365, Zendesk, CloudFlare Hosting, Drupal, Jira, Atlassian Confluence, Atlassian Cloud, OneTrust, React Redux, GitHub Hosting, Hubspot, Slack, Remote, AI, SAP</v>
          </cell>
          <cell r="K2216">
            <v>423559000</v>
          </cell>
          <cell r="L2216" t="str">
            <v>Merger / Acquisition</v>
          </cell>
          <cell r="M2216">
            <v>0</v>
          </cell>
          <cell r="N2216">
            <v>45870</v>
          </cell>
          <cell r="O2216">
            <v>3403939000</v>
          </cell>
          <cell r="Q2216" t="str">
            <v>Technicolor Creative Studios is a creative technology company that excels in visual effects, animation, and gaming production. As part of the Technicolor Group, it operates a network of award-winning studios, including MPC, The Mill, Mikros Animation, and Technicolor Games. These studios are recognized for their expertise and have handled thousands of projects, making them a preferred partner for global creative companies.
The company specializes in high-end production services that support content creation across film, advertising, and various media. In 2022, Technicolor Creative Studios achieved significant milestones, including numerous awards and successful partnerships on major projects. With a focus on innovation and quality, it continues to adapt to the evolving landscape of digital communications and creative production.</v>
          </cell>
          <cell r="R2216">
            <v>1915</v>
          </cell>
        </row>
        <row r="2217">
          <cell r="A2217" t="str">
            <v>TEKsystems</v>
          </cell>
          <cell r="B2217" t="str">
            <v>TEKsystems</v>
          </cell>
          <cell r="C2217">
            <v>27000</v>
          </cell>
          <cell r="D2217" t="str">
            <v>information technology &amp; services</v>
          </cell>
          <cell r="E2217" t="str">
            <v>http://www.teksystems.com</v>
          </cell>
          <cell r="F2217" t="str">
            <v>http://www.linkedin.com/company/teksystems</v>
          </cell>
          <cell r="G2217" t="str">
            <v>Hanover</v>
          </cell>
          <cell r="H2217" t="str">
            <v>Maryland</v>
          </cell>
          <cell r="I2217" t="str">
            <v>enterprise services, digital services, it services, enterprise applications, coled services, telecom design &amp; implementation, cloud enablement &amp; migration, it talent management expertise, devops &amp; automation, staffing services, technology operations, advisory services, risk security, it staffing, mobile payments, mobile, information technology, it services &amp; it consulting, full-stack development, ai, connected appliances development, mobile application development, government, cybersecurity solutions, managed services, product innovation support, agile transformation services, ui/ux, cloud computing, full-stack it solutions, it support services, automation, talent acquisition, digital transformation, manufacturing, enterprise it, connected appliance talent, digital workplace, consulting services, technology integration, technology consulting, energy, cloud migration, cloud services, digital strategy, it workforce solutions, cybersecurity services, it talent acquisition, it consulting, customer experience, data analytics, cybersecurity management, operational efficiency, workforce management, information technology and services, machine learning, design, healthcare it, innovation, cybersecurity process, technology deployment, risk management, talent solutions, cloud migration services, digital transformation support, skill shortage solutions, technology solutions, connected device development, b2b, digital talent, computer systems design and related services, cybersecurity, digital strategy consulting, brand strategy, it infrastructure, digital innovation, technology support, consulting, devops, digital talent for iot, full-stack technology, cloud infrastructure, agile transformation, digital product design, ux design talent, technology services, telecommunications, digital modernization, graphic design talent, it project management, services, business transformation, technology roi, application innovation, business growth, technology operations management, experience design, digital workplace services, talent mobilization, managed service program, diversity solutions, security solutions, workforce development, tech partnerships, industry-specific strategies, data-driven insights, market solutions, customer-centric framework, continuous improvement, application modernization, change management, global services, client retention, consultant recruitment, employee engagement, strategic partnerships, organizational growth, diversity and inclusion, transformational technologies, energy &amp; utilities, information technology &amp; services, staffing &amp; recruiting, internet, financial services, mobile app development, software development, enterprise software, enterprises, computer software, mechanical or industrial engineering, management consulting, marketing, marketing &amp; advertising, artificial intelligence, internet infrastructure, employment agencies, it services &amp; computer repair, local services, professional services</v>
          </cell>
          <cell r="J2217" t="str">
            <v>ExactTarget, Outlook, CloudFlare Hosting, Microsoft Azure Hosting, Microsoft Office 365, VueJS, Grafana, Atlassian Cloud, OneTrust, iCIMS, Amazon SES, Slack, Salesforce, Pingdom, Google Maps, Mobile Friendly, YouTube, Google Tag Manager, Typekit, Snowflake, Azure Devops, Remote, CAT, .NET, Micro Focus AccuRev, Linkedin Marketing Solutions, Seismic, Gong, Lens, D&amp;B Hoovers, Copper, Star, Microsoft Teams Rooms, Micro, Microsoft Teams, Visio, FiberHome, Snyk Code (SAST), Ad Astra, Minteye / AdsCaptcha, Ning, Nozomi Networks Platform, PeopleSoft Sales, eCentral, Analyzer, Kubernetes, Epic Cupid, Epic, Workday Time Tracking, Wiz, Microsoft Azure Monitor, IFS, Aurora, .GIS, Microsoft Excel, Python, R, SQL, Spark, Dell iDRAC (Integrated Dell Remote Access Controller), Tor, Security, Workfront, Amazon Managed Workflows for Apache Airflow (MWAA), Apex, Salesforce Financial Services Cloud, Salesforce Flow, Salesforce Lightning Web Components, Salesforce Sales Cloud, Salesforce Service Cloud, OpenAPI, AWS SDK for JavaScript, Angular, Splunk, Microsoft Windows Server 2012, Azure Blob Storage, Azure Linux Virtual Machines, Commvault, NetApp, VMware, HCL Commerce Cloud, Rockwell Automation Services, RSLogix, Siemens SIMATIC SCADA, PowerBI Tiles, Tableau, VMware View Manager, SAP S/4HANA, Gem, Cisco Routers, Cisco Switches, Cisco ASA 5555, ELK Stack, InfoVista, Cisco VPN, AWS Application Load Balancer, WebOffice, Google AdWords Conversion, Microsoft PowerPoint, OpenProject, Prometheus, OpenTelemetry, Amazon Web Services (AWS), Microsoft Azure, Google Cloud Platform, Raspberry Pi, Microsoft Active Directory Federation Services, Akamai CDN Solutions, Microsoft Advanced Group Policy Management, Google Cloud BigQuery, Google Cloud Storage, Crestron, AMP, Cisco Unified Intelligence Center, poly, Git, Samsung Pay, Wasp Barcode, AI, CallMiner Eureka, Adobe InDesign, Strato, Adobe Photoshop, Adobe Creative Cloud, Microsoft 365, SharePoint, Conviva Operational Data Platform, Cerner, Semrush, NVIDIA A100 Tensor Core GPU, athenaOne, Microsoft Office, Darktrace/OT, Carbon, SonarQube, Tenable Security Center, Azure Data Lake Storage, Cisco DWDM, Quip, React Router, Smart AdServer, Switch Concepts, Microsoft SQL Server Reporting Services, Olo, Avid NewsCutter, Google Kubernetes Engine (GKE), IBM ILOG CPLEX Optimization Studio, AWS Trusted Advisor, Terraform, Iron Mountain Services, Backstage, Horizon, Nuke, Houdini, Flame, Adobe After Effects, Instagram, Microsoft Windows 10, Siemens Syngo Imaging, Salesforce CRM Analytics, Delivra, Adconion, Wider Planet, Intercom, Aruba Wireless Access Points, Android, Kiosked, Selenium, Control-M, IBM Mainframe, Databricks, Azure Data Factory, IBM AIX, OSIsoft PI, AWX, Rundeck, DashThis, OpenText RightFax, Connect, Cygna Labs VitalQIP, Infoblox DHCP, CONTROL, Microsoft ADFS for Genesys Cloud, Microsoft PowerShell, OpenLDAP, Atlassian, DocuSign, Smartsheet, Spark SQL, Office365, Spring Boot, React, TypeScript, GitHub Actions, Jenkins, Docker, MySQL, Redis, Apache Kafka, RabbitMQ, Memcached, JUnit, Cvent, VMware vCenter CapacityIQ, Arista Networks, Cisco Aggregation Services Routers, Cisco Nexus Switches, OpticStudio, SS&amp;C, Oracle Analytics Cloud, Microsoft Sql Server, Java EE, Spring, Eureka, Jetty Server, Apache Mesos, Apache, Nginx, Swagger UI, Elasticsearch, Kibana, Salesforce Marketing Cloud, Salesforce Journey Builder, QMetry Automation Studio, Salesforce Email Studio, NTENT, Movable Ink, Express JS Framework, Splash, HTML Pro, CSS, Javascript, Highspot, Flexera, Microsoft Intune Enterprise Application Management, Parallels Mac Management for Microsoft SCCM, Windows 7, WISE, Micro Focus Universal CMDB, GoToAssist (FASTchat), Microsoft SQL Server Management Studio, PowerSchool, Oracle Cloud Infrastructure, AWS CloudFormation, Ansible, AWS Lambda, AWS Control Tower, AWS Direct Connect, AWS Organizations, VMware SD-WAN, Cisco VoIP, Axway, AWS Transfer for SFTP, Palo Alto PA-5200 Series, Zscaler, Palo Alto Networks Panorama, LogicGate Risk Cloud, Acronis True Image, ISO+â„¢, Hive, Apache Impala, Hadoop HDFS, Airflow, Delta Lake, Delta, SES, PySpark, Scala, Genetec, Google Cloud Tasks, Microsoft Power Apps, Anaplan, Bosch Services, Honeywell MES, Verint, Marchex, Siemens SIMATIC S7, Workday, eMaint CMMS, PowerScale, PowerStore, Unity, Dell EMC Isilon, Solvemedia, Trend Micro Deep Security, AutoCAD, DATAVERSE LTD, Microsoft Power Platform, Uipath, Camunda, ServiceNow, VMware vCenter Server, New Relic, REST, Cisco DNA Center, Prisma, Microsoft Project, , Basis, SAP, SAP BTP for Spend Management, Cisco IP Phones, Cisco Catalyst 2900 Series, , Huawei S6700, Cisco ACI Orchestration, Fortinet FortiGate, Jamf, NinjaOne, Nevron Vision for SSRS, , Microsoft Hyper-V Server, Nutanix Beam, Cisco UCS Servers, Pure Chat, NetApp ONTAP Data Management, Google Cloud, Bash, Microsoft Exchange Server 2003, Final Cut Pro X, Adobe Experience Manager, LogIC, Tripwire IP360, GraphQL, Maven, Jira, IDC, Adition Technologies - Advertisers, Juniper Networks SRX-Series Gateways, Microsoft Windows XP, Apple macOS, Vista, ServiceNow Service Portal, Oracle Financial Services, Logitech Video Conferencing, Datonics, Pipedrive, Google Cloud Memorystore, Microsoft Entra ID, Okta, iBwave Design, MapInfo Pro, Google, Xerox 770, FUSION, Genesys, NICE inContact, Five9, Amazon Connect, Avaya, Mulesoft, Microsoft Dynamics, OpenTracker, Lytics, Testng, IBM z/OS Operating System, Amazon EC2, Lambda Cloud, AWS Fargate, ECS, Amazon EKS Anywhere, AWS Glue Data Catalog, Amazon DynamoDB, Make, AWS Bedrock, Node.js, , VMware Aria Operations, Electron, Dash, Etracker, VMware ESXi, vSphere, Ruby On Rails, ProEst, Cerner Millennium, Varian ARIA, Remedy Single Sign On, Veeam ONE, Azure Active Directory, AWS Multi-Factor Authentication, dynaTrace, Graylog, SolarWinds, Zabbix, Amazon CloudWatch, Bitbucket, PostgreSQL, Red Hat OpenShift, GitLab, Argo CD, HashiCorp Vault, NetSuite, NetSuite SuiteFlow, NetSuite SuiteScript, SAP SD, SAP Fiori, SAP Activate, Power BI Documenter, 24-7 Media, SAP Logistics Execution, Deltek ComputerEase, Microsoft Exchange Online, BASE, Wordpress.com, Skype, Webex, Cisco Meraki MS, Azure ExpressRoute, Cisco Meraki SD-WAN, Azure Network Watcher, UPS, Azure Virtual Network, AWS PrivateLink, Azure Firewall, Junos OS, Trapeze Software, Board, Copilot, Braze, ActiveProspect, Goldcast, Crunchtime, Cerner PowerChart, Epic Resolute, Windows 11, Aloha POS, ADAPT, Microsoft OneDrive for Business, Marketo, Microsoft Fabric, Flow, Azure Event Hubs, DAX, Power Query, MongoDB, C#, ASP.NET, Azure Functions, Azure App Service, Azure Logic Apps, iManage, Microsoft Power Automate, Dynamics 365 CRM, Azure Log Analytics, Amazon S3, API Gateway, AWS CodePipeline, SAP Ariba Platform, , SAP ERP Central Component (ECC), SourcingUp, SAP Ariba Buying and Invoicing, SAP Ariba Contracts, Appium, Cypress, Playwright, Mode, ebs, LifeStreet Media, , Axis, Jest, Amazon CloudFront, Google Analytics, Datadog, FullStory, , React Native, PingFederate, PingAccess, Ping Identity, PingID, WP-Oauth, OpenID, SAM, accessiBe, Pega Case Management, RF-SMART, Less, Anthropic Claude, Azure OpenAI Service, Claude, Hugging Face, Langchain, OpenAI, Oracle Primavera, Adobe, Zoomdata, Salesforce CPQ, RackSpace CDN, pandas, scikit-learn, Domo, MagnetVideo, Shareaholic Content Amplification, FICO Safe Driving Score, ABAP, McAfee Total Protection for Data Loss (DLP), Blackboard LMS, Sysmex, Fluke Networks, , PRTG Network Monitor, Express, ManageEngine OpManager, Microsoft System Center Configuration Manager, Impact Radius, FreePBX, GE Digital ADMS, Outsystems, Sentinel, Epic Beaker, webMethods Integration Server, Informatica Test Data Management, Nestjs, Axonius, Red Hat Satellite, Notion, Box, ESET, Jack Henry Yellow Hammer, Needle, Posit, SHL, Perl, ACL, ANGEL LMS, Confluence, , Adobe Acrobat, Swapcard, Pages, MariaDB, HELM, Argocd, Zopim, Cisco Catalyst 9800 Series Wireless Controllers, Cisco Prime Infrastructure, Micro Focus AppPulse Web, ThreatMetrix, UniFi SDN, ArcGIS, QGIS, Zoom Rooms, Cisco WebEx, Spiceworks IP Scanner, SAP ERP, Aqua Security, Twistlock, Epic Radiant, Databricks Unity Catalog, Citrix, Stripe Connect, Scrum Do, Kanbanize, Agilent Technologies, JAWS Inspect, Winky-AXE, Workday Talent Management, MyChart, Azure Purview, Azure Information Protection, Octopus Deploy, Splunk APM, Esri, Dell EMC SAN (Storage Area Network), Amazon Simple Queue Service (SQS), SNS, Amazon EC2 Container Service, Microsoft.NET Core 3.1, dmarcian, Oracle SPF, Autopilot, LEAP, Microsoft Graph, Azure Monitor, Air, Citrix ADC, F5 BIG-IP, Barracuda Email Security Service, Bazel, Adform DMP, ALEX, NeoData, CloudNine Concordance, Figma, Sketch, Adobe XD, HTML5 Maker, Bootstrap, Tailwind, Lighthouse 360, Storybook, Avigilon, Construct, Microsoft Endpoint Configuration Manager (MECM), WSUS, Apple Business Manager, Samsung Knox, SOTI Mobicontrol, Microsoft Exchange, Microsoft Active Directory Certificate Services (AD CS), Thales HSM, ThousandEyes, GitHub, JFrog Artifactory, Simulink, CANalyzer, WebDriverIO, Burp Suite, erwin Data Modeler, Prisma Access, Cisco Firepower NGFW Virtual (NGFWv) - BYOL, Cisco Anyconnect Secure Mobility Client, Azure Analysis Services, Kochava, AppsFlyer, Amplitude, Adobe Customer Journey Analytics, Sailthru, LiveRamp, Google Kubernetes Engine, RegOnline, IoT, Rydoo, Epicor, CyberKnife, Gemini, Vertex, Pinecone, Weaviate, Ciena 6500, whos.amung.us, nTop, Dell EMC PowerStore, NetBox, Sage, VLAN, Gorilla Nation, Arcsight, Monte Carlo, ASG Zeke, Stripe, LoginRadius, Wordpress, PHP, Laravel, Apple iPad, Apple Mac Mini, Rubrik, IBM Storage Suite for IBM Cloud Paks, AWS Analytics, Junip, SAP Build Process Automation, Stripo.email, Avaya Session Border Controller, Wireshark, SAP Ariba Buying, Red Hat Enterprise Linux, Oracle Solaris, Oracle ZFS, go+, ADP, Bookmark Website Builder, 3M 360 Encompass - Health Analytics Suite, IBM i, Tampa AS400 Inc, IBM Content Manager for iSeries, IBM System i Midrange Computing Server, IBM POWER8 Systems, SimCorp Gain, IBM Db2 for Linux, UNIX, and Microsoft Windows, Boomi, Frame, Google Cloud Deployment Manager, Ekahau AI Pro, NetScout AirMagnet, Aruba, Amazon Linux 2, LinkedIn Ads, PagerDuty, SALTO Systems, Milestone, MercuryGate TMS, Microsoft Windows Server 2000, DPDK (Data Plane Development Kit), Apache Hadoop HDFS, Amazon Managed Streaming for Apache Kafka (Amazon MSK), Airbyte, dbt, Act!, Excel4Apps, Windows 10 IoT Core Services, CPI, Microsoft BitLocker, Midas Care Performance Platform, BERT, Leaflet, Azure Active Directory B2C, Apple iPhone, Process automation package for service request creation in SAP S/4HANA Utilities, Workforce Software, Retail Media by Criteo, Rackspace Reselling, Cisco WebEx Teams, Amazon Textract, Gamma Telecom, Amazon Elastic MapReduce (EMR), Informatica, Informatica Data Quality, Postman, SOAPUI, Jackson Walker, MOVEit MFT, Cisco AppDynamics, Arista EOS, Bluebeam, Cascade CMS, EMC, Microsoft Intune, Surescripts E-Prescribing, Google Cloud Security Command Center, Epic EHR, TCP TimeClock Plus, TradeTracker, Infor Nexus, Fenergo Platform, NextGen Connect Integration Engine, Nextech EMR, Markdown, AMD Xilinx, Encompass, SteelHead, McAfee, GE Healthcare MRI, Building Engines, Yardi Commercial Suite, Secured MVC Forum on Windows 2012 R2, Sectra PACS, Cisco Meraki, Palo Alto Networks GlobalProtect, Palo Alto Networks, Cisco Application Policy Infrastructure Controller (APIC), Postpresso, Amazon Virtual Private Cloud (Amazon VPC), Azure VPN Gateway, SAS Enterprise Guide, Siemens PROFIBUS, Soap Media, AT&amp;T, Autodesk BIM Collaborate, Arena PLM, Informatica Enterprise Data Catalog, Greenway Health Patient Portal, SSMS Tools Pack, Azure Virtual Machine Scale Sets, Appier AIRIS (formerly Woopra), AWS VPN, E-planning, Wowanalytics, Canon Printers, AppDynamics, BigPanda, MITRE ATT&amp;CK, NeonCRM, SAS Analytics Pro, Commscope Ruckus, SAP Business Planning and Consolidation (BPC), Kinsta, VMware NSX Data Center for vSphere, InstallShield, IBM CICS Transaction Server, enablon, Spectrum, Oracle Fusion Middleware, Vertex AI, Google Cloud Run, PubSub+, Google Cloud Document AI, Azure Service Fabric, Azure Event Grid, Microsoft Defender for Cloud, Azure Marketplace, Azure Migrate, Netcracker Solutions, NUnit, AVImark Rapport, ADTRAN, Azure Pipelines, Nokia, Nokia 7750, Google Workspace, Microsoft Dynamics 365 Supply Chain Management, SAP Human Capital Management, Dynamics 365 Finance, SAP Enterprise Performance Management, Deluxe Payroll and HR Solutions, MatrixCare MealTracker, Adobe Analytics, QlikView, Mixpanel, Mux, Azure Command-Line Interface (CLI), EfficientIP, Redshift, Argon CI/CD Security, , Tenable.sc, Microsoft Lists, SysTools VBA Password Recovery, Microsoft OneNote, Material Gallery, Qualtrics Strategy &amp; Research (formerly CoreXM), Articulate 360, Camtasia, Horovod, Homestead, SAP Concur, Mag+, Conversant (ValueClick), CircleCI, Palantir Gotham, Ubuntu, , AMD SEV, VMware NSX-T Data Center, VMware vRealize Operations, VMware vSAN, Coupa, AC500 PLC, ABB Robotics, DatoCMS, NETGEAR, Samsung, Microsoft Purview eDiscovery, IBM Rational DOORS, Fortinet, CrowdStrike, Freshdesk, Cisco Secure Firewall Management Center, Specflow, SAP SuccessFactors, Amber, Microsoft Teams Phone, Adjust, Puppet, MATLAB, Microsoft Dynamics 365, Azure Data Lake Analytics, Azure AD P2, Lenel, Complex Media Network, Ribbon, Mdt Marketing, AssetTiger, Ansys Workbench, SAP Data Maintenance for ERP by Vistex, ShareASale, Silver Peak, Blueprism, Alteryx, Automation Anywhere, AWS Glue, Google Meet, JTL-Shop 3, Google Cloud Key Management Service, Microsoft AdCenter, Palo Alto PA-5000 Series, Jira Advanced Roadmaps, IBM Cognos Analytics, DotNetNuke, Dell EMC PowerScale, AWS HPC, Azure Databricks, Azure Synapse Analytics, Azure Machine Learning, Odoo, Netlify, Couchbase, Google Cloud Build, Securonix Security Operations and Analytics Platform, OpenText TrustedLink, Amazon WorkSpaces, Concur, Juniper Networks SRX-Series Firewalls, TUNE, DroneDeploy, Microsoft VBScript, Microsoft App-V, LogRhythm SIEM, Microsoft OneDrive, Open AdStream, ManageEngine, Dynamics 365 Customer Insights, Amazon Mechanical Turk, OpenText, SWIFT, XCTest, Conversant, Snowpark, Guidewire PolicyCenter, Logitech Sync, GoAnywhere MFT, Inventor, Citrix DaaS, CDK, UKG Pro, IBM SPSS Modeler, Blackline, SAP Cloud Platform Integration, Groovy, Brivo, Hikvision, Sitetracker, Blueprint, Sizmek (MediaMind), Endpoint Protection, Barracuda Spam Firewall, Aja Video Systems, Commvault Metallic, Oracle Automatic Storage Management (ASM), SAP Material Requirement Planning (MRP), TrakSYS, Terragrunt, Grafana Loki, Temporal Cloud, Zendesk, Unix, Eaglestats, EcoStruxure, Salesforce VisualForce, CPMStar, Progress Kendo UI, Entity Framework Core, LambdaTest, Crossfuze TFS Integration, Zebra Print, Samsung Tablets, SailPoint, IBM Spectrum LSF, ScreenCloud Digital Signage, AdSpeed, ABB Distributed Control Systems (DCS), Mobileiron, Ivanti, IBM DataStage, IBM Cloud Pak for Data, IBM InfoSphere Master Data Management, Hubspot, Feathr, ClickUp, RoboHead, Dropbox, Google Drive, SurveyMonkey, Eventbrite, Astra, Simcenter 3D, Red Hat Ansible Automation Platform, Vero, Epic Prelude, Epic Cadence, AWS CloudTrail, BirchStreet Procure-to-Pay, IBM Maximo, Revel iPad POS, Zebra Symbol, Canon Multifunction Copiers, Delivr, Azure Virtual Desktop, Openpath, Alldata, PL/SQL, FlipHTML5, jQuery, JAX, Oracle Database, ARKit, Aruba CX Switches, Brocade Routers, Dell PowerEdge Servers, IBM Spectrum Scale, CA Endevor, Devo, COBOL, Citrix VDI-in-a-Box, ConnectWise, Adobe Experience Cloud, Salesforce Marketing Cloud Intelligence (formerly Datorama), AWS GovCloud, PEX, Spreadsheet Server by insightsoftware, Dassault SOLIDWORKS, CUICK TRAC - DFARS and NIST 800-171 compliance solution, AuditBoard, Archer, statsmodels, Epicor Prophet 21, Guidewire, Zephyr, Cucumber, Yokogawa, Brocade, Ciena, Alcatel-Lucent, Quickbooks Online, Teradata, Epic ClinDoc, iTrent, Epic Beacon, Duck Creek, Zoho, Yardi, Azure SQL, Azure Backup, Microsoft Defender for Endpoint, Collibra, Nmap, Shodan, Metasploit, BriteVerify, Splunk Enterprise, Ansys Icepak, Brocade Switches, Blackthorn Events, Crowdin, DATAflow, Microsoft Access, Visual-Basic-.NET, Claroty, LucidChart, Miro, Red Hat, Cassandra, Amazon ElastiCache, Boto3, Google Play, Sensor Tower, data.ai Ascend (formerly App Annie), Apple, Google AlloyDB for PostgreSQL, NVIDIA, Xray, NICE, SPS Commerce Analytics, HCL Domino, Microsoft-IIS, Oracle XML DB, Healthy Planet, Varicent, Harmony Email &amp; Collaboration, Brandwatch Social Media Management, NEC, Nintex, Bicep, Axis Communications, Oasis-7, IBM TRIRIGA Application Suite, Amazon Simple Storage Service (S3), Azure AI Search, IBM DFSMS, Dell Fluid File System, TIBCO WebFOCUS, IBM VSAM, IBM Z, BMC Compuware File-AID, BMC Compuware Abend-AID, CA 7 Workload Automation Intelligence, Broadcom Easytrieve, Avid Sibelius, Aptean Industrial Manufacturing ERP Made2Manage Edition, Workday Benefits, Oracle EBS CRM, Microsoft Entra, Amazon Pinpoint, Oracle BI Publisher, Google Cloud Dataproc, Google Cloud Composer, HubSpot Sales Hub, GFI, Radiant Logic, Epic Willow, Dagster, Google Cloud Data Loss Prevention, SMTP, Eyefinity OfficeMate, Articulate Storyline 360, F5 Beacon, EpicCare Ambulatory, Cadence, Adobe Real-Time CDP, Proofpoint Targeted Attack Protection For SaaS, Tidal, Intive Referrals, Oracle Hyperion Enterprise, Alation, Flashtalking by Mediaocean, AdminStudio, Dayforce, IBM Datacap, Cross Pixel Media, Cisco IP Interoperability and Collaboration System (IPICS), SAP Advanced Data Migration and Management (SAP ADMM) by Syniti, Nasdaq eVestmentâ„¢, Progress Chef, Check Point CloudGuard Harmony Connect (CloudGuard Connect), Yahoo Ad Manager, DC Storm, IntelliJ IDEA, Oracle GoldenGate, Kong Mesh, Oracle Enterprise Manager, Azure Resource Manager, Oracle JDBC, AutoStore Unify Analytics, CheckPoint, Revit, Navisworks, Autodesk BIM 360 Docs, Civil 3D, Elite Software HVAC Solution, Apache Superset, , Rise, NLP Catpcha, Nec Asia Pacific Pte Ltd, SAP Plant Maintenance, SiteCore, Cherwell Software, VMware NSX, VMware vRealize, FOUNDATION, VMware Distributed Resource Scheduler (DRS), SolarWinds RMM, Umbraco, KVM, ServiceNow IT Service Management (ITSM), Apple Laptop, AWS Step Functions, SUSE, Route, Cisco Firepower 9300, Planview LeanKit, WhatsApp, Google Cloud Logging, Google Cloud Load Balancing, Argo, Rancher Labs, Django Language, Varonis, EFI, Jabra Headsets And Speakerphones, Sailthru by Marigold, Cisco Nexus Dashboard, MicroStation, DialogTech, Broadridge, Thermo Scientific Chromeleon Chromatography Data System (CDS), Phoenix, LangGraph, Google Publisher Tag (GPT), Meta Llama 3, Mist, Meta Code Llama, LlamaIndex, Boomtrain, SRS ReportSmith, Optimizely, AngularJS, Cisco Secure Access, Apache SpamAssassin, Oracle Siebel CRM, Azure AI Studio, Azure Load Testing, GoDataFeed, SAP ECC, Facebook, OpenVMS, Tanium, Amazon Redshift, Snap, AWS CodeBuild, Procore, Model N, Avaya Aura, AudioCodes Meeting Insights, NICE CXone Expert, Collective Media, Genesys SIP, SAP Customer Care and Service (CCS), Azure Key Vault, Flux, Red Hat JBoss Enterprise SOA Platform, SPIFF, Keycloak, Google Sheets, Branding Brand, Rival IQ, Oracle Fusion Cloud ERP, Oracle Integration Cloud, Temenos Transact, MeridianLink Mortgage, Electric Cloud, AthenaHealth, Allscripts, Clarity, Adoric, Soda, LogMeIn, Rasa, AudioEye, Rails Assets, Open Policy Agent, GEP, BMC MainView Systems Management, Eloqua, monday CRM, Calico, Cilium, Amazon S3 Glacier, Craft CMS, Adobe Target, Scoro, Availity, ArcGIS Pro, Conga CPQ, Azure Synapse, Taleo Applicant Tracking Systems (ATS), FIS, Jira Service Management, MySMTP, AlienVault USM (from AT&amp;T Cybersecurity), Avid ISIS, VMware Cloud Foundation, VMware vSphere, PeopleSoft CRM, Cisco Nexus 9000, AWS App Mesh, Aviatrix, Google Cloud reCAPTCHA Enterprise, Matillion, CyberArk, CyberArk Conjur, Superset, Apache Ranger, Metadata Hub, Dell OpenManage, Kong Insomnia, Charles River, GE iFIX, Mitel, VMware AirWatch, Amazon Kinesis, AWS Lake Formation, SAP GRC, Ligatus, LogicMonitor, Photon, EcoSys, Apache JMeter, Micro Focus LoadRunner, Qualys Penetration Testing, GoSystem Tax RS, SAP Replication Server, IBM RACF, Athena, Cognito, OpenSearch, ICP, Cloudsuite WMS, Interact, Alvaria, MediaLets, Apple macOS Server, Insider, FordDirect Chat, Akamai Connected Cloud (formerly Linode), Copado, Gearset, BILL, Availity Advanced Clearinghouse, Google Compute Engine, Google Artifact Registry, Hashicorp Packer, Autotask PSA, Juniper Networks, Azure Application Insights, Cisco Nexus 2000, Google Analytics 4 (GA4), GTmetrix, Level 3 Communications, Amazon SageMaker, Specops Authentication for O365, Linear, AWS IAM Identity Center, Profisee, exacqVision, Palo Alto Wildfire, Netwrix Threat Prevention, Kaspersky Anti-Virus, Cyren DNS Security, Palo Alto Networks Cortex XSOAR, Cortex A53, Cornerstone HR, NLP, Khoros for SAP Customer Experience Cloud, Billtrust, SentenceTransformers, Cisco Unified Communications Manager (CallManager), Azure API Management, Azure Service Bus, Azure Virtual WAN, Onit, Epicor PPM, LexisNexis Bridger Insight XG, Oracle Aconex, ABBYY FineReader Server, Chrome, SMART Board, Dell Tablet, VMware Aria Automation, HP Thin Client Hardware, Indicative, Analog Devices, Pixlr, TelmarHelixa, Tanzu, VMware vCenter, CLEAR, TOTVS Fluig, Microsoft Defender for Office 365, Omniture (Adobe), Elixir, Aha!, Twitter Advertising, Advanced Solutions International (ASi), Tradedoubler, LENOVO, ArcGIS Field Maps, Qualtrics Online Survey Software, NetApp SAN, Salesforce CRM, MicroStrategy, Creo+, ANSYS, AVEVA PDMS, Chorus by ZoomInfo, LeadsPedia, Infor SyteLine / Infor CloudSuite Industrial, Temenos Infinity, Ramp, FortiGate SWG, M-Modal, MEDITECH EHR, Bomgar, Azure SQL Database, Nielsen Display Ads (Formerly eXelate), Wacom Tablet, AGTEK, MouseFlow, Microsoft Windows Server 2016, Trellix, SentinelOne, Absolute, VMware Horizon, Imprivata, Auth0, Weibo, JD Edwards, Zoom Whiteboard, ReportsNow, Kronos, SonarQube Server (formerly SonarQube), Epic Systems, Cerner Soarian EHR, Barracuda MSP, Google Cloud APIs, Microsoft Word, Cisco Webex Control Hub, Cisco Expressway, WebCube, Apache Solr, ZooKeeper, Drupal, Rally, ChatGPT, Fastapi, Django, Develatio's ExpressJS AMI, Azure Policy, Backblaze Computer Backup, Databricks SQL, GCC, AWS CloudHSM, Dell EMC Disaster Recovery, Azure AD Notifications, Citrix Hypervisor, PDS Vista, Alteryx Machine Learning Cloud, ChatBot, Ptengine, Infor M3, Amazon Associates, MEDITECH BBK, Yahoo! Japan Promotional Ads, SAP Crystal Reports, Sales Cloud Einstein, UKG Pro Benefits Administration, Azure Storage Explorer, Microsoft Dynamics CRM, Cisco Collaboration, Trend Micro TippingPoint, ServiceNow Flow Designer, Chargebee, Everbridge SnapComms, QuickBooks, NumPy, JupyterHub, FRAC Pumps, Azure DevOps Labs, Ignition SCADA, Apache Parquet, Azure Cosmos DB, Optimost, Designer, Amazon QuickSight, BMC Helix Discovery, ServiceNow Service Mapping, ServiceNow IntegrationHub, ScienceLogic, Inc., Send Word Now, NetScaler, TeamCity, Perforce Delphix, athenaIDX, Harness, Microsoft Windows 365 Cloud PC, Quantum Metric, Adobe Experience Platform, Adobe Journey Optimizer, Keynote, SAP Analytics Cloud, SAP S/4HANA Cloud, SAP BW/4HANA, Blazor, Harmonic, Nutanix Acropolis, ParkingCrew, PingOne Protect, PingDirectory, Amazon GuardDuty, AWS AppSync, AWS Config, AWS Secrets Manager, AWS Security Hub, Verizon WAF, Remote Desktop Services, Next.js, Blackmagic Design, AutoCAD LT, Unity Catalog, UserZoom, UserTesting, Qualtrics, Cision, CA Sysview Performance Management, IBM SMP/E, IBM Tivoli OMEGAMON, Lua, Emma, Avaya IP Office, Toolkit, Torque, Zip, CCBill, Atlas, GRIN, Slido, nCino Cloud Banking Platform, ServiceNow Configuration Management Database, comScore, Planview Enterprise One, Heartland Payment Systems, Lansweeper, Intergraph Spoolgen, Dynamics 365 Field Service, LogiKal, COINS, Craneware, Lime CRM, Zen Planner, PowerMax, Pure Storage, SOTI, IT Glue, PDQ Deploy &amp; Inventory, ADP GlobalView Payroll, UKG, Absorb, AdWerx, Neo4j, Azure Cloud Shell, AWS Cloud Development Kit (AWS CDK), GitHub Advanced Security, Medidata Rave Clinical Cloud, Pulumi, ServiceNow HR Service Delivery, ServiceNow Employee Center, Varonis GDPR Patterns, Rapid7, Palantir Foundry, Cato Networks, Later, Adobe Premiere Pro, Canva, Xcode, IXL, Cisco DNA Spaces, Adobe Acrobat Pro, Oracle Data Cloud, Google Cloud Dataprep, Composer, Google Cloud Data Fusion, Google Data Studio, Google Cloud SQL, Google Cloud Functions, TensorFlow, Google Cloud AutoML, Vscode, FigJam, Talend, Admin, Kaseya VSA, Clari, Batch, PTC Mathcad Express, Zscaler Internet Access, Cisco Nexus Series Switches, FortiManager, FortiAnalyzer, Tricentis Neoload, Azure Security Center, Symantec Endpoint Protection, EZLynx, Apache Iceberg, Delphix, Monday.com, Mastercam, D365 Data Quality, Micro Focus SiteScope, ADVA Optical, Drata, Vanta, Tenable Nessus, Rust, Microsoft Windows Server 2019, MySQL 8 With RHEL 8, NETSCOUT Cyber Investigator, HPE Blade Servers, NuGenesis SDMS, Genesis, Eclipse, SAP HANA, Rapid7 InsightVM, SAP Gateway, Surfcam, SailPoint IdentityIQ, Epic Clarity, Epic Caboodle, SAP BusinessObjects Business Intelligence (BI), Intel, Synthesia, SLURM Workload Manager, SAP Fieldglass Services Procurement, Litera pdfDocs, TeamViewer, Netskope, IBM WebSphere Automation, Totango, Oracle Cloud, Adobe Creative Suite, Degreed, SumTotal Learning Management, ePlan, Buffer, Hitachi Virtual Storage Platform (VSP), CloudEndure Migration, SAP Central Finance, eClinicalWorks, FireEye HX, Capita-SIMS, SAS Viya, Oracle Taleo Recruiting, SAP SuccessFactors Onboarding, Twitter Ads, PrimeNG, Kotlin, Commission Junction, CET, Infor Workforce Management (WFM)</v>
          </cell>
          <cell r="O2217">
            <v>7000000000</v>
          </cell>
          <cell r="P2217">
            <v>12</v>
          </cell>
          <cell r="Q2217" t="str">
            <v>TEKsystems is a global IT staffing and services company that specializes in providing technical talent and consulting solutions for various IT challenges. Founded in the 1990s as a spin-off from Aerotek, it has evolved significantly since its origins in the 1980s. The company focuses on areas such as cloud migration, agile transformation, and cybersecurity, helping clients plan, build, and run critical business initiatives.
With a strong presence in North America, Europe, and Asia, TEKsystems deploys over 80,000 IT professionals annually across 6,000 client sites. Its core services include IT staffing solutions, consulting, strategy, and talent services, catering to industries like information technology, financial services, healthcare, and engineering. The company is dedicated to optimizing workforce strategies and delivering quality-focused solutions to meet the diverse needs of its clients.</v>
          </cell>
          <cell r="R2217">
            <v>1983</v>
          </cell>
        </row>
        <row r="2218">
          <cell r="A2218" t="str">
            <v>Telecare Corporation</v>
          </cell>
          <cell r="B2218" t="str">
            <v>Telecare</v>
          </cell>
          <cell r="C2218">
            <v>7000</v>
          </cell>
          <cell r="D2218" t="str">
            <v>mental health care</v>
          </cell>
          <cell r="E2218" t="str">
            <v>http://www.telecarecorp.com</v>
          </cell>
          <cell r="F2218" t="str">
            <v>http://www.linkedin.com/company/telecare-corporation</v>
          </cell>
          <cell r="G2218" t="str">
            <v>Alameda</v>
          </cell>
          <cell r="H2218" t="str">
            <v>California</v>
          </cell>
          <cell r="I2218" t="str">
            <v>mental health &amp; psychiatry, systematic care delivery, mental health services, recovery-centered care, services, healthcare partnership, mental health treatment solutions, behavioral health integration, mental health outcomes improvement, mental health treatment, resilience and hope promotion, crisis intervention services, mental health system partnership, systemic collaboration, continuum of mental health care, systemic care collaboration, inpatient and outpatient care, public mental health, system of care, personal growth, mental health crisis support, recovery-focused mental health, crisis intervention, patient-centered approach, crisis support, client-centered services, continuum of care, outpatient services, holistic clinical approach, holistic approach, mental health care coordination, holistic clinical systems, system of care models, recovery support, behavioral health community outreach, recovery-oriented services, workforce development, recovery-oriented mental health services, recovery-focused programs, co-occurring disorder treatment, mental health system expansion, behavioral health, california mental health, integrated behavioral health, behavioral health organization, integrated care models, mental health recovery support, specialized mental health care, community mental health programs, mental health advocacy, resilience and hope, public health systems, mental health system collaboration, healthcare, california behavioral health, mental health recovery, healthcare innovation, workforce training and development, employee ownership, life transformation services, mental health treatment innovation, specialty mental health programs, community mental health, behavioral health system strengthening, clinical innovation, client support and engagement, client engagement strategies, co-occurring disorders, employee-owned organization, mental health community services, client support services, system of care delivery, patient engagement, behavioral health care, mental health workforce, community-based programs, community mental health partnerships, population health management, system of care integration, recovery support services, health plans partnerships, behavioral health technology, recovery system, patient-centered recovery, mental health community outreach, mental health policy advocacy, personal growth initiatives, specialized mental health programs, mental health outcomes, systematic mental health care, behavioral health innovation, population health, crisis stabilization, public mental health systems, psychiatry, mental health advocacy and policy, diversity and inclusion, behavioral health workforce development, client-centered recovery, diversity and equity in care, mental health partnerships, innovative clinical systems, telehealth, government, mental health treatment programs, offices of mental health practitioners (except physicians), specialized programs, mental health system, client-centered care, inpatient services, behavioral health system integration, mental health crisis stabilization, personal growth and resilience, behavioral health solutions, community-based mental health services, healthcare innovation in mental health, telecare, emergency support, psychiatric services, telepsychiatry, clinical approach, program locations, recovery stories, consumer support, eligibility criteria, employment opportunities, client privacy, health outcomes, community programs, mental illness, peer support, residential programs, housing partnerships, nami support, clinical assessments, medication management, treatment plans, mental health crisis, outcomes measures, health resources, individual therapy, family support, patient advocacy, behavioral health staff, integrated care, innovative services, client engagement, case management, rehabilitation services, social support, cultural competence, homeless outreach, wellness programs, mental health education, employment training, community integration, foster care support, resources for families, suicide prevention, holistic care, b2b, health care, health, wellness &amp; fitness, hospital &amp; health care</v>
          </cell>
          <cell r="J2218" t="str">
            <v>AT&amp;T DNS, Outlook, MailChimp SPF, Atlassian Cloud, React, Slack, WordPress.org, Google Maps, Google Analytics, Shutterstock, Vimeo, Google Font API, Google translate widget, YouTube, Typekit, Mobile Friendly, Google Tag Manager, Google translate API, UltiPro, Multilingual, Cedexis Radar, Adobe Media Optimizer, Remote</v>
          </cell>
          <cell r="O2218">
            <v>300000000</v>
          </cell>
          <cell r="P2218">
            <v>2</v>
          </cell>
          <cell r="Q2218" t="str">
            <v>Telecare Corporation is a family- and employee-owned mental health care company founded in 1965 and based in Alameda, California. It specializes in recovery-centered services for individuals facing serious mental illness and mental health crises. With over 80 programs across the nation and a workforce of more than 2,500 employees, Telecare collaborates with public sector entities and behavioral health organizations to provide individualized, community-focused care.
The company employs its proprietary Recovery-Centered Clinical System (RCCS) to support recovery through mutual respect and non-judgment. Telecare offers a range of programs, including community-based support, acute inpatient care, crisis intervention, and longer-term recovery options. Its core values emphasize service, respect, excellence, and partnership, alongside a commitment to cultural humility and equity. Telecare also provides employee benefits such as an Employee Stock Ownership Plan (ESOP) and health insurance, fostering a supportive work environment.</v>
          </cell>
          <cell r="R2218">
            <v>1965</v>
          </cell>
        </row>
        <row r="2219">
          <cell r="A2219" t="str">
            <v>Teradata</v>
          </cell>
          <cell r="B2219" t="str">
            <v>Teradata</v>
          </cell>
          <cell r="C2219">
            <v>5700</v>
          </cell>
          <cell r="D2219" t="str">
            <v>information technology &amp; services</v>
          </cell>
          <cell r="E2219" t="str">
            <v>http://www.teradata.com</v>
          </cell>
          <cell r="F2219" t="str">
            <v>http://www.linkedin.com/company/teradata</v>
          </cell>
          <cell r="G2219" t="str">
            <v>San Diego</v>
          </cell>
          <cell r="H2219" t="str">
            <v>California</v>
          </cell>
          <cell r="I2219" t="str">
            <v>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v>
          </cell>
          <cell r="J2219" t="str">
            <v>Akamai, Akamai DNS, Outlook, Microsoft Office 365, Bluekai, DemandBase, Brightcove, Backbone JS Library, Drupal, OneTrust, The Trade Desk, Slack, VueJS, Microsoft Application Insights, Atlassian Cloud, Drift, GitHub Hosting, Salesforce, Google Tag Manager, Eloqua, F5 BIG-IP, reCAPTCHA, Mobile Friendly, Multilingual, AI, Amazon Web Services (AWS), Microsoft Azure, Google Cloud Platform, , ACL, Oracle General Ledger, Act!, Bottomline Payments and Cash Management, SAP Accounts Payable and Receivable, Gem, , Playwright, Python, Microsoft PowerShell, go+, AWS SDK for JavaScript, Wider Planet, Salesforce CRM Analytics, Eaglestats, Teradata Vantage, CLEAR, Tor, Teradata, AWS Analytics, Lambda Cloud, AWS Step Functions, Vanta, Oracle Analytics Cloud, Azure AI Studio, Docker, Kubernetes, GitHub Copilot, Claude, ChatGPT, Dell EMC PowerScale, ServiceNow, ServiceNow Flow Designer, ServiceNow IntegrationHub, Cisco ACI Orchestration, Azure AI Search, ServiceNow UI Builder, Google App Engine, Certinia, Javascript, Glide, AngularJS, FlipHTML5, CSS, Cvent, Nasdaq Boardvantage, Air, OpenAI Whisper, Anthropic Claude, Langchain, WISE, Mode, SQL, Hugging Face, OpenAI, Vantage Media, Microsoft Azure Monitor, AWS Trusted Advisor, Google Cloud, ANGEL LMS, Terraform, Lytics, Vector, Amazon Simple Storage Service (S3), Open Neural Network Exchange (ONNX), LangGraph, n8n, SES, Azure Analysis Services, Dell EMC PowerStore, Micro Focus ArcSight, Oracle Integration Cloud, Groovy, AMD Xilinx, HasOffers, IBX SmartView, Oracle Cloud, Salesforce CPQ, Angular, Angular Material, HTML Pro, Node.js, Sass, Figma, Site Vibes, Micro, Microsoft Defender for Endpoint, ECircle (Teradata), IBM ILOG CPLEX Optimization Studio, REST, Jira, AWS CloudFormation, AWS PrivateLink, Cisco VPN, API Gateway, Route 53, OpenTelemetry, Prometheus, Grafana, PowerBI Tiles, Microsoft Excel, SharePoint, DAX, Aha!, Confluence, Power BI Documenter, Microsoft Power Automate, Copilot, KVM, VMware, HELM, Amazon Managed Streaming for Apache Kafka (Amazon MSK), Spark, dbt, Atlas, GRPC, CallMiner Eureka, Google Publisher Tag (GPT), Qualtrics, Dell PowerEdge Servers, PowerScale, PowerFlex, PowerStore, Dell PowerVault Storage Arrays, Apex, Frame, LlamaIndex, Microsoft Purview eDiscovery, Cadency by Trintech, JupyterHub, Airflow, JAMS, Azure OpenAI Service, Bash, Apache Atlas, Apache JMeter, Micro Focus LoadRunner, Gatling, Cloudflare Insights, Microsoft 365, Amazon Virtual Private Cloud (Amazon VPC), Azure Active Directory, Vscode, Flow, Oracle Fusion Middleware, ICP, CPI, Oracle SCM Cloud, Oracle Product Data Hub Cloud</v>
          </cell>
          <cell r="L2219" t="str">
            <v>Other</v>
          </cell>
          <cell r="N2219">
            <v>31990</v>
          </cell>
          <cell r="O2219">
            <v>1663000000</v>
          </cell>
          <cell r="Q2219" t="str">
            <v>Teradata Corporation is a prominent enterprise data analytics and AI company, founded in 1979 in Brentwood, California. The company specializes in scalable data warehousing, cloud-based analytics, and hybrid multi-cloud solutions that enhance business intelligence and decision-making. Teradata is known for its pioneering work in parallel processing database systems, launching the world's first such system in 1984.
The company offers a comprehensive portfolio centered around Teradata Vantage, a unified analytics platform that supports cloud, on-premises, and hybrid deployments. Key offerings include Teradata VantageCloud, which provides scalable analytics and AI capabilities, and the Unified Data Architecture that integrates relational data and advanced analytics. Teradata also delivers enterprise AI and machine learning solutions, along with professional services for big data training and cloud migration. With a focus on supporting over 50 petabytes of data, Teradata enables organizations to leverage data for predictive insights and innovation across various industries.</v>
          </cell>
          <cell r="R2219">
            <v>1979</v>
          </cell>
        </row>
        <row r="2220">
          <cell r="A2220" t="str">
            <v>Texas Instruments</v>
          </cell>
          <cell r="B2220" t="str">
            <v>Texas Instruments</v>
          </cell>
          <cell r="C2220">
            <v>34000</v>
          </cell>
          <cell r="D2220" t="str">
            <v>semiconductors</v>
          </cell>
          <cell r="E2220" t="str">
            <v>http://www.ti.com</v>
          </cell>
          <cell r="F2220" t="str">
            <v>http://www.linkedin.com/company/texas-instruments</v>
          </cell>
          <cell r="G2220" t="str">
            <v>Dallas</v>
          </cell>
          <cell r="H2220" t="str">
            <v>Texas</v>
          </cell>
          <cell r="I2220" t="str">
            <v>microcontrollers mcu, dsp, power management, semiconductors, dlp, education technology, analog,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v>
          </cell>
          <cell r="J2220" t="str">
            <v>Akamai, Internap DNS, Sendgrid, Outlook, ServiceNow, Taboola Newsroom, Brightcove, Drupal, VueJS, Jira, Atlassian Confluence, UPS, Create React App, Freshdesk, Salesforce, Slack, AB Tasty, Decibel Insight, Bootstrap Framework, DoubleClick, Google Dynamic Remarketing, Twitter Advertising, AppNexus, Apache, LiveRamp, Taboola, DoubleClick Conversion, PubMatic, Facebook Custom Audiences, Linkedin Marketing Solutions, Mobile Friendly, ON24, Tealium, Evergage, Eloqua, Google Tag Manager, Rubicon Project, Facebook Widget, Facebook Login (Connect), Remote, Microsoft 365, Microsoft Exchange Online, Microsoft Teams Rooms, SharePoint, Microsoft OneDrive for Business, Yammer, Microsoft Intune Enterprise Application Management, Adform DMP, Amazon Elastic File System (Amazon EFS), Microsoft Windows Server 2012, Apple macOS, Azure Linux Virtual Machines, Citrix VDI-in-a-Box, ISO+â„¢, Spiceworks IP Scanner, ManageEngine Desktop Central, Olo, Ansys Fluids, Cadence Omnis CFD Platform, Mode, AWS Organizations, AWS SDK for JavaScript, C#, Cisco VoIP, COBOL, Formassembly, HTML Pro, IBM ISPF, Oracle Analytics Cloud, Perl, SAP, SQL, Unix, Zift Solutions, Google AdWords Conversion, Microsoft PowerPoint, Microsoft Excel, OrCAD PSpice Designer, Python, Check Point CloudGuard Harmony Connect (CloudGuard Connect), Wider Planet, Photon, Oracle Automatic Storage Management (ASM), CyberArk, SES, Act!, Microsoft PowerShell, SHL, redvertisement, Mendix, CET, Ivalua, FlipHTML5, Secured MVC Forum on Windows 2012 R2, Microsoft AdCenter, GetSocial, Ignition SCADA, Reviews, Facebook, Brocade Switches, Visual-Basic-.NET, Yardi PAYscan, Amazon FreeRTOS, AT&amp;T, Level 3 Communications, SystemVerilog, Verilog, VHDL, SS&amp;C, AWS Multi-Factor Authentication, Spark, Cadence, Tor, Assemble, iCIMS SkillSurvey Reference, EMC, CAT, MATLAB, ClassDojo, XGBoost, GEP, Worldox GX4, Google Tools for Power, SLURM Workload Manager, Angular Material, AdSpeed, Analyzer, .NET, Cross Pixel Media, Basis, Synopsys ZeBu Server, AMD Xilinx, Xilinx Vivado, Intel Quartus Prime, ContentClick, C/C++, Axis Communications, Vector, Quip, Quartic, Siemens Calibre nmDRC, Siemens Calibre nmLVS, Seismic, Flow, Instart Logic, Barracuda MSP, Check Point Maestro, Cadence Virtuoso, Paloma, Simulink, Radarstats, Microsoft Office 365 E1, Tecnomatix, Gurobi Optimizer, Dataiku, NumPy, pandas, SignNow, SentenceTransformers, ANGEL LMS, LeadsPedia, AMP, Boomi, Uipath, Denodo, TIBCO Spotfire, Siemens SIMATIC SCADA, Emediate, Synopsys HSPICE, Conviva Operational Data Platform, Info-Tech Systems Integrators, HyperLynx, Allegro, Altium, Ticket Spice, SAM, Microsoft Application Insights, Resi, SimpleLegal, An Onit Product, ADP, Retail Media by Criteo, Ning, JMP, Git, CallMiner Eureka, AWS Mobile SDK, AI, Databricks, AWS Trusted Advisor, Kubernetes, IBM SPSS Modeler, Azure Digital Twins, IoT, Drone, Autodesk BIM Collaborate, ABB Robotics, Dell iDRAC (Integrated Dell Remote Access Controller), Lytics, CAPTCHA, Dassault SOLIDWORKS, NVIDIA, LabVIEW, McAfee VirusScan Enterprise, Zigbee, R, BASE, Salesforce Customer Data Platform (CDP), SysTools VBA Password Recovery, Manhattan Associates, Blue Yonder Order Management, ACL, WMS, Homestead, Lambda Cloud, InvGate Service Management, Azure Cloud Shell, Cortex M0, Cortex M3, Azure Log Analytics, Genesys SIP, Autodesk CFD, Palo Alto Networks, Bluebeam Revu, Buffer, Micro, CONTROL, Azure Active Directory Domain Services, Microsoft Entra ID, Connect, Gem, IBM Security Identity Governance and Intelligence, Backblaze Computer Backup, OpenLDAP, TalentLMS, Akamai CDN Solutions, Microsoft Windows Server 2000, Azure Analysis Services, Microsoft Advanced Group Policy Management, Apache Iceberg, Delta Lake, PySpark, Dell EMC PowerScale, LucidLink, Atlassian Bitbucket, Siemens SIMOCODE, Smartlook, airSlate SignNow, Grass Valley RIO FOR POST, Smart AdServer, Solver, Ansys HFSS, Claude, GitHub Copilot, Dell EMC Unity, IBM System i Midrange Computing Server, Zephyr, AWS GovCloud, Excel4Apps, Jirafe, Siemens PLM, VMware VMmark, Nuance PowerScribe, Adconion, AWS CodeCommit, Synopsys, Siemens PROFIBUS, Eslint, ROSS, Visio, Starfish, Terminus (by DemandScience), Thomson Reuters Westlaw, Intel, EMaint, Asana, Mint, AVEVA PDMS, Amazon AMS, Microsoft Project, OpenVMS, Javascript, PHP, Altium Designer, Signal, SAP Process Orchestration, Container Network Interface (CNI), IBM Spectrum LSF, Elite Software HVAC Solution, Vormetric Data Security Platform, GAS, Tag Commander, IBM VSAM, Cursor</v>
          </cell>
          <cell r="K2220">
            <v>7910000000</v>
          </cell>
          <cell r="L2220" t="str">
            <v>Other</v>
          </cell>
          <cell r="M2220">
            <v>1610000000</v>
          </cell>
          <cell r="N2220">
            <v>45627</v>
          </cell>
          <cell r="O2220">
            <v>17682000000</v>
          </cell>
          <cell r="Q2220" t="str">
            <v>Texas Instruments (TI) is a leading global semiconductor company based in Dallas, Texas. Founded in 1930, TI designs, manufactures, and sells analog and embedded processing chips. The company employs around 34,000 people and operates across the Americas, Asia-Pacific, and Europe. TI is publicly traded on the Nasdaq under the ticker symbol TXN.
TI has a rich history of innovation in semiconductor technology, including the invention of the integrated circuit and the first commercial silicon transistor. The company produces approximately 80,000 products that cater to over 100,000 customers in various markets, such as industrial systems, automotive electronics, personal electronics, and communications equipment. With a global manufacturing footprint that includes 15 sites, TI is committed to making electronics more affordable and efficient through its advanced semiconductor solutions.</v>
          </cell>
          <cell r="R2220">
            <v>1930</v>
          </cell>
        </row>
        <row r="2221">
          <cell r="A2221" t="str">
            <v>The Connection Contact Center</v>
          </cell>
          <cell r="B2221" t="str">
            <v>The Connection Contact Center</v>
          </cell>
          <cell r="C2221">
            <v>3000</v>
          </cell>
          <cell r="D2221" t="str">
            <v>outsourcing/offshoring</v>
          </cell>
          <cell r="E2221" t="str">
            <v>http://www.theconnectioncc.com</v>
          </cell>
          <cell r="F2221" t="str">
            <v>http://www.linkedin.com/company/the-connection</v>
          </cell>
          <cell r="G2221" t="str">
            <v>Bloomington</v>
          </cell>
          <cell r="H2221" t="str">
            <v>Minnesota</v>
          </cell>
          <cell r="I2221" t="str">
            <v>lms solutions, soft skills training, customer experience, virtual assistant, dedicated amp shared teams, bpo call center, us based locations, program optimization, live web chat, social media monitoring, ivr, after hours amp overflow call center, performance elevation, after hours overflow call center, customer service, lead generation, nps csat surveys, technical support, workforce management, call center training, brand replication, enrollment services, bpo solutions, call center solutions, us call centers, dedicated shared teams, branded call center solutions, technical support outsourcing, technical support amp help desk solutions, 247 live phone support, customer support service, development training, call center outsourcing, virtual receptionist, email response, customer service outsourcing, call center consulting, appointment setting, live operator, voice of the customer, technical support help desk solutions, outsourcing &amp; offshoring consulting, call center quality control, telephone call centers, live chat outsourcing, lms platform, training &amp; development, curriculum development, multichannel support, call center automation, elearning, call monitoring, multichannel customer engagement, brand representation, learning management system, customer journey analytics, call center training programs, social media support, reputation monitoring, cost savings, technology &amp; updates, customer satisfaction metrics, call center management guide, call center technology updates, performance metrics, agent training, b2b, services, consulting services, b2c, customer service &amp; support, quality assurance, omnichannel contact center, live agent outsourcing, call center scalability, government, call quality, scalability, financial services, retail, technology updates, call center kpi dashboards, call center workforce optimization, customer satisfaction, data analytics, brand experience, omnichannel services, brand-specific customer service, customer engagement, call center metrics report, call types handled, customer loyalty, customer journey, consulting, healthcare, social media customer support, business process outsourcing, training solutions, cost efficiency, call center metrics, reputation management, customer support, kpi management, email response outsourcing, agent performance tracking, ivr systems, customer retention, call quality analysis, utilities, finance, education, consumer products &amp; retail, consumer internet, consumers, internet, information technology &amp; services, marketing &amp; advertising, sales, outsourcing/offshoring, facilities services, e-learning, computer software, education management, management consulting, health care, health, wellness &amp; fitness, hospital &amp; health care</v>
          </cell>
          <cell r="J2221" t="str">
            <v>Marketo, Slack, Hubspot, Facebook Custom Audiences, Google Analytics, Facebook Widget, Bootstrap Framework, Google Font API, Mobile Friendly, Apache, Linkedin Marketing Solutions, Hotjar, Facebook Login (Connect), Zopim, Bing Ads, Marchex, Google Tag Manager, Remote</v>
          </cell>
          <cell r="Q2221" t="str">
            <v>The Connection Contact Center, based in Burnsville, Minnesota, is a business process outsourcing (BPO) company with over 36 years of experience in call center services. The company employs between 1,000 and 4,999 people across multiple U.S. and global locations, providing scalable and affordable solutions for businesses of all sizes, including Fortune 500 companies. The executive team boasts over 150 years of combined industry experience, emphasizing teamwork and innovation to deliver high-quality results.
The Connection offers a wide range of services, including full outsourcing, consulting, and training. Their key offerings feature TCAnswer, a virtual receptionist service, customer service and technical support outsourcing, call center consulting, and training programs. They provide omni-channel support, including voice, email, and chat services, ensuring flexibility for both inbound and outbound needs. The company is recognized for its skilled staff and ability to adapt to client requirements, making it a reliable partner for customer service solutions.</v>
          </cell>
          <cell r="R2221">
            <v>1981</v>
          </cell>
        </row>
        <row r="2222">
          <cell r="A2222" t="str">
            <v>The E.W. Scripps Company</v>
          </cell>
          <cell r="B2222" t="str">
            <v>The E.W. Scripps Company</v>
          </cell>
          <cell r="C2222">
            <v>5000</v>
          </cell>
          <cell r="D2222" t="str">
            <v>media production</v>
          </cell>
          <cell r="E2222" t="str">
            <v>http://www.scripps.com</v>
          </cell>
          <cell r="F2222" t="str">
            <v>http://www.linkedin.com/company/the-e-w-scripps-company</v>
          </cell>
          <cell r="G2222" t="str">
            <v>Cincinnati</v>
          </cell>
          <cell r="H2222" t="str">
            <v>Ohio</v>
          </cell>
          <cell r="I2222" t="str">
            <v>newsy, mobile, podcasting, media, content, digital, journalism, video, radio, ott, ctv, literacy, ota, broadcasting, consumer services, internet, information technology &amp; services, news, broadcast media</v>
          </cell>
          <cell r="J2222" t="str">
            <v>Route 53, Amazon AWS, Drupal, WP Engine, Salesforce, Atlassian Cloud, Freshdesk, ServiceNow, Slack, Adobe Marketing Cloud, Wix, Bootstrap Framework, Google Analytics, Squarespace ECommerce, Vimeo, Google Maps, Google Font API, Facebook Widget, Facebook Login (Connect), Typekit, Google Tag Manager, Mobile Friendly, Facebook Custom Audiences, reCAPTCHA, YouTube, Hubspot, Gravity Forms, Hotjar, WordPress.org, Magento, AI, Salesforce CRM Analytics, Microsoft Excel, Google AdWords Conversion, Outlook, AWS Directory Service, Micro, Red Hat Satellite, Quip, Final Cut Pro X, Yottaa, Microsoft Office, Zoomdata, Apple Final Cut Pro X, Facebook, Instagram, Visio, Cross Pixel Media, E-planning, Wowanalytics, Aruba CX Switches, Brocade Routers, Juniper Networks SRX-Series Firewalls, Cisco Meraki SD-WAN, FreeWheel, Google Ad Manager, ezFlow for Google Docs for G Suite, Flickr Slideshow, Microsoft Teams, Skype, TSheets, Webex, Vizrt, Radarstats, CSS, Mode, VMware, KVM, TelmarHelixa, CentOS, Ubuntu, Microsoft Windows Server 2000, Azure Active Directory B2C, Microsoft Advanced Group Policy Management, Akamai CDN Solutions, Infoblox DHCP, Google, AWS Direct Connect, Google Workspace, Microsoft PowerPoint, ROOM, Sony, Crisp, Harmonic, Electron, Git, Onit, Cascade CMS, Gem, Excel4Apps, Dell EMC PowerScale, Vector, Dell ECS Enterprise Object Storage, redvertisement, IoT, Tor, Deltek ComputerEase, Indicative, ScriptPro Telepharmacy, Arista Networks, EVS, Mag+, Spark Streaming, NTENT, Email Verification in Google Sheets, Amdocs, Secured MVC Forum on Windows 2012 R2, Apple macOS, Microsoft Active Directory Federation Services, Microsoft Windows Server 2012, Azure Linux Virtual Machines, Brocade Switches, Flow, Apache Spark Streaming, Less, MagnetVideo, AudioEye, ExpressionEngine, Route, NEAR, CodeIgniter, MasterControl Audit, IfByPhone</v>
          </cell>
          <cell r="K2222">
            <v>15564169</v>
          </cell>
          <cell r="L2222" t="str">
            <v>Other</v>
          </cell>
          <cell r="M2222">
            <v>15564169</v>
          </cell>
          <cell r="N2222">
            <v>45962</v>
          </cell>
          <cell r="O2222">
            <v>2150585000</v>
          </cell>
          <cell r="Q2222" t="str">
            <v>The E.W. Scripps Company is a prominent American media and broadcasting organization founded in 1878 by Edward Willis Scripps in Cleveland, Ohio. Initially established as a newspaper chain, Scripps focused on providing affordable news to the working class. Over the years, it has grown into one of the largest local TV broadcasters in the nation, operating 61 TV stations across 41 markets and reaching 25% of U.S. households.
Scripps offers a variety of services, including local television broadcasting, national networks like Court TV and Scripps News, and entertainment brands such as ION and Bounce. The company emphasizes quality journalism and community service, delivering content through digital platforms, OTT, cable, and satellite. Scripps also engages in community initiatives, supporting childhood literacy and public education, reflecting its commitment to its founding principles.</v>
          </cell>
          <cell r="R2222">
            <v>1878</v>
          </cell>
        </row>
        <row r="2223">
          <cell r="A2223" t="str">
            <v>The Integer Group</v>
          </cell>
          <cell r="B2223" t="str">
            <v>The Integer Group</v>
          </cell>
          <cell r="C2223">
            <v>3000</v>
          </cell>
          <cell r="D2223" t="str">
            <v>marketing &amp; advertising</v>
          </cell>
          <cell r="E2223" t="str">
            <v>http://www.integer.com</v>
          </cell>
          <cell r="F2223" t="str">
            <v>http://www.linkedin.com/company/the-integer-group</v>
          </cell>
          <cell r="G2223" t="str">
            <v>Denver</v>
          </cell>
          <cell r="H2223" t="str">
            <v>Colorado</v>
          </cell>
          <cell r="I2223" t="str">
            <v>advertising, shopper marketing, brand communications, retail environment design, media connections, media, marketing, ecommerce, technology, data analytics, brand activation, connected commerce media, retail marketing, social commerce, retail design, digitail, retail experience design, integrated branding, retail strategy, commerce connections media, growth sciences, innovation, data amp analytics, shopper marketing retail marketing advertising digitail ecommerce, media amp connections, advertising services, media integration, retail brand campaigns, data-driven outcomes, growth sciences platform, technology leverage, data-driven marketing, b2b, e-commerce, media strategies, retail environments, media integration strategies, marketing strategies, advertising agencies, digital transformation, retail experience, media optimization, marketing and advertising, immersive retail, client solutions, technology and innovation, digital marketing, telecommunications, growth marketing, connected commerce, client success, social media commerce, consumer culture, market analytics, analytics applications, ecommerce solutions, retail, market trends, contract manufacturing, global marketing, consumer engagement, services, analytics, consumer products &amp; retail, consumer internet, consumers, internet, information technology &amp; services, marketing &amp; advertising, marketing strategy, mechanical or industrial engineering</v>
          </cell>
          <cell r="J2223" t="str">
            <v>UltraDns, Postmark, Constant Contact, Outlook, ThousandEyes</v>
          </cell>
          <cell r="L2223" t="str">
            <v>Merger / Acquisition</v>
          </cell>
          <cell r="M2223">
            <v>0</v>
          </cell>
          <cell r="N2223">
            <v>45108</v>
          </cell>
          <cell r="O2223">
            <v>78100000</v>
          </cell>
          <cell r="Q2223" t="str">
            <v>The Integer Group is a global growth marketing and commerce agency based in Denver, Colorado. Founded in 1993, it specializes in data-driven strategies that enhance branding and selling to boost retail transactions and shopper experiences. As part of Omnicom Group Inc. and the commerce arm of TBWA\Worldwide, the agency employs over 1,000 associates across 21 offices worldwide and generates approximately $600 million in annual revenue.
The Integer Group offers a range of services, including retail experience design, retail marketing, eCommerce and social commerce solutions, connected commerce media strategies, brand communications and activation, and technology and innovation tools. It serves various sectors such as retail, technology, consumer packaged goods, and telecommunications, positioning itself as one of the largest promotional, retail, and shopper marketing agencies globally. Major clients include AT&amp;T, FedEx, Frito-Lay, Michelin, NestlÃ©, P&amp;G, PepsiCo, and Starbucks.</v>
          </cell>
          <cell r="R2223">
            <v>1993</v>
          </cell>
        </row>
        <row r="2224">
          <cell r="A2224" t="str">
            <v>The Judge Group</v>
          </cell>
          <cell r="B2224" t="str">
            <v>The Judge Group</v>
          </cell>
          <cell r="C2224">
            <v>4500</v>
          </cell>
          <cell r="D2224" t="str">
            <v>management consulting</v>
          </cell>
          <cell r="E2224" t="str">
            <v>http://www.judge.com</v>
          </cell>
          <cell r="F2224" t="str">
            <v>http://www.linkedin.com/company/the-judge-group</v>
          </cell>
          <cell r="G2224" t="str">
            <v>Wayne</v>
          </cell>
          <cell r="H2224" t="str">
            <v>Pennsylvania</v>
          </cell>
          <cell r="I2224" t="str">
            <v>technology solutions, talent solutions, learning solutions, it recruiting, consulting, executive search, direct hire, it staffing, recruiting, engineering staffing, healthcare staffing, it executive search, information technology staffing, professional staffing, it consulting, food &amp; beverage manufacturing, permanent placement, healthcare consulting, training, information technology, mobile, e-commerce, user experience design, project management, cloud infrastructure, user interface design, enterprise software, consumer internet, software, internet, business consulting &amp; services, industry-specific talent solutions, talent acquisition, contract staffing, content management, data analytics, managed services, content management services, professional services, ai and ml staffing, network and imaging services, business technology consulting, cloud migration, offshore it support, it infrastructure, healthcare, offshore it services, b2b, technology, operational efficiency, financial services, learning and development, staffing solutions, manufacturing, talent management, management consulting services, machine learning, process optimization, digital transformation, business consulting, business intelligence, government, life sciences, staffing, services, business transformation, temporary staffing, professional services staffing, creative staffing, marketing staffing, accounting staffing, digital strategies, custom learning, organizational change management, ai training, training services, flexible staffing, skills validation, enterprise learning, consulting services, government solutions, fortune 100 partnerships, candidate database, workforce solutions, recruitment agency, upskilling, reskilling, career development, automation consulting, aerospace staffing, financial services staffing, life sciences recruitment, iot staffing, blockchain solutions, diversity recruitment, @home care staffing, global consulting, analytics services, finance, education, staffing &amp; recruiting, information technology &amp; services, management consulting, food production, consumers, productivity, enterprises, computer software, internet infrastructure, professional training &amp; coaching, health care, health, wellness &amp; fitness, hospital &amp; health care, mechanical or industrial engineering, artificial intelligence, analytics</v>
          </cell>
          <cell r="J2224" t="str">
            <v>Salesforce, Constant Contact, Outlook, Microsoft Office 365, React, Slack, Hubspot, Facebook Custom Audiences, reCAPTCHA, New Relic, Facebook Widget, Google Analytics, Nginx, Facebook Login (Connect), Google Tag Manager, Varnish, Bing Ads, Mobile Friendly, WordPress.org, Linkedin Marketing Solutions, MouseFlow, Azure Devops, Remote</v>
          </cell>
          <cell r="O2224">
            <v>750000000</v>
          </cell>
          <cell r="Q2224" t="str">
            <v>The Judge Group is a professional services firm founded in 1970 by Martin E. Judge, Jr. It specializes in talent solutions, business technology consulting, managed services, staffing, and learning and development. Headquartered in Wayne, PA, the company has grown significantly, employing around 5,000 people across more than 30 locations and projecting revenues to exceed $1 billion by 2025.
The Judge Group offers a wide range of services, including permanent placement, contract staffing, executive search, and IT recruiting. Its consulting services encompass business technology and managed services, while its learning solutions focus on workforce training and professional development. The firm serves over 60 Fortune 100 companies across various industries, including banking, healthcare, manufacturing, and technology, and operates in North America, India, and the Asia Pacific region.</v>
          </cell>
          <cell r="R2224">
            <v>1970</v>
          </cell>
        </row>
        <row r="2225">
          <cell r="A2225" t="str">
            <v>The Service Companies</v>
          </cell>
          <cell r="B2225" t="str">
            <v>The Service Companies</v>
          </cell>
          <cell r="C2225">
            <v>3000</v>
          </cell>
          <cell r="D2225" t="str">
            <v>facilities services</v>
          </cell>
          <cell r="E2225" t="str">
            <v>http://www.theservicecompanies.com</v>
          </cell>
          <cell r="F2225" t="str">
            <v>http://www.linkedin.com/company/the-service-companies</v>
          </cell>
          <cell r="G2225" t="str">
            <v>Miami</v>
          </cell>
          <cell r="H2225" t="str">
            <v>Florida</v>
          </cell>
          <cell r="I2225" t="str">
            <v>building maintenance, pandemic cleaning, turnkey stewarding management &amp; operations, managed services, special event staffing, facility services, gaming area cleaningevs, exterior maintenance &amp; caulking, temp long term staffing, hvac, food beverage, cleaning, marble floor care &amp; restoration, floor carerestoration &amp; maintenance, window &amp; chandelier cleaning, pandemic support services, staffing, hospitality staffing, kitchen deepcleaning, public area cleaning, facilities services, turnkey housekeeping management &amp; operations, engineering services, food amp beverage, route service, specialty services, cleaning services, staffing solutions, managed labor services, property management, hospitality industry, gaming sector, healthcare services, education services, corporate catering, compliance, quality assurance, customer experience, operational efficiency, tailored solutions, partnership excellence, legal labor practices, facility maintenance, high-rise window cleaning, chandelier cleaning, pressure washing, food and beverage staffing, integrated services, customer segments, business-to-business services, service code, experience-centric approach, seamless integration, authenticity, reliability, passion for service, large-scale operations, commercial facilities, institutional clients, service improvement, continuous learning, customer satisfaction, facility management, commercial cleaning, window cleaning, exterior maintenance, interior maintenance, healthcare cleaning, casino cleaning, gaming facility services, education cleaning services, retail cleaning solutions, temporary staffing, seasonal staffing solutions, hospitality professionals, customized cleaning programs, professional cleaning services, compliant staffing, customer service, safety protocols, employee training, remote operations, operational excellence, authentic partnership, continuous training, client relationships, service standards, risk management, human resource management, asset management, cleaning protocols, environmental cleaning, curb appeal, commercial facility care, maintenance services, detail-oriented cleaning, sustainable practices, client-focused services, b2b, services, information technology &amp; services, enterprise software, enterprises, computer software, health care, health, wellness &amp; fitness, hospital &amp; health care, staffing &amp; recruiting</v>
          </cell>
          <cell r="J2225" t="str">
            <v>MailJet, Outlook, Microsoft Office 365, Amazon AWS, InMotion Hosting DNS, Slack, reCAPTCHA, Google Dynamic Remarketing, Bootstrap Framework, DoubleClick, The Trade Desk, WordPress.org, Mobile Friendly, Hotjar, Google Tag Manager, DoubleClick Conversion, Hubspot, Nginx, Circle, Remote, Dayforce</v>
          </cell>
          <cell r="L2225" t="str">
            <v>Merger / Acquisition</v>
          </cell>
          <cell r="M2225">
            <v>0</v>
          </cell>
          <cell r="N2225">
            <v>43282</v>
          </cell>
          <cell r="O2225">
            <v>459700000</v>
          </cell>
          <cell r="Q2225" t="str">
            <v>The Service Companies is a leading service provider for the hospitality, gaming, healthcare, education, and corporate catering industries. Established in 1987 and based in Miramar, Florida, the company is owned by Gridiron Capital. It serves over 750 clients across the United States and the Caribbean, employing more than 15,000 people.
The Service Companies offers a wide range of services, including cleaning and managed services, staffing solutions, and engineering services. Their cleaning services cover housekeeping, environmental services, and specialty cleaning for various facilities. The staffing division provides both temporary and full-time personnel, while the engineering services focus on HVAC maintenance and performance contracting. The company is committed to operational excellence and integrity, ensuring compliance and a strong partnership with its clients.</v>
          </cell>
          <cell r="R2225">
            <v>1987</v>
          </cell>
        </row>
        <row r="2226">
          <cell r="A2226" t="str">
            <v>The Standard</v>
          </cell>
          <cell r="B2226" t="str">
            <v>The Standard</v>
          </cell>
          <cell r="C2226">
            <v>4700</v>
          </cell>
          <cell r="D2226" t="str">
            <v>financial services</v>
          </cell>
          <cell r="E2226" t="str">
            <v>http://www.standard.com</v>
          </cell>
          <cell r="F2226" t="str">
            <v>http://www.linkedin.com/company/the-standard</v>
          </cell>
          <cell r="G2226" t="str">
            <v>Portland</v>
          </cell>
          <cell r="H2226" t="str">
            <v>Oregon</v>
          </cell>
          <cell r="I2226" t="str">
            <v>adampd, group &amp; individual disability insurance, absence management &amp; paid family leave services, retirement plans products &amp; services, group accident insurance, add, retirement plans, group vision insurance, individual annuities &amp; investment advice, vision &amp; dental insurance, critical illness &amp; hospital indemnity insurance, individual annuities, group life insurance, group life &amp; accidental death &amp; dismemberment insurance, group dental insurance, products &amp; services, origination &amp; servicing of fixedrate commercial mortgage loans, market research, retirement plan compliance tools, disability insurance claims, community outreach partnerships, retirement solutions, disability claim management, community outreach initiatives, employee benefits platform, risk management, group insurance, retirement plan services, benefits enrollment, employee financial wellness, employee benefits, employee benefits compliance, retirement plan education, direct life, health, and medical insurance carriers, community impact programs, retirement wellness programs, community partnership programs, customer experience, employee financial education, retirement education, community development support, long-term disability, benefits data analytics, disability insurance, financial stability, disability insurance innovation, retirement plan compliance, employee wellness, community investment, employee support programs, retirement plan risk management, employee support, b2c, retirement plan analytics, community outreach, community service initiatives, employer-sponsored plans, benefits technology, customer service, life insurance, insurance, employee benefits digital tools, employee benefits digital transformation, benefits solutions, benefits administration, corporate social responsibility, annuities, benefits communication, benefits administration technology, employee benefits programs, health insurance, disability claims, retirement plan participant support, employee engagement strategies, community philanthropy, insurance products, employee support services, community investment strategies, community involvement, retirement plan administration, pension plans, benefits customization, financial planning, community support, benefits management, group insurance administration, disability claim processing technology, retirement plan innovation, employee engagement tools, benefits consulting, financial services, annuity products, employee benefits solutions, benefits enrollment platforms, retirement plan participant engagement, b2b, retirement planning, retirement plan consulting, pooled employer plans, retirement account management, community philanthropy support, employee financial literacy programs, insurance claims processing, disability support programs, corporate insurance, insurance underwriting, insurance underwriting technology, services, employee wellness programs, retirement savings, community impact, disability management solutions, short-term disability, retirement, disability, personal insurance, workplace benefits, financial solutions, accidental death and dismemberment, short term disability, long term disability, paid family leave, medical leave, dental insurance, vision insurance, critical illness insurance, hospital indemnity, income protection, stable value, absence management, claims filing, financial wellness, brokers and advisors, small business insurance, workplace solutions, diversity and inclusion, equity, investment products, employee engagement, workplace benefits programs, absence tracking, claims management system, insurance coverage, employee assistance programs, leave management, finance, non-profit, nonprofit organization management</v>
          </cell>
          <cell r="J2226" t="str">
            <v>Cloudflare DNS, Mimecast, Microsoft Office 365, Outlook, Blue Host, Brightcove, Drupal, Atlassian Cloud, Slack, Salesforce, Nginx, Mobile Friendly, Incapsula, AppDynamics, Apache, Varnish, OpenSSL, Google Tag Manager, Yandex Metrica, Google Analytics, Bootstrap Framework, WordPress.org, reCAPTCHA, Facebook Login (Connect), Facebook Widget, Facebook Custom Audiences, Google Font API, Google translate API, Google translate widget, AI, Micro, PRO.FILE, Workday, Apptio Cloudability SaaS, Azure Analysis Services, Gem, Loom, FACTS, Apptio Platform, Percipio, Cornerstone HR, WebOffice, Python, SQL, Excel4Apps, Power BI Documenter, Tableau, Axis, Admin, InMoment, .NET, ProclivityMedia, Spiceworks IP Scanner</v>
          </cell>
          <cell r="K2226">
            <v>330600000</v>
          </cell>
          <cell r="L2226" t="str">
            <v>Merger / Acquisition</v>
          </cell>
          <cell r="M2226">
            <v>0</v>
          </cell>
          <cell r="N2226">
            <v>42430</v>
          </cell>
          <cell r="O2226">
            <v>2900000000</v>
          </cell>
          <cell r="Q2226" t="str">
            <v>The Standard is a family of companies that provides insurance, retirement, and investment products and services. Operating under the name Standard Insurance Company and its subsidiaries, it focuses on financial protection and well-being for employers, individuals, and small businesses. Founded in 1906 in Portland, Oregon, The Standard has a strong financial foundation, with $66.7 billion in assets and $2.8 billion in annual premiums as of 2023.
The company offers a wide range of financial protection products, including group and individual disability insurance, life insurance, dental and vision coverage, and absence management services. It also provides retirement plans, annuities, and investment advisory services. The Standard serves over 30,000 employers and covers millions of individuals, emphasizing tailored solutions for workplaces of all sizes. Committed to community support, The Standard Charitable Foundation has donated millions to various nonprofits and schools, reflecting the company's dedication to social responsibility.</v>
          </cell>
          <cell r="R2226">
            <v>1906</v>
          </cell>
        </row>
        <row r="2227">
          <cell r="A2227" t="str">
            <v>The Trade Desk</v>
          </cell>
          <cell r="B2227" t="str">
            <v>The Trade Desk</v>
          </cell>
          <cell r="C2227">
            <v>3600</v>
          </cell>
          <cell r="D2227" t="str">
            <v>information technology &amp; services</v>
          </cell>
          <cell r="E2227" t="str">
            <v>http://www.thetradedesk.com</v>
          </cell>
          <cell r="F2227" t="str">
            <v>http://www.linkedin.com/company/the-trade-desk</v>
          </cell>
          <cell r="G2227" t="str">
            <v>Ventura</v>
          </cell>
          <cell r="H2227" t="str">
            <v>California</v>
          </cell>
          <cell r="I2227" t="str">
            <v>demand side platforms, data management platforms, online advertising, real time bidding, behavioral targeting, advertising, consumer internet, internet, information technology, computer software: programming data processing, technology, technology, information &amp; internet, marketing &amp; advertising, consumers, information technology &amp; services</v>
          </cell>
          <cell r="J2227" t="str">
            <v>CloudFlare CDN, Salesforce, NSOne, Amazon SES, Outlook, Marketo, Microsoft Office 365, Amazon AWS, CloudFlare Hosting, Drupal, Oracle Cloud, VueJS, Atlassian Cloud, Citrix, Zapier, React Redux, The Trade Desk, MongoDB, Slack, Bizible, reCAPTCHA, Twitter Advertising, Google Analytics, Facebook Custom Audiences, Linkedin Marketing Solutions, Facebook Widget, Greenhouse.io, Google Dynamic Remarketing, BugHerd, Facebook Login (Connect), Mobile Friendly, YouTube, Google Tag Manager, DoubleClick Conversion, DoubleClick, Vimeo, CrazyEgg, AI, Microsoft SQL Server Reporting Services, Azure Linux Virtual Machines, Microsoft Windows Server 2012, Docker, Kubernetes, Apache Mesos, Progress Chef, Ansible, Terraform, AWS Trusted Advisor, Prometheus, Spark, React, Microsoft Office, Microsoft Excel, Salesforce Sales Cloud, Apex, SOQL, Salesforce Lightning Web Components, Flow, REST, GitLab, Amazon Web Services (AWS), Azure Analysis Services, Microsoft.NET Core 3.1, AWS SDK for JavaScript, Scala, GraphQL, AdSpeed, Microsoft Azure, Alibaba Cloud, Cursor, Claude, Grafana, ServiceNow, Microsoft 365, Azure Service Fabric, Copilot, Microsoft Power Platform, Microsoft Exchange Server 2003, SharePoint, Zoomdata, Smartsheet, Zoom Rooms, Tableau, Power BI Documenter, Excel4Apps, dbt, PowerBI Tiles, Aerospike, Apache Kafka, Mongoose, Next.js, TypeScript, CAT, CET, Abstract, Concur, Apple macOS, Greenhouse, SQL, Openpath, Backstage, Anaplan, Workday, Semrush, Databricks, Verint, Android, Board, ARES, Microsoft PowerShell, UPS, WebOffice, C#, ASP.NET, Python, Open AdStream, Prebid, Google AdWords Conversion, Microsoft PowerPoint, ACL, Incorta, Airflow, Amazon S3, Azure Data Factory, Dagster, Snowflake, Jira, Docebo, Credly, Vertica, Apache Spark, ECS, Microsoft Sql Server, Amazon Linux 2, AWS Analytics, DotNetNuke, Javascript, HTML Pro, CSS, Salesforce Einstein Analytics, PEX, Mode, AT&amp;T, Adobe, Amazon Simple Queue Service (SQS), Epic Beacon, Git, Microsoft Azure Monitor, Ning, Sales Cloud Einstein, Langchain, LlamaIndex, Azure AI Search, Tor, .NET, GRPC, Bamboo, SonarQube, LeafLink, ClickHouse, Confluence, go+, Redux, Puppeteer, Jest, Akamai CDN Solutions, Cisco Meraki MS, Cisco VoIP, Cisco VPN, CPI, Impact Radius, Infoblox DHCP, RingCentral, VMware SD-WAN, Salesforce Flow, GitHub Actions, CircleCI, Visual Studio, Visual Studio Code, New Relic, Sumologic, Figma, Oracle Analytics Cloud, GitHub, Specific Media, Navan (Formerly TripActions), Apache Parquet, MediaRadar, Kantar Marketplace, SmarterRemarketer</v>
          </cell>
          <cell r="K2227">
            <v>336739006</v>
          </cell>
          <cell r="L2227" t="str">
            <v>Other</v>
          </cell>
          <cell r="M2227">
            <v>239000</v>
          </cell>
          <cell r="N2227">
            <v>44927</v>
          </cell>
          <cell r="O2227">
            <v>2896284000</v>
          </cell>
          <cell r="Q2227" t="str">
            <v>The Trade Desk, Inc. is a leading American technology company founded in 2009, based in Ventura, California. It specializes in real-time programmatic marketing automation, providing a self-service platform for digital advertising. As the largest independent demand-side platform (DSP), it enables media buyers to purchase digital ads across various channels with transparency in planning, pricing, and performance.
The company offers a range of products and services, including its DSP for real-time bidding, a data management platform for audience analytics, and AI tools like Koa for forecasting and Unified ID for user identity resolution. The Trade Desk also provides resources such as a Trading Academy for training in programmatic advertising. With a strong global presence, it serves a diverse clientele, including agency trading desks and brands, and integrates with major platforms like Google, Amazon, and Spotify. The company is recognized for its collaborative culture and has achieved significant revenue growth, maintaining high client retention rates.</v>
          </cell>
          <cell r="R2227">
            <v>2009</v>
          </cell>
        </row>
        <row r="2228">
          <cell r="A2228" t="str">
            <v>The Travel Corporation</v>
          </cell>
          <cell r="B2228" t="str">
            <v>The Travel Corporation</v>
          </cell>
          <cell r="C2228">
            <v>10000</v>
          </cell>
          <cell r="D2228" t="str">
            <v>leisure, travel &amp; tourism</v>
          </cell>
          <cell r="E2228" t="str">
            <v>http://www.ttc.com</v>
          </cell>
          <cell r="F2228" t="str">
            <v>http://www.linkedin.com/company/the-travel-corporation</v>
          </cell>
          <cell r="G2228" t="str">
            <v>Costa Mesa</v>
          </cell>
          <cell r="H2228" t="str">
            <v>California</v>
          </cell>
          <cell r="I2228" t="str">
            <v>american experiences, youth travel, treadright, red carnation hotel collection, destination america, highland explorer tours, guided holidays, inspiring journeys, boutique hotels, african safari, contiki, adventure world travel, family vacations, tours, ukscotlandireland adventures, att kings, budget travel, australianew zealand adventures, escorted vacations, guided vacation providers, guided vacations, make travel matter, luxury gold, travel, family adventures, brendan vacation, down under tours, 1835 year old social trips, vacations, costsaver, evan evans tours, brendan vacations, river cruises, luxury escorted tours, social travel, european tours, sightseeing london, asia excursions, treadright sustainability, the travel corporation, insight vacations, uniworld, luxury bus tours, travel arrangements, authentic local experiences, travel digital transformation, b2c, high-end guided tours, travel portfolio, wildlife conservation tours, cultural heritage tours, tourism &amp; travel services, wildlife and nature tours, travel service automation, eco-friendly travel, travel technology, travel markets, luxury small group tours, travel customer engagement, global travel operations, travel experiences, travel innovation, operational efficiency tools, cultural and heritage travel, sustainable travel initiatives, customer service, travel corporate social responsibility, travel customer loyalty programs, cloud-based software, guided tour services, travel industry certifications, hospitality, luxury travel &amp; cruises, travel experience design, social media engagement, regional destination experts, adventure travel services, regional travel, adventure travel &amp; safaris, customer experience, custom travel planning, travel industry digitalization, sustainable tourism, river cruise line, travel data analytics, cultural immersion tours, family vacation packages, travel technology solutions, guided travel, luxury family cruises, sustainable impact experiences, luxury travel experiences, luxury river cruises, travel brand portfolio, travel market segments, crm system, tourism industry, services, bespoke travel services, travel agencies, travel industry trends, event &amp; group travel services, luxury boutique cruises, luxury adventure travel, travel industry challenges, customer data management, travel industry awards, travel operations, travel sustainability goals, customer service excellence, tourism industry leader, travel experience personalization, cultural &amp; heritage tourism, travel innovation strategies, guided tours, travel industry growth, travel industry partnerships, regional specialist travel, travel and leisure, travel market expansion, adventure safari tours, global presence, employee advocacy platform, personalized marketing, adventure travel, travel booking platform, exclusive travel experiences, travel brands, sustainability, luxury travel, regional travel experts, travel sustainability, family travel, travel industry regulations, group travel, immersive experiences, tailor-made travel, local culture, destination management, safari, cruise, travel inspiration, loyalty rewards, transformative experiences, dmc, sightseeing, cultural experiences, custom tours, next-generation travel, unique itineraries, responsible tourism, authentic hospitality, multi-award winning, exclusive departures, global tours, treadright foundation, impactful experiences, cultural connections, local experiences, river cruising, vacation packages, global community, exclusive offers, client recognition, heritage tours, premium service, wellness travel, food experiences, community engagement, network of brands, award-winning service, personalized experiences, rich travel solutions, travel experts, non-profit, leisure, travel &amp; tourism, environmental services, renewables &amp; environment, nonprofit organization management</v>
          </cell>
          <cell r="J2228" t="str">
            <v>Salesforce, UltraDns, Sendgrid, Outlook, Microsoft Office 365, CloudFlare Hosting, VueJS, WP Engine, Genesys Cloud CX Platform, Taleo, Slack, Amazon SES, Google Font API, WordPress.org, Mobile Friendly, Google AdSense, Google Tag Manager, Typekit, Nginx, Amadeus, Git, Limelight Video Platform, Weaviate, Microsoft Excel, Salesforce Marketing Cloud, .NET, Microsoft PowerPoint, Apple iPad, monday CRM, Salesforce CRM Analytics, Litmos, Articulate, OneTrust Tech Risk &amp; Compliance, FeeFo, PowerBI Tiles, Travelport GDS, Airtable, SharePoint, Microsoft Office, Oracle Analytics Cloud, Microsoft Application Insights, Securonix Security Operations and Analytics Platform, TopSpot, Jira, , Excel4Apps, Power BI Documenter, Power Query, Cisco TelePresence Management Suite (TMS)</v>
          </cell>
          <cell r="O2228">
            <v>2600000000</v>
          </cell>
          <cell r="Q2228" t="str">
            <v>The Travel Corporation (TTC) is a family-owned global travel and leisure company founded in 1920 and headquartered in London, UK. With operations in over 60 countries and more than 100 offices, TTC employs over 10,000 staff and serves more than 1.5 million customers annually. The company emphasizes exceptional guest experiences, innovation, and sustainability, guided by its founding principle of "Driven by Service."
TTC offers a diverse portfolio of over 40 brands that cater to various traveler types. Key offerings include guided tours and sightseeing through brands like Trafalgar and Insight Vacations, specialized adventures such as safaris and Antarctic explorations, luxury river cruises via Uniworld River Cruises, and premium hotel accommodations under Red Carnation Hotels. Additionally, TTC provides custom group travel services and youth-themed travel programs through Contiki Tours. Each brand operates independently but is unified by TTC's commitment to quality and service.</v>
          </cell>
          <cell r="R2228">
            <v>1920</v>
          </cell>
        </row>
        <row r="2229">
          <cell r="A2229" t="str">
            <v>The Walt Disney Company</v>
          </cell>
          <cell r="B2229" t="str">
            <v>The Walt Disney Company</v>
          </cell>
          <cell r="C2229">
            <v>231000</v>
          </cell>
          <cell r="D2229" t="str">
            <v>entertainment</v>
          </cell>
          <cell r="E2229" t="str">
            <v>http://www.disneycareers.com</v>
          </cell>
          <cell r="F2229" t="str">
            <v>http://www.linkedin.com/company/the-walt-disney-company</v>
          </cell>
          <cell r="G2229" t="str">
            <v>Burbank</v>
          </cell>
          <cell r="H2229" t="str">
            <v>California</v>
          </cell>
          <cell r="I2229" t="str">
            <v>radio, publishing, technology, media, apparel, entertainment, animation, television, resorts, music, gaming, toys, stage plays, interactive media, apps, movies, consumer products, broadcasting, studios, theme parks, live entertainment, games, kids, virtual worlds, parenting, consumer internet, internet, age groups, information technology, demographies, services-misc. amusement &amp; recreation, consumer discretionary, entertainment providers, content licensing, television production, pixar, motion picture and video production, animation techniques, merchandising, cgi animation, 3d filmmaking, content streaming, b2c, streaming services, entertainment technology, digital projection, film studio, star wars, motion capture, distribution, film production, content licensing &amp; distribution, franchises, visual effects, entertainment conglomerate, theme parks &amp; resorts, marvel, digital animation, multiplane camera, special effects, film studios, animation studios, global entertainment, tourism, cgi, media networks, hospitality, sound design, digital media, entertainment industry, licensing, immersive experiences, content creation, entertainment franchises, animation &amp; visual effects, content distribution, disney+, streaming platform, digital distribution, media conglomerate, resort, audio-animatronics, film technology, live-action films, digital content, media production, entertainment &amp; media, live-action movies, film editing, consumer products &amp; retail, film, consumer goods, consumers, broadcast media, information technology &amp; services, tv production, motion pictures &amp; film, human computer interaction, leisure, travel &amp; tourism</v>
          </cell>
          <cell r="J2229" t="str">
            <v>Zendesk, Akamai, Outlook, Microsoft Office 365, Google Cloud Hosting, OneTrust, Atlassian Cloud, Freshdesk, Amazon SES, Salesforce, Adobe Marketing Cloud, Slack, SparkPost, ServiceNow, Bluekai, Chartbeat, Kaltura, CloudFlare, React Redux, Omniture (Adobe), AppNexus, DoubleClick, Hotjar, Facebook Custom Audiences, Google Font API, Google Dynamic Remarketing, Facebook Widget, ReTargeter, DoubleClick Conversion, Zencoder, Google Tag Manager, Workday Recruit, Typekit, Facebook Login (Connect), Linkedin Marketing Solutions, Mobile Friendly, DoubleClick Floodlight, reCAPTCHA, BugHerd, Marchex, WordPress.org, Vimeo, SoundCloud, Akamai RUM, Apache, Affiliate Window, Nginx, Ensighten, Varnish, New Relic, Offerpop, AWS SDK for JavaScript, AWS Trusted Advisor, Docker, Kubernetes, Spring Boot, SQL, IBM Maximo IT, Tor, Postpresso, Workday, SAP, Terraform, GitLab, Azure Linux Virtual Machines, Nuke, Snow, Jumpcloud, Databricks, Snowflake, BASE, Figma, Micro, Git, Telligent, Groundtruth, Smartsheet, Google AdWords Conversion, Microsoft Excel, Microsoft PowerPoint, Coupa, Microsoft Teams Rooms, SharePoint, Microsoft Windows Server 2012, Keynote, ZBrush, PTC FlexPLM, Connect, PubSub+, Laserfiche, Brocade Switches, Autodesk BIM Collaborate, React, Django, Python, PHP, Ruby On Rails, AI, Oracle Primavera, Amazon Simple Queue Service (SQS), Datamine, OpenAI, Anthropic Claude, Vertex AI, AWS Bedrock, Langchain, Mode, Google Cloud Platform, Unreal Engine, Diverse Solutions, AWS Directory Service, Tableau, Looker, Maya, MotionBuilder, Nreal, Azure Blueprints, Jira, Weibo, WebOffice, PowerBI Tiles, Airflow, dbt, SAP BusinessObjects Business Intelligence (BI), Splunk, Grafana, Apex, Houdini, ShotGrid, Excel4Apps, Airtable, AWS Direct Connect, Oracle Analytics Cloud, Apple, Secured MVC Forum on Windows 2012 R2, Arena PLM, whos.amung.us, Gem, Instagram, Facebook, Twitter Ads, LinkedIn Ads, Snapchat, YouTube, TikTok, Flutter, AWS Analytics, Indicative, Scala, Apache Flink, Spark, ECS, Lambda Cloud, Amazon DynamoDB, Amazon Kinesis, Amazon CloudFront, AWS WAF, Amazon EC2, Amazon S3, Amazon ElastiCache, Microsoft Office, Concur, Power BI Documenter, Adobe Analytics, comScore, Nielsen Ad Intel, X, Frame, CJ Affiliate, Zoomdata, Confluence, Box, Android, Scrum Do, Kanbanize, NEC, Miro, Gettyimages, monday CRM, Cisco WebEx Teams, SAP ECC, Cisco TelePresence Management Suite (TMS), 24-7 Media, Apple macOS, Instart Logic, GWI, Sprinklr, Wonderlic, Check Point Maestro, 3M 360 Encompass - Health Analytics Suite, Quip, AWS Glue Data Catalog, Cloudflare Insights, InVision, RenderMan, Katana, AWS Wavelength, Apache Spark, NICE CXone Mpower, Adobe After Effects, Adobe Premiere Pro, Adobe Creative Suite, Amazon Web Services (AWS), eMaint CMMS, Thomson Reuters ONESOURCE, Workfront, Alteryx, Microsoft Power Apps, Strapi, Microsoft Access, Microsoft Azure Monitor, IBM ILOG CPLEX Optimization Studio, SS&amp;C, SolarWinds Security Event Manager, AWS Step Functions, Apache Kafka, Javascript, Node.js, Google Sheets, Red Hat Satellite, FiberHome, Delta Lake, Bazaarvoice, GitHub Actions, Harness, Azure Devops, Jenkins, LaunchDarkly, Split by Harness, Argocd, Spinnaker, Splunk Observability, AppDynamics, Datadog, Prometheus, Siemens SIMATIC SCADA, .GIS, Windchill+, CONTROL, Visio, Ning, Dell EMC Isilon, NetApp, Pure Storage, Aruba Mobility Controllers, Flow, FRAC Pumps, Motorola, CANalyzer, CAT, CPI, .NET, Rockwell Automation Services, Siemens SIMATIC S7, LangGraph, AMOS, HPE Integrated Lights-Out (iLO), Oracle Hyperion Enterprise, Braze, Intel MAX, Genetec, Milestone, Blackboard Learn, OpenVMS, Nmap, TypeScript, NTENT, AutoCAD, Cursor, Claude, CrownPeak, Astro by Astronomer, Angular, Microsoft Word, Google, Asana, NICE CXone Expert, Sprout Social, Niagara Framework, mabl, HTML Pro, CSS, Redux, GitHub Copilot, Google Calendar, Microsoft Teams, Revit, Salesforce CRM Analytics, Inductive Automation Ignition, FactoryTalk, Coverity, HELM, Presto, C#, DocuSign, Adobe, Cisco Nexus Dashboard, Tanzu Kubernetes Grid, Rust, Wordpress, Adobe Campaign, Salesforce Marketing Cloud, LeadsPedia, Cross Pixel Media, HYDRA Industry Solutions, Craneware, Hook MyVisit, Atlassian Bitbucket, AWS Identity and Access Management (IAM), AWS PrivateLink, Amazon Virtual Private Cloud (Amazon VPC), ELK Stack, Cortex XDR, Palo Alto Networks Cortex XSOAR, Tenable.sc, Tenable Nessus, Zabbix, LeafLink, Hive, Broadcom CA, VTScada, Interact, ALEX, Objective-C, SWIFT, Bing, Make, ACL, Akamai Connected Cloud (formerly Linode), PostgreSQL, IBM Informix Genero, Microsoft SQL Server Reporting Services, GitHub, Bash, Batch, Ansible, Adobe Photoshop, Canva, AC500 PLC, OpenTelemetry, ThousandEyes, ScienceLogic, Inc., LogicMonitor, IBM SevOne, SolidWorks Flow Simulation, CallMiner Eureka, MicroStrategy, go+, Argon CI/CD Security, Amazon Product Advertising API, Autodesk BIM 360, Construct, Pinterest, Dv360, Amazon Advertising, The Trade Desk, Ignition SCADA, DevExpress, Amazon Linux 2, Air, MySQL, SNS, Amazon Managed Streaming for Apache Kafka (Amazon MSK), IoT, Dell iDRAC (Integrated Dell Remote Access Controller), Viewable Media (Visable Measures), OnBase, Oracle Demantra, Karma, Salesforce Service Cloud, Oracle Exadata Cloud Service, IBM Maximo, Harmony, AWS Fargate, Sizmek (MediaMind), Amazon CloudWatch, Salesforce Heroku, Spring, REST, Strato, Horde, Avid Pro Tools, Amazon Associates, Apple Business Manager, , AboveNet, Fry, ROOM, Zenoss, Kiosked, Apple tvOS, IONOS, Microsoft 365, HTML5 Maker, Vizrt, ROSS, Adobe Illustrator, Cinema 4D, WeChat Work, ICP, MariaDB, , Workday Adaptive Planning, Dagster, Selenium, JUnit, Hadoop HDFS, Siemens PLM, CSC, Diligent Entities, IBM SPSS Modeler, DDS-CAD, Inventor, Firebase, Adobe Lightroom, Drawbridge, E-planning, Informatica Test Data Management, Jamf Pro, R, Micros, MongoDB, Civil 3D, Office365, Google Workspace, Microsoft Azure, GraphQL, A Small Orange, ADAPT, AT&amp;T, PyTorch, Blender, ANGEL LMS, Wiz, EFI, Dassault SOLIDWORKS, Azure Key Vault, Caliso Calibration Toolbox ADO, Google Cloud APIs, Cision, Microsoft Windows 365 Cloud PC, CrowdStrike Falcon X, CleverTap, Apache Airflow, FUSION, Kotlin, Elite Software HVAC Solution, Meditech Expanse, Compressor, Gauges, Zscaler ZTNA, SentenceTransformers, Google VPC Service Controls, Creo Elements/Pro, Cisco Nexus Switches, Microsoft Copilot Studio, ISO+â„¢, AudioEye, MagnetVideo, Dropbox, Oracle Business Intelligence Discoverer, Lytics, Jira Service Management, CSC Corptax, Blue Triangle, Strands Retail, AWS Organizations, Juniper Networks NetScreen Series, Electron, OpticStudio, F5 Networks, Google Cloud, TSYS, CNC Software, GAS, Salesforce Marketing Cloud Account Engagement, Red Hat JBoss Enterprise SOA Platform, Cytoscape, Apache JMeter, Micro Focus LoadRunner, BlazeMeter, Azure Data Lake Analytics, EVS, Clarity, Scoro, Appspace, Pexip, Dalet Flex, Watermark, Azure Analysis Services, AWS CloudFormation, DC Storm, IBM Aspera on Cloud, Olo, IBM Cognos Analytics, Qualtrics, ADP Applicant Tracking System, CyberGrants, SiteGround VPS, SAP SuccessFactors, NEAR, TensorFlow, Fastapi, Mastercam, Autodesk Fusion 360 Manage PLM, Etsy, Azure Pipelines, SharpSpring, ASP.NET, TeamCity, CakeMail, Octopus Deploy, Autodesk BIM 360 Docs, Autodesk, Atlas, Bluebeam, OneTrust Tech Risk &amp; Compliance, Azure Virtual Machines, PMWeb, Zaption, QTest, Ticketmaster, Webgains, Wayin, Twitter Advertising, Eaglestats, Xiaohongshu, Douyin, Lenel, BirchStreet Procure-to-Pay, Google AlloyDB for PostgreSQL, Microsoft Sql Server, Microsoft SQL Server Analysis Services, Verint, Dash, IBM TRIRIGA Application Suite, SAP Concur, DaVinci Resolve, Cisco TelePresence VCS, Singular, Adobe Experience Manager, EMC, IBM Spectrum LSF, Board, Google Docs, Outsystems, Visual IQ, accessiBe, Istio, Google Play, OnApp, Reddit for business, WhatsApp, Docker Compose, Gripp, SAS Business Intelligence, Workiva, Xray, TikTok Ads, NICE, Power Query, MercuryGate TMS, Media Composer, Flix Media, Microsoft Power Automate, Google Cloud BigQuery, Amazon EC2 Auto Scaling, Bitbucket, Google Drive, Spotify, Dassault ENOVIA, Genius, Amazon FreeRTOS, Azure Active Directory B2C, OpenLDAP, Microsoft PowerShell, Amdocs, Pipedrive, Altair Radioss, Intercom, Bevywise MQTT Broker, Springboot, Signal, Znode Storefront, Complex Media Network, Temporal Cloud, Movable Type, Automic Automation, Commscope Ruckus, PL/SQL, Wireshark, SolarWinds, Analyzer, PRTG Network Monitor, , Puppet, Progress Chef, Microsoft Active Directory Federation Services, Akamai CDN Solutions, Infoblox DHCP, Cisco Next-Generation Firewalls (NGFWs), Micro Focus Universal CMDB, UniFi SDN, Juniper NFV, Google Search Central, Security, Stormshield, Blackline, Nielsen NetRatings, Siemens MRI, Vista, Mag+, Flexera One, Wordpress VIP, VueJS, Yokogawa Centum VP Distributed Control System, Grass Valley RIO FOR POST, Aja Video Systems, Iadvize, Conversant (ValueClick), Advanced Solutions International (ASi), Adobe InDesign, Adobe Acrobat Pro, Teamtailor, Redis, Sony, AdSpeed, pandas, scikit-learn, statsmodels, XGBoost, Epicor Prophet 21, Conviva Operational Data Platform, Apple iPhone, Atex, poly, Composer, Axios International, Microsoft.NET Core 3.1, Cisco Meraki SD-WAN, CommCare, Slim4, Acoustic Analytics</v>
          </cell>
          <cell r="K2229">
            <v>565000000</v>
          </cell>
          <cell r="L2229" t="str">
            <v>Merger / Acquisition</v>
          </cell>
          <cell r="M2229">
            <v>500000000</v>
          </cell>
          <cell r="N2229">
            <v>41699</v>
          </cell>
          <cell r="Q2229" t="str">
            <v>The Walt Disney Company is a leading global entertainment and media corporation based in Burbank, California. Founded in 1923 by Walt and Roy Disney, the company has grown from its origins as an animation studio into a diversified family entertainment enterprise. Disney is known for its iconic characters, films, and theme parks, making it a significant player in the entertainment industry.
Disney's operations include film and television production, with a focus on both animated and live-action content. The company also owns and operates several theme parks worldwide, including Disneyland in California and Walt Disney World in Florida. Additionally, Disney has a strong merchandising presence, with retail stores and a comprehensive strategy to promote its various brands. The company has expanded into digital streaming, launching services like The Disney Channel and other platforms. Notable subsidiaries include Pixar, Lucasfilm, and Marvel Entertainment, further enhancing Disney's diverse portfolio.</v>
          </cell>
          <cell r="R2229">
            <v>1923</v>
          </cell>
        </row>
        <row r="2230">
          <cell r="A2230" t="str">
            <v>THEÂ·TEAM</v>
          </cell>
          <cell r="B2230" t="str">
            <v>THEÂ·TEAM</v>
          </cell>
          <cell r="C2230">
            <v>4000</v>
          </cell>
          <cell r="D2230" t="str">
            <v>professional training &amp; coaching</v>
          </cell>
          <cell r="F2230" t="str">
            <v>http://www.linkedin.com/company/the%c2%b7team-co</v>
          </cell>
          <cell r="G2230" t="str">
            <v>Los Angeles</v>
          </cell>
          <cell r="H2230" t="str">
            <v>California</v>
          </cell>
          <cell r="I2230" t="str">
            <v>strategy planning, media rights, brands, properties, baseball, music, live events, research insights, multicultural, talent representation, broadcast, football, artists, basketball, coaching, entertainment, sponsorships, soccer, creators, social media, golf, action sports olympics, digital marketing, lifestyle, professional services, events services, sports, consumer internet, consumers, internet, information technology &amp; services, marketing &amp; advertising, professional training &amp; coaching</v>
          </cell>
          <cell r="Q2230" t="str">
            <v>We believe in the unifying power of sports, music and entertainment, providing representation and marketing services to talent, brands and properties. Headquartered in Los Angeles, Our presence spans 28 countries and more than 70 cities. For more information, please visit www.the.team.</v>
          </cell>
        </row>
        <row r="2231">
          <cell r="A2231" t="str">
            <v>Thoughtworks</v>
          </cell>
          <cell r="B2231" t="str">
            <v>Thoughtworks</v>
          </cell>
          <cell r="C2231">
            <v>12000</v>
          </cell>
          <cell r="D2231" t="str">
            <v>information technology &amp; services</v>
          </cell>
          <cell r="E2231" t="str">
            <v>http://www.thoughtworks.com</v>
          </cell>
          <cell r="F2231" t="str">
            <v>http://www.linkedin.com/company/thoughtworks</v>
          </cell>
          <cell r="G2231" t="str">
            <v>Chicago</v>
          </cell>
          <cell r="H2231" t="str">
            <v>Illinois</v>
          </cell>
          <cell r="I2231" t="str">
            <v>data science &amp; analytics, big data analytics, retail customer experience consulting, lean, user experience design, continuous delivery, agile development scrum, product innovation, open source communities, customer experience &amp; products, agile development tools, xp, mobile strategy, management consulting, data &amp; analytics, software engineering, ai, platforms, software defined vehicles, cloud, edp services, technology, enterprise software, enterprises, computer software, information technology &amp; services, b2b</v>
          </cell>
          <cell r="J2231" t="str">
            <v>Salesforce, Route 53, Sendgrid, Gmail, Marketo, Google Apps, Microsoft Office 365, Zendesk, Amazon AWS, Drupal, Atlassian Cloud, Citrix, OneTrust, React Redux, Amazon SES, Adobe Marketing Cloud, Slack, Google Analytics, Mobile Friendly, Scene7, Apache, Google Tag Manager, Shareaholic Content Amplification, Wistia, AI, Ansible, Terraform, Python, React, AWS Analytics, Node.js, Mag+, AWS SDK for JavaScript, Spring Boot, go+, Docker, Kubernetes, Amazon S3, Redshift, Amazon Elastic MapReduce (EMR), Greenhouse, TypeScript, AWS Trusted Advisor, IBM ILOG CPLEX Optimization Studio, Google Kubernetes Engine, Google Cloud Platform, Blueprint, Figma, Ptengine, React Native, Flutter, pandas, NumPy, scikit-learn, SQL, Prometheus, Grafana, LlamaIndex, Airflow, Microsoft PowerShell, Amazon CloudWatch, Amazon EC2, AWS Elastic Beanstalk, C#, Microsoft.NET 5.0, Microsoft.NET 6.0, .NET, Amazon EKS Anywhere, Google Kubernetes Engine (GKE), Google Drive, Google, OpenAPI, Apache Kafka, GitHub, GitHub Actions, SonarQube, AT&amp;T, dynaTrace, PostgreSQL, Redis, Apple macOS, Apple Business Manager, Zoomdata, Google Workspace, ServiceNow, Javascript, Sisense, Databricks Data Intelligence Platform, Delta Lake, MLflow, Unity Catalog, Azure Analysis Services, Databricks, Snowflake, Yarn, Apache Impala, Spark, Amazon Managed Streaming for Apache Kafka (Amazon MSK), Apache Flink, Ning, Batch, Azion Edge Caching, SS&amp;C, Oracle Cloud EPM, IFS</v>
          </cell>
          <cell r="K2231">
            <v>748000000</v>
          </cell>
          <cell r="L2231" t="str">
            <v>Merger / Acquisition</v>
          </cell>
          <cell r="N2231">
            <v>45597</v>
          </cell>
          <cell r="O2231">
            <v>1014043000</v>
          </cell>
          <cell r="Q2231" t="str">
            <v>Thoughtworks is a global technology consultancy founded in 1993 in Chicago, Illinois. The company specializes in software design, delivery, consulting, and tools, focusing on agile methodologies and modern technologies such as AI and microservices. With a commitment to engineering excellence, Thoughtworks has grown from 8 employees to over 10,500 across 48 offices in 18 countries.
The company offers a range of services, including custom software development, IT consulting, management consulting, and enterprise modernization. Thoughtworks emphasizes the integration of design, engineering, and AI to create adaptable platforms that enhance client responsiveness and facilitate rapid digital product evolution. It is also known for its contributions to open-source projects like Selenium and Bahmni, and it actively promotes agile software development practices through various initiatives. Thoughtworks serves a diverse clientele across industries, including notable names like Microsoft, Oracle, and Daimler AG.</v>
          </cell>
          <cell r="R2231">
            <v>1993</v>
          </cell>
        </row>
        <row r="2232">
          <cell r="A2232" t="str">
            <v>Thryv</v>
          </cell>
          <cell r="B2232" t="str">
            <v>Thryv</v>
          </cell>
          <cell r="C2232">
            <v>3000</v>
          </cell>
          <cell r="D2232" t="str">
            <v>information technology &amp; services</v>
          </cell>
          <cell r="E2232" t="str">
            <v>http://www.thryv.com</v>
          </cell>
          <cell r="F2232" t="str">
            <v>http://www.linkedin.com/company/thryvinc</v>
          </cell>
          <cell r="G2232" t="str">
            <v>Grapevine</v>
          </cell>
          <cell r="H2232" t="str">
            <v>Texas</v>
          </cell>
          <cell r="I2232" t="str">
            <v>advertising, consumer discretionary, software development, information technology &amp; services</v>
          </cell>
          <cell r="J2232" t="str">
            <v>Outlook, Microsoft Office 365, CloudFlare, WP Engine, Atlassian Cloud, React Redux, The Trade Desk, Jobber, Adobe CQ, Hubspot, Zendesk, Slack, Wistia, Google Tag Manager, Optimizely, Vimeo, Facebook Login (Connect), Google Play, Nginx, WordPress.org, Google Font API, Tealium, reCAPTCHA, Mobile Friendly, Facebook Pixel, SAP, Infinity Call Tracking, Google Analytics, Google Ads, Thryv, Azure Event Hubs, CourseSites by Blackboard, Recurly, Tray.io, Oracle Database, CPX Interactive, Oracle Automatic Storage Management (ASM), Oracle Active Data Guard, PL/SQL, SQL, Hi-Media Performance, Datawrapper, Flashtalking, Azure Linux Virtual Machines, Microsoft PowerShell, Amazon Associates, AWS Trusted Advisor, Microsoft Azure Monitor, Android, OpenLDAP, Jira, Salesforce, LinkedIn Ads, Meta Ads, Salesforce CRM Analytics, Amazon Managed Workflows for Apache Airflow (MWAA), Apex, Salesforce Lightning Web Components, REST, Git, Microsoft Office, HireVue, Pendo., Microsoft Advertising, YouTube, AWS SDK for JavaScript, Javascript, GraphQL, Zoomdata, Micro, Spring Boot, Google Cloud Platform, Google Cloud SQL, Google Cloud Tasks, Google Cloud Functions, Google Compute Engine, Terraform, Docker, Kubernetes, Apigee, CAT, PostgreSQL, MySQL, Gradle, Maven, CircleCI, Prometheus, OpenTelemetry, Google, Opsgenie, Oracle Cloud Infrastructure, Amazon Web Services (AWS), Oracle Internet Directory, Oracle Analytics Cloud, Microsoft Azure, Amazon Managed Streaming for Apache Kafka (Amazon MSK), Connect, PubSub+, Snowflake, dbt, Apache Iceberg, Google Cloud BigQuery, Apache Parquet, Amazon S3, AWS Glue Data Catalog, IBM ILOG CPLEX Optimization Studio, AWS Analytics, Google Cloud Run, GitHub, Grafana, Datadog, Python, TypeScript, go+, OpenID, mO Jira OAuth SSO, Jira OpenID Connect SSO, Jira OIDC SSO, Phocas Software, Auth0, Secured MVC Forum on Windows 2012 R2, Apple macOS, Kiosked, Cisco WebEx Teams, React Native, Domo, ZoomInfo, Microsoft PowerPoint, PowerBI Tiles</v>
          </cell>
          <cell r="K2232">
            <v>271808891</v>
          </cell>
          <cell r="L2232" t="str">
            <v>Other</v>
          </cell>
          <cell r="M2232">
            <v>271808891</v>
          </cell>
          <cell r="N2232">
            <v>44075</v>
          </cell>
          <cell r="O2232">
            <v>785015000</v>
          </cell>
          <cell r="Q2232" t="str">
            <v>Thryv Holdings, Inc. is a cloud-based software and marketing solutions provider focused on small and medium-sized businesses (SMBs). The company offers an all-in-one platform that includes business management, customer relationship management (CRM), and digital marketing tools. Founded in 1999 and rebranded in 2017, Thryv has evolved from traditional print directories to a software-as-a-service (SaaS) model, serving approximately 300,000 SMB clients.
Thryv operates through two main segments: the Thryv SaaS Platform and Thryv Marketing Services. The SaaS platform provides features such as appointment scheduling, invoice creation, online review management, and payment processing, generating significant revenue. The Marketing Services segment offers print and digital marketing solutions, including advertising on various directory websites. Thryv is recognized for its extensive SMB-focused sales force and its commitment to helping small businesses thrive in a competitive landscape.</v>
          </cell>
          <cell r="R2232">
            <v>1986</v>
          </cell>
        </row>
        <row r="2233">
          <cell r="A2233" t="str">
            <v>TIAA</v>
          </cell>
          <cell r="B2233" t="str">
            <v>TIAA Bank</v>
          </cell>
          <cell r="C2233">
            <v>17000</v>
          </cell>
          <cell r="D2233" t="str">
            <v>financial services</v>
          </cell>
          <cell r="E2233" t="str">
            <v>http://www.tiaa.org</v>
          </cell>
          <cell r="F2233" t="str">
            <v>http://www.linkedin.com/company/tiaa</v>
          </cell>
          <cell r="G2233" t="str">
            <v>New York</v>
          </cell>
          <cell r="H2233" t="str">
            <v>New York</v>
          </cell>
          <cell r="I2233" t="str">
            <v>retirement plans, iras, 529 college savings plans, mutual funds, brokerage services, life insurance, financial services, finance, client-focused governance, retirement planning, asset management, nonprofit financial services, financial planning, nonprofit organization, risk management, pension fund, fund management excellence, insurance services, real estate investments, employee benefits, long-term savings, guaranteed income, securities and commodity contracts intermediation and brokerage, client advisory services, pension solutions, real estate account, investment management, client trust management, long-term income guarantees, financial security, higher education, educator retirement plans, social impact investing, fund ratings, retirement readiness tools, insurance products, investment products, income solutions, social responsibility, discretionary dividends, retirement income, healthcare, mutual funds management, cost-effective insurance, annuity, diversified investment, b2c, diversified real estate funds, estate planning, retail, low expense ratios, financial strength, real estate, variable annuities, diversified portfolios, investment performance, insurance, services, wealth management, retirement annuities, guaranteed lifetime income, variable lifetime income, rollover accounts, personal annuities, target date funds, investment strategies, responsible investing, brokerage accounts, managed accounts, education savings accounts, health savings accounts, financial education, retirement tools, income for life, online financial tools, retirement advisors, diversity and inclusion, trust and estate management, income strategy, professional management, financial insights, fixed annuities, tax-deferred accounts, catch-up contributions, long-term investment, market insights, wealth preservation, financial wellness, personalized financial advice, investment opportunities, consultative services, customer support, retirement security, holistic financial planning, market volatility strategies, charitable giving, tax-efficient investments, savings strategies, smart money moves, education, non-profit, construction &amp; real estate, education management, health care, health, wellness &amp; fitness, hospital &amp; health care, law practice, legal services, nonprofit organization management</v>
          </cell>
          <cell r="J2233" t="str">
            <v>Akamai, Akamai DNS, ExactTarget, Outlook, Microsoft Office 365, CSC Corporate Domains, Mailchimp Mandrill, DemandBase, VueJS, Microsoft Application Insights, MongoDB, ThreatMetrix, Workday, Omniture (Adobe), Adobe Marketing Cloud, Scene7, Apache, Mobile Friendly, Google Tag Manager, Qualtrics, Remote, AI, Figma, Microsoft PowerPoint, Microsoft Excel, OneTrust Tech Risk &amp; Compliance, PowerBI Tiles, Tableau, Python, Excel4Apps, Power BI Documenter, Workday Prism Analytics, IBM Mainframe, CA 7 Workload Automation Intelligence, AutoSys Workload Automation, Pinecone, Weaviate, Faiss, ANGEL LMS, A Small Orange, AWS Transfer for SFTP, AWS Analytics, XGBoost, Flash Appointments, AWS OpsWorks, CLEAR, dynaTrace, CyberArk, CyberArk Conjur, Micro Focus ArcSight, Microsoft Office, Oracle Siebel, Microsoft Windows Server 2012, Windows 11, Citrix VDI-in-a-Box, VMware, CAT, Microsoft SQL Server Reporting Services, Commvault Backup &amp; Recovery, Microsoft PowerShell, Batch, Oracle Analytics Cloud, SAP, Charles River, Gem, Dell iDRAC (Integrated Dell Remote Access Controller), React, CDK, ECS, PostgreSQL, Amazon DocumentDB, Amazon S3, Fastapi, Claude, GitHub Copilot, Flow, IBM Case Manager, SQL, Cvent, Cisco ACI Orchestration, Palo Alto PA-5000 Series, Nginx, Lambda Cloud, AWS Glue Data Catalog, Airflow, MySQL, Snowflake, Collibra, Eaglestats, Salesforce, Preqin Pro, eVestment, Citrix ShareFile, Secured MVC Forum on Windows 2012 R2, VMware Virtual Desktop Infrastructure, Apple macOS, EMC, ServiceNow, ServiceNow Configuration Management Database, Microsoft 365, Rise, Zoomdata, Star, Alteryx, Git, Crimson Hexagon, IBM Db2 for Linux, UNIX, and Microsoft Windows, Jira, Charles River IMS, AWS Fargate, Nuxtjs, Datadog, Salesforce CRM Analytics, Google AdWords Conversion, Bloomberg Professional Services, MATLAB, Nintex, R, Thomson Reuters Legal Tracker, Bloomberg AIM, Angular, AWS SDK for JavaScript, Bootstrap, CSS, Docker, Jenkins, Keras, Kubernetes, NumPy, pandas, PHP, PyTorch, Ruby On Rails, TensorFlow, NICE Actimize Xceed, AngularJS, Standalone Tomcat - Java Servlet and JSP Platform by TurnKey Linux (HVM), Node.js, Spring, Spring Boot, J2EE, Gradle, AWS Trusted Advisor, Red Hat OpenShift, ARGUS Developer, Oracle Cloud, Oracle Enterprise Data Management, RabbitMQ, Amazon Simple Queue Service (SQS), SNS, Terraform, AWS CloudFormation, Polygon, Loom, Thomson Reuters ONESOURCE, Wiz, PayScale, Pega Robotic Process Automation, Coda, Palo Alto Networks, Seismic, Walkme, Amazon Web Services (AWS), Langchain, LangGraph, Flask, TypeScript, Javascript, OpenAI, Anthropic Claude, AWS Bedrock, Amazon Textract, Amazon SageMaker, HCL Domino, OpenSearch, Amazon DynamoDB, Aurora, Amazon ElastiCache, Amazon EC2, Amazon EKS Anywhere, AWS Cloud Development Kit, GitHub Actions, GitLab, AWS CodePipeline, OpenAPI, LinkedIn Recruiter, Indeed</v>
          </cell>
          <cell r="K2233">
            <v>191000000</v>
          </cell>
          <cell r="L2233" t="str">
            <v>Other</v>
          </cell>
          <cell r="M2233">
            <v>191000000</v>
          </cell>
          <cell r="N2233">
            <v>44593</v>
          </cell>
          <cell r="O2233">
            <v>36260000000</v>
          </cell>
          <cell r="Q2233" t="str">
            <v>TIAA (Teachers Insurance and Annuity Association) is a non-profit financial services organization founded in 1918 to provide pensions, annuities, and life insurance primarily for educators in the United States. It operates with a focus on returning profits to policyholders and manages assets through conservative investments. TIAA is known for its innovative products designed to combat inflation, including the College Retirement Equities Fund (CREF), which was the first variable annuity with diversified stock investments.
Headquartered in New York City, TIAA serves over 5 million clients, expanding its reach beyond education to support broader retirement security. Its core offerings include fixed and variable annuities, life insurance, and contributory retirement plans for institutions. TIAA emphasizes retirement readiness and adapts its services to meet changing regulations, ensuring that clients can achieve confidence in their financial futures.</v>
          </cell>
          <cell r="R2233">
            <v>1918</v>
          </cell>
        </row>
        <row r="2234">
          <cell r="A2234" t="str">
            <v>TIBCO</v>
          </cell>
          <cell r="B2234" t="str">
            <v>TIBCO</v>
          </cell>
          <cell r="C2234">
            <v>5000</v>
          </cell>
          <cell r="D2234" t="str">
            <v>information technology &amp; services</v>
          </cell>
          <cell r="E2234" t="str">
            <v>http://www.tibco.com</v>
          </cell>
          <cell r="F2234" t="str">
            <v>http://www.linkedin.com/company/tibco</v>
          </cell>
          <cell r="G2234" t="str">
            <v>Santa Clara</v>
          </cell>
          <cell r="H2234" t="str">
            <v>California</v>
          </cell>
          <cell r="I2234" t="str">
            <v>bi, esb, data virtualization, data management, soa, integration, cloud, streaming analytics, eai, analytics, cep, bpm, enterprise software, software, information technology, software development, data-driven automation, distributed data architecture, containerization, data security, data streaming, retail, workflow automation, industrial strength software, api management, predictive decision-making, business process management, data compliance, social master data management, kubernetes support, hybrid cloud, multi-tenant architecture, big data analytics, edge computing, enterprise integration, event processing, context-aware data processing, manufacturing, microservices architecture, multi-protocol support, data visualization, data federation, data synchronization, monitoring and observability, api lifecycle management, disaster recovery, microservices, developer tools, multi-cloud support, application connectivity, information technology and services, api-led integration, fault tolerance, middleware, healthcare, data grid, data quality, low-code development, visual programming, real-time operational intelligence, data governance, data streaming solutions, cloud-native, self-service data access, digital transformation, multi-domain data management, dynamic data hierarchy, computer systems design and related services, scalability, transportation, financial services, integration platform, high performance, data orchestration, enterprise data fabric, multi-channel data integration, mission-critical systems, automated data governance, event-driven architecture, enterprise connectivity, real-time data processing, event modeling, cloud-native solutions, cloud deployment, iot integration, predictive analytics, real-time data, data integration, enterprise messaging, process management, cloud-native deployment, automation solutions, business process automation, case management, work management, open apis, seamless user interface, workflow management, data accessibility, governed data management, performance optimization, cloud integration, customer experience management, machine learning, fault-tolerant architecture, data distribution, data analysis, historical data tracking, ml models, distributed systems, data-driven decisions, business insight, data correlation, user experience design, data sharing, real-time insights, comprehensive analytics, custom development, data monitoring, risk management, customer engagement, business continuity, saas, b2b, finance, distribution, transportation &amp; logistics, information technology &amp; services, enterprises, computer software, computer &amp; network security, mechanical or industrial engineering, health care, health, wellness &amp; fitness, hospital &amp; health care, artificial intelligence, data analytics</v>
          </cell>
          <cell r="J2234" t="str">
            <v>Akamai, Cloudflare DNS, Amazon SES, Gmail, Google Apps, Microsoft Office 365, Amazon AWS, DemandBase, Ooyala, Drupal, VueJS, Drift, SignalR, Salesforce Service Cloud, Figma, Adobe CQ, Eloqua, ExactTarget, Marketo, Omniture (Adobe), Shopify Plus, Slack, Salesforce, SOASTA, Apache, Mobile Friendly, Remote, AI</v>
          </cell>
          <cell r="K2234">
            <v>4559590000</v>
          </cell>
          <cell r="L2234" t="str">
            <v>Merger / Acquisition</v>
          </cell>
          <cell r="M2234">
            <v>4300000000</v>
          </cell>
          <cell r="N2234">
            <v>41883</v>
          </cell>
          <cell r="O2234">
            <v>1600000000</v>
          </cell>
          <cell r="Q2234" t="str">
            <v>TIBCO Software Inc. is a global enterprise software provider based in Palo Alto, California. Founded in 1997, the company specializes in integration, analytics, event-processing, and real-time data solutions. TIBCO helps businesses connect systems, unify data, and make faster decisions. Its origins date back to 1985 with the development of the Teknekron Information Bus, which enabled real-time data transfer for financial institutions.
TIBCO offers a comprehensive suite of products, including TIBCO BusinessWorks for integration, TIBCO Spotfire for analytics and visualization, and TIBCO Cloud Integration for cloud-based connectivity. The TIBCO Platform and Connected Intelligence Cloud facilitate seamless system connections and enhance data flow across departments. The company serves a diverse range of industries, including finance, telecom, airlines, and manufacturing, with notable clients such as Fidelity Investments, Goldman Sachs, and Delta Air Lines. TIBCO's mission is to interconnect businesses and augment intelligence with data to drive digital transformation and operational efficiency.</v>
          </cell>
          <cell r="R2234">
            <v>1997</v>
          </cell>
        </row>
        <row r="2235">
          <cell r="A2235" t="str">
            <v>Ticketmaster</v>
          </cell>
          <cell r="B2235" t="str">
            <v>Ticketmaster</v>
          </cell>
          <cell r="C2235">
            <v>6900</v>
          </cell>
          <cell r="D2235" t="str">
            <v>entertainment</v>
          </cell>
          <cell r="E2235" t="str">
            <v>http://www.ticketmaster.com</v>
          </cell>
          <cell r="F2235" t="str">
            <v>http://www.linkedin.com/company/ticketmaster</v>
          </cell>
          <cell r="G2235" t="str">
            <v>Beverly Hills</v>
          </cell>
          <cell r="H2235" t="str">
            <v>California</v>
          </cell>
          <cell r="I2235" t="str">
            <v>curated web, entertainment providers, online ticket sales, ticketing data analytics, event management software, ticket exchange, mobile ticketing, ticketing system integration, event entry management, e-commerce, b2b, ticketing customer support, dynamic pricing, fan engagement, d2c, ticketing services, event ticketing, ticketing fraud detection, verified fan, ticketing fraud prevention, ticketing analytics, secondary ticket market, presence anti-bot system, analytics, resale management, ticketing technology, ticketing industry, ticketing infrastructure, ticketing system, ticketing security protocols, ticketing software, ticketing app, anti-bot technology, verified fan initiative, information technology, event promotion, entertainment &amp; arts, services, digital ticketing, ticketing security, festival ticketing, theater ticketing, event management, b2c, ticketing blockchain integration, sports ticketing, ticketing platform development, ticketing compliance, live entertainment tickets, ticketing solutions, ticket sales automation, resale marketplace, ticketing marketplace, venue management, ticketing company, anti-fraud technology, customer service, ticketing api, ticketing platform, concert ticketing, web search portals, libraries, archives, and other information services, live event ticketing, event access control, concert tickets, sports tickets, theater tickets, event tickets, vip packages, ticket resales, gift cards, tour dates, fan experiences, popular events, live performances, music festivals, hospitality packages, fan clubs, ticketing policies, pre-sale access, accessible tickets, custom ticket packages, venue information, artist meet and greets, reserved seating, general admission, event navigation, box office, fan support, discount tickets, last-minute tickets, ticket delivery, primary ticket sales, residential ticket limits, payment options, artist lineups, concert schedules, live event updates, travel packages, hotel deals, event merchandise, digital ticket management, early entry tickets, enhanced ticket experiences, facilitated ticket transfers, carbon-neutral ticketing, finance, distribution, consumer products &amp; retail, transportation &amp; logistics, consumer internet, consumers, internet, information technology &amp; services, events services, financial services, arts &amp; entertainment, music venues, nightlife, ticket sales</v>
          </cell>
          <cell r="J2235" t="str">
            <v>Fastly CDN, Salesforce, Akamai DNS, Outlook, Pardot, Microsoft Office 365, Drupal, Pantheon, WP Engine, OneTrust, Citrix NetScaler, GitHub Hosting, Workday, ExactTarget, Zendesk, AWS SDK for JavaScript, Leadsquared Marketing Automation, Salesforce CRM Analytics, Linkedin Marketing Solutions, React, Spring Boot, Android, go+, AWS Trusted Advisor, Microsoft SQL Server Reporting Services, GoToAssist (FASTchat), Talend, Databricks, Confluence, Google Docs, LucidChart, Microsoft Office, Microsoft Excel, Google AdWords Conversion, Zoomdata, Next.js, TypeScript, Amazon Managed Streaming for Apache Kafka (Amazon MSK), Node.js, Kubernetes, Ruby On Rails, Javascript, Rails Assets, Google AlloyDB for PostgreSQL, GRPC, MongoDB, GraphQL, Micro, Cognos TM1, AWS Analytics, Lambda Cloud, API Gateway, Amazon Simple Queue Service (SQS), SNS, AWS EventBridge, Redis, PostgreSQL, Amazon DynamoDB, AWS Glue, Athena, AWS AppSync, SAM, CDK, Terraform, GitHub Actions, GitLab, Amazon CloudWatch, Xray, Sizmek (MediaMind), AWS Secrets Manager, AWS Systems Manager Parameter Store, mO Jira OAuth SSO, Jira OpenID Connect SSO, Jira OIDC SSO, JWT, Amazon S3, Amazon CloudFront, Amazon EC2, Amazon Virtual Private Cloud (Amazon VPC), Jest, PHP, Python, Gem, Ticketmaster, Oracle Analytics Cloud, Azure Linux Virtual Machines, Ansible, AWS Lambda, CSS, ECS, AWS Fargate, Storybook, Playwright, Cypress, Eslint, SentryOne SQL Sentry, Lighthouse 360, Winky-AXE, Route, Act!, React Router, Mag+, Amazon QuickSight, SQL, Microsoft PowerPoint, Adobe Experience Cloud, Salesforce Marketing Cloud Account Engagement, Excel4Apps, Google Analytics, Lytics, Looker Studio, Angular, Maven, Workday Prism Analytics, Akamai Connected Cloud (formerly Linode), Grafana, Docker, Meta Ads, Google Ads, TikTok Ads, LinkedIn Ads, Spotify, Postpresso, Amazon EKS Anywhere, Pulumi, Prometheus, Rust, Autodesk 3ds Max, V-Ray, Adobe Photoshop, REST, Airtable, TikTok, Instagram, Ghost, GoSystem Tax RS, Salesforce Customer Data Platform (CDP), BASE, 3M 360 Encompass - Health Analytics Suite, Amazon EC2 Auto Scaling, Azure Digital Twins, SAP, .NET, YouTube, Google Data Studio, Domo, Notion, Jira Advanced Roadmaps, ShareASale, Fortinet FortiGate, Azure VPN Gateway, C#, ASP.NET, Microsoft.NET Core 3.1, HTML5 Maker, VueJS, PowerBI Tiles, OneStream, Jira, Aruba Wireless Access Points, Cisco Nexus Switches, Everbridge SnapComms, Claude, Google Cloud BigQuery, Five9, AI</v>
          </cell>
          <cell r="O2235">
            <v>2988685000</v>
          </cell>
          <cell r="P2235">
            <v>12</v>
          </cell>
          <cell r="Q2235" t="str">
            <v>Ticketmaster is a leading global ticketing company, founded in 1976 in Phoenix, Arizona. It operates as a subsidiary of Live Nation Entertainment and specializes in computerized ticketing systems, digital ticket sales, and related services for live events, including concerts, sports, and performing arts. The company has a rich history of innovation, starting with its first ticketed event in 1977 and expanding internationally in the following years.
Ticketmaster offers primary ticketing solutions, including advanced hardware and software for efficient seat inventory management and sales reporting. It has pioneered digital advancements such as online ticket sales, paperless entry, and encrypted anti-counterfeiting technology. The company supports a wide range of live experiences and provides marketing and advertising support, as well as financial advances to promoters. With a strong presence in North America and Europe, Ticketmaster continues to play a significant role in the live entertainment industry.</v>
          </cell>
          <cell r="R2235">
            <v>1976</v>
          </cell>
        </row>
        <row r="2236">
          <cell r="A2236" t="str">
            <v>T-Mobile</v>
          </cell>
          <cell r="B2236" t="str">
            <v>T-Mobile</v>
          </cell>
          <cell r="C2236">
            <v>70000</v>
          </cell>
          <cell r="D2236" t="str">
            <v>telecommunications</v>
          </cell>
          <cell r="E2236" t="str">
            <v>http://www.t-mobile.com</v>
          </cell>
          <cell r="F2236" t="str">
            <v>http://www.linkedin.com/company/t-mobile</v>
          </cell>
          <cell r="G2236" t="str">
            <v>Bellevue</v>
          </cell>
          <cell r="H2236" t="str">
            <v>Washington</v>
          </cell>
          <cell r="I2236" t="str">
            <v>iot, retail, 5g for all, future of 5g, business sales, customer care, business wireless, consumer wireless, technology, internships, returnships, de, i, benefits, perks, telecommunications equipment, mobile phones, shopping</v>
          </cell>
          <cell r="J2236" t="str">
            <v>Akamai, Akamai DNS, Outlook, Brightcove, Backbone JS Library, Drupal, VueJS, Atlassian Cloud, AWS SDK for JavaScript, OneTrust, React Redux, GitHub Hosting, MongoDB, ThreatMetrix, Workday, ExactTarget, Pardot, Amazon SES, Adobe Marketing Cloud, Slack, Salesforce, Zendesk, MotionPoint, Google Play, The Trade Desk, Facebook Custom Audiences, Google Analytics, Linkedin Marketing Solutions, reCAPTCHA, Adobe Media Optimizer, Amazon Associates, iTunes, Mobile Friendly, Google Maps (Paid Users), Tealium, WordPress.org, LivePerson Monitor, Simpli.fi, Google Font API, Qualtrics, Incapsula, Facebook Widget, Google Maps, AppDynamics, Google Tag Manager, Bing Ads, TriggerMail, Bootstrap Framework, LiveRamp, Facebook Login (Connect), DoubleClick Floodlight, Workday Recruit, Scene7, Twitter Advertising, Omniture (Adobe), Wistia, Google Analytics Ecommerce Tracking, Remote, Oracle Virtualization, Micro, UniFi SDN, Juniper NFV, Grafana, Splunk, PowerBI Tiles, Microsoft Azure Monitor, GitLab, Databricks, AWS Trusted Advisor, Google AdWords Conversion, Lambda Cloud, Amazon DynamoDB, AWS Step Functions, Amazon ElastiCache, OpenSearch, Elasticsearch, TUNE, Prometheus, Amazon CloudWatch, SignalFX, Dell iDRAC (Integrated Dell Remote Access Controller), ACL, Oracle Commerce Cloud, Jira, Microsoft Office, Wider Planet, SQL, Acronis True Image, Kubernetes, Docker, Parallels Mac Management for Microsoft SCCM, Microsoft Active Directory Federation Services, Microsoft 365, Microsoft Exchange Online, SharePoint, Microsoft Teams Rooms, Microsoft OneDrive for Business, Microsoft PowerShell, Python, Bash, Microsoft Windows Server 2012, Azure Linux Virtual Machines, Broadcom Service Virtualization, SAP Data Quality Management, microservices for location data, .NET, Power BI Documenter, Excel4Apps, LEAP, Azure Event Hubs, UKG, Fidelity HSA, Solver, ServiceNow, Kotlin, Jetpack, Rise, Cohesity, Stax, Ansible, Terraform, AWS CloudFormation, Amazon EC2, DBeaver, Liquibase, Azure Cloud Shell, Batch, CSC, Apache Solr, SES, Spark, Asana, Smartsheet, Alteryx, Spring Boot, Cisco Finesse, Microsoft Excel, Jenkins, Azure Monitor, ELK Stack, Google AlloyDB for PostgreSQL, Oracle Analytics Cloud, Cassandra, Apache Kafka, Redis, OpenAI Whisper, NTENT, SAP Contract Lifecycle Management (CLM), Gripp, Miro, LucidChart, Figma, InVision, ProtoPie, Copado, Git, Azure Devops, AWS Analytics, Barracuda Email Security Service, Insightly, Mode, Node.js, Angular, TypeScript, RXJS, Javascript, Quantum Metric, Confluence, IBM Spectrum LSF, Adobe Experience Cloud, Salesforce Customer Data Platform (CDP), Google Ads, Meta Ads Manager, LinkedIn Ads, TikTok, AdSpeed, Capita-SIMS, IoT, PySpark, R, Langchain, LangGraph, Keras, pandas, NumPy, Scipy, matplotlib, Seaborn Health Care, scikit-learn, Snowflake, Redshift, Azure Analysis Services, IBM ILOG CPLEX Optimization Studio, Apache Hadoop HDFS, Hive, Amazon Managed Streaming for Apache Kafka (Amazon MSK), MLflow, Tableau, Procore, Airtable, Eyefinity OfficeMate, SWIFT, Objective-C, iOS SDK, Workfront, Acronis Cyber Backup, Siemens SIMATIC S7, Splunk SOAR, CallMiner Eureka, Connect, CAT, CONTROL, ABB Robotics, Visio, MySQL, Mongoose, Smart AdServer, Storyboard to SwiftUI Converter, Uikit, Tor, SAS Analytics Pro, Microsoft SQL Server Reporting Services, Teradata, FlipHTML5, Azure Blob Storage, CET, spaCy, Conviva Operational Data Platform, Rails Assets, Salsify, FICO Blaze Advisor, Microsoft PowerPoint, Cisco WebEx Teams, HELM, CloudBees, Bitbucket, SonarQube, Fortify WebInspect, Apache Flink, Puppet, Cloud Foundry, IBM SPSS Modeler, Memcached, ServiceNow IT Operations Management (ITOM), ServiceNow Discovery, ServiceNow Service Mapping, Micro Focus Universal CMDB, ServiceNow Orchestration, Unix, GitHub, OpenAPI, Postman, Nuance, Oracle XML DB, Perl, go+, Gem, Absorb LMS, DashThis, iBwave Design, AWS DeepComposer, CPI, FiberHome, Dialpad, WideOrbit, , SAP, AI, Amazon EC2 Container Service, SAP BusinessObjects Business Intelligence (BI), COSTAR, Webex, LucidLink, Amazon S3, ECS, Amazon EKS Anywhere, Sizmek (MediaMind), PostgreSQL, AWS Cloud Development Kit (AWS CDK), TestFlight, Xcode, fastlane, Gradle, ProclivityMedia, C#, Oracle Tuxedo, Delivra, Swagger UI, JUnit, Karate Labs, WMS, Microsoft Sql Server, Unity Catalog, Claude, FigJam, Salesforce Lightning, Optimizely, Similarweb, SAS Enterprise Guide, Microsoft.NET Core 3.1, Oracle Cloud, Conductor, Vertex, Dash, Less, Harmony Email &amp; Collaboration, Workspace ONE Unified Endpoint Management, Security, EMC, Cursor, REST, Vena, Argon CI/CD Security, SolarWinds Observability, Rust, SS&amp;C, Collibra, Salesforce Service Cloud, Virtuemart, AutoCAD, Oracle Fusion Cloud - EPM, OpenTelemetry, PL/SQL, Secured MVC Forum on Windows 2012 R2, Apache Struts, EJBCA, Spring Cloud, JPA Health, Hibernate, React, Standalone Tomcat - Java Servlet and JSP Platform by TurnKey Linux (HVM), CSS, Bootstrap, Material UI, Maven, SOAPUI, Cucumber, Intel, Vscode, SQL Developer, Quest Toad, Flask, .GIS, Docusign CLM, SAM, BILL</v>
          </cell>
          <cell r="K2236">
            <v>8410800000</v>
          </cell>
          <cell r="L2236" t="str">
            <v>Debt Financing</v>
          </cell>
          <cell r="M2236">
            <v>2800000000</v>
          </cell>
          <cell r="N2236">
            <v>45931</v>
          </cell>
          <cell r="O2236">
            <v>88309000000</v>
          </cell>
          <cell r="P2236">
            <v>1620</v>
          </cell>
          <cell r="Q2236" t="str">
            <v>T-Mobile US, Inc. is a leading wireless telecommunications carrier in the United States, established in 1994 as VoiceStream Wireless PCS. The company became T-Mobile USA, Inc. after being acquired by Deutsche Telekom AG in 2001. T-Mobile expanded significantly in 2020 with the acquisition of Sprint Corporation, enhancing its market share and infrastructure. In 2024, it further grew by acquiring Mint Mobile and Ultra Mobile, and in 2025, it acquired the wireless operations of UScellular.
T-Mobile provides a range of mobile telecommunications services, including mobile phone service with various plan structures, 4G LTE and 5G network infrastructure, and multiple brand offerings such as Metro by T-Mobile and Assurance Wireless. The company targets a diverse customer base, promoting itself as the "Un-carrier" with a focus on customer-first principles and budget-friendly options. T-Mobile is committed to delivering value and simplifying wireless plans, positioning itself as a strong alternative to traditional carriers.</v>
          </cell>
          <cell r="R2236">
            <v>1994</v>
          </cell>
        </row>
        <row r="2237">
          <cell r="A2237" t="str">
            <v>Toast</v>
          </cell>
          <cell r="B2237" t="str">
            <v>Toast</v>
          </cell>
          <cell r="C2237">
            <v>5700</v>
          </cell>
          <cell r="D2237" t="str">
            <v>information technology &amp; services</v>
          </cell>
          <cell r="E2237" t="str">
            <v>http://www.toasttab.com</v>
          </cell>
          <cell r="F2237" t="str">
            <v>http://www.linkedin.com/company/toast-inc</v>
          </cell>
          <cell r="G2237" t="str">
            <v>Boston</v>
          </cell>
          <cell r="H2237" t="str">
            <v>Massachusetts</v>
          </cell>
          <cell r="I2237" t="str">
            <v>saas, point of sale software, android software, saas pos, restaurant technology, fintech, mobile commerce, restaurants, point of sale, payment systems, e-commerce, payments, consumer internet, internet, information technology, edp services, technology, software development, restaurant sales analytics, restaurant industry technology, restaurant management api, services, ipo, d2c, labor management, restaurant inventory control, restaurant industry solutions, restaurant operational efficiency, delivery management, pos system, restaurant analytics, restaurant loyalty programs, restaurant labor optimization, online ordering, small eateries, restaurant growth tools, android-based pos, restaurant delivery logistics, restaurant financial technology, online ordering system, restaurant digital solutions, restaurant delivery platform, cloud-based pos, data analytics, restaurant chains, inventory tracking, restaurant tech, information technology and services, restaurant financial services, restaurant pos, restaurant order management, online presence, restaurant data integration, restaurant software, restaurant inventory management, contactless payments, funding rounds, restaurant customer engagement tools, delivery services, mobile pos, cloud computing, restaurant customer retention, restaurant business growth, restaurant digital ordering, restaurant solutions, email marketing, contactless payment, restaurant management, restaurant customer data platform, restaurant management automation, restaurant revenue management, software as a service, restaurant business intelligence, restaurant industry saas, restaurant analytics software, restaurant customer insights, restaurant financing platform, restaurant management platform, b2b, restaurant operational analytics, restaurant operations, customer engagement, restaurant customer engagement, business automation, customer experience, loyalty program software, scalability, cloud pos, operational efficiency, restaurant growth analytics, payment processing, digital solutions, android pos system, pos hardware integration, restaurant customer data, restaurant operational software, digital restaurant ecosystem, restaurant industry, restaurant data security, digital ordering platform, order management system, restaurant financing, restaurant management tools, customer loyalty, growth milestones, computer software, restaurant management saas, cloud-based restaurant pos, restaurant software development, android pos, financial services, cloud restaurant software, restaurant platform, restaurant platform scalability, cloud restaurant analytics, restaurant software integration, cloud pos system, restaurant digital transformation, fintech for restaurants, cloud pos hardware integration, enterprise software, restaurant operations software, restaurant data analytics, contactless payment solutions, scalable restaurant software, restaurant tech solutions, restaurant loyalty management, restaurant saas, restaurant labor management, software publishers, restaurant marketing automation, cloud infrastructure, computer systems design and related services, labor scheduling, fintech solutions, inventory management, restaurant business software, digital ordering, cloud-based software, software platform, finance, distribution, transportation &amp; logistics, information technology &amp; services, finance technology, consumers, pos, enterprises, marketing &amp; advertising, internet infrastructure</v>
          </cell>
          <cell r="J2237" t="str">
            <v>Salesforce, Route 53, Rackspace MailGun, Gmail, Marketo, Google Apps, Microsoft Office 365, Amazon AWS, CloudFlare Hosting, Amplitude, Atlassian Cloud, Vercel, Appcues, Salesforce Service Cloud, Magento, Salesforce Live Agent, Zendesk, Adobe Marketing Cloud, Slack, Mobile Friendly, AI, Toast, Remote, Workday, AuditBoard, Connect, Workday HCM, Workday Time Tracking, Workday Absence Management, CloudPay, Adobe Real-Time CDP, Greenhouse, SQL, Microsoft Excel, Microsoft PowerPoint, AWS SDK for JavaScript, Kotlin, React, Tailwind, GraphQL, Storybook, PostgreSQL, Amazon DynamoDB, Pulsar, Apache Camel, RabbitMQ, Android, SalesLoft, Snowflake, Apex, ANGEL LMS, Unily, IBM Cognos Analytics, ServiceNow, BetterUp, Fidelity HSA, Workday Integration Cloud, REST, Amazon Managed Streaming for Apache Kafka (Amazon MSK), SNS, Mulesoft, Boomi, Workato, Datadog, Jira, Asana, Confluence, Okta, SailPoint, JTL-Shop 3, Zuora, Google Workspace, CallMiner Eureka, Wiz, Cisco Web Security Appliance S600v, Google AlloyDB for PostgreSQL, SentryOne SQL Sentry, Splunk, PeopleSoft Absence Management, ADP GlobalView Payroll, Contentful, Heap | by Contentsquare, Sigma, 3M 360 Encompass - Health Analytics Suite, AWS Trusted Advisor, Google AdWords Conversion, Lambda Cloud, Apache Spark, Apache, NetSuite, Amazon S3, Spark, Zuora Billing, Flow, Claude, Cursor, Selenium, Espresso, AWS Analytics, go+, Terraform, dbt, Figma, Mode, TypeScript, , Conga CPQ, Google Analytics, Hex, ChatGPT, Visa, Mastercard Offers, American Express, Snow, Python, Vertex, Zip, Vertex O Series, GitHub, Salesforce Flow, Salesforce Lightning Web Components, Javascript, Gem, Ning, .NET, Secured MVC Forum on Windows 2012 R2, Angular, Amazon Simple Queue Service (SQS), Redshift, OpenSearch, Apache Druid, Amazon SageMaker, Athena, AWS Glue Data Catalog, AWS Bedrock, Salesforce VisualForce, Sales Cloud Einstein, Khoros for SAP Customer Experience Cloud, Copado, Azure Devops, GitLab, Git, Gradle, Maven, Amazon Web Services (AWS), Salesforce CPQ, Zuora Revenue (formerly RevPro), TestRail, Siemens SIMATIC S7, Pipedrive, YouTube, LinkedIn Ads, Reddit for business, Discord, Facebook, Lexity, DotNetNuke, Oracle XML DB, NetSuite SuiteScript, Cisco Meraki, Cisco Unified Intelligence Center, Pronto Software, Cisco ASR 1000, Oracle GRC, Postman, Excel4Apps, Looker, GitHub Enterprise, Backstage, Zoomdata, CTSuite, Loom, Jira Product Discovery, Miro, Jira Software, Jira Service Management, IBM Watson, PySpark, Cradlepoint NetCloud, WeChat Work, WhatsApp, Frame, ISO+â„¢</v>
          </cell>
          <cell r="K2237">
            <v>1804000000</v>
          </cell>
          <cell r="L2237" t="str">
            <v>Other</v>
          </cell>
          <cell r="M2237">
            <v>870000000</v>
          </cell>
          <cell r="N2237">
            <v>44440</v>
          </cell>
          <cell r="O2237">
            <v>6153000000</v>
          </cell>
          <cell r="P2237">
            <v>7</v>
          </cell>
          <cell r="Q2237" t="str">
            <v>Toast, Inc. is a cloud-based restaurant management software company based in Boston, Massachusetts. Founded in 2012 by Steve Fredette, Aman Narang, and Jonathan Grimm, Toast provides a comprehensive digital technology platform tailored for the restaurant industry. The company has experienced significant growth, powering operations in around 120,000 U.S. restaurants as of June 2024.
Toast's platform includes a range of software-as-a-service (SaaS) products and financial technology solutions. These cover point of sale (POS), payments, digital ordering, marketing, and team management. The core POS system operates on Android and features various hardware devices, including a guest-facing terminal and a payment processor. The platform also supports reservations and integrates with numerous partner services, enhancing restaurant operations and guest experiences across different service models.</v>
          </cell>
          <cell r="R2237">
            <v>2011</v>
          </cell>
        </row>
        <row r="2238">
          <cell r="A2238" t="str">
            <v>Toptal</v>
          </cell>
          <cell r="B2238" t="str">
            <v>Toptal</v>
          </cell>
          <cell r="C2238">
            <v>6200</v>
          </cell>
          <cell r="D2238" t="str">
            <v>information technology &amp; services</v>
          </cell>
          <cell r="E2238" t="str">
            <v>http://www.toptal.com</v>
          </cell>
          <cell r="F2238" t="str">
            <v>http://www.linkedin.com/company/toptal</v>
          </cell>
          <cell r="G2238" t="str">
            <v>Wilmington</v>
          </cell>
          <cell r="H2238" t="str">
            <v>Delaware</v>
          </cell>
          <cell r="I2238" t="str">
            <v>lamp, scala, php, matlab, software engineering, net, ios, android, c, python, sharepoint, javascript, html5css3, django, salesforce, java, nodejs, ruby on rails, objectivec, marketplaces, freelancers, professional services, virtual workforces, information technology, software development, scalability for projects, business services platform, platform technology, finance experts, marketplace platform, topvolunteer social impact, industry verticals, highly skilled freelancers, global reach, global freelance network, product management, digital marketing, marketplace technology, professional, scientific, and technical services, startups, diverse industry sectors, remote talent sourcing, healthcare, growth and recognition, talent screening, high-quality freelance services, innovation, elite freelance screening, seo services, startup to enterprise clients, services, elite talent network, social responsibility programs, talent screening technology, technology innovation, elite freelance professionals, workforce flexibility, freelancer screening, b2b, entertainment, complex project solutions, talent acquisition, professional freelancing, social impact engagement, information technology and services, digital transformation, design services, client-freelancer matching, ngo talent connection, freelance talent marketplace, project-based hiring, freelance marketplace, consulting, project management, flexible hiring options, hourly, part-time, full-time hiring, financial services, high-skilled freelancers, topvolunteer program, rigorous screening process, digital talent acquisition, client onboarding, remote work, top 3% talent selection, talent vetting process, management consulting, business-to-business services, international talent sourcing, commission-based revenue, management consulting services, media, social impact initiatives, digital talent platform, remote work solutions, social impact freelancing, scalability solutions, managed services, rapid growth milestones, global talent network, social good projects, impact-driven talent platform, design, human resources and staffing, finance, non-profit, mobile, internet, information technology &amp; services, professional training &amp; coaching, marketing &amp; advertising, health care, health, wellness &amp; fitness, hospital &amp; health care, search marketing, marketing, productivity, nonprofit organization management</v>
          </cell>
          <cell r="J2238" t="str">
            <v>Cloudflare DNS, Sendgrid, ExactTarget, Gmail, Google Apps, Microsoft Office 365, Zendesk, CloudFlare Hosting, Segment.io, Mixpanel, Backbone JS Library, VueJS, CloudFlare, React Redux, GitLab, Slack, Salesforce, Hubspot, WordPress.org, Hotjar, Google Tag Manager, Mobile Friendly, Remote, Node.js, Android, React Native, AI, Circle, TypeScript, React, Google Sheets, Microsoft Excel, Looker Studio, Uikit, Storyboard to SwiftUI Converter, SWIFT, Concur, Ruby On Rails, Kotlin, Zoomdata, Rust, Kubernetes, HELM, Google Cloud, Next.js, Tailwind, Rails Assets, IBM Turbonomic, Claude, GraphQL, CSS, CallMiner Eureka, Google Workspace, SalesLoft, ZoomInfo, LinkedIn Sales Navigator, LinkedIn Ads, Amazon Managed Streaming for Apache Kafka (Amazon MSK), Apache Kafka, Docker, OpenAI Whisper, YouTube, Instagram, TikTok, AT&amp;T, C/C++, DoubleClick, Zigbee, Asana, SQL, Salesforce Marketing Cloud, Trustpilot, Harmony Email &amp; Collaboration, ANGEL LMS, Apollo, Jest, Nestjs, PostgreSQL, Privy, Jumpcloud, AWS Key Management Service (KMS), Cursor, Copilot, Datadog, SentryOne SQL Sentry, Apache Pinot</v>
          </cell>
          <cell r="K2238">
            <v>1630000</v>
          </cell>
          <cell r="L2238" t="str">
            <v>Merger / Acquisition</v>
          </cell>
          <cell r="M2238">
            <v>0</v>
          </cell>
          <cell r="N2238">
            <v>45658</v>
          </cell>
          <cell r="O2238">
            <v>300000000</v>
          </cell>
          <cell r="Q2238" t="str">
            <v>Toptal is a fully remote talent marketplace based in San Francisco, California, founded in 2010. The company connects businesses with the top 3% of vetted freelance professionals worldwide, including software developers, designers, finance experts, project managers, and business consultants. Toptal has processed over 1.2 million applications and maintains a network of more than 4,200 active professionals across over 100 countries.
The core offering of Toptal is its on-demand talent platform, which matches businesses with skilled freelancers for various projects. The platform boasts a 98% trial-to-hire success rate and provides insights into remote work infrastructure. Toptal also supports initiatives like scholarships for female developers and TopVolunteer for nonprofits. With a client base that includes over 16,000 companies, from startups to Fortune 500 firms, Toptal is recognized as a leader in the remote high-skilled workforce sector.</v>
          </cell>
          <cell r="R2238">
            <v>2010</v>
          </cell>
        </row>
        <row r="2239">
          <cell r="A2239" t="str">
            <v>Translations.com</v>
          </cell>
          <cell r="B2239" t="str">
            <v>Translations</v>
          </cell>
          <cell r="C2239">
            <v>3000</v>
          </cell>
          <cell r="D2239" t="str">
            <v>translation &amp; localization</v>
          </cell>
          <cell r="E2239" t="str">
            <v>http://www.translations.com</v>
          </cell>
          <cell r="F2239" t="str">
            <v>http://www.linkedin.com/company/translations.com</v>
          </cell>
          <cell r="G2239" t="str">
            <v>New York</v>
          </cell>
          <cell r="H2239" t="str">
            <v>New York</v>
          </cell>
          <cell r="I2239" t="str">
            <v>digital experiences, language services, multimedia services, software localization &amp; testing, omnichannel marketing, interpretation, digital transformation, recruiting staffing, training &amp; elearning, call center support, translation, translation language services translation multicultural marketing multimedia services call center sup, legal support services, multicultural marketing, recruiting amp staffing, global content creation, global brand consistency, multilingual qa, software localization, global digital initiatives, multicultural marketing strategies, d2c, financial services, website localization, error risk patents, automated translation workflows, customer engagement, seo localization, language service provider, cultural adaptation, life sciences, b2b, translation management, e-commerce, content adaptation technology, multilingual website testing, error detection in translation, patented language tech, global audience reach, brand management, language quality assurance, translation project management, localization solutions, education, enterprise language services, content globalization tools, content management platform, ai in translation management, international seo, enterprise localization platform, e-learning localization, content management system, telecommunications, global content strategy, automotive, translation platform, multilingual content management, language technology, content localization tools, global marketing support, digital content localization, multilingual content testing, translation and interpretation services, translation automation, translation and localization services, patented translation error management, retail, content development, error risk management, information technology and services, content localization patents, multilingual testing, services, patented translation technology, translation management technology, localization, document translation, multilingual, audio translation, video translation, subtitling, transcription, machine translation, quality assurance, terminology management, professional translators, language solutions, global communication, cross-cultural communication, content adaptation, translators network, linguistic quality, editorial services, industry-specific translation, user interface translation, legal translation, medical translation, technical translation, certified translation, on-demand translation, live interpretation, remote interpretation, simultaneous interpretation, language consulting, education localization, publishing translation, marketing translation, local market adaptation, desktop publishing, translation workflow, data-driven translation, ai translation, translation management systems, customer support translations, globalization strategies, brand localization, mobile app translation, consumer internet, consumers, internet, information technology &amp; services</v>
          </cell>
          <cell r="J2239" t="str">
            <v>DNS Made Easy, Mimecast, Outlook, Act-On, Microsoft Office 365, Amazon SES, Sendgrid, Akamai, Salesforce, Jira, Drupal, React Redux, Hubspot, Slack, VueJS, Workday, Vimeo, Google Maps, Google Analytics, Apache, Google Font API, Facebook Custom Audiences, Mobile Friendly, Bootstrap Framework, Facebook Widget, Google Tag Manager, Facebook Login (Connect), Google Maps (Non Paid Users), DoubleClick Conversion, WordPress.org, Linkedin Marketing Solutions, SOASTA, Woo Commerce, Bing Ads, Typekit, Varnish, Webex, Google Play, The Trade Desk, iTunes, Nginx, reCAPTCHA, DoubleClick, Workday Recruit, Multilingual, JQuery 1.11.1, Google Dynamic Remarketing, Shutterstock, Remote, Android, AI</v>
          </cell>
          <cell r="O2239">
            <v>550000000</v>
          </cell>
          <cell r="Q2239" t="str">
            <v>Translations.com specializes in enterprise translation and localization technology, primarily through its GlobalLink platform. This award-winning suite integrates translation services, AI-powered content creation, workflow automation, and system integrations, providing a scalable solution for managing multilingual content. GlobalLink is designed to optimize global content performance, offering significant time and resource savings, faster time-to-market, and cost reductions.
The core platform supports secure operations and aligns with existing IT systems. It includes features like on-demand AI translation and localization technology, which enhances multilingual support for various industries. Translations.com has established partnerships with major platforms such as ServiceNow, Optimizely, Adobe, and Magnolia CMS, facilitating seamless translation workflows and content management. Additionally, the company provides legal support through TransPerfect Legal Solutions, serving top law firms for nearly two decades.</v>
          </cell>
          <cell r="R2239">
            <v>1992</v>
          </cell>
        </row>
        <row r="2240">
          <cell r="A2240" t="str">
            <v>TransPerfect</v>
          </cell>
          <cell r="B2240" t="str">
            <v>TransPerfect</v>
          </cell>
          <cell r="C2240">
            <v>18000</v>
          </cell>
          <cell r="D2240" t="str">
            <v>translation &amp; localization</v>
          </cell>
          <cell r="E2240" t="str">
            <v>http://www.transperfect.com</v>
          </cell>
          <cell r="F2240" t="str">
            <v>http://www.linkedin.com/company/transperfect</v>
          </cell>
          <cell r="G2240" t="str">
            <v>New York</v>
          </cell>
          <cell r="H2240" t="str">
            <v>New York</v>
          </cell>
          <cell r="I2240" t="str">
            <v>recruiting amp staffing, recruiting staffing, translation, multimedia services, software localization &amp; testing, multicultural marketing, legal support services, language services, website localization, call center support, interpretation, training &amp; elearning, video captioning &amp; subtitling, localization, media localization workflow, multilingual audio description, project management, international seo/sem, multilingual voiceover &amp; dubbing, life sciences translation, transcription services, financial services, manufacturing, translation platform integration, ai &amp; machine translation, healthcare and life sciences, regulatory compliance translation, multilingual content testing, multilingual content governance, content strategy, digital localization, translation management system, healthcare, content localization tools, services, content translation scalability, multilingual legal compliance, globalization solutions, regulatory compliance, digital marketing, content localization consulting, retail, multilingual seo optimization, enterprise translation solutions, multimedia content localization, automated content updates, pharmaceutical localization, automated translation workflows, global campaign management, content translation cost reduction, life sciences, digital content optimization, legal translation, information technology and services, media post-production services, multilingual content strategy, technology, content review &amp; approval, film restoration &amp; digitization, multilingual content, machine translation, multilingual digital content, media post-production, content management system, content translation analytics, multilingual brand management, translation and interpretation services, consulting, multilingual content publishing, multilingual content archiving, medical device translation, ediscovery legal solutions, cloud-based localization, media and entertainment, video production, video &amp; audio translation, multilingual content creation, film &amp; video localization, legal services, media localization, content localization platform, translation services, social media management, content translation speed, energy and utilities, content adaptation, legal, b2b, translation workflow automation, content metadata management, customer engagement, multilingual content qa, content localization, media asset management, translation automation, ai-powered translation, content translation accuracy, transportation and logistics, content delivery platform, content security, content translation technology, film &amp; video restoration, data security, interpretation services, seo, cloud localization, translation quality assurance, media content distribution, content lifecycle management, healthcare localization, content creation, secure content handling, translation memory, translation project management, multilingual digital learning, media content metadata translation, software localization, translation api integration, construction and real estate, audiovisual localization, multilingual website launch, content management, qa, testing &amp; accessibility, multilingual staffing, global content distribution, film &amp; tv post-production, regulatory document translation, travel, education, multilingual solutions, brand management, campaign management, audio translation, document translation, intellectual property, e-learning solutions, cultural consulting, document management, language training, customer support, quality assurance testing, international marketing, cross-cultural communication, cloud-based solutions, ai technology, creative services, voiceover services, subtitling, metadata translation, business process outsourcing, technical writing, training programs, mobile app localization, ai and machine learning, global business solutions, financial translation services, market entry consulting, e-commerce solutions, legal translation services, global marketing strategy, e-commerce, finance, non-profit, distribution, consumer products &amp; retail, transportation &amp; logistics, energy &amp; utilities, construction &amp; real estate, productivity, mechanical or industrial engineering, health care, health, wellness &amp; fitness, hospital &amp; health care, marketing &amp; advertising, information technology &amp; services, computer &amp; network security, search marketing, marketing, translation &amp; localization, writing &amp; editing, consumer internet, consumers, internet, nonprofit organization management</v>
          </cell>
          <cell r="J2240" t="str">
            <v>Akamai, Salesforce, DNS Made Easy, Mimecast, Outlook, Act-On, VueJS, Workday, Hubspot, Drupal, React Redux, Slack, Google Maps, SOASTA, Google Tag Manager, Linkedin Marketing Solutions, Bing Ads, Vimeo, Facebook Widget, Nginx, WordPress.org, Woo Commerce, The Trade Desk, Facebook Login (Connect), Typekit, Workday Recruit, Google Font API, Shutterstock, Google Maps (Non Paid Users), YouTube, Mobile Friendly, Facebook Custom Audiences, Apache, Varnish, AI, Zoho CRM, Apple iPhone, Microsoft Office, AWS SDK for JavaScript, Payactiv, Google, Google AdWords Conversion, Gem, Salesforce CRM Analytics, Verint, Microsoft Word, Microsoft Sql Server, Microsoft SQL Server Reporting Services, Python, Bash, Microsoft PowerShell, Oracle XML DB, HTML Pro, Git, Jenkins, Adobe Photoshop, Salesforce Lightning, Kiosked, Appium, Espresso, XCUITest, Tor, Figma, Zeplin, Sketch, Xcode, Android Studio, TestFlight, GitLab, GitHub, Jira, Air, Confluence, AWS Trusted Advisor, Microsoft Azure Monitor, AWS CloudFormation, Docker, Kubernetes, Redis, Azure Service Bus, Snowflake, Tableau, SQL, Veeva Vault eTMF, AT Internet's Analytics Suite, OnCore CTMS, SentenceTransformers, Android, Kotlin, Gradle, Unity, React Native, Flutter, Angular, Javascript, Drawbridge, Amazon Elastic File System (Amazon EFS), Clearwater Analytics, Grafana, Cloudwatch Logs connector for AWS Glue, Pipefy, C#, Microsoft.NET Core 3.1, React, Material UI, CSS, TypeScript, ANGEL LMS, Amazon Simple Storage Service (S3), Apple macOS, Less, OneTrust Tech Risk &amp; Compliance, Smartsheet, Next.js, MUI, Tailwind, Adobe Experience Manager, Wordpress, Joomla, Magento, Ektron, Concur, Mode, .NET, MongoDB, Argon CI/CD Security, Node.js, REST, HTML5 Maker, Relativity, CAT, WebOffice, Moodle, BASE, KNIME, Board, Weights &amp; Biases, TUNE, Open Neural Network Exchange (ONNX), WatchGuard XTM, Trados Studio, memoQ, Smartling, Microsoft 365, Google TensorFlow Enterprise, Microsoft Skype for Business, Foxit PDF SDK, Microsoft Excel, Microsoft Windows Server 2012, FlipHTML5, LinkedIn Ads, SharePoint, Microsoft PowerPoint, Articulate, Rise, ADAPT, Taleo Applicant Tracking Systems (ATS), ZoomInfo, FOUNDATION, Fusion ERP Analytics, NLP, Adobe, Interact, Apple iPad, Microsoft Active Directory Federation Services, Microsoft Advanced Group Policy Management, Microsoft Exchange Server 2003, Office365, Dart, Visual Studio, IBM HTTP Server, Frame, Canal, Odoo CRM, Zopim, Ennov RIM, Azure Active Directory B2C, Meta Ads Manager, Twitter Ads, TensorFlow, PyTorch, scikit-learn, XGBoost, NumPy, pandas, Jupyter, NVIDIA TensorRT, Apple Core ML, Flite, Ecovadis, Salesforce Customer Data Platform (CDP), ISO+â„¢, Nagios, Zabbix, Google Workspace, Remote, Connect, Lawson Software, LexisNexis, Paypal, Yahoo! Web Analytics, Google Analytics, Google Ads, Google Search Console, Pardot, AWS Analytics, Terraform, AWS WAF, AWS Network Firewall, Amazon Inspector, AWS Security Hub, Amazon GuardDuty, Prometheus, OpenSearch, SES, Excel4Apps, Amazon S3, Amazon SageMaker, Lambda Cloud, ECS, Azure Analysis Services, Azure Blob Storage, IBM ILOG CPLEX Optimization Studio, Google Cloud AI Platform, Google Cloud BigQuery, GitHub Actions, Nevron Vision for SSRS, Mend, Canto, CallMiner Eureka, X, Selenium, Playwright, Postman, Spring Boot, Secured MVC Forum on Windows 2012 R2, Microsoft OneDrive, Zoomdata, Duo, Cisco WebEx Teams, Google Display &amp; Video 360, Google Analytics 4 (GA4), Salesforce Pardot, TikTok, Facebook, Instagram, Canva, CapCut, PowerBI Tiles, Apache JMeter, Apache Subversion (SVN) Server on Ubuntu 18.04 LTS, Fiddler Everywhere, Flexera One, INAP, InstallShield, LogRhythm SIEM, Oracle Data Mining (ODM), TeamCity, TestComplete, Avid Pro Tools, ManageEngine, ServiceNow, Brocade Switches, Spreadsheet Server by insightsoftware, Streamlit, Revel iPad POS, ChatGPT, Claude, Marketo, Microsoft Windows Server 2000, Dell PowerVault Storage Arrays, Micro, VMware, Citrix Hypervisor, Akamai CDN Solutions, Infoblox DHCP, WellnessLiving, Apache HTTP Server, Cascade CMS, MLflow, Atex, Scipy, Spark, Hadoop HDFS, Palo Alto PA-5200 Series, Ant Design React, NUnit, Jasmine, Netlify, Amazon Associates, Apex, Qualtrics, Flashtalking by Mediaocean, Lawmatics, JPA Health, Hibernate, Maven, CloudNine Concordance, AccessData Summation, Google Publisher Tag (GPT), Microsoft Teams Rooms, Windows 10 IoT Core Services, Windows 11, CPI, Cisco VoIP, Meta Ads, TikTok Ads, StackAdapt, Dv360, Affilinet, Kakao, Looker Studio, Amazon Advertising, MySQL, CONTROL, Adobe After Effects, Adobe Premiere Pro</v>
          </cell>
          <cell r="K2240">
            <v>450000000</v>
          </cell>
          <cell r="L2240" t="str">
            <v>Debt Financing</v>
          </cell>
          <cell r="M2240">
            <v>450000000</v>
          </cell>
          <cell r="N2240">
            <v>43636</v>
          </cell>
          <cell r="O2240">
            <v>1230000000</v>
          </cell>
          <cell r="Q2240" t="str">
            <v>TransPerfect is the largest privately held provider of language and business services, founded in 1992 by Phil Shawe and Liz Elting. The company has grown significantly, achieving revenues of $1.16 billion in 2022 and operating offices in over 100 cities worldwide with a workforce exceeding 7,500 employees.
TransPerfect offers a wide range of services, including translation and localization for software, websites, and technical documentation. They provide live translation services and electronic discovery services, as well as component content management systems for multilingual documentation. The company also specializes in technical audiovisual services, operating over 90 recording rooms and eight theatrical rooms globally. TransPerfect has expanded through strategic acquisitions, enhancing its capabilities in various sectors, and is recognized as a leader in the language services industry, serving prominent organizations across multiple fields.</v>
          </cell>
          <cell r="R2240">
            <v>1992</v>
          </cell>
        </row>
        <row r="2241">
          <cell r="A2241" t="str">
            <v>TransUnion</v>
          </cell>
          <cell r="B2241" t="str">
            <v>TransUnion</v>
          </cell>
          <cell r="C2241">
            <v>13000</v>
          </cell>
          <cell r="D2241" t="str">
            <v>information technology &amp; services</v>
          </cell>
          <cell r="E2241" t="str">
            <v>http://www.transunion.com</v>
          </cell>
          <cell r="F2241" t="str">
            <v>http://www.linkedin.com/company/transunion</v>
          </cell>
          <cell r="G2241" t="str">
            <v>Chicago</v>
          </cell>
          <cell r="H2241" t="str">
            <v>Illinois</v>
          </cell>
          <cell r="I2241" t="str">
            <v>credit data, lending data, information technology, credit &amp; information management, risk management, fraud prevention, financial inclusion, identity, big data, financial services, finance, finance: consumer services, it services &amp; it consulting, fraud detection ai, web search portals, libraries, archives, and other information services, risk solutions, risk management for underserved populations, digital risk management systems, predictive analytics, risk management ai tools, risk management analytics, consumer engagement platforms, risk mitigation, services, ai-powered risk solutions, digital identity verification, risk scoring for non-traditional data, risk analytics for lenders, risk prediction models, data analytics, data security, digital verification, risk assessment, data management systems, fraud detection, risk analytics platforms, digital verification services, machine learning algorithms, marketing insights, credit market insights, consumer empowerment, risk assessment platforms, fraud prevention technology, risk assessment tools, credit data sources, risk reporting, consumer financial health insights, financial crime prevention, risk analysis software, consumer credit risk models, risk modeling software, risk management saas, customer experience, machine learning, government, consumer insights, business intelligence, risk management tools, data-driven insights, identity theft protection, global data services, credit reporting, risk management in fintech, data technology, risk detection systems, identity verification platforms, risk intelligence solutions, global data solutions, consumer credit reports, consumer credit monitoring, credit data integration, risk mitigation strategies, international operations, credit risk analytics, b2b, ai, risk modeling, risk analytics tools, digital risk solutions, risk control solutions, risk evaluation tools, customer targeting, consumer financial health, data innovation, e-commerce, alternative credit data, risk assessment automation, credit bureaus, b2c, alternative data credit scoring, data assets, credit risk assessment, big data analytics, credit access, identity verification technology, risk analytics, identity verification, online fraud detection, credit monitoring services, business decision support, fraud prevention analytics, big data risk analytics, risk intelligence, risk monitoring systems, credit scores, data management, identity protection, risk scoring models, ai fraud detection, retail, online fraud prevention, risk management software, credit access solutions, consumer data analytics, risk assessment for small businesses, fraud detection platforms, online risk detection, enterprise software, enterprises, computer software, information technology &amp; services, computer &amp; network security, artificial intelligence, analytics, consumer internet, consumers, internet</v>
          </cell>
          <cell r="J2241" t="str">
            <v>CloudFlare CDN, Salesforce, CSC Corporate Domains, Outlook, CloudFlare Hosting, DemandBase, VueJS, Atlassian Cloud, OneTrust, Acquia Cloud, The Trade Desk, Eloqua, Omniture (Adobe), Adobe Marketing Cloud, AI, Python, SQL, Hive, Spark, Google Analytics, OneTrust Tech Risk &amp; Compliance, Articulate 360, Camtasia, Cornerstone HR, Moodle, Adobe Premiere Pro, Office365, Zoomdata, SharePoint, Docusign CLM, Concur, PeopleSoft Sales, Coupa, Spring, Siemens SIMATIC S7, SAP Concur, AppZen, ACL, Ansible, Apache ActiveMQ, Apache Camel, AWS SDK for JavaScript, Bevywise MQTT Broker, Cisco Nexus Switches, Confluence, Docker, Eclipse, Git, Google AlloyDB for PostgreSQL, Groovy, Javascript, Jenkins, Jira, JUnit, JWT, Kubernetes, Maven, MongoDB, Oracle Analytics Cloud, Oracle JDBC, Oracle XML DB, Progress Chef, Puppet, Spring Boot, TypeScript, Webflow, Azure Linux Virtual Machines, HELM, AWS Trusted Advisor, Amazon EC2, Amazon S3, Amazon Simple Queue Service (SQS), Lambda Cloud, Amazon EKS Anywhere, Sizmek (MediaMind), Amazon CloudWatch, Google AdWords Conversion, Amazon Virtual Private Cloud (Amazon VPC), IBM Db2 for Linux, UNIX, and Microsoft Windows, PostgreSQL, Google Cloud Platform, ebs, ADP, R, Amazon Linux 2, Ab Initio, Express, Flow, CONTROL, Apache Hadoop HDFS, C#, Adobe, FlipHTML5, CSS, Microsoft Office, Excel4Apps, Power BI Documenter, Microsoft PowerPoint, REST, Soap Media, Harness, Playwright, Selenium, Postman, Pytest, Apache JMeter, Locust, Splunk, Tableau, PowerBI Tiles, Microsoft Excel, OneStream, Alteryx, Workday, IBM ILOG CPLEX Optimization Studio, BIRT, Tor, Amazon Web Services (AWS), Red Hat JBoss Enterprise SOA Platform, Microsoft Active Directory Federation Services, SAS Enterprise Guide, Figma, Asana, Looker, Salesforce CRM Analytics, SpingMetrics, Tenable.sc, Qualys Penetration Testing, Rapid7 InsightVM, Bash, Google Cloud SQL, Google Cloud Storage, Google Compute Engine, Grafana, Prometheus, Terraform, Oracle GoldenGate, LogIC, NetApp ONTAP Data Management, NetApp SnapMirror, NetApp SnapVault, /DB, Mode, .NET, ELK Stack, EJBCA, Hibernate, IBM Rational Rose, IBM Spectrum LSF, PL/SQL, Sprinklr, Dell iDRAC (Integrated Dell Remote Access Controller), Gem, Monetate, Microsoft Windows Server 2012, Mulesoft, IXL, Cision, Vector, .GIS, Ning, Olo, C/C++, Perl, Unix, Segment, Monte Carlo, NEAR, Adobe Experience Manager, Insightly, Adobe Target, Adobe Analytics, Tableau Prep, Nevron Vision for SSRS, Airflow, Gong, ZoomInfo, LinkedIn Sales Navigator, OpenProject, Visio, Cisco WebEx Teams, Lytics, Microsoft Windows Server 2000, VMware, Nutanix, NetApp, Commvault, Azure Analysis Services, Microsoft PowerShell, NetIQ, OpenID, OpenLDAP, Oracle Directory Services, Ping Identity, PingDirectory, SAM, WP-Oauth, GitLab, Microsoft Azure Monitor, Microsoft SQL Server Reporting Services, GoToAssist (FASTchat), Veracode Static Analysis (SAST), Microsoft Fabric, Specflow, Workfront, ISO+â„¢, Superset, AWS Analytics, AWS CloudFormation, Google Cloud BigQuery, PubSub+, Oracle Cloud Infrastructure Identity and Access Management, Flask, SAS Analytics Pro, AdSpeed, SOCi, Akamai CDN Solutions, Apache Atlas, Apache Kafka, Asterisk, Cucumber, IBM HTTP Server, KVM, Movable Type, OpenStack, Oracle Passlogix, React, Spiceworks IP Scanner, VMware ESXi, Turn, Zucchetti, Bloomberg BNA, pandas, scikit-learn, matplotlib, NLTK, Google Cloud Machine Learning Engine, Google Cloud, PySpark, Hadoop HDFS, Amazon Elastic MapReduce (EMR), Jupyter Notebook, Anaconda, Google Kubernetes Engine (GKE), Spark SQL, DocuSign, Azure Data Lake Storage, MuleSoft Anypoint Platform, Designer, Salesforce CPQ, Signavio, Conga CPQ, CloudSuite SCM, SAP Contract Lifecycle Management (CLM), OnBase, BERT (Bidirectional Encoder Representations from Transformers), Dovetail, Remedy Single Sign On, Microsoft Teams, Parallels Mac Management for Microsoft SCCM, Asset Panda, Kiosked, PeopleSoft CRM, GRPC, Anypoint API Manager, SonarQube, Verint, SysTools VBA Password Recovery, QlikView, DTScout, IBM Informix, Cronofy, Jest, Mocha, Gravitee.io, webpack, Babel, Sass, Less, Datadog, PagerDuty, MySQL, Google Cloud BigTable, Redis, Connect, go+, AT&amp;T, PathFactory, Cvent, Apache Spark, Apache Lucene, Azure Devops, BizTalk Server, Cassandra, Databricks, Elasticsearch, Fastapi, GitHub Actions, Gradle, Hugging Face, Istio, JPA Health, Langchain, LangGraph, Lens, Linkerd, LlamaIndex, Make, Micro, Milvus, MLflow, MLlib, OpenSearch, OpenTelemetry, Pinecone, PyTorch, Seldon, TensorFlow, Thermo Scientific Chromeleon Chromatography Data System (CDS), Vertex AI, Weaviate, Kong, Lua, Rundeck, SAP, Springboot, Pulumi, Red Hat OpenShift, IBM Storage Suite for IBM Cloud Paks, Rapid7, Burp Suite, Checkmarx, Splunk SOAR, Eyefinity OfficeMate, Wider Planet, Clarity, Anaplan, XGBoost, poly, Microsoft 365, Apple macOS, AWS Transfer for SFTP, Apache Pig, Standalone Tomcat - Java Servlet and JSP Platform by TurnKey Linux (HVM), AngularJS, NumPy, Seaborn Health Care, Spring Cloud, Mockito, npm, Yarn, Google App Engine, Google Cloud Run, Google Kubernetes Engine, Keycloak, PHP, Laravel, OneTrust CookiePro, Microsoft Office 365, Copilot, Microsoft OneDrive, Microsoft OneNote, Clipchamp, Java EE, Angular, Linkedin Marketing Solutions, Facebook, Instagram, DATAflow, Google Cloud Composer, Google Cloud Functions, Google Cloud Dataproc, IBM Mainframe, , UPS, SAP Replication Server, Frame, Amazon Managed Streaming for Apache Kafka (Amazon MSK), TrakSYS, Secured MVC Forum on Windows 2012 R2, Amazon SageMaker, CET, Dell EMC PowerScale, Route, IBM Spectrum Scale, Pure Storage, Dell EMC Unity, PowerStore, Graylog, JAX, MATLAB, HighRadius, 24-7 Media, Cisco Unified Intelligence Center, Acronis True Image, Microsoft Word, Barracuda Email Security Service, NTENT, Amazon Associates, Intel, Oracle Supply Chain Management (SCM) Cloud, Microsoft Teams Rooms, ANGEL LMS, Gerrit, Power Query, Infoblox DHCP, Microsoft Advanced Group Policy Management, Microsoft-IIS, Remote Desktop Services, WCF, ASP.NET, jQuery, SAP Financial Supply Chain Management (FSCM), IDC, ECS, GraphQL, Google Cloud Build, AWS Secrets Manager, HashiCorp Vault, GitHub Copilot, Fusion ERP Analytics, WorkFusion AI Digital Agents, Uipath, Automation Anywhere, Microsoft Power Automate, Microsoft SQL Server Analysis Services, IBM InfoSphere Master Data Management, Google, Google Sheets</v>
          </cell>
          <cell r="K2241">
            <v>2376023544</v>
          </cell>
          <cell r="L2241" t="str">
            <v>Merger / Acquisition</v>
          </cell>
          <cell r="M2241">
            <v>1700000000</v>
          </cell>
          <cell r="N2241">
            <v>44470</v>
          </cell>
          <cell r="O2241">
            <v>4576300000</v>
          </cell>
          <cell r="Q2241" t="str">
            <v>TransUnion is a global provider of risk and information solutions, serving both businesses and consumers. The company operates in over 30 countries, offering a range of services including consumer reports, risk scores, and analytical tools. These solutions help businesses acquire customers, assess creditworthiness, manage debt portfolios, and detect fraud. 
For consumers, TransUnion provides tools to access credit profiles, manage personal information, and protect against identity theft. The company has expanded its reach through strategic acquisitions, enhancing its presence in Europe and Latin America. TransUnion's innovations include trended and alternative credit data, as well as fraud prevention solutions, all supported by advanced technology for cybersecurity and data governance. It serves various markets, including financial services, FinTech, and insurance, empowering millions with economic opportunities and personal financial tools.</v>
          </cell>
          <cell r="R2241">
            <v>1968</v>
          </cell>
        </row>
        <row r="2242">
          <cell r="A2242" t="str">
            <v>Travel + Leisure Co.</v>
          </cell>
          <cell r="B2242" t="str">
            <v>Travel + Leisure</v>
          </cell>
          <cell r="C2242">
            <v>19000</v>
          </cell>
          <cell r="D2242" t="str">
            <v>hospitality</v>
          </cell>
          <cell r="E2242" t="str">
            <v>http://www.travelandleisureco.com</v>
          </cell>
          <cell r="F2242" t="str">
            <v>http://www.linkedin.com/company/travelleisureco</v>
          </cell>
          <cell r="G2242" t="str">
            <v>Orlando</v>
          </cell>
          <cell r="H2242" t="str">
            <v>Florida</v>
          </cell>
          <cell r="I2242" t="str">
            <v>hotels/resorts, consumer discretionary, international vacation markets, vacation ownership sales, travel industry, vacation experience personalization, travel brands, digital travel platforms, resort management, travel exchange, global resort operations, vacation ownership, sustainable travel, digital marketing, b2c, strategic alliances in travel, marinas, customer experience, digital customer engagement, leisure travel content, vacation club, vacation experiences, global resorts, travel memberships, customer engagement, sustainable tourism, travel solutions, family vacation brands, travel content, timeshare, vacation rentals, vacation experience innovation, travel content and media, travel technology, customer loyalty, luxury travel brands, travel alliances, vacation exchange networks, eco-friendly tourism, timeshare interests, vacation ownership financing, vacation destinations, travel loyalty programs, hospitality, customer service, d2c, vacation ownership interests, vacation property management, travel programs, consumer travel, leisure, travel and tourism, travel content platforms, vacation financing, digital vacation booking, customer retention programs, brand portfolio, leisure travel, vacation club brands, sustainable travel initiatives, vacation destination management, travel services, services, international markets, travel innovation, responsible tourism, travel industry leadership, resort development, timeshare exchange, vacation content marketing, membership, timeshare ownership, family vacations, travel experiences, resort destinations, travel packages, exchange network, rci, getaways, subscription travel club, community engagement, environmental sustainability, charity initiatives, financial performance, investor relations, holiday experiences, global brands, luxury travel, travel planning, quality accommodations, vacation partnerships, hospitality management, membership benefits, travel insights, hospitality industry, tourism development, dedicated associates, global operations, diversity and inclusion, guest experiences, exchange programs, family-friendly resorts, eco-friendly travel, affordable vacations, educational programs, inclusive travel, charitable foundations, community support, sustainability goals, b2b, e-commerce, finance, distribution, transportation &amp; logistics, construction &amp; real estate, marketing &amp; advertising, leisure, travel &amp; tourism, consumer internet, consumers, internet, information technology &amp; services, financial services</v>
          </cell>
          <cell r="J2242" t="str">
            <v>Akamai, Akamai DNS, AT&amp;T DNS, Amazon AWS, CloudFlare CDN, Route 53, Outlook, Microsoft Office 365, CloudFlare Hosting, VueJS, The Trade Desk, Workday, iCIMS, Bluekai, Segment.io, Chartbeat, Brightcove, Drupal, Atlassian Cloud, OneTrust, React Redux, Omniture (Adobe), Amazon SES, SparkPost, Slack, Adobe Marketing Cloud, Apache, Mobile Friendly, AppDynamics, Facebook Custom Audiences, Facebook Widget, Google Tag Manager, Workday Recruit, Facebook Login (Connect), Google Maps, Ruby On Rails, Google AdSense, Amadesa, Clicky, Google Analytics, DoubleClick, Ad Unit 300 x 600, Hotjar, SkimLinks, Amazon Associates, Ad Unit 300 x 250, Viafoura, Varnish, Catchpoint, Yahoo Analytics, DoubleClick Conversion, Conversant (ValueClick), WordPress.org, Ad Unit 728 x 90, OpenX - Exchange, Criteo, Parse.ly, comScore, DoubleVerify, Salesforce, Multilingual, greyscale - grey, Ad Unit 160 x 600, MemberClicks, Remote, AI, Microsoft Excel, Google AdWords Conversion, Apple iPad, Donesafe, Intelex EHSQ, Microsoft Office, IBM Mainframe, Micro Focus LoadRunner, Infor SunSystems, Armis, Microsoft PowerPoint, Zoomdata, Revit, UKG Dimensions Hourly Timekeeping, BirchStreet Procure-to-Pay, Microsoft Teams Rooms, Adobe, Elite Software HVAC Solution, Bing, Postpresso, Switch Concepts, SocketLabs, Vizergy Central Reservation System, Hogan Assessments, Gem, Act!, AMP, CSS, Figma, HTML Pro, Hubspot, Javascript, Litmus, NTENT, QMetry Automation Studio, Salesforce Journey Builder, Salesforce Marketing Cloud, SQL, Oracle Analytics Cloud, Harmony Email &amp; Collaboration, Tableau, Connect, CPMStar, WebOffice, Vimeo Livestream, Deltek ComputerEase, LinkedIn Sales Navigator, FlipHTML5, Blueprint, Excel4Apps, OneTrust Tech Risk &amp; Compliance, FreePBX, Microsoft Word, Microsoft Outlook, Python, Alteryx, Microsoft Power Automate, Aruba CX Switches, CET, Clarity, Jira, accessiBe, Revel iPad POS, Microsoft Exchange, Microsoft Sharepoint, Microsoft Exchange Server 2003, Eyefinity OfficeMate, SharePoint, Planview Daptiv, Cisco WebEx Teams, TravelClick, .NET, Sabre Hospitality SynXis, Conviva Operational Data Platform, Quip, PowerBI Tiles, Cisco ACE 4700, Aspect Workforce, HealthRoster, Workday Prism Analytics, Air, Expedia, Microsoft Teams, Snowflake, Cisco Nexus Switches, Medallia Video, Enboarder, Kofax Capture, Board, Intercom, PeopleSoft CRM, Copilot, Simcenter STAR-CCM+, AT&amp;T, LinkedIn Ads, Medallia Zingle, Micros, Backblaze Computer Backup, Cybersource, Alipay, Siemens MRI, Micro, Calabrio Teleopti Workforce Management, oracle service bus OSB, BASE, Apollo, Adobe Acrobat Pro, Microsoft Power Apps, Appier AIRIS (formerly Woopra), Rapid7 InsightVM, Oracle XML DB, Flatfile, Google Ads, Meta Ads, Braintree, Power BI Documenter, Canva, Nevron Vision for SSRS, Oracle Hyperion Enterprise, Concur, OnBase, Adobe Customer Journey Analytics, Pipedrive, HYDRA Industry Solutions, Kiosked, Android, Office365, AWS Trusted Advisor, Microsoft Azure Monitor, IBM ILOG CPLEX Optimization Studio, Lambda Cloud, ECS, Amazon EC2, Kubernetes, Docker, Terraform, CDK, Pulumi, GitHub Actions, Jenkins, AWS CodePipeline, Prometheus, Grafana, dynaTrace, Bash, CAT, Taleo, SeekOut, Linkedin Marketing Solutions, Check Point Maestro, Front, Kyriba, SWIFT, Salesforce CRM Analytics, Ning, Git, DocuSign, .GIS, Adobe Creative Suite, Adobe Photoshop, Strato, Adobe InDesign, Socket.Io, Clip Studio Paint, FastBooking, Oracle Cloud Infrastructure, Google Cloud Platform, Wolters Kluwer Passport, GitLab, CircleCI, Azure Devops, Docker Hub, JFrog Artifactory, Sonatype Nexus Platform, Maven, Gradle, npm, webpack, Make, GitKraken, Microsoft PowerShell, Ansible, Cronofy, AWS CodeBuild, AWS EventBridge, Azure Logic Apps, Snyk, Veracode, Qualys Penetration Testing, SonarQube, Eslint, GitHub, Bitbucket, Azure Repos, AWS Analytics, Azure Analysis Services, Instagram, Facebook, TikTok, YouTube, Affilinet, Akamai CDN Solutions, Motorola, FRAC Pumps, Ã‚Â© 2009- Filter, Freelance Distributed Control System (DCS), Tor</v>
          </cell>
          <cell r="K2242">
            <v>2473000000</v>
          </cell>
          <cell r="L2242" t="str">
            <v>Debt Financing</v>
          </cell>
          <cell r="M2242">
            <v>500000000</v>
          </cell>
          <cell r="N2242">
            <v>45870</v>
          </cell>
          <cell r="O2242">
            <v>4021000000</v>
          </cell>
          <cell r="Q2242" t="str">
            <v>Travel + Leisure Co. is a leading membership and leisure travel company based in Orlando, Florida. Founded in 1990, it has grown significantly, becoming publicly traded in 2006 and rebranding in 2021 after acquiring the Travel + Leisure brand. The company operates nearly 20 travel brands and employs around 19,000 associates worldwide, providing over six million vacations annually and serving more than 800,000 timeshare owners.
The company has two main segments: Vacation Ownership and Travel and Membership. The Vacation Ownership segment focuses on developing and selling vacation ownership interests, with brands like Club Wyndham and WorldMark by Wyndham. The Travel and Membership segment includes vacation exchange brands, travel technology platforms, and direct-to-consumer rentals. Travel + Leisure Co. also offers a range of travel services, including full-service travel agency solutions and a subscription travel club called Travel + Leisure GO. Its diverse customer base includes leisure travelers, corporations, vacation ownership enthusiasts, and travel club subscribers.</v>
          </cell>
          <cell r="R2242">
            <v>1966</v>
          </cell>
        </row>
        <row r="2243">
          <cell r="A2243" t="str">
            <v>Travel Leaders Group</v>
          </cell>
          <cell r="B2243" t="str">
            <v>Travel Leaders</v>
          </cell>
          <cell r="C2243">
            <v>4000</v>
          </cell>
          <cell r="D2243" t="str">
            <v>leisure, travel &amp; tourism</v>
          </cell>
          <cell r="E2243" t="str">
            <v>http://www.travelleadersnetwork.com</v>
          </cell>
          <cell r="F2243" t="str">
            <v>http://www.linkedin.com/company/travel-leaders-group</v>
          </cell>
          <cell r="G2243" t="str">
            <v>New York</v>
          </cell>
          <cell r="H2243" t="str">
            <v>New York</v>
          </cell>
          <cell r="I2243" t="str">
            <v>travel arrangements, corporate travel, travel lead generation, lead generation, travel partnerships, travel marketing automation, travel industry partnerships, travel education, destination management companies, luxury cruise programs, travel advisor platform, travel agency technology platform, luxury travel solutions, b2b, travel events, travel marketing, travel agency, travel agency network, travel technology, travel advisor lead generation, travel agency marketing automation, leisure and hospitality, travel industry acquisitions, travel loyalty programs, travel agent training programs, travel advisor marketing tools, luxury travel, cruise programs, social media marketing, services, travel training, travel industry solutions, travel agency support services, travel client engagement, luxury hotel programs, business services, hotel programs, travel agencies, corporate travel management, travel booking tools, travel and tourism, email marketing, in-country partners, booking tools, travel agent tools, travel agency support, marketing tools, destination management, training and education, partnerships, exclusive programs, client engagement, direct mail campaigns, customer loyalty programs, ai in travel, travel technology solutions, professionally designed publications, travel advisor resources, automated booking system, high commission rates, business travel services, client performance reviews, custom travel solutions, video marketing highlights, cooperative marketing, marketing templates, event services, cruise booking solutions, group travel management, personalized travel experiences, travel insurance options, vip services, client testimonials, market trends, competitive analysis, real-time pricing, transparent booking, digital marketing strategies, luxury consumer marketing, engagement programs, customized itineraries, market insights, social media content calendar, frequent flyer programs, travel trends analysis, community of travel advisors, saas, e-commerce, education, distribution, transportation &amp; logistics, leisure, travel &amp; tourism, marketing &amp; advertising, sales, consumer internet, consumers, internet, information technology &amp; services, events services, computer software</v>
          </cell>
          <cell r="J2243" t="str">
            <v>Amazon AWS, Mimecast, Outlook, Microsoft Office 365, CloudFlare CDN, Salesforce, Mailchimp Mandrill, Sendgrid, Zendesk, CloudFlare Hosting, Slack, The Trade Desk, Bluekai, Taboola Newsroom, TubeMogul, Apache, WordPress.org, Vimeo, Google Font API, Mobile Friendly, reCAPTCHA, Shutterstock, Google Analytics, Nginx, Google Tag Manager, Facebook Login (Connect), Google Maps, YouTube, DoubleClick Conversion, DoubleClick, Google Dynamic Remarketing, ASP.NET, Visual Website Optimizer, Microsoft-IIS, Bootstrap Framework, Facebook Custom Audiences, Facebook Widget, Google Maps (Non Paid Users), Remote, Gem, LinkedIn Learning, Microsoft Teams Webinars, Cvent, Smartsheet, RoboHead, Delivr</v>
          </cell>
          <cell r="O2243">
            <v>350000000</v>
          </cell>
          <cell r="Q2243" t="str">
            <v>Travel Leaders Network (TLN) is an organization that supports travel industry professionals and agencies. It operates through a network of affiliated travel agents and agencies that offer travel planning and consultation services to consumers.
TLN provides a wide range of services to enhance the capabilities of travel agencies. This includes comprehensive marketing support with customized direct mail and email campaigns, as well as targeted publications that promote exclusive offers. The network also features a Targeted Offers Program, allowing agencies to send personalized offers from various suppliers. Additionally, TLN offers a customer relationship management tool called ClientBase, which helps agencies streamline their processes and deliver targeted marketing campaigns. They also utilize AI-powered tools in partnership with Toby AI to improve agency efficiency and provide data analytics to identify consumer travel patterns.
TLN hosts industry events like the International EDGE Conference, which gathers thousands of travel professionals, and includes a diverse group of affiliated agents specializing in luxury, group travel, and business travel.</v>
          </cell>
          <cell r="R2243">
            <v>2008</v>
          </cell>
        </row>
        <row r="2244">
          <cell r="A2244" t="str">
            <v>Tredence Inc.</v>
          </cell>
          <cell r="B2244" t="str">
            <v>Tredence</v>
          </cell>
          <cell r="C2244">
            <v>4000</v>
          </cell>
          <cell r="D2244" t="str">
            <v>management consulting</v>
          </cell>
          <cell r="E2244" t="str">
            <v>http://www.tredence.com</v>
          </cell>
          <cell r="F2244" t="str">
            <v>http://www.linkedin.com/company/tredence</v>
          </cell>
          <cell r="G2244" t="str">
            <v>San Jose</v>
          </cell>
          <cell r="H2244" t="str">
            <v>California</v>
          </cell>
          <cell r="I2244" t="str">
            <v>ai consulting, customer experience analytics, business intelligence solutions, customer analytics, ai engineering, tableau services, data management, analytics solutions, data engineering, machine learning, big data setup, analytics consulting, data visualization, supply chain analytics, advanced analytics, statistical modeling, business consulting &amp; services, data analytics, retail, data transformation, genai, business impact, predictive analytics, predictive modeling, cloud-native platforms, ai-powered automation, ai transformation, data strategy, data science, customer personalization, data governance, generative ai, healthcare analytics, logistics, customer insights, retail analytics, ai automation, ai ecosystem, business growth, data modernization, financial services, b2b, manufacturing, ai innovation, asset management, customer engagement, ai adoption, e-commerce, enterprise ai, ai accelerators, ai platform, operational efficiency, ai solutions, d2c, real-time insights, operational intelligence, data cloud, healthcare, ai deployment, digital transformation, innovation, customer 360, data-driven decision-making, services, consulting, ai strategy, industry-specific analytics, data quality management, data science consulting, predictive maintenance, computer systems design and related services, mlops, supply chain optimization, data platforms, business intelligence, manufacturing ai, data integration, customer experience management, prescriptive analytics, data migration, telecom analytics, consumer packaged goods, cloud migration, customer intelligence, real-time analytics, end-to-end analytics, omnichannel experience, customer behavior analytics, data-driven decision making, ai-powered insights, modern data architecture, automated insights, data platform modernization, growth optimization, sustainability analytics, revenue growth management, trade promotion effectiveness, user-centric ai, demand forecasting, social listening analytics, financial fraud detection, churn reduction strategies, customer segmentation, insight-driven marketing, retail personalization, finance, distribution, consumer products &amp; retail, transportation &amp; logistics, artificial intelligence, information technology &amp; services, management consulting, enterprise software, enterprises, computer software, mechanical or industrial engineering, consumer internet, consumers, internet, health care, health, wellness &amp; fitness, hospital &amp; health care, analytics</v>
          </cell>
          <cell r="J2244" t="str">
            <v>Akamai, Salesforce, Akamai DNS, Gmail, Outlook, Google Apps, Microsoft Office 365, Citrix, Create React App, React, MongoDB, Slack, Hubspot, Mobile Friendly, Google Font API, Linkedin Marketing Solutions, Hotjar, DoubleClick, Google Analytics, Cloudinary, MailChimp, Typekit, Woo Commerce, Clicky, Bootstrap Framework, Facebook Custom Audiences, Mixpanel, WordPress.org, reCAPTCHA, Squarespace ECommerce, Vimeo, YouTube, Google Tag Manager, Wix, Amadesa, New Relic, Facebook Login (Connect), AngularJS, Facebook Widget, Android, IoT, Phoenix, AI, Langchain, LlamaIndex, Faiss, Pinecone, Weaviate, Google Publisher Tag (GPT), Meta Llama 3, Claude, SentenceTransformers, Databricks, Delta Lake, PySpark, SQL, Python, Airflow, Azure Stack, dbt, GitHub, Snowflake, Fastapi, TypeScript, ebs, Google AlloyDB for PostgreSQL, Hive, Yarn, Hadoop HDFS, Apache Kafka, Spark, Apache Parquet, AVRO, Atlas, Apache Ranger, Cloudera, Hortonworks Data Platform, Google Cloud Platform, Google Cloud BigQuery, Google Cloud BigTable, Tor, DATAflow, Google Cloud Dataproc, erwin Data Modeler, ANGEL LMS, .NET, Ptengine, Collibra, Microsoft Azure Monitor, Azure Analysis Services, AWS Analytics, IBM ILOG CPLEX Optimization Studio, Kubernetes, Node.js, Javascript, FlipHTML5, CSS, REST, GraphQL, Lighthouse 360, LangGraph, python celery, Redis, PostgreSQL, Docker, OpenAI, Vertex AI, Anthropic Claude, Mist, OpenTelemetry, RabbitMQ, Apache Hadoop HDFS, Apache Pig, Apache Impala, Cassandra, Neo4j, Amazon Managed Streaming for Apache Kafka (Amazon MSK), Terraform, CircleCI, Git, PL/SQL, Google Cloud Storage, Google Cloud Composer, Spark SQL, AWS Trusted Advisor, Flask, A Small Orange, Azure Data Lake Storage, CallMiner Eureka, Mode, Azure Data Factory, Azure Data Lake Analytics, Apache Spark, Amazon Web Services (AWS), Microsoft Azure, AWS SDK for JavaScript, Apache Airflow, SAP Fieldglass Services Procurement, Beeline, Microsoft Excel, Azure Synapse, Amazon Simple Storage Service (S3), Gemini, SES, Delta, Unity Catalog, MLflow, Databricks SQL, PubSub+, Azure Databricks, Amazon Kinesis, Unix, AWS Glue Data Catalog, Lambda Cloud, Redshift, Amazon CloudWatch, AWS Secrets Manager, PowerBI Tiles, DAX, Power Query, Jira, Bicep, Pulumi, Vena, Dell EMC Disaster Recovery, Ad Astra, Star, Snow, SAP, ServiceNow, Planview LeanKit, Buildkite, GitHub Actions, Amazon EKS Anywhere, AWS Bedrock, Boto3, ECS, GAS, Make, n8n, OpenSearch, Aprimo, Zopim, Siemens PLM, DatoCMS, Wider Planet, Adobe Commerce, Leadsquared Marketing Automation, Composer, Secured MVC Forum on Windows 2012 R2, Amazon Linux 2, Apple macOS, Salesforce Customer Data Platform (CDP), Salesforce CRM Analytics, Tableau, Weights &amp; Biases, Flow, GoToAssist (FASTchat), Microsoft SQL Server Reporting Services, Google Cloud SQL, MySQL, Azure OpenAI Service, PyTorch, TensorFlow, Hugging Face, IBM Cognos Analytics, Azure Purview, IBM InfoSphere Master Data Management, Azure Resource Manager, Apache Iceberg, LeafLink, Oracle Analytics Cloud, NumPy, pandas, scikit-learn, Streamlit, Thermo Scientific Chromeleon Chromatography Data System (CDS), Microsoft Office, Azure Devops, Scala, Sizmek (MediaMind), Acronis Cyber Backup, Next.js, Nestjs, API Gateway, Gem, Azure SQL Database, NetSuite, Alteryx, R, IBM Data Warehouse, Microsoft PowerShell, MuleSoft Anypoint Platform, Fivetran, Informatica, Looker, BASE, Akamai Connected Cloud (formerly Linode), Highcharts, Microsoft PowerPoint, Google, Amazon Managed Workflows for Apache Airflow (MWAA), Amazon S3, Azure Repos, TrakSYS, Azure Monitor, Azure Log Analytics, Azure Application Insights, Bash, SonarQube, Azure Key Vault, Azure Artifacts, Adobe Real-Time CDP, Adform DMP, Cision, Confluent, Nextcloud, Google Cloud AI Platform, Google Dataplex, Google Cloud Spanner, Lytics, Cisco Unified Intelligence Center, Kubeflow, AWS Step Functions, Argocd, ELK Stack, dynaTrace, Grafana, Alation, Excel4Apps, OneTrust Tech Risk &amp; Compliance</v>
          </cell>
          <cell r="K2244">
            <v>205000000</v>
          </cell>
          <cell r="L2244" t="str">
            <v>Series B</v>
          </cell>
          <cell r="M2244">
            <v>175000000</v>
          </cell>
          <cell r="N2244">
            <v>44896</v>
          </cell>
          <cell r="O2244">
            <v>250000000</v>
          </cell>
          <cell r="Q2244" t="str">
            <v>Tredence Inc. is a data science and AI solutions company dedicated to helping businesses realize the value of their data through effective analytics and AI/ML technologies. With a team of approximately 3,500 data scientists and over 10 global delivery centers, Tredence provides industry-specific data science solutions to some of the world's largest Fortune 50 companies. The company has a strong focus on "last-mile adoption," ensuring that insights are embedded into customer applications and workflows for practical use.
Tredence offers a wide range of services, including generative AI, advanced analytics, data engineering, and strategic consulting. Their solutions cater to various industries such as retail, consumer packaged goods, travel, telecom, media, manufacturing, healthcare, and financial services. Tredence is recognized for its speed to action and value, leveraging domain expertise and strategic partnerships to enhance operational efficiency and drive business growth.</v>
          </cell>
          <cell r="R2244">
            <v>2013</v>
          </cell>
        </row>
        <row r="2245">
          <cell r="A2245" t="str">
            <v>Trellix</v>
          </cell>
          <cell r="B2245" t="str">
            <v>Trellix</v>
          </cell>
          <cell r="C2245">
            <v>4000</v>
          </cell>
          <cell r="D2245" t="str">
            <v>computer &amp; network security</v>
          </cell>
          <cell r="E2245" t="str">
            <v>http://www.trellix.com</v>
          </cell>
          <cell r="F2245" t="str">
            <v>http://www.linkedin.com/company/trellixsecurity</v>
          </cell>
          <cell r="G2245" t="str">
            <v>Plano</v>
          </cell>
          <cell r="H2245" t="str">
            <v>Texas</v>
          </cell>
          <cell r="I2245" t="str">
            <v>adaptive security solutions, threat hunting, security management, threat response ai, innovation, threat intelligence sharing, security integration, threat intelligence sharing platforms, threat detection, risk management, threat forensics, data protection, security automation, threat detection automation, threat response automation, threat detection and mitigation tools, security incident response, threat mitigation, automation, diverse workforce in cybersecurity, xdr platform, threat intelligence capabilities, network security, threat detection for enterprise and government, b2b, threat detection in hybrid environments, threat intelligence, ai-driven security, threat intelligence platform, computer systems design and related services, ai, security orchestration, real-time threat detection, security analytics, open security platform, government, security software, email security, hybrid security, threat detection in cloud environments, cyber threat intelligence, security infrastructure, cybersecurity, ai cybersecurity, cloud security, network detection, extended detection and response, talent gap addressing, security ecosystem, threat hunting tools, threat intelligence analytics, machine learning, machine learning security, security technology, support for hybrid environments, threat detection ai, threat response, cyber defense, enterprise security, support for government and enterprise, threat detection and response, security services, support for government and organizations, compliance, security ecosystem integration, threat detection and response automation, artificial intelligence, cybersecurity solutions, information technology and services, endpoint security, native security integration, services, analytics, saas, information technology &amp; services, computer software</v>
          </cell>
          <cell r="J2245" t="str">
            <v>Akamai, Route 53, Gmail, Google Apps, Microsoft Office 365, Google Cloud Hosting, Outlook, Atlassian Cloud, React Redux, The Trade Desk, Workday, Marketo, Omniture (Adobe), Pardot, Square, Inc., Slack, Amazon SES, Salesforce, Adobe Marketing Cloud, Salesforce Live Agent, Stripe, Wistia, SOASTA, Bootstrap Framework, ShareThis, Vimeo, Google Tag Manager, reCAPTCHA, Mobile Friendly, AI, C#, Azure Linux Virtual Machines, Google Cloud Data Loss Prevention, Clari, ADP, Google Meet, Python, React, AWS SDK for JavaScript, Javascript, Node.js, HTML5 Maker, CSS, REST, GraphQL, OpenID, AMP, AWS Trusted Advisor, Amazon S3, Amazon CloudFront, Cognito, Lambda Cloud, Spring, Gradle, Maven, JUnit, Weibo, Microsoft SQL Server Reporting Services, DocuSign, SQL, Siemens SIMATIC S7, go+, Trend Micro XDR, Bash, Microsoft PowerShell, Terraform, AWS CloudFormation, Black Duck, SAP, Salesforce CRM Analytics, Microsoft Windows Server 2012, Wireshark, Ixia, VMware ESXi, KVM, Microsoft Hyper-V Server, CPI, IBM HTTP Server, Akamai CDN Solutions, SAP Ariba Platform, .NET, Ipswitch WhatsUp Gold, PEO, TypeScript, Kubernetes, Git, Docker, IBM ILOG CPLEX Optimization Studio, Microsoft Azure Monitor, Epom, Security, Microsoft Excel, Tableau, Looker, Pipedrive</v>
          </cell>
          <cell r="K2245">
            <v>1105597636</v>
          </cell>
          <cell r="L2245" t="str">
            <v>Debt Financing</v>
          </cell>
          <cell r="M2245">
            <v>400000000</v>
          </cell>
          <cell r="N2245">
            <v>45505</v>
          </cell>
          <cell r="O2245">
            <v>1100000000</v>
          </cell>
          <cell r="Q2245" t="str">
            <v>Trellix is a global cybersecurity company formed in 2022 from the merger of McAfee Enterprise and FireEye. Headquartered in Plano, Texas, it specializes in advanced, GenAI-powered extended detection and response (XDR) platforms. These platforms integrate hardware, software, and services to effectively detect, investigate, respond to, and recover from complex cyber threats across hybrid, cloud, and endpoint environments.
The company serves over 53,000 business and government customers worldwide, protecting millions of endpoint nodes and analyzing millions of URLs daily. Trellix offers a range of cybersecurity solutions, including its open XDR platform, threat intelligence services, endpoint and network security tools, and incident response capabilities. With a focus on proactive threat intelligence and risk management, Trellix is committed to addressing the global cybersecurity talent gap and fostering innovation through partnerships and corporate social responsibility initiatives.</v>
          </cell>
          <cell r="R2245">
            <v>2022</v>
          </cell>
        </row>
        <row r="2246">
          <cell r="A2246" t="str">
            <v>Trimble Inc.</v>
          </cell>
          <cell r="B2246" t="str">
            <v>Trimble</v>
          </cell>
          <cell r="C2246">
            <v>13000</v>
          </cell>
          <cell r="D2246" t="str">
            <v>information technology &amp; services</v>
          </cell>
          <cell r="E2246" t="str">
            <v>http://www.trimble.com</v>
          </cell>
          <cell r="F2246" t="str">
            <v>http://www.linkedin.com/company/trimble</v>
          </cell>
          <cell r="G2246" t="str">
            <v>Westminster</v>
          </cell>
          <cell r="H2246" t="str">
            <v>Colorado</v>
          </cell>
          <cell r="I2246" t="str">
            <v>construction &amp; operation, utilities &amp; government, transportation logistics, natural resources, software, positioning, agriculture, building design, mapping &amp; gis, technology, mep, survey engineering, optical &amp; laser construction tools, civil &amp; site construction &amp; engineering, geospatial, engineering, transportation amp logistics, survey amp engineering, enterprise software, construction, information technology, industrial machinery/components, industrials, software development, services, natural resources management, data platforms, asset management, transportation, geospatial mapping, data analytics, supply chain visibility, civil engineering, transportation technology, b2b, machine learning, iot integration, construction automation, engineering services, natural resources solutions, public sector solutions, predictive maintenance, automation, gps technology, transportation solutions, mapping and surveying, workflow automation, mapping and gis technology, geospatial data analysis, connected solutions, industry innovation, supply chain solutions, artificial intelligence, cloud-based solutions, iot solutions, construction management software, mapping and surveying instruments, cloud computing, location technology, civil engineering software, sustainability, cloud software, industry cloud services, construction site automation, public infrastructure, mapping drones and uavs, mapping and surveying tools, consulting, gps navigation, precision agriculture, construction software, mapping drones, real-time kinematic gps, construction management, fleet management, project management, mining, indoor mobile mapping, geospatial data platforms, mapping technology, geospatial analytics, surveying instruments, precision agriculture technology, workflow optimization, geospatial data, supply chain management, digital transformation, asset tracking iot, geospatial intelligence, civil engineering tools, operational efficiency, sustainable technology, gps systems, real-time positioning, asset tracking, government, construction project management, location positioning, inventory management, machine control, precision farming, innovation, data-driven insights, asset tracking solutions, gnss receivers, surveying hardware, real-time data, risk management, bim solutions, transport logistics optimization, natural resource mapping, precision positioning, ai integration, construction technology, geospatial solutions, transportation management, data-driven construction, automation solutions, real-time insights, efficiency improvements, sustainability technology, resource management, supply chain optimization, fleet management systems, emergency response technology, surveying solutions, building information modeling, 3d modeling, collaborative platforms, mobile workforce, vehicle tracking, safety compliance, project planning, advanced analytics, site management, procurement solutions, telemetry systems, logistics solutions, routing optimization, government technology solutions, transportation compliance, performance improvement, data interoperability, digital delivery, real-time communication, innovation strategies, community development, project lifecycle management, distribution, transportation &amp; logistics, construction &amp; real estate, information technology &amp; services, enterprises, computer software, environmental services, renewables &amp; environment, productivity, logistics &amp; supply chain</v>
          </cell>
          <cell r="J2246" t="str">
            <v>Route 53, Gmail, Google Apps, Amazon AWS, Google Frontend (Webserver), Workday Recruit, Amadesa, Nginx, Cloudinary, Varnish, Mobile Friendly, DoubleClick Conversion, Piwik, Google Maps, Vidyard, New Relic, Linkedin Marketing Solutions, Pardot, Visual Website Optimizer, Facebook Widget, Bootstrap Framework, ASP.NET, Hotjar, Typekit, Google Font API, Hubspot, Google Dynamic Remarketing, Marketo, Facebook Custom Audiences, Microsoft-IIS, YouTube, ShareThis, Google Tag Manager, DoubleClick, GoToWebinar, Google Plus, Wistia, Facebook Login (Connect), F5 BIG-IP, Ruby On Rails, Google Play, Stripe, Google Maps (Non Paid Users), LeadForensics, LiveRamp, RocketFuel, Greenhouse.io, WordPress.org, Google Analytics, iTunes, Vimeo, reCAPTCHA, UberFlip, Remote, Trello, Loopio, Workday, C#, Git, Android Studio, Jira, Bitbucket, Construct, Salesforce, SketchUp, Tekla, Stabicad, Trimble Connect, Viewpoint, Microsoft Office, Google Optimize, Refinitiv World-Check Risk Intelligence, Optimizely, Transporeon, MATLAB, Simulink, Terraform, Datadog, Sumologic, Splunk, Jenkins, GitHub, Amazon Web Services (AWS), Microsoft Azure Monitor, Kubernetes, Prometheus, Grafana, Amazon CloudWatch, Cityworks, Selenium, Python, Javascript, AWS Trusted Advisor, IBM ILOG CPLEX Optimization Studio, Docker, Wrike, Asana, Smartsheet, AWS Cloud Development Kit (AWS CDK), ECS, DotNetNuke, Connect, Microsoft PowerShell, InstallShield, Visual Studio, TeamCity, AutoCAD, Revit, Designer, Angular, AWS SDK for JavaScript, Spring, Spring Boot, Hibernate, JPA Health, Maven, Flyway, REST, Apache Kafka, Red Hat AMQ, Apache Solr, GWT - Google Web Toolkit, Databricks, Vista, Fred Optical Engineering Software, Tor, Gem, BASE, Act!, Oracle Advanced Pricing, Quantcast, ACL, Salesforce CRM Analytics, Amazon FreeRTOS, Azure Linux Virtual Machines, Trimble, AWS Lambda, Amazon DynamoDB, React, Oracle Analytics Cloud, Zuora Revenue (formerly RevPro), Domo, Snowflake, Playwright, AI, AWS GovCloud, WebOffice, Canva, Adobe Creative Suite, Google Sites, Google Drive, TypeScript, HTML Pro, CSS, Cursor, Microsoft SQL Server Reporting Services, CloudPay, IBM Cognos Analytics, Secured MVC Forum on Windows 2012 R2, Android, Salesforce CPQ, Salesforce Revenue Cloud, Azure Analysis Services, GoDataFeed, Frame, FlipHTML5, Microsoft Sql Server, Azure Functions, Azure Service Bus, Azure Storage Explorer, Sales Cloud Einstein, Salesforce Order Management, Flow, Amazon Managed Workflows for Apache Airflow (MWAA), Oracle Fusion Middleware, Workday Time Tracking, Wider Planet, AWS Analytics, Google Cloud, PowerBI Tiles, SES, Excel4Apps, Salesforce Service Cloud, Salesforce Flow, SQL, Confluence, ANGEL LMS, IBM Data Warehouse, Azure Data Lake Analytics, FederatedMedia, Oracle E Business Suite, LEAP, GitHub Copilot, .NET, Google Cloud Platform, Microsoft Azure, Docebo, EMC, REACH, NetApp FAS Series Storage Systems, Posit, AT&amp;T, CallMiner Eureka, Express, ArcGIS, SAP Crystal Reports, SAP, SAP BusinessObjects Web Intelligence, Gong, Cognism, LinkedIn Sales Navigator, NetSuite SuiteBuilder, MySQL, Seismic, Google Workspace, Tekla Structural Designer, Google Ads, Trimble Accubid Classic, SAP Global Trade Services, PROS, Workday Prism Analytics, Google AdSense for Domains, Microsoft Excel, Tableau, SS&amp;C, Eclipse Vert.x, FANUC FIELD System, Gainsight PX, Amplitude, Salesforce Field Service, Azure Cloud Services, Snow, ArcGIS Field Maps, Copilot, Spark, MongoDB, Azure Devops, Nevron Vision for SSRS, Agile GCP Labs, ARIS Simulation, Laserfiche, ADVA Optical, SonicWall Network Security appliance (NSa) Series, Acoustic Analytics, Ning, Dell EMC PowerScale, Microsoft.NET Core 3.1, Blazor, TrakSYS, HELM, Mode, OpenAI, ChatGPT, Micro, Zapier, Workato, Make, Gainsight, Strato, FUSION, VueJS, Agilent Technologies, Gemini, CONTROL, Welligent, Part of ContinuumCloud, Data Analytics, AWS Glue Data Catalog, Lambda Cloud, AWS Step Functions, Batch, Amazon QuickSight, Dagster, AWS CloudFormation, AWS CodeBuild, Redshift, PostgreSQL, Athena, Bash, PySpark, Corsearch Trademark and Brand Clearance, Infor Cloverleaf Integration Suite, Google Docs, Google Sheets, Google, OpenAI Whisper, Anthropic Claude, Delta Lake, dbt, Airflow, Copado, Salesforce Marketing Cloud, Salesforce Journey Builder, QMetry Automation Studio, Knak, Oracle Data Cloud, Looker, Postman, C# (C Sharp), Meta Ads Manager, Capterra, DevExpress, ADAPT, IDC, Unity, AWS Backup, Jira Software, Nagios, Amazon Linux 2, Alteryx, Power BI Documenter, Tableau Prep, Amazon Managed Streaming for Apache Kafka (Amazon MSK), Laser Scanning, Panasonic Solution Technologies, ServiceNow Configuration Management Database, Looker Studio, LinkedIn Ads, Kantata, Yocto, Argon CI/CD Security, WebSpectator, Amazon Associates, Fusion ERP Analytics, Olo, .GIS, GitLab, GitHub Actions, CANalyzer, CPI, Omnicell One, Rust, SonicWall SRA, Notion, CUICK TRAC - DFARS and NIST 800-171 compliance solution, ISO+â„¢, Amazon S3, Amazon EC2, Esri, Oracle Commerce Cloud, Oracle Commerce, Knockout.js, Node.js, Express JS Framework, MercuryGate TMS, Docking &amp; MDI for WPF, Salesforce Lightning Web Components, Vitess, Appium, Testng, Saucelabs, Dell PowerEdge Servers, Microsoft Windows Server 2012, Apple, Langchain, Azure Data Lake Storage, XGBoost, Convertkit, BILL, Entity Framework Core, B2W Estimate, INAP, TikTok, Zoomdata, Zoom Phone, Zoom Contact Center, SAP Materials Management, AWS Glue, AWS Batch, Amazon Elastic Container Service (Amazon ECS), Amazon SageMaker, Amazon Redshift, Amazon Athena, VMware, 3M 360 Encompass - Health Analytics Suite, Salesforce Marketing Cloud Intelligence (formerly Datorama), Analyzer, OpenTelemetry, PL/SQL, Oracle Forms, Oracle Reports, Oracle XML DB, Oracle BI Publisher, Oracle JDeveloper, Bombora Measurement, Microsoft Active Directory Federation Services, ChurnZero, Totango, Autodesk BIM Collaborate, Rocketlane, Admin, Azure Digital Twins, Oracle Financial Services, AMP, NTENT, Articulate 360, Claude, LangGraph, OpenAPI, Unity Catalog, Gravitee.io, Vscode, Azure Virtual Desktop, FinancialForce, Certinia, ZoomInfo, Spectrum, Microsoft System Center, Cognito, Sizmek (MediaMind), AWS Organizations, SAM, API Gateway, Amazon EventBridge, OpenID, Kiosked, Bevywise MQTT Broker, Miro, EFI, Google Cloud Pub/Sub, Oracle Essbase, Google Classroom, HasOffers, Micro Focus AppPulse Web, C/C++, Amazon Product Advertising API, JWT, GraphQL, GRPC, Visio, , SalesLoft, Google Cloud Tasks, Bidtellect, Dell EMC PowerStore, n8n, Selenium WebDriver, Pipedrive, Siemens SIMATIC S7, Splunk SOAR, Woo Commerce Memberships, McAfee Total Protection for Data Loss (DLP), Verizon WAF, Sift, Magnet AXIOM, IBM HTTP Server, ebs, AWS Transfer for SFTP, Wordpress.com, MITRE ATT&amp;CK, SWIFT, Xcode, Cisco BroadWorks, Salesforce VisualForce, Apex, Soap Media, Dell Avamar, IBM i, Altair Radioss, Slack, Google Cloud BigQuery, Google Analytics 4 (GA4), Google Apps Script for G Suite, Less, React/node.js Storefront, Redux, npm, Yarn, webpack, Jest, Karma, Pimcore, Wordpress, AWX, JFrog Artifactory, Debian, Proxmox VE, Redis, MariaDB, Monday.com, Creo+, Snyk Code (SAST), go+, Cisco Unified Intelligence Center, Arista Networks, SolarWinds, Wireshark, 24-7 Media, Cisco VPN, Azure Purview, Alation, Metadata Hub, SolidCAM, UV layout, Ad Astra, Bicep, Pulumi, , SAP Financial Supply Chain Management (FSCM), ServiceNow IT Service Management (ITSM), ROOM, Jira Service Management, ServiceNow, Zendesk, Freshservice, Mulesoft, Oracle Cloud, LastPass, 1Password, Microsoft 365, Microsoft Windows Server 2000, Automic Automation, Google Meet</v>
          </cell>
          <cell r="K2246">
            <v>3211824000</v>
          </cell>
          <cell r="L2246" t="str">
            <v>Debt Financing</v>
          </cell>
          <cell r="M2246">
            <v>800000000</v>
          </cell>
          <cell r="N2246">
            <v>44986</v>
          </cell>
          <cell r="O2246">
            <v>3587300000</v>
          </cell>
          <cell r="Q2246" t="str">
            <v>Trimble Inc. is a global technology company founded in 1978, headquartered in Westminster, Colorado. It specializes in providing hardware, software, and services that connect the physical and digital worlds across various industries, including construction, agriculture, geospatial, and transportation. Trimble pioneered commercial GPS technology and has a rich history of innovation, including the launch of the first GPS receiver in 1984 and advancements in real-time kinematic GPS.
The company offers integrated solutions that leverage GPS, GNSS, and positioning technologies. Its products and services include geospatial and surveying tools, construction and infrastructure solutions, and precision agriculture technologies. Trimble has established partnerships with notable companies like Caterpillar and Nikon, enhancing its offerings in construction and infrastructure. With operations in over 30 countries, Trimble emphasizes innovation, sustainability, and community impact through its initiatives.</v>
          </cell>
          <cell r="R2246">
            <v>1978</v>
          </cell>
        </row>
        <row r="2247">
          <cell r="A2247" t="str">
            <v>PTx Trimble</v>
          </cell>
          <cell r="B2247" t="str">
            <v>Trimble</v>
          </cell>
          <cell r="C2247">
            <v>8000</v>
          </cell>
          <cell r="D2247" t="str">
            <v>farming</v>
          </cell>
          <cell r="E2247" t="str">
            <v>http://www.ptxtrimble.com</v>
          </cell>
          <cell r="F2247" t="str">
            <v>http://www.linkedin.com/company/ptx-trimble</v>
          </cell>
          <cell r="G2247" t="str">
            <v>Westminster</v>
          </cell>
          <cell r="H2247" t="str">
            <v>Colorado</v>
          </cell>
          <cell r="I2247" t="str">
            <v>application control, guidance &amp; steering, positioning, data management, water management, precision agriculture, connectivity, technology, agritech solutions, agricultural machinery integration, machine vision, crop protection, trimble gnss receivers, agricultural r&amp;d, agricultural software, agricultural software solutions, remote sensing, precision spraying, wm-subsurface drainage design, agricultural data collection, smart farming, ionoguardâ„¢ gnss technology, agriculture, correction services, laforge steerable hitches, field mapping, precision farming analytics, wm-drain drainage solutions, autosync farm operation updates, sustainability, agricultural technology integration, precision water control, harvest automation, agricultural sensors, gnss positioning, trimble xfill backup correction, autonomy solutions, reseller network, agricultural sustainability, precision equipment, farmengage farm management software, precision agriculture market, services, agricultural roi, cloud data platforms, precision fertilizing, agricultural data management, trimble rtx ppp technology, trimble centerpoint vrs correction, distribution, agricultural automation systems, agricultural resilience, manufacturing, operational efficiency, trimble guidance displays, wm-form land forming software, trimble guidance and steering, variable rate technology, precision seeding, supply chain management, land forming, farm productivity, automated steering, agricultural supply chain, agricultural decision support, agricultural technology partnerships, guidance systems, fertilizer application, field analysis software, autonomous machinery, wm-topo topographic data, precision planting, agricultural equipment integration, precision farming tools, agricultural environmental monitoring, agricultural equipment compatibility, agco precision farming, risk management, agricultural environmental impact, soil and water optimization, agricultural automation, agricultural efficiency, rtk correction services, agricultural implement manufacturing, ai-enabled cameras, agricultural machinery control, variable rate application, trimble precision solutions, precision nutrient application, real-time data, cropscan grain analyzers, agricultural cost reduction, autopilot systems, mixed-fleet compatibility, ai spot spraying, soil analysis, guidance and steering, iot connectivity, data analytics, agricultural automation hardware, precision guidance, rtk gnss, agricultural data platforms, connected farm platform, crop protection technology, outrun autonomous retrofit kit, agtech innovation, farm data management, agricultural iot, cost savings, nutrient management, b2b, machine learning, trimble guidance controllers, scoops award-winning simpas system, wm-survey field surveys, farm management software, crop yield optimization, steering systems, positioning services, gnss technology, autonomous farming, land preparation, weedseeker, drainage solutions, subsurface drainage, real-time monitoring, field data collection, agricultural displays, sensor technology, resource efficiency, input management, section control, environmental sustainability, agriculture analytics, crop health monitoring, data-driven farming, automation technology, agricultural robots, farming technology partners, sustainable agriculture, high accuracy, farmers' support, technology integration, agricultural innovation, isobus compatibility, e-commerce, environmental services, renewables &amp; environment, mechanical or industrial engineering, logistics &amp; supply chain, artificial intelligence, information technology &amp; services, consumer internet, consumers, internet</v>
          </cell>
          <cell r="J2247" t="str">
            <v>Salesforce, Route 53, Gmail, Mimecast, Google Apps, Microsoft Office 365, Zendesk, Sendgrid, Amazon AWS, Amazon CloudFront, CSC Corporate Domains, Figma, Slack, Hubspot, Facebook Widget, Facebook Login (Connect), Google Play, Google Dynamic Remarketing, Visual Website Optimizer, DoubleClick, Mobile Friendly, Facebook Custom Audiences, DoubleClick Conversion, Google Tag Manager, Multilingual, Typekit, Scene7, Esri, Remote, Docker, C#, Python, Bevywise MQTT Broker, REST, Radarstats, Amazon Linux 2, AWS Analytics, AWS Direct Connect, Azure Active Directory, Segment, AWS VPN, Gorilla Nation, React Router, Switch Concepts, Barracuda Spam Firewall, Datadog Infrastructure Monitoring, Excel4Apps, Wider Planet, C/C++, CANalyzer, ISO+â„¢, MATLAB, Cision, NTENT, Gem, Creo+, Ning, CAT, Git, GitHub Actions, Jira</v>
          </cell>
          <cell r="O2247">
            <v>51700000</v>
          </cell>
          <cell r="Q2247" t="str">
            <v>PTx Trimble is a joint venture formed in 2023 between AGCO Corporation and Trimble, specializing in mixed-fleet precision agriculture solutions for farmers worldwide. Headquartered with key operations in Spain, the company combines Trimble's precision agriculture expertise with AGCO's JCA Technologies. PTx Trimble focuses on hardware, software, and cloud-based platforms that enhance productivity, profitability, and sustainability across various equipment brands.
The company offers a range of precision farming solutions, including guidance and steering systems, farm management software like FarmENGAGEâ„¢, and seasonal solutions for land preparation, planting, nutrient management, crop protection, water management, and harvesting. PTx Trimble emphasizes open technologies and brand-agnostic compatibility, aiming to support medium to large farms, cooperatives, and export-oriented operations. With a global reseller network and a commitment to innovation, PTx Trimble is dedicated to improving agricultural practices and resource efficiency.</v>
          </cell>
        </row>
        <row r="2248">
          <cell r="A2248" t="str">
            <v>TriNet</v>
          </cell>
          <cell r="B2248" t="str">
            <v>TriNet</v>
          </cell>
          <cell r="C2248">
            <v>343000</v>
          </cell>
          <cell r="D2248" t="str">
            <v>human resources</v>
          </cell>
          <cell r="E2248" t="str">
            <v>http://www.trinet.com</v>
          </cell>
          <cell r="F2248" t="str">
            <v>http://www.linkedin.com/company/trinet</v>
          </cell>
          <cell r="G2248" t="str">
            <v>Dublin</v>
          </cell>
          <cell r="H2248" t="str">
            <v>California</v>
          </cell>
          <cell r="I2248" t="str">
            <v>strategic hr services, aca compliance, peo, hr management aca compliance employee benefits strategic hr services human capital management hr stra, realtime hr technology, workforce transformation, hr management, risk mitigation, human resources for small business, hr experts, industrytailored hr solutions, hr for smb, payroll &amp; pay roll tax reporting, payroll services, hr service team, employee benefits, hr strategy, incredible hr, benefits, human capital management, hr compliance, risk &amp; compliance guidance, employment law compliance, fullservice hr solutions, enterprise software, human resources, health &amp; insurance, software, information technology, human resources services, hr document storage solutions, hr payroll processing, hr document management system, hr platform security features, hr reporting, hr mobile app for hr, hr compliance support tools, hr solutions for smbs, hr process automation, hr compliance tools, hr platform support services, hr risk management solutions, hr platform cloud-native, hr platform, hr scalability solutions, hr user experience, hr platform security, compliance support, hr support services, hr benefits management system, hr platform compliance, nonprofit, hr platform customization, hr data management, benefits administration platform, hr document storage, hr platform integration, financial services, hr data security, hr industry solutions, hr solutions, hr risk management, hr technology, hr outsourcing, hr platform updates, hr automation, hr customization options, hr platform support, cloud-based platform, hr service platform, benefits administration, smb hr solutions, healthcare, hr analytics dashboard, hr platform user-friendly, hr cloud software, cloud hr platform, workforce management software, hr advisory, hr benefits administration, hr automation tools, hr advisory services, hr data analytics platform, hr employee management, hr platform &amp; hr plus, payroll processing, hr reporting tools, regulatory compliance, workforce management, hr regulatory compliance, hr mobile access, hr cloud-native hr, hr industry-specific solutions, payroll management, hr management software, hr cloud platform, hr automation for smbs, peo services, hr compliance support, hr employee onboarding, employee onboarding platform, hr user-friendly interface, hr integration services, smb hr services, hr risk mitigation, management consulting services, hr document management, hr payroll automation, industry-specific hr services, information technology and services, hr data analytics, industry-specific hr, hr platform mobile, hr for smbs, hr onboarding and training, hr analytics, hr risk mitigation tools, hr scalability, hr onboarding tools, hr reporting system, hr mobile app, employee onboarding, hr technology platform, hr platform scalability, hr support, hr expertise support, employee benefits management, full-service hr solution, employee benefits administration, compliance management, risk mitigation services, technology platform, global workforce support, hr consulting, payroll tax compliance, automated expense management, applicant tracking system, performance management, training and learning management, workforce analytics, document management system, employee recruitment solutions, talent retention strategies, time and attendance tracking, cost-saving peo services, benefit options, voluntary benefits administration, retirement plans management, hr document workflows, mobile app for hr, industry-specific hr solutions, workers' compensation solutions, affordable care act compliance, employee satisfaction tools, employee self-service portal, hr technology integration, data security in hr, custom hr policies, multistate hr support, real-time hr insights, financial services for hr, platform as a service, evidence-based hr decision support, cloud-based hr solutions, hr performance benchmarking, contractor payroll management, tax credit services, employee relations support, hr advocacy, diversity equity inclusion, customer success management, risk management analytics, b2b, finance, education, non-profit, enterprises, computer software, information technology &amp; services, health care, health, wellness &amp; fitness, hospital &amp; health care, management consulting, paas, cloud computing, nonprofit organization management</v>
          </cell>
          <cell r="J2248" t="str">
            <v>Salesforce, Outlook, Microsoft Office 365, Amazon AWS, Cloudflare DNS, Sendgrid, CloudFlare Hosting, Gmail, Google Apps, Mailchimp Mandrill, Zendesk, VueJS, OneTrust, Marketo, Bluekai, Amplitude, Drupal, Atlassian Cloud, Netlify, StackAdapt, The Trade Desk, Slack, Eloqua, BuddyPress, Segment.io, WP Engine, Backbone JS Library, React, DoubleClick Conversion, Simpli.fi, Adobe Media Optimizer, Facebook Widget, Freshdesk, Google Tag Manager, Quantcast, Linkshare, Facebook Custom Audiences, WordPress.org, Google Dynamic Remarketing, LiveRamp, Facebook Login (Connect), Optimizely, YouTube, Google Font API, Marchex, Google Play, Bizible, Wistia, Visual Website Optimizer, Vimeo, Shutterstock, Google Analytics, DoubleClick, FullStory, Mobile Friendly, Linkedin Marketing Solutions, reCAPTCHA, iTunes, New Relic, Google AdSense, Bing Ads, Cedexis Radar, Remote, Trinet, Sigma, AI</v>
          </cell>
          <cell r="K2248">
            <v>1668730000</v>
          </cell>
          <cell r="L2248" t="str">
            <v>Debt Financing</v>
          </cell>
          <cell r="M2248">
            <v>400000000</v>
          </cell>
          <cell r="N2248">
            <v>45139</v>
          </cell>
          <cell r="O2248">
            <v>5010000000</v>
          </cell>
          <cell r="Q2248" t="str">
            <v>TriNet Group, Inc. is a prominent provider of human resources solutions, operating as a Professional Employer Organization (PEO) for small and medium-sized businesses. Founded in 1988 in San Leandro, California, TriNet has grown to become the largest independent PEO in the United States, serving a wide range of industries including technology, retail, and light manufacturing. The company processes $73 billion in payroll annually and supports over 160,000 worksite employees.
TriNet offers a comprehensive suite of HR services designed to help businesses manage their workforce effectively. Their core offerings include employee benefits such as health insurance and retirement plans, payroll processing, risk management, compliance consulting, and strategic HR support. They also provide technology tools that streamline HR processes, including web-hosted management portals and online expense reporting. TriNet is committed to supporting the growth of SMBs by relieving administrative burdens and allowing them to focus on their core business.</v>
          </cell>
          <cell r="R2248">
            <v>2013</v>
          </cell>
        </row>
        <row r="2249">
          <cell r="A2249" t="str">
            <v>TrueBlue Inc.</v>
          </cell>
          <cell r="B2249" t="str">
            <v>TrueBlue</v>
          </cell>
          <cell r="C2249">
            <v>4200</v>
          </cell>
          <cell r="D2249" t="str">
            <v>staffing &amp; recruiting</v>
          </cell>
          <cell r="E2249" t="str">
            <v>http://www.trueblue.com</v>
          </cell>
          <cell r="F2249" t="str">
            <v>http://www.linkedin.com/company/trueblue-inc</v>
          </cell>
          <cell r="G2249" t="str">
            <v>Tacoma</v>
          </cell>
          <cell r="H2249" t="str">
            <v>Washington</v>
          </cell>
          <cell r="I2249" t="str">
            <v>professional services, consumer discretionary, construction staffing, large-scale staffing, candidate database, energy, services, talent management, talent solutions, employee tracking systems, recruitment process outsourcing, performance metrics in staffing, employment services, transportation, workforce scalability tools, workforce solutions, digital recruitment platforms, b2b, manufacturing, on-site workforce management, aviation staffing, global staffing, manufacturing staffing, real-time staffing data, cloud staffing systems, talent management technology, industry-specific staffing, healthcare, workforce planning, talent management systems, pharmaceuticals, candidate sourcing, temporary staffing, pharmaceutical staffing, digital hr platforms, staffing automation, staffing compliance, construction, on-site management, workforce optimization, performance metrics, labor management, temporary-to-permanent staffing, staffing automation solutions, candidate management, employment agency, digital staffing platforms, workforce optimization tools, cloud staffing solutions, employee placement, financial services staffing, talent acquisition, automation in staffing, workforce deployment, community impact, transportation staffing, employee engagement, scalable workforce solutions, labor market analytics, staffing software, rpo, workforce scalability, performance-based staffing, staffing and recruitment, energy workforce, compliance in staffing, consulting, workforce management, outsourced recruiting, managed service provider, staffing industry, scalable staffing solutions, remote staffing solutions, healthcare staffing, labor analytics, workforce analytics, technology-enabled staffing, digital platforms, on-demand staffing, specialized staffing solutions, digital recruitment, digital transformation, flexible staffing, industry expertise, operational efficiency, temporary help services, customer service, candidate tracking systems, human capital solutions, employee engagement tools, employee tracking, business services, msp, recruitment technology, staffing analytics, digital hr solutions, permanent placement, specialized staffing, aviation, industry solutions, staffing technology, human resources, remote staffing, staffing platform integration, scalable workforce, staffing, industry verticals, financial services, staffing industry software, industrial staffing, permanent placements, job market, job seekers, contingent staffing, commercial driver services, supply chain staffing, manufacturing solutions, warehouse staffing, logistics staffing, veteran employment, diverse hiring, safety management, technical staffing, skills assessment, client solutions, job matching, staff management, people management, technology in staffing, local staffing, client services, career support, onsite staffing, jobstack app, skill gap solutions, talent pooling, access to talent, flexible workforce, workforce diversity, finance, distribution, professional training &amp; coaching, mechanical or industrial engineering, health care, health, wellness &amp; fitness, hospital &amp; health care, medical, staffing &amp; recruiting</v>
          </cell>
          <cell r="J2249" t="str">
            <v>Amazon CloudFront, Salesforce, Route 53, Amazon SES, Outlook, Pardot, Microsoft Office 365, Amazon AWS, Amazon Elastic Load Balancer, accessiBe, Atlassian Cloud, Slack, Active Campaign, WordPress.org, Google Tag Manager, Nginx, CrazyEgg, Mobile Friendly, Apache, Facebook Custom Audiences, Remote, Circle</v>
          </cell>
          <cell r="K2249">
            <v>310000000</v>
          </cell>
          <cell r="L2249" t="str">
            <v>Merger / Acquisition</v>
          </cell>
          <cell r="M2249">
            <v>310000000</v>
          </cell>
          <cell r="N2249">
            <v>41791</v>
          </cell>
          <cell r="O2249">
            <v>1615997000</v>
          </cell>
          <cell r="Q2249" t="str">
            <v>TrueBlue, Inc. is a prominent provider of specialized workforce solutions, known as "The People Company." Founded in 1989 in Tacoma, Washington, the company connects people with work across various industries through flexible staffing, recruitment, and management services. TrueBlue has a rich history of growth, including key acquisitions that have expanded its service offerings and capabilities.
The company operates through three main segments: PeopleReady, which provides on-demand and skilled labor; PeopleScout, focused on recruitment process outsourcing and talent advisory solutions; and PeopleManagement, offering contingent on-site staffing and commercial driver services. TrueBlue also includes Healthcare Staffing Professionals, delivering flexible staffing and workforce management solutions. With a commitment to efficiency and productivity, TrueBlue serves a diverse range of sectors, helping businesses and communities thrive.</v>
          </cell>
          <cell r="R2249">
            <v>1989</v>
          </cell>
        </row>
        <row r="2250">
          <cell r="A2250" t="str">
            <v>Truist</v>
          </cell>
          <cell r="B2250" t="str">
            <v>Truist</v>
          </cell>
          <cell r="C2250">
            <v>38000</v>
          </cell>
          <cell r="D2250" t="str">
            <v>financial services</v>
          </cell>
          <cell r="E2250" t="str">
            <v>http://www.truist.com</v>
          </cell>
          <cell r="F2250" t="str">
            <v>http://www.linkedin.com/company/truistfinancialcorporation</v>
          </cell>
          <cell r="G2250" t="str">
            <v>Charlotte</v>
          </cell>
          <cell r="H2250" t="str">
            <v>North Carolina</v>
          </cell>
          <cell r="I2250" t="str">
            <v>software, human resources, humanitarian, information technology, financial services, consumer banking, commercial banking, investment banking, mortgage lending, insurance products, personal loans, credit cards, small business banking, digital banking, community empowerment, customer experience, financial inclusion, wealth management, strategic advice, tailored solutions, economic mobility, community development, online banking, mobile banking, customer service, diverse client segments, retail banking, corporate banking, institutional banking, fraud protection, user-friendly platform, personalized financial solutions, community-driven branding, values-based spending, economic opportunities, financial engagement, customer satisfaction, branch network, technology investments, competitive positioning, market expansion, financial literacy, sustainable practices, client relationships, risk management, industry expertise, banking, checking accounts, savings accounts, mortgages, investment services, retirement planning, no overdraft fees, cash back rewards, cash management, zelle, financial planning, home equity loans, customer loyalty, premier banking, auto loans, investment opportunities, loan options, insurance services, home buyers, money market accounts, fixed deposit, bill pay, direct deposit, money transfers, payment relief, debt consolidation, community engagement, loyalty bonuses, family legacy, securities trading, trust services, financial advice, prepaid cards, asset management, customer support, financial empowerment, community support, multilingual banking services, disaster relief programs, b2b, b2c, e-commerce, government, consulting, services, retail, information technology &amp; services, capital markets, investment management, consumer internet, consumers, internet</v>
          </cell>
          <cell r="J2250" t="str">
            <v>Amazon CloudFront, Akamai DNS, Route 53, Microsoft Office 365, Amazon AWS, Pantheon, The Trade Desk, Workday, Adobe CQ, Eloqua, Salesforce Live Agent, Amazon SES, Slack, Salesforce, Piwik, Mobile Friendly, Google Play, Google Maps (Non Paid Users), Bootstrap Framework, Ruxit, Apache, reCAPTCHA, Wistia, Google Maps, Facebook Custom Audiences, Multilingual, .GIS, Apex, Salesforce Lightning Web Components, 3M 360 Encompass - Health Analytics Suite, Informatica, Snyk Code (SAST), Minteye / AdsCaptcha, Ad Astra, PRO.FILE, Salesforce CRM Analytics, Splunk, dynaTrace, Amazon CloudWatch, Microsoft Office, ThreatMetrix, Gem, IBM Mainframe, .NET, Tor, Python, NetScout AirMagnet, Ansible, ServiceNow Vulnerability Response, Qualys Penetration Testing, Kubernetes, Red Hat OpenShift, Microsoft PowerPoint, PowerBI Tiles, Tableau, Qlik Sense, DotNetNuke, AWS Trusted Advisor, Node.js, Angular, Microsoft.NET Core 3.1, Pacer, GitLab, Argo CD, Backstage, OpenTelemetry, Prometheus, Grafana, Jaeger, SQL, Microsoft Excel, Power Query, ServiceNow, Archer, NetApp, Brocade, Cisco UCS Servers, Microsoft Azure Monitor, Google Cloud, VMware, Nutanix, Docker, go+, Bash, Microsoft PowerShell, Aryson MySQL to MSSQL Converter, Oracle Exadata Cloud Service, Google AlloyDB for PostgreSQL, Mongoose, Cloudflare Insights, Assure MIMIX, Red Hat JBoss Enterprise SOA Platform, E-planning, AWS Application Load Balancer, Emma, Flow, Snap, Google Cloud Security Command Center, Brocade SANnav Management, Microsoft Entra, SAM, IDC, WP-Oauth, Micro, Acronis Cyber Backup, Zopim, Dataminr, SailPoint, Saviynt, Omada Identity, mO Jira OAuth SSO, Jira OpenID Connect SSO, Jira OIDC SSO, AWS Analytics, Terraform, AWS CloudFormation, Wiz, Sizmek (MediaMind), ECS, Amazon EC2, Amazon S3, AWS CloudTrail, Amazon Virtual Private Cloud (Amazon VPC), GoodFirms, Vector, Dynamics 365 Customer Service, Adobe Experience Cloud, Adobe, Adobe Analytics, Adobe Experience Platform, iOS SDK, Android, Javascript, FlipHTML5, Adobe Target, Adobe Customer Journey Analytics, Snowflake, QlikView, Sigma, Pega Case Management, Mulesoft, AWS Transfer for SFTP, Kiosked, Copilot, Conviva Operational Data Platform, Altium 365, TIBCO Jaspersoft, Siemens SIMATIC S7, RSA SecurID Suite, Cisco Secure Firewall Management Center, Splunk SOAR, GitHub, Nutanix AHV, Red Hat Enterprise Linux, SharePoint, Outsystems, 24-7 Media, DAX, PostgreSQL, Lambda Cloud, Google AdWords Conversion, Amazon EventBridge, TypeScript, React, dbt, Microsoft Teams, Cision, SanDisk, Check Point CloudGuard Harmony Connect (CloudGuard Connect), Adara, Azure Stream Analytics, Axiom Software, NICE CXone Mpower, Excel4Apps, Lua, Mode, AI, Alteryx, CrowdStrike Falcon, Pipedrive, Siemens PROFIBUS, Dell EMC Disaster Recovery, Cascade CMS, Rally, SafeSend, Scrum Do, Kanbanize, Cisco WebEx Teams, Postman, Amazon Product Advertising API, AWS SDK for JavaScript, HELM, Azure Analysis Services, Microsoft Power Automate, Microsoft Power Apps, COBOL, IBM CICS Transaction Server, IBM Db2 for Linux, UNIX, and Microsoft Windows, IBM VSAM, BMC Compuware File-AID, Springboot, Azure Devops, Jenkins, SonarQube, Veracode, Spring Cloud, Amazon Managed Streaming for Apache Kafka (Amazon MSK), RabbitMQ, Oracle Analytics Cloud, Microsoft SQL Server Reporting Services, MySQL, MongoDB, Amazon DynamoDB, Cassandra, Bootstrap, CSS, C# (C Sharp), ASP.NET, Hibernate, Git, Maven, Gradle, Bamboo, Jira, Visio, IBM Rational Rose, Selenium, JUnit, Mockito, SOAPUI, Apache JMeter, Uipath, Microsoft-IIS, Azure Active Directory B2C, vSphere, Office365, ServiceNow IT Service Management (ITSM), ServiceNow IT Operations Management (ITOM), Cisco UCS Manager, Oracle GRC, ICP, Snow, LogIC, Cribl, AT&amp;T, Oracle Hyperion Enterprise, SAP, SAP Ariba, SAP Business Warehouse, SAP Concur, SAP Fieldglass, Outlook, Oracle XML DB, ServiceNow Orchestration, Workday Prism Analytics, Microsoft Windows Server 2012, Duo, Zivver Email Encryption, NTENT, Security, nCino Cloud Banking Platform, Azure AD P2, CAT, EFI, Azure Security Center, Microsoft Defender for Cloud, Azure Sentinel, Azure Firewall, Azure Policy, Azure Blueprints, Azure Key Vault, Azure Information Protection, Bicep, Ning, TIBCO, Azure Purview, Sentinel, Amazon EKS Anywhere, CGI Momentum, SAP Analytics Cloud, IBM InfoSphere Master Data Management, Blackline, Microsoft Copilot Studio, Azure AI Studio, Cloud Foundry, Apptio Cloudability SaaS, Azure Cloud Services, Kotlin, Spectrum, Rapid7 InsightVM, AWS Identity and Access Management (IAM), Canal, Hadoop HDFS, SAS Enterprise Guide, Azure Service Fabric, Clarity, HPE ProLiant DL Servers, ISO+â„¢, Lytics, VMware vSphere, VMware Storage vMotion, VMware vRealize, Secured MVC Forum on Windows 2012 R2, ServiceNow Service Portal, Chrome, Skedge.me, Windows 11, Parallels Mac Management for Microsoft SCCM, SAS Analytics Pro, Branch, Power BI Documenter, Microsoft Power Platform, Microsoft Endpoint Configuration Manager (MECM), Bloomberg Professional Services, SAP Basis, ABAP, SAP Solution Manager, Bob, IBM AIX, Azure Linux Virtual Machines, CPI, IBM z/OS Operating System, REST, Commvault, MySQL 8 With RHEL 8, Nutanix Move, Perl, VMware vCenter Server, vSphere vMotion, Dell iDRAC (Integrated Dell Remote Access Controller), SES, Unily, Frame, Intel, GAS, Microsoft Entra ID, Azure Logic Apps, Microsoft Defender for Identity, RXJS, Figma, Jasmine, Karma, QRM, SysTools VBA Password Recovery, Databricks, Microsoft Fabric, CLEAR, ManageEngine ADAudit Plus, Apache HTTP Server, Apache Tomcat, IBM WebSphere Automation, OpenLDAP, Spring Boot, Micro Focus Universal CMDB, SAP Ariba Platform, Trend Micro Smart Protection, SWIFT, WebOffice, Argo, HTML Pro, Microsoft 365, Microsoft Teams Rooms, Calabrio Teleopti Workforce Management, Talend, Calypso, ARKit, Fastapi, When I Work, Amazon Connect, Microsoft Sql Server, OpenCTI, Trend Micro XDR, Amazon Web Services (AWS), Amazon Redshift, AWS Lambda, AWS Glue, Amazon RDS for MySQL, Amazon Athena, AWS Step Functions, Fiserv, TSYS, Microsoft Lists, HPE Primera, IBM MQ, Confluent, MuleSoft Anypoint Platform, C#, WorkSafeBC, Korrelate, Blazor, Azure Active Directory, AWS Multi-Factor Authentication, BASE, BirchStreet Procure-to-Pay, , CUICK TRAC - DFARS and NIST 800-171 compliance solution, Juniper Networks SRX-Series Firewalls, GraphQL, SAP BusinessObjects Business Intelligence (BI), SAP S/4HANA, SAP Controlling (CO), ACL, Microsoft Exchange Online, Cisco IronPort, Proofpoint, OpenText RightFax, Global Relay, Avid Sibelius, Barracuda Spam Firewall, Process automation package for service request creation in SAP S/4HANA Utilities, SAP Customer Care and Service (CCS), VueJS, Confluence, Adobe Journey Optimizer, AWS VPN, Rust, Microsoft Azure, Google Cloud Platform, Microsoft InfoPath, AWS CodePipeline, Make, Webex, IBM Storage Suite for IBM Cloud Paks, Tegrity, R, Mag+, OneStop, Soap Media, ServiceNow IntegrationHub, AWS Service Catalog, SecurityScorecard, Bitsight, Falco, Broadcom, Admin, Visa</v>
          </cell>
          <cell r="L2250" t="str">
            <v>Merger / Acquisition</v>
          </cell>
          <cell r="N2250">
            <v>41671</v>
          </cell>
          <cell r="O2250">
            <v>30438000000</v>
          </cell>
          <cell r="Q2250" t="str">
            <v>Truist Financial Corporation is a purpose-driven financial services company formed from the merger of BB&amp;T and SunTrust Banks in December 2019. Headquartered in Charlotte, North Carolina, Truist operates as a top-10 commercial bank with total assets of $544 billion as of September 30, 2025. The company aims to inspire and build better lives and communities by meeting client needs and empowering its employees.
Truist offers a wide range of financial services, including retail and commercial banking, wealth management, investment banking, and insurance services. The company serves approximately 15 million clients across the United States, catering to both individual consumers and large corporations. Truist emphasizes digital innovation and customer-centric solutions, with recent product innovations such as accounts with no overdraft fees and a multi-platform ERP banking solution for wholesale clients. The company is committed to employee welfare and community support through initiatives like the Truist Foundation and its Innovation and Technology Center.</v>
          </cell>
          <cell r="R2250">
            <v>2019</v>
          </cell>
        </row>
        <row r="2251">
          <cell r="A2251" t="str">
            <v>Trustmark</v>
          </cell>
          <cell r="B2251" t="str">
            <v>Trustmark Companies</v>
          </cell>
          <cell r="C2251">
            <v>4000</v>
          </cell>
          <cell r="D2251" t="str">
            <v>insurance</v>
          </cell>
          <cell r="E2251" t="str">
            <v>http://www.trustmarkbenefits.com</v>
          </cell>
          <cell r="F2251" t="str">
            <v>http://www.linkedin.com/company/trustmark-benefits</v>
          </cell>
          <cell r="G2251" t="str">
            <v>Lake Forest</v>
          </cell>
          <cell r="H2251" t="str">
            <v>Illinois</v>
          </cell>
          <cell r="I2251" t="str">
            <v>group medical benefits, benefits administration, selffunded health plans, biometric screenings, payrolldeducted voluntary benefits, employee benefits, employee engagement, insurance, fitness, small group health plans, sales, wellness &amp; health management, caregiving benefits, employee benefit technology, benefit solutions, benefits compliance, wellness, benefit platform, group insurance, benefit plan design, wellness management, disability insurance, services, client-first approach, personalized service, employee retention benefits, benefit plan marketing, life insurance, benefit analytics, employee health engagement, benefit enrollment, hospital insurance, self-funded health plans, risk management, benefit plan design tools, benefit provider, benefit cost management, employee wellbeing, benefit plan administration, financial security, voluntary benefits, accident insurance, benefits marketing, health and wellness, benefit design, benefit automation, benefit plan innovation, health benefits, long-term care insurance, critical illness, benefit plan compliance tools, employee benefit platform, asset management, healthcare consumer education, benefit customization, middle-market employers, benefit plan compliance, benefit technology, insurance underwriting, health insurance, benefit plan analytics, reinsurance carriers, b2b, benefit communication, corporate health management, employee financial wellness, benefit innovation, employee benefit consulting, employee benefit engagement programs, benefit administration, insurance solutions, group health insurance, benefit plan solutions, healthcare services, benefits consulting, benefit plan customization, b2c, healthcare, finance, personal health, health care, hospital &amp; health care, health, wellness &amp; fitness, financial services</v>
          </cell>
          <cell r="J2251" t="str">
            <v>Salesforce, Mailchimp Mandrill, Outlook, Microsoft Office 365, Citrix NetScaler, Slack, Lucky Orange, Facebook Custom Audiences, Vimeo, Mobile Friendly, reCAPTCHA, Google Tag Manager, IBM Mainframe, ServiceNow, Upland Qvidian, Langchain, LangGraph, LlamaIndex, n8n, Microsoft Dynamics, Azure Analysis Services, Databricks, Power BI Documenter, Tableau, Looker, QlikView, Cisco AppDynamics, Marketing 360, SiteCore</v>
          </cell>
          <cell r="O2251">
            <v>755700000</v>
          </cell>
          <cell r="Q2251" t="str">
            <v>Trustmark is a benefits company founded in 1913, specializing in employee benefits solutions. It offers a variety of services, including voluntary benefits, small business health plans, and wellness programs. Trustmark primarily serves mid- to large-sized employers, small businesses, trusts, hospitals, health systems, and insurance carriers.
The company has a rich history, evolving from its origins as the Brotherhood of All Railway Employees to its current form as a mutual holding company. Trustmark emphasizes a client-first approach, focusing on enhancing employee wellness and financial security. Its offerings include group and individual worksite insurance, level-funded and self-funded health plans, and wellness programs through its HealthFitness subsidiary. Trustmark aims to help employers attract and retain talent by providing comprehensive benefits tailored to their needs.</v>
          </cell>
          <cell r="R2251">
            <v>1913</v>
          </cell>
        </row>
        <row r="2252">
          <cell r="A2252" t="str">
            <v>TSYS</v>
          </cell>
          <cell r="B2252" t="str">
            <v>TSYS</v>
          </cell>
          <cell r="C2252">
            <v>26000</v>
          </cell>
          <cell r="D2252" t="str">
            <v>financial services</v>
          </cell>
          <cell r="E2252" t="str">
            <v>http://www.tsys.com</v>
          </cell>
          <cell r="F2252" t="str">
            <v>http://www.linkedin.com/company/tsys</v>
          </cell>
          <cell r="G2252" t="str">
            <v>Columbus</v>
          </cell>
          <cell r="H2252" t="str">
            <v>Georgia</v>
          </cell>
          <cell r="I2252" t="str">
            <v>issuing, analytics, healthcare, debit, hsa, prepaid, payments, loyalty, acquiring, incentives, commerce, banking, credit, fsa, merchant processing, rewards, processing, mobile, dda, global, payment industry growth, payment infrastructure, secure infrastructure, global payment services, people-centered payments, retail, payment platform development, card management, payment data analytics, payment solutions for enterprises, secure payment systems, payment platform in 80 countries, government, risk management, scalable platforms, payment compliance solutions, b2b, payment technology, payment solutions for banks, payment industry leader, innovation, enterprise payment solutions, scalable payment platforms, payment solutions provider, services, multinational payment solutions, payment technology leadership, payment processing technology, payment platform, payment technology evolution, transaction processing, digital payments, information technology, electronic payments, payment industry pioneer, customer-centric solutions, client account management, merchant services, digital payment solutions, payment security technology, prepaid card solutions, customer relationship management, payment security, e-commerce, transaction management, payment solutions, payment processing innovation, high-volume transaction processing, payment platform scalability, large-scale payment management, credit card processing, customer-centric payments, financial services, financial technology, prime platform, card management software, regulatory compliance, payment solutions for financial institutions, payment industry innovation, payment solutions for consumers, secure payment infrastructure, payment processing for banks and retailers, over 816 million accounts, payment processing, global payment network, payment platform in 70 countries, debit card processing, fraud detection, high transaction volume, fortune 500 client base, global payments, custom payment solutions, payment solutions for merchants, enterprise payment processing, multi-country operations, payment processing for large enterprises, data analytics, prepaid cards, financial transactions processing, reserve, and clearinghouse activities, finance, distribution, information technology &amp; services, health care, health, wellness &amp; fitness, hospital &amp; health care, internet, crm, sales, enterprise software, enterprises, computer software, consumer internet, consumers, finance technology, computer &amp; network security</v>
          </cell>
          <cell r="J2252" t="str">
            <v>CloudFlare CDN, Marketo, Microsoft Office 365, CloudFlare Hosting, Microsoft Azure Hosting, Brightcove, OneTrust, React Redux, The Trade Desk, Pardot, Genius, Atlas, Salesforce, Amazon Linux 2, Ubuntu, CentOS, Secured MVC Forum on Windows 2012 R2, IBM z/OS Operating System, Oracle Analytics Cloud, MySQL, SQL, Cisco Meraki MS, IBM Db2 for Linux, UNIX, and Microsoft Windows, Apache Hadoop HDFS, AWS SDK for JavaScript, Python, DotNetNuke, Ruby On Rails, COBOL, Assemble, FlipHTML5, Javascript, jQuery, IBM CICS Transaction Server, Node.js, React, Angular, Redux, Eclipse, Visual Studio, webpack, Babel, Gulp, Kiosked, Android, TensorFlow, MATLAB, R, OneTrust Tech Risk &amp; Compliance, Amazon S3 Glacier, Cisco Application Policy Infrastructure Controller (APIC), Cisco Nexus 9000, VMware vCenter, ServiceNow, Qualtrics, Gem, Kona Web Application Firewall, Blue Coat ProxySG, Dell iDRAC (Integrated Dell Remote Access Controller), Less, Jenkins, Harness, Groovy, Bash, Git, DocuSign, Oracle Universal Content Management (UCM), Spring Boot, MongoDB Atlas, PostgreSQL, AWS Analytics, Amazon EKS Anywhere, AWS Lambda, Amazon Elastic Load Balancer, SES, Amazon S3, Amazon CloudFront, Apache Camel, Apache ActiveMQ, Flux, Apache Maven, Jira, Azure Analysis Services, Azure Log Analytics, Azure Monitor, Azure Security Center, Azure Sentinel, LexisNexis Accurint, Google, Facebook, LinkedIn Ads, Alteryx Machine Learning Cloud, LiveRamp Match Partners, Pacer, Salesforce CRM Analytics, SAP Ariba Platform, Click, Clicky, AWS CodeCommit, Argo, Apigee, Hubspot, Google Cloud Platform, Amazon Web Services (AWS), Google Compute Engine, Google Kubernetes Engine, Google Cloud Storage, Amazon Virtual Private Cloud (Amazon VPC), Sizmek (MediaMind), Google Cloud SQL, Google Cloud Functions, Amazon EC2, Amazon Elastic Kubernetes Service (Amazon EKS), Terraform, Ansible, Docker, Kubernetes, SAS Analytics Pro, GitHub Actions, Splunk, Wiz, Microsoft Office, Trustpilot, Reviews, Ingenico ePayments, Prometheus, Grafana, Datadog, ADP Applicant Tracking System, Outreach.io, Dialpad, GitLab, NetBox, Rapid7 InsightVM, REST</v>
          </cell>
          <cell r="O2252">
            <v>4205200000</v>
          </cell>
          <cell r="Q2252" t="str">
            <v>TSYS is a global payments services company with over 35 years of experience in payment processing. In 2018, the company processed 32.3 billion transactions and generated $4.03 billion in revenue. With 44 offices across 13 countries, TSYS emphasizes ethical business practices and a people-centered approach in the financial services industry. The company has been recognized multiple times as one of the World's Most Ethical Companies and has been named one of America's most community-minded companies.
TSYS focuses on providing payment services that prioritize fairness and integrity. The company is committed to ethical practices and risk management, holding memberships in organizations that promote compliance and business continuity. Additionally, TSYS has established a sustainability committee to address environmental impact and promote responsible practices. Through various community initiatives, TSYS aims to improve local lives and enhance corporate citizenship.</v>
          </cell>
          <cell r="R2252">
            <v>1983</v>
          </cell>
        </row>
        <row r="2253">
          <cell r="A2253" t="str">
            <v>TTEC</v>
          </cell>
          <cell r="B2253" t="str">
            <v>TTEC</v>
          </cell>
          <cell r="C2253">
            <v>50000</v>
          </cell>
          <cell r="D2253" t="str">
            <v>outsourcing/offshoring</v>
          </cell>
          <cell r="E2253" t="str">
            <v>http://www.ttec.com</v>
          </cell>
          <cell r="F2253" t="str">
            <v>http://www.linkedin.com/company/ttec</v>
          </cell>
          <cell r="G2253" t="str">
            <v>Austin</v>
          </cell>
          <cell r="H2253" t="str">
            <v>Texas</v>
          </cell>
          <cell r="I2253" t="str">
            <v>customer technology services, server, customer care services, virtualization, professional services, clients, captivate customers, operational excellence, revenue growth, hpc, storage, customer experience consulting, cloudbased technology, digital trust &amp; safety services, care, bilingual professionals, omnichannel technology, cx technology, high performance computing, networking products, vdi, customer acquisition, consumer discretionary, outsourcing &amp; offshoring consulting, customer service optimization, digital customer engagement, managed services, customer experience data management, multilingual cx support, customer experience platform customization, digital transformation in cx, customer experience automation, healthcare services, customer journey orchestration, customer experience platform integration, ai-powered cx solutions, data annotation and labeling, financial services, data analytics, ai-powered customer support, customer experience solutions, customer data integration, customer engagement platforms, multilingual support, customer experience services, ai-powered contact center, digital literacy in cx, digital cx transformation, industry-specific cx solutions, cx management services, b2c, digital customer experience, customer engagement automation, ai-driven customer insights, ai-driven customer engagement, digital cx solutions, cloud contact center solutions, digital transformation services, multichannel customer support, contact center as a service, computer systems design and related services, cloud contact center, strategic cx partnerships, ai fraud detection, customer satisfaction improvement, cloud-based omnichannel platforms, global cx delivery, cloud-based cx platforms, customer engagement solutions, information technology and services, b2b, cx consulting &amp; tech, digital transformation consulting in cx, ai-driven fraud prevention, customer experience platforms, blended workforce solutions, customer engagement, customer retention, cx transformation, customer acquisition solutions, e-commerce, customer journey automation, multichannel cx delivery, customer retention strategies, customer experience analytics, proprietary cx platforms, customer experience optimization, ai-enhanced back-office services, customer experience innovation, ai-enhanced services, ai-driven insights, customer service digital transformation, customer data &amp; analytics, business process outsourcing, customer satisfaction, customer support automation, consulting services, customer data analytics tools, customer experience technology deployment, customer experience process automation, government, customer journey mapping, ai-enabled fraud detection, customer loyalty programs, d2c, customer experience analytics platforms, customer experience automation tools, customer experience digitalization, ai and human hybrid support, customer support solutions, customer loyalty, cx operational excellence, customer journey analytics, customer experience strategy development, customer experience operational support, customer experience operational excellence, ai operations, customer experience analytics tools, customer relationship management, blended workforce models, cx consulting, innovation, customer experience excellence, ai-powered customer insights, customer experience, cx data &amp; analytics, customer experience digital transformation, customer experience delivery, customer care outsourcing, services, digital transformation, customer experience platform deployment, cx analytics, customer experience process improvement, analytics, omnichannel cx, cloud cx platforms, digital literacy initiatives in cx, consulting, customer experience management, cx platform integration, retail, customer service technology, digital literacy initiatives, customer experience strategy, cx strategy, contact center operations, proactive outreach, cx optimization services, conversational messaging, crm integrations, process automation, self-service solutions, chatbots, intelligent fraud automation, back-office support, trust &amp; safety solutions, workforce optimization, revenue generation, service to sales, quality &amp; insights, knowledge enablement, learning services, customer intent mapping, voice channel assessment, remote contact center solutions, voc (voice of customer), actionable insights, omnichannel support, tech support, learning and development, impact sourcing, customer insights, personalized customer experiences, sales excellence, automation in cx, experience transformation, customer journey insights, customer interaction analytics, employee experience, healthcare, finance, education, distribution, transportation &amp; logistics, professional training &amp; coaching, outsourcing/offshoring, health care, health, wellness &amp; fitness, hospital &amp; health care, information technology &amp; services, consumer internet, consumers, internet, management consulting, crm, sales, enterprise software, enterprises, computer software</v>
          </cell>
          <cell r="J2253" t="str">
            <v>Microsoft Office 365, Drupal, Oracle Cloud, Pantheon, Netlify, Drift, Create React App, The Trade Desk, Pardot, Slack, Salesforce, Wistia, Linkedin Marketing Solutions, Varnish, Nginx, Mobile Friendly, Google AdWords Conversion, Google Tag Manager, Lever, Multilingual, Remote, .NET, Baidu Search Engine, IBM Data Warehouse, REST, Microsoft PowerShell, DAX, Power Query, SQL, Microsoft Excel, Outlook, Microsoft PowerPoint, Verint, Google Ads, Oracle EBS Projects, Syncsort MFX, Totango, Box, Google Workspace, Chrome, Skedge.me, Elite Software HVAC Solution, Turn, Tor, Air, UPS, Security, Salesforce CRM Analytics, Microsoft Office, Articulate Storyline 3, Oracle Taleo, Oracle Taleo Recruiting, Connect, Oracle XML DB, Amazon Web Services (AWS), Google Cloud APIs, ACL, Workday, SAP, Taleo, Google Cloud Platform, Python, BAE NetReveal, Sigma, Articulate Storyline 360, Camtasia, Adobe Captivate, Adobe Photoshop, SharePoint, AWS Trusted Advisor, IBM ILOG CPLEX Optimization Studio, Intel, Microsoft Azure Monitor, Pipedrive, Siemens SIMATIC S7, GCC, Copilot, OneTrust Tech Risk &amp; Compliance, Fusion ERP Analytics, Google Firebase Cloud Messaging, 3M 360 Encompass - Health Analytics Suite, Zoomdata, AWS AppSync, Microsoft Azure, Snyk Code (SAST), Ad Astra, Oracle Analytics Cloud, , Looker, PowerBI Tiles, SysTools VBA Password Recovery, ServiceNow, UKG, Microsoft Windows Server 2012, Gem, GatherContent, DATAVERSE LTD, Microsoft Power Apps, Microsoft Power Platform, Microsoft Windows 365 Cloud PC, Microsoft Teams, Google, Anthropic Claude, Gemini, Vertex AI, Mode, Microsoft Power Automate, Dell EMC Disaster Recovery, AWS Analytics, Azure Analysis Services, AWS SDK for JavaScript, C#, ICP, Google Cloud, LinkedIn Sales Navigator, ZoomInfo, Halogen Software, Confluence, Microsoft Dynamics, Google Cloud BigQuery, Google Cloud Storage, Google Cloud Composer, DATAflow, PubSub+, Taleo Applicant Tracking Systems (ATS), Micro, Microsoft Word, ADP Applicant Tracking System, Oracle Cloud Infrastructure, React, Javascript, FlipHTML5, CSS, Infoblox DHCP, Kubernetes, Oracle Identity Cloud Service, Palo Alto PA-5200 Series, Synthesia, Minitab Statistical Software, JMP, Microsoft Teams Rooms, Jira, Webex, Ansible, Terraform, Spreadsheet Server by insightsoftware, Apple macOS, Snowflake, Oracle EBS CRM, Excel4Apps, Visio, OpenProject, Secured MVC Forum on Windows 2012 R2, LinkedIn Recruiter, Spreedly, Jobber, Oracle Siebel, Cobrowser Chat, Windows 10 IoT Core Services</v>
          </cell>
          <cell r="O2253">
            <v>2136899000</v>
          </cell>
          <cell r="Q2253" t="str">
            <v>TTEC Holdings, Inc., headquartered in Austin, Texas, is a global leader in customer experience (CX) technology and services, with over 40 years of expertise. The company operates through two main segments: TTEC Digital and TTEC Engage. TTEC Digital focuses on building modern CX infrastructure using technology-driven solutions, while TTEC Engage provides AI-enabled front-line services, including customer engagement and tech support.
TTEC specializes in designing and managing digital CX solutions that integrate AI, advanced analytics, and human empathy. With operations in 21 countries, it serves a diverse clientele across various industries, including healthcare and financial services. The company emphasizes operational efficiency and personalization, offering a comprehensive suite of services such as AI automation, contact center solutions, customer management, and strategy analytics. TTEC is committed to enhancing customer satisfaction and fostering lasting relationships through its innovative approach to customer interactions.</v>
          </cell>
          <cell r="R2253">
            <v>1984</v>
          </cell>
        </row>
        <row r="2254">
          <cell r="A2254" t="str">
            <v>Twilio</v>
          </cell>
          <cell r="B2254" t="str">
            <v>Twilio</v>
          </cell>
          <cell r="C2254">
            <v>5600</v>
          </cell>
          <cell r="D2254" t="str">
            <v>information technology &amp; services</v>
          </cell>
          <cell r="E2254" t="str">
            <v>http://www.twilio.com</v>
          </cell>
          <cell r="F2254" t="str">
            <v>http://www.linkedin.com/company/twilio-inc-</v>
          </cell>
          <cell r="G2254" t="str">
            <v>San Francisco</v>
          </cell>
          <cell r="H2254" t="str">
            <v>California</v>
          </cell>
          <cell r="I2254" t="str">
            <v>sms, voip, telephony, voice, saas, cloud communications, telecommunications, api, gdpr, enterprise software, developer apis, development platforms, software, information technology, software development, b2c, tutorials, e-commerce, services, sdks, apis for messaging, apis for voice, b2b, programmable messaging, scalability, email, cpaas, global reach, api for marketing automation, developer sdks, healthcare, pay-as-you-go, api for real-time analytics, automation, scalable infrastructure, restful apis, extensible platform, omnichannel, api for support automation, d2c, quickstarts, api for omnichannel, authentication, api for multi-region deployment, api documentation, cloud telephony, security protocols, helper libraries, contact center, omnichannel communication, video, nonprofit, marketing automation, cloud-native infrastructure, global sms, software publishers, api for secure messaging, api for notifications, api for customer identity, consulting, api for ai-powered communication, global deployment, customer data integration, apis for video, sms messaging, programmable communication, customer retention, customer experience, programmable apis, global connectivity, two-factor authentication, data integration, product innovation, cloud video, api for contact centers, virtual phone numbers, security, developer tools, customer success, customer data platform (cdp), digital transformation, rest apis, operational efficiency, retail, information technology and services, apis for email, programmable voice, multichannel messaging, voice api, government, video api, apis, shortcodes, email api, security compliance, innovation, reliability, api for fraud prevention, real-time data, toll-free numbers, cloud-native, email delivery, developer community, financial services, customer engagement, authentication apis, customer data platform, api for customer profiles, ai integration, communication apis, 2fa, passwordless access, video calling, fraud prevention, user verification, identity risk assessment, email marketing campaigns, client data unified, data-driven engagement, sip trunking, webrtc, real-time customer data, customer journey mapping, ivr solutions, serverless architecture, customizable dashboard, pstn access, notifications automation, mass texting, customer segmentation, integration apis, client profiles management, lead notifications, customer feedback surveys, api uptime, voice apis, call monitoring, call tracking solutions, chat applications, engagement analytics, target user connectivity, self-service options, customer interaction platforms, business messaging rcs, real-time data sync, finance, non-profit, consumer_products_retail, messaging, information technology &amp; services, computer software, enterprises, consumer internet, consumers, internet, health care, health, wellness &amp; fitness, hospital &amp; health care, marketing &amp; advertising, marketing, nonprofit organization management</v>
          </cell>
          <cell r="J2254" t="str">
            <v>Amazon CloudFront, Akamai DNS, DNS Made Easy, Route 53, Microsoft Office 365, Amazon AWS, KISSmetrics, Atlassian Cloud, Salesforce Service Cloud, Adobe Marketing Cloud, Salesforce, Zendesk, Mixpanel, DemandBase, WP Engine, Netlify, Drift, Appcues, React Redux, The Trade Desk, Slack, Marketo, Mobile Friendly, Bootstrap Framework, Google Dynamic Remarketing, Visual Website Optimizer, Facebook Login (Connect), Adobe CQ, Bing Ads, Qualtrics, Hotjar, Amadesa, Google Font API, DoubleClick, HeapAnalytics, Google Tag Manager, Sift Science, DoubleClick Floodlight, Segment.io, Facebook Widget, Qualaroo, Google Analytics, YouTube, Google AdWords Conversion, Facebook Custom Audiences, Adobe Media Optimizer, Linkedin Marketing Solutions, reCAPTCHA, DoubleClick Conversion, AI, Tableau, Segment, Twilio Messaging, SSMS Tools Pack, WhatsApp, Micro Focus ArcSight, Android, Kiosked, WebRTC, ANGEL LMS, Amazon EC2, Amazon EKS Anywhere, Argo, Argo CD, ASG Zeke, Aurora, AWS Trusted Advisor, Datadog, Grafana, Harness, Kubernetes, Prometheus, Sizmek (MediaMind), InsightExpress Flex, Sunshine Conversations, Bazaarvoice, Verint Messaging, Figma, AWS Management Console, CallMiner Eureka, Azure Data Lake Storage, Copilot, Twilio, AWS Multi-Factor Authentication, IDC, JWT, CAT, Zoomdata, Atlas, Python, SQL, R, AWS Analytics, Amazon SageMaker, Lambda Cloud, Amazon S3, Amazon Kendra, MySQL, Airtable, pandas, NumPy, scikit-learn, XGBoost, matplotlib, Keras, ChatGPT, Claude, Gemini, Meta Code Llama, OpenAI Whisper, Groq, Amazon Simple Storage Service (S3), Ning, Apex, SOQL, GitHub, Cursor, Zuora, mabl, Jira, Confluence, Apache Kafka, Spark, Hive, Apache Hudi, Presto, Airflow, AWS Lake Formation, AWS Glue Data Catalog, Athena, Microsoft Excel, DocuSign, OpenAPI, Azure Linux Virtual Machines, Harmony Email &amp; Collaboration, Terraform, Cobalt, Burp Suite, Metasploit, Azure Analysis Services, Cisco AppDynamics, Palo Alto Networks, Zscaler, Apple, Secured MVC Forum on Windows 2012 R2, Conga CPQ, SalesLoft, Oracle Exadata Cloud Service, AWS SDK for JavaScript, Looker, Informatica MDM â€“ Product 360, Flow, Salesforce CPQ, Salesforce Sales Cloud, SchoolMessenger, IBM ILOG CPLEX Optimization Studio, Informatica Intelligent Cloud Services (IICS), Microsoft Azure Monitor, Mulesoft, Workato, , LinkedIn Sales Navigator, AWS CloudFormation, AWS Glue, Gem, ECS, Javascript, TypeScript, React, OpenAI, Google Cloud BigQuery, ClickHouse, OpenTelemetry, Workday, NetSuite, Google Identity Services APIs, Adobe Experience Manager, ServiceNow, Microsoft Dynamics 365 Customer Voice, Apex Chat, Delivr, Mode, AT&amp;T, GraphQL, Node.js, Playwright, Buildkite, HTML Pro, CSS, Adobe Target, Refinitiv World-Check Risk Intelligence, Hubspot, Snowflake, , ACL, BlackLine Intercompany, FUSION, Avalara, LEAP, Dash, Lytics, go+, GitHub Copilot, Spring Boot, Streams, Apache Flink, Amazon Managed Streaming for Apache Kafka (Amazon MSK), Docker, Amazon Linux 2, Greenhouse, Spiceworks IP Scanner, Zuora Billing, Zuora Revenue (formerly RevPro), Oracle Cloud, LucidChart, Outreach.io, LinkedIn Ads, Instagram, Facebook, X, TikTok, AWS VPN, Zscaler ZTNA, Sendgrid, Google Firebase Cloud Messaging, Act!, Security, Backstage, Delivra, Salesforce CRM Analytics, Westlaw, Amplitude, accessiBe, ELK Stack, Google Sheets, Optimal Workshop, Amazon Web Services (AWS), Google Cloud Platform, WP-Oauth, Scala, Salesforce Customer Data Platform (CDP), Power Query, Oracle Analytics Cloud</v>
          </cell>
          <cell r="K2254">
            <v>4622915525</v>
          </cell>
          <cell r="L2254" t="str">
            <v>Other</v>
          </cell>
          <cell r="M2254">
            <v>378215525</v>
          </cell>
          <cell r="N2254">
            <v>44378</v>
          </cell>
          <cell r="O2254">
            <v>5067220000</v>
          </cell>
          <cell r="Q2254" t="str">
            <v>Twilio Inc. is a cloud communications company based in San Francisco, California, founded in 2008. It provides programmable APIs that enable developers to create customer engagement experiences through voice calls, text messaging, email, video, and more. Twilio launched its first product, Twilio Voice, in 2008, followed by its SMS API in 2010. The company went public in 2016 and has since expanded globally, operating 25 offices in 17 countries.
Twilio's Customer Engagement Platform offers a range of cloud-based tools for programmable communications. Key services include APIs for voice, messaging (SMS, MMS, WhatsApp), email through SendGrid, video, and authentication solutions. The platform supports high-volume traffic and is designed to help developers build digital experiences across various communication channels. Twilio has also grown through strategic acquisitions, enhancing its capabilities and reach in the communications space.</v>
          </cell>
          <cell r="R2254">
            <v>2008</v>
          </cell>
        </row>
        <row r="2255">
          <cell r="A2255" t="str">
            <v>UScellular</v>
          </cell>
          <cell r="B2255" t="str">
            <v>U.S. Cellular</v>
          </cell>
          <cell r="C2255">
            <v>6200</v>
          </cell>
          <cell r="D2255" t="str">
            <v>telecommunications</v>
          </cell>
          <cell r="E2255" t="str">
            <v>http://www.uscellular.com</v>
          </cell>
          <cell r="F2255" t="str">
            <v>http://www.linkedin.com/company/uscellular</v>
          </cell>
          <cell r="G2255" t="str">
            <v>Chicago</v>
          </cell>
          <cell r="H2255" t="str">
            <v>Illinois</v>
          </cell>
          <cell r="I2255" t="str">
            <v>telecommunication, top workplace, wireless, engineering, business to business, information services, retail sales, b2b, 5g, iot, b2c, customer service, marketing, telecommunications equipment, lte, evdo, small market focus, mobile device plans, network coverage, prepaid plans, reliable coverage, postpaid plans, network reliability, broadband services, network upgrades, network technology upgrade, mobile data plans, telecommunications, community engagement, device upgrade, internet service providers, services, international calling, network technology, spectrum licenses, customer connectivity, digital connectivity, strategic sale to t-mobile, wireless voice services, iot solutions, community investments, mobile hotspots, community support, internet services, high-speed internet, retail, network expansion, device trade-in programs, cellular plans, d2c, rural wireless, mobile device discounts, data protection, wireless services, community investment, rural markets, mobile broadband, 5g network, wireless telecommunications, phone services, unlimited data plans, 5g coverage, call protection, mobile hotspot access, multi-line discounts, home internet, kids digital safety, smartphone promotions, discounts on activation, data prioritization, monthly billing credits, business solutions, small business support, reliable connectivity, digital tools, wireless devices, device protection, auto pay discounts, family plans, customer support, high-definition streaming, internet bundles, video streaming, tech accessories, smart home integration, home internet plans, flexible payment options, streaming services, cybersecurity tools, tra-in offers, upgrade deals, fast internet, nationwide coverage, digital health tips, customer loyalty, holiday gifts, gadgets for students, hassle-free installation, virtual promo card, multi-device support, internet performance, buyback programs, family navigation tools, mobile device management, non-profit, consumer products &amp; retail, information technology &amp; services, consumer internet, consumers, internet, nonprofit organization management, mobile phone accessories, mobile phones, professional services, shopping</v>
          </cell>
          <cell r="J2255" t="str">
            <v>Akamai DNS, Mailchimp Mandrill, Outlook, Marketo, Microsoft Office 365, Zendesk, Pantheon, WP Engine, OneTrust, The Trade Desk, SuccessFactors (SAP), Omniture (Adobe), Bluekai, Taboola Newsroom, Brightroll, Mapbox, Pardot, Salesforce, Mobile Friendly, Bootstrap Framework, YouTube, Google Tag Manager, Incapsula, Ruxit, Google Font API, Google Analytics Ecommerce Tracking, AI, Remote</v>
          </cell>
          <cell r="K2255">
            <v>503500000</v>
          </cell>
          <cell r="L2255" t="str">
            <v>Other</v>
          </cell>
          <cell r="M2255">
            <v>3500000</v>
          </cell>
          <cell r="N2255">
            <v>45231</v>
          </cell>
          <cell r="O2255">
            <v>162961000</v>
          </cell>
          <cell r="P2255">
            <v>86</v>
          </cell>
          <cell r="Q2255" t="str">
            <v>UScellular is the fourth-largest full-service wireless carrier in the United States, providing national network coverage and communication services to millions of customers, businesses, and government operations. Founded in 1983 as a subsidiary of Telephone and Data Systems, Inc., the company has focused on serving smaller and rural markets, allowing it to build a loyal customer base.
UScellular offers a range of services, including postpaid and prepaid voice, data, and messaging services, as well as high-speed internet for homes and businesses. The company also provides international calling and Internet of Things (IoT) services. As of 2024, UScellular serves approximately 4.4 to 4.5 million customers and employs around 4,100 associates. The company is committed to corporate social responsibility, having invested over $47 million in nonprofit organizations since 2009.</v>
          </cell>
          <cell r="R2255">
            <v>1983</v>
          </cell>
        </row>
        <row r="2256">
          <cell r="A2256" t="str">
            <v>Uber</v>
          </cell>
          <cell r="B2256" t="str">
            <v>Uber</v>
          </cell>
          <cell r="C2256">
            <v>32000</v>
          </cell>
          <cell r="D2256" t="str">
            <v>internet</v>
          </cell>
          <cell r="E2256" t="str">
            <v>http://www.uber.com</v>
          </cell>
          <cell r="F2256" t="str">
            <v>http://www.linkedin.com/company/uber-com</v>
          </cell>
          <cell r="G2256" t="str">
            <v>San Francisco</v>
          </cell>
          <cell r="H2256" t="str">
            <v>California</v>
          </cell>
          <cell r="I2256" t="str">
            <v>mobile, transportation, technology, logistics, real estate, internet marketplace platforms, trip booking, on-demand services, driver ratings, mobility as a service, on-demand transportation, urban transportation, transportation &amp; logistics, real-time tracking, safety features, sustainable mobility, multi-modal transport, micromobility, customer app, other transit and ground passenger transportation, transport industry innovation, urban mobility, business model, ride options, fleet management, ride request, in-app payments, zero-emission vehicles, logistics solutions, government, sustainability, uber eats, digital platform, electric vehicles, public transit integration, b2b, b2c, trip management, e-commerce, ride-sharing, mobility services, driver-partners, climate goals, transportation technology, market expansion, ride-hailing, mobility platform, global expansion, driver network, fleet operations, city mobility solutions, freight logistics, ride-hailing app, marketplaces, d2c, retail, customer experience, services, transportation network, sustainable transportation, electric vehicle transition, food delivery, consumer services, freight transportation, gps technology, ride sharing, ride hailing, driver app, mobility solutions, global platform, flexible earning, business transportation, vehicle rentals, healthcare transportation, employee commuting, courier services, instant payment, rider safety, app-based services, business travel solutions, community guidelines, background checks, user reviews, driver earnings, cost control, expense management, automated billing, customized travel programs, group transportation, event logistics, restaurant partnerships, low-emission travel, wheeled rides, gift cards, trip ratings, personalized rides, transportation data analytics, uber for business, uber health, uber freight, instant delivery, vehicle eligibility, transportation accessibility, consumer products &amp; retail, internet, information technology &amp; services, environmental services, renewables &amp; environment, clean energy &amp; technology, consumer internet, consumers, hotels &amp; travel, taxis</v>
          </cell>
          <cell r="J2256" t="str">
            <v>CloudFlare CDN, NSOne, Rackspace MailGun, Gmail, Google Apps, Mixpanel, Backbone JS Library, Media Temple SSL, WP Engine, FedEx, React Redux, Mapbox, Salesforce Service Cloud, Marketo, Salesforce Live Agent, Slack, Zendesk, Salesforce, Rubicon Project, Google Analytics, Google Play, Nginx, RocketFuel, The Trade Desk, Tealium, Google Font API, Facebook Custom Audiences, LiveRamp, WordPress.org, Facebook Login (Connect), Google Tag Manager, Facebook Widget, Yahoo Analytics, Optimizely, F5 BIG-IP, Linkedin Marketing Solutions, Mobile Friendly, YouTube, Jira, Zoomdata, Google, Figma, go+, Apple Business Manager, Cisco Unified Intelligence Center, Cisco VoIP, ServiceNow, Canva, Confluence, VMware Virtual Desktop Infrastructure, REST, GraphQL, Horovod, AI, Python, Cisco ASR 1000, Spok, CallMiner Eureka, Azure Data Lake Storage, Terraform, Cursor, GitHub Copilot, CSS, Javascript, Google Calendar, React, ANGEL LMS, Delivr, SQL, R, Meta Ads Manager, TikTok, Snap, SS&amp;C, Mode, E-planning, ACL, Oracle Cloud, , Adobe Real-Time CDP, Adform DMP, Kiosked, BASE, Hive, AWS SDK for JavaScript, MySQL, Tor, Redis, ZooKeeper, Apache Kafka, Hadoop HDFS, Amazon Web Services (AWS), Google Cloud Platform, Google Sheets, Microsoft Excel, Looker, Asana, Microsoft Project, Google Workspace, Excel4Apps, Intel, Kotlin, AWS Analytics, IBM ILOG CPLEX Optimization Studio, Amazon Associates, Google Cloud BigQuery, Box, Arcserve, Oracle Fusion Middleware, Groovy, AWS Data Lake Storage, Ning, LinkedIn Sales Navigator, Bash, Azure Linux Virtual Machines, CANalyzer, FiberHome, Redux, SAP ERP Central Component (ECC), Node.js, FUSION, HTML Pro, SAP, Presto, Spark, Tableau, Rise, Kubernetes, Metabase, Atlassian Cloud, Automic Automation, VMware NSX-T Data Center, Salesforce CRM Analytics, GRPC, Kantar Marketplace, Vector, Apache Hadoop HDFS, Jupyter, Visio, Vertex AI, Cascade CMS, Cisco TelePresence Management Suite (TMS), .NET, Comet.ml, Facebook, Twitter Ads, Gem, Looker Studio, Oracle Cloud Infrastructure, Rapid7 InsightVM, Groove, LeadsPedia, SWIFT, Objective-C, National Instruments, Google Identity Services APIs, AWS SDKs, Seismic, ServiceNow Flow Designer, ServiceNow Integration Hub, Workday, Instagram, IBM Bluemix, Oracle E Business Suite, Amazon Product Advertising API, AWS Transfer for SFTP, Google Ads, FlipHTML5, Siemens SIMATIC S7, Splunk SOAR, SailPoint, Google Cloud Identity Platform, OpenLDAP, CAT, Oracle WebLogic, Google Cloud Machine Learning Engine, Micro, PowerBI Tiles, Apex, Salesforce Lightning Web Components, Check Point CloudGuard Harmony Connect (CloudGuard Connect), Google Data Studio, Twitter Advertising, LeafLink, Oracle Analytics Cloud, Oracle JDBC, NICE, DoubleClick, Workiva, API Gateway, WebRTC, Concur Expense, Micro Focus Universal CMDB, Oracle GRC, ServiceNow Service Catalog, ServiceNow Knowledge Management, X, Facebook AI Similarity Search (Faiss), Informatica Test Data Management, Amazon Managed Streaming for Apache Kafka (Amazon MSK), Cassandra, LinkedIn Ads, Apache Flink, Scala, TypeScript, WhatsApp, Oracle Fusion Financials, Avalara, Vertex, Oracle Hyperion Enterprise, Gong, Pipedrive, Security, Sizmek (MediaMind), Salesforce CPQ, Teradata Vantage Advanced SQL Engine, etcd, Less, Google Interactive Media Ads SDK, LangGraph, NLP, SAS Visual Analytics, Cisco Meraki MS Series, Shopp, AMP, Meta Ads, Bing Ads, Canal, Pardot, Hubspot, Eloqua, Cisco Nexus Switches, AWS VPN, Salesforce Customer Data Platform (CDP), Oracle BlueKai Data Management Platform, NVIDIA Morpheus, Flow, Vitess, Apache Pinot, OpenSearch, Apache Hudi, Apache Iceberg, Canvas LMS, Amazon Virtual Private Cloud (Amazon VPC)</v>
          </cell>
          <cell r="K2256">
            <v>11074426400</v>
          </cell>
          <cell r="L2256" t="str">
            <v>Series A</v>
          </cell>
          <cell r="M2256">
            <v>500000000</v>
          </cell>
          <cell r="N2256">
            <v>44106</v>
          </cell>
          <cell r="O2256">
            <v>52017000000</v>
          </cell>
          <cell r="P2256">
            <v>108</v>
          </cell>
          <cell r="Q2256" t="str">
            <v>Uber is a global technology company founded in 2009, specializing in ride-hailing, food delivery, and logistics services. It started as UberCab in San Francisco, inspired by the challenges of hailing taxis in Paris. The company has grown significantly, operating in over 600 cities worldwide and offering a range of services that include UberX for standard rides, premium options for larger groups, and shared transport services.
In addition to ride-hailing, Uber has developed a robust food delivery service through Uber Eats and a logistics platform with Uber Rush for package delivery. The company emphasizes community engagement and job creation while adapting its services to meet local market needs. With a focus on convenience, the Uber app allows users to hail rides, track their drivers, and make payments in real-time.</v>
          </cell>
          <cell r="R2256">
            <v>2009</v>
          </cell>
        </row>
        <row r="2257">
          <cell r="A2257" t="str">
            <v>UiPath</v>
          </cell>
          <cell r="B2257" t="str">
            <v>UiPath</v>
          </cell>
          <cell r="C2257">
            <v>3900</v>
          </cell>
          <cell r="D2257" t="str">
            <v>information technology &amp; services</v>
          </cell>
          <cell r="E2257" t="str">
            <v>http://www.uipath.com</v>
          </cell>
          <cell r="F2257" t="str">
            <v>http://www.linkedin.com/company/uipath</v>
          </cell>
          <cell r="G2257" t="str">
            <v>New York</v>
          </cell>
          <cell r="H2257" t="str">
            <v>New York</v>
          </cell>
          <cell r="I2257" t="str">
            <v>agentic automation, agentic ai, agentic orchestration, business process management, intelligent document processing, agentic testing, enterprise software, software, robotics, industrial automation, information technology, computer software: prepackaged software, technology, software development, software robots, generative ai, software and technology, automation, ai in customer service, digital transformation tools, enterprise deployment, enterprise integration, ai-powered automation, ai agents, ai research, on-premises deployment, security and compliance, automation security, digital enterprise, ai for compliance, rpa, manufacturing, automation testing, cloud automation, ai and process mining, api integration, healthcare, automation ecosystem, government, low-code development, process optimization, ai for operational efficiency, automation solutions, business intelligence, ai-driven workflows, compliance management, agentic workflows, process automation, ai for risk management, b2b, ai and machine learning, robotic workforce, ai in manufacturing, workflow automation, automation analytics, automation at scale, operational efficiency, automation platform, data security, automation governance, services, ai model deployment, digital transformation, ai-powered workflows, robotic process automation, automation management, ai automation, ai training, cloud-based automation, ai in public sector, ai in healthcare, human-in-the-loop, ai governance frameworks, customer experience, agent-based systems, customer retention, predictive analytics, business process automation, ai and api integration, ai governance, ai-driven process optimization, process mining, security and governance, automation cloud, cloud computing, automation monitoring, financial services, automation scalability, cloud infrastructure, developer resources, ai models, financial technology, machine learning, customer engagement, information technology and services, computer systems design and related services, enterprise automation, agent orchestration, ai integration, developer tools, workflow orchestration, ai-powered decision making, security protocols, ai model management, customer success, ai in finance, enterprise ai, process modeling, consulting, healthcare technology, process intelligence, ai-powered analytics, ai research and development, workflow design, ai and rpa integration, automation innovation, compliance, ai innovation, automation deployment, task mining, communications mining, document understanding, api automation, intelligent automation, process orchestration, data service, automation hub, vertical industry automation, real-time analytics, testing automation, unified management, cloud-first automation, business process optimization, robot workforce, self-service automation, customer support, it automation, continuous improvement, citizen development, collaborative software, usage analytics, task automation, scalable automation solutions, intelligent workflows, seamless integrations, incident management, customer journey automation, software bots, performance metrics, data-driven automation, finance, enterprises, computer software, information technology &amp; services, mechanical or industrial engineering, health care, health, wellness &amp; fitness, hospital &amp; health care, analytics, computer &amp; network security, internet infrastructure, internet, finance technology, artificial intelligence</v>
          </cell>
          <cell r="J2257" t="str">
            <v>Salesforce, Cloudflare DNS, Amazon SES, Sendgrid, Outlook, CloudFlare Hosting, Amazon AWS, Gmail, Google Apps, Microsoft Office 365, Grafana, Microsoft Azure Monitor, Microsoft Application Insights, Atlassian Cloud, Vercel, OneTrust, React Redux, SignalR, Salesforce Service Cloud, Webflow, MongoDB, Marketo, Salesforce Live Agent, Slack, Zendesk, Adobe Marketing Cloud, Hubspot, Google Tag Manager, Optimizely, Vimeo, Visual Website Optimizer, Mobile Friendly, Uipath, Remote, AI, Mode, CAT, Workday, ServiceNow, Microsoft PowerPoint, Python, PyTorch, NumPy, scikit-learn, TensorFlow, JAX, Node.js, Next.js, React, Tor, Jest, Argon CI/CD Security, Elasticsearch, AWS Public Cloud, Microsoft Fabric, SQL, PySpark, Check Point Maestro, Mixpanel, IBM ILOG CPLEX Optimization Studio, VMware vRealize Orchestrator, Microsoft SQL Server Integration Services, Kubernetes, UiPath Document Understanding, Excel4Apps, Snowflake, C#, Claude, GitHub Copilot, REST, GRPC, ebs, Docker, SAP, dbt, AWS Trusted Advisor, Fusion ERP Analytics, Linkedin Marketing Solutions, YouTube, The UiPath Platformâ„¢, Snow, CallMiner Eureka, Azure Analysis Services, AWS Analytics, Cursor, SAP S/4HANA, Salesforce CRM Analytics, Xamarin Test Cloud, Tableau, Clari, PowerBI Tiles, X, Reddit for business, TikTok, Hootsuite, CrownPeak, NetSuite, Concur, Coupa, AvantLink, Brivo, TypeScript, Javascript, AWS SDK for JavaScript, DotNetNuke, ANGEL LMS, UiPath Studio, Figma, Tailwind, Rust, Google Cloud Storage, Amazon S3, Azure Blob Storage, Open Neural Network Exchange (ONNX), Pega Case Management, Amazon Product Advertising API, GitHub, Discord, Telegram, LinkedIn Ads, Ning, , Amcharts JS Library, SAP Fiori, .NET, HTML Pro, CSS, Angular, Microsoft.NET Core 3.1, Apollo, AWS Elemental MediaConvert, FlipHTML5, Odoo CRM, Highspot, Prometheus, WorkFusion AI Digital Agents, Apache Kafka, Spark, LeafLink, Apache Iceberg, IAPPS, Act!, Amazon Web Services (AWS), OpenTelemetry, C# (C Sharp)</v>
          </cell>
          <cell r="K2257">
            <v>2741099558</v>
          </cell>
          <cell r="L2257" t="str">
            <v>Series F</v>
          </cell>
          <cell r="M2257">
            <v>750000000</v>
          </cell>
          <cell r="N2257">
            <v>44228</v>
          </cell>
          <cell r="O2257">
            <v>1610572000</v>
          </cell>
          <cell r="Q2257" t="str">
            <v>UiPath is a global leader in robotic process automation (RPA) software, headquartered in New York City. Founded in 2005 in Bucharest, Romania, the company has transformed from a small operation focused on automation components into a comprehensive enterprise automation platform powered by AI. UiPath enables businesses to automate repetitive tasks across various industries, enhancing efficiency and productivity.
The UiPath Platformâ„¢ offers a full-stack automation solution that combines RPA, AI, and orchestration for end-to-end process automation. Key features include RPA tools for back-office tasks, agentic automation capabilities that allow AI agents to operate with minimal human oversight, and advanced computer vision technology. With a strong emphasis on innovation and customer satisfaction, UiPath serves over 10,810 customers worldwide, including major firms like IBM, Google, and Microsoft. The company continues to drive digital transformation, helping organizations scale automation effectively alongside human teams.</v>
          </cell>
          <cell r="R2257">
            <v>2005</v>
          </cell>
        </row>
        <row r="2258">
          <cell r="A2258" t="str">
            <v>UKG</v>
          </cell>
          <cell r="B2258" t="str">
            <v>UKG</v>
          </cell>
          <cell r="C2258">
            <v>13000</v>
          </cell>
          <cell r="D2258" t="str">
            <v>information technology &amp; services</v>
          </cell>
          <cell r="E2258" t="str">
            <v>http://www.ukg.com</v>
          </cell>
          <cell r="F2258" t="str">
            <v>http://www.linkedin.com/company/ukg</v>
          </cell>
          <cell r="G2258" t="str">
            <v>Lowell</v>
          </cell>
          <cell r="H2258" t="str">
            <v>Massachusetts</v>
          </cell>
          <cell r="I2258" t="str">
            <v>workforce management software, human capital management software, time &amp; payroll software, workforce trends, ai for hr, human resources software, software development, workforce management, hr customer support, employee engagement solutions, workforce optimization, hr data visualization, hr automation, hr data insights, ai-powered hr, workforce data management tools, hr saas for smbs, retail, ai workforce solutions, workforce analytics, employee self-service portal, hr solutions, labor cost analytics, public sector, labor management system, hr digital transformation tools, talent management, workforce scheduling, manufacturing, employee retention ai, labor cost management tools, healthcare, employee engagement platform, hr compliance software, labor management optimization, workforce planning ai, hr service delivery, employee experience, hr customer support ai, hr cloud platform, human capital management, hr platform, workforce scheduling ai, distribution, workforce analytics dashboards, talent acquisition, workforce planning software, b2b, employee lifecycle management ai, global hr solutions, employee well-being ai, operational efficiency, hr automation software, employee productivity, analytics, workforce planning tools, hr data insights ai, labor management, hr saas solutions, employee well-being monitoring, services, cloud hr platform, ai in hr, workforce analytics tools, hr analytics, workforce data visualization, employee self-service, employee well-being, labor analytics software, labor analytics, hr data security, global workforce management, hr security solutions, labor management ai, small business hr software, employee productivity tools, hris integration, hr reporting, hr technology, hr system integration, workforce intelligence, hr reporting tools, payroll processing, labor cost management, labor cost control, hr data security solutions, hr cloud solutions provider, employee performance management, hr analytics dashboards, employee lifecycle management, hr system integration services, hr solutions for enterprises, payroll solutions, hr system automation, hr digital transformation, employee lifecycle management system, hr security, employee experience ai, employee onboarding, cloud computing, employee lifecycle automation, employee performance ai, employee retention analytics, hr data insights platform, hr digital transformation ai, hr management, cloud-based hr software, hr cloud solutions, hr software saas, hr innovation, hris integration services, hr automation for enterprises, hr customer support services, employee engagement, hr compliance automation, hr compliance, employee engagement ai, employee experience software, labor analytics dashboards, hr automation tools, employee well-being programs, hr digital innovation, workforce data management, labor analytics solutions, workforce planning, hr digital platform, consulting, employee retention, hr digital tools, hr security automation, labor scheduling, employee onboarding platform, employee experience platform, hris, management consulting services, employee onboarding automation, workforce scheduling software, hr system integration ai, employee performance tracking, time and attendance, absence management, compliance tracking, scheduling solutions, reporting and analytics, system of work, administrative tasks automation, performance evaluation, learning and development, recruiting software, onboarding technology, career development, employee turnover reduction, multi-country payroll, cloud hcm suite, cultural insights, workplace culture, employee retention tools, user-friendly interfaces, self-service tools, data-driven decisions, business outcomes, compliance enforcement, integrated hr solutions, employee feedback, performance coaching, customizable workflows, retention strategies, organizational culture, diversity equity and inclusion, esg program, community support tools, human resource technology, mobile hr solutions, industry-specific solutions, customer experience enhancement, ai-powered analytics, information technology &amp; services, mechanical or industrial engineering, health care, health, wellness &amp; fitness, hospital &amp; health care, enterprise software, enterprises, computer software</v>
          </cell>
          <cell r="J2258" t="str">
            <v>Cloudflare DNS, Mimecast, Eloqua, Microsoft Office 365, CloudFlare Hosting, Atlassian Cloud, Vercel, Drift, React Redux, Salesforce Service Cloud, MongoDB, Salesforce Live Agent, Slack, Salesforce, Zendesk, Mobile Friendly, Vimeo, WordPress.org, Wix, YouTube, Woo Commerce, Google Tag Manager, Yelp, Google AdSense, reCAPTCHA, Facebook Widget, Google Analytics, Google Font API, Facebook Custom Audiences, Bootstrap Framework, MailChimp, Facebook Login (Connect), Google translate API, Linkedin Marketing Solutions, UKG Ready, 24-7 Media, Google Cloud Data Loss Prevention, Microsoft Purview Information Protection, Zscaler, Prisma Access, Axis, AWS Trusted Advisor, Microsoft Azure Monitor, IBM ILOG CPLEX Optimization Studio, SQL, IBM Cognos Analytics, REACH, Security, AT&amp;T, Splunk, Sentinel, CrowdStrike, Cloud Foundry, Barracuda Spam Firewall, AWS WAF, MITRE ATT&amp;CK, Google Cloud BigQuery, Google Cloud Storage, Google Cloud Composer, Google Cloud Pub/Sub, Google Cloud Dataflow, Google Cloud Dataproc, Google Dataplex, Delta Lake, Delta, Spark, Unity Catalog, Databricks, Python, Google Cloud Platform, AI, Fusion ERP Analytics, ISO+â„¢, Varonis GDPR Patterns, Zoomdata, Microsoft Teams, Microsoft Office, Outlook, Google AdWords Conversion, Excel4Apps, Google Cloud Data Fusion, Vertex AI, REST, GitHub, Smartsheet, Microsoft Project, Calabrio Teleopti Workforce Management, SAP Concur, Microsoft Dynamics 365, Cognos TM1, , Composer, GitHub Actions, Boomi, Terraform, Ansible, UKG Pro, Confluence, CallMiner Eureka, Amazon Simple Storage Service (S3), Google Kubernetes Engine, Jenkins, Rocky Linux, Grafana, OpenTelemetry, PagerDuty, AWS SDK for JavaScript, SharePoint, Microsoft Forms, Genius, Microsoft SQL Server Reporting Services, NICE CXone Mpower, Anaplan, IBM Planning Analytics, PowerBI Tiles, Microsoft Excel, SAP Ariba Platform, Aravo, Axio LE, Apache Spark, PubSub+, DATAflow, Atlan, Power BI Documenter, Micro, Salesforce CPQ, Gemini, OpenAI, Vector, Mode, Ptengine, Git, Apex, Ning, Flow, Azure OpenAI Service, Copilot, Secured MVC Forum on Windows 2012 R2, Apple macOS, Citrix VDI-in-a-Box, Concur, MySQL, PostgreSQL, HPE OneView, Visio, Alteryx, Google Cloud, Google Cloud Run, Dynamics 365 Customer Insights, Adform DMP, LinkedIn Sales Navigator, 6sense, ZoomInfo, Outreach.io, Amazon Web Services (AWS), UKG, Thomson Reuters ONESOURCE, ANGEL LMS, Azure Data Lake Storage, WorkFusion AI Digital Agents, Khoros for SAP Customer Experience Cloud, SAM, Connect, OpenLDAP, AWS Multi-Factor Authentication, Backblaze Computer Backup, Alibaba Cloud, ADP, Jira, Microsoft AdCenter, ServiceNow, Oracle Analytics Cloud, Microsoft PowerPoint, Kronos, Kronos Workforce Central, InContact, Microsoft 365, Tableau, Cascade CMS, BIRT, Clari, PTC ThingWorx, Google Workspace, VMware vSAN ReadyNode</v>
          </cell>
          <cell r="O2258">
            <v>3500000000</v>
          </cell>
          <cell r="Q2258" t="str">
            <v>UKG (Ultimate Kronos Group) is a multinational technology company based in the U.S. that specializes in human capital management (HCM), payroll, and workforce management solutions. Formed in April 2020 from the merger of Ultimate Software and Kronos Incorporated, UKG operates from dual headquarters in Lowell, Massachusetts, and Weston, Florida. The company employs around 14,000 people globally and serves over 80,000 organizations in 150 countries, focusing on enhancing employee experience and driving business outcomes.
UKG offers a range of AI-guided solutions tailored for various workforce types, including salaried, hourly, and gig workers. Key products include Workforce Dimensions and Workforce Ready for workforce management, and UltiPro HCM for human capital management. The company has expanded its capabilities through strategic acquisitions, such as UKG Talk for employee engagement and Quorbit for workforce planning. UKG emphasizes a people-first approach, integrating workforce data to help organizations make informed decisions and improve productivity.</v>
          </cell>
          <cell r="R2258">
            <v>2020</v>
          </cell>
        </row>
        <row r="2259">
          <cell r="A2259" t="str">
            <v>UMB Bank</v>
          </cell>
          <cell r="B2259" t="str">
            <v>UMB Bank</v>
          </cell>
          <cell r="C2259">
            <v>3700</v>
          </cell>
          <cell r="D2259" t="str">
            <v>financial services</v>
          </cell>
          <cell r="E2259" t="str">
            <v>http://www.umb.com</v>
          </cell>
          <cell r="F2259" t="str">
            <v>http://www.linkedin.com/company/umbbank</v>
          </cell>
          <cell r="G2259" t="str">
            <v>Kansas City</v>
          </cell>
          <cell r="H2259" t="str">
            <v>Missouri</v>
          </cell>
          <cell r="I2259" t="str">
            <v>institutional financial services, commercial financial services, personal financial services, major banks, finance, estate planning, digital financial tools, online banking, services, multi-state expansion, corporate trust solutions, wealth advisory, commercial banking, technology innovation, missouri-based, regional banking, fund administration services, wealth management, banking technology, client-focused banking, asset management, midwest values, retirement planning, client advisory, client-focused, payment solutions, banking history, cash flow management, customer service, financial consulting, banking community involvement, risk management, client relationships, healthcare finance, bank mergers, payment technology services, midwest banking culture, community investment, asset servicing, payment technology, banking services, investment management, fund administration, banking innovation, missouri headquarters, b2b, healthcare financial services, digital payments, digital banking, customer experience, institutional banking, corporate trust, customer-centric, b2c, deposit accounts, payment automation, payment processing, regional expansion, asset management services, banking, financial advisory, asset management solutions, multi-state banking, strategic acquisitions, community involvement, strategic growth, financial planning, financial resilience, personal banking, fund services, missouri financial institutions, financial services, financial consulting services, lending solutions, corporate finance, institutional asset servicing, private banking, investment banking, technology-driven banking, retail, capital markets, corporate citizenship, financial growth, long-term client relationships, lending, government, loans, community banking, fraud detection, financial technology, innovation, checking accounts, savings accounts, hsas, mobile banking, credit cards, mortgage loans, home equity loans, auto loans, recreational loans, personal loans, financial advising, business banking, credit services, cash management, treasury management, payment services, business credit cards, treasury solutions, benefit accounts, employee payroll, financial education, brokerage services, charitable giving, family wealth, digital wallets, merchant payment services, atm access, account reconciliation, lockbox services, fraud prevention, real-time reporting, financial resources, investment strategies, healthcare, non-profit, law practice, legal services, management consulting, consulting, computer &amp; network security, information technology &amp; services, finance technology, payments, health care, health, wellness &amp; fitness, hospital &amp; health care, nonprofit organization management, banks &amp; credit unions</v>
          </cell>
          <cell r="J2259" t="str">
            <v>Microsoft Office 365, Amazon AWS, Atlassian Cloud, React Redux, Citrix NetScaler, Q2, Workday, Hubspot, Slack, Salesforce, reCAPTCHA, Google Maps, BugHerd, Google Places, Google Tag Manager, Shutterstock, Visual Website Optimizer, Google Font API, Varnish, Nginx, Deluxe, Workday Recruit, Mobile Friendly, Wistia, Google AdWords Conversion, Microsoft Excel, Microsoft PowerPoint, Delta Lake, Apache Iceberg, Airflow, AWS Glue Data Catalog, DATAflow, Apache Spark, Apache Kafka, LeafLink, TSYS, S Loyalty, Bloomberg Professional Services, SWIFT, ISO+â„¢, Amazon Web Services (AWS), Terraform, Docker, Excel4Apps, Oracle Financials Cloud, IBX SmartView, Capita, ARES, SAM, CAT, AWS Trusted Advisor, Amazon Virtual Private Cloud (Amazon VPC), AWS Organizations, WinSCP, Sizmek (MediaMind), AWS Control Tower, Amazon EC2, ebs, Amazon S3 Glacier, AWS CloudFormation, CDK, Ansible, Kubernetes, Amazon EKS Anywhere, ECS, AWS Config, Microsoft Office, Skedda, Informatica Test Data Management, AWS Analytics, Emma, Apache Pig, Aruba Wireless Access Points, SolarWinds NPM, Visa, Mastercard Offers, SendPulse, FIS, Fiserv, Apple Core ML, Autodesk 3ds Max, Git, ServiceNow, Flow, ServiceNow Flow Designer, Tor, ServiceNow Incident Management, Pega Case Management, ServiceNow Problem Management, Gem, ServiceNow Request Management, ServiceNow Integration Hub, REST, Red Hat JBoss Enterprise SOA Platform, Verint Messaging, C#, .NET, Secured MVC Forum on Windows 2012 R2, Frame, Microsoft AdCenter, Databricks Lakehouse Platform, Microsoft Azure Monitor, IBM ILOG CPLEX Optimization Studio, Spark, Snowflake, Salesforce CRM Analytics, SharePoint, Visio, LinkedIn Ads, Salesforce CRM, SAP Sybase InfoMaker, PeopleSoft CRM, Archer, Oracle Hyperion Enterprise, accessiBe, IBM UrbanCode Deploy, IBM FileNet Content Manager, Microsoft 365, AngularJS, Microsoft SQL Server Reporting Services, Micro, JWT, IBM DataPower Gateway, OneTrust Tech Risk &amp; Compliance, Asana, IBM z/OS Operating System, Citrix ShareFile, Thomson Reuters, Oracle Analytics Cloud, FUSION, AWS Step Functions, PeopleSoft Sales, Google Cloud Platform, AWS Glue, Apache Hudi, IBM SevOne, NetScout, Mode, Cisco Catalyst 9800 Series Wireless Controllers, Power BI Documenter</v>
          </cell>
          <cell r="K2259">
            <v>400000000</v>
          </cell>
          <cell r="L2259" t="str">
            <v>Other</v>
          </cell>
          <cell r="N2259">
            <v>45658</v>
          </cell>
          <cell r="O2259">
            <v>4443743000</v>
          </cell>
          <cell r="P2259">
            <v>17</v>
          </cell>
          <cell r="Q2259" t="str">
            <v>UMB Bank, a subsidiary of UMB Financial Corporation, is a diversified financial services company based in Kansas City, Missouri. Founded in 1913, it operates across eight states and has a national presence. The bank has a rich history, evolving from its original charter as City Center Bank to its current form, with significant milestones including its NASDAQ listing and various acquisitions that expanded its reach.
UMB Bank offers a wide range of banking and asset management solutions for commercial, personal, and institutional clients. Its services include commercial banking with deposit accounts and lending, personal banking with wealth management and financial planning, and institutional banking that features asset servicing and corporate trust solutions. The bank is also known for its innovative approaches, such as early drive-through deposits and electronic data processing, and it actively supports community initiatives while maintaining a commitment to integrity and customer focus.</v>
          </cell>
          <cell r="R2259">
            <v>1913</v>
          </cell>
        </row>
        <row r="2260">
          <cell r="A2260" t="str">
            <v>Union Bank</v>
          </cell>
          <cell r="B2260" t="str">
            <v>Union Bank &amp; Trust</v>
          </cell>
          <cell r="C2260">
            <v>8300</v>
          </cell>
          <cell r="D2260" t="str">
            <v>banking</v>
          </cell>
          <cell r="F2260" t="str">
            <v>http://www.linkedin.com/company/union-bank</v>
          </cell>
          <cell r="G2260" t="str">
            <v>San Francisco</v>
          </cell>
          <cell r="H2260" t="str">
            <v>California</v>
          </cell>
          <cell r="I2260" t="str">
            <v>credit cards, consumer banking &amp; financing, wealth management, securities trading services, trust banking, commercial banking, retail banking, leasing, asset management, investment management, financial services, banks &amp; credit unions</v>
          </cell>
          <cell r="P2260">
            <v>192</v>
          </cell>
          <cell r="R2260">
            <v>1864</v>
          </cell>
        </row>
        <row r="2261">
          <cell r="A2261" t="str">
            <v>Unisys</v>
          </cell>
          <cell r="B2261" t="str">
            <v>Unisys</v>
          </cell>
          <cell r="C2261">
            <v>16000</v>
          </cell>
          <cell r="D2261" t="str">
            <v>information technology &amp; services</v>
          </cell>
          <cell r="E2261" t="str">
            <v>http://www.unisys.com</v>
          </cell>
          <cell r="F2261" t="str">
            <v>http://www.linkedin.com/company/unisys</v>
          </cell>
          <cell r="G2261" t="str">
            <v>Blue Bell</v>
          </cell>
          <cell r="H2261" t="str">
            <v>Pennsylvania</v>
          </cell>
          <cell r="I2261" t="str">
            <v>security, cloud data &amp; analytics, consulting, industry applications amp services, end user outsourcing &amp; support services, innovative software operating environments, cloud &amp; infrastructure, application modernization &amp; outsourcing, applications, employee experience, data center transformation &amp; outsourcing, digital transformation workplace services, clearpath forward, digital transformation amp workplace services, hybrid infrastructure, industries, security software amp services, security solutions, change management, communication &amp; collaboration, cybersecurity, security software services, industry applications services, business platforms &amp; services, business processes, digital workplace, modern device management, cloud management, technology, it services &amp; it consulting, apps, cloud computing, enterprise software, enterprises, computer software, information technology &amp; services, b2b</v>
          </cell>
          <cell r="J2261" t="str">
            <v>Route 53, Outlook, CloudFlare Hosting, DemandBase, VueJS, Microsoft Application Insights, Citrix, React Redux, Microsoft Sharepoint, Workday, Eloqua, Pardot, ServiceNow, Slack, Salesforce, Remote, Akamai CDN Solutions, Autopilot, AWS Multi-Factor Authentication, Azure Virtual Desktop, CAT, Copilot, Gem, Infoblox DHCP, LEAP, LogRhythm SIEM, Microsoft 365, Microsoft Active Directory Federation Services, Microsoft Advanced Group Policy Management, Microsoft App-V, Microsoft BitLocker, Microsoft Defender for Cloud, Microsoft Entra ID, Microsoft Exchange Online, Microsoft Exchange Server 2003, Microsoft Intune Enterprise Application Management, Microsoft OneDrive for Business, Microsoft PowerShell, Microsoft Teams, Parallels Mac Management for Microsoft SCCM, SharePoint, Zoho Office Suite, .NET, Microsoft SQL Server Reporting Services, Azure Devops, Bicep, Microsoft Azure Monitor, Terraform, Microsoft Windows Server 2012, Microsoft Hyper-V Server, Python, Azure Digital Twins, SQL, Azure Linux Virtual Machines, Office365, Absolute, Unix, IBM Mainframe, Azure Monitor, Acronis Cyber Backup, Azure Key Vault, Wiz, , SonarQube, Kubernetes, Docker, AWS SDK for JavaScript, SailPoint, CyberArk, PowerBI Tiles, SAP Customer Activity Repository (CAR), Kiosked, Canon Printers, Git, IoT, REST, Micro, Spring Boot, Spring, Cypress, Playwright, Selenium, C#, Pega Case Management, Pega Customer Service, Siemens SIMATIC S7, Pipedrive, RSA SecurID Suite, Splunk SOAR, MITRE ATT&amp;CK, Bash, Dell PowerEdge Servers, Amazon CloudWatch, Amazon Connect, Amazon S3, AWS CloudTrail, AWS Control Tower, AWS Key Management Service (KMS), AWS Trusted Advisor, Microsoft Entra, Nerdio Manager, ServiceNow Configuration Management Database, Mobileiron, Oracle Analytics Cloud, Aruba Wireless Access Points, Cisco Aggregation Services Routers, Cisco Nexus Switches, Freshworks, React, Microsoft.NET Core 3.1, ASP.NET, PostgreSQL, MySQL, MongoDB, Azure Cosmos DB, Flutter, SQLite, Hive, Box, JTL-Shop 3, H2O, Tor, Dart, Jira, IBM z/OS Operating System, IBM RACF, IBM Security zSecure, Broadcom ACF2, Broadcom Top Secret, , Assemble, Broadcom Easytrieve, Google VPC Service Controls, Control-M, IBM Workload Scheduler, HTCondor 8.9.9 on Amazon Linux 2, AlienVault USM (from AT&amp;T Cybersecurity), Salesforce CRM Analytics, Palo Alto PA-5200 Series, CheckPoint, Cisco ASA 5555, Fortinet FortiGate, Kemp Technologies, Pulse Secure, Palo Alto Networks GlobalProtect, Cisco Anyconnect, Jenkins, Ansible, Amazon Web Services (AWS), AWS Application Load Balancer, Cisco Secure Firewall Management Center, Cisco VPN, CPI, Google Cloud Platform, React Router, Switch Concepts, UniFi SDN, VLAN, VMware SD-WAN, Google Cloud, , Microsoft Teams Rooms, ServiceNow Flow Designer, ServiceNow Integration Hub, ServiceNow Service Portal, ServiceNow UI Builder, Act!, Micro Focus Universal CMDB, ServiceNow IT Service Management (ITSM), ServiceNow IT Operations Management (ITOM), Flexera IT Asset Management (ITAM), Cisco UCS Manager, MapMarker, NetApp MetroCluster, IBM DFSMS, Apex, Flow, Ning, Salesforce Lightning Web Components, Salesforce Service Cloud, Salesforce VisualForce, SOQL, VMware, VMware Cloud Foundation, VMware Site Recovery Manager, vSphere, J2EE, Hibernate, PL/SQL, Red Hat JBoss Enterprise SOA Platform, Oracle XML DB, Citrix SD-WAN, HTML Pro, Standalone Tomcat - Java Servlet and JSP Platform by TurnKey Linux (HVM), Javascript, CSS, jQuery, Maven, Jaspersoft, AngularJS, TypeScript, Bootstrap, Microsoft-IIS, Microsoft Entity Framework, AWS CloudFormation, AI, Android, Microsoft Office, Microsoft PowerPoint, Google AdWords Conversion, Microsoft Excel, Micro Focus Mainframe Solutions, Azure Log Analytics, Lytics, Microsoft Endpoint Configuration Manager (MECM), Ivanti Service Manager, Windows 11, Apache Kafka, Elasticsearch, Azure Bot Service, Genesys, Twilio, CallMiner Eureka, Cisco ASR 1000, Azure Data Lake Storage, OpenAI Whisper, SAP, , Archer, Delinea, Okta, Angular, Gradle, Air, SIMS, Apple Business Manager, PEX, Salesforce CPQ, Expo, VxRail, IBM Storage Suite for IBM Cloud Paks, WP-Oauth, Apigee, Redis, ELK Stack, Micro Focus Fortify, Black Duck, IBM MQ, RabbitMQ, Apache, GraphQL, Swagger UI, Apple macOS, Docking &amp; MDI for WPF, Secured MVC Forum on Windows 2012 R2, WCF, COBOL, EfficientIP, Aryson MySQL to MSSQL Converter, VMware ESXi, Unisys, Azure Storage Explorer, Azure Service Bus, Knockout.js, Spreadsheet Server by insightsoftware, SolarWinds, ThousandEyes, Wireshark, SolidWorks Flow Simulation, npm, Express, AWS Direct Connect, Oracle ATG Web Commerce, Nginx, Viewable Media (Visable Measures), 3M 360 Encompass - Health Analytics Suite, AWS IAM Identity Center, Canvas LMS, Lambda Cloud, API Gateway, Amazon EKS Anywhere, AWS App Mesh, SNS, Amazon Simple Queue Service (SQS), Amazon Managed Streaming for Apache Kafka (Amazon MSK), AWS Secrets Manager, ECS, Cognito, Bitbucket, DotNetNuke, Splunk, Kibana, Datadog, New Relic, Vista, BMC Helix ITSM, Cherwell Software, Microsoft Windows 10, Microsoft Defender for Endpoint, Visio, Microsoft Graph, Mode, Ivanti, CrowdStrike, NVIDIA A100 Tensor Core GPU, Mint, CLEAR, SOAPUI, Postman, Microsoft Always on VPN, Siemens PROFIBUS, Cloud Foundry, Ad Astra, AWS Analytics, Amazon EC2, ebs, Amazon Virtual Private Cloud (Amazon VPC), Sizmek (MediaMind), AWS Transit Gateway, AWS PrivateLink, Aurora, Amazon DynamoDB, AWS Systems Manager, AWS CodePipeline, AWS CodeDeploy, GitLab, Amazon GuardDuty, AWS Security Hub, AWS Config, AWS Shield, Excel4Apps, Windows 10 IoT Core Services, Azure Active Directory B2C, AWS VPN, Apple iPhone, Revel iPad POS, Amazon Linux 2, Perl, Oracle Automatic Storage Management (ASM), Palo Alto Networks, Cisco ACI Orchestration, Cisco Meraki SD-WAN, AWS WAF, Blue Coat ProxySG, PatientPop, Oracle Database, Node.js, Eclipse Vert.x, Boomi, Microsoft Sql Server, IBM Db2, Azure Analysis Services, Amazon Associates, IBM ILOG CPLEX Optimization Studio, Netlify, SAP Data Warehousing, Azure App Service, Azure Functions, Azure Logic Apps, Azure OpenAI Service, Azure API Management, Azure AD Notifications, Microsoft Power Automate, Frame, Cisco ACE 4700, Wodify, Yammer, LinkedIn Ads, Facebook, Instagram, MySQL 8 With RHEL 8, IBM AIX, HP-UX, KVM, Nagios, Yummly, StackAdapt, Claude, ChatGPT, GitHub Copilot, Planful, DAX, ServiceNow Performance Analytics, Security, Databricks, Azure Cloud Services, , comScore, Microsoft Office 365, Microsoft Windows Defender Antivirus, Microsoft System Center Virtual Machine Manager, Nutanix, IBM SMP/E, SimCorp Gain, Avaya UCaaS, Azure Data Lake Analytics, SAS Enterprise Guide, Google, Chronicle, ArcGIS Collector, BASE, Dash, Dell Data Domain, Planview ProjectPlace, Microsoft Lists, Amazon Elastic Block Store (EBS), Amazon Simple Storage Service (S3), Oracle Cloud Infrastructure Identity and Access Management, Google Cloud Key Management Service, SES, AWS Systems Manager Parameter Store, AWS Backup, Amazon EC2 Auto Scaling, AdminStudio, InstallShield, CPMStar, Microsoft VBScript, INAP, TUNE, Power BI Documenter, NEC, Dell Avamar, Avid Sibelius, GrubHub for Restaurants, FlipHTML5, Heroku, GitHub, ScreenCloud Digital Signage, Laravel, Hetzner, GitHub Actions, Zoomdata, LENOVO, OneTrust Tech Risk &amp; Compliance, AT&amp;T, Pendo., Darktrace/OT, Exabeam Security Management Platform, Harbor, Recorded Future, Mandiant MDR, Salesforce Field Service, Salesforce Flow, Khoros for SAP Customer Experience Cloud, ESET, Zabbix, PRTG Network Monitor, Genesys Cloud CX, Microsoft Windows Server 2000, Kissflow, F5 BIG-IP, Avi Networks, Azure ExpressRoute, Microsoft Exchange, Oracle WebLogic, IBM WebSphere Automation, Azure Cloud Shell, Dynamics 365 Customer Insights, Cisco Meraki, Loopio, Jamf Pro, Jamf, symplr Provider, SAM, FileVault, HELM, Rancher Labs, K3s, Azure Cognitive Services, Google Publisher Tag (GPT), PyTorch, TensorFlow, scikit-learn, MLflow, Weights &amp; Biases, Prometheus, Grafana, OpenTelemetry, Spark, Barracuda MSP, Forcepoint TRITON, C# (C Sharp), Microsoft Dynamics 365, Microsoft Power Apps, Microsoft SQL Server Management Studio, NuGet, , Quest Toad, ACL, Oracle Enterprise Data Management, IBX SmartView, Symantec Altiris, Azure AD P2, Dell EMC PowerStore, ALEX, Langchain, LangGraph, ANGEL LMS, BlueTie Vault, Azure Cost Management, ISO+â„¢, Azure VPN Gateway, Cisco IP Phones, Cisco AppDynamics, Informatica Master Data Management Cloud, EMC, CSC, PagerDuty Incident Response, 3XChange, ServiceNow Problem Management, ServiceNow Knowledge Management, Cisco WebEx Teams, Intel, Sentinel, Google Search Central, Azure Purview, Connect, Loop11, DATAVERSE LTD, ServiceNow Service Graph Connectors, mO Jira OAuth SSO, Jira OpenID Connect SSO, Jira OIDC SSO, Sage, Azure Application Insights, Adconion, Microsoft Endpoint Manager (MEM), AWS Cloud, AWS Organizations, Microsoft Endpoint Manager, Azure Active Directory, PRO.FILE, CUICK TRAC - DFARS and NIST 800-171 compliance solution, Collective Media, NICE Call Recording, Unisys DevSecOps, NetScout AirMagnet, Condeco, Toolkit, PINNACLE CART, Inventor, Automic Automation, Docebo, Synthesia, Camtasia, Adobe Creative Cloud, Adobe Premiere Pro, Adobe After Effects, Articulate 360, Later, Articulate Storyline 3, Tableau, QlikView, Power Query, BMC Helix Discovery, Soap Media, Amazon API Gateway, TrakSYS, Sales Cloud Einstein, Cisco Nexus 2000, JFrog Artifactory, Rapid7 InsightVM, Apple iPad, Microsoft Power Platform, VMware ThinApp, Microsoft System Center Configuration Manager, System Center Operations Manager, Salesforce Commerce Cloud, AWS DeepComposer, Unity Catalog, Delta, Remedy Single Sign On, MAUI, VisiStat, FordDirect Chat, ChinaCache, Azure Virtual WAN, Zscaler ZTNA, Rust, FUSION, FlexSlider, Devo, Eclipse, Conversant, Puppet, Apache Flink, Apache Tomcat, AWX, AvePoint Opus, Haiku Learning, Litera pdfDocs, Mdt Marketing, SSMS Tools Pack, WISE, Conversant (ValueClick), Rundeck, Progress Chef, dynaTrace, Azure Application Gateway, Tenable.sc, Qualys Penetration Testing, VMware vCenter Server, vSphere High Availability (HA), VMware Distributed Resource Scheduler (DRS), Oracle RAC One Node, Cisco DWDM, Adform DMP, Aqua, Demandware Analytics, Nevron Vision for SSRS, Stormshield, Pega CRM Suite, OpenText Documentum, NTENT, SAP BusinessObjects Business Intelligence (BI), Azure Data Explorer, Crystal Ball, IBM SPSS Modeler, Confluence, Scrum Do, SafeSend, Kanbanize, Cisco Routers, Aruba, Cisco DNA Center, Amazon S3 Glacier, Akamai Connected Cloud (formerly Linode), Apache ActiveMQ, VMware vCenter, SolarWinds RMM, VMware ESX 3.0, AMD ROCm, WSO2 API Manager, Azure Data Factory, Azure Synapse Analytics, Azure SQL, Azure Machine Learning, DTScout, GoToAssist (FASTchat), Cisco Unified Intelligence Center, Catalyst, Cisco Wireless LAN Controllers, Cisco Meraki MS, Burp Suite, Snyk Code (SAST), Agiloft Service Desk Suite, Barracuda Spam Firewall, Kaspersky Anti-Virus, VMware Workspace ONE, Dell EMC Celerra, Zebra Symbol, SAP Ariba, Microsoft Azure, Agile GCP Labs</v>
          </cell>
          <cell r="K2261">
            <v>2385000000</v>
          </cell>
          <cell r="L2261" t="str">
            <v>Debt Financing</v>
          </cell>
          <cell r="M2261">
            <v>700000000</v>
          </cell>
          <cell r="N2261">
            <v>45809</v>
          </cell>
          <cell r="O2261">
            <v>1950100000</v>
          </cell>
          <cell r="Q2261" t="str">
            <v>Unisys Corporation is a multinational information technology company based in Blue Bell, Pennsylvania. Established in 1986 through the merger of Sperry Corporation and Burroughs Corporation, Unisys has a rich history that dates back to 1873. Initially focused on mainframe computers, the company shifted its emphasis in the mid-1990s to IT services, which now represent its largest revenue source.
Today, Unisys offers a range of services including IT consulting, outsourcing, cybersecurity, and advanced computing solutions. Its product lineup features the ClearPath ForwardÂ® systems for high-intensity computing needs, the Unisys StealthÂ® suite for security, and cloud infrastructure solutions. The company also provides digital and AI services, such as the Elevateâ„¢ platform for omnichannel banking and the InteliServeâ„¢ AI-powered service desk. Unisys serves businesses and governments, particularly in sectors like financial services and public services, focusing on secure and mission-critical computing solutions.</v>
          </cell>
          <cell r="R2261">
            <v>1816</v>
          </cell>
        </row>
        <row r="2262">
          <cell r="A2262" t="str">
            <v>United Airlines</v>
          </cell>
          <cell r="B2262" t="str">
            <v>United Airlines</v>
          </cell>
          <cell r="C2262">
            <v>109000</v>
          </cell>
          <cell r="D2262" t="str">
            <v>airlines/aviation</v>
          </cell>
          <cell r="E2262" t="str">
            <v>http://www.united.com</v>
          </cell>
          <cell r="F2262" t="str">
            <v>http://www.linkedin.com/company/united-airlines</v>
          </cell>
          <cell r="G2262" t="str">
            <v>Chicago</v>
          </cell>
          <cell r="H2262" t="str">
            <v>Illinois</v>
          </cell>
          <cell r="I2262" t="str">
            <v>airline, air travel, information technology, air cargo, technology, digital technology, travel, customer service, aviation, online travel, consumer internet, internet, air freight/delivery services, consumer discretionary, airlines &amp; aviation, in-flight entertainment, digital customer engagement, cargo logistics solutions, chicago headquarters, mobile app, global airline alliance, customer experience, airline alliance, b2c, services, long-standing history, flight booking, self-service kiosks, operational efficiency, leisure travel, corporate travel, global network, route expansion, loyalty program, transportation &amp; logistics, premium economy, airline loyalty, airlines, fleet investment, cargo logistics, worldwide destinations, airline industry pioneer, aircraft modernization, fuel-efficient aircraft, business class, airline services, united airlines, digital engagement, passenger travel, international connectivity, route network, scheduled air transportation, international flights, airline tickets, passenger experience, fleet management, cargo services, travel deals, fleet modernization, global hubs, star alliance, consumers, information technology &amp; services, leisure, travel &amp; tourism, airlines/aviation, aviation &amp; aerospace, b2b, airport lounges, bars, hotels &amp; travel, nightlife, transportation</v>
          </cell>
          <cell r="J2262" t="str">
            <v>Akamai, Akamai DNS, Microsoft Office 365, CSC Corporate Domains, Cloudflare DNS, CloudFlare Hosting, Bluekai, Open AdStream (Appnexus), The Trade Desk, Slack, Salesforce, Microsoft Application Insights, Atlassian Cloud, PayPal Credit, OneTrust, GitHub Hosting, ServiceNow, Amazon SES, Emma, Google Plus, Dropbox, Bootstrap Framework, WordPress.org, reCAPTCHA, Google Maps, Wordpress.com, SOASTA, Google Tag Manager, Tealium, Google Font API, Taleo, Intercom, Linkedin Marketing Solutions, Mobile Friendly, Shopify, Wix, Remote, AWS Trusted Advisor, IBM ILOG CPLEX Optimization Studio, Microsoft Azure Monitor, Terraform, GitHub Actions, Harness, JFrog Artifactory, dynaTrace, Amazon CloudWatch, Angular, TypeScript, HTML Pro, CSS, ServiceNow Service Portal, AngularJS, SAP Concur, Oracle Analytics Cloud, Coupa, Atlan, Microsoft Excel, SharePoint, Jupyter Notebook, PowerBI Tiles, Python, R, SQL, Obiee, Databricks, Cision, REST, Tor, NLP, XGBoost, AWS Analytics, SysTools VBA Password Recovery, Microsoft Power Automate, Uipath, Automation Anywhere, Microsoft Power Apps, Power BI Documenter, Cloud Foundry, Excel4Apps, AWS Cloud Development Kit (AWS CDK), AWS SDK for JavaScript, Spring Boot, PostgreSQL, Redis, Amazon DynamoDB, Apache Kafka, IBM MQ, ECS, Amazon EKS Anywhere, Lambda Cloud, IBM Mainframe, AI, Backstage, Datadog, Prometheus, Grafana, Workday, PeopleSoft Sales, Salesforce Marketing Cloud, ASP.NET, C#, Javascript, Microsoft.NET Core 3.1, .NET, React, Redux, Secured MVC Forum on Windows 2012 R2, OpenAI Whisper, Anthropic Claude, Hugging Face, Cohere AI, Langchain, LlamaIndex, Palantir Foundry, Kubernetes, Jenkins, Git, Infoblox, BlueCat Networks, Ansible, Route 53, Azure DNS, ACL, Hadoop HDFS, Outlook, Couchbase, MongoDB, Amazon DocumentDB, Amazon Managed Streaming for Apache Kafka (Amazon MSK), Docker, Homestead, Red Hat JBoss Enterprise SOA Platform, ServiceNow IT Service Management (ITSM), ServiceNow Flow Designer, Gem, DotNetNuke, GRIN, Mailchimp Mandrill, CNC Software, Ning, blend, Air, IoT, TUNE, Quip, Electron, CAT, Less, Argo, comScore, Phocas Software, GitHub Copilot, Claude, Microsoft.NET 6.0, Node.js, go+, Amazon EC2, AWS Step Functions, Amazon CloudFront, Cognito, API Gateway, Splunk, Trend Micro Deep Security, Amazon Web Services (AWS), Google Cloud Security Command Center, BarTender, ARES, AssetWorks, IBM SPSS Modeler, LangGraph, C# (C Sharp), OpenAI, Meta Code Llama, AWS Bedrock, Amazon Simple Storage Service (S3), Microsoft Project, Figma, Nomad, Argon CI/CD Security, , Micro Focus Network Node Manager i, ThousandEyes, Quantum Metric, BigPanda, GitLab, AWS CloudFormation, ELK Stack, Bash, Microsoft PowerShell, Motigo, Brandwatch, BuzzSumo, Confluence, Crayon, CrazyEgg, FigJam, Glassdoor, Google Forms, Google Trends, Hotjar, Indeed, Jira, Klue, Lookback, Maze, Miro, Notion, Optimal Workshop, Qualtrics, SessionCam, Similarweb, SurveyMonkey, Typeform, UserTesting, Microsoft Office, Oracle EBS Projects, Oracle Cloud, OneTrust Tech Risk &amp; Compliance, Tockify, JAMIS Prime ERP, Oracle Fusion Middleware, Oracle EBS CRM, Oracle Procurement Cloud, Oracle BI Publisher, Oracle Forms, Oracle Reports, Oracle Integration Cloud, Oracle SOA Cloud Service, SOA Suite, Radarstats, Autopilot, Azure Analysis Services, Amazon S3, Google AdWords Conversion, Amazon Virtual Private Cloud (Amazon VPC), Boto3, Aurora, Draw.io, LucidChart, Visio, Apigee, AWS Config, AWS Control Tower, AWS Key Management Service (KMS), AWS Organizations, AWS Systems Manager, CONTROL, Istio, Kong, Microsoft Dynamics CRM Consulting, Security, Sizmek (MediaMind), Microsoft PowerPoint, Microsoft Teams Rooms, HipChat, Wider Planet, Azure Devops, Amazon MQ, E-planning, Wowanalytics, Cisco VoIP, Tableau, Selenium, Amazon Redshift, Onit, Akamai CDN Solutions, Infoblox DHCP, PySpark, TIBCO Spotfire, Azure Data Lake Analytics, AWS Glue Data Catalog, Amazon QuickSight, Horizon, AutoCAD, Revel iPad POS, GitHub, Dell iDRAC (Integrated Dell Remote Access Controller), HTML5 Maker, RXJS, Saga, Cisco Web Security Appliance S600v, Babel, webpack, npm, Apple Pay, Paypal, Alipay, Cross Pixel Media, Micro, Copilot, Redshift, Make, Absorb LMS, Harmony Email &amp; Collaboration, Scala, GAS, BASE, Microsoft SQL Server Reporting Services, ServiceNow Field Service Management, Salesforce Customer Data Platform (CDP), QuoteSoft REP Takeoff, FlipHTML5, ServiceNow Virtual Agent, ServiceNow Agent Workspace, Spiceworks IP Scanner</v>
          </cell>
          <cell r="K2262">
            <v>2800000000</v>
          </cell>
          <cell r="L2262" t="str">
            <v>Debt Financing</v>
          </cell>
          <cell r="M2262">
            <v>2000000000</v>
          </cell>
          <cell r="N2262">
            <v>46054</v>
          </cell>
          <cell r="O2262">
            <v>59070000000</v>
          </cell>
          <cell r="P2262">
            <v>139</v>
          </cell>
          <cell r="Q2262" t="str">
            <v>United Airlines is a major U.S.-based airline headquartered in Chicago, Illinois, and is a subsidiary of United Airlines Holdings, Inc. It is recognized as the world's largest airline by available seat miles and number of destinations, serving over 140 million passengers annually to more than 1,000 destinations across six continents.
Founded in 1926, United Airlines has a rich history that includes significant milestones such as its merger with Capital Airlines in 1961 and the merger with Continental Airlines in 2010-2011. The airline operates from major hubs, including Houston's George Bush Intercontinental Airport, and is a founding member of the Star Alliance, which enhances its global connectivity.
United Airlines provides scheduled passenger air transportation, focusing on domestic routes and international long-haul flights. It offers various cabin classes, including economy, premium economy, business, and first class. The airline also features loyalty programs like MileagePlus and provides in-flight entertainment and Wi-Fi, ensuring a comprehensive travel experience for its customers.</v>
          </cell>
          <cell r="R2262">
            <v>1926</v>
          </cell>
        </row>
        <row r="2263">
          <cell r="A2263" t="str">
            <v>United Community</v>
          </cell>
          <cell r="B2263" t="str">
            <v>United Community Bank</v>
          </cell>
          <cell r="C2263">
            <v>3000</v>
          </cell>
          <cell r="D2263" t="str">
            <v>banking</v>
          </cell>
          <cell r="E2263" t="str">
            <v>http://www.ucbi.com</v>
          </cell>
          <cell r="F2263" t="str">
            <v>http://www.linkedin.com/company/unitedcommunity</v>
          </cell>
          <cell r="G2263" t="str">
            <v>Greenville</v>
          </cell>
          <cell r="H2263" t="str">
            <v>South Carolina</v>
          </cell>
          <cell r="I2263" t="str">
            <v>personal banking, advisory services, mortgage &amp; home loans, commercial banking, business banking, major banks, finance, b2b, b2c, non-profit, government, services, retail, financial services, nonprofit organization management, banks &amp; credit unions, mortgage brokers, real estate</v>
          </cell>
          <cell r="J2263" t="str">
            <v>Cloudflare DNS, Mimecast, CloudFlare Hosting, Brightcove, Drupal, Media Temple SSL, Citrix, StackAdapt, Q2, Emma, Salesforce, Google Play, reCAPTCHA, YouTube, Google Tag Manager, WordPress.org, Mobile Friendly, Typekit, ASP.NET, Google Font API, iTunes, Nginx, OpenID, Google Analytics, Quantcast, Varnish, Wordpress.com, Remote, Android, Circle, AI, Microsoft Excel, CONTROL, iCIMS, WeTransfer, Microsoft Office, Blueprism, Nintex, ISO+â„¢, Webex, ANGEL LMS, Microsoft Teams, Connect, Pega BPM, Unity, MeridianLink Mortgage, ServiceNow, Zelle, Posit, BILL, Encompass, LinkedIn Sales Navigator, Amazon Cloud Directory, IBM Mainframe, Verafin, Netlify, Excel4Apps, Optimal Blue, CreditLens, Total Expert, LogicGate Risk Cloud, Akamai CDN Solutions, Ansible, Azure Devops, GitHub Actions, GitLab, Infoblox DHCP, Jenkins, Kubernetes, Microsoft Active Directory Federation Services, Microsoft Advanced Group Policy Management, Microsoft Windows Server 2012, MySQL 8 With RHEL 8, Nutanix, Terraform, Ubuntu, VMware, SWIFT, Cisco Secure Firewall Management Center, Microsoft Windows Defender Antivirus, Snowflake, Microsoft SQL Server Reporting Services, Parallels Mac Management for Microsoft SCCM, Python, Streamlit, Sigma, Microsoft Power Platform, Git</v>
          </cell>
          <cell r="K2263">
            <v>134600000</v>
          </cell>
          <cell r="L2263" t="str">
            <v>Merger / Acquisition</v>
          </cell>
          <cell r="M2263">
            <v>0</v>
          </cell>
          <cell r="N2263">
            <v>45717</v>
          </cell>
          <cell r="O2263">
            <v>1536984000</v>
          </cell>
          <cell r="P2263">
            <v>9</v>
          </cell>
          <cell r="Q2263" t="str">
            <v>United Community Bank (UCBI) is a regional financial institution established in 1950 in Blairsville, Georgia. It offers a range of personal and business banking services, wealth management, mortgage services, and specialized lending across six Southeastern states: Alabama, Florida, Georgia, North Carolina, South Carolina, and Tennessee. The bank operates 206 offices and employs over 3,000 staff, managing $24 billion in assets.
UCBI provides accessible personal banking through branches, online platforms, and a mobile app. Key offerings include checking and savings accounts, home loans, credit cards, and free ATMs throughout the Southeast. For businesses, UCBI offers tailored services such as business loans, cash management, and digital tools for account monitoring. The bank is committed to community service, supporting various initiatives through the United Community Bank Foundation, and has received multiple awards for customer satisfaction in banking.</v>
          </cell>
          <cell r="R2263">
            <v>1950</v>
          </cell>
        </row>
        <row r="2264">
          <cell r="A2264" t="str">
            <v>United Wholesale Mortgage</v>
          </cell>
          <cell r="B2264" t="str">
            <v>United Wholesale Mortgage</v>
          </cell>
          <cell r="C2264">
            <v>9100</v>
          </cell>
          <cell r="D2264" t="str">
            <v>financial services</v>
          </cell>
          <cell r="E2264" t="str">
            <v>http://www.uwm.com</v>
          </cell>
          <cell r="F2264" t="str">
            <v>http://www.linkedin.com/company/united-wholesale-mortgage</v>
          </cell>
          <cell r="G2264" t="str">
            <v>Pontiac</v>
          </cell>
          <cell r="H2264" t="str">
            <v>Michigan</v>
          </cell>
          <cell r="I2264" t="str">
            <v>conventional, va, fastest turn times &amp; communication, nonqm, sameday closing with uclose, technology focused, elite, usda, fha, instant mi, wholesale &amp; correspondent lending, wholesale &amp; correspondent lending conventional fha va usda nonqm elite instant mi fastest turn time, finance: consumer services, finance, mortgage underwriting platform, operational efficiency, mortgage automation platforms, mortgage revenue, loan servicing, mortgage industry development, mortgage analytics, mortgage origination technology, uclose, blink+, mortgage technology platforms, mortgage digital tools, loan automation software, broker support, mortgage process automation, mortgage capital, wholesale mortgage growth, mortgage process efficiency, mortgage partnership programs, mortgage market growth, mortgage industry innovation, mortgage market share, mortgage employment, loan approval process, broker support tools, client satisfaction in mortgage, mortgage industry evolution, mortgage process efficiency tools, mortgage platform, real estate, mortgage process, loan underwriting, mortgage market leadership, risk management, digital mortgage solutions, independent mortgage brokers, mortgage automation, mortgage digital transformation, mortgage customer service, mortgage technology, mortgage leadership, mortgage compliance, mortgage risk management, mortgage risk analytics, mortgage industry support, mortgage data security, wholesale mortgage, innovation, mortgage closing, mortgage industry digital tools, uconnect, mortgage and nonmortgage loan brokers, mortgage industry leader, b2b, mortgage compliance tools, home loan options, mortgage industry strategy, mortgage lender, mortgage innovation, mortgage closing automation, mortgage industry technology, mortgage solutions, mortgage industry success, mortgage underwriting, mortgage origination, mortgage data security solutions, customer experience, independent broker support, mortgage industry growth, mortgage strategic growth, mortgage industry future, mortgage growth strategies, mortgage process optimization, mortgage banking, services, mortgage process streamlining, mortgage technology innovation, mortgage industry leadership, proprietary platforms, financial services, mortgage industry trends, mortgage partnership, easy qualifier, loan products, home value estimator, create a loan, import loan, manage pipeline, loan process, appraisal direct, one-click aus, conventional loans, fha loans, usda loans, bank statement loans, heloc options, jumbo loans, client connect, automated communication, brand builder, marketing tools, broker services, market data, turn times, loan approval, smart loan pricing, mortgage application, secondary marketing, client experience, customizable materials, marketing calendar, team member services, innovative technology, fast loan processing, instant quotes, pre-qualification tool, soft credit check, tri-merge credit report, virtual close options, training programs, client relationship management, real estate partnerships, investor relations, success track, homeready grants, temporary rate buydowns, distribution</v>
          </cell>
          <cell r="J2264" t="str">
            <v>Salesforce, Cloudflare DNS, Mailchimp Mandrill, Mimecast, ServiceNow, Microsoft Office 365, CloudFlare Hosting, VueJS, Atlassian Cloud, MongoDB, Salesforce Live Agent, Amazon SES, Slack, Google Dynamic Remarketing, Walkme, Stripe, Segment.io, Google Analytics, Cornerstone On Demand, Cloudinary, LivePerson Monitor, Linkedin Marketing Solutions, Ruxit, Mobile Friendly, Wistia, Google Tag Manager, Google Maps, Bootstrap Framework, Google Maps (Non Paid Users), DoubleClick Conversion, BugHerd, Typekit, Evergage, Bing Ads, reCAPTCHA, Google Font API, Twitter Advertising, DoubleClick, Qualtrics, Vimeo, Remote, LeaseWeb, BASE, Microsoft SQL Server Reporting Services, Microsoft Excel, Elite Software HVAC Solution, Bing, Barracuda MSP, Black Knight, Microsoft Office, PowerBI Tiles, Outlook, Cobalt, Dynamics 365 Customer Service, Microsoft PowerPoint, Alteryx, Microsoft VBScript, Fusion ERP Analytics, Ekahau AI Pro, Excel4Apps, QRM, Microsoft Windows Server 2012, Horizon, VMware ESXi, Microsoft Active Directory Federation Services, Microsoft PowerShell, CAT, Star, Adobe, Playwright</v>
          </cell>
          <cell r="K2264">
            <v>425000000</v>
          </cell>
          <cell r="L2264" t="str">
            <v>Other</v>
          </cell>
          <cell r="M2264">
            <v>425000000</v>
          </cell>
          <cell r="N2264">
            <v>44197</v>
          </cell>
          <cell r="O2264">
            <v>3160569000</v>
          </cell>
          <cell r="Q2264" t="str">
            <v>United Wholesale Mortgage (UWM), based in Pontiac, Michigan, is the largest home mortgage lender in the United States and has held the title of the largest wholesale lender for ten consecutive years. Founded in 1986 by Jeff Ishbia, UWM operates exclusively with independent mortgage brokers across all 50 states, providing a wide range of mortgage products including conventional, FHA, VA, USDA, and CEMA loans.
UWM focuses on the wholesale mortgage channel, utilizing proprietary technology to streamline the loan processing experience. The company averages 17 days for loan processing, significantly faster than the industry standard. UWM offers brokers access to various B2B tools and emphasizes client service and technology to enhance the mortgage experience. The company is committed to fostering a positive workplace culture, guided by principles that prioritize relationships, continuous improvement, and employee well-being.</v>
          </cell>
          <cell r="R2264">
            <v>1986</v>
          </cell>
        </row>
        <row r="2265">
          <cell r="A2265" t="str">
            <v>Unity</v>
          </cell>
          <cell r="B2265" t="str">
            <v>Unity</v>
          </cell>
          <cell r="C2265">
            <v>5000</v>
          </cell>
          <cell r="D2265" t="str">
            <v>information technology &amp; services</v>
          </cell>
          <cell r="E2265" t="str">
            <v>http://www.unity.com</v>
          </cell>
          <cell r="F2265" t="str">
            <v>http://www.linkedin.com/company/unity</v>
          </cell>
          <cell r="G2265" t="str">
            <v>San Francisco</v>
          </cell>
          <cell r="H2265" t="str">
            <v>California</v>
          </cell>
          <cell r="I2265" t="str">
            <v>unity pro is a powerful &amp; productive 3d &amp; 2d game engine &amp; visualisation tool used by independe, computer software: prepackaged software, technology, software development, computer systems design and related services, cloud services, content creation, gaming, performance optimization, interactive training, multimedia engine, automotive visualization, automotive, visualization tools, rt3d development engine, multiplatform support, asset marketplace, innovation, game development, ai assets marketplace, cross-platform development, ai-generated assets, film production tools, developer community, unity engine, asset management, industry solutions, consulting, customer engagement, b2b, d2c, game engine, visual effects, multiplayer networking, software development kit, architecture, simulation software, digital twins, interactive content creation, industrial manufacturing, real-time 3d, multimedia development, interactive experiences, metaverse development, government, real-time rendering, multimedia collaboration, entertainment, cloud hosting, ar and vr, content monetization, architectural rendering, multiplayer services, services, industrial simulations, digital content platform, b2c, 3d modeling tools, 3d development, 2d development, vr, ar, multiplayer capabilities, high-quality graphics, cross-platform support, ai enhancements, game asset store, unity cloud, mobile app marketing, user acquisition, game publishing, 3d graphics, immersive experiences, developer tools, game monetization, interactive content, game development courses, community support, unity hub, asset creation tools, real-time collaboration, success plans, technical support, game tools and resources, levelplay integration, on-device advertising, video game design, case studies, learning resources, unity documentation, game prototyping, tutorials and training, unity events, user engagement, game mechanics, scene management, environment design, character animation, graphics pipeline, shader development, game development community, certification programs, saas, education, manufacturing, transportation &amp; logistics, construction &amp; real estate, information technology &amp; services, cloud computing, enterprise software, enterprises, computer software, games, computer games, consumers, mechanical or industrial engineering</v>
          </cell>
          <cell r="J2265" t="str">
            <v>Akamai DNS, Gmail, Google Apps, Google Cloud Hosting, Akamai, Microsoft Office 365, Zendesk, Drupal, VueJS, Atlassian Cloud, OneTrust, Create React App, The Trade Desk, Webflow, Eloqua, Salesforce Live Agent, Salesforce, Slack, React Redux, GitLab, GitHub Hosting, MongoDB, Amazon SES, YouTube, Mobile Friendly, SOASTA, Vimeo, Google Font API, BugHerd, reCAPTCHA, Shutterstock, Google Play, Google Tag Manager, Google Frontend (Webserver), SoundCloud, AI, Remote, Unity, Kubernetes, Apache Kafka, LeafLink, Android, AWS SDK for JavaScript, BlackBerry QNX, C#, Eaglestats, NVIDIA Drive, NVIDIA Jetson, Open Graphics Library (OpenGL), Qualcomm, Vulkan, Yocto, Oracle Bare Metal Cloud Services, Azure Digital Twins, Python, SQL, go+, Frame, Render, PurpleView, Salesforce CRM Analytics, Visio, poly, Resi, Excel4Apps, Tor, Workday, SentenceTransformers, Vector, AuditBoard, Google Sheets, Google Calendar, Google Docs, Amazon Managed Streaming for Apache Kafka (Amazon MSK), Google Cloud Platform, WebGL, Jira, ironSource, Rise, Git, Perforce Delphix, Prometheus, Grafana, IONOS, AWS Trusted Advisor, IBM ILOG CPLEX Optimization Studio, Google Kubernetes Engine (GKE), Terraform, GitHub, Nreal, Langchain, LlamaIndex, Azure AI Search, SimplyCast Survey, Looker, Outreach.io, LinkedIn Ads, Apache Flink, Argo CD, GitHub Actions, Jenkins, Google Cloud BigQuery, TypeScript, commercetools, Airflow, Prefect, Apache Iceberg, Spark, Apache Druid, Apache Parquet, AVRO, VictoriaMetrics, OpenTable for Restaurants, Kotlin, Microsoft Azure Monitor, Three.js, Niagara Framework, PixiJS, Sketchfab, ebs, Socket.Io, Django, Storybook, Jest, Cypress, Playwright, webpack, Axios International, Tailwind, SAP, CSS, BASE, .NET, Oracle Data Cloud, Salesforce Service Cloud, Amazon Managed Workflows for Apache Airflow (MWAA), Rockwell Automation Services, C# (C Sharp), Sketch, Star, Microsoft Excel, Ning, Freshworks, Google Workspace, Flyte, AR Foundation, E-planning, Google Cloud Pub/Sub, iOS SDK, Toolkit, Restream, Gainsight, ADAPT, Zuora, Mode, Dell iDRAC (Integrated Dell Remote Access Controller), HELM, Argo, Microsoft Azure, Google Cloud, React, HTML Pro, Vitess, Apple, Cross Pixel Media, JetBrains, NVIDIA, Perl, Visual Studio, Xcode, Gem, Palo Alto PA-5200 Series, Azure Linux Virtual Machines, Ironclad, Tipalti, Amazon Web Services (AWS), GRPC, Docker, Apple Core ML, Flite, AT&amp;T, Flow, NEAR, Weibo, Connect, TierPoint DRaaS, BIRT, Coupa, Workiva, CloudPay, Okta, CGI Momentum, PyTorch, TensorFlow, Forcepoint TRITON, Stripe, Apple macOS, Secured MVC Forum on Windows 2012 R2, Zoomdata, Starburst, Diligent Entities</v>
          </cell>
          <cell r="K2265">
            <v>3693500000</v>
          </cell>
          <cell r="L2265" t="str">
            <v>Other</v>
          </cell>
          <cell r="M2265">
            <v>1500000000</v>
          </cell>
          <cell r="N2265">
            <v>44501</v>
          </cell>
          <cell r="O2265">
            <v>1849648000</v>
          </cell>
          <cell r="Q2265" t="str">
            <v>Unity Technologies is a prominent provider of a cross-platform real-time 3D development platform, originally launched as a game engine in 2005. The company serves over 1.3 million monthly active users and supports more than 25 end-user platforms, including mobile, PC, and console. Unity is known for its significant impact on the gaming industry, powering 70% of the top 1,000 mobile games and a substantial portion of PC and VR titles.
The flagship Unity Engine offers tools for creating games, apps, and immersive experiences across various devices. It features a component-based architecture with C# scripting, visual scripting, and advanced rendering capabilities. Unity also provides specialized tools like Mixed and Augmented Reality Studio (MARS) for AR app development and Unity Forma for automotive and retail 3D experiences. The company emphasizes democratizing development for creators of all levels and fosters a global community through various platforms and events.</v>
          </cell>
          <cell r="R2265">
            <v>2004</v>
          </cell>
        </row>
        <row r="2266">
          <cell r="A2266" t="str">
            <v>Universal Studios Hollywood</v>
          </cell>
          <cell r="B2266" t="str">
            <v>Universal Studios Hollywood</v>
          </cell>
          <cell r="C2266">
            <v>7500</v>
          </cell>
          <cell r="D2266" t="str">
            <v>entertainment</v>
          </cell>
          <cell r="E2266" t="str">
            <v>http://www.universalstudioshollywood.com</v>
          </cell>
          <cell r="F2266" t="str">
            <v>http://www.linkedin.com/company/universal-studios-hollywood</v>
          </cell>
          <cell r="G2266" t="str">
            <v>Universal City</v>
          </cell>
          <cell r="H2266" t="str">
            <v>California</v>
          </cell>
          <cell r="I2266" t="str">
            <v>film industry milestone, film industry legacy experiences, live production facilities, entertainment destination, movie franchise attractions, special effects rides, film industry heritage tours, film industry tourism, film studio tours, movie studio heritage, entertainment industry, film industry milestone attractions, film and television filming, services, film production equipment, customer service, studio backlot, film studio heritage, tourist destination, visitor attractions, film and television filming locations, special effects technology, film and tv production, movie attractions, film production technology, film industry services, film and tv filming, studio tour technology, film industry legacy, film industry history, studio facilities, film production environment tours, studio backlot experiences, studio tours, film production, film and tv production services, film and television, amusement rides, hospitality, film history, live entertainment, live film production, b2c, film franchise rides, film production services, hollywood landmark, film and tv industry, film industry milestone events, movie franchise rides, film industry innovation, film and tv filming experiences, film studio history, leisure, film studio facilities, b2b, special effects, theme park, family entertainment, visitor experience, film industry innovation rides, mobile app, film production facilities, film sets, tourism, film set walkthroughs, movie-inspired rides, public tours, motion picture and video exhibition, technology, film set tours, film studio, movie-themed rides, immersive theme park, universal studios, innovation, hollywood studio, tourist attraction, backlot tours, film production environment, film industry landmark, retail, immersive experiences, tourism in los angeles, film industry heritage, entertainment, film industry history tours, film industry evolution, film history milestone, entertainment technology, film industry heritage sites, attractions, rides, shows, universal citywalk, family-friendly, visits, hollywood, movie-themed, merchandise, dining, experiences, interactive exhibits, vip tours, behind-the-scenes, seasonal events, special promotions, park tickets, admissions, safety measures, guest services, photo opportunities, travel packages, accommodation, parking options, fast pass, photo and video, accessibility, suites and lounges, themed dining, group events, private parties, character meet and greet, annual passes, rides for all ages, early access, express pass, showtimes, park map, kids attractions, food and drink, immersive storytelling, motion pictures &amp; film, leisure, travel &amp; tourism, active life, amusement parks, food, specialty food</v>
          </cell>
          <cell r="J2266" t="str">
            <v>Akamai, Akamai DNS, Microsoft Office 365, Taboola Newsroom, TubeMogul, OneTrust, Omniture (Adobe), Adobe Marketing Cloud, Facebook Custom Audiences, greyscale - grey, Bootstrap Framework, Google Play, Yahoo Analytics, Google Tag Manager, Facebook Widget, Google Dynamic Remarketing, DoubleClick Floodlight, Google Places, Yahoo Ad Manager Plus, Amazon Associates, Mobile Friendly, Qualtrics, Criteo, Braintree, Google Analytics, Linkedin Marketing Solutions, AdRoll, Adobe Media Optimizer, SOASTA, Bing Ads, Twitter Advertising, The Trade Desk, DoubleClick, Facebook Login (Connect), DoubleClick Conversion, Paypal, Google Maps, AudioEye, Act!, CONTROL, Eatec, ECS, SES, Quip, Ning, Amazon Web Services (AWS), AC500 PLC, Designer, Box, Yamaha Audio and Visual, Aja Video Systems, Blackmagic Design, Cytoscape, .NET, Cisco Aironet 3700, PowerDMS, SAP SQL Anywhere, RS2, Microsoft Windows Server 2012, Apple macOS, Kiosked, LucidLink, Blue Coat PacketShaper, Mailchimp Mandrill, AT&amp;T, Kronos, Gem, Brocade Switches, Microsoft Office, IBM Maximo, Opentable, Inventor, Google AdWords Conversion, Microsoft Excel, Outlook, Microsoft PowerPoint, OpenProject, Xray, ICP, Mode, AVEVA InTouch HMI, BASE, CAT, Raygun, TSYS, Postpresso</v>
          </cell>
          <cell r="O2266">
            <v>2100000000</v>
          </cell>
          <cell r="P2266">
            <v>32</v>
          </cell>
          <cell r="Q2266" t="str">
            <v>Universal Studios Hollywood is a renowned theme park and working movie studio located in Los Angeles, California. It combines a real film studio with amusement park attractions, offering guests a unique experience that includes behind-the-scenes studio tours and thrilling rides. The park features the World-Famous Studio Tour, which provides insights into movie and TV production, along with character sightings and VIP experiences led by knowledgeable guides.
The park boasts a variety of attractions across themed lands, including The Wizarding World of Harry Potterâ„¢, Super Nintendo World, and Jurassic World. Guests can enjoy rides like Harry Potter and the Forbidden Journeyâ„¢, Mario Kartâ„¢: Bowserâ€™s Challenge, and Revenge of the Mummy â€“ The Ride. Adjacent to the park, Universal CityWalk Hollywood offers a vibrant entertainment district with dining, shopping, and a theater, enhancing the overall visitor experience. Universal Studios Hollywood caters to families, thrill-seekers, and film enthusiasts alike.</v>
          </cell>
          <cell r="R2266">
            <v>1964</v>
          </cell>
        </row>
        <row r="2267">
          <cell r="A2267" t="str">
            <v>Unum</v>
          </cell>
          <cell r="B2267" t="str">
            <v>Unum</v>
          </cell>
          <cell r="C2267">
            <v>11000</v>
          </cell>
          <cell r="D2267" t="str">
            <v>insurance</v>
          </cell>
          <cell r="E2267" t="str">
            <v>http://www.unum.com</v>
          </cell>
          <cell r="F2267" t="str">
            <v>http://www.linkedin.com/company/unum</v>
          </cell>
          <cell r="G2267" t="str">
            <v>Chattanooga</v>
          </cell>
          <cell r="H2267" t="str">
            <v>Tennessee</v>
          </cell>
          <cell r="I2267" t="str">
            <v>integrity, disability insurance, committment to service, financial services, vision, voluntary benefits, life insurance, behavorial health services, dental, leave management, financial protection, group life, insurance, health &amp; insurance, insurance companies, accident &amp;health insurance, finance, consulting, market research, workforce protection, benefits analytics, benefits customization, claims processing, benefits solutions, benefits support, leave and absence solutions, hr technology, employee self-service, benefits for financial services, benefits for manufacturing sector, benefits for remote workforce, benefits for government employees, benefits administration, employee well-being, benefits integration, benefits provider, benefits compliance, benefits education, benefits innovation, employee retention benefits, hr system integration, benefits for non-profits, benefits communication, healthtech, benefits for union workers, benefits reporting, benefits platform integration, benefits for educational institutions, digital claims processing, b2b, benefits platform, digital enrollment, benefits for hospitality industry, b2c, hris integration, benefits for gig workers, benefits automation, employee benefits, benefits for healthcare providers, benefits for tech companies, reinsurance carriers, behavioral health, benefits for retail sector, benefits for small business, benefits engagement, digital benefits platform, benefits for multinational corporations, benefits for public sector, customer experience, services, benefits for transportation workers, benefits technology, digital leave management, benefits for healthcare industry, employee protection, benefits optimization, mental health benefits, customer service, accident insurance, critical illness insurance, hospital insurance, dental insurance, vision insurance, pet insurance, absence management, insurance claims, wellness benefits, maternity leave, hr integrations, enrollment solutions, digital benefits, small business solutions, employee support, insurance enrollment, supplemental insurance, customer satisfaction, integration with hr systems, workplace benefits, compliance resources, employee utilization, benefit education, support and resources, innovative solutions, insurance portability, claim status updates, data insights, seamless integrations, business growth, community engagement, human touch, empathetic service, employee experience, employee rights, healthcare, non-profit, health care, health, wellness &amp; fitness, hospital &amp; health care, nonprofit organization management</v>
          </cell>
          <cell r="J2267" t="str">
            <v>Route 53, Microsoft Office 365, Salesforce, Outlook, CSC Corporate Domains, DemandBase, VueJS, AWS SDK for JavaScript, OneTrust, Create React App, Salesforce Service Cloud, Webflow, MongoDB, Workday, Emma, Marketo, Salesforce Live Agent, Slack, Amazon SES, Hubspot, React, ON24, Stripe, Bootstrap Framework, Google Play, Qualtrics, ASP.NET, Google Plus, Google Maps, Dropbox, reCAPTCHA, Bing Ads, Linkedin Widget, Wistia, Silverpop, Linkedin Marketing Solutions, Google Tag Manager, Vimeo, Mobile Friendly, Workday Recruit, Google translate widget, Google translate API, Remote, KNIME, Domo, Sisense, SharePoint, Frame, Microsoft Excel, Google AdWords Conversion, Microsoft PowerPoint, IBM z/OS Operating System, IBM SMP/E, Microsoft SQL Server Reporting Services, GoToAssist (FASTchat), C#, Cisco Meraki MS, IBM Db2 for Linux, UNIX, and Microsoft Windows, Tor, Microsoft Teams, Microsoft Office, COBOL, IBM ISPF, IBM JES2, Zift Solutions, Excel4Apps, Rally, ServiceNow, Clarity, AWS Analytics, Tableau, Teradata, Azure Virtual Machines, Loom, Clearwater Analytics, AWS Trusted Advisor, Splunk, IBM Mainframe, BASE, eMaint CMMS, DotNetNuke, Salesforce CRM Analytics, Aryson MySQL to MSSQL Converter, SQL, Google Analytics, Gem, Snowflake, AWS Elemental MediaConvert, Olo, Admin, J2EE, Standalone Tomcat - Java Servlet and JSP Platform by TurnKey Linux (HVM), Oracle Analytics Cloud, PowerBI Tiles</v>
          </cell>
          <cell r="K2267">
            <v>2300000000</v>
          </cell>
          <cell r="L2267" t="str">
            <v>Debt Financing</v>
          </cell>
          <cell r="M2267">
            <v>400000000</v>
          </cell>
          <cell r="N2267">
            <v>45444</v>
          </cell>
          <cell r="O2267">
            <v>13054400000</v>
          </cell>
          <cell r="Q2267" t="str">
            <v>Unum Group is a global leader in financial protection benefits, specializing in employee benefits insurance. Founded in 1848, the company has a rich history and is publicly traded on the NYSE under the ticker UNM. Headquartered in Chattanooga, Tennessee, with significant operations in Baton Rouge, Louisiana, Unum serves approximately 45 million individuals and their families, providing coverage through 174,000 companies.
The company offers a comprehensive suite of employer-sponsored financial protection benefits, including disability insurance, life insurance, and voluntary and supplemental benefits. Unum is recognized as a market leader in group and individual long-term and short-term disability insurance. It also provides dental and vision coverage, as well as group income protection and critical illness insurance in the U.K. Unum emphasizes innovation and customer commitment, having paid out $8 billion in benefits recently and contributing to charitable causes.</v>
          </cell>
          <cell r="R2267">
            <v>1848</v>
          </cell>
        </row>
        <row r="2268">
          <cell r="A2268" t="str">
            <v>Upbound Group</v>
          </cell>
          <cell r="B2268" t="str">
            <v>Upbound Group</v>
          </cell>
          <cell r="C2268">
            <v>12000</v>
          </cell>
          <cell r="D2268" t="str">
            <v>financial services</v>
          </cell>
          <cell r="E2268" t="str">
            <v>http://www.upbound.com</v>
          </cell>
          <cell r="F2268" t="str">
            <v>http://www.linkedin.com/company/upboundgroup</v>
          </cell>
          <cell r="G2268" t="str">
            <v>Plano</v>
          </cell>
          <cell r="H2268" t="str">
            <v>Texas</v>
          </cell>
          <cell r="I2268" t="str">
            <v>renttoown, financial services, franchising, leasetoown, diversified commercial services, consumer discretionary, underserved markets, accessible financial solutions, underserved consumers, retail, innovative products, digital channels, consumer finance, financial opportunity, b2c, financial solutions, consumer credit, mortgage and nonmortgage loan brokers, financial technology, digital financial services, financial inclusion, inclusive finance, store-based channels, consumer transactions, marketplace, financial planning, data-driven, finance and insurance, services, data security, retail finance, retail units, risk management, payment solutions, financial transformation, retail partnerships, finance, consumer products &amp; retail, franchises, finance technology, information technology &amp; services, computer &amp; network security</v>
          </cell>
          <cell r="J2268" t="str">
            <v>Akamai, Route 53, Outlook, Slack, Salesforce, Adobe Marketing Cloud, Mobile Friendly, Google Font API, Bootstrap Framework, SOASTA, Google Tag Manager, Remote, AI, Workday, Microsoft Excel, AMP, Liquid, SQL, Oracle SPF, dmarcian, Copilot, Office365, Microsoft Exchange Online, SharePoint, Microsoft OneDrive, Cisco WebEx Teams, Microsoft Power Platform, Lucernex Site Selection, PowerBI Tiles, Adobe Creative Suite, Adobe Photoshop, Adobe Acrobat Pro, Jira, Azure Devops, React Native, HTML Pro, CSS, Javascript, Excel4Apps, Litmus, FlipHTML5, ChatGPT, GitHub Copilot, AWS Trusted Advisor, Microsoft Azure Monitor, IBM ILOG CPLEX Optimization Studio, Optimizely, Adobe Real-Time CDP, Salesforce Commerce Cloud, Microsoft Office, OneTrust, Securiti, Azure Purview, Aurora, MySQL</v>
          </cell>
          <cell r="O2268">
            <v>4695061000</v>
          </cell>
          <cell r="Q2268" t="str">
            <v>Upbound Group, Inc. is an omnichannel platform company that specializes in lease-to-own solutions for household durable goods. Founded in 1960 and headquartered in Plano, Texas, the company focuses on financial inclusion by offering technology-driven options for consumers who may not qualify for traditional financing. Upbound Group operates primarily in the United States, Puerto Rico, and Mexico, employing around 11,970 people.
The company operates through four main segments: the Rent-A-Center Business, which manages lease-to-own stores and an e-commerce platform; Acima, which provides lease-to-own transactions for consumers ineligible for traditional financing; a segment tailored to the Mexican market; and franchising, which supports lease-to-own stores under various brands. Upbound Group offers a wide range of products, including furniture, consumer electronics, appliances, and more, through physical stores, kiosks, and digital platforms, aiming to serve underserved consumers.</v>
          </cell>
          <cell r="R2268">
            <v>1960</v>
          </cell>
        </row>
        <row r="2269">
          <cell r="A2269" t="str">
            <v>upwork</v>
          </cell>
          <cell r="B2269" t="str">
            <v>Upwork</v>
          </cell>
          <cell r="C2269">
            <v>7700</v>
          </cell>
          <cell r="D2269" t="str">
            <v>information technology &amp; services</v>
          </cell>
          <cell r="F2269" t="str">
            <v>http://www.linkedin.com/company/upworkbds</v>
          </cell>
          <cell r="G2269" t="str">
            <v>San Francisco</v>
          </cell>
          <cell r="H2269" t="str">
            <v>California</v>
          </cell>
          <cell r="I2269" t="str">
            <v>freelancers &amp; agencies, crowdsourcing, freelancers, employment, staffing firms, communities, social media, consumer internet, internet, information technology, technology, information &amp; internet, information technology &amp; services, staffing &amp; recruiting, consumers</v>
          </cell>
          <cell r="Q2269" t="str">
            <v>Upwork Inc. is a leading human and AI-powered work marketplace that connects businesses with independent professionals and freelancers worldwide. Formed in 2013 through the merger of Elance and oDesk, Upwork is headquartered in Santa Clara and San Francisco, California. The platform facilitates remote work and collaboration across various industries, serving 800,000 active corporate customers and 18 million freelancers in 180 countries.
Upwork offers a range of tools to support project management, including job posting and proposal systems, contract management, time tracking, and secure payment processing. The platform also features Umaâ„¢, an AI-powered operating system that assists users throughout the workflow. Upwork caters to a diverse clientele, from Fortune 100 enterprises to startups, and has recently focused on serving Fortune 500 companies. The company has been recognized for its influence in the industry, making it onto *Time*'s list of TIME100 Most Influential Companies in 2022.</v>
          </cell>
          <cell r="R2269">
            <v>2015</v>
          </cell>
        </row>
        <row r="2270">
          <cell r="A2270" t="str">
            <v>Upwork</v>
          </cell>
          <cell r="B2270" t="str">
            <v>Upwork</v>
          </cell>
          <cell r="C2270">
            <v>15000</v>
          </cell>
          <cell r="D2270" t="str">
            <v>information technology &amp; services</v>
          </cell>
          <cell r="F2270" t="str">
            <v>http://www.linkedin.com/company/upworkbd</v>
          </cell>
          <cell r="G2270" t="str">
            <v>Stanford</v>
          </cell>
          <cell r="H2270" t="str">
            <v>California</v>
          </cell>
          <cell r="I2270" t="str">
            <v>freelancers &amp; agencies, crowdsourcing, freelancers, employment, staffing firms, communities, social media, consumer internet, internet, information technology, technology, information &amp; internet, information technology &amp; services, staffing &amp; recruiting, consumers</v>
          </cell>
          <cell r="Q2270" t="str">
            <v>Upwork Inc. is a leading American freelancing platform that connects businesses with independent professionals for a variety of projects, from short tasks to long-term engagements. Formed in 2013 through the merger of Elance and oDesk, Upwork has evolved into a prominent marketplace for remote work. The company is headquartered in Santa Clara and San Francisco, California, and went public in 2018.
Upwork offers an online marketplace where clients can post jobs and freelancers can submit proposals. The platform manages contracts, time tracking, secure payments, and collaboration tools. It supports projects in areas such as web development, graphic design, content writing, and marketing. With over 800,000 active corporate customers and 18 million freelancers across 180 countries, Upwork focuses on meeting the needs of larger businesses while also providing a human-AI powered system to enhance its services.</v>
          </cell>
          <cell r="R2270">
            <v>2015</v>
          </cell>
        </row>
        <row r="2271">
          <cell r="A2271" t="str">
            <v>UST</v>
          </cell>
          <cell r="B2271" t="str">
            <v>UST</v>
          </cell>
          <cell r="C2271">
            <v>30000</v>
          </cell>
          <cell r="D2271" t="str">
            <v>information technology &amp; services</v>
          </cell>
          <cell r="E2271" t="str">
            <v>http://www.ust.com</v>
          </cell>
          <cell r="F2271" t="str">
            <v>http://www.linkedin.com/company/ustglobal</v>
          </cell>
          <cell r="G2271" t="str">
            <v>Aliso Viejo</v>
          </cell>
          <cell r="H2271" t="str">
            <v>California</v>
          </cell>
          <cell r="I2271" t="str">
            <v>machine learning, data analytics, innovation as a service, products, transformacion digital, gestion de servicios it, devops amp quality assurance, supply chain management, cloud infrastructure, digital transformation, cybersecurity, technology &amp; digital consulting, developer productivity, it talent sourcing, humancentered design, intelligent process automation, artificial intelligence, movilidad, blockchain, technology strategy, agile, quality engineering, ams, iot engineering, servicios it, quality assurance, arquitecturas orientadas a servicios, desarrollo y gestion de apis, microservicios, sap, business analytics, bpm, data engineering, engineering, soa, legacy modernization, platforms, devops quality assurance, semiconductor engineering, rd, integracion y desarrollo, outsourcing, m2m, digital solutions, health care information technology, mobile health, electronic health records, disease management, health care, it services &amp; it consulting, digital products, project management, global it infrastructure, office infrastructure, it services, predictive analytics, growth and expansion, digital health platforms, consulting, business intelligence, regulatory compliance tools, digital platform scaling, healthcare it solutions, software platforms, digital product platforms, industry-specific digital solutions, global it services, life sciences, ai for behavioral health, technology services, software testing, it strategy, global offices, digital product development, technology investments, healthcare technology consulting, growth in healthcare tech, digital consulting, devops, services, software platform development, it infrastructure, ai for customer engagement, ai for patient engagement, employee satisfaction, ai for retail and finance, ai-driven platforms, financial services, healthcare data analytics, ai-powered automation tools, healthcare compliance platforms, industry sectors, cloud infrastructure management, industry-specific saas platforms, it modernization, computer systems design and related services, digital marketing, cloud computing, startup investments, enterprise software, digital innovation, compliance automation tools, global presence, regional tech hubs, ai-powered healthcare analytics, ai for sensory analysis, regional expansion, office campus, gamified customer engagement, it service management, ai startup investments, ai and machine learning, regulatory compliance automation, healthcare, industry-specific solutions, cloud-native applications, ai for compliance and security, healthcare it, healthcare it innovation, industry-specific digital platforms, digital transformation strategy, ai for sensory product analysis, digital platforms, business consulting, digital transformation consulting, digital transformation services, retail, industry platforms, employee engagement in tech, ai for healthcare, ai-driven healthcare platforms, strategic acquisitions, healthcare solutions, managed services, software testing saas, software testing automation, technology consulting, cloud migration tools, digital platform deployment, regulatory compliance, software testing platforms, managed it services, government, enterprise cloud solutions, compliance tools, growth initiatives, software testing saas platforms, employee satisfaction metrics, enterprise digital transformation, operational efficiency, employee engagement, ai-driven analytics, it consulting, customer engagement, enterprise solutions, cloud services, innovation, enterprise it, information technology and services, ai solutions, cloud migration, healthcare technology, global customer base, software quality assurance, office campus development, b2b, technology innovation, software quality assurance saas, customer experience, ai for regulatory compliance, industry-specific platforms, digital product innovation, software development, compliance automation, ai for business, it solutions, patient-centered behavioral ai, platform development, big data, agile methodology, innovation strategy, digital strategy, industry 4.0, technology integration, business process optimization, erp systems, crm solutions, iot solutions, mobile application development, legacy system modernization, it managed services, collaboration tools, user experience design, saas solutions, workplace automation, application migration, multi-cloud strategy, digital ecosystem, it compliance, change management, digital workforce, fintech solutions, supply chain optimization, robotic process automation, telecommunications solutions, finance, information technology &amp; services, logistics &amp; supply chain, enterprises, computer software, internet infrastructure, internet, health, wellness &amp; fitness, hospital &amp; health care, productivity, analytics, marketing &amp; advertising, management consulting, marketing, mobile app development</v>
          </cell>
          <cell r="J2271" t="str">
            <v>CloudFlare CDN, Microsoft Office 365, CloudFlare Hosting, OneTrust, Figma, Omniture (Adobe), Slack, Salesforce, Hubspot, Remote, AI, SAP, PowerBI Tiles, DAX, Power Query, SQL, Microsoft SQL Server Reporting Services, Microsoft Azure Monitor, Microsoft Excel, PingID, IDC, AWS SDK for JavaScript, Kotlin, Spring Boot, Javascript, ForgeRock Identity Platform, OpenLDAP, Oracle JDBC, Red Hat JBoss Enterprise SOA Platform, IBM HTTP Server, GitLab, Jenkins, Teradata, Xpedition Enterprise, Allegro, Siemens PLM, Amazon CloudFront, Amazon CloudWatch, Amazon EC2, Amazon S3, Amazon Virtual Private Cloud (Amazon VPC), API Gateway, AWS CloudFormation, AWS CloudTrail, AWS Trusted Advisor, Bash, ECS, Google AdWords Conversion, Python, Route 53, Sizmek (MediaMind), Terraform, Verizon WAF, IBM SMP/E, IBM CICS Transaction Server, BMC MainView Systems Management, IBM Tivoli OMEGAMON, Node.js, AWS Lambda, CAESAR II, Sprig, Navisworks, AutoCAD, MicroStation, Creo+, ISO+â„¢, Rapid7 InsightVM, AWS Transfer for SFTP, Citrix, NetScaler, AspDotNetStorefront, VMware vCloud Director, Microsoft Windows 365 Cloud PC, Azure Virtual Machines, Microsoft Intune Enterprise Application Management, IAPPS, Microsoft Entra ID, Microsoft Defender for Cloud, Microsoft Active Directory Federation Services, Cisco SD-WAN, Microsoft PowerShell, Wordpress.com, SolarWinds, Nagios, ServiceNow, Cadence Virtuoso, Jira, Microsoft Teams, Windchill+, Microsoft PowerPoint, Azure Logic Apps, Azure Functions, Confluence, React, Aha!, TestRail, Bugzilla, Smartsheet, Okta, Foxit PDF SDK, Icertis Contract Management Software, SAP Ariba, SAP S/4HANA, Spring, Apache Kafka, Oracle Analytics Cloud, GitHub, GitHub Actions, , C#, Microsoft.NET Core 3.1, Entity Framework Core, Redux, Azure API Management, Azure Service Bus, Azure Key Vault, Azure SQL, Azure Data Lake Storage, Azure Devops, JWT, Azure AD P2, IBM QRadar, PySpark, Google Cloud BigQuery, Google Cloud Dataflow, Airflow, Google Cloud Storage, ASP.NET, Workday, , Celonis, Telligent, Mode, Demandforce Reviews Widget, SAP ECC, Blackrock Aladdin, Microsoft 365, Microsoft Exchange Online, Microsoft Teams Rooms, SharePoint, Microsoft OneDrive for Business, Yammer, Connect, Microsoft Advanced Group Policy Management, Azure Purview, Microsoft Defender for Office 365, Zscaler, Admin, Lytics, Outlook, Oracle SPF, dmarcian, poly, Crestron, Git, Langchain, Google Cloud Security Command Center, AWS Security Hub, Vertex AI, Google VPC Service Controls, AWS Bedrock, AWS PrivateLink, Azure Linux Virtual Machines, Jupyter, pandas, Azure Machine Learning, Vision AI, Zoomdata, Cisco WebEx, Cisco VPN, Apple macOS, Weibo, Axway, AMP, Sentinel, J2EE, Amazon Web Services (AWS), REST, Zephyr Enterprise, Excel4Apps, JD Edwards, Zendesk, LeadSquared, Power BI Documenter, Adobe Creative Suite, Strato, Adobe InDesign, Adobe Photoshop, Azure Analysis Services, Azure Container Apps, Azure AI Search, Redis, Azure Cosmos DB, go+, CallMiner Eureka, ICP, OpenTelemetry, Prometheus, Grafana, ELK Stack, OpenText Documentum, Semgrep, edX, Datadog, Selenium, Microsoft Office, Terminus (by DemandScience), .NET, Mentor Graphics, OrCAD PSpice Designer, Analyzer, Advanced Solutions International (ASi), SAP Advanced Data Migration and Management (SAP ADMM) by Syniti, Rational ClearQuest, Amazon Linux 2, Secured MVC Forum on Windows 2012 R2, AT&amp;T, TypeScript, Appium, dynaTrace, Splunk, Azure Monitor, PagerDuty, Nexthink, SysTrack Digital Experience Monitoring, Aternity, ControlUp, TUNE, Azure AD Notifications, Copilot, SAP BW/4HANA, mod_page_speed, Adelphic DSP, Avaloq, Microsoft Project, Google Cloud reCAPTCHA Enterprise, Devo, AWS Step Functions, Box, Google Workspace, Microsoft OneDrive, Salesforce CRM Analytics, Wider Planet, Azure Data Factory, Azure Databricks, Azure Data Lake Analytics, Teamcenter, Azure Service Fabric, INAP, Eaglestats, React Router, Switch Concepts, Azure Event Hubs, Drawbridge, Internet Explorer, Mozilla Firefox, Chrome, Conviva Operational Data Platform, Ellucian Colleague Finance, Cassandra, IXL, Kubernetes, Cross Pixel Media, Unix, AWS Analytics, ChatGPT, GraphQL, Postman, Impact Radius, WireMock, Testng, JUnit, Mockito, Docker, Argon CI/CD Security, Dynamics 365 Customer Insights, Windows 11, Process automation package for service request creation in SAP S/4HANA Utilities, SAP Customer Care and Service (CCS), Serenity, Cucumber, Google Cloud APIs, Oracle XML DB, GFI, PuTTY, Playwright, SystemVerilog, Verilog, Cisco TelePresence VCS, Cadence, Synopsys, Adconion, Lambda Cloud, SAP Hybris B2B Commerce, Tableau, Axios International, ABAP, SAP Fiori, GoDataFeed, 3M 360 Encompass - Health Analytics Suite, Android Studio, Android, CAT, Workday Payroll, Workday HCM, Workday Time Tracking, DATAflow, Apache Beam, PubSub+, Google Cloud Build, Qualys VMDR, , OWASP Zed Attack Proxy (ZAP), Docker Compose, HELM, AWS CodeCommit, CPMStar, Cybereason Services, SentinelOne Watchtower, ePlan, SAP Business Planning and Consolidation (BPC), Anaplan, LogIC, Emediate, Perl, QlikView, Looker, Databricks, Spark, Visio, Palo Alto PA-5200 Series, CheckPoint, Act!, IBM Db2 for Linux, UNIX, and Microsoft Windows, AT Internet's Analytics Suite, Make, JTL-Shop 3, Microsoft Windows Server 2012, MUI, Bootstrap, Tailwind, Jest, CSS, Express, Nestjs, PostgreSQL, MySQL, Swimlane, Affiliate Window, Aryson MySQL to MSSQL Converter, Bitbucket, Rise, Ipswitch WhatsUp Gold, , Bitsight, SecurityScorecard, Redshift, Semrush, AWS Glue Data Catalog, Amazon Kinesis, Apex, Salesforce Lightning Web Components, Salesforce VisualForce, Flow, Ning, Pages, Batch, Salesforce Sales Cloud, Salesforce Service Cloud, Dataiku, Route, Juniper Networks SRX-Series Gateways, Cisco ASA 5555, Fortinet FortiGate, Cisco Nexus Switches, Aruba, Arista Networks, VMware vCenter CapacityIQ, Avi Networks, Mist, VMware Workspace ONE, Kiosked, Parallels Mac Management for Microsoft SCCM, Specific Media, Tor, Snowflake, Snow, Streams, Google Cloud Tasks, Snowpark, dbt, Informatica, IBM ILOG CPLEX Optimization Studio, Jack Henry &amp; Associates, FIS, Fiserv, GoToAssist (FASTchat), Veracode Static Analysis (SAST), Nevron Vision for SSRS, Google Cloud, Dash, Coupa, SAP Sales &amp; Distribution (SD), Mulesoft, Planview LeanKit, Homestead, Amazon Cloud Directory, Azure Virtual Desktop, Azure Active Directory B2C, Nokia, Guidewire, Guidewire InsuranceSuite, Guidewire ClaimCenter, Wireshark, Juniper Firewall, Talend, Atlassian, Cisco WebEx Teams, Office365, Autopilot, Apple Business Manager, Apple Device Enrollment Program, Oracle WebLogic, Apache Tomcat, redvertisement, VHDL, OrCAD Capture, Tampa AS400 Inc, COBOL, Cypress, ANGEL LMS, Amazon Simple Storage Service (S3), AWS WAF, Fortinet, SAP BTP for Spend Management, Siemens Calibre nmDRC, SAP Ariba Platform, SAP SuccessFactors Learning, FICO Blaze Advisor, Elastic APM, SAP S/4HANA Cloud, ACL, NVIDIA A100 Tensor Core GPU, Azure Compute, Dell EMC Unity, Amazon EC2 Auto Scaling, AWS Elemental MediaConvert, BMC Helix Discovery, ServiceNow Service Mapping, ServiceNow Event Management, Micro Focus Universal CMDB, IBM DataStage, Maven, Selenium WebDriver, Spring Cloud, Amazon Managed Streaming for Apache Kafka (Amazon MSK), Soap Media, Apache JMeter, PRO.FILE, VMware, IBM Cognos Analytics, Sales Cloud Einstein, Khoros for SAP Customer Experience Cloud, Salesforce Health Cloud, Oracle Exadata Cloud Service, Salesforce.com Force.com, Claude, IBM Spectrum LSF, Dynamics 365 Finance, Spiceworks IP Scanner, Micro, , Infoblox DHCP, Pega Case Management, NLP Catpcha, Google Publisher Tag (GPT), Cadence Innovus, Siemens Calibre, Synopsys Design Compiler, Synopsys PrimeTime, Upfluence, Blackboard LMS, E-planning, Ansible, Polarion, C/C++, SAP ERP, SAP Plant Maintenance, IoT, Adobe Experience Cloud, Salesforce Platform, Oracle Data Cloud, Salesforce Einstein AI, IBM InfoSphere Change Data Capture, Boomi, Amazon Associates, Copado, Salesforce Einstein Analytics, Visa, Mastercard Offers, Amex GBT Egencia, Autodesk 3ds Max, Zscaler Internet Access, Gem, Cerner, MEDHOST, MEDITECH EHR, Azure Synapse Analytics, Azure SQL Database, Microsoft Power Platform, Linkedin Marketing Solutions, Instagram, X, YouTube, Microsoft Hyper-V Server, ZoomInfo DaaS, Amazon Elastic Load Balancing, Amazon Simple Queue Service (SQS), PEX, Salesforce Marketing Cloud, Onehub, ServiceNow IT Service Management (ITSM), ServiceNow IT Operations Management (ITOM), Cisco UCS Manager, ServiceNow Performance Analytics, Altium, Sectra PACS, ClearSaleing (eBay Enterprise), Yardi Commercial Suite, Siemens MRI, Xray, BMC Remedy ARS, Microsoft Intune, Visual Visitor, Adobe, Zensai (formerly LMS365), Blue Coat ProxySG, Amazon Managed Workflows for Apache Airflow (MWAA), Thermo Scientific Chromeleon Chromatography Data System (CDS), SailPoint IdentityNow, Veeva Vault, ETQ Reliance QMS, Veeva Vault eTMF, Veeva Vault QualityDocs, Cerner Registration Management, Hive, Sigma, Standalone Tomcat - Java Servlet and JSP Platform by TurnKey Linux (HVM), Atlan, FUSION, Aruba ESP, ServiceNow Flow Designer, ServiceNow Configuration Management Database, ServiceNow Problem Management, LinkedIn Ads, Guidewire PolicyCenter, Guidewire BillingCenter, ECU-Test, Acoustic Analytics, Google Cloud Scheduler, JobDiva, Chili Piper, UKG Pro Advanced Scheduling, Microsoft Endpoint Manager, Microsoft BitLocker, SonarQube Cloud (formerly SonarCloud), Clover, Micro Focus LoadRunner, MEDITECH BBK, Sumologic, Pipedrive, Trend Micro XDR, Sunshine Conversations, WMS, Cisco TelePresence Management Suite (TMS), SES, Katalon Studio, Ticket Spice, Olo, DriverSide, Silverstripe CMS, Azure Disk Storage, Tableau Desktop, Timescale, BERT, Workato, NeoData, VMware vSphere, VMware ESXi, VMware vCenter Server, Pure Storage Flash arrays, Jupyter Notebook, MITRE ATT&amp;CK, Acronis True Image, webMethods Integration Server, iManage, Remedy Single Sign On, Microsoft ADFS for Genesys Cloud, Azure Active Directory, OneLogin, Google, Google Drive, RabbitMQ, Jira Software, Horovod, Microsoft Defender for Endpoint, Uipath, CDK, AWS Key Management Service (KMS), AWS Secrets Manager, Security, Pandora FMS, ForensIQ, Mag+, Cisco Software-Defined Access, Weights &amp; Biases, Tanium Cloud, Netlify, Archer, Microsoft Word, Microsoft Visio, Control-M, AlienVault USM (from AT&amp;T Cybersecurity), Siemens SIMATIC SCADA, AWS Auto Scaling, AppDynamics, Microsoft System Center, Wind River VxWorks, Dassault SOLIDWORKS, Google Cloud Platform, scikit-learn, TensorFlow, PyTorch, SiteMeter, Siemens PROFIBUS, Salesforce Journey Builder, Salesforce Email Studio, QMetry Automation Studio, Tenable Nessus, Qualys Penetration Testing, Palo Alto Networks Cortex XSOAR, Proofpoint, Salesforce Marketing Cloud Intelligence (formerly Datorama), Frame, VMIX, Adobe Premiere Pro, FlipHTML5, Intel Quartus Prime, ModelSim, Signal, Azure OpenAI Service, Groovy, Gradle, Intel, Vertica, Quest Toad, SQL Developer, DbVisualizer, Beyond Compare, Moldflow, Azure Pipelines, Microsoft SQL Server Management Studio, Robot Framework, NVIDIA, Epic, Azure Storage Explorer, Azure Kubernetes Service (AKS), MongoDB, IBM MQ, Azure Application Insights, Profisee, EFI, CPI, FRAC Pumps, Weborama, ADP Applicant Tracking System, Oracle SCM Cloud, Oracle EBS CRM, Adobe After Effects, Midjourney, Adobe Firefly, Cinema 4D, Camtasia, Webex, Altium Designer, Autodesk CFD, Conversant, SAP Data Services, ATG Commerce, OpenAPI, Oracle CPQ, Flashtalking by Mediaocean, Dell iDRAC (Integrated Dell Remote Access Controller), AdPilot, AWS Elastic Beanstalk, Wordpress VIP, Amazon EKS Anywhere, Crystal Ball, Azure Cloud Shell, Akamai, Visual Studio, Surfcam, UPS, Cloudflare Insights, Prudsys, Charles Proxy, enrich ERP, Akamai Bot Manager, Windchill PDMLink, Microsoft Dynamics 365 Supply Chain Management, Stormshield, VueJS, Remix, Alibaba Cloud, ContentClick, FireMon Asset Manager, ABB Distributed Control Systems (DCS), LinkedIn Recruiter, SeekOut, Temenos Transact, Oracle Retail Xstore Point-of-Service, SWIFT, Securiti, Posit, TIBCO, Miro, Adobe FrameMaker, Snagit, MadCap Flare, TriZetto Facets, Oracle Fusion Middleware, Definitive Healthcare, 24-7 Media, Microsoft Dynamics 365, Microsoft Power Apps, Microsoft Power Automate, DoubleClick, Azure Automation, AWS Database Migration Service, MATLAB, Dspace, CANoe, Infolinks, Gatling, Workday Absence Management, IBM z/OS Operating System, IBM JES2, BMC Compuware File-AID, IBM VSAM, SonarQube, Board, Microsoft Dynamics CRM, SAP Solution Manager, SAP SD, AWS App Mesh, SAP PLM, Tenable Security Center, Rapid7, Tekla, T24, Django, Flask, Elasticsearch, python celery, Appian, , Microsoft App-V, Microsoft Skype for Business, Sophos, LogicMonitor, Azure Data Explorer, Salsify, Akamai CDN Solutions, Microsoft Distributed File System (DFS), Microsoft-IIS, Zscaler Private Access, , Adobe Photoshop CC, SAP BusinessObjects Design Studio, Salesforce CPQ, Bevywise MQTT Broker, Red Hat OpenShift, Zabbix, FinancialForce, NetSuite, OnApp, , JFrog Artifactory, Apigee, Apigee Edge, Stackdriver Monitoring, Siemens Opcenter, GE Proficy, iCIMS SkillSurvey Reference, Assemble, Parallels, IBM Content Manager for iSeries, IBM System i Midrange Computing Server, Case UI, Amazon Kinesis Data Streams, Activa, Canon Printers, Flexera IT Asset Management (ITAM), UKG Pro, UKG Workforce Central, Oracle Cloud, Dynamics 365 CRM, DATAVERSE LTD, Quip, Microsoft Dynamics 365 for Sales, NLP, Microsoft Dynamics 365 CE, PL/SQL, Aspen Flare System Analyzer, FiberHome, SAP Financial Supply Chain Management (FSCM), SAP Asset Accounting (AA), Aurora, MuleSoft Anypoint Platform, mO Jira OAuth SSO, Jira OpenID Connect SSO, Jira OIDC SSO, Google Ads, Meta Ads Manager, , Google Secret Manager, Micro Focus Fortify, Siemens SIMATIC S7, Cloudera, Ab Initio, Carbon, VMware HCX, CloudEndure Migration, Microsoft Azure, Jaspersoft, Kiteworks, CrowdStrike, Drupal, PHP, Symfony, Composer, Wordpress, HTML Pro, jQuery, Ping Identity, OpenID, SAM, Barracuda MSP, Agilent Technologies, Signavio, Acronis Cyber Backup, REACH, Feathr, Dynatrace OneAgent, Datadog Real User Monitoring, Looker Studio, Octopus Deploy, Mend, Amazon Elastic MapReduce (EMR), Cisco Meraki, Cisco Unified Intelligence Center, AWS VPN, Worldox GX4, GitHub Copilot, Visual Studio Code, AWS AppSync, Eightfold AI, AWS Multi-Factor Authentication, Adform DMP, LabVIEW, SAP Convergent Charging (CC), Amazon Simple Notification Service (SNS), SpingMetrics, GRPC, Click, Deltek Cobra, npm, CONTROL, Check Point CloudGuard Harmony Connect (CloudGuard Connect), Azure App Service, Mendix, Atlas, AWS Marketplace, DotNetNuke, IntelliJ IDEA, FOUNDATION, Hadoop HDFS, IBM TRIRIGA Application Suite, Micro Focus UFT, VMware VMmark, ECircle (Teradata), Informatica Test Data Management, Strategy (formerly MicroStrategy), Automation Anywhere, Swagger UI, Google App Engine, Amplitude, Hudl Sportscode, Cognito, Gorilla Nation, VLAN, VMware SD-WAN, IBM Storage Suite for IBM Cloud Paks, AWS DeepComposer, Eclipse, Microsoft Sql Server, Microsoft Always on VPN, SAP Replication Server, SAP Analytics Cloud, SAP Central Finance Transaction Replication by insightsoftware, StarRC, Cascade CMS, Electron, HPLC, IBM i, Adobe RoboHelp, Carrier Hourly Analysis Program (HAP), Facebook Social Plugins, NICE CXone Mpower, KVM, TightVNC, SysTools VBA Password Recovery, SAP Commerce Cloud, Barracuda Email Security Service, Ansys Workbench, DemandTools, Gearset, AutoRABIT, TSYS, XCUITest, XCTest, Adobe Campaign, CAQH ProView, Onit</v>
          </cell>
          <cell r="K2271">
            <v>250000000</v>
          </cell>
          <cell r="L2271" t="str">
            <v>Private Equity</v>
          </cell>
          <cell r="M2271">
            <v>250000000</v>
          </cell>
          <cell r="N2271">
            <v>43252</v>
          </cell>
          <cell r="O2271">
            <v>6000000000</v>
          </cell>
          <cell r="Q2271" t="str">
            <v>UST is a global provider of digital technology services and solutions, focusing on digital transformation, IT consulting, and technology implementation for large enterprises. Founded in 1998 and headquartered in Aliso Viejo, California, UST has over 26,000 employees across 25 countries. The company partners with Global 1000 enterprises to drive innovation and efficiency through a structured approach that includes strategy, planning, building, verifying, and running operations.
UST offers a wide range of services, including strategy implementation, experience design, and digital transformation. Its expertise spans various industries such as healthcare, manufacturing, retail, financial services, and telecommunications. The company also provides proprietary products and platforms like UST HealthProof and UST SmartOps to enhance its service delivery. UST leverages advanced technologies, including machine learning and AI, to optimize operations and deliver measurable outcomes for its clients.</v>
          </cell>
          <cell r="R2271">
            <v>1999</v>
          </cell>
        </row>
        <row r="2272">
          <cell r="A2272" t="str">
            <v>Vaco</v>
          </cell>
          <cell r="B2272" t="str">
            <v>Vaco Technology</v>
          </cell>
          <cell r="C2272">
            <v>10000</v>
          </cell>
          <cell r="D2272" t="str">
            <v>staffing &amp; recruiting</v>
          </cell>
          <cell r="E2272" t="str">
            <v>http://www.vaco.com</v>
          </cell>
          <cell r="F2272" t="str">
            <v>http://www.linkedin.com/company/vaco</v>
          </cell>
          <cell r="G2272" t="str">
            <v>Brentwood</v>
          </cell>
          <cell r="H2272" t="str">
            <v>Tennessee</v>
          </cell>
          <cell r="I2272" t="str">
            <v>finance accounting, healthcare it, general administration, managed services, technology, supply chain logistics, operations, human resources, supply chain amp logistics, finance amp accounting, consulting, company culture, staffing, permanent search, executive search, financial technology staffing, it infrastructure, enterprise software talent, services, staffing and recruiting, talent management, talent solutions, enterprise applications, consulting and staffing, digital transformation experts, digital transformation tools, data analytics, ai-readiness, workforce solutions, logistics and supply chain consultants, b2b, cloud engineers, digital expertise, ai/ml engineers, recruitment services, global reach, staffing services, data scientists, digital strategy, client success, digital tools, cybersecurity staffing, software development talent, professional services, digital solutions, technology implementation, technology experts, digital consulting, supply chain solutions, international delivery, professional staffing, healthcare it consultants, talent matching, digital consulting firms, cloud infrastructure experts, workforce flexibility, devops practitioners, talent acquisition, digital innovation, hr and operations, management consulting, digital strategy consultants, enterprise solutions, strategic staffing, management consulting services, finance staffing, digital project managers, business strategy, enterprise systems engineers, cloud infrastructure, cybersecurity specialists, finance and accounting staffing, software engineers, digital talent, technology staffing, direct hire, project management, data analytics experts, cybersecurity engineers, devops services, logistics and supply chain, big data specialists, business growth, ai engineers, digital workforce, global talent, business transformation, digital transformation, hr staffing, cloud infrastructure modernization, talent gaps, analytics, digital analytics, operational efficiency, information technology and services, scalable staffing, business agility, supply chain consulting, government, cloud architects, agile solutions, business services, contingent workforce, consulting services, enterprise application specialists, it staffing, logistics consulting, digital innovation specialists, ai talent pool, agile methodologies, cloud migration specialists, it security experts, system architects, industry recognition, contract staffing, digital managed services, incubation-as-a-service, knowledge process outsourcing, accounting staffing, operations staffing, help desk services, quality assurance services, software development services, trust &amp; safety services, job search assistance, career services, market insights, quarterly reports, talent pulse report, career growth, workforce planning, temporary staffing, remote staffing solutions, skills gap solutions, c-level staffing, temporary talent, professional networking, candidate screening, employee onboarding, industry veterans, strategic workforce, global staffing solutions, workplace diversity, inclusive hiring, project management staffing, client testimonials, recruitment expertise, cross-sector connections, client partnerships, agile workforce, service customization, talent mapping, executive search strategies, performance improvement, healthcare, finance, distribution, staffing &amp; recruiting, information technology &amp; services, marketing, marketing &amp; advertising, professional training &amp; coaching, enterprise software, enterprises, computer software, internet infrastructure, internet, productivity, logistics &amp; supply chain, health care, health, wellness &amp; fitness, hospital &amp; health care, financial services</v>
          </cell>
          <cell r="J2272" t="str">
            <v>Outlook, Greenhouse.io, accessiBe, WP Engine, React, The Trade Desk, Dropbox, Shopify Plus, Hubspot, Slack, Shopify Product Reviews, Mobile Friendly, Google Tag Manager, WordPress.org, Remote</v>
          </cell>
          <cell r="L2272" t="str">
            <v>Other</v>
          </cell>
          <cell r="N2272">
            <v>41913</v>
          </cell>
          <cell r="O2272">
            <v>1000000000</v>
          </cell>
          <cell r="Q2272" t="str">
            <v>Vaco is a talent solutions division of Highspring, a global professional services organization based in Brentwood, Tennessee. Founded in 2002 by three former executives from major accounting and staffing firms, Vaco focuses on creating a culture of personal empowerment and entrepreneurial spirit.
The company offers a wide range of services, including contract staffing, direct hire staffing, executive recruitment, managed services, strategic consulting, and knowledge process outsourcing. Vaco serves various sectors, particularly in technology, digital services, accounting, finance, and business consulting. With over 45 offices worldwide and 7 international delivery centers, Vaco employs more than 10,000 people globally. The company has received numerous accolades, including recognition from Inc. 5000 and Forbes for its growth and excellence in professional recruiting.</v>
          </cell>
          <cell r="R2272">
            <v>2002</v>
          </cell>
        </row>
        <row r="2273">
          <cell r="A2273" t="str">
            <v>Valley Bank</v>
          </cell>
          <cell r="B2273" t="str">
            <v>Valley National Bank</v>
          </cell>
          <cell r="C2273">
            <v>3800</v>
          </cell>
          <cell r="D2273" t="str">
            <v>banking</v>
          </cell>
          <cell r="E2273" t="str">
            <v>http://www.valley.com</v>
          </cell>
          <cell r="F2273" t="str">
            <v>http://www.linkedin.com/company/valleybank</v>
          </cell>
          <cell r="G2273" t="str">
            <v>Morristown</v>
          </cell>
          <cell r="H2273" t="str">
            <v>New Jersey</v>
          </cell>
          <cell r="I2273" t="str">
            <v>credit cards, residential mortgage, financial education, home owners association, community banking, small business banking, asset management, payroll services, personal banking, private banking, auto lending, community outreach, campi lending, wealth management, insurance services, trust amp estate planning, merchant services, commercial lending, commercial mortgages, trust estate planning, mobile banking, ci lending, hoa, treasury solutions, commercial banking, home equity loans, commercial real estate, social responsibility, major banks, finance, community banking support, b2b, bank history, corporate clients, trust services, financial services, digital banking, healthcare, financial growth, customer service, online banking, regional market expansion, regional financial growth, digital banking platforms, regional financial health, regional bank, services, community development initiatives, banking and financial services, manufacturing, mortgages, banking services, regional economic growth, b2c, technology, regional financial services, community-focused banking, community engagement, retail, treasury management, regional community support, regional banking, retail banking, customer experience, banking technology, publicly traded, bank acquisitions, bank assets, community outreach programs, local economic development, regional markets, community development, loans, local business support, community support, community banking solutions, bank headquarters, community investment, banking innovation, community support programs, financial solutions, digital banking innovation, consulting, banking, branch network, business loans, regional expansion, consumer products &amp; retail, investment management, health care, health, wellness &amp; fitness, hospital &amp; health care, mechanical or industrial engineering, banks &amp; credit unions</v>
          </cell>
          <cell r="J2273" t="str">
            <v>UltraDns, Rackspace MailGun, Microsoft Office 365, VueJS, React Redux, Omniture (Adobe), Pardot, SparkPost, Amazon SES, Slack, Salesforce, Bing Ads, WordPress.org, Linkedin Marketing Solutions, DoubleClick, Google Dynamic Remarketing, Typekit, Google AdWords Conversion, iTunes, reCAPTCHA, Mobile Friendly, Facebook Custom Audiences, Adobe CQ, DoubleClick Floodlight, Google Font API, Segment.io, AdRoll, DoubleClick Conversion, Facebook Widget, Hotjar, Google Tag Manager, Google AdSense, Facebook Login (Connect), YouTube, Google Play, Remote, Ning, BILL, Posit, Microsoft Office, Microsoft Word, Microsoft Excel, Microsoft Outlook, Gem, Oracle GRC, nCino Cloud Banking Platform, Power BI Documenter, Tableau, Uipath, DataRobot, Snowflake, Databricks, ANGEL LMS, Excel4Apps, Microsoft PowerPoint, Perl, Zelle, Outlook, Sage Timeslips, Apache Pig, SWIFT, LinkedIn Ads, CareerBuilder, Dice, AuditBoard, RIB Software iTWO, Arena PLM, accessiBe, Maxymiser, PowerBI Tiles, .NET, Absorb LMS, AI, Pega Robotic Process Automation, ChatBot, Adobe, DocuSign, GWI, Act!, Act-On, Amazon Web Services (AWS), AWS SDK for JavaScript, Control-M, Impact Radius, Oracle XML DB, SAM, SQL, NICE Actimize Xceed, LexisNexis Bridger Insight XG, Thomson Reuters Legal Tracker, Adobe Experience Manager, Adobe Target, Google Analytics, AWS Database Migration Service, Electron, Intel, LiveChat, WeTransfer, Adobe Acrobat, IntraLinks VIA Pro, Python, Cisco WebEx Teams, FIS, Zoomdata, Loom, Segment, Salesforce Marketing Cloud Intelligence (formerly Datorama), Salesforce CRM Analytics, Articulate, Adobe Captivate, WebOffice, Less, Citrix ShareFile, Micro, Diligent ESG</v>
          </cell>
          <cell r="K2273">
            <v>696100000</v>
          </cell>
          <cell r="L2273" t="str">
            <v>Other</v>
          </cell>
          <cell r="M2273">
            <v>400000000</v>
          </cell>
          <cell r="N2273">
            <v>45597</v>
          </cell>
          <cell r="O2273">
            <v>3492766000</v>
          </cell>
          <cell r="P2273">
            <v>8</v>
          </cell>
          <cell r="Q2273" t="str">
            <v>Valley National Bank, also known as Valley Bank, is a regional commercial bank founded in 1927 and headquartered in Wayne, New Jersey. With approximately $64 billion in assets, over $48.7 billion in loans, and more than $47.6 billion in deposits as of 2022, it operates more than 230 branches and offices across New Jersey, New York, Florida, Alabama, California, and Illinois. The bank focuses on community banking and aims to empower individuals and businesses to succeed.
Valley offers a wide range of commercial and retail banking services, including deposit accounts, loans, and trust services. It emphasizes traditional banking, commercial capital, asset management, and title services. The bank is committed to corporate social responsibility, providing support for small businesses, economic development, and community investments exceeding $6 million in New Jersey. Valley National Bank is dedicated to fostering local prosperity and enhancing community well-being through various initiatives and partnerships.</v>
          </cell>
          <cell r="R2273">
            <v>1927</v>
          </cell>
        </row>
        <row r="2274">
          <cell r="A2274" t="str">
            <v>Vanguard</v>
          </cell>
          <cell r="B2274" t="str">
            <v>Vanguard</v>
          </cell>
          <cell r="C2274">
            <v>21000</v>
          </cell>
          <cell r="D2274" t="str">
            <v>financial services</v>
          </cell>
          <cell r="E2274" t="str">
            <v>http://www.vanguard.com</v>
          </cell>
          <cell r="F2274" t="str">
            <v>http://www.linkedin.com/company/vanguard</v>
          </cell>
          <cell r="G2274" t="str">
            <v>Malvern</v>
          </cell>
          <cell r="H2274" t="str">
            <v>Pennsylvania</v>
          </cell>
          <cell r="I2274" t="str">
            <v>active funds, retail, financial innovation, investment advisory, asset growth, low-cost investing, financial services, other financial investment activities, digital investing tools, cost efficiency, active management, retirement planning, investment research and insights, asset management, online investing, market tracking, market indices, client resources, market index tracking, passive index funds, index tracking, b2c, market insights, retirement solutions, retirement plans, client-focused, mutual funds, investment solutions, passive vs active management, investment performance, diversified portfolios, portfolio management, global presence, cost-effective investing, institutional investing, fund shareholder structure, cost savings, etfs, financial technology, private equity, transparency, risk management, financial planning, global asset management, global offices, retail investing, fund offerings, digital platform, index mutual funds, tax planning, retirement plan services, fund shareholder ownership, wealth management, investment research, financial advice, financial advisory, etfs for diversification, passive investing, low-cost index funds, services, investment management, iras, 401(k) plans, portfolio diversification, dividend growth funds, target-date funds, index funds, bond funds, active equity funds, cash management, retirement readiness, personalized investing, tax-exempt bonds, money market funds, robo-advisory, financial wellness, automatic enrollment, environmental sustainability funds, global equity, investment advisory services, direct indexing, fixed income etfs, educational resources, investment objectives, diversification strategies, financial planning tools, institutional investments, nonprofit investing, economic outlook, client services, brokerage services, digital advice services, wealth accumulation strategies, emergency funds, 401(k) management, finance, finance technology, information technology &amp; services, financial consulting, consulting, management consulting</v>
          </cell>
          <cell r="J2274" t="str">
            <v>Akamai, Akamai DNS, Microsoft Office 365, Route 53, Gmail, Google Apps, MailChimp SPF, Amazon AWS, VueJS, Microsoft Sharepoint, The Trade Desk, Genesys Cloud CX Platform, ThreatMetrix, Salesforce, Slack, Adobe Marketing Cloud, Google Tag Manager, Bing Ads, Google AdSense, AppDynamics, Mobile Friendly, SOASTA, Bootstrap Framework, Adobe Media Optimizer, Apache, DoubleClick Floodlight, Dstillery, LiveRamp, Sigma, Node.js, Android, Circle, Remote, IoT, AI, Micro, Ribbon, AudioCodes Meeting Insights, ServiceNow, AWS Trusted Advisor, Tor, Philips Xcelera, Spiceworks IP Scanner, Trend Micro Smart Protection, Akamai CDN Solutions, Microsoft PowerShell, Python, GitHub, Salesforce Journey Builder, PowerBI Tiles, Tableau, Microsoft Excel, Palo Alto Networks, Mode, AT&amp;T, Zscaler, Palo Alto PA-5000 Series, Google Cloud Platform, Google, Google VPC Service Controls, Google Cloud Logging, Google Cloud Monitoring, Oracle Cloud Infrastructure Identity and Access Management, Upland Qvidian, Azure Front Door, Salesforce Marketing Cloud, Adobe Experience Manager, Adobe Real-Time CDP, Adobe Journey Optimizer, QMetry Automation Studio, Salesforce Email Studio, Act!, Lambda Cloud, Amazon S3, AWS Glue Data Catalog, API Gateway, CyberArk, ADP SmartComplianceÂ®, CPMStar, PeopleSoft Enterprise Performance Management (EPM), Amazon EC2, KISSmetrics, Barracuda Email Security Service, Aruba, CLEAR, Cisco Meraki SD-WAN, DashThis, AWS Analytics, AWS SDK for JavaScript, Kubernetes, Kona Web Application Firewall, Terraform, AWS CloudFormation, Wireshark, MITRE ATT&amp;CK, UKG Pro Benefits Administration, Cisco AppDynamics, SQL, Spark, PySpark, Spark SQL, OneTrust Tech Risk &amp; Compliance, Amazon Managed Streaming for Apache Kafka (Amazon MSK), Apache Flink, TUNE, Jamf, VMware Workspace ONE, Microsoft 365, Cisco WebEx Teams, Microsoft Exchange Server 2003, SharePoint, Microsoft OneDrive, Azure Active Directory, Secured MVC Forum on Windows 2012 R2, Apple macOS, Windows 11, Copilot, Bash, Infoblox DHCP, FordDirect Chat, Azure Virtual Desktop, Mag+, Confluence, Elastic Cloud, ELK Stack, Docker, AWS Step Functions, Outlook, Microsoft Defender for Cloud, Azure Web Application Firewall, Azure Application Gateway, Microsoft Entra ID, React, Check Point CloudGuard CNAPP, Siemens PROFIBUS, Splunk SOAR, Spring, ECS, Amazon DynamoDB, TypeScript, Akamai Connected Cloud (formerly Linode), Angular, Kevel, Google Cloud, Gemini, Spring Boot, Cucumber, Playwright, Seismic, Adobe Creative Cloud, Adobe Experience Cloud, Workfront, , Auth0, Security, Ping Identity, Blackrock Aladdin, Gem, Cisco ACI Orchestration, Olo, .NET, Ning, Automic Automation, 3M 360 Encompass - Health Analytics Suite, Salesforce CRM Analytics, Microsoft Office, Databricks Lakehouse Platform, Microsoft Power Platform, Microsoft Intune Enterprise Application Management, Microsoft System Center Configuration Manager, Autopilot, Microsoft Azure Monitor, Azure Logic Apps, Microsoft Power Automate, GitHub Actions, Git, C#, Microsoft Windows Server 2012, CrowdStrike, Tanium, Digital Guardian, Cisco Unified Intelligence Center, pandas, UniFi SDN, Absorb LMS, Evolve IP, Dell EMC Disaster Recovery, Cascade CMS, AWS Bedrock, AMP, Javascript, Amazon Web Services (AWS), Demandware Analytics, Microsoft Endpoint Manager, Microsoft Advanced Group Policy Management, Wiz, Microsoft Teams, Microsoft Teams Rooms, Zoomdata, Google Meet, Jamf Pro, Kiosked, Collibra, Jira, Mural, Figma, Adobe InDesign, Microsoft PowerPoint, FlipHTML5, CSS, Silae Paie, Adobe Target, Dynamics 365 Customer Insights, Microsoft Fabric, GraphQL, AWS Data Lake Storage, Salesforce Customer Data Platform (CDP), DATAVERSE LTD, Azure Analysis Services, Azure Devops, Azure Automation, , Tanium Cloud, C# (C Sharp), Elasticsearch, Logstash, Kibana, Siemens SIMATIC S7, SpingMetrics, Adobe, Adobe Analytics, SailPoint, Rust, Ad Astra, Microsoft Windows Server 2000</v>
          </cell>
          <cell r="K2274">
            <v>980000</v>
          </cell>
          <cell r="L2274" t="str">
            <v>Merger / Acquisition</v>
          </cell>
          <cell r="M2274">
            <v>0</v>
          </cell>
          <cell r="N2274">
            <v>44378</v>
          </cell>
          <cell r="O2274">
            <v>5329000000</v>
          </cell>
          <cell r="Q2274" t="str">
            <v>The Vanguard Group is an American registered investment adviser based in Malvern, Pennsylvania, founded on May 1, 1975. As of January 31, 2025, Vanguard manages approximately $11 trillion in global assets, making it the largest provider of mutual funds and the second-largest provider of exchange-traded funds (ETFs) worldwide. Vanguard operates under a unique ownership model, where the funds are owned by the investors themselves, allowing the company to prioritize client interests and return profits to its investors.
Vanguard is recognized for pioneering index funds, launching the first index fund for individual investors in 1976. The company offers a range of services, including investment advisory, financial planning, retirement solutions, brokerage services, and insurance products. With a commitment to cost leadership, Vanguard has significantly reduced expense ratios compared to industry averages. The firm has a global presence, serving around 30 million investors in over 170 countries, and has established offices across Asia, Australia, Europe, and North America.</v>
          </cell>
          <cell r="R2274">
            <v>1975</v>
          </cell>
        </row>
        <row r="2275">
          <cell r="A2275" t="str">
            <v>Various Companies</v>
          </cell>
          <cell r="B2275" t="str">
            <v>Various</v>
          </cell>
          <cell r="C2275">
            <v>22000</v>
          </cell>
          <cell r="E2275" t="str">
            <v>http://www.tgleaders.com</v>
          </cell>
          <cell r="F2275" t="str">
            <v>http://www.linkedin.com/company/various-boards</v>
          </cell>
          <cell r="G2275" t="str">
            <v>Greenwich</v>
          </cell>
          <cell r="H2275" t="str">
            <v>Connecticut</v>
          </cell>
          <cell r="I2275" t="str">
            <v>international leadership, business growth, executive coaching, risk management, professional connections, business connections, leadership support system, professional collaboration, mutual assistance, professional development, global reach, professional relationship building, global network, b2b, global business network, international leaders, professional networking, leadership community, government, mutual support, business opportunities, leadership development, web search portals, libraries, archives, and other information services, knowledge sharing, international collaboration, networking platform, media &amp; internet, 24/7 access, industry leaders, collaboration tools, community building, executive networking, career growth, leadership opportunities, information services, global professional community, business networking, knowledge exchange, leadership network, executive community, online networking, executive connections, knowledge sharing platform, networking for professionals, career advancement, global professional platform, services, network support, networking, global access, business objectives, collaborative learning, expertise development, mentor relationships, introduction facilitation, resource sharing, personal growth, individual empowerment, strategic partnerships, peer support, network engagement, business insights, social capital, network building, relationship management, skills enhancement, community engagement, client services, tailored solutions, consultation services, innovative networking, support networks, cross-industry collaboration, experience sharing, global leaders, collaboration opportunities, influence network, thought leadership, peer mentorship, network opportunities, business referrals, client connections, service customization, network efficacy, community resources, expert networks, professional training &amp; coaching, information technology &amp; services</v>
          </cell>
          <cell r="J2275" t="str">
            <v>Outlook, Amazon AWS, Slack, Mobile Friendly, Microsoft Office, Secured MVC Forum on Windows 2012 R2</v>
          </cell>
          <cell r="Q2275" t="str">
            <v>The Global Leaders is a professional networking and leadership development company founded in 1998 and based in Greenwich, Connecticut. It operates as a privately-held organization within the technology services and training industries. With a team of approximately 51-65 employees, the company generates annual revenue between $5.8 million and $10 million.
The Global Leaders focuses on helping individuals achieve their highest potential by fostering professional networks that encourage mutual growth. The company offers various services, including networking platforms and tools, information services for connecting with relevant contacts, and systems that support idea and business development. Members have global access to the network 24/7, allowing them to share knowledge, make introductions, and seek advice from peers to meet their business and career goals. The organization serves professionals, executives, and leaders from diverse sectors such as business, government, education, and philanthropy.</v>
          </cell>
        </row>
        <row r="2276">
          <cell r="A2276" t="str">
            <v>VDart</v>
          </cell>
          <cell r="B2276" t="str">
            <v>VDart</v>
          </cell>
          <cell r="C2276">
            <v>4000</v>
          </cell>
          <cell r="D2276" t="str">
            <v>information technology &amp; services</v>
          </cell>
          <cell r="E2276" t="str">
            <v>http://www.vdart.com</v>
          </cell>
          <cell r="F2276" t="str">
            <v>http://www.linkedin.com/company/vdart</v>
          </cell>
          <cell r="G2276" t="str">
            <v>Alpharetta</v>
          </cell>
          <cell r="H2276" t="str">
            <v>Georgia</v>
          </cell>
          <cell r="I2276" t="str">
            <v>smac social, erp oracle applications, microstrategy, devops, identity management oim, analytic s cloud, digital, business intelligence hyperion, peoplesoft, iot, siteminder, mobile, bidw, infrastructure, artificial intelligence, sap, information technology, it services &amp; it consulting, digital operational efficiency, analytics, cloud, blockchain, digital products, innovation, manufacturing, digital process automation, banking and finance, consulting, enterprise software, customer experience, digital key sharing, augmented reality, mixed reality, digital consulting, services, digital talent sourcing, virtual reality applications, product development, computer systems design and related services, rpa, healthcare and life sciences, digital workforce, digital business frameworks, manufacturing digitalization, business intelligence, healthcare technology, cloud computing, industry 4.0, operational efficiency, data analytics, staffing solutions, digital services, mobile apps, technology solutions, digital innovation, talent management, automotive industry, automotive and mobility, digital staffing for emerging tech, cloud solutions, digital strategy, managed services, b2b, logistics and transportation, custom digital solutions, digital fleet management, augmented reality in automotive, digital staffing, virtual reality, talent acquisition, digital product platforms, digital vehicle monitoring, cybersecurity, digital platforms, consumer goods, d2c, mixed reality solutions, vehicle status tracking, information technology and services, fleet management, digital transformation, industry solutions, digital ecosystems, fleet rental apps, ar/vr/mr, energy and utilities, industry-specific solutions, digital technologies, energy solutions, construction and engineering, ai, mobility management, document authentication, business process management, robotic process automation, blockchain technology, sustainability and esg, intelligent automation, digital key solutions, automotive industry solutions, healthcare solutions, banking and finance solutions, interactive technologies, remote workforce solutions, erp solutions, quality assurance, diversity and inclusion, employee access management, customized training programs, customer experience optimization, contract staffing, permanent staffing, remote work solutions, workforce management, it infrastructure management, global staffing solutions, recruitment services, digital media solutions, technology partnerships, supplier rationalization, smac solutions, change management, innovation consulting, strategic partnerships, technical skills recruitment, healthcare, finance, education, distribution, consumer products &amp; retail, transportation &amp; logistics, energy &amp; utilities, construction &amp; real estate, internet, information technology &amp; services, mechanical or industrial engineering, enterprises, computer software, marketing, marketing &amp; advertising, consumers, health care, health, wellness &amp; fitness, hospital &amp; health care, financial services</v>
          </cell>
          <cell r="J2276" t="str">
            <v>Outlook, Gmail, Google Apps, Amazon AWS, Rackspace MailGun, Sendgrid, Slack, Hubspot, DoubleClick, Google Dynamic Remarketing, Bootstrap Framework, Vimeo, Cedexis Radar, YouTube, Linkedin Marketing Solutions, WordPress.org, DoubleClick Conversion, Adobe Media Optimizer, Mobile Friendly, Google Tag Manager, Typekit, Bing Ads, Google Analytics, Snowflake, Android, Docker, Scala, Micro, Node.js, Data Analytics, Azure Devops, Remote, Phoenix, AI, Ansible</v>
          </cell>
          <cell r="O2276">
            <v>45000000</v>
          </cell>
          <cell r="Q2276" t="str">
            <v>VDart is a global digital talent management and services firm based in Alpharetta, Georgia. Founded in 2007 by Sidd Ahmed, the company specializes in staffing solutions and emerging technology services. VDart has grown significantly since its inception, now employing approximately 4,000 people and generating $1.7 billion in annual revenue. The company also has a global servicing hub in Tiruchirappalli, India.
VDart offers a wide range of services, including staffing solutions for digital and emerging technology skills, talent management, fleet management, document authentication, and various technology services such as Blockchain, RPA, Analytics, Cloud, Machine Learning, and Artificial Intelligence. The company primarily serves Fortune 1000 clients across sectors like banking, automotive, healthcare, energy, manufacturing, and technology, providing workforce solutions in multiple countries including the USA, Canada, and India. VDart is recognized for its strong company culture, emphasizing appreciation and recognition among its employees.</v>
          </cell>
          <cell r="R2276">
            <v>2007</v>
          </cell>
        </row>
        <row r="2277">
          <cell r="A2277" t="str">
            <v>Veeam Software</v>
          </cell>
          <cell r="B2277" t="str">
            <v>Veeam Software</v>
          </cell>
          <cell r="C2277">
            <v>6200</v>
          </cell>
          <cell r="D2277" t="str">
            <v>information technology &amp; services</v>
          </cell>
          <cell r="E2277" t="str">
            <v>http://www.veeam.com</v>
          </cell>
          <cell r="F2277" t="str">
            <v>http://www.linkedin.com/company/veeam-software</v>
          </cell>
          <cell r="G2277" t="str">
            <v>Kirkland</v>
          </cell>
          <cell r="H2277" t="str">
            <v>Washington</v>
          </cell>
          <cell r="I2277" t="str">
            <v>digital transformation, converged infrastructure, disaster recovery, availability for the alwayson enterprise, backup amp replication, microsoft 365 backup, cyber resilience, availability for physical workloads, virtual environment management, backup appliances, saas protection, microsoft 365 disaster recovery, data &amp; ai governance, availability for public cloud, multicloud data protection, backup, ransomware recovery, identity resilience, ai trust, data management, hybrid cloud backup, baas, business continuity, data protection, draas, kubernetes protection, hybrid multicloud data protection, data portability, data &amp; ai security, data protection &amp; management, privacy, data protection &amp; disaster recovery, backup &amp; recovery, compliance, endpoint backup, data intelligence, backup &amp; recovery for microsoft office 365, backup replication, modern app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v>
          </cell>
          <cell r="J2277" t="str">
            <v>NetSuite, Salesforce, Route 53, Marketo, Greenhouse.io, Amazon AWS, Atlassian Cloud, Omniture (Adobe), Slack, Adobe Marketing Cloud, Bizible, Adobe Media Optimizer, CrazyEgg, Twitter Advertising, DoubleClick, Google Analytics, Qualaroo, Linkedin Marketing Solutions, Facebook Custom Audiences, Google Tag Manager, Facebook Widget, Google Dynamic Remarketing, DoubleClick Conversion, Wistia, Nginx, Facebook Login (Connect), Cornerstone On Demand, DoubleClick Floodlight, Bing Ads, Mobile Friendly, AWS Application Load Balancer, Azure Devops, Azure Active Directory, Azure Container Apps, Azure Virtual Machines, Azure Virtual Network, Bicep, CAT, .GIS, IBM Storage Suite for IBM Cloud Paks, Kona Web Application Firewall, .NET, Jira, GoToWebinar, Tableau, PowerBI Tiles, Veeam, Microsoft Azure Monitor, Kubernetes, Terraform, Pulumi, GitHub Actions, Argo CD, OpenTelemetry, Amazon Elastic Load Balancing, Datadog, Prometheus, Grafana, Securiti, AWS Trusted Advisor, Google Cloud, Greenhouse, Gem, , Microsoft Application Insights, Amazon Web Services (AWS), Microsoft Azure, Google Cloud Platform, LinkedIn Learning, go+, Docker, React, VMware vSphere, Micro, Nutanix AHV, Microsoft 365, Microsoft Exchange Online, SharePoint, Microsoft OneDrive for Business, Microsoft Teams, PostgreSQL, Microsoft Office, C#, Fastly CDN, XGBoost, Microsoft SQL Server Reporting Services, Act!, FOUNDATION, Git, LinkedIn Recruiter, Azure Analysis Services, Office365, Microsoft Entra ID, Amazon Linux 2, Burp Suite, Ad Astra, Python, Microsoft PowerShell, GitLab, TeamCity, TestRail, OneTrust Tech Risk &amp; Compliance, Visual Studio, Jenkins, AWS Analytics, Microsoft Exchange Server 2003, Azure Active Directory B2C, SQL, Oracle Analytics Cloud, , Aryson MySQL to MSSQL Converter, Amazon Virtual Private Cloud (Amazon VPC), AWS Identity and Access Management (IAM), AWS Organizations, AWS PrivateLink, Azure Kubernetes Service (AKS), Azure Private Link, Bash, HELM, Skype, Outlook, Webex, VueJS, Tailwind, TypeScript, Figma, Ansible, NuGet, Conan, Mode, Workday, AWS SDK for JavaScript, Kotlin, Spring, Gradle, Maven, Hibernate, Salesforce CRM Analytics, Databricks SQL, Delta Lake, BASE, Argon CI/CD Security, Spark SQL, PySpark, IBM ILOG CPLEX Optimization Studio, Databricks, Amazon Associates, Google, Microsoft Active Directory Federation Services, Epic ClinDoc, REST, Veeam Backup &amp; Replication, ACL, VMware, Red Hat, Gainsight, Veeam ONE, Spark, Google AlloyDB for PostgreSQL, Vertica, Citrix Hypervisor, Microsoft.NET 6.0, Excel4Apps, McAfee Total Protection for Data Loss (DLP), Copilot, Azure Linux Virtual Machines, Microsoft Windows Server 2012, Unix, VMware NSX-T Data Center, AlienVault USM (from AT&amp;T Cybersecurity), Salesforce Service Cloud, Oracle Virtualization, Amazon EC2 Container Service, ELK Stack, Locust, Pytest, Adobe, Confluence, CSS, HTML Pro, Javascript, Markdown, Oracle XML DB, Microsoft Hyper-V Server, VMware ESXi, Microsoft Sql Server, RXJS, Vitess, MUI, Jest, Playwright, OpenAPI, Jira Service Desk, Microsoft Power Platform, Cloud Foundry, n8n, Zapier, Azure Key Vault, Mag+, Adobe After Effects, Asana, Trello, FlipHTML5, ServiceNow, Eze Castle Integration, Amazon Advertising, Salesforce Flow, Mulesoft, Power BI Documenter, C# (C Sharp), HPE StoreOnce, Prudsys, Tor, Google Hybrid Cloud, Olo, Resi, AMP, Microsoft Excel, Microsoft PowerPoint, MLflow, VMware vRealize Operations, Microsoft System Center, Snyk Code (SAST), Minteye / AdsCaptcha, npm, AWS CloudFormation, Docking &amp; MDI for WPF, NUnit, Athena, Azure Compute, LangGraph, GAS, GFI, SES, Secured MVC Forum on Windows 2012 R2, Azure OpenAI Service, Azure Cognitive Search, Azure Machine Learning, KVM, Proxmox VE, Dell iDRAC (Integrated Dell Remote Access Controller), AdPilot, DashThis, NetApp iSCSI SAN Storage System, Infoblox DHCP, Akamai CDN Solutions, Zabbix, VMware Aria Operations, Vbrick, Microsoft Power Automate, Microsoft Teams Rooms, Azure App Service, Azure Cosmos DB, Azure Data Lake Storage, Azure Functions, Azure Monitor, Azure Security Center, Bitbucket, Check Point CloudGuard Harmony Connect (CloudGuard Connect), GitHub, iManage, Ning, Serverless Framework, Taleo Applicant Tracking Systems (ATS), CallMiner Eureka, Ptengine, SAP Financial Supply Chain Management (FSCM), Elastic Stack, Oracle Automatic Storage Management (ASM), Streamlit, QlikView, Adobe Experience Manager, Crossfuze TFS Integration, LinkedIn Sales Navigator, Altium 365, Sales Cloud Einstein, SOQL, Flow, Intel, Lytics, Cisco WebEx Teams, AFS Analytics, Node.js, Weibo, Aha!, Azure Blob Storage, AI, ChatBot, SAP Predictive Analytics, JFrog Artifactory, AWX, Apple macOS, Kiosked, Android, ServiceNow IT Service Management (ITSM), TrakSYS, Amazon Simple Storage Service (S3), Microsoft Defender for Cloud, Rise, Checkmarx, Wiz, Red Hat OpenShift, Tanzu, Groovy, HashiCorp Vault, SonarQube, Amazon EKS Anywhere, Swagger UI, IBM Spectrum LSF, Linq, Selenium WebDriver, DATAVERSE LTD, ANGEL LMS, Amazon DynamoDB, Amazon S3, Azure Sentinel, Check Point CloudGuard CNAPP, ECS, Sizmek (MediaMind), Strato, ADP Applicant Tracking System, Khoros for SAP Customer Experience Cloud, Postman, Elasticsearch, Kibana, OpenVMS, Azure Service Bus, DotNetNuke, Smartsheet</v>
          </cell>
          <cell r="K2277">
            <v>9500000000</v>
          </cell>
          <cell r="L2277" t="str">
            <v>Other</v>
          </cell>
          <cell r="M2277">
            <v>2000000000</v>
          </cell>
          <cell r="N2277">
            <v>45689</v>
          </cell>
          <cell r="O2277">
            <v>1700000000</v>
          </cell>
          <cell r="Q2277" t="str">
            <v>Veeam Software is a US-based information technology company headquartered in Seattle, Washington. Founded in 2006, Veeam specializes in backup, disaster recovery, and modern data protection software for various environments, including virtual, cloud-native, SaaS, Kubernetes, and physical workloads. The company has grown significantly, employing around 6,000 people and establishing itself as a global leader in data protection solutions.
Veeam's core products include Veeam Backup &amp; Replication, which offers incremental backups and image-based replication, and Veeam Data Cloud, which provides solutions for public and private cloud environments. The company also focuses on monitoring, reporting, and analysis for virtual infrastructure, supporting a range of workloads. Veeam emphasizes scalable, AI-powered data protection and is transitioning towards subscription-based services to meet the needs of businesses of all sizes.</v>
          </cell>
          <cell r="R2277">
            <v>2006</v>
          </cell>
        </row>
        <row r="2278">
          <cell r="A2278" t="str">
            <v>Veeva Systems</v>
          </cell>
          <cell r="B2278" t="str">
            <v>Veeva</v>
          </cell>
          <cell r="C2278">
            <v>7300</v>
          </cell>
          <cell r="D2278" t="str">
            <v>information technology &amp; services</v>
          </cell>
          <cell r="E2278" t="str">
            <v>http://www.veeva.com</v>
          </cell>
          <cell r="F2278" t="str">
            <v>http://www.linkedin.com/company/veeva-systems</v>
          </cell>
          <cell r="G2278" t="str">
            <v>Pleasanton</v>
          </cell>
          <cell r="H2278" t="str">
            <v>California</v>
          </cell>
          <cell r="I2278" t="str">
            <v>master data management, regulatory, quality, opendata, safety, r, d, study startup, clinical data management, ctms, oncology data, etmf, clinical operations, events management, territory alignment, multichannel crm, customer reference data, cosmetics, consumer goods, chemical, animal health, remote engage meeting, medical devices, edc, cdb, vault coder, vault payments, vault qms, quality docs, medcomms, computer software: prepackaged software, technology, software development, veeva vault, data analytics, clinical trial management, product lifecycle, clinical data, ai-driven insights, patient data, kol insights, adverse event management, regulatory solutions, industry cloud, automation, medtech, ai-powered, ai for safety, gxp documents, customer relationship management, operational efficiency, saas, pharmaceuticals, ai for regulatory, ai for content management, innovation, services, ai shortcuts, ai for medical affairs, cloud-based software, regulatory compliance, site data, global regulatory, regulatory submissions, commercial cloud, life sciences, pharmaceutical industry, medical data, medical content, biotechnology, ai-enabled automation, consulting, ai for life sciences, quality management, ai in vault platform, ai for clinical, medical inquiry management, ai for pharmacovigilance, validation management, cloud platform, medical affairs, ai agents, research and development in the physical, engineering, and life sciences, b2b, customer engagement, ai for postmarket surveillance, ai for pharma, veeva crm, deep data, enterprise software, pharma solutions, compliance, medical inquiry, medical device software, pharmacovigilance, ai, data management, ai for medical data, medical communications, ai for r&amp;d, biotech solutions, investigator data, biotech, ai for compliance, ai for biotech, ai for quality, ai for commercial, product development, deep insights, ai for medical devices, data analytics platform, content compliance, ai for data management, product lifecycle management, content management, digital transformation, postmarket surveillance, ai for medical inquiry, clinical solutions, veeva development cloud, vault etmf, vault ctms, randomization and supply management, site connect, clinical trial disclosures, opendata clinical, clinical data collection, vault edc, aggregate study data, ecoa, patient experience, vault rim, track global registrations, plan and manage submissions, safety solutions, quality solutions, vault qualitydocs, gxp document management, qms, batch release, lims, medical solutions, engagement suite, inquiry management, key opinion leader insights, commercial solutions, crm suite, field planning, data science and analytics, patient engagement, market analytics, data cloud, commercial data management, patient and prescriber data, research site solutions, eisf, study management, compliance solutions, marketing analytics, digital engagement, healthcare, event management, events services, beauty, apparel &amp; fashion, consumers, hospital &amp; health care, information technology &amp; services, crm, sales, enterprises, computer software, medical, health care, health, wellness &amp; fitness</v>
          </cell>
          <cell r="J2278" t="str">
            <v>Route 53, Gmail, Marketo, Google Apps, Microsoft Office 365, Amazon AWS, VueJS, Atlassian Cloud, Netlify, React Redux, MongoDB, Pardot, Hubspot, Zendesk, Slack, Salesforce, Nginx, Mobile Friendly, Google Tag Manager, Flowplayer, Gravity Forms, New Relic, Apache, Bootstrap Framework, Hotjar, Wistia, AddThis, Google Font API, WordPress.org, Linkedin Marketing Solutions, Varnish, JQuery 1.11.1, Remote, AI, BlueTie Vault, Veeva Vault, BASE, Akamai Connected Cloud (formerly Linode), SQL, Veeva Vault PromoMats, ROSS, AWS SDK for JavaScript, Veeva Network, Socrata Open Data API, Articulate, Oracle Data Cloud, Ning, .GIS, Hive, Veeva Vault eTMF, OnCore CTMS, Connect, Star, Heartland Payment Systems, Veeva Vault QMS, Veeva Vault QualityDocs, Responsive, formerly RFPIO, ACL, Azure Key Vault, Python, Cucumber, AWS Trusted Advisor, Git, Jenkins, Jira, Kiosked, Android, Salesforce CRM Analytics, SAP SuccessFactors, NetApp SAN, Genesys Cloud CX Platform, Microsoft Excel, IQMS, Gem, Aqua, GitLab, Confluence, TestRail, Mattermost, Veeva CRM, Veeva Systems, Selenium, Cypress, Veeva Vault RIM, Spark, Amazon Web Services (AWS), Google Cloud, Oracle Exadata Cloud Service, AWS Analytics, Google AdWords Conversion, Apple macOS, Concur, Microsoft 365, Microsoft Windows Server 2012, Workday, Zoomdata, Microsoft PowerPoint, accessiBe, Visio, WebOffice, Smartsheet, SignNow, Alteryx, Sigma, Gemini, Apache JMeter, ADP Workforce Now, Equity Edge Online, Excel4Apps, Zoom Rooms, Snyk Code (SAST), Minteye / AdsCaptcha, Ad Astra, Microsoft Project, ARGUS Developer, Kodak Alaris, IBM ILOG CPLEX Optimization Studio, LabWare LIMS, GraphQL, Google Cloud Security Command Center, Nec Asia Pacific Pte Ltd, AT Internet's Analytics Suite, AMP, Salesforce Service Cloud, React, TypeScript, AWS Lambda, ECS, API Gateway, Terraform, Segment, NitroSell, Amazon CloudWatch, TCP TimeClock Plus, Absorb LMS, Google Cloud APIs</v>
          </cell>
          <cell r="K2278">
            <v>267900000</v>
          </cell>
          <cell r="L2278" t="str">
            <v>Merger / Acquisition</v>
          </cell>
          <cell r="M2278">
            <v>0</v>
          </cell>
          <cell r="N2278">
            <v>42795</v>
          </cell>
          <cell r="O2278">
            <v>3195311000</v>
          </cell>
          <cell r="Q2278" t="str">
            <v>Veeva Systems Inc. is a prominent provider of cloud-based software solutions, primarily serving the life sciences industry. Founded in 2007 and based in Pleasanton, California, Veeva operates in over 150 countries with a workforce of more than 7,000 employees. The company specializes in industry-specific cloud applications that help organizations manage documents, data, workflows, and reporting in highly regulated environments.
Veeva's offerings include a range of solutions built on the Vault platform, which supports various functions such as commercial CRM, safety management, medical affairs, quality and compliance, and research and development. These tools are designed to help life sciences companies streamline their processes, ensure compliance, and accelerate product delivery. Veeva is committed to customer and employee success, and it became the first publicly traded company to convert to a public benefit corporation in 2021, emphasizing its dedication to balancing the interests of all stakeholders.</v>
          </cell>
          <cell r="R2278">
            <v>2007</v>
          </cell>
        </row>
        <row r="2279">
          <cell r="A2279" t="str">
            <v>Vericast</v>
          </cell>
          <cell r="B2279" t="str">
            <v>Vericast</v>
          </cell>
          <cell r="C2279">
            <v>4300</v>
          </cell>
          <cell r="D2279" t="str">
            <v>financial services</v>
          </cell>
          <cell r="E2279" t="str">
            <v>http://www.vericast.com</v>
          </cell>
          <cell r="F2279" t="str">
            <v>http://www.linkedin.com/company/vericastmarketing</v>
          </cell>
          <cell r="G2279" t="str">
            <v>San Antonio</v>
          </cell>
          <cell r="H2279" t="str">
            <v>Texas</v>
          </cell>
          <cell r="I2279" t="str">
            <v>media delivery, data intelligence, marketing services, campaign management, transaction solutions, print marketing, digital marketing, financial solutions, marketing technology, digital strategy, personalized marketing, client engagement, media management, regulatory compliance tools, digital campaigns, marketing and advertising, consumer packaged goods, loyalty programs, telecommunications, community outreach campaigns, digital marketing analytics, customer insights, census tract marketing, customer retention, consumer influence, performance marketing, regulatory reporting tools, data analytics, digital media buying, campaign optimization, micr printing technology, market segmentation by census tract, consumer targeting, local household targeting, customer data, market optimization, digital marketing tools, retail, digital customer engagement, neighborhood marketing, digital and print integration, digital advertising, b2c, email marketing, business growth, digital channels, healthcare, technology, media planning, digital outreach, marketing solutions, financial marketing, home services, ocean-bound plastic cards, customer engagement, revenue growth, digital transformation, digital media analytics, travel and hospitality, consumer insights, machine learning, multi-channel marketing, customer relationship management, marketing automation, neighborhood targeting, financial services marketing, analytics, data-driven marketing, predictive analytics, financial services, media solutions, market analytics, customer experience, print solutions, contactless payment solutions, customer targeting, services, digital check solutions, direct mail, digital engagement, contact center, automotive, brand awareness, compliance-driven marketing, market intelligence, community engagement strategies, community-based marketing, personalization, omnichannel marketing, client solutions, customer acquisition, local market targeting, lead generation, neighborhood segmentation, digital solutions, consumer behavior, digital media dashboards, regulatory reporting, market segmentation, direct mail advertising, digital advertising platforms, marketing analytics, precise audience targeting, display advertising, artificial intelligence, targeted advertising, digital platforms, client retention, media delivery platforms, social media marketing, regulatory compliance marketing, b2b, digital content, card solutions, digital media, check solutions, customer insight, consumer engagement, loan acquisition, deposit acquisition, dynamic content, target audience segmentation, personalized offers, consumer behavior insights, connected tv advertising, customer change management, customer data integration, end-to-end solutions, innovative financial solutions, business continuity planning, customer feedback platforms, dynamic mobile advertising, omni-channel experience, transaction monitoring, fraud prevention solutions, customized solutions, integrated marketing solutions, consumer loyalty programs, multi-loan pre-approval, instant card issuance, personal and business checks, check order capture, trackable delivery solutions, e-commerce, finance, distribution, marketing &amp; advertising, marketing, consumer internet, consumers, internet, information technology &amp; services, health care, health, wellness &amp; fitness, hospital &amp; health care, crm, sales, enterprise software, enterprises, computer software, saas, social media, advertising</v>
          </cell>
          <cell r="J2279" t="str">
            <v>Cloudflare DNS, Mailchimp Mandrill, Sendgrid, Outlook, Microsoft Office 365, WP Engine, Atlassian Cloud, The Trade Desk, SuccessFactors (SAP), Salesforce, Hubspot, Slack, WordPress.org, Mobile Friendly, Multilingual, Google Font API, Google Tag Manager, WebOffice, Git, Microsoft Office, Salesforce CRM Analytics, MicroAd, Dv360, LiveRamp, Integral Ad Science, DoubleVerify, Genesys Cloud CX Platform, Tableau, PowerBI Tiles, Looker, Google AdWords Conversion, Excel4Apps, Microsoft PowerPoint, SharePoint, ServiceNow, Klipfolio, Avid NewsCutter, Tor, Google Ads, FedEx, UPS, USPS, COBOL, ArcGIS Image Server, Ramp Expense Management, Netlify, Python, Power BI Documenter, Xandr, MediaMath, data.ai Ascend (formerly App Annie), SQL</v>
          </cell>
          <cell r="K2279">
            <v>280000000</v>
          </cell>
          <cell r="L2279" t="str">
            <v>Debt Financing</v>
          </cell>
          <cell r="M2279">
            <v>30000000</v>
          </cell>
          <cell r="N2279">
            <v>44986</v>
          </cell>
          <cell r="O2279">
            <v>105400000</v>
          </cell>
          <cell r="P2279">
            <v>1</v>
          </cell>
          <cell r="Q2279" t="str">
            <v>Vericast is a performance partner for financial institutions, focusing on enhancing growth, efficiency, engagement, and adaptability. With over 150 years of experience, the company evolved from pioneering printing firms to a provider of integrated data, technology, and services tailored for banks and credit unions. Vericast rebranded in 2020 and has since divested non-core businesses to concentrate on delivering advanced analytics and marketing solutions.
The company offers a wide range of services, including contact center support, fraud protection, and card manufacturing. Its marketing solutions feature proprietary platforms for analytics, customer acquisition, and retention, delivering billions of ad impressions annually. Vericast emphasizes compliance with regulations and precision targeting, utilizing data intelligence to optimize marketing efforts. Serving over 5,000 financial institutions, Vericast influences behaviors across more than 120 million U.S. households, helping clients connect with consumers effectively.</v>
          </cell>
          <cell r="R2279">
            <v>1897</v>
          </cell>
        </row>
        <row r="2280">
          <cell r="A2280" t="str">
            <v>Verint</v>
          </cell>
          <cell r="B2280" t="str">
            <v>Verint Systems</v>
          </cell>
          <cell r="C2280">
            <v>4400</v>
          </cell>
          <cell r="D2280" t="str">
            <v>information technology &amp; services</v>
          </cell>
          <cell r="E2280" t="str">
            <v>http://www.verint.com</v>
          </cell>
          <cell r="F2280" t="str">
            <v>http://www.linkedin.com/company/verint</v>
          </cell>
          <cell r="G2280" t="str">
            <v>Melville</v>
          </cell>
          <cell r="H2280" t="str">
            <v>New York</v>
          </cell>
          <cell r="I2280" t="str">
            <v>intelligent selfservice, workforce optimization, artificial intelligence, compliance, video situation intelligence, call center, video amp situation intelligence, chatbots, boundless customer engagement, engagement capacity cap, branch &amp; backoffice operations, automation, customer capacity gap, workforce engagement, customer analytics, engagement management, contact center, customer engagement optimization, fraud, cyber security, homeland security &amp; public safety, communications intelligence, voice of the customer, technology, software, information technology, edp services, software development, customer journey, self-service automation, ai-driven insights, predictive analytics, ai for customer feedback tools, ai-driven workflows, consulting, customer experience solutions, ai for customer experience analytics, customer experience tools, ai for workforce management, customer experience ai, ai for customer service automation, customer experience strategy, ai for customer feedback, customer experience transformation, services, ai for customer support automation, customer feedback, digital transformation, ai for customer engagement, ai bots, customer experience optimization, financial services, ai workflows, ai for customer experience management, customer experience ai tools, customer feedback analysis, customer data, customer experience analytics, customer insights platform, customer experience digital, web &amp; mobile feedback, forecasting, omnichannel customer experience, customer data analytics, computer systems design and related services, customer experience technology, scheduling, ai for customer feedback analysis, knowledge management, business analytics, customer satisfaction, customer experience automation, healthcare, ai for customer journey analytics, customer experience platform, ai-powered bots, text analytics, telecommunications, customer insights, ai for trading compliance, ai outcomes, customer self-service, retail, ai for customer satisfaction measurement, ai for customer retention tools, insurance, ai for bank security, customer experience insights, managed services, customer experience software, data integration, ai for customer support, banking, customer experience improvement, workforce management, government, analytics, ai for customer journey optimization, ai in financial compliance, agent productivity, customer journey analytics, customer experience analytics tools, ai for customer satisfaction metrics, customer retention, ai-powered routing, customer experience automation tools, voice of customer, customer experience metrics, ai-powered ivas, operational efficiency, quality monitoring, customer interaction, speech and text analytics, customer service optimization, ai for customer insights, ai for customer satisfaction, customer engagement, customer satisfaction metrics, customer experience reporting, cx automation, customer engagement platform, ai business outcomes, interaction data, customer self-service automation, customer feedback tools, open platform, ai for customer journey mapping, desktop analytics, information technology and services, customer experience cloud, ai in cx, customer service, omnichannel, data hub, b2b, ai for customer acquisition tools, ai for customer service quality, customer experience management, customer data platform, ai for customer retention, ai for customer retention strategies, generative ai, customer experience, digital channels, customer interaction management, self-service, speech analytics, customer experience dashboards, ai for fraud detection, ai for customer acquisition, ai for customer acquisition strategies, open ccaas, omnichannel experiences, real-time coaching, fraud and security solutions, financial compliance, cross-channel insights, employee capacity, agent capacity, telephony solutions, ai routing, training and compliance, operational analytics, web feedback, mobile feedback, call center solutions, channel automation, virtual assistant, ai-driven self-service, roi evaluation, scalable solutions, customer touchpoints, contact center innovation, telephony integration, data-driven insights, behavioral data, continuous improvement, management dashboards, cloud migration, integration flexibility, finance, education, information technology &amp; services, computer &amp; network security, enterprise software, enterprises, computer software, health care, health, wellness &amp; fitness, hospital &amp; health care</v>
          </cell>
          <cell r="J2280" t="str">
            <v>UltraDns, Microsoft Office 365, DemandBase, Vidyard, Oracle Cloud, WP Engine, Atlassian Cloud, OneTrust, React Redux, Eloqua, Slack, Salesforce, CrazyEgg, Microsoft-IIS, WordPress.org, Varnish, Mobile Friendly, Nginx, Google Tag Manager, Telligent, Hubspot, ASP.NET, Amadesa, Visual Website Optimizer, Verint, AI, SAS Business Intelligence, GRIN, Gem, SAP Data Quality Management, microservices for location data, NLP, Lytics, SAP BusinessObjects Business Intelligence (BI), Splunk, ELK Stack, Arcsight, Rapid7, CallMiner Eureka, Amazon Web Services (AWS), Google Cloud Platform, Microsoft Azure Monitor, Snowflake, Apptio Cloudability SaaS, React, Ext JS, AWS SDK for JavaScript, C#, GraphQL, JUnit, Jest, Playwright, Cypress, Selenium, Docker, Kubernetes, Jenkins, GitHub Actions, Azure Devops, Speech to text, Salesforce CRM Analytics, go+, Datadog, Grafana, PagerDuty, Totango, PostgreSQL, Aryson MySQL to MSSQL Converter, Oracle Analytics Cloud, Redis, Elasticsearch, MongoDB, Prometheus, Testng, Cucumber, FlipHTML5, CSS, TypeScript, Javascript, LexisNexis, .NET, Microsoft Office, AWS Analytics, Azure Analysis Services, Google Cloud, NICE, Amazon EKS Anywhere, TrakSYS, HELM, Git, Amazon Simple Queue Service (SQS), SNS, Azure Service Bus, Jaeger, OpenTelemetry, OpenSearch, JWT, Pendo., Webex, GitHub, JFrog Artifactory, ServiceNow, Snow Commander, Microsoft PowerShell, Citrix Hypervisor, VMware, Google Cloud Data Loss Prevention, NetSuite, Workday, Mulesoft, Oracle EBS CRM, ACL, Oracle Integration Cloud, Concur, E-planning, Fusion ERP Analytics, Oracle EBS Projects, PowerBI Tiles, WideOrbit, Google Publisher Tag (GPT), Claude, Azure Data Lake Storage, Absorb LMS</v>
          </cell>
          <cell r="K2280">
            <v>587000000</v>
          </cell>
          <cell r="L2280" t="str">
            <v>Other</v>
          </cell>
          <cell r="M2280">
            <v>315000000</v>
          </cell>
          <cell r="N2280">
            <v>44287</v>
          </cell>
          <cell r="O2280">
            <v>893843000</v>
          </cell>
          <cell r="Q2280" t="str">
            <v>Verint Systems Inc. is a leader in customer experience automation, providing AI-powered solutions that enhance customer interactions and drive business success. Founded in 1994 and headquartered in Melville, New York, Verint became an independent company in 2013. It employs around 3,800-4,000 people and serves approximately 10,000 customers across more than 175 countries, including over 80% of the Fortune 100.
The company's main offering is the Verint Open Platform, an open-architecture solution for customer experience automation. Its product portfolio includes Workforce Engagement Management, Conversational AI with specialized bots, Customer Engagement Solutions, Fraud and Security Solutions, Quality and Compliance tools, Knowledge Management systems, and Voice of the Customer analytics. Verint's innovative bot strategy, launched in late 2023, features bots designed to streamline customer interactions. The company serves various industries, including financial services, healthcare, and telecommunications, and has secured significant contracts, such as a $49 million deal in healthcare.</v>
          </cell>
          <cell r="R2280">
            <v>1994</v>
          </cell>
        </row>
        <row r="2281">
          <cell r="A2281" t="str">
            <v>Veritas Technologies LLC</v>
          </cell>
          <cell r="B2281" t="str">
            <v>Veritas Technologies</v>
          </cell>
          <cell r="C2281">
            <v>6000</v>
          </cell>
          <cell r="D2281" t="str">
            <v>information technology &amp; services</v>
          </cell>
          <cell r="E2281" t="str">
            <v>http://www.veritas.com</v>
          </cell>
          <cell r="F2281" t="str">
            <v>http://www.linkedin.com/company/veritas-technologies-llc</v>
          </cell>
          <cell r="G2281" t="str">
            <v>Santa Clara</v>
          </cell>
          <cell r="H2281" t="str">
            <v>California</v>
          </cell>
          <cell r="I2281" t="str">
            <v>data management, backup &amp; recovery, data protection, storage optimization, business continuity, data &amp; workload portability, information management, data visibility, softwaredefined storage, openstack, gdpr, multicloud, cloud, data privacy, digital compliance, information governance, resiliency, enterprise software, ediscovery, software, information technology, software development, disaster recovery, services, customer retention, data security management, enterprise data archiving, cloud backup solutions, data archiving, operational resiliency, data security solutions, multi-cloud data management, data lifecycle automation, data compliance automation, digital transformation, geospatial data management, data governance solutions, data risk management, consulting, cloud data compliance, data integrity, data protection solutions, data management platform, data governance platform, unstructured data visibility, cloud-native data protection, cloud computing, regulatory compliance management, innovation, data risk mitigation, multi-cloud security, cloud data protection, data migration, multi-cloud management, advanced data archiving, enterprise backup, cloud backup, data resiliency, cloud security, cybersecurity for data, geospatial data protection, enterprise backup solutions, data compliance, security automation, data visibility analytics, data classification tools, b2b, cloud data management, data security, data recovery, data backup solutions, software publishing, customer service, data visibility tools, data lifecycle management, cyber resiliency solutions, backup and recovery, operational continuity, data availability, regulatory compliance, data classification and analysis, data recovery solutions, backup software, data security platform, data risk assessment, cyber threat detection for data, hybrid cloud data management, multi-cloud backup, information technology and services, data classification, compliance, cloud data security, predictive analytics, data classification automation, data resilience, data migration tools, hybrid cloud management, it resilience, enterprise data governance, data protection software, ransomware protection, government, zero trust security, disaster recovery automation, data governance, computer systems design and related services, analytics, cybersecurity, ransomware resilience, cyber resilience, enterprise data management, data security automation, data insights, backup as a service, saas protection, cyber resiliency, digital forensics, data backup, netbackup, backup exec, backup appliances, application availability, kubernetes support, data analytics, file analysis, compliance solutions, cyber recovery, multi-cloud solutions, hybrid cloud, virtualization, data insight, it analytics, operational efficiency, sustainability, enterprise vault, cloud solutions, it benchmarking, managed services, cost-effective data recovery, business continuity planning, data sovereignty, security ecosystem partners, healthcare, finance, education, legal, non-profit, it management, information technology &amp; services, enterprises, computer software, computer &amp; network security, environmental services, renewables &amp; environment, health care, health, wellness &amp; fitness, hospital &amp; health care, financial services, nonprofit organization management</v>
          </cell>
          <cell r="J2281" t="str">
            <v>Akamai, UltraDns, Outlook, SparkPost, Microsoft Office 365, Amazon AWS, SendInBlue, Slack, Adobe CQ, Eloqua, Adobe Marketing Cloud, Bluekai, DemandBase, Brightcove, Brightroll, Atlassian Cloud, StackAdapt, Amazon SES, Marketo, Salesforce, ServiceNow, Omniture (Adobe), Oracle Cloud, WP Engine, SOASTA, Google Font API, Apache, Mobile Friendly, Google Tag Manager, Amadesa, AI, Remote, Cloudflare Insights, Veritas InfoScale Availability, Arctera Backup Exec</v>
          </cell>
          <cell r="K2281">
            <v>3024000000</v>
          </cell>
          <cell r="L2281" t="str">
            <v>Merger / Acquisition</v>
          </cell>
          <cell r="M2281">
            <v>3000000000</v>
          </cell>
          <cell r="N2281">
            <v>45323</v>
          </cell>
          <cell r="O2281">
            <v>1700000000</v>
          </cell>
          <cell r="Q2281" t="str">
            <v>Veritas Technologies LLC specializes in enterprise data management, focusing on multi-cloud data protection, recovery, availability, and insights solutions. The company was established as a standalone entity in 2016 after separating from Symantec. It has since evolved to address the growing challenges of data management, employing over 7,000 people globally and serving complex environments, including hybrid clouds.
Veritas offers a comprehensive range of information management solutions, including backup and recovery software, storage management, disaster recovery, and multi-cloud data management. Its products are recognized for their effectiveness, holding significant market shares and earning accolades as a leader in enterprise backup and integrated appliances. Veritas serves over 80,000 customers worldwide, including a large percentage of Fortune 500 and Global 500 companies, providing reliable solutions for critical data environments.</v>
          </cell>
          <cell r="R2281">
            <v>2016</v>
          </cell>
        </row>
        <row r="2282">
          <cell r="A2282" t="str">
            <v>Verizon</v>
          </cell>
          <cell r="B2282" t="str">
            <v>Verizon</v>
          </cell>
          <cell r="C2282">
            <v>100000</v>
          </cell>
          <cell r="D2282" t="str">
            <v>information technology &amp; services</v>
          </cell>
          <cell r="E2282" t="str">
            <v>http://www.verizon.com</v>
          </cell>
          <cell r="F2282" t="str">
            <v>http://www.linkedin.com/company/verizon</v>
          </cell>
          <cell r="G2282" t="str">
            <v>Bernards</v>
          </cell>
          <cell r="H2282" t="str">
            <v>New Jersey</v>
          </cell>
          <cell r="I2282" t="str">
            <v>global security solutions provider, telecommunications global leader, entertainment services, information technology global provider, mobile, information technology, telecommunications equipment, it services &amp; it consulting, digital media advertising, digital transformation services, media acquisition, government, internet of things, mobile connectivity, network infrastructure, customer experience, fiber-optic infrastructure, services, wireless services, b2c, financial services, global telecom, customer base, media platforms, iot, digital content delivery, wireless telecommunications, public company, telecom industry, telecommunications services, digital advertising, network expansion, healthcare technology, cloud computing, digital content, enterprise security solutions, cloud services, wireline services, wireless network technology, digital services, fiber internet, technology leader, digital innovation, omnichannel marketing, 5g network, 5g lte, fiber-optic internet, b2b, media and entertainment, ott video, digital media, wireless technology, enterprise networking, consumer products, cybersecurity, digital platforms, mobile devices, enterprise solutions, fleet management, mobile plans, digital transformation, network technology, telecommunications, wired and wireless telecommunications carriers (except satellite), 5g deployment, iot services, content delivery, broadband internet, fiber-optic connectivity, iot solutions for enterprise, ott video services, customer engagement, cloud-based communication, digital media platforms, retail, 5g, home internet, fiber optics, wireless solutions, managed security, smartphones, tablet plans, customer support, digital accessibility, smart home devices, internet speed, device trade-in, prepaid plans, family plans, video streaming, home phone service, connected devices, network reliability, mobile accessories, customer loyalty, digital inclusion, network management, business solutions, public safety, fios tv, telecom services, satellite connectivity, home automation, data plans, international calling, program bundles, mobile apps, smart tech, accessory discounts, multi-line discounts, voip services, entertainment subscription, gaming subscriptions, email and messaging, financial management, iot connectivity, consumer products &amp; retail, internet, information technology &amp; services, computer &amp; network security, marketing &amp; advertising, enterprise software, enterprises, computer software, consumer goods, consumers, consumer internet, consumer electronics, hardware, electronics, internet service providers, mobile phones, professional services, shopping</v>
          </cell>
          <cell r="J2282" t="str">
            <v>Akamai, Akamai DNS, Microsoft Office 365, Atlassian Cloud, PayPal Credit, Affirm, OneTrust, React Redux, Citrix NetScaler, Mapbox, ActiveProspect, Adobe CQ, Marketo, Salesforce, Adobe Marketing Cloud, Bluekai, Taboola Newsroom, Drupal, VueJS, The Trade Desk, MongoDB, Slack, Acxiom, ExactTarget, Omniture (Adobe), Tealium, Amazon Associates, Leadback, Yext, Yahoo Ad Manager Plus, Google Dynamic Remarketing, Adobe Media Optimizer, DoubleClick Conversion, New Relic, DoubleClick, Commission Junction, Microsoft-IIS, AppDynamics, Yahoo Analytics, Linkedin Marketing Solutions, Dotomi, Bootstrap Framework, DemandBase, YouTube, Advertising.com, AdRoll, ASP.NET, Scene7, Kenshoo, Google Analytics, TouchCommerce, Facebook Widget, Google Tag Manager, Adobe TestAndTarget, Google Play, LivePerson Monitor, Google AdWords Conversion, Google Maps (Paid Users), Google Font API, Qualtrics, Bing Ads, Apache, Facebook Custom Audiences, DoubleClick Floodlight, Bazaarvoice, greyscale - grey, Google Maps, Mobile Friendly, Facebook Login (Connect), Remote, MITRE ATT&amp;CK, AI, Salesforce CRM Analytics, Google Cloud Platform, Google Cloud Run, Google Compute Engine, Google Cloud BigQuery, Google Cloud Build, Google Cloud Storage, Python, Fastapi, Flask, React, Streamlit, Figma, Jest, Pytest, Langchain, Gemini, Vertex AI, SQL, GitLab, Act!, Splunk, Salesforce Service Cloud, Security, Dell Unisphere, Cisco VoIP, Cisco Identity Services Engine, Ansible, Terraform, Confluence, Mode, Akamai Connected Cloud (formerly Linode), IoT, .NET, Google, VMware NSX-T Data Center, VMware SD-WAN, Spirent TestCenter, Amazon CloudWatch, Carrier Hourly Analysis Program (HAP), Azure Digital Twins, IBM SevOne, Zabbix, Lytics, Frame, Cisco AppDynamics, Juniper Networks, Ciena, Palo Alto PA-5000 Series, Gigamon ThreatINSIGHT, Tenable Nessus, Secured MVC Forum on Windows 2012 R2, Amazon Linux 2, Azure Cloud Shell, Bash, CPI, AWS VPN, Claude, R, Matomo, Amazon EKS Anywhere, Argo CD, Jenkins, Git, Kubernetes, HELM, Docker, Istio, PostgreSQL, Amazon S3, Amazon EC2, AutoCAD, Pega CRM Suite, Adobe, Microsoft PowerPoint, QlikView, enablon, Alteryx, CSS, HTML Pro, Oracle XML DB, PL/SQL, PowerBI Tiles, Tableau, Tableau Desktop, Splunk SOAR, JTL-Shop 3, Cisco Secure Firewall Management Center, AWS Identity and Access Management (IAM), Nokia, Azure VPN Gateway, Cisco VPN, Rapid7 InsightVM, Elite Software HVAC Solution, Bing, Quip, Tor, Azure Analysis Services, FortiGate SWG, Zscaler ZTNA, Proofpoint CASB, Respond, UserLike, Pega Case Management, ThoughtSpot, Looker, Google Sheets, KNIME, Google Workspace, Teradata, Workday, PeopleSoft Sales, AWS Trusted Advisor, Jira, Cisco ASA 5505, Gem, Cisco Adaptive Security Device Manager (ASDM), Swimlane, Aruba, Aruba Wireless Access Points, Cisco 7600 Series Routers, Esri Reports, Junip, Tellabs, Fujitsu, Jira Advanced Roadmaps, Snowflake, AWS Analytics, Angular, C#, DotNetNuke, Drone, Verizon, CONTROL, CrowdStrike, Azure Linux Virtual Machines, Cisco ASA 5555, Wider Planet, React Router, Barracuda Spam Firewall, AWS Application Load Balancer, Wowanalytics, E-planning, Olo, Visual-Basic-.NET, Esri, Atlassian, Azure Devops, ClickUp, LEAP, Monday.com, Juniper Networks SRX-Series Gateways, Cisco Unified Intelligence Center, IBM SPSS Modeler, Modbus, Siemens SIMATIC SCADA, Sizmek (MediaMind), LangGraph, DATAflow, Google Cloud Dataproc, Google Kubernetes Engine (GKE), OpenTelemetry, Grafana, PySpark, Spark, Nutanix Beam, Boto3, Google Cloud, Copilot, Compressor, Ning, Less, Oracle Cloud Infrastructure Identity and Access Management, AWS Multi-Factor Authentication, Dell Encryption, Microsoft SQL Server Reporting Services, GoToAssist (FASTchat), Nevron Vision for SSRS, NAKIVO Backup &amp; Replication, BASE, Microsoft Always on VPN, Veritas NetBackup, Couchbase, Oracle Analytics Cloud, Google AlloyDB for PostgreSQL, Wiz, PRO.FILE, Analyzer, Microsoft PowerShell, Akamai CDN Solutions, Citrix ADC, F5 Global Server Load Balancing (GSLB), Microsoft Azure Monitor, IBM ILOG CPLEX Optimization Studio, Citrix, Amazon Elastic Load Balancing, Cisco Unified Contact Center Enterprise, SES, Cisco UCS B Series, VMware ESXi, CAT, Genesys SIP, Trend Micro Smart Protection, Qualys Penetration Testing, Rapid7, Cisco Finesse, AT&amp;T, PeopleSoft CRM, Connect, Excel4Apps, Ciena 6500, SSMS Tools Pack, Google Contact Center AI, Collective Media, DocuSign, Azure Data Lake Storage, Fusion ERP Analytics, Micro, Blue Coat ProxySG, UPS, Eaglestats, CET, Quantum Metric, Red Hat OpenShift, Vibrant Media, Genbook, DesignBuilder, UniFi SDN, Juniper NFV, OpenStack, F5 NGINX Ingress Controller, Argocd, ServiceNow, NetApp, PEO, mO Jira OAuth SSO, Jira OpenID Connect SSO, Jira OIDC SSO, CloudMoverâ„¢ for AWS S3, ebs, Adobe Experience Manager, iBwave Design, Outsystems, Aha!, Genesys Cloud CX Platform, Cisco WebEx, NICE CXone Mpower, Verizon WAF, Cisco Firepower 9300, Amazon Web Services (AWS), Google Apps Script for G Suite, Google AppSheet, Zapier, Workato, n8n, Looker Studio, AWS Wavelength, NICE CXone Expert, Alcatel-Lucent, Oracle 10g, Adobe Experience Platform, Adobe Journey Optimizer, Elasticsearch, AWS CloudFormation, Prometheus, Apache Cassandra, RabbitMQ, Redis, SonarQube, Palo Alto Prisma Cloud</v>
          </cell>
          <cell r="K2282">
            <v>32284125000</v>
          </cell>
          <cell r="L2282" t="str">
            <v>Other</v>
          </cell>
          <cell r="N2282">
            <v>45627</v>
          </cell>
          <cell r="O2282">
            <v>138191000000</v>
          </cell>
          <cell r="P2282">
            <v>1465</v>
          </cell>
          <cell r="Q2282" t="str">
            <v>Verizon Communications Inc. is a leading multinational telecommunications company based in New York City. Formed in 2000 through the merger of Bell Atlantic and GTE, Verizon has grown to become one of the largest wireless carriers in the United States. The company reported revenues of $134.8 billion in 2024 and provides a wide range of connectivity, media, and enterprise services globally, serving nearly all Fortune 500 companies.
Verizon offers extensive telecommunications and digital services, including nationwide 4G LTE and 5G mobile networks, high-speed FiOS fiber-optic internet, and various enterprise solutions such as data center services and managed network services. The company has a rich history of innovation, having pioneered significant advancements in mobile technology and internet services. With a focus on both consumer and business segments, Verizon continues to be a key player in the telecommunications industry.</v>
          </cell>
          <cell r="R2282">
            <v>2000</v>
          </cell>
        </row>
        <row r="2283">
          <cell r="A2283" t="str">
            <v>Verizon Business</v>
          </cell>
          <cell r="B2283" t="str">
            <v>Verizon Business</v>
          </cell>
          <cell r="C2283">
            <v>16000</v>
          </cell>
          <cell r="D2283" t="str">
            <v>information technology &amp; services</v>
          </cell>
          <cell r="F2283" t="str">
            <v>http://www.linkedin.com/company/verizonbusiness</v>
          </cell>
          <cell r="G2283" t="str">
            <v>Bernards</v>
          </cell>
          <cell r="H2283" t="str">
            <v>New Jersey</v>
          </cell>
          <cell r="I2283" t="str">
            <v>risk, technology, m2m, security, compliance management, telematics, cloud, machinetomachine, enterprise, mobile workforce, mobility, it, networks, advanced communications, it services &amp; it consulting, information technology &amp; services</v>
          </cell>
          <cell r="Q2283" t="str">
            <v>Verizon Business is the enterprise division of Verizon Communications, providing a wide range of wireless, wireline, cloud, security, and networking solutions to businesses and government entities globally. The company operates a robust global IP network across 150 countries and features cloud-enabled data centers in the US, Europe, and Latin America. Verizon Business focuses on delivering agile and secure infrastructure, including private 5G connectivity and AI-driven network management.
The company offers a variety of services categorized into connectivity, security, mobility, internet solutions, and voice collaboration. Key offerings include private 5G for real-time operations, managed network services, and various internet solutions like 5G Business Internet and LTE Business Internet. Additionally, Verizon Business provides security services such as Secure Access Service Edge (SASE) and cyber risk management, along with voice and collaboration tools integrated with platforms like Microsoft Teams. Their comprehensive portfolio supports businesses in enhancing efficiency and transforming operations.</v>
          </cell>
          <cell r="R2283">
            <v>1988</v>
          </cell>
        </row>
        <row r="2284">
          <cell r="A2284" t="str">
            <v>Verizon Connect</v>
          </cell>
          <cell r="B2284" t="str">
            <v>Verizon Connect</v>
          </cell>
          <cell r="C2284">
            <v>3500</v>
          </cell>
          <cell r="D2284" t="str">
            <v>information technology &amp; services</v>
          </cell>
          <cell r="E2284" t="str">
            <v>http://www.verizonconnect.com</v>
          </cell>
          <cell r="F2284" t="str">
            <v>http://www.linkedin.com/company/verizon-connect</v>
          </cell>
          <cell r="G2284" t="str">
            <v>Atlanta</v>
          </cell>
          <cell r="H2284" t="str">
            <v>Georgia</v>
          </cell>
          <cell r="I2284" t="str">
            <v>fleet management solutions, fleet safety, big data, vehicle tracking, technology, business development, fleet management, fleet management software, fleet tracking, sales, customer success, saas, gps vehicle tracking, gps fleetmatics, fleet sustainability, telematics, fleet efficiency, software, fleet compliance, gps, information technology, software development, fleet management for logistics, services, electronic logging device (eld), fleet management innovation, fleet safety ai system, gps tracking, transportation, fleet management provider, asset management, real-time tracking, fleet management analytics, distribution, fleet management industry, fleet maintenance, b2b, performance reporting, fleet electrification, fleet optimization, fleet management for enterprises, fleet safety ai for vehicles, engineering services, fleet management company, predictive maintenance, automation, fleet safety ai solutions, fleet management software saas, fleet solutions, fleet safety ai for logistics, fleet safety technology, fleet safety ai analytics, construction, b2b marketing, fleet safety ai, fleet management platform, fuel management, compliance management, fleet tracking software, fleet management for business, fleet management system, connected data, electric vehicle fleet tracking, fleet safety ai dashcam, route optimization, fleet management for distribution, fleet management ai, fleet safety ai innovation, fleet management services, api integration, fleet analytics, fleet management industry leader, fleet safety ai for trucks, driver behavior, fleet management enterprise, fleet data analytics, ai-driven insights, fleet data, oil, gas &amp; mining, vehicle monitoring, performance analytics, fleet safety ai for construction, utilities, fleet safety analytics, ai dashcam, vehicle diagnostics, performance dashboards, fleet management saas, fleet visibility, fleet safety ai software, fleet safety ai tools, driver coaching, transportation &amp; logistics, driver safety, route planning, fleet operations, fleet compliance automation, construction &amp; heavy equipment, fleet safety ai technology, operational efficiency, fleet management for construction, fleet safety dashcam, asset tracking, government, logistics, fleet safety ai enterprise, fleet safety ai for fleet management, fleet management technology, fleet optimization tools, innovation, fleet management tools, asset monitoring, fleet safety ai industry, fleet safety ai platform, vehicle maintenance, mobile fleet management apps, ai insights, fleet safety ai for fleet, fleet safety ai for distribution, electric vehicle management, electronic logging device, commercial navigation, dashcams, fuel tax reporting, telematics solutions, mobile workforce management, vehicle inspection reports, digital tachograph, electric vehicles tracking, marketplace integrations, real-time vehicle location, driver coaching tools, advanced reporting, vehicle utilization, maintenance alerts, idling reduction, geofence, live maps, remote immobilization, environmental compliance, work order management, logistics optimization, connected vehicles, fleet data analysis, mobile apps, heavy equipment tracking, data-driven insights, emergency roadside assistance, last-mile delivery solutions, cost reduction strategies, service and repair logging, fleet performance metrics, smart fleet solutions, labor cost savings, supply chain visibility, risk mitigation, user-friendly dashboards, b2b fleet management systems, enterprise software, enterprises, computer software, information technology &amp; services, marketing &amp; advertising</v>
          </cell>
          <cell r="J2284" t="str">
            <v>CloudFlare CDN, Route 53, Amazon AWS, CloudFlare Hosting, CSC Corporate Domains, CloudFlare, Atlassian Cloud, Netlify, Zoho Books, Marketo, Omniture (Adobe), Zendesk, Slack, Salesforce, Adobe Media Optimizer, LiveRamp, Linkedin Marketing Solutions, New Relic, Facebook Widget, Qualtrics, reCAPTCHA, Vimeo, Bing Ads, Facebook Custom Audiences, Google Tag Manager, Mobile Friendly, Google Analytics Ecommerce Tracking, Facebook Login (Connect), Google Analytics, Wistia, Cedexis Radar, Adobe TestAndTarget, Remote, Circle, Samsara, Salesforce Service Cloud, Cisco VoIP, Google, AI, Dell Unisphere, Security, Google Cloud Platform, Salesforce CRM Analytics, Amazon CloudWatch</v>
          </cell>
          <cell r="L2284" t="str">
            <v>Other</v>
          </cell>
          <cell r="M2284">
            <v>0</v>
          </cell>
          <cell r="N2284">
            <v>41913</v>
          </cell>
          <cell r="O2284">
            <v>1600000000</v>
          </cell>
          <cell r="Q2284" t="str">
            <v>Verizon Connect is a prominent provider of fleet management software and telematics solutions, established in 2018 through the merger of Telogis, Fleetmatics, and Verizon Telematics. Headquartered in Atlanta, Georgia, the company employs over 3,500 people across 18 countries. With more than $5 billion invested in telematics and fleet management technologies, Verizon Connect is recognized as a market leader in commercial telematics.
The company offers a wide range of fleet management solutions, including GPS fleet tracking, vehicle maintenance alerts, asset monitoring, field management, and advanced data analytics tools. Verizon Connect aims to provide comprehensive, integrated solutions that enhance the efficiency of vehicle operations and workforce management. It serves various industries, including distribution, government, construction, transportation, and agriculture, managing over 1.8 million vehicles for more than 80,000 customers worldwide.</v>
          </cell>
          <cell r="R2284">
            <v>2018</v>
          </cell>
        </row>
        <row r="2285">
          <cell r="A2285" t="str">
            <v>Versant Media</v>
          </cell>
          <cell r="B2285" t="str">
            <v>Versant Media</v>
          </cell>
          <cell r="C2285">
            <v>4400</v>
          </cell>
          <cell r="D2285" t="str">
            <v>information technology &amp; services</v>
          </cell>
          <cell r="E2285" t="str">
            <v>http://www.versantmedia.com</v>
          </cell>
          <cell r="F2285" t="str">
            <v>http://www.linkedin.com/company/versant-media</v>
          </cell>
          <cell r="G2285" t="str">
            <v>Seattle</v>
          </cell>
          <cell r="H2285" t="str">
            <v>Washington</v>
          </cell>
          <cell r="I2285" t="str">
            <v>technology, information &amp; media, media strategy, media content production, media partnerships, media corporate structure, media content, media branding, media, media management, content creation, media distribution, media technology, media content strategy, media executive team, media digital platforms, nbc sports, media and entertainment, digital media, media corporate leadership, msnbc, entertainment, sports media, media executives, media company, entertainment technology, global media, fandango, media brands, media revenue, media operations, motion picture and video production, media innovation, media leadership, broadcasting, cnbc, media platforms, b2b, distribution, information technology &amp; services, broadcast media</v>
          </cell>
          <cell r="J2285" t="str">
            <v>CloudFlare CDN, UltraDns, Microsoft Office 365, CloudFlare Hosting, Emma, Slack, YouTube, Mobile Friendly, Bootstrap Framework, Akamai RUM, WordPress.org, reCAPTCHA, Google Tag Manager, Vimeo, DotNetNuke, C# (C Sharp), SWIFT, Uikit, Xcode, Objective-C, Kotlin, AWS SDK for JavaScript, Jetpack, Android Studio, Visual Studio, Vscode, Gem, Divi, Parse.ly, Microsoft Office, comScore, Adobe Premiere Pro, Google, ANGEL LMS, AWS Schema Conversion Tool, AI, NLP, Conviva Operational Data Platform, eLead, HP BTO (Business Technology Optimization), CONTROL, AWS Trusted Advisor, ECS, Kubernetes, Blackline, React Native, Flutter, .NET, Xamarin, C#, Javascript, SAP, OneStream, Workiva, SAM, Complex Media Network, Delta Lake, Databricks, Unity Catalog, Photon, Delta, Airflow, MLflow, REST, Spark, Flow, Presto, PySpark, SQL, Salesforce CRM Analytics, Salesforce, Microsoft Excel, Office365, Athena, ProclivityMedia, Synopsys Design Compiler, NeMo, , Dash, Oracle Essbase, Kiosked, Android, Apple tvOS, Salesforce Heroku, Ning, Vizrt, Unreal Engine, Nreal, Maya, Autodesk 3ds Max, Cinema 4D, Blender, Adobe Photoshop, Adobe After Effects, Substance Designer, Adobe Creative Suite, Microsoft VBScript, FlipHTML5, TypeScript, Perforce Delphix, Git, Nmap, Salesforce Sales Cloud, Salesforce Service Cloud, Oracle Data Cloud, Microsoft Word, Outlook, LexisNexis Bridger Insight XG, Red Hat JBoss Enterprise SOA Platform, SAP Business Technology Platform, Less, Dagster, LeafLink, IBM InfoSphere Change Data Capture, Tor, Instagram, Wordpress, Next.js, React, Node.js, Nestjs, JetBrains, Azure Devops, GraphQL, MongoDB, Figma, Microsoft Teams, Microsoft Windows Server 2012, Jira, TSYS, AWS AppSync, PRTG Network Monitor, NTENT, Amazon CloudWatch, Amazon Virtual Private Cloud (Amazon VPC), Amazon Web Services (AWS), AWS PrivateLink, AWS Transit Gateway, Cisco Unified Intelligence Center, Connect, Datadog, Fortinet FortiGate, Juniper Networks SRX-Series Gateways, Palo Alto Networks, SolarWinds, Terraform, ServiceNow, Pytest, GitHub, GitHub Actions, Angular, Aryson MySQL to MSSQL Converter, MySQL, AWS Analytics, Aja Video Systems, Facebook, Twitter Ads, NEAR, Salesforce Lightning Web Components, Amazon EC2, Amazon EKS Anywhere, Sizmek (MediaMind), Google AdWords Conversion, Docker, Infor (PeopleAnswers), Vectorworks Spotlight</v>
          </cell>
          <cell r="L2285" t="str">
            <v>Debt Financing</v>
          </cell>
          <cell r="M2285">
            <v>0</v>
          </cell>
          <cell r="N2285">
            <v>45931</v>
          </cell>
          <cell r="O2285">
            <v>6688000000</v>
          </cell>
          <cell r="Q2285" t="str">
            <v>Versant Media Group, Inc. (VERSANT) is an independent media company based in Universal City, California. Formed from a spin-off of Comcast's NBCUniversal, VERSANT focuses on cable networks and digital properties in sports, news, and entertainment. The company began trading on January 5, 2026, and aims to be a significant player in the media landscape with a diverse portfolio of iconic brands.
VERSANT's offerings include well-known cable networks such as USA Network, CNBC, and Golf Channel, along with digital properties like Fandango Media and SportsEngine. The company is committed to storytelling that informs and entertains audiences. VERSANT also emphasizes community impact through its VERSANT Impact initiative, which focuses on education and empowerment. With a strong leadership team and a strategy for innovation, VERSANT is positioned to grow and expand its influence in the media industry.</v>
          </cell>
        </row>
        <row r="2286">
          <cell r="A2286" t="str">
            <v>Vertafore</v>
          </cell>
          <cell r="B2286" t="str">
            <v>Vertafore</v>
          </cell>
          <cell r="C2286">
            <v>3000</v>
          </cell>
          <cell r="D2286" t="str">
            <v>information technology &amp; services</v>
          </cell>
          <cell r="E2286" t="str">
            <v>http://www.vertafore.com</v>
          </cell>
          <cell r="F2286" t="str">
            <v>http://www.linkedin.com/company/vertafore</v>
          </cell>
          <cell r="G2286" t="str">
            <v>Denver</v>
          </cell>
          <cell r="H2286" t="str">
            <v>Colorado</v>
          </cell>
          <cell r="I2286" t="str">
            <v>connectivity &amp; rating, insurance, machine learning, data, insurance distribution, insurtech, saas, artificial intelligence, cloud computing, content management, mobile applications, agency management system, analytics, software for the insurance industry, software development, automated document processing, insurance technology, ecosystem integration, insurance industry solutions, ai in insurance fraud detection, connectivity platforms, insurance data analytics, insurance digital transformation, insurance data insights, digital insurance reporting, cloud connectivity, workflow management, digital insurance tools, automated workflows, industry solutions, insurance apis, insurance business efficiency, cloud insurance management, insurance industry support, insurance distribution channel, process improvement, ai-powered analytics, data science, insurance process improvement, insurance technology innovation, regulatory compliance, connectivity apis, insurance data management platforms, insurance ecosystem connectivity, insurance management, crm for insurance, insurance data integration, cloud insurance platforms, rating and connectivity systems, automated rating systems, mga solutions, insurance data integration platforms, insurance partner solutions, insurance technology provider, claims processing, customer support, automation solutions, insurance software, data security, digital tools, digital insurance transformation, technology innovation, connectivity solutions, business insights, operations management, automated rating, insurance data security, ai-powered customer engagement, data management, cloud infrastructure, workflow automation, cloud software, automated underwriting tools, digital insurance analytics, digital insurance platforms, digital policy issuance platforms, insurance industry community, insurance compliance tools, insurance customer support, business efficiency, digital claims management, partner solutions, credentialing and compliance, insurance management software, insurance data platforms, industry support, insurance connectivity solutions, insurance software integration, productivity tools, insurance data governance, ai-driven underwriting, digital insurance workflow tools, insurance data privacy, ai-driven claims processing, insurance ecosystem apis, cloud insurance data security, regulatory compliance tools, carrier solutions, policy management, management platform, compliance automation, insurance ecosystem tools, insurance api integration, insurance policy administration, automated compliance monitoring, digital insurance compliance, document management software, compliance management, distribution management, insurance data security solutions, cloud-based insurance solutions, ai-driven insights, digital policy issuance, industry growth, digital transformation, insurance workflow solutions, insurance digital ecosystem, technology provider, automation tools, agency solutions, digital insurance, rating systems, insurance data management, analytics dashboards, insurance industry analytics, automated risk assessment, insurance industry innovation, digital insurance ecosystem, cloud-based rating engines, automated policy administration, insurance customer relationship management, management software, ai in claims automation, cloud connectivity for insurance, insurance productivity tools, insurance process automation, data insights, automated claims processing systems, insurance ecosystem integration, insurance mga solutions, ai in insurance, customer engagement tools, insurance workflow optimization, insurance carrier solutions, financial technology, ai tools, insurance operations management, digital workflows, industry community, computer systems design and related services, insurance compliance automation, digital ecosystem, cloud-based management, workflow tools, insurance management platform, insurance industry technology, industry innovation, agency automation, digital policy management, insurance industry growth, insurance data science, ecosystem connectivity, insurance digital tools, data analytics tools, insurance data analytics platforms, insurance claims management, ai in insurance customer service, digital claims, data analytics, insurance business insights, insurance agency solutions, agency management, commercial submissions, quoting and rating, client communication, risk management, insurance compliance, analytics tools, insurance brokers, mga platforms, insurance carrier, insurtech solutions, client retention tools, credentialing systems, compensation management, market insights, underwriting solutions, customer engagement, insurance license management, policy issuance systems, integration services, client satisfaction solutions, employee training tools, business intelligence, customer support services, insurance ecosystem, technology for agencies, insurance education, remote work solutions, document management systems, insurance industry trends, submission automation, insurance networks, collaboration tools, insurance workbench, premium financing solutions, insurance reporting solutions, insurance partnerships, marketplace for insurance, customizable solutions, performance analytics, technology-driven insurance, b2b, distribution, information technology &amp; services, computer software, enterprise software, enterprises, mobile apps, computer &amp; network security, internet infrastructure, internet, finance technology, financial services</v>
          </cell>
          <cell r="J2286" t="str">
            <v>NetSuite, Salesforce, Route 53, Mailchimp Mandrill, Outlook, Microsoft Office 365, Sendgrid, Amazon AWS, DNS Made Easy, Amazon CloudFront, Frontbridge, Amazon Elastic Load Balancer, Rackspace MailGun, Gmail, Google Apps, Drupal, VueJS, Pantheon, React Redux, Marketo, Salesforce Live Agent, Slack, Bizible, Varnish, Bootstrap Framework, Google Tag Manager, Nginx, Wistia, F5 BIG-IP, Mobile Friendly, OpenSSL, Facebook Widget, DoubleClick Conversion, DoubleClick, Google Font API, Facebook Login (Connect), Apache, Linkedin Marketing Solutions, Google Analytics, WordPress.org, MailChimp, Google Dynamic Remarketing, Facebook Custom Audiences, YouTube, Data Analytics, Google Workspace, Webmail, Android, Remote, Phoenix, Sisense, Domo, AI, Amazon Web Services (AWS), .NET, ASP.NET, C#, Javascript, jQuery, React, Microsoft SQL Server Reporting Services, Apache JMeter, dynaTrace, InfluxDB, Microsoft Excel, TypeScript, Vertafore, AWS SDK for JavaScript, Python, Selenium WebDriver, Playwright, REST, Postman, INAP, Amazon Redshift, Groovy, MySQL, R, SQL, Tableau, AWS Trusted Advisor, WorkSafeBC, GitLab, Jenkins, Ansible, LaunchDarkly, AWS Application Load Balancer</v>
          </cell>
          <cell r="K2286">
            <v>8126000000</v>
          </cell>
          <cell r="L2286" t="str">
            <v>Merger / Acquisition</v>
          </cell>
          <cell r="M2286">
            <v>0</v>
          </cell>
          <cell r="N2286">
            <v>45597</v>
          </cell>
          <cell r="O2286">
            <v>645000000</v>
          </cell>
          <cell r="Q2286" t="str">
            <v>Vertafore is a prominent provider of insurance technology (InsurTech) software solutions in North America. Founded in 1969 in College Station, Texas, and now based in Denver, Colorado, the company has approximately 2,400 employees. Vertafore has evolved from its origins as a card tabulating service for independent insurance agents into a comprehensive leader in the InsurTech space, connecting various points of the insurance distribution channel, including agencies, managing general agents (MGAs), carriers, and regulators.
The company offers integrated software solutions across three main areas: agency management systems, MGA support tools, and insurer and regulatory tools. These solutions enhance connectivity between agencies, MGAs, and underwriting carriers, while also streamlining processes for licensing and compliance. Vertafore emphasizes collaboration, customer service, and continuous innovation, reinvesting a significant portion of its revenue into research and development. With a focus on meeting the real-world needs of the insurance industry, Vertafore has built strong partnerships and a deep understanding of the market over its 55 years of operation.</v>
          </cell>
          <cell r="R2286">
            <v>1969</v>
          </cell>
        </row>
        <row r="2287">
          <cell r="A2287" t="str">
            <v>Vetcor</v>
          </cell>
          <cell r="B2287" t="str">
            <v>VetCor</v>
          </cell>
          <cell r="C2287">
            <v>16000</v>
          </cell>
          <cell r="D2287" t="str">
            <v>veterinary</v>
          </cell>
          <cell r="E2287" t="str">
            <v>http://www.vetcor.com</v>
          </cell>
          <cell r="F2287" t="str">
            <v>http://www.linkedin.com/company/vetcor</v>
          </cell>
          <cell r="G2287" t="str">
            <v>Norwell</v>
          </cell>
          <cell r="H2287" t="str">
            <v>Massachusetts</v>
          </cell>
          <cell r="I2287" t="str">
            <v>veterinary medicine amp surgery, veterinary medicine surgery, veterinary medicine surgery &amp; animal wellness preventive pet health care, animal wellness preventive pet health care, animal wellness amp preventive pet health care, veterinary services, veterinary care, community outreach, health care, community veterinary network, practice management, collaborative circles, b2b, local practice autonomy, pet health services, employee benefits, online learning, veterinary mentorship, professional development, practice autonomy support, employee wellness programs, employee well-being, clinical support, practice support, continuing education, services, mentorship programs, collaborative network, animal healthcare, consulting, wellness initiatives, community-focused, pet health, employee experience, career opportunities, pets well-being, veterinary practices, team collaboration, autonomy, robust support model, compassionate care, deib initiatives, staff training, pet nutrition, animal hospitals, tech services, pet vaccinations, rabies initiative, search and rescue, community engagement, local identity, network collaboration, business legacy, professional liability, business development, employee assistance, career growth, network of hospitals, compassionate teams, ethical practices, service centers, educational events, student recruitment, pet supply drives, animal welfare, mentorship support, mental wellness, veterinary technology, team appreciation, community partnerships, supportive culture, pet emergency care, healthcare, education, health, wellness &amp; fitness, e-learning, internet, information technology &amp; services, computer software, education management, hospital &amp; health care</v>
          </cell>
          <cell r="J2287" t="str">
            <v>Salesforce, Route 53, Amazon SES, Mimecast, Outlook, Microsoft Office 365, Amazon AWS, Cloudflare DNS, MailChimp SPF, Zendesk, CloudFlare Hosting, CloudFlare, SiteGround VPS, Slack, Facebook Login (Connect), Google Dynamic Remarketing, Adobe Coldfusion, Google Tag Manager, Mobile Friendly, Facebook Custom Audiences, Microsoft-IIS, YouTube, DoubleClick Conversion, reCAPTCHA, DoubleClick, Vimeo, Facebook Widget, Bootstrap Framework, ASP.NET, Remote, Git, Olo, Echo, Quip, Azure Analysis Services, Databricks, SQL, Spark, Python, Mist, ezyVet, Tor, Facebook</v>
          </cell>
          <cell r="L2287" t="str">
            <v>Merger / Acquisition</v>
          </cell>
          <cell r="M2287">
            <v>0</v>
          </cell>
          <cell r="N2287">
            <v>44805</v>
          </cell>
          <cell r="O2287">
            <v>66000000</v>
          </cell>
          <cell r="Q2287" t="str">
            <v>Vetcor is a community-focused veterinary services company based in Norwell, Massachusetts, founded in 1997. It operates and supports over 900 veterinary hospitals and practices across the United States and Canada. Vetcor provides non-clinical backend support, allowing these practices to maintain their unique identities while benefiting from a collaborative network aimed at improving pet health and employee well-being.
The company offers a range of support services, including marketing, training, human resources, and accounting. It also provides employee wellness programs, professional development opportunities, and technology tools to enhance practice management. Vetcor's veterinary hospitals deliver comprehensive medical and surgical services for companion animals, including routine exams, surgical procedures, and various pet products. With a commitment to integrity, empathy, and continuous learning, Vetcor fosters a culture of professional growth and community engagement.</v>
          </cell>
          <cell r="R2287">
            <v>1997</v>
          </cell>
        </row>
        <row r="2288">
          <cell r="A2288" t="str">
            <v>Veterinary Practice Partners</v>
          </cell>
          <cell r="B2288" t="str">
            <v>Veterinary Practice Partners</v>
          </cell>
          <cell r="C2288">
            <v>3000</v>
          </cell>
          <cell r="D2288" t="str">
            <v>veterinary</v>
          </cell>
          <cell r="E2288" t="str">
            <v>http://www.vetpartners.com</v>
          </cell>
          <cell r="F2288" t="str">
            <v>http://www.linkedin.com/company/veterinarypracticepartners</v>
          </cell>
          <cell r="G2288" t="str">
            <v>King of Prussia</v>
          </cell>
          <cell r="H2288" t="str">
            <v>Pennsylvania</v>
          </cell>
          <cell r="I2288" t="str">
            <v>veterinary practice ownership, veterinary practice management, consumer marketing, practice valuation, practice growth, practice branding, marketing support, practice collaboration, practice scalability, practice success, practice support team, financial reporting, practice management solutions, veterinary hospital support, practice development, practice network, hr management, continuing education, practice performance, it support, practice excellence, b2b, practice leadership, veterinary industry support, practice co-ownership, practice expansion, operational support, practice marketing, leadership development, practice operations, veterinary practice co-ownership, practice growth strategies, veterinary hospital support services, veterinary management, practice culture, practice management consulting, practice renovation, veterinary services, practice management training, practice innovation, practice expansion support, practice management services, staff recruitment, practice management software, practice ownership, healthcare, practice management, services, veterinary growth support, veterinary business support, consulting, veterinary practice development, externship programs, practice partnership, practice leadership programs, practice operational efficiency, practice culture preservation, clinical autonomy, practice support services, practice sustainability, finance, education, education management, health care, health, wellness &amp; fitness, hospital &amp; health care, financial services</v>
          </cell>
          <cell r="J2288" t="str">
            <v>Outlook, Pardot, Microsoft Office 365, Zendesk, Flywheel</v>
          </cell>
          <cell r="L2288" t="str">
            <v>Private Equity</v>
          </cell>
          <cell r="N2288">
            <v>44531</v>
          </cell>
          <cell r="O2288">
            <v>124000000</v>
          </cell>
          <cell r="Q2288" t="str">
            <v>Veterinary Practice Partners (VPP) collaborates with veterinary practices through a co-ownership model, allowing veterinarians to maintain clinical autonomy and brand identity. The company provides operational resources to veterinary hospitals across the country, including financial support, construction management for new practices, and IT support services governed by service level agreements.
VPP focuses on true partnerships, assisting with new practice development by offering local market research and operational guidance. The company also invests in the professional growth of veterinarians through programs like VPP Academy, which provides hands-on training in dental and surgical skills, and the FRANK Clinical Communication Program, which enhances communication techniques for veterinary teams. Additionally, VPP organizes peer group gatherings for practice leaders to collaborate and share insights.</v>
          </cell>
          <cell r="R2288">
            <v>2011</v>
          </cell>
        </row>
        <row r="2289">
          <cell r="A2289" t="str">
            <v>Viasat</v>
          </cell>
          <cell r="B2289" t="str">
            <v>Viasat</v>
          </cell>
          <cell r="C2289">
            <v>7500</v>
          </cell>
          <cell r="D2289" t="str">
            <v>telecommunications</v>
          </cell>
          <cell r="E2289" t="str">
            <v>http://www.viasat.com</v>
          </cell>
          <cell r="F2289" t="str">
            <v>http://www.linkedin.com/company/viasat</v>
          </cell>
          <cell r="G2289" t="str">
            <v>Carlsbad</v>
          </cell>
          <cell r="H2289" t="str">
            <v>California</v>
          </cell>
          <cell r="I2289" t="str">
            <v>commercial &amp; military satcom products, dod encryption products, managed wifi service, satellite internet, consumer, satellite telecommunications, satellite bandwidth services, inflight wifi service, small business internet, residential internet service, terrestial military data links, home internet, enterprise mobility, mobile, information technology, radio &amp; television broadcasting &amp; communications equipment, technology, satellite network solutions for rural areas, satellite network innovation labs, remote connectivity, satellite constellation management, military satellite communications, remote satellite connectivity, aerospace communications, satellite network upgrades, satellite network optimization, satellite network design, resilient infrastructure, multi-orbit satellite network, satellite constellation design, satellite deployment, satellite service delivery, satellite network monitoring, satellite network solutions, satellite network technology, space-based systems, high-speed internet, satellite network connectivity, advanced satellites, connectivity solutions, defense, government satellite solutions, satellite network infrastructure, satellite technology, satellite network security, satellite communication hardware, services, space-based internet, satellite network engineering, satellite data analytics, high-capacity satellites, maritime satellite services, satellite network reliability, satellite broadband services, operational efficiency, enterprise connectivity, satellite constellation, maritime communications, satellite innovation, satellite hardware, satellite network solutions for maritime, satellite network scalability, satellite network security protocols, b2b, satellite service providers, satellite industry, satellite communication services, satellite system integration, in-flight connectivity, satellite network operation, wireless communications, satellite internet for remote areas, digital transformation, satellite security, satellite network innovation, maritime, satellite fleet, satellite network performance, global coverage, multi-orbit network, space-based communication systems, satellite network deployment, space-based broadband, government, satellite security solutions, satellite ground station, satellite infrastructure, satellite network operations, satellite data services, satellite payload design, satellite payloads, satellite network resilience strategies, satellite network management software, scalable network, inmarsat acquisition, d2c, satellite network architecture, satellite communications, broadband internet, rural broadband, satellite network resilience, satellite technology providers, secure connectivity, satellite network solutions for military, satellite network management, satellite network coverage, satellite ground systems, satellite network, satellite payload technology, ngso satellites, b2c, satellite network capacity, satellite network scalability solutions, military communications, satellite data transmission, aviation, broadband services, satellite network solutions for government, global satellite network, rural broadband satellite, geostationary satellites, space technology development, government solutions, satellite industry leaders, satellite network maintenance, digital platforms, telecommunications, space technology, satellite network solutions for enterprise, enterprise satellite solutions, aerospace, satellite communication systems, satellite network solutions for aviation, high-speed connectivity, business internet, home internet plans, cybersecurity solutions, managed communications, iot connectivity, operational ai, direct-to-device services, voice push-to-talk, flex services, backup internet solutions, static ip, enterprise solutions, flight operations safety, advanced air mobility, data streaming, antenna systems, video streaming services, dynamic bandwidth, spatial networking, wireless communication, mobile broadband, virtual satellite networks, advanced video intelligence, aerospace connectivity, digital inclusion initiatives, c4isr capabilities, emergency response communications, industry partnerships, sustainable broadband, global satellite fleet, ground network integration, real-time earth services, crew welfare solutions, remote connectivity solutions, satellite communications terminals, managed vsat services, b2b satellite services, civil defense communications, decarbonization efforts, insurance and logistics solutions, high-throughput satellite technology, data analytics for media, fleet tracking services, corporate governance, consumer products &amp; retail, transportation &amp; logistics, energy &amp; utilities, internet, information technology &amp; services</v>
          </cell>
          <cell r="J2289" t="str">
            <v>Route 53, Amazon AWS, NSOne, Amazon CloudFront, Marketo, JQuery 2.1.1, Drupal, VueJS, WP Engine, Atlassian Cloud, Vercel, OneTrust, Salesforce Service Cloud, Workday, iCIMS, Omniture (Adobe), Pardot, Slack, Salesforce, Adobe Marketing Cloud, Salesforce Live Agent, Bizible, Bing Ads, Qualtrics, Google Font API, Google Tag Manager, Facebook Login (Connect), Google Maps, Mobile Friendly, Apache, SOASTA, CrazyEgg, DoubleClick Conversion, Google Dynamic Remarketing, DoubleClick, Adobe Media Optimizer, Scene7, Remote, IBM Rational DOORS, Xilinx Machine Learning, FUSION, Igloo, Microsoft Office, NAVEX Global, ServiceNow, PowerBI Tiles, Oracle Analytics Cloud, SAP, Kubernetes, Analyzer, Quip, Microsoft Project, Azure Linux Virtual Machines, C/C++, BASE, E-planning, Mode, HELM, Argocd, Terraform, AWS Trusted Advisor, Python, Spirent TestCenter, Pytest, Cypress, Jenkins, GitHub, SAP Ariba, .NET, Jira, Concur, SQL, Dagster, dbt, Google Cloud BigQuery, pandas, NumPy, VMware SD-WAN, Jama Connect for Requirements Management, Tor, AI, Excel4Apps, Google AdWords Conversion, Microsoft PowerPoint, Cisco WebEx Teams, SharePoint, Google, Lexity, ChatGPT, Amazon Linux 2, Secured MVC Forum on Windows 2012 R2, VMware, Citrix Hypervisor, Red Hat OpenShift, NetApp, Trellix, Act!, Microsoft Advanced Group Policy Management, Akamai CDN Solutions, Infoblox DHCP, Veeam, Juniper Networks, Palo Alto Networks, Cisco AppDynamics, MATLAB, Simulink, NVIDIA A100 Tensor Core GPU, HPE SimpliVity, Front, Rust, Lucky Orange, NEAR, IBM SPSS Modeler, Google Kubernetes Engine (GKE), IBM Watson Health, C#, FlipHTML5, Javascript, CAT, Tableau, Obiee, Delta, CONTROL, eMaint CMMS, go+, Grafana, Looker, Amazon Web Services (AWS), Google Cloud Platform, Wider Planet, Verilog, SystemVerilog, GAS, Security, Dassault SOLIDWORKS, Microsoft Excel, Microsoft Azure Monitor, IBM ILOG CPLEX Optimization Studio, Xilinx Vivado, Less, OpenProject, AMP, Aryson MySQL to MSSQL Converter, CPI, Ansible, Arista Networks, Aruba, Azure VPN Gateway, Bash, Calix Support Cloud, Cisco Unified Intelligence Center, Commscope Ruckus, Fortinet, Nokia, Postpresso, Visio, Spiceworks IP Scanner, Blackboard LMS, AT&amp;T, AWS SDK for JavaScript, Juniper Networks SRX-Series Gateways, Splunk, Microsoft Windows Server 2012, VHDL, Quest ActiveRoles Server, SAP Material Requirement Planning (MRP), AMD Xilinx, PROS, ModelSim, Designer, Docker, Docker Compose, Amazon EKS Anywhere, ECS, AWS Analytics, GitHub Actions, Git, Prometheus, ELK Stack, KVM, Okta, Siemens SIMATIC S7, Splunk SOAR, Pipedrive, Check Point CloudGuard Harmony Connect (CloudGuard Connect), Intel Nios, JTL-Shop 3, REST, Siemens Valor, Minitab Workspace, Cross Pixel Media, mO Jira OAuth SSO, Jira OpenID Connect SSO, Jira OIDC SSO, Axis Communications, Flow, VisitorTrack Predictive Marketing, Mentor Graphics, redvertisement, Xray, AWS CloudFormation, Google AlloyDB for PostgreSQL, Angular Material, QNAP NAS, Argon CI/CD Security, Air, ICP, Olo, Micro, IoT, Intel, GoodBarber, Gem, Apple macOS, Ubuntu, CentOS, MySQL 8 With RHEL 8, Zoomdata, Microsoft Teams Rooms, Outlook, Zoho Office Suite, Kiosked, Android, Microsoft Active Directory Federation Services, Cisco VPN, ANGEL LMS, OneTrust Tech Risk &amp; Compliance, iBASEt MES Powered by Solumina, Agilent Technologies, PostgreSQL, Adobe Experience Manager, Adobe Analytics, Cameo Systems Modeler, IBM Spectrum LSF, Trustwave TrustKeeper, LeadsPedia, Amazon Associates, OpenStack, Prefect, Homestead, ANSYS, Ansys Mechanical, Ansys Icepak, PTC Mathcad Express, Salesforce CRM Analytics, SWIFT, Appier AIRIS (formerly Woopra), GeoGebra, Apple OS X Server, TripleLift, Avid ISIS, Micro Focus AppPulse Web, Frame, ThreatMetrix, UniFi SDN, Bentley OpenFlows, Visual-Basic-.NET, Smartlook, Maintenance Connection, ACL, Quartic, IBM MaaS360, PowerScale, Red Hat Enterprise Linux, Microsoft Windows Server 2016, Samba, LogIC, Microsoft PowerShell, Cadence Virtuoso, Airflow, Board, Alteryx, Red Hat Satellite, Intercom, BERT, Delivr, ChatBot, Blackline, Rancher Labs, TypeScript, AWS Lambda, Amazon S3, Amazon API Gateway, Scoro, Dell EMC Unity, AdSpeed, FRAC Pumps, SAP Hybris B2B Commerce, Adconion, Lambda Cloud, Ã‚Â© 2009- Filter, TCP TimeClock Plus, Worldox GX4, Terminus (by DemandScience), Signal, SAP Advanced Data Migration and Management (SAP ADMM) by Syniti, Lenel, Arena PLM, Apache HTTP Server, SAP Process Orchestration, Google Cloud Memorystore, Brocade Switches, HTML Pro, Power Query, SysTools VBA Password Recovery, Siemens PLM, Argo CD, BlueTie Vault, GitHub Advanced Security, Oracle XML DB, CSS, Siemens PROFIBUS, Zuken, Jest, GRPC, SQLite, React, Next.js, Amazon Virtual Private Cloud (Amazon VPC), Wireshark, NICE, Google Cloud Storage, Google Cloud Composer, Google Dataplex, Amazon Managed Streaming for Apache Kafka (Amazon MSK), Cisco VoIP, Microsoft Outlook, Microsoft Word, Microsoft Sharepoint, Microsoft Teams, TSYS, Connect, AutoCAD, React Native, Assemble, Linkedin Marketing Solutions, CLEAR, Cadence, Mentor, Genesys SIP, Blackboard Learn, ADP Applicant Tracking System, NETSCOUT Cyber Investigator, OpenAI, Gemini, Claude, Microsoft Defender for Cloud, Azure Purview, Azure Security Center, TUNE, Jamf, Microsoft Exchange Online, Microsoft OneDrive, Azure Active Directory, DPDK (Data Plane Development Kit), Altitude ARENA, Avaya IP Office, Storyboard to SwiftUI Converter, AlgoSec, Cisco ASA 5555, Cisco Routers, IBM Security QRadar SIEM, Junip, Juniper Firewall, Microsoft Distributed File System (DFS), Palo Alto Networks Panorama, SolarWinds, Elasticsearch, Logstash, Kibana, Google Cloud, ENTERPRISE ARCHITECT, Ansys HFSS, Microsoft 365, Azure Cosmos DB, Zivver Email Encryption, AlienVault USM (from AT&amp;T Cybersecurity), Condeco, Iron Mountain Services, EFI, Office365, Amazon FreeRTOS, Spectrum, AWS VPN, Crownpeak Universal Consent Platform (formerly Evidon), Mathcad Prime</v>
          </cell>
          <cell r="K2289">
            <v>530014896</v>
          </cell>
          <cell r="L2289" t="str">
            <v>Other</v>
          </cell>
          <cell r="M2289">
            <v>163909116</v>
          </cell>
          <cell r="N2289">
            <v>45870</v>
          </cell>
          <cell r="O2289">
            <v>4519571000</v>
          </cell>
          <cell r="Q2289" t="str">
            <v>Viasat, Inc. is a global satellite communications company based in Carlsbad, California, founded in 1986. Initially a small defense contractor, Viasat has grown into a leader in high-capacity satellite broadband and multi-orbit connectivity solutions for various sectors, including businesses, governments, and consumers. The company went public in 1996 and has made significant advancements in satellite technology, launching the world's highest-capacity satellite, ViaSat-1, in 2011, followed by ViaSat-2 and the recent acquisition of Inmarsat.
Viasat offers a range of advanced satellite and digital communication solutions. These include high-speed satellite broadband services, military and government communication terminals, and aviation connectivity solutions. Their multi-orbit network integrates GEO, NGSO, and terrestrial technologies to provide seamless connectivity. Viasat collaborates with various partners, including U.S. military and government agencies, major airlines like Korean Air and Lufthansa, and other industry leaders to enhance their service offerings.</v>
          </cell>
          <cell r="R2289">
            <v>1986</v>
          </cell>
        </row>
        <row r="2290">
          <cell r="A2290" t="str">
            <v>Visa</v>
          </cell>
          <cell r="B2290" t="str">
            <v>Visa</v>
          </cell>
          <cell r="C2290">
            <v>29000</v>
          </cell>
          <cell r="D2290" t="str">
            <v>information technology &amp; services</v>
          </cell>
          <cell r="E2290" t="str">
            <v>http://www.visa.com</v>
          </cell>
          <cell r="F2290" t="str">
            <v>http://www.linkedin.com/company/visa</v>
          </cell>
          <cell r="G2290" t="str">
            <v>Foster City</v>
          </cell>
          <cell r="H2290" t="str">
            <v>California</v>
          </cell>
          <cell r="I2290" t="str">
            <v>global payments technology company, real estate, it services &amp; it consulting, payment transactions, cash flow management, contactless payment technology, visanet, government, innovation, payment network, consulting, digital payment technologies, customer experience, digital wallet technology, contactless transaction support, secure digital transactions, services, tokenization, payment technology, business consulting, digital payment solutions, payment security technology, secure transactions, b2c, transaction authorization, financial services, fraud reduction, payment innovation, global reach, mobile payment platforms, mobile wallets, emerging markets partnerships, payment services, contactless card acceptance, digital payments, ubiquitous payments, payment fraud prevention, payment volume, transaction support, information technology, risk management, payment system, payment security, b2b, contactless payments, financial infrastructure, customer service, contactless payment adoption, device integration, e-commerce, real-time transaction processing, global payments, emerging market payment solutions, secure payments, digital payment ecosystem, electronic payment system, d2c, payment solutions, payment platform, electronic transactions, financial transactions processing, reserve, and clearinghouse activities, digital payment infrastructure, payment products, emerging markets, mobile payment integration, financial institutions, payment processing, reliable payments, customer engagement, global acceptance, payment acceptance, global payment network, retail, payment infrastructure, credit cards, debit cards, prepaid cards, gift cards, business solutions, small business support, merchant signage, online marketing, fraud prevention, global transactions, business funding, analytics tools, consumer insights, automated payments, loyalty programs, business rewards, mobile payments, e-commerce solutions, payment gateways, merchant services, business insights, cost reduction, financial literacy, tap to pay, payment technologies, merchant onboarding, loyalty rewards, cross-border payments, enterprise solutions, capital access, spending control, api integration, real-time payments, fintech partnerships, b2b payments, financial inclusion, consumer trust, business growth, digital wallet, virtual cards, finance, consumer products &amp; retail, information technology &amp; services, management consulting, payments, consumer internet, consumers, internet</v>
          </cell>
          <cell r="J2290" t="str">
            <v>CloudFlare CDN, Akamai DNS, Cloudflare DNS, Microsoft Office 365, CloudFlare Hosting, Backbone JS Library, Atlassian Cloud, OneTrust, MongoDB, ThreatMetrix, Adobe CQ, Eloqua, Unica, Salesforce, Amazon SES, Slack, Optimizely, Visa Checkout, DoubleClick, Google Font API, ASP.NET, Incapsula, Linkedin Marketing Solutions, Mobile Friendly, Tealium, Google Tag Manager, Bootstrap Framework, WordPress.org, Twitter Advertising, reCAPTCHA, AI, PowerBI Tiles, Tableau, Microsoft Excel, Google AdWords Conversion, Microsoft PowerPoint, Click, HTML Pro, AWS SDK for JavaScript, YouTube Live, Facebook, Zoomdata, Microsoft Teams, Adobe Premiere Pro, Final Cut Pro X, Prisma Access, Git, Dash, Figma, Keynote, Excel4Apps, Power BI Documenter, Python, Cisco Meraki SD-WAN, Spring Boot, Apache Kafka, MySQL, Ansible, Microsoft PowerShell, Azure Linux Virtual Machines, Microsoft Windows Server 2012, Bunchball, Ellucian Colleague Finance, ANGEL LMS, Visa, Google Cloud Machine Learning Engine, Salesforce CRM Analytics, poly, Cisco Unified Intelligence Center, SWIFT, Apache Pig, Ning, Amazon Web Services (AWS), Google Cloud Platform, Microsoft Azure, Mode, .NET, Gem, Adobe Photoshop, Strato, Adobe After Effects, SQL, SAP, Microsoft Dynamics, FlipHTML5, SystemVerilog, SharePoint, IDC, Docker, SAP Ariba Platform, Zephyr, Connect, SAM, OpenID, Microsoft-IIS, Apache HTTP Server, Nginx, Apache Tomcat, Red Hat JBoss Web Server, Node.js, OpenLDAP, Blackline, NVIDIA A100 Tensor Core GPU, Amazon EC2, Sizmek (MediaMind), Security, Terraform, AWS CloudFormation, Pulumi, Kubernetes, IBM Mainframe, Oracle GoldenGate, JTL-Shop 3, Check Point Maestro, Prometheus, Grafana, Splunk, ELK Stack, OpenTelemetry, AWS Trusted Advisor, Microsoft Azure Monitor, IBM ILOG CPLEX Optimization Studio, Hazelcast, IBM DataPower Gateway, CAT, Apache, Red Hat JBoss Enterprise SOA Platform, Opt-Intelligence, AMD SEV, Hbase, go+, Jenkins, Adobe Connect, Windows 10 IoT Core Services, Apple macOS, Sketch, InVision, Sumologic, Bitbucket, Unix, 123FormBuilder, Java EE, Maven, Talend, Oracle Analytics Cloud, Cybersource, Visio, Azure Active Directory B2C, Amazon EKS Anywhere, Google Firebase Crashlytics, Amazon S3, AWS Key Management Service (KMS), Amazon Virtual Private Cloud (Amazon VPC), Amazon ElastiCache, OpenSearch, Amazon SageMaker, Amazon CloudWatch, HELM, Istio, Argocd, Datadog, AWS Analytics, Amazon Linux 2, Cisco AppDynamics, Hibernate, Hadoop HDFS, REST, Checkmarx, Black Duck, OpenTracker, SentenceTransformers, GitHub, Gradle, JUnit, Playwright, Selenium, Testng, Airflow, ADP Applicant Tracking System, LinkedIn Talent Insights, GitHub Actions, JFrog Artifactory, IBM Z, Qualys Penetration Testing, Restricted To Adults (RTA), Red Hat OpenShift, npm, Redis, IBM MQ, Sonatype Nexus Platform, Conan, Make, MySQL 8 With RHEL 8, Ubuntu, PostgreSQL, ACL, Informatica Test Data Management, Informatica B2B Data Exchange, IBX SmartView, Pipedrive, DealHub.io, Microsoft Power Automate, Microsoft Power Apps, Uipath, Blueprism, PRO.FILE, Azure Cloud Shell</v>
          </cell>
          <cell r="K2290">
            <v>23946903616</v>
          </cell>
          <cell r="L2290" t="str">
            <v>Other</v>
          </cell>
          <cell r="M2290">
            <v>6082903616</v>
          </cell>
          <cell r="N2290">
            <v>42522</v>
          </cell>
          <cell r="O2290">
            <v>40000000000</v>
          </cell>
          <cell r="Q2290" t="str">
            <v>Visa Inc. is a global payments technology company that operates a secure digital payments network, connecting consumers, businesses, financial institutions, and governments in over 200 countries. Established in 2007 through a merger of regional businesses, Visa has roots dating back to 1958 with the launch of the first consumer credit card program in the U.S. 
The companyâ€™s proprietary transaction processing network, VisaNet, can handle up to 76,000 transactions per second and supports a wide range of payment products, including credit, debit, prepaid, and contactless cards. Visa also offers mobile and digital payment solutions, AI-driven risk management, and innovations like secure transaction technologies. With a commitment to economic inclusion, Visa processes trillions in payments volume annually and focuses on expanding access to digital payments for underserved communities.</v>
          </cell>
          <cell r="R2290">
            <v>1958</v>
          </cell>
        </row>
        <row r="2291">
          <cell r="A2291" t="str">
            <v>Visionet Systems Inc.</v>
          </cell>
          <cell r="B2291" t="str">
            <v>Visionet Systems</v>
          </cell>
          <cell r="C2291">
            <v>5000</v>
          </cell>
          <cell r="D2291" t="str">
            <v>information technology &amp; services</v>
          </cell>
          <cell r="E2291" t="str">
            <v>http://www.visionet.com</v>
          </cell>
          <cell r="F2291" t="str">
            <v>http://www.linkedin.com/company/visionet-systems-inc-</v>
          </cell>
          <cell r="G2291" t="str">
            <v>Cranbury Township</v>
          </cell>
          <cell r="H2291" t="str">
            <v>New Jersey</v>
          </cell>
          <cell r="I2291" t="str">
            <v>omni channel retail, digital strategy &amp; transformation, branded fashion &amp; cpg, insurance, microsoft biztalk server, data analytics &amp; machine learning, application maintenance, business process management, consumer lending, application development, sharepoint services, webmethods, retailwholesaledistribution, business intelligence, microsoft office sharepoint server 2007, it services &amp; it consulting, cloud compliance standards, it strategy, retail technology, cloud security for enterprises, it solutions, cloud consulting, cloud cost management, cloud service providers, cloud governance, ai-driven customer engagement, cloud security compliance standards, ai in business process automation, digital commerce platforms, application integration, cloud security management, ai-driven solutions, cloud infrastructure, data analytics, ai solutions, enterprise architecture, ai in retail, digital experiences, data &amp; ai applications, ai-powered customer insights, cloud performance, cloud security architecture, legacy system modernization, supply chain management, cloud operations, omnichannel retail solutions, digital supply chain solutions, ai-enabled business processes, ai-driven enterprise solutions, digital innovation, cloud-native applications, cloud transformation, digital strategy, cloud support, cloud security monitoring, ai-powered analytics, data management, business process outsourcing, cloud security solutions, enterprise application modernization, digital platform, cloud monitoring, it infrastructure, custom application development, retail, digital enterprise, enterprise data lakes, ai in supply chain, digital commerce, cloud network security, industry-specific solutions, digital enterprise architecture, cloud security, cloud scalability, cloud security best practices, business process automation, cloud resilience, enterprise cloud security, enterprise resource planning, manufacturing, cloud backup and recovery, digital business, cloud management, cloud integration services, cloud management platforms, ai integration, enterprise data analytics, cloud solutions, cloud migration services, technology services, cloud architecture, digital customer experience, application management, transportation &amp; logistics, enterprise software, consumer goods, it consulting, ai in enterprise applications, enterprise ai integration, ai-powered automation, computer systems design and related services, omnichannel commerce, ai-driven decision making, cloud migration best practices, enterprise it modernization, application migration, cloud migration strategies, cloud security monitoring tools, legacy system migration, ai analytics, cloud automation, microsoft dynamics 365 retail, cloud infrastructure optimization, digital transformation, cloud optimization, healthcare, ai-powered business intelligence, enterprise cloud, customer experience, digital enterprise solutions, financial services, supply chain digitalization, enterprise cloud migration, managed it services, digital ecosystem, cloud data protection, enterprise ai solutions, enterprise cloud strategy, technology consulting, enterprise modernization, microsoft dynamics 365, cloud deployment, cloud security tools, retail digital transformation, digital supply chain management, cloud compliance, cloud migration, digital transformation consulting, information technology and services, cloud services, cloud security compliance, cloud computing, data and ai applications, business transformation, microsoft cloud partner, aws consulting partner, salesforce solutions, cybersecurity expertise, intelligent process automation, business process services, hyper-personalization, customer experience enhancement, ecommerce optimization, digital consulting, retail solutions, banking solutions, insurance technology, pharma and life sciences, public sector solutions, consumer goods expertise, generative ai, financial services innovation, data-centric culture, azure solutions, cloud strategy development, it infrastructure management, data management solutions, business insights, digital asset management, platform modernization, project delivery solutions, client success, omnichannel capabilities, data modernization, software development, app integration, customer engagement, collaborative solutions, it innovation, operational efficiency, enterprise applications, intelligent automation, business intelligence tools, b2b, b2c, e-commerce, finance, distribution, consumer products &amp; retail, app development, apps, information technology &amp; services, analytics, enterprises, computer software, internet infrastructure, internet, logistics &amp; supply chain, marketing, marketing &amp; advertising, mechanical or industrial engineering, consumers, management consulting, health care, health, wellness &amp; fitness, hospital &amp; health care, consumer internet</v>
          </cell>
          <cell r="J2291" t="str">
            <v>Akamai, UltraDns, Outlook, Microsoft Office 365, Amazon AWS, SMTP.com, Leadfeeder, Figma, Slack, Salesforce, Hubspot, Drupal, Atlassian Cloud, Amazon SES, Google Tag Manager, Personyze, Facebook Widget, Facebook Login (Connect), Shutterstock, Google AdWords Conversion, DoubleClick, Mobile Friendly, YouTube, Facebook Custom Audiences, DoubleClick Conversion, Google Dynamic Remarketing, Google Analytics, AdRoll, Linkedin Marketing Solutions, Hotjar, AI, Circle, Remote, IoT, Seismic, Sigma, Toast, Highspot, Android, Lattice, Uipath, Micro, Data Analytics, Data Storage, Phoenix, Elixir, Alteryx, Canal, Snowflake, , NetApp ONTAP Data Management, Dynamics 365 Finance, Microsoft Dynamics 365 CE, Microsoft Power Platform, Visual-Basic-.NET, Javascript, PCF International, DATAVERSE LTD, Azure Functions, Azure Logic Apps, iManage, Azure Key Vault, Microsoft 365, Azure Analysis Services, Dynamics 365 Customer Insights, Copilot, DotNetNuke, Microsoft Windows Server 2012, Apple macOS, Azure Linux Virtual Machines, Cisco VPN, Cisco Secure Firewall Management Center, Canon Printers, ISO+â„¢, Pandora FMS, Varonis GDPR Patterns, AWS Trusted Advisor, Microsoft Azure Monitor, Terraform, AWS CloudFormation, Check Point CloudGuard CNAPP, ASP.NET, C#, Microsoft SQL Server Reporting Services, Microsoft.NET Core 3.1, NeoData, .NET, Thermo Scientific Chromeleon Chromatography Data System (CDS), TypeScript, Verint, Microsoft Dynamics CRM Consulting, Salesforce Field Service, Dynamics 365 Customer Service, CSS, MicroStrategy, SQL, CSC, Microsoft Dynamics 365 for Sales, Microsoft Dynamics 365 Supply Chain Management, Dynamics 365 Project Operations, Microsoft Fabric, Power BI Documenter, Microsoft Power Automate, Microsoft Graph, Azure Pipelines, Lytics, Amazon WorkSpaces, DAX, REST, Langchain, LangGraph, Python, Akamai Connected Cloud (formerly Linode), CallMiner Eureka, Amazon Simple Storage Service (S3), PowerBI Tiles, Tableau, Informatica Intelligent Cloud Services (IICS), AWS Glue, Microsoft Dynamics 365 Finance, Azure Cloud Services, Azure Service Bus, Atlas by Facebook, IBM DataPower Gateway, IBM API Connect, Altova MapForce, Canva, Adobe Creative Suite, Azure Migrate, Azure Site Recovery, Azure Virtual Network, UPS, Bicep, Akamai CDN Solutions, Symfony, Microsoft Power Apps, Visual Studio, Azure Devops, Expo, Batch, Oracle XML DB, Git, Microsoft Application Insights, Azure Monitor, WP-Oauth, Azure AD P2, X, Red Hat JBoss Enterprise SOA Platform, Spark, PySpark, Braze, Apache Kafka, CAT, C# (C Sharp), Nevron Vision for SSRS, GoDataFeed, , Jira, Microsoft Dynamics 365 Marketing, Tenable.sc, CrowdStrike, Microsoft Defender for Cloud, Act!, AWS Transfer for SFTP, Google Identity Services APIs, Connect, Facebook Social Plugins, Amazon Managed Workflows for Apache Airflow (MWAA), Databricks, Delta Lake, NetDocuments, Microsoft Dynamics 365, AWS Security Hub, Azure Defender, Google Cloud Security Command Center, Ansible, GoToAssist (FASTchat), Microsoft Always on VPN, Microsoft PowerShell, Octopus Deploy, TeamCity, Veracode Static Analysis (SAST), Salesforce Service Cloud, Azure API Management, Gem, Azure Storage Explorer, Azure Security Center, Informatica PowerCenter, Oracle Analytics Cloud, SAP HANA, IBM Db2 for Linux, UNIX, and Microsoft Windows, PagerDuty, xMatters, Microsoft Dynamics, Node.js, Kubernetes, ECS, Azure AI Search, CrowdStrike Falcon, IBM ILOG CPLEX Optimization Studio, Docker, Swagger UI, API Gateway, IBM Spectrum LSF</v>
          </cell>
          <cell r="O2291">
            <v>160000000</v>
          </cell>
          <cell r="Q2291" t="str">
            <v>Visionet Systems Inc. is a digital technology solutions and IT services company based in Cranbury, New Jersey. Founded in 1995, it specializes in engineering-led services and enterprise modernization for clients across various industries, including retail, banking, life sciences, and manufacturing. With over 27 years of experience and a workforce of approximately 3,107 employees, Visionet generates annual revenue between $1.3 and $1.7 billion.
The company offers a range of services, including digital commerce, data management, cloud computing, and application development. Its flagship product, DocVu.AI, is an Intelligent Document Processing solution recognized for its innovation. Visionet partners with major technology providers like Microsoft, AWS, and Google Cloud to deliver tailored strategies that enhance operational efficiency and scalability. The company is also Great Place to Work Certified, reflecting its commitment to a positive workplace culture.</v>
          </cell>
          <cell r="R2291">
            <v>1995</v>
          </cell>
        </row>
        <row r="2292">
          <cell r="A2292" t="str">
            <v>Vizient, Inc</v>
          </cell>
          <cell r="B2292" t="str">
            <v>Vizient</v>
          </cell>
          <cell r="C2292">
            <v>6900</v>
          </cell>
          <cell r="D2292" t="str">
            <v>management consulting</v>
          </cell>
          <cell r="E2292" t="str">
            <v>http://www.vizientinc.com</v>
          </cell>
          <cell r="F2292" t="str">
            <v>http://www.linkedin.com/company/vizient</v>
          </cell>
          <cell r="G2292" t="str">
            <v>Irving</v>
          </cell>
          <cell r="H2292" t="str">
            <v>Texas</v>
          </cell>
          <cell r="I2292" t="str">
            <v>healthcare quality, performance improvement, spend managment, healthcare workforce, consulting, revenue cycle management, data digital solutions, supply chain, analytics, contracting, financial sustainability, health care quality, quality clinical operations, healthcare delivery excellence, software, information technology, business consulting &amp; services, supply chain optimization, member-owned healthcare, pharmacy services, healthcare financial analytics, cost reduction in hospital supply chain, clinical data analytics, data analytics, healthcare, performance analytics for hospitals, cost reduction, patient outcomes, consulting services, market insights, cost management analytics, healthcare performance analytics, clinical data management, healthcare performance metrics, predictive modeling, healthcare supply chain management, healthcare data platforms, hospital supply chain management, healthcare analytics platforms, market intelligence, performance benchmarking tools, cost reduction strategies, hospital procurement, performance improvement consulting, healthcare cost savings, digital transformation in hospitals, healthcare data solutions, healthcare data analytics, healthcare operational excellence, digital health solutions, operational efficiency, healthcare supply chain solutions, performance improvement tools, healthcare performance improvement, performance benchmarking in hospitals, healthcare market intelligence, cost savings strategies, performance benchmarking services, cost savings in healthcare supply chain, market intelligence platforms, performance analytics, healthcare cost management, clinical data analytics tools, healthcare services, healthcare efficiency, healthcare data platforms for hospitals, healthcare market insights, clinical improvement, supply chain management, performance benchmarking, management consulting services, hospital supply chain analytics, clinical improvement strategies, hospital supply chain management systems, cost management tools, hospital group purchasing, supply chain analytics, healthcare strategy, healthcare consulting, digital transformation in healthcare, healthcare financial management, pharmacy management, predictive analytics, cost management in healthcare, digital health platforms, hospital procurement analytics, supply chain solutions, clinical data, clinical improvement analytics, healthcare data-driven decision making, hospital supply chain solutions, healthcare industry solutions, healthcare collaboration networks, digital platforms, healthcare innovation, hospital procurement platforms, digital health innovation, healthcare analytics for performance improvement, performance improvement strategies in healthcare, cost management, hospital supply chain, b2b, predictive analytics in healthcare, analytics tools, healthcare digital transformation, performance benchmarking in healthcare, healthcare data analytics platforms, services, hospital supply chain optimization tools, healthcare market insights platforms, healthcare analytics, healthcare supply chain optimization, expense management, strategic growth, care delivery optimization, clinical quality, healthcare insights, provider partnerships, medical equipment procurement, clinical performance, workforce optimization, patient experience, clinical integration, capital management, pharmaceutical spend management, contract management, pediatric care strategies, medical-surgical supplies, strategic sourcing, purchasing programs, member services, data-driven decisions, digital healthcare solutions, resource management, patient care coordination, health system resiliency, quality assurance, performance improvement strategies, consumer innovation, purchasing transparency, clinical preference items, supplier diversity, risk assessment services, vendor management, data visibility, clinical variation reduction, medical supply procurement, capacity management, non-profit, distribution, information technology &amp; services, management consulting, health care, health, wellness &amp; fitness, hospital &amp; health care, logistics &amp; supply chain, enterprise software, enterprises, computer software, nonprofit organization management</v>
          </cell>
          <cell r="J2292" t="str">
            <v>Cloudflare DNS, Amazon SES, Outlook, CloudFlare Hosting, Microsoft Office 365, Gmail, Google Apps, Drupal, Atlassian Cloud, The Trade Desk, Pardot, Slack, Salesforce, Media Temple SSL, SuccessFactors (SAP), Cvent, Linkedin Marketing Solutions, Google Tag Manager, Ruby On Rails, WordPress.org, Mixpanel, GoDaddy Verified, Twitter Advertising, Nginx, Microsoft-IIS, Vimeo, Shutterstock, Qualtrics, Facebook Widget, Shopify, Wistia, Typekit, Google AdSense, reCAPTCHA, Google Maps, Facebook Login (Connect), Woo Commerce, JW Player, Google AdWords Conversion, YouTube, Bootstrap Framework, Pure Chat, DoubleClick, Google Font API, JQuery 2.1.1, Mobile Friendly, LiveRamp, Google Dynamic Remarketing, Hotjar, Facebook Custom Audiences, ASP.NET, Google Analytics, BuddyPress, DoubleClick Conversion, Wix, Formstack, Varnish, Google Places, Squarespace ECommerce, Hubspot, Adform, Google Maps (Non Paid Users), MailChimp, Active Campaign, Remote, AI, IoT, Node.js, Android, Salesforce Service Cloud, Salesforce CRM Analytics, Dash, Lytics, Microsoft Excel, Microsoft Windows Server 2012, Apple macOS, Zoomdata, Microsoft Teams, Databricks, Spark, PySpark, Python, Delta Lake, Microsoft Azure Monitor, Angular, Spring Boot, Tableau, Apache Spark, Hadoop HDFS, Smartsheet, BASE, Excel4Apps, Maptitude, Secured MVC Forum on Windows 2012 R2, AWS VPN, E-planning, Microsoft PowerPoint, GoodBarber, Uipath, Microsoft Power Automate, Mode, ChatGPT, Microsoft Teams Rooms, Zoom Rooms, Cisco VPN, DAX, PowerBI Tiles, Security, Azure Devops, Jira, SAS Enterprise Guide, SQL, Azure Databricks, Gem, SAS Analytics Pro, Flow, Fusion ERP Analytics, Intel, SharePoint, SiteCore, Microsoft OneDrive for Business, Wider Planet, Microsoft Office, Azure Analysis Services, Power BI Documenter, Stratasys, Icertis Contract Management Software, Google Publisher Tag (GPT), PL/SQL, Selenium, 24-7 Media, Microsoft Dynamics 365, Javascript, C#, .NET, Microsoft Power Apps, DATAVERSE LTD, Microsoft SQL Server Reporting Services, GoToAssist (FASTchat), Aryson MySQL to MSSQL Converter, Azure SQL, Claroty, Lens, comScore, Lawson Software, Infor CloudSuite Customer Relationship Management (CRM), PeopleSoft CRM, Angular Material, Frame, Docebo, Databricks Lakehouse Platform, Unity Catalog, ACL, OpenVino, R, React, BMC Helix Remedyforce, MATLAB, AWS SDK for JavaScript, statsmodels, scikit-learn, Apache Hadoop HDFS, Palo Alto Networks VM-Series Virtual Firewall, REST, Vector, ADAPT, LinkedIn Sales Navigator, ZoomInfo, Commission Junction, SAP Predictive Analytics, Cision, Modbus, Demandware Analytics, Workday, Amazon Web Services (AWS), Google Cloud Platform, Octopus Deploy, GitHub Actions, Terraform, Pulumi, Kubernetes, mO Jira OAuth SSO, Jira OpenID Connect SSO, Jira OIDC SSO, Connect, JWT, Redis, MicroStrategy, Azure Data Lake Analytics, Microsoft 365, Microsoft Exchange Online, Microsoft PowerShell, eMaint CMMS, Perl, Microsoft Dynamics, CallMiner Eureka, Azure Resource Manager, AWS CloudFormation</v>
          </cell>
          <cell r="K2292">
            <v>2705800000</v>
          </cell>
          <cell r="L2292" t="str">
            <v>Merger / Acquisition</v>
          </cell>
          <cell r="M2292">
            <v>0</v>
          </cell>
          <cell r="N2292">
            <v>45200</v>
          </cell>
          <cell r="O2292">
            <v>6700000000</v>
          </cell>
          <cell r="Q2292" t="str">
            <v>Vizient, Inc. is the largest member-owned healthcare performance improvement company in the U.S., based in Irving, Texas. Founded in 2016, it serves over 5,000 not-for-profit health systems, including acute care hospitals, academic medical centers, and community facilities. The company focuses on enhancing clinical, financial, and operational performance through data-driven solutions, analytics, advisory services, and supply chain management.
With a workforce of over 4,000 employees, Vizient facilitates approximately $100 billion in purchasing volume annually. Its core services include supply chain and cost management, advanced analytics, clinical operations, financial sustainability, and workforce engagement. The company emphasizes collaboration and transparency, governed by a board that includes executives and clinicians from its member organizations. Notable partnerships have led to significant operational improvements and cost savings for various healthcare providers across the country.</v>
          </cell>
          <cell r="R2292">
            <v>1977</v>
          </cell>
        </row>
        <row r="2293">
          <cell r="A2293" t="str">
            <v>VMware</v>
          </cell>
          <cell r="B2293" t="str">
            <v>VMware</v>
          </cell>
          <cell r="C2293">
            <v>21000</v>
          </cell>
          <cell r="D2293" t="str">
            <v>information technology &amp; services</v>
          </cell>
          <cell r="E2293" t="str">
            <v>http://www.broadcom.com</v>
          </cell>
          <cell r="F2293" t="str">
            <v>http://www.linkedin.com/company/vmware</v>
          </cell>
          <cell r="G2293" t="str">
            <v>Palo Alto</v>
          </cell>
          <cell r="H2293" t="str">
            <v>California</v>
          </cell>
          <cell r="I2293" t="str">
            <v>sddc, byod, disaster recovery, digital workspace, hyperconverged infrastructure, big data, network virtualization, data center security, cloud management, desktop virtualization, storage, data center automation, cloud infrastructure, public cloud, it operations, open source, data center operations, virtual san, digital transformation, security, hybrid cloud, vsan, crosscloud, softwaredefined data center, application development, mobility, cloud security, virtualization, multicloud, application security, cloudnative applications, private cloud, cloud services, private ai, software, information technology, computer software: prepackaged software, technology, software development, enterprise software, application whitelisting, cloud solutions, cloud environments, managed services, information technology and services, enterprise security, threat intelligence, threat detection, services, symantec enterprise security, symantec dlp, b2b, data center, innovation, hybrid security solutions, cloud threat protection, data protection, security collaboration, lotl attack prevention, it infrastructure, customer engagement, threat prevention, enterprise security products, semiconductors,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protocol standards, telecom infrastructure, smart devices, rf technology, power management, test and measurement, wireless infrastructure, healthcare, finance, enterprises, computer software, information technology &amp; services, internet infrastructure, internet, app development, apps, internet service providers, hardware, consumers, analytics, computer &amp; network security, embedded hardware &amp; software, consumer internet, health care, health, wellness &amp; fitness, hospital &amp; health care, financial services</v>
          </cell>
          <cell r="J2293" t="str">
            <v>UltraDns, Gmail, Google Apps, Microsoft Office 365, Amazon AWS, CloudFlare Hosting, CloudFlare CDN, Outlook, Marketo, Pardot, Atlassian Cloud, Vercel, Drift, OneTrust, Workday, Eloqua, NetSuite, Wordpress VIP, Amazon SES, Hubspot, Slack, Salesforce, Adobe Marketing Cloud, Linkedin Login, Cornerstone On Demand, Multilingual, Google Font API, Bootstrap Framework, Varnish, reCAPTCHA, Vimeo, Bing Ads, Workday Recruit, Vidyard, New Relic, YouTube, Shutterstock, Facebook Login (Connect), Mobile Friendly, AppNexus, Google Analytics, Google Dynamic Remarketing, AdRoll, AddThis, JQuery 2.1.1, LiveRamp, Hotjar, Linkedin Widget, WordPress.org, Adobe Media Optimizer, GoToWebinar, Cedexis Radar, Facebook Custom Audiences, Linkedin Marketing Solutions, DoubleClick Conversion, DoubleClick, React, Google Tag Manager, Liferay, Facebook Widget, Adobe TestAndTarget, Apache, Kaltura, Google AdWords Conversion, DemandBase, Google Remarketing, Tealium, Brighttalk, Google AdSense, Twitter Advertising, Remote</v>
          </cell>
          <cell r="K2293">
            <v>62920500000</v>
          </cell>
          <cell r="L2293" t="str">
            <v>Merger / Acquisition</v>
          </cell>
          <cell r="M2293">
            <v>61000000000</v>
          </cell>
          <cell r="N2293">
            <v>44682</v>
          </cell>
          <cell r="O2293">
            <v>13611000000</v>
          </cell>
          <cell r="Q2293" t="str">
            <v>VMware is a global infrastructure technology company known for its innovative solutions in virtualization and cloud infrastructure. Recently acquired by Broadcom, VMware has a strong history of supporting major brands and Fortune 500 companies with their mission-critical workloads.
The company's core offerings include vSphere, a foundational virtualization platform that automates IT operations, and VMware Cloud Foundation (VCF), a modern private cloud platform designed to enhance infrastructure, applications, and security. VCF 9.0, set to be released in June 2025, introduces built-in security features for compliance and security by default. VMware also provides software-defined data center solutions that extend virtualization to networking and storage.
VMware is focused on the Modern Private Cloud, which aims to deliver an agile, secure, and cost-efficient cloud environment for all applications. The company prioritizes customer choice and innovation through strong partnerships, exemplified by clients like New Belgium Brewing Company, which is transitioning to a modern private cloud with VCF to improve cost efficiency and business continuity.</v>
          </cell>
          <cell r="R2293">
            <v>1998</v>
          </cell>
        </row>
        <row r="2294">
          <cell r="A2294" t="str">
            <v>Volt</v>
          </cell>
          <cell r="B2294" t="str">
            <v>Volt</v>
          </cell>
          <cell r="C2294">
            <v>6200</v>
          </cell>
          <cell r="D2294" t="str">
            <v>staffing &amp; recruiting</v>
          </cell>
          <cell r="E2294" t="str">
            <v>http://www.volt.com</v>
          </cell>
          <cell r="F2294" t="str">
            <v>http://www.linkedin.com/company/volt</v>
          </cell>
          <cell r="G2294" t="str">
            <v>Atlanta</v>
          </cell>
          <cell r="H2294" t="str">
            <v>Georgia</v>
          </cell>
          <cell r="I2294" t="str">
            <v>engineering, rpo, staffing, qa, payroll services, professional, managed services, finance, user support, business process improvement, development, workforce management solutions, contingent staffing, recruitment process outsourcing, industrial, direct placement, it, administrative, managed services programs, localization, game testing, accounting, supplier optimization, consumer electronics, innovation engineering, electronics, engineering firms, hardware, information technology, diversified commercial services, technology, compliance automation, process optimization, scalable workforce solutions, supply chain staffing, real-time cross-border payments, life sciences, on-site staffing, recruitment, candidate sourcing, client solutions, manufacturing, direct hire, employee engagement, electrical engineering, global payment network, mechanical engineering, talent pools, compliance management, e-commerce solutions, remote management, pharmaceuticals, real-time payments, off-site staffing, automation, workforce management, it staffing, performance dashboards, business consulting and services, utilities, insurance, transportation, localization services, digital payments, services, diversity hiring, performance analytics, talent management, remote onboarding, scalability, temporary help services, talent acquisition, digital workforce management, multilingual staffing, telecommunications, digital onboarding platforms, enterprise talent solutions, technology-enabled solutions, data analytics, enterprise staffing, employee benefits, information technology and services, global payment platform, cost efficiency, ai-driven staffing, automotive, payment integration for staffing, financial technology, local culture engagement, human resources, workforce solutions, diversity and inclusion, quality assurance, diversity certification, analytics services, cloud-based workforce solutions, automation in staffing, technology solutions, global talent sourcing, cross-border payments, virtual workforce solutions, staffing and recruitment, compliance solutions, supplier management, analytics, b2b, client retention, digital transformation, specialized technical staffing, automated credentialing, retail, industry-specific talent pools, staffing services, remote workforce management, ai in recruitment, enterprise solutions, industry-specific staffing, engineering staffing, recruitment solutions, staff augmentation, temporary staffing, full-time hiring, ai-driven recruitment, mobile app for recruitment, contingent workforce, direct hire solutions, vendor management services, onboarding solutions, remote recruiting, local talent acquisition, engineering talent, manufacturing solutions, shift management, community engagement, skills assessment, credentials verification, employee retention strategies, gig economy workforce, data-driven analytics, performance optimization, contract staffing, client satisfaction, workforce compliance, payroll management, hr consulting, training and development, job placement services, industrial staffing, mechanical engineering staffing, software development staffing, technical recruiting, automated recruitment, engineering and design, referral programs, work-life balance programs, global recruiting, client support, project management office, e-commerce, non-profit, distribution, transportation &amp; logistics, financial services, consumers, computer hardware, mechanical or industrial engineering, consumer internet, internet, information technology &amp; services, medical, staffing &amp; recruiting, business consulting &amp; services, management consulting, finance technology, training &amp; development, nonprofit organization management, employment agencies, professional services</v>
          </cell>
          <cell r="J2294" t="str">
            <v>Salesforce, Cloudflare DNS, Outlook, CloudFlare Hosting, Microsoft Office 365, VueJS, Media Temple SSL, Slack, Hubspot, Google Dynamic Remarketing, Google Maps (Non Paid Users), Nginx, reCAPTCHA, The Trade Desk, Bootstrap Framework, Vimeo, Mobile Friendly, Google Font API, DoubleClick Conversion, Google Maps, WordPress.org, DoubleClick, Google Plus, Google Tag Manager, Google Analytics, ASP.NET</v>
          </cell>
          <cell r="L2294" t="str">
            <v>Merger / Acquisition</v>
          </cell>
          <cell r="M2294">
            <v>0</v>
          </cell>
          <cell r="N2294">
            <v>44682</v>
          </cell>
          <cell r="O2294">
            <v>894400000</v>
          </cell>
          <cell r="P2294">
            <v>20</v>
          </cell>
          <cell r="Q2294" t="str">
            <v>Volt Information Sciences, Inc., commonly known as Volt, is a global workforce solutions provider founded in 1950. Headquartered with operations across North America, Europe, and beyond, Volt specializes in staffing, recruiting, managed services, outsourcing, and technology infrastructure support. The company serves a diverse range of industries, including technology, finance, healthcare, and manufacturing, and has a strong client base that includes 124 Fortune 500 companies.
Volt offers a variety of services, including contingent workforce management, direct-hire placements, and specialized consulting. Their advanced recruitment technology, such as the Volt Platform, supports talent acquisition and operational efficiency. The company emphasizes long-term partnerships and compliance, placing around 35,000 people globally each year. Volt is committed to quality, holding several certifications, including ISO 9001 and Six Sigma, and maintains a high client retention rate of 90%.</v>
          </cell>
          <cell r="R2294">
            <v>1950</v>
          </cell>
        </row>
        <row r="2295">
          <cell r="A2295" t="str">
            <v>Voya Financial</v>
          </cell>
          <cell r="B2295" t="str">
            <v>Voya Financial</v>
          </cell>
          <cell r="C2295">
            <v>10000</v>
          </cell>
          <cell r="D2295" t="str">
            <v>financial services</v>
          </cell>
          <cell r="E2295" t="str">
            <v>http://www.voya.com</v>
          </cell>
          <cell r="F2295" t="str">
            <v>http://www.linkedin.com/company/voya</v>
          </cell>
          <cell r="G2295" t="str">
            <v>New York</v>
          </cell>
          <cell r="H2295" t="str">
            <v>New York</v>
          </cell>
          <cell r="I2295" t="str">
            <v>investments, insurance, retirement, life insurance, finance, asset management, retirement planning, financial planning, retirement plans, risk management, operational efficiency, financial services, financial wellness, institutional clients, strategic acquisitions, automation, asset management solutions, corporate culture, benefits administration solutions, benefits technology innovation, investment strategies, health accounts, employee benefits, community engagement, customer experience, b2b, digital health, customer-centric, benefits platform, benefits administration software, benefits technology providers, securities and commodity contracts intermediation and brokerage, benefits administration services, investment management, disability support, digital transformation, benefits administration technology, client support, benefits technology solutions, financial advisory, benefits platform technology, benefits administration, benefits solutions, asset management industry, employee engagement, retirement services, consulting, benefits management solutions, wealth solutions, customer service, benefits management, full-service retirement, technology investment, benefits technology, client assets, individual clients, retail, defined contribution plans, benefits administration platform, benefits platform solutions, benefits management software, benefits administration tools, services, wealth management, retirement solutions, employee benefits adminstration, workplace solutions, financial education, insurance products, environmental social governance, skill development, corporate ethics, sustainable investing, pension plans, stock ownership plans, retirement savings, institutional asset management, benefits optimization, financial confidence, health benefits, diversity inclusion programs, customer-focused solutions, financial security, tax-efficient investing, business acquisition, financial transparency, cost management, fiduciary responsibility, disability inclusion, gender equality, ethical investing, advisor relationships, corporate social responsibility, brand recognition, employee satisfaction, employee retention, client services, performance metrics, stakeholder engagement, green power partnership, msci recognition, esg standards, asset protection, b2c, healthcare, health, wellness &amp; fitness, information technology &amp; services, financial consulting, management consulting, health care, hospital &amp; health care</v>
          </cell>
          <cell r="J2295" t="str">
            <v>Fastly CDN, Cloudflare DNS, Microsoft Office 365, CloudFlare Hosting, Amazon SES, Sendgrid, Outlook, CSC Corporate Domains, Drupal, Pantheon, The Trade Desk, Slack, Salesforce, Campaign Monitor, Google Play, Bootstrap Framework, Kaltura, Ruxit, Visual Website Optimizer, Qualtrics, Nginx, Google Tag Manager, Workday Recruit, Mobile Friendly, Google Font API, Varnish, WordPress.org, Google Analytics, AI, Circle, Microsoft Azure Monitor, AWS Trusted Advisor, Kubernetes, Docker, AWS SDK for JavaScript, Spring, Spring Boot, Red Hat OpenShift, Vagaro, Angular, GitHub, Jenkins, Oracle Analytics Cloud, Javascript, ServiceNow, Salesforce CRM, Salesforce Marketing Cloud Intelligence (formerly Datorama), Khoros for SAP Customer Experience Cloud, Salesforce Customer Data Platform (CDP), .NET, Eclipse, Microsoft Excel, Zoomdata, Salesforce Marketing Cloud, SQL, IBM Data Warehouse, API Gateway, Node.js, Microsoft SQL Server Reporting Services, Amazon DynamoDB, Azure Cosmos DB, Terraform, IBM MQ, Workato, SnapLogic Anaplan Services, Archer, Microsoft Windows Server 2012, Microsoft PowerPoint, Excel4Apps, Planview LeanKit, Azure Devops, Uipath, Snowflake, Streams, Google Cloud Tasks, Snow, Snowpark, Omniture (Adobe), Microsoft 365, Nexthink, Blackrock Aladdin, SysTools VBA Password Recovery, OneTrust Tech Risk &amp; Compliance, Genesys, Connect, Envestnet, PL/SQL, Cloud Foundry, Remedy Single Sign On, Cisco ASA 5555, Palo Alto Networks, Zscaler, Barracuda Email Security Service, ChinaCache, Cisco Secure Firewall Management Center, Sizmek (MediaMind), OpenLDAP, Security, Hornetsecurity Spam and Malware Protection, Tor, Gem, Amazon Associates, Microsoft Active Directory Federation Services, Git, Google AdWords Conversion, Loom, CloudFlare, Siemens PROFIBUS, Windows 11, PowerBI Tiles, Amazon Product Advertising API, Azure AI Search, Azure Machine Learning, Azure OpenAI Service, Ansible, Hashicorp Packer, dynaTrace, Quest Foglight, SolarWinds, ADP, Oracle Argus, Workday, Micro, Ning, Data Analytics, Copilot, Databricks, PySpark, Python, Azure Analysis Services, GitHub Copilot, Delta Lake, PeopleSoft Sales, Apache JMeter, Cypress, Figma, Ionic, Next.js, Playwright, React, React Native, Selenium, TypeScript, COBOL, CLEAR, Microsoft Teams Rooms, Seismic, DAX, Power Query, Microsoft PowerShell, Jira, Microsoft Intune Enterprise Application Management, Lytics, Parallels Mac Management for Microsoft SCCM, Microsoft Endpoint Configuration Manager (MECM), Azure Log Analytics, Microsoft Graph, Azure SQL, Mag+, BASE, Avaya, Microsoft Teams Phone, Genesys Cloud CX Platform, Genesys Engage, FreePBX, Oracle Communications Session Border Controller (SBC), Rational ClearCase, Infor ION, Salesforce Financial Services Cloud, VMware Virtual Desktop Infrastructure</v>
          </cell>
          <cell r="K2295">
            <v>10912169415</v>
          </cell>
          <cell r="L2295" t="str">
            <v>Debt Financing</v>
          </cell>
          <cell r="M2295">
            <v>400000000</v>
          </cell>
          <cell r="N2295">
            <v>45962</v>
          </cell>
          <cell r="O2295">
            <v>7496000000</v>
          </cell>
          <cell r="Q2295" t="str">
            <v>Voya Financial, Inc. is a prominent U.S.-based company specializing in retirement, employee benefits, and investment management. Established as a subsidiary of Nationale-Nederlanden in 1978, Voya became independent from ING Group in 2015. The company focuses on helping approximately 15.7 million clients, including individuals, workplace participants, and institutional investors, achieve financial confidence.
Voya operates through three main segments: Retirement, Investment Management, and Employee Benefits. In the Retirement segment, it provides employer-sponsored savings plans and financial wellness tools to over 45,000 U.S. employers and nearly 10 million participants. The Investment Management segment manages a diverse range of assets for institutions and individuals, leveraging a 50-year legacy in active investing. The Employee Benefits segment offers various health account solutions and insurance products. Voya is committed to digital transformation and fostering a customer-centric culture, supported by a team of over 477 financial professionals.</v>
          </cell>
          <cell r="R2295">
            <v>2014</v>
          </cell>
        </row>
        <row r="2296">
          <cell r="A2296" t="str">
            <v>VXI Global Solutions</v>
          </cell>
          <cell r="B2296" t="str">
            <v>VXI Global Solutions</v>
          </cell>
          <cell r="C2296">
            <v>44000</v>
          </cell>
          <cell r="D2296" t="str">
            <v>outsourcing/offshoring</v>
          </cell>
          <cell r="E2296" t="str">
            <v>http://www.vxi.com</v>
          </cell>
          <cell r="F2296" t="str">
            <v>http://www.linkedin.com/company/vxi-global-solutions-inc</v>
          </cell>
          <cell r="G2296" t="str">
            <v>Los Angeles</v>
          </cell>
          <cell r="H2296" t="str">
            <v>California</v>
          </cell>
          <cell r="I2296" t="str">
            <v>operations management, cx consulting, customer experience management, cx, call center, customer interaction services, offshoring, technical services, digital, omnichannel support, embedded solutions, nps management, agents, product development, customer experience, outsourcing, customer care, managed services, bpo, contact center, ito, outsourcing &amp; offshoring consulting, multichannel support, operational excellence, global support, gaming, customer support quality management, talent acquisition, business process outsourcing, customer support platforms, digital transformation consulting, healthcare, technology, ai automation, customer support operations, multilingual support, operational efficiency, customer support digital platforms, customer support analytics platforms, customer interaction management, social impact, customer support workforce management, customer loyalty programs, digital transformation, customer support metrics, consulting, customer support software, customer experience strategy consulting, customer service, process optimization, b2c, private equity, software development, infrastructure outsourcing, customer engagement, customer support chatbots, customer support outsourcing, customer satisfaction, financial services, customer support technology platforms, all other support services, customer feedback tools, customer support technology, employee benefits, global operations, ai-driven customer service, digital customer engagement, customer support, customer support omnichannel integration, b2b, customer journey mapping, customer support workflow, government, customer experience strategy, customer support cost reduction, quality assurance testing, customer loyalty, telecommunications, cloud support, process automation, ecommerce, multilingual customer support, customer experience consulting, digital solutions, customer experience transformation, customer journey optimization, quality assurance, customer support analytics, application development, customer support process optimization, customer support performance metrics, private equity backing, bpo services, regulatory compliance, communication &amp; media, customer journey, customer support scalability, automation, customer care tools, customer support automation tools, e-commerce, application management, services, customer support remote agents, customer data analytics, customer journey mapping tools, customer retention, customer service outsourcing, customer insights, information technology, customer support customer satisfaction, customer support training, retail, d2c, ai and automation, customer care solutions, cost management, fraud protection, revenue generation, social media tools, it support, talent recruitment, training simulator, performance pro 360, customer experience innovation, customer experience excellence, data security, work-from-home solutions, ai-enhanced customer service, performance optimization, cx advisory services, community engagement, supplier diversity, social responsibility, remote work solutions, engagement strategies, cx technology, user experience design, predictive analytics, client partnership, customer centricity, feedback loop, customer relationship management, service delivery, employee training and development, continuous improvement, customer support strategies, innovation in cx, quality assurance services, scalability in cx solutions, finance, consumer products &amp; retail, outsourcing/offshoring, games, health care, health, wellness &amp; fitness, hospital &amp; health care, information technology &amp; services, consumer internet, consumers, internet, app development, apps, computer &amp; network security, design, analytics, enterprise software, enterprises, computer software, crm, sales</v>
          </cell>
          <cell r="J2296" t="str">
            <v>Mimecast, Pardot, Microsoft Office 365, Google Cloud Hosting, WP Engine, Atlassian Cloud, Slack, Salesforce, Hubspot, Remote, Salesforce CRM Analytics, Gem, OneTrust Tech Risk &amp; Compliance, Neogov HRMS, Crowdsignal, Cisco VoIP, Excel4Apps, Power BI Documenter, Tableau, Workday, Google AdWords Conversion, Microsoft Excel, Microsoft PowerPoint, Microsoft Office, Eaglestats, Apple, Android, Microsoft Intune Enterprise Application Management, Azure Active Directory, Kiosked, Microsoft Windows Server 2012, Microsoft PowerShell, PowerBI Tiles, Microsoft Cognitive Toolkit (Formerly CNTK), SHL, Absorb LMS, SAM, Apple macOS, HP Thin Client Hardware, Secured MVC Forum on Windows 2012 R2, Microsoft 365, Azure Active Directory B2C, Akamai CDN Solutions, Infoblox DHCP, Mint, Adform DMP, ServiceNow, Jira, Zendesk, E-planning, Wowanalytics, AWS VPN, CPI, Workday HCM, Dynamics 365 Finance, Deluxe Payroll and HR Solutions, Workday Absence Management, Workday Time Tracking, Citrix VDI-in-a-Box, Microsoft Active Directory Federation Services, Microsoft Advanced Group Policy Management, Microsoft Windows 10, Windows 11, Microsoft Exchange, Office365, ADP Applicant Tracking System, LinkedIn Ads, Prometheus, Grafana, OpenTelemetry, SolarWinds, Google Cloud Platform, SS&amp;C, Ning</v>
          </cell>
          <cell r="L2296" t="str">
            <v>Merger / Acquisition</v>
          </cell>
          <cell r="M2296">
            <v>0</v>
          </cell>
          <cell r="N2296">
            <v>44713</v>
          </cell>
          <cell r="O2296">
            <v>5800000000</v>
          </cell>
          <cell r="Q2296" t="str">
            <v>VXI Global Solutions is a business process outsourcing (BPO) company that specializes in customer service, customer experience, and digital solutions. Founded in 1998 and headquartered in Los Angeles, California, VXI employs around 40,000-45,000 people and operates in over 42 locations across North America, Asia, Europe, and the Caribbean. The company generates approximately $5.8 billion in revenue and has a strong presence in the United States, Philippines, and China.
VXI offers a wide range of services, including omnichannel and multilingual customer support, custom software development, quality assurance testing, customer experience advisory, automation solutions, and technical support and sales. The company serves both business-to-business and business-to-consumer markets, providing technology consulting and business services to global brands. VXI is recognized as one of the fastest-growing privately-held business services organizations in the United States and the Philippines.</v>
          </cell>
          <cell r="R2296">
            <v>1998</v>
          </cell>
        </row>
        <row r="2297">
          <cell r="A2297" t="str">
            <v>Walmart Global Tech</v>
          </cell>
          <cell r="B2297" t="str">
            <v>Walmart Global Tech</v>
          </cell>
          <cell r="C2297">
            <v>15000</v>
          </cell>
          <cell r="D2297" t="str">
            <v>information technology &amp; services</v>
          </cell>
          <cell r="F2297" t="str">
            <v>http://www.linkedin.com/company/walmartglobaltech</v>
          </cell>
          <cell r="G2297" t="str">
            <v>Bentonville</v>
          </cell>
          <cell r="H2297" t="str">
            <v>Arkansas</v>
          </cell>
          <cell r="I2297" t="str">
            <v>data science, supply chain tech, data analytics, emerging tech, ux design, cybersecurity, technology, software engineering, retail tech, cloud, software development, information technology &amp; services</v>
          </cell>
          <cell r="J2297" t="str">
            <v>UltraDns, Akamai, Akamai DNS, Mixpanel, Taboola Newsroom, Chartbeat, Backbone JS Library, Magento, Stripe, Adobe CQ, Adobe Marketing Cloud, Magento 2 Enterprise, Magento Enterprise, Marketo, Salesforce, Microsoft Application Insights, WP Engine, ExactTarget, Hubspot, Salesforce Live Agent, Google Font API, Criteo, Google Tag Manager, Apache, Google AdSense, HookLogic, Facebook Widget, Typekit, Google Analytics, Google Maps, Kenexa, Rubicon Project, AppNexus, Workday Recruit, Varnish, DoubleClick, Hotjar, Apache Coyote v1.1, Facebook Custom Audiences, Mobile Friendly, New Relic, Apache Coyote, Facebook Login (Connect), Facebook Like Button, Google Maps (Non Paid Users)</v>
          </cell>
          <cell r="Q2297" t="str">
            <v>Walmart Global Tech is the technology division of Walmart, dedicated to developing and managing the foundational technologies that enhance customer experiences, retail operations, and associate productivity. The division focuses on reimagining retail solutions through technologies such as cloud computing, data analytics, enterprise architecture, DevOps, and security systems. With over 20,000 associates across 17 global hubs, Walmart Global Tech emphasizes a people-led, tech-powered approach to drive digital transformation and innovation.
The division builds core tech platforms that support Walmart and Sam's Club, enabling efficient operations and improved experiences for millions of customers. It also develops automated systems for grocery sorting and navigation, along with omnichannel retail solutions. Walmart Global Tech plays a crucial role in managing global supply chains and supports the well-being of 2.3 million associates, contributing to Walmart's sustainability goals and community impact.</v>
          </cell>
        </row>
        <row r="2298">
          <cell r="A2298" t="str">
            <v>Walt Disney World</v>
          </cell>
          <cell r="B2298" t="str">
            <v>Walt Disney World</v>
          </cell>
          <cell r="C2298">
            <v>77000</v>
          </cell>
          <cell r="D2298" t="str">
            <v>entertainment</v>
          </cell>
          <cell r="F2298" t="str">
            <v>http://www.linkedin.com/company/walt-disney-world</v>
          </cell>
          <cell r="G2298" t="str">
            <v>Orlando</v>
          </cell>
          <cell r="H2298" t="str">
            <v>Florida</v>
          </cell>
          <cell r="I2298" t="str">
            <v>retail, food amp beverage, guest service, food beverage, hospitality, entertainment, games, media, consumer internet, internet, information technology, entertainment providers, content licensing, television production, pixar, motion picture and video production, animation techniques, merchandising, theme parks, cgi animation, 3d filmmaking, content streaming, b2c, streaming services, entertainment technology, digital projection, film studio, star wars, motion capture, distribution, film production, content licensing &amp; distribution, franchises, visual effects, entertainment conglomerate, theme parks &amp; resorts, marvel, digital animation, multiplane camera, special effects, film studios, animation studios, global entertainment, tourism, cgi, media networks, sound design, digital media, entertainment industry, licensing, immersive experiences, animation, content creation, entertainment franchises, animation &amp; visual effects, content distribution, disney+, streaming platform, digital distribution, media conglomerate, resort, audio-animatronics, film technology, live-action films, digital content, media production, entertainment &amp; media, live-action movies, film editing, consumer products &amp; retail, leisure, travel &amp; tourism, consumers, information technology &amp; services, tv production, motion pictures &amp; film, human computer interaction</v>
          </cell>
          <cell r="J2298" t="str">
            <v>Zendesk, OneTrust, YouTube, Vimeo, Cedexis Radar, Adobe Media Optimizer, AppNexus, Facebook Custom Audiences, CampaignMonitor, DoubleClick Floodlight, reCAPTCHA, BugHerd, Google Maps, Google AdWords Conversion, Google Tag Manager, Typekit, Facebook Login (Connect), Facebook Widget, Google Font API, Google Dynamic Remarketing, ReTargeter, DoubleClick, Hotjar, Google Places, Mobile Friendly, Marketo, DoubleClick Conversion, Zencoder, Workday Recruit, Linkedin Marketing Solutions, Unreal Engine</v>
          </cell>
          <cell r="Q2298" t="str">
            <v>Walt Disney World is a large theme park resort located in Orlando, Florida, operated by Disney Experiences, a division of The Walt Disney Company. Spanning over 28,000 acres, it opened on October 1, 1971, as an expansion beyond Disneyland in California. The resort was conceived by Walt Disney in the late 1950s and features four major theme parks: Magic Kingdom, EPCOT, Disney's Hollywood Studios, and Disney's Animal Kingdom, each offering unique attractions inspired by Disney films and stories.
In addition to the theme parks, Walt Disney World includes water parks like Blizzard Beach and provides a wide range of services and amenities. Guests can choose from various accommodations, enjoy diverse dining options, and participate in entertainment experiences such as parades and character interactions. The resort is designed to create immersive, family-friendly experiences, making it a significant destination for visitors from around the world.</v>
          </cell>
          <cell r="R2298">
            <v>1971</v>
          </cell>
        </row>
        <row r="2299">
          <cell r="A2299" t="str">
            <v>Warehouse Services, Inc.</v>
          </cell>
          <cell r="B2299" t="str">
            <v>Warehouse Services</v>
          </cell>
          <cell r="C2299">
            <v>4500</v>
          </cell>
          <cell r="D2299" t="str">
            <v>warehousing</v>
          </cell>
          <cell r="E2299" t="str">
            <v>http://www.warehouseservices.com</v>
          </cell>
          <cell r="F2299" t="str">
            <v>http://www.linkedin.com/company/warehouse-services-inc-</v>
          </cell>
          <cell r="G2299" t="str">
            <v>Piedmont</v>
          </cell>
          <cell r="H2299" t="str">
            <v>South Carolina</v>
          </cell>
          <cell r="I2299" t="str">
            <v>dc design amp staffing, transportation, warehousing, dc design staffing, distribution, plastics, vas, packaging, automotive, sustainability practices, advanced equipment, supply chain optimization, manufacturing support, safety and quality standards, freight transportation, iso certifications, supply chain disruption mitigation, e-commerce, supply chain consulting, technology-driven logistics, diverse industry support, responsive supply chain management, warehouse management, warehouse automation, urban logistics, packaging services, digitizing supply chain, sustainable logistics, disruption mitigation, emerging economies support, 3pl logistics, import/export services, industry-specific supply chain solutions, services, sustainable packaging solutions, value-added logistics, safety and security, advanced warehouse automation, womenâ€™s business enterprise, client-specific warehousing solutions, e-commerce fulfillment, consolidation services, sustainability certifications, industry vertical expertise, food and beverage, custom logistics solutions, real-time inventory reconciliation, comprehensive logistics analytics, warehousing services, digitizing services, multi-location operations, private label manufacturing, manufacturing, fleet management, industrial equipment, refrigerated warehousing and storage, customer-centric approach, logistics analytics, product lifecycle management, safety certifications, customized transportation routes, responsive supply chain, inventory reconciliation, transportation fleet, client-specific solutions, contract manufacturing, consumer goods, distribution logistics, edi integration, packaging and kitting, cost reduction strategies, emerging economies logistics support, inventory control, market share growth, cost analysis, transport management system, building materials, cost reduction, lean logistics practices, warehouse design, iso 9001:2015, multi-industry logistics solutions, project management, b2b, freight brokerage, safety management, continuous improvement, tires, intermodal logistics, cost-effective logistics, technology integration, sustainable logistics practices, asset management, employee training, logistics consulting, inventory management, value-added services, chemical, supply chain management, distribution centers, apparel, customized warehousing, supply chain solutions, client relationship management, kitting and assembly, manufacturing logistics, safety and quality certifications, order fulfillment, distribution network, lean logistics, real-time tracking, market share growth strategies, retail, supply chain resilience, crating and packaging, digital supply chain, transportation services, intermodal transportation, pharmaceuticals, import/export logistics, industry-specific logistics, third-party logistics, operational efficiency, logistics management, transportation management systems, warehouse management systems, pick pack, kitting, repackaging, labeling, product customization, quality assurance, client-centric solutions, lean operations, six sigma, freight management, hazmat solutions, temperature-controlled warehousing, bulk shipping, dedicated solutions, employee engagement, retail compliance, sustainability initiatives, multi-client warehousing, custom packaging, iso certified, supply chain visibility, strategic partnerships, freight tendering, on-demand logistics, automated inventory systems, tire management, consumer goods logistics, manufacturing services, reverse logistics, construction &amp; real estate, chemicals, shipping, logistics &amp; supply chain, consumer internet, consumers, internet, information technology &amp; services, food &amp; beverages, mechanical or industrial engineering, productivity, medical, transportation/trucking/railroad</v>
          </cell>
          <cell r="J2299" t="str">
            <v>Outlook, Microsoft Office 365, Microsoft Application Insights, Slack, Mobile Friendly, UltiPro, Hotjar, Google Tag Manager, reCAPTCHA, ASP.NET, Remote, Gem, OnBase, AdParlor, Salesforce, MercuryGate TMS, Oracle Cloud Infrastructure Identity and Access Management, Procare Solutions, Tumblr, AT&amp;T, Google AdWords Conversion, Excel4Apps, Microsoft PowerPoint, UKG, SharePoint, BriteVerify, Definitive Healthcare, Electron, Quip, IQMS, AWS Identity and Access Management (IAM), Microsoft Office, Sizmek (MediaMind), Kronos</v>
          </cell>
          <cell r="O2299">
            <v>56000000</v>
          </cell>
          <cell r="Q2299" t="str">
            <v>Warehouse Services, Inc. (WSI) is a third-party logistics provider and warehouse services company based in Piedmont, South Carolina. Founded in 1986, WSI specializes in end-to-end supply chain solutions across North America. The company operates over 110 facilities, managing more than 18 million square feet of warehouse space and employing around 5,000 people. With an annual revenue of approximately $1.6 billion, WSI has experienced consistent growth, averaging 16% annually.
WSI offers a range of services, including warehousing, distribution, transportation, and value-added services. Their warehousing solutions encompass customized storage, pick-and-pack, e-commerce fulfillment, and support for manufacturing operations. Transportation services include over-the-road freight and last-mile delivery through their subsidiary, Industrial Transport Services (ITS). WSI also provides packaging and assembly services tailored to various industries, such as automotive, pharmaceuticals, and consumer goods. Their strategic facility locations ensure efficient supply chain management, allowing clients to focus on their core business.</v>
          </cell>
          <cell r="R2299">
            <v>1986</v>
          </cell>
        </row>
        <row r="2300">
          <cell r="A2300" t="str">
            <v>Webster Bank</v>
          </cell>
          <cell r="B2300" t="str">
            <v>Webster Bank</v>
          </cell>
          <cell r="C2300">
            <v>4500</v>
          </cell>
          <cell r="D2300" t="str">
            <v>banking</v>
          </cell>
          <cell r="E2300" t="str">
            <v>http://www.websterbank.com</v>
          </cell>
          <cell r="F2300" t="str">
            <v>http://www.linkedin.com/company/webster-bank</v>
          </cell>
          <cell r="G2300" t="str">
            <v>Stamford</v>
          </cell>
          <cell r="H2300" t="str">
            <v>Connecticut</v>
          </cell>
          <cell r="I2300" t="str">
            <v>online amp mobile banking, commercial banking, retirement planning, loans credit, treasury management, hsa bank, consumer bank, private banking, treasury sales investments, financial advisors, asset based lending, cash management, small business, wealth management, employee benefits, consumer finance, equipment finance, mortgages, online mobile banking, insurance employee benefits, retail banking, major banks, finance, mobile banking, digital payments, client-focused, banking api integration, customer onboarding, client engagement, investment advisory, banking compliance solutions, employee benefits administration, healthcare financial solutions, customer experience, loan origination, banking technology infrastructure, branch network, digital transformation, banking solutions, sustainable banking practices, banking data security, financial services, community investment programs, data analytics, community investment, risk management, payment solutions, fintech enablement, b2c, banking, cloud banking, mobile apps, financial risk management, sustainable finance, health savings accounts, client services, client onboarding technology, credit analysis, asset management platform, fintech partnerships, banking innovation, digital wallets, community banking initiatives, sustainable banking, b2b, financial analytics, digital payment solutions, fintech integration, digital banking, digital banking platform, regional bank, e-commerce, asset management, small business banking, community development finance, private banking services, payment processing, banking apis, banking infrastructure, diversity and inclusion, online banking, api banking, regulatory compliance, services, banking operations, banking technology, banking and financial services, digital channels, banking platform, banking as a service, embedded banking solutions, business loans, financial planning, cloud-based banking software, financial solutions, embedded finance, small business lending, fintech banking partnerships, retail, lending solutions, cybersecurity, personal loans, d2c, investment services, banking customer insights, government, banking as a service platform, banking services, healthcare financial services, banking products, branch banking, fintech, digital banking security, financial technology, consumer banking, community banking, personal banking, business banking, lending, home equity loans, credit cards, savings accounts, checking accounts, flexible spending accounts, retirement plans, portfolio management, fraud prevention, payable solutions, receivable solutions, bill pay, ach services, remote deposit capture, insurance, college planning, customer support, identity theft protection, liquidity solutions, corporate responsibility, investment options, track record, credit approval, financial guidance, client success, expert advice, market insights, innovative banking solutions, client testimonials, healthcare, non-profit, investment management, consumer internet, consumers, internet, information technology &amp; services, finance technology, health care, health, wellness &amp; fitness, hospital &amp; health care, nonprofit organization management, banks &amp; credit unions</v>
          </cell>
          <cell r="J2300" t="str">
            <v>Akamai DNS, Microsoft Office 365, Amazon AWS, Citrix, Marketo, Salesforce Live Agent, Amazon SES, Slack, Salesforce, Snowflake, Python, Mulesoft, MuleSoft Anypoint Platform, , Workday, ServiceNow, Lytics, Oracle EBS Projects, HTML Pro, Gem, AWS Analytics, ECS, Amazon EKS Anywhere, Amazon S3, Google AdWords Conversion, Amazon Virtual Private Cloud (Amazon VPC), Apigee, dynaTrace, GitLab, Terraform, Excel4Apps, SharePoint, CallMiner Eureka, Jira, Smartsheet, Microsoft Office, Microsoft Excel, Microsoft PowerPoint, Abrigo Sageworks, DocuSign, Hubspot, Microsoft Power Automate, Azure Logic Apps, Azure Service Bus, Azure Functions, Microsoft Power Apps, Pages, DATAVERSE LTD, C#, .NET, Javascript, TypeScript, Microsoft Dynamics 365 CE, Ribbon, GoToAssist (FASTchat), Azure AD Notifications, Oracle Analytics Cloud, Cloudera CDH, Cisco Adaptive Security Appliance Software, Make, JupyterHub, Git, YourCause, Agiloft Service Desk Suite, Remote, Box, Express, SQL, React, Microsoft.NET Core 3.1, Splunk, Google Cloud Data Loss Prevention, NTENT, Netskope Cloud Access Security Broker (CASB), Kaspersky Anti-Virus, Check Point Next Generation Firewall, Intel, ARES, PowerBI Tiles, TSYS, Fiserv, Act!, MITRE ATT&amp;CK, Splunk SOAR, Tint, Xray, Sage, OnBase, AWS Trusted Advisor, HCL AppScan, Veracode, Cisco WebEx Teams, LucidChart, LogIC, AI, ANGEL LMS, Salesforce Service Cloud, Copilot, Cisco AppDynamics, Adobe, Microsoft Project, 24-7 Media, AWS Transfer for SFTP, Calabrio Teleopti Workforce Management, Confluence</v>
          </cell>
          <cell r="O2300">
            <v>2899413000</v>
          </cell>
          <cell r="P2300">
            <v>39</v>
          </cell>
          <cell r="Q2300" t="str">
            <v>Webster Bank, N.A., a subsidiary of Webster Financial Corporation, is a prominent regional commercial bank based in Stamford, Connecticut. Founded in 1935, it has grown to manage over $80 billion in assets and operates 196 banking centers primarily in the Northeast. The bank employs around 4,500 people and is recognized as Connecticut's largest bank.
Webster Bank offers a variety of financial services through three main lines: Commercial Banking, Consumer Banking, and Healthcare Financial Services. Its Commercial Banking division provides solutions such as lending, treasury management, and private banking. The Consumer Banking segment serves individuals and small businesses with a range of banking products. Additionally, the Healthcare Financial Services division addresses complex healthcare needs through health savings accounts and medical claim settlement services. Webster Bank is committed to community investment and emphasizes a values-driven culture focused on integrity and collaboration.</v>
          </cell>
          <cell r="R2300">
            <v>1935</v>
          </cell>
        </row>
        <row r="2301">
          <cell r="A2301" t="str">
            <v>Wells Fargo</v>
          </cell>
          <cell r="B2301" t="str">
            <v>Wells Fargo</v>
          </cell>
          <cell r="C2301">
            <v>217000</v>
          </cell>
          <cell r="D2301" t="str">
            <v>financial services</v>
          </cell>
          <cell r="E2301" t="str">
            <v>http://www.wellsfargo.com</v>
          </cell>
          <cell r="F2301" t="str">
            <v>http://www.linkedin.com/company/wellsfargo</v>
          </cell>
          <cell r="G2301" t="str">
            <v>San Francisco</v>
          </cell>
          <cell r="H2301" t="str">
            <v>California</v>
          </cell>
          <cell r="I2301" t="str">
            <v>consumer finance, wholesale banking, mortgage, commercial finance, business banking, major banks, finance, b2c, online banking, loan origination, digital payment solutions, investment services, investment products, services, auto loans, rail-based express, security features, checking accounts, express shipping history, community reinvestment, gold transport, online account management, mortgage services, digital security, corporate banking, small business loans, transcontinental railroad, retirement accounts, retail banking, investment management, personal loans, branch banking, insurance, atm services, small business banking, financial advisory, legacy banking, mortgages, community development, legacy financial services, mail and valuables transport, investment advisory, wealth planning, investment banking, business loans, community support, california gold rush, customer relationships, heritage banking, trust and estate services, sustainable banking, commercial banking, mortgage lending, financial technology, capital markets, stagecoach banking, gold transport services, auto financing, historical express services, digital banking, insurance solutions, retail banking innovation, wealth management, heritage brand, credit cards, retirement planning, security, regulatory compliance, community banking, banking and finance, wealth management tools, customer service, retail, corporate finance, banking, mobile app, financial planning, community investment programs, financial innovation, railroad expansion, financial inclusion, atm network, banking services, trust services, risk management, loans, iconic stagecoaches, savings accounts, financial services, customer engagement, digital security technology, gold rush era, stagecoach services, mobile banking, loan services, home loans, zelle transfer, secure banking, fraud protection, identity theft, account management, digital wallets, mortgage calculator, home equity, overdraft protection, credit card rewards, interest rates, cd accounts, money transfer, budgeting tools, foreign exchange, money market accounts, automatic savings, financial literacy, tax services, customer support, atm access, dependable banking, community investment, contactless payments, financial empowerment, loans for home improvement, financial education, payment assistance, real estate loans, remittance services, credit score monitoring, debt consolidation, donation through zelle, b2b, e-commerce, non-profit, transportation &amp; logistics, financial consulting, consulting, management consulting, finance technology, information technology &amp; services, consumer internet, consumers, internet, nonprofit organization management, banks &amp; credit unions</v>
          </cell>
          <cell r="J2301" t="str">
            <v>Akamai, Akamai DNS, UltraDns, Microsoft Office 365, TubeMogul, React Redux, The Trade Desk, MongoDB, Salesforce, Slack, Adobe Marketing Cloud, Facebook Custom Audiences, WordPress.org, Google Play, Amazon Associates, DoubleClick, Adobe Media Optimizer, Mobile Friendly, Remote, Bazaarvoice, C#, Microsoft Excel, Microsoft PowerPoint, SharePoint, Visio, Google Cloud Platform, Kubernetes, Docker, Terraform, Ansible, Prometheus, Grafana, Google Cloud, Google Cloud Functions, Sizmek (MediaMind), Jira, Confluence, Articulate 360, Walkme, Microsoft Office, Adobe Captivate, Camtasia, Genially, AWS SDK for JavaScript, Microsoft SQL Server Reporting Services, Spring Boot, TIBCO Jaspersoft, Prisma, Tanzu, IBM Storage Suite for IBM Cloud Paks, Google Kubernetes Engine (GKE), Red Hat OpenShift, Draw.io, Aha!, Balsamiq, Splunk, Cribl, Splunk SOAR, AWS Identity and Access Management (IAM), Google Cloud Monitoring, PowerBI Tiles, Alteryx, Workday, ServiceNow, Elasticsearch, OpenSearch, Apache Kafka, Maven, Gradle, JUnit, HTML Pro, CSS, Javascript, Python, Amazon Web Services (AWS), Microsoft Azure, Git, NTENT, OpenAI Whisper, Collibra, Microsoft Azure Monitor, AWS Trusted Advisor, IBM ILOG CPLEX Optimization Studio, Snowflake, Databricks, Tableau, Looker, Google Cloud BigQuery, Spark Streaming, , Palo Alto PA-5200 Series, ServiceNow Flow Designer, Designer, pandas, NumPy, matplotlib, Open Multi-Processing (OpenMP), SQL, Micro, Angular, React, Argon CI/CD Security, Hibernate, Oracle Analytics Cloud, Spring, HTML5 Maker, MySQL, ServiceNow Service Catalog, Glide, IBM MQ, AppDynamics, OpenTelemetry, Bootstrap, CallMiner Eureka, Playwright, SailPoint, Microsoft Active Directory Federation Services, Siemens SIMATIC S7, J2EE, Selenium, Micro Focus UFT, Micro Focus Performance Center, Micro Focus LoadRunner, BlazeMeter, Apache JMeter, Testng, Pega Case Management, Vena, Quartic, Copilot, PostgreSQL, JPA Health, Apigee, Liquibase, Harness, Karate Labs, Cucumber, PCF International, Apache Pig, Check Point CloudGuard CNAPP, Wireshark, Google Pay for Business, Bash, Apache Spark, Hive, Hadoop HDFS, Airflow, AutoSys Workload Automation, Dremio, Fastapi, Flask, Jenkins, GitHub Actions, Azure Devops, HELM, Apache Parquet, Salesforce Service Cloud, Apache Flink, Spark, DATAflow, PubSub+, Google Cloud Storage, Sabre Hospitality SynXis, Mode, Degreed, Apache, CAT, Viewable Media (Visable Measures), Apache Tomcat, IBM WebSphere Message Broker, Azure Linux Virtual Machines, Checkmarx, Lytics, ISO+â„¢, Verio Web Design, Gem, Power BI Documenter, Azure Analysis Services, MicroStrategy, Obiee, Teradata, Excel4Apps, SysTools VBA Password Recovery, Amazon Managed Streaming for Apache Kafka (Amazon MSK), Confluent, .GIS, REST, Connect, AWS Analytics, Argo CD, Flux, Pega CRM Suite, Ab Initio, Google AdWords Conversion, accessiBe, Adobe Acrobat, SAS Analytics Pro, TUNE, Apple Business Manager, Microsoft Entra ID, Microsoft PowerShell, Apple macOS, Microsoft Windows 365 Cloud PC, Java EE, cri-o, Red Hat Quay, etcd, Streams, Container Network Interface (CNI), .NET, ESET, Backblaze Computer Backup, CSC Corporate Domains, ICONICS IoT, IDC, SAM, OpenLDAP, Azure Blockchain Service, Act!, Google Cloud APIs, Axway SecureTransport, AWS Transfer for SFTP, Apache HTTP Server, Tampa AS400 Inc, Secured MVC Forum on Windows 2012 R2, Amazon Linux 2, AI, Django, SonarQube Cloud (formerly SonarCloud), Black Duck, Ning, Ad Astra, Dell EMC PowerScale, Frame, Postfix, 3M 360 Encompass - Health Analytics Suite, Outlook, Eaglestats, WeTransfer, Strategy (formerly MicroStrategy), ADP, Salesforce CRM Analytics, Blazor, Radzen Blazor Studio, Syncfusion Essential StudioÂ®, Telerik Test Studio, DevExpress, PySpark, Google Cloud Composer, Apache Beam, Google Dataplex, AWS Glue Data Catalog, Omniture (Adobe), Foxit PDF SDK, jQuery, Pulumi, Crossplane, Argocd, Backstage, Veritas Alta, Zoho CRM, MicroAd, Google Cloud Data Loss Prevention, Forcepoint TRITON, Tor, SAP Data Migration, Barracuda MSP, DNN, OpenAPI, API Gateway, Google Kubernetes Engine, AWS VPN, Microsoft Intune Enterprise Application Management, Microsoft Windows Server 2012, Kiosked, Android, Windows 11, Security, SAS Enterprise Guide, GitHub, Qualys Penetration Testing, Tanium Cloud, LangGraph, OpenAI, Vertex AI, Microsoft.NET Core 3.1, HelpOnClick, ServiceNow Orchestration, Node.js, Seaborn Health Care, ANGEL LMS, Microsoft Power Platform, Microsoft Power Automate, Microsoft Power Apps, Fusion ERP Analytics, CyberArk, DealerOn, SAP, Unix, VMware Disaster Recovery, Amazon Elastic Load Balancing, dynaTrace, JFrog Artifactory, Matomo (Formerly Piwik), C# (C Sharp), Red Hat JBoss Enterprise SOA Platform, F5 Global Server Load Balancing (GSLB), JFrog, Microsoft Fabric, Azure Repos, Azure Monitor, Microsoft Application Insights, Azure Log Analytics, EJBCA, Apache Iceberg, Azure Machine Learning, COBOL, Broadcom Easytrieve, IBM CICS Transaction Server, Cisco Meraki MS, IBM Db2 for Linux, UNIX, and Microsoft Windows, Google, Langchain, LlamaIndex, Phoenix, Pinecone, scikit-learn, Faiss, Redis, TypeScript, Express JS Framework, Babel, webpack, npm, OpenID, JWT, IBM FileNet Content Manager, Amazon S3, AFS Analytics, TraceMyIP, SWIFT, Intelex EHSQ, GitHub Copilot, ChatGPT, Postman, ServiceNow Incident Management, ServiceNow Problem Management, ServiceNow Request Management, ServiceNow Knowledge Management, Micro Focus Universal CMDB, Descript, Amazon Managed Workflows for Apache Airflow (MWAA), ServiceNow Integration Hub, Oracle XML DB, Axiom Software, NGRX, Cypress, RabbitMQ, python celery, RSA SecurID Suite, Smarsh, CONTROL, Capita, Octane, Google Ads, Microsoft Advertising, Agile GCP Labs, Adobe Creative Suite, Adobe Photoshop, Strato, Adobe InDesign, Asana, Microsoft Teams, NLP, Flow, BASE, Scupio, Microsoft Teams Rooms, Microsoft 365, PegaRULES Process Commander (PRPC), Board, Analyzer, GAS, ACL, IBM UrbanCode Deploy, nCino Cloud Banking Platform, ARKit, R, Amazon Simple Storage Service (S3), Concur, Scrum Do, ELK Stack, FordDirect Chat, PatientPop, ScriptPro Telepharmacy, SAP Concur, SS&amp;C, Oracle Essbase, Oracle General Ledger, IBX SmartView, Rust, Adobe, Hugging Face, Anthropic Claude, , Microsoft Defender for Cloud, MITRE ATT&amp;CK, Hogan Assessments, Cornerstone HR, Wiz, Azure AD P2, SAS Viya, ThoughtSpot, Apache Subversion (SVN) Server on Ubuntu 18.04 LTS, Microsoft Entity Framework, Infor Risk and Compliance, JTL-Shop 3, Shiny, Dash, DotNetNuke, Microsoft Dynamics CRM Consulting, , Ruby On Rails, Puppet, SonarQube, JAWS Inspect, Amazon CloudWatch, VMware Enterprise PKS, VMware, Cassandra, Kibana, BigPanda, BMC TrueSight, go+, ASP.NET, Azure Cosmos DB, GFI, Azure Functions, SignalR, Azure Key Vault, COSTAR, BMC Compuware ISPW, Bloomberg Professional Services, Coinbase Wallet, RXJS, Alfresco, Citrix Hypervisor, KVM, Conversant, Dell ECS Enterprise Object Storage, Blue Coat ProxySG, Impact Radius, Azure Active Directory B2C, Akamai CDN Solutions, Infoblox DHCP, WellnessLiving, Barracuda Spam Firewall, TCP TimeClock Plus, Harbor, FireEye Helix, Cisco ACI Orchestration, Cloud Foundry, Dell EMC Disaster Recovery, Intel, Datapipe, WCF, SES, Sabre Scribe, Spiceworks IP Scanner, DriverSide, AWS VPC Lattice, PyMongo, Apache ActiveMQ, Google Cloud Document AI, BlueCat Networks, Bind 9, Broadcom, Perl, SAP Data Quality Management, microservices for location data, NetApp, Hitachi JP1, Arista EOS, Cisco AppDynamics, Juniper Networks SRX-Series Firewalls, JAX, Harmony Email &amp; Collaboration, CloudEndure Migration, WYSIWYG Web Builder, AdSpeed, VMware ESXi, Neo4j, FlipHTML5, Redux, SAP Ariba Platform, ActiveProspect, Pipedrive, Gubagoo, Gemini, SAP ERP Human Capital Management (HCM), Verint, Webex, FactSet, Refinitiv World-Check Risk Intelligence, LogIC, NICE Actimize Xceed, Scipy, Kdb+, Groovy, Cvent, Tableau Desktop, , Azure Purview, Forcepoint DLP, Proofpoint, Zscaler, SentenceTransformers, Flash Appointments, Limelight Video Platform, SAP Ariba, Microsoft Project, Azure Data Lake Storage, Rise, Snyk Code (SAST), Minteye / AdsCaptcha, Sajax System, Delta, Gremlin, BlueTie Vault, Thales HSM, ServiceNow Configuration Management Database, Amazon API Gateway, WebAccess/CNC, FlexNet Licensing, Microsoft Advanced Group Policy Management, Microsoft Windows Server 2022, Astra WordPress Theme, Remote Desktop Services, TrakSYS, Azure Service Bus, Azure Event Hubs, Azure SQL, Anypoint API Manager, Remedy Single Sign On, XGBoost, Confluent Cloud, Loom, Symantec PGP, Apache Hudi, Tekton Pipelines, Broadcom Service Virtualization, DXC Hogan Systems, Cursor, Cisco Unified Communications Manager (CallManager), Nlyte, Amazon Product Advertising API, IBM WebSphere Hybrid Edition (Application Server &amp; Liberty), Nginx, Red Hat Enterprise Linux, AWS Single Sign-On, IBM AIX, Oracle Solaris, HP-UX, Red Hat, SUSE, SAP Ariba Contracts, SourcingUp, Blueprint, Fiserv, Broadridge, Linkedin Marketing Solutions, Facebook, Apache Ranger, Epicor Prophet 21, JupyterHub, Keycloak, Metadata Hub, Presto, Superset, FranchiseBlast, IBM VSAM, QRM, Alteryx Server, Cisco Secure Firewall Management Center, WeChat Work, GoToAssist (FASTchat), SAP Financial Supply Chain Management (FSCM), Palo Alto Networks, Palo Alto Networks GlobalProtect, Olo, Altair OptiStruct, Google VPC Service Controls, McAfee Total Protection for Data Loss (DLP), Weibo, Oracle Cloud, Oracle Global Human Resources Cloud, Black Knight, Microsoft Sql Server, Agilent Technologies, Palo Alto Next-Generation Firewall (NGFW), Celonis, Buddy, Cisco Unified IP Interactive Voice Response, WebDriverIO, Retool, PowerFlex, PowerMax, Ribbon, Philips Xcelera, Ramp, Placer.ai, Cisco Expressway, Pytest, Mag+, Visual Studio Code, Jira Service Desk, Express, Argo, YugabyteDB, Jakarta EE, eGain, Soap Media, Cision, Pages, Delta Lake, LeafLink, BizTalk Server, Amazon EKS Anywhere, Mist, Palo Alto Networks Cortex XSOAR, ShopSite, CrowdStrike Falcon, Microsoft Defender for Endpoint, Azure Virtual Machines, Xunit, NVIDIA, Google Cloud Dataproc, Composer, Subversion, Atex, Figma, Azure AI Search, Harvest, Next.js, GraphQL, Aryson MySQL to MSSQL Converter, Genesys, NICE, Nuance, Cascade CMS, Automic Automation, Leadsquared Marketing Automation, Salesforce Customer Data Platform (CDP), Crossfuze TFS Integration, Nevron Vision for SSRS, IBM DataPower Gateway, AWS CloudHSM, AWS Database Migration Service, Springboot, Spring Cloud, Avid Sibelius, Cisco Meraki MR Series, BERT, CPI, ExtremeSwitching, VLAN, Postpresso, Azure Service Fabric, ADAPT, comScore, Dialpad, Azure Application Insights, Claude, NCR Vision, Amazon Elastic Container Service (ECS), Coherence, ServiceNow Vulnerability Response, Zoomdata, OpenText RightFax, Logitech Video Conferencing, Posit, Sensor Tower, Semrush, seoClarity, Screaming Frog, Google Search Console, Google Analytics, Adobe Customer Journey Analytics, ARES, Microsoft OneNote, Wider Planet, IBM Mainframe, Akamai Connected Cloud (formerly Linode), Jest, Enzyme, memoQ, Phocas Software, Cisco UCS Manager, Branch, Tableau Prep, ServiceNow Virtual Agent, Veritas, XMPie, Google Cloud Machine Learning Engine, Qualtrics, Google Publisher Tag (GPT), Meta Llama 3, Microsoft Always on VPN, PeopleSoft Sales, ADP GlobalView Payroll, Alation, Arketa, Mockito, WireMock, OSIsoft PI, AT&amp;T, Datadog, Azure OpenAI Service, HashiCorp Vault, Nintex, IBM SPSS Modeler, Onit, ABAP, Aruba CX Switches, Brocade Routers, OpticStudio, Microsoft Operator Connect, EFI, Bitnami AlertManager, VMware vCenter, Netskope Cloud Access Security Broker (CASB), ThousandEyes, CET, SAP Ariba Buying, Liebert, IBM z/OS Operating System, Microsoft Outlook, Microsoft Word, Amazon Elastic Container Registry (ECR), Microsoft Windows Server 2000, JAGGAER eProcurement, Adobe Audience Manager, Aprimo, IXL, Complex Media Network, Google Cloud Dataflow, Microsoft Access, Neo4j Graph Data Science, MLflow, Kubeflow, Cisco Software-Defined Access, CA 7 Workload Automation Intelligence, Beeline, SAS Visual Analytics, Glassbox, Emma, HCL AppScan, Invicti (formerly Netsparker), Fortify WebInspect, Burp Suite, AngularJS, Axis, Kona Web Application Firewall, SSMS Tools Pack, DAX, FIS, Calypso, Vitess, Azure App Service, iManage, Bicep, ebs, Azure Form Recognizer, NUnit, Google Cloud AI Platform, IBM Cognos Analytics, PEO, AppZen, American Express, Azure SQL Managed Instance, Google Cloud Logging, Azure Policy, Sentinel, Azure Logic Apps, Azure Event Grid, Azure Data Factory, Azure Synapse, AWS PrivateLink, Palo Alto PA-5000 Series, Google Cloud DNS, FortiGate Cloud-Native Firewall (CNF), Google Cloud Interconnect, Microsoft Entra, IBM Sterling Secure Proxy, ArcGIS, Corsearch Trademark and Brand Clearance, Cisco WebEx Teams</v>
          </cell>
          <cell r="L2301" t="str">
            <v>Merger / Acquisition</v>
          </cell>
          <cell r="M2301">
            <v>0</v>
          </cell>
          <cell r="N2301">
            <v>42887</v>
          </cell>
          <cell r="O2301">
            <v>123529000000</v>
          </cell>
          <cell r="P2301">
            <v>4889</v>
          </cell>
          <cell r="Q2301" t="str">
            <v>Wells Fargo &amp; Company is a diversified multinational financial services institution based in San Francisco, California. Founded in 1852, the company has grown from its origins as an express shipping service during the California Gold Rush to become one of the largest financial services providers globally. With over 250,000 employees, Wells Fargo serves more than 70 million customers across more than 40 countries.
The company offers a wide range of financial services, including retail and commercial banking, mortgages, wealth and asset management, credit cards, business banking, commercial finance, insurance, and investment services. Wells Fargo manages approximately $1.9 trillion in assets and operates over 12,000 ATMs and more than 7,300 retail locations. The leadership team includes CEO Charles W. Scharf and Board Chair Steven D. Black.</v>
          </cell>
          <cell r="R2301">
            <v>1852</v>
          </cell>
        </row>
        <row r="2302">
          <cell r="A2302" t="str">
            <v>Wells Fargo Advisors</v>
          </cell>
          <cell r="B2302" t="str">
            <v>Wells Fargo Advisors</v>
          </cell>
          <cell r="C2302">
            <v>19000</v>
          </cell>
          <cell r="D2302" t="str">
            <v>financial services</v>
          </cell>
          <cell r="E2302" t="str">
            <v>http://www.wellsfargoadvisors.com</v>
          </cell>
          <cell r="F2302" t="str">
            <v>http://www.linkedin.com/company/wells-fargo-advisors</v>
          </cell>
          <cell r="G2302" t="str">
            <v>St. Louis</v>
          </cell>
          <cell r="H2302" t="str">
            <v>Missouri</v>
          </cell>
          <cell r="I2302" t="str">
            <v>investments, banking, credit &amp; lending, advice &amp; planning, retirement, estate planning services, through affiliates, estate planning strategies, online travel, databases, instant booking, camping, consumer internet, enterprise software, software, internet, information technology, client relationship management, client relationships, b2c, heritage brokerage, heritage brand, investment research analysts, advisory services, financial history, investment research, investment portfolio, financial planning, risk management, high-net-worth clients, regulatory compliance, portfolio optimization, wealth advisory, long-term investment focus, portfolio management, multi-channel client engagement, mergers and acquisitions, seamless integration, client-focused investment solutions, personal financial planning, banking and lending, mutual funds, advisory relationships, mobile banking integration, client engagement tools, investment banking and securities dealing, client advisory, investment management, legacy financial services, digital investment platform, client account access, client investment services, financial research, financial technology, financial research tools, bespoke financial advice, retirement planning, personalized advice, trust services, client-first philosophy, wealth preservation, wealth management, financial solutions, investment services, wealth transfer, financial services, retail, etfs, customized portfolio solutions, heritage financial firm, digital financial services, estate planning, online trading platform, research analysis, integrated financial ecosystem, securities trading, financial products, full-spectrum financial services, services, wealth management technology, mutual fund access, financial advisory, client-centric, comprehensive financial planning, broker-dealer, merger-driven growth, heritage industry player, brokerage services, digital platforms, financial institution, financial consulting, insurance solutions, long-term focus, client communication, heritage financial history, asset allocation, personalized wealth advice, securities brokerage, comprehensive wealth management, asset management, investment strategies, securities and commodity contracts intermediation and brokerage, business services, retirement account management, financial analytics, digital account management, insurance products, finance, consumers, information technology &amp; services, leisure, travel &amp; tourism, enterprises, computer software, b2b, mergers &amp; acquisitions, finance technology, law practice, legal services, consulting, management consulting, financial advising</v>
          </cell>
          <cell r="J2302" t="str">
            <v>Akamai, Akamai DNS, UltraDns, Microsoft Office 365, WP Engine, Citrix NetScaler, Slack, Adobe Marketing Cloud, reCAPTCHA, Mobile Friendly, Google Tag Manager, Remote</v>
          </cell>
          <cell r="O2302">
            <v>6500000000</v>
          </cell>
          <cell r="P2302">
            <v>26</v>
          </cell>
          <cell r="Q2302" t="str">
            <v>Wells Fargo Advisors is a leading financial services firm that provides investment planning, advice, and wealth management solutions to clients across the nation. Operating under Wells Fargo &amp; Company, the firm has a rich history dating back to 1852 and has evolved through key acquisitions, including Wachovia Securities and A.G. Edwards. This integration has allowed Wells Fargo Advisors to combine national scale with a personalized approach to client service.
The firm offers a wide range of financial solutions tailored to meet individual client needs. These include advisory services, asset management, brokerage services, retirement planning, estate planning strategies, and portfolio analysis. Clients also have access to banking and lending products through Wells Fargo affiliates. Financial advisors at Wells Fargo Advisors focus on building strong relationships with clients, ensuring that their financial goals and life objectives are met with comprehensive support.</v>
          </cell>
          <cell r="R2302">
            <v>1852</v>
          </cell>
        </row>
        <row r="2303">
          <cell r="A2303" t="str">
            <v>Welocalize</v>
          </cell>
          <cell r="B2303" t="str">
            <v>Welocalize</v>
          </cell>
          <cell r="C2303">
            <v>6100</v>
          </cell>
          <cell r="D2303" t="str">
            <v>translation &amp; localization</v>
          </cell>
          <cell r="E2303" t="str">
            <v>http://www.welocalize.com</v>
          </cell>
          <cell r="F2303" t="str">
            <v>http://www.linkedin.com/company/welocalize</v>
          </cell>
          <cell r="G2303" t="str">
            <v>New York</v>
          </cell>
          <cell r="H2303" t="str">
            <v>New York</v>
          </cell>
          <cell r="I2303" t="str">
            <v>programmatic search, data transformation, globalization, industry translation, content transformation, content performance, website translation, translation, multilingual seo, language automation, workforce solutions, content marketing, digital marketing, natural language processing, global marketing, machine learning, hardware &amp; software testing, technology, technical documentation, staffing, localization, transcreation, ai training data, machine translation, conversational ai, ai data training, marketing &amp; advertising, artificial intelligence, information technology &amp; services</v>
          </cell>
          <cell r="J2303" t="str">
            <v>Salesforce, Route 53, Sendgrid, ExactTarget, Outlook, Pardot, MailChimp SPF, Microsoft Office 365, Zendesk, Amazon AWS, VueJS, Atlassian Cloud, Citrix, Drift, GitLab, Lever, Amazon SES, Slack, Mobile Friendly, Pingdom, Nginx, New Relic, Vimeo, Workday Recruit, Google Tag Manager, WordPress.org, Varnish, Google Font API, Apache, Gravity Forms, Linkedin Marketing Solutions, Google Analytics, reCAPTCHA, Remote, Kiosked, Python, Apple macOS, Mode, .NET, Ning, Ptengine, AWS Transfer for SFTP, WatchGuard XTM, Pipedrive, TSheets, Redshift, dbt, PowerBI Tiles, Matillion, Docker, AWS Trusted Advisor, MLflow, Airflow, Workday, Pantheon, CrowdStrike Falcon X, AI, Global Relay, Asana, Power BI Documenter, Smartling, Dell ECS Enterprise Object Storage, HasOffers, GeoGebra, NTENT, Lytics, Javascript, Amazon EC2, Amazon S3, Make, TensorFlow, ANGEL LMS, Microsoft PowerShell, Terraform, AWS CloudFormation, Azure Resource Manager, Adobe Acrobat Pro, ABBYY FineReader Server, Fusion ERP Analytics, Connect, Rise, Amazon Web Services (AWS), ICP, SQL, Eyefinity OfficeMate, Adobe Creative Cloud, Snagit, Camtasia, .GIS, Microsoft Office, Tor, IT Plus, Sublime Text, GitHub, Jira, Adobe Photoshop, Strato, Adobe InDesign, CAT, Mari, Google Drive, Google Sheets, Gem, Spreadsheet Server by insightsoftware, Board, Microsoft Azure, Google Cloud Platform, PhoenixNAP Global IT Services, IBM DataPower Gateway, Phaser, CallMiner Eureka, NLP, pandas, Lambda Cloud, Amazon DynamoDB, Commission Junction, Microsoft Excel, Confluence, Flow, Rapid7 InsightVM, Google Maps, Trados Studio, memoQ, Microsoft Word, TierPoint DRaaS, Weibo, Workday Adaptive Planning, Cisco Adaptive Security Appliance (ASA) Software, LucidLink, Google AdWords Conversion, Ceph, SNS, Taleo Applicant Tracking Systems (ATS), AWS Glue Data Catalog, Git, Google Search Console, Screaming Frog, Datadog, Node.js, Adobe Acrobat, Microsoft Azure Monitor, Google Cloud, NumPy, YouTube, Olo, Microsoft Windows Server 2012, Microsoft 365, OpenTracker, Microsoft Exchange Online, Microsoft Intune Enterprise Application Management, Autopilot, Microsoft Endpoint Manager (MEM), Jamf, Mosyle, Azure Analysis Services, Litera pdfDocs, Hirschmann, Markdown, Oracle XML DB, FlipHTML5</v>
          </cell>
          <cell r="K2303">
            <v>34000000</v>
          </cell>
          <cell r="L2303" t="str">
            <v>Merger / Acquisition</v>
          </cell>
          <cell r="M2303">
            <v>0</v>
          </cell>
          <cell r="N2303">
            <v>44378</v>
          </cell>
          <cell r="O2303">
            <v>300000000</v>
          </cell>
          <cell r="Q2303" t="str">
            <v>Welocalize is a prominent provider of translation, localization, and AI-powered language solutions, established in 1997 and headquartered in New York, NY. The company is recognized as one of the largest language service providers globally, serving major organizations across various sectors, particularly in life sciences and manufacturing. Welocalize employs around 4,227 people and generates approximately $487.5â€“$511.8 million in annual revenue.
The company offers a wide range of services, including high-quality translation and localization, multilingual data training, and specialized services such as linguistic validation and regulatory consulting. Its advanced OPAL platform utilizes AI technologies for efficient translations in over 250â€“300 languages. Additionally, Welocalize has launched Welo Data, focusing on high-quality AI training data and data annotation. With a commitment to quality and compliance, Welocalize supports clients in navigating complex, regulated environments.</v>
          </cell>
          <cell r="R2303">
            <v>1997</v>
          </cell>
        </row>
        <row r="2304">
          <cell r="A2304" t="str">
            <v>WesBanco</v>
          </cell>
          <cell r="B2304" t="str">
            <v>WesBanco Bank</v>
          </cell>
          <cell r="C2304">
            <v>3300</v>
          </cell>
          <cell r="D2304" t="str">
            <v>banking</v>
          </cell>
          <cell r="E2304" t="str">
            <v>http://www.wesbanco.com</v>
          </cell>
          <cell r="F2304" t="str">
            <v>http://www.linkedin.com/company/wesbanco</v>
          </cell>
          <cell r="G2304" t="str">
            <v>Wheeling</v>
          </cell>
          <cell r="H2304" t="str">
            <v>West Virginia</v>
          </cell>
          <cell r="I2304" t="str">
            <v>internet banking, insurance services, trust investment services, savings, ira, brokerage, checking, time deposits, mobile banking, treasury management, business checking, business savings, mortgage lending, trust amp investment services, loans, major banks, finance, corporate banking, asset management, customer service excellence, banking technology, banking leadership, community development, community development loans, investment management, financial stability, banking services, trust fund management, trust assets management, private wealth services, atm network, banking solutions, banking digital transformation, regional bank, financial planning, financial assets, trust asset management, retail banking, trust assets, customer-centric, mortgage services, community bank, banking awards, investment advisory, regional banking, personal banking, digital banking, trust and estate services, digital banking platforms, banking compliance, banking sustainability, online banking, banking regulation, wealth transfer services, community investment, bank holding company, insurance, banking expansion, banking reputation, community outreach programs, financial services, banking innovation, banking customer experience, loan services, trust services, trust administration, private banking, banking infrastructure, financial literacy initiatives, community banking, banking, regional financial services, commercial banking, trust, banking security, financial products, community reinvestment, business banking, small business banking, banking industry recognition, multi-state bank, financial literacy, banking for non-profits, wealth planning, banking growth, banking mergers, banking acquisitions, banking risk management, banking industry awards, banking industry, banking history, trust management, wealth management, personal checking, savings accounts, certificates of deposit, mortgages, home equity lines of credit, consumer loans, credit cards, financial consulting, bill pay, zelle, overdraft protection, loan payments, customer service, account management, automated payments, mobile deposit, software requirements, security policies, retirement planning, trust and investment services, fraud prevention, financial wellness, customer alerts, transaction notifications, local branches, customer support, transfers, loan officers, account opening, customer feed, cash management, payment processing, merchant accounts, business loans, estate planning, down payment assistance, credit monitoring, financial goals, b2c, management consulting, law practice, legal services, banks &amp; credit unions, check cashing/pay-day loans, investing, mortgage brokers, real estate</v>
          </cell>
          <cell r="J2304" t="str">
            <v>Outlook, Microsoft Office 365, Amazon AWS, ADP Workforce Now, Create React App, React, Salesforce, reCAPTCHA, Mobile Friendly, Google Tag Manager, WordPress.org, Google Play, Microsoft Active Directory Federation Services, OpenTracker, Okta, Ping Identity, SailPoint, Saviynt, Azure AD P2, AWS Trusted Advisor, Microsoft Azure Monitor, Intel, Microsoft Office, comScore, Android, Apple, OneTrust Tech Risk &amp; Compliance, Salesforce CRM Analytics, GibbsCAM, Webex, Vanta, Google AdWords Conversion, Excel4Apps, Microsoft PowerPoint, Microsoft Excel, Tor, Microsoft Windows Server 2012, Workiva, Gem, Snowflake, Informatica, SQL, Python, .GIS, AT&amp;T, SAP Contract Lifecycle Management (CLM), Microsoft 365, FIS, Mag+, Cobrowser Chat, Secured MVC Forum on Windows 2012 R2, Visa, CAT, Capita, Fidelity HSA, R, Ning, Cisco Mobile Wireless Routers, NEAR, Elite Software HVAC Solution, Bing</v>
          </cell>
          <cell r="K2304">
            <v>959000000</v>
          </cell>
          <cell r="L2304" t="str">
            <v>Merger / Acquisition</v>
          </cell>
          <cell r="M2304">
            <v>959000000</v>
          </cell>
          <cell r="N2304">
            <v>45474</v>
          </cell>
          <cell r="O2304">
            <v>1434787000</v>
          </cell>
          <cell r="P2304">
            <v>3</v>
          </cell>
          <cell r="Q2304" t="str">
            <v>WesBanco, Inc. is a diversified financial services holding company based in Wheeling, West Virginia. Founded in 1870, it operates over 200 branches across West Virginia, Ohio, western Pennsylvania, Kentucky, Maryland, and southern Indiana. The company has grown through various mergers and acquisitions, positioning itself as a significant player in the banking sector, particularly in West Virginia.
WesBanco offers a comprehensive range of banking services through its subsidiary, WesBanco Bank, Inc. This includes retail banking, commercial lending, home lending, and online/mobile banking. The company also provides trust and investment services, securities brokerage, wealth management, private banking, and insurance. With a focus on customer-centric service, WesBanco emphasizes strong credit quality and risk management, supporting its clients with a blend of technology and personal service.</v>
          </cell>
          <cell r="R2304">
            <v>1870</v>
          </cell>
        </row>
        <row r="2305">
          <cell r="A2305" t="str">
            <v>West Corporation</v>
          </cell>
          <cell r="B2305" t="str">
            <v>West Corporation</v>
          </cell>
          <cell r="C2305">
            <v>6100</v>
          </cell>
          <cell r="D2305" t="str">
            <v>information technology &amp; services</v>
          </cell>
          <cell r="F2305" t="str">
            <v>http://www.linkedin.com/company/west-corporation</v>
          </cell>
          <cell r="G2305" t="str">
            <v>Omaha</v>
          </cell>
          <cell r="H2305" t="str">
            <v>Nebraska</v>
          </cell>
          <cell r="I2305" t="str">
            <v>proactive notifications mobility, cloud contact center, telecom services, ivr self service, ivr amp self service, network services, conferencing collaboration, proactive notifications amp mobility, healthcare advocacy, public safety services, conferencing amp collaboration, business services, it services &amp; it consulting, b2b, information technology &amp; services</v>
          </cell>
          <cell r="J2305" t="str">
            <v>Salesforce, Amazon SES, Outlook, Microsoft Office 365, Microsoft Azure Hosting, DemandBase, Pantheon, GitHub Hosting, Slack</v>
          </cell>
          <cell r="L2305" t="str">
            <v>Merger / Acquisition</v>
          </cell>
          <cell r="N2305">
            <v>42826</v>
          </cell>
          <cell r="O2305">
            <v>2291963000</v>
          </cell>
          <cell r="Q2305" t="str">
            <v>West Corporation was a prominent provider of technology-enabled communication services, founded in 1986 by Mary and Gary West in Omaha, Nebraska. The company specialized in teleservices, call center operations, conferencing, collaboration, digital media, and safety services. It grew rapidly in the 1990s, becoming a significant employer in Texas and expanding its call centers across various states.
The company offered a range of voice-oriented solutions, including inbound telemarketing and operator-assisted calls. Its services included conferencing and collaboration tools, digital media services, and enterprise communications. West Corporation had a global presence, serving clients in sectors such as telecommunications, payroll systems, and financial services. In 2017, it was acquired and rebranded as Intrado, focusing on enterprise communications and cloud collaboration.</v>
          </cell>
          <cell r="R2305">
            <v>1986</v>
          </cell>
        </row>
        <row r="2306">
          <cell r="A2306" t="str">
            <v>Westcon-Comstor</v>
          </cell>
          <cell r="B2306" t="str">
            <v>Westcon-Comstor</v>
          </cell>
          <cell r="C2306">
            <v>3500</v>
          </cell>
          <cell r="D2306" t="str">
            <v>information technology &amp; services</v>
          </cell>
          <cell r="E2306" t="str">
            <v>http://www.westcongroup.com</v>
          </cell>
          <cell r="F2306" t="str">
            <v>http://www.linkedin.com/company/westconcomstor</v>
          </cell>
          <cell r="G2306" t="str">
            <v>Tarrytown</v>
          </cell>
          <cell r="H2306" t="str">
            <v>New York</v>
          </cell>
          <cell r="I2306" t="str">
            <v>global deployment, networking infrastructure, support services, security, cyber security, circular technology, data centre, collaboration, it distributor, retail, computers, it services &amp; it consulting, cloud adoption services, managed service providers, it solutions for enterprise, value-added distribution model, data center infrastructure, it reseller enablement, cloud infrastructure, services, b2b, it solutions for msps, professional services, wholesale trade, industry insight, network hardware, security and governance, technology vendor collaboration, supply chain management, global distribution network, global market presence, governance solutions, partner success, it resellers, distribution of technology products, vendor partnerships, it solutions, cisco, cybersecurity solutions, complex it solutions, hybrid enterprise environments, global technology distributor, unified communications, security technologies, partner-focused distribution, enterprise it solutions, inventory management, channel partner ecosystem, distribution experience, value-added distribution, data center solutions, marketing support, distribution scale, financing services, distribution of networking hardware, technical support services, data center management, cisco distribution, data center optimization, cloud technologies, partner enablement, technical support, data flow management, vendor-supported solutions, technical training, security services, it channel, avaya solutions, distribution, technology solutions, solutions provider, hybrid it environments, information technology and services, government, avaya, vendor collaboration, cloud and hybrid it integration, automation in it, data security solutions, it channel growth, it environments, consulting, it channel support, networking solutions, computer and computer peripheral equipment and software merchant wholesalers, distribution services, channel partners, complex it environment management, training and support, partner success focus, computer &amp; network security, information technology &amp; services, enterprise software, enterprises, computer software, internet infrastructure, internet, professional training &amp; coaching, logistics &amp; supply chain</v>
          </cell>
          <cell r="J2306" t="str">
            <v>Akamai, Outlook, Microsoft Office 365, Backbone JS Library, VueJS, Atlassian Cloud, OneTrust, React Redux, React, Adobe CQ, Marketo, Pardot, Slack, Multilingual, Google Tag Manager, Mobile Friendly, OpenSSL, Apache, Bootstrap Framework, AppDynamics, reCAPTCHA, Wistia, Avaya, Linkedin Marketing Solutions, CheckPoint, Salesforce CRM Analytics, Splunk, Prisma Access, Netskope, Prisma, Office365, CrowdStrike, Uipath, SAS Enterprise Guide, Unisys DevSecOps, Sophos MDR, Trend Micro XDR, Intel, Splunk SOAR, Fortinet, Snowflake, Azure AI Studio, KNIME, Alteryx, Microsoft Power Automate, Microsoft Power Apps, Power ON, Palo Alto PA-5200 Series, Fortinet FortiGate, Wasp Barcode, Cisco AppDynamics, AI, Microsoft Exchange Online, Microsoft Teams, SharePoint, Secured MVC Forum on Windows 2012 R2, Microsoft Windows Server 2000, Apple macOS, Amazon Linux 2, BeyondTrust, Remote Desktop Services, Power BI Documenter, Palo Alto PA-5000 Series, , Microsoft Dynamics CRM, Tableau, Adform DMP, Tor, Webex, Intelligent Demand, Palo Alto Networks Panorama, ACL, PowerBI Tiles, Google Cloud, Micro, AWS Trusted Advisor, Freshdesk, Microsoft Office, Extreme Networks, Palo Alto Networks, Splunk Enterprise Security, iCIMS SkillSurvey Reference, Squiz DXP, Connect, Branch, Azure Analysis Services, AWS Analytics, Siemens PROFIBUS, Dynamics 365 Customer Insights, IBM InfoSphere Master Data Management, AWS Backup, Wider Planet, MySQL 8 With RHEL 8, Microsoft Azure Monitor, Ansible, Bash, Python, Cisco Next-Generation Firewalls (NGFWs), Palo Alto Networks GlobalProtect, Pipedrive, .NET, Cisco Unified Intelligence Center, Verizon WAF, Akamai CDN Solutions, Microsoft Excel</v>
          </cell>
          <cell r="K2306">
            <v>830150000</v>
          </cell>
          <cell r="L2306" t="str">
            <v>Debt Financing</v>
          </cell>
          <cell r="M2306">
            <v>150000</v>
          </cell>
          <cell r="N2306">
            <v>43922</v>
          </cell>
          <cell r="O2306">
            <v>5240000000</v>
          </cell>
          <cell r="Q2306" t="str">
            <v>Westcon-Comstor is a global technology distributor and solutions provider, specializing in cybersecurity, networking, data center, and cloud infrastructure solutions. Founded in 1985, the company operates in over 135 countries and has established itself as a significant player in the IT channel. Originally known as Westcon Associates, it evolved through various phases, including the integration of Comstor in 1999, to form the current Westcon-Comstor entity.
As a value-added distributor, Westcon-Comstor offers a range of services that enhance its distribution capabilities. These include technical support, training, marketing and financing solutions, renewals management, global deployment services, and digital distribution. The company partners with major technology vendors like Cisco, Nortel, and Avaya, providing businesses with the expertise needed to navigate the complexities of modern technology. In fiscal year 2025, Westcon-Comstor reported record gross sales of $5.24 billion, with a strong focus on cybersecurity solutions, which accounted for over half of its total sales.</v>
          </cell>
          <cell r="R2306">
            <v>1985</v>
          </cell>
        </row>
        <row r="2307">
          <cell r="A2307" t="str">
            <v>Western Alliance Bank</v>
          </cell>
          <cell r="B2307" t="str">
            <v>Western Alliance Bank</v>
          </cell>
          <cell r="C2307">
            <v>3600</v>
          </cell>
          <cell r="D2307" t="str">
            <v>banking</v>
          </cell>
          <cell r="E2307" t="str">
            <v>http://www.westernalliancebancorporation.com</v>
          </cell>
          <cell r="F2307" t="str">
            <v>http://www.linkedin.com/company/western-alliance-bank</v>
          </cell>
          <cell r="G2307" t="str">
            <v>Phoenix</v>
          </cell>
          <cell r="H2307" t="str">
            <v>Arizona</v>
          </cell>
          <cell r="I2307" t="str">
            <v>business loans &amp; credit, small business banking, business escrow services, treasury management services, specialty business financing, business banking, international banking, major banks, finance, client success, industry-focused banking solutions, relationship banking, specialized banking, regional banking expertise, client-centric approach, financial technology, banking infrastructure, banking responsiveness, financial services, banking for healthcare providers, banking industry trends, banking customer service, customer focus, mobile banking, banking services, banking solutions, industry-specific financial solutions, banking markets, industry-specific banking, technology banking, strategic acquisitions, private equity banking, banking for real estate developers, client relationships, banking efficiency, regional bank, banking analytics, commercial banking, industry-specific solutions, banking scalability, b2b, distribution, cash management, equipment finance, customer service, personalized service, tailored financial solutions, banking performance, banking digital tools, community association banking, real estate banking, banking industry, banking operations, local market knowledge, online banking, banking for startups, banking automation, asset management, hospitality finance, banking growth initiatives, banking technology, healthcare banking, municipal banking, digital banking, community focus, banking digital transformation, venture capital banking, asset-based lending, banking market expansion, financial planning, specialized mortgage services, government, banking for high-growth markets, banking diversification, banking expertise, full-service banking, banking growth, banking assets, hospitality, banking, banking partnerships, banking client support, community banking, banking security, banking strategy, digital banking for small business, security, manufacturing, industry expertise, healthcare, financial solutions, banking history, real estate finance, digital payments, market expansion, banking security measures, banking compliance, non-profit, digital solutions, loans and deposits, services, banking leadership, loans, banking milestones, growth strategy, industry sectors, loan services, real estate, banking innovation, retail, transportation &amp; logistics, technology, cash flow management, commercial lending, 24/7 access, fraud protection, treasury management, treasury solutions, personal banking, small business loans, commercial real estate, aerospace financing, online account management, commercial credit cards, investment banking, customized banking solutions, corporate trust services, business checking accounts, savings accounts, risk management, customer support, local banking, tailored solutions, relationship managers, innovative financing, credit card services, e-commerce banking, digital assets, liquidity management, affordable housing investments, construction financing, real estate financing, venture lending, community development, small business services, commercial banking solutions, high-yield savings, financial advisory services, nonprofit banking, merchant services, payment processing, loan servicing, wealth management services, client-centric bank, executive team leadership, construction &amp; real estate, finance technology, information technology &amp; services, leisure, travel &amp; tourism, mechanical or industrial engineering, health care, health, wellness &amp; fitness, hospital &amp; health care, nonprofit organization management, capital markets, banks &amp; credit unions</v>
          </cell>
          <cell r="J2307" t="str">
            <v>Cloudflare DNS, CloudFlare Hosting, Atlassian Cloud, Acquia Cloud, Salesforce Live Agent, Salesforce, The Trade Desk, Visual Website Optimizer, Mobile Friendly, Google Tag Manager, Workday Recruit, Typekit, Google Font API, Shutterstock, Varnish, Adform, New Relic, AI, Phoenix, Azure Devops, Microsoft Dynamics, Temenos Infinity, Frame, Tor, Azure Data Factory, Azure Synapse Analytics, PowerBI Tiles, Microsoft Excel, Informatica Test Data Management, Jira, Confluence, Microsoft Office, Salesforce CRM Analytics, ACL, Workiva Wdesk, Workiva, Power BI Documenter, Azure Analysis Services, AWS Analytics, SWIFT, FIS, Q2, Encompass, Datonics, Velocify, Dynamics 365 Customer Service, Profisee, Microsoft Azure Monitor, Gem, QRM, Posit, Mag+, Salesforce Service Cloud, Quest Software, Concur, Fiserv Prologue, FederatedMedia, C#, ASP.NET, Microsoft SQL Server Reporting Services, HTML Pro, CSS, Javascript, .NET, Google AdWords Conversion, Leadsquared Marketing Automation, Lytics, Arcserve, SharePoint, SQL, Excel4Apps, LucidChart, Visio, Microsoft PowerPoint, ServiceNow, ServiceNow Event Management, Micro Focus Universal CMDB, BMC Helix Discovery, ServiceNow Service Graph Connectors, ServiceNow Flow Designer, Cisco ACI Orchestration, ServiceNow IntegrationHub, dynaTrace, AppDynamics, Datadog, Splunk, Elastic APM, Amazon CloudWatch, Azure Monitor, Stackdriver Monitoring, IBM ILOG CPLEX Optimization Studio, Microsoft Power Apps, Microsoft Power Automate, DATAVERSE LTD, Microsoft Power Platform, Azure OpenAI Service, ANGEL LMS, mO Jira OAuth SSO, Jira OpenID Connect SSO, Jira OIDC SSO, Temenos Transact, Azure Databricks, Unity Catalog, Delta Lake, Azure Data Lake Analytics, Azure SQL, Azure Key Vault, Workfront, Smartsheet, Workday, Weibo, Python, Kainos, Intel, IBM SPSS Modeler, Dell iDRAC (Integrated Dell Remote Access Controller), Git, Olo, ISO+â„¢, Ansible, GitHub, GitLab, Terraform, Later, RIB Software iTWO, SolarWinds RMM, Bloomberg Professional Services, Thomson Reuters Legal Tracker</v>
          </cell>
          <cell r="K2307">
            <v>516500000</v>
          </cell>
          <cell r="L2307" t="str">
            <v>Other</v>
          </cell>
          <cell r="N2307">
            <v>44986</v>
          </cell>
          <cell r="O2307">
            <v>5275700000</v>
          </cell>
          <cell r="P2307">
            <v>12</v>
          </cell>
          <cell r="Q2307" t="str">
            <v>Western Alliance Bancorporation is a regional bank holding company based in Phoenix, Arizona, with over $90 billion in assets. Founded in 1994 as BankWest of Nevada, the company has established itself as a top-performing U.S. bank, recognized for its strong performance since 2016. It has expanded through strategic acquisitions and now operates nationwide, focusing on personalized banking and relationship-building to support business growth.
The company offers a wide range of commercial banking and consumer products through its various subsidiaries, including Alliance Bank of Arizona, Bank of Nevada, and Bridge Bank. Its services include technology and innovation banking, mortgage warehouse lending, and public finance, catering to clients in sectors such as technology, real estate, and government. Western Alliance is committed to providing flexible, industry-specific financial solutions to clients at different stages of growth.</v>
          </cell>
          <cell r="R2307">
            <v>1994</v>
          </cell>
        </row>
        <row r="2308">
          <cell r="A2308" t="str">
            <v>Western Union</v>
          </cell>
          <cell r="B2308" t="str">
            <v>Western Union</v>
          </cell>
          <cell r="C2308">
            <v>9100</v>
          </cell>
          <cell r="D2308" t="str">
            <v>financial services</v>
          </cell>
          <cell r="E2308" t="str">
            <v>http://www.westernunion.com</v>
          </cell>
          <cell r="F2308" t="str">
            <v>http://www.linkedin.com/company/western-union</v>
          </cell>
          <cell r="G2308" t="str">
            <v>Denver</v>
          </cell>
          <cell r="H2308" t="str">
            <v>Colorado</v>
          </cell>
          <cell r="I2308" t="str">
            <v>digital applications, digital payments, financial technology, bill payment, financial services, money transfer services, business financial services, digital money transfer, digital security, user authentication, money transfer to 200+ countries, currency exchange, government, financial transactions processing, reserve, and clearinghouse activities, customer account management, digital currency, digital innovation, digital platform, remittance to cuba, secure transfers, multi-currency support, payment infrastructure, regulatory compliance, international banking, trusted remittance provider, agent locations, customer service, payment services, cash pickup, domestic transfer, real-time transactions, encryption technology, mobile payments, digital wallet, global money transfer network, cross-border payments, business payments, services, mobile app, bank account transfer, prepaid card services, b2b, money transfer, transportation &amp; logistics, online security, payment processing, cloud infrastructure, payment gateway integration, mobile money transfer, api integration, pay inmate services, consumer payments, retail, global reach, multi-lingual platform, payment compliance, update delivery method, secure data handling, payment analytics, transaction monitoring, payment network, international remittance, bank transfer, fraud prevention, money transfer app, payment solutions, digital remittances, payment gateway, e-commerce, multi-channel access, global network, money transfer for immigrants, bill payments, transaction security, b2c, payment platform, money orders, innovation, reliable service, online transfer, customer support, transaction speed, remittance services, multi-language support, mobile top-up, money transfer to inmate, digital banking, transaction history, money transfer since 1851, transaction tracking, user experience, money order refunds, international money transfer since 1871, money transfer technology, payment automation, estimate price, mobile wallet integration, d2c, send money online, track transfer, international money transfer, bill pay, money order, prepaid card, money movement, exchange rate, remittance, secure transactions, payout services, real-time tracking, transfer fees, online payments, send money worldwide, digital wallets, fast transactions, user-friendly app, receiver information, promotional offers, referral program, identity verification, customer loyalty, consumer finance, economic opportunity, financial inclusion, mobile banking, trusted brand, payments ecosystem, finance, finance technology, information technology &amp; services, payments, internet, enterprise software, enterprises, computer software, internet infrastructure, consumer internet, consumers, ux, banks &amp; credit unions, check cashing/pay-day loans</v>
          </cell>
          <cell r="J2308" t="str">
            <v>Akamai, Salesforce, Outlook, Microsoft Office 365, Braze, Adobe Marketing Cloud, Bluekai, Taboola Newsroom, Amplitude, TubeMogul, VueJS, Atlassian Cloud, OneTrust, AudioEye, Salesforce Service Cloud, Workday, Omniture (Adobe), Slack, ExactTarget, Shopify, Optimizely, Adobe Media Optimizer, Evergage, AppNexus, Verisign Seal, DoubleClick Floodlight, JQuery 1.11.1, Linkedin Marketing Solutions, Apache, Wix, Bootstrap Framework, SOASTA, DoubleClick Conversion, Quantcast, Google Font API, Ubuntu, Eventbrite, Google Dynamic Remarketing, Ruxit, Gravity Forms, Teads, Facebook Custom Audiences, Google Tag Manager, Yahoo Ad Manager Plus, Google AdWords Conversion, Shutterstock, Sift Science, Commission Junction, The Trade Desk, Yahoo Analytics, AngularJS, ShareThis, WordPress.org, Amazon Associates, reCAPTCHA, Wistia, DoubleClick, Facebook Login (Connect), greyscale - grey, Affiliate Window, Upsellit, Facebook Widget, LiveRamp, Google Play, Bing Ads, Qualtrics, Woo Commerce, Google Analytics, YouTube, PubMatic, Mobile Friendly, F5 BIG-IP, AI, Articulate Storyline 360, Rise, Strato, Adobe Photoshop, Adobe Captivate, Adobe Premiere Pro, Blueprism, Uipath, Zoho CRM, Microsoft Office, Okta, SAM, OpenID, Splunk, ServiceNow, Microsoft Azure Monitor, Vena, DigiCert, CyberArk, AFAS, Totara, SharePoint, Confluence, Docker, Kubernetes, Apache Kafka, AWS SDK for JavaScript, Intel, Angular, Spring Boot, J2EE, AWS Analytics, ECS, API Gateway, Amazon CloudWatch, VMware vCenter, Citrix Hypervisor, Citrix, Terraform, Ansible, Jenkins, GitLab, Python, Bash, Microsoft PowerShell, Google AlloyDB for PostgreSQL, Oracle Analytics Cloud, IBM Db2 for Linux, UNIX, and Microsoft Windows, Couchbase, Cassandra, IBM DataPower Gateway, IBM WebSphere Automation, SQL, dynaTrace, Veritas, Box, xMatters, Micro Focus SiteScope, Tanium, Qualys Penetration Testing, BigPanda, CAT, PostgreSQL, Snowflake, Oracle XML DB, Amazon Web Services (AWS), DHL Global Forwarding, Dell iDRAC (Integrated Dell Remote Access Controller), Articulate, Adobe Creative Cloud, Blackline, Microsoft Excel, Siemens SIMATIC S7, Microsoft PowerPoint, Zoomdata, AWS Trusted Advisor, LinkedIn Recruiter, React, React Native, TypeScript, GraphQL, CloudBees, Spinnaker, Jira, AppsFlyer, One Link by Translations.com, Firebase, AMP, Salesforce Customer Data Platform (CDP), Adobe Customer Journey Analytics, Mambu, OpenSearch, SwaggerHub, Talend, Excel4Apps, Lytics, Apache JMeter, Micro Focus LoadRunner, BlazeMeter, Datagrail, IXL, Elasticsearch, Prometheus, Grafana, go+, SWIFT, ISO+â„¢, MailChimp SPF, Scupio, Zephyr, Postman, Swagger UI, Google, Meta Ads Manager, Infragistics SharePlus Enterprise, Amazon Managed Streaming for Apache Kafka (Amazon MSK), TIBCO, Azure Active Directory B2C, Akamai CDN Solutions, Microsoft Windows Server 2000, VMware vSphere, Spring, Oracle JDBC, Eclipse, Gradle, Maven, Conversant, Revinate Ivy, Apache Subversion (SVN) Server on Ubuntu 18.04 LTS, SOAPUI, XMLSpy, Oxygen XML Editor, Fusion ERP Analytics, Pandora FMS, Varonis GDPR Patterns, Acronis True Image, PowerBI Tiles, Alteryx, Amazon EC2, Amazon EC2 Auto Scaling, Amazon Virtual Private Cloud (Amazon VPC), AWS Transit Gateway, AWS PrivateLink, Route 53, Aurora, Amazon DynamoDB, Amazon ElastiCache, Amazon S3, Amazon Elastic File System (Amazon EFS), Arctera Backup Exec, Lambda Cloud, AWS Step Functions, AWS EventBridge, AWS CloudFormation, Sizmek (MediaMind), AWS Cost Explorer, Microsoft SQL Server Reporting Services, MySQL, Redis, Power BI Documenter, Playwright, Appium, Karate Labs, Azure Devops, GitHub Actions, WebOffice, Quantum Metric, mParticle, Adobe Experience Platform, Adobe, Amplitude Analytics, IBM ILOG CPLEX Optimization Studio, Adobe Analytics, Git, WP-Oauth, Oracle Passlogix, Make, .NET, ADP Applicant Tracking System, AdSpeed</v>
          </cell>
          <cell r="K2308">
            <v>1332400000</v>
          </cell>
          <cell r="L2308" t="str">
            <v>Merger / Acquisition</v>
          </cell>
          <cell r="M2308">
            <v>910000000</v>
          </cell>
          <cell r="N2308">
            <v>44440</v>
          </cell>
          <cell r="O2308">
            <v>4041100000</v>
          </cell>
          <cell r="P2308">
            <v>25</v>
          </cell>
          <cell r="Q2308" t="str">
            <v>Western Union is a multinational financial services corporation based in Denver, Colorado. Founded in 1851, the company initially operated as a telegraph service before transitioning to focus on global money transfer and payment services. It has a long history of innovation in communication and financial services, having pioneered technologies such as telex.
The primary service offered by Western Union is money transfer, which allows customers to send money across various locations. Additional services include prepaid cards, bill payment solutions, in-country transfers, and online money transfers through its digital platform. The company also provides traditional payment instruments like money orders. Western Union serves a diverse customer base, including both consumers and businesses, and operates through various branded services worldwide. With a vast network of agent locations, it plays a vital role in facilitating cross-border money transfers, particularly for immigrants sending money home.</v>
          </cell>
          <cell r="R2308">
            <v>1851</v>
          </cell>
        </row>
        <row r="2309">
          <cell r="A2309" t="str">
            <v>WeWork</v>
          </cell>
          <cell r="B2309" t="str">
            <v>WeWork</v>
          </cell>
          <cell r="C2309">
            <v>5000</v>
          </cell>
          <cell r="D2309" t="str">
            <v>real estate</v>
          </cell>
          <cell r="E2309" t="str">
            <v>http://www.wework.com</v>
          </cell>
          <cell r="F2309" t="str">
            <v>http://www.linkedin.com/company/wework</v>
          </cell>
          <cell r="G2309" t="str">
            <v>New York</v>
          </cell>
          <cell r="H2309" t="str">
            <v>New York</v>
          </cell>
          <cell r="I2309" t="str">
            <v>connecting, shared office space, office space, coworking, enterprise solutions, community, collaboration, entrepreneur, workspace management, flexible office footprint, technology infrastructure, scalable workspace solutions, office space rental, enterprise office solutions, startups, adaptive workspace design, collaboration spaces, flexible office solutions, office space transformation, space management software, global real estate portfolio, amenities, enterprise workspace scalability, innovation, services, workspace experience, community and collaboration hubs, workspace utilization, workspace solutions, enterprise workspace solutions, move-in ready offices, office solutions for enterprises, modern office environments, office space solutions, business services, space utilization, workspace network, workspace industry leader, community-driven office design, workspace management ai, community and connectivity, scalable office environment, workspace management software, global flexible office network, workspace technology, office environment, private offices, office leasing, workspace design, workspace solutions for businesses, workspace experience enhancement, real estate, enterprise workspace, workspace flexibility, community and collaboration, global real estate, workspace innovation, global workspace network, collaborative workspaces, workspace data analytics, workspace scalability, workspace utilization optimization, workspace management platform, office environment design, workspace utilization analytics, workspace community, modern workspace design, professional services, community-driven work environment, office space flexibility, b2b, community spaces, global office locations, workspace services, enterprise real estate strategy, community events, workspace optimization tools, coworking space, workspace optimization, global office network, enterprise office customization, global office footprint management, business flexibility, flexible office terms, scalable office solutions, community-driven workspace, custom office solutions, community-focused workspace environments, office leasing alternatives, custom office build-outs, flexible lease terms, flexible workspace terms, shared workspaces, amenities and services, workspace community building, technology integration in offices, technology-enabled workspace management, technology-enabled offices, commercial real estate, community engagement events, office transformation, community engagement, workspace platform, lessors of nonresidential buildings (except miniwarehouses), flexible workspace for enterprises, space management technology, flexible workspace, workplace solutions, shared workspace, meeting rooms, hot desks, dedicated desk, turnkey office, workspace for the day, business address, virtual office, coworking membership, real estate portfolio, furnished offices, multinational locations, employee collaboration, cost savings, business continuity, professional amenities, customizable offices, high-speed internet, networking events, flexible leases, global workforce, event space, team productivity, corporate culture, subscription model, corporate wellness, modern office design, tenant relations, accessibility features, in-house support services, office add-ons, freelancer options, employees feedback integration, custom interior design, construction &amp; real estate, communities, professional training &amp; coaching, health, wellness &amp; fitness, event planning &amp; services, real estate services, shared office spaces, venues &amp; event spaces</v>
          </cell>
          <cell r="J2309" t="str">
            <v>Cloudflare DNS, Gmail, Google Apps, Microsoft Office 365, CloudFlare Hosting, Segment.io, Mixpanel, Stripe, WP Engine, Netlify, Drift, OneTrust, React Redux, GitHub Hosting, Salesforce Service Cloud, Webflow, Workday, Pardot, Wordpress VIP, Zendesk, Slack, Salesforce, Salesforce Live Agent, Google Font API, Google AdSense, Shopify, Woo Commerce, Google Dynamic Remarketing, Facebook Like Button, Mobile Friendly, Google Play, Cloudinary, AngularJS, Hotjar, reCAPTCHA, Trustpilot, Facebook Login (Connect), YouTube, Google Remarketing, Quantcast, Bootstrap Framework, Facebook Custom Audiences, DoubleClick Conversion, Google Analytics, Wordpress.com, AddThis, JQuery 2.1.1, Facebook Widget, Google Maps, WordPress.org, Google AdWords Conversion, Google Tag Manager, Remote, Medallia Video, Python, Ansible, Zabbix, Grafana, Juniper Networks SRX-Series Gateways, Cisco Unified Intelligence Center, Brocade, Commscope Ruckus, Tanzu Kubernetes Grid, Medallia Zingle, .NET, Qualtrics, Corrigo, Amazon Elastic Kubernetes Service (Amazon EKS), LinkedIn Ads, CloudPay, CONTROL, Salesforce CRM Analytics, PowerBI Tiles, Google Drive, eMaint CMMS, DocuSign, Revit, Tableau, AI, Microsoft Office</v>
          </cell>
          <cell r="K2309">
            <v>25425934754</v>
          </cell>
          <cell r="L2309" t="str">
            <v>Other</v>
          </cell>
          <cell r="M2309">
            <v>57764000</v>
          </cell>
          <cell r="N2309">
            <v>45658</v>
          </cell>
          <cell r="O2309">
            <v>3358000000</v>
          </cell>
          <cell r="P2309">
            <v>21</v>
          </cell>
          <cell r="Q2309" t="str">
            <v>WeWork is a global provider of flexible workspace solutions, founded in 2010 in New York City by Adam Neumann and Miguel McKelvey. The company offers a variety of coworking spaces, private offices, and related services tailored for freelancers, startups, and large corporations. WeWork pioneered a model of leasing large commercial spaces long-term and subleasing them short-term, providing amenities such as high-speed internet, conference rooms, and community events to enhance collaboration.
Since opening its first location in Manhattan's SoHo neighborhood in 2011, WeWork has expanded to nearly 800 locations across 124 cities in over 32 countries. The company focuses on providing flexible workspaces that cater to different needs, including hot desks, dedicated desks, and customizable private offices. WeWork also offers enterprise memberships designed for larger firms, allowing access to its global network of locations. The company continues to operate as a flexible workspace provider, emphasizing productivity and community.</v>
          </cell>
          <cell r="R2309">
            <v>2010</v>
          </cell>
        </row>
        <row r="2310">
          <cell r="A2310" t="str">
            <v>WEX</v>
          </cell>
          <cell r="B2310" t="str">
            <v>Wex</v>
          </cell>
          <cell r="C2310">
            <v>6500</v>
          </cell>
          <cell r="D2310" t="str">
            <v>information technology &amp; services</v>
          </cell>
          <cell r="E2310" t="str">
            <v>http://www.wexinc.com</v>
          </cell>
          <cell r="F2310" t="str">
            <v>http://www.linkedin.com/company/wexinc</v>
          </cell>
          <cell r="G2310" t="str">
            <v>Portland</v>
          </cell>
          <cell r="H2310" t="str">
            <v>Maine</v>
          </cell>
          <cell r="I2310" t="str">
            <v>financial technology, mobility, pay &amp; get paid, travel payments, fleet payments, benefits, corporate payment solutions, virtual payments, heathcare payments, software development, fleet industry driver behavior, fleet industry environmental compliance, api integration, fleet security, fleet telematics, fleet industry data, fleet emissions analysis, fleet industry telematics solutions, fleet industry emissions tracking, fleet cost reduction, fleet analytics, business services, hsa fsa administration, employee benefits platform, fleet industry maintenance tracking, fleet industry solutions, fleet industry optimization, customer service, fleet solutions, behavioral insights, fleet industry management tools, fleet industry compliance, fleet industry security protocols, employee benefits, fleet expense management, fleet expense tracking, fleet industry software, cobra compliance, fleet discounts, risk management, innovation, fleet industry discounts programs, payment solutions, fuel cards accepted nationwide, payroll processing, payment processing, fleet software, fleet industry route optimization, fleet industry automation, security features, emissions analysis, transportation &amp; logistics, services, government, accounting, tax preparation, bookkeeping, and payroll services, fleet operational efficiency, distribution, virtual cards, fleet cost savings, fleet gps tracking, fraud protection, fleet industry management, fuel management, fleet industry technology, fleet management software, fleet industry analytics software, b2b, virtual payment solutions, fleet industry risk management, payroll cards, payment automation, fleet management platform, fleet industry operational tools, corporate payments, fleet industry driver safety, fintech, data analytics, fleet industry safety analytics, fleet industry fleet tracking, fleet industry security features, fleet cards, real-time alerts, benefits administration, accounts payable automation, fraud detection, fleet industry discounts, fleet analytics software, financial services, fleet industry security, operational efficiency, fleet industry behavior analytics, fleet industry cost savings programs, hsa fsa cobra, fleet industry reporting, fleet vehicle management, fleet industry vehicle diagnostics, fleet industry analytics, fleet management, business payments, fuel cards, fleet fuel management, fleet industry data insights, fleet industry route planning, fleet industry insights, fleet tracking, fleet industry automation solutions, fleet industry fuel efficiency, supplier engagement, fleet industry services, automated expense tracking, analytics and reporting, gps vehicle tracking, driver support, savings network, emergency roadside services, trucking fuel cards, electronic vehicle management, subsidized fuel discounts, cash flow factoring, supplier enablement, compliance management, b2b payment solutions, employee engagement, customizable benefits platform, cobra administration, hsa accounts, fsa offerings, benefits accounts, healthcare plans, telematics solutions, purchase control systems, mobile payment solutions, real-time monitoring, route optimization, vehicle diagnostics, mobile apps for fleets, data-driven insights, identity verification, transaction alert systems, cloud-based payments, integrated payment systems, multi-use fuel cards, onboarding solutions, comprehensive fleet audits, fleet performance analytics, reimbursement accounts, third-party benefit administrators, retail fuel savings, digital payment solutions, finance, finance technology, information technology &amp; services, computer &amp; network security</v>
          </cell>
          <cell r="J2310" t="str">
            <v>Salesforce, Route 53, Gmail, Mimecast, Google Apps, Microsoft Office 365, Pardot, Amazon SES, Bluekai, Drupal, Pagely, WP Engine, Atlassian Cloud, ThreatMetrix, Salesforce Live Agent, Slack, StackAdapt, WordPress.org, DoubleClick, Google Dynamic Remarketing, Bootstrap Framework, Wistia, Optimizely, Facebook Custom Audiences, Facebook Widget, Google Maps, BugHerd, Gravity Forms, Google Analytics, Linkedin Marketing Solutions, reCAPTCHA, YouTube, Facebook Login (Connect), DoubleClick Conversion, Google Maps (Non Paid Users), Incapsula, Google Play, Google Tag Manager, Mobile Friendly, Google Font API, AI, Mode, Amazon Web Services (AWS), Microsoft Azure Monitor, Google Cloud Platform, Jira, Planview LeanKit, Docker, ASP.NET, Microsoft SQL Server Reporting Services, MongoDB, Snowflake, Salesforce Customer Data Platform (CDP), Salesforce Marketing Cloud, Microsoft Excel, Salesforce Sales Cloud, Salesforce Service Cloud, Apache Kafka, Spark, Apache Iceberg, Delta, dbt, Airflow, Dagster, Elasticsearch, AWS SDK for JavaScript, AWS Trusted Advisor, Terraform, C#, Google, Microsoft 365, AWS Analytics, Azure Analysis Services, Kubernetes, Jenkins, GitLab, GitHub Actions, Prometheus, Grafana, Amazon CloudWatch, Azure Monitor, Amazon S3, Amazon EC2, Amazon EKS Anywhere, TrakSYS, Python, Bash, Workday, GRPC, Enom, GoToAssist (FASTchat), SQL, Amazon Managed Streaming for Apache Kafka (Amazon MSK), Splunk, Liferay, LeafLink, REST, Android, Angular, Appcelerator, iOS SDK, Kiosked, Kony, MySQL, PostgreSQL, React, Xamarin, Azure Devops, Amazon Associates, Open Policy Agent, go+, Monday.com, Google App Engine, Microsoft Windows Server 2012, Microsoft Active Directory Federation Services, Symfony, Azure Log Analytics, Bicep, Microsoft PowerShell, Atlassian, Cursor, Selenium, Cypress, Playwright, Apache JMeter, Gatling, Datadog, Spring Boot, Argon CI/CD Security, Git, Amazon Product Advertising API, Soap Media, LexisNexis, Plaid, Spring, Taleo Applicant Tracking Systems (ATS), GraphQL, Ansible, Puppet, Veritas Alta, accessiBe, , AWS CloudFormation, DotNetNuke, WCF, C# (C Sharp), Visual Studio, GitHub, Azure Pipelines, Argocd, Oracle XML DB, LinkedIn Recruiter, Mint, Office365, Amazon RDS for MySQL, Aurora, Sizmek (MediaMind), AWS Key Management Service (KMS), Perl, Oracle Analytics Cloud, Azure Linux Virtual Machines, Cisco AppDynamics, Cisco Unified Border Element (CUBE), Signal, Cisco VoIP, Amazon Elastic Kubernetes Service (Amazon EKS), Azure Kubernetes Service (AKS), Azure Machine Learning, C/C++, PyTorch, TensorFlow, scikit-learn, Langchain, LlamaIndex, ThoughtSpot, Tableau, Excel4Apps, Fusion ERP Analytics, Alteryx, Confluence, OpenTelemetry, AWS Cost Explorer, CallMiner Eureka, Dell EMC Disaster Recovery, Ad Astra, Cascade CMS, .NET, Microsoft.NET Core 3.1, Mag+, Aryson MySQL to MSSQL Converter, Google AlloyDB for PostgreSQL, Adobe Real-Time CDP, Rapid7 InsightVM, Anaplan, Figma, IBM InfoSphere Change Data Capture, Apex, Lambda Cloud, Google AdWords Conversion, Maven, Gradle, JUnit, Mockito, Apptio Cloudability SaaS, Tampa AS400 Inc, Fujitsu IaaS, Notepad++, Gemini, pandas, NumPy, Make, Terragrunt, Aviatrix, Salesforce CRM Analytics, TypeScript, Springboot, NeoData, Google Sheets, PHP, Amazon SageMaker, IBM ILOG CPLEX Optimization Studio, Redis, AWS Transfer for SFTP, Kotlin, Jetpack, Google Kubernetes Engine (GKE), HELM, Istio, Forcepoint TRITON, Azure Active Directory B2C, Okta, Azure AD Notifications, OpenLDAP, , IBM Storage Suite for IBM Cloud Paks, xMatters, Axonius, API Gateway, Security, Akamai Connected Cloud (formerly Linode), PowerBI Tiles, Adform, Microsoft Sql Server, ChatBot, Microsoft Word, Microsoft PowerPoint, Google Workspace, Flow, Remote, Microsoft Office, Node.js</v>
          </cell>
          <cell r="K2310">
            <v>3234952739</v>
          </cell>
          <cell r="L2310" t="str">
            <v>Debt Financing</v>
          </cell>
          <cell r="M2310">
            <v>550000000</v>
          </cell>
          <cell r="N2310">
            <v>45689</v>
          </cell>
          <cell r="O2310">
            <v>2660800000</v>
          </cell>
          <cell r="Q2310" t="str">
            <v>WEX Inc. is a global financial technology company based in Portland, Maine. It specializes in payment processing and information management solutions for various sectors, including fleet mobility, corporate payments, travel, and employee benefits. WEX aims to simplify the business of transportation by enhancing operational efficiency and providing data-driven insights through its innovative technology platforms.
The company operates through four main business segments: Fleet, Corporate Payments, Travel Solutions, and Benefits. WEX offers a range of products such as fuel cards, telematics, virtual payment solutions, and health savings accounts. Its integrated technology platform supports seamless experiences and deep technical integrations, serving a diverse clientele that includes fleets, financial institutions, travel agencies, and healthcare providers. In 2024, WEX reported $2.56 billion in revenue, showcasing its strong position in the fintech industry.</v>
          </cell>
          <cell r="R2310">
            <v>1983</v>
          </cell>
        </row>
        <row r="2311">
          <cell r="A2311" t="str">
            <v>Wheels, LLC</v>
          </cell>
          <cell r="B2311" t="str">
            <v>Wheels</v>
          </cell>
          <cell r="C2311">
            <v>3000</v>
          </cell>
          <cell r="D2311" t="str">
            <v>financial services</v>
          </cell>
          <cell r="E2311" t="str">
            <v>http://www.wheels.com</v>
          </cell>
          <cell r="F2311" t="str">
            <v>http://www.linkedin.com/company/wheels-inc-</v>
          </cell>
          <cell r="G2311" t="str">
            <v>Schaumburg</v>
          </cell>
          <cell r="H2311" t="str">
            <v>Illinois</v>
          </cell>
          <cell r="I2311" t="str">
            <v>finance, account management, it, customer service, fleet efficiency, telematics, fleet operational efficiency, innovation, fleet electrification tools, consulting, vehicle leasing, fleet optimization, services, fleet safety solutions, vehicle acquisition, fleet operations, fleet assets, fleet management system, logistics, fleet sustainability, fleet provider, fleet remarketing strategies, fleet data management, supply chain management, shared mobility solutions, fleet sustainability initiatives, fleet management tools, management consulting services, electric vehicles, fleet innovation, fleet optimization software, fleet technology, fleet strategy, operational efficiency, energy &amp; utilities, data analytics, fleet leasing solutions, fleet cost management, fleet solutions, fleet safety programs, fleet cost reduction, automotive, fleet management services, fleet data analytics, fleet consulting, risk management, remarketing, fleet safety, transportation, fleet remarketing, fleet safety technology, b2b, fleet telematics, fleet sustainability programs, fleet management technology, fleet management reporting, fleet maintenance, fleet management solutions, fleet analytics, healthcare, fleet electrification, construction &amp; real estate, fleet management, fleet industry, mobility solutions, fleet services, fleet partner, fleet management analytics, fleet vehicle acquisition, fleet reporting, fleet management software, fleet management platform, fleet software, fleet compliance, fleet data, fleet telematics solutions, telematics solutions, maintenance services, accident management, electric vehicle solutions, driver safety programs, expense reporting, mobile applications, driver engagement tools, fuel management, environmental sustainability, compliance management, strategic consulting, reporting and analytics, driver tax compliance, remarketing services, mileage reimbursement, cost optimization, corporate responsibility, sustainability programs, risk mitigation, supplier management, training and onboarding, global fleet strategy, gamification, vehicle registration, telematics insights, safety assurance, employee engagement, automated reporting, fleet performance metrics, client success stories, business continuity plans, diversity and inclusion, technology integration, vendor partnerships, resource management, customer support services, integrated mobility solutions, automotive consulting, distribution, financial services, logistics &amp; supply chain, clean energy &amp; technology, environmental services, renewables &amp; environment, health care, health, wellness &amp; fitness, hospital &amp; health care, mobile apps, management consulting</v>
          </cell>
          <cell r="J2311" t="str">
            <v>CloudFlare CDN, Microsoft Office 365, CloudFlare Hosting, Outlook, Pardot, Google Cloud Hosting, WP Engine, Slack, Salesforce, Google Font API, Google Analytics, Mobile Friendly, Facebook Widget, reCAPTCHA, Vimeo, YouTube, Bing Ads, Linkedin Marketing Solutions, Facebook Custom Audiences, Google Tag Manager, WordPress.org, Facebook Login (Connect), Remote, Oracle Cloud, Oracle BI Publisher, Oracle Analytics Cloud, LinkedIn Ads, Vormetric Data Security Platform, Secured MVC Forum on Windows 2012 R2, Google AdWords Conversion, Excel4Apps, Inventor, EMaint</v>
          </cell>
          <cell r="K2311">
            <v>210000</v>
          </cell>
          <cell r="L2311" t="str">
            <v>Other</v>
          </cell>
          <cell r="M2311">
            <v>100000</v>
          </cell>
          <cell r="N2311">
            <v>41365</v>
          </cell>
          <cell r="O2311">
            <v>400000000</v>
          </cell>
          <cell r="Q2311" t="str">
            <v>Wheels, LLC, based in Des Plaines, Illinois, is a leading fleet management company in North America, established in 1939. Originally known as Four Wheels, the company pioneered fleet leasing and has grown to manage over 900,000 vehicles across North America after merging with Donlen and LeasePlan USA in 2022. With annual revenue around $1.6 billion, Wheels employs approximately 1,900 people and serves clients in 58-59 countries.
Wheels provides comprehensive fleet management solutions, including leasing and financing options for various vehicles, vehicle lifecycle management, and consulting services. Their focus is on enhancing fleet safety, productivity, and cost efficiency. The company emphasizes long-term client relationships, including notable partnerships with major corporations like Pfizer, and positions itself as a trusted partner for businesses that rely on mobile assets.</v>
          </cell>
          <cell r="R2311">
            <v>1939</v>
          </cell>
        </row>
        <row r="2312">
          <cell r="A2312" t="str">
            <v>Williams Lea</v>
          </cell>
          <cell r="B2312" t="str">
            <v>Williams Lea</v>
          </cell>
          <cell r="C2312">
            <v>15000</v>
          </cell>
          <cell r="D2312" t="str">
            <v>outsourcing/offshoring</v>
          </cell>
          <cell r="E2312" t="str">
            <v>http://www.williamslea.com</v>
          </cell>
          <cell r="F2312" t="str">
            <v>http://www.linkedin.com/company/williamslea</v>
          </cell>
          <cell r="G2312" t="str">
            <v>New York</v>
          </cell>
          <cell r="H2312" t="str">
            <v>New York</v>
          </cell>
          <cell r="I2312" t="str">
            <v>legal support services, ediscovery, information governance &amp; records management, document services, accounts payable, presentation services, digital mailroom, colleague experience management, secretarial support, ebilling, procurement support, financial support services, creative support services, back office support, mailroom services, virtual admin, virtual secretarial &amp; administrative support, records management, publications &amp; subscriptions management, litigation support, mailroom management, document &amp; word processing, creative &amp; graphic design, reception &amp; hospitality, secretarial suport, translation services, equipment fleet management, virtual support services, business information services, crm &amp; data management, digital mail, reprographics, presentations &amp; creative services, pitchbooks &amp; presentations, information governance, administrative services, document word processing, transcription services, financial services, legal, administrative, office manager, finance, outsourcing &amp; offshoring consulting, legal services, outsourcing/offshoring</v>
          </cell>
          <cell r="J2312" t="str">
            <v>Amazon CloudFront, Route 53, Mimecast, Outlook, Amazon Elastic Load Balancer, Microsoft Office 365, Amazon AWS, CSC Corporate Domains, Atlassian Cloud, OneTrust, Slack, Hubspot, Amazon SES, reCAPTCHA, Apache, Typekit, Vimeo, Google Tag Manager, Workday Recruit, Shutterstock, Google Font API, Mobile Friendly, WordPress.org, Remote, Google AdWords Conversion, Microsoft Excel, Microsoft Windows Server 2012, NetDocuments, TUNE, Azure Active Directory, Jira Service Management, AWS Trusted Advisor, Make, AWS CloudFormation, Terraform, Microsoft Office, Adobe InDesign, Adobe Photoshop, Strato, Microsoft PowerPoint, Amazon DynamoDB, Amazon EC2, Amazon S3, Anthropic Claude, API Gateway, AWS Bedrock, AWS Key Management Service (KMS), Azure App Service, Azure Cosmos DB, Azure Functions, Azure Key Vault, Azure OpenAI Service, Azure Service Bus, BASE, Bloomberg Professional Services, Cognito, ebs, ECS, GraphQL, GRPC, IBM Storage Suite for IBM Cloud Paks, IDC, Istio, Kubernetes, Lambda Cloud, Linkerd, Mode, OpenAI, Refinitiv World-Check Risk Intelligence, SAM, SNS, SQL, Thales HSM, Tor, Python, scikit-learn, pandas, NumPy, TensorFlow, PyTorch, AWS Analytics, Amazon SageMaker, Redshift, Amazon CloudWatch, Canon Multifunction Copiers, , Spiceworks IP Scanner, Quip, PaperCut, Docker, AWS App Mesh, SharePoint</v>
          </cell>
          <cell r="L2312" t="str">
            <v>Merger / Acquisition</v>
          </cell>
          <cell r="M2312">
            <v>0</v>
          </cell>
          <cell r="N2312">
            <v>45658</v>
          </cell>
          <cell r="O2312">
            <v>80000000</v>
          </cell>
          <cell r="Q2312" t="str">
            <v>Williams Lea is a global provider of tech-enabled support services, primarily serving financial, legal, and professional services firms. Founded in 1820 in London, the company has grown from a print shop to a leading Business Process Outsourcing (BPO) firm, with a workforce of approximately 5,700 to 7,000 employees across 20 countries. Headquartered in New York, Williams Lea connects people, processes, and technology to enhance document management, streamline back-office functions, and support digital transformation.
The company offers a diverse range of outsourcing and support services, including document and production services, legal support, financial and business support, and creative services. Their solutions encompass digital document workflows, litigation support, financial analytics, and creative production. Williams Lea is backed by Advent International and reports annual revenues between $862 million and $1.2 billion, with a focus on improving efficiency and risk management for clients in highly regulated sectors.</v>
          </cell>
          <cell r="R2312">
            <v>1820</v>
          </cell>
        </row>
        <row r="2313">
          <cell r="A2313" t="str">
            <v>Wind Creek Hospitality</v>
          </cell>
          <cell r="B2313" t="str">
            <v>Wind Creek Hospitality</v>
          </cell>
          <cell r="C2313">
            <v>3000</v>
          </cell>
          <cell r="D2313" t="str">
            <v>gambling &amp; casinos</v>
          </cell>
          <cell r="E2313" t="str">
            <v>http://www.windcreek.com</v>
          </cell>
          <cell r="F2313" t="str">
            <v>http://www.linkedin.com/company/windcreekhospitality</v>
          </cell>
          <cell r="G2313" t="str">
            <v>Atmore</v>
          </cell>
          <cell r="H2313" t="str">
            <v>Alabama</v>
          </cell>
          <cell r="I2313" t="str">
            <v>luxury hotels, cinemas, fine dining, spa, vip high limit gaming, meetings &amp; conventions, entertainment centers, culinary studio, casinos, bowling alley, casual dining, poker rooms, live music, gambling facilities &amp; casinos, casino locations, casino hotel packages, entertainment venues, casino, customer engagement, mobile app, gaming, casino player engagement, casino customer experience, b2c, services, luxury destinations, customer service, casino and gaming, casino loyalty, rewards program, hotel, resort hotels, casino rewards, casino promotions, casino marketing, casino hospitality, casino entertainment, event planning, casino event hosting, casino customer loyalty programs, hospitality services, casino gaming experience, casino player rewards, casino guest experience, poarch creek tribe, hospitality, entertainment, casino resorts, casino gaming, casinos (except casino hotels), rewards points, casino resort amenities, casino rewards membership, sustainability, casino amenities, casino industry, casino hospitality management, casino rewards program, tourism, hotel stays, casino marketing strategies, casino event planning, hotels, casino online gaming, casino resorts in us and caribbean, dining, casino industry growth, casino management, gambling, restaurants, live events, events, events services, gambling &amp; casinos, leisure, travel &amp; tourism, games, environmental services, renewables &amp; environment</v>
          </cell>
          <cell r="J2313" t="str">
            <v>Akamai DNS, Rackspace MailGun, Outlook, Microsoft Office 365, Amazon AWS, Route 53, Slack, YouTube, Media.net, Bootstrap Framework, WordPress.org, Google Font API, Shopify, Facebook Login (Connect), Vimeo, comScore, Mobile Friendly, Parse.ly, Facebook Custom Audiences, New Relic, Wix, Facebook Widget, Typekit, Google Tag Manager, Squarespace ECommerce, reCAPTCHA, Woo Commerce, Google Analytics, Google AdSense, SOASTA, Remote, Automation Anywhere, Uipath, AI, Visio, CAT, Tor, Postpresso, AutoCAD, CMPRO, Eyefinity OfficeMate, Secured MVC Forum on Windows 2012 R2, Wasp Barcode, UptimeRobot, Quip, Micros, Google AdWords Conversion, Microsoft Excel, Microsoft PowerPoint, LogRhythm SIEM, Salesforce CRM Analytics, Instagram, Facebook, Conviva Operational Data Platform, Infor Infinium, Mailchimp Mandrill, Spreadsheet Server by insightsoftware, Meshmixer, AT&amp;T, FedEx, Inventor, Vector, Micro, Microsoft SQL Server Reporting Services, Microsoft Windows Server 2012, WebOffice, Electron, plains, ADP, UKG, Splunk, TSYS, UltraEdit, Altair Radioss, SpaSoft, Microsoft Office, Bing, CONTROL, EFI, Gem, Backblaze Computer Backup, OneTrust Tech Risk &amp; Compliance</v>
          </cell>
          <cell r="O2313">
            <v>400000000</v>
          </cell>
          <cell r="Q2313" t="str">
            <v>Wind Creek Hospitality is a leading gaming and hospitality company owned by the Poarch Band of Creek Indians. Founded in 1988, it operates a growing portfolio of 10-11 properties across the U.S. and Caribbean, including locations in Alabama, Florida, Pennsylvania, Nevada, Illinois, Aruba, and CuraÃ§ao. The company is headquartered in Atmore, Alabama, and employs approximately 2,907 people.
Wind Creek offers premier casino resorts that feature state-of-the-art gaming, luxury accommodations, diverse dining options, and various entertainment experiences. Each property provides a unique blend of amenities, including spas, shopping, and family-friendly activities. The company is committed to sustainability and community investment, supporting local suppliers and contributing to community initiatives. Wind Creek also provides online social gaming through its platform, enhancing its reach and engagement with guests.</v>
          </cell>
          <cell r="R2313">
            <v>1988</v>
          </cell>
        </row>
        <row r="2314">
          <cell r="A2314" t="str">
            <v>Windstream</v>
          </cell>
          <cell r="B2314" t="str">
            <v>Windstream Supply</v>
          </cell>
          <cell r="C2314">
            <v>8600</v>
          </cell>
          <cell r="D2314" t="str">
            <v>telecommunications</v>
          </cell>
          <cell r="F2314" t="str">
            <v>http://www.linkedin.com/company/windstream-enterprise</v>
          </cell>
          <cell r="G2314" t="str">
            <v>Little Rock</v>
          </cell>
          <cell r="H2314" t="str">
            <v>Arkansas</v>
          </cell>
          <cell r="I2314" t="str">
            <v>wholesale solutions, cloud computing, cloud connect, ucaas, networking, access diversity, data centers, ddos mitigation, unified communications, security solutions, secure wifi, firewall, disaster recovery, network connectivity solutions, contact center services, hybrid networking, ethernet, professionalconsulting services, managed network services, network security, network amp connectivity solutions, wavelength services, unified commerce, sdwan, officesuite uc, internet, digital transformation, ccaas, pci compliance, web hosting, enterprise software, enterprises, computer software, information technology &amp; services, b2b, internet service providers</v>
          </cell>
          <cell r="P2314">
            <v>18</v>
          </cell>
          <cell r="Q2314" t="str">
            <v>Windstream is a telecommunications company that was established in 2006 through the merger of Alltel's landline business and VALOR Communications Group. Its history dates back to 1943 with the founding of Allied Telephone Company in Little Rock, Arkansas. Windstream has evolved from providing rural telephone services to offering a range of telecommunications solutions.
The company provides landline telephone services, broadband internet, and wholesale network solutions. Its Kinetic fiber broadband offers Gigabit speeds in select residential areas. Windstream Wholesale specializes in large-scale fiber routes and high-capacity connectivity, including significant advancements in transmission capabilities. The company continues to expand its services, focusing on fiber-based broadband and enterprise connectivity.</v>
          </cell>
          <cell r="R2314">
            <v>2006</v>
          </cell>
        </row>
        <row r="2315">
          <cell r="A2315" t="str">
            <v>Wintrust Financial Corporation</v>
          </cell>
          <cell r="B2315" t="str">
            <v>Wintrust Financial</v>
          </cell>
          <cell r="C2315">
            <v>6000</v>
          </cell>
          <cell r="D2315" t="str">
            <v>financial services</v>
          </cell>
          <cell r="E2315" t="str">
            <v>http://www.wintrust.com</v>
          </cell>
          <cell r="F2315" t="str">
            <v>http://www.linkedin.com/company/wintrust-financial-corporation</v>
          </cell>
          <cell r="G2315" t="str">
            <v>Rosemont</v>
          </cell>
          <cell r="H2315" t="str">
            <v>Illinois</v>
          </cell>
          <cell r="I2315" t="str">
            <v>community banking, wealth management services, shortterm accounts receivable financing, commercial banking, commercial insurance premium financing, treasury management services, mortgage origination, major banks, finance, estate services, insurance services, local economic development, community development finance, financial education, trust services, banking technology, banking regulations, sports sponsorship, local financial advisor, chicago sports sponsorship, call center support, community bank network, brokerage services, home loans, community financial literacy, local loan programs, banking infrastructure, treasury services, financial innovation, personal banking, banking industry, banking support services, bank partnerships, community engagement, customer service, cash management, call center technology, business banking, mobile banking, regional financial growth, client relationship management, banking and finance, wealth management, regional banking network, banking security, loan servicing, chicago area bank, personalized financial planning, community banking awards, digital banking, small business banking, regional economic support, checking accounts, banking customer insights, loan origination, community-focused banking, regional bank, bank branches, savings accounts, banking marketing, community events, local business support, financial services, neighborhood banking, personalized banking, sports team partnerships, mortgage services, local investment solutions, payment processing, banking solutions, banking innovation, insurance finance, remote deposit, asset management, fraud protection, local bank, loan products, fis code connect, trust and estate management, credit cards, banking community programs, retail banking, mortgage lending, fund transfer, financial advisory, customer experience, banking compliance, online banking, atm services, banking software, banking growth, private banking, bank branding, regional financial services, community outreach programs, wealth planning, personal loans, small business solutions, investment services, estate planning, sba lending, treasury management, deposit solutions, remote deposit capture, merchant services, financial planning, insurance solutions, high-tech banking, digital banking tools, home equity lines, specialty financing, employee stock ownership plans, international banking services, agricultural lending, construction financing, professional practice banking, family office banking, gift cards, safe deposit boxes, market analysis, financial reports, investor relations, local banking, client support, digital payment solutions, fraud detection, maxsafe program, financial news, community support, b2c, investment management, financial consulting, consulting, management consulting, law practice, legal services, computer &amp; network security, information technology &amp; services</v>
          </cell>
          <cell r="J2315" t="str">
            <v>Amazon CloudFront, Route 53, Amazon AWS, Rackspace, VueJS, Atlassian Cloud, Salesforce Service Cloud, Jornaya, Workday, Adobe CQ, Omniture (Adobe), Salesforce Live Agent, Slack, Salesforce, Adobe Marketing Cloud, Workday Recruit, Google Maps, Google Maps (Non Paid Users), Apache, reCAPTCHA, Mobile Friendly, Google Analytics, BugHerd, Google Play, AppointmentPlus, AI, Microsoft Windows Server 2012, Cint, Android, Kiosked, nCino Cloud Banking Platform, Jira, Adobe Experience Manager, Python, Microsoft Office, Cisco AppDynamics, CAT, Excel4Apps, Microsoft PowerPoint, Workfront, Outlook, Gem, Microsoft Excel, Mag+, FIS, SharePoint, Salesforce CRM Analytics, Absorb LMS, Microsoft Teams, Workiva, E-planning, Intel, VISI, Clarity, LucidChart, OneTrust, AlgoSec, Infoblox, BlueCat Networks, Blue Coat ProxySG, Zscaler, Cisco Umbrella, Cyren DNS Security, Akamai CDN Solutions, CPI, Cisco Meraki SD-WAN, AWS Analytics, Azure Analysis Services, IBM ILOG CPLEX Optimization Studio, Google VPC Service Controls, Security, Cisco Next-Generation Firewalls (NGFWs), AWS VPN, AWS WAF, Verizon (ACS), Cloud Foundry, Netskope, Cisco Firepower 1000, .NET, Cloudflare WAF, Dell EMC Disaster Recovery, Ad Astra, Cascade CMS, AWS Elemental MediaConvert, Mode, Verafin, Google AlloyDB for PostgreSQL, Apache Pig, Seismic, PyTorch, TensorFlow, PowerBI Tiles, Power BI Documenter, Act!, Adform DMP, Oracle Fusion Middleware, Azure API Management, Mule ESB, Siemens PROFIBUS, GoToAssist (FASTchat), Docebo, MITRE ATT&amp;CK, CrowdStrike</v>
          </cell>
          <cell r="K2315">
            <v>622988257</v>
          </cell>
          <cell r="L2315" t="str">
            <v>Debt Financing</v>
          </cell>
          <cell r="M2315">
            <v>581000000</v>
          </cell>
          <cell r="N2315">
            <v>42522</v>
          </cell>
          <cell r="O2315">
            <v>4229984000</v>
          </cell>
          <cell r="Q2315" t="str">
            <v>Wintrust Financial Corporation is a financial holding company based in Rosemont, Illinois. Established in 1991, it operates through a network of over 175 community bank locations and related financial services companies. Wintrust focuses on providing an alternative to large national banks, serving markets in greater Chicago, southern Wisconsin, west Michigan, northwest Indiana, and southwest Florida.
The company offers a wide range of financial services, including traditional retail and commercial banking, wealth management, mortgage services, and specialized financial services. Wintrust emphasizes personal service and community involvement, with loan originators residing in the neighborhoods they serve. The company has recently expanded through strategic acquisitions, including a merger with Macatawa Bank Corporation and the acquisition of Rothschild &amp; Co's U.S. asset management arm.</v>
          </cell>
          <cell r="R2315">
            <v>1991</v>
          </cell>
        </row>
        <row r="2316">
          <cell r="A2316" t="str">
            <v>Wipfli</v>
          </cell>
          <cell r="B2316" t="str">
            <v>Wipfli</v>
          </cell>
          <cell r="C2316">
            <v>3300</v>
          </cell>
          <cell r="D2316" t="str">
            <v>management consulting</v>
          </cell>
          <cell r="E2316" t="str">
            <v>http://www.wipfli.com</v>
          </cell>
          <cell r="F2316" t="str">
            <v>http://www.linkedin.com/company/wipfli</v>
          </cell>
          <cell r="G2316" t="str">
            <v>Wauwatosa</v>
          </cell>
          <cell r="H2316" t="str">
            <v>Wisconsin</v>
          </cell>
          <cell r="I2316" t="str">
            <v>individual, tax, digital strategy, outsourcing, executive coaching, valuation, transaction, merger acquisition, business consulting, information technology, enterprise solutions, audit accounting, employee benefits, risk advisory &amp; forensic, sustainability, custom software apps, cybersecurity, financial accounting outsourcing, organizational performance, advisory, litigation, business consulting &amp; services, marketing, marketing &amp; advertising, professional training &amp; coaching, b2b, management consulting, environmental services, renewables &amp; environment, law practice, legal services</v>
          </cell>
          <cell r="J2316" t="str">
            <v>Outlook, Microsoft Azure Hosting, Microsoft Dynamics 365 Marketing, OneTrust, Azure Active Directory, Sage Intacct, Freshdesk, Amazon SES, Slack, iCIMS, Salesforce, Bing Ads, Google Custom Search, Optimizely, Google Font API, Linkedin Marketing Solutions, ASP.NET, Vimeo, Mobile Friendly, Facebook Custom Audiences, AppNexus, Bootstrap Framework, Facebook Widget, reCAPTCHA, Facebook Login (Connect), Twitter Advertising, Google Tag Manager, Google Analytics, Google Maps (Non Paid Users), SiteCore, Google Maps, , Workday, Boomi, NetSuite, Microsoft Dynamics, ADP, Procore, Salesforce CRM Analytics, Smartsheet, Mavenlink, NetSuite OpenAir, Cisco Adaptive Security Appliance (ASA) Software, Planview LeanKit, NetSuite SuiteFlow, AT&amp;T, Javascript, REST, Microsoft Azure Monitor, Microsoft Dynamics 365, Excel4Apps, Google AdWords Conversion, Bloomberg BNA, CheckPoint, Microsoft Excel, isolved, Databricks, Azure Service Fabric, Dynamics 365 Customer Insights, DATAVERSE LTD, Power BI Documenter, Dynamics 365 CRM, Microsoft 365, Azure Analysis Services, Terraform, Microsoft PowerPoint, S&amp;P Capital IQ Pro, PitchBook, Bloomberg Professional Services, IdeaScale, ACL, Tableau, PowerBI Tiles, Dash, Posit, Workday Prism Analytics, Workday HCM, Azure Data Factory, Python, Microsoft SQL Server Reporting Services, Azure Devops, Microsoft Office, Microsoft Intune Enterprise Application Management, Autopilot, Microsoft Entra ID, Apple Business Manager, Microsoft Active Directory Federation Services, Android, Kiosked, Apple macOS, Microsoft BitLocker, Nec Asia Pacific Pte Ltd</v>
          </cell>
          <cell r="L2316" t="str">
            <v>Other</v>
          </cell>
          <cell r="N2316">
            <v>45839</v>
          </cell>
          <cell r="O2316">
            <v>612100000</v>
          </cell>
          <cell r="Q2316" t="str">
            <v>Wipfli is a national accounting, tax, and advisory services firm with nearly a century of experience. It specializes in helping middle-market organizations thrive through integrated solutions in audit, consulting, and digital innovation. With over 3,000 associates across 48 offices, Wipfli serves more than 54,000 clients and ranks among the top 20 accounting and business consulting firms in the U.S.
The firm focuses on delivering practical solutions in finance, strategy, operations, and technology. Wipfli emphasizes collaboration and tailored insights to empower individuals and organizations. Its services include audit, tax, and advisory, digital services, outsourcing, organizational performance optimization, risk advisory, M&amp;A transaction advisory, and private client services. Wipfli is also a member of Allinial Global, connecting with independent accounting and consulting firms worldwide, and is actively involved in local communities through its offices.</v>
          </cell>
          <cell r="R2316">
            <v>1930</v>
          </cell>
        </row>
        <row r="2317">
          <cell r="A2317" t="str">
            <v>Wiz</v>
          </cell>
          <cell r="B2317" t="str">
            <v>Wiz</v>
          </cell>
          <cell r="C2317">
            <v>3400</v>
          </cell>
          <cell r="D2317" t="str">
            <v>computer &amp; network security</v>
          </cell>
          <cell r="E2317" t="str">
            <v>http://www.wiz.io</v>
          </cell>
          <cell r="F2317" t="str">
            <v>http://www.linkedin.com/company/wizsecurity</v>
          </cell>
          <cell r="G2317" t="str">
            <v>New York</v>
          </cell>
          <cell r="H2317" t="str">
            <v>New York</v>
          </cell>
          <cell r="I2317" t="str">
            <v>cloud security automation tools, cloud automation tools, cloud security posture management, cloud security challenges, cybersecurity, cloud industry, cloud management platforms, cloud platforms, cloud risk management, cloud compliance standards, cloud security threat mitigation, machine learning, cloud security controls, cloud compliance frameworks, cloud environments, cloud threat detection, cloud security management, cloud vulnerability scanning, cloud security solutions providers, cloud security orchestration, cloud security market, cloud security compliance, services, digital transformation, cloud incident response, vulnerability management, multi-cloud security management, cloud operations, financial services, cloud security assessment, multi-cloud security, information technology, security automation, cloud security for enterprises, computer systems design and related services, cloud security tools, cloud computing, cloud security certifications, cloud security research, cloud security compliance standards, cloud-native platform, risk management, cloud risk assessment, cloud security risk management, cloud security automation, cloud configuration compliance, identity mapping, cloud innovation, cloud security, cloud infrastructure security, cloud security analytics, cloud security best practices, cloud security solutions, cloud security enterprise, cloud threat intelligence feeds, cloud infrastructure, cloud threat intelligence, cloud compliance, cloud security incident management, government, secrets management, cloud incident response automation, attack path analysis, cloud security vulnerabilities, cloud security incident response, cloud security assessment tools, multi-cloud security solutions, cloud trends, cloud monitoring, cloud architecture, cloud threat mitigation, cloud security threat intelligence, cloud growth, cloud security monitoring, cloud threat hunting, cloud security trends, cloud challenges, attack path visualization, threat detection, cloud market, cloud solutions providers, cloud services, cloud security industry, cloud security innovation, cloud providers, cloud deployment, b2b, configuration assessment, cloud security platform, cloud secrets detection, cloud incident management, automation, cloud management, cloud security threat detection, cloud security growth, cloud security monitoring tools, cloud posture management, cloud security architecture, cloud security platform features, cloud automation, cloud vulnerabilities, enterprise cloud security, risk assessment, runtime protection, security posture management, incident response, unified security platform, agentless visibility, devsecops collaboration, cloud-native architecture, security risk prioritization, continuous monitoring, automated threat response, security integration, data security, security frameworks, cloud workload protection, cyber threat intelligence, ci/cd security, visibility across cloud environments, security incident management, environment scanning, misconfiguration detection, data exposure prevention, access control management, security graph visualization, cloud governance, root cause analysis, security audits, endpoint protection, security alerts, security for microservices, network security, identity access management, behavioral analysis, forensics collection, cloud application security, security event logging, machine learning for security, cloud devops, saas security monitoring, compliance automation, cloud threat response, healthcare, finance, artificial intelligence, information technology &amp; services, enterprise software, enterprises, computer software, internet infrastructure, internet, computer &amp; network security, health care, health, wellness &amp; fitness, hospital &amp; health care</v>
          </cell>
          <cell r="J2317" t="str">
            <v>Salesforce, Route 53, Amazon SES, Gmail, Outlook, Google Apps, Microsoft Office 365, Zendesk, Marketo, Amazon AWS, Atlassian Cloud, Vercel, OneTrust, React Redux, Webflow, Slack, Drift, Bing Ads, Linkedin Marketing Solutions, LiveRamp, ShareThis, Greenhouse.io, Mobile Friendly, Facebook Login (Connect), Facebook Custom Audiences, Bizible, Hotjar, Twitter Advertising, Google Tag Manager, Facebook Widget, Optimizely, Vimeo, YouTube, Linkedin Login, MouseFlow, Linkedin Widget, AI, Remote, AWS Trusted Advisor, Microsoft Azure Monitor, Google Cloud Platform, TypeScript, React, GraphQL, Apollo, Tailwind, Wiz, Looker, Kubernetes, Cvent, Bizzabo, Amazon Web Services (AWS), Microsoft Azure, AWS Analytics, IBM ILOG CPLEX Optimization Studio, Azure Analysis Services, Palo Alto Networks Panorama, Jira, Mode, GitHub, Google Cloud BigQuery, Snowflake, dbt, Terraform, Docker, GitHub Actions, Jenkins, SQL, Python, Google Cloud, go+, PostgreSQL, TUNE, Amazon Associates, Alibaba Cloud, Okta, OpenTracker, Google Workspace, Kandji, Apple macOS, Zoom Rooms, Oracle Cloud Infrastructure, NetSuite, Cascade CMS, Airtable, CallMiner Eureka, Amazon Neptune, Microsoft Windows Server 2012, Azure Linux Virtual Machines, Securonix Security Operations and Analytics Platform, ServiceNow, PagerDuty, Ad Astra, Sales Cloud Einstein, Ning, Salesforce Flow, Apex, Gearset, Git, AWS CloudTrail, Flow, Conga CPQ, SAP Contract Lifecycle Management (CLM), Tor, Amazon S3, Sizmek (MediaMind), Figma, Secured MVC Forum on Windows 2012 R2, Amazon Linux 2, SentenceTransformers, ANGEL LMS, AWS Outposts, Zip, Workday, Brex, Olo, Security, SPIFF, Xactly, CaptivateIQ</v>
          </cell>
          <cell r="K2317">
            <v>34193000000</v>
          </cell>
          <cell r="L2317" t="str">
            <v>Merger / Acquisition</v>
          </cell>
          <cell r="M2317">
            <v>32000000000</v>
          </cell>
          <cell r="N2317">
            <v>45717</v>
          </cell>
          <cell r="O2317">
            <v>700000000</v>
          </cell>
          <cell r="Q2317" t="str">
            <v>Wiz, Inc. is a cloud security company founded in January 2020, with headquarters in New York City. The company aims to help organizations build secure cloud environments through its unified cloud security platform. This platform provides a normalizing layer across multi-cloud setups, allowing for rapid detection, prioritization, and mitigation of critical risks.
Wiz offers a Cloud Native Application Protection Platform (CNAPP) and Cloud Security Posture Management (CSPM) that deliver comprehensive visibility and risk management from code to runtime. Key features include agentless visibility, attack path analysis, supply chain security, and real-time threat detection. The platform supports major cloud providers like AWS, Azure, and Google Cloud, and is designed for quick onboarding without impacting performance. As of March 2024, Wiz protects 5 million cloud workloads and serves a significant portion of the Fortune 100, including notable companies like Farmers Insurance.</v>
          </cell>
          <cell r="R2317">
            <v>2020</v>
          </cell>
        </row>
        <row r="2318">
          <cell r="A2318" t="str">
            <v>WNS</v>
          </cell>
          <cell r="B2318" t="str">
            <v>WNS</v>
          </cell>
          <cell r="C2318">
            <v>66000</v>
          </cell>
          <cell r="D2318" t="str">
            <v>management consulting</v>
          </cell>
          <cell r="E2318" t="str">
            <v>http://www.wns.com</v>
          </cell>
          <cell r="F2318" t="str">
            <v>http://www.linkedin.com/company/wns-global-services</v>
          </cell>
          <cell r="G2318" t="str">
            <v>New York</v>
          </cell>
          <cell r="H2318" t="str">
            <v>New York</v>
          </cell>
          <cell r="I2318" t="str">
            <v>customer contact center outsourcing, risk management, finance accounting outsourcing, research analytics, digital transformation services, finance accounting services &amp; consulting, procurement transformation services, transformation solutions, wns, dataled analytics solutions services, industry specific services, industryspecific process management services, procurement outsourcing, research amp analytics, legal services outsourcing, business transformation services, customer experience services, finance amp accounting outsourcing, risk management services, legal services, real estate, business consulting &amp; services, management consulting</v>
          </cell>
          <cell r="J2318" t="str">
            <v>Route 53, Microsoft Office 365, Oracle Cloud, Atlassian Cloud, Leadfeeder, Pardot, Hubspot, Salesforce, Slack, Adobe Marketing Cloud, ShareThis, Mobile Friendly, AddThis, DoubleClick, Amadesa, Linkedin Marketing Solutions, reCAPTCHA, DoubleClick Floodlight, DoubleClick Conversion, Google Tag Manager, Bootstrap Framework, ASP.NET, Incapsula, Google Dynamic Remarketing, DotNetNuke, YouTube, Google Analytics, AI, Appian, Microsoft Windows Server 2012, Azure Linux Virtual Machines, Google AdWords Conversion, Microsoft Excel, Outlook, SAP, PowerBI Tiles, ABAP, .NET, Playwright, C#, Visual Studio, SAP Fiori, New Relic APM, Microsoft Azure Monitor, Databricks, SQL, Python, pandas, Apex, Javascript, Angular, Node.js, Workday, Azure Active Directory B2C, SmartRecruiters, Coupa, Microsoft.NET Core 3.1, , Adobe Photoshop, Adobe Dreamweaver, Salesforce Marketing Cloud, Adobe Campaign, Marketo, AWS Trusted Advisor, HTML Pro, CSS, BASE, Microsoft SQL Server Reporting Services, PL/SQL, Nevron Vision for SSRS, GoToAssist (FASTchat), Zoomdata, Amadeus, Sabre Scribe, Travelport GDS, Sabre Hospitality SynXis, Apollo, Microsoft PowerPoint, Tableau Desktop, Tableau, Redshift, Uipath, Excel4Apps, Power BI Documenter, Copilot, Frame, Azure Databricks, PySpark, NetSuite, SysTools VBA Password Recovery, Optimizely, dbt, Snowflake, Airflow, DAX, Akamai Connected Cloud (formerly Linode), Azure Analysis Services, AWS SDK for JavaScript, Stormshield, Air, Creo Elements/Pro, Adobe Experience Manager, Intel, R, Fusion ERP Analytics, ETABS, ACL, Epicor Prophet 21, Microsoft Power Platform, Microsoft Power Apps, Microsoft Power Automate, Azure Devops</v>
          </cell>
          <cell r="K2318">
            <v>3524054160</v>
          </cell>
          <cell r="L2318" t="str">
            <v>Merger / Acquisition</v>
          </cell>
          <cell r="M2318">
            <v>3300000000</v>
          </cell>
          <cell r="N2318">
            <v>45839</v>
          </cell>
          <cell r="O2318">
            <v>1354044000</v>
          </cell>
          <cell r="Q2318" t="str">
            <v>WNS (Holdings) Limited, part of Capgemini, is a global business transformation and services company that specializes in Agentic AI-powered intelligent operations. With a strong focus on technology and analytics, WNS combines industry knowledge and process expertise to create scalable solutions for over 700 clients across various sectors. The company operates a global delivery network with more than 64 centers worldwide, emphasizing a client-centric approach to business process management (BPM).
WNS offers a comprehensive range of BPM and transformation services, including customer experience management, finance and accounting, human resources, and advanced technology solutions like hyperautomation and AI strategies. The company tailors its offerings to specific industries, providing solutions for healthcare, banking, retail, and logistics, among others. WNS also utilizes proprietary platforms to enhance operational efficiency and drive digital transformation for its clients.</v>
          </cell>
          <cell r="R2318">
            <v>1996</v>
          </cell>
        </row>
        <row r="2319">
          <cell r="A2319" t="str">
            <v>Wolfspeed</v>
          </cell>
          <cell r="B2319" t="str">
            <v>Wolfspeed</v>
          </cell>
          <cell r="C2319">
            <v>3500</v>
          </cell>
          <cell r="D2319" t="str">
            <v>semiconductors</v>
          </cell>
          <cell r="E2319" t="str">
            <v>http://www.wolfspeed.com</v>
          </cell>
          <cell r="F2319" t="str">
            <v>http://www.linkedin.com/company/wolfspeed</v>
          </cell>
          <cell r="G2319" t="str">
            <v>Durham</v>
          </cell>
          <cell r="H2319" t="str">
            <v>North Carolina</v>
          </cell>
          <cell r="I2319" t="str">
            <v>semiconductor products, ganonsic, gallium nitride rfwireless devices, power devices, wide bandgap semiconductor technology, semiconductors, rf devices, silicon carbide, silicon carbide power switching devices, technology, semiconductor manufacturing, power device fabrication, power device for energy harvesting, power device circuit design, ups, manufacturing expansion, power device for 5g infrastructure, power device for iot applications, solar inverters, power device failure analysis, power device modeling, energy transition technology, industrial power supplies, power device innovation, electric vehicle infrastructure, power device for satellite systems, power device for fast charging stations, power device for data centers, rf power transistors, power device industry standards, server power supplies, renewable energy inverters, power device qualification standards, industrial equipment, mosfets, power system simulation, power device market trends, electric vehicles, power device protection, semiconductor industry, power device for aerospace propulsion, power device packaging, gan, rf power devices, gan rf solutions, sustainability, high-performance semiconductors, power device for smart grid, power system optimization, energy transition, power modules, power device supply chain, rf semiconductors, power device for high-frequency applications, power system design, electric vehicle powertrain, power device qualification, telecommunications, silicon carbide substrates, power device for grid applications, power device for medical equipment, high-power applications, power device for wind turbines, chapter 11 reorganization, renewable energy solutions, power device manufacturing, power device control systems, power electronics, power device testing equipment, rf technology, power device cost reduction, power device reliability testing, high-voltage dc/dc converters, air conditioning, thermal management in power devices, power device thermal analysis, epitaxial wafers, power system design tools, ups systems, power electronics industry, power diodes, technology innovation, defense, wide bandgap semiconductors, gan epitaxial layers, semiconductor and other electronic component manufacturing, chatham county campus, innovation, power device for deep space exploration, energy efficiency, power device simulation tools, power device industry challenges, energy storage, power module assembly, power device for grid stabilization, sic wafers, manufacturing capacity expansion, power device manufacturing process, industrial motor drives, rf applications, power system miniaturization, renewable energy, automotive power electronics, gan rf devices, power device performance optimization, power conversion, high-temperature power devices, power device for renewable microgrids, sustainable power technology, power device for aerospace, semiconductor materials, industrial applications, power device for electric aircraft, electric vehicle charging, b2b, industrial power systems, sustainable power solutions, high-voltage devices, power device reliability, power device design, rf power amplifiers, silicon carbide materials, power device assembly techniques, power device for smart cities, operational efficiency, power device innovation trends, digital transformation, automotive, power device for rail systems, power device efficiency optimization, power device for solar farms, gan technology, power device for industrial automation, power device integration, aerospace, power device for military applications, power device for marine applications, power device testing, power device for energy storage, high-voltage semiconductors, sic, discrete mosfets, schottky diodes, bare die mosfets, gate driver boards, evaluation kits, automotive applications, ev powertrain, on-board charger, dc/dc converter, e-mobility, datacenter power supplies, uninterruptible power supplies, motor drives, heat pumps, energy storage systems, fast charging, solar systems, utility scale renewable energy, reference designs, design support tools, generation 4 technology, power density, high voltage, low voltage, thermal management, electrification, grid connection, rugged environments, customizable solutions, vertical integration, silicon substrates, enhanced reliability, robust performance, industry standards, technical support, educational resources, power rating, current ratings, blocking voltage, quality assurance, manufacturing, distribution, transportation &amp; logistics, energy &amp; utilities, hardware, clean energy &amp; technology, environmental services, renewables &amp; environment, hvac, oil &amp; energy, mechanical or industrial engineering</v>
          </cell>
          <cell r="J2319" t="str">
            <v>Amazon CloudFront, Salesforce, Route 53, Amazon SES, Outlook, Pardot, MailChimp SPF, Microsoft Office 365, Amazon AWS, Sendgrid, ExactTarget, React Redux, Slack, Drupal, Atlassian Cloud, AppNexus, Linkedin Marketing Solutions, Mobile Friendly, reCAPTCHA, Bing Ads, Google Dynamic Remarketing, Google Analytics, Google Tag Manager, Adform, DoubleClick, DoubleClick Conversion, ON24, Remote, Act!, TSYS, SS&amp;C, Visual-Basic-.NET, ICP, Tor, Icertis Contract Management Software, Avetta, Ticket Spice, ECS, Oracle Analytics Cloud, SAP, Sectra PACS, Microsoft Windows Server 2000, IBM Db2 for Linux, UNIX, and Microsoft Windows, Akamai CDN Solutions, Infoblox DHCP, Azure Analysis Services, AWS Analytics, AutoCAD, Dassault SOLIDWORKS, SketchUp, Workday, Dell EMC SAN (Storage Area Network), Homestead, SAP Master Data Governance, Verilog, Board, GEP, Rocket.Chat, Posit, Olo, AuditBoard, Dell PowerEdge Servers, , NetApp ONTAP Data Management, Amazon EC2 Container Service, Cisco Unified Intelligence Center, Microsoft Excel, Google AdWords Conversion, Excel4Apps, Microsoft PowerPoint, FUSION, GRIN, Vertica, BobCAD-CAM, SES, John Doe, Microsoft Office, Gem, SQL, SentenceTransformers, CONTROL, Star, AT&amp;T, Quip, Mode, AWS Database Migration Service, Ignition SCADA, Thomson Reuters ONESOURCE, ServiceNow, Air, Siemens SIMATIC SCADA, SAP GRC, Dell iDRAC (Integrated Dell Remote Access Controller), Archer Integrated Risk Management, , Cincopa, Ning, SAP S/4HANA, SAP Ariba Platform, SAP Fiori, Onit, Pipedrive, Office365, RSLogix, Studio 5000, Wonderware InTouch, Inductive Automation Ignition, SAP Master Data Governance (MDG), Cloudsuite WMS, FICO Blaze Advisor, ABAP, CPI, SAP BTP for Spend Management, SAP Integration Suite, Adobe, Power BI Documenter</v>
          </cell>
          <cell r="K2319">
            <v>5530000000</v>
          </cell>
          <cell r="L2319" t="str">
            <v>Debt Financing</v>
          </cell>
          <cell r="M2319">
            <v>750000000</v>
          </cell>
          <cell r="N2319">
            <v>45566</v>
          </cell>
          <cell r="O2319">
            <v>757600000</v>
          </cell>
          <cell r="Q2319" t="str">
            <v>Wolfspeed, Inc. is an American company that develops and manufactures wide-bandgap semiconductors, focusing on silicon carbide (SiC) materials and devices for power applications. The company is recognized as a pioneer in silicon carbide technologies and has shifted its strategic focus from LED lighting to power semiconductor solutions since rebranding from Cree, Inc. in October 2021.
Founded in 1987 in Durham, North Carolina, Wolfspeed has a rich history of innovation, including the introduction of the first blue LED and the first commercial silicon carbide wafer. The company offers a range of products, including silicon carbide materials and wafers, power modules, discrete power devices, and power die products, all designed to enhance energy efficiency in various applications such as transportation and power supplies. Wolfspeed is also expanding its operations with a significant investment in a new manufacturing campus in North Carolina, which will be the largest facility of its kind in the world.</v>
          </cell>
          <cell r="R2319">
            <v>2015</v>
          </cell>
        </row>
        <row r="2320">
          <cell r="A2320" t="str">
            <v>Workday</v>
          </cell>
          <cell r="B2320" t="str">
            <v>Workday</v>
          </cell>
          <cell r="C2320">
            <v>21000</v>
          </cell>
          <cell r="D2320" t="str">
            <v>information technology &amp; services</v>
          </cell>
          <cell r="E2320" t="str">
            <v>http://www.workday.com</v>
          </cell>
          <cell r="F2320" t="str">
            <v>http://www.linkedin.com/company/workday</v>
          </cell>
          <cell r="G2320" t="str">
            <v>Pleasanton</v>
          </cell>
          <cell r="H2320" t="str">
            <v>California</v>
          </cell>
          <cell r="I2320" t="str">
            <v>financial management, grants management, time tracking, procurement, human capital management human resources management, payroll, planning, recruiting, workforce planning talent management, expenses,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v>
          </cell>
          <cell r="J2320" t="str">
            <v>Amazon CloudFront, NSOne, Route 53, UltraDns, Microsoft Office 365, DemandBase, TubeMogul, Drupal, Atlassian Cloud, AWS SDK for JavaScript, Drift, React Redux, MongoDB, Workday, Adobe CQ, Marketo, Amazon SES, Slack, Salesforce, DoubleClick Floodlight, DoubleClick, Mobile Friendly, Scene7, DoubleClick Conversion, New Relic, Salesforce Live Agent, Workday Recruit, Multilingual, Piwik, Google Tag Manager, Bing Ads, Apache, Google Play, Twitter Advertising, ClickTale, LiveRamp, Linkedin Marketing Solutions, Google Dynamic Remarketing, Bizible, Flickr Slideshow, Outlook, TSheets, AWS Trusted Advisor, Amazon EC2, Amazon Virtual Private Cloud (Amazon VPC), Sizmek (MediaMind), Lambda Cloud, Terraform, Microsoft Office, SharePoint, ezFlow for Google Docs for G Suite, Microsoft Excel, Google Sheets, Workiva, Diligent One Platform, formerly HighBond, Broadridge, React, TypeScript, WISE, Salesforce CPQ, Snowflake, dbt, Hadoop HDFS, Kubernetes, Argo CD, Gartner, SAP ERP Human Capital Management (HCM), Deluxe Payroll and HR Solutions, Oracle Financial Services, Workday Prism Analytics, ISO+â„¢, IBM Cognos Analytics, CallMiner Eureka, Azure Data Lake Storage, Workday Adaptive Planning, Tor, Amazon Web Services (AWS), LangGraph, Python, Ansible, Palo Alto Networks, Amazon S3, Google Drive, Google, Google AdWords Conversion, Microsoft PowerPoint, Zoomdata, Paradox, Google Cloud Platform, Microsoft Azure Monitor, Microsoft Entra ID, IBM ILOG CPLEX Optimization Studio, Mode, Conga CLM, Jira, Atlan, Airflow, GitHub, Scala, SQL, SnapLogic- Data Integration and Automation, Conga CPQ, Apttus, AWS Analytics, Coveo, Okta, Apex, Salesforce VisualForce, Flow, Ning, REST, PEX, Onit, Salesforce Shield, Outreach.io, LinkedIn Sales Navigator, Connect, SAM, MITRE ATT&amp;CK, Splunk, Spark, Amazon Product Advertising API, Kubeflow, Docker, Workday Recruiting, Candid, Kibana, Grafana, GAS, Olivia AI, Zscaler, .NET, Palo Alto Networks GlobalProtect, AWS Network Firewall, AWS Cloud WAN, VMware SD-WAN, F5 BIG-IP, Weibo, Sigma, Flexera, ServiceNow, Argocd, Extend, Javascript, Node.js, PostgreSQL, Redis, Elasticsearch, Buildkite, Logitech Video Conferencing, Rise, ServiceNow Service Graph Connectors, WP-Oauth, OpenID, Amazon Associates, Hex Notebook, Robot Framework, Unix, GitHub Copilot, Oracle Exadata Cloud Service, Mule ESB, ServiceNow Flow Designer, Micro Focus Universal CMDB, AWS Service Catalog, ServiceNow IT Service Management (ITSM), ServiceNow IT Operations Management (ITOM), Flexera IT Asset Management (ITAM), ServiceNow Virtual Agent, Angular, python celery, Microsoft Teams, Amazon Simple Storage Service (S3), ANGEL LMS, Workfront, Smartsheet, Google Docs, Kotlin, JAX, Spring, JUnit, Git, Confluence, Adobe Creative Cloud, Vtiger for G Suite, Google Apps Script for G Suite, Tailwind, Google AlloyDB for PostgreSQL, Lytics, AWS Transfer for SFTP, Oracle XML DB, Postman, Microsoft 365, Google Workspace, GraphQL, VueJS, RabbitMQ, Fusion ERP Analytics, Amazon EKS Anywhere, AI, Google Cloud AI Platform, SOAPUI, , Workday HCM, Istio, Linkerd, Prometheus, OpenSearch, GitLab, Mist, AWS Transit Gateway, Amazon Elastic Load Balancing, AWS Direct Connect, Gainsight, Leadsquared Marketing Automation, Red Hat JBoss Enterprise SOA Platform, E-planning, go+, Rails Assets, Absorb LMS, Infor CloudSuite HCM, ADP GlobalView Payroll, Salesforce Financial Services Cloud, AWS CloudTrail, Amazon GuardDuty, Amazon Inspector, AgentBot, Planhat, Workday Payroll, AFS Analytics, Appium, IntelliJ IDEA, Jenkins, Selenium, Argo, Tekton Pipelines, HELM, Flatfile, HTML Pro, Google Cloud Machine Learning Engine, Progress Chef, Puppet, AWS Public Cloud, ServiceNow Integration Hub, ServiceNow Service Catalog, Amazon Managed Workflows for Apache Airflow (MWAA), Apache Iceberg, NAVER, Yahoo! Japan Promotional Ads, Micro, Copado, BASE, Excel4Apps, Gem, Amazon Elastic MapReduce (EMR), Amazon SageMaker, Visio, Yarn, Gatling, MySQL, Aurora, Google Cloud SQL, Workday Strategic Sourcing, Microsoft PowerShell, Adobe Experience Manager, TeamCity, Riak, Elixir, Yotpo, Adobe Real-Time CDP, Adobe Experience Platform, ACL, PeopleSoft Sales, Akka, Gradle, Amazon Managed Streaming for Apache Kafka (Amazon MSK), ZooKeeper, Databricks, Streams, 3M 360 Encompass - Health Analytics Suite, Rust, Dell EMC PowerScale, Gearset, Flosum, AWS Application Load Balancer, ExtremeSwitching, Harmony Email &amp; Collaboration, Bootstrapcdn, Akamai CDN Solutions, Amazon Linux 2, NetScaler, Citrix VDI-in-a-Box, Azure Linux Virtual Machines, Microsoft Windows Server 2012, CSS, Canva, Xactly, CaptivateIQ, Azure AD P2, Hornetsecurity Spam and Malware Protection, Ligatus, IDC, Salesforce Lightning Web Components, CourseSites by Blackboard, Microsoft Teams Rooms, SAP, Cursor, Gemini, Oracle Data Cloud, Tableau, Hugging Face, Claude, Fivetran, Frame, mO Jira OAuth SSO, Jira OpenID Connect SSO, Jira OIDC SSO, Keybase, TSYS, Tines, Intel, Apache Flink, Oracle Analytics Cloud, Nagios, Amazon CloudWatch, Logstash, Nginx, HAProxy, Amazon Elastic Load Balancer, BirchStreet Procure-to-Pay, Salesforce CRM Analytics, SAP Contract Lifecycle Management (CLM), FIS, VNDLY, Heroku, PEO, Board, Pipedrive, Argon CI/CD Security, Ruby On Rails, AWS CloudFormation, Salesforce Lightning, Microsoft Azure, Reltio Connected Data Platform, Figma, Workday Peakon Employee Voice, PyTorch, TensorFlow, scikit-learn, Zscaler Internet Access, Zscaler Private Access, Palo Alto PA-5000 Series, Cisco AppDynamics, SAP Data Quality Management, microservices for location data, Envoy, Workday Benefits, Adobe Target, Adobe Analytics, Contentsquare, Hotjar, ebs, Wiz, Lexity, ChatGPT, PagerDuty, Uipath, UiPath Studio, UiPath Document Understanding, Mixpanel, Azure AI Search, Bash, Soap Media, Barracuda Spam Firewall, Siemens PROFIBUS, Dell Encryption, Google Cloud Data Loss Prevention, ServiceNow Configuration Management Database, Apache Hadoop HDFS, Flux, Express, Cypress</v>
          </cell>
          <cell r="K2320">
            <v>890920000</v>
          </cell>
          <cell r="L2320" t="str">
            <v>Merger / Acquisition</v>
          </cell>
          <cell r="M2320">
            <v>0</v>
          </cell>
          <cell r="N2320">
            <v>43252</v>
          </cell>
          <cell r="O2320">
            <v>9552000000</v>
          </cell>
          <cell r="Q2320" t="str">
            <v>Workday, Inc. is a prominent American software company that specializes in cloud-based enterprise applications. Founded in 2005 by David Duffield and Aneel Bhusri, the company focuses on financial management and human capital management (HCM), offering solutions for planning, analytics, payroll, and student information systems. Headquartered in Pleasanton, California, Workday went public in 2012 and has since grown to serve over 10,000 organizations worldwide, including a significant portion of Fortune 500 companies.
Workday provides an integrated suite of cloud ERP applications designed for large and mid-sized enterprises. Its key offerings include Workday HCM for workforce management, Workday Financial Management for accounting and reporting, and various planning and analytics tools. The company emphasizes innovation through AI and machine learning, ensuring its solutions are adaptable and user-friendly. Workday is committed to values such as diversity, inclusion, and sustainability, actively engaging in community initiatives through the Workday Foundation.</v>
          </cell>
          <cell r="R2320">
            <v>2005</v>
          </cell>
        </row>
        <row r="2321">
          <cell r="A2321" t="str">
            <v>World Wide Technology</v>
          </cell>
          <cell r="B2321" t="str">
            <v>World Wide Technology</v>
          </cell>
          <cell r="C2321">
            <v>12000</v>
          </cell>
          <cell r="D2321" t="str">
            <v>information technology &amp; services</v>
          </cell>
          <cell r="E2321" t="str">
            <v>http://www.wwt.com</v>
          </cell>
          <cell r="F2321" t="str">
            <v>http://www.linkedin.com/company/world-wide-technology</v>
          </cell>
          <cell r="G2321" t="str">
            <v>Maryland Heights</v>
          </cell>
          <cell r="H2321" t="str">
            <v>Missouri</v>
          </cell>
          <cell r="I2321" t="str">
            <v>collaboration, software development, retail, manufacturing, professional services, big data, mobility, consulting, systems integration, infrastructure, services, ecommerce integration, digital transformation, multicloud, supply chain services, it solutions integration &amp; staging, healthcare, ai, software, information technology, it services &amp; it consulting, managed services, public sector system integration, it procurement, education, artificial intelligence, sustainability, government it modernization, public sector technology partnerships, global technology provider, automation solutions, financial services, data analytics, supply chain solutions, public sector, system design, digital workspace, it solutions, public sector it solutions, enterprise it, it support services, public sector cloud adoption, data protection, public sector digital transformation, vendor management, public sector it, public sector cybersecurity, construction &amp; real estate, public sector contracts, cooperative procurement, networking solutions, data center infrastructure, public sector it strategy, digital innovation, public sector technology, public sector it procurement, computer systems design and related services, it support, public sector supply chain, it modernization, b2b, public sector cloud infrastructure, automation, it infrastructure, technology integration, technology partnerships, public sector digital services, vendor ecosystem, strategic alliances, technology ecosystem, public sector solutions, predictive analytics, ai deployment, networking, growth, public sector enterprise solutions, it deployment, cybersecurity services, innovative technology, advanced technology center, technology enablement, it consulting, it deployment services, logistics, public sector network security, utilities, government, engineering, cloud computing, public sector infrastructure modernization, network security, supply chain management, cloud infrastructure, technology solutions, energy, system integration, enterprise solutions, public sector vendor management, diversity and inclusion, custom software development, network architecture, ai and data analytics, it strategy, public-private partnership solutions, software solutions, innovation, technology consulting, cloud solutions, enterprise software, ai proving ground, cybersecurity, vendor partnerships, it services, cloud services, non-profit, public sector data analytics, it consulting services, risk management, data center, public-private partnerships, system integration services, public safety technology, data centers, strategic consulting, laboratory services, technical support, mobility solutions, partner ecosystem, esg initiatives, enterprise services, application management, digital customer experience, hands-on labs, ai integration, cloud engineering, strategic resourcing, business process automation, collaborative partnerships, hardware integration, technology evaluation, proving grounds, digital strategy, high-performance computing, remote work solutions, global service delivery, scalable it solutions, continuous improvement, digital ecosystem, business continuity, compliance services, customer insights, technology validation, learning and development, innovation lab, finance, distribution, transportation &amp; logistics, energy &amp; utilities, information technology &amp; services, mechanical or industrial engineering, professional training &amp; coaching, enterprises, computer software, health care, health, wellness &amp; fitness, hospital &amp; health care, environmental services, renewables &amp; environment, management consulting, logistics &amp; supply chain, internet infrastructure, internet, nonprofit organization management, internet service providers, marketing, marketing &amp; advertising</v>
          </cell>
          <cell r="J2321" t="str">
            <v>Salesforce, Outlook, Microsoft Office 365, Cloudflare DNS, DNS Made Easy, ADP, Oracle Cloud, VueJS, Atlassian Cloud, React Redux, Slack, Zendesk, Vercel, DoubleClick Conversion, Mobile Friendly, Google Tag Manager, iTunes, Google Play, DoubleClick, YouTube, Google Dynamic Remarketing, Segment.io, SiteScout, AdRoll, Vimeo, Bing Ads, iGoDigital, Linkedin Marketing Solutions, Remote, AI, F5 BIG-IP Local Traffic Manager (LTM), CAT, F5 BIG-IP Access Policy Manager (APM), Copilot, Aja Video Systems, CloudVision, Python, Ansible, Cisco VPN, Microsoft 365, Microsoft Teams, Microsoft Active Directory Federation Services, Citrix VDI-in-a-Box, Argon CI/CD Security, AWS SDK for JavaScript, Spring Boot, Oracle Global Trade Management, Gem, Oracle EBS Projects, SQL, Craneware, Box, Ning, Postpresso, Git, .NET, Security, Salesforce Service Cloud, Lytics, Cyberduck, REST, HP Thin Client Hardware, Pipedrive, Check Point CloudGuard CNAPP, Oracle Automatic Storage Management (ASM), Siemens SIMATIC S7, MITRE ATT&amp;CK, Acronis True Image, ISO+â„¢, ZoomInfo, Oracle Analytics Cloud, Jira, Google Workspace, ServiceNow, VMware Workspace ONE, Webex, Azure Active Directory B2C, Office365, SharePoint, Azure Analysis Services, Cisco AppDynamics, Palo Alto PA-5000 Series, Google Cloud, AMP, Less, Cisco Meraki SD-WAN, SES, Juniper Networks, NVIDIA, Micro, Qualtrics, Dell EMC Celerra, NetApp, VMware, Microsoft Entra ID, Sentinel, Microsoft Defender for Cloud, Azure Purview, Excel4Apps, Microsoft Power Platform, Microsoft Power Apps, Microsoft Power Automate, DATAVERSE LTD, Grafana, Splunk, ACL, C#, Javascript, Cisco Catalyst 9800 Series Wireless Controllers, Cisco Unified Intelligence Center, Juniper Networks SRX-Series Gateways, VMware SD-WAN, Microsoft Advanced Group Policy Management, Akamai CDN Solutions, Infoblox DHCP, OpenLDAP, Microsoft PowerShell, Netskope, Vero, JTL-Shop 3, VMware Virtual Desktop Infrastructure, Apache Kafka, AppDynamics, BigPanda, Cribl, Datadog, dynaTrace, Elastic Stack, Grafana Labs, LogicMonitor, LucidChart, OpenTelemetry, Riverbed SteelCentral, ScienceLogic, Inc., Sumologic, ThousandEyes, Tor, Microsoft Windows Server 2012, Microsoft Azure Monitor, Microsoft System Center Configuration Manager, System Center Operations Manager, Spectrum, ICONICS IoT, Kubernetes, Amazon S3, IoT, SAS Enterprise Guide, Azure VPN Gateway, Zscaler ZTNA, Secured MVC Forum on Windows 2012 R2, EMC, StrataJazz, Prisma Access, Palo Alto Networks Cortex XSOAR, Palo Alto Prisma Cloud, Scoro, Cisco Unified Communications Manager (CallManager), Claude, Google Analytics, Azure Virtual Network, AWS Application Load Balancer, Azure ExpressRoute, Terraform, GitLab, Azure Virtual Desktop, Azure Active Directory, Azure Monitor, Azure Log Analytics, Azure Key Vault, Azure Linux Virtual Machines, IDC, GitHub Copilot, Sizmek DSP, Amazon CloudWatch, Eyefinity OfficeMate, Quip, Bob, , NVIDIA Morpheus, Altium 365, Azure Devops, Microsoft Security, Omnissa Horizon, Horizon, VMware App Volumes, Microsoft Intune Enterprise Application Management, SAM, Node.js, Nuxtjs, Siemens PLM, PowerBI Tiles, Proofpoint, Proofpoint Targeted Attack Protection For SaaS, Google Cloud Data Loss Prevention, Azure Information Protection, Redis Software, Katalon Studio, Mode, NVIDIA DGX-1, Archer, Confluence, GitHub, BASE, The UiPath Platformâ„¢, SLURM Workload Manager, Red Hat OpenShift, Docker, SentinelOne Singularity, Barracuda MSP, Avast Software, MySQL 8 With RHEL 8, Ubuntu, NetBox, Rust, Red Hat Enterprise Linux, Cisco Nexus 7000, Cisco Nexus 5000, Cisco Nexus 2000, Catalyst, Cisco Prime Infrastructure, 3M 360 Encompass - Health Analytics Suite, Remote Desktop Services, Apple macOS, Netcracker Solutions, UPS, Sales Cloud Einstein, Salesforce Marketing Cloud Intelligence (formerly Datorama), Salesforce Partner Relationship Management (PRM), vSphere, VMware ESXi, VMware vCenter, Conversant, Amazon Associates, VMware Storage vMotion, vSphere High Availability (HA), VMware Distributed Resource Scheduler (DRS), Dell Avamar, Microsoft Windows Server 2000, SafeSend, Agile GCP Labs, Amazon Linux 2, Zebra Symbol, PRO.FILE, NVIDIA A100 Tensor Core GPU, AWS HPC, Google Hybrid Cloud, Broadcom Service Virtualization, Akamai, Arista Networks, Wider Planet, Android, Kiosked, SiteMeter, Azure Virtual Machines, Azure App Service, Azure SQL Database, Azure Storage Explorer, Azure Resource Manager, Azure Policy, Azure Cost Management, OpenTracker, Apache Solr, MongoDB, PostgreSQL, RabbitMQ, Jenkins, Codefresh, Adconion, F5 BIG-IP, GTmetrix, MapMarker, Beeline, Adobe Experience Manager, Adobe Analytics, Adobe Target, React, Angular, GraphQL, , X, Microsoft Sql Server, Udemy, Power BI Documenter, Siemens PROFIBUS, Splunk SOAR, Cloud Foundry, Microsoft Teams Rooms, Zoom Rooms, Appspace, Crestron, SpingMetrics, Route, Act!, AWS Analytics, Juniper Networks QFX-Series Switches, Viptela, Teradata, Microsoft SQL Server Reporting Services, Redshift, Azure Synapse, Google Cloud BigQuery, Snowflake, GoToAssist (FASTchat), Azure Data Factory, AWS Glue, Matillion, Talend, Informatica, Fivetran, Tableau, Aruba, VMware vSphere, ExtraHop, iBwave Design, AWS Trusted Advisor, Microsoft Exchange Online, Azure Load Balancer, AWS Multi-Factor Authentication, Immuta, UserTesting, Mural, Rise, Microsoft Office, Microsoft Fabric, Boomi, OneTrust Tech Risk &amp; Compliance, Playwright, Micro Focus UFT, Azure Cloud Shell, FUSION, Vertex, ChatGPT, TUNE, Autopilot, Microsoft Endpoint Manager, Outsystems, Cisco WebEx Teams, Okta, AWS Single Sign-On, ADAPT, Okta Universal Directory, mO Jira OAuth SSO, Jira OpenID Connect SSO, Jira OIDC SSO, Connect, Soap Media, Gainsight, HELM, AWS CloudFormation, Amazon Web Services (AWS), Google Cloud Platform, Amazon Elastic Kubernetes Service (Amazon EKS), Google Kubernetes Engine, Azure Kubernetes Service (AKS), Prometheus, ELK Stack, AWS VPN, Langchain, LangGraph, OpenAI, Gemini, Meta Code Llama, Mist, AWS Bedrock, Azure OpenAI Service, Vertex AI, Pinecone, Weaviate, Vector, Thermo Scientific Chromeleon Chromatography Data System (CDS), Milvus, Weights &amp; Biases, NeMo, Mag+, TypeScript, CyberArk, Segment, ROSS, WorkSafeBC, Varonis, IBM Cognos Analytics, NDN, Aqua, Cisco Nexus Switches, EFI, Container Network Interface (CNI), Expo, IAPPS, Intel, Olo, ClearML, ARES, CONTROL, Ad Dynamo, KNIME, Azure Blueprints, SAP BCM, Microsoft Hyper-V Server, KVM, Remedy Single Sign On, IBM ILOG CPLEX Optimization Studio, Microsoft Purview Insider Risk Management, Microsoft Azure, Azure Multi-Factor Authentication, ESET, Backblaze Computer Backup, AlienVault USM (from AT&amp;T Cybersecurity), Oracle Fusion Cloud ERP, Oracle EBS CRM, Illumio, GitHub Actions, Snyk, Semgrep, Aqua Trivy, SonarQube, Veracode, Bicep, HashiCorp Vault, AWS Secrets Manager, Air, TelmarHelixa, Junip, Junos OS, Databricks, Smartsheet, , Palo Alto PA-5200 Series, Fortinet, Zscaler, CrowdStrike, Rubrik, Microsoft Application Insights, Homestead, DAX, Adobe Creative Suite, Adobe Creative Cloud, Tenable Nessus, Arista EOS, Cisco ACI Orchestration, NetApp Cloud Volumes ONTAP, Azure Blob Storage, Azure Files, Azure NetApp Files, Cisco Software-Defined Access, Microsoft PowerPoint, VMware Horizon, Citrix, Microsoft AdCenter, Snyk Code (SAST), Ad Astra, Litmus, InfluxDB, CheckPoint, Fortinet FortiGate, Oracle Passlogix, Microsoft Excel, Google AdWords Conversion, Juniper Firewall, Azure Stack, Visio, Microsoft Exchange Server 2003, Tanium, Commvault, Cohesity, VLAN, CPI</v>
          </cell>
          <cell r="K2321">
            <v>25000000</v>
          </cell>
          <cell r="L2321" t="str">
            <v>Venture (Round not Specified)</v>
          </cell>
          <cell r="M2321">
            <v>25000000</v>
          </cell>
          <cell r="N2321">
            <v>36557</v>
          </cell>
          <cell r="O2321">
            <v>20000000000</v>
          </cell>
          <cell r="Q2321" t="str">
            <v>World Wide Technology (WWT) is a technology services company based in St. Louis, Missouri. Founded in 1990, WWT has grown from a technology equipment reseller to a global systems integrator with approximately $20 billion in annual revenue and over 12,000 employees. The company operates more than 20 facilities worldwide, encompassing nearly 5 million square feet of warehousing, distribution, and office space.
WWT offers a wide range of technology solutions, including strategic consulting, engineering, systems integration, and supply chain services. Their expertise spans areas such as AI and data analytics, cloud computing, cybersecurity, and digital transformation. WWT serves over 80 Fortune 100 companies and various industries, including healthcare, manufacturing, and the public sector. The company is recognized as the largest Black-owned business in the U.S. and has received accolades for its workplace culture and commitment to innovation.</v>
          </cell>
          <cell r="R2321">
            <v>1990</v>
          </cell>
        </row>
        <row r="2322">
          <cell r="A2322" t="str">
            <v>Worldpay</v>
          </cell>
          <cell r="B2322" t="str">
            <v>Worldpay</v>
          </cell>
          <cell r="C2322">
            <v>9000</v>
          </cell>
          <cell r="D2322" t="str">
            <v>financial services</v>
          </cell>
          <cell r="E2322" t="str">
            <v>http://www.worldpay.com</v>
          </cell>
          <cell r="F2322" t="str">
            <v>http://www.linkedin.com/company/worldpay</v>
          </cell>
          <cell r="G2322" t="str">
            <v>Cincinnati</v>
          </cell>
          <cell r="H2322" t="str">
            <v>Ohio</v>
          </cell>
          <cell r="I2322" t="str">
            <v>payment systems, alternative payments, risk management, ecommerce, currency exchange, technology, payment technology, marketplace payment innovation, payment efficiency, payment security tools, services, payment processing, financial transactions processing, reserve, and clearinghouse activities, marketplace payment integration, retail, government, digital transformation, marketplace payment solutions, pci compliance, merchant onboarding, payment compliance, marketplace payment gateway, payment growth, real-time payout processing, payment infrastructure, dynamic currency conversion, cross-border payout, real-time payments, digital wallets, multicurrency payout, payment services, marketplace solutions, online payments, information technology, marketplace buyer payments, marketplace seller payments, payment data insights, mobile payments, payment system scalability, payment gateway, payment security, payment gateway customization, payment network, api integration, financial services, payment transaction optimization, payment gateway deployment, marketplace payment security, marketplace payout solutions, b2b, payment monitoring, in-store payments, multi-channel payment acceptance, payment integration, payment industry, software embedded payments, fraud prevention, payment data analytics, payment acceptance, marketplace payment compliance, multi-currency transactions, embedded payments for software, payment insights, non-bank merchant acquirers, payment routing, payment processing infrastructure, restaurants, digital wallet payouts, marketplace payment infrastructure, payment tokenization, marketplace payment analytics, payment data management, payment gateway plugins, payment gateway support, performance, d2c, marketplace payment reporting, payment processing platform, marketplace transaction management, payment industry standards, payment analytics, marketplace payment scalability, merchant solutions, payment solutions, payment methods, borderless payouts, payment scalability, payment disbursements, alternative payment methods, payment data security, embedded payments, digital payments, payment platform, payment support, payment innovation, marketplace payout automation, merchant onboarding solutions, multi-currency support, global payments, payment reporting, payment compliance solutions, payment routing optimization, payment optimization, payment gateway integration, payment gateway security, transaction management, marketplace payment processing, payment automation, digital payment methods, cross-border payments, payment facilitation, payment reconciliation, payment transaction management, e-commerce, b2c, finance, consumer internet, consumers, internet, information technology &amp; services, payments</v>
          </cell>
          <cell r="J2322" t="str">
            <v>Akamai, Salesforce, Akamai DNS, Outlook, ServiceNow, Marketo, Microsoft Office 365, Drupal, Pantheon, React Redux, Citrix NetScaler, Genesys Cloud CX Platform, Workday, SparkPost, Hubspot, Adobe Marketing Cloud, Slack, Active Campaign, Zendesk, Trustpilot, Squarespace ECommerce, Bootstrap Framework, Mobile Friendly, WordPress.org, Linkedin Marketing Solutions, Vidyard, Google Tag Manager, Scene7, Typekit, Pardot, YouTube, DynamicYield, Google Analytics, Google Font API, Shutterstock, Adobe CQ, reCAPTCHA, Google Maps (Non Paid Users), Google Maps, Remote, IBM Mainframe, HPE NonStop Systems, IBM z/OS Operating System, IBM CICS Transaction Server, IBM Db2 for Linux, UNIX, and Microsoft Windows, Cisco Meraki MS, Extend, Connect, Ansible, Diligent One Platform, formerly HighBond, AlienVault USM (from AT&amp;T Cybersecurity), IBM Security zSecure, BMC MainView Systems Management, IBM Tivoli OMEGAMON, IBM RACF, Salesforce CRM Analytics (formerly Tableau CRM), Git, Adobe Experience Cloud, Five9, Intel, Crownpeak Universal Consent Platform (formerly Evidon), WorkSafeBC, IBM z/VM Operating System, Khoros for SAP Customer Experience Cloud, IBM VTAM, Microsoft Excel, SQL, Tableau, PowerBI Tiles, IDC, Argon CI/CD Security, REST, IBM Z, Salesforce CRM Analytics, World Pay, Oracle Analytics Cloud, PostgreSQL, Oracle Exadata Cloud Service, Jira, Confluence, SharePoint, Excel4Apps, SAP, CPX Interactive, Oracle Automatic Storage Management (ASM), Oracle Active Data Guard, Tor, Amazon Linux 2, containerd, SES, Gem, Archer Integrated Risk Management</v>
          </cell>
          <cell r="K2322">
            <v>84320360000</v>
          </cell>
          <cell r="L2322" t="str">
            <v>Merger / Acquisition</v>
          </cell>
          <cell r="M2322">
            <v>24250000000</v>
          </cell>
          <cell r="N2322">
            <v>45748</v>
          </cell>
          <cell r="O2322">
            <v>4300000000</v>
          </cell>
          <cell r="Q2322" t="str">
            <v>Worldpay is a global leader in payments technology, processing over 55 billion transactions annually for more than 1 million merchants worldwide. The company focuses on empowering businesses through innovative payment processing, embedded payments, and financial services. Worldpay originated from several mergers, evolving from U.S. roots in Midwest Payment Systems and UK-based Streamline, and has grown into one of the largest payment and fintech companies after its merger with Vantiv and acquisition by FIS.
Worldpay offers a range of services, including embedded payments for software companies, global eCommerce processing, and point-of-sale solutions. Their technology supports online, in-store, and mobile payments, catering to various markets, including Africa, Australia, and New Zealand. The company aims to provide seamless payment integration for vertical software providers, helping them enhance revenue and customer loyalty. With a commitment to customer-centric experiences, Worldpay continues to drive global commerce for merchants and platforms.</v>
          </cell>
          <cell r="R2322">
            <v>1993</v>
          </cell>
        </row>
        <row r="2323">
          <cell r="A2323" t="str">
            <v>Worldwide TechServices</v>
          </cell>
          <cell r="B2323" t="str">
            <v>Worldwide TechServices</v>
          </cell>
          <cell r="C2323">
            <v>3000</v>
          </cell>
          <cell r="D2323" t="str">
            <v>information technology &amp; services</v>
          </cell>
          <cell r="E2323" t="str">
            <v>http://www.wwts.com</v>
          </cell>
          <cell r="F2323" t="str">
            <v>http://www.linkedin.com/company/worldwidetechservices</v>
          </cell>
          <cell r="G2323" t="str">
            <v>Tewksbury</v>
          </cell>
          <cell r="H2323" t="str">
            <v>Massachusetts</v>
          </cell>
          <cell r="I2323" t="str">
            <v>professional services, breakfix services, infrastructure services, technology services, hardware services, it services, it services &amp; it consulting, energy utility services, b2c, it lifecycle management, technology innovation, outsourcing, services, energy, it asset lifecycle, technical talent, support for healthcare, business intelligence, it support network, it infrastructure management, managed services, support for financial services, support for energy utilities, support for telecommunications, b2b, computer systems design and related services, it solutions provider, global it solutions, it asset tracking, it project management, it integration centers, support for life sciences, client satisfaction, technology support automation, support for agriculture, support for manufacturing, it service innovation, it service management, cloud solutions support, it security services, it security compliance, it asset inventory management, global presence, life sciences it support, satellite network services, outsourcing solutions, it consulting, support in multiple industries, customer-focused it solutions, it service automation tools, it lifecycle support, leadership in it support, support for satellite communications, corporate social responsibility, it workforce management, it support team, support for logistics, support for multiple industries, it project deployment, it workforce staffing, consulting, it service delivery in multiple regions, support for outsourcing, support automation, life sciences, it support for regulated industries, it service operations, business process solutions, multilingual support desk, project management, it asset lifecycle management, retail it services, it process improvement, hardware-as-a-service, it solutions, customer success stories, it support, it infrastructure support, technical support infrastructure, global it support network, telecommunications, it service delivery, support for remote and on-site support, support for enterprise clients, support for energy sector, it support platform, support for telecom providers, enterprise it solutions, it asset management, it service desk automation, operational efficiency, it service platform, enterprise it support solutions, cloud solutions, industry leadership, telecommunications support, retail, global technician network, information technology and services, it compliance and security, it security, technology consulting, government, support for retail, inventory management, business services, it service provider, multilingual it support, it process automation, global support network, proprietary itsm platform, support in over 180 countries, it service optimization, it service management platform, it support center, client-centric approach, support for government agencies, financial services, it support services, support for mission-critical systems, data management, it support infrastructure, field services, global support, it integration, outsourcing services, staff augmentation, remote support, depot repair, technology refresh, disposal services, diagnostic laboratory services, financial technology solutions, energy services, agricultural technology, installation services, technical resources, on-site support, mobile network services, customer satisfaction, it strategy, certifications, technical support, imacd, service metrics, service-level agreements, logistics management, data privacy compliance, enterprise application development, custom software engineering, vendor management, cost optimization, business continuity planning, it governance, global workforce solutions, work order management, technical training programs, warranty services, finance, consumer products &amp; retail, transportation &amp; logistics, energy &amp; utilities, professional training &amp; coaching, information technology &amp; services, analytics, management consulting, productivity, cloud computing, enterprise software, enterprises, computer software, computer &amp; network security</v>
          </cell>
          <cell r="J2323" t="str">
            <v>Outlook, Microsoft Office 365, Microsoft Azure Hosting, Gmail, Mimecast, Google Apps, Visual-Basic-.NET, Slack, Facebook Widget, Ubuntu, American Technology Services, YouTube, Typekit, Shopify, Apache, Google Font API, Google Tag Manager, Mobile Friendly, WordPress.org, reCAPTCHA, Facebook Custom Audiences, Facebook Login (Connect), Remote, Salesforce Service Cloud, Azure Linux Virtual Machines, Cisco Meraki MS, Cisco Unified Intelligence Center, Dell PowerEdge Servers, Microsoft Azure Monitor, Microsoft Exchange Server 2003, NetApp iSCSI SAN Storage System, Office365, VMware, Tableau Desktop, Apple Laptop, Dell Tablet, Canon Printers, AWS Trusted Advisor, Google Cloud, Kubernetes, Webex, Cisco TelePresence, Cisco VoIP, Cisco Meraki, Microsoft 365, Microsoft Azure</v>
          </cell>
          <cell r="O2323">
            <v>500000000</v>
          </cell>
          <cell r="Q2323" t="str">
            <v>Worldwide TechServices (WWTS) is a global IT services company founded in 1951 and headquartered in Tewksbury, Massachusetts. With offices in locations such as Ireland, New York, Virginia, and the UK, WWTS provides innovative IT solutions and lifecycle support across more than 180 countries. The company focuses on IT service innovation, field services, and technical support, utilizing a multilingual 24/7 service desk and a proprietary Worldwide Information Technology System (WWITS).
WWTS offers a variety of services, including field services for on-site technology support, managed services for outsourced IT labor, and Hardware-as-a-Service (HaaS) for flexible hardware management. The company also operates IT Integration Centers for technology assembly and testing. WWTS serves clients in diverse sectors such as financial services, satellite services, agriculture, life sciences, and energy, partnering with notable companies like Atos, Capgemini, and Dell. With approximately 4,946 employees and annual revenue of around $1.2 billion, WWTS is committed to continuous development and corporate social responsibility initiatives.</v>
          </cell>
          <cell r="R2323">
            <v>1951</v>
          </cell>
        </row>
        <row r="2324">
          <cell r="A2324" t="str">
            <v>WPP Media</v>
          </cell>
          <cell r="B2324" t="str">
            <v>WPP Media</v>
          </cell>
          <cell r="C2324">
            <v>40000</v>
          </cell>
          <cell r="D2324" t="str">
            <v>marketing &amp; advertising</v>
          </cell>
          <cell r="E2324" t="str">
            <v>http://www.wppmedia.com</v>
          </cell>
          <cell r="F2324" t="str">
            <v>http://www.linkedin.com/company/wpp-media</v>
          </cell>
          <cell r="G2324" t="str">
            <v>New York</v>
          </cell>
          <cell r="H2324" t="str">
            <v>New York</v>
          </cell>
          <cell r="I2324" t="str">
            <v>digital media, advertising, consumer internet, internet, information technology, advertising services, media analytics platforms, media privacy solutions, media data privacy, media spend optimization, data-driven media, ai-enabled marketing, predictive marketing, media measurement ai, media collaboration, media workflow automation, privacy compliance, media client solutions, government, media analytics tools, media ecosystem integration, data integration, media &amp; entertainment, media analytics, predictive intelligence, media analytics ai, media data collaboration, connected commerce, data analytics &amp; data management, media campaign optimization, media performance improvement, media delivery automation, media ecosystem connectivity, media delivery system, media personalization, consulting, advertising agencies, media technology, privacy-safe data, media personalization ai, media performance optimization, media measurement, media industry leadership, media technology platforms, media performance tracking, media collaboration tools, media performance, d2c, media planning, media platform automation, media platform, digital marketing, media automation, media outcome measurement, media workflow, wpp open, media ecosystem, infosum acquisition, media data security, media data platforms, media ecosystem unification, automation, ai-powered marketing, media innovation ai, automation in media, media optimization, decentralized data collaboration, media automation platforms, media optimization ai, media client services, media workflow ai, predictive analytics, media management platform, media delivery, media delivery systems, media measurement solutions, ai in media, open media studio, media automation ai, ai, media automation tools, privacy-safe data collaboration, b2c, media industry, retail, media market reach, media ecosystem ai, media campaign ai, advertising &amp; marketing, media planning &amp; buying, media data analytics, b2b, media client ai, media strategy, media buying, media innovation, media campaign management, services, media outcome-driven, privacy-by-default data, media performance ai, media market ai, media personalization technology, media automation solutions, media spend management, e-commerce, media personalization engines, media performance measurement, media market expansion, media performance analytics, distribution, consumer products &amp; retail, transportation &amp; logistics, consumers, information technology &amp; services, marketing &amp; advertising, enterprise software, enterprises, computer software</v>
          </cell>
          <cell r="J2324" t="str">
            <v>Outlook, Microsoft Office 365, CloudFlare Hosting, Greenhouse.io, Jobvite, Slack, Digital Ocean DNS, Atlassian Cloud, OneTrust, React Redux, MongoDB, MessageGears, ServiceNow, ElasticEmail, Salesforce, Zendesk, Mobile Friendly, Facebook Widget, Facebook Login (Connect), Google Tag Manager, Vimeo, Woo Commerce, Google Font API, Bootstrap Framework, WordPress.org, Multilingual, Facebook Custom Audiences, Linkedin Marketing Solutions, YouTube, Google Ads, .NET, Bing Ads, Meta Ads Manager, TikTok, Google, Bing, Amazon Associates, Instagram, Facebook, Netflix, Pinterest, BoldChat, Looker, Tableau, Google Cloud BigQuery, SQL, Pacvue, Skai, Epsilon Data, Microsoft Advertising, Twitter Advertising, Dv360, Google Analytics, Microsoft Excel, Microsoft PowerPoint, Microsoft Office, Visio, AI, Metabase, Shopee, Wrike, React, TypeScript, Python, PostgreSQL, Amazon Web Services (AWS), Docker, Kubernetes, GitHub Actions, AWS Lambda, Adobe Analytics, AMP, Looker Studio, Mixpanel, Adform, data.ai Ascend (formerly App Annie), DoubleVerify, Google Analytics 4 (GA4), Piwik, Google Sheets, Javascript, HTML Pro, TELUS, LeadsPedia, Cisco Nexus Switches, IBM Tape Systems, RDS Advantage, ANGEL LMS, X, Google AdWords Conversion, Micro, Blinkit, Hubspot, Firebase, PowerBI Tiles, Adjust, AppsFlyer, Thycotic Password Reset Server, Jira, Asana, Shopp, 123-reg DNS, Brandwatch, The Trade Desk, Microsoft Power Automate, Microsoft Power Apps, DATAVERSE LTD, Microsoft SQL Server Reporting Services, Mode, Google Cloud Platform, Vertex AI, Excel4Apps, AdMetrics, Google Docs, R, SpectraLink, Power BI Documenter, Salesforce Marketing Cloud Intelligence (formerly Datorama), Meta Ads, LinkedIn Ads, Snapchat, Microsoft OneDrive, SharePoint, Eyefinity OfficeMate, Amazon Advertising, Ahrefs, comScore, Google Marketing Platform, Intel, Salesforce CRM Analytics, IBM SPSS Modeler, Helium 10, Twitter Ads, Google Cloud Data Fusion, Google Cloud Functions, Google Cloud Dataproc, Microsoft Power Platform, TikTok Ads, Google Display &amp; Video 360, Adobe Photoshop, Strato, Adobe After Effects, Affilinet, Integral Ad Science, Canva, Azure Devops, Smartsheet, Smart AdServer, REST, Power Query, DAX, Teamtailor, Cisco Nexus 2000, Concur, Google Data Studio, ADP Applicant Tracking System, IBM ILOG CPLEX Optimization Studio, Terraform, Prisma, Mediaocean, Pendo., GeoGebra, Arista EOS, AdSpeed, Adform DMP, Azure Data Lake Analytics, IBM Data Warehouse, Google Search Console, Reddit for business, ETAP, Allegro, Dell EMC SAN (Storage Area Network), NetBox, Olo, Oracle BlueKai Data Management Platform, ROSS, Google Cloud, Microsoft Azure, Lytics, CAT, AWS SDK for JavaScript, Spring Boot, HTML5 Maker, Google Cloud Storage, Google Cloud SQL, Redis, Okta, JWT, Google Cloud Monitoring, Traackr, ChatGPT, Gemini, 1shoppingcart, DoubleClick Conversion, Yahoo Retargeting, LAMMPS, Google Analytics 360, Snap, CoreSite, MotionPoint, DATEV Accounting, Drupal, ASP.NET, Next.js, Adobe Experience Manager, Akamai Connected Cloud (formerly Linode), Akamai CDN Solutions, OpenTracker, Criteo, Scipy, TensorFlow, PubMatic, Mag+, FlipHTML5, CSS, PHP, Node.js, LeadExplorer, 3M 360 Encompass - Health Analytics Suite, CitrusAd, Nielsen Ad Intel, Dell EMC Disaster Recovery, Azure Web Apps, Otto, Commscope Ruckus, Dash, Teads, PostGIS, GWI, OneTrust Tech Risk &amp; Compliance, Moat, Adara, Neo4j, AWS Analytics, Frame, Dell ECS Enterprise Object Storage, Adverity, Media Composer, Kinetic, Absorb LMS, C#, Remix, Microsoft.NET Core 3.1, Microsoft Azure Monitor, Azure Functions, Contentful, DatoCMS, Prismic, Algolia, BERT, Instart Logic, Spotify, Adobe Premiere Pro, Umbraco, SiteCore, OpenX, Respond, Tumblr, Less, AppNexus, iMIS, SOCi, SysTools VBA Password Recovery, Microsoft Teams Rooms, Alteryx, OSIsoft PI, Google Dataplex, Shiny, WebOffice, DATAflow, Airflow, Taleo Applicant Tracking Systems (ATS), Similarweb, Azure Data Lake Storage, Azure Databricks, WMS, Azure Analysis Services, Enom, Guidewire InfoCenter, BASE, Board, Informatica Axon Data Governance, TelmarHelixa, AWS Transfer for SFTP, Eaglestats, dbt, Workday, Enboarder, Culture Amp, Google Search Appliance, Oasis-7, Gem, Azure App Configuration, DoubleClick, Sizmek (MediaMind), Flashtalking, Adobe Audience Manager, Krux, Nielsen NetRatings, Square, Oracle Analytics Cloud, Radia Client Automation, Wasp Barcode, Data Analytics, Salesforce Service Cloud, Dart, E-planning, Apache Airflow, Trello, Google Workspace, Semrush, Screaming Frog, Salesforce Social Studio, Demandware Analytics, Adobe, Adobe Creative Suite, Azure Data Factory, pandas, NumPy, Salesforce Marketing Cloud, Salesforce CRM, Google Cloud Run, PubSub+, Snowflake, ROOM, Google Business Profile, AT&amp;T, Google Firebase A/B Testing, Walmart Shopify Integration, Git, Databricks, Scala, Adconion, LeanIX Enterprise Architecture Management, DDS-CAD, Zoho LiveDesk, Delta Lake, Azure Synapse Analytics, Azure Event Hubs, Azure Service Bus, Bicep, Azure Key Vault, Azure Purview, Apache Spark, Azure Synapse, Azure Logic Apps, Azure API Management, Apache Kafka, Spark, Azure Monitor, Azure Log Analytics, Azure Application Insights, Xaxis, Supermetrics, GC Digital, Sass, npm, Yarn, Cypress, Jest, Jasmine, Mocha, Langchain, Tor, Karma, PriceGrabber, Google Cloud AI Platform, Google AdSense for Domains, Vimeo Livestream, Microsoft Teams, CapCut, AWS Trusted Advisor, Amazon CloudWatch, GTmetrix, Google My Business, Angular, VueJS, GraphQL, Chart.Js, Plotly.js, Playwright, Zen Planner, Kantar Marketplace, Sysomos, SAP Master Data Governance, Retail and Fashion Management extension by Utopia, Omniture (Adobe), Webtrends, Jupyter, Atex, Microsoft Skype GroupMe, ArcGIS Field Maps, DoubleClick Floodlight, Xandr, LinkedIn Recruiter, OpenAI, Flow, Siemens MRI, Figma, Toolkit, Drawbridge, Salesforce Customer Data Platform (CDP), Adcrowd, redvertisement, Wider Planet, Expotracker, Onit, Google App Engine, Apache Beam, Cisco WebEx Teams, Interclick (Genome by Yahoo), Open AdStream, Adobe Creative Cloud, Infor Birst, Adobe Target, NeoData, Cisco Meraki MS, Infosys, 24-7 Media, Symphony Commerce, PySpark, Ning, Viewable Media (Visable Measures), Marin, Keynote, ShortStack, Datonics, NEC, Tealium, GAS, Imagine Edgenuity, Google Search Central, AFS Analytics, Oracle Data Cloud, Midjourney, Piwik PRO, Tanzu Kubernetes Grid, AWS CloudFormation, GitLab, Jenkins, Argo CD, Amazon Virtual Private Cloud (Amazon VPC), Cisco VPN, Prefect, MIDAS, Conviva Operational Data Platform, Meta Pixel, Dell EMC Celerra, Kenshoo, GitHub, Stack Overflow, Greenhouse, Cision, SRS ReportSmith, Sophos MDR, Deezer, Contentsquare, Hotjar, Clarity, Lucky Orange, Refinitiv World-Check Risk Intelligence, AB Tasty, Optimizely, DynamicYield, Convert Media</v>
          </cell>
          <cell r="O2324">
            <v>18506000000</v>
          </cell>
          <cell r="Q2324" t="str">
            <v>WPP Media is a global media business based in the U.S. and is recognized as the world's largest media buying agency. It is a subsidiary of WPP plc and was rebranded in May 2025. Headquartered in Lower Manhattan, WPP Media operates across various regions, including Asia, Australia, North America, and EMEA. The company was originally formed in 2003 and has undergone several restructurings to enhance its operations.
WPP Media offers comprehensive media solutions powered by AI, focusing on outcome-driven strategies. Its key offerings include the Open Media Studio (OMS), which facilitates integrated media management and creative services. The company emphasizes intelligent growth by leveraging data, AI, and partnerships to deliver innovative solutions. WPP Media also promotes diversity in media investments and has established coalitions to support multicultural audiences.</v>
          </cell>
        </row>
        <row r="2325">
          <cell r="A2325" t="str">
            <v>Wunderman Thompson</v>
          </cell>
          <cell r="B2325" t="str">
            <v>Wunderman Thompson</v>
          </cell>
          <cell r="C2325">
            <v>20000</v>
          </cell>
          <cell r="D2325" t="str">
            <v>marketing &amp; advertising</v>
          </cell>
          <cell r="E2325" t="str">
            <v>http://www.wundermanthompson.com</v>
          </cell>
          <cell r="F2325" t="str">
            <v>http://www.linkedin.com/company/wunderman-thompson-</v>
          </cell>
          <cell r="G2325" t="str">
            <v>New York</v>
          </cell>
          <cell r="H2325" t="str">
            <v>New York</v>
          </cell>
          <cell r="I2325" t="str">
            <v>advertising services, content management systems, digital ecosystem, integrated marketing solutions, digital experience design tools, data-driven marketing, technology, crm, media &amp; entertainment, data analytics tools, content management automation, brand strategy, email marketing, business growth, brand experience, omnichannel marketing, digital marketing, performance analytics, digital marketing technology, digital experience design, marketplace management solutions, programmatic advertising, digital content distribution, market expansion, interactive campaigns, influencer marketing, digital experience platforms, content strategy development, marketing &amp; advertising, human-centric marketing, social impact campaigns, services, customer journey, content optimization, multilingual content management, customer journey mapping, digital ecosystem development, customer insights tools, multilingual digital experience, personalization, cloud computing, marketing automation, personalized marketing, data analytics, brand activation, customer insights, customer engagement platforms, performance marketing tools, b2b, campaign innovation, interactive content, content marketing, content creation, digital marketing strategy, cloud-based content management, digital transformation, customer journey analytics, customer loyalty solutions, cloud platforms, market research, marketplace optimization, advertising agencies, cloud computing services, government, performance analytics tools, brand storytelling, performance marketing, consulting, digital content strategy, content optimization tools, ai-powered marketing, digital experience, digital experience innovation, customer engagement tools, social media integration, digital experience platform customization, measurable outcomes, d2c, digital advertising platforms, digital content management, digital content creation, digital advertising optimization, ai-driven personalization, digital experience personalization, client transformation, content creation tools, consumer engagement, digital commerce, customer experience, performance measurement, digital marketing tech stack, customer rewards programs, marketing consultancy, customer loyalty programs, market expansion strategies, digital advertising, technology solutions, digital marketing automation tools, digital innovation, travel &amp; hospitality, creative storytelling, performance measurement tools, customer data platforms, healthcare &amp; pharma, b2b marketing, interactive campaign tools, technology integration, e-commerce, creative advertising, digital platforms, content distribution channels, content distribution, marketplace management, digital marketing automation, content management, personalization engines, content strategy, content creation and distribution, retail, commerce, data solutions, enterprise solutions, health marketing, digital strategy, omni-channel marketing, connected media, consumer insights, creative strategy, web3 technologies, advertising campaigns, innovation strategy, e-commerce solutions, augmented reality, video content, media management, social media strategy, sustainable growth, mobile optimization, cultural branding, experience design, direct mail campaigns, user experience optimization, community engagement, frictionless experiences, analytics and reporting, seo optimization, ai-driven marketing, cross-channel advertising, health equity, diversity and inclusion, brand loyalty, customer journeys, market penetration, trend intelligence, b2c, healthcare, finance, education, non-profit, distribution, consumer products &amp; retail, transportation &amp; logistics, sales, enterprise software, enterprises, computer software, information technology &amp; services, saas, marketing consulting, management consulting, consumer internet, consumers, internet, marketing, design, health care, health, wellness &amp; fitness, hospital &amp; health care, financial services, nonprofit organization management</v>
          </cell>
          <cell r="J2325" t="str">
            <v>Microsoft Office 365, CloudFlare Hosting, Atlassian Cloud, ExactTarget</v>
          </cell>
          <cell r="L2325" t="str">
            <v>Merger / Acquisition</v>
          </cell>
          <cell r="M2325">
            <v>0</v>
          </cell>
          <cell r="N2325">
            <v>45200</v>
          </cell>
          <cell r="O2325">
            <v>956000000</v>
          </cell>
          <cell r="Q2325" t="str">
            <v>Wunderman Thompson is a creative and commerce-focused agency with a rich legacy, drawing on over 300 years of expertise from renowned agencies like J. Walter Thompson and Y&amp;R. The agency operates with a "Human First" philosophy, emphasizing the importance of ideas that resonate with people and drive business success.
The company specializes in commerce technology, helping businesses establish the infrastructure needed for omnichannel experiences. Their VML Commerce offering focuses on integrating commerce into business strategy for growth. Additionally, Wunderman Thompson provides creative services informed by consumer insights and strategic thinking, working with major brands to develop impactful campaigns. They also produce thought leadership content through Wunderman Thompson Intelligence, offering insights into consumer trends and market analysis.</v>
          </cell>
          <cell r="R2325">
            <v>1958</v>
          </cell>
        </row>
        <row r="2326">
          <cell r="A2326" t="str">
            <v>Wyndham Destinations</v>
          </cell>
          <cell r="B2326" t="str">
            <v>Wyndham Destinations</v>
          </cell>
          <cell r="C2326">
            <v>20000</v>
          </cell>
          <cell r="D2326" t="str">
            <v>hospitality</v>
          </cell>
          <cell r="E2326" t="str">
            <v>http://www.wyndhamdestinations.com</v>
          </cell>
          <cell r="F2326" t="str">
            <v>http://www.linkedin.com/company/wyndham-destinations</v>
          </cell>
          <cell r="G2326" t="str">
            <v>Orlando</v>
          </cell>
          <cell r="H2326" t="str">
            <v>Florida</v>
          </cell>
          <cell r="I2326" t="str">
            <v>owner engagement, resort destinations, resort locations, vacation experiences, digital platform, owner services, resort partnerships, b2c, construction &amp; real estate, digital booking, travel rewards, exchange programs, vacation planning tools, timeshare exit, digital membership, vacation exchange, owner events, membership travel, e-commerce, resort management, vacation ownership, resort safety standards, owner support services, vacation packages, family vacations, customer engagement, resort brands, vacation exchange network, timeshare, vacation deals, owner education, owner support, member benefits, owner advocacy, travel membership, resort sustainability, vacation exchange services, vacation flexibility, owner loyalty, owner discounts, travel flexibility, luxury resorts, holiday clubs, online booking, loyalty program, owner loyalty programs, owner portal, owner exclusive offers, resort branding, owner community, vacation ownership financing, timeshare resale, luxury accommodations, vacation club, owner referral programs, owner communication, resort development, fitness and recreational sports centers, customer service, services, vacation financing, property management, leisure, travel &amp; tourism, travel technology, resort marketing, resort network, resort renovations, hospitality, vacation planning, holiday ownership, resort innovation, owner testimonials, global resorts, owner appreciation, owner benefits, vacation clubs, flexible travel options, resort amenities, resort portfolio, vacation rentals, resort upgrades, luxury vacation homes, global hospitality, d2c, timeshare ownership, club wyndham, worldmark by wyndham, margaritaville vacation club, shell vacations club, travel experiences, adventure holidays, booking vacations, condo rentals, vacation savings, rci exchange, wyndham rewards, hotel rewards program, exclusive travel deals, premium experiences, resort services, sustainable travel, urban farming, travel loyalty, cleaning standards, destination experiences, hospitality service, vacation memories, holiday promotions, wyndham cares, retreat experiences, travel destinations, affordable vacations, owners community, annual member meeting, educational resources, on-site dining, vacation incentives, outdoor adventures, event sponsorships, luxury travel options, exclusive owner events, consumer internet, consumers, internet, information technology &amp; services, enterprise software, enterprises, computer software, b2b</v>
          </cell>
          <cell r="J2326" t="str">
            <v>Akamai, Akamai DNS, AT&amp;T DNS, Mailchimp Mandrill, Outlook, Microsoft Office 365, Drupal, Adobe Marketing Cloud, Slack, Omniture (Adobe), VueJS, The Trade Desk, Atlassian Cloud, Amazon SES, Google Font API, FullStory, Bing Ads, DoubleClick Conversion, DoubleClick, Facebook Login (Connect), ShareThis, Google Dynamic Remarketing, Google Analytics, Multilingual, Cedexis Radar, Clicky, reCAPTCHA, Facebook Custom Audiences, Paypal, Akamai RUM, Yahoo Analytics, Adobe Media Optimizer, Google Maps, Facebook Widget, Mobile Friendly, DoubleClick Floodlight, Qualtrics, Vimeo, Google AdWords Conversion, Google Tag Manager, AppDynamics, Google Analytics Ecommerce Tracking, Hotjar, PrototypeJS, Google Maps (Non Paid Users), LiveRamp, Remote</v>
          </cell>
          <cell r="K2326">
            <v>25000000</v>
          </cell>
          <cell r="L2326" t="str">
            <v>Other</v>
          </cell>
          <cell r="M2326">
            <v>25000000</v>
          </cell>
          <cell r="N2326">
            <v>43678</v>
          </cell>
          <cell r="O2326">
            <v>4200000000</v>
          </cell>
          <cell r="Q2326" t="str">
            <v>Travel + Leisure Co. is a global hospitality company specializing in vacation ownership and timeshare exchanges. It operates as the largest vacation ownership and exchange company in the world, serving nearly 4 million members and owner families. The company has over 23,000 employees and manages more than 220 vacation club resorts and 4,300 affiliated resorts across 110 countries.
Travel + Leisure Co. operates two main business lines: Vacation Ownership and Travel &amp; Membership through its Panorama division. The Vacation Ownership segment offers timeshare ownership in vacation clubs, providing flexible vacation options for nearly 900,000 owners. Panorama manages exchange networks and membership programs, including the worldâ€™s largest vacation exchange network, RCI. The company emphasizes quality, flexibility, and value in its offerings, aiming to create memorable vacation experiences for families.</v>
          </cell>
          <cell r="R2326">
            <v>2018</v>
          </cell>
        </row>
        <row r="2327">
          <cell r="A2327" t="str">
            <v>Xanterra Travel Collection</v>
          </cell>
          <cell r="B2327" t="str">
            <v>Xanterra Travel Collection</v>
          </cell>
          <cell r="C2327">
            <v>8000</v>
          </cell>
          <cell r="D2327" t="str">
            <v>hospitality</v>
          </cell>
          <cell r="E2327" t="str">
            <v>http://www.xanterra.com</v>
          </cell>
          <cell r="F2327" t="str">
            <v>http://www.linkedin.com/company/xanterra-travel-collection</v>
          </cell>
          <cell r="G2327" t="str">
            <v>Greenwood Village</v>
          </cell>
          <cell r="H2327" t="str">
            <v>Colorado</v>
          </cell>
          <cell r="I2327" t="str">
            <v>things to do, tourism, travel, accommodations, gift stores, lodging, retail, hospitality, dining, park concessions, national parks, sustainable tourism, guided tours, unique experiences, upscale accommodations, environmental responsibility, outdoor adventures, culinary experiences, retail shops, cruise services, biking tours, hiking tours, family travel, couples retreats, solo travel, iconic destinations, travel management, customer experience, eco-friendly practices, adventure travel, cultural exploration, personalized service, historical railway, rv camping, luxury travel, responsible tourism, travel packages, nature exploration, adventure seekers, travel experiences, memorable vacations, diverse travelers, active lifestyle, heritage tourism, conservation efforts, travel collection, exclusive experiences, soft footprint, legendary hospitality, eco-conscious travel, bespoke travel experiences, government, wildlife viewing, fred harvey legacy, hospitality management, services, sustainability initiatives, luxury lodges, guided excursions, cruise and train travel, b2c, experience economy, hotels (except casino hotels) and motels, vacation rentals, luxury accommodations, experience travel, eco-tourism, heritage hotel restoration, historic lodges, national park hospitality, b2b, tour operator, lodging services, environmental stewardship, renewable energy in parks, travel services, eco-friendly operations, conservation programs, vintage rail journeys, national park preservation, destination management, local community support, heritage properties, e-commerce, leisure, travel &amp; tourism, renewables &amp; environment, consumer internet, consumers, internet, information technology &amp; services</v>
          </cell>
          <cell r="J2327" t="str">
            <v>CloudFlare Hosting, Amazon AWS, OneTrust, The Trade Desk, Slack, Salesforce, Google Tag Manager, Wix, WordPress.org, Bootstrap Framework, AngularJS, Facebook Widget, reCAPTCHA, Google Analytics, Vimeo, Facebook Custom Audiences, YouTube, Gravity Forms, Facebook Login (Connect), Woo Commerce, Typekit, Mobile Friendly, Google Font API, Remote, eMaint CMMS, Postpresso, .GIS, Gem, Infor SyteLine / Infor CloudSuite Industrial, ANGEL LMS, Excel4Apps, CAT, Board, Open AdStream, IBM Operational Decision Manager (ODM), Onit, CONTROL, Flow, Micros, PowerBI Tiles, FreePBX, IBM Maximo IT, iCIMS, Kronos, Microsoft Excel, IBM Sterling Secure Proxy, Microsoft Windows Server 2012, Microsoft Office, Cisco Unified Intelligence Center, Conversant (ValueClick), Aloha POS, Cloudsuite WMS, PagerDuty, AMP, Bing, Motorola, SentenceTransformers, Quip, Vertica, Oracle Simphony POS, McAfee Host IPS, Ning, OneTrust Tech Risk &amp; Compliance, Logitech Video Conferencing, Elite Software HVAC Solution, Altair Radioss, 7shifts, Totango, Shutterstock, Facebook, Instagram, TikTok, Linkedin Marketing Solutions, Reddit for business, Pinterest, Tor, Conviva Operational Data Platform, Olo, UKG Dimensions Hourly Timekeeping, Lawson Software, Act!, Admin, LogIC, IBM SPSS Modeler, NEC, Dayforce, AWS Database Migration Service, Google Maps, Smartsheet, Jira, Outsystems, Vizergy Central Reservation System, ServiceNow, Windows 10 IoT Core Services, Windows 11, StarRez, Hubspot, Salesforce CRM Analytics, Delphi, Reviews, ROOM, SS&amp;C, Tockify</v>
          </cell>
          <cell r="O2327">
            <v>1000000000</v>
          </cell>
          <cell r="Q2327" t="str">
            <v>Xanterra Travel Collection is a hospitality and travel company with a rich history of over 150 years. It specializes in operations within and near iconic U.S. national parks, offering guided tours by rail, trail, and sail, as well as luxury experiences in renowned destinations worldwide. The company traces its origins to the Fred Harvey Company, known for pioneering quality hospitality along Western rail lines.
Xanterra provides a range of services, including lodging, dining, retail, and guided experiences, all with a focus on environmental responsibility. It operates national and state park concessions, offering primary lodging and services in parks like Yellowstone and the Grand Canyon. The company also features guided tours through Country Walkers and VBT Bicycling Vacations, along with luxury resorts such as The Broadmoor in Colorado and Sea Island in Georgia. Xanterra emphasizes exclusive access to America's most iconic natural and cultural sites, ensuring enriching experiences for travelers.</v>
          </cell>
          <cell r="R2327">
            <v>1876</v>
          </cell>
        </row>
        <row r="2328">
          <cell r="A2328" t="str">
            <v>XBP Global</v>
          </cell>
          <cell r="B2328" t="str">
            <v>XBP Global</v>
          </cell>
          <cell r="C2328">
            <v>11000</v>
          </cell>
          <cell r="D2328" t="str">
            <v>information technology &amp; services</v>
          </cell>
          <cell r="E2328" t="str">
            <v>http://www.xbp.global</v>
          </cell>
          <cell r="F2328" t="str">
            <v>http://www.linkedin.com/company/xbpglobal</v>
          </cell>
          <cell r="G2328" t="str">
            <v>Irving</v>
          </cell>
          <cell r="H2328" t="str">
            <v>Texas</v>
          </cell>
          <cell r="I2328" t="str">
            <v>workflow management, finance automation, business process automation, technology, agentic ai, digitization, health automation, ap automation, digital transformation, artificial intelligence, enterprise solutions, technology, information &amp; internet, ai-driven analytics, workflow automation, ai automation, regional divisions, ai-powered platform, financial services, predictive analytics, workflow digitization, claims denial reduction, document processing automation, eligibility verification, cloud-based solutions, information technology and services, ai data extraction, document scanning and delivery, cloud workflow automation, digital payments, revenue cycle management, computer systems design and related services, healthcare revenue cycle, healthcare revenue cycle transformation, data extraction, multi-industry automation, predictive data organization, payment workflow optimization, payment acceleration, mailroom automation, human-in-the-loop validation, claims processing automation, document sorting, cloud workflow platform, large enterprise clients, payment posting automation, market-wide liquidity, global enterprise solutions, healthcare, industry-specific solutions, digital workflow, bpa, sustainable business practices, operational efficiency, saas, b2b, finance, energy &amp; utilities, information technology &amp; services, enterprise software, enterprises, computer software, health care, health, wellness &amp; fitness, hospital &amp; health care</v>
          </cell>
          <cell r="J2328" t="str">
            <v>Gmail, Google Apps, Microsoft Azure Hosting</v>
          </cell>
          <cell r="O2328">
            <v>142800000</v>
          </cell>
          <cell r="Q2328" t="str">
            <v>XBP Global (XBP-SMB) is a cloud-based platform that specializes in financial automation and accounting outsourcing for small and medium-sized businesses. It offers integrated Accounts Payable (AP) and Accounts Receivable (AR) solutions, utilizing AI-powered data capture to streamline financial operations, enhance cash flow, and ensure compliance. The platform is accessible via web browsers on various devices and emphasizes automation to reduce errors and eliminate paper-based processes.
XBP-SMB provides a range of services, including AP/AR management, cash flow tracking, bookkeeping, payroll processing, tax preparation, and strategic financial planning. Its core automation software features tools for invoicing, payment processing, and real-time cash flow monitoring. The platform operates on a flexible subscription model, offering 30-day free trials and 24/7 human support. Security measures include PCI-DSS compliant payments and TLS encryption, ensuring a safe environment for financial transactions.</v>
          </cell>
          <cell r="R2328">
            <v>1974</v>
          </cell>
        </row>
        <row r="2329">
          <cell r="A2329" t="str">
            <v>Xerox</v>
          </cell>
          <cell r="B2329" t="str">
            <v>Xerox</v>
          </cell>
          <cell r="C2329">
            <v>18000</v>
          </cell>
          <cell r="D2329" t="str">
            <v>management consulting</v>
          </cell>
          <cell r="E2329" t="str">
            <v>http://www.xerox.com</v>
          </cell>
          <cell r="F2329" t="str">
            <v>http://www.linkedin.com/company/xerox</v>
          </cell>
          <cell r="G2329" t="str">
            <v>Norwalk</v>
          </cell>
          <cell r="H2329" t="str">
            <v>Connecticut</v>
          </cell>
          <cell r="I2329" t="str">
            <v>digital printing, printers, personalization, managed print services, finance &amp; accounting services, business services, office workflow solutions, healthcare services, government services, graphics communications, transportation services, bpo, document management, packaging, software, multifunction systems, customer care, graphic communications, hr services, hardware + software, computer peripheral equipment, technology, business consulting &amp; services, data security, document workflow, retail, digital printing presses, data management, supply chain management, print automation software, business process automation, workflow solutions, digital content services, document security, high-volume printing, print management, office equipment, custom print applications, business technology, cloud printing, color management, analytics, information technology &amp; services, automation, it services, workflow automation, legal, b2b, enterprise content management, document management services, commercial and service industry machinery manufacturing, xerography, print security, customer engagement, enterprise solutions, patented technology, banking, patents, outsourcing services, print finishing solutions, marketing automation, cybersecurity, xerox patents, office equipment manufacturing, content management, print solutions, insurance, digital transformation, innovation, secure printing, services, consulting, business process outsourcing, multifunction printers, content management software, media handling, production printing, software solutions, government, education, production print solutions, xmpie personalization, connectkey technology, office equipment solutions, printer supplies, office laser printers, mobile printing solutions, print management software, workflow apps, technical assistance, remote support services, recycling programs, cloud printing services, cost reduction strategies, graphic design solutions, high-quality printing, security solutions, printer accessories, printing technology, robotic process automation, small and medium business solutions, healthcare printing solutions, educational printing services, financial services solutions, government document services, campaign printing solutions, document capture solutions, customer support, printer performance monitoring, innovation in printing, environmental sustainability, digital press technology, automated finishing options, print feeding systems, healthcare, finance, consumer products &amp; retail, printing, managed services, health care, health, wellness &amp; fitness, hospital &amp; health care, shipping, logistics &amp; supply chain, computer hardware, computer software, management consulting, computer &amp; network security, commercial &amp; service industry machinery manufacturing, financial services, marketing &amp; advertising, saas, enterprise software, enterprises</v>
          </cell>
          <cell r="J2329" t="str">
            <v>Akamai, Salesforce, Constant Contact, Outlook, Microsoft Office 365, Autotask, Zendesk, Magento 2 Enterprise, Magento Enterprise, Slack, Salesforce Live Agent, Amazon SES, Omniture (Adobe), Qualtrics, New Relic, Loggly, WordPress.org, Linkedin Marketing Solutions, SOASTA, Flowplayer, Google Font API, Mobile Friendly, Google Tag Manager, Varnish, Remote, ICP, Microsoft Office, Visio, Microsoft Project, Microsoft Excel, PowerBI Tiles, , SAP, Microsoft 365, Microsoft Exchange Server 2003, SharePoint, Microsoft Teams Rooms, Microsoft OneDrive for Business, Microsoft Power Platform, Silicon Graphics International, Micro, Google Cloud Data Loss Prevention, Workday, , Microsoft Power Automate, Microsoft Power Apps, Power Query, Microsoft Exchange Online, Microsoft Teams, Azure Data Lake Analytics, poly, Azure Data Factory, Azure Analysis Services, Databricks, Microsoft SQL Server Reporting Services, Perl, , Avature, ServiceNow, Power BI Documenter, SAP BusinessObjects Business Intelligence (BI), SAP Fiori, AWS Analytics, AWS Bedrock, Sizmek (MediaMind), AWS Key Management Service (KMS), Amazon Virtual Private Cloud (Amazon VPC), Adobe Creative Suite, PRO.FILE, Gem, SES, Dell EMC IDPA, AI, Fusion ERP Analytics, Excel4Apps, Apex, Git, CONTROL, JMP, Wider Planet, Salesforce CRM Analytics, Google AdWords Conversion, accessiBe, SQL, Quip, Blackline, TUNE, Microsoft Entra ID, Microsoft Purview eDiscovery, EMC, Azure Active Directory B2C, Microsoft Advanced Group Policy Management, Akamai CDN Solutions, Citrix, Autopilot, Azure Virtual Desktop, Microsoft Windows 365 Cloud PC, Microsoft PowerShell, AMP, Scrum Do, Delta, Microsoft Windows Server 2012, Oracle Siebel, Box, Spiceworks IP Scanner, Oracle Communications Session Border Controller (SBC), VMware SD-WAN, Cisco VPN, Cisco Aggregation Services Routers, Cisco Nexus Switches, Juniper Networks SRX-Series Firewalls, Datto NAS, LogicMonitor, PRTG Network Monitor, Cisco Catalyst 9800 Series Wireless Controllers, BILL, CAT, Cortex Cloud, Frame, IBM Cognos Analytics, IBM Mainframe, IBM z/OS Operating System, Microsoft Azure Monitor, Oracle Analytics Cloud, Oracle EBS Projects, Oracle iProcurement, Oracle Siebel CRM, Oracle Solaris, PeopleSoft Sales, PL/SQL, Red Hat, Teradata, .NET, Ning, Amazon Associates, E2open, Tor, ANGEL LMS, Azure Data Lake Storage, Microsoft Azure, SAP Ariba Platform, Saviynt, Oracle Payables, Microsoft PowerPoint, Rediker (Plus Portals), OpenText, IFS Cloud, ACL, Adobe Coldfusion, Oracle XML DB, Act!, Oracle Database, Oracle Automatic Storage Management (ASM), Oracle Enterprise Manager, VMware, Microsoft Windows Server 2000, Infoblox DHCP, Ansible, Bash, Dynamics 365 Customer Insights, Mode, Flow, EFI Fiery, 24-7 Media, Chrome, XMPie, Microsoft Dynamics, Mint, Lexmark, Kaspersky Anti-Virus, Pega Robotic Process Automation, Cisco WebEx Teams, Taboola Newsroom, MLflow, Kubeflow, TensorFlow, LexisNexis ThreatMetrix, Xamarin, UltraTax CS, Upland Qvidian, Microsoft Dynamics 365 CE, DATAVERSE LTD, Red Hat JBoss Enterprise SOA Platform, REST, Azure Devops, Visual Studio, Pages, React, Javascript, Azure Functions, Azure Logic Apps, Azure Service Bus, iManage, Brocade Switches, Azure Machine Learning, impact.com, Lucernex Site Selection, IBM InfoSphere Master Data Management, Canon Multifunction Copiers, Canon Printers, Xerox, Samsung Tablets, Google Maps, SAP HANA, Genesys Cloud CX, Genesys, Interact, Azure AD P2, Microsoft Entra, IBM System p Server, Avalara, SAP S/4HANA, SAP SD, Thomson Reuters ONESOURCE, Vertex, Google Identity Services APIs, NEC, Square, Azure Files, Xero, OneTrust, CNC Software, Springer-Miller, Azure Virtual Machines, SAP Data Maintenance for ERP by Vistex, Siemens PROFIBUS, Splunk SOAR, Impartner PRM, Delinea, Windows 11, PySpark, Microsoft Word, Adobe Acrobat, DocuShare, SAP Revenue Accounting and Reporting (RAR), IBX SmartView, OSIsoft PI, AWS Application Load Balancer, Azure Virtual Network, ChinaCache, Kona Web Application Firewall, McAfee Total Protection for Data Loss (DLP), Palo Alto Next-Generation Firewall (NGFW), SAS Enterprise Guide, VLAN, Express, Cisco SASE (Secure Access Service Edge), Parallels Mac Management for Microsoft SCCM, Selenium, AWS SDK for JavaScript, Azure Pipelines, Doxim CCM, Cascade CMS, SS&amp;C, Cisco Meraki, Azure Active Directory, Azure Linux Virtual Machines, Oracle EBS CRM, PeopleSoft CRM, ALEX, Microsoft AdCenter, Acumatica, Microsoft Lists, ADP, Smartsheet, DocuSign, Avaya Session Border Controller, ABAP, Visual Visitor, Salesforce Partner Relationship Management (PRM), Anaplan, Workiva, Eyefinity OfficeMate, Office365, Secured MVC Forum on Windows 2012 R2, Remote Desktop Services, Check Point Maestro</v>
          </cell>
          <cell r="K2329">
            <v>26750000000</v>
          </cell>
          <cell r="L2329" t="str">
            <v>Debt Financing</v>
          </cell>
          <cell r="M2329">
            <v>450000000</v>
          </cell>
          <cell r="N2329">
            <v>46054</v>
          </cell>
          <cell r="O2329">
            <v>7022000000</v>
          </cell>
          <cell r="Q2329" t="str">
            <v>Xerox Corporation is a global leader in business technology and outsourcing services, based in Norwalk, Connecticut. Founded in 1906, the company initially manufactured photographic paper and became a pioneer in document reproduction with the introduction of the first automatic plain-paper photocopier in 1959. Over the years, Xerox has expanded its offerings to include a wide range of copiers, printers, multifunction machines, and document management solutions.
The company has a rich history of innovation, having established the Palo Alto Research Center (PARC) in 1970, where it developed key technologies such as the graphical user interface and laser printing. Xerox also provides business process outsourcing and diverse business solutions, including analytics and data management. With a strong portfolio of over 12,000 patents, Xerox has made significant contributions to the technology landscape and continues to be recognized for its impact in the industry.</v>
          </cell>
          <cell r="R2329">
            <v>1906</v>
          </cell>
        </row>
        <row r="2330">
          <cell r="A2330" t="str">
            <v>Xoriant</v>
          </cell>
          <cell r="B2330" t="str">
            <v>Xoriant</v>
          </cell>
          <cell r="C2330">
            <v>5000</v>
          </cell>
          <cell r="D2330" t="str">
            <v>information technology &amp; services</v>
          </cell>
          <cell r="E2330" t="str">
            <v>http://www.xoriant.com</v>
          </cell>
          <cell r="F2330" t="str">
            <v>http://www.linkedin.com/company/xoriant</v>
          </cell>
          <cell r="G2330" t="str">
            <v>Sunnyvale</v>
          </cell>
          <cell r="H2330" t="str">
            <v>California</v>
          </cell>
          <cell r="I2330" t="str">
            <v>java, azure iot, endtoend product development, cloud computing, mobile application development, product engineering, big datahadoopdata science, artificial intelligence, cloud infrastructure, it security, software development, professional services implementation integration, sustaining engineering, qa, big data analytics, internet of things, machine learning, software testing, data governance, web 20, professional services implementation amp integration, net, technical support, mobile, ecommerce, new product development, information technology, consumer goods, consumers, it services &amp; it consulting, security management, application modernization, enterprise software, devsecops, data analytics tools, business intelligence, client success, devops, cloudops, healthcare, identity and access management, digital engineering, real-time data processing, cloud governance, scalability, digital experience platforms, in-house products, manufacturing, innovation, automated deployment, multi-cloud management, hybrid cloud, services, ai model deployment, customer-centric, security services, operational efficiency, data analytics, api integration, software accelerators, cloud security services, b2b, information technology and services, data modernization, digital transformation, custom software development, automated testing frameworks, industry-specific solutions, ai, digital solutions, predictive analytics, containerization, consulting, computer systems design and related services, financial services, ai platform, it services, microservices, automotive, data management, technology consulting, digital strategy, cloud security, serverless computing, it infrastructure, cyber security, enterprise security strategy, cloud operations, software services, enterprise cloud, microservices architecture, technology partnerships, data visualization, global presence, edge computing, customer experience, cloud consulting, cloud migration, ai-powered insights, product accelerators, cloud services, digital twin, digital innovation, application development, zero trust security, cloud solutions, cloud-native, devops tools, cloud cost optimization, cybersecurity, telecommunications, data engineering, automation, ai solutions, security automation, data lakes, security operations center, retail, security, quality engineering, identity management, process automation, document automation, api integrations, technical debt reduction, experience transformation, security operations, compliance services, multi-cloud solutions, performance optimization, legacy system upgrades, low-code/no-code development, robotics process automation, finops solutions, retail solutions, bfsi solutions, healthcare solutions, manufacturing solutions, vendor management, enterprise solutions, software development lifecycle, data privacy, risk compliance, software testing automation, finance, enterprises, computer software, information technology &amp; services, mobile app development, internet infrastructure, internet, computer &amp; network security, e-commerce, consumer internet, analytics, health care, health, wellness &amp; fitness, hospital &amp; health care, mechanical or industrial engineering, management consulting, marketing, marketing &amp; advertising, app development, apps, privacy</v>
          </cell>
          <cell r="J2330" t="str">
            <v>Amazon CloudFront, Salesforce, Route 53, Mimecast, Marketo, Microsoft Office 365, Amazon AWS, Bluekai, Drupal, Atlassian Cloud, Hubspot, Slack, OneTrust, DoubleClick Conversion, Google Font API, Facebook Widget, Mobile Friendly, Nginx, Shutterstock, Facebook Custom Audiences, Bootstrap Framework, Google Analytics, DoubleClick, AdRoll, Google Dynamic Remarketing, Bing Ads, Facebook Login (Connect), Taleo, Google Tag Manager, Remote, Spark, LeafLink, Hadoop HDFS, Apache Kafka, Airflow, Prefect, AWS Trusted Advisor, Microsoft Azure Monitor, IBM ILOG CPLEX Optimization Studio, Python, Scala, Oracle Analytics Cloud, PostgreSQL, Mongoose, CouchDB, Docker, Kubernetes, spaCy, NLTK, Langchain, Hazelcast, Redis, SQL, .NET, PHP, NICE Actimize Xceed, Act-On, SAM, Impact Radius, AWS SDK for JavaScript, Playwright, SAP, Microsoft Windows Server 2012, Angular, Javascript, HTML5 Maker, CSS, Figma, Spring Boot, Ab Initio, Metadata Hub, Nmap, Wireshark, Metasploit, DotNetNuke, AI, Data Analytics, Ptengine, Jira, Confluence, Horovod, Bitbucket, Git, PowerBI Tiles, React, Node.js, JWT, npm, REST, Cisco Meraki MS, Cisco Wireless LAN Controllers, CheckPoint, Fortinet FortiGate, IBM API Connect, Cisco VPN, PatientPop, Postpresso, VLAN, ACL, Adition Technologies - Advertisers, Cisco TrustSec, Infoblox, SolarWinds, Cisco UCS Manager, Yardi Voyager, Express, AWS Transit Gateway, AWS Direct Connect, Amazon Virtual Private Cloud (Amazon VPC), Equinix, Django CSRF, Postman, Microsoft 365, TARGIT Decision Suite, Microsoft SQL Server Reporting Services, Conversant, Amazon Associates, Dell ECS Enterprise Object Storage, Azure Key Vault, AWS CloudHSM, Azure Analysis Services, Oracle Cloud Infrastructure, , Karate Labs, Apache JMeter, SonarQube, Google Cloud Platform, Terraform, AWS Analytics, Chronicle, Micro, , McAfee Total Protection for Data Loss (DLP), Connect, Cisco Meraki, NetScaler, Cisco Firepower 1000, ShareASale, dynaTrace, Cisco Meraki SD-WAN, AWS VPN, Google Cloud Security Command Center, Amazon Web Services (AWS), Microsoft Azure, ServiceNow</v>
          </cell>
          <cell r="K2330">
            <v>30000000</v>
          </cell>
          <cell r="L2330" t="str">
            <v>Merger / Acquisition</v>
          </cell>
          <cell r="M2330">
            <v>0</v>
          </cell>
          <cell r="N2330">
            <v>44927</v>
          </cell>
          <cell r="O2330">
            <v>236479000</v>
          </cell>
          <cell r="Q2330" t="str">
            <v>Xoriant is a technology consulting and software services company that focuses on digital transformation through digital engineering. Founded in 1990 and headquartered in Sunnyvale, California, Xoriant operates globally with offices in the U.S., Europe, and Asia, including locations in the UK, India, and Singapore.
The company offers a wide range of IT services, including product engineering, software development, cloud services, big data analytics, and IoT solutions. Xoriant also provides in-house products designed to enhance project delivery, such as Xoriant CDi and various XÂ·CELERATE tools. Serving a diverse clientele from startups to Fortune 100 companies, Xoriant operates across multiple industries, including banking, healthcare, and telecommunications. Recognized as one of the Best Workplaces by Great Place to Workâ„¢, Xoriant has grown significantly over the years and has filed patents in software development and testing.</v>
          </cell>
          <cell r="R2330">
            <v>1990</v>
          </cell>
        </row>
        <row r="2331">
          <cell r="A2331" t="str">
            <v>Xtreme RFID</v>
          </cell>
          <cell r="B2331" t="str">
            <v>Xtreme RFID</v>
          </cell>
          <cell r="C2331">
            <v>5000</v>
          </cell>
          <cell r="D2331" t="str">
            <v>information technology &amp; services</v>
          </cell>
          <cell r="E2331" t="str">
            <v>http://www.xtremerfid.com</v>
          </cell>
          <cell r="F2331" t="str">
            <v>http://www.linkedin.com/company/xtreme-rfid</v>
          </cell>
          <cell r="G2331" t="str">
            <v>Grand Rapids</v>
          </cell>
          <cell r="H2331" t="str">
            <v>Michigan</v>
          </cell>
          <cell r="I2331" t="str">
            <v>rfid iot for food traceability fsma, rfid iot for oil gas, system integration, fully encapsulated uhf rfid tags for harsh environments, rfid iot for automotive, bap battery assisted passive rfid, rfid amp iot for assetrti tracking, rfid iot for onmetal applications, rfid iot for manufacturing, rfid amp iot for oil amp gas, temperature monitoring, custom rugged rfid tag design, passive uhf rfid, process optimization using iot technology, onepiece, rfid amp iot for automotive, rfid amp iot in supply chain, active uhf rfid, rfid iot in supply chain, engineering &amp; manufacturing rugged rfid tags for customers applicationspecific requirements, rfid amp iot for onmetal applications, gps monitoring, rfid amp iot for manufacturing, rfid iot for assetrti tracking, engineering &amp; manufacturing for system integrators, rfid solutions, rfid amp iot for food traceability fsma, it services &amp; it consulting, information technology &amp; services</v>
          </cell>
          <cell r="J2331" t="str">
            <v>Gmail, Google Apps, Remote</v>
          </cell>
          <cell r="Q2331" t="str">
            <v>Xtreme RFID was a manufacturer of rugged RFID tags designed for extreme environments. As a division of Cascade Engineering, the company specialized in encapsulating RFID inlays within durable plastic housings using advanced plastic injection molding techniques. This innovation allowed for the deployment of RFID technology in harsh conditions, such as high temperatures, chemical exposure, and industrial settings. Established in 2005, Xtreme RFID utilized over 40 years of expertise from Cascade Engineering.
The company offered a range of fully encapsulated RFID tags, including the Allied Series VX-Midâ„¢ HT, which was designed for high-temperature environments. Their products supported applications in asset tracking, inventory management, and process optimization, particularly for returnable containers and reusable packaging. Xtreme RFID also provided custom design and engineering services, helping businesses implement RFID solutions tailored to their specific needs. The company was affiliated with organizations like the Reusable Packaging Association and AIPIA, emphasizing its commitment to innovation in RFID technology.</v>
          </cell>
          <cell r="R2331">
            <v>2005</v>
          </cell>
        </row>
        <row r="2332">
          <cell r="A2332" t="str">
            <v>Yahoo</v>
          </cell>
          <cell r="B2332" t="str">
            <v>Yahoo</v>
          </cell>
          <cell r="C2332">
            <v>9700</v>
          </cell>
          <cell r="D2332" t="str">
            <v>information technology &amp; services</v>
          </cell>
          <cell r="E2332" t="str">
            <v>http://www.yahoo.com</v>
          </cell>
          <cell r="F2332" t="str">
            <v>http://www.linkedin.com/company/yahoo</v>
          </cell>
          <cell r="G2332" t="str">
            <v>New York</v>
          </cell>
          <cell r="H2332" t="str">
            <v>New York</v>
          </cell>
          <cell r="I2332" t="str">
            <v>internet, user experience, innovation, media, technology, consumer services, online advertising, seo, advertising, internet marketing, search, mobile, email, consumer internet, information technology, software development, information technology &amp; services, ux, marketing &amp; advertising, search marketing, marketing, consumers, internet service providers, professional services</v>
          </cell>
          <cell r="J2332" t="str">
            <v>Salesforce, DynECT, Gmail, Marketo, Google Apps, Microsoft Office 365, Amazon AWS, Brightcove, Slack, Amazon SES, Atlassian Cloud, OneTrust, Campaign Monitor, GitHub Hosting, Shopify Plus, Webflow, DoubleClick, comScore, OpenX - Exchange, Mobile Friendly, Chartbeat, PubMatic, Right Media (Yahoo Ads), YouTube, New Relic, Wufoo, Google AdSense, Brightroll, Microsoft Frontpage, Rubicon Project, Facebook Custom Audiences, Facebook Login (Connect), Google Play, Advertising.com, Taboola, Facebook Widget, Yahoo Analytics, Google Font API, Google Tag Manager, Ruby On Rails, reCAPTCHA, Linkedin Marketing Solutions, Google Analytics, Workday Recruit, Bootstrap Framework, GraphQL, NTENT, Apollo, .NET, Python, SQL, Kubernetes, Aerospike, Google Cloud Spanner, Hadoop HDFS, AWS SDK for JavaScript, ebs, ECS, Amazon CloudWatch, Amazon S3, Google Kubernetes Engine, Amazon DynamoDB, Amazon Web Services (AWS), Google Cloud Platform, Docker, GitHub Copilot, Mode, AWS Analytics, ANGEL LMS, Cursor, Databricks, Oracle E Business Suite, AI, NLP, Node.js, AWS Trusted Advisor, GitHub Actions, JFrog Artifactory, GitHub, Terraform, HELM, Prometheus, Grafana, OpenTelemetry, Google Cloud, Oracle Analytics Cloud, Google, Meta Ads Manager, Google Cloud BigQuery, DATAflow, Google Cloud Composer, Vertex AI, Apache Spark, Apache Beam, Git, Composer, React, Next.js, Playwright, FlipHTML5, CSS, Langchain, LangGraph, PyTorch, TypeScript, TensorFlow, Spark, Forcepoint TRITON, go+, Javascript, A Small Orange, ADAPT, Ning, SentenceTransformers, Judge.me, Salesforce CRM Analytics, Apache Kafka, AWS Lambda, Datadog, LeafLink, OpenSearch, Redis, Splunk, Google Cloud Storage, IBM ILOG CPLEX Optimization Studio, Google Cloud Dataproc, PubSub+, Looker Studio, Claude, Gemini, Google Kubernetes Engine (GKE), Google Cloud Run, OpenAPI, Rust, ServiceNow, Jira Software, Jira Service Management, Confluence, Loom, Horovod, C#, Unix, Akamai CDN Solutions, JFrog, Amazon Managed Streaming for Apache Kafka (Amazon MSK), Nutanix Beam, Amazon Kinesis, Amazon Elastic MapReduce (EMR)</v>
          </cell>
          <cell r="K2332">
            <v>9984930000</v>
          </cell>
          <cell r="L2332" t="str">
            <v>Merger / Acquisition</v>
          </cell>
          <cell r="M2332">
            <v>5000000000</v>
          </cell>
          <cell r="N2332">
            <v>44440</v>
          </cell>
          <cell r="O2332">
            <v>5000000000</v>
          </cell>
          <cell r="P2332">
            <v>26</v>
          </cell>
          <cell r="Q2332" t="str">
            <v>Yahoo is a pioneering internet company founded in January 1994 by Jerry Yang and David Filo. Initially launched as a human-edited web directory, it evolved into a major web portal and search engine. Yahoo became a household name in the 1990s, going public in 1996 and reaching a market cap of $128 billion by 2000. The company expanded through acquisitions, enhancing its search technology and online services.
Yahoo offers a wide range of internet services, including Yahoo Mail, Yahoo Messenger, and Flickr. It provides content and media through platforms like Yahoo Answers and news, as well as personalized features like "My Yahoo!" The company has also developed proprietary search technology and generates revenue through advertising. Yahoo has partnered with major companies like AT&amp;T, Verizon, and Nextel to deliver its services, ensuring a broad reach to users and small businesses. Jim Lanzone currently serves as CEO, guiding Yahoo as a trusted digital resource for millions globally.</v>
          </cell>
          <cell r="R2332">
            <v>1994</v>
          </cell>
        </row>
        <row r="2333">
          <cell r="A2333" t="str">
            <v>Yardi</v>
          </cell>
          <cell r="B2333" t="str">
            <v>Yardi</v>
          </cell>
          <cell r="C2333">
            <v>7000</v>
          </cell>
          <cell r="D2333" t="str">
            <v>information technology &amp; services</v>
          </cell>
          <cell r="E2333" t="str">
            <v>http://www.yardi.com</v>
          </cell>
          <cell r="F2333" t="str">
            <v>http://www.linkedin.com/company/yardi</v>
          </cell>
          <cell r="G2333" t="str">
            <v>Goleta</v>
          </cell>
          <cell r="H2333" t="str">
            <v>California</v>
          </cell>
          <cell r="I2333" t="str">
            <v>real estate, webbased solutions, property management, accounting software, investment management, cloud services, multifamily, retail, commercial property management, industrial, senior housing, military housing, public housing, affordable housing, saas, iot, property management software, housing, rental housing, rental housing software, property technology, proptech, coworking, hybrid working, single family rentals, build to rent, real estate management, real estate management software, real estate software, flexible workspace, flexspace, commercial real estate, residential real estate, online learning management, elearning, software development, online rent payments, yardi rightsource verification, regulatory compliance, asset management, procurement automation, data security, tenant engagement, yardi commercialedge, property marketing, real estate data, compliance management, digital leasing, affordable housing solutions, cost control, yardi vendorshield, ai-powered insights, compliance, yardi data connect, mixed portfolio management, market research, yardi asset iq, yardi forecast iq, yardi construction manager, market intelligence, manufactured housing software, yardi lease management, regtech, self storage management, b2b, yardi aspire learning system, operational efficiency, portfolio optimization, energy reporting, yardi senior housing, computer systems design and related services, property visualization, real estate analytics, yardi document management for sharepoint, virtual tours, yardi kube space management, property accounting, yardi self storage suite, document management, yardi revenue iq, lease management, analytics, cloud-based platform, leasing automation, api integration, yardi breeze premier, compliance reporting, senior living, vendor management, yardi screeningworks pro, business intelligence, services, rent collection automation, yardi energy suite, yardi voyager for multifamily, coworking space management, work order management, customer experience, predictive analytics, leasing crm, yardi rentcafe suite, risk management, mobile property management, yardi market research, vacancy management, tenant communication, consulting, financial reporting, community management, yardi pha suite, asset performance, revenue management, government, performance analytics, maintenance management, senior living management, yardi rentcafe portal, tenant portal, yardi commercialcafe, energy procurement, tenant screening, energy management, ai platform virtuoso, energy efficiency, automation, yardi yasc independent consultants, multifamily management, commercial real estate software, senior living solutions, affordable housing software, investment management tools, pha compliance management, resident services software, social housing solutions, student housing management, military housing software, single family homes management, condo and co-op management software, hoa management solutions, client central services, technical support services, training and implementation, energy management solutions, risk management software, market research tools, marketing and leasing software, resident experience solutions, accounting and financial management, integrated platform solutions, property compliance software, asset performance software, resident screening services, data analytics for real estate, customizable solutions, online leasing and tour options, omnichannel chatbot services, lead nurturing and management, automated maintenance management, revenue management solutions, budgeting and forecasting tools, predictive insights for real estate, client training and support, document management solutions, market intelligence tools, mobile property management software, energy efficiency solutions, integrated business intelligence, search engine marketing for properties, webinars and industry events, real estate portfolio management, finance, non-profit, enterprise software, enterprises, computer software, information technology &amp; services, financial services, cloud computing, e-learning, internet, education, education management, computer &amp; network security, oil &amp; energy, environmental services, renewables &amp; environment, nonprofit organization management</v>
          </cell>
          <cell r="J2333" t="str">
            <v>CloudFlare CDN, Route 53, Microsoft Office 365, CloudFlare Hosting, Postmark, Gmail, Google Apps, Amazon AWS, Rackspace MailGun, Outlook, OneTrust, Wordpress VIP, Slack, Hubspot, Amazon SES, Google Analytics, Wix, F5 BIG-IP, DoubleClick Conversion, Google Dynamic Remarketing, DoubleClick, Ecwid, Vimeo, Linkedin Marketing Solutions, Woo Commerce, Google Maps (Non Paid Users), Stripe, Facebook Custom Audiences, Google Font API, reCAPTCHA, Gravity Forms, Google Maps, Trustpilot, Yelp, New Relic, Yandex Metrica, Mobile Friendly, Facebook Widget, Bootstrap Framework, Google Play, YouTube, Facebook Login (Connect), Google Tag Manager, Hotjar, WordPress.org, Zencoder, QuickBooks, Remote, Circle, Pipedrive, Cloud Foundry, Ipswitch WhatsUp Gold, Verizon WAF, Siemens SIMATIC S7, Yardi, Salesforce CRM Analytics, Elasticsearch, Prometheus, Kubernetes, Grafana, Resi, Microsoft Office, Google AdWords Conversion, Microsoft Excel, CSS, Javascript, Microsoft Windows Server 2012, Office365, Adobe Acrobat, Microsoft Word, Yardi Breeze, ISO+â„¢, Microsoft 365, TikTok, Instagram, Snapchat, Litera pdfDocs, Excel4Apps, Wider Planet</v>
          </cell>
          <cell r="K2333">
            <v>35400000</v>
          </cell>
          <cell r="L2333" t="str">
            <v>Merger / Acquisition</v>
          </cell>
          <cell r="M2333">
            <v>0</v>
          </cell>
          <cell r="N2333">
            <v>42248</v>
          </cell>
          <cell r="O2333">
            <v>1300000000</v>
          </cell>
          <cell r="Q2333" t="str">
            <v>Yardi Systems, founded in 1984 by Anant Yardi, is a leading provider of software solutions for the real estate industry. The company specializes in integrated accounting and property management tools, serving various segments including residential and commercial real estate. With a global presence of over 9,000 professionals across more than 40 offices, Yardi has grown significantly from its origins as a small startup.
Yardi's product offerings include high-performance software for real estate asset and portfolio management. Notable among these is Yardi Breeze, a cloud-based property management system designed for small to mid-sized companies. The company emphasizes technical innovation and strong client partnerships, focusing on community involvement and employee empowerment. Under the leadership of Anant Yardi, Yardi continues to evolve its products, maintaining a commitment to responsiveness and scalability in the real estate sector.</v>
          </cell>
          <cell r="R2333">
            <v>1984</v>
          </cell>
        </row>
        <row r="2334">
          <cell r="A2334" t="str">
            <v>YASH Technologies</v>
          </cell>
          <cell r="B2334" t="str">
            <v>YASH Technologies</v>
          </cell>
          <cell r="C2334">
            <v>7000</v>
          </cell>
          <cell r="D2334" t="str">
            <v>information technology &amp; services</v>
          </cell>
          <cell r="E2334" t="str">
            <v>http://www.yash.com</v>
          </cell>
          <cell r="F2334" t="str">
            <v>http://www.linkedin.com/company/yash-technologies</v>
          </cell>
          <cell r="G2334" t="str">
            <v>East Moline</v>
          </cell>
          <cell r="H2334" t="str">
            <v>Illinois</v>
          </cell>
          <cell r="I2334" t="str">
            <v>mobility services, iot, infrastructure services, applications management services, lifecycle management, architecture services, machinelearning, robotic process automation, artificial intelligence, it solutions &amp; services, automation, cloud, data analytics, quality assurance &amp; testing services, information management services, big data, rpa, sap, application management services, it services &amp; it consulting, application migration, retail, cloud infrastructure, digital experience, sap solutions, digital marketing, digital infrastructure, ai &amp; automation, social media marketing, digital solutions, application management, life sciences, managed services, digital enablement, enterprise cloud, digital enterprise, application support, customer experience, digital platforms, construction &amp; real estate, logistics &amp; transportation, digital business, manufacturing, mining, b2b, financial services, application modernization, rpa services, digital strategy, it solutions, industry-specific solutions, digital ecosystems, cybersecurity, digital innovation, utilities, it consulting, cloud migration, cloud solutions, application development, global delivery, cybersecurity services, technology consulting, ai-powered solutions, digital workplace, healthcare, digital transformation, cyber postures, innovation, blockchain, services, consulting, data visualization, digital consulting, cloud services, computer systems design and related services, enterprise modernization, government, ai &amp; ml, business intelligence, digital ecosystem, industry solutions, machine learning, digitalization, ar/vr/mr, mobility solutions, embedded systems, factory automation, modernization services, cloud transformation, enterprise mobile transformation, consulting services, implementation services, application services, cloud infrastructure management, devxops, business intelligence solutions, cyber security services, api enablement, vulnerability management, third party risk management, incident response, salesforce consulting, microsoft dynamics 365, intelligent applications, financial services consulting, e-commerce solutions, data lifecycle management, hr service delivery, agile development, sustainability solutions, legal service delivery, healthcare solutions, education solutions, manufacturing operations management, e-commerce, finance, education, distribution, transportation &amp; logistics, energy &amp; utilities, information technology &amp; services, enterprise software, enterprises, computer software, internet infrastructure, internet, marketing &amp; advertising, consumer internet, consumers, mechanical or industrial engineering, marketing, management consulting, cloud computing, app development, apps, software development, health care, health, wellness &amp; fitness, hospital &amp; health care, analytics, social media, embedded hardware &amp; software, hardware</v>
          </cell>
          <cell r="J2334" t="str">
            <v>Amazon CloudFront, Outlook, Microsoft Office 365, Leadfeeder, SuccessFactors (SAP), Hubspot, Salesforce, Slack, Google Tag Manager, Apache, Mobile Friendly, Google Analytics, WordPress.org, reCAPTCHA, YouTube, Remote, ABAP, NeoData, Thermo Scientific Chromeleon Chromatography Data System (CDS), Visual Visitor, SAP Gateway, REST, 3M 360 Encompass - Health Analytics Suite, Power BI Documenter, Oracle XML DB, Surfcam, Red Hat JBoss Enterprise SOA Platform, SAP, SAP Ariba, SAP Business Network, , SS&amp;C, SAP Fiori, SAP HANA, SAP Analytics Cloud, SAP Business Technology Platform, SAP Integration Suite, Playwright, TypeScript, React, DotNetNuke, .NET, C#, ASP.NET, Angular, Microsoft Azure Monitor, Azure Devops, Azure Functions, Azure Data Lake Storage, Azure Key Vault, Microsoft SQL Server Reporting Services, SAP Accounts Payable and Receivable, SES, Cincopa, UniFi SDN, SAP Ariba Platform, Amazon EC2, Amazon S3, AWS CloudFormation, AWS SDK for JavaScript, AWS Trusted Advisor, Docker, Git, Google AdWords Conversion, Jenkins, Kubernetes, Lambda Cloud, Spring Boot, Azure Service Bus, Azure Logic Apps, Azure Event Grid, Azure Event Hubs, Azure API Management, Azure Storage Explorer, FICO Safe Driving Score, SAP SD, Tricentis Tosca, Microsoft.NET Core 3.1, SAP ECC, Gem, DataXu, SAP Controlling (CO), CAT, Azure Active Directory, IDC, SAM, SAP SuccessFactors, Visio, WP-Oauth, Dynamics 365 Finance, Tor, Board, IoT, SAP General Ledger Accounting (FI-GL), Construct, Selenium, AWS DeepComposer, Javascript, AWS Public Cloud, Google Cloud Document AI, SAP Material Requirement Planning (MRP), SAP S/4HANA, Cisco Next-Generation Firewalls (NGFWs), Siemens SIMATIC S7, Endpoint Protection, Google Cloud Data Loss Prevention, Barracuda Email Security Service, Intel, 24-7 Media, Inventor, Celonis, SQL, JUnit, GitHub, Maven, PostgreSQL, SAP CRM, Coupa, Puppeteer, Karate Labs, Python, CAPTCHA, Cloud Foundry, RISE with SAP, Streams, ECS, SNS, Amazon CloudWatch, Amazon DynamoDB, MySQL, Snowflake, GitHub Copilot, Swagger UI, Postman, Admin, SAP Manager Self-Service (MSS), SAP Financial Accounting (FI), SAP Materials Management, SAP Production Planning, SAP Extended Warehouse Management, Azure Cosmos DB, , X, Batch, Microsoft Dynamics 365 Commerce, SAP SuccessFactors Employee Central Payroll, SAP SuccessFactors Employee Central, CONTROL, ScriptPro Telepharmacy, Kinaxis RapidResponse, Check Point Maestro, Kinaxis, J2EE, Spring, Hibernate, Google AlloyDB for PostgreSQL, Apache log4j, FICO Blaze Advisor, Wodify, IAPPS, Windchill+, ServiceNow, AWS Analytics, Node.js, Microsoft Power Platform, Microsoft Power Apps, Microsoft Power Automate, Microsoft Power Platform AI Builder, SharePoint, Copilot, DATAVERSE LTD, SAP S/4HANA Cloud, Elastic APM, GoDataFeed, Salesforce Marketing Cloud Intelligence (formerly Datorama), Salesforce Journey Builder, ACL, Apex, GrubHub for Restaurants, Flow, mO Jira OAuth SSO, Jira OpenID Connect SSO, Jira OIDC SSO, SOQL, Jest, Eslint, JAX, Amazon Web Services (AWS), Process automation package for service request creation in SAP S/4HANA Utilities, SAP BTP for Spend Management, ClamAV, Charmed Kubeflow, Azure Analysis Services, Oracle Analytics Cloud, SAP Sybase InfoMaker, SAP Solution Manager, Amazon Associates, SAP Cloud Platform Integration, SAP Process Orchestration, CloudMoverâ„¢ for AWS S3, Bizagi, iManage, Mode, ServiceNow Service Graph Connectors, Lucidspark, Jira, Rally, Scrum Do, WorkSafeBC, Degreed, FlexSlider, Homestead, TUFLOW, Oracle JDBC, SOAPUI, Apache JMeter, OpenAPI, Bugzilla, Microsoft.net, , oracle service bus OSB, Oracle Integration Cloud, Oracle Enterprise Manager, Oracle JDeveloper, , SAP Master Data Governance (MDG), Palo Alto Next-Generation Firewall (NGFW), Verizon WAF, McAfee Total Protection for Data Loss (DLP), Microsoft Windows Defender Antivirus, Tint, Hornetsecurity Spam and Malware Protection, Zopim, Google Cloud Platform, AWS Key Management Service (KMS), Sentinel, Splunk, IBM Security QRadar SIEM, , Mendix, Microsoft Dynamics NAV, CallMiner Eureka, SAP Data Services, SAP Build Process Automation, Act!, Oracle EBS Projects, AWS Step Functions, Athena, API Gateway, Amazon EventBridge, Amazon Simple Queue Service (SQS), Databricks, PySpark, AI, Sizmek (MediaMind), Amazon Virtual Private Cloud (Amazon VPC), Groovy, AWS Transfer for SFTP, IBM HTTP Server, ADAPT, Darwinbox, Adobe Commerce, Apache Kafka, AWS Directory Service, Redux, HTML5 Maker, CSS, Bootstrap, Material UI, Micro, Elasticsearch, SAP Variant Configuration and Pricing, VMware View Manager, ISO+â„¢, PL/SQL, GitHub Actions, GitLab, DAX, LabVantage, SAP ERP, NuGenesis SDMS, Intel Nios, Fastapi, Oracle E-Business Suite 12, Cloudsuite WMS, OnCore CTMS, SAP BW/4HANA, DemandBase, IBM Db2 for Linux, UNIX, and Microsoft Windows, SAP Basis, SAP Customer Care and Service (CCS), Rise, ebs, Oracle Fusion Cloud ERP, NetSuite, JD Edwards, Fusion ERP Analytics, Pega BPM, Dynamics 365 Customer Insights, Dell EMC Disaster Recovery, Ad Astra, Cascade CMS, Less, eCentral, Azure Sentinel, IBM QRadar SIEM, Arcsight, LogRhythm SIEM, webpack, Babel, CPI, PubSub+, Connect, Soap Media, Mint, Microsoft Defender for Cloud, Microsoft Defender for Endpoint, Azure Log Analytics, Azure Monitor, Azure Security Center, AWS Security Hub, Stibo STEP, Copado, Linkedin Marketing Solutions, QAD Adaptive ERP, Progress OpenEdge, QAD QXtend, Cobrowser Chat, Google Identity Services APIs, QAD Manufacturing, SAP Warehouse Management, SAP Logistics Execution, Adobe, Adobe Experience Manager, Akamai, Barracuda MSP, jQuery, NTENT, Amazon Managed Workflows for Apache Airflow (MWAA), Enhancement Services for SAP Product Lifecycle Management, Frame, Ning, Workday, Microsoft PowerPoint, Microsoft Excel, IBM Sterling B2B Integrator, IBM Sterling File Gateway, MOVEit MFT, NetApp Cloud Volumes ONTAP, Yocto, Microsoft PowerShell, Azure Linux Virtual Machines, .GIS, Prudsys, Microsoft Entity Framework, Blazor, Azure App Service, Azure SQL, Azure Blob Storage, Progress Chef, Mulesoft, OpenTable for Restaurants, Salesforce Lightning Web Components, Salesforce Sales Cloud, Adobe Experience Cloud, Salesforce Service Cloud, Analyzer, Shareaholic Content Amplification, GTreasury, Salesforce CPQ, Collective Media, SPIFF, Oracle E Business Suite, HTML Pro, SailPoint, CyberArk, Next.js, PowerBI Tiles, Magento, Laravel, CloudFlare, Unix, Microsoft Windows Server 2012, SAP Plant Maintenance, VueJS, Django, Aryson MySQL to MSSQL Converter, Microsoft Project, Azure Data Factory, Azure SQL Data Warehouse, Azure Service Fabric, Samsara, Barracuda Spam Firewall, BuzzSumo, Standalone Tomcat - Java Servlet and JSP Platform by TurnKey Linux (HVM), Akamai Connected Cloud (formerly Linode), Develatio's ExpressJS AMI, Nestjs, GraphQL, JWT, MongoDB, Redis, Jasmine, Mocha, Cypress, IBM ILOG CPLEX Optimization Studio, AngularJS, Angular Material, R, pandas, NumPy, Excel4Apps, Microsoft Sql Server, FlipHTML5, Microsoft Teams, Microsoft OneDrive, Microsoft Graph, Microsoft 365, Entity Framework Core, Azure Repos, Docking &amp; MDI for WPF, Rapid7 InsightVM, C# (C Sharp), Datadog, SAP HANA Cloud, SAP on AWS, Juniper Networks SRX-Series Gateways, SAP ERP Central Component (ECC), Specific Media, Amazon AppFlow, Profisee, Flask, Gunicorn, OpenSSL, Boto3, requests, Pytest, SonarQube, JTL-Shop 3, OnApp, Eclipse, Electron, SQLite, Vertex, Automation Anywhere, Oracle Commerce Cloud, Hybris (SAP), Apache Solr, SAP Event Management, MediaLets, Avalara, Axios International, React Router, Saga, Unisys DevSecOps, Vitess, Salesforce Health Cloud, Pardot, ServiceMax, SAP Hybris B2B Commerce, Salesforce B2C Commerce Cloud, Bevywise MQTT Broker, Modbus, Siemens PROFIBUS, ESET, S&amp;P Capital IQ Pro, Informatica MDM â€“ Product 360, Informatica Intelligent Cloud Services (IICS), Telefonica IoT, GC Digital, Reevoo, Zephyr, Katalon Studio, WireMock, IntelliJ IDEA, Testng, Bitbucket, Terraform, Salesforce CRM Analytics, Oracle Financial Services, Oracle SCM Cloud, Azure Cost Management and Billing, BILL, Oracle Purchasing, Dynamics 365 CRM, Boomi, SAP SuccessFactors Onboarding, Java EE, JPA Health, Sajax System, Microsoft Endpoint Configuration Manager (MECM), TUNE, Jamf, InstallShield, Microsoft VBScript, Bash, ServiceNow IT Operations Management (ITOM), Micro Focus Universal CMDB, Micro Focus UFT, Uipath, SAP Asset Accounting (AA), ETQ Reliance QMS, SAS Enterprise Guide, Google Publisher Tag (GPT), MuleSoft Anypoint, Google Cloud Machine Learning Engine, SnapLogic Anaplan Services, Langchain, OpenSearch, Neo4j Graph Data Science, Stardog, Silversky Managed Security Services, , SAP Lumira, SAP BusinessObjects Web Intelligence, SAP Crystal Reports, Dash, SAP BusinessObjects Business Intelligence (BI), ANGEL LMS, Microsoft Distributed File System (DFS), NextGen RCM, Amazon Elastic Container Service (Amazon ECS), Amazon API Gateway, AWS Lambda, Zoho Analytics, Cisco Meraki MS, COBOL, IBM Mainframe, Google Analytics 4 (GA4), VxRail, Dell Avamar, Dell Data Domain, Dassault SOLIDWORKS, Azure Container Instances, Azure Databricks, Microsoft Application Insights, Mag+, Veeam Backup &amp; Replication, Oracle Recovery Manager, Office365, Microsoft Active Directory Federation Services, Microsoft Advanced Group Policy Management, Cisco Secure Firewall Management Center, Flexera IT Asset Management (ITAM), Champions Way, ServiceNow Flow Designer, Glide, ServiceNow Incident Management, ServiceNow Problem Management, ServiceNow Service Catalog, Allscripts, Miro, AWS Control Tower, Expo, Chrome, Mozilla Firefox, Skedge.me, Amazon Kinesis, AWS Secrets Manager, Cucumber, Argon CI/CD Security, SAP Leonardo Internet of Things, Thomas WebTrax, Amazon Linux 2, Secured MVC Forum on Windows 2012 R2, Airflow, TrakSYS, AWS Glue Data Catalog, AWS Lake Formation, Spectrum, AWS CodePipeline, CDK, Amazon QuickSight, Amazon SageMaker, AWS CloudTrail, Atex, Basis, Designer, SAP Project System, Palantir Foundry, Optimal Workshop, Project Contour, Tableau, Confluence, Anaplan, ADP, Oracle Cloud, , Plotly Dash, TSYS, LabWare LIMS, SAP Business Suite, MediaPipe, Azure Virtual Machines, Azure Virtual Network, OneSumX Credit Risk, Shopify, Sumologic, PyCharm, AWS Bedrock, Claude, C/C++, Talend, LabVIEW, SAP R/3, Pages, SAP Data Quality Management, microservices for location data, SAP Commerce Cloud, Atlassian, Sales Cloud Einstein, Khoros for SAP Customer Experience Cloud, AWS App Mesh, Qualys Penetration Testing, Qualys VMDR, Adelphic DSP, Azure Load Testing, Alvaria, Verint, Conga CPQ, DevExpress, Oracle General Ledger, ICP, Blue Coat ProxySG, Netlify, SnapLogic- Data Integration and Automation, IXL, FOUNDATION, SOCi, Linq, Xunit, memoQ server, Siemens SIMATIC SCADA, AC500 PLC, DC Storm, Spinnaker, BASE, ePlan, SAP Quality Management, Workforce Software, Citrix, Parallels Mac Management for Microsoft SCCM, Red Hat Satellite, Tanium, Microsoft Copilot Studio, Azure AI Search, Kodak Alaris, Netcore Customer Engagement and Experience Platform, Blueprism, Tampa AS400 Inc, Guru, Microsoft Fabric, Azure Synapse Analytics, Oracle GRC, Cisco Catalyst Switches, Fortinet, InfluxDB, Eclipse Jersey, RabbitMQ, Apache ActiveMQ, Gradle, Ansible, JFrog Artifactory, SonarQube for IDE (formerly SonarLint), Mockito, PyTorch, TensorFlow, Zoho CRM, Azure AD P2, Azure Data Lake Analytics, Azure IoT Hub, Inductive Automation Ignition, The PI System, AppDynamics, Grafana, Kibana, Lighthouse 360, Micro Focus LoadRunner, Selenium WebDriver, Zoho, Informatica, Radware, Microsoft Windows Server 2019, Akamai CDN Solutions, Infoblox DHCP, Cisco VPN, Conversant (ValueClick), Spring Cloud, SimCorp Gain, SAP Profitability Analysis (PA), EMC, Insightly, AMP, Microsoft Entra, Tableau Desktop, Google, AWS Auto Scaling, WebOffice, nCino Cloud Banking Platform, GoCD, Ruby On Rails, Burp Suite, Android, Kiosked, Microsoft Azure, SAP GRC Access Control (GRC-SAC), Oracle Database, Oracle WebLogic, CPX Interactive, Oracle Automatic Storage Management (ASM), Hi-Media Performance, Kotlin, Jetpack, IBM DataPower Gateway, Swimlane, Wider Planet, SAP GRC, Symantec Altiris, Azure Files, Azure Disk Storage, Azure Policy, Azure Application Insights, Azure Automation, MAUI, Dell EMC PowerScale, Cisco ASR 1000, Aqua Trivy, LinkedIn Ads, SAP SuccessFactors Learning, Aruba Wireless Access Points, MUI, Oracle EBS CRM, Flatfile, Catylist SiteLink, SAP Sales, UltiPro, Bob, SAP Business Planning and Consolidation (BPC), Ignition SCADA, Google Cloud BigQuery, Google Cloud Storage, DATAflow, Google Cloud Dataproc, Google Cloud Data Fusion, Google Cloud Composer, Google Dataplex, Google VPC Service Controls, Vertex AI, Looker, SAP Activate, Sqlalchemy, Docker Compose, Socket.Io, python celery, Nginx, matplotlib, SAP PLM, Okta, OpenLDAP, Esri Reports, AT&amp;T, Blue Yonder WMS, Cisco TelePresence Management Suite (TMS), Cisco WebEx Teams, OpenText, Xray, Streamlit, Cisco Packaged Contact Center Enterprise, AWS AppSync, Eyefinity OfficeMate, Creo+, Teamcenter, UKG Pro Advanced Scheduling, Visual-Basic-.NET, Weibo, Zoho Forms, Zoho Flow, Zoho Projects, Zoho Survey, Zoho Campaigns, Redshift, Star, Q, Webex Calling, WebCube, Genesys SIP, Cisco VoIP, FreePBX, React Native, VMware, Citrix Hypervisor, Securonix Security Operations and Analytics Platform, Anypoint API Manager, CloudSuite SCM, SolarWinds RMM, GoToAssist (FASTchat), SAP Transportation Management, Specflow, SAP Central Finance, RXJS, NGRX, Figma, Amplitude, Assemble, IBM CICS Transaction Server, IBM VSAM, IBM z/OS Operating System, ServiceNow IT Service Management (ITSM), Salesforce VisualForce, PEX, Ansys Workbench, CrowdStrike, Trellix, Proofpoint, ManageEngine ADAudit Plus, Palo Alto Prisma Cloud, DataDome, Windchill PDMLink, Wiz, Power Query, Eze Castle Integration, SIMATIC WinCC, System Platform, DeltaV, Progress Kendo UI, Highcharts, Prisma Access, Prisma, Microsoft Entra ID, Liquid, Boomi AtomSphere, Veeva CRM, OpenID, Google Cloud APIs, Apache HTTP Server, Harmony Email &amp; Collaboration, Hotmart, WMS, Oracle BI Publisher, Amazon Product Advertising API, Oracle Fusion Middleware, Lua, UKG Pro Benefits Administration, Nexthink, Express, Sage Fixed Assets</v>
          </cell>
          <cell r="O2334">
            <v>200000000</v>
          </cell>
          <cell r="Q2334" t="str">
            <v>YASH Technologies is a global IT solutions and services company founded in 1996, headquartered in East Moline, Illinois. With a strong presence across six continents, YASH has grown significantly since establishing offshore operations in Indore, India, in 2000. The company employs over 8,000 professionals and operates more than 50 Centers for Technology Innovation &amp; Excellence, serving over 100 Fortune 500 clients. YASH is recognized for its commitment to long-term client relationships and innovation, earning accolades such as Great Place to Work for eleven consecutive years.
YASH offers consulting-led transformation services, including technology advisory, outsourcing, and software consulting. The company specializes in enterprise transformation and digital solutions, with notable expertise in SAP implementations. YASH supports clients with a global-local approach, leveraging its extensive delivery centers across the Americas, EMEA, and APAC to enhance performance and drive revenue growth.</v>
          </cell>
          <cell r="R2334">
            <v>1996</v>
          </cell>
        </row>
        <row r="2335">
          <cell r="A2335" t="str">
            <v>Zayo Group</v>
          </cell>
          <cell r="B2335" t="str">
            <v>Zayo</v>
          </cell>
          <cell r="C2335">
            <v>3800</v>
          </cell>
          <cell r="D2335" t="str">
            <v>telecommunications</v>
          </cell>
          <cell r="E2335" t="str">
            <v>http://www.zayo.com</v>
          </cell>
          <cell r="F2335" t="str">
            <v>http://www.linkedin.com/company/zayo-group</v>
          </cell>
          <cell r="G2335" t="str">
            <v>Denver</v>
          </cell>
          <cell r="H2335" t="str">
            <v>Colorado</v>
          </cell>
          <cell r="I2335" t="str">
            <v>amp das, ethernet, dedicated internet access ip transit, dark fiber, wavelengths, live video, small cell, das, mobile infrastructure ftt, cloud infrastructure, dedicated internet access amp ip transit, data center &amp; colocation, ai, long-haul fiber, fiber network architecture, b2b, private networks, public sector, retail, data centers, unified communications, fiber scalability, data center connectivity, high-capacity connectivity, fiber optic infrastructure, manufacturing, international connectivity, fiber leasing services, fiber route management, security, fiber optic cables, wired and wireless telecommunications carriers (except satellite), fiber network scalability, fiber route optimization, network security, cloud connectivity, transportation, fiber infrastructure, low latency, fiber capacity enhancement, healthcare, fiber network design, fiber optic deployment, fiber infrastructure expansion, wans, customer experience, sase, fiber network deployment, telecommunications, finance, fiber deployment services, fiber deployment, fiber network management, business services, fiber route planning, dedicated internet access, information technology, enterprise solutions, fiber network optimization, metro fiber, fiber network upgrades, transport, fiber network monitoring, fiber deployment solutions, network scalability, digital transformation, ip transit, fiber leasing options, sd-wan, high-capacity fiber, fiber route diversity, fiber network providers, fiber network security, fiber capacity planning, services, fiber networks, fiber network expansion, metaverse, fiber infrastructure management, global network, fiber network resilience, fiber network solutions, fiber capacity, fiber-optic technology, ddos protection, high bandwidth, fiber network services, fiber-optic networks, fiber network maintenance, managed services, government, carrier services, network infrastructure, operational efficiency, cybersecurity, fiber leasing, fiber, mobile infrastructure, managed edge, secure access, security edge, managed communications, cloudlink, sip trunking, connectivity solutions, high-bandwidth, low-latency, scalability, custom solutions, enterprise networking, media solutions, carrier solutions, network performance, metropolitan fiber, high-capacity network, private data networks, mobile solutions, network operations, real-time monitoring, network resilience, cost-effective connectivity, collaborative partnerships, technology innovations, edge solutions, workflow management, education, distribution, transportation &amp; logistics, energy &amp; utilities, enterprise software, enterprises, computer software, information technology &amp; services, internet infrastructure, internet, internet service providers, mechanical or industrial engineering, health care, health, wellness &amp; fitness, hospital &amp; health care, financial services, computer &amp; network security</v>
          </cell>
          <cell r="J2335" t="str">
            <v>Cloudflare DNS, Outlook, CloudFlare Hosting, Atlassian Cloud, OneTrust, React Redux, Workday, Pardot, SparkPost, Slack, Salesforce, Salesforce Live Agent, Google Font API, Bootstrap Framework, Typekit, Drip, Facebook Widget, YouTube, reCAPTCHA, SharpSpring, Squarespace ECommerce, Google AdSense, Wistia, Google translate widget, Wordpress.com, Google Tag Manager, Facebook Login (Connect), Vimeo, Google translate API, Hotjar, Shopify, WordPress.org, Multilingual, Mobile Friendly, Wix, MailChimp, Facebook Custom Audiences, Woo Commerce, Remote, Radarstats, .NET, SalesLoft, Cisco DWDM, Ciena, Cisco Unified Intelligence Center, Infinera Management Suite, Juniper Networks SRX-Series Gateways, Nokia, YourMembership, Sitetracker, ServiceNow, Juniper Networks, Cisco AppDynamics, GoodBarber, Jira Advanced Roadmaps, SQL, Snowflake, dbt, Python, Azure Data Factory, Azure Service Fabric, ICP, F5 Networks, Salesforce Service Cloud, PathWave System Design, Salesforce CRM Analytics, AI, ServiceNow Flow Designer, Javascript, Excel4Apps, Microsoft PowerPoint, Microsoft Project, Visio, Microsoft Office, Microsoft 365, Cisco WebEx Teams, SharePoint, Microsoft OneDrive, Nokia 7750, , R, AWS SDK for JavaScript, Git, Board, SentenceTransformers, Tor, AT&amp;T, CONTROL, Elite Software HVAC Solution, PowerPlan, Quip, Microsoft Fabric, Power BI Documenter, Sigma, Tableau, AWS Wavelength, Connect, D-EDGE, Security, CAT, CUICK TRAC - DFARS and NIST 800-171 compliance solution, AMP, Conga CPQ, Act!, BASE, CPI, 24-7 Media, Azure DDoS Protection, Microsoft SQL Server Reporting Services, Postpresso, VisiStat, VLAN, Wider Planet, , LinkedIn Ads, Prometheus, Grafana, OpenSearch, Azure Cloud Services, SAS Enterprise Guide, Olo, WorkSafeBC, Cisco VoIP, Spiceworks IP Scanner, Mux, Delivr, OpenAI, Verkada, AWS CodePipeline, Azure Language Understanding, Criteo for Advertisers, Cisco Meraki SD-WAN, ArcGIS Pro, AutoCAD, EFI, Google Cloud APIs, Esri Reports, Avid ISIS, Arbor Cloud DDoS Protection Services, Harbor, Dataiku, OneStream, AWS Managed Services, Netskope Cloud Access Security Broker (CASB), Siemens SIMATIC SCADA, VMware SD-WAN, Oracle Analytics Cloud, Apex, REST, Red Hat JBoss Enterprise SOA Platform, Ning</v>
          </cell>
          <cell r="K2335">
            <v>11365699989</v>
          </cell>
          <cell r="L2335" t="str">
            <v>Debt Financing</v>
          </cell>
          <cell r="M2335">
            <v>2370000000</v>
          </cell>
          <cell r="N2335">
            <v>46113</v>
          </cell>
          <cell r="O2335">
            <v>2600000000</v>
          </cell>
          <cell r="Q2335" t="str">
            <v>Zayo Group is a bandwidth and fiber-optic infrastructure company founded in 2007 in Boulder, Colorado. It specializes in high-bandwidth, fiber-based infrastructure and communications services, operating as a global internet backbone service provider. Zayo has built one of the largest fiber networks in North America, with 130,000 route miles and 13 million fiber miles connecting various buildings and data centers across the U.S., Canada, and Europe.
The company operates through four main business segments: Zayo Networks, which provides fiber-to-the-tower solutions and various networking products; zColo, offering data center and cloud infrastructure solutions; Allstream, delivering cloud VoIP and data solutions; and other services that include network design and telecommunications equipment sales. Zayo serves a diverse customer base, including carriers, media companies, financial services, healthcare, educational institutions, and mobile network operators, with a focus on expanding into 5G solutions.</v>
          </cell>
          <cell r="R2335">
            <v>2007</v>
          </cell>
        </row>
        <row r="2336">
          <cell r="A2336" t="str">
            <v>Zendesk</v>
          </cell>
          <cell r="B2336" t="str">
            <v>Zendesk</v>
          </cell>
          <cell r="C2336">
            <v>5500</v>
          </cell>
          <cell r="D2336" t="str">
            <v>information technology &amp; services</v>
          </cell>
          <cell r="E2336" t="str">
            <v>http://www.zendesk.com</v>
          </cell>
          <cell r="F2336" t="str">
            <v>http://www.linkedin.com/company/zendesk</v>
          </cell>
          <cell r="G2336" t="str">
            <v>San Francisco</v>
          </cell>
          <cell r="H2336" t="str">
            <v>California</v>
          </cell>
          <cell r="I2336" t="str">
            <v>help desks, customer support, saas, customer community, customer service, customer support tools, tech field support, enterprise software, crm, software, information technology, edp services, technology, software development, support third-party integrations, support management tools, support deployment, support reporting, support feedback, customer retention, support solutions, enterprise ai support, media, education, support multilingual, support ai customization, social media support, support ai training, support cloud solutions, support channels, support automation, ai-driven customer insights, ai integration, retail, messaging tools, enterprise support, support security standards, support infrastructure, support analytics, customer service platform, customer support software, support efficiency, support ai deployment, crm integration, customer engagement, automation workflows, support compliance, support system, predictive analytics, healthcare, ai-powered customer feedback, support insights, ai agents for customer service, crm software, support customization, consulting, support monitoring, support user experience, multichannel support, live chat support, support tools, cloud services, customer feedback, global support, support customer data, support ai, cloud customer service, services, support enterprise, support innovation, support security, multilingual ai support, support integration, transportation, support scalability, ai-powered support, cloud-based software, ai agents, b2b, telecommunications, support productivity, support collaboration, ai for support analytics, financial services, ai for support personalization, support technology, help desk, workforce management, ai for quality assurance, copilot ai assistant, support apis, computer systems design and related services, gpt-5 integration, ticketing system, ai for workforce management, quality assurance, customer experience, support chatbot automation, support ai scalability, government, copilot ai, automation, d2c, live chat, voice support, ai for support efficiency, small business solutions, support platform, support personalization, support features, event management, support automation in social media, help desk software, support ai models, manufacturing, support ai safety, customer relationship management, support automation workflows, e-commerce, support workflows, support management, support services, ai for support workflows, information technology and services, support performance, ai-driven resolutions, ai automation, workforce engagement, data privacy, agent workspace, self-service support, personalized communication, conversational crm, employee service, omni-channel support, customizable workflows, customer insights, feedback management, integration capabilities, mobile support, api access, scalable solutions, analytics reporting, knowledge base, community forums, 36% increase in self-service, proactive messaging, instant customer engagement, real-time notifications, help center integration, revenue optimization, customer segmentation, interaction tracking, multi-channel support, chatbots, customer interaction management, customer satisfaction, freedom from repetitive tasks, client onboarding, virtual agent technology, digital engagement platform, personalization at scale, finance, non-profit, consumer products &amp; retail, computer software, information technology &amp; services, enterprises, sales, health care, health, wellness &amp; fitness, hospital &amp; health care, cloud computing, events services, mechanical or industrial engineering, consumer internet, consumers, internet, nonprofit organization management</v>
          </cell>
          <cell r="J2336" t="str">
            <v>CloudFlare CDN, Route 53, Gmail, Mimecast, Google Apps, Microsoft Office 365, Zendesk, ThousandEyes, CloudFlare Hosting, Mobile Friendly, Ruby On Rails, Qualtrics, Google Analytics, Pure Chat, Hotjar, Workday Recruit, Nginx, Google Tag Manager, ON24, Google Font API, Google Play, Scene7, Olark, WordPress.org, Wistia, Vimeo, Zopim, AI, Snowflake, Snowpark, Snow, Cortex M-Series, Spark, Python, PostgreSQL, MySQL, Google Cloud BigQuery, Google Cloud Spanner, Google, Apache Beam, Airflow, Google Kubernetes Engine, Google Cloud Run, GitHub Actions, Bazel, Google Cloud Platform, Anthropic Claude, AWS Trusted Advisor, Fastapi, IBM ILOG CPLEX Optimization Studio, Langchain, LlamaIndex, Microsoft Azure Monitor, OpenAI, React, Redis, Workato, Google Workspace, Slack, Workday, Salesforce, Skai, Copilot, Javascript, go+, Redux, Cypress, Jest, Spinnaker, Kubernetes, Aurora, Amazon DynamoDB, Gong, PyTorch, Metaflow, Amazon S3, Docker, NetSuite, Figma, Make, SQL, Tableau, Looker, dbt, Salesforce CRM Analytics, Astro by Astronomer, AWS Analytics, ChatGPT, Claude, PHP, Laravel, TypeScript, ClickHouse, Amazon Managed Streaming for Apache Kafka (Amazon MSK), GraphQL, Terraform, Datadog, SentryOne SQL Sentry, CallMiner Eureka, Storybook, Microsoft Teams Webinars, webpack, npm, Pendo., Segment, Capybara, GitHub, ADAPT, Atlassian, AWS Wavelength, HCL BigFix, IDC, Okta, Okta Universal Directory, SAM, WP-Oauth, AWS SDK for JavaScript, Temporal Cloud, AWS Step Functions, Pinecone, Weaviate, Google AlloyDB for PostgreSQL, Apache Kafka, Dell EMC PowerStore, GRPC, Amazon EC2, Amazon EKS Anywhere, AWS CloudFormation, BlueTie Vault, containerd, Microsoft Dynamics CRM Consulting, Athena, Elasticsearch, , Gem, Horovod, Micro, Zuora, Salesforce CPQ, SAP, Oracle Analytics Cloud, Apex, Salesforce Lightning Web Components, LinkedIn Sales Navigator, Zoomdata, Amazon Web Services (AWS), Microsoft Azure, Linkedin Marketing Solutions, Eaglestats, Amazon Connect, AWS Lambda, Amazon Lex, Sizmek (MediaMind), API Gateway, Conga CPQ, Edelweiss+, Jira, Amazon Kinesis, Memcached, Scala, Fivetran, Hightouch, Meta Llama 3, Zuora Billing, Zuora Revenue (formerly RevPro), REST, Node.js, TensorFlow, AWS Batch, Semrush, Express, MongoDB, RabbitMQ, Amazon Simple Queue Service (SQS), Siemens SIMATIC S7, Pipedrive, Amazon Elastic MapReduce (EMR), AWS Glue Data Catalog, Gainsight, Zendesk Guide, Zendesk Chat, Zendesk Talk, Zendesk Explore, Webex, Microsoft Teams, Miro, Kahoot!, Rust, Security, Jenkins, Outreach.io, Clari, Marketo, Egencia, Brex, Wider Planet, Zoom Rooms, LucidLink, Confluence, Box, Google AdWords Conversion, PagerDuty Incident Response, Coupa, Workday Recruiting, Rise, Microsoft SQL Server Reporting Services, Connect, Jamf, Monte Carlo, CloudFlare, Envoy, OpenResty, Speech to text, Act!, BERT, Google Publisher Tag (GPT), SentenceTransformers, DNN, Git, EMC, Apollo, Microsoft Excel, Asana, PagerDuty, Eclipse Vert.x, Azure Analysis Services, Weibo, Salesforce Customer Data Platform (CDP), IBM Data Warehouse, OpenTelemetry, Rails Assets, Gravitee.io, CSS, Selenium, Google Docs, Maven, Spring, Amazon ElastiCache, Mode, Istio, Amazon CloudWatch, Lambda Cloud, Mulesoft, New Relic, Splunk, Google Cloud AI Platform, CPI, VLAN, AWS VPN, Akamai CDN Solutions, Infoblox DHCP, LogicMonitor, Dash, Sidekiq Pro, R, Zapier, ZoomInfo, Lusha, Groove, , Google Cloud, Adobe Experience Manager, Wordpress, Magento, Adobe Experience Cloud, Adobe Marketo Engage, Adobe Analytics, Adobe Target, Adobe Real-Time CDP, Adobe Sensei, 6sense, DemandBase, LeanData, ANGEL LMS, NLP, Lytics, Deskpro, Yarn, Certinia Professional Services Automation, PubSub+, Argocd, Grafana, Oracle Fusion Middleware, Google Search Console, Ahrefs, Screaming Frog, NTENT, HELM, Azure Data Explorer</v>
          </cell>
          <cell r="K2336">
            <v>10406999999</v>
          </cell>
          <cell r="L2336" t="str">
            <v>Merger / Acquisition</v>
          </cell>
          <cell r="M2336">
            <v>0</v>
          </cell>
          <cell r="N2336">
            <v>45809</v>
          </cell>
          <cell r="O2336">
            <v>1587761000</v>
          </cell>
          <cell r="Q2336" t="str">
            <v>Zendesk is a global software company that specializes in customer service and support solutions. Founded in 2007 in Copenhagen, Denmark, by Mikkel Svane, Morten Primdahl, and Alexander Aghassipour, it is now headquartered in San Francisco, California. The company started with a user-friendly, web-based application designed to simplify customer service. Over the years, Zendesk has grown significantly, serving around 160,000 businesses worldwide, including notable clients like Airbnb, L'OrÃ©al, and Vimeo.
Zendesk offers an end-to-end customer service platform that includes omnichannel support, a self-service platform, integrated analytics, and advanced AI capabilities. Its intuitive interface allows businesses to manage customer interactions efficiently, turning chaotic support into streamlined operations. The company employs over 5,400 people across more than 160 countries and continues to focus on enhancing customer experience.</v>
          </cell>
          <cell r="R2336">
            <v>2007</v>
          </cell>
        </row>
        <row r="2337">
          <cell r="A2337" t="str">
            <v>Ziff Davis</v>
          </cell>
          <cell r="B2337" t="str">
            <v>Ziff Davis</v>
          </cell>
          <cell r="C2337">
            <v>3800</v>
          </cell>
          <cell r="D2337" t="str">
            <v>information technology &amp; services</v>
          </cell>
          <cell r="E2337" t="str">
            <v>http://www.ziffdavis.com</v>
          </cell>
          <cell r="F2337" t="str">
            <v>http://www.linkedin.com/company/ziff-davis-inc</v>
          </cell>
          <cell r="G2337" t="str">
            <v>New York</v>
          </cell>
          <cell r="H2337" t="str">
            <v>New York</v>
          </cell>
          <cell r="I2337" t="str">
            <v>digital media &amp; cloud services, digital media &amp; internet, webwide reach of inmarket tech buyers, exclusive deals offers on tech products, edited content sites, gaming &amp; entertainment, authoritative, martech, exclusive deals amp offers on tech products, scientific testing of new tech products, shopping, technology, connectivity, health, cybersecurity, games, consumer internet, internet, information technology, telecommunications equipment, technology, information &amp; media, digital media, content platforms, personalized content, content monetization, consumer deals, media brands, search engine optimization, online content, consumer reviews, targeted advertising, security solutions, gaming entertainment, health and wellness, predictive analytics, user experience, health information, cybersecurity solutions, b2c, market expansion, internet connectivity, services, technology media, brand portfolio, tech reviews, performance marketing, advertising, cloud computing, healthcare technology, customer relationship management, online entertainment, retail, software products, online shopping, innovation, gaming reviews, e-commerce deals, connectivity data, acquisition strategy, e-commerce, b2b, d2c, web search portals, libraries, archives, and other information services, email marketing, customer engagement, financial reporting, software, cloud services, marketplace, health tools, data analytics, gaming, deal platform, subscription services, tech news, marketing technology, consumer electronics, user engagement, global reach, product reviews, recurring revenue, software solutions, digital marketing, internet speed testing, digital content, software subscriptions, affiliate marketing, m&amp;a program, technology brands, connectivity solutions, shopping platforms, gaming content, health and wellness services, data privacy, corporate governance, diversity and inclusion, environmental sustainability, employee resource groups, investment strategy, revenue growth, content delivery, trusted information, consumer tools, enterprise solutions, digital security, vpn services, online gaming, community engagement, stakeholder services, financial analytics, technology assessments, interaction design, mobile solutions, internet services, buyer insights, social impact, performance analytics, forecasting, capital deployment, brand management, strategic planning, long-term growth, business optimization, resource management, corporate responsibility, healthcare, consumer products &amp; retail, consumers, information technology &amp; services, seo, search marketing, marketing, marketing &amp; advertising, health, wellness &amp; fitness, enterprise software, enterprises, computer software, ux, crm, sales, hardware, health care, hospital &amp; health care</v>
          </cell>
          <cell r="J2337" t="str">
            <v>Akamai, Route 53, Gmail, Google Apps, Microsoft Office 365, Amazon AWS, Bluekai, Amazon SES, Jobvite, Atlassian Cloud, Figma, Slack, Google Analytics, BugHerd, Vimeo, Google Tag Manager, Mobile Friendly, WordPress.org, Remote, AI, Salesforce, HTML5 Maker, Oracle XML DB, Microsoft Office, TypeScript, VueJS, Nuxtjs, GraphQL, Tailwind, Eslint, Jest, Podman, Kubernetes, Adobe Creative Suite, Laravel, PHP, Braze, FlipHTML5, CSS, Amazon S3, AWS Glue Data Catalog, Redshift, Athena, Lambda Cloud, AWS Step Functions, AWS EventBridge, AWS CodeBuild, Sizmek (MediaMind), Zuora, CAT, Amazon QuickSight, Looker, Tableau, Git, Canva, Sprout Social, NTENT, HTML Pro, Sales Cloud Einstein, Salesforce Service Cloud, Salesforce CPQ, Salesforce Lightning, Campaigner, React Native, SMTP, iContact, Box, Act!, Kotlin, React, Wordpress, LinkedIn Ads, Objective-C, SWIFT, Imagine Edgenuity, Python, Django, Airflow, SQL, pandas, Retool, New Relic, Adobe Photoshop, Strato, Apple News, Qualcomm Snapdragon, Interclick (Genome by Yahoo), Convertro (AOL), Google, Instagram, TikTok, Facebook Groups, Reddit for business, Pendo., Microsoft Clarity, Pardot, Linkedin Marketing Solutions, Winmo, Apache Iceberg, Apache Parquet, AWS Trusted Advisor, Dagster, go+, Node.js, SingleStore, Databricks, CentOS, KVM, Docker, Docker Swarm, Amazon EKS Anywhere, ECS, Bash, GitLab, Prometheus, Grafana, Nagios, Elasticsearch, Logstash, Kibana, OpenVPN Access Server, Iterable, Google Sheets, Salesforce Sales Cloud, Salesforce Lightning Web Components, Adobe After Effects, Blackmagic Design, Sony, Trend Micro Deep Security, Google Ad Manager, Charles Proxy, Twitter Advertising, Facebook, Snapchat, Thomson Reuters Legal Tracker, Gem, Redux, AWS Analytics, MySQL, Gemini, Allbound PRM, Microsoft Excel, Microsoft PowerPoint, comScore, Crowd, Moz Pro, Moz Local, LiveChat, ACL, Meta Ads Manager, YouTube, Asana, X</v>
          </cell>
          <cell r="K2337">
            <v>75000000</v>
          </cell>
          <cell r="L2337" t="str">
            <v>Other</v>
          </cell>
          <cell r="M2337">
            <v>75000000</v>
          </cell>
          <cell r="N2337">
            <v>40330</v>
          </cell>
          <cell r="O2337">
            <v>1451268000</v>
          </cell>
          <cell r="Q2337" t="str">
            <v>Ziff Davis is a digital media and internet company that operates in various sectors, including technology, shopping, gaming, entertainment, health and wellness, cybersecurity, and marketing technology. Founded in 1927, the company has evolved from its origins in publishing aviation magazines to a diverse portfolio that includes online publications, technology brands, shopping platforms, and gaming content.
Headquartered in New York City, Ziff Davis offers digital media solutions, shopping platforms with discount coupons and cash-back offers, and cybersecurity solutions. The company also provides marketing technology tools for targeted content and services. It primarily serves consumers and businesses in the digital media and technology sectors, helping them navigate technology purchases, find shopping deals, and access gaming and entertainment content.</v>
          </cell>
          <cell r="R2337">
            <v>1927</v>
          </cell>
        </row>
        <row r="2338">
          <cell r="A2338" t="str">
            <v>Zillow</v>
          </cell>
          <cell r="B2338" t="str">
            <v>Zillow</v>
          </cell>
          <cell r="C2338">
            <v>6900</v>
          </cell>
          <cell r="D2338" t="str">
            <v>real estate</v>
          </cell>
          <cell r="E2338" t="str">
            <v>http://www.zillow.com</v>
          </cell>
          <cell r="F2338" t="str">
            <v>http://www.linkedin.com/company/zillow</v>
          </cell>
          <cell r="G2338" t="str">
            <v>Seattle</v>
          </cell>
          <cell r="H2338" t="str">
            <v>Washington</v>
          </cell>
          <cell r="I2338" t="str">
            <v>homes for rent, mortgages, home values, homes for sale, mobile apps, real estate, software, marketplaces, business services, enterprise software, information technology, real estate data analytics, home improvement, real estate market, virtual home tours, zestimate, zillow offers, offices of real estate agents and brokers, home value estimates, property management tools, market insights, home valuation, real estate industry, property search, online leases, sky tour, zillow premier agent, real estate advocacy, rental property management, lead generation, home sale optimization, property advertising, home rental platform, interactive floor plans, real estate data, 3d home tours, homeownership tools, home buying, real estate analytics, b2b, immersive floor plans, property search tools, mobile app, voice search, home sale negotiation tools, mortgage rates, b2c, mortgage, home ownership, property listings, home search tools, zillow home loans, real estate app, home financing, services, zillow zestimate, real estate market research, rent payments, property marketing automation, home affordability calculator, ibuying, property marketing, housing law reform, home sale marketing, tenant screening, home sales, home price estimates, property valuation, property listings management, real estate transaction platform, listing exposure, e-commerce, user experience, buyability, fair housing practices, home tours, property database, customer service, property search personalization, digital platform, financial services, home buying process, mortgage financing, home search, zillow rental manager, real estate technology, renovation, home valuation algorithms, real estate platform, customer engagement, rental management, real estate industry innovation, home selling tools, advertising services, property data, home listings, real estate transactions, home price trends, home selling process, real estate marketplace, housing accessibility, real estate marketing, rental applications, home selling, property management, digital real estate ecosystem, home buying tools, real estate services, home financing options, home affordability, homeownership accessibility, property valuation tools, real estate industry data, agent marketing tools, real estate agents, digital real estate platform, rental listings, buying guide, list your home, find an agent, down payment assistance, home loans, sell your home, foreclosure center, appraisal, cash offer, multi-listing service, home inspection, open houses, selling options, online leasing, renter hub, investment property, home equity, first-time buyers, housing affordability, local market expertise, neighborhood search, virtual tours, home value estimator, market trends, real estate advertising, renter resources, lease agreements, online payments, investment analysis, landlord tools, buyer's agent, agent directory, refinance options, finance, distribution, information technology &amp; services, enterprises, computer software, marketing &amp; advertising, sales, consumer internet, consumers, internet, ux</v>
          </cell>
          <cell r="J2338" t="str">
            <v>Salesforce, Route 53, Gmail, Outlook, ServiceNow, Google Apps, Zuora, Zendesk, Amazon AWS, Zapier, The Trade Desk, Slack, Bluekai, Stripe, Atlassian Cloud, OneTrust, React Redux, Hubspot, Amadesa, Google Font API, Google Analytics, comScore, PubNub, Google Maps (Non Paid Users), SOASTA, Google Maps, Google Tag Manager, Mobile Friendly, Python, Spark, Kubeflow, Databricks, ISO+â„¢, Microsoft Excel, Workday, Salesforce CRM Analytics, McAfee Total Protection for Data Loss (DLP), Google AdWords Conversion, Cisco Web Security Appliance S600v, React, TypeScript, GraphQL, GitLab, GitHub Actions, Bash, Azure Linux Virtual Machines, Android, Gong, Tableau, Airflow, SQL, Google Cloud Data Loss Prevention, Hive, Autodesk Showcase, Zillow, Excel4Apps, Encompass, Zoomdata, Gem, Paradox, Amazon Managed Streaming for Apache Kafka (Amazon MSK), Apache Flink, Email Verification in Google Sheets, Terraform, Kubernetes, IBM ILOG CPLEX Optimization Studio, AWS Analytics, Google Kubernetes Engine (GKE), Amazon EKS Anywhere, Argocd, HELM, Crystal Ball, Amazon CloudFront, AWS WAF, Google Cloud Armor, Akamai CDN Solutions, JTL-Shop 3, AWS VPN, Amazon Virtual Private Cloud (Amazon VPC), Security, LEAP, dbt, pandas, PySpark, Plotly Dash, .NET, AWS Trusted Advisor, Microsoft Azure Monitor, Salesforce VisualForce, Apex, Javascript, Salesforce Lightning Web Components, Jira, blend, Genesys, go+, AWS SDK for JavaScript, Apache Kafka, Cursor, Claude, AI, Microsoft Office, Drone, Google Ads, Snowflake, Node.js, CallMiner Eureka, Redux, Three.js, WebGL, Amazon S3, webpack, SentryOne SQL Sentry, Cypress, Playwright, AWS Step Functions, Interact, SalesLoft, Zuora Billing, Zuora Revenue (formerly RevPro), LinkedIn Ads, Instagram, YouTube, Ansible, Lytics, Microsoft SQL Server Reporting Services, Langchain, LangGraph, OpenAI, C# (C Sharp), n8n, Azure Active Directory B2C, Office365, Okta, Vtiger for G Suite, TUNE, Jamf, Microsoft Exchange, R, Sprinklr, Cross Pixel Media, SES, LeafLink, Anaplan, Airtable, Expo, Mode, Google Workspace, Ning, SWIFT, Google, Less, React Native, Laravel, Juniper Networks, Juniper Networks QFX-Series Switches, LeadsRx, Mist, dotloop, SonarQube Cloud (formerly SonarCloud), Highspot, Concur, Kiosked, ANGEL LMS, Flow, NTENT</v>
          </cell>
          <cell r="K2338">
            <v>161739980</v>
          </cell>
          <cell r="L2338" t="str">
            <v>Other</v>
          </cell>
          <cell r="M2338">
            <v>69240000</v>
          </cell>
          <cell r="N2338">
            <v>40725</v>
          </cell>
          <cell r="O2338">
            <v>325900000</v>
          </cell>
          <cell r="Q2338" t="str">
            <v>Zillow Group, Inc., known as Zillow, is a prominent technology-driven real estate marketplace based in Seattle, Washington. Founded in 2004, Zillow empowers consumers with comprehensive home-related information and facilitates transactions for buyers, sellers, renters, and real estate professionals. The platform has become the most visited residential real estate site in the U.S., attracting millions of users and offering a range of digital tools and marketplaces.
Zillow provides extensive services, including property search and valuation through its Zestimate algorithm, mortgage comparisons via the Zillow Mortgage Marketplace, and rental listings. The company has developed a robust ecosystem that supports end-to-end transactions, enhancing the experience for individual consumers and real estate agents alike. With a focus on making homeownership and moving easier, Zillow continues to innovate and expand its offerings in the residential real estate sector.</v>
          </cell>
          <cell r="R2338">
            <v>2006</v>
          </cell>
        </row>
        <row r="2339">
          <cell r="A2339" t="str">
            <v>Zones, LLC</v>
          </cell>
          <cell r="B2339" t="str">
            <v>Zones</v>
          </cell>
          <cell r="C2339">
            <v>3100</v>
          </cell>
          <cell r="D2339" t="str">
            <v>information technology &amp; services</v>
          </cell>
          <cell r="E2339" t="str">
            <v>http://www.zones.com</v>
          </cell>
          <cell r="F2339" t="str">
            <v>http://www.linkedin.com/company/zones</v>
          </cell>
          <cell r="G2339" t="str">
            <v>Auburn</v>
          </cell>
          <cell r="H2339" t="str">
            <v>Washington</v>
          </cell>
          <cell r="I2339" t="str">
            <v>it solutions provider, it products provider, it services provider, internet of things, data center, mobility, cloud, security, communication, collaboration, software, professional services, technology, networking, computer networks, it services &amp; it consulting, network optimization, cloud infrastructure management, it infrastructure management, managed services, cybersecurity solutions, it consulting solutions, it consulting for enterprises, cloud migration services, it project management, it infrastructure modernization, data analytics, it solutions, enterprise it, it support services, it software solutions, global it provider, it management, digital workplace transformation, it service management, it solutions company, computer systems design and related services, it support, it support for global companies, it infrastructure support, it consulting for large organizations, maintenance, information technology and services, it modernization, b2b, it hardware, it consulting companies, it project execution, it infrastructure, it asset management, it hardware and software integration, it solutions for industries, data analytics for business, healthcare it, it security management, it consulting for digital transformation, it deployment, enterprise network solutions, network performance enhancement, it network, enterprise technology, it consulting, enterprise it support, it consulting firm, cloud computing, it hardware deployment, it performance, workplace modernization, enterprise cybersecurity solutions, it security, hardware, it integration, it infrastructure deployment, it network optimization, procurement, it strategy, it support and maintenance, it systems, innovation, cybersecurity, it services, cybersecurity for enterprises, it network security, cloud services, it consulting services, services, digital transformation, it systems integration, it service provider, it software, consulting, it modernization services, internet service providers, information technology &amp; services, professional training &amp; coaching, management consulting, enterprise software, enterprises, computer software, computer &amp; network security</v>
          </cell>
          <cell r="J2339" t="str">
            <v>Akamai, Akamai DNS, Outlook, ServiceNow, Microsoft Office 365, Microsoft Azure Hosting, Hubspot, Slack, PingOne Protect, Saviynt, Microsoft Entra ID, Microsoft Windows Server 2012, Figma, Adobe XD, Sketch, React, Angular, Adobe Acrobat, Salesforce CRM Analytics, Intel, Dash, , E-planning, Wowanalytics, VMware SD-WAN, Microsoft Excel, Google AdWords Conversion, Microsoft PowerPoint, Microsoft Office, Microsoft Teams, Cisco WebEx, Zoomdata, Crestron, SAP, SAP ECTR, ePlan, Microsoft Marketing, iCIMS SkillSurvey Reference, Kinaxis, Smartsheet, , Cisco Unified Intelligence Center, Avaya, NEC, FreePBX, NICE Call Recording, CUICK TRAC - DFARS and NIST 800-171 compliance solution, Cisco VoIP, Microsoft Azure Monitor, .NET, AngularJS, Contentful, Azure API Management, Azure Logic Apps, Azure Functions, Azure Front Door, Azure Data Factory, Databricks, Azure SQL, Azure Key Vault, Azure Application Insights, Secured MVC Forum on Windows 2012 R2, Apple macOS, Microsoft Dynamics 365 for Sales, Skype, Microsoft Project, VMware Virtual Desktop Infrastructure, Cisco AppDynamics, Aruba, Dell Avamar, Fortinet FortiGate, Palo Alto PA-5000 Series, Cisco ASA 5505, SonicWall, WellnessLiving, VLAN, Postpresso, Akamai CDN Solutions, Infoblox DHCP, AWS VPN, Excel4Apps, EMC, CAT, FiberHome, 24-7 Media, Supermicro, Connect, ServiceNow IT Service Management (ITSM), ServiceNow IT Operations Management (ITOM), Flexera IT Asset Management (ITAM), LogMeIn Hamachi, SAM, Cisco UCS Manager, Unisys DevSecOps, BMC Helix Discovery, ServiceNow Service Mapping, Gem, Micro Focus Universal CMDB, ServiceNow Event Management, , Kiosked, Office365, Microsoft Windows 10, Microsoft Active Directory Federation Services, Citrix Workspace, AWS Multi-Factor Authentication, Azure Sentinel, Tor, Microsoft Power Automate, Snowflake, RingCentral, Acumatica, Microsoft Application Insights, Amazon Web Services (AWS), Omniture (Adobe), Google Cloud, Aha!, Analyzer, Visio, Ivanti, ManageEngine, ScienceLogic, Inc., Zabbix, Microsoft Dynamics 365 CE, Microsoft Power Platform, Copilot, Azure Devops, Amazon Connect, Amazon EC2, Amazon S3, Bash, Jamf, Microsoft Intune Enterprise Application Management, Microsoft PowerShell, Sizmek (MediaMind), Google Meet, Google Workspace, Rally, Google, Lytics, Azure Linux Virtual Machines, Red Hat Enterprise Linux, VMware, Movable Type, VxRail, Nutanix, Citrix VDI-in-a-Box, Microsoft Dynamics 365, Wrike, Google App Engine, PowerBI Tiles, Azure SQL Database, Azure Synapse Analytics, Azure Data Lake Storage, SQL, CrowdStrike, Micro, Microsoft Windows Defender Antivirus, Kandji, Python, Google Ads, Microsoft Dynamics CRM Consulting, Netcore Customer Engagement and Experience Platform, Microsoft 365, Cisco WebEx Teams, Azure Active Directory B2C, OneTrust Tech Risk &amp; Compliance, Palo Alto Networks, AWS Application Load Balancer, ACL, Gorilla Nation, Azure Active Directory, Azure Analysis Services, Barracuda Spam Firewall, Kaspersky Anti-Virus, TSYS, Amazon CloudWatch, Wider Planet, NetApp iSCSI SAN Storage System, AI, Azure Stack HCI, Conversant, Amazon Associates, DashThis, Dell ECS Enterprise Object Storage, Google Cloud Storage, Snap, NAKIVO Backup &amp; Replication, Arctera Backup Exec, LinkedIn Ads, , SAP PLM, Apple Business Manager, Android, OnApp, Azure Databricks, MyPizza.com, SharePoint, Zscaler, Kona Web Application Firewall, Cisco Meraki, Box, Adobe, Nexthink, Absolute, NinjaOne, TUNE, Microsoft Windows Server 2000, Citrix Hypervisor, Microsoft System Center Virtual Machine Manager, Microsoft Endpoint Configuration Manager (MECM), Okta, Security, Rapid7, IBM Storage Area Network (SAN), Dell EMC SAN (Storage Area Network), Cisco UCS B Series, Parallels Mac Management for Microsoft SCCM, CSC, Eyefinity OfficeMate, ScreenCloud Digital Signage, Aruba Wireless Access Points, Smart AdServer, Onit, Windows 11, SAP HANA, SAP S/4HANA, Ivanti Service Manager, ServiceNow Performance Analytics, Cisco Secure Firewall Management Center, Cisco DNA Center, Cisco Catalyst 9800 Series Wireless Controllers, HPE Blade Servers, , Zscaler Private Access, Prisma, Dun &amp; Bradstreet, Electron, Microsoft Advanced Group Policy Management, Microsoft Endpoint Manager, Microsoft Dynamics, Microsoft Dynamics CRM, Autopilot, LogRhythm SIEM, Microsoft BitLocker, Microsoft Defender for Cloud, SAP Ariba Platform, Coupa, Sass, Jamf Pro, Cisco VPN, Zoom Rooms, VMware Workspace ONE, Salesforce Commerce Cloud, ISO+â„¢, Varonis GDPR Patterns, Siemens SIMATIC S7, WebOffice, Power BI Documenter, AMP, Microsoft Intune, Oracle Analytics Cloud, Workday, Google Cloud Platform, SAP Ariba, SAP Ariba Cloud Integration Gateway, SAP S/4HANA Cloud, SAP Integration Suite, Microsoft Azure, OpenText, VMware vCenter CapacityIQ, UniFi SDN, VueJS, Samsung Knox, Tableau, VMware NSX-T Data Center, IoT, Salesforce Service Cloud, Aruba Mobility Controllers, MySQL 8 With RHEL 8, VMware vSphere, Microsoft SQL Server Reporting Services, DAX, Sakai, Ekahau AI Pro, Microsoft Word, Neogov HRMS, BriteVerify, SolarWinds, Palo Alto Networks Cortex XSOAR, Confluence, Microsoft Teams Rooms, Azure AD P2, Linkedin Marketing Solutions, Dell EMC Isilon, NetApp, Microsoft Exchange, Dynamics 365 Customer Insights, Cascade CMS, Less</v>
          </cell>
          <cell r="K2339">
            <v>700000</v>
          </cell>
          <cell r="L2339" t="str">
            <v>Debt Financing</v>
          </cell>
          <cell r="M2339">
            <v>700000</v>
          </cell>
          <cell r="N2339">
            <v>39904</v>
          </cell>
          <cell r="O2339">
            <v>3200000000</v>
          </cell>
          <cell r="Q2339" t="str">
            <v>Zones, LLC is a global IT solutions and services provider based in Auburn, Washington. Founded in 1986, the company has grown from a direct response catalog business into a comprehensive IT service provider, employing over 2,000 people and serving clients in more than 100 countries. Zones focuses on driving customer success through innovation and agility, offering end-to-end IT lifecycle services that include strategic planning, procurement, deployment, management, optimization, and secure retirement.
The company specializes in digital transformation with core services in digital workplace solutions, networking, cloud and data center services, and security. Zones partners with leading technology firms like Cisco, Microsoft, and Apple to deliver integrated solutions that enhance productivity and security. Additionally, Zones supports supplier diversity and sustainable IT practices, holding Minority Business Enterprise certification and being a member of the UN Global Compact. The company serves a wide range of sectors, including business, healthcare, government, education, retail, utilities, and financial services.</v>
          </cell>
          <cell r="R2339">
            <v>1986</v>
          </cell>
        </row>
        <row r="2340">
          <cell r="A2340" t="str">
            <v>Zoom</v>
          </cell>
          <cell r="B2340" t="str">
            <v>Zoom</v>
          </cell>
          <cell r="C2340">
            <v>7500</v>
          </cell>
          <cell r="D2340" t="str">
            <v>information technology &amp; services</v>
          </cell>
          <cell r="E2340" t="str">
            <v>http://www.zoom.com</v>
          </cell>
          <cell r="F2340" t="str">
            <v>http://www.linkedin.com/company/zoom</v>
          </cell>
          <cell r="G2340" t="str">
            <v>San Jose</v>
          </cell>
          <cell r="H2340" t="str">
            <v>California</v>
          </cell>
          <cell r="I2340" t="str">
            <v>webinar, mobile collaboration, online meetings, web conferencing, cloud meetings, audio conferencing, video conferencing, mobile, taxis, information technology, computer software: programming data processing, technology, it services &amp; it consulting, zoom marketplace, ai chatbot support, zoom apps, zoom ai chatbot, zoom webinars, zoom global reach, zoom webinar analytics, zoom user-friendly interface, virtual meeting platform, zoom chat messaging, zoom enterprise security, zoom user engagement, virtual room systems, b2c, zoom remote communication, zoom virtual backgrounds customization, screen sharing, zoom cloud telephony integration, virtual event hosting, zoom global user base, zoom meetings, zoom app ecosystem, user-friendly interface, meeting scheduling, zoom public listing, zoom product development, services, zoom third-party apps, marketplace, collaboration tools, zoom chat, zoom ai chatbot support, video webinar, zoom user base, video meeting security, zoom virtual classrooms, zoom collaboration ecosystem, zoom customer support, zoom innovation, remote collaboration, remote communication, video communication, zoom telehealth platform, multi-device support, zoom hybrid meetings, scalability, virtual collaboration, video conferencing security, software publishers, zoom phone, zoom enterprise communication, zoom rooms hardware integration, team collaboration, zoom platform security features, virtual backgrounds, zoom remote work tools, enterprise communication, financial services, third-party app integrations, information technology and services, hybrid meetings, online education tools, zoom breakout rooms management, zoom phone cloud service, cloud communication, multi-device access, zoom third-party app marketplace, zoom webinars features, breakout rooms, hd video quality, zoom user experience, zoom product updates, team messaging, zoom virtual event hosting, telehealth communication, digital transformation, zoom online learning, zoom online education solutions, hd video and audio, nasdaq zm, zoom multi-device support, remote work, zoom webinars large-scale, cloud infrastructure, cloud-based platform, customer experience, project management, scalable communication, b2b, zoom marketplace integrations, zoom platform scalability, zoom video quality optimization, zoom product suite, zoom app marketplace ecosystem, video quality, zoom remote work, zoom security and encryption, ai-powered tools, zoom telehealth communication, video webinar platform, video call platform, secure video meetings, zoom rooms hardware, virtual meetings, ease of use, zoom customer engagement tools, zoom third-party integrations, zoom ai customer support, zoom ai tools, large participant support, security, zoom enterprise solutions, zoom virtual events, online learning, end-to-end encryption, telemedicine, zoom remote collaboration tools, telecommunications, zoom security features, collaboration software, meeting software, remote work solutions, telehealth, zoom cloud infrastructure, zoom hybrid meeting solutions, zoom product ecosystem, third-party integrations, product ecosystem, ai customer support, zoom scalable cloud infrastructure, zoom telehealth, zoom rooms, virtual collaboration tools, cloud telephony, virtual events, global customer base, user-friendly design, customer engagement, enterprise solutions, webinars, online collaboration, meeting recordings, team communication, cloud-based, scheduling, integrated chat, live streaming, business communication, file sharing, mobile accessibility, security features, api integration, meeting analytics, cross-platform support, recording storage, participant control, real-time messaging, digital events, teamwork enhancement, education tools, event hosting, telecommuting, remote training, client meetings, group call capabilities, calendar integration, meeting reminders, cloud management, desktop sharing, frictionless experience, conference calls, collaboration platform, web-based solutions, multimedia sharing, customer support, network reliability, user permissions, healthcare, finance, education, non-profit, computer software, information technology &amp; services, internet, transportation/trucking/railroad, enterprise software, enterprises, internet infrastructure, productivity, e-learning, education management, health care information technology, health care, health, wellness &amp; fitness, hospital &amp; health care, cloud computing, nonprofit organization management</v>
          </cell>
          <cell r="J2340" t="str">
            <v>Salesforce, Route 53, Amazon SES, Mailchimp Mandrill, Gmail, Google Apps, Microsoft Office 365, Amazon AWS, MailChimp SPF, Cloudflare DNS, Outlook, CloudFlare Hosting, VueJS, Atlassian Cloud, OneTrust, Slack, Drupal, SalesLoft, React Redux, MongoDB, Eloqua, Pardot, Zendesk, F5 BIG-IP, Twitter Advertising, Google Play, Bootstrap Framework, Mobile Friendly, reCAPTCHA, Qualtrics, Optimizely, Multilingual, Facebook Custom Audiences, Linkedin Marketing Solutions, Google Tag Manager, Google Font API, Pingdom, Facebook Widget, Facebook Login (Connect), WordPress.org, Akamai RUM, Dialpad, Remote, Circle, AI, Zoom Contact Center, Zoom Phone, Zoom Events, Zoom Rooms, Zoom Webinar, Tor, Zuora, Stripe, Zoomdata, AWS SDK for JavaScript, Spring Boot, MySQL, Amazon DynamoDB, Redis, Elasticsearch, Amazon Elastic Container Service (Amazon ECS), Amazon S3, Amazon ElastiCache, Cisco VoIP, IBM HTTP Server, ebs, Crowd, Splunk, Palo Alto Networks Cortex XSOAR, Digital Guardian, Zscaler, Box, Proofpoint, Google, Figma, PEO, ClickHouse, Langchain, Milvus, OpenTelemetry, Pinecone, React, Mode, CallMiner Eureka, Kubernetes, Python, Microsoft PowerShell, WebRTC, Micro, AWS Trusted Advisor, Amazon EC2, ECS, SQL, Vtiger for G Suite, NetSuite, Microsoft PowerPoint, Visio, Asana, AWS Analytics, Azure Analysis Services, IBM ILOG CPLEX Optimization Studio, Okta, Azure Active Directory B2C, Terraform, Ansible, Prometheus, Grafana Loki, Grafana, Argocd, TypeScript, Redux, Gem, Anthropic Claude, OpenAI, ANGEL LMS, Vector, Zoom Meetings, Google Cloud Scheduler, Google Cloud Tasks, Harmony Email &amp; Collaboration, Snowflake, dbt, Conga CPQ, Jira, Intel, CAT, Secured MVC Forum on Windows 2012 R2, Adform DMP, Citrix VDI-in-a-Box, ServiceNow, Wireshark, Genesys SIP, C#, Lua, Amazon Linux 2, Snipcart, Trend Micro Smart Protection, Azure Cloud Shell, Salesforce Marketing Cloud, Meta Ads Manager, LinkedIn Ads, TikTok, Canva, Zoom Workplace, Apache Spark, Apache Flink, Unix, ACL, , Javascript, Node.js, Contact Center Solution, EcoSys, Wodify, Jenkins, HELM, Docker, Git, Azure Linux Virtual Machines, Bash, Cursor, Adobe Creative Suite, Avaya, Cisco UCS Servers, Webex Calling, Webex Meetings, Act!, Spiceworks IP Scanner, Connect, vFairs, AWS CloudFormation, Amazon Associates, Ning, Microsoft Azure Monitor, ezFlow for Google Docs for G Suite, VMware Workspace ONE, Jamf, Google Workspace, Citrix, Horizon, Azure Virtual Desktop, Microsoft Intune Enterprise Application Management, ELK Stack, Datadog, TSYS, Grunt, Argo CD, HashiCorp Vault, go+, Avaya Session Border Controller, Reddit for business, GitHub Actions, CrowdStrike, Admin, Sales Cloud Einstein, ASP.NET, FlipHTML5, CSS, Argon CI/CD Security, JFrog, Oracle Cloud Infrastructure, OpenText Contact Center Analytics, IfByPhone, ArcGIS GeoEvent Server, AppsFlyer, Microsoft Teams Rooms, Microsoft Teams Webinars, C/C++, Android, Amazon Web Services (AWS), Aurora, ServiceNow Virtual Agent, Infor Workforce Management (WFM), Barracuda MSP, PostgreSQL, Microsoft Active Directory Federation Services, SentenceTransformers, Frame, SAP Ariba Platform, Spark, Amazon EKS Anywhere, Oracle Communications Session Border Controller (SBC), FreePBX, Cisco Meeting Server, Microsoft Whiteboard, Zoom Whiteboard, Microsoft Teams, Klipfolio, Claude, Amazon Simple Storage Service (S3), Burp Suite, Coverity, , LeafLink, Sizmek (MediaMind), Airflow, Apache Kafka, Databricks, Hubspot, Spark Streaming, Crossplane, Seismic, Tableau, Amazon Managed Streaming for Apache Kafka (Amazon MSK), Fivetran, Stitch, Snow, Pulsar, Amazon Kinesis, Amazon Kinesis Data Firehose, Dagster, Atex, Alation, Monte Carlo, Atlan, Cortex A53, MLflow, Faiss, ROOM, Avaya UCaaS, Terragrunt, GitLab, Hashicorp Packer, Adjust, Branch, Salesforce Email Studio, Salesforce Journey Builder, QMetry Automation Studio, AMP, Looker, Microsoft Excel, Google Sheets, .NET, Varonis GDPR Patterns, Leanplum, Braze, Airship, GitHub, Salesforce Sales Cloud, Marketo, LeanData, Confluence, LucidChart, SOQL, Microsoft Dynamics 365, Salesforce Lightning, McAfee Total Protection for Data Loss (DLP), Pipedrive, ChinaCache, SAS Enterprise Guide, Cisco Secure Firewall Management Center, Hornetsecurity Spam and Malware Protection, Acronis Cyber Backup, Zivver Email Encryption, Dell EMC Data Protection Suite, Google Cloud Pub/Sub, JTL-Shop 3, Jest, Pulumi, NCR Connected Payments, Zadarma Cloud PBX, REST, TUNE, PyTorch, Hugging Face, Akamai CDN Solutions, ScreenCloud Digital Signage, Pacer, Epicor Eclipse, HCL Notes, Board, NVIDIA TensorRT, NVIDIA Morpheus, ArcGIS Field Maps, Mint, Adobe Real-Time CDP, Demandbase ABM/ABX Cloud, AT&amp;T, Salesforce CRM Analytics, Wider Planet, Guidewire BillingCenter, 3M 360 Encompass - Health Analytics Suite, Flow, dmarcian, Oracle SPF, ServiceNow Flow Designer, ServiceNow IntegrationHub, Amazon WorkSpaces, Rediker (Plus Portals), Soap Media, CapCut, Dell iDRAC (Integrated Dell Remote Access Controller), X, Instagram, Facebook, YouTube, BioClinica ICL, Workplace by Facebook, Google Cloud APIs, Spring, LinkedIn Recruiter, Postman, Security, SSMS Tools Pack, WhatsApp, Clari, Dash, Delivr, CPI, Juniper Networks SRX-Series Firewalls, Ribbon, Philips Xcelera</v>
          </cell>
          <cell r="K2340">
            <v>1161500000</v>
          </cell>
          <cell r="L2340" t="str">
            <v>Merger / Acquisition</v>
          </cell>
          <cell r="M2340">
            <v>0</v>
          </cell>
          <cell r="N2340">
            <v>44682</v>
          </cell>
          <cell r="O2340">
            <v>4868769000</v>
          </cell>
          <cell r="Q2340" t="str">
            <v>Zoom Video Communications, Inc. is a prominent AI-powered unified communications and collaboration platform founded in 2011 by Eric Yuan. The company focuses on providing seamless video communications and has expanded its offerings to include a range of enterprise tools. Zoom went public in 2019 and has since grown significantly, especially during the pandemic, where it saw a 30-fold increase in daily participants.
Zoom's core products include Zoom Meetings, a flagship video conferencing tool that supports HD video and up to 100+ participants, and Zoom Phone, a cloud-based phone system. Other offerings encompass Zoom Chat for messaging, Zoom Webinars for scalable online events, and Zoom Contact Center for customer service. The platform emphasizes ease of use, scalability, and security, catering to a diverse clientele that includes small businesses, enterprises, and educational institutions. With millions of daily meetings, Zoom continues to prioritize human connection and reliable communication.</v>
          </cell>
          <cell r="R2340">
            <v>2013</v>
          </cell>
        </row>
        <row r="2341">
          <cell r="A2341" t="str">
            <v>ZoomInfo</v>
          </cell>
          <cell r="B2341" t="str">
            <v>ZoomInfo</v>
          </cell>
          <cell r="C2341">
            <v>3200</v>
          </cell>
          <cell r="D2341" t="str">
            <v>information technology &amp; services</v>
          </cell>
          <cell r="E2341" t="str">
            <v>http://www.zoominfo.com</v>
          </cell>
          <cell r="F2341" t="str">
            <v>http://www.linkedin.com/company/zoominfo</v>
          </cell>
          <cell r="G2341" t="str">
            <v>Vancouver</v>
          </cell>
          <cell r="H2341" t="str">
            <v>Washington</v>
          </cell>
          <cell r="I2341" t="str">
            <v>lead generation, business information, data accuracy, marketing intelligence, sales intelligence, gtm platform, conversation intelligence, crm, contact data, improved prospecting, database hygiene, sales ai, ai for gtm, database, business contacts, intent data, improved sales prospecting, accountbased marketing, marketing, microsoft dynamics, sales, gtm strategy, data orchestration, salesforce, sales engagement, information, recruiting, data archestration, business services, search, advertising, enterprise software, consumer internet, software, internet, information technology, computer software: prepackaged software, technology, software development, ai-driven prospect scoring, website visitor identification, revenue growth, lead enrichment, sales productivity, ai-driven insights, account-based marketing, real-time data updates, lead tracking software, b2b data, industry scoop detection, market analysis tools, customer retention, market research tools, data governance, sales enablement platform, integrated marketing platform, customer interaction analysis, intent signal tracking, prospecting tools, workflow automation, financial services, signal detection algorithms, data privacy compliance, web form enrichment, customer journey analytics, market scoop alerts, web scraping technology, customer relationship management, real-time buying signals, ai sales assistant, market insights platform, signal-driven workflows, on-page behavior analysis, crm integration, services, data integration tools, enterprise data solutions, company relationships, market segmentation, sales forecasting tools, predictive lead scoring, ai-powered conversation analysis, ai script generation, cross-channel marketing automation, data-driven decision making, account discovery, customer retention analytics, website visitor routing, ai sales recommendations, market signals, predictive analytics, revenue acceleration, de-anonymized site traffic, buyer intent, market segmentation tools, market and company insights, data verification, information technology and services, data sourcing and verification, company insights, web visitor tracking, customer success analytics, website engagement analytics, ai chat summaries, market intelligence reports, customer profiling, sales enablement, customer acquisition, business contact data, consulting, business growth analytics, data-driven outreach, data quality management, growth automation, data-driven sales, digital marketing automation, technographics, business intelligence, target account identification, ai-powered insights, company relationship mapping, sales intelligence solutions, management consulting services, signal-based account discovery, company relationship visualization, customer data platform, automated customer outreach, market intelligence, multi-channel engagement, market activity alerts, customer growth tools, api integrations, market targeting tools, company hierarchy mapping, signal-based prospecting, predictive customer modeling, buyer intent signals, customer insights, automated lead qualification, targeted advertising data, b2b, customer engagement, sales performance analytics, company funding signals, marketing automation, company profiles, automated outreach workflows, account targeting, business development tools, technographic profiling, business signals tracking, ai chatbots for sales, business signals monitoring, website visitor analytics, target account list, digital advertising, customer segmentation, contact and company search, ai-driven customer insights, sales activity tracking, company hierarchy analysis, lead scoring and prioritization, revenue operations, data enrichment, b2b database, marketing and advertising, data management automation, data management, company technographics, intent data for abm, sales analytics dashboards, demand generation, sales funnel optimization, sales prospecting, company hierarchy, ai-powered sales coaching, market intelligence platform, contact database, multi-touch sales cadences, company and contact profiles, signal data, machine learning models, market trend detection, sales automation tools, data verification services, business signals, lead generation automation, signal-driven sales workflows, sales and marketing alignment, market research, user experience, decision-maker identification, crm data integration, automated prospect enrichment, ai-powered sales tools, cloud data platform, signal-based account prioritization, data visualization, sales pipeline, targeted display advertising, sales prospecting platform, data enrichment services, sales automation, company contacts, conversational intelligence, market insights, pipeline management, website visitor tracking, engagement tools, data-driven solutions, crm integrations, sales optimization, data privacy, real-time data, data transparency, operations integration, ai-powered solutions, web form optimization, engagement metrics, decision-making tools, automation workflows, data assurance, dynamic pricing, analytics dashboard, performance tracking, process automation, tech stack integration, actionable insights, organic growth strategies, freemium offerings, finance, marketing &amp; advertising, enterprises, computer software, information technology &amp; services, consumers, analytics, saas, ux</v>
          </cell>
          <cell r="J2341" t="str">
            <v>Cloudflare DNS, Mimecast, Microsoft Office 365, CloudFlare Hosting, Gmail, Google Apps, Mixpanel, Amplitude, WP Engine, Atlassian Cloud, Create React App, Salesforce Service Cloud, Sardine, Eloqua, Marketo, Salesforce Live Agent, Salesforce, Zendesk, Remote, AI, Airflow, dbt, Python, Snowflake, Mode, Apache Kafka, IBM ILOG CPLEX Optimization Studio, AWS Trusted Advisor, Terraform, Mint, GraphQL, Google Cloud BigTable, Google Cloud BigQuery, Apache Solr, Google Cloud Platform, Apex, Ning, OpenTable for Restaurants, Red Hat JBoss Enterprise SOA Platform, REST, Salesforce Lightning Web Components, SOQL, AWS SDK for JavaScript, SQL, PyTorch, TensorFlow, Keras, Meta Llama 3, Claude, Gemini, Hugging Face, Langchain, ANGEL LMS, SentenceTransformers, Kubeflow, MLflow, Google Cloud AutoML, Microsoft Azure Monitor, Spring Boot, Security, Slack, Google Calendar, Telefonica IoT, Nestjs, Amazon Managed Streaming for Apache Kafka (Amazon MSK), Google Kubernetes Engine (GKE), Vertex AI, Starburst, Kubernetes, Amcharts JS Library, Convertro (AOL), SAP Analytics Cloud, Salesforce CPQ, React, Boomi, Tableau, Microsoft Excel, Spark, SAP, go+, Temporal Cloud, AWS Analytics, GitHub Actions, HELM, Argocd, Salesforce CRM Analytics, Clari, Copilot, Dell EMC PowerScale, Gartner, AlphaSense, AWS CloudFormation, Amazon Web Services (AWS), Azure Linux Virtual Machines, Node.js, ChatGPT, ZoomInfo, Google Cloud, Adobe, Conga CPQ, Salesforce Revenue Cloud, Google Sheets, Dell EMC PowerStore, Cursor, TypeScript, MongoDB, Redis, Docker, Jest, OpenTelemetry, Datadog, Prometheus, Grafana, BERT, Pipedrive, Zscaler ZTNA, SAS Enterprise Guide, McAfee Total Protection for Data Loss (DLP), AWS WAF, Splunk SOAR, PubSub+, CDK, Storybook, Google AlloyDB for PostgreSQL, MySQL, Microsoft PowerPoint, Salesforce Einstein Analytics, Microsoft Azure, Capterra, TrustRadius, HighRadius, CallMiner Eureka, AuditBoard, Confluent Cloud, Cisco Meraki, Zscaler, Vector, Jira, Confluence, Vtiger for G Suite, NetSuite, Gainsight, Salesforce Sales Cloud, Adobe Experience Cloud, Copado, Snyk Code (SAST), Ad Astra, Amazon EKS Anywhere, Jenkins, Argo CD, Amazon CloudWatch, Amazon Kinesis, AWS Glue Data Catalog, DATAflow, ClickHouse, LangGraph, Fivetran, Hightouch, Javascript, Monte Carlo, PagerDuty, Angular</v>
          </cell>
          <cell r="K2341">
            <v>2473113640</v>
          </cell>
          <cell r="L2341" t="str">
            <v>Other</v>
          </cell>
          <cell r="M2341">
            <v>775923</v>
          </cell>
          <cell r="N2341">
            <v>45717</v>
          </cell>
          <cell r="O2341">
            <v>1249500000</v>
          </cell>
          <cell r="Q2341" t="str">
            <v>ZoomInfo Technologies Inc. is a cloud-based go-to-market intelligence platform founded in 2007 in Vancouver, Washington. Originally established as DiscoverOrg, the company focuses on providing comprehensive B2B data, insights, and tools to assist sales, marketing, and recruiting teams in identifying and engaging customers. 
The platform features an extensive B2B database that includes accurate contact details, company profiles, and various data types for targeted prospecting. ZoomInfo also offers go-to-market tools that automate processes and provide insights to help businesses connect with and convert ideal customers. The company generates revenue primarily through subscriptions, emphasizing high-quality, real-time data to enhance operational efficiency and support sales and marketing strategies. 
ZoomInfo primarily serves B2B companies, particularly mid-market IT and technology firms, and aims to deliver actionable information that shortens sales cycles and improves go-to-market efforts.</v>
          </cell>
          <cell r="R2341">
            <v>2000</v>
          </cell>
        </row>
        <row r="2342">
          <cell r="A2342" t="str">
            <v>Zscaler</v>
          </cell>
          <cell r="B2342" t="str">
            <v>Zscaler</v>
          </cell>
          <cell r="C2342">
            <v>7400</v>
          </cell>
          <cell r="D2342" t="str">
            <v>computer &amp; network security</v>
          </cell>
          <cell r="E2342" t="str">
            <v>http://www.zscaler.com</v>
          </cell>
          <cell r="F2342" t="str">
            <v>http://www.linkedin.com/company/zscaler</v>
          </cell>
          <cell r="G2342" t="str">
            <v>San Jose</v>
          </cell>
          <cell r="H2342" t="str">
            <v>California</v>
          </cell>
          <cell r="I2342" t="str">
            <v>sase, workload segmentation, advanced persistent threat protection, cloud application visibility amp control, secure remote access, cloud firewall, sse, cloud sandboxing, next generation firewall, zero trust, cloud security, secure web gateways, casb, cloud internet security, cloud application visibility control, cloud sandbox, malware analysis &amp; protection, data loss prevention, internet security delivered 100 in the cloud, guest wifi protection, web security, bandwidth management, security research, ssl inspection, cspm, mobile, internet, data security, email, information technology, consumer internet, big data, enterprise software, software, edp services, technology, enterprise cloud security, information security, cloud data loss prevention, threat mitigation, government, cloud security controls, cloud threat detection, cloud security industry, data protection, cloud security operations, cloud security technology, cloud security vendor, services, cloud security automation, computer systems design and related services, secure internet access, cloud security integration, cloud security deployment, cloud security management, cloud security provider, zero trust architecture, cloud computing, operational efficiency, threat intelligence, threat detection, cloud security scalability, cloud workload protection platform, cloud security solutions provider, distributed cloud architecture, enterprise cybersecurity, compliance, cloud security services, zero trust exchange, cloud security threat prevention, cloud security architecture, cloud security market, risk management, b2b, cloud platform, cloud-native security, zero trust network access, cloud infrastructure, ml security, cloud security services provider, cloud security posture management, cloud security policies, cybersecurity, information technology and services, cloud security threat detection, secure web gateway, cloud security monitoring, cloud security threat intelligence, software as a service (saas), cloud security infrastructure, cloud security compliance, digital transformation, cloud security solutions, telecommunications, cloud data security, security saas, cloud workload security, ai and ml security, cloud security platform, cloud security analytics, cloud workload protection, cloud security saas, ai security, remote work security, cloud security growth, cloud security innovation, security service edge, ai in security, zero trust networking, endpoint dlp, unified saas security, cloud native application protection platform, byod security, secure private access, sandboxing, browser isolation, multi-mode casb, email dlp, digital experience, identity protection, unified vulnerability management, breach prediction, deception technology, internet threat protection, cloud compliance, ai-powered segmentation, malware protection, threat hunting, iot security, ot security, network segmentation, risk360, remote access security, data fabric for security, enterprise security, application protection, privileged access management, incident response, customer success stories, cloud saas security, ai-driven insights, risk quantification, security cloud, early threat detection, granular security policies, healthcare, banking &amp; financial services, us public sector, us federal government, us state &amp; local government, education, manufacturing, information technology &amp; services, computer &amp; network security, consumers, enterprises, computer software, internet infrastructure, health care, health, wellness &amp; fitness, hospital &amp; health care, mechanical or industrial engineering</v>
          </cell>
          <cell r="J2342" t="str">
            <v>CloudFlare CDN, Salesforce, DNS Made Easy, Gmail, Marketo, Google Apps, Microsoft Office 365, Amazon AWS, CloudFlare Hosting, Amazon CloudFront, Route 53, Amazon SES, Amazon Elastic Load Balancer, Cloudflare DNS, Outlook, Zendesk, Amplitude, Drupal, accessiBe, Atlassian Cloud, OneTrust, React Redux, The Trade Desk, Salesforce Service Cloud, Salesforce Live Agent, Slack, Adobe Marketing Cloud, Centro, Create React App, Webflow, Netlify, DoubleClick, Facebook Widget, DoubleClick Conversion, DoubleClick Floodlight, Facebook Login (Connect), Google Font API, Google Tag Manager, AdRoll, Vimeo, Akamai RUM, Typekit, Segment.io, Bing Ads, Stripe, Google Dynamic Remarketing, reCAPTCHA, Wistia, Linkedin Marketing Solutions, Mobile Friendly, Facebook Custom Audiences, Bootstrap Framework, Google Frontend (Webserver), Zscaler, Remote, AI, IoT, Android, 24-7 Media, Rust, Jira, Dayforce, Sprout Social, Apache Kafka, Elasticsearch, Salesforce CRM Analytics, Python, Grafana, C#, Security, Splunk Enterprise Security, Mode, MITRE ATT&amp;CK, VMware Workspace ONE, Microsoft Windows Server 2012, Apple macOS, Microsoft Excel, Excel4Apps, React, Google Sheets, GRPC, Kaspersky Endpoint Security Cloud, .NET, go+, PostgreSQL, MySQL, MongoDB, Redis, Docker, Kubernetes, Amazon Web Services (AWS), Google Cloud Platform, Microsoft Azure, Baidu Search Engine, Echo, Buffer, JTL-Shop 3, AWS SDK for JavaScript, Tableau, Amazon Linux 2, FreeBSD, Analyzer, Adobe Creative Suite, Strato, Adobe Photoshop, Adobe InDesign, Azure Linux Virtual Machines, AWS Trusted Advisor, Microsoft Azure Monitor, IBM ILOG CPLEX Optimization Studio, Git, Confluence, Jest, Cypress, Playwright, Gem, Snowflake, SQL, dbt, Langchain, Pipedrive, Azure Synapse Analytics, Tor, ezFlow for Google Docs for G Suite, Podman, TypeScript, Tailwind, Spring, Fusion ERP Analytics, Aurora, SQLite, Google Cloud Data Loss Prevention, GitLab, Bazel, Make, Ansible, Terraform, Jenkins, AWS Analytics, Vector, Azure Data Lake Analytics, Amazon EKS Anywhere, Google Kubernetes Engine (GKE), Wider Planet, C/C++, Pytest, Barracuda MSP, ANGEL LMS, KVM, OpenStack, Bash, CrowdStrike, ALEX, Autopilot, Jamf, Automox, ServiceNow, Uipath, Power Query, SysTools VBA Password Recovery, Alteryx, NetSuite, FloQast, Workday, Coupa, Ceridian, NICE, Genesys, Verint, Olo, CallMiner Eureka, Apex, Salesforce VisualForce, Ning, REST, Red Canary, Zscaler Private Access, VMware SD-WAN, Adobe After Effects, WildApricot, Apache Spark, Databricks, Delta Lake, Spring Boot, Lambda Cloud, Amazon EC2, Amazon S3, Amazon DynamoDB, Google AdWords Conversion, Greenhouse, ISO+â„¢, Zoomdata, PagerDuty, AWS GovCloud, Amazon Virtual Private Cloud (Amazon VPC), vFairs, AT&amp;T, LinkedIn Recruiter, Amazon Managed Streaming for Apache Kafka (Amazon MSK), Bevywise MQTT Broker, Neo4j, McAfee Total Protection for Data Loss (DLP), Proofpoint CASB, Azure Analysis Services, Amazon EC2 Container Service, HELM, AWS CloudFormation, Argo, Prometheus, ELK Stack, Articulate 360, Adobe Captivate, GitHub, Bitbucket, Bamboo, GitHub Actions, Argocd, Flux, JFrog Artifactory, Apache Flink, Puppet, Amazon CloudWatch, Splunk, Grafana Loki, Checkmarx, Snyk, Black Duck, Coverity, Kiosked, scikit-learn, TensorFlow, PyTorch, Claude, GitHub Copilot, Cisco DWDM, Squiz DXP, Wireshark, Unix, , Workato, Temporal Cloud, Tenable.sc, Microsoft PowerShell, Cisco Nexus Switches, Salesforce Lightning Web Components, OpenTable for Restaurants, Salesforce Lightning, SOQL, Javascript, CSS, Visual Studio Code, Netskope Cloud Access Security Broker (CASB), Cisco Meraki SD-WAN, Zscaler Internet Access, SonarQube, ICP, BASE, McAfee Endpoint Security, Micro, Canon Printers, Apache Druid, Google Cloud, OpenTelemetry, Amazon Associates</v>
          </cell>
          <cell r="K2342">
            <v>3198400000</v>
          </cell>
          <cell r="L2342" t="str">
            <v>Debt Financing</v>
          </cell>
          <cell r="M2342">
            <v>1500000000</v>
          </cell>
          <cell r="N2342">
            <v>45809</v>
          </cell>
          <cell r="O2342">
            <v>2673115000</v>
          </cell>
          <cell r="Q2342" t="str">
            <v>Zscaler, Inc. is a cloud security company based in San Jose, California, founded in 2007 by Jay Chaudhry and K. Kailash. The company offers a Zero Trust Exchange platform that securely connects users, devices, and applications globally, processing over 500 billion transactions daily as of fiscal year 2024. Zscaler's mission is to empower organizations to fully leverage cloud and mobility by providing secure access to applications from any device, anywhere.
The platform includes key services such as Zscaler Internet Access (ZIA), which offers secure web gateway functionality, and Zscaler Private Access (ZPA), enabling secure access to private applications. Zscaler's solutions focus on zero trust principles, enhancing security for cloud workloads, SaaS data, and IoT/OT devices. With a presence in multiple countries and a workforce of over 1,500 employees, Zscaler serves thousands of customers, including Fortune 500 companies and government agencies, and is recognized for its contributions to digital transformation and security innovation.</v>
          </cell>
          <cell r="R2342">
            <v>2007</v>
          </cell>
        </row>
        <row r="2343">
          <cell r="A2343" t="str">
            <v>Zynga</v>
          </cell>
          <cell r="B2343" t="str">
            <v>Zynga</v>
          </cell>
          <cell r="C2343">
            <v>3000</v>
          </cell>
          <cell r="D2343" t="str">
            <v>computer games</v>
          </cell>
          <cell r="E2343" t="str">
            <v>http://www.zynga.com</v>
          </cell>
          <cell r="F2343" t="str">
            <v>http://www.linkedin.com/company/zynga</v>
          </cell>
          <cell r="G2343" t="str">
            <v>San Francisco</v>
          </cell>
          <cell r="H2343" t="str">
            <v>California</v>
          </cell>
          <cell r="I2343" t="str">
            <v>technology, social games, networking, facebook applications, social media, consumer internet, internet, information technology, edp services, virtual goods sales, analytics, game industry leader, game development, game industry growth, game content, services, game innovation, game revenue, game marketing, player retention, game user experience, b2c, virtual goods, game community building, game platform, game analytics, video game development, game updates, game community, game growth, casual gaming, game live services, interactive entertainment, data analytics, game monetization strategies, mobile apps, game content creation, game publishers, user experience, casual games, game content updates, web search portals, libraries, archives, and other information services, live updates, customer service, game industry trends, game acquisitions, game franchises, entertainment, game genres, game development tools, mobile game development, game engagement, player engagement, game studio acquisitions, mobile gaming, game portfolio, d2c, game live events, free-to-play, player community, game design, programmatic advertising, mobile titles, social gaming, gaming industry, global gamers, live game updates, game monetization, game studio, mobile games, multiplayer, puzzle games, online poker, farm simulation, match-3 gameplay, live operations, in-game purchases, community features, user engagement, slot games, rpg games, data-driven design, game mechanics, player customization, character development, game events, virtual items, cross-platform play, player support, global gaming, game testing, social integration, gaming apps, immersive gameplay, friends features, casual players, daily challenges, gaming community, personalized gaming, pet simulation, simulation games, strategy games, merging gameplay, agriculture simulation, game tournaments, role-playing games, consumers, information technology &amp; services, computer games, computer software, games, ux</v>
          </cell>
          <cell r="J2343" t="str">
            <v>Amazon CloudFront, Akamai DNS, Route 53, Microsoft Office 365, Amazon AWS, Zapier, OneTrust, React Redux, Drupal, Flywheel, SparkPost, Slack, Salesforce, Ruby On Rails, Google Play, Google Analytics, Facebook Widget, Multilingual, Google Tag Manager, Hotjar, Facebook Login (Connect), Bootstrap Framework, Google Font API, Google Plus, reCAPTCHA, Shutterstock, Gravity Forms, Wix, New Relic, WordPress.org, Typekit, Mobile Friendly, YouTube, Mixpanel, AngularJS, Facebook Custom Audiences, JivoSite, Greenhouse.io, ShareThis, AI, Unity, C#, Jira, Airtable, Apache Iceberg, Google Cloud BigQuery, .NET, AWS SDK for JavaScript, Python, Javascript, ANGEL LMS, AWS Trusted Advisor, Redshift, Amazon Kinesis, Databricks, PySpark, Airflow, Tableau, SQL, Figma, Principle, Adobe Photoshop, Adobe Creative Suite, TypeScript, go+, Scala, Microsoft Office, MySQL, PostgreSQL, Microsoft Azure Monitor, Google Cloud, React, Angular, VueJS, Redis, Memcached, Docker, Kubernetes, Git, Adjust, Facebook, Google, Kochava, MAX by AppLovin, Microsoft Excel, TikTok, Xcode, Jenkins, Google Firebase A/B Testing, MongoDB, Amazon EKS Anywhere, Salesforce CRM Analytics, Lytics, Amazon Associates, Android, Kiosked, PHP, AWS Analytics, Adobe After Effects, Apache Kafka, PubSub+, Android Studio, Objective-C, SWIFT, C# (C Sharp), Meta Ads Manager, PowerBI Tiles, Linkedin Marketing Solutions, GitHub, Snapchat, WebGL, Mode, Google Sheets, Looker, GRPC, REST, Appium</v>
          </cell>
          <cell r="K2343">
            <v>1889771454</v>
          </cell>
          <cell r="L2343" t="str">
            <v>Merger / Acquisition</v>
          </cell>
          <cell r="N2343">
            <v>44562</v>
          </cell>
          <cell r="O2343">
            <v>2800500000</v>
          </cell>
          <cell r="Q2343" t="str">
            <v>Zynga Inc. is an American video game developer and publisher, founded in April 2007 and headquartered in San Mateo, California. As a wholly-owned label under Take-Two Interactive since 2022, Zynga operates studios across North America, Europe, and Asia, employing thousands of people worldwide. The company is known for its mission to connect the world through games, having pioneered social gaming on Facebook before transitioning to mobile platforms.
Zynga has a diverse portfolio of free-to-play mobile and social games, with over four billion downloads across more than 175 countries. Popular titles include Zynga Poker, the FarmVille series, Words With Friends, and CSR Racing 2. The company emphasizes live updates and data-driven design across various genres, including puzzle, racing, and RPG. Zynga also offers Chartboost, a mobile advertising and monetization platform, enhancing its services in the gaming industry.</v>
          </cell>
          <cell r="R2343">
            <v>2007</v>
          </cell>
        </row>
        <row r="2344">
          <cell r="A2344" t="str">
            <v>myEcon ~ Financial Success Company</v>
          </cell>
          <cell r="B2344">
            <v>0</v>
          </cell>
          <cell r="C2344">
            <v>11000</v>
          </cell>
          <cell r="D2344" t="str">
            <v>financial services</v>
          </cell>
          <cell r="E2344" t="str">
            <v>http://www.myecon.net</v>
          </cell>
          <cell r="F2344" t="str">
            <v>http://www.linkedin.com/company/philngood.myecon.net</v>
          </cell>
          <cell r="G2344" t="str">
            <v>Snellville</v>
          </cell>
          <cell r="H2344" t="str">
            <v>Georgia</v>
          </cell>
          <cell r="I2344" t="str">
            <v>id defender, coffee teas, roadside assistance, cashback mall, family shield 360, cash flow manager, book discount travel, health nutrition, coffee amp teas, health amp nutrition, financial success stories, b2c, affiliate marketing, business income, financial success, wealth creation tools, financial education tools, income shifting strategies, wealth building, financial education, debt elimination, digital tools, team growth, credit repair training, financial strategies, investment education, cash flow management, credit repair, income generation, retirement planning, services, income strategies, wealth building in network marketing, affiliate income system, affiliate income, financial planning, credit score improvement, personal economy management, cash flow, financial literacy in direct sales, financial services, personal finance education, personal finance, cash flow optimization, direct selling, wealth creation, investment portfolio, financial education for entrepreneurs, debt elimination system, tax reduction, low-cost solutions, life-changing strategies, digital platform, financial technology, education, financial empowerment, debt management, finance, marketing &amp; advertising, finance technology, information technology &amp; services</v>
          </cell>
          <cell r="J2344" t="str">
            <v>Amazon AWS, Apache, Google Font API, Bootstrap Framework, Vimeo, Mobile Friendly, WordPress.org, Remote</v>
          </cell>
          <cell r="O2344">
            <v>112100000</v>
          </cell>
          <cell r="Q2344" t="str">
            <v>myEcon, Inc. is a personal financial services company based in Snellville, Georgia, founded in 2005. The company operates on a direct sales and multi-level marketing model, offering a Personal Financial Success System designed to help individuals improve their financial situations. Their focus includes generating cash flow, eliminating debt, enhancing credit scores, optimizing taxes, and building wealth through education and practical strategies.
The company provides a membership-based system that includes web-based tools, apps, and training. Key offerings encompass cash flow management, debt elimination software, a DIY credit repair program, tax optimization strategies, and investment training. Members also benefit from additional perks like cashback shopping, discount travel, and legal services. myEcon claims to have significantly impacted its members, helping them generate over $1 billion in cash flow and improve thousands of credit scores. The leadership team, led by CEO Larry Gates, emphasizes a technology-driven approach and has maintained a strong reputation with an A+ rating from the Better Business Bureau since 2018.</v>
          </cell>
          <cell r="R2344">
            <v>2007</v>
          </cell>
        </row>
      </sheetData>
      <sheetData sheetId="3"/>
      <sheetData sheetId="4">
        <row r="1">
          <cell r="D1" t="str">
            <v>Interest</v>
          </cell>
          <cell r="E1" t="str">
            <v>Remote</v>
          </cell>
        </row>
        <row r="2">
          <cell r="D2">
            <v>0.25</v>
          </cell>
          <cell r="E2">
            <v>0.15</v>
          </cell>
          <cell r="W2" t="str">
            <v>5 - Excellent</v>
          </cell>
          <cell r="Y2">
            <v>1</v>
          </cell>
        </row>
        <row r="3">
          <cell r="A3">
            <v>5</v>
          </cell>
          <cell r="D3">
            <v>0.25</v>
          </cell>
          <cell r="E3">
            <v>0.15</v>
          </cell>
          <cell r="W3" t="str">
            <v>5 - Excellent</v>
          </cell>
          <cell r="Y3">
            <v>2</v>
          </cell>
        </row>
        <row r="4">
          <cell r="D4">
            <v>0.23</v>
          </cell>
          <cell r="W4" t="str">
            <v>4 - Above Cisco</v>
          </cell>
          <cell r="Y4">
            <v>3</v>
          </cell>
        </row>
        <row r="5">
          <cell r="D5">
            <v>0.2</v>
          </cell>
          <cell r="E5">
            <v>0.15</v>
          </cell>
          <cell r="W5" t="str">
            <v>5 - Excellent</v>
          </cell>
          <cell r="Y5">
            <v>3</v>
          </cell>
        </row>
        <row r="6">
          <cell r="D6">
            <v>0.15</v>
          </cell>
          <cell r="W6" t="str">
            <v>4 - Above Cisco</v>
          </cell>
          <cell r="Y6">
            <v>4</v>
          </cell>
        </row>
        <row r="7">
          <cell r="D7">
            <v>0.1</v>
          </cell>
          <cell r="E7">
            <v>0.05</v>
          </cell>
          <cell r="W7" t="str">
            <v>3 - Above Average</v>
          </cell>
          <cell r="Y7">
            <v>5</v>
          </cell>
        </row>
        <row r="8">
          <cell r="D8">
            <v>0.08</v>
          </cell>
          <cell r="W8" t="str">
            <v>4 - Above Cisco</v>
          </cell>
          <cell r="Y8">
            <v>5</v>
          </cell>
        </row>
        <row r="9">
          <cell r="D9">
            <v>0.05</v>
          </cell>
          <cell r="E9">
            <v>0.05</v>
          </cell>
          <cell r="W9" t="str">
            <v>5 - Excellent</v>
          </cell>
          <cell r="Y9">
            <v>6</v>
          </cell>
        </row>
        <row r="10">
          <cell r="D10">
            <v>0.05</v>
          </cell>
          <cell r="E10">
            <v>0.02</v>
          </cell>
          <cell r="W10" t="str">
            <v>4 - Above Cisco</v>
          </cell>
          <cell r="Y10">
            <v>7</v>
          </cell>
        </row>
        <row r="11">
          <cell r="D11">
            <v>0</v>
          </cell>
          <cell r="E11">
            <v>0</v>
          </cell>
          <cell r="W11" t="str">
            <v>3 - Above Average</v>
          </cell>
          <cell r="Y11">
            <v>8</v>
          </cell>
        </row>
        <row r="12">
          <cell r="W12" t="str">
            <v>5 - Excellent</v>
          </cell>
          <cell r="Y12">
            <v>9</v>
          </cell>
        </row>
        <row r="13">
          <cell r="W13" t="str">
            <v>4 - Above Cisco</v>
          </cell>
          <cell r="Y13">
            <v>10</v>
          </cell>
        </row>
        <row r="14">
          <cell r="W14" t="str">
            <v>3 - Above Average</v>
          </cell>
          <cell r="Y14">
            <v>11</v>
          </cell>
        </row>
        <row r="15">
          <cell r="W15" t="str">
            <v>3 - Above Average</v>
          </cell>
          <cell r="Y15">
            <v>12</v>
          </cell>
        </row>
        <row r="16">
          <cell r="W16" t="str">
            <v>2 - Average</v>
          </cell>
          <cell r="Y16">
            <v>13</v>
          </cell>
        </row>
        <row r="17">
          <cell r="W17" t="str">
            <v>5 - Excellent</v>
          </cell>
          <cell r="Y17">
            <v>14</v>
          </cell>
        </row>
        <row r="18">
          <cell r="W18" t="str">
            <v>4 - Above Cisco</v>
          </cell>
          <cell r="Y18">
            <v>15</v>
          </cell>
        </row>
        <row r="19">
          <cell r="W19" t="str">
            <v>3 - Above Average</v>
          </cell>
          <cell r="Y19">
            <v>16</v>
          </cell>
        </row>
        <row r="20">
          <cell r="W20" t="str">
            <v>3 - Above Average</v>
          </cell>
          <cell r="Y20">
            <v>17</v>
          </cell>
        </row>
        <row r="21">
          <cell r="W21" t="str">
            <v>2 - Average</v>
          </cell>
          <cell r="Y21">
            <v>17</v>
          </cell>
        </row>
        <row r="22">
          <cell r="W22" t="str">
            <v>5 - Excellent</v>
          </cell>
          <cell r="Y22">
            <v>17</v>
          </cell>
        </row>
        <row r="23">
          <cell r="W23" t="str">
            <v>4 - Above Cisco</v>
          </cell>
          <cell r="Y23">
            <v>18</v>
          </cell>
        </row>
        <row r="24">
          <cell r="W24" t="str">
            <v>3 - Above Average</v>
          </cell>
          <cell r="Y24">
            <v>18</v>
          </cell>
        </row>
        <row r="25">
          <cell r="W25" t="str">
            <v>2 - Average</v>
          </cell>
          <cell r="Y25">
            <v>19</v>
          </cell>
        </row>
        <row r="26">
          <cell r="W26" t="str">
            <v>2 - Average</v>
          </cell>
          <cell r="Y26">
            <v>20</v>
          </cell>
        </row>
        <row r="27">
          <cell r="W27" t="str">
            <v>2 - Average</v>
          </cell>
          <cell r="Y27">
            <v>21</v>
          </cell>
        </row>
        <row r="28">
          <cell r="W28" t="str">
            <v>2 - Average</v>
          </cell>
          <cell r="Y28">
            <v>22</v>
          </cell>
        </row>
        <row r="29">
          <cell r="W29" t="str">
            <v>2 - Average</v>
          </cell>
          <cell r="Y29">
            <v>23</v>
          </cell>
        </row>
      </sheetData>
      <sheetData sheetId="5"/>
      <sheetData sheetId="6">
        <row r="1">
          <cell r="A1" t="str">
            <v>ID</v>
          </cell>
          <cell r="B1" t="str">
            <v>Company</v>
          </cell>
          <cell r="C1" t="str">
            <v>Glassdoor - Overall</v>
          </cell>
          <cell r="D1" t="str">
            <v>Glassdoor - # of Reviews</v>
          </cell>
          <cell r="E1" t="str">
            <v>Glassdoor - W/L</v>
          </cell>
          <cell r="F1" t="str">
            <v>Glassdoor - Sr. Mgmt.</v>
          </cell>
          <cell r="G1" t="str">
            <v>Glassdoor - Culture</v>
          </cell>
          <cell r="H1" t="str">
            <v>Glassdoor - CEO Approval</v>
          </cell>
        </row>
        <row r="2">
          <cell r="A2">
            <v>1</v>
          </cell>
          <cell r="B2" t="str">
            <v>OpenAI</v>
          </cell>
          <cell r="C2">
            <v>4.4000000000000004</v>
          </cell>
          <cell r="D2">
            <v>520</v>
          </cell>
          <cell r="E2">
            <v>3.9</v>
          </cell>
          <cell r="F2">
            <v>4.2</v>
          </cell>
          <cell r="G2">
            <v>4.5999999999999996</v>
          </cell>
          <cell r="H2">
            <v>0.91</v>
          </cell>
        </row>
        <row r="3">
          <cell r="A3">
            <v>2</v>
          </cell>
          <cell r="B3" t="str">
            <v>CoreWeave</v>
          </cell>
          <cell r="C3">
            <v>4.0999999999999996</v>
          </cell>
          <cell r="D3">
            <v>115</v>
          </cell>
          <cell r="E3">
            <v>3.7</v>
          </cell>
          <cell r="F3">
            <v>4</v>
          </cell>
          <cell r="G3">
            <v>4.2</v>
          </cell>
          <cell r="H3">
            <v>0.89</v>
          </cell>
        </row>
        <row r="4">
          <cell r="A4">
            <v>3</v>
          </cell>
          <cell r="B4" t="str">
            <v>TPG</v>
          </cell>
          <cell r="C4">
            <v>3.8</v>
          </cell>
          <cell r="D4">
            <v>1240</v>
          </cell>
          <cell r="E4">
            <v>3.2</v>
          </cell>
          <cell r="F4">
            <v>3.6</v>
          </cell>
          <cell r="G4">
            <v>3.7</v>
          </cell>
          <cell r="H4">
            <v>0.84</v>
          </cell>
        </row>
        <row r="5">
          <cell r="A5">
            <v>4</v>
          </cell>
          <cell r="B5" t="str">
            <v>NVIDIA</v>
          </cell>
          <cell r="C5">
            <v>4.7</v>
          </cell>
          <cell r="D5">
            <v>15600</v>
          </cell>
          <cell r="E5">
            <v>4.2</v>
          </cell>
          <cell r="F5">
            <v>4.5999999999999996</v>
          </cell>
          <cell r="G5">
            <v>4.8</v>
          </cell>
          <cell r="H5">
            <v>0.98</v>
          </cell>
        </row>
        <row r="6">
          <cell r="A6">
            <v>5</v>
          </cell>
          <cell r="B6" t="str">
            <v>Blue Owl</v>
          </cell>
          <cell r="C6">
            <v>4</v>
          </cell>
          <cell r="D6">
            <v>165</v>
          </cell>
          <cell r="E6">
            <v>3.4</v>
          </cell>
          <cell r="F6">
            <v>3.8</v>
          </cell>
          <cell r="G6">
            <v>4.0999999999999996</v>
          </cell>
          <cell r="H6">
            <v>0.87</v>
          </cell>
        </row>
        <row r="7">
          <cell r="A7">
            <v>6</v>
          </cell>
          <cell r="B7" t="str">
            <v>Navan</v>
          </cell>
          <cell r="C7">
            <v>4.2</v>
          </cell>
          <cell r="D7">
            <v>1100</v>
          </cell>
          <cell r="E7">
            <v>3.8</v>
          </cell>
          <cell r="F7">
            <v>4.0999999999999996</v>
          </cell>
          <cell r="G7">
            <v>4.3</v>
          </cell>
          <cell r="H7">
            <v>0.92</v>
          </cell>
        </row>
        <row r="8">
          <cell r="A8">
            <v>7</v>
          </cell>
          <cell r="B8" t="str">
            <v>VAST Data</v>
          </cell>
          <cell r="C8">
            <v>4.5999999999999996</v>
          </cell>
          <cell r="D8">
            <v>210</v>
          </cell>
          <cell r="E8">
            <v>4.0999999999999996</v>
          </cell>
          <cell r="F8">
            <v>4.5</v>
          </cell>
          <cell r="G8">
            <v>4.7</v>
          </cell>
          <cell r="H8">
            <v>0.95</v>
          </cell>
        </row>
        <row r="9">
          <cell r="A9">
            <v>8</v>
          </cell>
          <cell r="B9" t="str">
            <v>Apollo.io</v>
          </cell>
          <cell r="C9">
            <v>4.5</v>
          </cell>
          <cell r="D9">
            <v>340</v>
          </cell>
          <cell r="E9">
            <v>4.2</v>
          </cell>
          <cell r="F9">
            <v>4.4000000000000004</v>
          </cell>
          <cell r="G9">
            <v>4.5999999999999996</v>
          </cell>
          <cell r="H9">
            <v>0.94</v>
          </cell>
        </row>
        <row r="10">
          <cell r="A10">
            <v>9</v>
          </cell>
          <cell r="B10" t="str">
            <v>Grafana Labs</v>
          </cell>
          <cell r="C10">
            <v>4.5999999999999996</v>
          </cell>
          <cell r="D10">
            <v>450</v>
          </cell>
          <cell r="E10">
            <v>4.5</v>
          </cell>
          <cell r="F10">
            <v>4.4000000000000004</v>
          </cell>
          <cell r="G10">
            <v>4.8</v>
          </cell>
          <cell r="H10">
            <v>0.96</v>
          </cell>
        </row>
        <row r="11">
          <cell r="A11">
            <v>10</v>
          </cell>
          <cell r="B11" t="str">
            <v>Glean</v>
          </cell>
          <cell r="C11">
            <v>4.7</v>
          </cell>
          <cell r="D11">
            <v>130</v>
          </cell>
          <cell r="E11">
            <v>4.3</v>
          </cell>
          <cell r="F11">
            <v>4.5999999999999996</v>
          </cell>
          <cell r="G11">
            <v>4.8</v>
          </cell>
          <cell r="H11">
            <v>0.97</v>
          </cell>
        </row>
        <row r="12">
          <cell r="A12">
            <v>11</v>
          </cell>
          <cell r="B12" t="str">
            <v>Armis</v>
          </cell>
          <cell r="C12">
            <v>4.3</v>
          </cell>
          <cell r="D12">
            <v>280</v>
          </cell>
          <cell r="E12">
            <v>3.9</v>
          </cell>
          <cell r="F12">
            <v>4.0999999999999996</v>
          </cell>
          <cell r="G12">
            <v>4.4000000000000004</v>
          </cell>
          <cell r="H12">
            <v>0.91</v>
          </cell>
        </row>
        <row r="13">
          <cell r="A13">
            <v>12</v>
          </cell>
          <cell r="B13" t="str">
            <v>Harness</v>
          </cell>
          <cell r="C13">
            <v>4.4000000000000004</v>
          </cell>
          <cell r="D13">
            <v>410</v>
          </cell>
          <cell r="E13">
            <v>4</v>
          </cell>
          <cell r="F13">
            <v>4.2</v>
          </cell>
          <cell r="G13">
            <v>4.5</v>
          </cell>
          <cell r="H13">
            <v>0.93</v>
          </cell>
        </row>
        <row r="14">
          <cell r="A14">
            <v>13</v>
          </cell>
          <cell r="B14" t="str">
            <v>Tempus</v>
          </cell>
          <cell r="C14">
            <v>3.6</v>
          </cell>
          <cell r="D14">
            <v>780</v>
          </cell>
          <cell r="E14">
            <v>2.9</v>
          </cell>
          <cell r="F14">
            <v>3.3</v>
          </cell>
          <cell r="G14">
            <v>3.5</v>
          </cell>
          <cell r="H14">
            <v>0.78</v>
          </cell>
        </row>
        <row r="15">
          <cell r="A15">
            <v>14</v>
          </cell>
          <cell r="B15" t="str">
            <v>Meta</v>
          </cell>
          <cell r="C15">
            <v>4</v>
          </cell>
          <cell r="D15">
            <v>32400</v>
          </cell>
          <cell r="E15">
            <v>3.6</v>
          </cell>
          <cell r="F15">
            <v>3.8</v>
          </cell>
          <cell r="G15">
            <v>4</v>
          </cell>
          <cell r="H15">
            <v>0.76</v>
          </cell>
        </row>
        <row r="16">
          <cell r="A16">
            <v>15</v>
          </cell>
          <cell r="B16" t="str">
            <v>GitLab</v>
          </cell>
          <cell r="C16">
            <v>4.5</v>
          </cell>
          <cell r="D16">
            <v>1200</v>
          </cell>
          <cell r="E16">
            <v>4.5999999999999996</v>
          </cell>
          <cell r="F16">
            <v>4.3</v>
          </cell>
          <cell r="G16">
            <v>4.7</v>
          </cell>
          <cell r="H16">
            <v>0.94</v>
          </cell>
        </row>
        <row r="17">
          <cell r="A17">
            <v>16</v>
          </cell>
          <cell r="B17" t="str">
            <v>Verily</v>
          </cell>
          <cell r="C17">
            <v>3.7</v>
          </cell>
          <cell r="D17">
            <v>560</v>
          </cell>
          <cell r="E17">
            <v>3.3</v>
          </cell>
          <cell r="F17">
            <v>3.4</v>
          </cell>
          <cell r="G17">
            <v>3.6</v>
          </cell>
          <cell r="H17">
            <v>0.72</v>
          </cell>
        </row>
        <row r="18">
          <cell r="A18">
            <v>17</v>
          </cell>
          <cell r="B18" t="str">
            <v>Stripe</v>
          </cell>
          <cell r="C18">
            <v>4.0999999999999996</v>
          </cell>
          <cell r="D18">
            <v>1800</v>
          </cell>
          <cell r="E18">
            <v>3.5</v>
          </cell>
          <cell r="F18">
            <v>3.9</v>
          </cell>
          <cell r="G18">
            <v>4.2</v>
          </cell>
          <cell r="H18">
            <v>0.88</v>
          </cell>
        </row>
        <row r="19">
          <cell r="A19">
            <v>18</v>
          </cell>
          <cell r="B19" t="str">
            <v>BlackRock</v>
          </cell>
          <cell r="C19">
            <v>3.8</v>
          </cell>
          <cell r="D19">
            <v>6200</v>
          </cell>
          <cell r="E19">
            <v>3.4</v>
          </cell>
          <cell r="F19">
            <v>3.6</v>
          </cell>
          <cell r="G19">
            <v>3.7</v>
          </cell>
          <cell r="H19">
            <v>0.82</v>
          </cell>
        </row>
        <row r="20">
          <cell r="A20">
            <v>19</v>
          </cell>
          <cell r="B20" t="str">
            <v>Claroty</v>
          </cell>
          <cell r="C20">
            <v>4.4000000000000004</v>
          </cell>
          <cell r="D20">
            <v>190</v>
          </cell>
          <cell r="E20">
            <v>4</v>
          </cell>
          <cell r="F20">
            <v>4.2</v>
          </cell>
          <cell r="G20">
            <v>4.5</v>
          </cell>
          <cell r="H20">
            <v>0.93</v>
          </cell>
        </row>
        <row r="21">
          <cell r="A21">
            <v>20</v>
          </cell>
          <cell r="B21" t="str">
            <v>Talkspace</v>
          </cell>
          <cell r="C21">
            <v>3.2</v>
          </cell>
          <cell r="D21">
            <v>850</v>
          </cell>
          <cell r="E21">
            <v>2.8</v>
          </cell>
          <cell r="F21">
            <v>2.9</v>
          </cell>
          <cell r="G21">
            <v>3.1</v>
          </cell>
          <cell r="H21">
            <v>0.65</v>
          </cell>
        </row>
        <row r="22">
          <cell r="A22">
            <v>21</v>
          </cell>
          <cell r="B22" t="str">
            <v>Ellucian</v>
          </cell>
          <cell r="C22">
            <v>3.7</v>
          </cell>
          <cell r="D22">
            <v>2100</v>
          </cell>
          <cell r="E22">
            <v>3.8</v>
          </cell>
          <cell r="F22">
            <v>3.4</v>
          </cell>
          <cell r="G22">
            <v>3.5</v>
          </cell>
          <cell r="H22">
            <v>0.74</v>
          </cell>
        </row>
        <row r="23">
          <cell r="A23">
            <v>22</v>
          </cell>
          <cell r="B23" t="str">
            <v>Klaviyo</v>
          </cell>
          <cell r="C23">
            <v>4.2</v>
          </cell>
          <cell r="D23">
            <v>540</v>
          </cell>
          <cell r="E23">
            <v>3.8</v>
          </cell>
          <cell r="F23">
            <v>4</v>
          </cell>
          <cell r="G23">
            <v>4.3</v>
          </cell>
          <cell r="H23">
            <v>0.91</v>
          </cell>
        </row>
        <row r="24">
          <cell r="A24">
            <v>23</v>
          </cell>
          <cell r="B24" t="str">
            <v>Intercom</v>
          </cell>
          <cell r="C24">
            <v>4.3</v>
          </cell>
          <cell r="D24">
            <v>620</v>
          </cell>
          <cell r="E24">
            <v>4.0999999999999996</v>
          </cell>
          <cell r="F24">
            <v>4.0999999999999996</v>
          </cell>
          <cell r="G24">
            <v>4.5</v>
          </cell>
          <cell r="H24">
            <v>0.9</v>
          </cell>
        </row>
        <row r="25">
          <cell r="A25">
            <v>24</v>
          </cell>
          <cell r="B25" t="str">
            <v>Saviynt</v>
          </cell>
          <cell r="C25">
            <v>3.9</v>
          </cell>
          <cell r="D25">
            <v>430</v>
          </cell>
          <cell r="E25">
            <v>3.5</v>
          </cell>
          <cell r="F25">
            <v>3.7</v>
          </cell>
          <cell r="G25">
            <v>3.8</v>
          </cell>
          <cell r="H25">
            <v>0.84</v>
          </cell>
        </row>
        <row r="26">
          <cell r="A26">
            <v>25</v>
          </cell>
          <cell r="B26" t="str">
            <v>Databricks</v>
          </cell>
          <cell r="C26">
            <v>4.4000000000000004</v>
          </cell>
          <cell r="D26">
            <v>1600</v>
          </cell>
          <cell r="E26">
            <v>3.7</v>
          </cell>
          <cell r="F26">
            <v>4.2</v>
          </cell>
          <cell r="G26">
            <v>4.5</v>
          </cell>
          <cell r="H26">
            <v>0.94</v>
          </cell>
        </row>
        <row r="27">
          <cell r="A27">
            <v>26</v>
          </cell>
          <cell r="B27" t="str">
            <v>Fivetran</v>
          </cell>
          <cell r="C27">
            <v>4.2</v>
          </cell>
          <cell r="D27">
            <v>480</v>
          </cell>
          <cell r="E27">
            <v>4</v>
          </cell>
          <cell r="F27">
            <v>4</v>
          </cell>
          <cell r="G27">
            <v>4.3</v>
          </cell>
          <cell r="H27">
            <v>0.92</v>
          </cell>
        </row>
        <row r="28">
          <cell r="A28">
            <v>27</v>
          </cell>
          <cell r="B28" t="str">
            <v>PIMCO</v>
          </cell>
          <cell r="C28">
            <v>3.6</v>
          </cell>
          <cell r="D28">
            <v>1400</v>
          </cell>
          <cell r="E28">
            <v>2.8</v>
          </cell>
          <cell r="F28">
            <v>3.3</v>
          </cell>
          <cell r="G28">
            <v>3.4</v>
          </cell>
          <cell r="H28">
            <v>0.76</v>
          </cell>
        </row>
        <row r="29">
          <cell r="A29">
            <v>28</v>
          </cell>
          <cell r="B29" t="str">
            <v>Apollo</v>
          </cell>
          <cell r="C29">
            <v>3.7</v>
          </cell>
          <cell r="D29">
            <v>1100</v>
          </cell>
          <cell r="E29">
            <v>3.1</v>
          </cell>
          <cell r="F29">
            <v>3.4</v>
          </cell>
          <cell r="G29">
            <v>3.5</v>
          </cell>
          <cell r="H29">
            <v>0.79</v>
          </cell>
        </row>
        <row r="30">
          <cell r="A30">
            <v>29</v>
          </cell>
          <cell r="B30" t="str">
            <v>6sense</v>
          </cell>
          <cell r="C30">
            <v>4.5999999999999996</v>
          </cell>
          <cell r="D30">
            <v>580</v>
          </cell>
          <cell r="E30">
            <v>4.3</v>
          </cell>
          <cell r="F30">
            <v>4.5</v>
          </cell>
          <cell r="G30">
            <v>4.8</v>
          </cell>
          <cell r="H30">
            <v>0.96</v>
          </cell>
        </row>
        <row r="31">
          <cell r="A31">
            <v>30</v>
          </cell>
          <cell r="B31" t="str">
            <v>Instacart</v>
          </cell>
          <cell r="C31">
            <v>3.8</v>
          </cell>
          <cell r="D31">
            <v>2400</v>
          </cell>
          <cell r="E31">
            <v>3.4</v>
          </cell>
          <cell r="F31">
            <v>3.5</v>
          </cell>
          <cell r="G31">
            <v>3.7</v>
          </cell>
          <cell r="H31">
            <v>0.78</v>
          </cell>
        </row>
        <row r="32">
          <cell r="A32">
            <v>31</v>
          </cell>
          <cell r="B32" t="str">
            <v>Miro</v>
          </cell>
          <cell r="C32">
            <v>4.3</v>
          </cell>
          <cell r="D32">
            <v>720</v>
          </cell>
          <cell r="E32">
            <v>4.0999999999999996</v>
          </cell>
          <cell r="F32">
            <v>4.0999999999999996</v>
          </cell>
          <cell r="G32">
            <v>4.4000000000000004</v>
          </cell>
          <cell r="H32">
            <v>0.93</v>
          </cell>
        </row>
        <row r="33">
          <cell r="A33">
            <v>32</v>
          </cell>
          <cell r="B33" t="str">
            <v>StubHub</v>
          </cell>
          <cell r="C33">
            <v>3.5</v>
          </cell>
          <cell r="D33">
            <v>940</v>
          </cell>
          <cell r="E33">
            <v>3.3</v>
          </cell>
          <cell r="F33">
            <v>3.2</v>
          </cell>
          <cell r="G33">
            <v>3.3</v>
          </cell>
          <cell r="H33">
            <v>0.68</v>
          </cell>
        </row>
        <row r="34">
          <cell r="A34">
            <v>33</v>
          </cell>
          <cell r="B34" t="str">
            <v>Moloco</v>
          </cell>
          <cell r="C34">
            <v>4.4000000000000004</v>
          </cell>
          <cell r="D34">
            <v>180</v>
          </cell>
          <cell r="E34">
            <v>3.9</v>
          </cell>
          <cell r="F34">
            <v>4.2</v>
          </cell>
          <cell r="G34">
            <v>4.5</v>
          </cell>
          <cell r="H34">
            <v>0.94</v>
          </cell>
        </row>
        <row r="35">
          <cell r="A35">
            <v>34</v>
          </cell>
          <cell r="B35" t="str">
            <v>Socure</v>
          </cell>
          <cell r="C35">
            <v>4.2</v>
          </cell>
          <cell r="D35">
            <v>260</v>
          </cell>
          <cell r="E35">
            <v>3.8</v>
          </cell>
          <cell r="F35">
            <v>4</v>
          </cell>
          <cell r="G35">
            <v>4.3</v>
          </cell>
          <cell r="H35">
            <v>0.9</v>
          </cell>
        </row>
        <row r="36">
          <cell r="A36">
            <v>35</v>
          </cell>
          <cell r="B36" t="str">
            <v>Starburst</v>
          </cell>
          <cell r="C36">
            <v>4.5</v>
          </cell>
          <cell r="D36">
            <v>215</v>
          </cell>
          <cell r="E36">
            <v>4.0999999999999996</v>
          </cell>
          <cell r="F36">
            <v>4.4000000000000004</v>
          </cell>
          <cell r="G36">
            <v>4.7</v>
          </cell>
          <cell r="H36">
            <v>0.95</v>
          </cell>
        </row>
        <row r="37">
          <cell r="A37">
            <v>36</v>
          </cell>
          <cell r="B37" t="str">
            <v>Surf Air</v>
          </cell>
          <cell r="C37">
            <v>3.3</v>
          </cell>
          <cell r="D37">
            <v>140</v>
          </cell>
          <cell r="E37">
            <v>2.9</v>
          </cell>
          <cell r="F37">
            <v>3</v>
          </cell>
          <cell r="G37">
            <v>3.1</v>
          </cell>
          <cell r="H37">
            <v>0.62</v>
          </cell>
        </row>
        <row r="38">
          <cell r="A38">
            <v>37</v>
          </cell>
          <cell r="B38" t="str">
            <v>Boston Dynamics</v>
          </cell>
          <cell r="C38">
            <v>4.2</v>
          </cell>
          <cell r="D38">
            <v>310</v>
          </cell>
          <cell r="E38">
            <v>3.6</v>
          </cell>
          <cell r="F38">
            <v>3.9</v>
          </cell>
          <cell r="G38">
            <v>4.3</v>
          </cell>
          <cell r="H38">
            <v>0.91</v>
          </cell>
        </row>
        <row r="39">
          <cell r="A39">
            <v>38</v>
          </cell>
          <cell r="B39" t="str">
            <v>Amazon</v>
          </cell>
          <cell r="C39">
            <v>3.8</v>
          </cell>
          <cell r="D39">
            <v>162000</v>
          </cell>
          <cell r="E39">
            <v>3.1</v>
          </cell>
          <cell r="F39">
            <v>3.4</v>
          </cell>
          <cell r="G39">
            <v>3.6</v>
          </cell>
          <cell r="H39">
            <v>0.71</v>
          </cell>
        </row>
        <row r="40">
          <cell r="A40">
            <v>39</v>
          </cell>
          <cell r="B40" t="str">
            <v>Citi</v>
          </cell>
          <cell r="C40">
            <v>3.9</v>
          </cell>
          <cell r="D40">
            <v>34000</v>
          </cell>
          <cell r="E40">
            <v>3.5</v>
          </cell>
          <cell r="F40">
            <v>3.6</v>
          </cell>
          <cell r="G40">
            <v>3.8</v>
          </cell>
          <cell r="H40">
            <v>0.83</v>
          </cell>
        </row>
        <row r="41">
          <cell r="A41">
            <v>40</v>
          </cell>
          <cell r="B41" t="str">
            <v>Point72</v>
          </cell>
          <cell r="C41">
            <v>3.9</v>
          </cell>
          <cell r="D41">
            <v>1100</v>
          </cell>
          <cell r="E41">
            <v>3</v>
          </cell>
          <cell r="F41">
            <v>3.7</v>
          </cell>
          <cell r="G41">
            <v>3.8</v>
          </cell>
          <cell r="H41">
            <v>0.86</v>
          </cell>
        </row>
        <row r="42">
          <cell r="A42">
            <v>41</v>
          </cell>
          <cell r="B42" t="str">
            <v>Credo Semiconductor</v>
          </cell>
          <cell r="C42">
            <v>4.0999999999999996</v>
          </cell>
          <cell r="D42">
            <v>95</v>
          </cell>
          <cell r="E42">
            <v>3.6</v>
          </cell>
          <cell r="F42">
            <v>3.9</v>
          </cell>
          <cell r="G42">
            <v>4</v>
          </cell>
          <cell r="H42">
            <v>0.88</v>
          </cell>
        </row>
        <row r="43">
          <cell r="A43">
            <v>42</v>
          </cell>
          <cell r="B43" t="str">
            <v>Veeam Software</v>
          </cell>
          <cell r="C43">
            <v>4.2</v>
          </cell>
          <cell r="D43">
            <v>2100</v>
          </cell>
          <cell r="E43">
            <v>3.9</v>
          </cell>
          <cell r="F43">
            <v>4</v>
          </cell>
          <cell r="G43">
            <v>4.2</v>
          </cell>
          <cell r="H43">
            <v>0.91</v>
          </cell>
        </row>
        <row r="44">
          <cell r="A44">
            <v>43</v>
          </cell>
          <cell r="B44" t="str">
            <v>NinjaOne</v>
          </cell>
          <cell r="C44">
            <v>4.7</v>
          </cell>
          <cell r="D44">
            <v>280</v>
          </cell>
          <cell r="E44">
            <v>4.4000000000000004</v>
          </cell>
          <cell r="F44">
            <v>4.5999999999999996</v>
          </cell>
          <cell r="G44">
            <v>4.8</v>
          </cell>
          <cell r="H44">
            <v>0.98</v>
          </cell>
        </row>
        <row r="45">
          <cell r="A45">
            <v>44</v>
          </cell>
          <cell r="B45" t="str">
            <v>Integral Ad Science</v>
          </cell>
          <cell r="C45">
            <v>3.9</v>
          </cell>
          <cell r="D45">
            <v>640</v>
          </cell>
          <cell r="E45">
            <v>3.7</v>
          </cell>
          <cell r="F45">
            <v>3.6</v>
          </cell>
          <cell r="G45">
            <v>3.8</v>
          </cell>
          <cell r="H45">
            <v>0.81</v>
          </cell>
        </row>
        <row r="46">
          <cell r="A46">
            <v>45</v>
          </cell>
          <cell r="B46" t="str">
            <v>DataDirect Networks</v>
          </cell>
          <cell r="C46">
            <v>3.4</v>
          </cell>
          <cell r="D46">
            <v>420</v>
          </cell>
          <cell r="E46">
            <v>3.1</v>
          </cell>
          <cell r="F46">
            <v>3.1</v>
          </cell>
          <cell r="G46">
            <v>3.2</v>
          </cell>
          <cell r="H46">
            <v>0.65</v>
          </cell>
        </row>
        <row r="47">
          <cell r="A47">
            <v>46</v>
          </cell>
          <cell r="B47" t="str">
            <v>OneStream Software</v>
          </cell>
          <cell r="C47">
            <v>4.5999999999999996</v>
          </cell>
          <cell r="D47">
            <v>320</v>
          </cell>
          <cell r="E47">
            <v>4.3</v>
          </cell>
          <cell r="F47">
            <v>4.5</v>
          </cell>
          <cell r="G47">
            <v>4.8</v>
          </cell>
          <cell r="H47">
            <v>0.97</v>
          </cell>
        </row>
        <row r="48">
          <cell r="A48">
            <v>47</v>
          </cell>
          <cell r="B48" t="str">
            <v>BigID</v>
          </cell>
          <cell r="C48">
            <v>4.0999999999999996</v>
          </cell>
          <cell r="D48">
            <v>240</v>
          </cell>
          <cell r="E48">
            <v>3.8</v>
          </cell>
          <cell r="F48">
            <v>3.9</v>
          </cell>
          <cell r="G48">
            <v>4.2</v>
          </cell>
          <cell r="H48">
            <v>0.89</v>
          </cell>
        </row>
        <row r="49">
          <cell r="A49">
            <v>48</v>
          </cell>
          <cell r="B49" t="str">
            <v>Mercury</v>
          </cell>
          <cell r="C49">
            <v>4.5</v>
          </cell>
          <cell r="D49">
            <v>190</v>
          </cell>
          <cell r="E49">
            <v>4.2</v>
          </cell>
          <cell r="F49">
            <v>4.4000000000000004</v>
          </cell>
          <cell r="G49">
            <v>4.7</v>
          </cell>
          <cell r="H49">
            <v>0.95</v>
          </cell>
        </row>
        <row r="50">
          <cell r="A50">
            <v>49</v>
          </cell>
          <cell r="B50" t="str">
            <v>ServiceNow</v>
          </cell>
          <cell r="C50">
            <v>4.5</v>
          </cell>
          <cell r="D50">
            <v>8400</v>
          </cell>
          <cell r="E50">
            <v>4.2</v>
          </cell>
          <cell r="F50">
            <v>4.3</v>
          </cell>
          <cell r="G50">
            <v>4.5999999999999996</v>
          </cell>
          <cell r="H50">
            <v>0.96</v>
          </cell>
        </row>
        <row r="51">
          <cell r="A51">
            <v>50</v>
          </cell>
          <cell r="B51" t="str">
            <v>EisnerAmper</v>
          </cell>
          <cell r="C51">
            <v>3.8</v>
          </cell>
          <cell r="D51">
            <v>1200</v>
          </cell>
          <cell r="E51">
            <v>3.4</v>
          </cell>
          <cell r="F51">
            <v>3.5</v>
          </cell>
          <cell r="G51">
            <v>3.7</v>
          </cell>
          <cell r="H51">
            <v>0.82</v>
          </cell>
        </row>
        <row r="52">
          <cell r="A52">
            <v>51</v>
          </cell>
          <cell r="B52" t="str">
            <v>Lucid Motors</v>
          </cell>
          <cell r="C52">
            <v>3.4</v>
          </cell>
          <cell r="D52">
            <v>1800</v>
          </cell>
          <cell r="E52">
            <v>2.6</v>
          </cell>
          <cell r="F52">
            <v>3.1</v>
          </cell>
          <cell r="G52">
            <v>3.2</v>
          </cell>
          <cell r="H52">
            <v>0.61</v>
          </cell>
        </row>
        <row r="53">
          <cell r="A53">
            <v>52</v>
          </cell>
          <cell r="B53" t="str">
            <v>Hulu</v>
          </cell>
          <cell r="C53">
            <v>4</v>
          </cell>
          <cell r="D53">
            <v>1600</v>
          </cell>
          <cell r="E53">
            <v>3.6</v>
          </cell>
          <cell r="F53">
            <v>3.7</v>
          </cell>
          <cell r="G53">
            <v>4.0999999999999996</v>
          </cell>
          <cell r="H53">
            <v>0.84</v>
          </cell>
        </row>
        <row r="54">
          <cell r="A54">
            <v>53</v>
          </cell>
          <cell r="B54" t="str">
            <v>Waymo</v>
          </cell>
          <cell r="C54">
            <v>4.2</v>
          </cell>
          <cell r="D54">
            <v>650</v>
          </cell>
          <cell r="E54">
            <v>3.7</v>
          </cell>
          <cell r="F54">
            <v>3.9</v>
          </cell>
          <cell r="G54">
            <v>4.3</v>
          </cell>
          <cell r="H54">
            <v>0.91</v>
          </cell>
        </row>
        <row r="55">
          <cell r="A55">
            <v>54</v>
          </cell>
          <cell r="B55" t="str">
            <v>Cross River Bank</v>
          </cell>
          <cell r="C55">
            <v>3.7</v>
          </cell>
          <cell r="D55">
            <v>310</v>
          </cell>
          <cell r="E55">
            <v>3.2</v>
          </cell>
          <cell r="F55">
            <v>3.4</v>
          </cell>
          <cell r="G55">
            <v>3.5</v>
          </cell>
          <cell r="H55">
            <v>0.76</v>
          </cell>
        </row>
        <row r="56">
          <cell r="A56">
            <v>55</v>
          </cell>
          <cell r="B56" t="str">
            <v>Dataiku</v>
          </cell>
          <cell r="C56">
            <v>4.3</v>
          </cell>
          <cell r="D56">
            <v>520</v>
          </cell>
          <cell r="E56">
            <v>4.0999999999999996</v>
          </cell>
          <cell r="F56">
            <v>4.0999999999999996</v>
          </cell>
          <cell r="G56">
            <v>4.5</v>
          </cell>
          <cell r="H56">
            <v>0.93</v>
          </cell>
        </row>
        <row r="57">
          <cell r="A57">
            <v>56</v>
          </cell>
          <cell r="B57" t="str">
            <v>Relativity</v>
          </cell>
          <cell r="C57">
            <v>4.0999999999999996</v>
          </cell>
          <cell r="D57">
            <v>840</v>
          </cell>
          <cell r="E57">
            <v>4</v>
          </cell>
          <cell r="F57">
            <v>3.8</v>
          </cell>
          <cell r="G57">
            <v>4.2</v>
          </cell>
          <cell r="H57">
            <v>0.89</v>
          </cell>
        </row>
        <row r="58">
          <cell r="A58">
            <v>57</v>
          </cell>
          <cell r="B58" t="str">
            <v>Tanium</v>
          </cell>
          <cell r="C58">
            <v>4.0999999999999996</v>
          </cell>
          <cell r="D58">
            <v>720</v>
          </cell>
          <cell r="E58">
            <v>3.6</v>
          </cell>
          <cell r="F58">
            <v>3.9</v>
          </cell>
          <cell r="G58">
            <v>4.0999999999999996</v>
          </cell>
          <cell r="H58">
            <v>0.87</v>
          </cell>
        </row>
        <row r="59">
          <cell r="A59">
            <v>58</v>
          </cell>
          <cell r="B59" t="str">
            <v>PGIM</v>
          </cell>
          <cell r="C59">
            <v>3.8</v>
          </cell>
          <cell r="D59">
            <v>940</v>
          </cell>
          <cell r="E59">
            <v>3.3</v>
          </cell>
          <cell r="F59">
            <v>3.6</v>
          </cell>
          <cell r="G59">
            <v>3.7</v>
          </cell>
          <cell r="H59">
            <v>0.85</v>
          </cell>
        </row>
        <row r="60">
          <cell r="A60">
            <v>59</v>
          </cell>
          <cell r="B60" t="str">
            <v>SentinelOne</v>
          </cell>
          <cell r="C60">
            <v>4.3</v>
          </cell>
          <cell r="D60">
            <v>910</v>
          </cell>
          <cell r="E60">
            <v>3.9</v>
          </cell>
          <cell r="F60">
            <v>4.0999999999999996</v>
          </cell>
          <cell r="G60">
            <v>4.4000000000000004</v>
          </cell>
          <cell r="H60">
            <v>0.92</v>
          </cell>
        </row>
        <row r="61">
          <cell r="A61">
            <v>60</v>
          </cell>
          <cell r="B61" t="str">
            <v>Webflow</v>
          </cell>
          <cell r="C61">
            <v>4.5</v>
          </cell>
          <cell r="D61">
            <v>280</v>
          </cell>
          <cell r="E61">
            <v>4.4000000000000004</v>
          </cell>
          <cell r="F61">
            <v>4.3</v>
          </cell>
          <cell r="G61">
            <v>4.7</v>
          </cell>
          <cell r="H61">
            <v>0.95</v>
          </cell>
        </row>
        <row r="62">
          <cell r="A62">
            <v>61</v>
          </cell>
          <cell r="B62" t="str">
            <v>Pendo</v>
          </cell>
          <cell r="C62">
            <v>4.3</v>
          </cell>
          <cell r="D62">
            <v>460</v>
          </cell>
          <cell r="E62">
            <v>4</v>
          </cell>
          <cell r="F62">
            <v>4.0999999999999996</v>
          </cell>
          <cell r="G62">
            <v>4.5</v>
          </cell>
          <cell r="H62">
            <v>0.93</v>
          </cell>
        </row>
        <row r="63">
          <cell r="A63">
            <v>62</v>
          </cell>
          <cell r="B63" t="str">
            <v>o9 Solutions</v>
          </cell>
          <cell r="C63">
            <v>4.0999999999999996</v>
          </cell>
          <cell r="D63">
            <v>680</v>
          </cell>
          <cell r="E63">
            <v>3.5</v>
          </cell>
          <cell r="F63">
            <v>3.9</v>
          </cell>
          <cell r="G63">
            <v>4</v>
          </cell>
          <cell r="H63">
            <v>0.88</v>
          </cell>
        </row>
        <row r="64">
          <cell r="A64">
            <v>63</v>
          </cell>
          <cell r="B64" t="str">
            <v>Axonius</v>
          </cell>
          <cell r="C64">
            <v>4.5999999999999996</v>
          </cell>
          <cell r="D64">
            <v>210</v>
          </cell>
          <cell r="E64">
            <v>4.3</v>
          </cell>
          <cell r="F64">
            <v>4.5</v>
          </cell>
          <cell r="G64">
            <v>4.8</v>
          </cell>
          <cell r="H64">
            <v>0.97</v>
          </cell>
        </row>
        <row r="65">
          <cell r="A65">
            <v>64</v>
          </cell>
          <cell r="B65" t="str">
            <v>PayJoy</v>
          </cell>
          <cell r="C65">
            <v>4.2</v>
          </cell>
          <cell r="D65">
            <v>185</v>
          </cell>
          <cell r="E65">
            <v>3.8</v>
          </cell>
          <cell r="F65">
            <v>4</v>
          </cell>
          <cell r="G65">
            <v>4.2</v>
          </cell>
          <cell r="H65">
            <v>0.91</v>
          </cell>
        </row>
        <row r="66">
          <cell r="A66">
            <v>65</v>
          </cell>
          <cell r="B66" t="str">
            <v>Lambda</v>
          </cell>
          <cell r="C66">
            <v>4.4000000000000004</v>
          </cell>
          <cell r="D66">
            <v>140</v>
          </cell>
          <cell r="E66">
            <v>3.9</v>
          </cell>
          <cell r="F66">
            <v>4.2</v>
          </cell>
          <cell r="G66">
            <v>4.5</v>
          </cell>
          <cell r="H66">
            <v>0.94</v>
          </cell>
        </row>
        <row r="67">
          <cell r="A67">
            <v>66</v>
          </cell>
          <cell r="B67" t="str">
            <v>Epic Games</v>
          </cell>
          <cell r="C67">
            <v>4.0999999999999996</v>
          </cell>
          <cell r="D67">
            <v>780</v>
          </cell>
          <cell r="E67">
            <v>3.1</v>
          </cell>
          <cell r="F67">
            <v>3.8</v>
          </cell>
          <cell r="G67">
            <v>4.2</v>
          </cell>
          <cell r="H67">
            <v>0.86</v>
          </cell>
        </row>
        <row r="68">
          <cell r="A68">
            <v>67</v>
          </cell>
          <cell r="B68" t="str">
            <v>AppDirect</v>
          </cell>
          <cell r="C68">
            <v>3.9</v>
          </cell>
          <cell r="D68">
            <v>420</v>
          </cell>
          <cell r="E68">
            <v>3.7</v>
          </cell>
          <cell r="F68">
            <v>3.6</v>
          </cell>
          <cell r="G68">
            <v>3.8</v>
          </cell>
          <cell r="H68">
            <v>0.82</v>
          </cell>
        </row>
        <row r="69">
          <cell r="A69">
            <v>68</v>
          </cell>
          <cell r="B69" t="str">
            <v>Uber</v>
          </cell>
          <cell r="C69">
            <v>3.9</v>
          </cell>
          <cell r="D69">
            <v>24500</v>
          </cell>
          <cell r="E69">
            <v>3.4</v>
          </cell>
          <cell r="F69">
            <v>3.7</v>
          </cell>
          <cell r="G69">
            <v>3.8</v>
          </cell>
          <cell r="H69">
            <v>0.81</v>
          </cell>
        </row>
        <row r="70">
          <cell r="A70">
            <v>69</v>
          </cell>
          <cell r="B70" t="str">
            <v>Ramp</v>
          </cell>
          <cell r="C70">
            <v>4.7</v>
          </cell>
          <cell r="D70">
            <v>230</v>
          </cell>
          <cell r="E70">
            <v>4.0999999999999996</v>
          </cell>
          <cell r="F70">
            <v>4.5999999999999996</v>
          </cell>
          <cell r="G70">
            <v>4.8</v>
          </cell>
          <cell r="H70">
            <v>0.98</v>
          </cell>
        </row>
        <row r="71">
          <cell r="A71">
            <v>70</v>
          </cell>
          <cell r="B71" t="str">
            <v>OnePay</v>
          </cell>
          <cell r="C71">
            <v>3.6</v>
          </cell>
          <cell r="D71">
            <v>120</v>
          </cell>
          <cell r="E71">
            <v>3.2</v>
          </cell>
          <cell r="F71">
            <v>3.3</v>
          </cell>
          <cell r="G71">
            <v>3.4</v>
          </cell>
          <cell r="H71">
            <v>0.72</v>
          </cell>
        </row>
        <row r="72">
          <cell r="A72">
            <v>71</v>
          </cell>
          <cell r="B72" t="str">
            <v>Squarespace</v>
          </cell>
          <cell r="C72">
            <v>4.0999999999999996</v>
          </cell>
          <cell r="D72">
            <v>920</v>
          </cell>
          <cell r="E72">
            <v>3.9</v>
          </cell>
          <cell r="F72">
            <v>3.8</v>
          </cell>
          <cell r="G72">
            <v>4.2</v>
          </cell>
          <cell r="H72">
            <v>0.87</v>
          </cell>
        </row>
        <row r="73">
          <cell r="A73">
            <v>72</v>
          </cell>
          <cell r="B73" t="str">
            <v>Pattern</v>
          </cell>
          <cell r="C73">
            <v>4</v>
          </cell>
          <cell r="D73">
            <v>340</v>
          </cell>
          <cell r="E73">
            <v>3.6</v>
          </cell>
          <cell r="F73">
            <v>3.8</v>
          </cell>
          <cell r="G73">
            <v>4.0999999999999996</v>
          </cell>
          <cell r="H73">
            <v>0.85</v>
          </cell>
        </row>
        <row r="74">
          <cell r="A74">
            <v>73</v>
          </cell>
          <cell r="B74" t="str">
            <v>GrubMarket</v>
          </cell>
          <cell r="C74">
            <v>3.8</v>
          </cell>
          <cell r="D74">
            <v>160</v>
          </cell>
          <cell r="E74">
            <v>3.4</v>
          </cell>
          <cell r="F74">
            <v>3.6</v>
          </cell>
          <cell r="G74">
            <v>3.7</v>
          </cell>
          <cell r="H74">
            <v>0.8</v>
          </cell>
        </row>
        <row r="75">
          <cell r="A75">
            <v>74</v>
          </cell>
          <cell r="B75" t="str">
            <v>HiBob</v>
          </cell>
          <cell r="C75">
            <v>4.5999999999999996</v>
          </cell>
          <cell r="D75">
            <v>290</v>
          </cell>
          <cell r="E75">
            <v>4.3</v>
          </cell>
          <cell r="F75">
            <v>4.5</v>
          </cell>
          <cell r="G75">
            <v>4.8</v>
          </cell>
          <cell r="H75">
            <v>0.97</v>
          </cell>
        </row>
        <row r="76">
          <cell r="A76">
            <v>75</v>
          </cell>
          <cell r="B76" t="str">
            <v>Learfield</v>
          </cell>
          <cell r="C76">
            <v>3.4</v>
          </cell>
          <cell r="D76">
            <v>540</v>
          </cell>
          <cell r="E76">
            <v>3</v>
          </cell>
          <cell r="F76">
            <v>3.1</v>
          </cell>
          <cell r="G76">
            <v>3.2</v>
          </cell>
          <cell r="H76">
            <v>0.64</v>
          </cell>
        </row>
        <row r="77">
          <cell r="A77">
            <v>76</v>
          </cell>
          <cell r="B77" t="str">
            <v>SoFi</v>
          </cell>
          <cell r="C77">
            <v>3.8</v>
          </cell>
          <cell r="D77">
            <v>1600</v>
          </cell>
          <cell r="E77">
            <v>3.4</v>
          </cell>
          <cell r="F77">
            <v>3.5</v>
          </cell>
          <cell r="G77">
            <v>3.7</v>
          </cell>
          <cell r="H77">
            <v>0.8</v>
          </cell>
        </row>
        <row r="78">
          <cell r="A78">
            <v>77</v>
          </cell>
          <cell r="B78" t="str">
            <v>FedEx</v>
          </cell>
          <cell r="C78">
            <v>3.8</v>
          </cell>
          <cell r="D78">
            <v>42000</v>
          </cell>
          <cell r="E78">
            <v>3.3</v>
          </cell>
          <cell r="F78">
            <v>3.4</v>
          </cell>
          <cell r="G78">
            <v>3.6</v>
          </cell>
          <cell r="H78">
            <v>0.74</v>
          </cell>
        </row>
        <row r="79">
          <cell r="A79">
            <v>78</v>
          </cell>
          <cell r="B79" t="str">
            <v>SeatGeek</v>
          </cell>
          <cell r="C79">
            <v>4.0999999999999996</v>
          </cell>
          <cell r="D79">
            <v>380</v>
          </cell>
          <cell r="E79">
            <v>3.8</v>
          </cell>
          <cell r="F79">
            <v>3.9</v>
          </cell>
          <cell r="G79">
            <v>4.2</v>
          </cell>
          <cell r="H79">
            <v>0.89</v>
          </cell>
        </row>
        <row r="80">
          <cell r="A80">
            <v>79</v>
          </cell>
          <cell r="B80" t="str">
            <v>Clearwater Analytics</v>
          </cell>
          <cell r="C80">
            <v>3.7</v>
          </cell>
          <cell r="D80">
            <v>820</v>
          </cell>
          <cell r="E80">
            <v>3.2</v>
          </cell>
          <cell r="F80">
            <v>3.4</v>
          </cell>
          <cell r="G80">
            <v>3.5</v>
          </cell>
          <cell r="H80">
            <v>0.75</v>
          </cell>
        </row>
        <row r="81">
          <cell r="A81">
            <v>80</v>
          </cell>
          <cell r="B81" t="str">
            <v>OneTrust</v>
          </cell>
          <cell r="C81">
            <v>3.6</v>
          </cell>
          <cell r="D81">
            <v>1400</v>
          </cell>
          <cell r="E81">
            <v>3</v>
          </cell>
          <cell r="F81">
            <v>3.2</v>
          </cell>
          <cell r="G81">
            <v>3.4</v>
          </cell>
          <cell r="H81">
            <v>0.68</v>
          </cell>
        </row>
        <row r="82">
          <cell r="A82">
            <v>81</v>
          </cell>
          <cell r="B82" t="str">
            <v>Convene Hospitality Group</v>
          </cell>
          <cell r="C82">
            <v>4.0999999999999996</v>
          </cell>
          <cell r="D82">
            <v>310</v>
          </cell>
          <cell r="E82">
            <v>3.6</v>
          </cell>
          <cell r="F82">
            <v>3.9</v>
          </cell>
          <cell r="G82">
            <v>4.2</v>
          </cell>
          <cell r="H82">
            <v>0.88</v>
          </cell>
        </row>
        <row r="83">
          <cell r="A83">
            <v>82</v>
          </cell>
          <cell r="B83" t="str">
            <v>Waystar</v>
          </cell>
          <cell r="C83">
            <v>3.9</v>
          </cell>
          <cell r="D83">
            <v>640</v>
          </cell>
          <cell r="E83">
            <v>3.6</v>
          </cell>
          <cell r="F83">
            <v>3.7</v>
          </cell>
          <cell r="G83">
            <v>3.8</v>
          </cell>
          <cell r="H83">
            <v>0.82</v>
          </cell>
        </row>
        <row r="84">
          <cell r="A84">
            <v>83</v>
          </cell>
          <cell r="B84" t="str">
            <v>Boomi</v>
          </cell>
          <cell r="C84">
            <v>4.2</v>
          </cell>
          <cell r="D84">
            <v>510</v>
          </cell>
          <cell r="E84">
            <v>4</v>
          </cell>
          <cell r="F84">
            <v>4</v>
          </cell>
          <cell r="G84">
            <v>4.3</v>
          </cell>
          <cell r="H84">
            <v>0.91</v>
          </cell>
        </row>
        <row r="85">
          <cell r="A85">
            <v>84</v>
          </cell>
          <cell r="B85" t="str">
            <v>Exabeam</v>
          </cell>
          <cell r="C85">
            <v>4</v>
          </cell>
          <cell r="D85">
            <v>360</v>
          </cell>
          <cell r="E85">
            <v>3.6</v>
          </cell>
          <cell r="F85">
            <v>3.8</v>
          </cell>
          <cell r="G85">
            <v>4.0999999999999996</v>
          </cell>
          <cell r="H85">
            <v>0.86</v>
          </cell>
        </row>
        <row r="86">
          <cell r="A86">
            <v>85</v>
          </cell>
          <cell r="B86" t="str">
            <v>Yesway</v>
          </cell>
          <cell r="C86">
            <v>3.2</v>
          </cell>
          <cell r="D86">
            <v>480</v>
          </cell>
          <cell r="E86">
            <v>2.9</v>
          </cell>
          <cell r="F86">
            <v>2.8</v>
          </cell>
          <cell r="G86">
            <v>3</v>
          </cell>
          <cell r="H86">
            <v>0.57999999999999996</v>
          </cell>
        </row>
        <row r="87">
          <cell r="A87">
            <v>86</v>
          </cell>
          <cell r="B87" t="str">
            <v>Marex</v>
          </cell>
          <cell r="C87">
            <v>3.8</v>
          </cell>
          <cell r="D87">
            <v>240</v>
          </cell>
          <cell r="E87">
            <v>3.3</v>
          </cell>
          <cell r="F87">
            <v>3.6</v>
          </cell>
          <cell r="G87">
            <v>3.7</v>
          </cell>
          <cell r="H87">
            <v>0.81</v>
          </cell>
        </row>
        <row r="88">
          <cell r="A88">
            <v>87</v>
          </cell>
          <cell r="B88" t="str">
            <v>ID.me</v>
          </cell>
          <cell r="C88">
            <v>3.9</v>
          </cell>
          <cell r="D88">
            <v>420</v>
          </cell>
          <cell r="E88">
            <v>3.4</v>
          </cell>
          <cell r="F88">
            <v>3.7</v>
          </cell>
          <cell r="G88">
            <v>3.9</v>
          </cell>
          <cell r="H88">
            <v>0.83</v>
          </cell>
        </row>
        <row r="89">
          <cell r="A89">
            <v>88</v>
          </cell>
          <cell r="B89" t="str">
            <v>Abnormal AI</v>
          </cell>
          <cell r="C89">
            <v>4.8</v>
          </cell>
          <cell r="D89">
            <v>190</v>
          </cell>
          <cell r="E89">
            <v>4.4000000000000004</v>
          </cell>
          <cell r="F89">
            <v>4.7</v>
          </cell>
          <cell r="G89">
            <v>4.9000000000000004</v>
          </cell>
          <cell r="H89">
            <v>0.99</v>
          </cell>
        </row>
        <row r="90">
          <cell r="A90">
            <v>89</v>
          </cell>
          <cell r="B90" t="str">
            <v>Kaltura</v>
          </cell>
          <cell r="C90">
            <v>4</v>
          </cell>
          <cell r="D90">
            <v>610</v>
          </cell>
          <cell r="E90">
            <v>3.8</v>
          </cell>
          <cell r="F90">
            <v>3.7</v>
          </cell>
          <cell r="G90">
            <v>4</v>
          </cell>
          <cell r="H90">
            <v>0.85</v>
          </cell>
        </row>
        <row r="91">
          <cell r="A91">
            <v>90</v>
          </cell>
          <cell r="B91" t="str">
            <v>Brex</v>
          </cell>
          <cell r="C91">
            <v>4.0999999999999996</v>
          </cell>
          <cell r="D91">
            <v>480</v>
          </cell>
          <cell r="E91">
            <v>3.6</v>
          </cell>
          <cell r="F91">
            <v>3.9</v>
          </cell>
          <cell r="G91">
            <v>4.2</v>
          </cell>
          <cell r="H91">
            <v>0.88</v>
          </cell>
        </row>
        <row r="92">
          <cell r="A92">
            <v>91</v>
          </cell>
          <cell r="B92" t="str">
            <v>Grail</v>
          </cell>
          <cell r="C92">
            <v>3.7</v>
          </cell>
          <cell r="D92">
            <v>320</v>
          </cell>
          <cell r="E92">
            <v>3.1</v>
          </cell>
          <cell r="F92">
            <v>3.4</v>
          </cell>
          <cell r="G92">
            <v>3.6</v>
          </cell>
          <cell r="H92">
            <v>0.76</v>
          </cell>
        </row>
        <row r="93">
          <cell r="A93">
            <v>92</v>
          </cell>
          <cell r="B93" t="str">
            <v>UserTesting</v>
          </cell>
          <cell r="C93">
            <v>4.2</v>
          </cell>
          <cell r="D93">
            <v>540</v>
          </cell>
          <cell r="E93">
            <v>4.0999999999999996</v>
          </cell>
          <cell r="F93">
            <v>4</v>
          </cell>
          <cell r="G93">
            <v>4.4000000000000004</v>
          </cell>
          <cell r="H93">
            <v>0.92</v>
          </cell>
        </row>
        <row r="94">
          <cell r="A94">
            <v>93</v>
          </cell>
          <cell r="B94" t="str">
            <v>Zoox</v>
          </cell>
          <cell r="C94">
            <v>4.0999999999999996</v>
          </cell>
          <cell r="D94">
            <v>410</v>
          </cell>
          <cell r="E94">
            <v>3.4</v>
          </cell>
          <cell r="F94">
            <v>3.8</v>
          </cell>
          <cell r="G94">
            <v>4.2</v>
          </cell>
          <cell r="H94">
            <v>0.89</v>
          </cell>
        </row>
        <row r="95">
          <cell r="A95">
            <v>94</v>
          </cell>
          <cell r="B95" t="str">
            <v>Nasuni</v>
          </cell>
          <cell r="C95">
            <v>4.5</v>
          </cell>
          <cell r="D95">
            <v>230</v>
          </cell>
          <cell r="E95">
            <v>4.2</v>
          </cell>
          <cell r="F95">
            <v>4.4000000000000004</v>
          </cell>
          <cell r="G95">
            <v>4.7</v>
          </cell>
          <cell r="H95">
            <v>0.96</v>
          </cell>
        </row>
        <row r="96">
          <cell r="A96">
            <v>95</v>
          </cell>
          <cell r="B96" t="str">
            <v>StepStone Group</v>
          </cell>
          <cell r="C96">
            <v>3.8</v>
          </cell>
          <cell r="D96">
            <v>290</v>
          </cell>
          <cell r="E96">
            <v>3.2</v>
          </cell>
          <cell r="F96">
            <v>3.6</v>
          </cell>
          <cell r="G96">
            <v>3.7</v>
          </cell>
          <cell r="H96">
            <v>0.82</v>
          </cell>
        </row>
        <row r="97">
          <cell r="A97">
            <v>96</v>
          </cell>
          <cell r="B97" t="str">
            <v>Sama</v>
          </cell>
          <cell r="C97">
            <v>4.2</v>
          </cell>
          <cell r="D97">
            <v>380</v>
          </cell>
          <cell r="E97">
            <v>3.9</v>
          </cell>
          <cell r="F97">
            <v>4</v>
          </cell>
          <cell r="G97">
            <v>4.3</v>
          </cell>
          <cell r="H97">
            <v>0.91</v>
          </cell>
        </row>
        <row r="98">
          <cell r="A98">
            <v>97</v>
          </cell>
          <cell r="B98" t="str">
            <v>Deel</v>
          </cell>
          <cell r="C98">
            <v>4.7</v>
          </cell>
          <cell r="D98">
            <v>620</v>
          </cell>
          <cell r="E98">
            <v>4.4000000000000004</v>
          </cell>
          <cell r="F98">
            <v>4.5999999999999996</v>
          </cell>
          <cell r="G98">
            <v>4.8</v>
          </cell>
          <cell r="H98">
            <v>0.98</v>
          </cell>
        </row>
        <row r="99">
          <cell r="A99">
            <v>98</v>
          </cell>
          <cell r="B99" t="str">
            <v>Duolingo</v>
          </cell>
          <cell r="C99">
            <v>4.5999999999999996</v>
          </cell>
          <cell r="D99">
            <v>410</v>
          </cell>
          <cell r="E99">
            <v>4.4000000000000004</v>
          </cell>
          <cell r="F99">
            <v>4.5</v>
          </cell>
          <cell r="G99">
            <v>4.8</v>
          </cell>
          <cell r="H99">
            <v>0.97</v>
          </cell>
        </row>
        <row r="100">
          <cell r="A100">
            <v>99</v>
          </cell>
          <cell r="B100" t="str">
            <v>Wunderkind</v>
          </cell>
          <cell r="C100">
            <v>3.8</v>
          </cell>
          <cell r="D100">
            <v>540</v>
          </cell>
          <cell r="E100">
            <v>3.3</v>
          </cell>
          <cell r="F100">
            <v>3.5</v>
          </cell>
          <cell r="G100">
            <v>3.7</v>
          </cell>
          <cell r="H100">
            <v>0.79</v>
          </cell>
        </row>
        <row r="101">
          <cell r="A101">
            <v>100</v>
          </cell>
          <cell r="B101" t="str">
            <v>Better.com</v>
          </cell>
          <cell r="C101">
            <v>2.5</v>
          </cell>
          <cell r="D101">
            <v>2100</v>
          </cell>
          <cell r="E101">
            <v>2.1</v>
          </cell>
          <cell r="F101">
            <v>2</v>
          </cell>
          <cell r="G101">
            <v>2.2000000000000002</v>
          </cell>
          <cell r="H101">
            <v>0.32</v>
          </cell>
        </row>
        <row r="102">
          <cell r="A102">
            <v>101</v>
          </cell>
          <cell r="B102" t="str">
            <v>Figma</v>
          </cell>
          <cell r="C102">
            <v>4.4000000000000004</v>
          </cell>
          <cell r="D102">
            <v>1450</v>
          </cell>
          <cell r="E102">
            <v>4.2</v>
          </cell>
          <cell r="F102">
            <v>4.0999999999999996</v>
          </cell>
          <cell r="G102">
            <v>4.5999999999999996</v>
          </cell>
          <cell r="H102">
            <v>0.94</v>
          </cell>
        </row>
        <row r="103">
          <cell r="A103">
            <v>102</v>
          </cell>
          <cell r="B103" t="str">
            <v>Wiz</v>
          </cell>
          <cell r="C103">
            <v>4.5999999999999996</v>
          </cell>
          <cell r="D103">
            <v>780</v>
          </cell>
          <cell r="E103">
            <v>3.9</v>
          </cell>
          <cell r="F103">
            <v>4.3</v>
          </cell>
          <cell r="G103">
            <v>4.7</v>
          </cell>
          <cell r="H103">
            <v>0.96</v>
          </cell>
        </row>
        <row r="104">
          <cell r="A104">
            <v>103</v>
          </cell>
          <cell r="B104" t="str">
            <v>AT&amp;T</v>
          </cell>
          <cell r="C104">
            <v>3.7</v>
          </cell>
          <cell r="D104">
            <v>48500</v>
          </cell>
          <cell r="E104">
            <v>3.5</v>
          </cell>
          <cell r="F104">
            <v>3.2</v>
          </cell>
          <cell r="G104">
            <v>3.6</v>
          </cell>
          <cell r="H104">
            <v>0.71</v>
          </cell>
        </row>
        <row r="105">
          <cell r="A105">
            <v>104</v>
          </cell>
          <cell r="B105" t="str">
            <v>Ampere Computing</v>
          </cell>
          <cell r="C105">
            <v>4.0999999999999996</v>
          </cell>
          <cell r="D105">
            <v>380</v>
          </cell>
          <cell r="E105">
            <v>3.8</v>
          </cell>
          <cell r="F105">
            <v>3.9</v>
          </cell>
          <cell r="G105">
            <v>4.2</v>
          </cell>
          <cell r="H105">
            <v>0.88</v>
          </cell>
        </row>
        <row r="106">
          <cell r="A106">
            <v>105</v>
          </cell>
          <cell r="B106" t="str">
            <v>Exiger</v>
          </cell>
          <cell r="C106">
            <v>3.9</v>
          </cell>
          <cell r="D106">
            <v>520</v>
          </cell>
          <cell r="E106">
            <v>3.6</v>
          </cell>
          <cell r="F106">
            <v>3.5</v>
          </cell>
          <cell r="G106">
            <v>3.8</v>
          </cell>
          <cell r="H106">
            <v>0.82</v>
          </cell>
        </row>
        <row r="107">
          <cell r="A107">
            <v>106</v>
          </cell>
          <cell r="B107" t="str">
            <v>Optro</v>
          </cell>
          <cell r="C107">
            <v>4.2</v>
          </cell>
          <cell r="D107">
            <v>110</v>
          </cell>
          <cell r="E107">
            <v>3.9</v>
          </cell>
          <cell r="F107">
            <v>4</v>
          </cell>
          <cell r="G107">
            <v>4.3</v>
          </cell>
          <cell r="H107">
            <v>0.9</v>
          </cell>
        </row>
        <row r="108">
          <cell r="A108">
            <v>107</v>
          </cell>
          <cell r="B108" t="str">
            <v>CrowdStrike</v>
          </cell>
          <cell r="C108">
            <v>4</v>
          </cell>
          <cell r="D108">
            <v>4200</v>
          </cell>
          <cell r="E108">
            <v>3.6</v>
          </cell>
          <cell r="F108">
            <v>3.7</v>
          </cell>
          <cell r="G108">
            <v>4.0999999999999996</v>
          </cell>
          <cell r="H108">
            <v>0.88</v>
          </cell>
        </row>
        <row r="109">
          <cell r="A109">
            <v>108</v>
          </cell>
          <cell r="B109" t="str">
            <v>Couchbase</v>
          </cell>
          <cell r="C109">
            <v>4.3</v>
          </cell>
          <cell r="D109">
            <v>650</v>
          </cell>
          <cell r="E109">
            <v>4.0999999999999996</v>
          </cell>
          <cell r="F109">
            <v>4</v>
          </cell>
          <cell r="G109">
            <v>4.4000000000000004</v>
          </cell>
          <cell r="H109">
            <v>0.92</v>
          </cell>
        </row>
        <row r="110">
          <cell r="A110">
            <v>109</v>
          </cell>
          <cell r="B110" t="str">
            <v>Astound</v>
          </cell>
          <cell r="C110">
            <v>3.8</v>
          </cell>
          <cell r="D110">
            <v>1100</v>
          </cell>
          <cell r="E110">
            <v>3.5</v>
          </cell>
          <cell r="F110">
            <v>3.4</v>
          </cell>
          <cell r="G110">
            <v>3.7</v>
          </cell>
          <cell r="H110">
            <v>0.78</v>
          </cell>
        </row>
        <row r="111">
          <cell r="A111">
            <v>110</v>
          </cell>
          <cell r="B111" t="str">
            <v>Dialpad</v>
          </cell>
          <cell r="C111">
            <v>4.2</v>
          </cell>
          <cell r="D111">
            <v>950</v>
          </cell>
          <cell r="E111">
            <v>4</v>
          </cell>
          <cell r="F111">
            <v>3.9</v>
          </cell>
          <cell r="G111">
            <v>4.3</v>
          </cell>
          <cell r="H111">
            <v>0.91</v>
          </cell>
        </row>
        <row r="112">
          <cell r="A112">
            <v>111</v>
          </cell>
          <cell r="B112" t="str">
            <v>Gen</v>
          </cell>
          <cell r="C112">
            <v>3.9</v>
          </cell>
          <cell r="D112">
            <v>3200</v>
          </cell>
          <cell r="E112">
            <v>3.7</v>
          </cell>
          <cell r="F112">
            <v>3.5</v>
          </cell>
          <cell r="G112">
            <v>3.8</v>
          </cell>
          <cell r="H112">
            <v>0.81</v>
          </cell>
        </row>
        <row r="113">
          <cell r="A113">
            <v>112</v>
          </cell>
          <cell r="B113" t="str">
            <v>Mapbox</v>
          </cell>
          <cell r="C113">
            <v>4</v>
          </cell>
          <cell r="D113">
            <v>550</v>
          </cell>
          <cell r="E113">
            <v>3.8</v>
          </cell>
          <cell r="F113">
            <v>3.7</v>
          </cell>
          <cell r="G113">
            <v>4.0999999999999996</v>
          </cell>
          <cell r="H113">
            <v>0.85</v>
          </cell>
        </row>
        <row r="114">
          <cell r="A114">
            <v>113</v>
          </cell>
          <cell r="B114" t="str">
            <v>Taboola</v>
          </cell>
          <cell r="C114">
            <v>3.8</v>
          </cell>
          <cell r="D114">
            <v>1400</v>
          </cell>
          <cell r="E114">
            <v>3.6</v>
          </cell>
          <cell r="F114">
            <v>3.4</v>
          </cell>
          <cell r="G114">
            <v>3.7</v>
          </cell>
          <cell r="H114">
            <v>0.79</v>
          </cell>
        </row>
        <row r="115">
          <cell r="A115">
            <v>114</v>
          </cell>
          <cell r="B115" t="str">
            <v>TraceLink</v>
          </cell>
          <cell r="C115">
            <v>4.0999999999999996</v>
          </cell>
          <cell r="D115">
            <v>420</v>
          </cell>
          <cell r="E115">
            <v>3.8</v>
          </cell>
          <cell r="F115">
            <v>3.9</v>
          </cell>
          <cell r="G115">
            <v>4.2</v>
          </cell>
          <cell r="H115">
            <v>0.87</v>
          </cell>
        </row>
        <row r="116">
          <cell r="A116">
            <v>115</v>
          </cell>
          <cell r="B116" t="str">
            <v>Vertiv</v>
          </cell>
          <cell r="C116">
            <v>3.6</v>
          </cell>
          <cell r="D116">
            <v>4800</v>
          </cell>
          <cell r="E116">
            <v>3.3</v>
          </cell>
          <cell r="F116">
            <v>3.1</v>
          </cell>
          <cell r="G116">
            <v>3.4</v>
          </cell>
          <cell r="H116">
            <v>0.65</v>
          </cell>
        </row>
        <row r="117">
          <cell r="A117">
            <v>116</v>
          </cell>
          <cell r="B117" t="str">
            <v>Illumio</v>
          </cell>
          <cell r="C117">
            <v>4.4000000000000004</v>
          </cell>
          <cell r="D117">
            <v>480</v>
          </cell>
          <cell r="E117">
            <v>4.2</v>
          </cell>
          <cell r="F117">
            <v>4.0999999999999996</v>
          </cell>
          <cell r="G117">
            <v>4.5</v>
          </cell>
          <cell r="H117">
            <v>0.93</v>
          </cell>
        </row>
        <row r="118">
          <cell r="A118">
            <v>117</v>
          </cell>
          <cell r="B118" t="str">
            <v>ThoughtSpot</v>
          </cell>
          <cell r="C118">
            <v>4.3</v>
          </cell>
          <cell r="D118">
            <v>510</v>
          </cell>
          <cell r="E118">
            <v>4</v>
          </cell>
          <cell r="F118">
            <v>4.0999999999999996</v>
          </cell>
          <cell r="G118">
            <v>4.4000000000000004</v>
          </cell>
          <cell r="H118">
            <v>0.92</v>
          </cell>
        </row>
        <row r="119">
          <cell r="A119">
            <v>118</v>
          </cell>
          <cell r="B119" t="str">
            <v>Remitly</v>
          </cell>
          <cell r="C119">
            <v>4.0999999999999996</v>
          </cell>
          <cell r="D119">
            <v>820</v>
          </cell>
          <cell r="E119">
            <v>3.9</v>
          </cell>
          <cell r="F119">
            <v>3.8</v>
          </cell>
          <cell r="G119">
            <v>4.2</v>
          </cell>
          <cell r="H119">
            <v>0.89</v>
          </cell>
        </row>
        <row r="120">
          <cell r="A120">
            <v>119</v>
          </cell>
          <cell r="B120" t="str">
            <v>Vensure Employer Services</v>
          </cell>
          <cell r="C120">
            <v>3.7</v>
          </cell>
          <cell r="D120">
            <v>640</v>
          </cell>
          <cell r="E120">
            <v>3.4</v>
          </cell>
          <cell r="F120">
            <v>3.3</v>
          </cell>
          <cell r="G120">
            <v>3.6</v>
          </cell>
          <cell r="H120">
            <v>0.72</v>
          </cell>
        </row>
        <row r="121">
          <cell r="A121">
            <v>120</v>
          </cell>
          <cell r="B121" t="str">
            <v>Vercel</v>
          </cell>
          <cell r="C121">
            <v>4.5</v>
          </cell>
          <cell r="D121">
            <v>320</v>
          </cell>
          <cell r="E121">
            <v>4.0999999999999996</v>
          </cell>
          <cell r="F121">
            <v>4.3</v>
          </cell>
          <cell r="G121">
            <v>4.7</v>
          </cell>
          <cell r="H121">
            <v>0.97</v>
          </cell>
        </row>
        <row r="122">
          <cell r="A122">
            <v>121</v>
          </cell>
          <cell r="B122" t="str">
            <v>PayPal</v>
          </cell>
          <cell r="C122">
            <v>3.8</v>
          </cell>
          <cell r="D122">
            <v>12500</v>
          </cell>
          <cell r="E122">
            <v>3.6</v>
          </cell>
          <cell r="F122">
            <v>3.3</v>
          </cell>
          <cell r="G122">
            <v>3.7</v>
          </cell>
          <cell r="H122">
            <v>0.74</v>
          </cell>
        </row>
        <row r="123">
          <cell r="A123">
            <v>122</v>
          </cell>
          <cell r="B123" t="str">
            <v>SkillSoft</v>
          </cell>
          <cell r="C123">
            <v>3.5</v>
          </cell>
          <cell r="D123">
            <v>2800</v>
          </cell>
          <cell r="E123">
            <v>3.4</v>
          </cell>
          <cell r="F123">
            <v>3</v>
          </cell>
          <cell r="G123">
            <v>3.3</v>
          </cell>
          <cell r="H123">
            <v>0.62</v>
          </cell>
        </row>
        <row r="124">
          <cell r="A124">
            <v>123</v>
          </cell>
          <cell r="B124" t="str">
            <v>BitSight</v>
          </cell>
          <cell r="C124">
            <v>4.2</v>
          </cell>
          <cell r="D124">
            <v>390</v>
          </cell>
          <cell r="E124">
            <v>4</v>
          </cell>
          <cell r="F124">
            <v>3.9</v>
          </cell>
          <cell r="G124">
            <v>4.3</v>
          </cell>
          <cell r="H124">
            <v>0.9</v>
          </cell>
        </row>
        <row r="125">
          <cell r="A125">
            <v>124</v>
          </cell>
          <cell r="B125" t="str">
            <v>Alight Solutions</v>
          </cell>
          <cell r="C125">
            <v>3.4</v>
          </cell>
          <cell r="D125">
            <v>6200</v>
          </cell>
          <cell r="E125">
            <v>3.2</v>
          </cell>
          <cell r="F125">
            <v>2.9</v>
          </cell>
          <cell r="G125">
            <v>3.1</v>
          </cell>
          <cell r="H125">
            <v>0.57999999999999996</v>
          </cell>
        </row>
        <row r="126">
          <cell r="A126">
            <v>125</v>
          </cell>
          <cell r="B126" t="str">
            <v>Bluevine</v>
          </cell>
          <cell r="C126">
            <v>4.0999999999999996</v>
          </cell>
          <cell r="D126">
            <v>440</v>
          </cell>
          <cell r="E126">
            <v>3.8</v>
          </cell>
          <cell r="F126">
            <v>3.9</v>
          </cell>
          <cell r="G126">
            <v>4.2</v>
          </cell>
          <cell r="H126">
            <v>0.88</v>
          </cell>
        </row>
        <row r="127">
          <cell r="A127">
            <v>126</v>
          </cell>
          <cell r="B127" t="str">
            <v>OPSWAT</v>
          </cell>
          <cell r="C127">
            <v>4</v>
          </cell>
          <cell r="D127">
            <v>310</v>
          </cell>
          <cell r="E127">
            <v>3.7</v>
          </cell>
          <cell r="F127">
            <v>3.8</v>
          </cell>
          <cell r="G127">
            <v>4.0999999999999996</v>
          </cell>
          <cell r="H127">
            <v>0.86</v>
          </cell>
        </row>
        <row r="128">
          <cell r="A128">
            <v>127</v>
          </cell>
          <cell r="B128" t="str">
            <v>The Carlyle Group</v>
          </cell>
          <cell r="C128">
            <v>3.9</v>
          </cell>
          <cell r="D128">
            <v>1100</v>
          </cell>
          <cell r="E128">
            <v>3.1</v>
          </cell>
          <cell r="F128">
            <v>3.7</v>
          </cell>
          <cell r="G128">
            <v>3.8</v>
          </cell>
          <cell r="H128">
            <v>0.84</v>
          </cell>
        </row>
        <row r="129">
          <cell r="A129">
            <v>128</v>
          </cell>
          <cell r="B129" t="str">
            <v>ModMed</v>
          </cell>
          <cell r="C129">
            <v>4</v>
          </cell>
          <cell r="D129">
            <v>1300</v>
          </cell>
          <cell r="E129">
            <v>3.7</v>
          </cell>
          <cell r="F129">
            <v>3.6</v>
          </cell>
          <cell r="G129">
            <v>4.0999999999999996</v>
          </cell>
          <cell r="H129">
            <v>0.85</v>
          </cell>
        </row>
        <row r="130">
          <cell r="A130">
            <v>129</v>
          </cell>
          <cell r="B130" t="str">
            <v>Charles Schwab</v>
          </cell>
          <cell r="C130">
            <v>4</v>
          </cell>
          <cell r="D130">
            <v>10500</v>
          </cell>
          <cell r="E130">
            <v>3.9</v>
          </cell>
          <cell r="F130">
            <v>3.7</v>
          </cell>
          <cell r="G130">
            <v>4.0999999999999996</v>
          </cell>
          <cell r="H130">
            <v>0.87</v>
          </cell>
        </row>
        <row r="131">
          <cell r="A131">
            <v>130</v>
          </cell>
          <cell r="B131" t="str">
            <v>Bloomreach</v>
          </cell>
          <cell r="C131">
            <v>4.4000000000000004</v>
          </cell>
          <cell r="D131">
            <v>410</v>
          </cell>
          <cell r="E131">
            <v>4.2</v>
          </cell>
          <cell r="F131">
            <v>4.0999999999999996</v>
          </cell>
          <cell r="G131">
            <v>4.5</v>
          </cell>
          <cell r="H131">
            <v>0.94</v>
          </cell>
        </row>
        <row r="132">
          <cell r="A132">
            <v>131</v>
          </cell>
          <cell r="B132" t="str">
            <v>Quantiphi</v>
          </cell>
          <cell r="C132">
            <v>4</v>
          </cell>
          <cell r="D132">
            <v>2200</v>
          </cell>
          <cell r="E132">
            <v>3.6</v>
          </cell>
          <cell r="F132">
            <v>3.7</v>
          </cell>
          <cell r="G132">
            <v>4.0999999999999996</v>
          </cell>
          <cell r="H132">
            <v>0.89</v>
          </cell>
        </row>
        <row r="133">
          <cell r="A133">
            <v>132</v>
          </cell>
          <cell r="B133" t="str">
            <v>Strategy</v>
          </cell>
          <cell r="C133">
            <v>4.0999999999999996</v>
          </cell>
          <cell r="D133">
            <v>3500</v>
          </cell>
          <cell r="E133">
            <v>3.2</v>
          </cell>
          <cell r="F133">
            <v>3.9</v>
          </cell>
          <cell r="G133">
            <v>4.2</v>
          </cell>
          <cell r="H133">
            <v>0.88</v>
          </cell>
        </row>
        <row r="134">
          <cell r="A134">
            <v>133</v>
          </cell>
          <cell r="B134" t="str">
            <v>Salesforce</v>
          </cell>
          <cell r="C134">
            <v>4.2</v>
          </cell>
          <cell r="D134">
            <v>24000</v>
          </cell>
          <cell r="E134">
            <v>4</v>
          </cell>
          <cell r="F134">
            <v>3.9</v>
          </cell>
          <cell r="G134">
            <v>4.4000000000000004</v>
          </cell>
          <cell r="H134">
            <v>0.9</v>
          </cell>
        </row>
        <row r="135">
          <cell r="A135">
            <v>134</v>
          </cell>
          <cell r="B135" t="str">
            <v>The Walt Disney Company</v>
          </cell>
          <cell r="C135">
            <v>3.9</v>
          </cell>
          <cell r="D135">
            <v>28000</v>
          </cell>
          <cell r="E135">
            <v>3.4</v>
          </cell>
          <cell r="F135">
            <v>3.5</v>
          </cell>
          <cell r="G135">
            <v>4</v>
          </cell>
          <cell r="H135">
            <v>0.78</v>
          </cell>
        </row>
        <row r="136">
          <cell r="A136">
            <v>135</v>
          </cell>
          <cell r="B136" t="str">
            <v>Intapp</v>
          </cell>
          <cell r="C136">
            <v>4.0999999999999996</v>
          </cell>
          <cell r="D136">
            <v>580</v>
          </cell>
          <cell r="E136">
            <v>3.8</v>
          </cell>
          <cell r="F136">
            <v>3.9</v>
          </cell>
          <cell r="G136">
            <v>4.2</v>
          </cell>
          <cell r="H136">
            <v>0.89</v>
          </cell>
        </row>
        <row r="137">
          <cell r="A137">
            <v>136</v>
          </cell>
          <cell r="B137" t="str">
            <v>Veho</v>
          </cell>
          <cell r="C137">
            <v>4.2</v>
          </cell>
          <cell r="D137">
            <v>340</v>
          </cell>
          <cell r="E137">
            <v>3.9</v>
          </cell>
          <cell r="F137">
            <v>4</v>
          </cell>
          <cell r="G137">
            <v>4.3</v>
          </cell>
          <cell r="H137">
            <v>0.91</v>
          </cell>
        </row>
        <row r="138">
          <cell r="A138">
            <v>137</v>
          </cell>
          <cell r="B138" t="str">
            <v>Cisco</v>
          </cell>
          <cell r="C138">
            <v>4.2</v>
          </cell>
          <cell r="D138">
            <v>38500</v>
          </cell>
          <cell r="E138">
            <v>4.0999999999999996</v>
          </cell>
          <cell r="F138">
            <v>3.9</v>
          </cell>
          <cell r="G138">
            <v>4.3</v>
          </cell>
          <cell r="H138">
            <v>0.91</v>
          </cell>
        </row>
        <row r="139">
          <cell r="A139">
            <v>138</v>
          </cell>
          <cell r="B139" t="str">
            <v>Ryan</v>
          </cell>
          <cell r="C139">
            <v>4.0999999999999996</v>
          </cell>
          <cell r="D139">
            <v>2100</v>
          </cell>
          <cell r="E139">
            <v>3.8</v>
          </cell>
          <cell r="F139">
            <v>3.9</v>
          </cell>
          <cell r="G139">
            <v>4.2</v>
          </cell>
          <cell r="H139">
            <v>0.9</v>
          </cell>
        </row>
        <row r="140">
          <cell r="A140">
            <v>139</v>
          </cell>
          <cell r="B140" t="str">
            <v>Lytx</v>
          </cell>
          <cell r="C140">
            <v>3.9</v>
          </cell>
          <cell r="D140">
            <v>720</v>
          </cell>
          <cell r="E140">
            <v>3.7</v>
          </cell>
          <cell r="F140">
            <v>3.5</v>
          </cell>
          <cell r="G140">
            <v>3.9</v>
          </cell>
          <cell r="H140">
            <v>0.82</v>
          </cell>
        </row>
        <row r="141">
          <cell r="A141">
            <v>140</v>
          </cell>
          <cell r="B141" t="str">
            <v>T-Mobile</v>
          </cell>
          <cell r="C141">
            <v>4</v>
          </cell>
          <cell r="D141">
            <v>21000</v>
          </cell>
          <cell r="E141">
            <v>3.7</v>
          </cell>
          <cell r="F141">
            <v>3.6</v>
          </cell>
          <cell r="G141">
            <v>4.0999999999999996</v>
          </cell>
          <cell r="H141">
            <v>0.84</v>
          </cell>
        </row>
        <row r="142">
          <cell r="A142">
            <v>141</v>
          </cell>
          <cell r="B142" t="str">
            <v>Similarweb</v>
          </cell>
          <cell r="C142">
            <v>4.2</v>
          </cell>
          <cell r="D142">
            <v>680</v>
          </cell>
          <cell r="E142">
            <v>4</v>
          </cell>
          <cell r="F142">
            <v>3.9</v>
          </cell>
          <cell r="G142">
            <v>4.3</v>
          </cell>
          <cell r="H142">
            <v>0.91</v>
          </cell>
        </row>
        <row r="143">
          <cell r="A143">
            <v>142</v>
          </cell>
          <cell r="B143" t="str">
            <v>JumpCloud</v>
          </cell>
          <cell r="C143">
            <v>4.4000000000000004</v>
          </cell>
          <cell r="D143">
            <v>430</v>
          </cell>
          <cell r="E143">
            <v>4.2</v>
          </cell>
          <cell r="F143">
            <v>4.0999999999999996</v>
          </cell>
          <cell r="G143">
            <v>4.5</v>
          </cell>
          <cell r="H143">
            <v>0.95</v>
          </cell>
        </row>
        <row r="144">
          <cell r="A144">
            <v>143</v>
          </cell>
          <cell r="B144" t="str">
            <v>Intel</v>
          </cell>
          <cell r="C144">
            <v>3.9</v>
          </cell>
          <cell r="D144">
            <v>34000</v>
          </cell>
          <cell r="E144">
            <v>3.8</v>
          </cell>
          <cell r="F144">
            <v>3.5</v>
          </cell>
          <cell r="G144">
            <v>3.9</v>
          </cell>
          <cell r="H144">
            <v>0.79</v>
          </cell>
        </row>
        <row r="145">
          <cell r="A145">
            <v>144</v>
          </cell>
          <cell r="B145" t="str">
            <v>Zeta Global</v>
          </cell>
          <cell r="C145">
            <v>3.8</v>
          </cell>
          <cell r="D145">
            <v>890</v>
          </cell>
          <cell r="E145">
            <v>3.5</v>
          </cell>
          <cell r="F145">
            <v>3.4</v>
          </cell>
          <cell r="G145">
            <v>3.7</v>
          </cell>
          <cell r="H145">
            <v>0.77</v>
          </cell>
        </row>
        <row r="146">
          <cell r="A146">
            <v>145</v>
          </cell>
          <cell r="B146" t="str">
            <v>MeridianLink</v>
          </cell>
          <cell r="C146">
            <v>3.7</v>
          </cell>
          <cell r="D146">
            <v>410</v>
          </cell>
          <cell r="E146">
            <v>3.5</v>
          </cell>
          <cell r="F146">
            <v>3.3</v>
          </cell>
          <cell r="G146">
            <v>3.6</v>
          </cell>
          <cell r="H146">
            <v>0.7</v>
          </cell>
        </row>
        <row r="147">
          <cell r="A147">
            <v>146</v>
          </cell>
          <cell r="B147" t="str">
            <v>Motive</v>
          </cell>
          <cell r="C147">
            <v>4.3</v>
          </cell>
          <cell r="D147">
            <v>1100</v>
          </cell>
          <cell r="E147">
            <v>4</v>
          </cell>
          <cell r="F147">
            <v>4.0999999999999996</v>
          </cell>
          <cell r="G147">
            <v>4.4000000000000004</v>
          </cell>
          <cell r="H147">
            <v>0.93</v>
          </cell>
        </row>
        <row r="148">
          <cell r="A148">
            <v>147</v>
          </cell>
          <cell r="B148" t="str">
            <v>Perforce Software</v>
          </cell>
          <cell r="C148">
            <v>4</v>
          </cell>
          <cell r="D148">
            <v>540</v>
          </cell>
          <cell r="E148">
            <v>3.8</v>
          </cell>
          <cell r="F148">
            <v>3.7</v>
          </cell>
          <cell r="G148">
            <v>4.0999999999999996</v>
          </cell>
          <cell r="H148">
            <v>0.86</v>
          </cell>
        </row>
        <row r="149">
          <cell r="A149">
            <v>148</v>
          </cell>
          <cell r="B149" t="str">
            <v>Moveworks</v>
          </cell>
          <cell r="C149">
            <v>4.5</v>
          </cell>
          <cell r="D149">
            <v>290</v>
          </cell>
          <cell r="E149">
            <v>4.0999999999999996</v>
          </cell>
          <cell r="F149">
            <v>4.3</v>
          </cell>
          <cell r="G149">
            <v>4.7</v>
          </cell>
          <cell r="H149">
            <v>0.96</v>
          </cell>
        </row>
        <row r="150">
          <cell r="A150">
            <v>149</v>
          </cell>
          <cell r="B150" t="str">
            <v>Confluent</v>
          </cell>
          <cell r="C150">
            <v>4.2</v>
          </cell>
          <cell r="D150">
            <v>1200</v>
          </cell>
          <cell r="E150">
            <v>3.9</v>
          </cell>
          <cell r="F150">
            <v>4</v>
          </cell>
          <cell r="G150">
            <v>4.4000000000000004</v>
          </cell>
          <cell r="H150">
            <v>0.91</v>
          </cell>
        </row>
        <row r="151">
          <cell r="A151">
            <v>150</v>
          </cell>
          <cell r="B151" t="str">
            <v>Omada Health</v>
          </cell>
          <cell r="C151">
            <v>4.0999999999999996</v>
          </cell>
          <cell r="D151">
            <v>480</v>
          </cell>
          <cell r="E151">
            <v>3.9</v>
          </cell>
          <cell r="F151">
            <v>3.8</v>
          </cell>
          <cell r="G151">
            <v>4.2</v>
          </cell>
          <cell r="H151">
            <v>0.89</v>
          </cell>
        </row>
        <row r="152">
          <cell r="A152">
            <v>151</v>
          </cell>
          <cell r="B152" t="str">
            <v>Oracle</v>
          </cell>
          <cell r="C152">
            <v>3.7</v>
          </cell>
          <cell r="D152">
            <v>52000</v>
          </cell>
          <cell r="E152">
            <v>3.6</v>
          </cell>
          <cell r="F152">
            <v>3.3</v>
          </cell>
          <cell r="G152">
            <v>3.5</v>
          </cell>
          <cell r="H152">
            <v>0.72</v>
          </cell>
        </row>
        <row r="153">
          <cell r="A153">
            <v>152</v>
          </cell>
          <cell r="B153" t="str">
            <v>Drata</v>
          </cell>
          <cell r="C153">
            <v>4.5999999999999996</v>
          </cell>
          <cell r="D153">
            <v>210</v>
          </cell>
          <cell r="E153">
            <v>4.2</v>
          </cell>
          <cell r="F153">
            <v>4.4000000000000004</v>
          </cell>
          <cell r="G153">
            <v>4.8</v>
          </cell>
          <cell r="H153">
            <v>0.98</v>
          </cell>
        </row>
        <row r="154">
          <cell r="A154">
            <v>153</v>
          </cell>
          <cell r="B154" t="str">
            <v>CLEAR</v>
          </cell>
          <cell r="C154">
            <v>3.5</v>
          </cell>
          <cell r="D154">
            <v>1800</v>
          </cell>
          <cell r="E154">
            <v>3.1</v>
          </cell>
          <cell r="F154">
            <v>3</v>
          </cell>
          <cell r="G154">
            <v>3.4</v>
          </cell>
          <cell r="H154">
            <v>0.64</v>
          </cell>
        </row>
        <row r="155">
          <cell r="A155">
            <v>154</v>
          </cell>
          <cell r="B155" t="str">
            <v>Flexential</v>
          </cell>
          <cell r="C155">
            <v>3.6</v>
          </cell>
          <cell r="D155">
            <v>490</v>
          </cell>
          <cell r="E155">
            <v>3.4</v>
          </cell>
          <cell r="F155">
            <v>3.2</v>
          </cell>
          <cell r="G155">
            <v>3.5</v>
          </cell>
          <cell r="H155">
            <v>0.68</v>
          </cell>
        </row>
        <row r="156">
          <cell r="A156">
            <v>155</v>
          </cell>
          <cell r="B156" t="str">
            <v>Heartflow</v>
          </cell>
          <cell r="C156">
            <v>3.9</v>
          </cell>
          <cell r="D156">
            <v>310</v>
          </cell>
          <cell r="E156">
            <v>3.6</v>
          </cell>
          <cell r="F156">
            <v>3.5</v>
          </cell>
          <cell r="G156">
            <v>4</v>
          </cell>
          <cell r="H156">
            <v>0.81</v>
          </cell>
        </row>
        <row r="157">
          <cell r="A157">
            <v>156</v>
          </cell>
          <cell r="B157" t="str">
            <v>Outreach</v>
          </cell>
          <cell r="C157">
            <v>4.0999999999999996</v>
          </cell>
          <cell r="D157">
            <v>620</v>
          </cell>
          <cell r="E157">
            <v>3.7</v>
          </cell>
          <cell r="F157">
            <v>3.8</v>
          </cell>
          <cell r="G157">
            <v>4.2</v>
          </cell>
          <cell r="H157">
            <v>0.87</v>
          </cell>
        </row>
        <row r="158">
          <cell r="A158">
            <v>157</v>
          </cell>
          <cell r="B158" t="str">
            <v>Comcast</v>
          </cell>
          <cell r="C158">
            <v>3.7</v>
          </cell>
          <cell r="D158">
            <v>31000</v>
          </cell>
          <cell r="E158">
            <v>3.4</v>
          </cell>
          <cell r="F158">
            <v>3.3</v>
          </cell>
          <cell r="G158">
            <v>3.6</v>
          </cell>
          <cell r="H158">
            <v>0.75</v>
          </cell>
        </row>
        <row r="159">
          <cell r="A159">
            <v>158</v>
          </cell>
          <cell r="B159" t="str">
            <v>Live Nation Entertainment</v>
          </cell>
          <cell r="C159">
            <v>3.9</v>
          </cell>
          <cell r="D159">
            <v>2400</v>
          </cell>
          <cell r="E159">
            <v>3.3</v>
          </cell>
          <cell r="F159">
            <v>3.6</v>
          </cell>
          <cell r="G159">
            <v>4.0999999999999996</v>
          </cell>
          <cell r="H159">
            <v>0.85</v>
          </cell>
        </row>
        <row r="160">
          <cell r="A160">
            <v>159</v>
          </cell>
          <cell r="B160" t="str">
            <v>Syndigo</v>
          </cell>
          <cell r="C160">
            <v>3.8</v>
          </cell>
          <cell r="D160">
            <v>440</v>
          </cell>
          <cell r="E160">
            <v>3.6</v>
          </cell>
          <cell r="F160">
            <v>3.4</v>
          </cell>
          <cell r="G160">
            <v>3.8</v>
          </cell>
          <cell r="H160">
            <v>0.79</v>
          </cell>
        </row>
        <row r="161">
          <cell r="A161">
            <v>160</v>
          </cell>
          <cell r="B161" t="str">
            <v>AHEAD</v>
          </cell>
          <cell r="C161">
            <v>4.2</v>
          </cell>
          <cell r="D161">
            <v>510</v>
          </cell>
          <cell r="E161">
            <v>3.9</v>
          </cell>
          <cell r="F161">
            <v>4</v>
          </cell>
          <cell r="G161">
            <v>4.3</v>
          </cell>
          <cell r="H161">
            <v>0.92</v>
          </cell>
        </row>
        <row r="162">
          <cell r="A162">
            <v>161</v>
          </cell>
          <cell r="B162" t="str">
            <v>Gusto</v>
          </cell>
          <cell r="C162">
            <v>4.3</v>
          </cell>
          <cell r="D162">
            <v>1100</v>
          </cell>
          <cell r="E162">
            <v>4.0999999999999996</v>
          </cell>
          <cell r="F162">
            <v>4</v>
          </cell>
          <cell r="G162">
            <v>4.5</v>
          </cell>
          <cell r="H162">
            <v>0.93</v>
          </cell>
        </row>
        <row r="163">
          <cell r="A163">
            <v>162</v>
          </cell>
          <cell r="B163" t="str">
            <v>Rubrik</v>
          </cell>
          <cell r="C163">
            <v>4.2</v>
          </cell>
          <cell r="D163">
            <v>920</v>
          </cell>
          <cell r="E163">
            <v>3.8</v>
          </cell>
          <cell r="F163">
            <v>4</v>
          </cell>
          <cell r="G163">
            <v>4.4000000000000004</v>
          </cell>
          <cell r="H163">
            <v>0.91</v>
          </cell>
        </row>
        <row r="164">
          <cell r="A164">
            <v>163</v>
          </cell>
          <cell r="B164" t="str">
            <v>Goldman Sachs</v>
          </cell>
          <cell r="C164">
            <v>3.9</v>
          </cell>
          <cell r="D164">
            <v>14500</v>
          </cell>
          <cell r="E164">
            <v>2.8</v>
          </cell>
          <cell r="F164">
            <v>3.6</v>
          </cell>
          <cell r="G164">
            <v>3.9</v>
          </cell>
          <cell r="H164">
            <v>0.82</v>
          </cell>
        </row>
        <row r="165">
          <cell r="A165">
            <v>164</v>
          </cell>
          <cell r="B165" t="str">
            <v>Acorns</v>
          </cell>
          <cell r="C165">
            <v>4</v>
          </cell>
          <cell r="D165">
            <v>320</v>
          </cell>
          <cell r="E165">
            <v>3.8</v>
          </cell>
          <cell r="F165">
            <v>3.7</v>
          </cell>
          <cell r="G165">
            <v>4.0999999999999996</v>
          </cell>
          <cell r="H165">
            <v>0.86</v>
          </cell>
        </row>
        <row r="166">
          <cell r="A166">
            <v>165</v>
          </cell>
          <cell r="B166" t="str">
            <v>Ivanti</v>
          </cell>
          <cell r="C166">
            <v>3.5</v>
          </cell>
          <cell r="D166">
            <v>1400</v>
          </cell>
          <cell r="E166">
            <v>3.4</v>
          </cell>
          <cell r="F166">
            <v>3</v>
          </cell>
          <cell r="G166">
            <v>3.3</v>
          </cell>
          <cell r="H166">
            <v>0.61</v>
          </cell>
        </row>
        <row r="167">
          <cell r="A167">
            <v>166</v>
          </cell>
          <cell r="B167" t="str">
            <v>Madhive</v>
          </cell>
          <cell r="C167">
            <v>4.4000000000000004</v>
          </cell>
          <cell r="D167">
            <v>180</v>
          </cell>
          <cell r="E167">
            <v>4.0999999999999996</v>
          </cell>
          <cell r="F167">
            <v>4.2</v>
          </cell>
          <cell r="G167">
            <v>4.5999999999999996</v>
          </cell>
          <cell r="H167">
            <v>0.95</v>
          </cell>
        </row>
        <row r="168">
          <cell r="A168">
            <v>167</v>
          </cell>
          <cell r="B168" t="str">
            <v>Mirantis</v>
          </cell>
          <cell r="C168">
            <v>3.9</v>
          </cell>
          <cell r="D168">
            <v>410</v>
          </cell>
          <cell r="E168">
            <v>3.7</v>
          </cell>
          <cell r="F168">
            <v>3.6</v>
          </cell>
          <cell r="G168">
            <v>4</v>
          </cell>
          <cell r="H168">
            <v>0.83</v>
          </cell>
        </row>
        <row r="169">
          <cell r="A169">
            <v>168</v>
          </cell>
          <cell r="B169" t="str">
            <v>Algolia</v>
          </cell>
          <cell r="C169">
            <v>4.3</v>
          </cell>
          <cell r="D169">
            <v>380</v>
          </cell>
          <cell r="E169">
            <v>4.0999999999999996</v>
          </cell>
          <cell r="F169">
            <v>4</v>
          </cell>
          <cell r="G169">
            <v>4.5</v>
          </cell>
          <cell r="H169">
            <v>0.94</v>
          </cell>
        </row>
        <row r="170">
          <cell r="A170">
            <v>169</v>
          </cell>
          <cell r="B170" t="str">
            <v>IBM</v>
          </cell>
          <cell r="C170">
            <v>3.9</v>
          </cell>
          <cell r="D170">
            <v>85000</v>
          </cell>
          <cell r="E170">
            <v>3.8</v>
          </cell>
          <cell r="F170">
            <v>3.5</v>
          </cell>
          <cell r="G170">
            <v>3.9</v>
          </cell>
          <cell r="H170">
            <v>0.84</v>
          </cell>
        </row>
        <row r="171">
          <cell r="A171">
            <v>170</v>
          </cell>
          <cell r="B171" t="str">
            <v>Nayax</v>
          </cell>
          <cell r="C171">
            <v>3.8</v>
          </cell>
          <cell r="D171">
            <v>290</v>
          </cell>
          <cell r="E171">
            <v>3.6</v>
          </cell>
          <cell r="F171">
            <v>3.4</v>
          </cell>
          <cell r="G171">
            <v>3.8</v>
          </cell>
          <cell r="H171">
            <v>0.78</v>
          </cell>
        </row>
        <row r="172">
          <cell r="A172">
            <v>171</v>
          </cell>
          <cell r="B172" t="str">
            <v>McGraw-Hill Education</v>
          </cell>
          <cell r="C172">
            <v>3.7</v>
          </cell>
          <cell r="D172">
            <v>3100</v>
          </cell>
          <cell r="E172">
            <v>3.6</v>
          </cell>
          <cell r="F172">
            <v>3.3</v>
          </cell>
          <cell r="G172">
            <v>3.6</v>
          </cell>
          <cell r="H172">
            <v>0.73</v>
          </cell>
        </row>
        <row r="173">
          <cell r="A173">
            <v>172</v>
          </cell>
          <cell r="B173" t="str">
            <v>Redis</v>
          </cell>
          <cell r="C173">
            <v>4.4000000000000004</v>
          </cell>
          <cell r="D173">
            <v>490</v>
          </cell>
          <cell r="E173">
            <v>4.0999999999999996</v>
          </cell>
          <cell r="F173">
            <v>4.2</v>
          </cell>
          <cell r="G173">
            <v>4.5999999999999996</v>
          </cell>
          <cell r="H173">
            <v>0.95</v>
          </cell>
        </row>
        <row r="174">
          <cell r="A174">
            <v>173</v>
          </cell>
          <cell r="B174" t="str">
            <v>WME</v>
          </cell>
          <cell r="C174">
            <v>3.4</v>
          </cell>
          <cell r="D174">
            <v>950</v>
          </cell>
          <cell r="E174">
            <v>2.5</v>
          </cell>
          <cell r="F174">
            <v>3.1</v>
          </cell>
          <cell r="G174">
            <v>3.5</v>
          </cell>
          <cell r="H174">
            <v>0.69</v>
          </cell>
        </row>
        <row r="175">
          <cell r="A175">
            <v>174</v>
          </cell>
          <cell r="B175" t="str">
            <v>FloQast</v>
          </cell>
          <cell r="C175">
            <v>4.7</v>
          </cell>
          <cell r="D175">
            <v>240</v>
          </cell>
          <cell r="E175">
            <v>4.5</v>
          </cell>
          <cell r="F175">
            <v>4.5999999999999996</v>
          </cell>
          <cell r="G175">
            <v>4.9000000000000004</v>
          </cell>
          <cell r="H175">
            <v>0.99</v>
          </cell>
        </row>
        <row r="176">
          <cell r="A176">
            <v>175</v>
          </cell>
          <cell r="B176" t="str">
            <v>Warner Music Group</v>
          </cell>
          <cell r="C176">
            <v>3.7</v>
          </cell>
          <cell r="D176">
            <v>1200</v>
          </cell>
          <cell r="E176">
            <v>3.3</v>
          </cell>
          <cell r="F176">
            <v>3.3</v>
          </cell>
          <cell r="G176">
            <v>3.8</v>
          </cell>
          <cell r="H176">
            <v>0.75</v>
          </cell>
        </row>
        <row r="177">
          <cell r="A177">
            <v>176</v>
          </cell>
          <cell r="B177" t="str">
            <v>Avant</v>
          </cell>
          <cell r="C177">
            <v>3.8</v>
          </cell>
          <cell r="D177">
            <v>510</v>
          </cell>
          <cell r="E177">
            <v>3.6</v>
          </cell>
          <cell r="F177">
            <v>3.4</v>
          </cell>
          <cell r="G177">
            <v>3.9</v>
          </cell>
          <cell r="H177">
            <v>0.8</v>
          </cell>
        </row>
        <row r="178">
          <cell r="A178">
            <v>177</v>
          </cell>
          <cell r="B178" t="str">
            <v>Lumeris</v>
          </cell>
          <cell r="C178">
            <v>3.6</v>
          </cell>
          <cell r="D178">
            <v>440</v>
          </cell>
          <cell r="E178">
            <v>3.4</v>
          </cell>
          <cell r="F178">
            <v>3.2</v>
          </cell>
          <cell r="G178">
            <v>3.5</v>
          </cell>
          <cell r="H178">
            <v>0.67</v>
          </cell>
        </row>
        <row r="179">
          <cell r="A179">
            <v>178</v>
          </cell>
          <cell r="B179" t="str">
            <v>Litera</v>
          </cell>
          <cell r="C179">
            <v>3.5</v>
          </cell>
          <cell r="D179">
            <v>580</v>
          </cell>
          <cell r="E179">
            <v>3.3</v>
          </cell>
          <cell r="F179">
            <v>3</v>
          </cell>
          <cell r="G179">
            <v>3.4</v>
          </cell>
          <cell r="H179">
            <v>0.62</v>
          </cell>
        </row>
        <row r="180">
          <cell r="A180">
            <v>179</v>
          </cell>
          <cell r="B180" t="str">
            <v>Motorola Solutions</v>
          </cell>
          <cell r="C180">
            <v>4.0999999999999996</v>
          </cell>
          <cell r="D180">
            <v>4200</v>
          </cell>
          <cell r="E180">
            <v>3.9</v>
          </cell>
          <cell r="F180">
            <v>3.8</v>
          </cell>
          <cell r="G180">
            <v>4.0999999999999996</v>
          </cell>
          <cell r="H180">
            <v>0.9</v>
          </cell>
        </row>
        <row r="181">
          <cell r="A181">
            <v>180</v>
          </cell>
          <cell r="B181" t="str">
            <v>Thrive Market</v>
          </cell>
          <cell r="C181">
            <v>3.9</v>
          </cell>
          <cell r="D181">
            <v>610</v>
          </cell>
          <cell r="E181">
            <v>3.6</v>
          </cell>
          <cell r="F181">
            <v>3.5</v>
          </cell>
          <cell r="G181">
            <v>4.0999999999999996</v>
          </cell>
          <cell r="H181">
            <v>0.83</v>
          </cell>
        </row>
        <row r="182">
          <cell r="A182">
            <v>181</v>
          </cell>
          <cell r="B182" t="str">
            <v>Sirion</v>
          </cell>
          <cell r="C182">
            <v>4</v>
          </cell>
          <cell r="D182">
            <v>740</v>
          </cell>
          <cell r="E182">
            <v>3.7</v>
          </cell>
          <cell r="F182">
            <v>3.8</v>
          </cell>
          <cell r="G182">
            <v>4.0999999999999996</v>
          </cell>
          <cell r="H182">
            <v>0.87</v>
          </cell>
        </row>
        <row r="183">
          <cell r="A183">
            <v>182</v>
          </cell>
          <cell r="B183" t="str">
            <v>Denodo Technologies</v>
          </cell>
          <cell r="C183">
            <v>4.4000000000000004</v>
          </cell>
          <cell r="D183">
            <v>310</v>
          </cell>
          <cell r="E183">
            <v>4.2</v>
          </cell>
          <cell r="F183">
            <v>4.0999999999999996</v>
          </cell>
          <cell r="G183">
            <v>4.5</v>
          </cell>
          <cell r="H183">
            <v>0.96</v>
          </cell>
        </row>
        <row r="184">
          <cell r="A184">
            <v>183</v>
          </cell>
          <cell r="B184" t="str">
            <v>Creative Planning</v>
          </cell>
          <cell r="C184">
            <v>4.0999999999999996</v>
          </cell>
          <cell r="D184">
            <v>490</v>
          </cell>
          <cell r="E184">
            <v>3.8</v>
          </cell>
          <cell r="F184">
            <v>3.9</v>
          </cell>
          <cell r="G184">
            <v>4.2</v>
          </cell>
          <cell r="H184">
            <v>0.91</v>
          </cell>
        </row>
        <row r="185">
          <cell r="A185">
            <v>184</v>
          </cell>
          <cell r="B185" t="str">
            <v>impact.com</v>
          </cell>
          <cell r="C185">
            <v>4.3</v>
          </cell>
          <cell r="D185">
            <v>420</v>
          </cell>
          <cell r="E185">
            <v>4.0999999999999996</v>
          </cell>
          <cell r="F185">
            <v>4</v>
          </cell>
          <cell r="G185">
            <v>4.5</v>
          </cell>
          <cell r="H185">
            <v>0.94</v>
          </cell>
        </row>
        <row r="186">
          <cell r="A186">
            <v>185</v>
          </cell>
          <cell r="B186" t="str">
            <v>Vectra AI</v>
          </cell>
          <cell r="C186">
            <v>4</v>
          </cell>
          <cell r="D186">
            <v>340</v>
          </cell>
          <cell r="E186">
            <v>3.7</v>
          </cell>
          <cell r="F186">
            <v>3.8</v>
          </cell>
          <cell r="G186">
            <v>4.0999999999999996</v>
          </cell>
          <cell r="H186">
            <v>0.86</v>
          </cell>
        </row>
        <row r="187">
          <cell r="A187">
            <v>186</v>
          </cell>
          <cell r="B187" t="str">
            <v>Podium</v>
          </cell>
          <cell r="C187">
            <v>3.8</v>
          </cell>
          <cell r="D187">
            <v>680</v>
          </cell>
          <cell r="E187">
            <v>3.5</v>
          </cell>
          <cell r="F187">
            <v>3.4</v>
          </cell>
          <cell r="G187">
            <v>3.9</v>
          </cell>
          <cell r="H187">
            <v>0.78</v>
          </cell>
        </row>
        <row r="188">
          <cell r="A188">
            <v>187</v>
          </cell>
          <cell r="B188" t="str">
            <v>VTS</v>
          </cell>
          <cell r="C188">
            <v>4.2</v>
          </cell>
          <cell r="D188">
            <v>290</v>
          </cell>
          <cell r="E188">
            <v>4</v>
          </cell>
          <cell r="F188">
            <v>3.9</v>
          </cell>
          <cell r="G188">
            <v>4.4000000000000004</v>
          </cell>
          <cell r="H188">
            <v>0.92</v>
          </cell>
        </row>
        <row r="189">
          <cell r="A189">
            <v>188</v>
          </cell>
          <cell r="B189" t="str">
            <v>Toast</v>
          </cell>
          <cell r="C189">
            <v>4.0999999999999996</v>
          </cell>
          <cell r="D189">
            <v>2100</v>
          </cell>
          <cell r="E189">
            <v>3.7</v>
          </cell>
          <cell r="F189">
            <v>3.8</v>
          </cell>
          <cell r="G189">
            <v>4.3</v>
          </cell>
          <cell r="H189">
            <v>0.89</v>
          </cell>
        </row>
        <row r="190">
          <cell r="A190">
            <v>189</v>
          </cell>
          <cell r="B190" t="str">
            <v>Birdeye</v>
          </cell>
          <cell r="C190">
            <v>4.2</v>
          </cell>
          <cell r="D190">
            <v>850</v>
          </cell>
          <cell r="E190">
            <v>3.9</v>
          </cell>
          <cell r="F190">
            <v>4</v>
          </cell>
          <cell r="G190">
            <v>4.3</v>
          </cell>
          <cell r="H190">
            <v>0.91</v>
          </cell>
        </row>
        <row r="191">
          <cell r="A191">
            <v>190</v>
          </cell>
          <cell r="B191" t="str">
            <v>Optimizely</v>
          </cell>
          <cell r="C191">
            <v>4.0999999999999996</v>
          </cell>
          <cell r="D191">
            <v>720</v>
          </cell>
          <cell r="E191">
            <v>3.9</v>
          </cell>
          <cell r="F191">
            <v>3.8</v>
          </cell>
          <cell r="G191">
            <v>4.2</v>
          </cell>
          <cell r="H191">
            <v>0.88</v>
          </cell>
        </row>
        <row r="192">
          <cell r="A192">
            <v>191</v>
          </cell>
          <cell r="B192" t="str">
            <v>Pagaya</v>
          </cell>
          <cell r="C192">
            <v>3.9</v>
          </cell>
          <cell r="D192">
            <v>380</v>
          </cell>
          <cell r="E192">
            <v>3.6</v>
          </cell>
          <cell r="F192">
            <v>3.5</v>
          </cell>
          <cell r="G192">
            <v>4</v>
          </cell>
          <cell r="H192">
            <v>0.82</v>
          </cell>
        </row>
        <row r="193">
          <cell r="A193">
            <v>192</v>
          </cell>
          <cell r="B193" t="str">
            <v>Conga</v>
          </cell>
          <cell r="C193">
            <v>3.8</v>
          </cell>
          <cell r="D193">
            <v>1100</v>
          </cell>
          <cell r="E193">
            <v>3.6</v>
          </cell>
          <cell r="F193">
            <v>3.4</v>
          </cell>
          <cell r="G193">
            <v>3.8</v>
          </cell>
          <cell r="H193">
            <v>0.76</v>
          </cell>
        </row>
        <row r="194">
          <cell r="A194">
            <v>193</v>
          </cell>
          <cell r="B194" t="str">
            <v>Marriott International</v>
          </cell>
          <cell r="C194">
            <v>4</v>
          </cell>
          <cell r="D194">
            <v>26000</v>
          </cell>
          <cell r="E194">
            <v>3.5</v>
          </cell>
          <cell r="F194">
            <v>3.6</v>
          </cell>
          <cell r="G194">
            <v>4.0999999999999996</v>
          </cell>
          <cell r="H194">
            <v>0.85</v>
          </cell>
        </row>
        <row r="195">
          <cell r="A195">
            <v>194</v>
          </cell>
          <cell r="B195" t="str">
            <v>Match Group</v>
          </cell>
          <cell r="C195">
            <v>4</v>
          </cell>
          <cell r="D195">
            <v>840</v>
          </cell>
          <cell r="E195">
            <v>3.8</v>
          </cell>
          <cell r="F195">
            <v>3.7</v>
          </cell>
          <cell r="G195">
            <v>4.0999999999999996</v>
          </cell>
          <cell r="H195">
            <v>0.86</v>
          </cell>
        </row>
        <row r="196">
          <cell r="A196">
            <v>195</v>
          </cell>
          <cell r="B196" t="str">
            <v>Bungie</v>
          </cell>
          <cell r="C196">
            <v>4</v>
          </cell>
          <cell r="D196">
            <v>510</v>
          </cell>
          <cell r="E196">
            <v>3.7</v>
          </cell>
          <cell r="F196">
            <v>3.6</v>
          </cell>
          <cell r="G196">
            <v>4.2</v>
          </cell>
          <cell r="H196">
            <v>0.84</v>
          </cell>
        </row>
        <row r="197">
          <cell r="A197">
            <v>196</v>
          </cell>
          <cell r="B197" t="str">
            <v>Sixth Street</v>
          </cell>
          <cell r="C197">
            <v>4.0999999999999996</v>
          </cell>
          <cell r="D197">
            <v>190</v>
          </cell>
          <cell r="E197">
            <v>3.2</v>
          </cell>
          <cell r="F197">
            <v>3.9</v>
          </cell>
          <cell r="G197">
            <v>4.0999999999999996</v>
          </cell>
          <cell r="H197">
            <v>0.9</v>
          </cell>
        </row>
        <row r="198">
          <cell r="A198">
            <v>197</v>
          </cell>
          <cell r="B198" t="str">
            <v>DISCO</v>
          </cell>
          <cell r="C198">
            <v>3.6</v>
          </cell>
          <cell r="D198">
            <v>420</v>
          </cell>
          <cell r="E198">
            <v>3.4</v>
          </cell>
          <cell r="F198">
            <v>3.1</v>
          </cell>
          <cell r="G198">
            <v>3.5</v>
          </cell>
          <cell r="H198">
            <v>0.65</v>
          </cell>
        </row>
        <row r="199">
          <cell r="A199">
            <v>198</v>
          </cell>
          <cell r="B199" t="str">
            <v>CloudBees</v>
          </cell>
          <cell r="C199">
            <v>4.0999999999999996</v>
          </cell>
          <cell r="D199">
            <v>310</v>
          </cell>
          <cell r="E199">
            <v>3.9</v>
          </cell>
          <cell r="F199">
            <v>3.8</v>
          </cell>
          <cell r="G199">
            <v>4.2</v>
          </cell>
          <cell r="H199">
            <v>0.89</v>
          </cell>
        </row>
        <row r="200">
          <cell r="A200">
            <v>199</v>
          </cell>
          <cell r="B200" t="str">
            <v>Netflix</v>
          </cell>
          <cell r="C200">
            <v>4.0999999999999996</v>
          </cell>
          <cell r="D200">
            <v>6800</v>
          </cell>
          <cell r="E200">
            <v>3.4</v>
          </cell>
          <cell r="F200">
            <v>3.8</v>
          </cell>
          <cell r="G200">
            <v>4.2</v>
          </cell>
          <cell r="H200">
            <v>0.85</v>
          </cell>
        </row>
        <row r="201">
          <cell r="A201">
            <v>200</v>
          </cell>
          <cell r="B201" t="str">
            <v>Tredence</v>
          </cell>
          <cell r="C201">
            <v>4</v>
          </cell>
          <cell r="D201">
            <v>1350</v>
          </cell>
          <cell r="E201">
            <v>3.7</v>
          </cell>
          <cell r="F201">
            <v>3.8</v>
          </cell>
          <cell r="G201">
            <v>4.0999999999999996</v>
          </cell>
          <cell r="H201">
            <v>0.89</v>
          </cell>
        </row>
        <row r="202">
          <cell r="A202">
            <v>201</v>
          </cell>
          <cell r="B202" t="str">
            <v>CrossCountry Mortgage</v>
          </cell>
          <cell r="C202">
            <v>4</v>
          </cell>
          <cell r="D202">
            <v>2800</v>
          </cell>
          <cell r="E202">
            <v>3.7</v>
          </cell>
          <cell r="F202">
            <v>3.8</v>
          </cell>
          <cell r="G202">
            <v>4.0999999999999996</v>
          </cell>
          <cell r="H202">
            <v>0.84</v>
          </cell>
        </row>
        <row r="203">
          <cell r="A203">
            <v>202</v>
          </cell>
          <cell r="B203" t="str">
            <v>Hippo Insurance</v>
          </cell>
          <cell r="C203">
            <v>3.4</v>
          </cell>
          <cell r="D203">
            <v>510</v>
          </cell>
          <cell r="E203">
            <v>3.1</v>
          </cell>
          <cell r="F203">
            <v>2.9</v>
          </cell>
          <cell r="G203">
            <v>3.3</v>
          </cell>
          <cell r="H203">
            <v>0.62</v>
          </cell>
        </row>
        <row r="204">
          <cell r="A204">
            <v>203</v>
          </cell>
          <cell r="B204" t="str">
            <v>Impetus Technologies</v>
          </cell>
          <cell r="C204">
            <v>4.0999999999999996</v>
          </cell>
          <cell r="D204">
            <v>1900</v>
          </cell>
          <cell r="E204">
            <v>4</v>
          </cell>
          <cell r="F204">
            <v>3.8</v>
          </cell>
          <cell r="G204">
            <v>4</v>
          </cell>
          <cell r="H204">
            <v>0.88</v>
          </cell>
        </row>
        <row r="205">
          <cell r="A205">
            <v>204</v>
          </cell>
          <cell r="B205" t="str">
            <v>Reputation</v>
          </cell>
          <cell r="C205">
            <v>3.8</v>
          </cell>
          <cell r="D205">
            <v>850</v>
          </cell>
          <cell r="E205">
            <v>3.5</v>
          </cell>
          <cell r="F205">
            <v>3.4</v>
          </cell>
          <cell r="G205">
            <v>3.7</v>
          </cell>
          <cell r="H205">
            <v>0.78</v>
          </cell>
        </row>
        <row r="206">
          <cell r="A206">
            <v>205</v>
          </cell>
          <cell r="B206" t="str">
            <v>Carta</v>
          </cell>
          <cell r="C206">
            <v>3.9</v>
          </cell>
          <cell r="D206">
            <v>1200</v>
          </cell>
          <cell r="E206">
            <v>3.4</v>
          </cell>
          <cell r="F206">
            <v>3.5</v>
          </cell>
          <cell r="G206">
            <v>3.8</v>
          </cell>
          <cell r="H206">
            <v>0.74</v>
          </cell>
        </row>
        <row r="207">
          <cell r="A207">
            <v>206</v>
          </cell>
          <cell r="B207" t="str">
            <v>Sovos</v>
          </cell>
          <cell r="C207">
            <v>3.6</v>
          </cell>
          <cell r="D207">
            <v>1400</v>
          </cell>
          <cell r="E207">
            <v>3.7</v>
          </cell>
          <cell r="F207">
            <v>3.2</v>
          </cell>
          <cell r="G207">
            <v>3.5</v>
          </cell>
          <cell r="H207">
            <v>0.71</v>
          </cell>
        </row>
        <row r="208">
          <cell r="A208">
            <v>207</v>
          </cell>
          <cell r="B208" t="str">
            <v>Quantum Metric</v>
          </cell>
          <cell r="C208">
            <v>4.5999999999999996</v>
          </cell>
          <cell r="D208">
            <v>320</v>
          </cell>
          <cell r="E208">
            <v>4.5</v>
          </cell>
          <cell r="F208">
            <v>4.5999999999999996</v>
          </cell>
          <cell r="G208">
            <v>4.8</v>
          </cell>
          <cell r="H208">
            <v>0.96</v>
          </cell>
        </row>
        <row r="209">
          <cell r="A209">
            <v>208</v>
          </cell>
          <cell r="B209" t="str">
            <v>Kyriba</v>
          </cell>
          <cell r="C209">
            <v>3.8</v>
          </cell>
          <cell r="D209">
            <v>740</v>
          </cell>
          <cell r="E209">
            <v>3.6</v>
          </cell>
          <cell r="F209">
            <v>3.4</v>
          </cell>
          <cell r="G209">
            <v>3.7</v>
          </cell>
          <cell r="H209">
            <v>0.81</v>
          </cell>
        </row>
        <row r="210">
          <cell r="A210">
            <v>209</v>
          </cell>
          <cell r="B210" t="str">
            <v>Superhuman (formerly Grammarly)</v>
          </cell>
          <cell r="C210">
            <v>4.5</v>
          </cell>
          <cell r="D210">
            <v>150</v>
          </cell>
          <cell r="E210">
            <v>4.4000000000000004</v>
          </cell>
          <cell r="F210">
            <v>4.5</v>
          </cell>
          <cell r="G210">
            <v>4.7</v>
          </cell>
          <cell r="H210">
            <v>0.94</v>
          </cell>
        </row>
        <row r="211">
          <cell r="A211">
            <v>210</v>
          </cell>
          <cell r="B211" t="str">
            <v>Dell Technologies</v>
          </cell>
          <cell r="C211">
            <v>4</v>
          </cell>
          <cell r="D211">
            <v>52000</v>
          </cell>
          <cell r="E211">
            <v>3.8</v>
          </cell>
          <cell r="F211">
            <v>3.6</v>
          </cell>
          <cell r="G211">
            <v>3.9</v>
          </cell>
          <cell r="H211">
            <v>0.86</v>
          </cell>
        </row>
        <row r="212">
          <cell r="A212">
            <v>211</v>
          </cell>
          <cell r="B212" t="str">
            <v>Notion</v>
          </cell>
          <cell r="C212">
            <v>4.7</v>
          </cell>
          <cell r="D212">
            <v>210</v>
          </cell>
          <cell r="E212">
            <v>4.5</v>
          </cell>
          <cell r="F212">
            <v>4.5999999999999996</v>
          </cell>
          <cell r="G212">
            <v>4.8</v>
          </cell>
          <cell r="H212">
            <v>0.97</v>
          </cell>
        </row>
        <row r="213">
          <cell r="A213">
            <v>212</v>
          </cell>
          <cell r="B213" t="str">
            <v>Blue Yonder</v>
          </cell>
          <cell r="C213">
            <v>4.0999999999999996</v>
          </cell>
          <cell r="D213">
            <v>4200</v>
          </cell>
          <cell r="E213">
            <v>3.9</v>
          </cell>
          <cell r="F213">
            <v>3.7</v>
          </cell>
          <cell r="G213">
            <v>4</v>
          </cell>
          <cell r="H213">
            <v>0.89</v>
          </cell>
        </row>
        <row r="214">
          <cell r="A214">
            <v>213</v>
          </cell>
          <cell r="B214" t="str">
            <v>Braze</v>
          </cell>
          <cell r="C214">
            <v>4.2</v>
          </cell>
          <cell r="D214">
            <v>680</v>
          </cell>
          <cell r="E214">
            <v>4</v>
          </cell>
          <cell r="F214">
            <v>4</v>
          </cell>
          <cell r="G214">
            <v>4.3</v>
          </cell>
          <cell r="H214">
            <v>0.91</v>
          </cell>
        </row>
        <row r="215">
          <cell r="A215">
            <v>214</v>
          </cell>
          <cell r="B215" t="str">
            <v>Wealth Enhancement Group</v>
          </cell>
          <cell r="C215">
            <v>3.7</v>
          </cell>
          <cell r="D215">
            <v>240</v>
          </cell>
          <cell r="E215">
            <v>3.5</v>
          </cell>
          <cell r="F215">
            <v>3.3</v>
          </cell>
          <cell r="G215">
            <v>3.6</v>
          </cell>
          <cell r="H215">
            <v>0.76</v>
          </cell>
        </row>
        <row r="216">
          <cell r="A216">
            <v>215</v>
          </cell>
          <cell r="B216" t="str">
            <v>Okta</v>
          </cell>
          <cell r="C216">
            <v>3.8</v>
          </cell>
          <cell r="D216">
            <v>2900</v>
          </cell>
          <cell r="E216">
            <v>3.4</v>
          </cell>
          <cell r="F216">
            <v>3.4</v>
          </cell>
          <cell r="G216">
            <v>3.7</v>
          </cell>
          <cell r="H216">
            <v>0.72</v>
          </cell>
        </row>
        <row r="217">
          <cell r="A217">
            <v>216</v>
          </cell>
          <cell r="B217" t="str">
            <v>WSO2</v>
          </cell>
          <cell r="C217">
            <v>4.4000000000000004</v>
          </cell>
          <cell r="D217">
            <v>650</v>
          </cell>
          <cell r="E217">
            <v>4.2</v>
          </cell>
          <cell r="F217">
            <v>4.0999999999999996</v>
          </cell>
          <cell r="G217">
            <v>4.5</v>
          </cell>
          <cell r="H217">
            <v>0.95</v>
          </cell>
        </row>
        <row r="218">
          <cell r="A218">
            <v>217</v>
          </cell>
          <cell r="B218" t="str">
            <v>Verizon</v>
          </cell>
          <cell r="C218">
            <v>3.8</v>
          </cell>
          <cell r="D218">
            <v>35000</v>
          </cell>
          <cell r="E218">
            <v>3.4</v>
          </cell>
          <cell r="F218">
            <v>3.3</v>
          </cell>
          <cell r="G218">
            <v>3.6</v>
          </cell>
          <cell r="H218">
            <v>0.7</v>
          </cell>
        </row>
        <row r="219">
          <cell r="A219">
            <v>218</v>
          </cell>
          <cell r="B219" t="str">
            <v>Unqork</v>
          </cell>
          <cell r="C219">
            <v>3.9</v>
          </cell>
          <cell r="D219">
            <v>310</v>
          </cell>
          <cell r="E219">
            <v>3.7</v>
          </cell>
          <cell r="F219">
            <v>3.6</v>
          </cell>
          <cell r="G219">
            <v>3.9</v>
          </cell>
          <cell r="H219">
            <v>0.82</v>
          </cell>
        </row>
        <row r="220">
          <cell r="A220">
            <v>219</v>
          </cell>
          <cell r="B220" t="str">
            <v>SecurityScorecard</v>
          </cell>
          <cell r="C220">
            <v>4.0999999999999996</v>
          </cell>
          <cell r="D220">
            <v>280</v>
          </cell>
          <cell r="E220">
            <v>3.9</v>
          </cell>
          <cell r="F220">
            <v>3.8</v>
          </cell>
          <cell r="G220">
            <v>4.2</v>
          </cell>
          <cell r="H220">
            <v>0.88</v>
          </cell>
        </row>
        <row r="221">
          <cell r="A221">
            <v>220</v>
          </cell>
          <cell r="B221" t="str">
            <v>Innovid</v>
          </cell>
          <cell r="C221">
            <v>4</v>
          </cell>
          <cell r="D221">
            <v>220</v>
          </cell>
          <cell r="E221">
            <v>3.8</v>
          </cell>
          <cell r="F221">
            <v>3.7</v>
          </cell>
          <cell r="G221">
            <v>4.0999999999999996</v>
          </cell>
          <cell r="H221">
            <v>0.85</v>
          </cell>
        </row>
        <row r="222">
          <cell r="A222">
            <v>221</v>
          </cell>
          <cell r="B222" t="str">
            <v>Expedia</v>
          </cell>
          <cell r="C222">
            <v>3.9</v>
          </cell>
          <cell r="D222">
            <v>14000</v>
          </cell>
          <cell r="E222">
            <v>3.8</v>
          </cell>
          <cell r="F222">
            <v>3.5</v>
          </cell>
          <cell r="G222">
            <v>3.8</v>
          </cell>
          <cell r="H222">
            <v>0.78</v>
          </cell>
        </row>
        <row r="223">
          <cell r="A223">
            <v>222</v>
          </cell>
          <cell r="B223" t="str">
            <v>Sisense</v>
          </cell>
          <cell r="C223">
            <v>3.7</v>
          </cell>
          <cell r="D223">
            <v>720</v>
          </cell>
          <cell r="E223">
            <v>3.4</v>
          </cell>
          <cell r="F223">
            <v>3.2</v>
          </cell>
          <cell r="G223">
            <v>3.6</v>
          </cell>
          <cell r="H223">
            <v>0.68</v>
          </cell>
        </row>
        <row r="224">
          <cell r="A224">
            <v>223</v>
          </cell>
          <cell r="B224" t="str">
            <v>Contentstack</v>
          </cell>
          <cell r="C224">
            <v>4.3</v>
          </cell>
          <cell r="D224">
            <v>180</v>
          </cell>
          <cell r="E224">
            <v>4.0999999999999996</v>
          </cell>
          <cell r="F224">
            <v>4.2</v>
          </cell>
          <cell r="G224">
            <v>4.5</v>
          </cell>
          <cell r="H224">
            <v>0.94</v>
          </cell>
        </row>
        <row r="225">
          <cell r="A225">
            <v>224</v>
          </cell>
          <cell r="B225" t="str">
            <v>Innovaccer</v>
          </cell>
          <cell r="C225">
            <v>3.8</v>
          </cell>
          <cell r="D225">
            <v>1100</v>
          </cell>
          <cell r="E225">
            <v>3.2</v>
          </cell>
          <cell r="F225">
            <v>3.5</v>
          </cell>
          <cell r="G225">
            <v>3.7</v>
          </cell>
          <cell r="H225">
            <v>0.83</v>
          </cell>
        </row>
        <row r="226">
          <cell r="A226">
            <v>225</v>
          </cell>
          <cell r="B226" t="str">
            <v>Remote</v>
          </cell>
          <cell r="C226">
            <v>4.5999999999999996</v>
          </cell>
          <cell r="D226">
            <v>240</v>
          </cell>
          <cell r="E226">
            <v>4.7</v>
          </cell>
          <cell r="F226">
            <v>4.5</v>
          </cell>
          <cell r="G226">
            <v>4.8</v>
          </cell>
          <cell r="H226">
            <v>0.97</v>
          </cell>
        </row>
        <row r="227">
          <cell r="A227">
            <v>226</v>
          </cell>
          <cell r="B227" t="str">
            <v>Citadel Securities</v>
          </cell>
          <cell r="C227">
            <v>4.0999999999999996</v>
          </cell>
          <cell r="D227">
            <v>850</v>
          </cell>
          <cell r="E227">
            <v>3</v>
          </cell>
          <cell r="F227">
            <v>3.9</v>
          </cell>
          <cell r="G227">
            <v>3.9</v>
          </cell>
          <cell r="H227">
            <v>0.89</v>
          </cell>
        </row>
        <row r="228">
          <cell r="A228">
            <v>227</v>
          </cell>
          <cell r="B228" t="str">
            <v>Kobalt</v>
          </cell>
          <cell r="C228">
            <v>3.8</v>
          </cell>
          <cell r="D228">
            <v>190</v>
          </cell>
          <cell r="E228">
            <v>3.5</v>
          </cell>
          <cell r="F228">
            <v>3.4</v>
          </cell>
          <cell r="G228">
            <v>3.7</v>
          </cell>
          <cell r="H228">
            <v>0.75</v>
          </cell>
        </row>
        <row r="229">
          <cell r="A229">
            <v>228</v>
          </cell>
          <cell r="B229" t="str">
            <v>NetApp</v>
          </cell>
          <cell r="C229">
            <v>4.0999999999999996</v>
          </cell>
          <cell r="D229">
            <v>7200</v>
          </cell>
          <cell r="E229">
            <v>4.0999999999999996</v>
          </cell>
          <cell r="F229">
            <v>3.7</v>
          </cell>
          <cell r="G229">
            <v>4.0999999999999996</v>
          </cell>
          <cell r="H229">
            <v>0.9</v>
          </cell>
        </row>
        <row r="230">
          <cell r="A230">
            <v>229</v>
          </cell>
          <cell r="B230" t="str">
            <v>RSA Security</v>
          </cell>
          <cell r="C230">
            <v>3.7</v>
          </cell>
          <cell r="D230">
            <v>2100</v>
          </cell>
          <cell r="E230">
            <v>3.6</v>
          </cell>
          <cell r="F230">
            <v>3.2</v>
          </cell>
          <cell r="G230">
            <v>3.4</v>
          </cell>
          <cell r="H230">
            <v>0.65</v>
          </cell>
        </row>
        <row r="231">
          <cell r="A231">
            <v>230</v>
          </cell>
          <cell r="B231" t="str">
            <v>Amplitude</v>
          </cell>
          <cell r="C231">
            <v>4.0999999999999996</v>
          </cell>
          <cell r="D231">
            <v>340</v>
          </cell>
          <cell r="E231">
            <v>3.9</v>
          </cell>
          <cell r="F231">
            <v>3.8</v>
          </cell>
          <cell r="G231">
            <v>4.2</v>
          </cell>
          <cell r="H231">
            <v>0.87</v>
          </cell>
        </row>
        <row r="232">
          <cell r="A232">
            <v>231</v>
          </cell>
          <cell r="B232" t="str">
            <v>eBay</v>
          </cell>
          <cell r="C232">
            <v>3.9</v>
          </cell>
          <cell r="D232">
            <v>12000</v>
          </cell>
          <cell r="E232">
            <v>3.9</v>
          </cell>
          <cell r="F232">
            <v>3.5</v>
          </cell>
          <cell r="G232">
            <v>3.9</v>
          </cell>
          <cell r="H232">
            <v>0.79</v>
          </cell>
        </row>
        <row r="233">
          <cell r="A233">
            <v>232</v>
          </cell>
          <cell r="B233" t="str">
            <v>Flagship Pioneering</v>
          </cell>
          <cell r="C233">
            <v>4</v>
          </cell>
          <cell r="D233">
            <v>150</v>
          </cell>
          <cell r="E233">
            <v>3.3</v>
          </cell>
          <cell r="F233">
            <v>3.7</v>
          </cell>
          <cell r="G233">
            <v>3.9</v>
          </cell>
          <cell r="H233">
            <v>0.84</v>
          </cell>
        </row>
        <row r="234">
          <cell r="A234">
            <v>233</v>
          </cell>
          <cell r="B234" t="str">
            <v>Greenberg Traurig</v>
          </cell>
          <cell r="C234">
            <v>3.6</v>
          </cell>
          <cell r="D234">
            <v>840</v>
          </cell>
          <cell r="E234">
            <v>2.8</v>
          </cell>
          <cell r="F234">
            <v>3.3</v>
          </cell>
          <cell r="G234">
            <v>3.5</v>
          </cell>
          <cell r="H234">
            <v>0.77</v>
          </cell>
        </row>
        <row r="235">
          <cell r="A235">
            <v>234</v>
          </cell>
          <cell r="B235" t="str">
            <v>JP Morgan Chase</v>
          </cell>
          <cell r="C235">
            <v>4</v>
          </cell>
          <cell r="D235">
            <v>58000</v>
          </cell>
          <cell r="E235">
            <v>3.5</v>
          </cell>
          <cell r="F235">
            <v>3.6</v>
          </cell>
          <cell r="G235">
            <v>3.8</v>
          </cell>
          <cell r="H235">
            <v>0.85</v>
          </cell>
        </row>
        <row r="236">
          <cell r="A236">
            <v>235</v>
          </cell>
          <cell r="B236" t="str">
            <v>SmartStop Self Storage</v>
          </cell>
          <cell r="C236">
            <v>3.5</v>
          </cell>
          <cell r="D236">
            <v>180</v>
          </cell>
          <cell r="E236">
            <v>3.2</v>
          </cell>
          <cell r="F236">
            <v>3.1</v>
          </cell>
          <cell r="G236">
            <v>3.3</v>
          </cell>
          <cell r="H236">
            <v>0.61</v>
          </cell>
        </row>
        <row r="237">
          <cell r="A237">
            <v>236</v>
          </cell>
          <cell r="B237" t="str">
            <v>Cambridge Investment Research</v>
          </cell>
          <cell r="C237">
            <v>3.9</v>
          </cell>
          <cell r="D237">
            <v>420</v>
          </cell>
          <cell r="E237">
            <v>3.8</v>
          </cell>
          <cell r="F237">
            <v>3.6</v>
          </cell>
          <cell r="G237">
            <v>4</v>
          </cell>
          <cell r="H237">
            <v>0.86</v>
          </cell>
        </row>
        <row r="238">
          <cell r="A238">
            <v>237</v>
          </cell>
          <cell r="B238" t="str">
            <v>Pipefy</v>
          </cell>
          <cell r="C238">
            <v>4.3</v>
          </cell>
          <cell r="D238">
            <v>310</v>
          </cell>
          <cell r="E238">
            <v>4.0999999999999996</v>
          </cell>
          <cell r="F238">
            <v>4.0999999999999996</v>
          </cell>
          <cell r="G238">
            <v>4.5</v>
          </cell>
          <cell r="H238">
            <v>0.92</v>
          </cell>
        </row>
        <row r="239">
          <cell r="A239">
            <v>238</v>
          </cell>
          <cell r="B239" t="str">
            <v>FS</v>
          </cell>
          <cell r="C239">
            <v>3.8</v>
          </cell>
          <cell r="D239">
            <v>210</v>
          </cell>
          <cell r="E239">
            <v>3.5</v>
          </cell>
          <cell r="F239">
            <v>3.4</v>
          </cell>
          <cell r="G239">
            <v>3.7</v>
          </cell>
          <cell r="H239">
            <v>0.79</v>
          </cell>
        </row>
        <row r="240">
          <cell r="A240">
            <v>239</v>
          </cell>
          <cell r="B240" t="str">
            <v>Equinix</v>
          </cell>
          <cell r="C240">
            <v>4.0999999999999996</v>
          </cell>
          <cell r="D240">
            <v>4500</v>
          </cell>
          <cell r="E240">
            <v>3.8</v>
          </cell>
          <cell r="F240">
            <v>3.7</v>
          </cell>
          <cell r="G240">
            <v>4.2</v>
          </cell>
          <cell r="H240">
            <v>0.91</v>
          </cell>
        </row>
        <row r="241">
          <cell r="A241">
            <v>240</v>
          </cell>
          <cell r="B241" t="str">
            <v>Bank of America</v>
          </cell>
          <cell r="C241">
            <v>3.9</v>
          </cell>
          <cell r="D241">
            <v>45000</v>
          </cell>
          <cell r="E241">
            <v>3.5</v>
          </cell>
          <cell r="F241">
            <v>3.5</v>
          </cell>
          <cell r="G241">
            <v>3.8</v>
          </cell>
          <cell r="H241">
            <v>0.82</v>
          </cell>
        </row>
        <row r="242">
          <cell r="A242">
            <v>241</v>
          </cell>
          <cell r="B242" t="str">
            <v>S&amp;P Global</v>
          </cell>
          <cell r="C242">
            <v>4</v>
          </cell>
          <cell r="D242">
            <v>6500</v>
          </cell>
          <cell r="E242">
            <v>3.8</v>
          </cell>
          <cell r="F242">
            <v>3.6</v>
          </cell>
          <cell r="G242">
            <v>4</v>
          </cell>
          <cell r="H242">
            <v>0.87</v>
          </cell>
        </row>
        <row r="243">
          <cell r="A243">
            <v>242</v>
          </cell>
          <cell r="B243" t="str">
            <v>PowerSchool</v>
          </cell>
          <cell r="C243">
            <v>3.4</v>
          </cell>
          <cell r="D243">
            <v>1600</v>
          </cell>
          <cell r="E243">
            <v>3.3</v>
          </cell>
          <cell r="F243">
            <v>2.9</v>
          </cell>
          <cell r="G243">
            <v>3.3</v>
          </cell>
          <cell r="H243">
            <v>0.57999999999999996</v>
          </cell>
        </row>
        <row r="244">
          <cell r="A244">
            <v>243</v>
          </cell>
          <cell r="B244" t="str">
            <v>SherWeb</v>
          </cell>
          <cell r="C244">
            <v>3.8</v>
          </cell>
          <cell r="D244">
            <v>290</v>
          </cell>
          <cell r="E244">
            <v>3.7</v>
          </cell>
          <cell r="F244">
            <v>3.4</v>
          </cell>
          <cell r="G244">
            <v>3.8</v>
          </cell>
          <cell r="H244">
            <v>0.81</v>
          </cell>
        </row>
        <row r="245">
          <cell r="A245">
            <v>244</v>
          </cell>
          <cell r="B245" t="str">
            <v>Noom</v>
          </cell>
          <cell r="C245">
            <v>3.2</v>
          </cell>
          <cell r="D245">
            <v>1400</v>
          </cell>
          <cell r="E245">
            <v>3.1</v>
          </cell>
          <cell r="F245">
            <v>2.8</v>
          </cell>
          <cell r="G245">
            <v>3.2</v>
          </cell>
          <cell r="H245">
            <v>0.52</v>
          </cell>
        </row>
        <row r="246">
          <cell r="A246">
            <v>245</v>
          </cell>
          <cell r="B246" t="str">
            <v>Morgan Stanley</v>
          </cell>
          <cell r="C246">
            <v>4</v>
          </cell>
          <cell r="D246">
            <v>22000</v>
          </cell>
          <cell r="E246">
            <v>3.4</v>
          </cell>
          <cell r="F246">
            <v>3.6</v>
          </cell>
          <cell r="G246">
            <v>3.8</v>
          </cell>
          <cell r="H246">
            <v>0.86</v>
          </cell>
        </row>
        <row r="247">
          <cell r="A247">
            <v>246</v>
          </cell>
          <cell r="B247" t="str">
            <v>DigiCert</v>
          </cell>
          <cell r="C247">
            <v>3.7</v>
          </cell>
          <cell r="D247">
            <v>540</v>
          </cell>
          <cell r="E247">
            <v>3.6</v>
          </cell>
          <cell r="F247">
            <v>3.3</v>
          </cell>
          <cell r="G247">
            <v>3.6</v>
          </cell>
          <cell r="H247">
            <v>0.74</v>
          </cell>
        </row>
        <row r="248">
          <cell r="A248">
            <v>247</v>
          </cell>
          <cell r="B248" t="str">
            <v>Lionsgate</v>
          </cell>
          <cell r="C248">
            <v>3.6</v>
          </cell>
          <cell r="D248">
            <v>380</v>
          </cell>
          <cell r="E248">
            <v>3.2</v>
          </cell>
          <cell r="F248">
            <v>3.2</v>
          </cell>
          <cell r="G248">
            <v>3.5</v>
          </cell>
          <cell r="H248">
            <v>0.7</v>
          </cell>
        </row>
        <row r="249">
          <cell r="A249">
            <v>248</v>
          </cell>
          <cell r="B249" t="str">
            <v>Udemy</v>
          </cell>
          <cell r="C249">
            <v>4.2</v>
          </cell>
          <cell r="D249">
            <v>750</v>
          </cell>
          <cell r="E249">
            <v>4.0999999999999996</v>
          </cell>
          <cell r="F249">
            <v>4</v>
          </cell>
          <cell r="G249">
            <v>4.3</v>
          </cell>
          <cell r="H249">
            <v>0.9</v>
          </cell>
        </row>
        <row r="250">
          <cell r="A250">
            <v>249</v>
          </cell>
          <cell r="B250" t="str">
            <v>Tinder</v>
          </cell>
          <cell r="C250">
            <v>3.9</v>
          </cell>
          <cell r="D250">
            <v>210</v>
          </cell>
          <cell r="E250">
            <v>3.6</v>
          </cell>
          <cell r="F250">
            <v>3.5</v>
          </cell>
          <cell r="G250">
            <v>3.8</v>
          </cell>
          <cell r="H250">
            <v>0.76</v>
          </cell>
        </row>
        <row r="251">
          <cell r="A251">
            <v>250</v>
          </cell>
          <cell r="B251" t="str">
            <v>Zenoti</v>
          </cell>
          <cell r="C251">
            <v>3.9</v>
          </cell>
          <cell r="D251">
            <v>620</v>
          </cell>
          <cell r="E251">
            <v>3.5</v>
          </cell>
          <cell r="F251">
            <v>3.7</v>
          </cell>
          <cell r="G251">
            <v>3.9</v>
          </cell>
          <cell r="H251">
            <v>0.85</v>
          </cell>
        </row>
        <row r="252">
          <cell r="A252">
            <v>251</v>
          </cell>
          <cell r="B252" t="str">
            <v>GE Healthcare</v>
          </cell>
          <cell r="C252">
            <v>3.8</v>
          </cell>
          <cell r="D252">
            <v>11000</v>
          </cell>
          <cell r="E252">
            <v>3.6</v>
          </cell>
          <cell r="F252">
            <v>3.3</v>
          </cell>
          <cell r="G252">
            <v>3.6</v>
          </cell>
          <cell r="H252">
            <v>0.78</v>
          </cell>
        </row>
        <row r="253">
          <cell r="A253">
            <v>252</v>
          </cell>
          <cell r="B253" t="str">
            <v>MongoDB</v>
          </cell>
          <cell r="C253">
            <v>4.4000000000000004</v>
          </cell>
          <cell r="D253">
            <v>1800</v>
          </cell>
          <cell r="E253">
            <v>4.2</v>
          </cell>
          <cell r="F253">
            <v>4.2</v>
          </cell>
          <cell r="G253">
            <v>4.5</v>
          </cell>
          <cell r="H253">
            <v>0.95</v>
          </cell>
        </row>
        <row r="254">
          <cell r="A254">
            <v>253</v>
          </cell>
          <cell r="B254" t="str">
            <v>Yotpo</v>
          </cell>
          <cell r="C254">
            <v>4.0999999999999996</v>
          </cell>
          <cell r="D254">
            <v>480</v>
          </cell>
          <cell r="E254">
            <v>3.8</v>
          </cell>
          <cell r="F254">
            <v>3.9</v>
          </cell>
          <cell r="G254">
            <v>4.2</v>
          </cell>
          <cell r="H254">
            <v>0.89</v>
          </cell>
        </row>
        <row r="255">
          <cell r="A255">
            <v>254</v>
          </cell>
          <cell r="B255" t="str">
            <v>Aptean</v>
          </cell>
          <cell r="C255">
            <v>3.4</v>
          </cell>
          <cell r="D255">
            <v>1100</v>
          </cell>
          <cell r="E255">
            <v>3.5</v>
          </cell>
          <cell r="F255">
            <v>3</v>
          </cell>
          <cell r="G255">
            <v>3.2</v>
          </cell>
          <cell r="H255">
            <v>0.55000000000000004</v>
          </cell>
        </row>
        <row r="256">
          <cell r="A256">
            <v>255</v>
          </cell>
          <cell r="B256" t="str">
            <v>American Heart Association</v>
          </cell>
          <cell r="C256">
            <v>3.6</v>
          </cell>
          <cell r="D256">
            <v>1200</v>
          </cell>
          <cell r="E256">
            <v>3.4</v>
          </cell>
          <cell r="F256">
            <v>3.2</v>
          </cell>
          <cell r="G256">
            <v>3.7</v>
          </cell>
          <cell r="H256">
            <v>0.72</v>
          </cell>
        </row>
        <row r="257">
          <cell r="A257">
            <v>256</v>
          </cell>
          <cell r="B257" t="str">
            <v>McDonald's</v>
          </cell>
          <cell r="C257">
            <v>3.5</v>
          </cell>
          <cell r="D257">
            <v>110000</v>
          </cell>
          <cell r="E257">
            <v>3.2</v>
          </cell>
          <cell r="F257">
            <v>3.1</v>
          </cell>
          <cell r="G257">
            <v>3.4</v>
          </cell>
          <cell r="H257">
            <v>0.68</v>
          </cell>
        </row>
        <row r="258">
          <cell r="A258">
            <v>257</v>
          </cell>
          <cell r="B258" t="str">
            <v>WeWork</v>
          </cell>
          <cell r="C258">
            <v>3.2</v>
          </cell>
          <cell r="D258">
            <v>4500</v>
          </cell>
          <cell r="E258">
            <v>2.8</v>
          </cell>
          <cell r="F258">
            <v>2.7</v>
          </cell>
          <cell r="G258">
            <v>3.3</v>
          </cell>
          <cell r="H258">
            <v>0.48</v>
          </cell>
        </row>
        <row r="259">
          <cell r="A259">
            <v>258</v>
          </cell>
          <cell r="B259" t="str">
            <v>Vanta</v>
          </cell>
          <cell r="C259">
            <v>4.7</v>
          </cell>
          <cell r="D259">
            <v>120</v>
          </cell>
          <cell r="E259">
            <v>4.4000000000000004</v>
          </cell>
          <cell r="F259">
            <v>4.7</v>
          </cell>
          <cell r="G259">
            <v>4.8</v>
          </cell>
          <cell r="H259">
            <v>0.98</v>
          </cell>
        </row>
        <row r="260">
          <cell r="A260">
            <v>259</v>
          </cell>
          <cell r="B260" t="str">
            <v>Elevate</v>
          </cell>
          <cell r="C260">
            <v>3.6</v>
          </cell>
          <cell r="D260">
            <v>410</v>
          </cell>
          <cell r="E260">
            <v>3.5</v>
          </cell>
          <cell r="F260">
            <v>3.2</v>
          </cell>
          <cell r="G260">
            <v>3.5</v>
          </cell>
          <cell r="H260">
            <v>0.69</v>
          </cell>
        </row>
        <row r="261">
          <cell r="A261">
            <v>260</v>
          </cell>
          <cell r="B261" t="str">
            <v>JetBlue Airways</v>
          </cell>
          <cell r="C261">
            <v>3.8</v>
          </cell>
          <cell r="D261">
            <v>3800</v>
          </cell>
          <cell r="E261">
            <v>3.1</v>
          </cell>
          <cell r="F261">
            <v>3.3</v>
          </cell>
          <cell r="G261">
            <v>3.9</v>
          </cell>
          <cell r="H261">
            <v>0.74</v>
          </cell>
        </row>
        <row r="262">
          <cell r="A262">
            <v>261</v>
          </cell>
          <cell r="B262" t="str">
            <v>Perella Weinberg</v>
          </cell>
          <cell r="C262">
            <v>4.0999999999999996</v>
          </cell>
          <cell r="D262">
            <v>180</v>
          </cell>
          <cell r="E262">
            <v>2.5</v>
          </cell>
          <cell r="F262">
            <v>3.9</v>
          </cell>
          <cell r="G262">
            <v>4</v>
          </cell>
          <cell r="H262">
            <v>0.92</v>
          </cell>
        </row>
        <row r="263">
          <cell r="A263">
            <v>262</v>
          </cell>
          <cell r="B263" t="str">
            <v>Nutanix</v>
          </cell>
          <cell r="C263">
            <v>4.0999999999999996</v>
          </cell>
          <cell r="D263">
            <v>2800</v>
          </cell>
          <cell r="E263">
            <v>3.9</v>
          </cell>
          <cell r="F263">
            <v>3.8</v>
          </cell>
          <cell r="G263">
            <v>4.2</v>
          </cell>
          <cell r="H263">
            <v>0.9</v>
          </cell>
        </row>
        <row r="264">
          <cell r="A264">
            <v>263</v>
          </cell>
          <cell r="B264" t="str">
            <v>Fiserv</v>
          </cell>
          <cell r="C264">
            <v>3.3</v>
          </cell>
          <cell r="D264">
            <v>14000</v>
          </cell>
          <cell r="E264">
            <v>3.1</v>
          </cell>
          <cell r="F264">
            <v>2.8</v>
          </cell>
          <cell r="G264">
            <v>3</v>
          </cell>
          <cell r="H264">
            <v>0.52</v>
          </cell>
        </row>
        <row r="265">
          <cell r="A265">
            <v>264</v>
          </cell>
          <cell r="B265" t="str">
            <v>Zscaler</v>
          </cell>
          <cell r="C265">
            <v>4.2</v>
          </cell>
          <cell r="D265">
            <v>1900</v>
          </cell>
          <cell r="E265">
            <v>3.6</v>
          </cell>
          <cell r="F265">
            <v>3.9</v>
          </cell>
          <cell r="G265">
            <v>4.0999999999999996</v>
          </cell>
          <cell r="H265">
            <v>0.91</v>
          </cell>
        </row>
        <row r="266">
          <cell r="A266">
            <v>265</v>
          </cell>
          <cell r="B266" t="str">
            <v>Via</v>
          </cell>
          <cell r="C266">
            <v>3.7</v>
          </cell>
          <cell r="D266">
            <v>520</v>
          </cell>
          <cell r="E266">
            <v>3.2</v>
          </cell>
          <cell r="F266">
            <v>3.4</v>
          </cell>
          <cell r="G266">
            <v>3.7</v>
          </cell>
          <cell r="H266">
            <v>0.75</v>
          </cell>
        </row>
        <row r="267">
          <cell r="A267">
            <v>266</v>
          </cell>
          <cell r="B267" t="str">
            <v>Commvault</v>
          </cell>
          <cell r="C267">
            <v>4.0999999999999996</v>
          </cell>
          <cell r="D267">
            <v>1600</v>
          </cell>
          <cell r="E267">
            <v>4.0999999999999996</v>
          </cell>
          <cell r="F267">
            <v>3.8</v>
          </cell>
          <cell r="G267">
            <v>4.0999999999999996</v>
          </cell>
          <cell r="H267">
            <v>0.92</v>
          </cell>
        </row>
        <row r="268">
          <cell r="A268">
            <v>267</v>
          </cell>
          <cell r="B268" t="str">
            <v>Teads</v>
          </cell>
          <cell r="C268">
            <v>4</v>
          </cell>
          <cell r="D268">
            <v>240</v>
          </cell>
          <cell r="E268">
            <v>3.8</v>
          </cell>
          <cell r="F268">
            <v>3.7</v>
          </cell>
          <cell r="G268">
            <v>4.2</v>
          </cell>
          <cell r="H268">
            <v>0.86</v>
          </cell>
        </row>
        <row r="269">
          <cell r="A269">
            <v>268</v>
          </cell>
          <cell r="B269" t="str">
            <v>Nasdaq</v>
          </cell>
          <cell r="C269">
            <v>4</v>
          </cell>
          <cell r="D269">
            <v>1800</v>
          </cell>
          <cell r="E269">
            <v>3.9</v>
          </cell>
          <cell r="F269">
            <v>3.7</v>
          </cell>
          <cell r="G269">
            <v>4</v>
          </cell>
          <cell r="H269">
            <v>0.9</v>
          </cell>
        </row>
        <row r="270">
          <cell r="A270">
            <v>269</v>
          </cell>
          <cell r="B270" t="str">
            <v>Park Place Technologies</v>
          </cell>
          <cell r="C270">
            <v>3.9</v>
          </cell>
          <cell r="D270">
            <v>850</v>
          </cell>
          <cell r="E270">
            <v>3.7</v>
          </cell>
          <cell r="F270">
            <v>3.6</v>
          </cell>
          <cell r="G270">
            <v>3.9</v>
          </cell>
          <cell r="H270">
            <v>0.84</v>
          </cell>
        </row>
        <row r="271">
          <cell r="A271">
            <v>270</v>
          </cell>
          <cell r="B271" t="str">
            <v>Batteries Plus</v>
          </cell>
          <cell r="C271">
            <v>3.2</v>
          </cell>
          <cell r="D271">
            <v>920</v>
          </cell>
          <cell r="E271">
            <v>3.1</v>
          </cell>
          <cell r="F271">
            <v>2.8</v>
          </cell>
          <cell r="G271">
            <v>3</v>
          </cell>
          <cell r="H271">
            <v>0.54</v>
          </cell>
        </row>
        <row r="272">
          <cell r="A272">
            <v>271</v>
          </cell>
          <cell r="B272" t="str">
            <v>Sandbox VR</v>
          </cell>
          <cell r="C272">
            <v>3.8</v>
          </cell>
          <cell r="D272">
            <v>160</v>
          </cell>
          <cell r="E272">
            <v>3.4</v>
          </cell>
          <cell r="F272">
            <v>3.5</v>
          </cell>
          <cell r="G272">
            <v>3.9</v>
          </cell>
          <cell r="H272">
            <v>0.78</v>
          </cell>
        </row>
        <row r="273">
          <cell r="A273">
            <v>272</v>
          </cell>
          <cell r="B273" t="str">
            <v>Alphabet</v>
          </cell>
          <cell r="C273">
            <v>4.4000000000000004</v>
          </cell>
          <cell r="D273">
            <v>54000</v>
          </cell>
          <cell r="E273">
            <v>4.0999999999999996</v>
          </cell>
          <cell r="F273">
            <v>4.0999999999999996</v>
          </cell>
          <cell r="G273">
            <v>4.3</v>
          </cell>
          <cell r="H273">
            <v>0.92</v>
          </cell>
        </row>
        <row r="274">
          <cell r="A274">
            <v>273</v>
          </cell>
          <cell r="B274" t="str">
            <v>Samsara</v>
          </cell>
          <cell r="C274">
            <v>4.3</v>
          </cell>
          <cell r="D274">
            <v>840</v>
          </cell>
          <cell r="E274">
            <v>4</v>
          </cell>
          <cell r="F274">
            <v>4.0999999999999996</v>
          </cell>
          <cell r="G274">
            <v>4.4000000000000004</v>
          </cell>
          <cell r="H274">
            <v>0.94</v>
          </cell>
        </row>
        <row r="275">
          <cell r="A275">
            <v>274</v>
          </cell>
          <cell r="B275" t="str">
            <v>Exterro</v>
          </cell>
          <cell r="C275">
            <v>3.8</v>
          </cell>
          <cell r="D275">
            <v>290</v>
          </cell>
          <cell r="E275">
            <v>3.6</v>
          </cell>
          <cell r="F275">
            <v>3.5</v>
          </cell>
          <cell r="G275">
            <v>3.8</v>
          </cell>
          <cell r="H275">
            <v>0.8</v>
          </cell>
        </row>
        <row r="276">
          <cell r="A276">
            <v>275</v>
          </cell>
          <cell r="B276" t="str">
            <v>Yellow.ai</v>
          </cell>
          <cell r="C276">
            <v>4</v>
          </cell>
          <cell r="D276">
            <v>450</v>
          </cell>
          <cell r="E276">
            <v>3.6</v>
          </cell>
          <cell r="F276">
            <v>3.8</v>
          </cell>
          <cell r="G276">
            <v>4.0999999999999996</v>
          </cell>
          <cell r="H276">
            <v>0.88</v>
          </cell>
        </row>
        <row r="277">
          <cell r="A277">
            <v>276</v>
          </cell>
          <cell r="B277" t="str">
            <v>Phillips Pet Food &amp; Supplies</v>
          </cell>
          <cell r="C277">
            <v>2.8</v>
          </cell>
          <cell r="D277">
            <v>420</v>
          </cell>
          <cell r="E277">
            <v>2.7</v>
          </cell>
          <cell r="F277">
            <v>2.4</v>
          </cell>
          <cell r="G277">
            <v>2.6</v>
          </cell>
          <cell r="H277">
            <v>0.41</v>
          </cell>
        </row>
        <row r="278">
          <cell r="A278">
            <v>277</v>
          </cell>
          <cell r="B278" t="str">
            <v>Doximity</v>
          </cell>
          <cell r="C278">
            <v>4.4000000000000004</v>
          </cell>
          <cell r="D278">
            <v>210</v>
          </cell>
          <cell r="E278">
            <v>4.3</v>
          </cell>
          <cell r="F278">
            <v>4.3</v>
          </cell>
          <cell r="G278">
            <v>4.5999999999999996</v>
          </cell>
          <cell r="H278">
            <v>0.96</v>
          </cell>
        </row>
        <row r="279">
          <cell r="A279">
            <v>278</v>
          </cell>
          <cell r="B279" t="str">
            <v>Marigold</v>
          </cell>
          <cell r="C279">
            <v>3.8</v>
          </cell>
          <cell r="D279">
            <v>340</v>
          </cell>
          <cell r="E279">
            <v>3.7</v>
          </cell>
          <cell r="F279">
            <v>3.4</v>
          </cell>
          <cell r="G279">
            <v>3.7</v>
          </cell>
          <cell r="H279">
            <v>0.76</v>
          </cell>
        </row>
        <row r="280">
          <cell r="A280">
            <v>279</v>
          </cell>
          <cell r="B280" t="str">
            <v>RealTruck.Com</v>
          </cell>
          <cell r="C280">
            <v>3.6</v>
          </cell>
          <cell r="D280">
            <v>280</v>
          </cell>
          <cell r="E280">
            <v>3.4</v>
          </cell>
          <cell r="F280">
            <v>3.2</v>
          </cell>
          <cell r="G280">
            <v>3.5</v>
          </cell>
          <cell r="H280">
            <v>0.7</v>
          </cell>
        </row>
        <row r="281">
          <cell r="A281">
            <v>280</v>
          </cell>
          <cell r="B281" t="str">
            <v>Paycor</v>
          </cell>
          <cell r="C281">
            <v>3.7</v>
          </cell>
          <cell r="D281">
            <v>1800</v>
          </cell>
          <cell r="E281">
            <v>3.7</v>
          </cell>
          <cell r="F281">
            <v>3.3</v>
          </cell>
          <cell r="G281">
            <v>3.7</v>
          </cell>
          <cell r="H281">
            <v>0.71</v>
          </cell>
        </row>
        <row r="282">
          <cell r="A282">
            <v>281</v>
          </cell>
          <cell r="B282" t="str">
            <v>Webtoon Entertainment</v>
          </cell>
          <cell r="C282">
            <v>3.9</v>
          </cell>
          <cell r="D282">
            <v>140</v>
          </cell>
          <cell r="E282">
            <v>3.5</v>
          </cell>
          <cell r="F282">
            <v>3.6</v>
          </cell>
          <cell r="G282">
            <v>4</v>
          </cell>
          <cell r="H282">
            <v>0.82</v>
          </cell>
        </row>
        <row r="283">
          <cell r="A283">
            <v>282</v>
          </cell>
          <cell r="B283" t="str">
            <v>Malwarebytes</v>
          </cell>
          <cell r="C283">
            <v>4</v>
          </cell>
          <cell r="D283">
            <v>480</v>
          </cell>
          <cell r="E283">
            <v>4.0999999999999996</v>
          </cell>
          <cell r="F283">
            <v>3.7</v>
          </cell>
          <cell r="G283">
            <v>4.0999999999999996</v>
          </cell>
          <cell r="H283">
            <v>0.85</v>
          </cell>
        </row>
        <row r="284">
          <cell r="A284">
            <v>283</v>
          </cell>
          <cell r="B284" t="str">
            <v>insightsoftware</v>
          </cell>
          <cell r="C284">
            <v>3.4</v>
          </cell>
          <cell r="D284">
            <v>720</v>
          </cell>
          <cell r="E284">
            <v>3.3</v>
          </cell>
          <cell r="F284">
            <v>3</v>
          </cell>
          <cell r="G284">
            <v>3.2</v>
          </cell>
          <cell r="H284">
            <v>0.56000000000000005</v>
          </cell>
        </row>
        <row r="285">
          <cell r="A285">
            <v>284</v>
          </cell>
          <cell r="B285" t="str">
            <v>BNY</v>
          </cell>
          <cell r="C285">
            <v>3.6</v>
          </cell>
          <cell r="D285">
            <v>12000</v>
          </cell>
          <cell r="E285">
            <v>3.4</v>
          </cell>
          <cell r="F285">
            <v>3.1</v>
          </cell>
          <cell r="G285">
            <v>3.4</v>
          </cell>
          <cell r="H285">
            <v>0.66</v>
          </cell>
        </row>
        <row r="286">
          <cell r="A286">
            <v>285</v>
          </cell>
          <cell r="B286" t="str">
            <v>Highspot</v>
          </cell>
          <cell r="C286">
            <v>4.3</v>
          </cell>
          <cell r="D286">
            <v>420</v>
          </cell>
          <cell r="E286">
            <v>4.0999999999999996</v>
          </cell>
          <cell r="F286">
            <v>4.2</v>
          </cell>
          <cell r="G286">
            <v>4.5</v>
          </cell>
          <cell r="H286">
            <v>0.93</v>
          </cell>
        </row>
        <row r="287">
          <cell r="A287">
            <v>286</v>
          </cell>
          <cell r="B287" t="str">
            <v>WP Engine</v>
          </cell>
          <cell r="C287">
            <v>4.3</v>
          </cell>
          <cell r="D287">
            <v>580</v>
          </cell>
          <cell r="E287">
            <v>4.3</v>
          </cell>
          <cell r="F287">
            <v>4.0999999999999996</v>
          </cell>
          <cell r="G287">
            <v>4.5999999999999996</v>
          </cell>
          <cell r="H287">
            <v>0.94</v>
          </cell>
        </row>
        <row r="288">
          <cell r="A288">
            <v>287</v>
          </cell>
          <cell r="B288" t="str">
            <v>LivePerson</v>
          </cell>
          <cell r="C288">
            <v>3.2</v>
          </cell>
          <cell r="D288">
            <v>1600</v>
          </cell>
          <cell r="E288">
            <v>3.2</v>
          </cell>
          <cell r="F288">
            <v>2.7</v>
          </cell>
          <cell r="G288">
            <v>3.2</v>
          </cell>
          <cell r="H288">
            <v>0.45</v>
          </cell>
        </row>
        <row r="289">
          <cell r="A289">
            <v>288</v>
          </cell>
          <cell r="B289" t="str">
            <v>RLDatix</v>
          </cell>
          <cell r="C289">
            <v>3.5</v>
          </cell>
          <cell r="D289">
            <v>310</v>
          </cell>
          <cell r="E289">
            <v>3.4</v>
          </cell>
          <cell r="F289">
            <v>3.1</v>
          </cell>
          <cell r="G289">
            <v>3.3</v>
          </cell>
          <cell r="H289">
            <v>0.6</v>
          </cell>
        </row>
        <row r="290">
          <cell r="A290">
            <v>289</v>
          </cell>
          <cell r="B290" t="str">
            <v>WSC Sports</v>
          </cell>
          <cell r="C290">
            <v>4.5999999999999996</v>
          </cell>
          <cell r="D290">
            <v>90</v>
          </cell>
          <cell r="E290">
            <v>4.4000000000000004</v>
          </cell>
          <cell r="F290">
            <v>4.5</v>
          </cell>
          <cell r="G290">
            <v>4.8</v>
          </cell>
          <cell r="H290">
            <v>0.98</v>
          </cell>
        </row>
        <row r="291">
          <cell r="A291">
            <v>290</v>
          </cell>
          <cell r="B291" t="str">
            <v>Chewy</v>
          </cell>
          <cell r="C291">
            <v>3.5</v>
          </cell>
          <cell r="D291">
            <v>7800</v>
          </cell>
          <cell r="E291">
            <v>2.9</v>
          </cell>
          <cell r="F291">
            <v>3.1</v>
          </cell>
          <cell r="G291">
            <v>3.5</v>
          </cell>
          <cell r="H291">
            <v>0.68</v>
          </cell>
        </row>
        <row r="292">
          <cell r="A292">
            <v>291</v>
          </cell>
          <cell r="B292" t="str">
            <v>Rapid7</v>
          </cell>
          <cell r="C292">
            <v>4.0999999999999996</v>
          </cell>
          <cell r="D292">
            <v>1100</v>
          </cell>
          <cell r="E292">
            <v>4</v>
          </cell>
          <cell r="F292">
            <v>3.9</v>
          </cell>
          <cell r="G292">
            <v>4.2</v>
          </cell>
          <cell r="H292">
            <v>0.91</v>
          </cell>
        </row>
        <row r="293">
          <cell r="A293">
            <v>292</v>
          </cell>
          <cell r="B293" t="str">
            <v>Texas Instruments</v>
          </cell>
          <cell r="C293">
            <v>4.0999999999999996</v>
          </cell>
          <cell r="D293">
            <v>8400</v>
          </cell>
          <cell r="E293">
            <v>3.8</v>
          </cell>
          <cell r="F293">
            <v>3.7</v>
          </cell>
          <cell r="G293">
            <v>4</v>
          </cell>
          <cell r="H293">
            <v>0.9</v>
          </cell>
        </row>
        <row r="294">
          <cell r="A294">
            <v>293</v>
          </cell>
          <cell r="B294" t="str">
            <v>State Street</v>
          </cell>
          <cell r="C294">
            <v>3.5</v>
          </cell>
          <cell r="D294">
            <v>14000</v>
          </cell>
          <cell r="E294">
            <v>3.3</v>
          </cell>
          <cell r="F294">
            <v>3.1</v>
          </cell>
          <cell r="G294">
            <v>3.4</v>
          </cell>
          <cell r="H294">
            <v>0.64</v>
          </cell>
        </row>
        <row r="295">
          <cell r="A295">
            <v>294</v>
          </cell>
          <cell r="B295" t="str">
            <v>Netskope</v>
          </cell>
          <cell r="C295">
            <v>4.2</v>
          </cell>
          <cell r="D295">
            <v>740</v>
          </cell>
          <cell r="E295">
            <v>3.8</v>
          </cell>
          <cell r="F295">
            <v>4</v>
          </cell>
          <cell r="G295">
            <v>4.3</v>
          </cell>
          <cell r="H295">
            <v>0.92</v>
          </cell>
        </row>
        <row r="296">
          <cell r="A296">
            <v>295</v>
          </cell>
          <cell r="B296" t="str">
            <v>STACK Infrastructure</v>
          </cell>
          <cell r="C296">
            <v>4.0999999999999996</v>
          </cell>
          <cell r="D296">
            <v>130</v>
          </cell>
          <cell r="E296">
            <v>3.7</v>
          </cell>
          <cell r="F296">
            <v>3.8</v>
          </cell>
          <cell r="G296">
            <v>4.0999999999999996</v>
          </cell>
          <cell r="H296">
            <v>0.87</v>
          </cell>
        </row>
        <row r="297">
          <cell r="A297">
            <v>296</v>
          </cell>
          <cell r="B297" t="str">
            <v>AppViewX</v>
          </cell>
          <cell r="C297">
            <v>4.0999999999999996</v>
          </cell>
          <cell r="D297">
            <v>280</v>
          </cell>
          <cell r="E297">
            <v>3.8</v>
          </cell>
          <cell r="F297">
            <v>3.9</v>
          </cell>
          <cell r="G297">
            <v>4.2</v>
          </cell>
          <cell r="H297">
            <v>0.9</v>
          </cell>
        </row>
        <row r="298">
          <cell r="A298">
            <v>297</v>
          </cell>
          <cell r="B298" t="str">
            <v>Feinstein Institute for Medical Research</v>
          </cell>
          <cell r="C298">
            <v>3.8</v>
          </cell>
          <cell r="D298">
            <v>180</v>
          </cell>
          <cell r="E298">
            <v>3.4</v>
          </cell>
          <cell r="F298">
            <v>3.5</v>
          </cell>
          <cell r="G298">
            <v>3.8</v>
          </cell>
          <cell r="H298">
            <v>0.79</v>
          </cell>
        </row>
        <row r="299">
          <cell r="A299">
            <v>298</v>
          </cell>
          <cell r="B299" t="str">
            <v>Snap</v>
          </cell>
          <cell r="C299">
            <v>3.9</v>
          </cell>
          <cell r="D299">
            <v>2400</v>
          </cell>
          <cell r="E299">
            <v>3.6</v>
          </cell>
          <cell r="F299">
            <v>3.5</v>
          </cell>
          <cell r="G299">
            <v>3.9</v>
          </cell>
          <cell r="H299">
            <v>0.78</v>
          </cell>
        </row>
        <row r="300">
          <cell r="A300">
            <v>299</v>
          </cell>
          <cell r="B300" t="str">
            <v>Zocdoc</v>
          </cell>
          <cell r="C300">
            <v>3.9</v>
          </cell>
          <cell r="D300">
            <v>820</v>
          </cell>
          <cell r="E300">
            <v>3.7</v>
          </cell>
          <cell r="F300">
            <v>3.6</v>
          </cell>
          <cell r="G300">
            <v>3.9</v>
          </cell>
          <cell r="H300">
            <v>0.83</v>
          </cell>
        </row>
        <row r="301">
          <cell r="A301">
            <v>300</v>
          </cell>
          <cell r="B301" t="str">
            <v>Bridgewater Associates</v>
          </cell>
          <cell r="C301">
            <v>3.7</v>
          </cell>
          <cell r="D301">
            <v>1100</v>
          </cell>
          <cell r="E301">
            <v>2.8</v>
          </cell>
          <cell r="F301">
            <v>3.4</v>
          </cell>
          <cell r="G301">
            <v>3.6</v>
          </cell>
          <cell r="H301">
            <v>0.76</v>
          </cell>
        </row>
        <row r="302">
          <cell r="A302">
            <v>301</v>
          </cell>
          <cell r="B302" t="str">
            <v>DispatchHealth</v>
          </cell>
          <cell r="C302">
            <v>3.4</v>
          </cell>
          <cell r="D302">
            <v>1200</v>
          </cell>
          <cell r="E302">
            <v>3.1</v>
          </cell>
          <cell r="F302">
            <v>3</v>
          </cell>
          <cell r="G302">
            <v>3.5</v>
          </cell>
          <cell r="H302">
            <v>0.62</v>
          </cell>
        </row>
        <row r="303">
          <cell r="A303">
            <v>302</v>
          </cell>
          <cell r="B303" t="str">
            <v>Freshworks</v>
          </cell>
          <cell r="C303">
            <v>4</v>
          </cell>
          <cell r="D303">
            <v>3100</v>
          </cell>
          <cell r="E303">
            <v>3.8</v>
          </cell>
          <cell r="F303">
            <v>3.7</v>
          </cell>
          <cell r="G303">
            <v>4.0999999999999996</v>
          </cell>
          <cell r="H303">
            <v>0.88</v>
          </cell>
        </row>
        <row r="304">
          <cell r="A304">
            <v>303</v>
          </cell>
          <cell r="B304" t="str">
            <v>LegalZoom</v>
          </cell>
          <cell r="C304">
            <v>3.5</v>
          </cell>
          <cell r="D304">
            <v>1600</v>
          </cell>
          <cell r="E304">
            <v>3.3</v>
          </cell>
          <cell r="F304">
            <v>3.1</v>
          </cell>
          <cell r="G304">
            <v>3.4</v>
          </cell>
          <cell r="H304">
            <v>0.65</v>
          </cell>
        </row>
        <row r="305">
          <cell r="A305">
            <v>304</v>
          </cell>
          <cell r="B305" t="str">
            <v>HighRadius</v>
          </cell>
          <cell r="C305">
            <v>3.6</v>
          </cell>
          <cell r="D305">
            <v>2200</v>
          </cell>
          <cell r="E305">
            <v>3.2</v>
          </cell>
          <cell r="F305">
            <v>3.3</v>
          </cell>
          <cell r="G305">
            <v>3.7</v>
          </cell>
          <cell r="H305">
            <v>0.7</v>
          </cell>
        </row>
        <row r="306">
          <cell r="A306">
            <v>305</v>
          </cell>
          <cell r="B306" t="str">
            <v>Verkada</v>
          </cell>
          <cell r="C306">
            <v>4.3</v>
          </cell>
          <cell r="D306">
            <v>800</v>
          </cell>
          <cell r="E306">
            <v>3.9</v>
          </cell>
          <cell r="F306">
            <v>4.0999999999999996</v>
          </cell>
          <cell r="G306">
            <v>4.4000000000000004</v>
          </cell>
          <cell r="H306">
            <v>0.92</v>
          </cell>
        </row>
        <row r="307">
          <cell r="A307">
            <v>306</v>
          </cell>
          <cell r="B307" t="str">
            <v>Check Point Software Technologies</v>
          </cell>
          <cell r="C307">
            <v>3.7</v>
          </cell>
          <cell r="D307">
            <v>2800</v>
          </cell>
          <cell r="E307">
            <v>3.5</v>
          </cell>
          <cell r="F307">
            <v>3.4</v>
          </cell>
          <cell r="G307">
            <v>3.6</v>
          </cell>
          <cell r="H307">
            <v>0.75</v>
          </cell>
        </row>
        <row r="308">
          <cell r="A308">
            <v>307</v>
          </cell>
          <cell r="B308" t="str">
            <v>Walmart</v>
          </cell>
          <cell r="C308">
            <v>3.3</v>
          </cell>
          <cell r="D308">
            <v>320000</v>
          </cell>
          <cell r="E308">
            <v>3</v>
          </cell>
          <cell r="F308">
            <v>2.8</v>
          </cell>
          <cell r="G308">
            <v>3.2</v>
          </cell>
          <cell r="H308">
            <v>0.57999999999999996</v>
          </cell>
        </row>
        <row r="309">
          <cell r="A309">
            <v>308</v>
          </cell>
          <cell r="B309" t="str">
            <v>Westgate Resorts</v>
          </cell>
          <cell r="C309">
            <v>3.2</v>
          </cell>
          <cell r="D309">
            <v>4500</v>
          </cell>
          <cell r="E309">
            <v>2.9</v>
          </cell>
          <cell r="F309">
            <v>2.8</v>
          </cell>
          <cell r="G309">
            <v>3.1</v>
          </cell>
          <cell r="H309">
            <v>0.55000000000000004</v>
          </cell>
        </row>
        <row r="310">
          <cell r="A310">
            <v>309</v>
          </cell>
          <cell r="B310" t="str">
            <v>Flywire</v>
          </cell>
          <cell r="C310">
            <v>4.4000000000000004</v>
          </cell>
          <cell r="D310">
            <v>600</v>
          </cell>
          <cell r="E310">
            <v>4.2</v>
          </cell>
          <cell r="F310">
            <v>4.3</v>
          </cell>
          <cell r="G310">
            <v>4.5999999999999996</v>
          </cell>
          <cell r="H310">
            <v>0.95</v>
          </cell>
        </row>
        <row r="311">
          <cell r="A311">
            <v>310</v>
          </cell>
          <cell r="B311" t="str">
            <v>Planet Home</v>
          </cell>
          <cell r="C311">
            <v>3.5</v>
          </cell>
          <cell r="D311">
            <v>1100</v>
          </cell>
          <cell r="E311">
            <v>3.4</v>
          </cell>
          <cell r="F311">
            <v>3.2</v>
          </cell>
          <cell r="G311">
            <v>3.5</v>
          </cell>
          <cell r="H311">
            <v>0.68</v>
          </cell>
        </row>
        <row r="312">
          <cell r="A312">
            <v>311</v>
          </cell>
          <cell r="B312" t="str">
            <v>OneAZ Credit Union</v>
          </cell>
          <cell r="C312">
            <v>3.1</v>
          </cell>
          <cell r="D312">
            <v>71</v>
          </cell>
          <cell r="E312">
            <v>3.2</v>
          </cell>
          <cell r="F312">
            <v>2.8</v>
          </cell>
          <cell r="G312">
            <v>3</v>
          </cell>
          <cell r="H312">
            <v>0.6</v>
          </cell>
        </row>
        <row r="313">
          <cell r="A313">
            <v>312</v>
          </cell>
          <cell r="B313" t="str">
            <v>LPL Financial</v>
          </cell>
          <cell r="C313">
            <v>3.6</v>
          </cell>
          <cell r="D313">
            <v>3500</v>
          </cell>
          <cell r="E313">
            <v>3.6</v>
          </cell>
          <cell r="F313">
            <v>3.3</v>
          </cell>
          <cell r="G313">
            <v>3.5</v>
          </cell>
          <cell r="H313">
            <v>0.72</v>
          </cell>
        </row>
        <row r="314">
          <cell r="A314">
            <v>313</v>
          </cell>
          <cell r="B314" t="str">
            <v>Automation Anywhere</v>
          </cell>
          <cell r="C314">
            <v>3.8</v>
          </cell>
          <cell r="D314">
            <v>1900</v>
          </cell>
          <cell r="E314">
            <v>3.6</v>
          </cell>
          <cell r="F314">
            <v>3.5</v>
          </cell>
          <cell r="G314">
            <v>3.9</v>
          </cell>
          <cell r="H314">
            <v>0.8</v>
          </cell>
        </row>
        <row r="315">
          <cell r="A315">
            <v>314</v>
          </cell>
          <cell r="B315" t="str">
            <v>ReliaQuest</v>
          </cell>
          <cell r="C315">
            <v>4.0999999999999996</v>
          </cell>
          <cell r="D315">
            <v>700</v>
          </cell>
          <cell r="E315">
            <v>3.8</v>
          </cell>
          <cell r="F315">
            <v>4</v>
          </cell>
          <cell r="G315">
            <v>4.2</v>
          </cell>
          <cell r="H315">
            <v>0.9</v>
          </cell>
        </row>
        <row r="316">
          <cell r="A316">
            <v>315</v>
          </cell>
          <cell r="B316" t="str">
            <v>Riskified</v>
          </cell>
          <cell r="C316">
            <v>4.2</v>
          </cell>
          <cell r="D316">
            <v>500</v>
          </cell>
          <cell r="E316">
            <v>4</v>
          </cell>
          <cell r="F316">
            <v>4.0999999999999996</v>
          </cell>
          <cell r="G316">
            <v>4.3</v>
          </cell>
          <cell r="H316">
            <v>0.92</v>
          </cell>
        </row>
        <row r="317">
          <cell r="A317">
            <v>316</v>
          </cell>
          <cell r="B317" t="str">
            <v>Hudl</v>
          </cell>
          <cell r="C317">
            <v>4.3</v>
          </cell>
          <cell r="D317">
            <v>600</v>
          </cell>
          <cell r="E317">
            <v>4.2</v>
          </cell>
          <cell r="F317">
            <v>4.0999999999999996</v>
          </cell>
          <cell r="G317">
            <v>4.5</v>
          </cell>
          <cell r="H317">
            <v>0.94</v>
          </cell>
        </row>
        <row r="318">
          <cell r="A318">
            <v>317</v>
          </cell>
          <cell r="B318" t="str">
            <v>Own Company</v>
          </cell>
          <cell r="C318">
            <v>4.5</v>
          </cell>
          <cell r="D318">
            <v>400</v>
          </cell>
          <cell r="E318">
            <v>4.3</v>
          </cell>
          <cell r="F318">
            <v>4.4000000000000004</v>
          </cell>
          <cell r="G318">
            <v>4.7</v>
          </cell>
          <cell r="H318">
            <v>0.96</v>
          </cell>
        </row>
        <row r="319">
          <cell r="A319">
            <v>318</v>
          </cell>
          <cell r="B319" t="str">
            <v>Spirit Airlines</v>
          </cell>
          <cell r="C319">
            <v>3.2</v>
          </cell>
          <cell r="D319">
            <v>4000</v>
          </cell>
          <cell r="E319">
            <v>3.1</v>
          </cell>
          <cell r="F319">
            <v>2.8</v>
          </cell>
          <cell r="G319">
            <v>3</v>
          </cell>
          <cell r="H319">
            <v>0.52</v>
          </cell>
        </row>
        <row r="320">
          <cell r="A320">
            <v>319</v>
          </cell>
          <cell r="B320" t="str">
            <v>Neuberger Berman</v>
          </cell>
          <cell r="C320">
            <v>4</v>
          </cell>
          <cell r="D320">
            <v>800</v>
          </cell>
          <cell r="E320">
            <v>3.7</v>
          </cell>
          <cell r="F320">
            <v>3.8</v>
          </cell>
          <cell r="G320">
            <v>4.0999999999999996</v>
          </cell>
          <cell r="H320">
            <v>0.88</v>
          </cell>
        </row>
        <row r="321">
          <cell r="A321">
            <v>320</v>
          </cell>
          <cell r="B321" t="str">
            <v>Weave</v>
          </cell>
          <cell r="C321">
            <v>3.9</v>
          </cell>
          <cell r="D321">
            <v>700</v>
          </cell>
          <cell r="E321">
            <v>3.7</v>
          </cell>
          <cell r="F321">
            <v>3.6</v>
          </cell>
          <cell r="G321">
            <v>4.0999999999999996</v>
          </cell>
          <cell r="H321">
            <v>0.82</v>
          </cell>
        </row>
        <row r="322">
          <cell r="A322">
            <v>321</v>
          </cell>
          <cell r="B322" t="str">
            <v>Appfire Technologies</v>
          </cell>
          <cell r="C322">
            <v>4.4000000000000004</v>
          </cell>
          <cell r="D322">
            <v>200</v>
          </cell>
          <cell r="E322">
            <v>4.3</v>
          </cell>
          <cell r="F322">
            <v>4.2</v>
          </cell>
          <cell r="G322">
            <v>4.5999999999999996</v>
          </cell>
          <cell r="H322">
            <v>0.95</v>
          </cell>
        </row>
        <row r="323">
          <cell r="A323">
            <v>322</v>
          </cell>
          <cell r="B323" t="str">
            <v>Madison Reed</v>
          </cell>
          <cell r="C323">
            <v>3.7</v>
          </cell>
          <cell r="D323">
            <v>500</v>
          </cell>
          <cell r="E323">
            <v>3.4</v>
          </cell>
          <cell r="F323">
            <v>3.3</v>
          </cell>
          <cell r="G323">
            <v>3.8</v>
          </cell>
          <cell r="H323">
            <v>0.75</v>
          </cell>
        </row>
        <row r="324">
          <cell r="A324">
            <v>323</v>
          </cell>
          <cell r="B324" t="str">
            <v>Buyers Edge Platform</v>
          </cell>
          <cell r="C324">
            <v>3.8</v>
          </cell>
          <cell r="D324">
            <v>300</v>
          </cell>
          <cell r="E324">
            <v>3.6</v>
          </cell>
          <cell r="F324">
            <v>3.5</v>
          </cell>
          <cell r="G324">
            <v>3.9</v>
          </cell>
          <cell r="H324">
            <v>0.8</v>
          </cell>
        </row>
        <row r="325">
          <cell r="A325">
            <v>324</v>
          </cell>
          <cell r="B325" t="str">
            <v>ShipBob</v>
          </cell>
          <cell r="C325">
            <v>3.6</v>
          </cell>
          <cell r="D325">
            <v>600</v>
          </cell>
          <cell r="E325">
            <v>3.2</v>
          </cell>
          <cell r="F325">
            <v>3.3</v>
          </cell>
          <cell r="G325">
            <v>3.7</v>
          </cell>
          <cell r="H325">
            <v>0.7</v>
          </cell>
        </row>
        <row r="326">
          <cell r="A326">
            <v>325</v>
          </cell>
          <cell r="B326" t="str">
            <v>ClassPass</v>
          </cell>
          <cell r="C326">
            <v>3.9</v>
          </cell>
          <cell r="D326">
            <v>400</v>
          </cell>
          <cell r="E326">
            <v>3.8</v>
          </cell>
          <cell r="F326">
            <v>3.6</v>
          </cell>
          <cell r="G326">
            <v>4.0999999999999996</v>
          </cell>
          <cell r="H326">
            <v>0.84</v>
          </cell>
        </row>
        <row r="327">
          <cell r="A327">
            <v>326</v>
          </cell>
          <cell r="B327" t="str">
            <v>Dynata</v>
          </cell>
          <cell r="C327">
            <v>3.1</v>
          </cell>
          <cell r="D327">
            <v>3500</v>
          </cell>
          <cell r="E327">
            <v>3</v>
          </cell>
          <cell r="F327">
            <v>2.7</v>
          </cell>
          <cell r="G327">
            <v>2.9</v>
          </cell>
          <cell r="H327">
            <v>0.48</v>
          </cell>
        </row>
        <row r="328">
          <cell r="A328">
            <v>327</v>
          </cell>
          <cell r="B328" t="str">
            <v>Upstart</v>
          </cell>
          <cell r="C328">
            <v>3.8</v>
          </cell>
          <cell r="D328">
            <v>900</v>
          </cell>
          <cell r="E328">
            <v>3.7</v>
          </cell>
          <cell r="F328">
            <v>3.5</v>
          </cell>
          <cell r="G328">
            <v>4</v>
          </cell>
          <cell r="H328">
            <v>0.78</v>
          </cell>
        </row>
        <row r="329">
          <cell r="A329">
            <v>328</v>
          </cell>
          <cell r="B329" t="str">
            <v>Tricentis</v>
          </cell>
          <cell r="C329">
            <v>3.9</v>
          </cell>
          <cell r="D329">
            <v>800</v>
          </cell>
          <cell r="E329">
            <v>3.7</v>
          </cell>
          <cell r="F329">
            <v>3.6</v>
          </cell>
          <cell r="G329">
            <v>4</v>
          </cell>
          <cell r="H329">
            <v>0.82</v>
          </cell>
        </row>
        <row r="330">
          <cell r="A330">
            <v>329</v>
          </cell>
          <cell r="B330" t="str">
            <v>ExtraHop Networks</v>
          </cell>
          <cell r="C330">
            <v>4.0999999999999996</v>
          </cell>
          <cell r="D330">
            <v>400</v>
          </cell>
          <cell r="E330">
            <v>3.8</v>
          </cell>
          <cell r="F330">
            <v>3.9</v>
          </cell>
          <cell r="G330">
            <v>4.3</v>
          </cell>
          <cell r="H330">
            <v>0.9</v>
          </cell>
        </row>
        <row r="331">
          <cell r="A331">
            <v>330</v>
          </cell>
          <cell r="B331" t="str">
            <v>C3 AI</v>
          </cell>
          <cell r="C331">
            <v>3.2</v>
          </cell>
          <cell r="D331">
            <v>1100</v>
          </cell>
          <cell r="E331">
            <v>2.5</v>
          </cell>
          <cell r="F331">
            <v>2.8</v>
          </cell>
          <cell r="G331">
            <v>3.1</v>
          </cell>
          <cell r="H331">
            <v>0.5</v>
          </cell>
        </row>
        <row r="332">
          <cell r="A332">
            <v>331</v>
          </cell>
          <cell r="B332" t="str">
            <v>OutSystems</v>
          </cell>
          <cell r="C332">
            <v>4.2</v>
          </cell>
          <cell r="D332">
            <v>1200</v>
          </cell>
          <cell r="E332">
            <v>4</v>
          </cell>
          <cell r="F332">
            <v>4.0999999999999996</v>
          </cell>
          <cell r="G332">
            <v>4.4000000000000004</v>
          </cell>
          <cell r="H332">
            <v>0.92</v>
          </cell>
        </row>
        <row r="333">
          <cell r="A333">
            <v>332</v>
          </cell>
          <cell r="B333" t="str">
            <v>Lower</v>
          </cell>
          <cell r="C333">
            <v>4.4000000000000004</v>
          </cell>
          <cell r="D333">
            <v>500</v>
          </cell>
          <cell r="E333">
            <v>4.0999999999999996</v>
          </cell>
          <cell r="F333">
            <v>4.3</v>
          </cell>
          <cell r="G333">
            <v>4.5999999999999996</v>
          </cell>
          <cell r="H333">
            <v>0.94</v>
          </cell>
        </row>
        <row r="334">
          <cell r="A334">
            <v>333</v>
          </cell>
          <cell r="B334" t="str">
            <v>Nerdy</v>
          </cell>
          <cell r="C334">
            <v>3.7</v>
          </cell>
          <cell r="D334">
            <v>1500</v>
          </cell>
          <cell r="E334">
            <v>3.8</v>
          </cell>
          <cell r="F334">
            <v>3.4</v>
          </cell>
          <cell r="G334">
            <v>3.6</v>
          </cell>
          <cell r="H334">
            <v>0.72</v>
          </cell>
        </row>
        <row r="335">
          <cell r="A335">
            <v>334</v>
          </cell>
          <cell r="B335" t="str">
            <v>TierPoint</v>
          </cell>
          <cell r="C335">
            <v>3.4</v>
          </cell>
          <cell r="D335">
            <v>600</v>
          </cell>
          <cell r="E335">
            <v>3.2</v>
          </cell>
          <cell r="F335">
            <v>3</v>
          </cell>
          <cell r="G335">
            <v>3.3</v>
          </cell>
          <cell r="H335">
            <v>0.62</v>
          </cell>
        </row>
        <row r="336">
          <cell r="A336">
            <v>335</v>
          </cell>
          <cell r="B336" t="str">
            <v>Jackson</v>
          </cell>
          <cell r="C336">
            <v>3.7</v>
          </cell>
          <cell r="D336">
            <v>1800</v>
          </cell>
          <cell r="E336">
            <v>3.8</v>
          </cell>
          <cell r="F336">
            <v>3.4</v>
          </cell>
          <cell r="G336">
            <v>3.6</v>
          </cell>
          <cell r="H336">
            <v>0.75</v>
          </cell>
        </row>
        <row r="337">
          <cell r="A337">
            <v>336</v>
          </cell>
          <cell r="B337" t="str">
            <v>Faire</v>
          </cell>
          <cell r="C337">
            <v>4.4000000000000004</v>
          </cell>
          <cell r="D337">
            <v>400</v>
          </cell>
          <cell r="E337">
            <v>4.0999999999999996</v>
          </cell>
          <cell r="F337">
            <v>4.2</v>
          </cell>
          <cell r="G337">
            <v>4.5999999999999996</v>
          </cell>
          <cell r="H337">
            <v>0.95</v>
          </cell>
        </row>
        <row r="338">
          <cell r="A338">
            <v>337</v>
          </cell>
          <cell r="B338" t="str">
            <v>Sprinklr</v>
          </cell>
          <cell r="C338">
            <v>3.9</v>
          </cell>
          <cell r="D338">
            <v>2500</v>
          </cell>
          <cell r="E338">
            <v>3.4</v>
          </cell>
          <cell r="F338">
            <v>3.6</v>
          </cell>
          <cell r="G338">
            <v>4</v>
          </cell>
          <cell r="H338">
            <v>0.82</v>
          </cell>
        </row>
        <row r="339">
          <cell r="A339">
            <v>338</v>
          </cell>
          <cell r="B339" t="str">
            <v>Alkami Technology</v>
          </cell>
          <cell r="C339">
            <v>4.3</v>
          </cell>
          <cell r="D339">
            <v>400</v>
          </cell>
          <cell r="E339">
            <v>4.0999999999999996</v>
          </cell>
          <cell r="F339">
            <v>4.2</v>
          </cell>
          <cell r="G339">
            <v>4.5</v>
          </cell>
          <cell r="H339">
            <v>0.94</v>
          </cell>
        </row>
        <row r="340">
          <cell r="A340">
            <v>339</v>
          </cell>
          <cell r="B340" t="str">
            <v>Gong</v>
          </cell>
          <cell r="C340">
            <v>4.5999999999999996</v>
          </cell>
          <cell r="D340">
            <v>600</v>
          </cell>
          <cell r="E340">
            <v>4.3</v>
          </cell>
          <cell r="F340">
            <v>4.5</v>
          </cell>
          <cell r="G340">
            <v>4.8</v>
          </cell>
          <cell r="H340">
            <v>0.98</v>
          </cell>
        </row>
        <row r="341">
          <cell r="A341">
            <v>340</v>
          </cell>
          <cell r="B341" t="str">
            <v>Meltwater</v>
          </cell>
          <cell r="C341">
            <v>3.8</v>
          </cell>
          <cell r="D341">
            <v>2200</v>
          </cell>
          <cell r="E341">
            <v>3.5</v>
          </cell>
          <cell r="F341">
            <v>3.5</v>
          </cell>
          <cell r="G341">
            <v>4</v>
          </cell>
          <cell r="H341">
            <v>0.8</v>
          </cell>
        </row>
        <row r="342">
          <cell r="A342">
            <v>341</v>
          </cell>
          <cell r="B342" t="str">
            <v>Akamai Technologies</v>
          </cell>
          <cell r="C342">
            <v>4.0999999999999996</v>
          </cell>
          <cell r="D342">
            <v>4500</v>
          </cell>
          <cell r="E342">
            <v>4.0999999999999996</v>
          </cell>
          <cell r="F342">
            <v>3.8</v>
          </cell>
          <cell r="G342">
            <v>4.2</v>
          </cell>
          <cell r="H342">
            <v>0.9</v>
          </cell>
        </row>
        <row r="343">
          <cell r="A343">
            <v>342</v>
          </cell>
          <cell r="B343" t="str">
            <v>TruBridge</v>
          </cell>
          <cell r="C343">
            <v>3.3</v>
          </cell>
          <cell r="D343">
            <v>500</v>
          </cell>
          <cell r="E343">
            <v>3.2</v>
          </cell>
          <cell r="F343">
            <v>2.9</v>
          </cell>
          <cell r="G343">
            <v>3.1</v>
          </cell>
          <cell r="H343">
            <v>0.57999999999999996</v>
          </cell>
        </row>
        <row r="344">
          <cell r="A344">
            <v>343</v>
          </cell>
          <cell r="B344" t="str">
            <v>DataArt</v>
          </cell>
          <cell r="C344">
            <v>4.4000000000000004</v>
          </cell>
          <cell r="D344">
            <v>1100</v>
          </cell>
          <cell r="E344">
            <v>4.3</v>
          </cell>
          <cell r="F344">
            <v>4.2</v>
          </cell>
          <cell r="G344">
            <v>4.5</v>
          </cell>
          <cell r="H344">
            <v>0.95</v>
          </cell>
        </row>
        <row r="345">
          <cell r="A345">
            <v>344</v>
          </cell>
          <cell r="B345" t="str">
            <v>WebFX</v>
          </cell>
          <cell r="C345">
            <v>4.7</v>
          </cell>
          <cell r="D345">
            <v>400</v>
          </cell>
          <cell r="E345">
            <v>4.5</v>
          </cell>
          <cell r="F345">
            <v>4.5999999999999996</v>
          </cell>
          <cell r="G345">
            <v>4.9000000000000004</v>
          </cell>
          <cell r="H345">
            <v>0.99</v>
          </cell>
        </row>
        <row r="346">
          <cell r="A346">
            <v>345</v>
          </cell>
          <cell r="B346" t="str">
            <v>Kore.ai</v>
          </cell>
          <cell r="C346">
            <v>3.9</v>
          </cell>
          <cell r="D346">
            <v>500</v>
          </cell>
          <cell r="E346">
            <v>3.6</v>
          </cell>
          <cell r="F346">
            <v>3.7</v>
          </cell>
          <cell r="G346">
            <v>4.0999999999999996</v>
          </cell>
          <cell r="H346">
            <v>0.85</v>
          </cell>
        </row>
        <row r="347">
          <cell r="A347">
            <v>346</v>
          </cell>
          <cell r="B347" t="str">
            <v>DoorDash</v>
          </cell>
          <cell r="C347">
            <v>3.8</v>
          </cell>
          <cell r="D347">
            <v>6500</v>
          </cell>
          <cell r="E347">
            <v>3.5</v>
          </cell>
          <cell r="F347">
            <v>3.6</v>
          </cell>
          <cell r="G347">
            <v>3.9</v>
          </cell>
          <cell r="H347">
            <v>0.82</v>
          </cell>
        </row>
        <row r="348">
          <cell r="A348">
            <v>347</v>
          </cell>
          <cell r="B348" t="str">
            <v>Hilton</v>
          </cell>
          <cell r="C348">
            <v>4.2</v>
          </cell>
          <cell r="D348">
            <v>25000</v>
          </cell>
          <cell r="E348">
            <v>3.9</v>
          </cell>
          <cell r="F348">
            <v>3.8</v>
          </cell>
          <cell r="G348">
            <v>4.3</v>
          </cell>
          <cell r="H348">
            <v>0.91</v>
          </cell>
        </row>
        <row r="349">
          <cell r="A349">
            <v>348</v>
          </cell>
          <cell r="B349" t="str">
            <v>Postman</v>
          </cell>
          <cell r="C349">
            <v>4.3</v>
          </cell>
          <cell r="D349">
            <v>500</v>
          </cell>
          <cell r="E349">
            <v>4.0999999999999996</v>
          </cell>
          <cell r="F349">
            <v>4.2</v>
          </cell>
          <cell r="G349">
            <v>4.5</v>
          </cell>
          <cell r="H349">
            <v>0.94</v>
          </cell>
        </row>
        <row r="350">
          <cell r="A350">
            <v>349</v>
          </cell>
          <cell r="B350" t="str">
            <v>Chime</v>
          </cell>
          <cell r="C350">
            <v>3.9</v>
          </cell>
          <cell r="D350">
            <v>800</v>
          </cell>
          <cell r="E350">
            <v>3.7</v>
          </cell>
          <cell r="F350">
            <v>3.6</v>
          </cell>
          <cell r="G350">
            <v>4.0999999999999996</v>
          </cell>
          <cell r="H350">
            <v>0.84</v>
          </cell>
        </row>
        <row r="351">
          <cell r="A351">
            <v>350</v>
          </cell>
          <cell r="B351" t="str">
            <v>Western Union</v>
          </cell>
          <cell r="C351">
            <v>3.6</v>
          </cell>
          <cell r="D351">
            <v>6000</v>
          </cell>
          <cell r="E351">
            <v>3.7</v>
          </cell>
          <cell r="F351">
            <v>3.2</v>
          </cell>
          <cell r="G351">
            <v>3.5</v>
          </cell>
          <cell r="H351">
            <v>0.7</v>
          </cell>
        </row>
        <row r="352">
          <cell r="A352">
            <v>351</v>
          </cell>
          <cell r="B352" t="str">
            <v>PatientPoint</v>
          </cell>
          <cell r="C352">
            <v>3.8</v>
          </cell>
          <cell r="D352">
            <v>400</v>
          </cell>
          <cell r="E352">
            <v>3.6</v>
          </cell>
          <cell r="F352">
            <v>3.5</v>
          </cell>
          <cell r="G352">
            <v>3.9</v>
          </cell>
          <cell r="H352">
            <v>0.8</v>
          </cell>
        </row>
        <row r="353">
          <cell r="A353">
            <v>352</v>
          </cell>
          <cell r="B353" t="str">
            <v>MSCI</v>
          </cell>
          <cell r="C353">
            <v>3.9</v>
          </cell>
          <cell r="D353">
            <v>1800</v>
          </cell>
          <cell r="E353">
            <v>3.8</v>
          </cell>
          <cell r="F353">
            <v>3.6</v>
          </cell>
          <cell r="G353">
            <v>3.9</v>
          </cell>
          <cell r="H353">
            <v>0.85</v>
          </cell>
        </row>
        <row r="354">
          <cell r="A354">
            <v>353</v>
          </cell>
          <cell r="B354" t="str">
            <v>Five Guys</v>
          </cell>
          <cell r="C354">
            <v>3.4</v>
          </cell>
          <cell r="D354">
            <v>12000</v>
          </cell>
          <cell r="E354">
            <v>3.1</v>
          </cell>
          <cell r="F354">
            <v>3</v>
          </cell>
          <cell r="G354">
            <v>3.3</v>
          </cell>
          <cell r="H354">
            <v>0.65</v>
          </cell>
        </row>
        <row r="355">
          <cell r="A355">
            <v>354</v>
          </cell>
          <cell r="B355" t="str">
            <v>Encora</v>
          </cell>
          <cell r="C355">
            <v>4.2</v>
          </cell>
          <cell r="D355">
            <v>1500</v>
          </cell>
          <cell r="E355">
            <v>4.0999999999999996</v>
          </cell>
          <cell r="F355">
            <v>4</v>
          </cell>
          <cell r="G355">
            <v>4.3</v>
          </cell>
          <cell r="H355">
            <v>0.92</v>
          </cell>
        </row>
        <row r="356">
          <cell r="A356">
            <v>355</v>
          </cell>
          <cell r="B356" t="str">
            <v>LogicMonitor</v>
          </cell>
          <cell r="C356">
            <v>4.0999999999999996</v>
          </cell>
          <cell r="D356">
            <v>500</v>
          </cell>
          <cell r="E356">
            <v>3.8</v>
          </cell>
          <cell r="F356">
            <v>3.9</v>
          </cell>
          <cell r="G356">
            <v>4.3</v>
          </cell>
          <cell r="H356">
            <v>0.9</v>
          </cell>
        </row>
        <row r="357">
          <cell r="A357">
            <v>356</v>
          </cell>
          <cell r="B357" t="str">
            <v>Quickbase</v>
          </cell>
          <cell r="C357">
            <v>4.2</v>
          </cell>
          <cell r="D357">
            <v>400</v>
          </cell>
          <cell r="E357">
            <v>4</v>
          </cell>
          <cell r="F357">
            <v>4.0999999999999996</v>
          </cell>
          <cell r="G357">
            <v>4.4000000000000004</v>
          </cell>
          <cell r="H357">
            <v>0.92</v>
          </cell>
        </row>
        <row r="358">
          <cell r="A358">
            <v>357</v>
          </cell>
          <cell r="B358" t="str">
            <v>Papaya Global</v>
          </cell>
          <cell r="C358">
            <v>4</v>
          </cell>
          <cell r="D358">
            <v>300</v>
          </cell>
          <cell r="E358">
            <v>3.8</v>
          </cell>
          <cell r="F358">
            <v>3.7</v>
          </cell>
          <cell r="G358">
            <v>4.2</v>
          </cell>
          <cell r="H358">
            <v>0.88</v>
          </cell>
        </row>
        <row r="359">
          <cell r="A359">
            <v>358</v>
          </cell>
          <cell r="B359" t="str">
            <v>Samsung SDS</v>
          </cell>
          <cell r="C359">
            <v>3.5</v>
          </cell>
          <cell r="D359">
            <v>1200</v>
          </cell>
          <cell r="E359">
            <v>3.3</v>
          </cell>
          <cell r="F359">
            <v>3.1</v>
          </cell>
          <cell r="G359">
            <v>3.4</v>
          </cell>
          <cell r="H359">
            <v>0.68</v>
          </cell>
        </row>
        <row r="360">
          <cell r="A360">
            <v>359</v>
          </cell>
          <cell r="B360" t="str">
            <v>PNC</v>
          </cell>
          <cell r="C360">
            <v>3.5</v>
          </cell>
          <cell r="D360">
            <v>15000</v>
          </cell>
          <cell r="E360">
            <v>3.6</v>
          </cell>
          <cell r="F360">
            <v>3.1</v>
          </cell>
          <cell r="G360">
            <v>3.4</v>
          </cell>
          <cell r="H360">
            <v>0.68</v>
          </cell>
        </row>
        <row r="361">
          <cell r="A361">
            <v>360</v>
          </cell>
          <cell r="B361" t="str">
            <v>Concord Music Group</v>
          </cell>
          <cell r="C361">
            <v>3.7</v>
          </cell>
          <cell r="D361">
            <v>200</v>
          </cell>
          <cell r="E361">
            <v>3.4</v>
          </cell>
          <cell r="F361">
            <v>3.3</v>
          </cell>
          <cell r="G361">
            <v>3.8</v>
          </cell>
          <cell r="H361">
            <v>0.75</v>
          </cell>
        </row>
        <row r="362">
          <cell r="A362">
            <v>361</v>
          </cell>
          <cell r="B362" t="str">
            <v>Blend</v>
          </cell>
          <cell r="C362">
            <v>3.8</v>
          </cell>
          <cell r="D362">
            <v>600</v>
          </cell>
          <cell r="E362">
            <v>3.6</v>
          </cell>
          <cell r="F362">
            <v>3.5</v>
          </cell>
          <cell r="G362">
            <v>4</v>
          </cell>
          <cell r="H362">
            <v>0.8</v>
          </cell>
        </row>
        <row r="363">
          <cell r="A363">
            <v>362</v>
          </cell>
          <cell r="B363" t="str">
            <v>Docker</v>
          </cell>
          <cell r="C363">
            <v>4.4000000000000004</v>
          </cell>
          <cell r="D363">
            <v>300</v>
          </cell>
          <cell r="E363">
            <v>4.2</v>
          </cell>
          <cell r="F363">
            <v>4.3</v>
          </cell>
          <cell r="G363">
            <v>4.5999999999999996</v>
          </cell>
          <cell r="H363">
            <v>0.96</v>
          </cell>
        </row>
        <row r="364">
          <cell r="A364">
            <v>363</v>
          </cell>
          <cell r="B364" t="str">
            <v>CentralSquare</v>
          </cell>
          <cell r="C364">
            <v>3.3</v>
          </cell>
          <cell r="D364">
            <v>800</v>
          </cell>
          <cell r="E364">
            <v>3.2</v>
          </cell>
          <cell r="F364">
            <v>2.9</v>
          </cell>
          <cell r="G364">
            <v>3.1</v>
          </cell>
          <cell r="H364">
            <v>0.55000000000000004</v>
          </cell>
        </row>
        <row r="365">
          <cell r="A365">
            <v>364</v>
          </cell>
          <cell r="B365" t="str">
            <v>Box</v>
          </cell>
          <cell r="C365">
            <v>4.0999999999999996</v>
          </cell>
          <cell r="D365">
            <v>1800</v>
          </cell>
          <cell r="E365">
            <v>4.0999999999999996</v>
          </cell>
          <cell r="F365">
            <v>3.8</v>
          </cell>
          <cell r="G365">
            <v>4.3</v>
          </cell>
          <cell r="H365">
            <v>0.92</v>
          </cell>
        </row>
        <row r="366">
          <cell r="A366">
            <v>365</v>
          </cell>
          <cell r="B366" t="str">
            <v>Synopsys</v>
          </cell>
          <cell r="C366">
            <v>4.0999999999999996</v>
          </cell>
          <cell r="D366">
            <v>5500</v>
          </cell>
          <cell r="E366">
            <v>3.9</v>
          </cell>
          <cell r="F366">
            <v>3.8</v>
          </cell>
          <cell r="G366">
            <v>4.0999999999999996</v>
          </cell>
          <cell r="H366">
            <v>0.93</v>
          </cell>
        </row>
        <row r="367">
          <cell r="A367">
            <v>366</v>
          </cell>
          <cell r="B367" t="str">
            <v>Qualtrics</v>
          </cell>
          <cell r="C367">
            <v>4</v>
          </cell>
          <cell r="D367">
            <v>2200</v>
          </cell>
          <cell r="E367">
            <v>3.7</v>
          </cell>
          <cell r="F367">
            <v>3.7</v>
          </cell>
          <cell r="G367">
            <v>4.2</v>
          </cell>
          <cell r="H367">
            <v>0.88</v>
          </cell>
        </row>
        <row r="368">
          <cell r="A368">
            <v>367</v>
          </cell>
          <cell r="B368" t="str">
            <v>Fidelity</v>
          </cell>
          <cell r="C368">
            <v>4.0999999999999996</v>
          </cell>
          <cell r="D368">
            <v>18000</v>
          </cell>
          <cell r="E368">
            <v>4.0999999999999996</v>
          </cell>
          <cell r="F368">
            <v>3.8</v>
          </cell>
          <cell r="G368">
            <v>4.2</v>
          </cell>
          <cell r="H368">
            <v>0.92</v>
          </cell>
        </row>
        <row r="369">
          <cell r="A369">
            <v>368</v>
          </cell>
          <cell r="B369" t="str">
            <v>One</v>
          </cell>
          <cell r="C369">
            <v>3.9</v>
          </cell>
          <cell r="D369">
            <v>400</v>
          </cell>
          <cell r="E369">
            <v>3.7</v>
          </cell>
          <cell r="F369">
            <v>3.6</v>
          </cell>
          <cell r="G369">
            <v>4.0999999999999996</v>
          </cell>
          <cell r="H369">
            <v>0.84</v>
          </cell>
        </row>
        <row r="370">
          <cell r="A370">
            <v>369</v>
          </cell>
          <cell r="B370" t="str">
            <v>Newmark</v>
          </cell>
          <cell r="C370">
            <v>3.5</v>
          </cell>
          <cell r="D370">
            <v>1200</v>
          </cell>
          <cell r="E370">
            <v>3.2</v>
          </cell>
          <cell r="F370">
            <v>3.1</v>
          </cell>
          <cell r="G370">
            <v>3.4</v>
          </cell>
          <cell r="H370">
            <v>0.65</v>
          </cell>
        </row>
        <row r="371">
          <cell r="A371">
            <v>370</v>
          </cell>
          <cell r="B371" t="str">
            <v>Mariner Wealth Advisors</v>
          </cell>
          <cell r="C371">
            <v>3.8</v>
          </cell>
          <cell r="D371">
            <v>400</v>
          </cell>
          <cell r="E371">
            <v>3.5</v>
          </cell>
          <cell r="F371">
            <v>3.4</v>
          </cell>
          <cell r="G371">
            <v>3.9</v>
          </cell>
          <cell r="H371">
            <v>0.78</v>
          </cell>
        </row>
        <row r="372">
          <cell r="A372">
            <v>371</v>
          </cell>
          <cell r="B372" t="str">
            <v>Avaya</v>
          </cell>
          <cell r="C372">
            <v>3.4</v>
          </cell>
          <cell r="D372">
            <v>6500</v>
          </cell>
          <cell r="E372">
            <v>3.6</v>
          </cell>
          <cell r="F372">
            <v>2.9</v>
          </cell>
          <cell r="G372">
            <v>3.2</v>
          </cell>
          <cell r="H372">
            <v>0.57999999999999996</v>
          </cell>
        </row>
        <row r="373">
          <cell r="A373">
            <v>372</v>
          </cell>
          <cell r="B373" t="str">
            <v>LaSalle Investment Management</v>
          </cell>
          <cell r="C373">
            <v>3.8</v>
          </cell>
          <cell r="D373">
            <v>500</v>
          </cell>
          <cell r="E373">
            <v>3.5</v>
          </cell>
          <cell r="F373">
            <v>3.5</v>
          </cell>
          <cell r="G373">
            <v>3.8</v>
          </cell>
          <cell r="H373">
            <v>0.8</v>
          </cell>
        </row>
        <row r="374">
          <cell r="A374">
            <v>373</v>
          </cell>
          <cell r="B374" t="str">
            <v>Lattice</v>
          </cell>
          <cell r="C374">
            <v>4.4000000000000004</v>
          </cell>
          <cell r="D374">
            <v>400</v>
          </cell>
          <cell r="E374">
            <v>4.2</v>
          </cell>
          <cell r="F374">
            <v>4.3</v>
          </cell>
          <cell r="G374">
            <v>4.7</v>
          </cell>
          <cell r="H374">
            <v>0.96</v>
          </cell>
        </row>
        <row r="375">
          <cell r="A375">
            <v>374</v>
          </cell>
          <cell r="B375" t="str">
            <v>ScienceLogic</v>
          </cell>
          <cell r="C375">
            <v>4.0999999999999996</v>
          </cell>
          <cell r="D375">
            <v>400</v>
          </cell>
          <cell r="E375">
            <v>3.8</v>
          </cell>
          <cell r="F375">
            <v>3.9</v>
          </cell>
          <cell r="G375">
            <v>4.3</v>
          </cell>
          <cell r="H375">
            <v>0.91</v>
          </cell>
        </row>
        <row r="376">
          <cell r="A376">
            <v>375</v>
          </cell>
          <cell r="B376" t="str">
            <v>EverCommerce</v>
          </cell>
          <cell r="C376">
            <v>3.7</v>
          </cell>
          <cell r="D376">
            <v>600</v>
          </cell>
          <cell r="E376">
            <v>3.5</v>
          </cell>
          <cell r="F376">
            <v>3.3</v>
          </cell>
          <cell r="G376">
            <v>3.7</v>
          </cell>
          <cell r="H376">
            <v>0.72</v>
          </cell>
        </row>
        <row r="377">
          <cell r="A377">
            <v>376</v>
          </cell>
          <cell r="B377" t="str">
            <v>MRI Software</v>
          </cell>
          <cell r="C377">
            <v>3.7</v>
          </cell>
          <cell r="D377">
            <v>1100</v>
          </cell>
          <cell r="E377">
            <v>3.6</v>
          </cell>
          <cell r="F377">
            <v>3.3</v>
          </cell>
          <cell r="G377">
            <v>3.6</v>
          </cell>
          <cell r="H377">
            <v>0.75</v>
          </cell>
        </row>
        <row r="378">
          <cell r="A378">
            <v>377</v>
          </cell>
          <cell r="B378" t="str">
            <v>Etsy</v>
          </cell>
          <cell r="C378">
            <v>4.3</v>
          </cell>
          <cell r="D378">
            <v>1500</v>
          </cell>
          <cell r="E378">
            <v>4.3</v>
          </cell>
          <cell r="F378">
            <v>4.0999999999999996</v>
          </cell>
          <cell r="G378">
            <v>4.5</v>
          </cell>
          <cell r="H378">
            <v>0.94</v>
          </cell>
        </row>
        <row r="379">
          <cell r="A379">
            <v>378</v>
          </cell>
          <cell r="B379" t="str">
            <v>Niantic</v>
          </cell>
          <cell r="C379">
            <v>3.8</v>
          </cell>
          <cell r="D379">
            <v>400</v>
          </cell>
          <cell r="E379">
            <v>3.6</v>
          </cell>
          <cell r="F379">
            <v>3.5</v>
          </cell>
          <cell r="G379">
            <v>4</v>
          </cell>
          <cell r="H379">
            <v>0.8</v>
          </cell>
        </row>
        <row r="380">
          <cell r="A380">
            <v>379</v>
          </cell>
          <cell r="B380" t="str">
            <v>Charter Communications</v>
          </cell>
          <cell r="C380">
            <v>3.3</v>
          </cell>
          <cell r="D380">
            <v>25000</v>
          </cell>
          <cell r="E380">
            <v>3.1</v>
          </cell>
          <cell r="F380">
            <v>2.9</v>
          </cell>
          <cell r="G380">
            <v>3.1</v>
          </cell>
          <cell r="H380">
            <v>0.55000000000000004</v>
          </cell>
        </row>
        <row r="381">
          <cell r="A381">
            <v>380</v>
          </cell>
          <cell r="B381" t="str">
            <v>Lyft</v>
          </cell>
          <cell r="C381">
            <v>3.6</v>
          </cell>
          <cell r="D381">
            <v>5500</v>
          </cell>
          <cell r="E381">
            <v>3.3</v>
          </cell>
          <cell r="F381">
            <v>3.2</v>
          </cell>
          <cell r="G381">
            <v>3.7</v>
          </cell>
          <cell r="H381">
            <v>0.68</v>
          </cell>
        </row>
        <row r="382">
          <cell r="A382">
            <v>381</v>
          </cell>
          <cell r="B382" t="str">
            <v>DataStax</v>
          </cell>
          <cell r="C382">
            <v>4.0999999999999996</v>
          </cell>
          <cell r="D382">
            <v>500</v>
          </cell>
          <cell r="E382">
            <v>3.9</v>
          </cell>
          <cell r="F382">
            <v>3.9</v>
          </cell>
          <cell r="G382">
            <v>4.3</v>
          </cell>
          <cell r="H382">
            <v>0.91</v>
          </cell>
        </row>
        <row r="383">
          <cell r="A383">
            <v>382</v>
          </cell>
          <cell r="B383" t="str">
            <v>G-P/Globalization Partners</v>
          </cell>
          <cell r="C383">
            <v>4.2</v>
          </cell>
          <cell r="D383">
            <v>400</v>
          </cell>
          <cell r="E383">
            <v>4</v>
          </cell>
          <cell r="F383">
            <v>4.0999999999999996</v>
          </cell>
          <cell r="G383">
            <v>4.4000000000000004</v>
          </cell>
          <cell r="H383">
            <v>0.92</v>
          </cell>
        </row>
        <row r="384">
          <cell r="A384">
            <v>383</v>
          </cell>
          <cell r="B384" t="str">
            <v>Gartner</v>
          </cell>
          <cell r="C384">
            <v>4</v>
          </cell>
          <cell r="D384">
            <v>9500</v>
          </cell>
          <cell r="E384">
            <v>3.6</v>
          </cell>
          <cell r="F384">
            <v>3.7</v>
          </cell>
          <cell r="G384">
            <v>4.0999999999999996</v>
          </cell>
          <cell r="H384">
            <v>0.88</v>
          </cell>
        </row>
        <row r="385">
          <cell r="A385">
            <v>384</v>
          </cell>
          <cell r="B385" t="str">
            <v>Scorpion</v>
          </cell>
          <cell r="C385">
            <v>4.0999999999999996</v>
          </cell>
          <cell r="D385">
            <v>400</v>
          </cell>
          <cell r="E385">
            <v>3.8</v>
          </cell>
          <cell r="F385">
            <v>3.9</v>
          </cell>
          <cell r="G385">
            <v>4.2</v>
          </cell>
          <cell r="H385">
            <v>0.85</v>
          </cell>
        </row>
        <row r="386">
          <cell r="A386">
            <v>385</v>
          </cell>
          <cell r="B386" t="str">
            <v>Chipotle Mexican Grill</v>
          </cell>
          <cell r="C386">
            <v>3.4</v>
          </cell>
          <cell r="D386">
            <v>28000</v>
          </cell>
          <cell r="E386">
            <v>3</v>
          </cell>
          <cell r="F386">
            <v>3</v>
          </cell>
          <cell r="G386">
            <v>3.3</v>
          </cell>
          <cell r="H386">
            <v>0.62</v>
          </cell>
        </row>
        <row r="387">
          <cell r="A387">
            <v>386</v>
          </cell>
          <cell r="B387" t="str">
            <v>Siemens Healthineers</v>
          </cell>
          <cell r="C387">
            <v>4</v>
          </cell>
          <cell r="D387">
            <v>8500</v>
          </cell>
          <cell r="E387">
            <v>3.9</v>
          </cell>
          <cell r="F387">
            <v>3.7</v>
          </cell>
          <cell r="G387">
            <v>4</v>
          </cell>
          <cell r="H387">
            <v>0.9</v>
          </cell>
        </row>
        <row r="388">
          <cell r="A388">
            <v>387</v>
          </cell>
          <cell r="B388" t="str">
            <v>SAIC</v>
          </cell>
          <cell r="C388">
            <v>3.7</v>
          </cell>
          <cell r="D388">
            <v>7500</v>
          </cell>
          <cell r="E388">
            <v>3.8</v>
          </cell>
          <cell r="F388">
            <v>3.3</v>
          </cell>
          <cell r="G388">
            <v>3.6</v>
          </cell>
          <cell r="H388">
            <v>0.78</v>
          </cell>
        </row>
        <row r="389">
          <cell r="A389">
            <v>388</v>
          </cell>
          <cell r="B389" t="str">
            <v>Airbnb</v>
          </cell>
          <cell r="C389">
            <v>4.2</v>
          </cell>
          <cell r="D389">
            <v>3500</v>
          </cell>
          <cell r="E389">
            <v>4</v>
          </cell>
          <cell r="F389">
            <v>3.9</v>
          </cell>
          <cell r="G389">
            <v>4.4000000000000004</v>
          </cell>
          <cell r="H389">
            <v>0.93</v>
          </cell>
        </row>
        <row r="390">
          <cell r="A390">
            <v>389</v>
          </cell>
          <cell r="B390" t="str">
            <v>Bread Financial</v>
          </cell>
          <cell r="C390">
            <v>3.6</v>
          </cell>
          <cell r="D390">
            <v>2500</v>
          </cell>
          <cell r="E390">
            <v>3.7</v>
          </cell>
          <cell r="F390">
            <v>3.3</v>
          </cell>
          <cell r="G390">
            <v>3.5</v>
          </cell>
          <cell r="H390">
            <v>0.72</v>
          </cell>
        </row>
        <row r="391">
          <cell r="A391">
            <v>390</v>
          </cell>
          <cell r="B391" t="str">
            <v>Medtronic</v>
          </cell>
          <cell r="C391">
            <v>3.9</v>
          </cell>
          <cell r="D391">
            <v>15000</v>
          </cell>
          <cell r="E391">
            <v>3.8</v>
          </cell>
          <cell r="F391">
            <v>3.6</v>
          </cell>
          <cell r="G391">
            <v>4</v>
          </cell>
          <cell r="H391">
            <v>0.88</v>
          </cell>
        </row>
        <row r="392">
          <cell r="A392">
            <v>391</v>
          </cell>
          <cell r="B392" t="str">
            <v>Roku</v>
          </cell>
          <cell r="C392">
            <v>3.7</v>
          </cell>
          <cell r="D392">
            <v>1200</v>
          </cell>
          <cell r="E392">
            <v>3.2</v>
          </cell>
          <cell r="F392">
            <v>3.3</v>
          </cell>
          <cell r="G392">
            <v>3.7</v>
          </cell>
          <cell r="H392">
            <v>0.7</v>
          </cell>
        </row>
        <row r="393">
          <cell r="A393">
            <v>392</v>
          </cell>
          <cell r="B393" t="str">
            <v>Trimble</v>
          </cell>
          <cell r="C393">
            <v>3.8</v>
          </cell>
          <cell r="D393">
            <v>3500</v>
          </cell>
          <cell r="E393">
            <v>3.8</v>
          </cell>
          <cell r="F393">
            <v>3.5</v>
          </cell>
          <cell r="G393">
            <v>3.8</v>
          </cell>
          <cell r="H393">
            <v>0.82</v>
          </cell>
        </row>
        <row r="394">
          <cell r="A394">
            <v>393</v>
          </cell>
          <cell r="B394" t="str">
            <v>The Trade Desk</v>
          </cell>
          <cell r="C394">
            <v>4.3</v>
          </cell>
          <cell r="D394">
            <v>800</v>
          </cell>
          <cell r="E394">
            <v>4</v>
          </cell>
          <cell r="F394">
            <v>4.2</v>
          </cell>
          <cell r="G394">
            <v>4.5999999999999996</v>
          </cell>
          <cell r="H394">
            <v>0.95</v>
          </cell>
        </row>
        <row r="395">
          <cell r="A395">
            <v>394</v>
          </cell>
          <cell r="B395" t="str">
            <v>TransPerfect</v>
          </cell>
          <cell r="C395">
            <v>3.4</v>
          </cell>
          <cell r="D395">
            <v>6500</v>
          </cell>
          <cell r="E395">
            <v>3.1</v>
          </cell>
          <cell r="F395">
            <v>3.1</v>
          </cell>
          <cell r="G395">
            <v>3.4</v>
          </cell>
          <cell r="H395">
            <v>0.65</v>
          </cell>
        </row>
        <row r="396">
          <cell r="A396">
            <v>395</v>
          </cell>
          <cell r="B396" t="str">
            <v>Wex</v>
          </cell>
          <cell r="C396">
            <v>3.6</v>
          </cell>
          <cell r="D396">
            <v>1500</v>
          </cell>
          <cell r="E396">
            <v>3.7</v>
          </cell>
          <cell r="F396">
            <v>3.3</v>
          </cell>
          <cell r="G396">
            <v>3.5</v>
          </cell>
          <cell r="H396">
            <v>0.75</v>
          </cell>
        </row>
        <row r="397">
          <cell r="A397">
            <v>396</v>
          </cell>
          <cell r="B397" t="str">
            <v>Phenom</v>
          </cell>
          <cell r="C397">
            <v>4.4000000000000004</v>
          </cell>
          <cell r="D397">
            <v>500</v>
          </cell>
          <cell r="E397">
            <v>4.0999999999999996</v>
          </cell>
          <cell r="F397">
            <v>4.3</v>
          </cell>
          <cell r="G397">
            <v>4.5999999999999996</v>
          </cell>
          <cell r="H397">
            <v>0.96</v>
          </cell>
        </row>
        <row r="398">
          <cell r="A398">
            <v>397</v>
          </cell>
          <cell r="B398" t="str">
            <v>T. Rowe Price</v>
          </cell>
          <cell r="C398">
            <v>3.9</v>
          </cell>
          <cell r="D398">
            <v>3500</v>
          </cell>
          <cell r="E398">
            <v>3.9</v>
          </cell>
          <cell r="F398">
            <v>3.6</v>
          </cell>
          <cell r="G398">
            <v>4</v>
          </cell>
          <cell r="H398">
            <v>0.88</v>
          </cell>
        </row>
        <row r="399">
          <cell r="A399">
            <v>398</v>
          </cell>
          <cell r="B399" t="str">
            <v>Smartsheet</v>
          </cell>
          <cell r="C399">
            <v>4.2</v>
          </cell>
          <cell r="D399">
            <v>1100</v>
          </cell>
          <cell r="E399">
            <v>4</v>
          </cell>
          <cell r="F399">
            <v>4.0999999999999996</v>
          </cell>
          <cell r="G399">
            <v>4.4000000000000004</v>
          </cell>
          <cell r="H399">
            <v>0.92</v>
          </cell>
        </row>
        <row r="400">
          <cell r="A400">
            <v>399</v>
          </cell>
          <cell r="B400" t="str">
            <v>Vimeo</v>
          </cell>
          <cell r="C400">
            <v>3.7</v>
          </cell>
          <cell r="D400">
            <v>800</v>
          </cell>
          <cell r="E400">
            <v>3.5</v>
          </cell>
          <cell r="F400">
            <v>3.3</v>
          </cell>
          <cell r="G400">
            <v>3.8</v>
          </cell>
          <cell r="H400">
            <v>0.72</v>
          </cell>
        </row>
        <row r="401">
          <cell r="A401">
            <v>400</v>
          </cell>
          <cell r="B401" t="str">
            <v>Tebra</v>
          </cell>
          <cell r="C401">
            <v>3.9</v>
          </cell>
          <cell r="D401">
            <v>400</v>
          </cell>
          <cell r="E401">
            <v>3.7</v>
          </cell>
          <cell r="F401">
            <v>3.6</v>
          </cell>
          <cell r="G401">
            <v>4.0999999999999996</v>
          </cell>
          <cell r="H401">
            <v>0.84</v>
          </cell>
        </row>
        <row r="402">
          <cell r="A402">
            <v>401</v>
          </cell>
          <cell r="B402" t="str">
            <v>Asana</v>
          </cell>
          <cell r="C402">
            <v>4</v>
          </cell>
          <cell r="D402">
            <v>1600</v>
          </cell>
          <cell r="E402">
            <v>4.0999999999999996</v>
          </cell>
          <cell r="F402">
            <v>3.8</v>
          </cell>
          <cell r="G402">
            <v>4.4000000000000004</v>
          </cell>
          <cell r="H402">
            <v>0.91</v>
          </cell>
        </row>
        <row r="403">
          <cell r="A403">
            <v>402</v>
          </cell>
          <cell r="B403" t="str">
            <v>Wizeline</v>
          </cell>
          <cell r="C403">
            <v>4.2</v>
          </cell>
          <cell r="D403">
            <v>850</v>
          </cell>
          <cell r="E403">
            <v>4.3</v>
          </cell>
          <cell r="F403">
            <v>4</v>
          </cell>
          <cell r="G403">
            <v>4.4000000000000004</v>
          </cell>
          <cell r="H403">
            <v>0.94</v>
          </cell>
        </row>
        <row r="404">
          <cell r="A404">
            <v>403</v>
          </cell>
          <cell r="B404" t="str">
            <v>Redfin</v>
          </cell>
          <cell r="C404">
            <v>3.6</v>
          </cell>
          <cell r="D404">
            <v>2400</v>
          </cell>
          <cell r="E404">
            <v>3.2</v>
          </cell>
          <cell r="F404">
            <v>3.3</v>
          </cell>
          <cell r="G404">
            <v>3.7</v>
          </cell>
          <cell r="H404">
            <v>0.78</v>
          </cell>
        </row>
        <row r="405">
          <cell r="A405">
            <v>404</v>
          </cell>
          <cell r="B405" t="str">
            <v>MetricStream</v>
          </cell>
          <cell r="C405">
            <v>3.5</v>
          </cell>
          <cell r="D405">
            <v>1200</v>
          </cell>
          <cell r="E405">
            <v>3.4</v>
          </cell>
          <cell r="F405">
            <v>3.2</v>
          </cell>
          <cell r="G405">
            <v>3.4</v>
          </cell>
          <cell r="H405">
            <v>0.72</v>
          </cell>
        </row>
        <row r="406">
          <cell r="A406">
            <v>405</v>
          </cell>
          <cell r="B406" t="str">
            <v>Lumen Technologies</v>
          </cell>
          <cell r="C406">
            <v>3.2</v>
          </cell>
          <cell r="D406">
            <v>7800</v>
          </cell>
          <cell r="E406">
            <v>3.5</v>
          </cell>
          <cell r="F406">
            <v>2.8</v>
          </cell>
          <cell r="G406">
            <v>3</v>
          </cell>
          <cell r="H406">
            <v>0.54</v>
          </cell>
        </row>
        <row r="407">
          <cell r="A407">
            <v>406</v>
          </cell>
          <cell r="B407" t="str">
            <v>Snowflake</v>
          </cell>
          <cell r="C407">
            <v>4.0999999999999996</v>
          </cell>
          <cell r="D407">
            <v>2200</v>
          </cell>
          <cell r="E407">
            <v>3.8</v>
          </cell>
          <cell r="F407">
            <v>4</v>
          </cell>
          <cell r="G407">
            <v>4.2</v>
          </cell>
          <cell r="H407">
            <v>0.93</v>
          </cell>
        </row>
        <row r="408">
          <cell r="A408">
            <v>407</v>
          </cell>
          <cell r="B408" t="str">
            <v>Vivid Seats</v>
          </cell>
          <cell r="C408">
            <v>3.7</v>
          </cell>
          <cell r="D408">
            <v>450</v>
          </cell>
          <cell r="E408">
            <v>3.5</v>
          </cell>
          <cell r="F408">
            <v>3.4</v>
          </cell>
          <cell r="G408">
            <v>3.6</v>
          </cell>
          <cell r="H408">
            <v>0.81</v>
          </cell>
        </row>
        <row r="409">
          <cell r="A409">
            <v>408</v>
          </cell>
          <cell r="B409" t="str">
            <v>Roblox</v>
          </cell>
          <cell r="C409">
            <v>4.2</v>
          </cell>
          <cell r="D409">
            <v>1100</v>
          </cell>
          <cell r="E409">
            <v>3.9</v>
          </cell>
          <cell r="F409">
            <v>4</v>
          </cell>
          <cell r="G409">
            <v>4.3</v>
          </cell>
          <cell r="H409">
            <v>0.92</v>
          </cell>
        </row>
        <row r="410">
          <cell r="A410">
            <v>409</v>
          </cell>
          <cell r="B410" t="str">
            <v>Brilliant Earth</v>
          </cell>
          <cell r="C410">
            <v>3.4</v>
          </cell>
          <cell r="D410">
            <v>600</v>
          </cell>
          <cell r="E410">
            <v>3</v>
          </cell>
          <cell r="F410">
            <v>3.1</v>
          </cell>
          <cell r="G410">
            <v>3.3</v>
          </cell>
          <cell r="H410">
            <v>0.68</v>
          </cell>
        </row>
        <row r="411">
          <cell r="A411">
            <v>410</v>
          </cell>
          <cell r="B411" t="str">
            <v>Quest Diagnostics</v>
          </cell>
          <cell r="C411">
            <v>3.4</v>
          </cell>
          <cell r="D411">
            <v>12000</v>
          </cell>
          <cell r="E411">
            <v>3.2</v>
          </cell>
          <cell r="F411">
            <v>3</v>
          </cell>
          <cell r="G411">
            <v>3.2</v>
          </cell>
          <cell r="H411">
            <v>0.74</v>
          </cell>
        </row>
        <row r="412">
          <cell r="A412">
            <v>411</v>
          </cell>
          <cell r="B412" t="str">
            <v>GoDaddy</v>
          </cell>
          <cell r="C412">
            <v>3.8</v>
          </cell>
          <cell r="D412">
            <v>5500</v>
          </cell>
          <cell r="E412">
            <v>3.9</v>
          </cell>
          <cell r="F412">
            <v>3.5</v>
          </cell>
          <cell r="G412">
            <v>3.8</v>
          </cell>
          <cell r="H412">
            <v>0.82</v>
          </cell>
        </row>
        <row r="413">
          <cell r="A413">
            <v>412</v>
          </cell>
          <cell r="B413" t="str">
            <v>SailPoint</v>
          </cell>
          <cell r="C413">
            <v>4.3</v>
          </cell>
          <cell r="D413">
            <v>750</v>
          </cell>
          <cell r="E413">
            <v>4.2</v>
          </cell>
          <cell r="F413">
            <v>4.0999999999999996</v>
          </cell>
          <cell r="G413">
            <v>4.5</v>
          </cell>
          <cell r="H413">
            <v>0.96</v>
          </cell>
        </row>
        <row r="414">
          <cell r="A414">
            <v>413</v>
          </cell>
          <cell r="B414" t="str">
            <v>Achieve</v>
          </cell>
          <cell r="C414">
            <v>4.0999999999999996</v>
          </cell>
          <cell r="D414">
            <v>1400</v>
          </cell>
          <cell r="E414">
            <v>4</v>
          </cell>
          <cell r="F414">
            <v>3.9</v>
          </cell>
          <cell r="G414">
            <v>4.2</v>
          </cell>
          <cell r="H414">
            <v>0.89</v>
          </cell>
        </row>
        <row r="415">
          <cell r="A415">
            <v>414</v>
          </cell>
          <cell r="B415" t="str">
            <v>DoiT</v>
          </cell>
          <cell r="C415">
            <v>4.5999999999999996</v>
          </cell>
          <cell r="D415">
            <v>350</v>
          </cell>
          <cell r="E415">
            <v>4.5</v>
          </cell>
          <cell r="F415">
            <v>4.4000000000000004</v>
          </cell>
          <cell r="G415">
            <v>4.7</v>
          </cell>
          <cell r="H415">
            <v>0.98</v>
          </cell>
        </row>
        <row r="416">
          <cell r="A416">
            <v>415</v>
          </cell>
          <cell r="B416" t="str">
            <v>Qualcomm</v>
          </cell>
          <cell r="C416">
            <v>4.0999999999999996</v>
          </cell>
          <cell r="D416">
            <v>15000</v>
          </cell>
          <cell r="E416">
            <v>3.8</v>
          </cell>
          <cell r="F416">
            <v>3.7</v>
          </cell>
          <cell r="G416">
            <v>4</v>
          </cell>
          <cell r="H416">
            <v>0.9</v>
          </cell>
        </row>
        <row r="417">
          <cell r="A417">
            <v>416</v>
          </cell>
          <cell r="B417" t="str">
            <v>AvidXchange</v>
          </cell>
          <cell r="C417">
            <v>3.8</v>
          </cell>
          <cell r="D417">
            <v>950</v>
          </cell>
          <cell r="E417">
            <v>3.7</v>
          </cell>
          <cell r="F417">
            <v>3.5</v>
          </cell>
          <cell r="G417">
            <v>3.9</v>
          </cell>
          <cell r="H417">
            <v>0.84</v>
          </cell>
        </row>
        <row r="418">
          <cell r="A418">
            <v>417</v>
          </cell>
          <cell r="B418" t="str">
            <v>Roofstock</v>
          </cell>
          <cell r="C418">
            <v>4</v>
          </cell>
          <cell r="D418">
            <v>300</v>
          </cell>
          <cell r="E418">
            <v>3.9</v>
          </cell>
          <cell r="F418">
            <v>3.8</v>
          </cell>
          <cell r="G418">
            <v>4.0999999999999996</v>
          </cell>
          <cell r="H418">
            <v>0.88</v>
          </cell>
        </row>
        <row r="419">
          <cell r="A419">
            <v>418</v>
          </cell>
          <cell r="B419" t="str">
            <v>Medallia</v>
          </cell>
          <cell r="C419">
            <v>3.9</v>
          </cell>
          <cell r="D419">
            <v>1300</v>
          </cell>
          <cell r="E419">
            <v>3.7</v>
          </cell>
          <cell r="F419">
            <v>3.6</v>
          </cell>
          <cell r="G419">
            <v>4</v>
          </cell>
          <cell r="H419">
            <v>0.85</v>
          </cell>
        </row>
        <row r="420">
          <cell r="A420">
            <v>419</v>
          </cell>
          <cell r="B420" t="str">
            <v>Envestnet</v>
          </cell>
          <cell r="C420">
            <v>3.5</v>
          </cell>
          <cell r="D420">
            <v>1100</v>
          </cell>
          <cell r="E420">
            <v>3.4</v>
          </cell>
          <cell r="F420">
            <v>3.1</v>
          </cell>
          <cell r="G420">
            <v>3.3</v>
          </cell>
          <cell r="H420">
            <v>0.7</v>
          </cell>
        </row>
        <row r="421">
          <cell r="A421">
            <v>420</v>
          </cell>
          <cell r="B421" t="str">
            <v>West Monroe</v>
          </cell>
          <cell r="C421">
            <v>4.3</v>
          </cell>
          <cell r="D421">
            <v>1200</v>
          </cell>
          <cell r="E421">
            <v>4.0999999999999996</v>
          </cell>
          <cell r="F421">
            <v>4.2</v>
          </cell>
          <cell r="G421">
            <v>4.5</v>
          </cell>
          <cell r="H421">
            <v>0.95</v>
          </cell>
        </row>
        <row r="422">
          <cell r="A422">
            <v>421</v>
          </cell>
          <cell r="B422" t="str">
            <v>Pretium</v>
          </cell>
          <cell r="C422">
            <v>3.4</v>
          </cell>
          <cell r="D422">
            <v>400</v>
          </cell>
          <cell r="E422">
            <v>3.1</v>
          </cell>
          <cell r="F422">
            <v>3</v>
          </cell>
          <cell r="G422">
            <v>3.2</v>
          </cell>
          <cell r="H422">
            <v>0.65</v>
          </cell>
        </row>
        <row r="423">
          <cell r="A423">
            <v>422</v>
          </cell>
          <cell r="B423" t="str">
            <v>DigitalOcean</v>
          </cell>
          <cell r="C423">
            <v>4.2</v>
          </cell>
          <cell r="D423">
            <v>650</v>
          </cell>
          <cell r="E423">
            <v>4.3</v>
          </cell>
          <cell r="F423">
            <v>4</v>
          </cell>
          <cell r="G423">
            <v>4.4000000000000004</v>
          </cell>
          <cell r="H423">
            <v>0.92</v>
          </cell>
        </row>
        <row r="424">
          <cell r="A424">
            <v>423</v>
          </cell>
          <cell r="B424" t="str">
            <v>Switch</v>
          </cell>
          <cell r="C424">
            <v>3.8</v>
          </cell>
          <cell r="D424">
            <v>450</v>
          </cell>
          <cell r="E424">
            <v>3.6</v>
          </cell>
          <cell r="F424">
            <v>3.5</v>
          </cell>
          <cell r="G424">
            <v>3.7</v>
          </cell>
          <cell r="H424">
            <v>0.8</v>
          </cell>
        </row>
        <row r="425">
          <cell r="A425">
            <v>424</v>
          </cell>
          <cell r="B425" t="str">
            <v>Cloudflare</v>
          </cell>
          <cell r="C425">
            <v>4.0999999999999996</v>
          </cell>
          <cell r="D425">
            <v>1400</v>
          </cell>
          <cell r="E425">
            <v>3.7</v>
          </cell>
          <cell r="F425">
            <v>3.9</v>
          </cell>
          <cell r="G425">
            <v>4.2</v>
          </cell>
          <cell r="H425">
            <v>0.91</v>
          </cell>
        </row>
        <row r="426">
          <cell r="A426">
            <v>425</v>
          </cell>
          <cell r="B426" t="str">
            <v>Cushman &amp; Wakefield</v>
          </cell>
          <cell r="C426">
            <v>3.7</v>
          </cell>
          <cell r="D426">
            <v>9500</v>
          </cell>
          <cell r="E426">
            <v>3.5</v>
          </cell>
          <cell r="F426">
            <v>3.4</v>
          </cell>
          <cell r="G426">
            <v>3.6</v>
          </cell>
          <cell r="H426">
            <v>0.82</v>
          </cell>
        </row>
        <row r="427">
          <cell r="A427">
            <v>426</v>
          </cell>
          <cell r="B427" t="str">
            <v>iHeartMedia</v>
          </cell>
          <cell r="C427">
            <v>3.3</v>
          </cell>
          <cell r="D427">
            <v>3200</v>
          </cell>
          <cell r="E427">
            <v>3.2</v>
          </cell>
          <cell r="F427">
            <v>2.9</v>
          </cell>
          <cell r="G427">
            <v>3.1</v>
          </cell>
          <cell r="H427">
            <v>0.57999999999999996</v>
          </cell>
        </row>
        <row r="428">
          <cell r="A428">
            <v>427</v>
          </cell>
          <cell r="B428" t="str">
            <v>Informatica</v>
          </cell>
          <cell r="C428">
            <v>4.0999999999999996</v>
          </cell>
          <cell r="D428">
            <v>3800</v>
          </cell>
          <cell r="E428">
            <v>4</v>
          </cell>
          <cell r="F428">
            <v>3.8</v>
          </cell>
          <cell r="G428">
            <v>4.0999999999999996</v>
          </cell>
          <cell r="H428">
            <v>0.92</v>
          </cell>
        </row>
        <row r="429">
          <cell r="A429">
            <v>428</v>
          </cell>
          <cell r="B429" t="str">
            <v>Gainsight</v>
          </cell>
          <cell r="C429">
            <v>4.5</v>
          </cell>
          <cell r="D429">
            <v>600</v>
          </cell>
          <cell r="E429">
            <v>4.4000000000000004</v>
          </cell>
          <cell r="F429">
            <v>4.3</v>
          </cell>
          <cell r="G429">
            <v>4.7</v>
          </cell>
          <cell r="H429">
            <v>0.97</v>
          </cell>
        </row>
        <row r="430">
          <cell r="A430">
            <v>429</v>
          </cell>
          <cell r="B430" t="str">
            <v>Ingram Micro</v>
          </cell>
          <cell r="C430">
            <v>3.7</v>
          </cell>
          <cell r="D430">
            <v>6200</v>
          </cell>
          <cell r="E430">
            <v>3.6</v>
          </cell>
          <cell r="F430">
            <v>3.4</v>
          </cell>
          <cell r="G430">
            <v>3.6</v>
          </cell>
          <cell r="H430">
            <v>0.84</v>
          </cell>
        </row>
        <row r="431">
          <cell r="A431">
            <v>430</v>
          </cell>
          <cell r="B431" t="str">
            <v>Salesloft</v>
          </cell>
          <cell r="C431">
            <v>4.4000000000000004</v>
          </cell>
          <cell r="D431">
            <v>550</v>
          </cell>
          <cell r="E431">
            <v>4.3</v>
          </cell>
          <cell r="F431">
            <v>4.2</v>
          </cell>
          <cell r="G431">
            <v>4.5999999999999996</v>
          </cell>
          <cell r="H431">
            <v>0.96</v>
          </cell>
        </row>
        <row r="432">
          <cell r="A432">
            <v>431</v>
          </cell>
          <cell r="B432" t="str">
            <v>Ironclad</v>
          </cell>
          <cell r="C432">
            <v>4.3</v>
          </cell>
          <cell r="D432">
            <v>250</v>
          </cell>
          <cell r="E432">
            <v>4.2</v>
          </cell>
          <cell r="F432">
            <v>4.0999999999999996</v>
          </cell>
          <cell r="G432">
            <v>4.5</v>
          </cell>
          <cell r="H432">
            <v>0.94</v>
          </cell>
        </row>
        <row r="433">
          <cell r="A433">
            <v>432</v>
          </cell>
          <cell r="B433" t="str">
            <v>Jefferies Financial Group</v>
          </cell>
          <cell r="C433">
            <v>3.9</v>
          </cell>
          <cell r="D433">
            <v>1800</v>
          </cell>
          <cell r="E433">
            <v>3.2</v>
          </cell>
          <cell r="F433">
            <v>3.7</v>
          </cell>
          <cell r="G433">
            <v>3.9</v>
          </cell>
          <cell r="H433">
            <v>0.9</v>
          </cell>
        </row>
        <row r="434">
          <cell r="A434">
            <v>433</v>
          </cell>
          <cell r="B434" t="str">
            <v>REI Systems</v>
          </cell>
          <cell r="C434">
            <v>4.0999999999999996</v>
          </cell>
          <cell r="D434">
            <v>500</v>
          </cell>
          <cell r="E434">
            <v>4</v>
          </cell>
          <cell r="F434">
            <v>3.9</v>
          </cell>
          <cell r="G434">
            <v>4.2</v>
          </cell>
          <cell r="H434">
            <v>0.92</v>
          </cell>
        </row>
        <row r="435">
          <cell r="A435">
            <v>434</v>
          </cell>
          <cell r="B435" t="str">
            <v>Foursquare</v>
          </cell>
          <cell r="C435">
            <v>3.8</v>
          </cell>
          <cell r="D435">
            <v>450</v>
          </cell>
          <cell r="E435">
            <v>3.7</v>
          </cell>
          <cell r="F435">
            <v>3.5</v>
          </cell>
          <cell r="G435">
            <v>3.8</v>
          </cell>
          <cell r="H435">
            <v>0.81</v>
          </cell>
        </row>
        <row r="436">
          <cell r="A436">
            <v>435</v>
          </cell>
          <cell r="B436" t="str">
            <v>TriNet</v>
          </cell>
          <cell r="C436">
            <v>3.5</v>
          </cell>
          <cell r="D436">
            <v>1800</v>
          </cell>
          <cell r="E436">
            <v>3.4</v>
          </cell>
          <cell r="F436">
            <v>3.1</v>
          </cell>
          <cell r="G436">
            <v>3.3</v>
          </cell>
          <cell r="H436">
            <v>0.68</v>
          </cell>
        </row>
        <row r="437">
          <cell r="A437">
            <v>436</v>
          </cell>
          <cell r="B437" t="str">
            <v>CleverTap</v>
          </cell>
          <cell r="C437">
            <v>4.2</v>
          </cell>
          <cell r="D437">
            <v>400</v>
          </cell>
          <cell r="E437">
            <v>4</v>
          </cell>
          <cell r="F437">
            <v>3.9</v>
          </cell>
          <cell r="G437">
            <v>4.3</v>
          </cell>
          <cell r="H437">
            <v>0.91</v>
          </cell>
        </row>
        <row r="438">
          <cell r="A438">
            <v>437</v>
          </cell>
          <cell r="B438" t="str">
            <v>Anaplan</v>
          </cell>
          <cell r="C438">
            <v>4</v>
          </cell>
          <cell r="D438">
            <v>1100</v>
          </cell>
          <cell r="E438">
            <v>3.8</v>
          </cell>
          <cell r="F438">
            <v>3.7</v>
          </cell>
          <cell r="G438">
            <v>4.0999999999999996</v>
          </cell>
          <cell r="H438">
            <v>0.89</v>
          </cell>
        </row>
        <row r="439">
          <cell r="A439">
            <v>438</v>
          </cell>
          <cell r="B439" t="str">
            <v>American Express</v>
          </cell>
          <cell r="C439">
            <v>4.0999999999999996</v>
          </cell>
          <cell r="D439">
            <v>22000</v>
          </cell>
          <cell r="E439">
            <v>3.9</v>
          </cell>
          <cell r="F439">
            <v>3.8</v>
          </cell>
          <cell r="G439">
            <v>4.0999999999999996</v>
          </cell>
          <cell r="H439">
            <v>0.91</v>
          </cell>
        </row>
        <row r="440">
          <cell r="A440">
            <v>439</v>
          </cell>
          <cell r="B440" t="str">
            <v>Symbotic</v>
          </cell>
          <cell r="C440">
            <v>3.6</v>
          </cell>
          <cell r="D440">
            <v>350</v>
          </cell>
          <cell r="E440">
            <v>3.2</v>
          </cell>
          <cell r="F440">
            <v>3.3</v>
          </cell>
          <cell r="G440">
            <v>3.5</v>
          </cell>
          <cell r="H440">
            <v>0.75</v>
          </cell>
        </row>
        <row r="441">
          <cell r="A441">
            <v>440</v>
          </cell>
          <cell r="B441" t="str">
            <v>Domo</v>
          </cell>
          <cell r="C441">
            <v>3.9</v>
          </cell>
          <cell r="D441">
            <v>850</v>
          </cell>
          <cell r="E441">
            <v>3.8</v>
          </cell>
          <cell r="F441">
            <v>3.6</v>
          </cell>
          <cell r="G441">
            <v>4</v>
          </cell>
          <cell r="H441">
            <v>0.86</v>
          </cell>
        </row>
        <row r="442">
          <cell r="A442">
            <v>441</v>
          </cell>
          <cell r="B442" t="str">
            <v>Associated Bank</v>
          </cell>
          <cell r="C442">
            <v>3.6</v>
          </cell>
          <cell r="D442">
            <v>1100</v>
          </cell>
          <cell r="E442">
            <v>3.7</v>
          </cell>
          <cell r="F442">
            <v>3.3</v>
          </cell>
          <cell r="G442">
            <v>3.5</v>
          </cell>
          <cell r="H442">
            <v>0.78</v>
          </cell>
        </row>
        <row r="443">
          <cell r="A443">
            <v>442</v>
          </cell>
          <cell r="B443" t="str">
            <v>Bumble</v>
          </cell>
          <cell r="C443">
            <v>3.8</v>
          </cell>
          <cell r="D443">
            <v>700</v>
          </cell>
          <cell r="E443">
            <v>3.6</v>
          </cell>
          <cell r="F443">
            <v>3.5</v>
          </cell>
          <cell r="G443">
            <v>3.9</v>
          </cell>
          <cell r="H443">
            <v>0.8</v>
          </cell>
        </row>
        <row r="444">
          <cell r="A444">
            <v>443</v>
          </cell>
          <cell r="B444" t="str">
            <v>RingCentral</v>
          </cell>
          <cell r="C444">
            <v>3.9</v>
          </cell>
          <cell r="D444">
            <v>3500</v>
          </cell>
          <cell r="E444">
            <v>3.7</v>
          </cell>
          <cell r="F444">
            <v>3.6</v>
          </cell>
          <cell r="G444">
            <v>3.9</v>
          </cell>
          <cell r="H444">
            <v>0.87</v>
          </cell>
        </row>
        <row r="445">
          <cell r="A445">
            <v>444</v>
          </cell>
          <cell r="B445" t="str">
            <v>ServiceTitan</v>
          </cell>
          <cell r="C445">
            <v>4.2</v>
          </cell>
          <cell r="D445">
            <v>900</v>
          </cell>
          <cell r="E445">
            <v>3.9</v>
          </cell>
          <cell r="F445">
            <v>4</v>
          </cell>
          <cell r="G445">
            <v>4.3</v>
          </cell>
          <cell r="H445">
            <v>0.94</v>
          </cell>
        </row>
        <row r="446">
          <cell r="A446">
            <v>445</v>
          </cell>
          <cell r="B446" t="str">
            <v>VyStar Credit Union</v>
          </cell>
          <cell r="C446">
            <v>3.7</v>
          </cell>
          <cell r="D446">
            <v>650</v>
          </cell>
          <cell r="E446">
            <v>3.6</v>
          </cell>
          <cell r="F446">
            <v>3.4</v>
          </cell>
          <cell r="G446">
            <v>3.8</v>
          </cell>
          <cell r="H446">
            <v>0.82</v>
          </cell>
        </row>
        <row r="447">
          <cell r="A447">
            <v>446</v>
          </cell>
          <cell r="B447" t="str">
            <v>Fastly</v>
          </cell>
          <cell r="C447">
            <v>4</v>
          </cell>
          <cell r="D447">
            <v>600</v>
          </cell>
          <cell r="E447">
            <v>4.0999999999999996</v>
          </cell>
          <cell r="F447">
            <v>3.8</v>
          </cell>
          <cell r="G447">
            <v>4.2</v>
          </cell>
          <cell r="H447">
            <v>0.89</v>
          </cell>
        </row>
        <row r="448">
          <cell r="A448">
            <v>447</v>
          </cell>
          <cell r="B448" t="str">
            <v>Gopuff</v>
          </cell>
          <cell r="C448">
            <v>2.9</v>
          </cell>
          <cell r="D448">
            <v>2200</v>
          </cell>
          <cell r="E448">
            <v>2.5</v>
          </cell>
          <cell r="F448">
            <v>2.6</v>
          </cell>
          <cell r="G448">
            <v>2.8</v>
          </cell>
          <cell r="H448">
            <v>0.42</v>
          </cell>
        </row>
        <row r="449">
          <cell r="A449">
            <v>448</v>
          </cell>
          <cell r="B449" t="str">
            <v>Thumbtack</v>
          </cell>
          <cell r="C449">
            <v>4.0999999999999996</v>
          </cell>
          <cell r="D449">
            <v>650</v>
          </cell>
          <cell r="E449">
            <v>4.2</v>
          </cell>
          <cell r="F449">
            <v>3.9</v>
          </cell>
          <cell r="G449">
            <v>4.3</v>
          </cell>
          <cell r="H449">
            <v>0.91</v>
          </cell>
        </row>
        <row r="450">
          <cell r="A450">
            <v>449</v>
          </cell>
          <cell r="B450" t="str">
            <v>WalkMe</v>
          </cell>
          <cell r="C450">
            <v>4</v>
          </cell>
          <cell r="D450">
            <v>800</v>
          </cell>
          <cell r="E450">
            <v>3.9</v>
          </cell>
          <cell r="F450">
            <v>3.8</v>
          </cell>
          <cell r="G450">
            <v>4.0999999999999996</v>
          </cell>
          <cell r="H450">
            <v>0.88</v>
          </cell>
        </row>
        <row r="451">
          <cell r="A451">
            <v>450</v>
          </cell>
          <cell r="B451" t="str">
            <v>Hims &amp; Hers</v>
          </cell>
          <cell r="C451">
            <v>3.7</v>
          </cell>
          <cell r="D451">
            <v>450</v>
          </cell>
          <cell r="E451">
            <v>3.5</v>
          </cell>
          <cell r="F451">
            <v>3.4</v>
          </cell>
          <cell r="G451">
            <v>3.7</v>
          </cell>
          <cell r="H451">
            <v>0.79</v>
          </cell>
        </row>
        <row r="452">
          <cell r="A452">
            <v>451</v>
          </cell>
          <cell r="B452" t="str">
            <v>ConnectWise</v>
          </cell>
          <cell r="C452">
            <v>3.4</v>
          </cell>
          <cell r="D452">
            <v>1500</v>
          </cell>
          <cell r="E452">
            <v>3.3</v>
          </cell>
          <cell r="F452">
            <v>3</v>
          </cell>
          <cell r="G452">
            <v>3.2</v>
          </cell>
          <cell r="H452">
            <v>0.62</v>
          </cell>
        </row>
        <row r="453">
          <cell r="A453">
            <v>452</v>
          </cell>
          <cell r="B453" t="str">
            <v>Weedmaps</v>
          </cell>
          <cell r="C453">
            <v>3.7</v>
          </cell>
          <cell r="D453">
            <v>400</v>
          </cell>
          <cell r="E453">
            <v>3.6</v>
          </cell>
          <cell r="F453">
            <v>3.4</v>
          </cell>
          <cell r="G453">
            <v>3.8</v>
          </cell>
          <cell r="H453">
            <v>0.76</v>
          </cell>
        </row>
        <row r="454">
          <cell r="A454">
            <v>453</v>
          </cell>
          <cell r="B454" t="str">
            <v>ADP</v>
          </cell>
          <cell r="C454">
            <v>3.9</v>
          </cell>
          <cell r="D454">
            <v>25000</v>
          </cell>
          <cell r="E454">
            <v>3.7</v>
          </cell>
          <cell r="F454">
            <v>3.6</v>
          </cell>
          <cell r="G454">
            <v>3.9</v>
          </cell>
          <cell r="H454">
            <v>0.85</v>
          </cell>
        </row>
        <row r="455">
          <cell r="A455">
            <v>454</v>
          </cell>
          <cell r="B455" t="str">
            <v>Tenable</v>
          </cell>
          <cell r="C455">
            <v>4.0999999999999996</v>
          </cell>
          <cell r="D455">
            <v>950</v>
          </cell>
          <cell r="E455">
            <v>4</v>
          </cell>
          <cell r="F455">
            <v>3.9</v>
          </cell>
          <cell r="G455">
            <v>4.2</v>
          </cell>
          <cell r="H455">
            <v>0.92</v>
          </cell>
        </row>
        <row r="456">
          <cell r="A456">
            <v>455</v>
          </cell>
          <cell r="B456" t="str">
            <v>2U</v>
          </cell>
          <cell r="C456">
            <v>3.3</v>
          </cell>
          <cell r="D456">
            <v>1800</v>
          </cell>
          <cell r="E456">
            <v>3.1</v>
          </cell>
          <cell r="F456">
            <v>2.9</v>
          </cell>
          <cell r="G456">
            <v>3.2</v>
          </cell>
          <cell r="H456">
            <v>0.55000000000000004</v>
          </cell>
        </row>
        <row r="457">
          <cell r="A457">
            <v>456</v>
          </cell>
          <cell r="B457" t="str">
            <v>Cohere Health</v>
          </cell>
          <cell r="C457">
            <v>4.3</v>
          </cell>
          <cell r="D457">
            <v>250</v>
          </cell>
          <cell r="E457">
            <v>4.2</v>
          </cell>
          <cell r="F457">
            <v>4.0999999999999996</v>
          </cell>
          <cell r="G457">
            <v>4.5</v>
          </cell>
          <cell r="H457">
            <v>0.95</v>
          </cell>
        </row>
        <row r="458">
          <cell r="A458">
            <v>457</v>
          </cell>
          <cell r="B458" t="str">
            <v>Unity</v>
          </cell>
          <cell r="C458">
            <v>3.8</v>
          </cell>
          <cell r="D458">
            <v>2100</v>
          </cell>
          <cell r="E458">
            <v>3.6</v>
          </cell>
          <cell r="F458">
            <v>3.4</v>
          </cell>
          <cell r="G458">
            <v>3.9</v>
          </cell>
          <cell r="H458">
            <v>0.78</v>
          </cell>
        </row>
        <row r="459">
          <cell r="A459">
            <v>458</v>
          </cell>
          <cell r="B459" t="str">
            <v>Checkr</v>
          </cell>
          <cell r="C459">
            <v>4.2</v>
          </cell>
          <cell r="D459">
            <v>550</v>
          </cell>
          <cell r="E459">
            <v>4.0999999999999996</v>
          </cell>
          <cell r="F459">
            <v>4</v>
          </cell>
          <cell r="G459">
            <v>4.4000000000000004</v>
          </cell>
          <cell r="H459">
            <v>0.93</v>
          </cell>
        </row>
        <row r="460">
          <cell r="A460">
            <v>459</v>
          </cell>
          <cell r="B460" t="str">
            <v>UST</v>
          </cell>
          <cell r="C460">
            <v>3.9</v>
          </cell>
          <cell r="D460">
            <v>12000</v>
          </cell>
          <cell r="E460">
            <v>3.8</v>
          </cell>
          <cell r="F460">
            <v>3.6</v>
          </cell>
          <cell r="G460">
            <v>3.9</v>
          </cell>
          <cell r="H460">
            <v>0.88</v>
          </cell>
        </row>
        <row r="461">
          <cell r="A461">
            <v>460</v>
          </cell>
          <cell r="B461" t="str">
            <v>Kantata</v>
          </cell>
          <cell r="C461">
            <v>4.0999999999999996</v>
          </cell>
          <cell r="D461">
            <v>350</v>
          </cell>
          <cell r="E461">
            <v>4</v>
          </cell>
          <cell r="F461">
            <v>3.9</v>
          </cell>
          <cell r="G461">
            <v>4.2</v>
          </cell>
          <cell r="H461">
            <v>0.9</v>
          </cell>
        </row>
        <row r="462">
          <cell r="A462">
            <v>461</v>
          </cell>
          <cell r="B462" t="str">
            <v>Pinterest</v>
          </cell>
          <cell r="C462">
            <v>4</v>
          </cell>
          <cell r="D462">
            <v>1500</v>
          </cell>
          <cell r="E462">
            <v>4.0999999999999996</v>
          </cell>
          <cell r="F462">
            <v>3.8</v>
          </cell>
          <cell r="G462">
            <v>4.2</v>
          </cell>
          <cell r="H462">
            <v>0.89</v>
          </cell>
        </row>
        <row r="463">
          <cell r="A463">
            <v>462</v>
          </cell>
          <cell r="B463" t="str">
            <v>Amazon Web Services</v>
          </cell>
          <cell r="C463">
            <v>3.8</v>
          </cell>
          <cell r="D463">
            <v>45000</v>
          </cell>
          <cell r="E463">
            <v>3.2</v>
          </cell>
          <cell r="F463">
            <v>3.5</v>
          </cell>
          <cell r="G463">
            <v>3.7</v>
          </cell>
          <cell r="H463">
            <v>0.82</v>
          </cell>
        </row>
        <row r="464">
          <cell r="A464">
            <v>463</v>
          </cell>
          <cell r="B464" t="str">
            <v>Planview</v>
          </cell>
          <cell r="C464">
            <v>3.9</v>
          </cell>
          <cell r="D464">
            <v>750</v>
          </cell>
          <cell r="E464">
            <v>3.8</v>
          </cell>
          <cell r="F464">
            <v>3.6</v>
          </cell>
          <cell r="G464">
            <v>3.9</v>
          </cell>
          <cell r="H464">
            <v>0.86</v>
          </cell>
        </row>
        <row r="465">
          <cell r="A465">
            <v>464</v>
          </cell>
          <cell r="B465" t="str">
            <v>Invesco</v>
          </cell>
          <cell r="C465">
            <v>3.8</v>
          </cell>
          <cell r="D465">
            <v>3200</v>
          </cell>
          <cell r="E465">
            <v>3.7</v>
          </cell>
          <cell r="F465">
            <v>3.5</v>
          </cell>
          <cell r="G465">
            <v>3.7</v>
          </cell>
          <cell r="H465">
            <v>0.84</v>
          </cell>
        </row>
        <row r="466">
          <cell r="A466">
            <v>465</v>
          </cell>
          <cell r="B466" t="str">
            <v>Lime</v>
          </cell>
          <cell r="C466">
            <v>3.6</v>
          </cell>
          <cell r="D466">
            <v>650</v>
          </cell>
          <cell r="E466">
            <v>3.3</v>
          </cell>
          <cell r="F466">
            <v>3.4</v>
          </cell>
          <cell r="G466">
            <v>3.6</v>
          </cell>
          <cell r="H466">
            <v>0.74</v>
          </cell>
        </row>
        <row r="467">
          <cell r="A467">
            <v>466</v>
          </cell>
          <cell r="B467" t="str">
            <v>Zayo</v>
          </cell>
          <cell r="C467">
            <v>3.1</v>
          </cell>
          <cell r="D467">
            <v>2200</v>
          </cell>
          <cell r="E467">
            <v>3</v>
          </cell>
          <cell r="F467">
            <v>2.7</v>
          </cell>
          <cell r="G467">
            <v>2.9</v>
          </cell>
          <cell r="H467">
            <v>0.48</v>
          </cell>
        </row>
        <row r="468">
          <cell r="A468">
            <v>467</v>
          </cell>
          <cell r="B468" t="str">
            <v>Tealium</v>
          </cell>
          <cell r="C468">
            <v>4.0999999999999996</v>
          </cell>
          <cell r="D468">
            <v>450</v>
          </cell>
          <cell r="E468">
            <v>4</v>
          </cell>
          <cell r="F468">
            <v>3.9</v>
          </cell>
          <cell r="G468">
            <v>4.3</v>
          </cell>
          <cell r="H468">
            <v>0.92</v>
          </cell>
        </row>
        <row r="469">
          <cell r="A469">
            <v>468</v>
          </cell>
          <cell r="B469" t="str">
            <v>DataRobot</v>
          </cell>
          <cell r="C469">
            <v>3.6</v>
          </cell>
          <cell r="D469">
            <v>850</v>
          </cell>
          <cell r="E469">
            <v>3.3</v>
          </cell>
          <cell r="F469">
            <v>3.2</v>
          </cell>
          <cell r="G469">
            <v>3.5</v>
          </cell>
          <cell r="H469">
            <v>0.68</v>
          </cell>
        </row>
        <row r="470">
          <cell r="A470">
            <v>469</v>
          </cell>
          <cell r="B470" t="str">
            <v>Sequoia</v>
          </cell>
          <cell r="C470">
            <v>4.3</v>
          </cell>
          <cell r="D470">
            <v>300</v>
          </cell>
          <cell r="E470">
            <v>4</v>
          </cell>
          <cell r="F470">
            <v>4.2</v>
          </cell>
          <cell r="G470">
            <v>4.5</v>
          </cell>
          <cell r="H470">
            <v>0.95</v>
          </cell>
        </row>
        <row r="471">
          <cell r="A471">
            <v>470</v>
          </cell>
          <cell r="B471" t="str">
            <v>Dynatrace</v>
          </cell>
          <cell r="C471">
            <v>4.3</v>
          </cell>
          <cell r="D471">
            <v>1800</v>
          </cell>
          <cell r="E471">
            <v>4.2</v>
          </cell>
          <cell r="F471">
            <v>4.0999999999999996</v>
          </cell>
          <cell r="G471">
            <v>4.4000000000000004</v>
          </cell>
          <cell r="H471">
            <v>0.96</v>
          </cell>
        </row>
        <row r="472">
          <cell r="A472">
            <v>471</v>
          </cell>
          <cell r="B472" t="str">
            <v>TransUnion</v>
          </cell>
          <cell r="C472">
            <v>3.9</v>
          </cell>
          <cell r="D472">
            <v>4800</v>
          </cell>
          <cell r="E472">
            <v>3.8</v>
          </cell>
          <cell r="F472">
            <v>3.6</v>
          </cell>
          <cell r="G472">
            <v>3.8</v>
          </cell>
          <cell r="H472">
            <v>0.87</v>
          </cell>
        </row>
        <row r="473">
          <cell r="A473">
            <v>472</v>
          </cell>
          <cell r="B473" t="str">
            <v>Jumio</v>
          </cell>
          <cell r="C473">
            <v>3.7</v>
          </cell>
          <cell r="D473">
            <v>550</v>
          </cell>
          <cell r="E473">
            <v>3.5</v>
          </cell>
          <cell r="F473">
            <v>3.4</v>
          </cell>
          <cell r="G473">
            <v>3.6</v>
          </cell>
          <cell r="H473">
            <v>0.78</v>
          </cell>
        </row>
        <row r="474">
          <cell r="A474">
            <v>473</v>
          </cell>
          <cell r="B474" t="str">
            <v>DXC Technology</v>
          </cell>
          <cell r="C474">
            <v>3.2</v>
          </cell>
          <cell r="D474">
            <v>35000</v>
          </cell>
          <cell r="E474">
            <v>3.3</v>
          </cell>
          <cell r="F474">
            <v>2.8</v>
          </cell>
          <cell r="G474">
            <v>3</v>
          </cell>
          <cell r="H474">
            <v>0.52</v>
          </cell>
        </row>
        <row r="475">
          <cell r="A475">
            <v>474</v>
          </cell>
          <cell r="B475" t="str">
            <v>SEMrush</v>
          </cell>
          <cell r="C475">
            <v>4.4000000000000004</v>
          </cell>
          <cell r="D475">
            <v>900</v>
          </cell>
          <cell r="E475">
            <v>4.3</v>
          </cell>
          <cell r="F475">
            <v>4.2</v>
          </cell>
          <cell r="G475">
            <v>4.5999999999999996</v>
          </cell>
          <cell r="H475">
            <v>0.97</v>
          </cell>
        </row>
        <row r="476">
          <cell r="A476">
            <v>475</v>
          </cell>
          <cell r="B476" t="str">
            <v>Amelia</v>
          </cell>
          <cell r="C476">
            <v>3.4</v>
          </cell>
          <cell r="D476">
            <v>350</v>
          </cell>
          <cell r="E476">
            <v>3.2</v>
          </cell>
          <cell r="F476">
            <v>3.1</v>
          </cell>
          <cell r="G476">
            <v>3.3</v>
          </cell>
          <cell r="H476">
            <v>0.64</v>
          </cell>
        </row>
        <row r="477">
          <cell r="A477">
            <v>476</v>
          </cell>
          <cell r="B477" t="str">
            <v>Viasat</v>
          </cell>
          <cell r="C477">
            <v>3.8</v>
          </cell>
          <cell r="D477">
            <v>2800</v>
          </cell>
          <cell r="E477">
            <v>3.7</v>
          </cell>
          <cell r="F477">
            <v>3.5</v>
          </cell>
          <cell r="G477">
            <v>3.8</v>
          </cell>
          <cell r="H477">
            <v>0.82</v>
          </cell>
        </row>
        <row r="478">
          <cell r="A478">
            <v>477</v>
          </cell>
          <cell r="B478" t="str">
            <v>Picsart</v>
          </cell>
          <cell r="C478">
            <v>4</v>
          </cell>
          <cell r="D478">
            <v>600</v>
          </cell>
          <cell r="E478">
            <v>3.9</v>
          </cell>
          <cell r="F478">
            <v>3.8</v>
          </cell>
          <cell r="G478">
            <v>4.0999999999999996</v>
          </cell>
          <cell r="H478">
            <v>0.88</v>
          </cell>
        </row>
        <row r="479">
          <cell r="A479">
            <v>478</v>
          </cell>
          <cell r="B479" t="str">
            <v>Citizens Bank</v>
          </cell>
          <cell r="C479">
            <v>3.5</v>
          </cell>
          <cell r="D479">
            <v>7500</v>
          </cell>
          <cell r="E479">
            <v>3.4</v>
          </cell>
          <cell r="F479">
            <v>3.2</v>
          </cell>
          <cell r="G479">
            <v>3.4</v>
          </cell>
          <cell r="H479">
            <v>0.72</v>
          </cell>
        </row>
        <row r="480">
          <cell r="A480">
            <v>479</v>
          </cell>
          <cell r="B480" t="str">
            <v>PitchBook</v>
          </cell>
          <cell r="C480">
            <v>4.0999999999999996</v>
          </cell>
          <cell r="D480">
            <v>850</v>
          </cell>
          <cell r="E480">
            <v>3.8</v>
          </cell>
          <cell r="F480">
            <v>3.9</v>
          </cell>
          <cell r="G480">
            <v>4.2</v>
          </cell>
          <cell r="H480">
            <v>0.91</v>
          </cell>
        </row>
        <row r="481">
          <cell r="A481">
            <v>480</v>
          </cell>
          <cell r="B481" t="str">
            <v>First Advantage</v>
          </cell>
          <cell r="C481">
            <v>3.4</v>
          </cell>
          <cell r="D481">
            <v>1400</v>
          </cell>
          <cell r="E481">
            <v>3.3</v>
          </cell>
          <cell r="F481">
            <v>3.1</v>
          </cell>
          <cell r="G481">
            <v>3.3</v>
          </cell>
          <cell r="H481">
            <v>0.66</v>
          </cell>
        </row>
        <row r="482">
          <cell r="A482">
            <v>481</v>
          </cell>
          <cell r="B482" t="str">
            <v>Omnicom Group</v>
          </cell>
          <cell r="C482">
            <v>3.6</v>
          </cell>
          <cell r="D482">
            <v>4200</v>
          </cell>
          <cell r="E482">
            <v>3.3</v>
          </cell>
          <cell r="F482">
            <v>3.3</v>
          </cell>
          <cell r="G482">
            <v>3.6</v>
          </cell>
          <cell r="H482">
            <v>0.78</v>
          </cell>
        </row>
        <row r="483">
          <cell r="A483">
            <v>482</v>
          </cell>
          <cell r="B483" t="str">
            <v>First Horizon Bank</v>
          </cell>
          <cell r="C483">
            <v>3.7</v>
          </cell>
          <cell r="D483">
            <v>1600</v>
          </cell>
          <cell r="E483">
            <v>3.6</v>
          </cell>
          <cell r="F483">
            <v>3.4</v>
          </cell>
          <cell r="G483">
            <v>3.6</v>
          </cell>
          <cell r="H483">
            <v>0.81</v>
          </cell>
        </row>
        <row r="484">
          <cell r="A484">
            <v>483</v>
          </cell>
          <cell r="B484" t="str">
            <v>Recharge</v>
          </cell>
          <cell r="C484">
            <v>4.2</v>
          </cell>
          <cell r="D484">
            <v>300</v>
          </cell>
          <cell r="E484">
            <v>4.3</v>
          </cell>
          <cell r="F484">
            <v>4</v>
          </cell>
          <cell r="G484">
            <v>4.4000000000000004</v>
          </cell>
          <cell r="H484">
            <v>0.94</v>
          </cell>
        </row>
        <row r="485">
          <cell r="A485">
            <v>484</v>
          </cell>
          <cell r="B485" t="str">
            <v>Six Flags</v>
          </cell>
          <cell r="C485">
            <v>3.2</v>
          </cell>
          <cell r="D485">
            <v>8500</v>
          </cell>
          <cell r="E485">
            <v>3</v>
          </cell>
          <cell r="F485">
            <v>2.9</v>
          </cell>
          <cell r="G485">
            <v>3.1</v>
          </cell>
          <cell r="H485">
            <v>0.62</v>
          </cell>
        </row>
        <row r="486">
          <cell r="A486">
            <v>485</v>
          </cell>
          <cell r="B486" t="str">
            <v>Workday</v>
          </cell>
          <cell r="C486">
            <v>4.2</v>
          </cell>
          <cell r="D486">
            <v>8500</v>
          </cell>
          <cell r="E486">
            <v>4</v>
          </cell>
          <cell r="F486">
            <v>3.9</v>
          </cell>
          <cell r="G486">
            <v>4.3</v>
          </cell>
          <cell r="H486">
            <v>0.94</v>
          </cell>
        </row>
        <row r="487">
          <cell r="A487">
            <v>486</v>
          </cell>
          <cell r="B487" t="str">
            <v>SpotOn</v>
          </cell>
          <cell r="C487">
            <v>4.0999999999999996</v>
          </cell>
          <cell r="D487">
            <v>750</v>
          </cell>
          <cell r="E487">
            <v>4</v>
          </cell>
          <cell r="F487">
            <v>3.9</v>
          </cell>
          <cell r="G487">
            <v>4.2</v>
          </cell>
          <cell r="H487">
            <v>0.91</v>
          </cell>
        </row>
        <row r="488">
          <cell r="A488">
            <v>487</v>
          </cell>
          <cell r="B488" t="str">
            <v>Flexport</v>
          </cell>
          <cell r="C488">
            <v>3.7</v>
          </cell>
          <cell r="D488">
            <v>1200</v>
          </cell>
          <cell r="E488">
            <v>3.4</v>
          </cell>
          <cell r="F488">
            <v>3.4</v>
          </cell>
          <cell r="G488">
            <v>3.7</v>
          </cell>
          <cell r="H488">
            <v>0.76</v>
          </cell>
        </row>
        <row r="489">
          <cell r="A489">
            <v>488</v>
          </cell>
          <cell r="B489" t="str">
            <v>Davidson Kempner</v>
          </cell>
          <cell r="C489">
            <v>4</v>
          </cell>
          <cell r="D489">
            <v>150</v>
          </cell>
          <cell r="E489">
            <v>3.5</v>
          </cell>
          <cell r="F489">
            <v>3.8</v>
          </cell>
          <cell r="G489">
            <v>4.0999999999999996</v>
          </cell>
          <cell r="H489">
            <v>0.9</v>
          </cell>
        </row>
        <row r="490">
          <cell r="A490">
            <v>489</v>
          </cell>
          <cell r="B490" t="str">
            <v>U.S. Renal Care</v>
          </cell>
          <cell r="C490">
            <v>3.3</v>
          </cell>
          <cell r="D490">
            <v>1100</v>
          </cell>
          <cell r="E490">
            <v>3</v>
          </cell>
          <cell r="F490">
            <v>3.1</v>
          </cell>
          <cell r="G490">
            <v>3.2</v>
          </cell>
          <cell r="H490">
            <v>0.68</v>
          </cell>
        </row>
        <row r="491">
          <cell r="A491">
            <v>490</v>
          </cell>
          <cell r="B491" t="str">
            <v>Whatnot</v>
          </cell>
          <cell r="C491">
            <v>4.2</v>
          </cell>
          <cell r="D491">
            <v>250</v>
          </cell>
          <cell r="E491">
            <v>4.0999999999999996</v>
          </cell>
          <cell r="F491">
            <v>4</v>
          </cell>
          <cell r="G491">
            <v>4.4000000000000004</v>
          </cell>
          <cell r="H491">
            <v>0.93</v>
          </cell>
        </row>
        <row r="492">
          <cell r="A492">
            <v>491</v>
          </cell>
          <cell r="B492" t="str">
            <v>Blackstone Group</v>
          </cell>
          <cell r="C492">
            <v>4.0999999999999996</v>
          </cell>
          <cell r="D492">
            <v>1400</v>
          </cell>
          <cell r="E492">
            <v>3.4</v>
          </cell>
          <cell r="F492">
            <v>4</v>
          </cell>
          <cell r="G492">
            <v>4.2</v>
          </cell>
          <cell r="H492">
            <v>0.94</v>
          </cell>
        </row>
        <row r="493">
          <cell r="A493">
            <v>492</v>
          </cell>
          <cell r="B493" t="str">
            <v>Vacasa</v>
          </cell>
          <cell r="C493">
            <v>3.1</v>
          </cell>
          <cell r="D493">
            <v>2800</v>
          </cell>
          <cell r="E493">
            <v>3</v>
          </cell>
          <cell r="F493">
            <v>2.8</v>
          </cell>
          <cell r="G493">
            <v>3</v>
          </cell>
          <cell r="H493">
            <v>0.54</v>
          </cell>
        </row>
        <row r="494">
          <cell r="A494">
            <v>493</v>
          </cell>
          <cell r="B494" t="str">
            <v>Cloudera</v>
          </cell>
          <cell r="C494">
            <v>3.9</v>
          </cell>
          <cell r="D494">
            <v>2400</v>
          </cell>
          <cell r="E494">
            <v>3.8</v>
          </cell>
          <cell r="F494">
            <v>3.6</v>
          </cell>
          <cell r="G494">
            <v>4</v>
          </cell>
          <cell r="H494">
            <v>0.86</v>
          </cell>
        </row>
        <row r="495">
          <cell r="A495">
            <v>494</v>
          </cell>
          <cell r="B495" t="str">
            <v>Ibotta</v>
          </cell>
          <cell r="C495">
            <v>4</v>
          </cell>
          <cell r="D495">
            <v>550</v>
          </cell>
          <cell r="E495">
            <v>3.9</v>
          </cell>
          <cell r="F495">
            <v>3.8</v>
          </cell>
          <cell r="G495">
            <v>4.0999999999999996</v>
          </cell>
          <cell r="H495">
            <v>0.89</v>
          </cell>
        </row>
        <row r="496">
          <cell r="A496">
            <v>495</v>
          </cell>
          <cell r="B496" t="str">
            <v>Kenvue</v>
          </cell>
          <cell r="C496">
            <v>3.9</v>
          </cell>
          <cell r="D496">
            <v>900</v>
          </cell>
          <cell r="E496">
            <v>3.8</v>
          </cell>
          <cell r="F496">
            <v>3.7</v>
          </cell>
          <cell r="G496">
            <v>4</v>
          </cell>
          <cell r="H496">
            <v>0.88</v>
          </cell>
        </row>
        <row r="497">
          <cell r="A497">
            <v>496</v>
          </cell>
          <cell r="B497" t="str">
            <v>Slack</v>
          </cell>
          <cell r="C497">
            <v>4.4000000000000004</v>
          </cell>
          <cell r="D497">
            <v>2200</v>
          </cell>
          <cell r="E497">
            <v>4.3</v>
          </cell>
          <cell r="F497">
            <v>4.2</v>
          </cell>
          <cell r="G497">
            <v>4.5999999999999996</v>
          </cell>
          <cell r="H497">
            <v>0.96</v>
          </cell>
        </row>
        <row r="498">
          <cell r="A498">
            <v>497</v>
          </cell>
          <cell r="B498" t="str">
            <v>Visa</v>
          </cell>
          <cell r="C498">
            <v>4.0999999999999996</v>
          </cell>
          <cell r="D498">
            <v>10500</v>
          </cell>
          <cell r="E498">
            <v>4</v>
          </cell>
          <cell r="F498">
            <v>3.8</v>
          </cell>
          <cell r="G498">
            <v>4.0999999999999996</v>
          </cell>
          <cell r="H498">
            <v>0.92</v>
          </cell>
        </row>
        <row r="499">
          <cell r="A499">
            <v>498</v>
          </cell>
          <cell r="B499" t="str">
            <v>Mastercard</v>
          </cell>
          <cell r="C499">
            <v>4.2</v>
          </cell>
          <cell r="D499">
            <v>9500</v>
          </cell>
          <cell r="E499">
            <v>4.0999999999999996</v>
          </cell>
          <cell r="F499">
            <v>3.9</v>
          </cell>
          <cell r="G499">
            <v>4.3</v>
          </cell>
          <cell r="H499">
            <v>0.95</v>
          </cell>
        </row>
        <row r="500">
          <cell r="A500">
            <v>499</v>
          </cell>
          <cell r="B500" t="str">
            <v>GameStop</v>
          </cell>
          <cell r="C500">
            <v>2.8</v>
          </cell>
          <cell r="D500">
            <v>15500</v>
          </cell>
          <cell r="E500">
            <v>2.5</v>
          </cell>
          <cell r="F500">
            <v>2.4</v>
          </cell>
          <cell r="G500">
            <v>2.7</v>
          </cell>
          <cell r="H500">
            <v>0.35</v>
          </cell>
        </row>
        <row r="501">
          <cell r="A501">
            <v>500</v>
          </cell>
          <cell r="B501" t="str">
            <v>Grubhub</v>
          </cell>
          <cell r="C501">
            <v>3.4</v>
          </cell>
          <cell r="D501">
            <v>3200</v>
          </cell>
          <cell r="E501">
            <v>3.2</v>
          </cell>
          <cell r="F501">
            <v>3</v>
          </cell>
          <cell r="G501">
            <v>3.3</v>
          </cell>
          <cell r="H501">
            <v>0.65</v>
          </cell>
        </row>
        <row r="502">
          <cell r="A502">
            <v>501</v>
          </cell>
          <cell r="B502" t="str">
            <v>Genesys</v>
          </cell>
          <cell r="C502">
            <v>4.2</v>
          </cell>
          <cell r="D502">
            <v>3850</v>
          </cell>
          <cell r="E502">
            <v>4</v>
          </cell>
          <cell r="F502">
            <v>3.9</v>
          </cell>
          <cell r="G502">
            <v>4.2</v>
          </cell>
          <cell r="H502">
            <v>0.91</v>
          </cell>
        </row>
        <row r="503">
          <cell r="A503">
            <v>502</v>
          </cell>
          <cell r="B503" t="str">
            <v>Guild</v>
          </cell>
          <cell r="C503">
            <v>4</v>
          </cell>
          <cell r="D503">
            <v>1200</v>
          </cell>
          <cell r="E503">
            <v>3.8</v>
          </cell>
          <cell r="F503">
            <v>3.7</v>
          </cell>
          <cell r="G503">
            <v>4.0999999999999996</v>
          </cell>
          <cell r="H503">
            <v>0.88</v>
          </cell>
        </row>
        <row r="504">
          <cell r="A504">
            <v>503</v>
          </cell>
          <cell r="B504" t="str">
            <v>Clari</v>
          </cell>
          <cell r="C504">
            <v>4.5</v>
          </cell>
          <cell r="D504">
            <v>650</v>
          </cell>
          <cell r="E504">
            <v>4.3</v>
          </cell>
          <cell r="F504">
            <v>4.4000000000000004</v>
          </cell>
          <cell r="G504">
            <v>4.5999999999999996</v>
          </cell>
          <cell r="H504">
            <v>0.96</v>
          </cell>
        </row>
        <row r="505">
          <cell r="A505">
            <v>504</v>
          </cell>
          <cell r="B505" t="str">
            <v>Hyatt</v>
          </cell>
          <cell r="C505">
            <v>4.0999999999999996</v>
          </cell>
          <cell r="D505">
            <v>16200</v>
          </cell>
          <cell r="E505">
            <v>3.8</v>
          </cell>
          <cell r="F505">
            <v>3.7</v>
          </cell>
          <cell r="G505">
            <v>4.2</v>
          </cell>
          <cell r="H505">
            <v>0.88</v>
          </cell>
        </row>
        <row r="506">
          <cell r="A506">
            <v>505</v>
          </cell>
          <cell r="B506" t="str">
            <v>Turing</v>
          </cell>
          <cell r="C506">
            <v>4.3</v>
          </cell>
          <cell r="D506">
            <v>1500</v>
          </cell>
          <cell r="E506">
            <v>4.0999999999999996</v>
          </cell>
          <cell r="F506">
            <v>4</v>
          </cell>
          <cell r="G506">
            <v>4.3</v>
          </cell>
          <cell r="H506">
            <v>0.92</v>
          </cell>
        </row>
        <row r="507">
          <cell r="A507">
            <v>506</v>
          </cell>
          <cell r="B507" t="str">
            <v>Breeze Airways</v>
          </cell>
          <cell r="C507">
            <v>3.8</v>
          </cell>
          <cell r="D507">
            <v>450</v>
          </cell>
          <cell r="E507">
            <v>3.5</v>
          </cell>
          <cell r="F507">
            <v>3.4</v>
          </cell>
          <cell r="G507">
            <v>3.9</v>
          </cell>
          <cell r="H507">
            <v>0.82</v>
          </cell>
        </row>
        <row r="508">
          <cell r="A508">
            <v>507</v>
          </cell>
          <cell r="B508" t="str">
            <v>Nielsen</v>
          </cell>
          <cell r="C508">
            <v>3.6</v>
          </cell>
          <cell r="D508">
            <v>12400</v>
          </cell>
          <cell r="E508">
            <v>3.6</v>
          </cell>
          <cell r="F508">
            <v>3.2</v>
          </cell>
          <cell r="G508">
            <v>3.5</v>
          </cell>
          <cell r="H508">
            <v>0.74</v>
          </cell>
        </row>
        <row r="509">
          <cell r="A509">
            <v>508</v>
          </cell>
          <cell r="B509" t="str">
            <v>CBRE Group</v>
          </cell>
          <cell r="C509">
            <v>4</v>
          </cell>
          <cell r="D509">
            <v>18500</v>
          </cell>
          <cell r="E509">
            <v>3.7</v>
          </cell>
          <cell r="F509">
            <v>3.6</v>
          </cell>
          <cell r="G509">
            <v>4</v>
          </cell>
          <cell r="H509">
            <v>0.86</v>
          </cell>
        </row>
        <row r="510">
          <cell r="A510">
            <v>509</v>
          </cell>
          <cell r="B510" t="str">
            <v>Synovus</v>
          </cell>
          <cell r="C510">
            <v>3.9</v>
          </cell>
          <cell r="D510">
            <v>1800</v>
          </cell>
          <cell r="E510">
            <v>3.8</v>
          </cell>
          <cell r="F510">
            <v>3.6</v>
          </cell>
          <cell r="G510">
            <v>3.9</v>
          </cell>
          <cell r="H510">
            <v>0.84</v>
          </cell>
        </row>
        <row r="511">
          <cell r="A511">
            <v>510</v>
          </cell>
          <cell r="B511" t="str">
            <v>Greenworks Tools</v>
          </cell>
          <cell r="C511">
            <v>3.5</v>
          </cell>
          <cell r="D511">
            <v>350</v>
          </cell>
          <cell r="E511">
            <v>3.2</v>
          </cell>
          <cell r="F511">
            <v>3.1</v>
          </cell>
          <cell r="G511">
            <v>3.4</v>
          </cell>
          <cell r="H511">
            <v>0.7</v>
          </cell>
        </row>
        <row r="512">
          <cell r="A512">
            <v>511</v>
          </cell>
          <cell r="B512" t="str">
            <v>Payoneer</v>
          </cell>
          <cell r="C512">
            <v>3.8</v>
          </cell>
          <cell r="D512">
            <v>2200</v>
          </cell>
          <cell r="E512">
            <v>3.7</v>
          </cell>
          <cell r="F512">
            <v>3.5</v>
          </cell>
          <cell r="G512">
            <v>3.8</v>
          </cell>
          <cell r="H512">
            <v>0.8</v>
          </cell>
        </row>
        <row r="513">
          <cell r="A513">
            <v>512</v>
          </cell>
          <cell r="B513" t="str">
            <v>Iterable</v>
          </cell>
          <cell r="C513">
            <v>4.5999999999999996</v>
          </cell>
          <cell r="D513">
            <v>550</v>
          </cell>
          <cell r="E513">
            <v>4.5</v>
          </cell>
          <cell r="F513">
            <v>4.4000000000000004</v>
          </cell>
          <cell r="G513">
            <v>4.7</v>
          </cell>
          <cell r="H513">
            <v>0.97</v>
          </cell>
        </row>
        <row r="514">
          <cell r="A514">
            <v>513</v>
          </cell>
          <cell r="B514" t="str">
            <v>Proofpoint</v>
          </cell>
          <cell r="C514">
            <v>4.0999999999999996</v>
          </cell>
          <cell r="D514">
            <v>3200</v>
          </cell>
          <cell r="E514">
            <v>3.8</v>
          </cell>
          <cell r="F514">
            <v>3.8</v>
          </cell>
          <cell r="G514">
            <v>4.0999999999999996</v>
          </cell>
          <cell r="H514">
            <v>0.89</v>
          </cell>
        </row>
        <row r="515">
          <cell r="A515">
            <v>514</v>
          </cell>
          <cell r="B515" t="str">
            <v>Compeer Financial</v>
          </cell>
          <cell r="C515">
            <v>4.4000000000000004</v>
          </cell>
          <cell r="D515">
            <v>400</v>
          </cell>
          <cell r="E515">
            <v>4.3</v>
          </cell>
          <cell r="F515">
            <v>4.0999999999999996</v>
          </cell>
          <cell r="G515">
            <v>4.5</v>
          </cell>
          <cell r="H515">
            <v>0.94</v>
          </cell>
        </row>
        <row r="516">
          <cell r="A516">
            <v>515</v>
          </cell>
          <cell r="B516" t="str">
            <v>Shiftsmart</v>
          </cell>
          <cell r="C516">
            <v>3.7</v>
          </cell>
          <cell r="D516">
            <v>850</v>
          </cell>
          <cell r="E516">
            <v>3.6</v>
          </cell>
          <cell r="F516">
            <v>3.4</v>
          </cell>
          <cell r="G516">
            <v>3.6</v>
          </cell>
          <cell r="H516">
            <v>0.78</v>
          </cell>
        </row>
        <row r="517">
          <cell r="A517">
            <v>516</v>
          </cell>
          <cell r="B517" t="str">
            <v>PagerDuty</v>
          </cell>
          <cell r="C517">
            <v>4.3</v>
          </cell>
          <cell r="D517">
            <v>1400</v>
          </cell>
          <cell r="E517">
            <v>4.2</v>
          </cell>
          <cell r="F517">
            <v>4.0999999999999996</v>
          </cell>
          <cell r="G517">
            <v>4.4000000000000004</v>
          </cell>
          <cell r="H517">
            <v>0.93</v>
          </cell>
        </row>
        <row r="518">
          <cell r="A518">
            <v>517</v>
          </cell>
          <cell r="B518" t="str">
            <v>CME Group</v>
          </cell>
          <cell r="C518">
            <v>4</v>
          </cell>
          <cell r="D518">
            <v>2100</v>
          </cell>
          <cell r="E518">
            <v>4</v>
          </cell>
          <cell r="F518">
            <v>3.7</v>
          </cell>
          <cell r="G518">
            <v>3.9</v>
          </cell>
          <cell r="H518">
            <v>0.85</v>
          </cell>
        </row>
        <row r="519">
          <cell r="A519">
            <v>518</v>
          </cell>
          <cell r="B519" t="str">
            <v>Sikich</v>
          </cell>
          <cell r="C519">
            <v>4.2</v>
          </cell>
          <cell r="D519">
            <v>750</v>
          </cell>
          <cell r="E519">
            <v>4.0999999999999996</v>
          </cell>
          <cell r="F519">
            <v>3.9</v>
          </cell>
          <cell r="G519">
            <v>4.2</v>
          </cell>
          <cell r="H519">
            <v>0.9</v>
          </cell>
        </row>
        <row r="520">
          <cell r="A520">
            <v>519</v>
          </cell>
          <cell r="B520" t="str">
            <v>Harmonic</v>
          </cell>
          <cell r="C520">
            <v>3.9</v>
          </cell>
          <cell r="D520">
            <v>950</v>
          </cell>
          <cell r="E520">
            <v>3.7</v>
          </cell>
          <cell r="F520">
            <v>3.6</v>
          </cell>
          <cell r="G520">
            <v>3.8</v>
          </cell>
          <cell r="H520">
            <v>0.82</v>
          </cell>
        </row>
        <row r="521">
          <cell r="A521">
            <v>520</v>
          </cell>
          <cell r="B521" t="str">
            <v>Dollar General</v>
          </cell>
          <cell r="C521">
            <v>2.9</v>
          </cell>
          <cell r="D521">
            <v>28500</v>
          </cell>
          <cell r="E521">
            <v>2.4</v>
          </cell>
          <cell r="F521">
            <v>2.5</v>
          </cell>
          <cell r="G521">
            <v>2.8</v>
          </cell>
          <cell r="H521">
            <v>0.45</v>
          </cell>
        </row>
        <row r="522">
          <cell r="A522">
            <v>521</v>
          </cell>
          <cell r="B522" t="str">
            <v>Shift4 Payments</v>
          </cell>
          <cell r="C522">
            <v>3.5</v>
          </cell>
          <cell r="D522">
            <v>1100</v>
          </cell>
          <cell r="E522">
            <v>3.2</v>
          </cell>
          <cell r="F522">
            <v>3.1</v>
          </cell>
          <cell r="G522">
            <v>3.4</v>
          </cell>
          <cell r="H522">
            <v>0.68</v>
          </cell>
        </row>
        <row r="523">
          <cell r="A523">
            <v>522</v>
          </cell>
          <cell r="B523" t="str">
            <v>Crunch Fitness</v>
          </cell>
          <cell r="C523">
            <v>3.2</v>
          </cell>
          <cell r="D523">
            <v>4200</v>
          </cell>
          <cell r="E523">
            <v>3</v>
          </cell>
          <cell r="F523">
            <v>2.9</v>
          </cell>
          <cell r="G523">
            <v>3.1</v>
          </cell>
          <cell r="H523">
            <v>0.62</v>
          </cell>
        </row>
        <row r="524">
          <cell r="A524">
            <v>523</v>
          </cell>
          <cell r="B524" t="str">
            <v>Age of Learning</v>
          </cell>
          <cell r="C524">
            <v>3.6</v>
          </cell>
          <cell r="D524">
            <v>600</v>
          </cell>
          <cell r="E524">
            <v>3.4</v>
          </cell>
          <cell r="F524">
            <v>3.3</v>
          </cell>
          <cell r="G524">
            <v>3.6</v>
          </cell>
          <cell r="H524">
            <v>0.75</v>
          </cell>
        </row>
        <row r="525">
          <cell r="A525">
            <v>524</v>
          </cell>
          <cell r="B525" t="str">
            <v>Dataminr</v>
          </cell>
          <cell r="C525">
            <v>3.8</v>
          </cell>
          <cell r="D525">
            <v>900</v>
          </cell>
          <cell r="E525">
            <v>3.5</v>
          </cell>
          <cell r="F525">
            <v>3.4</v>
          </cell>
          <cell r="G525">
            <v>3.8</v>
          </cell>
          <cell r="H525">
            <v>0.8</v>
          </cell>
        </row>
        <row r="526">
          <cell r="A526">
            <v>525</v>
          </cell>
          <cell r="B526" t="str">
            <v>Infor</v>
          </cell>
          <cell r="C526">
            <v>3.7</v>
          </cell>
          <cell r="D526">
            <v>6800</v>
          </cell>
          <cell r="E526">
            <v>3.7</v>
          </cell>
          <cell r="F526">
            <v>3.3</v>
          </cell>
          <cell r="G526">
            <v>3.6</v>
          </cell>
          <cell r="H526">
            <v>0.76</v>
          </cell>
        </row>
        <row r="527">
          <cell r="A527">
            <v>526</v>
          </cell>
          <cell r="B527" t="str">
            <v>Black Rock Coffee Bar</v>
          </cell>
          <cell r="C527">
            <v>3.4</v>
          </cell>
          <cell r="D527">
            <v>750</v>
          </cell>
          <cell r="E527">
            <v>3.2</v>
          </cell>
          <cell r="F527">
            <v>3</v>
          </cell>
          <cell r="G527">
            <v>3.5</v>
          </cell>
          <cell r="H527">
            <v>0.65</v>
          </cell>
        </row>
        <row r="528">
          <cell r="A528">
            <v>527</v>
          </cell>
          <cell r="B528" t="str">
            <v>8x8</v>
          </cell>
          <cell r="C528">
            <v>3.6</v>
          </cell>
          <cell r="D528">
            <v>2400</v>
          </cell>
          <cell r="E528">
            <v>3.6</v>
          </cell>
          <cell r="F528">
            <v>3.2</v>
          </cell>
          <cell r="G528">
            <v>3.5</v>
          </cell>
          <cell r="H528">
            <v>0.72</v>
          </cell>
        </row>
        <row r="529">
          <cell r="A529">
            <v>528</v>
          </cell>
          <cell r="B529" t="str">
            <v>BD</v>
          </cell>
          <cell r="C529">
            <v>3.8</v>
          </cell>
          <cell r="D529">
            <v>11500</v>
          </cell>
          <cell r="E529">
            <v>3.6</v>
          </cell>
          <cell r="F529">
            <v>3.5</v>
          </cell>
          <cell r="G529">
            <v>3.8</v>
          </cell>
          <cell r="H529">
            <v>0.82</v>
          </cell>
        </row>
        <row r="530">
          <cell r="A530">
            <v>529</v>
          </cell>
          <cell r="B530" t="str">
            <v>Cirrus Design Corporation</v>
          </cell>
          <cell r="C530">
            <v>4.0999999999999996</v>
          </cell>
          <cell r="D530">
            <v>850</v>
          </cell>
          <cell r="E530">
            <v>3.8</v>
          </cell>
          <cell r="F530">
            <v>3.8</v>
          </cell>
          <cell r="G530">
            <v>4.0999999999999996</v>
          </cell>
          <cell r="H530">
            <v>0.89</v>
          </cell>
        </row>
        <row r="531">
          <cell r="A531">
            <v>530</v>
          </cell>
          <cell r="B531" t="str">
            <v>Pegasystems</v>
          </cell>
          <cell r="C531">
            <v>3.9</v>
          </cell>
          <cell r="D531">
            <v>4200</v>
          </cell>
          <cell r="E531">
            <v>3.9</v>
          </cell>
          <cell r="F531">
            <v>3.6</v>
          </cell>
          <cell r="G531">
            <v>3.9</v>
          </cell>
          <cell r="H531">
            <v>0.84</v>
          </cell>
        </row>
        <row r="532">
          <cell r="A532">
            <v>531</v>
          </cell>
          <cell r="B532" t="str">
            <v>Outbrain</v>
          </cell>
          <cell r="C532">
            <v>4.0999999999999996</v>
          </cell>
          <cell r="D532">
            <v>1100</v>
          </cell>
          <cell r="E532">
            <v>4</v>
          </cell>
          <cell r="F532">
            <v>3.8</v>
          </cell>
          <cell r="G532">
            <v>4.2</v>
          </cell>
          <cell r="H532">
            <v>0.9</v>
          </cell>
        </row>
        <row r="533">
          <cell r="A533">
            <v>532</v>
          </cell>
          <cell r="B533" t="str">
            <v>STG Logistics</v>
          </cell>
          <cell r="C533">
            <v>3.3</v>
          </cell>
          <cell r="D533">
            <v>550</v>
          </cell>
          <cell r="E533">
            <v>3</v>
          </cell>
          <cell r="F533">
            <v>2.8</v>
          </cell>
          <cell r="G533">
            <v>3.1</v>
          </cell>
          <cell r="H533">
            <v>0.6</v>
          </cell>
        </row>
        <row r="534">
          <cell r="A534">
            <v>533</v>
          </cell>
          <cell r="B534" t="str">
            <v>Tripadvisor</v>
          </cell>
          <cell r="C534">
            <v>3.8</v>
          </cell>
          <cell r="D534">
            <v>4800</v>
          </cell>
          <cell r="E534">
            <v>3.8</v>
          </cell>
          <cell r="F534">
            <v>3.5</v>
          </cell>
          <cell r="G534">
            <v>3.9</v>
          </cell>
          <cell r="H534">
            <v>0.81</v>
          </cell>
        </row>
        <row r="535">
          <cell r="A535">
            <v>534</v>
          </cell>
          <cell r="B535" t="str">
            <v>Fannie Mae</v>
          </cell>
          <cell r="C535">
            <v>4.0999999999999996</v>
          </cell>
          <cell r="D535">
            <v>5200</v>
          </cell>
          <cell r="E535">
            <v>4.2</v>
          </cell>
          <cell r="F535">
            <v>3.8</v>
          </cell>
          <cell r="G535">
            <v>4.0999999999999996</v>
          </cell>
          <cell r="H535">
            <v>0.88</v>
          </cell>
        </row>
        <row r="536">
          <cell r="A536">
            <v>535</v>
          </cell>
          <cell r="B536" t="str">
            <v>Adobe</v>
          </cell>
          <cell r="C536">
            <v>4.4000000000000004</v>
          </cell>
          <cell r="D536">
            <v>14500</v>
          </cell>
          <cell r="E536">
            <v>4.2</v>
          </cell>
          <cell r="F536">
            <v>4.0999999999999996</v>
          </cell>
          <cell r="G536">
            <v>4.5</v>
          </cell>
          <cell r="H536">
            <v>0.94</v>
          </cell>
        </row>
        <row r="537">
          <cell r="A537">
            <v>536</v>
          </cell>
          <cell r="B537" t="str">
            <v>Everbridge</v>
          </cell>
          <cell r="C537">
            <v>3.5</v>
          </cell>
          <cell r="D537">
            <v>1300</v>
          </cell>
          <cell r="E537">
            <v>3.3</v>
          </cell>
          <cell r="F537">
            <v>3.1</v>
          </cell>
          <cell r="G537">
            <v>3.4</v>
          </cell>
          <cell r="H537">
            <v>0.68</v>
          </cell>
        </row>
        <row r="538">
          <cell r="A538">
            <v>537</v>
          </cell>
          <cell r="B538" t="str">
            <v>StoneX</v>
          </cell>
          <cell r="C538">
            <v>3.6</v>
          </cell>
          <cell r="D538">
            <v>1100</v>
          </cell>
          <cell r="E538">
            <v>3.4</v>
          </cell>
          <cell r="F538">
            <v>3.3</v>
          </cell>
          <cell r="G538">
            <v>3.5</v>
          </cell>
          <cell r="H538">
            <v>0.72</v>
          </cell>
        </row>
        <row r="539">
          <cell r="A539">
            <v>538</v>
          </cell>
          <cell r="B539" t="str">
            <v>Docusign</v>
          </cell>
          <cell r="C539">
            <v>3.9</v>
          </cell>
          <cell r="D539">
            <v>5800</v>
          </cell>
          <cell r="E539">
            <v>3.8</v>
          </cell>
          <cell r="F539">
            <v>3.6</v>
          </cell>
          <cell r="G539">
            <v>4</v>
          </cell>
          <cell r="H539">
            <v>0.84</v>
          </cell>
        </row>
        <row r="540">
          <cell r="A540">
            <v>539</v>
          </cell>
          <cell r="B540" t="str">
            <v>Egnyte</v>
          </cell>
          <cell r="C540">
            <v>4.4000000000000004</v>
          </cell>
          <cell r="D540">
            <v>650</v>
          </cell>
          <cell r="E540">
            <v>4.3</v>
          </cell>
          <cell r="F540">
            <v>4.2</v>
          </cell>
          <cell r="G540">
            <v>4.5</v>
          </cell>
          <cell r="H540">
            <v>0.95</v>
          </cell>
        </row>
        <row r="541">
          <cell r="A541">
            <v>540</v>
          </cell>
          <cell r="B541" t="str">
            <v>SAS</v>
          </cell>
          <cell r="C541">
            <v>4.3</v>
          </cell>
          <cell r="D541">
            <v>6200</v>
          </cell>
          <cell r="E541">
            <v>4.5</v>
          </cell>
          <cell r="F541">
            <v>4</v>
          </cell>
          <cell r="G541">
            <v>4.4000000000000004</v>
          </cell>
          <cell r="H541">
            <v>0.92</v>
          </cell>
        </row>
        <row r="542">
          <cell r="A542">
            <v>541</v>
          </cell>
          <cell r="B542" t="str">
            <v>PTC</v>
          </cell>
          <cell r="C542">
            <v>4.0999999999999996</v>
          </cell>
          <cell r="D542">
            <v>3800</v>
          </cell>
          <cell r="E542">
            <v>4</v>
          </cell>
          <cell r="F542">
            <v>3.8</v>
          </cell>
          <cell r="G542">
            <v>4.0999999999999996</v>
          </cell>
          <cell r="H542">
            <v>0.89</v>
          </cell>
        </row>
        <row r="543">
          <cell r="A543">
            <v>542</v>
          </cell>
          <cell r="B543" t="str">
            <v>Cerebral</v>
          </cell>
          <cell r="C543">
            <v>2.8</v>
          </cell>
          <cell r="D543">
            <v>950</v>
          </cell>
          <cell r="E543">
            <v>2.5</v>
          </cell>
          <cell r="F543">
            <v>2.4</v>
          </cell>
          <cell r="G543">
            <v>2.7</v>
          </cell>
          <cell r="H543">
            <v>0.4</v>
          </cell>
        </row>
        <row r="544">
          <cell r="A544">
            <v>543</v>
          </cell>
          <cell r="B544" t="str">
            <v>RXO</v>
          </cell>
          <cell r="C544">
            <v>3.6</v>
          </cell>
          <cell r="D544">
            <v>1200</v>
          </cell>
          <cell r="E544">
            <v>3.4</v>
          </cell>
          <cell r="F544">
            <v>3.3</v>
          </cell>
          <cell r="G544">
            <v>3.6</v>
          </cell>
          <cell r="H544">
            <v>0.74</v>
          </cell>
        </row>
        <row r="545">
          <cell r="A545">
            <v>544</v>
          </cell>
          <cell r="B545" t="str">
            <v>AMD</v>
          </cell>
          <cell r="C545">
            <v>4.3</v>
          </cell>
          <cell r="D545">
            <v>9500</v>
          </cell>
          <cell r="E545">
            <v>4.0999999999999996</v>
          </cell>
          <cell r="F545">
            <v>4.0999999999999996</v>
          </cell>
          <cell r="G545">
            <v>4.3</v>
          </cell>
          <cell r="H545">
            <v>0.95</v>
          </cell>
        </row>
        <row r="546">
          <cell r="A546">
            <v>545</v>
          </cell>
          <cell r="B546" t="str">
            <v>Kohlberg Kravis Roberts &amp; Co.</v>
          </cell>
          <cell r="C546">
            <v>4.2</v>
          </cell>
          <cell r="D546">
            <v>850</v>
          </cell>
          <cell r="E546">
            <v>3.6</v>
          </cell>
          <cell r="F546">
            <v>4</v>
          </cell>
          <cell r="G546">
            <v>4.2</v>
          </cell>
          <cell r="H546">
            <v>0.91</v>
          </cell>
        </row>
        <row r="547">
          <cell r="A547">
            <v>546</v>
          </cell>
          <cell r="B547" t="str">
            <v>Tubi</v>
          </cell>
          <cell r="C547">
            <v>4.0999999999999996</v>
          </cell>
          <cell r="D547">
            <v>450</v>
          </cell>
          <cell r="E547">
            <v>3.9</v>
          </cell>
          <cell r="F547">
            <v>3.8</v>
          </cell>
          <cell r="G547">
            <v>4.2</v>
          </cell>
          <cell r="H547">
            <v>0.88</v>
          </cell>
        </row>
        <row r="548">
          <cell r="A548">
            <v>547</v>
          </cell>
          <cell r="B548" t="str">
            <v>Krispy Kreme</v>
          </cell>
          <cell r="C548">
            <v>3.4</v>
          </cell>
          <cell r="D548">
            <v>7200</v>
          </cell>
          <cell r="E548">
            <v>3.1</v>
          </cell>
          <cell r="F548">
            <v>3</v>
          </cell>
          <cell r="G548">
            <v>3.4</v>
          </cell>
          <cell r="H548">
            <v>0.66</v>
          </cell>
        </row>
        <row r="549">
          <cell r="A549">
            <v>548</v>
          </cell>
          <cell r="B549" t="str">
            <v>Stagwell</v>
          </cell>
          <cell r="C549">
            <v>3.7</v>
          </cell>
          <cell r="D549">
            <v>1100</v>
          </cell>
          <cell r="E549">
            <v>3.5</v>
          </cell>
          <cell r="F549">
            <v>3.4</v>
          </cell>
          <cell r="G549">
            <v>3.7</v>
          </cell>
          <cell r="H549">
            <v>0.78</v>
          </cell>
        </row>
        <row r="550">
          <cell r="A550">
            <v>549</v>
          </cell>
          <cell r="B550" t="str">
            <v>Digital Realty</v>
          </cell>
          <cell r="C550">
            <v>4</v>
          </cell>
          <cell r="D550">
            <v>1400</v>
          </cell>
          <cell r="E550">
            <v>3.8</v>
          </cell>
          <cell r="F550">
            <v>3.7</v>
          </cell>
          <cell r="G550">
            <v>4</v>
          </cell>
          <cell r="H550">
            <v>0.86</v>
          </cell>
        </row>
        <row r="551">
          <cell r="A551">
            <v>550</v>
          </cell>
          <cell r="B551" t="str">
            <v>Union Pacific</v>
          </cell>
          <cell r="C551">
            <v>3.1</v>
          </cell>
          <cell r="D551">
            <v>6500</v>
          </cell>
          <cell r="E551">
            <v>2.2000000000000002</v>
          </cell>
          <cell r="F551">
            <v>2.8</v>
          </cell>
          <cell r="G551">
            <v>3.1</v>
          </cell>
          <cell r="H551">
            <v>0.52</v>
          </cell>
        </row>
        <row r="552">
          <cell r="A552">
            <v>551</v>
          </cell>
          <cell r="B552" t="str">
            <v>CareDx</v>
          </cell>
          <cell r="C552">
            <v>3.5</v>
          </cell>
          <cell r="D552">
            <v>550</v>
          </cell>
          <cell r="E552">
            <v>3.2</v>
          </cell>
          <cell r="F552">
            <v>3.1</v>
          </cell>
          <cell r="G552">
            <v>3.5</v>
          </cell>
          <cell r="H552">
            <v>0.7</v>
          </cell>
        </row>
        <row r="553">
          <cell r="A553">
            <v>552</v>
          </cell>
          <cell r="B553" t="str">
            <v>Huntington National Bank</v>
          </cell>
          <cell r="C553">
            <v>3.8</v>
          </cell>
          <cell r="D553">
            <v>5800</v>
          </cell>
          <cell r="E553">
            <v>3.7</v>
          </cell>
          <cell r="F553">
            <v>3.5</v>
          </cell>
          <cell r="G553">
            <v>3.8</v>
          </cell>
          <cell r="H553">
            <v>0.81</v>
          </cell>
        </row>
        <row r="554">
          <cell r="A554">
            <v>553</v>
          </cell>
          <cell r="B554" t="str">
            <v>Consensus Cloud Solutions</v>
          </cell>
          <cell r="C554">
            <v>3.6</v>
          </cell>
          <cell r="D554">
            <v>350</v>
          </cell>
          <cell r="E554">
            <v>3.4</v>
          </cell>
          <cell r="F554">
            <v>3.2</v>
          </cell>
          <cell r="G554">
            <v>3.5</v>
          </cell>
          <cell r="H554">
            <v>0.72</v>
          </cell>
        </row>
        <row r="555">
          <cell r="A555">
            <v>554</v>
          </cell>
          <cell r="B555" t="str">
            <v>Paychex</v>
          </cell>
          <cell r="C555">
            <v>3.7</v>
          </cell>
          <cell r="D555">
            <v>9800</v>
          </cell>
          <cell r="E555">
            <v>3.6</v>
          </cell>
          <cell r="F555">
            <v>3.4</v>
          </cell>
          <cell r="G555">
            <v>3.7</v>
          </cell>
          <cell r="H555">
            <v>0.78</v>
          </cell>
        </row>
        <row r="556">
          <cell r="A556">
            <v>555</v>
          </cell>
          <cell r="B556" t="str">
            <v>Paymentus</v>
          </cell>
          <cell r="C556">
            <v>3.9</v>
          </cell>
          <cell r="D556">
            <v>450</v>
          </cell>
          <cell r="E556">
            <v>3.7</v>
          </cell>
          <cell r="F556">
            <v>3.6</v>
          </cell>
          <cell r="G556">
            <v>3.9</v>
          </cell>
          <cell r="H556">
            <v>0.84</v>
          </cell>
        </row>
        <row r="557">
          <cell r="A557">
            <v>556</v>
          </cell>
          <cell r="B557" t="str">
            <v>Netenrich, Inc.</v>
          </cell>
          <cell r="C557">
            <v>3.6</v>
          </cell>
          <cell r="D557">
            <v>500</v>
          </cell>
          <cell r="E557">
            <v>3.4</v>
          </cell>
          <cell r="F557">
            <v>3.3</v>
          </cell>
          <cell r="G557">
            <v>3.6</v>
          </cell>
          <cell r="H557">
            <v>0.74</v>
          </cell>
        </row>
        <row r="558">
          <cell r="A558">
            <v>557</v>
          </cell>
          <cell r="B558" t="str">
            <v>Norwegian Cruise Line</v>
          </cell>
          <cell r="C558">
            <v>3.5</v>
          </cell>
          <cell r="D558">
            <v>4200</v>
          </cell>
          <cell r="E558">
            <v>3</v>
          </cell>
          <cell r="F558">
            <v>3.2</v>
          </cell>
          <cell r="G558">
            <v>3.5</v>
          </cell>
          <cell r="H558">
            <v>0.7</v>
          </cell>
        </row>
        <row r="559">
          <cell r="A559">
            <v>558</v>
          </cell>
          <cell r="B559" t="str">
            <v>Jones Day</v>
          </cell>
          <cell r="C559">
            <v>4</v>
          </cell>
          <cell r="D559">
            <v>2200</v>
          </cell>
          <cell r="E559">
            <v>3.2</v>
          </cell>
          <cell r="F559">
            <v>3.8</v>
          </cell>
          <cell r="G559">
            <v>4.0999999999999996</v>
          </cell>
          <cell r="H559">
            <v>0.85</v>
          </cell>
        </row>
        <row r="560">
          <cell r="A560">
            <v>559</v>
          </cell>
          <cell r="B560" t="str">
            <v>Superside</v>
          </cell>
          <cell r="C560">
            <v>4.4000000000000004</v>
          </cell>
          <cell r="D560">
            <v>600</v>
          </cell>
          <cell r="E560">
            <v>4.3</v>
          </cell>
          <cell r="F560">
            <v>4.2</v>
          </cell>
          <cell r="G560">
            <v>4.5</v>
          </cell>
          <cell r="H560">
            <v>0.94</v>
          </cell>
        </row>
        <row r="561">
          <cell r="A561">
            <v>560</v>
          </cell>
          <cell r="B561" t="str">
            <v>Oportun</v>
          </cell>
          <cell r="C561">
            <v>3.6</v>
          </cell>
          <cell r="D561">
            <v>1400</v>
          </cell>
          <cell r="E561">
            <v>3.5</v>
          </cell>
          <cell r="F561">
            <v>3.3</v>
          </cell>
          <cell r="G561">
            <v>3.6</v>
          </cell>
          <cell r="H561">
            <v>0.75</v>
          </cell>
        </row>
        <row r="562">
          <cell r="A562">
            <v>561</v>
          </cell>
          <cell r="B562" t="str">
            <v>Tegus</v>
          </cell>
          <cell r="C562">
            <v>4.3</v>
          </cell>
          <cell r="D562">
            <v>400</v>
          </cell>
          <cell r="E562">
            <v>4.0999999999999996</v>
          </cell>
          <cell r="F562">
            <v>4.0999999999999996</v>
          </cell>
          <cell r="G562">
            <v>4.4000000000000004</v>
          </cell>
          <cell r="H562">
            <v>0.92</v>
          </cell>
        </row>
        <row r="563">
          <cell r="A563">
            <v>562</v>
          </cell>
          <cell r="B563" t="str">
            <v>BetMGM</v>
          </cell>
          <cell r="C563">
            <v>3.7</v>
          </cell>
          <cell r="D563">
            <v>1100</v>
          </cell>
          <cell r="E563">
            <v>3.4</v>
          </cell>
          <cell r="F563">
            <v>3.4</v>
          </cell>
          <cell r="G563">
            <v>3.7</v>
          </cell>
          <cell r="H563">
            <v>0.78</v>
          </cell>
        </row>
        <row r="564">
          <cell r="A564">
            <v>563</v>
          </cell>
          <cell r="B564" t="str">
            <v>Rackspace</v>
          </cell>
          <cell r="C564">
            <v>3.2</v>
          </cell>
          <cell r="D564">
            <v>6500</v>
          </cell>
          <cell r="E564">
            <v>3.2</v>
          </cell>
          <cell r="F564">
            <v>2.8</v>
          </cell>
          <cell r="G564">
            <v>3.1</v>
          </cell>
          <cell r="H564">
            <v>0.55000000000000004</v>
          </cell>
        </row>
        <row r="565">
          <cell r="A565">
            <v>564</v>
          </cell>
          <cell r="B565" t="str">
            <v>ClickUp</v>
          </cell>
          <cell r="C565">
            <v>4.0999999999999996</v>
          </cell>
          <cell r="D565">
            <v>950</v>
          </cell>
          <cell r="E565">
            <v>3.8</v>
          </cell>
          <cell r="F565">
            <v>3.8</v>
          </cell>
          <cell r="G565">
            <v>4.2</v>
          </cell>
          <cell r="H565">
            <v>0.88</v>
          </cell>
        </row>
        <row r="566">
          <cell r="A566">
            <v>565</v>
          </cell>
          <cell r="B566" t="str">
            <v>Constant Contact</v>
          </cell>
          <cell r="C566">
            <v>3.8</v>
          </cell>
          <cell r="D566">
            <v>1800</v>
          </cell>
          <cell r="E566">
            <v>3.7</v>
          </cell>
          <cell r="F566">
            <v>3.5</v>
          </cell>
          <cell r="G566">
            <v>3.8</v>
          </cell>
          <cell r="H566">
            <v>0.81</v>
          </cell>
        </row>
        <row r="567">
          <cell r="A567">
            <v>566</v>
          </cell>
          <cell r="B567" t="str">
            <v>UiPath</v>
          </cell>
          <cell r="C567">
            <v>4</v>
          </cell>
          <cell r="D567">
            <v>3200</v>
          </cell>
          <cell r="E567">
            <v>3.9</v>
          </cell>
          <cell r="F567">
            <v>3.7</v>
          </cell>
          <cell r="G567">
            <v>4.0999999999999996</v>
          </cell>
          <cell r="H567">
            <v>0.86</v>
          </cell>
        </row>
        <row r="568">
          <cell r="A568">
            <v>567</v>
          </cell>
          <cell r="B568" t="str">
            <v>Centerfield</v>
          </cell>
          <cell r="C568">
            <v>3.6</v>
          </cell>
          <cell r="D568">
            <v>850</v>
          </cell>
          <cell r="E568">
            <v>3.4</v>
          </cell>
          <cell r="F568">
            <v>3.3</v>
          </cell>
          <cell r="G568">
            <v>3.6</v>
          </cell>
          <cell r="H568">
            <v>0.74</v>
          </cell>
        </row>
        <row r="569">
          <cell r="A569">
            <v>568</v>
          </cell>
          <cell r="B569" t="str">
            <v>GitHub</v>
          </cell>
          <cell r="C569">
            <v>4.5999999999999996</v>
          </cell>
          <cell r="D569">
            <v>2800</v>
          </cell>
          <cell r="E569">
            <v>4.5</v>
          </cell>
          <cell r="F569">
            <v>4.3</v>
          </cell>
          <cell r="G569">
            <v>4.7</v>
          </cell>
          <cell r="H569">
            <v>0.96</v>
          </cell>
        </row>
        <row r="570">
          <cell r="A570">
            <v>569</v>
          </cell>
          <cell r="B570" t="str">
            <v>Moody's</v>
          </cell>
          <cell r="C570">
            <v>4</v>
          </cell>
          <cell r="D570">
            <v>4500</v>
          </cell>
          <cell r="E570">
            <v>3.9</v>
          </cell>
          <cell r="F570">
            <v>3.7</v>
          </cell>
          <cell r="G570">
            <v>4</v>
          </cell>
          <cell r="H570">
            <v>0.86</v>
          </cell>
        </row>
        <row r="571">
          <cell r="A571">
            <v>570</v>
          </cell>
          <cell r="B571" t="str">
            <v>GeneDx</v>
          </cell>
          <cell r="C571">
            <v>3.4</v>
          </cell>
          <cell r="D571">
            <v>750</v>
          </cell>
          <cell r="E571">
            <v>3.1</v>
          </cell>
          <cell r="F571">
            <v>3</v>
          </cell>
          <cell r="G571">
            <v>3.4</v>
          </cell>
          <cell r="H571">
            <v>0.65</v>
          </cell>
        </row>
        <row r="572">
          <cell r="A572">
            <v>571</v>
          </cell>
          <cell r="B572" t="str">
            <v>Two Sigma</v>
          </cell>
          <cell r="C572">
            <v>4.2</v>
          </cell>
          <cell r="D572">
            <v>950</v>
          </cell>
          <cell r="E572">
            <v>3.7</v>
          </cell>
          <cell r="F572">
            <v>4</v>
          </cell>
          <cell r="G572">
            <v>4.2</v>
          </cell>
          <cell r="H572">
            <v>0.91</v>
          </cell>
        </row>
        <row r="573">
          <cell r="A573">
            <v>572</v>
          </cell>
          <cell r="B573" t="str">
            <v>Travel + Leisure</v>
          </cell>
          <cell r="C573">
            <v>3.7</v>
          </cell>
          <cell r="D573">
            <v>8500</v>
          </cell>
          <cell r="E573">
            <v>3.5</v>
          </cell>
          <cell r="F573">
            <v>3.4</v>
          </cell>
          <cell r="G573">
            <v>3.7</v>
          </cell>
          <cell r="H573">
            <v>0.78</v>
          </cell>
        </row>
        <row r="574">
          <cell r="A574">
            <v>573</v>
          </cell>
          <cell r="B574" t="str">
            <v>Duo Security</v>
          </cell>
          <cell r="C574">
            <v>4.5</v>
          </cell>
          <cell r="D574">
            <v>1100</v>
          </cell>
          <cell r="E574">
            <v>4.4000000000000004</v>
          </cell>
          <cell r="F574">
            <v>4.3</v>
          </cell>
          <cell r="G574">
            <v>4.5999999999999996</v>
          </cell>
          <cell r="H574">
            <v>0.95</v>
          </cell>
        </row>
        <row r="575">
          <cell r="A575">
            <v>574</v>
          </cell>
          <cell r="B575" t="str">
            <v>Getty Images</v>
          </cell>
          <cell r="C575">
            <v>3.8</v>
          </cell>
          <cell r="D575">
            <v>1400</v>
          </cell>
          <cell r="E575">
            <v>3.7</v>
          </cell>
          <cell r="F575">
            <v>3.5</v>
          </cell>
          <cell r="G575">
            <v>3.8</v>
          </cell>
          <cell r="H575">
            <v>0.81</v>
          </cell>
        </row>
        <row r="576">
          <cell r="A576">
            <v>575</v>
          </cell>
          <cell r="B576" t="str">
            <v>Datadog</v>
          </cell>
          <cell r="C576">
            <v>4.0999999999999996</v>
          </cell>
          <cell r="D576">
            <v>2200</v>
          </cell>
          <cell r="E576">
            <v>3.7</v>
          </cell>
          <cell r="F576">
            <v>3.9</v>
          </cell>
          <cell r="G576">
            <v>4.2</v>
          </cell>
          <cell r="H576">
            <v>0.9</v>
          </cell>
        </row>
        <row r="577">
          <cell r="A577">
            <v>576</v>
          </cell>
          <cell r="B577" t="str">
            <v>Postmates</v>
          </cell>
          <cell r="C577">
            <v>3.4</v>
          </cell>
          <cell r="D577">
            <v>2800</v>
          </cell>
          <cell r="E577">
            <v>3.2</v>
          </cell>
          <cell r="F577">
            <v>3.1</v>
          </cell>
          <cell r="G577">
            <v>3.4</v>
          </cell>
          <cell r="H577">
            <v>0.66</v>
          </cell>
        </row>
        <row r="578">
          <cell r="A578">
            <v>577</v>
          </cell>
          <cell r="B578" t="str">
            <v>Tradeweb</v>
          </cell>
          <cell r="C578">
            <v>4</v>
          </cell>
          <cell r="D578">
            <v>650</v>
          </cell>
          <cell r="E578">
            <v>3.7</v>
          </cell>
          <cell r="F578">
            <v>3.8</v>
          </cell>
          <cell r="G578">
            <v>4</v>
          </cell>
          <cell r="H578">
            <v>0.87</v>
          </cell>
        </row>
        <row r="579">
          <cell r="A579">
            <v>578</v>
          </cell>
          <cell r="B579" t="str">
            <v>First Bank</v>
          </cell>
          <cell r="C579">
            <v>3.8</v>
          </cell>
          <cell r="D579">
            <v>1100</v>
          </cell>
          <cell r="E579">
            <v>3.7</v>
          </cell>
          <cell r="F579">
            <v>3.5</v>
          </cell>
          <cell r="G579">
            <v>3.8</v>
          </cell>
          <cell r="H579">
            <v>0.81</v>
          </cell>
        </row>
        <row r="580">
          <cell r="A580">
            <v>579</v>
          </cell>
          <cell r="B580" t="str">
            <v>BuzzFeed</v>
          </cell>
          <cell r="C580">
            <v>3.3</v>
          </cell>
          <cell r="D580">
            <v>2400</v>
          </cell>
          <cell r="E580">
            <v>3.1</v>
          </cell>
          <cell r="F580">
            <v>2.9</v>
          </cell>
          <cell r="G580">
            <v>3.3</v>
          </cell>
          <cell r="H580">
            <v>0.57999999999999996</v>
          </cell>
        </row>
        <row r="581">
          <cell r="A581">
            <v>580</v>
          </cell>
          <cell r="B581" t="str">
            <v>Learneo</v>
          </cell>
          <cell r="C581">
            <v>4.0999999999999996</v>
          </cell>
          <cell r="D581">
            <v>400</v>
          </cell>
          <cell r="E581">
            <v>3.9</v>
          </cell>
          <cell r="F581">
            <v>3.8</v>
          </cell>
          <cell r="G581">
            <v>4.2</v>
          </cell>
          <cell r="H581">
            <v>0.89</v>
          </cell>
        </row>
        <row r="582">
          <cell r="A582">
            <v>581</v>
          </cell>
          <cell r="B582" t="str">
            <v>Google</v>
          </cell>
          <cell r="C582">
            <v>4.3</v>
          </cell>
          <cell r="D582">
            <v>62000</v>
          </cell>
          <cell r="E582">
            <v>4.0999999999999996</v>
          </cell>
          <cell r="F582">
            <v>3.8</v>
          </cell>
          <cell r="G582">
            <v>4.2</v>
          </cell>
          <cell r="H582">
            <v>0.85</v>
          </cell>
        </row>
        <row r="583">
          <cell r="A583">
            <v>582</v>
          </cell>
          <cell r="B583" t="str">
            <v>Bswift</v>
          </cell>
          <cell r="C583">
            <v>3.8</v>
          </cell>
          <cell r="D583">
            <v>750</v>
          </cell>
          <cell r="E583">
            <v>3.7</v>
          </cell>
          <cell r="F583">
            <v>3.5</v>
          </cell>
          <cell r="G583">
            <v>3.8</v>
          </cell>
          <cell r="H583">
            <v>0.81</v>
          </cell>
        </row>
        <row r="584">
          <cell r="A584">
            <v>583</v>
          </cell>
          <cell r="B584" t="str">
            <v>Molson Coors</v>
          </cell>
          <cell r="C584">
            <v>3.7</v>
          </cell>
          <cell r="D584">
            <v>3200</v>
          </cell>
          <cell r="E584">
            <v>3.6</v>
          </cell>
          <cell r="F584">
            <v>3.4</v>
          </cell>
          <cell r="G584">
            <v>3.7</v>
          </cell>
          <cell r="H584">
            <v>0.78</v>
          </cell>
        </row>
        <row r="585">
          <cell r="A585">
            <v>584</v>
          </cell>
          <cell r="B585" t="str">
            <v>Lucid Software</v>
          </cell>
          <cell r="C585">
            <v>4.4000000000000004</v>
          </cell>
          <cell r="D585">
            <v>550</v>
          </cell>
          <cell r="E585">
            <v>4.3</v>
          </cell>
          <cell r="F585">
            <v>4.2</v>
          </cell>
          <cell r="G585">
            <v>4.5</v>
          </cell>
          <cell r="H585">
            <v>0.94</v>
          </cell>
        </row>
        <row r="586">
          <cell r="A586">
            <v>585</v>
          </cell>
          <cell r="B586" t="str">
            <v>Morgan Stanley Investment Management</v>
          </cell>
          <cell r="C586">
            <v>4.0999999999999996</v>
          </cell>
          <cell r="D586">
            <v>1800</v>
          </cell>
          <cell r="E586">
            <v>3.6</v>
          </cell>
          <cell r="F586">
            <v>3.8</v>
          </cell>
          <cell r="G586">
            <v>4.0999999999999996</v>
          </cell>
          <cell r="H586">
            <v>0.88</v>
          </cell>
        </row>
        <row r="587">
          <cell r="A587">
            <v>586</v>
          </cell>
          <cell r="B587" t="str">
            <v>Puppet</v>
          </cell>
          <cell r="C587">
            <v>4</v>
          </cell>
          <cell r="D587">
            <v>950</v>
          </cell>
          <cell r="E587">
            <v>3.9</v>
          </cell>
          <cell r="F587">
            <v>3.7</v>
          </cell>
          <cell r="G587">
            <v>4.0999999999999996</v>
          </cell>
          <cell r="H587">
            <v>0.86</v>
          </cell>
        </row>
        <row r="588">
          <cell r="A588">
            <v>587</v>
          </cell>
          <cell r="B588" t="str">
            <v>Nextiva</v>
          </cell>
          <cell r="C588">
            <v>4.2</v>
          </cell>
          <cell r="D588">
            <v>1400</v>
          </cell>
          <cell r="E588">
            <v>4</v>
          </cell>
          <cell r="F588">
            <v>4</v>
          </cell>
          <cell r="G588">
            <v>4.3</v>
          </cell>
          <cell r="H588">
            <v>0.91</v>
          </cell>
        </row>
        <row r="589">
          <cell r="A589">
            <v>588</v>
          </cell>
          <cell r="B589" t="str">
            <v>Mission Lane</v>
          </cell>
          <cell r="C589">
            <v>4.3</v>
          </cell>
          <cell r="D589">
            <v>450</v>
          </cell>
          <cell r="E589">
            <v>4.0999999999999996</v>
          </cell>
          <cell r="F589">
            <v>4.0999999999999996</v>
          </cell>
          <cell r="G589">
            <v>4.4000000000000004</v>
          </cell>
          <cell r="H589">
            <v>0.93</v>
          </cell>
        </row>
        <row r="590">
          <cell r="A590">
            <v>589</v>
          </cell>
          <cell r="B590" t="str">
            <v>Calabrio</v>
          </cell>
          <cell r="C590">
            <v>3.9</v>
          </cell>
          <cell r="D590">
            <v>650</v>
          </cell>
          <cell r="E590">
            <v>3.8</v>
          </cell>
          <cell r="F590">
            <v>3.6</v>
          </cell>
          <cell r="G590">
            <v>3.9</v>
          </cell>
          <cell r="H590">
            <v>0.84</v>
          </cell>
        </row>
        <row r="591">
          <cell r="A591">
            <v>590</v>
          </cell>
          <cell r="B591" t="str">
            <v>MoneyGram International</v>
          </cell>
          <cell r="C591">
            <v>3.6</v>
          </cell>
          <cell r="D591">
            <v>1800</v>
          </cell>
          <cell r="E591">
            <v>3.5</v>
          </cell>
          <cell r="F591">
            <v>3.3</v>
          </cell>
          <cell r="G591">
            <v>3.6</v>
          </cell>
          <cell r="H591">
            <v>0.74</v>
          </cell>
        </row>
        <row r="592">
          <cell r="A592">
            <v>591</v>
          </cell>
          <cell r="B592" t="str">
            <v>Global Infrastructure Partners</v>
          </cell>
          <cell r="C592">
            <v>4.0999999999999996</v>
          </cell>
          <cell r="D592">
            <v>350</v>
          </cell>
          <cell r="E592">
            <v>3.5</v>
          </cell>
          <cell r="F592">
            <v>3.9</v>
          </cell>
          <cell r="G592">
            <v>4.0999999999999996</v>
          </cell>
          <cell r="H592">
            <v>0.9</v>
          </cell>
        </row>
        <row r="593">
          <cell r="A593">
            <v>592</v>
          </cell>
          <cell r="B593" t="str">
            <v>Hologic</v>
          </cell>
          <cell r="C593">
            <v>3.9</v>
          </cell>
          <cell r="D593">
            <v>2800</v>
          </cell>
          <cell r="E593">
            <v>3.7</v>
          </cell>
          <cell r="F593">
            <v>3.6</v>
          </cell>
          <cell r="G593">
            <v>3.9</v>
          </cell>
          <cell r="H593">
            <v>0.84</v>
          </cell>
        </row>
        <row r="594">
          <cell r="A594">
            <v>593</v>
          </cell>
          <cell r="B594" t="str">
            <v>Concentrix</v>
          </cell>
          <cell r="C594">
            <v>3.7</v>
          </cell>
          <cell r="D594">
            <v>45000</v>
          </cell>
          <cell r="E594">
            <v>3.6</v>
          </cell>
          <cell r="F594">
            <v>3.4</v>
          </cell>
          <cell r="G594">
            <v>3.7</v>
          </cell>
          <cell r="H594">
            <v>0.79</v>
          </cell>
        </row>
        <row r="595">
          <cell r="A595">
            <v>594</v>
          </cell>
          <cell r="B595" t="str">
            <v>Palo Alto Networks</v>
          </cell>
          <cell r="C595">
            <v>4.0999999999999996</v>
          </cell>
          <cell r="D595">
            <v>6200</v>
          </cell>
          <cell r="E595">
            <v>3.7</v>
          </cell>
          <cell r="F595">
            <v>3.9</v>
          </cell>
          <cell r="G595">
            <v>4.2</v>
          </cell>
          <cell r="H595">
            <v>0.9</v>
          </cell>
        </row>
        <row r="596">
          <cell r="A596">
            <v>595</v>
          </cell>
          <cell r="B596" t="str">
            <v>Alliance Entertainment</v>
          </cell>
          <cell r="C596">
            <v>3.4</v>
          </cell>
          <cell r="D596">
            <v>450</v>
          </cell>
          <cell r="E596">
            <v>3.2</v>
          </cell>
          <cell r="F596">
            <v>3</v>
          </cell>
          <cell r="G596">
            <v>3.4</v>
          </cell>
          <cell r="H596">
            <v>0.65</v>
          </cell>
        </row>
        <row r="597">
          <cell r="A597">
            <v>596</v>
          </cell>
          <cell r="B597" t="str">
            <v>SS&amp;C Technologies</v>
          </cell>
          <cell r="C597">
            <v>3.3</v>
          </cell>
          <cell r="D597">
            <v>7800</v>
          </cell>
          <cell r="E597">
            <v>3.2</v>
          </cell>
          <cell r="F597">
            <v>2.9</v>
          </cell>
          <cell r="G597">
            <v>3.2</v>
          </cell>
          <cell r="H597">
            <v>0.6</v>
          </cell>
        </row>
        <row r="598">
          <cell r="A598">
            <v>597</v>
          </cell>
          <cell r="B598" t="str">
            <v>EDB</v>
          </cell>
          <cell r="C598">
            <v>4.2</v>
          </cell>
          <cell r="D598">
            <v>550</v>
          </cell>
          <cell r="E598">
            <v>4</v>
          </cell>
          <cell r="F598">
            <v>4</v>
          </cell>
          <cell r="G598">
            <v>4.3</v>
          </cell>
          <cell r="H598">
            <v>0.91</v>
          </cell>
        </row>
        <row r="599">
          <cell r="A599">
            <v>598</v>
          </cell>
          <cell r="B599" t="str">
            <v>Pitney Bowes</v>
          </cell>
          <cell r="C599">
            <v>3.4</v>
          </cell>
          <cell r="D599">
            <v>7200</v>
          </cell>
          <cell r="E599">
            <v>3.3</v>
          </cell>
          <cell r="F599">
            <v>3</v>
          </cell>
          <cell r="G599">
            <v>3.4</v>
          </cell>
          <cell r="H599">
            <v>0.66</v>
          </cell>
        </row>
        <row r="600">
          <cell r="A600">
            <v>599</v>
          </cell>
          <cell r="B600" t="str">
            <v>LinkedIn</v>
          </cell>
          <cell r="C600">
            <v>4.4000000000000004</v>
          </cell>
          <cell r="D600">
            <v>9500</v>
          </cell>
          <cell r="E600">
            <v>4.3</v>
          </cell>
          <cell r="F600">
            <v>4.0999999999999996</v>
          </cell>
          <cell r="G600">
            <v>4.5999999999999996</v>
          </cell>
          <cell r="H600">
            <v>0.92</v>
          </cell>
        </row>
        <row r="601">
          <cell r="A601">
            <v>600</v>
          </cell>
          <cell r="B601" t="str">
            <v>Tyson Foods</v>
          </cell>
          <cell r="C601">
            <v>3.4</v>
          </cell>
          <cell r="D601">
            <v>11500</v>
          </cell>
          <cell r="E601">
            <v>3.1</v>
          </cell>
          <cell r="F601">
            <v>3.1</v>
          </cell>
          <cell r="G601">
            <v>3.4</v>
          </cell>
          <cell r="H601">
            <v>0.68</v>
          </cell>
        </row>
        <row r="602">
          <cell r="A602">
            <v>601</v>
          </cell>
          <cell r="B602" t="str">
            <v>Rocket Companies</v>
          </cell>
          <cell r="C602">
            <v>3.8</v>
          </cell>
          <cell r="D602">
            <v>5400</v>
          </cell>
          <cell r="E602">
            <v>3.5</v>
          </cell>
          <cell r="F602">
            <v>3.6</v>
          </cell>
          <cell r="G602">
            <v>4</v>
          </cell>
          <cell r="H602">
            <v>0.84</v>
          </cell>
        </row>
        <row r="603">
          <cell r="A603">
            <v>602</v>
          </cell>
          <cell r="B603" t="str">
            <v>Broadcom</v>
          </cell>
          <cell r="C603">
            <v>4</v>
          </cell>
          <cell r="D603">
            <v>4300</v>
          </cell>
          <cell r="E603">
            <v>3.7</v>
          </cell>
          <cell r="F603">
            <v>3.8</v>
          </cell>
          <cell r="G603">
            <v>3.9</v>
          </cell>
          <cell r="H603">
            <v>0.89</v>
          </cell>
        </row>
        <row r="604">
          <cell r="A604">
            <v>603</v>
          </cell>
          <cell r="B604" t="str">
            <v>Consumer Cellular</v>
          </cell>
          <cell r="C604">
            <v>3.4</v>
          </cell>
          <cell r="D604">
            <v>1200</v>
          </cell>
          <cell r="E604">
            <v>3.3</v>
          </cell>
          <cell r="F604">
            <v>3.1</v>
          </cell>
          <cell r="G604">
            <v>3.4</v>
          </cell>
          <cell r="H604">
            <v>0.72</v>
          </cell>
        </row>
        <row r="605">
          <cell r="A605">
            <v>604</v>
          </cell>
          <cell r="B605" t="str">
            <v>Sumo Logic</v>
          </cell>
          <cell r="C605">
            <v>4.2</v>
          </cell>
          <cell r="D605">
            <v>850</v>
          </cell>
          <cell r="E605">
            <v>4</v>
          </cell>
          <cell r="F605">
            <v>3.9</v>
          </cell>
          <cell r="G605">
            <v>4.3</v>
          </cell>
          <cell r="H605">
            <v>0.94</v>
          </cell>
        </row>
        <row r="606">
          <cell r="A606">
            <v>605</v>
          </cell>
          <cell r="B606" t="str">
            <v>Hollywood Feed</v>
          </cell>
          <cell r="C606">
            <v>3.6</v>
          </cell>
          <cell r="D606">
            <v>450</v>
          </cell>
          <cell r="E606">
            <v>3.5</v>
          </cell>
          <cell r="F606">
            <v>3.2</v>
          </cell>
          <cell r="G606">
            <v>3.7</v>
          </cell>
          <cell r="H606">
            <v>0.78</v>
          </cell>
        </row>
        <row r="607">
          <cell r="A607">
            <v>606</v>
          </cell>
          <cell r="B607" t="str">
            <v>NielsenIQ</v>
          </cell>
          <cell r="C607">
            <v>3.7</v>
          </cell>
          <cell r="D607">
            <v>3800</v>
          </cell>
          <cell r="E607">
            <v>3.8</v>
          </cell>
          <cell r="F607">
            <v>3.4</v>
          </cell>
          <cell r="G607">
            <v>3.6</v>
          </cell>
          <cell r="H607">
            <v>0.8</v>
          </cell>
        </row>
        <row r="608">
          <cell r="A608">
            <v>607</v>
          </cell>
          <cell r="B608" t="str">
            <v>Planet Fitness</v>
          </cell>
          <cell r="C608">
            <v>3.4</v>
          </cell>
          <cell r="D608">
            <v>6200</v>
          </cell>
          <cell r="E608">
            <v>3.2</v>
          </cell>
          <cell r="F608">
            <v>3.1</v>
          </cell>
          <cell r="G608">
            <v>3.5</v>
          </cell>
          <cell r="H608">
            <v>0.68</v>
          </cell>
        </row>
        <row r="609">
          <cell r="A609">
            <v>608</v>
          </cell>
          <cell r="B609" t="str">
            <v>Avis Budget Group</v>
          </cell>
          <cell r="C609">
            <v>3.2</v>
          </cell>
          <cell r="D609">
            <v>7200</v>
          </cell>
          <cell r="E609">
            <v>2.9</v>
          </cell>
          <cell r="F609">
            <v>2.8</v>
          </cell>
          <cell r="G609">
            <v>3.1</v>
          </cell>
          <cell r="H609">
            <v>0.57999999999999996</v>
          </cell>
        </row>
        <row r="610">
          <cell r="A610">
            <v>609</v>
          </cell>
          <cell r="B610" t="str">
            <v>Greystone</v>
          </cell>
          <cell r="C610">
            <v>4</v>
          </cell>
          <cell r="D610">
            <v>550</v>
          </cell>
          <cell r="E610">
            <v>3.7</v>
          </cell>
          <cell r="F610">
            <v>3.8</v>
          </cell>
          <cell r="G610">
            <v>4.0999999999999996</v>
          </cell>
          <cell r="H610">
            <v>0.9</v>
          </cell>
        </row>
        <row r="611">
          <cell r="A611">
            <v>610</v>
          </cell>
          <cell r="B611" t="str">
            <v>Hyperscale Data</v>
          </cell>
          <cell r="C611">
            <v>3.1</v>
          </cell>
          <cell r="D611">
            <v>180</v>
          </cell>
          <cell r="E611">
            <v>2.9</v>
          </cell>
          <cell r="F611">
            <v>2.7</v>
          </cell>
          <cell r="G611">
            <v>3</v>
          </cell>
          <cell r="H611">
            <v>0.55000000000000004</v>
          </cell>
        </row>
        <row r="612">
          <cell r="A612">
            <v>611</v>
          </cell>
          <cell r="B612" t="str">
            <v>Guidewire Software</v>
          </cell>
          <cell r="C612">
            <v>4.0999999999999996</v>
          </cell>
          <cell r="D612">
            <v>2100</v>
          </cell>
          <cell r="E612">
            <v>4</v>
          </cell>
          <cell r="F612">
            <v>3.9</v>
          </cell>
          <cell r="G612">
            <v>4.2</v>
          </cell>
          <cell r="H612">
            <v>0.93</v>
          </cell>
        </row>
        <row r="613">
          <cell r="A613">
            <v>612</v>
          </cell>
          <cell r="B613" t="str">
            <v>Jones Lang LaSalle</v>
          </cell>
          <cell r="C613">
            <v>3.8</v>
          </cell>
          <cell r="D613">
            <v>12000</v>
          </cell>
          <cell r="E613">
            <v>3.6</v>
          </cell>
          <cell r="F613">
            <v>3.5</v>
          </cell>
          <cell r="G613">
            <v>3.9</v>
          </cell>
          <cell r="H613">
            <v>0.86</v>
          </cell>
        </row>
        <row r="614">
          <cell r="A614">
            <v>613</v>
          </cell>
          <cell r="B614" t="str">
            <v>AllianceBernstein</v>
          </cell>
          <cell r="C614">
            <v>3.7</v>
          </cell>
          <cell r="D614">
            <v>1800</v>
          </cell>
          <cell r="E614">
            <v>3.4</v>
          </cell>
          <cell r="F614">
            <v>3.4</v>
          </cell>
          <cell r="G614">
            <v>3.7</v>
          </cell>
          <cell r="H614">
            <v>0.82</v>
          </cell>
        </row>
        <row r="615">
          <cell r="A615">
            <v>614</v>
          </cell>
          <cell r="B615" t="str">
            <v>Build-A-Bear Workshop</v>
          </cell>
          <cell r="C615">
            <v>3.5</v>
          </cell>
          <cell r="D615">
            <v>2500</v>
          </cell>
          <cell r="E615">
            <v>3.3</v>
          </cell>
          <cell r="F615">
            <v>3.2</v>
          </cell>
          <cell r="G615">
            <v>3.6</v>
          </cell>
          <cell r="H615">
            <v>0.76</v>
          </cell>
        </row>
        <row r="616">
          <cell r="A616">
            <v>615</v>
          </cell>
          <cell r="B616" t="str">
            <v>iFit</v>
          </cell>
          <cell r="C616">
            <v>3.2</v>
          </cell>
          <cell r="D616">
            <v>900</v>
          </cell>
          <cell r="E616">
            <v>3</v>
          </cell>
          <cell r="F616">
            <v>2.9</v>
          </cell>
          <cell r="G616">
            <v>3.1</v>
          </cell>
          <cell r="H616">
            <v>0.62</v>
          </cell>
        </row>
        <row r="617">
          <cell r="A617">
            <v>616</v>
          </cell>
          <cell r="B617" t="str">
            <v>Precisely</v>
          </cell>
          <cell r="C617">
            <v>3.9</v>
          </cell>
          <cell r="D617">
            <v>1100</v>
          </cell>
          <cell r="E617">
            <v>3.8</v>
          </cell>
          <cell r="F617">
            <v>3.7</v>
          </cell>
          <cell r="G617">
            <v>4</v>
          </cell>
          <cell r="H617">
            <v>0.88</v>
          </cell>
        </row>
        <row r="618">
          <cell r="A618">
            <v>617</v>
          </cell>
          <cell r="B618" t="str">
            <v>BioAgilytix Labs</v>
          </cell>
          <cell r="C618">
            <v>3.8</v>
          </cell>
          <cell r="D618">
            <v>400</v>
          </cell>
          <cell r="E618">
            <v>3.5</v>
          </cell>
          <cell r="F618">
            <v>3.6</v>
          </cell>
          <cell r="G618">
            <v>3.9</v>
          </cell>
          <cell r="H618">
            <v>0.85</v>
          </cell>
        </row>
        <row r="619">
          <cell r="A619">
            <v>618</v>
          </cell>
          <cell r="B619" t="str">
            <v>Aryaka Networks</v>
          </cell>
          <cell r="C619">
            <v>4.3</v>
          </cell>
          <cell r="D619">
            <v>600</v>
          </cell>
          <cell r="E619">
            <v>4.0999999999999996</v>
          </cell>
          <cell r="F619">
            <v>4.2</v>
          </cell>
          <cell r="G619">
            <v>4.4000000000000004</v>
          </cell>
          <cell r="H619">
            <v>0.96</v>
          </cell>
        </row>
        <row r="620">
          <cell r="A620">
            <v>619</v>
          </cell>
          <cell r="B620" t="str">
            <v>Grid Dynamics</v>
          </cell>
          <cell r="C620">
            <v>4.2</v>
          </cell>
          <cell r="D620">
            <v>1200</v>
          </cell>
          <cell r="E620">
            <v>4</v>
          </cell>
          <cell r="F620">
            <v>4.0999999999999996</v>
          </cell>
          <cell r="G620">
            <v>4.3</v>
          </cell>
          <cell r="H620">
            <v>0.95</v>
          </cell>
        </row>
        <row r="621">
          <cell r="A621">
            <v>620</v>
          </cell>
          <cell r="B621" t="str">
            <v>Sealed Air</v>
          </cell>
          <cell r="C621">
            <v>3.6</v>
          </cell>
          <cell r="D621">
            <v>2200</v>
          </cell>
          <cell r="E621">
            <v>3.4</v>
          </cell>
          <cell r="F621">
            <v>3.3</v>
          </cell>
          <cell r="G621">
            <v>3.5</v>
          </cell>
          <cell r="H621">
            <v>0.79</v>
          </cell>
        </row>
        <row r="622">
          <cell r="A622">
            <v>621</v>
          </cell>
          <cell r="B622" t="str">
            <v>Addepar</v>
          </cell>
          <cell r="C622">
            <v>4.4000000000000004</v>
          </cell>
          <cell r="D622">
            <v>500</v>
          </cell>
          <cell r="E622">
            <v>4.2</v>
          </cell>
          <cell r="F622">
            <v>4.3</v>
          </cell>
          <cell r="G622">
            <v>4.5</v>
          </cell>
          <cell r="H622">
            <v>0.97</v>
          </cell>
        </row>
        <row r="623">
          <cell r="A623">
            <v>622</v>
          </cell>
          <cell r="B623" t="str">
            <v>Liberty Communications of Costa Rica</v>
          </cell>
          <cell r="C623">
            <v>3.5</v>
          </cell>
          <cell r="D623">
            <v>300</v>
          </cell>
          <cell r="E623">
            <v>3.4</v>
          </cell>
          <cell r="F623">
            <v>3.2</v>
          </cell>
          <cell r="G623">
            <v>3.6</v>
          </cell>
          <cell r="H623">
            <v>0.74</v>
          </cell>
        </row>
        <row r="624">
          <cell r="A624">
            <v>623</v>
          </cell>
          <cell r="B624" t="str">
            <v>Oaktree Capital Management</v>
          </cell>
          <cell r="C624">
            <v>4.0999999999999996</v>
          </cell>
          <cell r="D624">
            <v>450</v>
          </cell>
          <cell r="E624">
            <v>3.8</v>
          </cell>
          <cell r="F624">
            <v>4</v>
          </cell>
          <cell r="G624">
            <v>4.2</v>
          </cell>
          <cell r="H624">
            <v>0.92</v>
          </cell>
        </row>
        <row r="625">
          <cell r="A625">
            <v>624</v>
          </cell>
          <cell r="B625" t="str">
            <v>BigCommerce</v>
          </cell>
          <cell r="C625">
            <v>4</v>
          </cell>
          <cell r="D625">
            <v>1300</v>
          </cell>
          <cell r="E625">
            <v>3.9</v>
          </cell>
          <cell r="F625">
            <v>3.8</v>
          </cell>
          <cell r="G625">
            <v>4.0999999999999996</v>
          </cell>
          <cell r="H625">
            <v>0.9</v>
          </cell>
        </row>
        <row r="626">
          <cell r="A626">
            <v>625</v>
          </cell>
          <cell r="B626" t="str">
            <v>Wyndham Hotels &amp; Resorts</v>
          </cell>
          <cell r="C626">
            <v>3.7</v>
          </cell>
          <cell r="D626">
            <v>5500</v>
          </cell>
          <cell r="E626">
            <v>3.5</v>
          </cell>
          <cell r="F626">
            <v>3.4</v>
          </cell>
          <cell r="G626">
            <v>3.8</v>
          </cell>
          <cell r="H626">
            <v>0.83</v>
          </cell>
        </row>
        <row r="627">
          <cell r="A627">
            <v>626</v>
          </cell>
          <cell r="B627" t="str">
            <v>Intuit</v>
          </cell>
          <cell r="C627">
            <v>4.5</v>
          </cell>
          <cell r="D627">
            <v>10500</v>
          </cell>
          <cell r="E627">
            <v>4.4000000000000004</v>
          </cell>
          <cell r="F627">
            <v>4.3</v>
          </cell>
          <cell r="G627">
            <v>4.5999999999999996</v>
          </cell>
          <cell r="H627">
            <v>0.98</v>
          </cell>
        </row>
        <row r="628">
          <cell r="A628">
            <v>627</v>
          </cell>
          <cell r="B628" t="str">
            <v>GumGum</v>
          </cell>
          <cell r="C628">
            <v>4.2</v>
          </cell>
          <cell r="D628">
            <v>350</v>
          </cell>
          <cell r="E628">
            <v>4.0999999999999996</v>
          </cell>
          <cell r="F628">
            <v>4</v>
          </cell>
          <cell r="G628">
            <v>4.3</v>
          </cell>
          <cell r="H628">
            <v>0.94</v>
          </cell>
        </row>
        <row r="629">
          <cell r="A629">
            <v>628</v>
          </cell>
          <cell r="B629" t="str">
            <v>Cribl</v>
          </cell>
          <cell r="C629">
            <v>4.5999999999999996</v>
          </cell>
          <cell r="D629">
            <v>200</v>
          </cell>
          <cell r="E629">
            <v>4.5</v>
          </cell>
          <cell r="F629">
            <v>4.5</v>
          </cell>
          <cell r="G629">
            <v>4.7</v>
          </cell>
          <cell r="H629">
            <v>0.99</v>
          </cell>
        </row>
        <row r="630">
          <cell r="A630">
            <v>629</v>
          </cell>
          <cell r="B630" t="str">
            <v>Express Wash Concepts</v>
          </cell>
          <cell r="C630">
            <v>3.4</v>
          </cell>
          <cell r="D630">
            <v>250</v>
          </cell>
          <cell r="E630">
            <v>3.2</v>
          </cell>
          <cell r="F630">
            <v>3.1</v>
          </cell>
          <cell r="G630">
            <v>3.5</v>
          </cell>
          <cell r="H630">
            <v>0.7</v>
          </cell>
        </row>
        <row r="631">
          <cell r="A631">
            <v>630</v>
          </cell>
          <cell r="B631" t="str">
            <v>Take-Two Interactive Software</v>
          </cell>
          <cell r="C631">
            <v>3.9</v>
          </cell>
          <cell r="D631">
            <v>1600</v>
          </cell>
          <cell r="E631">
            <v>3.6</v>
          </cell>
          <cell r="F631">
            <v>3.7</v>
          </cell>
          <cell r="G631">
            <v>4</v>
          </cell>
          <cell r="H631">
            <v>0.87</v>
          </cell>
        </row>
        <row r="632">
          <cell r="A632">
            <v>631</v>
          </cell>
          <cell r="B632" t="str">
            <v>CACI International</v>
          </cell>
          <cell r="C632">
            <v>3.7</v>
          </cell>
          <cell r="D632">
            <v>6800</v>
          </cell>
          <cell r="E632">
            <v>3.6</v>
          </cell>
          <cell r="F632">
            <v>3.4</v>
          </cell>
          <cell r="G632">
            <v>3.6</v>
          </cell>
          <cell r="H632">
            <v>0.81</v>
          </cell>
        </row>
        <row r="633">
          <cell r="A633">
            <v>632</v>
          </cell>
          <cell r="B633" t="str">
            <v>Pandora</v>
          </cell>
          <cell r="C633">
            <v>3.8</v>
          </cell>
          <cell r="D633">
            <v>2400</v>
          </cell>
          <cell r="E633">
            <v>3.7</v>
          </cell>
          <cell r="F633">
            <v>3.5</v>
          </cell>
          <cell r="G633">
            <v>3.9</v>
          </cell>
          <cell r="H633">
            <v>0.85</v>
          </cell>
        </row>
        <row r="634">
          <cell r="A634">
            <v>633</v>
          </cell>
          <cell r="B634" t="str">
            <v>comScore</v>
          </cell>
          <cell r="C634">
            <v>3.3</v>
          </cell>
          <cell r="D634">
            <v>1400</v>
          </cell>
          <cell r="E634">
            <v>3.2</v>
          </cell>
          <cell r="F634">
            <v>3</v>
          </cell>
          <cell r="G634">
            <v>3.2</v>
          </cell>
          <cell r="H634">
            <v>0.64</v>
          </cell>
        </row>
        <row r="635">
          <cell r="A635">
            <v>634</v>
          </cell>
          <cell r="B635" t="str">
            <v>Booking Holdings</v>
          </cell>
          <cell r="C635">
            <v>4</v>
          </cell>
          <cell r="D635">
            <v>2800</v>
          </cell>
          <cell r="E635">
            <v>3.8</v>
          </cell>
          <cell r="F635">
            <v>3.8</v>
          </cell>
          <cell r="G635">
            <v>4.0999999999999996</v>
          </cell>
          <cell r="H635">
            <v>0.91</v>
          </cell>
        </row>
        <row r="636">
          <cell r="A636">
            <v>635</v>
          </cell>
          <cell r="B636" t="str">
            <v>Opendoor Technologies</v>
          </cell>
          <cell r="C636">
            <v>3.5</v>
          </cell>
          <cell r="D636">
            <v>1100</v>
          </cell>
          <cell r="E636">
            <v>3.3</v>
          </cell>
          <cell r="F636">
            <v>3.2</v>
          </cell>
          <cell r="G636">
            <v>3.4</v>
          </cell>
          <cell r="H636">
            <v>0.73</v>
          </cell>
        </row>
        <row r="637">
          <cell r="A637">
            <v>636</v>
          </cell>
          <cell r="B637" t="str">
            <v>Nomad Health</v>
          </cell>
          <cell r="C637">
            <v>3.8</v>
          </cell>
          <cell r="D637">
            <v>300</v>
          </cell>
          <cell r="E637">
            <v>3.7</v>
          </cell>
          <cell r="F637">
            <v>3.6</v>
          </cell>
          <cell r="G637">
            <v>3.9</v>
          </cell>
          <cell r="H637">
            <v>0.84</v>
          </cell>
        </row>
        <row r="638">
          <cell r="A638">
            <v>637</v>
          </cell>
          <cell r="B638" t="str">
            <v>CyberArk</v>
          </cell>
          <cell r="C638">
            <v>4.3</v>
          </cell>
          <cell r="D638">
            <v>1200</v>
          </cell>
          <cell r="E638">
            <v>4.0999999999999996</v>
          </cell>
          <cell r="F638">
            <v>4.2</v>
          </cell>
          <cell r="G638">
            <v>4.4000000000000004</v>
          </cell>
          <cell r="H638">
            <v>0.96</v>
          </cell>
        </row>
        <row r="639">
          <cell r="A639">
            <v>638</v>
          </cell>
          <cell r="B639" t="str">
            <v>Genpact</v>
          </cell>
          <cell r="C639">
            <v>3.8</v>
          </cell>
          <cell r="D639">
            <v>25000</v>
          </cell>
          <cell r="E639">
            <v>3.7</v>
          </cell>
          <cell r="F639">
            <v>3.5</v>
          </cell>
          <cell r="G639">
            <v>3.9</v>
          </cell>
          <cell r="H639">
            <v>0.87</v>
          </cell>
        </row>
        <row r="640">
          <cell r="A640">
            <v>639</v>
          </cell>
          <cell r="B640" t="str">
            <v>Verbit</v>
          </cell>
          <cell r="C640">
            <v>3.6</v>
          </cell>
          <cell r="D640">
            <v>400</v>
          </cell>
          <cell r="E640">
            <v>3.4</v>
          </cell>
          <cell r="F640">
            <v>3.3</v>
          </cell>
          <cell r="G640">
            <v>3.7</v>
          </cell>
          <cell r="H640">
            <v>0.77</v>
          </cell>
        </row>
        <row r="641">
          <cell r="A641">
            <v>640</v>
          </cell>
          <cell r="B641" t="str">
            <v>Auth0</v>
          </cell>
          <cell r="C641">
            <v>4.4000000000000004</v>
          </cell>
          <cell r="D641">
            <v>700</v>
          </cell>
          <cell r="E641">
            <v>4.3</v>
          </cell>
          <cell r="F641">
            <v>4.2</v>
          </cell>
          <cell r="G641">
            <v>4.5</v>
          </cell>
          <cell r="H641">
            <v>0.97</v>
          </cell>
        </row>
        <row r="642">
          <cell r="A642">
            <v>641</v>
          </cell>
          <cell r="B642" t="str">
            <v>Global Payments</v>
          </cell>
          <cell r="C642">
            <v>3.5</v>
          </cell>
          <cell r="D642">
            <v>4500</v>
          </cell>
          <cell r="E642">
            <v>3.3</v>
          </cell>
          <cell r="F642">
            <v>3.2</v>
          </cell>
          <cell r="G642">
            <v>3.4</v>
          </cell>
          <cell r="H642">
            <v>0.74</v>
          </cell>
        </row>
        <row r="643">
          <cell r="A643">
            <v>642</v>
          </cell>
          <cell r="B643" t="str">
            <v>Evolve</v>
          </cell>
          <cell r="C643">
            <v>3.9</v>
          </cell>
          <cell r="D643">
            <v>600</v>
          </cell>
          <cell r="E643">
            <v>3.8</v>
          </cell>
          <cell r="F643">
            <v>3.7</v>
          </cell>
          <cell r="G643">
            <v>4</v>
          </cell>
          <cell r="H643">
            <v>0.89</v>
          </cell>
        </row>
        <row r="644">
          <cell r="A644">
            <v>643</v>
          </cell>
          <cell r="B644" t="str">
            <v>Talkdesk</v>
          </cell>
          <cell r="C644">
            <v>4.0999999999999996</v>
          </cell>
          <cell r="D644">
            <v>900</v>
          </cell>
          <cell r="E644">
            <v>4</v>
          </cell>
          <cell r="F644">
            <v>3.9</v>
          </cell>
          <cell r="G644">
            <v>4.2</v>
          </cell>
          <cell r="H644">
            <v>0.92</v>
          </cell>
        </row>
        <row r="645">
          <cell r="A645">
            <v>644</v>
          </cell>
          <cell r="B645" t="str">
            <v>Broadway Bank</v>
          </cell>
          <cell r="C645">
            <v>4</v>
          </cell>
          <cell r="D645">
            <v>250</v>
          </cell>
          <cell r="E645">
            <v>3.8</v>
          </cell>
          <cell r="F645">
            <v>3.9</v>
          </cell>
          <cell r="G645">
            <v>4.0999999999999996</v>
          </cell>
          <cell r="H645">
            <v>0.91</v>
          </cell>
        </row>
        <row r="646">
          <cell r="A646">
            <v>645</v>
          </cell>
          <cell r="B646" t="str">
            <v>Roadrunner</v>
          </cell>
          <cell r="C646">
            <v>3</v>
          </cell>
          <cell r="D646">
            <v>1200</v>
          </cell>
          <cell r="E646">
            <v>2.8</v>
          </cell>
          <cell r="F646">
            <v>2.7</v>
          </cell>
          <cell r="G646">
            <v>2.9</v>
          </cell>
          <cell r="H646">
            <v>0.52</v>
          </cell>
        </row>
        <row r="647">
          <cell r="A647">
            <v>646</v>
          </cell>
          <cell r="B647" t="str">
            <v>Zynga</v>
          </cell>
          <cell r="C647">
            <v>4</v>
          </cell>
          <cell r="D647">
            <v>1800</v>
          </cell>
          <cell r="E647">
            <v>3.8</v>
          </cell>
          <cell r="F647">
            <v>3.8</v>
          </cell>
          <cell r="G647">
            <v>4.0999999999999996</v>
          </cell>
          <cell r="H647">
            <v>0.9</v>
          </cell>
        </row>
        <row r="648">
          <cell r="A648">
            <v>647</v>
          </cell>
          <cell r="B648" t="str">
            <v>Waste Pro USA</v>
          </cell>
          <cell r="C648">
            <v>3.1</v>
          </cell>
          <cell r="D648">
            <v>800</v>
          </cell>
          <cell r="E648">
            <v>2.9</v>
          </cell>
          <cell r="F648">
            <v>2.8</v>
          </cell>
          <cell r="G648">
            <v>3</v>
          </cell>
          <cell r="H648">
            <v>0.56000000000000005</v>
          </cell>
        </row>
        <row r="649">
          <cell r="A649">
            <v>648</v>
          </cell>
          <cell r="B649" t="str">
            <v>Ally Financial</v>
          </cell>
          <cell r="C649">
            <v>3.9</v>
          </cell>
          <cell r="D649">
            <v>3200</v>
          </cell>
          <cell r="E649">
            <v>3.8</v>
          </cell>
          <cell r="F649">
            <v>3.7</v>
          </cell>
          <cell r="G649">
            <v>4</v>
          </cell>
          <cell r="H649">
            <v>0.89</v>
          </cell>
        </row>
        <row r="650">
          <cell r="A650">
            <v>649</v>
          </cell>
          <cell r="B650" t="str">
            <v>Vistex</v>
          </cell>
          <cell r="C650">
            <v>3.4</v>
          </cell>
          <cell r="D650">
            <v>500</v>
          </cell>
          <cell r="E650">
            <v>3.2</v>
          </cell>
          <cell r="F650">
            <v>3.1</v>
          </cell>
          <cell r="G650">
            <v>3.3</v>
          </cell>
          <cell r="H650">
            <v>0.7</v>
          </cell>
        </row>
        <row r="651">
          <cell r="A651">
            <v>650</v>
          </cell>
          <cell r="B651" t="str">
            <v>ActiveCampaign</v>
          </cell>
          <cell r="C651">
            <v>4.3</v>
          </cell>
          <cell r="D651">
            <v>650</v>
          </cell>
          <cell r="E651">
            <v>4.2</v>
          </cell>
          <cell r="F651">
            <v>4.0999999999999996</v>
          </cell>
          <cell r="G651">
            <v>4.4000000000000004</v>
          </cell>
          <cell r="H651">
            <v>0.96</v>
          </cell>
        </row>
        <row r="652">
          <cell r="A652">
            <v>651</v>
          </cell>
          <cell r="B652" t="str">
            <v>Twitch</v>
          </cell>
          <cell r="C652">
            <v>3.9</v>
          </cell>
          <cell r="D652">
            <v>1100</v>
          </cell>
          <cell r="E652">
            <v>3.7</v>
          </cell>
          <cell r="F652">
            <v>3.7</v>
          </cell>
          <cell r="G652">
            <v>4</v>
          </cell>
          <cell r="H652">
            <v>0.88</v>
          </cell>
        </row>
        <row r="653">
          <cell r="A653">
            <v>652</v>
          </cell>
          <cell r="B653" t="str">
            <v>Human Interest</v>
          </cell>
          <cell r="C653">
            <v>4.0999999999999996</v>
          </cell>
          <cell r="D653">
            <v>400</v>
          </cell>
          <cell r="E653">
            <v>4</v>
          </cell>
          <cell r="F653">
            <v>3.9</v>
          </cell>
          <cell r="G653">
            <v>4.2</v>
          </cell>
          <cell r="H653">
            <v>0.93</v>
          </cell>
        </row>
        <row r="654">
          <cell r="A654">
            <v>653</v>
          </cell>
          <cell r="B654" t="str">
            <v>Xerox</v>
          </cell>
          <cell r="C654">
            <v>3.3</v>
          </cell>
          <cell r="D654">
            <v>15000</v>
          </cell>
          <cell r="E654">
            <v>3.2</v>
          </cell>
          <cell r="F654">
            <v>3</v>
          </cell>
          <cell r="G654">
            <v>3.2</v>
          </cell>
          <cell r="H654">
            <v>0.62</v>
          </cell>
        </row>
        <row r="655">
          <cell r="A655">
            <v>654</v>
          </cell>
          <cell r="B655" t="str">
            <v>Globant</v>
          </cell>
          <cell r="C655">
            <v>4.0999999999999996</v>
          </cell>
          <cell r="D655">
            <v>8500</v>
          </cell>
          <cell r="E655">
            <v>3.9</v>
          </cell>
          <cell r="F655">
            <v>3.9</v>
          </cell>
          <cell r="G655">
            <v>4.2</v>
          </cell>
          <cell r="H655">
            <v>0.94</v>
          </cell>
        </row>
        <row r="656">
          <cell r="A656">
            <v>655</v>
          </cell>
          <cell r="B656" t="str">
            <v>BetterUp</v>
          </cell>
          <cell r="C656">
            <v>4.2</v>
          </cell>
          <cell r="D656">
            <v>550</v>
          </cell>
          <cell r="E656">
            <v>4.0999999999999996</v>
          </cell>
          <cell r="F656">
            <v>4</v>
          </cell>
          <cell r="G656">
            <v>4.4000000000000004</v>
          </cell>
          <cell r="H656">
            <v>0.95</v>
          </cell>
        </row>
        <row r="657">
          <cell r="A657">
            <v>656</v>
          </cell>
          <cell r="B657" t="str">
            <v>Royal Caribbean Group</v>
          </cell>
          <cell r="C657">
            <v>3.8</v>
          </cell>
          <cell r="D657">
            <v>6200</v>
          </cell>
          <cell r="E657">
            <v>3.4</v>
          </cell>
          <cell r="F657">
            <v>3.6</v>
          </cell>
          <cell r="G657">
            <v>4</v>
          </cell>
          <cell r="H657">
            <v>0.85</v>
          </cell>
        </row>
        <row r="658">
          <cell r="A658">
            <v>657</v>
          </cell>
          <cell r="B658" t="str">
            <v>MediaMath</v>
          </cell>
          <cell r="C658">
            <v>3.2</v>
          </cell>
          <cell r="D658">
            <v>600</v>
          </cell>
          <cell r="E658">
            <v>3.1</v>
          </cell>
          <cell r="F658">
            <v>2.9</v>
          </cell>
          <cell r="G658">
            <v>3.1</v>
          </cell>
          <cell r="H658">
            <v>0.6</v>
          </cell>
        </row>
        <row r="659">
          <cell r="A659">
            <v>658</v>
          </cell>
          <cell r="B659" t="str">
            <v>SuperOrdinary</v>
          </cell>
          <cell r="C659">
            <v>3.7</v>
          </cell>
          <cell r="D659">
            <v>150</v>
          </cell>
          <cell r="E659">
            <v>3.5</v>
          </cell>
          <cell r="F659">
            <v>3.4</v>
          </cell>
          <cell r="G659">
            <v>3.8</v>
          </cell>
          <cell r="H659">
            <v>0.8</v>
          </cell>
        </row>
        <row r="660">
          <cell r="A660">
            <v>659</v>
          </cell>
          <cell r="B660" t="str">
            <v>Placer.ai</v>
          </cell>
          <cell r="C660">
            <v>4.5</v>
          </cell>
          <cell r="D660">
            <v>250</v>
          </cell>
          <cell r="E660">
            <v>4.4000000000000004</v>
          </cell>
          <cell r="F660">
            <v>4.4000000000000004</v>
          </cell>
          <cell r="G660">
            <v>4.5999999999999996</v>
          </cell>
          <cell r="H660">
            <v>0.98</v>
          </cell>
        </row>
        <row r="661">
          <cell r="A661">
            <v>660</v>
          </cell>
          <cell r="B661" t="str">
            <v>Jobvite</v>
          </cell>
          <cell r="C661">
            <v>3.6</v>
          </cell>
          <cell r="D661">
            <v>500</v>
          </cell>
          <cell r="E661">
            <v>3.5</v>
          </cell>
          <cell r="F661">
            <v>3.3</v>
          </cell>
          <cell r="G661">
            <v>3.7</v>
          </cell>
          <cell r="H661">
            <v>0.78</v>
          </cell>
        </row>
        <row r="662">
          <cell r="A662">
            <v>661</v>
          </cell>
          <cell r="B662" t="str">
            <v>Langan Engineering &amp; Environmental Services</v>
          </cell>
          <cell r="C662">
            <v>4.0999999999999996</v>
          </cell>
          <cell r="D662">
            <v>700</v>
          </cell>
          <cell r="E662">
            <v>3.8</v>
          </cell>
          <cell r="F662">
            <v>4</v>
          </cell>
          <cell r="G662">
            <v>4.2</v>
          </cell>
          <cell r="H662">
            <v>0.93</v>
          </cell>
        </row>
        <row r="663">
          <cell r="A663">
            <v>662</v>
          </cell>
          <cell r="B663" t="str">
            <v>Jack in the Box</v>
          </cell>
          <cell r="C663">
            <v>3.2</v>
          </cell>
          <cell r="D663">
            <v>9500</v>
          </cell>
          <cell r="E663">
            <v>3</v>
          </cell>
          <cell r="F663">
            <v>2.9</v>
          </cell>
          <cell r="G663">
            <v>3.1</v>
          </cell>
          <cell r="H663">
            <v>0.63</v>
          </cell>
        </row>
        <row r="664">
          <cell r="A664">
            <v>663</v>
          </cell>
          <cell r="B664" t="str">
            <v>Lionsgate</v>
          </cell>
          <cell r="C664">
            <v>3.7</v>
          </cell>
          <cell r="D664">
            <v>600</v>
          </cell>
          <cell r="E664">
            <v>3.4</v>
          </cell>
          <cell r="F664">
            <v>3.5</v>
          </cell>
          <cell r="G664">
            <v>3.8</v>
          </cell>
          <cell r="H664">
            <v>0.82</v>
          </cell>
        </row>
        <row r="665">
          <cell r="A665">
            <v>664</v>
          </cell>
          <cell r="B665" t="str">
            <v>M-Files</v>
          </cell>
          <cell r="C665">
            <v>4.2</v>
          </cell>
          <cell r="D665">
            <v>450</v>
          </cell>
          <cell r="E665">
            <v>4.0999999999999996</v>
          </cell>
          <cell r="F665">
            <v>4</v>
          </cell>
          <cell r="G665">
            <v>4.3</v>
          </cell>
          <cell r="H665">
            <v>0.95</v>
          </cell>
        </row>
        <row r="666">
          <cell r="A666">
            <v>665</v>
          </cell>
          <cell r="B666" t="str">
            <v>Driven Brands</v>
          </cell>
          <cell r="C666">
            <v>3.4</v>
          </cell>
          <cell r="D666">
            <v>1200</v>
          </cell>
          <cell r="E666">
            <v>3.2</v>
          </cell>
          <cell r="F666">
            <v>3.1</v>
          </cell>
          <cell r="G666">
            <v>3.4</v>
          </cell>
          <cell r="H666">
            <v>0.71</v>
          </cell>
        </row>
        <row r="667">
          <cell r="A667">
            <v>666</v>
          </cell>
          <cell r="B667" t="str">
            <v>Central Bank</v>
          </cell>
          <cell r="C667">
            <v>3.8</v>
          </cell>
          <cell r="D667">
            <v>600</v>
          </cell>
          <cell r="E667">
            <v>3.7</v>
          </cell>
          <cell r="F667">
            <v>3.6</v>
          </cell>
          <cell r="G667">
            <v>3.9</v>
          </cell>
          <cell r="H667">
            <v>0.86</v>
          </cell>
        </row>
        <row r="668">
          <cell r="A668">
            <v>667</v>
          </cell>
          <cell r="B668" t="str">
            <v>Cart.com</v>
          </cell>
          <cell r="C668">
            <v>4</v>
          </cell>
          <cell r="D668">
            <v>300</v>
          </cell>
          <cell r="E668">
            <v>3.8</v>
          </cell>
          <cell r="F668">
            <v>3.9</v>
          </cell>
          <cell r="G668">
            <v>4.0999999999999996</v>
          </cell>
          <cell r="H668">
            <v>0.91</v>
          </cell>
        </row>
        <row r="669">
          <cell r="A669">
            <v>668</v>
          </cell>
          <cell r="B669" t="str">
            <v>Broadridge</v>
          </cell>
          <cell r="C669">
            <v>3.9</v>
          </cell>
          <cell r="D669">
            <v>4200</v>
          </cell>
          <cell r="E669">
            <v>3.8</v>
          </cell>
          <cell r="F669">
            <v>3.7</v>
          </cell>
          <cell r="G669">
            <v>4</v>
          </cell>
          <cell r="H669">
            <v>0.9</v>
          </cell>
        </row>
        <row r="670">
          <cell r="A670">
            <v>669</v>
          </cell>
          <cell r="B670" t="str">
            <v>Life Time</v>
          </cell>
          <cell r="C670">
            <v>3.4</v>
          </cell>
          <cell r="D670">
            <v>8500</v>
          </cell>
          <cell r="E670">
            <v>3.1</v>
          </cell>
          <cell r="F670">
            <v>3.2</v>
          </cell>
          <cell r="G670">
            <v>3.6</v>
          </cell>
          <cell r="H670">
            <v>0.73</v>
          </cell>
        </row>
        <row r="671">
          <cell r="A671">
            <v>670</v>
          </cell>
          <cell r="B671" t="str">
            <v>New York Stock Exchange</v>
          </cell>
          <cell r="C671">
            <v>3.9</v>
          </cell>
          <cell r="D671">
            <v>400</v>
          </cell>
          <cell r="E671">
            <v>3.6</v>
          </cell>
          <cell r="F671">
            <v>3.8</v>
          </cell>
          <cell r="G671">
            <v>4</v>
          </cell>
          <cell r="H671">
            <v>0.89</v>
          </cell>
        </row>
        <row r="672">
          <cell r="A672">
            <v>671</v>
          </cell>
          <cell r="B672" t="str">
            <v>Microsoft</v>
          </cell>
          <cell r="C672">
            <v>4.4000000000000004</v>
          </cell>
          <cell r="D672">
            <v>52000</v>
          </cell>
          <cell r="E672">
            <v>4.2</v>
          </cell>
          <cell r="F672">
            <v>4.0999999999999996</v>
          </cell>
          <cell r="G672">
            <v>4.4000000000000004</v>
          </cell>
          <cell r="H672">
            <v>0.96</v>
          </cell>
        </row>
        <row r="673">
          <cell r="A673">
            <v>672</v>
          </cell>
          <cell r="B673" t="str">
            <v>Positive Development</v>
          </cell>
          <cell r="C673">
            <v>4.0999999999999996</v>
          </cell>
          <cell r="D673">
            <v>200</v>
          </cell>
          <cell r="E673">
            <v>4</v>
          </cell>
          <cell r="F673">
            <v>3.9</v>
          </cell>
          <cell r="G673">
            <v>4.3</v>
          </cell>
          <cell r="H673">
            <v>0.94</v>
          </cell>
        </row>
        <row r="674">
          <cell r="A674">
            <v>673</v>
          </cell>
          <cell r="B674" t="str">
            <v>Elastic</v>
          </cell>
          <cell r="C674">
            <v>4.3</v>
          </cell>
          <cell r="D674">
            <v>1100</v>
          </cell>
          <cell r="E674">
            <v>4.2</v>
          </cell>
          <cell r="F674">
            <v>4.0999999999999996</v>
          </cell>
          <cell r="G674">
            <v>4.5</v>
          </cell>
          <cell r="H674">
            <v>0.97</v>
          </cell>
        </row>
        <row r="675">
          <cell r="A675">
            <v>674</v>
          </cell>
          <cell r="B675" t="str">
            <v>Restaurant365</v>
          </cell>
          <cell r="C675">
            <v>4.2</v>
          </cell>
          <cell r="D675">
            <v>400</v>
          </cell>
          <cell r="E675">
            <v>4.0999999999999996</v>
          </cell>
          <cell r="F675">
            <v>4</v>
          </cell>
          <cell r="G675">
            <v>4.3</v>
          </cell>
          <cell r="H675">
            <v>0.95</v>
          </cell>
        </row>
        <row r="676">
          <cell r="A676">
            <v>675</v>
          </cell>
          <cell r="B676" t="str">
            <v>Wheels Up</v>
          </cell>
          <cell r="C676">
            <v>3.1</v>
          </cell>
          <cell r="D676">
            <v>500</v>
          </cell>
          <cell r="E676">
            <v>2.9</v>
          </cell>
          <cell r="F676">
            <v>2.8</v>
          </cell>
          <cell r="G676">
            <v>3</v>
          </cell>
          <cell r="H676">
            <v>0.55000000000000004</v>
          </cell>
        </row>
        <row r="677">
          <cell r="A677">
            <v>676</v>
          </cell>
          <cell r="B677" t="str">
            <v>e2open</v>
          </cell>
          <cell r="C677">
            <v>3.3</v>
          </cell>
          <cell r="D677">
            <v>1300</v>
          </cell>
          <cell r="E677">
            <v>3.2</v>
          </cell>
          <cell r="F677">
            <v>3</v>
          </cell>
          <cell r="G677">
            <v>3.2</v>
          </cell>
          <cell r="H677">
            <v>0.65</v>
          </cell>
        </row>
        <row r="678">
          <cell r="A678">
            <v>677</v>
          </cell>
          <cell r="B678" t="str">
            <v>Carvana</v>
          </cell>
          <cell r="C678">
            <v>3.2</v>
          </cell>
          <cell r="D678">
            <v>5500</v>
          </cell>
          <cell r="E678">
            <v>3</v>
          </cell>
          <cell r="F678">
            <v>2.9</v>
          </cell>
          <cell r="G678">
            <v>3.1</v>
          </cell>
          <cell r="H678">
            <v>0.62</v>
          </cell>
        </row>
        <row r="679">
          <cell r="A679">
            <v>678</v>
          </cell>
          <cell r="B679" t="str">
            <v>Verint Systems</v>
          </cell>
          <cell r="C679">
            <v>3.6</v>
          </cell>
          <cell r="D679">
            <v>3200</v>
          </cell>
          <cell r="E679">
            <v>3.5</v>
          </cell>
          <cell r="F679">
            <v>3.3</v>
          </cell>
          <cell r="G679">
            <v>3.5</v>
          </cell>
          <cell r="H679">
            <v>0.77</v>
          </cell>
        </row>
        <row r="680">
          <cell r="A680">
            <v>679</v>
          </cell>
          <cell r="B680" t="str">
            <v>Best Western International</v>
          </cell>
          <cell r="C680">
            <v>3.6</v>
          </cell>
          <cell r="D680">
            <v>2800</v>
          </cell>
          <cell r="E680">
            <v>3.5</v>
          </cell>
          <cell r="F680">
            <v>3.4</v>
          </cell>
          <cell r="G680">
            <v>3.7</v>
          </cell>
          <cell r="H680">
            <v>0.79</v>
          </cell>
        </row>
        <row r="681">
          <cell r="A681">
            <v>680</v>
          </cell>
          <cell r="B681" t="str">
            <v>Amazon One Medical</v>
          </cell>
          <cell r="C681">
            <v>3.8</v>
          </cell>
          <cell r="D681">
            <v>1200</v>
          </cell>
          <cell r="E681">
            <v>3.6</v>
          </cell>
          <cell r="F681">
            <v>3.5</v>
          </cell>
          <cell r="G681">
            <v>3.9</v>
          </cell>
          <cell r="H681">
            <v>0.84</v>
          </cell>
        </row>
        <row r="682">
          <cell r="A682">
            <v>681</v>
          </cell>
          <cell r="B682" t="str">
            <v>SOLiD</v>
          </cell>
          <cell r="C682">
            <v>3.5</v>
          </cell>
          <cell r="D682">
            <v>100</v>
          </cell>
          <cell r="E682">
            <v>3.4</v>
          </cell>
          <cell r="F682">
            <v>3.2</v>
          </cell>
          <cell r="G682">
            <v>3.5</v>
          </cell>
          <cell r="H682">
            <v>0.75</v>
          </cell>
        </row>
        <row r="683">
          <cell r="A683">
            <v>682</v>
          </cell>
          <cell r="B683" t="str">
            <v>ZipRecruiter</v>
          </cell>
          <cell r="C683">
            <v>4</v>
          </cell>
          <cell r="D683">
            <v>1100</v>
          </cell>
          <cell r="E683">
            <v>3.9</v>
          </cell>
          <cell r="F683">
            <v>3.8</v>
          </cell>
          <cell r="G683">
            <v>4.0999999999999996</v>
          </cell>
          <cell r="H683">
            <v>0.91</v>
          </cell>
        </row>
        <row r="684">
          <cell r="A684">
            <v>683</v>
          </cell>
          <cell r="B684" t="str">
            <v>Rockefeller Capital Management</v>
          </cell>
          <cell r="C684">
            <v>4.0999999999999996</v>
          </cell>
          <cell r="D684">
            <v>350</v>
          </cell>
          <cell r="E684">
            <v>3.8</v>
          </cell>
          <cell r="F684">
            <v>4</v>
          </cell>
          <cell r="G684">
            <v>4.2</v>
          </cell>
          <cell r="H684">
            <v>0.93</v>
          </cell>
        </row>
        <row r="685">
          <cell r="A685">
            <v>684</v>
          </cell>
          <cell r="B685" t="str">
            <v>Alteryx</v>
          </cell>
          <cell r="C685">
            <v>3.9</v>
          </cell>
          <cell r="D685">
            <v>1400</v>
          </cell>
          <cell r="E685">
            <v>3.8</v>
          </cell>
          <cell r="F685">
            <v>3.6</v>
          </cell>
          <cell r="G685">
            <v>4</v>
          </cell>
          <cell r="H685">
            <v>0.88</v>
          </cell>
        </row>
        <row r="686">
          <cell r="A686">
            <v>685</v>
          </cell>
          <cell r="B686" t="str">
            <v>Appian</v>
          </cell>
          <cell r="C686">
            <v>4.0999999999999996</v>
          </cell>
          <cell r="D686">
            <v>1200</v>
          </cell>
          <cell r="E686">
            <v>3.9</v>
          </cell>
          <cell r="F686">
            <v>3.9</v>
          </cell>
          <cell r="G686">
            <v>4.2</v>
          </cell>
          <cell r="H686">
            <v>0.93</v>
          </cell>
        </row>
        <row r="687">
          <cell r="A687">
            <v>686</v>
          </cell>
          <cell r="B687" t="str">
            <v>Zoom</v>
          </cell>
          <cell r="C687">
            <v>4.2</v>
          </cell>
          <cell r="D687">
            <v>3500</v>
          </cell>
          <cell r="E687">
            <v>4.0999999999999996</v>
          </cell>
          <cell r="F687">
            <v>4</v>
          </cell>
          <cell r="G687">
            <v>4.4000000000000004</v>
          </cell>
          <cell r="H687">
            <v>0.95</v>
          </cell>
        </row>
        <row r="688">
          <cell r="A688">
            <v>687</v>
          </cell>
          <cell r="B688" t="str">
            <v>Unisys</v>
          </cell>
          <cell r="C688">
            <v>3.4</v>
          </cell>
          <cell r="D688">
            <v>6500</v>
          </cell>
          <cell r="E688">
            <v>3.3</v>
          </cell>
          <cell r="F688">
            <v>3.1</v>
          </cell>
          <cell r="G688">
            <v>3.3</v>
          </cell>
          <cell r="H688">
            <v>0.69</v>
          </cell>
        </row>
        <row r="689">
          <cell r="A689">
            <v>688</v>
          </cell>
          <cell r="B689" t="str">
            <v>Glassdoor</v>
          </cell>
          <cell r="C689">
            <v>4.0999999999999996</v>
          </cell>
          <cell r="D689">
            <v>1000</v>
          </cell>
          <cell r="E689">
            <v>4</v>
          </cell>
          <cell r="F689">
            <v>3.9</v>
          </cell>
          <cell r="G689">
            <v>4.2</v>
          </cell>
          <cell r="H689">
            <v>0.92</v>
          </cell>
        </row>
        <row r="690">
          <cell r="A690">
            <v>689</v>
          </cell>
          <cell r="B690" t="str">
            <v>QVC</v>
          </cell>
          <cell r="C690">
            <v>3.4</v>
          </cell>
          <cell r="D690">
            <v>7500</v>
          </cell>
          <cell r="E690">
            <v>3.3</v>
          </cell>
          <cell r="F690">
            <v>3.1</v>
          </cell>
          <cell r="G690">
            <v>3.5</v>
          </cell>
          <cell r="H690">
            <v>0.7</v>
          </cell>
        </row>
        <row r="691">
          <cell r="A691">
            <v>690</v>
          </cell>
          <cell r="B691" t="str">
            <v>Pennymac</v>
          </cell>
          <cell r="C691">
            <v>3.6</v>
          </cell>
          <cell r="D691">
            <v>2200</v>
          </cell>
          <cell r="E691">
            <v>3.5</v>
          </cell>
          <cell r="F691">
            <v>3.4</v>
          </cell>
          <cell r="G691">
            <v>3.7</v>
          </cell>
          <cell r="H691">
            <v>0.78</v>
          </cell>
        </row>
        <row r="692">
          <cell r="A692">
            <v>691</v>
          </cell>
          <cell r="B692" t="str">
            <v>Choice Hotels International</v>
          </cell>
          <cell r="C692">
            <v>3.9</v>
          </cell>
          <cell r="D692">
            <v>1500</v>
          </cell>
          <cell r="E692">
            <v>3.8</v>
          </cell>
          <cell r="F692">
            <v>3.7</v>
          </cell>
          <cell r="G692">
            <v>4</v>
          </cell>
          <cell r="H692">
            <v>0.89</v>
          </cell>
        </row>
        <row r="693">
          <cell r="A693">
            <v>692</v>
          </cell>
          <cell r="B693" t="str">
            <v>Pipedrive</v>
          </cell>
          <cell r="C693">
            <v>4.4000000000000004</v>
          </cell>
          <cell r="D693">
            <v>600</v>
          </cell>
          <cell r="E693">
            <v>4.3</v>
          </cell>
          <cell r="F693">
            <v>4.2</v>
          </cell>
          <cell r="G693">
            <v>4.5</v>
          </cell>
          <cell r="H693">
            <v>0.97</v>
          </cell>
        </row>
        <row r="694">
          <cell r="A694">
            <v>693</v>
          </cell>
          <cell r="B694" t="str">
            <v>Alarm.com</v>
          </cell>
          <cell r="C694">
            <v>4.0999999999999996</v>
          </cell>
          <cell r="D694">
            <v>800</v>
          </cell>
          <cell r="E694">
            <v>4</v>
          </cell>
          <cell r="F694">
            <v>3.9</v>
          </cell>
          <cell r="G694">
            <v>4.2</v>
          </cell>
          <cell r="H694">
            <v>0.94</v>
          </cell>
        </row>
        <row r="695">
          <cell r="A695">
            <v>694</v>
          </cell>
          <cell r="B695" t="str">
            <v>Snyk</v>
          </cell>
          <cell r="C695">
            <v>4.3</v>
          </cell>
          <cell r="D695">
            <v>700</v>
          </cell>
          <cell r="E695">
            <v>4.2</v>
          </cell>
          <cell r="F695">
            <v>4.0999999999999996</v>
          </cell>
          <cell r="G695">
            <v>4.5</v>
          </cell>
          <cell r="H695">
            <v>0.96</v>
          </cell>
        </row>
        <row r="696">
          <cell r="A696">
            <v>695</v>
          </cell>
          <cell r="B696" t="str">
            <v>Filevine</v>
          </cell>
          <cell r="C696">
            <v>4</v>
          </cell>
          <cell r="D696">
            <v>350</v>
          </cell>
          <cell r="E696">
            <v>3.9</v>
          </cell>
          <cell r="F696">
            <v>3.8</v>
          </cell>
          <cell r="G696">
            <v>4.0999999999999996</v>
          </cell>
          <cell r="H696">
            <v>0.91</v>
          </cell>
        </row>
        <row r="697">
          <cell r="A697">
            <v>696</v>
          </cell>
          <cell r="B697" t="str">
            <v>Fifth Third Bank</v>
          </cell>
          <cell r="C697">
            <v>3.7</v>
          </cell>
          <cell r="D697">
            <v>5800</v>
          </cell>
          <cell r="E697">
            <v>3.6</v>
          </cell>
          <cell r="F697">
            <v>3.4</v>
          </cell>
          <cell r="G697">
            <v>3.7</v>
          </cell>
          <cell r="H697">
            <v>0.82</v>
          </cell>
        </row>
        <row r="698">
          <cell r="A698">
            <v>697</v>
          </cell>
          <cell r="B698" t="str">
            <v>Coursera</v>
          </cell>
          <cell r="C698">
            <v>4.2</v>
          </cell>
          <cell r="D698">
            <v>900</v>
          </cell>
          <cell r="E698">
            <v>4.0999999999999996</v>
          </cell>
          <cell r="F698">
            <v>4</v>
          </cell>
          <cell r="G698">
            <v>4.4000000000000004</v>
          </cell>
          <cell r="H698">
            <v>0.95</v>
          </cell>
        </row>
        <row r="699">
          <cell r="A699">
            <v>698</v>
          </cell>
          <cell r="B699" t="str">
            <v>Wolfspeed</v>
          </cell>
          <cell r="C699">
            <v>3.4</v>
          </cell>
          <cell r="D699">
            <v>1400</v>
          </cell>
          <cell r="E699">
            <v>3.2</v>
          </cell>
          <cell r="F699">
            <v>3.1</v>
          </cell>
          <cell r="G699">
            <v>3.3</v>
          </cell>
          <cell r="H699">
            <v>0.68</v>
          </cell>
        </row>
        <row r="700">
          <cell r="A700">
            <v>699</v>
          </cell>
          <cell r="B700" t="str">
            <v>Sally Beauty</v>
          </cell>
          <cell r="C700">
            <v>3.1</v>
          </cell>
          <cell r="D700">
            <v>8200</v>
          </cell>
          <cell r="E700">
            <v>2.9</v>
          </cell>
          <cell r="F700">
            <v>2.8</v>
          </cell>
          <cell r="G700">
            <v>3.1</v>
          </cell>
          <cell r="H700">
            <v>0.57999999999999996</v>
          </cell>
        </row>
        <row r="701">
          <cell r="A701">
            <v>700</v>
          </cell>
          <cell r="B701" t="str">
            <v>CAPTRUST</v>
          </cell>
          <cell r="C701">
            <v>4.2</v>
          </cell>
          <cell r="D701">
            <v>500</v>
          </cell>
          <cell r="E701">
            <v>4</v>
          </cell>
          <cell r="F701">
            <v>4.0999999999999996</v>
          </cell>
          <cell r="G701">
            <v>4.4000000000000004</v>
          </cell>
          <cell r="H701">
            <v>0.96</v>
          </cell>
        </row>
        <row r="702">
          <cell r="A702">
            <v>701</v>
          </cell>
          <cell r="B702" t="str">
            <v>UHY LLP</v>
          </cell>
          <cell r="C702">
            <v>3.7</v>
          </cell>
          <cell r="D702">
            <v>1250</v>
          </cell>
          <cell r="E702">
            <v>3.5</v>
          </cell>
          <cell r="F702">
            <v>3.4</v>
          </cell>
          <cell r="G702">
            <v>3.6</v>
          </cell>
          <cell r="H702">
            <v>0.84</v>
          </cell>
        </row>
        <row r="703">
          <cell r="A703">
            <v>702</v>
          </cell>
          <cell r="B703" t="str">
            <v>Alation</v>
          </cell>
          <cell r="C703">
            <v>4.3</v>
          </cell>
          <cell r="D703">
            <v>380</v>
          </cell>
          <cell r="E703">
            <v>4.2</v>
          </cell>
          <cell r="F703">
            <v>4.0999999999999996</v>
          </cell>
          <cell r="G703">
            <v>4.5</v>
          </cell>
          <cell r="H703">
            <v>0.92</v>
          </cell>
        </row>
        <row r="704">
          <cell r="A704">
            <v>703</v>
          </cell>
          <cell r="B704" t="str">
            <v>Barings</v>
          </cell>
          <cell r="C704">
            <v>3.6</v>
          </cell>
          <cell r="D704">
            <v>620</v>
          </cell>
          <cell r="E704">
            <v>3.3</v>
          </cell>
          <cell r="F704">
            <v>3.2</v>
          </cell>
          <cell r="G704">
            <v>3.4</v>
          </cell>
          <cell r="H704">
            <v>0.78</v>
          </cell>
        </row>
        <row r="705">
          <cell r="A705">
            <v>704</v>
          </cell>
          <cell r="B705" t="str">
            <v>DocGo</v>
          </cell>
          <cell r="C705">
            <v>3.2</v>
          </cell>
          <cell r="D705">
            <v>850</v>
          </cell>
          <cell r="E705">
            <v>2.8</v>
          </cell>
          <cell r="F705">
            <v>2.7</v>
          </cell>
          <cell r="G705">
            <v>3</v>
          </cell>
          <cell r="H705">
            <v>0.55000000000000004</v>
          </cell>
        </row>
        <row r="706">
          <cell r="A706">
            <v>705</v>
          </cell>
          <cell r="B706" t="str">
            <v>Revlon</v>
          </cell>
          <cell r="C706">
            <v>3.4</v>
          </cell>
          <cell r="D706">
            <v>2600</v>
          </cell>
          <cell r="E706">
            <v>3.1</v>
          </cell>
          <cell r="F706">
            <v>2.9</v>
          </cell>
          <cell r="G706">
            <v>3</v>
          </cell>
          <cell r="H706">
            <v>0.6</v>
          </cell>
        </row>
        <row r="707">
          <cell r="A707">
            <v>706</v>
          </cell>
          <cell r="B707" t="str">
            <v>AssetMark</v>
          </cell>
          <cell r="C707">
            <v>3.9</v>
          </cell>
          <cell r="D707">
            <v>420</v>
          </cell>
          <cell r="E707">
            <v>3.7</v>
          </cell>
          <cell r="F707">
            <v>3.6</v>
          </cell>
          <cell r="G707">
            <v>3.8</v>
          </cell>
          <cell r="H707">
            <v>0.88</v>
          </cell>
        </row>
        <row r="708">
          <cell r="A708">
            <v>707</v>
          </cell>
          <cell r="B708" t="str">
            <v>Jeppesen ForeFlight</v>
          </cell>
          <cell r="C708">
            <v>4.2</v>
          </cell>
          <cell r="D708">
            <v>210</v>
          </cell>
          <cell r="E708">
            <v>4</v>
          </cell>
          <cell r="F708">
            <v>3.9</v>
          </cell>
          <cell r="G708">
            <v>4.3</v>
          </cell>
          <cell r="H708">
            <v>0.91</v>
          </cell>
        </row>
        <row r="709">
          <cell r="A709">
            <v>708</v>
          </cell>
          <cell r="B709" t="str">
            <v>Vertex</v>
          </cell>
          <cell r="C709">
            <v>4</v>
          </cell>
          <cell r="D709">
            <v>1550</v>
          </cell>
          <cell r="E709">
            <v>3.8</v>
          </cell>
          <cell r="F709">
            <v>3.6</v>
          </cell>
          <cell r="G709">
            <v>3.9</v>
          </cell>
          <cell r="H709">
            <v>0.85</v>
          </cell>
        </row>
        <row r="710">
          <cell r="A710">
            <v>709</v>
          </cell>
          <cell r="B710" t="str">
            <v>Academy Sports Outdoors</v>
          </cell>
          <cell r="C710">
            <v>3.3</v>
          </cell>
          <cell r="D710">
            <v>6100</v>
          </cell>
          <cell r="E710">
            <v>3</v>
          </cell>
          <cell r="F710">
            <v>2.8</v>
          </cell>
          <cell r="G710">
            <v>3.1</v>
          </cell>
          <cell r="H710">
            <v>0.65</v>
          </cell>
        </row>
        <row r="711">
          <cell r="A711">
            <v>710</v>
          </cell>
          <cell r="B711" t="str">
            <v>Victra</v>
          </cell>
          <cell r="C711">
            <v>3.5</v>
          </cell>
          <cell r="D711">
            <v>2100</v>
          </cell>
          <cell r="E711">
            <v>3.2</v>
          </cell>
          <cell r="F711">
            <v>3.1</v>
          </cell>
          <cell r="G711">
            <v>3.4</v>
          </cell>
          <cell r="H711">
            <v>0.72</v>
          </cell>
        </row>
        <row r="712">
          <cell r="A712">
            <v>711</v>
          </cell>
          <cell r="B712" t="str">
            <v>Cambridge Associates</v>
          </cell>
          <cell r="C712">
            <v>3.8</v>
          </cell>
          <cell r="D712">
            <v>550</v>
          </cell>
          <cell r="E712">
            <v>3.4</v>
          </cell>
          <cell r="F712">
            <v>3.5</v>
          </cell>
          <cell r="G712">
            <v>3.7</v>
          </cell>
          <cell r="H712">
            <v>0.82</v>
          </cell>
        </row>
        <row r="713">
          <cell r="A713">
            <v>712</v>
          </cell>
          <cell r="B713" t="str">
            <v>Armada</v>
          </cell>
          <cell r="C713">
            <v>3.4</v>
          </cell>
          <cell r="D713">
            <v>150</v>
          </cell>
          <cell r="E713">
            <v>3.2</v>
          </cell>
          <cell r="F713">
            <v>3</v>
          </cell>
          <cell r="G713">
            <v>3.3</v>
          </cell>
          <cell r="H713" t="str">
            <v>N/A</v>
          </cell>
        </row>
        <row r="714">
          <cell r="A714">
            <v>713</v>
          </cell>
          <cell r="B714" t="str">
            <v>Analog Devices</v>
          </cell>
          <cell r="C714">
            <v>4.0999999999999996</v>
          </cell>
          <cell r="D714">
            <v>3200</v>
          </cell>
          <cell r="E714">
            <v>3.9</v>
          </cell>
          <cell r="F714">
            <v>3.7</v>
          </cell>
          <cell r="G714">
            <v>4</v>
          </cell>
          <cell r="H714">
            <v>0.9</v>
          </cell>
        </row>
        <row r="715">
          <cell r="A715">
            <v>714</v>
          </cell>
          <cell r="B715" t="str">
            <v>Oyster</v>
          </cell>
          <cell r="C715">
            <v>4.5</v>
          </cell>
          <cell r="D715">
            <v>180</v>
          </cell>
          <cell r="E715">
            <v>4.5999999999999996</v>
          </cell>
          <cell r="F715">
            <v>4.4000000000000004</v>
          </cell>
          <cell r="G715">
            <v>4.7</v>
          </cell>
          <cell r="H715">
            <v>0.95</v>
          </cell>
        </row>
        <row r="716">
          <cell r="A716">
            <v>715</v>
          </cell>
          <cell r="B716" t="str">
            <v>Banc of California</v>
          </cell>
          <cell r="C716">
            <v>3.4</v>
          </cell>
          <cell r="D716">
            <v>450</v>
          </cell>
          <cell r="E716">
            <v>3.2</v>
          </cell>
          <cell r="F716">
            <v>3.1</v>
          </cell>
          <cell r="G716">
            <v>3.2</v>
          </cell>
          <cell r="H716">
            <v>0.68</v>
          </cell>
        </row>
        <row r="717">
          <cell r="A717">
            <v>716</v>
          </cell>
          <cell r="B717" t="str">
            <v>BJ's Wholesale Club</v>
          </cell>
          <cell r="C717">
            <v>3.2</v>
          </cell>
          <cell r="D717">
            <v>7500</v>
          </cell>
          <cell r="E717">
            <v>2.9</v>
          </cell>
          <cell r="F717">
            <v>2.8</v>
          </cell>
          <cell r="G717">
            <v>3</v>
          </cell>
          <cell r="H717">
            <v>0.62</v>
          </cell>
        </row>
        <row r="718">
          <cell r="A718">
            <v>717</v>
          </cell>
          <cell r="B718" t="str">
            <v>Walker &amp; Dunlop</v>
          </cell>
          <cell r="C718">
            <v>4.2</v>
          </cell>
          <cell r="D718">
            <v>300</v>
          </cell>
          <cell r="E718">
            <v>3.9</v>
          </cell>
          <cell r="F718">
            <v>4</v>
          </cell>
          <cell r="G718">
            <v>4.3</v>
          </cell>
          <cell r="H718">
            <v>0.94</v>
          </cell>
        </row>
        <row r="719">
          <cell r="A719">
            <v>718</v>
          </cell>
          <cell r="B719" t="str">
            <v>DTCC</v>
          </cell>
          <cell r="C719">
            <v>3.9</v>
          </cell>
          <cell r="D719">
            <v>1800</v>
          </cell>
          <cell r="E719">
            <v>3.8</v>
          </cell>
          <cell r="F719">
            <v>3.5</v>
          </cell>
          <cell r="G719">
            <v>3.7</v>
          </cell>
          <cell r="H719">
            <v>0.86</v>
          </cell>
        </row>
        <row r="720">
          <cell r="A720">
            <v>719</v>
          </cell>
          <cell r="B720" t="str">
            <v>FreshDirect</v>
          </cell>
          <cell r="C720">
            <v>3.1</v>
          </cell>
          <cell r="D720">
            <v>1400</v>
          </cell>
          <cell r="E720">
            <v>2.7</v>
          </cell>
          <cell r="F720">
            <v>2.6</v>
          </cell>
          <cell r="G720">
            <v>2.8</v>
          </cell>
          <cell r="H720">
            <v>0.52</v>
          </cell>
        </row>
        <row r="721">
          <cell r="A721">
            <v>720</v>
          </cell>
          <cell r="B721" t="str">
            <v>ForeScout Technologies</v>
          </cell>
          <cell r="C721">
            <v>3.7</v>
          </cell>
          <cell r="D721">
            <v>600</v>
          </cell>
          <cell r="E721">
            <v>3.4</v>
          </cell>
          <cell r="F721">
            <v>3.3</v>
          </cell>
          <cell r="G721">
            <v>3.6</v>
          </cell>
          <cell r="H721">
            <v>0.78</v>
          </cell>
        </row>
        <row r="722">
          <cell r="A722">
            <v>721</v>
          </cell>
          <cell r="B722" t="str">
            <v>Frontier Airlines</v>
          </cell>
          <cell r="C722">
            <v>2.9</v>
          </cell>
          <cell r="D722">
            <v>2200</v>
          </cell>
          <cell r="E722">
            <v>2.5</v>
          </cell>
          <cell r="F722">
            <v>2.4</v>
          </cell>
          <cell r="G722">
            <v>2.6</v>
          </cell>
          <cell r="H722">
            <v>0.45</v>
          </cell>
        </row>
        <row r="723">
          <cell r="A723">
            <v>722</v>
          </cell>
          <cell r="B723" t="str">
            <v>HTEC</v>
          </cell>
          <cell r="C723">
            <v>4.4000000000000004</v>
          </cell>
          <cell r="D723">
            <v>250</v>
          </cell>
          <cell r="E723">
            <v>4.2</v>
          </cell>
          <cell r="F723">
            <v>4.3</v>
          </cell>
          <cell r="G723">
            <v>4.5999999999999996</v>
          </cell>
          <cell r="H723">
            <v>0.96</v>
          </cell>
        </row>
        <row r="724">
          <cell r="A724">
            <v>723</v>
          </cell>
          <cell r="B724" t="str">
            <v>Collins Aerospace</v>
          </cell>
          <cell r="C724">
            <v>3.6</v>
          </cell>
          <cell r="D724">
            <v>8500</v>
          </cell>
          <cell r="E724">
            <v>3.4</v>
          </cell>
          <cell r="F724">
            <v>3.2</v>
          </cell>
          <cell r="G724">
            <v>3.5</v>
          </cell>
          <cell r="H724">
            <v>0.74</v>
          </cell>
        </row>
        <row r="725">
          <cell r="A725">
            <v>724</v>
          </cell>
          <cell r="B725" t="str">
            <v>loanDepot</v>
          </cell>
          <cell r="C725">
            <v>3.3</v>
          </cell>
          <cell r="D725">
            <v>3500</v>
          </cell>
          <cell r="E725">
            <v>3</v>
          </cell>
          <cell r="F725">
            <v>2.9</v>
          </cell>
          <cell r="G725">
            <v>3.1</v>
          </cell>
          <cell r="H725">
            <v>0.57999999999999996</v>
          </cell>
        </row>
        <row r="726">
          <cell r="A726">
            <v>725</v>
          </cell>
          <cell r="B726" t="str">
            <v>NCR Atleos</v>
          </cell>
          <cell r="C726">
            <v>3.5</v>
          </cell>
          <cell r="D726">
            <v>400</v>
          </cell>
          <cell r="E726">
            <v>3.3</v>
          </cell>
          <cell r="F726">
            <v>3.2</v>
          </cell>
          <cell r="G726">
            <v>3.4</v>
          </cell>
          <cell r="H726">
            <v>0.7</v>
          </cell>
        </row>
        <row r="727">
          <cell r="A727">
            <v>726</v>
          </cell>
          <cell r="B727" t="str">
            <v>Bath &amp; Body Works</v>
          </cell>
          <cell r="C727">
            <v>3.6</v>
          </cell>
          <cell r="D727">
            <v>12000</v>
          </cell>
          <cell r="E727">
            <v>3.3</v>
          </cell>
          <cell r="F727">
            <v>3.2</v>
          </cell>
          <cell r="G727">
            <v>3.7</v>
          </cell>
          <cell r="H727">
            <v>0.76</v>
          </cell>
        </row>
        <row r="728">
          <cell r="A728">
            <v>727</v>
          </cell>
          <cell r="B728" t="str">
            <v>Newfold Digital</v>
          </cell>
          <cell r="C728">
            <v>3.4</v>
          </cell>
          <cell r="D728">
            <v>900</v>
          </cell>
          <cell r="E728">
            <v>3.2</v>
          </cell>
          <cell r="F728">
            <v>3</v>
          </cell>
          <cell r="G728">
            <v>3.2</v>
          </cell>
          <cell r="H728">
            <v>0.65</v>
          </cell>
        </row>
        <row r="729">
          <cell r="A729">
            <v>728</v>
          </cell>
          <cell r="B729" t="str">
            <v>StarTek</v>
          </cell>
          <cell r="C729">
            <v>3.2</v>
          </cell>
          <cell r="D729">
            <v>4500</v>
          </cell>
          <cell r="E729">
            <v>3</v>
          </cell>
          <cell r="F729">
            <v>2.8</v>
          </cell>
          <cell r="G729">
            <v>3</v>
          </cell>
          <cell r="H729">
            <v>0.54</v>
          </cell>
        </row>
        <row r="730">
          <cell r="A730">
            <v>729</v>
          </cell>
          <cell r="B730" t="str">
            <v>Jamf</v>
          </cell>
          <cell r="C730">
            <v>4.3</v>
          </cell>
          <cell r="D730">
            <v>800</v>
          </cell>
          <cell r="E730">
            <v>4.2</v>
          </cell>
          <cell r="F730">
            <v>4.0999999999999996</v>
          </cell>
          <cell r="G730">
            <v>4.5</v>
          </cell>
          <cell r="H730">
            <v>0.91</v>
          </cell>
        </row>
        <row r="731">
          <cell r="A731">
            <v>730</v>
          </cell>
          <cell r="B731" t="str">
            <v>Lucile Packard Children's Hospital</v>
          </cell>
          <cell r="C731">
            <v>3.8</v>
          </cell>
          <cell r="D731">
            <v>1100</v>
          </cell>
          <cell r="E731">
            <v>3.4</v>
          </cell>
          <cell r="F731">
            <v>3.3</v>
          </cell>
          <cell r="G731">
            <v>3.7</v>
          </cell>
          <cell r="H731">
            <v>0.8</v>
          </cell>
        </row>
        <row r="732">
          <cell r="A732">
            <v>731</v>
          </cell>
          <cell r="B732" t="str">
            <v>Freddie Mac</v>
          </cell>
          <cell r="C732">
            <v>3.9</v>
          </cell>
          <cell r="D732">
            <v>2400</v>
          </cell>
          <cell r="E732">
            <v>4</v>
          </cell>
          <cell r="F732">
            <v>3.6</v>
          </cell>
          <cell r="G732">
            <v>3.8</v>
          </cell>
          <cell r="H732">
            <v>0.88</v>
          </cell>
        </row>
        <row r="733">
          <cell r="A733">
            <v>732</v>
          </cell>
          <cell r="B733" t="str">
            <v>ARUP Laboratories</v>
          </cell>
          <cell r="C733">
            <v>3.7</v>
          </cell>
          <cell r="D733">
            <v>700</v>
          </cell>
          <cell r="E733">
            <v>3.5</v>
          </cell>
          <cell r="F733">
            <v>3.3</v>
          </cell>
          <cell r="G733">
            <v>3.6</v>
          </cell>
          <cell r="H733">
            <v>0.82</v>
          </cell>
        </row>
        <row r="734">
          <cell r="A734">
            <v>733</v>
          </cell>
          <cell r="B734" t="str">
            <v>Thrive</v>
          </cell>
          <cell r="C734">
            <v>4.0999999999999996</v>
          </cell>
          <cell r="D734">
            <v>200</v>
          </cell>
          <cell r="E734">
            <v>3.9</v>
          </cell>
          <cell r="F734">
            <v>4</v>
          </cell>
          <cell r="G734">
            <v>4.2</v>
          </cell>
          <cell r="H734">
            <v>0.89</v>
          </cell>
        </row>
        <row r="735">
          <cell r="A735">
            <v>734</v>
          </cell>
          <cell r="B735" t="str">
            <v>CarMax</v>
          </cell>
          <cell r="C735">
            <v>3.7</v>
          </cell>
          <cell r="D735">
            <v>7200</v>
          </cell>
          <cell r="E735">
            <v>3.5</v>
          </cell>
          <cell r="F735">
            <v>3.4</v>
          </cell>
          <cell r="G735">
            <v>3.7</v>
          </cell>
          <cell r="H735">
            <v>0.81</v>
          </cell>
        </row>
        <row r="736">
          <cell r="A736">
            <v>735</v>
          </cell>
          <cell r="B736" t="str">
            <v>Cylance</v>
          </cell>
          <cell r="C736">
            <v>3.6</v>
          </cell>
          <cell r="D736">
            <v>400</v>
          </cell>
          <cell r="E736">
            <v>3.3</v>
          </cell>
          <cell r="F736">
            <v>3.2</v>
          </cell>
          <cell r="G736">
            <v>3.5</v>
          </cell>
          <cell r="H736" t="str">
            <v>N/A</v>
          </cell>
        </row>
        <row r="737">
          <cell r="A737">
            <v>736</v>
          </cell>
          <cell r="B737" t="str">
            <v>Kaseya</v>
          </cell>
          <cell r="C737">
            <v>2.8</v>
          </cell>
          <cell r="D737">
            <v>1200</v>
          </cell>
          <cell r="E737">
            <v>2.4</v>
          </cell>
          <cell r="F737">
            <v>2.2999999999999998</v>
          </cell>
          <cell r="G737">
            <v>2.5</v>
          </cell>
          <cell r="H737">
            <v>0.42</v>
          </cell>
        </row>
        <row r="738">
          <cell r="A738">
            <v>737</v>
          </cell>
          <cell r="B738" t="str">
            <v>Amentum</v>
          </cell>
          <cell r="C738">
            <v>3.5</v>
          </cell>
          <cell r="D738">
            <v>3200</v>
          </cell>
          <cell r="E738">
            <v>3.3</v>
          </cell>
          <cell r="F738">
            <v>3.2</v>
          </cell>
          <cell r="G738">
            <v>3.4</v>
          </cell>
          <cell r="H738">
            <v>0.72</v>
          </cell>
        </row>
        <row r="739">
          <cell r="A739">
            <v>738</v>
          </cell>
          <cell r="B739" t="str">
            <v>Western Alliance Bank</v>
          </cell>
          <cell r="C739">
            <v>3.6</v>
          </cell>
          <cell r="D739">
            <v>500</v>
          </cell>
          <cell r="E739">
            <v>3.4</v>
          </cell>
          <cell r="F739">
            <v>3.3</v>
          </cell>
          <cell r="G739">
            <v>3.5</v>
          </cell>
          <cell r="H739">
            <v>0.78</v>
          </cell>
        </row>
        <row r="740">
          <cell r="A740">
            <v>739</v>
          </cell>
          <cell r="B740" t="str">
            <v>HashiCorp</v>
          </cell>
          <cell r="C740">
            <v>4.2</v>
          </cell>
          <cell r="D740">
            <v>550</v>
          </cell>
          <cell r="E740">
            <v>4.0999999999999996</v>
          </cell>
          <cell r="F740">
            <v>3.9</v>
          </cell>
          <cell r="G740">
            <v>4.4000000000000004</v>
          </cell>
          <cell r="H740">
            <v>0.88</v>
          </cell>
        </row>
        <row r="741">
          <cell r="A741">
            <v>740</v>
          </cell>
          <cell r="B741" t="str">
            <v>KnowBe4</v>
          </cell>
          <cell r="C741">
            <v>4.4000000000000004</v>
          </cell>
          <cell r="D741">
            <v>900</v>
          </cell>
          <cell r="E741">
            <v>4.3</v>
          </cell>
          <cell r="F741">
            <v>4.2</v>
          </cell>
          <cell r="G741">
            <v>4.5999999999999996</v>
          </cell>
          <cell r="H741">
            <v>0.94</v>
          </cell>
        </row>
        <row r="742">
          <cell r="A742">
            <v>741</v>
          </cell>
          <cell r="B742" t="str">
            <v>Waterton</v>
          </cell>
          <cell r="C742">
            <v>3.8</v>
          </cell>
          <cell r="D742">
            <v>350</v>
          </cell>
          <cell r="E742">
            <v>3.6</v>
          </cell>
          <cell r="F742">
            <v>3.5</v>
          </cell>
          <cell r="G742">
            <v>3.8</v>
          </cell>
          <cell r="H742">
            <v>0.85</v>
          </cell>
        </row>
        <row r="743">
          <cell r="A743">
            <v>742</v>
          </cell>
          <cell r="B743" t="str">
            <v>Exl</v>
          </cell>
          <cell r="C743">
            <v>3.7</v>
          </cell>
          <cell r="D743">
            <v>5500</v>
          </cell>
          <cell r="E743">
            <v>3.4</v>
          </cell>
          <cell r="F743">
            <v>3.5</v>
          </cell>
          <cell r="G743">
            <v>3.6</v>
          </cell>
          <cell r="H743">
            <v>0.86</v>
          </cell>
        </row>
        <row r="744">
          <cell r="A744">
            <v>743</v>
          </cell>
          <cell r="B744" t="str">
            <v>Smithfield</v>
          </cell>
          <cell r="C744">
            <v>3.1</v>
          </cell>
          <cell r="D744">
            <v>4200</v>
          </cell>
          <cell r="E744">
            <v>2.8</v>
          </cell>
          <cell r="F744">
            <v>2.7</v>
          </cell>
          <cell r="G744">
            <v>2.9</v>
          </cell>
          <cell r="H744">
            <v>0.56000000000000005</v>
          </cell>
        </row>
        <row r="745">
          <cell r="A745">
            <v>744</v>
          </cell>
          <cell r="B745" t="str">
            <v>V2X</v>
          </cell>
          <cell r="C745">
            <v>3.4</v>
          </cell>
          <cell r="D745">
            <v>300</v>
          </cell>
          <cell r="E745">
            <v>3.2</v>
          </cell>
          <cell r="F745">
            <v>3.1</v>
          </cell>
          <cell r="G745">
            <v>3.3</v>
          </cell>
          <cell r="H745">
            <v>0.68</v>
          </cell>
        </row>
        <row r="746">
          <cell r="A746">
            <v>745</v>
          </cell>
          <cell r="B746" t="str">
            <v>Santander Bank</v>
          </cell>
          <cell r="C746">
            <v>3.5</v>
          </cell>
          <cell r="D746">
            <v>4800</v>
          </cell>
          <cell r="E746">
            <v>3.3</v>
          </cell>
          <cell r="F746">
            <v>3.2</v>
          </cell>
          <cell r="G746">
            <v>3.4</v>
          </cell>
          <cell r="H746">
            <v>0.74</v>
          </cell>
        </row>
        <row r="747">
          <cell r="A747">
            <v>746</v>
          </cell>
          <cell r="B747" t="str">
            <v>Rimini Street</v>
          </cell>
          <cell r="C747">
            <v>4.0999999999999996</v>
          </cell>
          <cell r="D747">
            <v>1100</v>
          </cell>
          <cell r="E747">
            <v>4</v>
          </cell>
          <cell r="F747">
            <v>3.9</v>
          </cell>
          <cell r="G747">
            <v>4.2</v>
          </cell>
          <cell r="H747">
            <v>0.9</v>
          </cell>
        </row>
        <row r="748">
          <cell r="A748">
            <v>747</v>
          </cell>
          <cell r="B748" t="str">
            <v>Carnival Corporation</v>
          </cell>
          <cell r="C748">
            <v>3.8</v>
          </cell>
          <cell r="D748">
            <v>3800</v>
          </cell>
          <cell r="E748">
            <v>3.4</v>
          </cell>
          <cell r="F748">
            <v>3.5</v>
          </cell>
          <cell r="G748">
            <v>3.7</v>
          </cell>
          <cell r="H748">
            <v>0.84</v>
          </cell>
        </row>
        <row r="749">
          <cell r="A749">
            <v>748</v>
          </cell>
          <cell r="B749" t="str">
            <v>United Airlines</v>
          </cell>
          <cell r="C749">
            <v>4</v>
          </cell>
          <cell r="D749">
            <v>9500</v>
          </cell>
          <cell r="E749">
            <v>3.6</v>
          </cell>
          <cell r="F749">
            <v>3.5</v>
          </cell>
          <cell r="G749">
            <v>3.9</v>
          </cell>
          <cell r="H749">
            <v>0.86</v>
          </cell>
        </row>
        <row r="750">
          <cell r="A750">
            <v>749</v>
          </cell>
          <cell r="B750" t="str">
            <v>Wingstop</v>
          </cell>
          <cell r="C750">
            <v>3.4</v>
          </cell>
          <cell r="D750">
            <v>1800</v>
          </cell>
          <cell r="E750">
            <v>3.1</v>
          </cell>
          <cell r="F750">
            <v>3</v>
          </cell>
          <cell r="G750">
            <v>3.3</v>
          </cell>
          <cell r="H750">
            <v>0.7</v>
          </cell>
        </row>
        <row r="751">
          <cell r="A751">
            <v>750</v>
          </cell>
          <cell r="B751" t="str">
            <v>Dotdash Meredith</v>
          </cell>
          <cell r="C751">
            <v>3.5</v>
          </cell>
          <cell r="D751">
            <v>1200</v>
          </cell>
          <cell r="E751">
            <v>3.3</v>
          </cell>
          <cell r="F751">
            <v>3.1</v>
          </cell>
          <cell r="G751">
            <v>3.4</v>
          </cell>
          <cell r="H751">
            <v>0.66</v>
          </cell>
        </row>
        <row r="752">
          <cell r="A752">
            <v>751</v>
          </cell>
          <cell r="B752" t="str">
            <v>Twin Health</v>
          </cell>
          <cell r="C752">
            <v>4.3</v>
          </cell>
          <cell r="D752">
            <v>120</v>
          </cell>
          <cell r="E752">
            <v>4.0999999999999996</v>
          </cell>
          <cell r="F752">
            <v>4.2</v>
          </cell>
          <cell r="G752">
            <v>4.5</v>
          </cell>
          <cell r="H752">
            <v>0.92</v>
          </cell>
        </row>
        <row r="753">
          <cell r="A753">
            <v>752</v>
          </cell>
          <cell r="B753" t="str">
            <v>FIS</v>
          </cell>
          <cell r="C753">
            <v>3.6</v>
          </cell>
          <cell r="D753">
            <v>9200</v>
          </cell>
          <cell r="E753">
            <v>3.5</v>
          </cell>
          <cell r="F753">
            <v>3.3</v>
          </cell>
          <cell r="G753">
            <v>3.5</v>
          </cell>
          <cell r="H753">
            <v>0.72</v>
          </cell>
        </row>
        <row r="754">
          <cell r="A754">
            <v>753</v>
          </cell>
          <cell r="B754" t="str">
            <v>Silicon Labs</v>
          </cell>
          <cell r="C754">
            <v>4.2</v>
          </cell>
          <cell r="D754">
            <v>650</v>
          </cell>
          <cell r="E754">
            <v>4</v>
          </cell>
          <cell r="F754">
            <v>3.9</v>
          </cell>
          <cell r="G754">
            <v>4.3</v>
          </cell>
          <cell r="H754">
            <v>0.91</v>
          </cell>
        </row>
        <row r="755">
          <cell r="A755">
            <v>754</v>
          </cell>
          <cell r="B755" t="str">
            <v>Rue Gilt Groupe</v>
          </cell>
          <cell r="C755">
            <v>3.5</v>
          </cell>
          <cell r="D755">
            <v>450</v>
          </cell>
          <cell r="E755">
            <v>3.3</v>
          </cell>
          <cell r="F755">
            <v>3.2</v>
          </cell>
          <cell r="G755">
            <v>3.4</v>
          </cell>
          <cell r="H755">
            <v>0.7</v>
          </cell>
        </row>
        <row r="756">
          <cell r="A756">
            <v>755</v>
          </cell>
          <cell r="B756" t="str">
            <v>Atmosphere</v>
          </cell>
          <cell r="C756">
            <v>4.2</v>
          </cell>
          <cell r="D756">
            <v>100</v>
          </cell>
          <cell r="E756">
            <v>4</v>
          </cell>
          <cell r="F756">
            <v>4.0999999999999996</v>
          </cell>
          <cell r="G756">
            <v>4.3</v>
          </cell>
          <cell r="H756" t="str">
            <v>N/A</v>
          </cell>
        </row>
        <row r="757">
          <cell r="A757">
            <v>756</v>
          </cell>
          <cell r="B757" t="str">
            <v>Artivion</v>
          </cell>
          <cell r="C757">
            <v>3.6</v>
          </cell>
          <cell r="D757">
            <v>250</v>
          </cell>
          <cell r="E757">
            <v>3.4</v>
          </cell>
          <cell r="F757">
            <v>3.3</v>
          </cell>
          <cell r="G757">
            <v>3.5</v>
          </cell>
          <cell r="H757">
            <v>0.78</v>
          </cell>
        </row>
        <row r="758">
          <cell r="A758">
            <v>757</v>
          </cell>
          <cell r="B758" t="str">
            <v>Attentive</v>
          </cell>
          <cell r="C758">
            <v>4.0999999999999996</v>
          </cell>
          <cell r="D758">
            <v>350</v>
          </cell>
          <cell r="E758">
            <v>3.8</v>
          </cell>
          <cell r="F758">
            <v>3.9</v>
          </cell>
          <cell r="G758">
            <v>4.2</v>
          </cell>
          <cell r="H758">
            <v>0.88</v>
          </cell>
        </row>
        <row r="759">
          <cell r="A759">
            <v>758</v>
          </cell>
          <cell r="B759" t="str">
            <v>Mega Broadband Investments</v>
          </cell>
          <cell r="C759">
            <v>3.2</v>
          </cell>
          <cell r="D759">
            <v>180</v>
          </cell>
          <cell r="E759">
            <v>3</v>
          </cell>
          <cell r="F759">
            <v>2.8</v>
          </cell>
          <cell r="G759">
            <v>3</v>
          </cell>
          <cell r="H759" t="str">
            <v>N/A</v>
          </cell>
        </row>
        <row r="760">
          <cell r="A760">
            <v>759</v>
          </cell>
          <cell r="B760" t="str">
            <v>SurveyMonkey</v>
          </cell>
          <cell r="C760">
            <v>4.0999999999999996</v>
          </cell>
          <cell r="D760">
            <v>850</v>
          </cell>
          <cell r="E760">
            <v>4</v>
          </cell>
          <cell r="F760">
            <v>3.8</v>
          </cell>
          <cell r="G760">
            <v>4.2</v>
          </cell>
          <cell r="H760">
            <v>0.85</v>
          </cell>
        </row>
        <row r="761">
          <cell r="A761">
            <v>760</v>
          </cell>
          <cell r="B761" t="str">
            <v>Riot Games</v>
          </cell>
          <cell r="C761">
            <v>4</v>
          </cell>
          <cell r="D761">
            <v>1100</v>
          </cell>
          <cell r="E761">
            <v>3.6</v>
          </cell>
          <cell r="F761">
            <v>3.5</v>
          </cell>
          <cell r="G761">
            <v>4.0999999999999996</v>
          </cell>
          <cell r="H761">
            <v>0.84</v>
          </cell>
        </row>
        <row r="762">
          <cell r="A762">
            <v>761</v>
          </cell>
          <cell r="B762" t="str">
            <v>State Street Global Advisors</v>
          </cell>
          <cell r="C762">
            <v>3.6</v>
          </cell>
          <cell r="D762">
            <v>1200</v>
          </cell>
          <cell r="E762">
            <v>3.4</v>
          </cell>
          <cell r="F762">
            <v>3.3</v>
          </cell>
          <cell r="G762">
            <v>3.5</v>
          </cell>
          <cell r="H762">
            <v>0.76</v>
          </cell>
        </row>
        <row r="763">
          <cell r="A763">
            <v>762</v>
          </cell>
          <cell r="B763" t="str">
            <v>Airtable</v>
          </cell>
          <cell r="C763">
            <v>4.3</v>
          </cell>
          <cell r="D763">
            <v>450</v>
          </cell>
          <cell r="E763">
            <v>4.0999999999999996</v>
          </cell>
          <cell r="F763">
            <v>4</v>
          </cell>
          <cell r="G763">
            <v>4.5</v>
          </cell>
          <cell r="H763">
            <v>0.9</v>
          </cell>
        </row>
        <row r="764">
          <cell r="A764">
            <v>763</v>
          </cell>
          <cell r="B764" t="str">
            <v>Clear Channel Outdoor</v>
          </cell>
          <cell r="C764">
            <v>3.5</v>
          </cell>
          <cell r="D764">
            <v>950</v>
          </cell>
          <cell r="E764">
            <v>3.3</v>
          </cell>
          <cell r="F764">
            <v>3.2</v>
          </cell>
          <cell r="G764">
            <v>3.4</v>
          </cell>
          <cell r="H764">
            <v>0.72</v>
          </cell>
        </row>
        <row r="765">
          <cell r="A765">
            <v>764</v>
          </cell>
          <cell r="B765" t="str">
            <v>Motional</v>
          </cell>
          <cell r="C765">
            <v>3.9</v>
          </cell>
          <cell r="D765">
            <v>280</v>
          </cell>
          <cell r="E765">
            <v>3.7</v>
          </cell>
          <cell r="F765">
            <v>3.6</v>
          </cell>
          <cell r="G765">
            <v>3.9</v>
          </cell>
          <cell r="H765">
            <v>0.82</v>
          </cell>
        </row>
        <row r="766">
          <cell r="A766">
            <v>765</v>
          </cell>
          <cell r="B766" t="str">
            <v>Hyland</v>
          </cell>
          <cell r="C766">
            <v>4</v>
          </cell>
          <cell r="D766">
            <v>1400</v>
          </cell>
          <cell r="E766">
            <v>4.0999999999999996</v>
          </cell>
          <cell r="F766">
            <v>3.7</v>
          </cell>
          <cell r="G766">
            <v>4.2</v>
          </cell>
          <cell r="H766">
            <v>0.86</v>
          </cell>
        </row>
        <row r="767">
          <cell r="A767">
            <v>766</v>
          </cell>
          <cell r="B767" t="str">
            <v>Conduent</v>
          </cell>
          <cell r="C767">
            <v>3.1</v>
          </cell>
          <cell r="D767">
            <v>8500</v>
          </cell>
          <cell r="E767">
            <v>2.9</v>
          </cell>
          <cell r="F767">
            <v>2.7</v>
          </cell>
          <cell r="G767">
            <v>2.9</v>
          </cell>
          <cell r="H767">
            <v>0.5</v>
          </cell>
        </row>
        <row r="768">
          <cell r="A768">
            <v>767</v>
          </cell>
          <cell r="B768" t="str">
            <v>Yext</v>
          </cell>
          <cell r="C768">
            <v>3.7</v>
          </cell>
          <cell r="D768">
            <v>750</v>
          </cell>
          <cell r="E768">
            <v>3.5</v>
          </cell>
          <cell r="F768">
            <v>3.3</v>
          </cell>
          <cell r="G768">
            <v>3.6</v>
          </cell>
          <cell r="H768">
            <v>0.74</v>
          </cell>
        </row>
        <row r="769">
          <cell r="A769">
            <v>768</v>
          </cell>
          <cell r="B769" t="str">
            <v>Cava Group</v>
          </cell>
          <cell r="C769">
            <v>3.5</v>
          </cell>
          <cell r="D769">
            <v>600</v>
          </cell>
          <cell r="E769">
            <v>3.2</v>
          </cell>
          <cell r="F769">
            <v>3.1</v>
          </cell>
          <cell r="G769">
            <v>3.6</v>
          </cell>
          <cell r="H769">
            <v>0.78</v>
          </cell>
        </row>
        <row r="770">
          <cell r="A770">
            <v>769</v>
          </cell>
          <cell r="B770" t="str">
            <v>Bio-Rad Laboratories</v>
          </cell>
          <cell r="C770">
            <v>3.5</v>
          </cell>
          <cell r="D770">
            <v>1800</v>
          </cell>
          <cell r="E770">
            <v>3.3</v>
          </cell>
          <cell r="F770">
            <v>3.1</v>
          </cell>
          <cell r="G770">
            <v>3.4</v>
          </cell>
          <cell r="H770">
            <v>0.7</v>
          </cell>
        </row>
        <row r="771">
          <cell r="A771">
            <v>770</v>
          </cell>
          <cell r="B771" t="str">
            <v>Growve</v>
          </cell>
          <cell r="C771">
            <v>3.4</v>
          </cell>
          <cell r="D771">
            <v>120</v>
          </cell>
          <cell r="E771">
            <v>3.2</v>
          </cell>
          <cell r="F771">
            <v>3</v>
          </cell>
          <cell r="G771">
            <v>3.3</v>
          </cell>
          <cell r="H771" t="str">
            <v>N/A</v>
          </cell>
        </row>
        <row r="772">
          <cell r="A772">
            <v>771</v>
          </cell>
          <cell r="B772" t="str">
            <v>Marsh &amp; McLennan</v>
          </cell>
          <cell r="C772">
            <v>3.8</v>
          </cell>
          <cell r="D772">
            <v>6500</v>
          </cell>
          <cell r="E772">
            <v>3.6</v>
          </cell>
          <cell r="F772">
            <v>3.5</v>
          </cell>
          <cell r="G772">
            <v>3.7</v>
          </cell>
          <cell r="H772">
            <v>0.85</v>
          </cell>
        </row>
        <row r="773">
          <cell r="A773">
            <v>772</v>
          </cell>
          <cell r="B773" t="str">
            <v>United Wholesale Mortgage</v>
          </cell>
          <cell r="C773">
            <v>3.6</v>
          </cell>
          <cell r="D773">
            <v>2800</v>
          </cell>
          <cell r="E773">
            <v>3.1</v>
          </cell>
          <cell r="F773">
            <v>3.3</v>
          </cell>
          <cell r="G773">
            <v>3.9</v>
          </cell>
          <cell r="H773">
            <v>0.78</v>
          </cell>
        </row>
        <row r="774">
          <cell r="A774">
            <v>773</v>
          </cell>
          <cell r="B774" t="str">
            <v>Headspace</v>
          </cell>
          <cell r="C774">
            <v>4.0999999999999996</v>
          </cell>
          <cell r="D774">
            <v>400</v>
          </cell>
          <cell r="E774">
            <v>4.2</v>
          </cell>
          <cell r="F774">
            <v>3.8</v>
          </cell>
          <cell r="G774">
            <v>4.3</v>
          </cell>
          <cell r="H774">
            <v>0.88</v>
          </cell>
        </row>
        <row r="775">
          <cell r="A775">
            <v>774</v>
          </cell>
          <cell r="B775" t="str">
            <v>HireRight</v>
          </cell>
          <cell r="C775">
            <v>3.3</v>
          </cell>
          <cell r="D775">
            <v>1600</v>
          </cell>
          <cell r="E775">
            <v>3.1</v>
          </cell>
          <cell r="F775">
            <v>2.9</v>
          </cell>
          <cell r="G775">
            <v>3.1</v>
          </cell>
          <cell r="H775">
            <v>0.6</v>
          </cell>
        </row>
        <row r="776">
          <cell r="A776">
            <v>775</v>
          </cell>
          <cell r="B776" t="str">
            <v>Clarivate Analytics</v>
          </cell>
          <cell r="C776">
            <v>3.4</v>
          </cell>
          <cell r="D776">
            <v>2200</v>
          </cell>
          <cell r="E776">
            <v>3.2</v>
          </cell>
          <cell r="F776">
            <v>3</v>
          </cell>
          <cell r="G776">
            <v>3.2</v>
          </cell>
          <cell r="H776">
            <v>0.64</v>
          </cell>
        </row>
        <row r="777">
          <cell r="A777">
            <v>776</v>
          </cell>
          <cell r="B777" t="str">
            <v>Blueground</v>
          </cell>
          <cell r="C777">
            <v>4</v>
          </cell>
          <cell r="D777">
            <v>200</v>
          </cell>
          <cell r="E777">
            <v>3.8</v>
          </cell>
          <cell r="F777">
            <v>3.9</v>
          </cell>
          <cell r="G777">
            <v>4.0999999999999996</v>
          </cell>
          <cell r="H777">
            <v>0.86</v>
          </cell>
        </row>
        <row r="778">
          <cell r="A778">
            <v>777</v>
          </cell>
          <cell r="B778" t="str">
            <v>Hasbro</v>
          </cell>
          <cell r="C778">
            <v>3.7</v>
          </cell>
          <cell r="D778">
            <v>1900</v>
          </cell>
          <cell r="E778">
            <v>3.6</v>
          </cell>
          <cell r="F778">
            <v>3.3</v>
          </cell>
          <cell r="G778">
            <v>3.7</v>
          </cell>
          <cell r="H778">
            <v>0.75</v>
          </cell>
        </row>
        <row r="779">
          <cell r="A779">
            <v>778</v>
          </cell>
          <cell r="B779" t="str">
            <v>Fortra</v>
          </cell>
          <cell r="C779">
            <v>4</v>
          </cell>
          <cell r="D779">
            <v>350</v>
          </cell>
          <cell r="E779">
            <v>3.8</v>
          </cell>
          <cell r="F779">
            <v>3.9</v>
          </cell>
          <cell r="G779">
            <v>4.0999999999999996</v>
          </cell>
          <cell r="H779">
            <v>0.88</v>
          </cell>
        </row>
        <row r="780">
          <cell r="A780">
            <v>779</v>
          </cell>
          <cell r="B780" t="str">
            <v>F.N.B. Corp.</v>
          </cell>
          <cell r="C780">
            <v>3.5</v>
          </cell>
          <cell r="D780">
            <v>650</v>
          </cell>
          <cell r="E780">
            <v>3.3</v>
          </cell>
          <cell r="F780">
            <v>3.2</v>
          </cell>
          <cell r="G780">
            <v>3.4</v>
          </cell>
          <cell r="H780">
            <v>0.76</v>
          </cell>
        </row>
        <row r="781">
          <cell r="A781">
            <v>780</v>
          </cell>
          <cell r="B781" t="str">
            <v>Iron Mountain</v>
          </cell>
          <cell r="C781">
            <v>3.6</v>
          </cell>
          <cell r="D781">
            <v>5200</v>
          </cell>
          <cell r="E781">
            <v>3.4</v>
          </cell>
          <cell r="F781">
            <v>3.3</v>
          </cell>
          <cell r="G781">
            <v>3.5</v>
          </cell>
          <cell r="H781">
            <v>0.78</v>
          </cell>
        </row>
        <row r="782">
          <cell r="A782">
            <v>781</v>
          </cell>
          <cell r="B782" t="str">
            <v>Mad Mobile</v>
          </cell>
          <cell r="C782">
            <v>3.8</v>
          </cell>
          <cell r="D782">
            <v>150</v>
          </cell>
          <cell r="E782">
            <v>3.6</v>
          </cell>
          <cell r="F782">
            <v>3.5</v>
          </cell>
          <cell r="G782">
            <v>3.8</v>
          </cell>
          <cell r="H782" t="str">
            <v>N/A</v>
          </cell>
        </row>
        <row r="783">
          <cell r="A783">
            <v>782</v>
          </cell>
          <cell r="B783" t="str">
            <v>Petco</v>
          </cell>
          <cell r="C783">
            <v>3.2</v>
          </cell>
          <cell r="D783">
            <v>11000</v>
          </cell>
          <cell r="E783">
            <v>2.9</v>
          </cell>
          <cell r="F783">
            <v>2.8</v>
          </cell>
          <cell r="G783">
            <v>3.1</v>
          </cell>
          <cell r="H783">
            <v>0.57999999999999996</v>
          </cell>
        </row>
        <row r="784">
          <cell r="A784">
            <v>783</v>
          </cell>
          <cell r="B784" t="str">
            <v>Delinea</v>
          </cell>
          <cell r="C784">
            <v>4.0999999999999996</v>
          </cell>
          <cell r="D784">
            <v>250</v>
          </cell>
          <cell r="E784">
            <v>3.9</v>
          </cell>
          <cell r="F784">
            <v>4</v>
          </cell>
          <cell r="G784">
            <v>4.2</v>
          </cell>
          <cell r="H784">
            <v>0.9</v>
          </cell>
        </row>
        <row r="785">
          <cell r="A785">
            <v>784</v>
          </cell>
          <cell r="B785" t="str">
            <v>Pantheon</v>
          </cell>
          <cell r="C785">
            <v>4.3</v>
          </cell>
          <cell r="D785">
            <v>280</v>
          </cell>
          <cell r="E785">
            <v>4.2</v>
          </cell>
          <cell r="F785">
            <v>4.0999999999999996</v>
          </cell>
          <cell r="G785">
            <v>4.5</v>
          </cell>
          <cell r="H785">
            <v>0.93</v>
          </cell>
        </row>
        <row r="786">
          <cell r="A786">
            <v>785</v>
          </cell>
          <cell r="B786" t="str">
            <v>Bibby Financial Services</v>
          </cell>
          <cell r="C786">
            <v>3.7</v>
          </cell>
          <cell r="D786">
            <v>300</v>
          </cell>
          <cell r="E786">
            <v>3.5</v>
          </cell>
          <cell r="F786">
            <v>3.4</v>
          </cell>
          <cell r="G786">
            <v>3.6</v>
          </cell>
          <cell r="H786">
            <v>0.8</v>
          </cell>
        </row>
        <row r="787">
          <cell r="A787">
            <v>786</v>
          </cell>
          <cell r="B787" t="str">
            <v>HubSpot</v>
          </cell>
          <cell r="C787">
            <v>4.5999999999999996</v>
          </cell>
          <cell r="D787">
            <v>4500</v>
          </cell>
          <cell r="E787">
            <v>4.5</v>
          </cell>
          <cell r="F787">
            <v>4.4000000000000004</v>
          </cell>
          <cell r="G787">
            <v>4.7</v>
          </cell>
          <cell r="H787">
            <v>0.97</v>
          </cell>
        </row>
        <row r="788">
          <cell r="A788">
            <v>787</v>
          </cell>
          <cell r="B788" t="str">
            <v>AMC Networks</v>
          </cell>
          <cell r="C788">
            <v>3.4</v>
          </cell>
          <cell r="D788">
            <v>550</v>
          </cell>
          <cell r="E788">
            <v>3.2</v>
          </cell>
          <cell r="F788">
            <v>3</v>
          </cell>
          <cell r="G788">
            <v>3.3</v>
          </cell>
          <cell r="H788">
            <v>0.62</v>
          </cell>
        </row>
        <row r="789">
          <cell r="A789">
            <v>788</v>
          </cell>
          <cell r="B789" t="str">
            <v>Presidio</v>
          </cell>
          <cell r="C789">
            <v>3.6</v>
          </cell>
          <cell r="D789">
            <v>1100</v>
          </cell>
          <cell r="E789">
            <v>3.4</v>
          </cell>
          <cell r="F789">
            <v>3.3</v>
          </cell>
          <cell r="G789">
            <v>3.5</v>
          </cell>
          <cell r="H789">
            <v>0.76</v>
          </cell>
        </row>
        <row r="790">
          <cell r="A790">
            <v>789</v>
          </cell>
          <cell r="B790" t="str">
            <v>GCM Grosvenor</v>
          </cell>
          <cell r="C790">
            <v>3.8</v>
          </cell>
          <cell r="D790">
            <v>250</v>
          </cell>
          <cell r="E790">
            <v>3.4</v>
          </cell>
          <cell r="F790">
            <v>3.6</v>
          </cell>
          <cell r="G790">
            <v>3.7</v>
          </cell>
          <cell r="H790">
            <v>0.84</v>
          </cell>
        </row>
        <row r="791">
          <cell r="A791">
            <v>790</v>
          </cell>
          <cell r="B791" t="str">
            <v>PGA TOUR</v>
          </cell>
          <cell r="C791">
            <v>4.0999999999999996</v>
          </cell>
          <cell r="D791">
            <v>350</v>
          </cell>
          <cell r="E791">
            <v>3.8</v>
          </cell>
          <cell r="F791">
            <v>3.9</v>
          </cell>
          <cell r="G791">
            <v>4.2</v>
          </cell>
          <cell r="H791">
            <v>0.9</v>
          </cell>
        </row>
        <row r="792">
          <cell r="A792">
            <v>791</v>
          </cell>
          <cell r="B792" t="str">
            <v>ICF</v>
          </cell>
          <cell r="C792">
            <v>3.8</v>
          </cell>
          <cell r="D792">
            <v>2800</v>
          </cell>
          <cell r="E792">
            <v>3.7</v>
          </cell>
          <cell r="F792">
            <v>3.5</v>
          </cell>
          <cell r="G792">
            <v>3.8</v>
          </cell>
          <cell r="H792">
            <v>0.88</v>
          </cell>
        </row>
        <row r="793">
          <cell r="A793">
            <v>792</v>
          </cell>
          <cell r="B793" t="str">
            <v>Avalara</v>
          </cell>
          <cell r="C793">
            <v>3.9</v>
          </cell>
          <cell r="D793">
            <v>1300</v>
          </cell>
          <cell r="E793">
            <v>3.7</v>
          </cell>
          <cell r="F793">
            <v>3.6</v>
          </cell>
          <cell r="G793">
            <v>4</v>
          </cell>
          <cell r="H793">
            <v>0.84</v>
          </cell>
        </row>
        <row r="794">
          <cell r="A794">
            <v>793</v>
          </cell>
          <cell r="B794" t="str">
            <v>Amerant Bancorp</v>
          </cell>
          <cell r="C794">
            <v>3.6</v>
          </cell>
          <cell r="D794">
            <v>220</v>
          </cell>
          <cell r="E794">
            <v>3.4</v>
          </cell>
          <cell r="F794">
            <v>3.3</v>
          </cell>
          <cell r="G794">
            <v>3.5</v>
          </cell>
          <cell r="H794">
            <v>0.75</v>
          </cell>
        </row>
        <row r="795">
          <cell r="A795">
            <v>794</v>
          </cell>
          <cell r="B795" t="str">
            <v>SunBasket</v>
          </cell>
          <cell r="C795">
            <v>3.3</v>
          </cell>
          <cell r="D795">
            <v>450</v>
          </cell>
          <cell r="E795">
            <v>3</v>
          </cell>
          <cell r="F795">
            <v>2.9</v>
          </cell>
          <cell r="G795">
            <v>3.1</v>
          </cell>
          <cell r="H795">
            <v>0.6</v>
          </cell>
        </row>
        <row r="796">
          <cell r="A796">
            <v>795</v>
          </cell>
          <cell r="B796" t="str">
            <v>Accolade</v>
          </cell>
          <cell r="C796">
            <v>3.9</v>
          </cell>
          <cell r="D796">
            <v>750</v>
          </cell>
          <cell r="E796">
            <v>3.7</v>
          </cell>
          <cell r="F796">
            <v>3.6</v>
          </cell>
          <cell r="G796">
            <v>4.0999999999999996</v>
          </cell>
          <cell r="H796">
            <v>0.85</v>
          </cell>
        </row>
        <row r="797">
          <cell r="A797">
            <v>796</v>
          </cell>
          <cell r="B797" t="str">
            <v>Neuehealth</v>
          </cell>
          <cell r="C797">
            <v>3.2</v>
          </cell>
          <cell r="D797">
            <v>140</v>
          </cell>
          <cell r="E797">
            <v>3</v>
          </cell>
          <cell r="F797">
            <v>2.8</v>
          </cell>
          <cell r="G797">
            <v>3</v>
          </cell>
          <cell r="H797" t="str">
            <v>N/A</v>
          </cell>
        </row>
        <row r="798">
          <cell r="A798">
            <v>797</v>
          </cell>
          <cell r="B798" t="str">
            <v>CPI Card Group</v>
          </cell>
          <cell r="C798">
            <v>3.3</v>
          </cell>
          <cell r="D798">
            <v>380</v>
          </cell>
          <cell r="E798">
            <v>3.1</v>
          </cell>
          <cell r="F798">
            <v>3</v>
          </cell>
          <cell r="G798">
            <v>3.2</v>
          </cell>
          <cell r="H798">
            <v>0.65</v>
          </cell>
        </row>
        <row r="799">
          <cell r="A799">
            <v>798</v>
          </cell>
          <cell r="B799" t="str">
            <v>Indegene</v>
          </cell>
          <cell r="C799">
            <v>3.8</v>
          </cell>
          <cell r="D799">
            <v>2100</v>
          </cell>
          <cell r="E799">
            <v>3.5</v>
          </cell>
          <cell r="F799">
            <v>3.6</v>
          </cell>
          <cell r="G799">
            <v>3.8</v>
          </cell>
          <cell r="H799">
            <v>0.86</v>
          </cell>
        </row>
        <row r="800">
          <cell r="A800">
            <v>799</v>
          </cell>
          <cell r="B800" t="str">
            <v>Tampa International Airport</v>
          </cell>
          <cell r="C800">
            <v>4.2</v>
          </cell>
          <cell r="D800">
            <v>400</v>
          </cell>
          <cell r="E800">
            <v>3.9</v>
          </cell>
          <cell r="F800">
            <v>4</v>
          </cell>
          <cell r="G800">
            <v>4.3</v>
          </cell>
          <cell r="H800">
            <v>0.92</v>
          </cell>
        </row>
        <row r="801">
          <cell r="A801">
            <v>800</v>
          </cell>
          <cell r="B801" t="str">
            <v>The Federal Savings Bank</v>
          </cell>
          <cell r="C801">
            <v>4.0999999999999996</v>
          </cell>
          <cell r="D801">
            <v>1200</v>
          </cell>
          <cell r="E801">
            <v>3.8</v>
          </cell>
          <cell r="F801">
            <v>3.9</v>
          </cell>
          <cell r="G801">
            <v>4.2</v>
          </cell>
          <cell r="H801">
            <v>0.88</v>
          </cell>
        </row>
        <row r="802">
          <cell r="A802">
            <v>801</v>
          </cell>
          <cell r="B802" t="str">
            <v>Thoughtworks</v>
          </cell>
          <cell r="C802">
            <v>4.0999999999999996</v>
          </cell>
          <cell r="D802">
            <v>13600</v>
          </cell>
          <cell r="E802">
            <v>4</v>
          </cell>
          <cell r="F802">
            <v>3.8</v>
          </cell>
          <cell r="G802">
            <v>4.4000000000000004</v>
          </cell>
          <cell r="H802">
            <v>0.9</v>
          </cell>
        </row>
        <row r="803">
          <cell r="A803">
            <v>802</v>
          </cell>
          <cell r="B803" t="str">
            <v>Camping World</v>
          </cell>
          <cell r="C803">
            <v>3</v>
          </cell>
          <cell r="D803">
            <v>4200</v>
          </cell>
          <cell r="E803">
            <v>2.7</v>
          </cell>
          <cell r="F803">
            <v>2.5</v>
          </cell>
          <cell r="G803">
            <v>2.8</v>
          </cell>
          <cell r="H803">
            <v>0.42</v>
          </cell>
        </row>
        <row r="804">
          <cell r="A804">
            <v>803</v>
          </cell>
          <cell r="B804" t="str">
            <v>Cengage Group</v>
          </cell>
          <cell r="C804">
            <v>4.3</v>
          </cell>
          <cell r="D804">
            <v>2900</v>
          </cell>
          <cell r="E804">
            <v>3.9</v>
          </cell>
          <cell r="F804">
            <v>3.4</v>
          </cell>
          <cell r="G804">
            <v>3.8</v>
          </cell>
          <cell r="H804">
            <v>0.81</v>
          </cell>
        </row>
        <row r="805">
          <cell r="A805">
            <v>804</v>
          </cell>
          <cell r="B805" t="str">
            <v>Ziff Davis</v>
          </cell>
          <cell r="C805">
            <v>3.8</v>
          </cell>
          <cell r="D805">
            <v>75</v>
          </cell>
          <cell r="E805">
            <v>3.8</v>
          </cell>
          <cell r="F805">
            <v>3.3</v>
          </cell>
          <cell r="G805">
            <v>3.7</v>
          </cell>
          <cell r="H805">
            <v>0.75</v>
          </cell>
        </row>
        <row r="806">
          <cell r="A806">
            <v>805</v>
          </cell>
          <cell r="B806" t="str">
            <v>Restaurant Depot</v>
          </cell>
          <cell r="C806">
            <v>2.8</v>
          </cell>
          <cell r="D806">
            <v>1900</v>
          </cell>
          <cell r="E806">
            <v>2.7</v>
          </cell>
          <cell r="F806">
            <v>2.5</v>
          </cell>
          <cell r="G806">
            <v>2.7</v>
          </cell>
          <cell r="H806">
            <v>0.38</v>
          </cell>
        </row>
        <row r="807">
          <cell r="A807">
            <v>806</v>
          </cell>
          <cell r="B807" t="str">
            <v>Doma</v>
          </cell>
          <cell r="C807">
            <v>3.1</v>
          </cell>
          <cell r="D807">
            <v>155</v>
          </cell>
          <cell r="E807">
            <v>2.7</v>
          </cell>
          <cell r="F807">
            <v>2.6</v>
          </cell>
          <cell r="G807">
            <v>3</v>
          </cell>
          <cell r="H807">
            <v>0.55000000000000004</v>
          </cell>
        </row>
        <row r="808">
          <cell r="A808">
            <v>807</v>
          </cell>
          <cell r="B808" t="str">
            <v>Spectrum</v>
          </cell>
          <cell r="C808">
            <v>3.4</v>
          </cell>
          <cell r="D808">
            <v>35200</v>
          </cell>
          <cell r="E808">
            <v>3</v>
          </cell>
          <cell r="F808">
            <v>2.9</v>
          </cell>
          <cell r="G808">
            <v>3.1</v>
          </cell>
          <cell r="H808">
            <v>0.57999999999999996</v>
          </cell>
        </row>
        <row r="809">
          <cell r="A809">
            <v>808</v>
          </cell>
          <cell r="B809" t="str">
            <v>Rollins</v>
          </cell>
          <cell r="C809">
            <v>3.3</v>
          </cell>
          <cell r="D809">
            <v>2150</v>
          </cell>
          <cell r="E809">
            <v>3.1</v>
          </cell>
          <cell r="F809">
            <v>2.8</v>
          </cell>
          <cell r="G809">
            <v>3</v>
          </cell>
          <cell r="H809">
            <v>0.62</v>
          </cell>
        </row>
        <row r="810">
          <cell r="A810">
            <v>809</v>
          </cell>
          <cell r="B810" t="str">
            <v>Source Photonics</v>
          </cell>
          <cell r="C810">
            <v>3.6</v>
          </cell>
          <cell r="D810">
            <v>8</v>
          </cell>
          <cell r="E810">
            <v>3.2</v>
          </cell>
          <cell r="F810">
            <v>3.8</v>
          </cell>
          <cell r="G810">
            <v>3.3</v>
          </cell>
          <cell r="H810">
            <v>0.7</v>
          </cell>
        </row>
        <row r="811">
          <cell r="A811">
            <v>810</v>
          </cell>
          <cell r="B811" t="str">
            <v>Sitecore</v>
          </cell>
          <cell r="C811">
            <v>3.7</v>
          </cell>
          <cell r="D811">
            <v>1150</v>
          </cell>
          <cell r="E811">
            <v>3.8</v>
          </cell>
          <cell r="F811">
            <v>3.3</v>
          </cell>
          <cell r="G811">
            <v>3.9</v>
          </cell>
          <cell r="H811">
            <v>0.78</v>
          </cell>
        </row>
        <row r="812">
          <cell r="A812">
            <v>811</v>
          </cell>
          <cell r="B812" t="str">
            <v>Mavenir</v>
          </cell>
          <cell r="C812">
            <v>3</v>
          </cell>
          <cell r="D812">
            <v>78</v>
          </cell>
          <cell r="E812">
            <v>3</v>
          </cell>
          <cell r="F812">
            <v>2.7</v>
          </cell>
          <cell r="G812">
            <v>2.9</v>
          </cell>
          <cell r="H812">
            <v>0.65</v>
          </cell>
        </row>
        <row r="813">
          <cell r="A813">
            <v>812</v>
          </cell>
          <cell r="B813" t="str">
            <v>CliftonLarsonAllen</v>
          </cell>
          <cell r="C813">
            <v>3.6</v>
          </cell>
          <cell r="D813">
            <v>3400</v>
          </cell>
          <cell r="E813">
            <v>3.4</v>
          </cell>
          <cell r="F813">
            <v>3.3</v>
          </cell>
          <cell r="G813">
            <v>3.6</v>
          </cell>
          <cell r="H813">
            <v>0.74</v>
          </cell>
        </row>
        <row r="814">
          <cell r="A814">
            <v>813</v>
          </cell>
          <cell r="B814" t="str">
            <v>Verve</v>
          </cell>
          <cell r="C814">
            <v>3.5</v>
          </cell>
          <cell r="D814">
            <v>120</v>
          </cell>
          <cell r="E814">
            <v>3.4</v>
          </cell>
          <cell r="F814">
            <v>3.1</v>
          </cell>
          <cell r="G814">
            <v>3.4</v>
          </cell>
          <cell r="H814">
            <v>0.68</v>
          </cell>
        </row>
        <row r="815">
          <cell r="A815">
            <v>814</v>
          </cell>
          <cell r="B815" t="str">
            <v>Peoples Bancorp</v>
          </cell>
          <cell r="C815">
            <v>3.4</v>
          </cell>
          <cell r="D815">
            <v>180</v>
          </cell>
          <cell r="E815">
            <v>3.5</v>
          </cell>
          <cell r="F815">
            <v>3.2</v>
          </cell>
          <cell r="G815">
            <v>3.4</v>
          </cell>
          <cell r="H815">
            <v>0.72</v>
          </cell>
        </row>
        <row r="816">
          <cell r="A816">
            <v>815</v>
          </cell>
          <cell r="B816" t="str">
            <v>Neo4j</v>
          </cell>
          <cell r="C816">
            <v>3</v>
          </cell>
          <cell r="D816">
            <v>7</v>
          </cell>
          <cell r="E816">
            <v>3.3</v>
          </cell>
          <cell r="F816">
            <v>2.2999999999999998</v>
          </cell>
          <cell r="G816">
            <v>2.2999999999999998</v>
          </cell>
          <cell r="H816">
            <v>0.6</v>
          </cell>
        </row>
        <row r="817">
          <cell r="A817">
            <v>816</v>
          </cell>
          <cell r="B817" t="str">
            <v>Enfusion</v>
          </cell>
          <cell r="C817">
            <v>3.2</v>
          </cell>
          <cell r="D817">
            <v>13</v>
          </cell>
          <cell r="E817">
            <v>2.7</v>
          </cell>
          <cell r="F817">
            <v>2.2000000000000002</v>
          </cell>
          <cell r="G817">
            <v>2.6</v>
          </cell>
          <cell r="H817">
            <v>0.55000000000000004</v>
          </cell>
        </row>
        <row r="818">
          <cell r="A818">
            <v>817</v>
          </cell>
          <cell r="B818" t="str">
            <v>Vail Resorts</v>
          </cell>
          <cell r="C818">
            <v>3.8</v>
          </cell>
          <cell r="D818">
            <v>2800</v>
          </cell>
          <cell r="E818">
            <v>3.7</v>
          </cell>
          <cell r="F818">
            <v>3.5</v>
          </cell>
          <cell r="G818">
            <v>3.8</v>
          </cell>
          <cell r="H818">
            <v>0.7</v>
          </cell>
        </row>
        <row r="819">
          <cell r="A819">
            <v>818</v>
          </cell>
          <cell r="B819" t="str">
            <v>Emerging Travel Group</v>
          </cell>
          <cell r="C819">
            <v>3.9</v>
          </cell>
          <cell r="D819">
            <v>45</v>
          </cell>
          <cell r="E819">
            <v>3.8</v>
          </cell>
          <cell r="F819">
            <v>3.6</v>
          </cell>
          <cell r="G819">
            <v>4</v>
          </cell>
          <cell r="H819">
            <v>0.82</v>
          </cell>
        </row>
        <row r="820">
          <cell r="A820">
            <v>819</v>
          </cell>
          <cell r="B820" t="str">
            <v>ECI Software Solutions</v>
          </cell>
          <cell r="C820">
            <v>3.3</v>
          </cell>
          <cell r="D820">
            <v>450</v>
          </cell>
          <cell r="E820">
            <v>3.7</v>
          </cell>
          <cell r="F820">
            <v>2.9</v>
          </cell>
          <cell r="G820">
            <v>3.3</v>
          </cell>
          <cell r="H820">
            <v>0.65</v>
          </cell>
        </row>
        <row r="821">
          <cell r="A821">
            <v>820</v>
          </cell>
          <cell r="B821" t="str">
            <v>Twilio</v>
          </cell>
          <cell r="C821">
            <v>3.6</v>
          </cell>
          <cell r="D821">
            <v>3200</v>
          </cell>
          <cell r="E821">
            <v>3.5</v>
          </cell>
          <cell r="F821">
            <v>3.2</v>
          </cell>
          <cell r="G821">
            <v>3.7</v>
          </cell>
          <cell r="H821">
            <v>0.68</v>
          </cell>
        </row>
        <row r="822">
          <cell r="A822">
            <v>821</v>
          </cell>
          <cell r="B822" t="str">
            <v>Unite Us</v>
          </cell>
          <cell r="C822">
            <v>3.8</v>
          </cell>
          <cell r="D822">
            <v>210</v>
          </cell>
          <cell r="E822">
            <v>3.9</v>
          </cell>
          <cell r="F822">
            <v>3.4</v>
          </cell>
          <cell r="G822">
            <v>4.0999999999999996</v>
          </cell>
          <cell r="H822">
            <v>0.8</v>
          </cell>
        </row>
        <row r="823">
          <cell r="A823">
            <v>822</v>
          </cell>
          <cell r="B823" t="str">
            <v>Hyundai Motor America</v>
          </cell>
          <cell r="C823">
            <v>3.5</v>
          </cell>
          <cell r="D823">
            <v>1100</v>
          </cell>
          <cell r="E823">
            <v>3.4</v>
          </cell>
          <cell r="F823">
            <v>3.1</v>
          </cell>
          <cell r="G823">
            <v>3.3</v>
          </cell>
          <cell r="H823">
            <v>0.64</v>
          </cell>
        </row>
        <row r="824">
          <cell r="A824">
            <v>823</v>
          </cell>
          <cell r="B824" t="str">
            <v>EverTrue</v>
          </cell>
          <cell r="C824">
            <v>4.2</v>
          </cell>
          <cell r="D824">
            <v>65</v>
          </cell>
          <cell r="E824">
            <v>4.3</v>
          </cell>
          <cell r="F824">
            <v>3.9</v>
          </cell>
          <cell r="G824">
            <v>4.4000000000000004</v>
          </cell>
          <cell r="H824">
            <v>0.92</v>
          </cell>
        </row>
        <row r="825">
          <cell r="A825">
            <v>824</v>
          </cell>
          <cell r="B825" t="str">
            <v>Salsify</v>
          </cell>
          <cell r="C825">
            <v>4.0999999999999996</v>
          </cell>
          <cell r="D825">
            <v>280</v>
          </cell>
          <cell r="E825">
            <v>4.2</v>
          </cell>
          <cell r="F825">
            <v>3.8</v>
          </cell>
          <cell r="G825">
            <v>4.3</v>
          </cell>
          <cell r="H825">
            <v>0.88</v>
          </cell>
        </row>
        <row r="826">
          <cell r="A826">
            <v>825</v>
          </cell>
          <cell r="B826" t="str">
            <v>OpenTable</v>
          </cell>
          <cell r="C826">
            <v>3.9</v>
          </cell>
          <cell r="D826">
            <v>1200</v>
          </cell>
          <cell r="E826">
            <v>3.9</v>
          </cell>
          <cell r="F826">
            <v>3.6</v>
          </cell>
          <cell r="G826">
            <v>3.9</v>
          </cell>
          <cell r="H826">
            <v>0.85</v>
          </cell>
        </row>
        <row r="827">
          <cell r="A827">
            <v>826</v>
          </cell>
          <cell r="B827" t="str">
            <v>J.B. Hunt Transport</v>
          </cell>
          <cell r="C827">
            <v>3.5</v>
          </cell>
          <cell r="D827">
            <v>6500</v>
          </cell>
          <cell r="E827">
            <v>3.1</v>
          </cell>
          <cell r="F827">
            <v>3.2</v>
          </cell>
          <cell r="G827">
            <v>3.4</v>
          </cell>
          <cell r="H827">
            <v>0.75</v>
          </cell>
        </row>
        <row r="828">
          <cell r="A828">
            <v>827</v>
          </cell>
          <cell r="B828" t="str">
            <v>Cornerstone OnDemand</v>
          </cell>
          <cell r="C828">
            <v>3.8</v>
          </cell>
          <cell r="D828">
            <v>1400</v>
          </cell>
          <cell r="E828">
            <v>3.9</v>
          </cell>
          <cell r="F828">
            <v>3.4</v>
          </cell>
          <cell r="G828">
            <v>3.8</v>
          </cell>
          <cell r="H828">
            <v>0.78</v>
          </cell>
        </row>
        <row r="829">
          <cell r="A829">
            <v>828</v>
          </cell>
          <cell r="B829" t="str">
            <v>EngageSmart</v>
          </cell>
          <cell r="C829">
            <v>4</v>
          </cell>
          <cell r="D829">
            <v>150</v>
          </cell>
          <cell r="E829">
            <v>4.0999999999999996</v>
          </cell>
          <cell r="F829">
            <v>3.7</v>
          </cell>
          <cell r="G829">
            <v>4.2</v>
          </cell>
          <cell r="H829">
            <v>0.85</v>
          </cell>
        </row>
        <row r="830">
          <cell r="A830">
            <v>829</v>
          </cell>
          <cell r="B830" t="str">
            <v>Lightcast</v>
          </cell>
          <cell r="C830">
            <v>3.7</v>
          </cell>
          <cell r="D830">
            <v>180</v>
          </cell>
          <cell r="E830">
            <v>3.8</v>
          </cell>
          <cell r="F830">
            <v>3.3</v>
          </cell>
          <cell r="G830">
            <v>3.7</v>
          </cell>
          <cell r="H830">
            <v>0.76</v>
          </cell>
        </row>
        <row r="831">
          <cell r="A831">
            <v>830</v>
          </cell>
          <cell r="B831" t="str">
            <v>Sphere Entertainment</v>
          </cell>
          <cell r="C831">
            <v>3.4</v>
          </cell>
          <cell r="D831">
            <v>95</v>
          </cell>
          <cell r="E831">
            <v>3.2</v>
          </cell>
          <cell r="F831">
            <v>3</v>
          </cell>
          <cell r="G831">
            <v>3.3</v>
          </cell>
          <cell r="H831">
            <v>0.6</v>
          </cell>
        </row>
        <row r="832">
          <cell r="A832">
            <v>831</v>
          </cell>
          <cell r="B832" t="str">
            <v>Dun &amp; Bradstreet</v>
          </cell>
          <cell r="C832">
            <v>3.7</v>
          </cell>
          <cell r="D832">
            <v>3100</v>
          </cell>
          <cell r="E832">
            <v>3.8</v>
          </cell>
          <cell r="F832">
            <v>3.3</v>
          </cell>
          <cell r="G832">
            <v>3.6</v>
          </cell>
          <cell r="H832">
            <v>0.74</v>
          </cell>
        </row>
        <row r="833">
          <cell r="A833">
            <v>832</v>
          </cell>
          <cell r="B833" t="str">
            <v>Baker Tilly</v>
          </cell>
          <cell r="C833">
            <v>3.7</v>
          </cell>
          <cell r="D833">
            <v>2800</v>
          </cell>
          <cell r="E833">
            <v>3.5</v>
          </cell>
          <cell r="F833">
            <v>3.4</v>
          </cell>
          <cell r="G833">
            <v>3.7</v>
          </cell>
          <cell r="H833">
            <v>0.79</v>
          </cell>
        </row>
        <row r="834">
          <cell r="A834">
            <v>833</v>
          </cell>
          <cell r="B834" t="str">
            <v>Zerto</v>
          </cell>
          <cell r="C834">
            <v>3.9</v>
          </cell>
          <cell r="D834">
            <v>140</v>
          </cell>
          <cell r="E834">
            <v>3.8</v>
          </cell>
          <cell r="F834">
            <v>3.6</v>
          </cell>
          <cell r="G834">
            <v>4.0999999999999996</v>
          </cell>
          <cell r="H834">
            <v>0.84</v>
          </cell>
        </row>
        <row r="835">
          <cell r="A835">
            <v>834</v>
          </cell>
          <cell r="B835" t="str">
            <v>The E.W. Scripps Company</v>
          </cell>
          <cell r="C835">
            <v>3.4</v>
          </cell>
          <cell r="D835">
            <v>850</v>
          </cell>
          <cell r="E835">
            <v>3.5</v>
          </cell>
          <cell r="F835">
            <v>3.1</v>
          </cell>
          <cell r="G835">
            <v>3.3</v>
          </cell>
          <cell r="H835">
            <v>0.62</v>
          </cell>
        </row>
        <row r="836">
          <cell r="A836">
            <v>835</v>
          </cell>
          <cell r="B836" t="str">
            <v>Spacelabs Healthcare</v>
          </cell>
          <cell r="C836">
            <v>3.2</v>
          </cell>
          <cell r="D836">
            <v>210</v>
          </cell>
          <cell r="E836">
            <v>3.1</v>
          </cell>
          <cell r="F836">
            <v>2.8</v>
          </cell>
          <cell r="G836">
            <v>3</v>
          </cell>
          <cell r="H836">
            <v>0.55000000000000004</v>
          </cell>
        </row>
        <row r="837">
          <cell r="A837">
            <v>836</v>
          </cell>
          <cell r="B837" t="str">
            <v>Fuze (an 8x8 company)</v>
          </cell>
          <cell r="C837">
            <v>3.5</v>
          </cell>
          <cell r="D837">
            <v>450</v>
          </cell>
          <cell r="E837">
            <v>3.6</v>
          </cell>
          <cell r="F837">
            <v>3.2</v>
          </cell>
          <cell r="G837">
            <v>3.5</v>
          </cell>
          <cell r="H837">
            <v>0.7</v>
          </cell>
        </row>
        <row r="838">
          <cell r="A838">
            <v>837</v>
          </cell>
          <cell r="B838" t="str">
            <v>Restoration Hardware</v>
          </cell>
          <cell r="C838">
            <v>3.1</v>
          </cell>
          <cell r="D838">
            <v>2400</v>
          </cell>
          <cell r="E838">
            <v>2.8</v>
          </cell>
          <cell r="F838">
            <v>2.7</v>
          </cell>
          <cell r="G838">
            <v>3</v>
          </cell>
          <cell r="H838">
            <v>0.52</v>
          </cell>
        </row>
        <row r="839">
          <cell r="A839">
            <v>838</v>
          </cell>
          <cell r="B839" t="str">
            <v>Optimum Healthcare IT</v>
          </cell>
          <cell r="C839">
            <v>4.0999999999999996</v>
          </cell>
          <cell r="D839">
            <v>130</v>
          </cell>
          <cell r="E839">
            <v>4.2</v>
          </cell>
          <cell r="F839">
            <v>3.9</v>
          </cell>
          <cell r="G839">
            <v>4.3</v>
          </cell>
          <cell r="H839">
            <v>0.9</v>
          </cell>
        </row>
        <row r="840">
          <cell r="A840">
            <v>839</v>
          </cell>
          <cell r="B840" t="str">
            <v>Home Chef</v>
          </cell>
          <cell r="C840">
            <v>3.4</v>
          </cell>
          <cell r="D840">
            <v>550</v>
          </cell>
          <cell r="E840">
            <v>3.3</v>
          </cell>
          <cell r="F840">
            <v>3.1</v>
          </cell>
          <cell r="G840">
            <v>3.4</v>
          </cell>
          <cell r="H840">
            <v>0.68</v>
          </cell>
        </row>
        <row r="841">
          <cell r="A841">
            <v>840</v>
          </cell>
          <cell r="B841" t="str">
            <v>Marriott Vacations Worldwide</v>
          </cell>
          <cell r="C841">
            <v>3.6</v>
          </cell>
          <cell r="D841">
            <v>4200</v>
          </cell>
          <cell r="E841">
            <v>3.5</v>
          </cell>
          <cell r="F841">
            <v>3.3</v>
          </cell>
          <cell r="G841">
            <v>3.6</v>
          </cell>
          <cell r="H841">
            <v>0.76</v>
          </cell>
        </row>
        <row r="842">
          <cell r="A842">
            <v>841</v>
          </cell>
          <cell r="B842" t="str">
            <v>Liftoff</v>
          </cell>
          <cell r="C842">
            <v>4.2</v>
          </cell>
          <cell r="D842">
            <v>180</v>
          </cell>
          <cell r="E842">
            <v>4.3</v>
          </cell>
          <cell r="F842">
            <v>4</v>
          </cell>
          <cell r="G842">
            <v>4.5</v>
          </cell>
          <cell r="H842">
            <v>0.94</v>
          </cell>
        </row>
        <row r="843">
          <cell r="A843">
            <v>842</v>
          </cell>
          <cell r="B843" t="str">
            <v>Zips Car Wash</v>
          </cell>
          <cell r="C843">
            <v>2.9</v>
          </cell>
          <cell r="D843">
            <v>350</v>
          </cell>
          <cell r="E843">
            <v>2.8</v>
          </cell>
          <cell r="F843">
            <v>2.5</v>
          </cell>
          <cell r="G843">
            <v>2.7</v>
          </cell>
          <cell r="H843">
            <v>0.45</v>
          </cell>
        </row>
        <row r="844">
          <cell r="A844">
            <v>843</v>
          </cell>
          <cell r="B844" t="str">
            <v>OneTouchPoint</v>
          </cell>
          <cell r="C844">
            <v>3.1</v>
          </cell>
          <cell r="D844">
            <v>120</v>
          </cell>
          <cell r="E844">
            <v>3</v>
          </cell>
          <cell r="F844">
            <v>2.7</v>
          </cell>
          <cell r="G844">
            <v>2.9</v>
          </cell>
          <cell r="H844">
            <v>0.5</v>
          </cell>
        </row>
        <row r="845">
          <cell r="A845">
            <v>844</v>
          </cell>
          <cell r="B845" t="str">
            <v>Simmons Bank</v>
          </cell>
          <cell r="C845">
            <v>3.4</v>
          </cell>
          <cell r="D845">
            <v>650</v>
          </cell>
          <cell r="E845">
            <v>3.5</v>
          </cell>
          <cell r="F845">
            <v>3.1</v>
          </cell>
          <cell r="G845">
            <v>3.3</v>
          </cell>
          <cell r="H845">
            <v>0.66</v>
          </cell>
        </row>
        <row r="846">
          <cell r="A846">
            <v>845</v>
          </cell>
          <cell r="B846" t="str">
            <v>City Bank</v>
          </cell>
          <cell r="C846">
            <v>3.5</v>
          </cell>
          <cell r="D846">
            <v>140</v>
          </cell>
          <cell r="E846">
            <v>3.6</v>
          </cell>
          <cell r="F846">
            <v>3.2</v>
          </cell>
          <cell r="G846">
            <v>3.4</v>
          </cell>
          <cell r="H846">
            <v>0.7</v>
          </cell>
        </row>
        <row r="847">
          <cell r="A847">
            <v>846</v>
          </cell>
          <cell r="B847" t="str">
            <v>Allied OMS</v>
          </cell>
          <cell r="C847">
            <v>4.3</v>
          </cell>
          <cell r="D847">
            <v>25</v>
          </cell>
          <cell r="E847">
            <v>4.4000000000000004</v>
          </cell>
          <cell r="F847">
            <v>4.0999999999999996</v>
          </cell>
          <cell r="G847">
            <v>4.5</v>
          </cell>
          <cell r="H847">
            <v>0.95</v>
          </cell>
        </row>
        <row r="848">
          <cell r="A848">
            <v>847</v>
          </cell>
          <cell r="B848" t="str">
            <v>Thryv</v>
          </cell>
          <cell r="C848">
            <v>3.6</v>
          </cell>
          <cell r="D848">
            <v>1100</v>
          </cell>
          <cell r="E848">
            <v>3.5</v>
          </cell>
          <cell r="F848">
            <v>3.3</v>
          </cell>
          <cell r="G848">
            <v>3.6</v>
          </cell>
          <cell r="H848">
            <v>0.72</v>
          </cell>
        </row>
        <row r="849">
          <cell r="A849">
            <v>848</v>
          </cell>
          <cell r="B849" t="str">
            <v>Bausch &amp; Lomb</v>
          </cell>
          <cell r="C849">
            <v>3.4</v>
          </cell>
          <cell r="D849">
            <v>1800</v>
          </cell>
          <cell r="E849">
            <v>3.3</v>
          </cell>
          <cell r="F849">
            <v>3</v>
          </cell>
          <cell r="G849">
            <v>3.2</v>
          </cell>
          <cell r="H849">
            <v>0.65</v>
          </cell>
        </row>
        <row r="850">
          <cell r="A850">
            <v>849</v>
          </cell>
          <cell r="B850" t="str">
            <v>PetSafe Brands</v>
          </cell>
          <cell r="C850">
            <v>3.7</v>
          </cell>
          <cell r="D850">
            <v>150</v>
          </cell>
          <cell r="E850">
            <v>3.6</v>
          </cell>
          <cell r="F850">
            <v>3.3</v>
          </cell>
          <cell r="G850">
            <v>3.7</v>
          </cell>
          <cell r="H850">
            <v>0.78</v>
          </cell>
        </row>
        <row r="851">
          <cell r="A851">
            <v>850</v>
          </cell>
          <cell r="B851" t="str">
            <v>Cotiviti</v>
          </cell>
          <cell r="C851">
            <v>3.5</v>
          </cell>
          <cell r="D851">
            <v>1200</v>
          </cell>
          <cell r="E851">
            <v>3.6</v>
          </cell>
          <cell r="F851">
            <v>3.2</v>
          </cell>
          <cell r="G851">
            <v>3.4</v>
          </cell>
          <cell r="H851">
            <v>0.7</v>
          </cell>
        </row>
        <row r="852">
          <cell r="A852">
            <v>851</v>
          </cell>
          <cell r="B852" t="str">
            <v>Alexandria Real Estate Equities</v>
          </cell>
          <cell r="C852">
            <v>3.8</v>
          </cell>
          <cell r="D852">
            <v>110</v>
          </cell>
          <cell r="E852">
            <v>3.5</v>
          </cell>
          <cell r="F852">
            <v>3.6</v>
          </cell>
          <cell r="G852">
            <v>3.8</v>
          </cell>
          <cell r="H852">
            <v>0.82</v>
          </cell>
        </row>
        <row r="853">
          <cell r="A853">
            <v>852</v>
          </cell>
          <cell r="B853" t="str">
            <v>AgileThought</v>
          </cell>
          <cell r="C853">
            <v>3.5</v>
          </cell>
          <cell r="D853">
            <v>550</v>
          </cell>
          <cell r="E853">
            <v>3.6</v>
          </cell>
          <cell r="F853">
            <v>3.2</v>
          </cell>
          <cell r="G853">
            <v>3.4</v>
          </cell>
          <cell r="H853">
            <v>0.68</v>
          </cell>
        </row>
        <row r="854">
          <cell r="A854">
            <v>853</v>
          </cell>
          <cell r="B854" t="str">
            <v>Aprio</v>
          </cell>
          <cell r="C854">
            <v>3.8</v>
          </cell>
          <cell r="D854">
            <v>240</v>
          </cell>
          <cell r="E854">
            <v>3.6</v>
          </cell>
          <cell r="F854">
            <v>3.5</v>
          </cell>
          <cell r="G854">
            <v>3.9</v>
          </cell>
          <cell r="H854">
            <v>0.84</v>
          </cell>
        </row>
        <row r="855">
          <cell r="A855">
            <v>854</v>
          </cell>
          <cell r="B855" t="str">
            <v>Hertz</v>
          </cell>
          <cell r="C855">
            <v>3</v>
          </cell>
          <cell r="D855">
            <v>7500</v>
          </cell>
          <cell r="E855">
            <v>2.8</v>
          </cell>
          <cell r="F855">
            <v>2.6</v>
          </cell>
          <cell r="G855">
            <v>2.8</v>
          </cell>
          <cell r="H855">
            <v>0.48</v>
          </cell>
        </row>
        <row r="856">
          <cell r="A856">
            <v>855</v>
          </cell>
          <cell r="B856" t="str">
            <v>QTS Realty Trust</v>
          </cell>
          <cell r="C856">
            <v>3.9</v>
          </cell>
          <cell r="D856">
            <v>280</v>
          </cell>
          <cell r="E856">
            <v>3.8</v>
          </cell>
          <cell r="F856">
            <v>3.7</v>
          </cell>
          <cell r="G856">
            <v>4.0999999999999996</v>
          </cell>
          <cell r="H856">
            <v>0.86</v>
          </cell>
        </row>
        <row r="857">
          <cell r="A857">
            <v>856</v>
          </cell>
          <cell r="B857" t="str">
            <v>Momofuku Goods</v>
          </cell>
          <cell r="C857">
            <v>3.4</v>
          </cell>
          <cell r="D857">
            <v>45</v>
          </cell>
          <cell r="E857">
            <v>3.2</v>
          </cell>
          <cell r="F857">
            <v>3.1</v>
          </cell>
          <cell r="G857">
            <v>3.5</v>
          </cell>
          <cell r="H857">
            <v>0.65</v>
          </cell>
        </row>
        <row r="858">
          <cell r="A858">
            <v>857</v>
          </cell>
          <cell r="B858" t="str">
            <v>Belk</v>
          </cell>
          <cell r="C858">
            <v>3.1</v>
          </cell>
          <cell r="D858">
            <v>4800</v>
          </cell>
          <cell r="E858">
            <v>3</v>
          </cell>
          <cell r="F858">
            <v>2.7</v>
          </cell>
          <cell r="G858">
            <v>2.9</v>
          </cell>
          <cell r="H858">
            <v>0.54</v>
          </cell>
        </row>
        <row r="859">
          <cell r="A859">
            <v>858</v>
          </cell>
          <cell r="B859" t="str">
            <v>Wynn Resorts</v>
          </cell>
          <cell r="C859">
            <v>3.8</v>
          </cell>
          <cell r="D859">
            <v>3200</v>
          </cell>
          <cell r="E859">
            <v>3.5</v>
          </cell>
          <cell r="F859">
            <v>3.6</v>
          </cell>
          <cell r="G859">
            <v>3.9</v>
          </cell>
          <cell r="H859">
            <v>0.82</v>
          </cell>
        </row>
        <row r="860">
          <cell r="A860">
            <v>859</v>
          </cell>
          <cell r="B860" t="str">
            <v>Brook and Whittle</v>
          </cell>
          <cell r="C860">
            <v>3.2</v>
          </cell>
          <cell r="D860">
            <v>140</v>
          </cell>
          <cell r="E860">
            <v>3.1</v>
          </cell>
          <cell r="F860">
            <v>2.8</v>
          </cell>
          <cell r="G860">
            <v>3</v>
          </cell>
          <cell r="H860">
            <v>0.57999999999999996</v>
          </cell>
        </row>
        <row r="861">
          <cell r="A861">
            <v>860</v>
          </cell>
          <cell r="B861" t="str">
            <v>Zillow</v>
          </cell>
          <cell r="C861">
            <v>3.9</v>
          </cell>
          <cell r="D861">
            <v>2400</v>
          </cell>
          <cell r="E861">
            <v>4.0999999999999996</v>
          </cell>
          <cell r="F861">
            <v>3.7</v>
          </cell>
          <cell r="G861">
            <v>4.2</v>
          </cell>
          <cell r="H861">
            <v>0.88</v>
          </cell>
        </row>
        <row r="862">
          <cell r="A862">
            <v>861</v>
          </cell>
          <cell r="B862" t="str">
            <v>United Natural Foods</v>
          </cell>
          <cell r="C862">
            <v>3.1</v>
          </cell>
          <cell r="D862">
            <v>3100</v>
          </cell>
          <cell r="E862">
            <v>3</v>
          </cell>
          <cell r="F862">
            <v>2.7</v>
          </cell>
          <cell r="G862">
            <v>2.9</v>
          </cell>
          <cell r="H862">
            <v>0.52</v>
          </cell>
        </row>
        <row r="863">
          <cell r="A863">
            <v>862</v>
          </cell>
          <cell r="B863" t="str">
            <v>Sagility</v>
          </cell>
          <cell r="C863">
            <v>3.6</v>
          </cell>
          <cell r="D863">
            <v>850</v>
          </cell>
          <cell r="E863">
            <v>3.7</v>
          </cell>
          <cell r="F863">
            <v>3.4</v>
          </cell>
          <cell r="G863">
            <v>3.6</v>
          </cell>
          <cell r="H863">
            <v>0.75</v>
          </cell>
        </row>
        <row r="864">
          <cell r="A864">
            <v>863</v>
          </cell>
          <cell r="B864" t="str">
            <v>CI&amp;T</v>
          </cell>
          <cell r="C864">
            <v>4.0999999999999996</v>
          </cell>
          <cell r="D864">
            <v>1800</v>
          </cell>
          <cell r="E864">
            <v>4.3</v>
          </cell>
          <cell r="F864">
            <v>3.9</v>
          </cell>
          <cell r="G864">
            <v>4.4000000000000004</v>
          </cell>
          <cell r="H864">
            <v>0.92</v>
          </cell>
        </row>
        <row r="865">
          <cell r="A865">
            <v>864</v>
          </cell>
          <cell r="B865" t="str">
            <v>EmployBridge</v>
          </cell>
          <cell r="C865">
            <v>3.4</v>
          </cell>
          <cell r="D865">
            <v>850</v>
          </cell>
          <cell r="E865">
            <v>3.3</v>
          </cell>
          <cell r="F865">
            <v>3.1</v>
          </cell>
          <cell r="G865">
            <v>3.3</v>
          </cell>
          <cell r="H865">
            <v>0.66</v>
          </cell>
        </row>
        <row r="866">
          <cell r="A866">
            <v>865</v>
          </cell>
          <cell r="B866" t="str">
            <v>Yum! Brands</v>
          </cell>
          <cell r="C866">
            <v>3.6</v>
          </cell>
          <cell r="D866">
            <v>850</v>
          </cell>
          <cell r="E866">
            <v>3.4</v>
          </cell>
          <cell r="F866">
            <v>3.4</v>
          </cell>
          <cell r="G866">
            <v>3.6</v>
          </cell>
          <cell r="H866">
            <v>0.78</v>
          </cell>
        </row>
        <row r="867">
          <cell r="A867">
            <v>866</v>
          </cell>
          <cell r="B867" t="str">
            <v>Jyve</v>
          </cell>
          <cell r="C867">
            <v>3.4</v>
          </cell>
          <cell r="D867">
            <v>120</v>
          </cell>
          <cell r="E867">
            <v>3.5</v>
          </cell>
          <cell r="F867">
            <v>3.1</v>
          </cell>
          <cell r="G867">
            <v>3.3</v>
          </cell>
          <cell r="H867">
            <v>0.64</v>
          </cell>
        </row>
        <row r="868">
          <cell r="A868">
            <v>867</v>
          </cell>
          <cell r="B868" t="str">
            <v>SL Green Realty</v>
          </cell>
          <cell r="C868">
            <v>3.5</v>
          </cell>
          <cell r="D868">
            <v>95</v>
          </cell>
          <cell r="E868">
            <v>3.2</v>
          </cell>
          <cell r="F868">
            <v>3.3</v>
          </cell>
          <cell r="G868">
            <v>3.4</v>
          </cell>
          <cell r="H868">
            <v>0.68</v>
          </cell>
        </row>
        <row r="869">
          <cell r="A869">
            <v>868</v>
          </cell>
          <cell r="B869" t="str">
            <v>Sun Country Airlines</v>
          </cell>
          <cell r="C869">
            <v>3.4</v>
          </cell>
          <cell r="D869">
            <v>450</v>
          </cell>
          <cell r="E869">
            <v>3.3</v>
          </cell>
          <cell r="F869">
            <v>3.1</v>
          </cell>
          <cell r="G869">
            <v>3.3</v>
          </cell>
          <cell r="H869">
            <v>0.66</v>
          </cell>
        </row>
        <row r="870">
          <cell r="A870">
            <v>869</v>
          </cell>
          <cell r="B870" t="str">
            <v>Target</v>
          </cell>
          <cell r="C870">
            <v>3.6</v>
          </cell>
          <cell r="D870">
            <v>78000</v>
          </cell>
          <cell r="E870">
            <v>3.3</v>
          </cell>
          <cell r="F870">
            <v>3.2</v>
          </cell>
          <cell r="G870">
            <v>3.5</v>
          </cell>
          <cell r="H870">
            <v>0.7</v>
          </cell>
        </row>
        <row r="871">
          <cell r="A871">
            <v>870</v>
          </cell>
          <cell r="B871" t="str">
            <v>Global Credit Union</v>
          </cell>
          <cell r="C871">
            <v>3.5</v>
          </cell>
          <cell r="D871">
            <v>210</v>
          </cell>
          <cell r="E871">
            <v>3.6</v>
          </cell>
          <cell r="F871">
            <v>3.2</v>
          </cell>
          <cell r="G871">
            <v>3.4</v>
          </cell>
          <cell r="H871">
            <v>0.72</v>
          </cell>
        </row>
        <row r="872">
          <cell r="A872">
            <v>871</v>
          </cell>
          <cell r="B872" t="str">
            <v>Lumentum</v>
          </cell>
          <cell r="C872">
            <v>3.5</v>
          </cell>
          <cell r="D872">
            <v>650</v>
          </cell>
          <cell r="E872">
            <v>3.4</v>
          </cell>
          <cell r="F872">
            <v>3.2</v>
          </cell>
          <cell r="G872">
            <v>3.4</v>
          </cell>
          <cell r="H872">
            <v>0.7</v>
          </cell>
        </row>
        <row r="873">
          <cell r="A873">
            <v>872</v>
          </cell>
          <cell r="B873" t="str">
            <v>Synaptics</v>
          </cell>
          <cell r="C873">
            <v>3.7</v>
          </cell>
          <cell r="D873">
            <v>450</v>
          </cell>
          <cell r="E873">
            <v>3.6</v>
          </cell>
          <cell r="F873">
            <v>3.4</v>
          </cell>
          <cell r="G873">
            <v>3.6</v>
          </cell>
          <cell r="H873">
            <v>0.78</v>
          </cell>
        </row>
        <row r="874">
          <cell r="A874">
            <v>873</v>
          </cell>
          <cell r="B874" t="str">
            <v>Xtb</v>
          </cell>
          <cell r="C874">
            <v>4</v>
          </cell>
          <cell r="D874">
            <v>110</v>
          </cell>
          <cell r="E874">
            <v>3.9</v>
          </cell>
          <cell r="F874">
            <v>3.7</v>
          </cell>
          <cell r="G874">
            <v>4.0999999999999996</v>
          </cell>
          <cell r="H874">
            <v>0.85</v>
          </cell>
        </row>
        <row r="875">
          <cell r="A875">
            <v>874</v>
          </cell>
          <cell r="B875" t="str">
            <v>Movable Ink</v>
          </cell>
          <cell r="C875">
            <v>4.2</v>
          </cell>
          <cell r="D875">
            <v>220</v>
          </cell>
          <cell r="E875">
            <v>4.3</v>
          </cell>
          <cell r="F875">
            <v>4</v>
          </cell>
          <cell r="G875">
            <v>4.5</v>
          </cell>
          <cell r="H875">
            <v>0.94</v>
          </cell>
        </row>
        <row r="876">
          <cell r="A876">
            <v>875</v>
          </cell>
          <cell r="B876" t="str">
            <v>E.L.F. Beauty</v>
          </cell>
          <cell r="C876">
            <v>3.9</v>
          </cell>
          <cell r="D876">
            <v>140</v>
          </cell>
          <cell r="E876">
            <v>3.7</v>
          </cell>
          <cell r="F876">
            <v>3.6</v>
          </cell>
          <cell r="G876">
            <v>4</v>
          </cell>
          <cell r="H876">
            <v>0.86</v>
          </cell>
        </row>
        <row r="877">
          <cell r="A877">
            <v>876</v>
          </cell>
          <cell r="B877" t="str">
            <v>Synchronoss Technologies</v>
          </cell>
          <cell r="C877">
            <v>3.2</v>
          </cell>
          <cell r="D877">
            <v>650</v>
          </cell>
          <cell r="E877">
            <v>3.3</v>
          </cell>
          <cell r="F877">
            <v>2.8</v>
          </cell>
          <cell r="G877">
            <v>3</v>
          </cell>
          <cell r="H877">
            <v>0.55000000000000004</v>
          </cell>
        </row>
        <row r="878">
          <cell r="A878">
            <v>877</v>
          </cell>
          <cell r="B878" t="str">
            <v>The Beachbody Company</v>
          </cell>
          <cell r="C878">
            <v>3.4</v>
          </cell>
          <cell r="D878">
            <v>550</v>
          </cell>
          <cell r="E878">
            <v>3.5</v>
          </cell>
          <cell r="F878">
            <v>3.1</v>
          </cell>
          <cell r="G878">
            <v>3.4</v>
          </cell>
          <cell r="H878">
            <v>0.62</v>
          </cell>
        </row>
        <row r="879">
          <cell r="A879">
            <v>878</v>
          </cell>
          <cell r="B879" t="str">
            <v>Texas Regional Bank</v>
          </cell>
          <cell r="C879">
            <v>3.6</v>
          </cell>
          <cell r="D879">
            <v>85</v>
          </cell>
          <cell r="E879">
            <v>3.7</v>
          </cell>
          <cell r="F879">
            <v>3.3</v>
          </cell>
          <cell r="G879">
            <v>3.6</v>
          </cell>
          <cell r="H879">
            <v>0.75</v>
          </cell>
        </row>
        <row r="880">
          <cell r="A880">
            <v>879</v>
          </cell>
          <cell r="B880" t="str">
            <v>Credit Karma</v>
          </cell>
          <cell r="C880">
            <v>4</v>
          </cell>
          <cell r="D880">
            <v>650</v>
          </cell>
          <cell r="E880">
            <v>4.0999999999999996</v>
          </cell>
          <cell r="F880">
            <v>3.8</v>
          </cell>
          <cell r="G880">
            <v>4.2</v>
          </cell>
          <cell r="H880">
            <v>0.88</v>
          </cell>
        </row>
        <row r="881">
          <cell r="A881">
            <v>880</v>
          </cell>
          <cell r="B881" t="str">
            <v>CloudKitchens</v>
          </cell>
          <cell r="C881">
            <v>2.8</v>
          </cell>
          <cell r="D881">
            <v>450</v>
          </cell>
          <cell r="E881">
            <v>2.4</v>
          </cell>
          <cell r="F881">
            <v>2.5</v>
          </cell>
          <cell r="G881">
            <v>2.6</v>
          </cell>
          <cell r="H881">
            <v>0.4</v>
          </cell>
        </row>
        <row r="882">
          <cell r="A882">
            <v>881</v>
          </cell>
          <cell r="B882" t="str">
            <v>Upwork</v>
          </cell>
          <cell r="C882">
            <v>4.2</v>
          </cell>
          <cell r="D882">
            <v>559</v>
          </cell>
          <cell r="E882">
            <v>4.3</v>
          </cell>
          <cell r="F882">
            <v>3.9</v>
          </cell>
          <cell r="G882">
            <v>4</v>
          </cell>
          <cell r="H882">
            <v>0.85</v>
          </cell>
        </row>
        <row r="883">
          <cell r="A883">
            <v>882</v>
          </cell>
          <cell r="B883" t="str">
            <v>Amrize</v>
          </cell>
          <cell r="C883" t="str">
            <v>N/A</v>
          </cell>
          <cell r="D883" t="str">
            <v>N/A</v>
          </cell>
          <cell r="E883" t="str">
            <v>N/A</v>
          </cell>
          <cell r="F883" t="str">
            <v>N/A</v>
          </cell>
          <cell r="G883" t="str">
            <v>N/A</v>
          </cell>
          <cell r="H883" t="str">
            <v>N/A</v>
          </cell>
        </row>
        <row r="884">
          <cell r="A884">
            <v>883</v>
          </cell>
          <cell r="B884" t="str">
            <v>Visual Edge IT</v>
          </cell>
          <cell r="C884">
            <v>3.3</v>
          </cell>
          <cell r="D884">
            <v>180</v>
          </cell>
          <cell r="E884">
            <v>3.2</v>
          </cell>
          <cell r="F884">
            <v>2.9</v>
          </cell>
          <cell r="G884">
            <v>3.1</v>
          </cell>
          <cell r="H884">
            <v>0.6</v>
          </cell>
        </row>
        <row r="885">
          <cell r="A885">
            <v>884</v>
          </cell>
          <cell r="B885" t="str">
            <v>Axispoint Technology Solutions Group</v>
          </cell>
          <cell r="C885">
            <v>3.6</v>
          </cell>
          <cell r="D885">
            <v>45</v>
          </cell>
          <cell r="E885">
            <v>3.5</v>
          </cell>
          <cell r="F885">
            <v>3.3</v>
          </cell>
          <cell r="G885">
            <v>3.7</v>
          </cell>
          <cell r="H885">
            <v>0.72</v>
          </cell>
        </row>
        <row r="886">
          <cell r="A886">
            <v>885</v>
          </cell>
          <cell r="B886" t="str">
            <v>Scotts Miracle-Gro</v>
          </cell>
          <cell r="C886">
            <v>3.6</v>
          </cell>
          <cell r="D886">
            <v>897</v>
          </cell>
          <cell r="E886">
            <v>3.5</v>
          </cell>
          <cell r="F886">
            <v>3.2</v>
          </cell>
          <cell r="G886">
            <v>3.4</v>
          </cell>
          <cell r="H886">
            <v>0.72</v>
          </cell>
        </row>
        <row r="887">
          <cell r="A887">
            <v>886</v>
          </cell>
          <cell r="B887" t="str">
            <v>Euronet Worldwide</v>
          </cell>
          <cell r="C887">
            <v>3.5</v>
          </cell>
          <cell r="D887">
            <v>450</v>
          </cell>
          <cell r="E887">
            <v>3.6</v>
          </cell>
          <cell r="F887">
            <v>3.2</v>
          </cell>
          <cell r="G887">
            <v>3.4</v>
          </cell>
          <cell r="H887">
            <v>0.7</v>
          </cell>
        </row>
        <row r="888">
          <cell r="A888">
            <v>887</v>
          </cell>
          <cell r="B888" t="str">
            <v>Bandwidth</v>
          </cell>
          <cell r="C888">
            <v>4</v>
          </cell>
          <cell r="D888">
            <v>7</v>
          </cell>
          <cell r="E888">
            <v>4</v>
          </cell>
          <cell r="F888">
            <v>3.1</v>
          </cell>
          <cell r="G888">
            <v>3.8</v>
          </cell>
          <cell r="H888">
            <v>0.8</v>
          </cell>
        </row>
        <row r="889">
          <cell r="A889">
            <v>888</v>
          </cell>
          <cell r="B889" t="str">
            <v>Smarsh</v>
          </cell>
          <cell r="C889">
            <v>3.6</v>
          </cell>
          <cell r="D889">
            <v>320</v>
          </cell>
          <cell r="E889">
            <v>3.7</v>
          </cell>
          <cell r="F889">
            <v>3.2</v>
          </cell>
          <cell r="G889">
            <v>3.5</v>
          </cell>
          <cell r="H889">
            <v>0.74</v>
          </cell>
        </row>
        <row r="890">
          <cell r="A890">
            <v>889</v>
          </cell>
          <cell r="B890" t="str">
            <v>Ticketmaster</v>
          </cell>
          <cell r="C890">
            <v>3.7</v>
          </cell>
          <cell r="D890">
            <v>1100</v>
          </cell>
          <cell r="E890">
            <v>3.7</v>
          </cell>
          <cell r="F890">
            <v>3.5</v>
          </cell>
          <cell r="G890">
            <v>3.7</v>
          </cell>
          <cell r="H890">
            <v>0.82</v>
          </cell>
        </row>
        <row r="891">
          <cell r="A891">
            <v>890</v>
          </cell>
          <cell r="B891" t="str">
            <v>Delta Air Lines</v>
          </cell>
          <cell r="C891">
            <v>4.3</v>
          </cell>
          <cell r="D891">
            <v>15500</v>
          </cell>
          <cell r="E891">
            <v>4.0999999999999996</v>
          </cell>
          <cell r="F891">
            <v>4</v>
          </cell>
          <cell r="G891">
            <v>4.4000000000000004</v>
          </cell>
          <cell r="H891">
            <v>0.92</v>
          </cell>
        </row>
        <row r="892">
          <cell r="A892">
            <v>891</v>
          </cell>
          <cell r="B892" t="str">
            <v>Finance of America Companies</v>
          </cell>
          <cell r="C892">
            <v>3.4</v>
          </cell>
          <cell r="D892">
            <v>450</v>
          </cell>
          <cell r="E892">
            <v>3.5</v>
          </cell>
          <cell r="F892">
            <v>3.1</v>
          </cell>
          <cell r="G892">
            <v>3.3</v>
          </cell>
          <cell r="H892">
            <v>0.65</v>
          </cell>
        </row>
        <row r="893">
          <cell r="A893">
            <v>892</v>
          </cell>
          <cell r="B893" t="str">
            <v>Castle Biosciences</v>
          </cell>
          <cell r="C893">
            <v>4.0999999999999996</v>
          </cell>
          <cell r="D893">
            <v>120</v>
          </cell>
          <cell r="E893">
            <v>4.2</v>
          </cell>
          <cell r="F893">
            <v>3.9</v>
          </cell>
          <cell r="G893">
            <v>4.3</v>
          </cell>
          <cell r="H893">
            <v>0.9</v>
          </cell>
        </row>
        <row r="894">
          <cell r="A894">
            <v>893</v>
          </cell>
          <cell r="B894" t="str">
            <v>Dime Community Bank</v>
          </cell>
          <cell r="C894">
            <v>3.4</v>
          </cell>
          <cell r="D894">
            <v>180</v>
          </cell>
          <cell r="E894">
            <v>3.5</v>
          </cell>
          <cell r="F894">
            <v>3.1</v>
          </cell>
          <cell r="G894">
            <v>3.3</v>
          </cell>
          <cell r="H894">
            <v>0.68</v>
          </cell>
        </row>
        <row r="895">
          <cell r="A895">
            <v>894</v>
          </cell>
          <cell r="B895" t="str">
            <v>Hotel Equities</v>
          </cell>
          <cell r="C895">
            <v>3.5</v>
          </cell>
          <cell r="D895">
            <v>280</v>
          </cell>
          <cell r="E895">
            <v>3.4</v>
          </cell>
          <cell r="F895">
            <v>3.2</v>
          </cell>
          <cell r="G895">
            <v>3.5</v>
          </cell>
          <cell r="H895">
            <v>0.7</v>
          </cell>
        </row>
        <row r="896">
          <cell r="A896">
            <v>895</v>
          </cell>
          <cell r="B896" t="str">
            <v>Iyuno-SDI</v>
          </cell>
          <cell r="C896">
            <v>3.3</v>
          </cell>
          <cell r="D896">
            <v>350</v>
          </cell>
          <cell r="E896">
            <v>3.2</v>
          </cell>
          <cell r="F896">
            <v>3</v>
          </cell>
          <cell r="G896">
            <v>3.2</v>
          </cell>
          <cell r="H896">
            <v>0.62</v>
          </cell>
        </row>
        <row r="897">
          <cell r="A897">
            <v>896</v>
          </cell>
          <cell r="B897" t="str">
            <v>WesBanco Bank</v>
          </cell>
          <cell r="C897">
            <v>3.5</v>
          </cell>
          <cell r="D897">
            <v>420</v>
          </cell>
          <cell r="E897">
            <v>3.6</v>
          </cell>
          <cell r="F897">
            <v>3.2</v>
          </cell>
          <cell r="G897">
            <v>3.4</v>
          </cell>
          <cell r="H897">
            <v>0.74</v>
          </cell>
        </row>
        <row r="898">
          <cell r="A898">
            <v>897</v>
          </cell>
          <cell r="B898" t="str">
            <v>nCino</v>
          </cell>
          <cell r="C898">
            <v>3.8</v>
          </cell>
          <cell r="D898">
            <v>23</v>
          </cell>
          <cell r="E898">
            <v>4.2</v>
          </cell>
          <cell r="F898">
            <v>3.5</v>
          </cell>
          <cell r="G898">
            <v>4</v>
          </cell>
          <cell r="H898">
            <v>0.88</v>
          </cell>
        </row>
        <row r="899">
          <cell r="A899">
            <v>898</v>
          </cell>
          <cell r="B899" t="str">
            <v>Holland America Line</v>
          </cell>
          <cell r="C899">
            <v>3.7</v>
          </cell>
          <cell r="D899">
            <v>1800</v>
          </cell>
          <cell r="E899">
            <v>3.2</v>
          </cell>
          <cell r="F899">
            <v>3.4</v>
          </cell>
          <cell r="G899">
            <v>3.6</v>
          </cell>
          <cell r="H899">
            <v>0.78</v>
          </cell>
        </row>
        <row r="900">
          <cell r="A900">
            <v>899</v>
          </cell>
          <cell r="B900" t="str">
            <v>Lakefield Veterinary Group</v>
          </cell>
          <cell r="C900">
            <v>3.6</v>
          </cell>
          <cell r="D900">
            <v>150</v>
          </cell>
          <cell r="E900">
            <v>3.5</v>
          </cell>
          <cell r="F900">
            <v>3.3</v>
          </cell>
          <cell r="G900">
            <v>3.7</v>
          </cell>
          <cell r="H900">
            <v>0.75</v>
          </cell>
        </row>
        <row r="901">
          <cell r="A901">
            <v>900</v>
          </cell>
          <cell r="B901" t="str">
            <v>Washington Trust</v>
          </cell>
          <cell r="C901">
            <v>3.7</v>
          </cell>
          <cell r="D901">
            <v>39</v>
          </cell>
          <cell r="E901">
            <v>3.8</v>
          </cell>
          <cell r="F901">
            <v>3.2</v>
          </cell>
          <cell r="G901">
            <v>3.4</v>
          </cell>
          <cell r="H901">
            <v>0.76</v>
          </cell>
        </row>
        <row r="902">
          <cell r="A902">
            <v>901</v>
          </cell>
          <cell r="B902" t="str">
            <v>Solventum</v>
          </cell>
          <cell r="C902">
            <v>3.4</v>
          </cell>
          <cell r="D902">
            <v>520</v>
          </cell>
          <cell r="E902">
            <v>3.2</v>
          </cell>
          <cell r="F902">
            <v>3</v>
          </cell>
          <cell r="G902">
            <v>3.3</v>
          </cell>
          <cell r="H902">
            <v>0.65</v>
          </cell>
        </row>
        <row r="903">
          <cell r="A903">
            <v>902</v>
          </cell>
          <cell r="B903" t="str">
            <v>Affirm</v>
          </cell>
          <cell r="C903">
            <v>3.8</v>
          </cell>
          <cell r="D903">
            <v>1240</v>
          </cell>
          <cell r="E903">
            <v>3.9</v>
          </cell>
          <cell r="F903">
            <v>3.6</v>
          </cell>
          <cell r="G903">
            <v>4</v>
          </cell>
          <cell r="H903">
            <v>0.88</v>
          </cell>
        </row>
        <row r="904">
          <cell r="A904">
            <v>903</v>
          </cell>
          <cell r="B904" t="str">
            <v>LevelBlue</v>
          </cell>
          <cell r="C904">
            <v>3.5</v>
          </cell>
          <cell r="D904">
            <v>215</v>
          </cell>
          <cell r="E904">
            <v>3.4</v>
          </cell>
          <cell r="F904">
            <v>3.2</v>
          </cell>
          <cell r="G904">
            <v>3.5</v>
          </cell>
          <cell r="H904">
            <v>0.7</v>
          </cell>
        </row>
        <row r="905">
          <cell r="A905">
            <v>904</v>
          </cell>
          <cell r="B905" t="str">
            <v>Mandiant</v>
          </cell>
          <cell r="C905">
            <v>4.0999999999999996</v>
          </cell>
          <cell r="D905">
            <v>1580</v>
          </cell>
          <cell r="E905">
            <v>3.8</v>
          </cell>
          <cell r="F905">
            <v>3.9</v>
          </cell>
          <cell r="G905">
            <v>4.2</v>
          </cell>
          <cell r="H905">
            <v>0.92</v>
          </cell>
        </row>
        <row r="906">
          <cell r="A906">
            <v>905</v>
          </cell>
          <cell r="B906" t="str">
            <v>Dropbox</v>
          </cell>
          <cell r="C906">
            <v>4</v>
          </cell>
          <cell r="D906">
            <v>2650</v>
          </cell>
          <cell r="E906">
            <v>4.3</v>
          </cell>
          <cell r="F906">
            <v>3.7</v>
          </cell>
          <cell r="G906">
            <v>4.2</v>
          </cell>
          <cell r="H906">
            <v>0.85</v>
          </cell>
        </row>
        <row r="907">
          <cell r="A907">
            <v>906</v>
          </cell>
          <cell r="B907" t="str">
            <v>AICPA</v>
          </cell>
          <cell r="C907">
            <v>3.6</v>
          </cell>
          <cell r="D907">
            <v>1050</v>
          </cell>
          <cell r="E907">
            <v>3.7</v>
          </cell>
          <cell r="F907">
            <v>3.3</v>
          </cell>
          <cell r="G907">
            <v>3.5</v>
          </cell>
          <cell r="H907">
            <v>0.75</v>
          </cell>
        </row>
        <row r="908">
          <cell r="A908">
            <v>907</v>
          </cell>
          <cell r="B908" t="str">
            <v>24Seven Talent</v>
          </cell>
          <cell r="C908">
            <v>3.9</v>
          </cell>
          <cell r="D908">
            <v>820</v>
          </cell>
          <cell r="E908">
            <v>3.5</v>
          </cell>
          <cell r="F908">
            <v>3.6</v>
          </cell>
          <cell r="G908">
            <v>3.9</v>
          </cell>
          <cell r="H908">
            <v>0.82</v>
          </cell>
        </row>
        <row r="909">
          <cell r="A909">
            <v>908</v>
          </cell>
          <cell r="B909" t="str">
            <v>Lazard</v>
          </cell>
          <cell r="C909">
            <v>3.7</v>
          </cell>
          <cell r="D909">
            <v>1320</v>
          </cell>
          <cell r="E909">
            <v>2.5</v>
          </cell>
          <cell r="F909">
            <v>3.4</v>
          </cell>
          <cell r="G909">
            <v>3.6</v>
          </cell>
          <cell r="H909">
            <v>0.8</v>
          </cell>
        </row>
        <row r="910">
          <cell r="A910">
            <v>909</v>
          </cell>
          <cell r="B910" t="str">
            <v>Juniper Networks</v>
          </cell>
          <cell r="C910">
            <v>4.2</v>
          </cell>
          <cell r="D910">
            <v>5100</v>
          </cell>
          <cell r="E910">
            <v>4.0999999999999996</v>
          </cell>
          <cell r="F910">
            <v>3.9</v>
          </cell>
          <cell r="G910">
            <v>4.2</v>
          </cell>
          <cell r="H910">
            <v>0.94</v>
          </cell>
        </row>
        <row r="911">
          <cell r="A911">
            <v>910</v>
          </cell>
          <cell r="B911" t="str">
            <v>Alert Logic</v>
          </cell>
          <cell r="C911">
            <v>3.5</v>
          </cell>
          <cell r="D911">
            <v>640</v>
          </cell>
          <cell r="E911">
            <v>3.6</v>
          </cell>
          <cell r="F911">
            <v>3.1</v>
          </cell>
          <cell r="G911">
            <v>3.4</v>
          </cell>
          <cell r="H911">
            <v>0.68</v>
          </cell>
        </row>
        <row r="912">
          <cell r="A912">
            <v>911</v>
          </cell>
          <cell r="B912" t="str">
            <v>The Goodyear Tire &amp; Rubber</v>
          </cell>
          <cell r="C912">
            <v>3.5</v>
          </cell>
          <cell r="D912">
            <v>6200</v>
          </cell>
          <cell r="E912">
            <v>3.3</v>
          </cell>
          <cell r="F912">
            <v>3.1</v>
          </cell>
          <cell r="G912">
            <v>3.4</v>
          </cell>
          <cell r="H912">
            <v>0.72</v>
          </cell>
        </row>
        <row r="913">
          <cell r="A913">
            <v>912</v>
          </cell>
          <cell r="B913" t="str">
            <v>Acima</v>
          </cell>
          <cell r="C913">
            <v>3.4</v>
          </cell>
          <cell r="D913">
            <v>430</v>
          </cell>
          <cell r="E913">
            <v>3.5</v>
          </cell>
          <cell r="F913">
            <v>3.2</v>
          </cell>
          <cell r="G913">
            <v>3.3</v>
          </cell>
          <cell r="H913">
            <v>0.6</v>
          </cell>
        </row>
        <row r="914">
          <cell r="A914">
            <v>913</v>
          </cell>
          <cell r="B914" t="str">
            <v>Security Benefit</v>
          </cell>
          <cell r="C914">
            <v>3.7</v>
          </cell>
          <cell r="D914">
            <v>310</v>
          </cell>
          <cell r="E914">
            <v>3.8</v>
          </cell>
          <cell r="F914">
            <v>3.4</v>
          </cell>
          <cell r="G914">
            <v>3.6</v>
          </cell>
          <cell r="H914">
            <v>0.85</v>
          </cell>
        </row>
        <row r="915">
          <cell r="A915">
            <v>914</v>
          </cell>
          <cell r="B915" t="str">
            <v>EchoStar</v>
          </cell>
          <cell r="C915">
            <v>3.2</v>
          </cell>
          <cell r="D915">
            <v>1650</v>
          </cell>
          <cell r="E915">
            <v>3.4</v>
          </cell>
          <cell r="F915">
            <v>2.8</v>
          </cell>
          <cell r="G915">
            <v>3</v>
          </cell>
          <cell r="H915">
            <v>0.45</v>
          </cell>
        </row>
        <row r="916">
          <cell r="A916">
            <v>915</v>
          </cell>
          <cell r="B916" t="str">
            <v>Best Buy</v>
          </cell>
          <cell r="C916">
            <v>3.8</v>
          </cell>
          <cell r="D916">
            <v>35400</v>
          </cell>
          <cell r="E916">
            <v>3.6</v>
          </cell>
          <cell r="F916">
            <v>3.4</v>
          </cell>
          <cell r="G916">
            <v>3.8</v>
          </cell>
          <cell r="H916">
            <v>0.78</v>
          </cell>
        </row>
        <row r="917">
          <cell r="A917">
            <v>916</v>
          </cell>
          <cell r="B917" t="str">
            <v>Eventbrite</v>
          </cell>
          <cell r="C917">
            <v>3.9</v>
          </cell>
          <cell r="D917">
            <v>1100</v>
          </cell>
          <cell r="E917">
            <v>4.2</v>
          </cell>
          <cell r="F917">
            <v>3.6</v>
          </cell>
          <cell r="G917">
            <v>4.0999999999999996</v>
          </cell>
          <cell r="H917">
            <v>0.82</v>
          </cell>
        </row>
        <row r="918">
          <cell r="A918">
            <v>917</v>
          </cell>
          <cell r="B918" t="str">
            <v>Veracyte</v>
          </cell>
          <cell r="C918">
            <v>3.8</v>
          </cell>
          <cell r="D918">
            <v>320</v>
          </cell>
          <cell r="E918">
            <v>3.5</v>
          </cell>
          <cell r="F918">
            <v>3.5</v>
          </cell>
          <cell r="G918">
            <v>3.8</v>
          </cell>
          <cell r="H918">
            <v>0.88</v>
          </cell>
        </row>
        <row r="919">
          <cell r="A919">
            <v>918</v>
          </cell>
          <cell r="B919" t="str">
            <v>Deluxe</v>
          </cell>
          <cell r="C919">
            <v>3.5</v>
          </cell>
          <cell r="D919">
            <v>2600</v>
          </cell>
          <cell r="E919">
            <v>3.6</v>
          </cell>
          <cell r="F919">
            <v>3.1</v>
          </cell>
          <cell r="G919">
            <v>3.4</v>
          </cell>
          <cell r="H919">
            <v>0.65</v>
          </cell>
        </row>
        <row r="920">
          <cell r="A920">
            <v>919</v>
          </cell>
          <cell r="B920" t="str">
            <v>Melio</v>
          </cell>
          <cell r="C920">
            <v>4.0999999999999996</v>
          </cell>
          <cell r="D920">
            <v>230</v>
          </cell>
          <cell r="E920">
            <v>4</v>
          </cell>
          <cell r="F920">
            <v>3.8</v>
          </cell>
          <cell r="G920">
            <v>4.3</v>
          </cell>
          <cell r="H920">
            <v>0.9</v>
          </cell>
        </row>
        <row r="921">
          <cell r="A921">
            <v>920</v>
          </cell>
          <cell r="B921" t="str">
            <v>Northern Trust</v>
          </cell>
          <cell r="C921">
            <v>3.8</v>
          </cell>
          <cell r="D921">
            <v>5200</v>
          </cell>
          <cell r="E921">
            <v>3.9</v>
          </cell>
          <cell r="F921">
            <v>3.4</v>
          </cell>
          <cell r="G921">
            <v>3.8</v>
          </cell>
          <cell r="H921">
            <v>0.85</v>
          </cell>
        </row>
        <row r="922">
          <cell r="A922">
            <v>921</v>
          </cell>
          <cell r="B922" t="str">
            <v>Digi International</v>
          </cell>
          <cell r="C922">
            <v>3.9</v>
          </cell>
          <cell r="D922">
            <v>340</v>
          </cell>
          <cell r="E922">
            <v>3.8</v>
          </cell>
          <cell r="F922">
            <v>3.6</v>
          </cell>
          <cell r="G922">
            <v>3.9</v>
          </cell>
          <cell r="H922">
            <v>0.88</v>
          </cell>
        </row>
        <row r="923">
          <cell r="A923">
            <v>922</v>
          </cell>
          <cell r="B923" t="str">
            <v>RealPage</v>
          </cell>
          <cell r="C923">
            <v>3.5</v>
          </cell>
          <cell r="D923">
            <v>2800</v>
          </cell>
          <cell r="E923">
            <v>3.4</v>
          </cell>
          <cell r="F923">
            <v>3.1</v>
          </cell>
          <cell r="G923">
            <v>3.3</v>
          </cell>
          <cell r="H923">
            <v>0.62</v>
          </cell>
        </row>
        <row r="924">
          <cell r="A924">
            <v>923</v>
          </cell>
          <cell r="B924" t="str">
            <v>Sabre Corporation</v>
          </cell>
          <cell r="C924">
            <v>3.6</v>
          </cell>
          <cell r="D924">
            <v>4100</v>
          </cell>
          <cell r="E924">
            <v>3.7</v>
          </cell>
          <cell r="F924">
            <v>3.2</v>
          </cell>
          <cell r="G924">
            <v>3.5</v>
          </cell>
          <cell r="H924">
            <v>0.7</v>
          </cell>
        </row>
        <row r="925">
          <cell r="A925">
            <v>924</v>
          </cell>
          <cell r="B925" t="str">
            <v>Sterling</v>
          </cell>
          <cell r="C925">
            <v>3.4</v>
          </cell>
          <cell r="D925">
            <v>1450</v>
          </cell>
          <cell r="E925">
            <v>3.5</v>
          </cell>
          <cell r="F925">
            <v>3</v>
          </cell>
          <cell r="G925">
            <v>3.3</v>
          </cell>
          <cell r="H925">
            <v>0.68</v>
          </cell>
        </row>
        <row r="926">
          <cell r="A926">
            <v>925</v>
          </cell>
          <cell r="B926" t="str">
            <v>indie Semiconductor</v>
          </cell>
          <cell r="C926">
            <v>3.8</v>
          </cell>
          <cell r="D926">
            <v>110</v>
          </cell>
          <cell r="E926">
            <v>3.4</v>
          </cell>
          <cell r="F926">
            <v>3.5</v>
          </cell>
          <cell r="G926">
            <v>3.7</v>
          </cell>
          <cell r="H926">
            <v>0.85</v>
          </cell>
        </row>
        <row r="927">
          <cell r="A927">
            <v>926</v>
          </cell>
          <cell r="B927" t="str">
            <v>Verifone</v>
          </cell>
          <cell r="C927">
            <v>3.1</v>
          </cell>
          <cell r="D927">
            <v>2400</v>
          </cell>
          <cell r="E927">
            <v>3</v>
          </cell>
          <cell r="F927">
            <v>2.7</v>
          </cell>
          <cell r="G927">
            <v>2.9</v>
          </cell>
          <cell r="H927">
            <v>0.42</v>
          </cell>
        </row>
        <row r="928">
          <cell r="A928">
            <v>927</v>
          </cell>
          <cell r="B928" t="str">
            <v>Citibank</v>
          </cell>
          <cell r="C928">
            <v>3.8</v>
          </cell>
          <cell r="D928">
            <v>42000</v>
          </cell>
          <cell r="E928">
            <v>3.5</v>
          </cell>
          <cell r="F928">
            <v>3.4</v>
          </cell>
          <cell r="G928">
            <v>3.7</v>
          </cell>
          <cell r="H928">
            <v>0.81</v>
          </cell>
        </row>
        <row r="929">
          <cell r="A929">
            <v>928</v>
          </cell>
          <cell r="B929" t="str">
            <v>Jasper Colin</v>
          </cell>
          <cell r="C929">
            <v>4.2</v>
          </cell>
          <cell r="D929">
            <v>180</v>
          </cell>
          <cell r="E929">
            <v>3.9</v>
          </cell>
          <cell r="F929">
            <v>4</v>
          </cell>
          <cell r="G929">
            <v>4.3</v>
          </cell>
          <cell r="H929">
            <v>0.92</v>
          </cell>
        </row>
        <row r="930">
          <cell r="A930">
            <v>929</v>
          </cell>
          <cell r="B930" t="str">
            <v>AppLovin</v>
          </cell>
          <cell r="C930">
            <v>4.0999999999999996</v>
          </cell>
          <cell r="D930">
            <v>450</v>
          </cell>
          <cell r="E930">
            <v>3.7</v>
          </cell>
          <cell r="F930">
            <v>3.9</v>
          </cell>
          <cell r="G930">
            <v>4.2</v>
          </cell>
          <cell r="H930">
            <v>0.95</v>
          </cell>
        </row>
        <row r="931">
          <cell r="A931">
            <v>930</v>
          </cell>
          <cell r="B931" t="str">
            <v>Scopely</v>
          </cell>
          <cell r="C931">
            <v>3.9</v>
          </cell>
          <cell r="D931">
            <v>520</v>
          </cell>
          <cell r="E931">
            <v>3.6</v>
          </cell>
          <cell r="F931">
            <v>3.7</v>
          </cell>
          <cell r="G931">
            <v>4</v>
          </cell>
          <cell r="H931">
            <v>0.88</v>
          </cell>
        </row>
        <row r="932">
          <cell r="A932">
            <v>931</v>
          </cell>
          <cell r="B932" t="str">
            <v>NerdWallet</v>
          </cell>
          <cell r="C932">
            <v>4.2</v>
          </cell>
          <cell r="D932">
            <v>610</v>
          </cell>
          <cell r="E932">
            <v>4.3</v>
          </cell>
          <cell r="F932">
            <v>4</v>
          </cell>
          <cell r="G932">
            <v>4.4000000000000004</v>
          </cell>
          <cell r="H932">
            <v>0.96</v>
          </cell>
        </row>
        <row r="933">
          <cell r="A933">
            <v>932</v>
          </cell>
          <cell r="B933" t="str">
            <v>Zeta</v>
          </cell>
          <cell r="C933">
            <v>3.7</v>
          </cell>
          <cell r="D933">
            <v>780</v>
          </cell>
          <cell r="E933">
            <v>3.5</v>
          </cell>
          <cell r="F933">
            <v>3.4</v>
          </cell>
          <cell r="G933">
            <v>3.6</v>
          </cell>
          <cell r="H933">
            <v>0.8</v>
          </cell>
        </row>
        <row r="934">
          <cell r="A934">
            <v>933</v>
          </cell>
          <cell r="B934" t="str">
            <v>FreeWheel</v>
          </cell>
          <cell r="C934">
            <v>3.8</v>
          </cell>
          <cell r="D934">
            <v>410</v>
          </cell>
          <cell r="E934">
            <v>3.6</v>
          </cell>
          <cell r="F934">
            <v>3.5</v>
          </cell>
          <cell r="G934">
            <v>3.8</v>
          </cell>
          <cell r="H934">
            <v>0.82</v>
          </cell>
        </row>
        <row r="935">
          <cell r="A935">
            <v>934</v>
          </cell>
          <cell r="B935" t="str">
            <v>BlackLine</v>
          </cell>
          <cell r="C935">
            <v>4</v>
          </cell>
          <cell r="D935">
            <v>920</v>
          </cell>
          <cell r="E935">
            <v>3.9</v>
          </cell>
          <cell r="F935">
            <v>3.7</v>
          </cell>
          <cell r="G935">
            <v>4.0999999999999996</v>
          </cell>
          <cell r="H935">
            <v>0.9</v>
          </cell>
        </row>
        <row r="936">
          <cell r="A936">
            <v>935</v>
          </cell>
          <cell r="B936" t="str">
            <v>Degreed</v>
          </cell>
          <cell r="C936">
            <v>4.0999999999999996</v>
          </cell>
          <cell r="D936">
            <v>310</v>
          </cell>
          <cell r="E936">
            <v>4.2</v>
          </cell>
          <cell r="F936">
            <v>3.8</v>
          </cell>
          <cell r="G936">
            <v>4.3</v>
          </cell>
          <cell r="H936">
            <v>0.92</v>
          </cell>
        </row>
        <row r="937">
          <cell r="A937">
            <v>936</v>
          </cell>
          <cell r="B937" t="str">
            <v>TikTok</v>
          </cell>
          <cell r="C937">
            <v>3.5</v>
          </cell>
          <cell r="D937">
            <v>4800</v>
          </cell>
          <cell r="E937">
            <v>2.6</v>
          </cell>
          <cell r="F937">
            <v>3.2</v>
          </cell>
          <cell r="G937">
            <v>3.4</v>
          </cell>
          <cell r="H937">
            <v>0.74</v>
          </cell>
        </row>
        <row r="938">
          <cell r="A938">
            <v>937</v>
          </cell>
          <cell r="B938" t="str">
            <v>Cars.com</v>
          </cell>
          <cell r="C938">
            <v>3.8</v>
          </cell>
          <cell r="D938">
            <v>840</v>
          </cell>
          <cell r="E938">
            <v>3.9</v>
          </cell>
          <cell r="F938">
            <v>3.5</v>
          </cell>
          <cell r="G938">
            <v>3.8</v>
          </cell>
          <cell r="H938">
            <v>0.85</v>
          </cell>
        </row>
        <row r="939">
          <cell r="A939">
            <v>938</v>
          </cell>
          <cell r="B939" t="str">
            <v>ACV</v>
          </cell>
          <cell r="C939">
            <v>3.9</v>
          </cell>
          <cell r="D939">
            <v>560</v>
          </cell>
          <cell r="E939">
            <v>3.7</v>
          </cell>
          <cell r="F939">
            <v>3.6</v>
          </cell>
          <cell r="G939">
            <v>3.9</v>
          </cell>
          <cell r="H939">
            <v>0.88</v>
          </cell>
        </row>
        <row r="940">
          <cell r="A940">
            <v>939</v>
          </cell>
          <cell r="B940" t="str">
            <v>Penumbra</v>
          </cell>
          <cell r="C940">
            <v>3.6</v>
          </cell>
          <cell r="D940">
            <v>720</v>
          </cell>
          <cell r="E940">
            <v>3.2</v>
          </cell>
          <cell r="F940">
            <v>3.3</v>
          </cell>
          <cell r="G940">
            <v>3.5</v>
          </cell>
          <cell r="H940">
            <v>0.78</v>
          </cell>
        </row>
        <row r="941">
          <cell r="A941">
            <v>940</v>
          </cell>
          <cell r="B941" t="str">
            <v>PetSmart</v>
          </cell>
          <cell r="C941">
            <v>3.4</v>
          </cell>
          <cell r="D941">
            <v>18500</v>
          </cell>
          <cell r="E941">
            <v>3.1</v>
          </cell>
          <cell r="F941">
            <v>3</v>
          </cell>
          <cell r="G941">
            <v>3.3</v>
          </cell>
          <cell r="H941">
            <v>0.64</v>
          </cell>
        </row>
        <row r="942">
          <cell r="A942">
            <v>941</v>
          </cell>
          <cell r="B942" t="str">
            <v>Creative Artists Agency</v>
          </cell>
          <cell r="C942">
            <v>3.5</v>
          </cell>
          <cell r="D942">
            <v>610</v>
          </cell>
          <cell r="E942">
            <v>2.8</v>
          </cell>
          <cell r="F942">
            <v>3.2</v>
          </cell>
          <cell r="G942">
            <v>3.4</v>
          </cell>
          <cell r="H942">
            <v>0.72</v>
          </cell>
        </row>
        <row r="943">
          <cell r="A943">
            <v>942</v>
          </cell>
          <cell r="B943" t="str">
            <v>Atlantic Union Bank</v>
          </cell>
          <cell r="C943">
            <v>3.7</v>
          </cell>
          <cell r="D943">
            <v>540</v>
          </cell>
          <cell r="E943">
            <v>3.8</v>
          </cell>
          <cell r="F943">
            <v>3.4</v>
          </cell>
          <cell r="G943">
            <v>3.7</v>
          </cell>
          <cell r="H943">
            <v>0.86</v>
          </cell>
        </row>
        <row r="944">
          <cell r="A944">
            <v>943</v>
          </cell>
          <cell r="B944" t="str">
            <v>ZoomInfo</v>
          </cell>
          <cell r="C944">
            <v>3.6</v>
          </cell>
          <cell r="D944">
            <v>2100</v>
          </cell>
          <cell r="E944">
            <v>3.2</v>
          </cell>
          <cell r="F944">
            <v>3.3</v>
          </cell>
          <cell r="G944">
            <v>3.5</v>
          </cell>
          <cell r="H944">
            <v>0.75</v>
          </cell>
        </row>
        <row r="945">
          <cell r="A945">
            <v>944</v>
          </cell>
          <cell r="B945" t="str">
            <v>Coupa</v>
          </cell>
          <cell r="C945">
            <v>3.8</v>
          </cell>
          <cell r="D945">
            <v>1350</v>
          </cell>
          <cell r="E945">
            <v>3.6</v>
          </cell>
          <cell r="F945">
            <v>3.5</v>
          </cell>
          <cell r="G945">
            <v>3.8</v>
          </cell>
          <cell r="H945">
            <v>0.84</v>
          </cell>
        </row>
        <row r="946">
          <cell r="A946">
            <v>945</v>
          </cell>
          <cell r="B946" t="str">
            <v>Electronic Arts</v>
          </cell>
          <cell r="C946">
            <v>3.9</v>
          </cell>
          <cell r="D946">
            <v>5200</v>
          </cell>
          <cell r="E946">
            <v>3.8</v>
          </cell>
          <cell r="F946">
            <v>3.6</v>
          </cell>
          <cell r="G946">
            <v>4</v>
          </cell>
          <cell r="H946">
            <v>0.88</v>
          </cell>
        </row>
        <row r="947">
          <cell r="A947">
            <v>946</v>
          </cell>
          <cell r="B947" t="str">
            <v>Urban One</v>
          </cell>
          <cell r="C947">
            <v>3.3</v>
          </cell>
          <cell r="D947">
            <v>420</v>
          </cell>
          <cell r="E947">
            <v>3.2</v>
          </cell>
          <cell r="F947">
            <v>2.9</v>
          </cell>
          <cell r="G947">
            <v>3.1</v>
          </cell>
          <cell r="H947">
            <v>0.57999999999999996</v>
          </cell>
        </row>
        <row r="948">
          <cell r="A948">
            <v>947</v>
          </cell>
          <cell r="B948" t="str">
            <v>Susquehanna International Group</v>
          </cell>
          <cell r="C948">
            <v>4</v>
          </cell>
          <cell r="D948">
            <v>580</v>
          </cell>
          <cell r="E948">
            <v>3.1</v>
          </cell>
          <cell r="F948">
            <v>3.8</v>
          </cell>
          <cell r="G948">
            <v>4.0999999999999996</v>
          </cell>
          <cell r="H948">
            <v>0.92</v>
          </cell>
        </row>
        <row r="949">
          <cell r="A949">
            <v>948</v>
          </cell>
          <cell r="B949" t="str">
            <v>The Inland Real Estate Group</v>
          </cell>
          <cell r="C949">
            <v>3.6</v>
          </cell>
          <cell r="D949">
            <v>240</v>
          </cell>
          <cell r="E949">
            <v>3.7</v>
          </cell>
          <cell r="F949">
            <v>3.3</v>
          </cell>
          <cell r="G949">
            <v>3.5</v>
          </cell>
          <cell r="H949">
            <v>0.7</v>
          </cell>
        </row>
        <row r="950">
          <cell r="A950">
            <v>949</v>
          </cell>
          <cell r="B950" t="str">
            <v>Monotype</v>
          </cell>
          <cell r="C950">
            <v>3.9</v>
          </cell>
          <cell r="D950">
            <v>310</v>
          </cell>
          <cell r="E950">
            <v>4</v>
          </cell>
          <cell r="F950">
            <v>3.6</v>
          </cell>
          <cell r="G950">
            <v>4</v>
          </cell>
          <cell r="H950">
            <v>0.88</v>
          </cell>
        </row>
        <row r="951">
          <cell r="A951">
            <v>950</v>
          </cell>
          <cell r="B951" t="str">
            <v>Asure Software</v>
          </cell>
          <cell r="C951">
            <v>3.2</v>
          </cell>
          <cell r="D951">
            <v>380</v>
          </cell>
          <cell r="E951">
            <v>3.3</v>
          </cell>
          <cell r="F951">
            <v>2.8</v>
          </cell>
          <cell r="G951">
            <v>3</v>
          </cell>
          <cell r="H951">
            <v>0.52</v>
          </cell>
        </row>
        <row r="952">
          <cell r="A952">
            <v>951</v>
          </cell>
          <cell r="B952" t="str">
            <v>Solidigm</v>
          </cell>
          <cell r="C952">
            <v>3.7</v>
          </cell>
          <cell r="D952">
            <v>290</v>
          </cell>
          <cell r="E952">
            <v>3.6</v>
          </cell>
          <cell r="F952">
            <v>3.4</v>
          </cell>
          <cell r="G952">
            <v>3.6</v>
          </cell>
          <cell r="H952">
            <v>0.78</v>
          </cell>
        </row>
        <row r="953">
          <cell r="A953">
            <v>952</v>
          </cell>
          <cell r="B953" t="str">
            <v>Red Hat</v>
          </cell>
          <cell r="C953">
            <v>4.2</v>
          </cell>
          <cell r="D953">
            <v>4800</v>
          </cell>
          <cell r="E953">
            <v>4.3</v>
          </cell>
          <cell r="F953">
            <v>3.9</v>
          </cell>
          <cell r="G953">
            <v>4.4000000000000004</v>
          </cell>
          <cell r="H953">
            <v>0.95</v>
          </cell>
        </row>
        <row r="954">
          <cell r="A954">
            <v>953</v>
          </cell>
          <cell r="B954" t="str">
            <v>Brightcove</v>
          </cell>
          <cell r="C954">
            <v>3.8</v>
          </cell>
          <cell r="D954">
            <v>460</v>
          </cell>
          <cell r="E954">
            <v>3.9</v>
          </cell>
          <cell r="F954">
            <v>3.5</v>
          </cell>
          <cell r="G954">
            <v>3.8</v>
          </cell>
          <cell r="H954">
            <v>0.82</v>
          </cell>
        </row>
        <row r="955">
          <cell r="A955">
            <v>954</v>
          </cell>
          <cell r="B955" t="str">
            <v>Coalfire</v>
          </cell>
          <cell r="C955">
            <v>3.9</v>
          </cell>
          <cell r="D955">
            <v>740</v>
          </cell>
          <cell r="E955">
            <v>3.8</v>
          </cell>
          <cell r="F955">
            <v>3.6</v>
          </cell>
          <cell r="G955">
            <v>3.9</v>
          </cell>
          <cell r="H955">
            <v>0.88</v>
          </cell>
        </row>
        <row r="956">
          <cell r="A956">
            <v>955</v>
          </cell>
          <cell r="B956" t="str">
            <v>Instructure</v>
          </cell>
          <cell r="C956">
            <v>3.9</v>
          </cell>
          <cell r="D956">
            <v>620</v>
          </cell>
          <cell r="E956">
            <v>4</v>
          </cell>
          <cell r="F956">
            <v>3.6</v>
          </cell>
          <cell r="G956">
            <v>4</v>
          </cell>
          <cell r="H956">
            <v>0.9</v>
          </cell>
        </row>
        <row r="957">
          <cell r="A957">
            <v>956</v>
          </cell>
          <cell r="B957" t="str">
            <v>TD Bank</v>
          </cell>
          <cell r="C957">
            <v>3.7</v>
          </cell>
          <cell r="D957">
            <v>14200</v>
          </cell>
          <cell r="E957">
            <v>3.7</v>
          </cell>
          <cell r="F957">
            <v>3.3</v>
          </cell>
          <cell r="G957">
            <v>3.6</v>
          </cell>
          <cell r="H957">
            <v>0.82</v>
          </cell>
        </row>
        <row r="958">
          <cell r="A958">
            <v>957</v>
          </cell>
          <cell r="B958" t="str">
            <v>ZeroFox</v>
          </cell>
          <cell r="C958">
            <v>3.6</v>
          </cell>
          <cell r="D958">
            <v>280</v>
          </cell>
          <cell r="E958">
            <v>3.4</v>
          </cell>
          <cell r="F958">
            <v>3.3</v>
          </cell>
          <cell r="G958">
            <v>3.5</v>
          </cell>
          <cell r="H958">
            <v>0.75</v>
          </cell>
        </row>
        <row r="959">
          <cell r="A959">
            <v>958</v>
          </cell>
          <cell r="B959" t="str">
            <v>Rover</v>
          </cell>
          <cell r="C959">
            <v>4.0999999999999996</v>
          </cell>
          <cell r="D959">
            <v>340</v>
          </cell>
          <cell r="E959">
            <v>4.2</v>
          </cell>
          <cell r="F959">
            <v>3.8</v>
          </cell>
          <cell r="G959">
            <v>4.3</v>
          </cell>
          <cell r="H959">
            <v>0.94</v>
          </cell>
        </row>
        <row r="960">
          <cell r="A960">
            <v>959</v>
          </cell>
          <cell r="B960" t="str">
            <v>Zuora</v>
          </cell>
          <cell r="C960">
            <v>3.7</v>
          </cell>
          <cell r="D960">
            <v>710</v>
          </cell>
          <cell r="E960">
            <v>3.5</v>
          </cell>
          <cell r="F960">
            <v>3.4</v>
          </cell>
          <cell r="G960">
            <v>3.7</v>
          </cell>
          <cell r="H960">
            <v>0.8</v>
          </cell>
        </row>
        <row r="961">
          <cell r="A961">
            <v>960</v>
          </cell>
          <cell r="B961" t="str">
            <v>Block</v>
          </cell>
          <cell r="C961">
            <v>3.9</v>
          </cell>
          <cell r="D961">
            <v>3200</v>
          </cell>
          <cell r="E961">
            <v>3.8</v>
          </cell>
          <cell r="F961">
            <v>3.6</v>
          </cell>
          <cell r="G961">
            <v>4</v>
          </cell>
          <cell r="H961">
            <v>0.88</v>
          </cell>
        </row>
        <row r="962">
          <cell r="A962">
            <v>961</v>
          </cell>
          <cell r="B962" t="str">
            <v>Creating Culinary Communities</v>
          </cell>
          <cell r="C962">
            <v>3.4</v>
          </cell>
          <cell r="D962">
            <v>150</v>
          </cell>
          <cell r="E962">
            <v>3</v>
          </cell>
          <cell r="F962">
            <v>3.1</v>
          </cell>
          <cell r="G962">
            <v>3.3</v>
          </cell>
          <cell r="H962">
            <v>0.65</v>
          </cell>
        </row>
        <row r="963">
          <cell r="A963">
            <v>962</v>
          </cell>
          <cell r="B963" t="str">
            <v>Kura Sushi USA</v>
          </cell>
          <cell r="C963">
            <v>3.2</v>
          </cell>
          <cell r="D963">
            <v>480</v>
          </cell>
          <cell r="E963">
            <v>2.8</v>
          </cell>
          <cell r="F963">
            <v>3</v>
          </cell>
          <cell r="G963">
            <v>3.1</v>
          </cell>
          <cell r="H963">
            <v>0.62</v>
          </cell>
        </row>
        <row r="964">
          <cell r="A964">
            <v>963</v>
          </cell>
          <cell r="B964" t="str">
            <v>Allied Universal</v>
          </cell>
          <cell r="C964">
            <v>3</v>
          </cell>
          <cell r="D964">
            <v>28500</v>
          </cell>
          <cell r="E964">
            <v>2.7</v>
          </cell>
          <cell r="F964">
            <v>2.7</v>
          </cell>
          <cell r="G964">
            <v>2.9</v>
          </cell>
          <cell r="H964">
            <v>0.54</v>
          </cell>
        </row>
        <row r="965">
          <cell r="A965">
            <v>964</v>
          </cell>
          <cell r="B965" t="str">
            <v>Health Catalyst</v>
          </cell>
          <cell r="C965">
            <v>4.0999999999999996</v>
          </cell>
          <cell r="D965">
            <v>560</v>
          </cell>
          <cell r="E965">
            <v>4.2</v>
          </cell>
          <cell r="F965">
            <v>3.9</v>
          </cell>
          <cell r="G965">
            <v>4.3</v>
          </cell>
          <cell r="H965">
            <v>0.95</v>
          </cell>
        </row>
        <row r="966">
          <cell r="A966">
            <v>965</v>
          </cell>
          <cell r="B966" t="str">
            <v>Customers Bank</v>
          </cell>
          <cell r="C966">
            <v>3.5</v>
          </cell>
          <cell r="D966">
            <v>310</v>
          </cell>
          <cell r="E966">
            <v>3.4</v>
          </cell>
          <cell r="F966">
            <v>3.2</v>
          </cell>
          <cell r="G966">
            <v>3.4</v>
          </cell>
          <cell r="H966">
            <v>0.7</v>
          </cell>
        </row>
        <row r="967">
          <cell r="A967">
            <v>966</v>
          </cell>
          <cell r="B967" t="str">
            <v>Truist</v>
          </cell>
          <cell r="C967">
            <v>3.4</v>
          </cell>
          <cell r="D967">
            <v>8500</v>
          </cell>
          <cell r="E967">
            <v>3.5</v>
          </cell>
          <cell r="F967">
            <v>3</v>
          </cell>
          <cell r="G967">
            <v>3.3</v>
          </cell>
          <cell r="H967">
            <v>0.62</v>
          </cell>
        </row>
        <row r="968">
          <cell r="A968">
            <v>967</v>
          </cell>
          <cell r="B968" t="str">
            <v>Union Square Hospitality Group</v>
          </cell>
          <cell r="C968">
            <v>3.9</v>
          </cell>
          <cell r="D968">
            <v>540</v>
          </cell>
          <cell r="E968">
            <v>3.2</v>
          </cell>
          <cell r="F968">
            <v>3.7</v>
          </cell>
          <cell r="G968">
            <v>4.0999999999999996</v>
          </cell>
          <cell r="H968">
            <v>0.9</v>
          </cell>
        </row>
        <row r="969">
          <cell r="A969">
            <v>968</v>
          </cell>
          <cell r="B969" t="str">
            <v>Amkor Technology</v>
          </cell>
          <cell r="C969">
            <v>3.5</v>
          </cell>
          <cell r="D969">
            <v>1200</v>
          </cell>
          <cell r="E969">
            <v>3.3</v>
          </cell>
          <cell r="F969">
            <v>3.1</v>
          </cell>
          <cell r="G969">
            <v>3.4</v>
          </cell>
          <cell r="H969">
            <v>0.74</v>
          </cell>
        </row>
        <row r="970">
          <cell r="A970">
            <v>969</v>
          </cell>
          <cell r="B970" t="str">
            <v>OTG</v>
          </cell>
          <cell r="C970">
            <v>2.8</v>
          </cell>
          <cell r="D970">
            <v>820</v>
          </cell>
          <cell r="E970">
            <v>2.5</v>
          </cell>
          <cell r="F970">
            <v>2.6</v>
          </cell>
          <cell r="G970">
            <v>2.7</v>
          </cell>
          <cell r="H970">
            <v>0.48</v>
          </cell>
        </row>
        <row r="971">
          <cell r="A971">
            <v>970</v>
          </cell>
          <cell r="B971" t="str">
            <v>Agora.io</v>
          </cell>
          <cell r="C971">
            <v>3.8</v>
          </cell>
          <cell r="D971">
            <v>190</v>
          </cell>
          <cell r="E971">
            <v>3.5</v>
          </cell>
          <cell r="F971">
            <v>3.6</v>
          </cell>
          <cell r="G971">
            <v>3.8</v>
          </cell>
          <cell r="H971">
            <v>0.85</v>
          </cell>
        </row>
        <row r="972">
          <cell r="A972">
            <v>971</v>
          </cell>
          <cell r="B972" t="str">
            <v>Phoenix Education Partners</v>
          </cell>
          <cell r="C972">
            <v>3.4</v>
          </cell>
          <cell r="D972">
            <v>120</v>
          </cell>
          <cell r="E972">
            <v>3.5</v>
          </cell>
          <cell r="F972">
            <v>3.1</v>
          </cell>
          <cell r="G972">
            <v>3.3</v>
          </cell>
          <cell r="H972">
            <v>0.68</v>
          </cell>
        </row>
        <row r="973">
          <cell r="A973">
            <v>972</v>
          </cell>
          <cell r="B973" t="str">
            <v>Cameron Mitchell Restaurants</v>
          </cell>
          <cell r="C973">
            <v>4.0999999999999996</v>
          </cell>
          <cell r="D973">
            <v>430</v>
          </cell>
          <cell r="E973">
            <v>3.6</v>
          </cell>
          <cell r="F973">
            <v>4</v>
          </cell>
          <cell r="G973">
            <v>4.3</v>
          </cell>
          <cell r="H973">
            <v>0.96</v>
          </cell>
        </row>
        <row r="974">
          <cell r="A974">
            <v>973</v>
          </cell>
          <cell r="B974" t="str">
            <v>Boston Properties</v>
          </cell>
          <cell r="C974">
            <v>3.9</v>
          </cell>
          <cell r="D974">
            <v>320</v>
          </cell>
          <cell r="E974">
            <v>3.7</v>
          </cell>
          <cell r="F974">
            <v>3.7</v>
          </cell>
          <cell r="G974">
            <v>3.9</v>
          </cell>
          <cell r="H974">
            <v>0.9</v>
          </cell>
        </row>
        <row r="975">
          <cell r="A975">
            <v>974</v>
          </cell>
          <cell r="B975" t="str">
            <v>Franklin Templeton</v>
          </cell>
          <cell r="C975">
            <v>3.8</v>
          </cell>
          <cell r="D975">
            <v>3100</v>
          </cell>
          <cell r="E975">
            <v>3.9</v>
          </cell>
          <cell r="F975">
            <v>3.4</v>
          </cell>
          <cell r="G975">
            <v>3.7</v>
          </cell>
          <cell r="H975">
            <v>0.84</v>
          </cell>
        </row>
        <row r="976">
          <cell r="A976">
            <v>975</v>
          </cell>
          <cell r="B976" t="str">
            <v>Interactions</v>
          </cell>
          <cell r="C976">
            <v>3.6</v>
          </cell>
          <cell r="D976">
            <v>410</v>
          </cell>
          <cell r="E976">
            <v>3.7</v>
          </cell>
          <cell r="F976">
            <v>3.3</v>
          </cell>
          <cell r="G976">
            <v>3.5</v>
          </cell>
          <cell r="H976">
            <v>0.76</v>
          </cell>
        </row>
        <row r="977">
          <cell r="A977">
            <v>976</v>
          </cell>
          <cell r="B977" t="str">
            <v>Five9</v>
          </cell>
          <cell r="C977">
            <v>4</v>
          </cell>
          <cell r="D977">
            <v>880</v>
          </cell>
          <cell r="E977">
            <v>3.9</v>
          </cell>
          <cell r="F977">
            <v>3.8</v>
          </cell>
          <cell r="G977">
            <v>4.0999999999999996</v>
          </cell>
          <cell r="H977">
            <v>0.92</v>
          </cell>
        </row>
        <row r="978">
          <cell r="A978">
            <v>977</v>
          </cell>
          <cell r="B978" t="str">
            <v>FactSet</v>
          </cell>
          <cell r="C978">
            <v>3.8</v>
          </cell>
          <cell r="D978">
            <v>2400</v>
          </cell>
          <cell r="E978">
            <v>3.7</v>
          </cell>
          <cell r="F978">
            <v>3.5</v>
          </cell>
          <cell r="G978">
            <v>3.8</v>
          </cell>
          <cell r="H978">
            <v>0.88</v>
          </cell>
        </row>
        <row r="979">
          <cell r="A979">
            <v>978</v>
          </cell>
          <cell r="B979" t="str">
            <v>Certinia</v>
          </cell>
          <cell r="C979">
            <v>4.0999999999999996</v>
          </cell>
          <cell r="D979">
            <v>340</v>
          </cell>
          <cell r="E979">
            <v>4</v>
          </cell>
          <cell r="F979">
            <v>3.9</v>
          </cell>
          <cell r="G979">
            <v>4.2</v>
          </cell>
          <cell r="H979">
            <v>0.94</v>
          </cell>
        </row>
        <row r="980">
          <cell r="A980">
            <v>979</v>
          </cell>
          <cell r="B980" t="str">
            <v>Eze Castle Integration</v>
          </cell>
          <cell r="C980">
            <v>3.3</v>
          </cell>
          <cell r="D980">
            <v>460</v>
          </cell>
          <cell r="E980">
            <v>3.1</v>
          </cell>
          <cell r="F980">
            <v>2.9</v>
          </cell>
          <cell r="G980">
            <v>3.2</v>
          </cell>
          <cell r="H980">
            <v>0.55000000000000004</v>
          </cell>
        </row>
        <row r="981">
          <cell r="A981">
            <v>980</v>
          </cell>
          <cell r="B981" t="str">
            <v>Green Dot</v>
          </cell>
          <cell r="C981">
            <v>3.3</v>
          </cell>
          <cell r="D981">
            <v>840</v>
          </cell>
          <cell r="E981">
            <v>3.4</v>
          </cell>
          <cell r="F981">
            <v>2.9</v>
          </cell>
          <cell r="G981">
            <v>3.1</v>
          </cell>
          <cell r="H981">
            <v>0.57999999999999996</v>
          </cell>
        </row>
        <row r="982">
          <cell r="A982">
            <v>981</v>
          </cell>
          <cell r="B982" t="str">
            <v>Magnite</v>
          </cell>
          <cell r="C982">
            <v>3.8</v>
          </cell>
          <cell r="D982">
            <v>390</v>
          </cell>
          <cell r="E982">
            <v>3.7</v>
          </cell>
          <cell r="F982">
            <v>3.6</v>
          </cell>
          <cell r="G982">
            <v>3.8</v>
          </cell>
          <cell r="H982">
            <v>0.86</v>
          </cell>
        </row>
        <row r="983">
          <cell r="A983">
            <v>982</v>
          </cell>
          <cell r="B983" t="str">
            <v>Watco Companies</v>
          </cell>
          <cell r="C983">
            <v>3.5</v>
          </cell>
          <cell r="D983">
            <v>720</v>
          </cell>
          <cell r="E983">
            <v>3.2</v>
          </cell>
          <cell r="F983">
            <v>3.2</v>
          </cell>
          <cell r="G983">
            <v>3.4</v>
          </cell>
          <cell r="H983">
            <v>0.78</v>
          </cell>
        </row>
        <row r="984">
          <cell r="A984">
            <v>983</v>
          </cell>
          <cell r="B984" t="str">
            <v>ITC Federal</v>
          </cell>
          <cell r="C984">
            <v>4.2</v>
          </cell>
          <cell r="D984">
            <v>110</v>
          </cell>
          <cell r="E984">
            <v>4</v>
          </cell>
          <cell r="F984">
            <v>4.0999999999999996</v>
          </cell>
          <cell r="G984">
            <v>4.3</v>
          </cell>
          <cell r="H984">
            <v>0.95</v>
          </cell>
        </row>
        <row r="985">
          <cell r="A985">
            <v>984</v>
          </cell>
          <cell r="B985" t="str">
            <v>AMN Healthcare</v>
          </cell>
          <cell r="C985">
            <v>3.7</v>
          </cell>
          <cell r="D985">
            <v>2100</v>
          </cell>
          <cell r="E985">
            <v>3.5</v>
          </cell>
          <cell r="F985">
            <v>3.4</v>
          </cell>
          <cell r="G985">
            <v>3.7</v>
          </cell>
          <cell r="H985">
            <v>0.82</v>
          </cell>
        </row>
        <row r="986">
          <cell r="A986">
            <v>985</v>
          </cell>
          <cell r="B986" t="str">
            <v>iHerb</v>
          </cell>
          <cell r="C986">
            <v>3.6</v>
          </cell>
          <cell r="D986">
            <v>540</v>
          </cell>
          <cell r="E986">
            <v>3.5</v>
          </cell>
          <cell r="F986">
            <v>3.3</v>
          </cell>
          <cell r="G986">
            <v>3.5</v>
          </cell>
          <cell r="H986">
            <v>0.74</v>
          </cell>
        </row>
        <row r="987">
          <cell r="A987">
            <v>986</v>
          </cell>
          <cell r="B987" t="str">
            <v>ThriveDX</v>
          </cell>
          <cell r="C987">
            <v>3.8</v>
          </cell>
          <cell r="D987">
            <v>210</v>
          </cell>
          <cell r="E987">
            <v>3.6</v>
          </cell>
          <cell r="F987">
            <v>3.5</v>
          </cell>
          <cell r="G987">
            <v>3.9</v>
          </cell>
          <cell r="H987">
            <v>0.84</v>
          </cell>
        </row>
        <row r="988">
          <cell r="A988">
            <v>987</v>
          </cell>
          <cell r="B988" t="str">
            <v>Webster Bank</v>
          </cell>
          <cell r="C988">
            <v>3.5</v>
          </cell>
          <cell r="D988">
            <v>1100</v>
          </cell>
          <cell r="E988">
            <v>3.6</v>
          </cell>
          <cell r="F988">
            <v>3.1</v>
          </cell>
          <cell r="G988">
            <v>3.3</v>
          </cell>
          <cell r="H988">
            <v>0.68</v>
          </cell>
        </row>
        <row r="989">
          <cell r="A989">
            <v>988</v>
          </cell>
          <cell r="B989" t="str">
            <v>B&amp;G Foods</v>
          </cell>
          <cell r="C989">
            <v>3.2</v>
          </cell>
          <cell r="D989">
            <v>580</v>
          </cell>
          <cell r="E989">
            <v>3.3</v>
          </cell>
          <cell r="F989">
            <v>2.8</v>
          </cell>
          <cell r="G989">
            <v>3</v>
          </cell>
          <cell r="H989">
            <v>0.52</v>
          </cell>
        </row>
        <row r="990">
          <cell r="A990">
            <v>989</v>
          </cell>
          <cell r="B990" t="str">
            <v>BDO USA</v>
          </cell>
          <cell r="C990">
            <v>3.6</v>
          </cell>
          <cell r="D990">
            <v>4800</v>
          </cell>
          <cell r="E990">
            <v>3.2</v>
          </cell>
          <cell r="F990">
            <v>3.3</v>
          </cell>
          <cell r="G990">
            <v>3.6</v>
          </cell>
          <cell r="H990">
            <v>0.78</v>
          </cell>
        </row>
        <row r="991">
          <cell r="A991">
            <v>990</v>
          </cell>
          <cell r="B991" t="str">
            <v>Akumin</v>
          </cell>
          <cell r="C991">
            <v>2.7</v>
          </cell>
          <cell r="D991">
            <v>640</v>
          </cell>
          <cell r="E991">
            <v>2.6</v>
          </cell>
          <cell r="F991">
            <v>2.4</v>
          </cell>
          <cell r="G991">
            <v>2.6</v>
          </cell>
          <cell r="H991">
            <v>0.4</v>
          </cell>
        </row>
        <row r="992">
          <cell r="A992">
            <v>991</v>
          </cell>
          <cell r="B992" t="str">
            <v>Tufin</v>
          </cell>
          <cell r="C992">
            <v>3.9</v>
          </cell>
          <cell r="D992">
            <v>240</v>
          </cell>
          <cell r="E992">
            <v>3.8</v>
          </cell>
          <cell r="F992">
            <v>3.7</v>
          </cell>
          <cell r="G992">
            <v>4</v>
          </cell>
          <cell r="H992">
            <v>0.9</v>
          </cell>
        </row>
        <row r="993">
          <cell r="A993">
            <v>992</v>
          </cell>
          <cell r="B993" t="str">
            <v>The Linksys Group</v>
          </cell>
          <cell r="C993">
            <v>3.5</v>
          </cell>
          <cell r="D993">
            <v>310</v>
          </cell>
          <cell r="E993">
            <v>3.6</v>
          </cell>
          <cell r="F993">
            <v>3.1</v>
          </cell>
          <cell r="G993">
            <v>3.3</v>
          </cell>
          <cell r="H993">
            <v>0.65</v>
          </cell>
        </row>
        <row r="994">
          <cell r="A994">
            <v>993</v>
          </cell>
          <cell r="B994" t="str">
            <v>Mid Penn Bank</v>
          </cell>
          <cell r="C994">
            <v>3.7</v>
          </cell>
          <cell r="D994">
            <v>180</v>
          </cell>
          <cell r="E994">
            <v>3.8</v>
          </cell>
          <cell r="F994">
            <v>3.4</v>
          </cell>
          <cell r="G994">
            <v>3.6</v>
          </cell>
          <cell r="H994">
            <v>0.82</v>
          </cell>
        </row>
        <row r="995">
          <cell r="A995">
            <v>994</v>
          </cell>
          <cell r="B995" t="str">
            <v>Blue Apron</v>
          </cell>
          <cell r="C995">
            <v>3.3</v>
          </cell>
          <cell r="D995">
            <v>1050</v>
          </cell>
          <cell r="E995">
            <v>3.2</v>
          </cell>
          <cell r="F995">
            <v>2.9</v>
          </cell>
          <cell r="G995">
            <v>3.1</v>
          </cell>
          <cell r="H995">
            <v>0.55000000000000004</v>
          </cell>
        </row>
        <row r="996">
          <cell r="A996">
            <v>995</v>
          </cell>
          <cell r="B996" t="str">
            <v>CarGurus</v>
          </cell>
          <cell r="C996">
            <v>3.9</v>
          </cell>
          <cell r="D996">
            <v>620</v>
          </cell>
          <cell r="E996">
            <v>4</v>
          </cell>
          <cell r="F996">
            <v>3.6</v>
          </cell>
          <cell r="G996">
            <v>4</v>
          </cell>
          <cell r="H996">
            <v>0.88</v>
          </cell>
        </row>
        <row r="997">
          <cell r="A997">
            <v>996</v>
          </cell>
          <cell r="B997" t="str">
            <v>Madwire</v>
          </cell>
          <cell r="C997">
            <v>4.0999999999999996</v>
          </cell>
          <cell r="D997">
            <v>740</v>
          </cell>
          <cell r="E997">
            <v>4</v>
          </cell>
          <cell r="F997">
            <v>3.9</v>
          </cell>
          <cell r="G997">
            <v>4.2</v>
          </cell>
          <cell r="H997">
            <v>0.94</v>
          </cell>
        </row>
        <row r="998">
          <cell r="A998">
            <v>997</v>
          </cell>
          <cell r="B998" t="str">
            <v>Indegene Lifesystems</v>
          </cell>
          <cell r="C998">
            <v>3.8</v>
          </cell>
          <cell r="D998">
            <v>1200</v>
          </cell>
          <cell r="E998">
            <v>3.6</v>
          </cell>
          <cell r="F998">
            <v>3.5</v>
          </cell>
          <cell r="G998">
            <v>3.7</v>
          </cell>
          <cell r="H998">
            <v>0.84</v>
          </cell>
        </row>
        <row r="999">
          <cell r="A999">
            <v>998</v>
          </cell>
          <cell r="B999" t="str">
            <v>Checkmarx</v>
          </cell>
          <cell r="C999">
            <v>3.9</v>
          </cell>
          <cell r="D999">
            <v>480</v>
          </cell>
          <cell r="E999">
            <v>3.7</v>
          </cell>
          <cell r="F999">
            <v>3.7</v>
          </cell>
          <cell r="G999">
            <v>3.9</v>
          </cell>
          <cell r="H999">
            <v>0.88</v>
          </cell>
        </row>
        <row r="1000">
          <cell r="A1000">
            <v>999</v>
          </cell>
          <cell r="B1000" t="str">
            <v>Perk (formerly TravelPerk)</v>
          </cell>
          <cell r="C1000">
            <v>4.2</v>
          </cell>
          <cell r="D1000">
            <v>350</v>
          </cell>
          <cell r="E1000">
            <v>4.0999999999999996</v>
          </cell>
          <cell r="F1000">
            <v>4</v>
          </cell>
          <cell r="G1000">
            <v>4.4000000000000004</v>
          </cell>
          <cell r="H1000">
            <v>0.96</v>
          </cell>
        </row>
        <row r="1001">
          <cell r="A1001">
            <v>1000</v>
          </cell>
          <cell r="B1001" t="str">
            <v>Stagwell</v>
          </cell>
          <cell r="C1001">
            <v>3.6</v>
          </cell>
          <cell r="D1001">
            <v>420</v>
          </cell>
          <cell r="E1001">
            <v>3.4</v>
          </cell>
          <cell r="F1001">
            <v>3.3</v>
          </cell>
          <cell r="G1001">
            <v>3.5</v>
          </cell>
          <cell r="H1001">
            <v>0.75</v>
          </cell>
        </row>
        <row r="1002">
          <cell r="A1002">
            <v>1001</v>
          </cell>
          <cell r="B1002" t="str">
            <v>Renaissance Learning</v>
          </cell>
          <cell r="C1002">
            <v>3.8</v>
          </cell>
          <cell r="D1002">
            <v>1200</v>
          </cell>
          <cell r="E1002">
            <v>3.7</v>
          </cell>
          <cell r="F1002">
            <v>3.4</v>
          </cell>
          <cell r="G1002">
            <v>3.9</v>
          </cell>
          <cell r="H1002">
            <v>0.82</v>
          </cell>
        </row>
        <row r="1003">
          <cell r="A1003">
            <v>1002</v>
          </cell>
          <cell r="B1003" t="str">
            <v>symplr</v>
          </cell>
          <cell r="C1003">
            <v>3.4</v>
          </cell>
          <cell r="D1003">
            <v>650</v>
          </cell>
          <cell r="E1003">
            <v>3.2</v>
          </cell>
          <cell r="F1003">
            <v>3</v>
          </cell>
          <cell r="G1003">
            <v>3.3</v>
          </cell>
          <cell r="H1003">
            <v>0.65</v>
          </cell>
        </row>
        <row r="1004">
          <cell r="A1004">
            <v>1003</v>
          </cell>
          <cell r="B1004" t="str">
            <v>Global Telecom &amp; Technology (GTT)</v>
          </cell>
          <cell r="C1004">
            <v>2.8</v>
          </cell>
          <cell r="D1004">
            <v>1800</v>
          </cell>
          <cell r="E1004">
            <v>2.5</v>
          </cell>
          <cell r="F1004">
            <v>2.2999999999999998</v>
          </cell>
          <cell r="G1004">
            <v>2.6</v>
          </cell>
          <cell r="H1004">
            <v>0.45</v>
          </cell>
        </row>
        <row r="1005">
          <cell r="A1005">
            <v>1004</v>
          </cell>
          <cell r="B1005" t="str">
            <v>Fetch</v>
          </cell>
          <cell r="C1005">
            <v>4.0999999999999996</v>
          </cell>
          <cell r="D1005">
            <v>450</v>
          </cell>
          <cell r="E1005">
            <v>4</v>
          </cell>
          <cell r="F1005">
            <v>3.8</v>
          </cell>
          <cell r="G1005">
            <v>4.3</v>
          </cell>
          <cell r="H1005">
            <v>0.88</v>
          </cell>
        </row>
        <row r="1006">
          <cell r="A1006">
            <v>1005</v>
          </cell>
          <cell r="B1006" t="str">
            <v>Avenue</v>
          </cell>
          <cell r="C1006">
            <v>3.2</v>
          </cell>
          <cell r="D1006">
            <v>300</v>
          </cell>
          <cell r="E1006">
            <v>3</v>
          </cell>
          <cell r="F1006">
            <v>2.8</v>
          </cell>
          <cell r="G1006">
            <v>3.1</v>
          </cell>
          <cell r="H1006">
            <v>0.55000000000000004</v>
          </cell>
        </row>
        <row r="1007">
          <cell r="A1007">
            <v>1006</v>
          </cell>
          <cell r="B1007" t="str">
            <v>Manchester United</v>
          </cell>
          <cell r="C1007">
            <v>3.9</v>
          </cell>
          <cell r="D1007">
            <v>250</v>
          </cell>
          <cell r="E1007">
            <v>3.5</v>
          </cell>
          <cell r="F1007">
            <v>3.6</v>
          </cell>
          <cell r="G1007">
            <v>4</v>
          </cell>
          <cell r="H1007">
            <v>0.75</v>
          </cell>
        </row>
        <row r="1008">
          <cell r="A1008">
            <v>1007</v>
          </cell>
          <cell r="B1008" t="str">
            <v>Ruder Finn</v>
          </cell>
          <cell r="C1008">
            <v>3.7</v>
          </cell>
          <cell r="D1008">
            <v>400</v>
          </cell>
          <cell r="E1008">
            <v>3.3</v>
          </cell>
          <cell r="F1008">
            <v>3.5</v>
          </cell>
          <cell r="G1008">
            <v>3.8</v>
          </cell>
          <cell r="H1008">
            <v>0.78</v>
          </cell>
        </row>
        <row r="1009">
          <cell r="A1009">
            <v>1008</v>
          </cell>
          <cell r="B1009" t="str">
            <v>First Financial</v>
          </cell>
          <cell r="C1009">
            <v>3.5</v>
          </cell>
          <cell r="D1009">
            <v>800</v>
          </cell>
          <cell r="E1009">
            <v>3.6</v>
          </cell>
          <cell r="F1009">
            <v>3.2</v>
          </cell>
          <cell r="G1009">
            <v>3.4</v>
          </cell>
          <cell r="H1009">
            <v>0.7</v>
          </cell>
        </row>
        <row r="1010">
          <cell r="A1010">
            <v>1009</v>
          </cell>
          <cell r="B1010" t="str">
            <v>fuboTV</v>
          </cell>
          <cell r="C1010">
            <v>3.6</v>
          </cell>
          <cell r="D1010">
            <v>200</v>
          </cell>
          <cell r="E1010">
            <v>3.4</v>
          </cell>
          <cell r="F1010">
            <v>3.3</v>
          </cell>
          <cell r="G1010">
            <v>3.7</v>
          </cell>
          <cell r="H1010">
            <v>0.72</v>
          </cell>
        </row>
        <row r="1011">
          <cell r="A1011">
            <v>1010</v>
          </cell>
          <cell r="B1011" t="str">
            <v>Collectors</v>
          </cell>
          <cell r="C1011">
            <v>3.8</v>
          </cell>
          <cell r="D1011">
            <v>150</v>
          </cell>
          <cell r="E1011">
            <v>3.6</v>
          </cell>
          <cell r="F1011">
            <v>3.5</v>
          </cell>
          <cell r="G1011">
            <v>3.9</v>
          </cell>
          <cell r="H1011">
            <v>0.85</v>
          </cell>
        </row>
        <row r="1012">
          <cell r="A1012">
            <v>1011</v>
          </cell>
          <cell r="B1012" t="str">
            <v>Penn Medicine</v>
          </cell>
          <cell r="C1012">
            <v>4</v>
          </cell>
          <cell r="D1012">
            <v>5000</v>
          </cell>
          <cell r="E1012">
            <v>3.5</v>
          </cell>
          <cell r="F1012">
            <v>3.7</v>
          </cell>
          <cell r="G1012">
            <v>4.0999999999999996</v>
          </cell>
          <cell r="H1012">
            <v>0.88</v>
          </cell>
        </row>
        <row r="1013">
          <cell r="A1013">
            <v>1012</v>
          </cell>
          <cell r="B1013" t="str">
            <v>Staples</v>
          </cell>
          <cell r="C1013">
            <v>3.4</v>
          </cell>
          <cell r="D1013">
            <v>15000</v>
          </cell>
          <cell r="E1013">
            <v>3.2</v>
          </cell>
          <cell r="F1013">
            <v>2.9</v>
          </cell>
          <cell r="G1013">
            <v>3.3</v>
          </cell>
          <cell r="H1013">
            <v>0.6</v>
          </cell>
        </row>
        <row r="1014">
          <cell r="A1014">
            <v>1013</v>
          </cell>
          <cell r="B1014" t="str">
            <v>Progrexion</v>
          </cell>
          <cell r="C1014">
            <v>3.5</v>
          </cell>
          <cell r="D1014">
            <v>1200</v>
          </cell>
          <cell r="E1014">
            <v>3.4</v>
          </cell>
          <cell r="F1014">
            <v>3.2</v>
          </cell>
          <cell r="G1014">
            <v>3.5</v>
          </cell>
          <cell r="H1014">
            <v>0.68</v>
          </cell>
        </row>
        <row r="1015">
          <cell r="A1015">
            <v>1014</v>
          </cell>
          <cell r="B1015" t="str">
            <v>Q2</v>
          </cell>
          <cell r="C1015">
            <v>4.3</v>
          </cell>
          <cell r="D1015">
            <v>900</v>
          </cell>
          <cell r="E1015">
            <v>4.4000000000000004</v>
          </cell>
          <cell r="F1015">
            <v>4.0999999999999996</v>
          </cell>
          <cell r="G1015">
            <v>4.5</v>
          </cell>
          <cell r="H1015">
            <v>0.94</v>
          </cell>
        </row>
        <row r="1016">
          <cell r="A1016">
            <v>1015</v>
          </cell>
          <cell r="B1016" t="str">
            <v>PAX Technology Inc., North America</v>
          </cell>
          <cell r="C1016">
            <v>3.6</v>
          </cell>
          <cell r="D1016">
            <v>100</v>
          </cell>
          <cell r="E1016">
            <v>3.5</v>
          </cell>
          <cell r="F1016">
            <v>3.3</v>
          </cell>
          <cell r="G1016">
            <v>3.4</v>
          </cell>
          <cell r="H1016">
            <v>0.7</v>
          </cell>
        </row>
        <row r="1017">
          <cell r="A1017">
            <v>1016</v>
          </cell>
          <cell r="B1017" t="str">
            <v>160over90</v>
          </cell>
          <cell r="C1017">
            <v>3.7</v>
          </cell>
          <cell r="D1017">
            <v>150</v>
          </cell>
          <cell r="E1017">
            <v>3.2</v>
          </cell>
          <cell r="F1017">
            <v>3.4</v>
          </cell>
          <cell r="G1017">
            <v>3.8</v>
          </cell>
          <cell r="H1017">
            <v>0.75</v>
          </cell>
        </row>
        <row r="1018">
          <cell r="A1018">
            <v>1017</v>
          </cell>
          <cell r="B1018" t="str">
            <v>Nicolet National Bank</v>
          </cell>
          <cell r="C1018">
            <v>3.9</v>
          </cell>
          <cell r="D1018">
            <v>200</v>
          </cell>
          <cell r="E1018">
            <v>4</v>
          </cell>
          <cell r="F1018">
            <v>3.7</v>
          </cell>
          <cell r="G1018">
            <v>4.0999999999999996</v>
          </cell>
          <cell r="H1018">
            <v>0.85</v>
          </cell>
        </row>
        <row r="1019">
          <cell r="A1019">
            <v>1018</v>
          </cell>
          <cell r="B1019" t="str">
            <v>Druva</v>
          </cell>
          <cell r="C1019">
            <v>4.2</v>
          </cell>
          <cell r="D1019">
            <v>1100</v>
          </cell>
          <cell r="E1019">
            <v>4.0999999999999996</v>
          </cell>
          <cell r="F1019">
            <v>4</v>
          </cell>
          <cell r="G1019">
            <v>4.3</v>
          </cell>
          <cell r="H1019">
            <v>0.92</v>
          </cell>
        </row>
        <row r="1020">
          <cell r="A1020">
            <v>1019</v>
          </cell>
          <cell r="B1020" t="str">
            <v>Planet Financial Group</v>
          </cell>
          <cell r="C1020">
            <v>3.1</v>
          </cell>
          <cell r="D1020">
            <v>150</v>
          </cell>
          <cell r="E1020">
            <v>2.8</v>
          </cell>
          <cell r="F1020">
            <v>2.7</v>
          </cell>
          <cell r="G1020">
            <v>3</v>
          </cell>
          <cell r="H1020">
            <v>0.5</v>
          </cell>
        </row>
        <row r="1021">
          <cell r="A1021">
            <v>1020</v>
          </cell>
          <cell r="B1021" t="str">
            <v>Dish Network</v>
          </cell>
          <cell r="C1021">
            <v>3.1</v>
          </cell>
          <cell r="D1021">
            <v>12000</v>
          </cell>
          <cell r="E1021">
            <v>2.8</v>
          </cell>
          <cell r="F1021">
            <v>2.6</v>
          </cell>
          <cell r="G1021">
            <v>2.9</v>
          </cell>
          <cell r="H1021">
            <v>0.45</v>
          </cell>
        </row>
        <row r="1022">
          <cell r="A1022">
            <v>1021</v>
          </cell>
          <cell r="B1022" t="str">
            <v>Nextlink Internet</v>
          </cell>
          <cell r="C1022">
            <v>3.8</v>
          </cell>
          <cell r="D1022">
            <v>350</v>
          </cell>
          <cell r="E1022">
            <v>3.7</v>
          </cell>
          <cell r="F1022">
            <v>3.5</v>
          </cell>
          <cell r="G1022">
            <v>3.9</v>
          </cell>
          <cell r="H1022">
            <v>0.8</v>
          </cell>
        </row>
        <row r="1023">
          <cell r="A1023">
            <v>1022</v>
          </cell>
          <cell r="B1023" t="str">
            <v>Rate</v>
          </cell>
          <cell r="C1023">
            <v>3.9</v>
          </cell>
          <cell r="D1023">
            <v>4000</v>
          </cell>
          <cell r="E1023">
            <v>3.8</v>
          </cell>
          <cell r="F1023">
            <v>3.6</v>
          </cell>
          <cell r="G1023">
            <v>4</v>
          </cell>
          <cell r="H1023">
            <v>0.85</v>
          </cell>
        </row>
        <row r="1024">
          <cell r="A1024">
            <v>1023</v>
          </cell>
          <cell r="B1024" t="str">
            <v>Splunk</v>
          </cell>
          <cell r="C1024">
            <v>4.0999999999999996</v>
          </cell>
          <cell r="D1024">
            <v>4500</v>
          </cell>
          <cell r="E1024">
            <v>4</v>
          </cell>
          <cell r="F1024">
            <v>3.8</v>
          </cell>
          <cell r="G1024">
            <v>4.2</v>
          </cell>
          <cell r="H1024">
            <v>0.88</v>
          </cell>
        </row>
        <row r="1025">
          <cell r="A1025">
            <v>1024</v>
          </cell>
          <cell r="B1025" t="str">
            <v>Euna Solutions</v>
          </cell>
          <cell r="C1025">
            <v>3.7</v>
          </cell>
          <cell r="D1025">
            <v>100</v>
          </cell>
          <cell r="E1025">
            <v>3.8</v>
          </cell>
          <cell r="F1025">
            <v>3.5</v>
          </cell>
          <cell r="G1025">
            <v>3.6</v>
          </cell>
          <cell r="H1025">
            <v>0.75</v>
          </cell>
        </row>
        <row r="1026">
          <cell r="A1026">
            <v>1025</v>
          </cell>
          <cell r="B1026" t="str">
            <v>GoGuardian</v>
          </cell>
          <cell r="C1026">
            <v>4.4000000000000004</v>
          </cell>
          <cell r="D1026">
            <v>300</v>
          </cell>
          <cell r="E1026">
            <v>4.5</v>
          </cell>
          <cell r="F1026">
            <v>4.2</v>
          </cell>
          <cell r="G1026">
            <v>4.5999999999999996</v>
          </cell>
          <cell r="H1026">
            <v>0.95</v>
          </cell>
        </row>
        <row r="1027">
          <cell r="A1027">
            <v>1026</v>
          </cell>
          <cell r="B1027" t="str">
            <v>IDC</v>
          </cell>
          <cell r="C1027">
            <v>3.9</v>
          </cell>
          <cell r="D1027">
            <v>1200</v>
          </cell>
          <cell r="E1027">
            <v>3.8</v>
          </cell>
          <cell r="F1027">
            <v>3.6</v>
          </cell>
          <cell r="G1027">
            <v>4</v>
          </cell>
          <cell r="H1027">
            <v>0.86</v>
          </cell>
        </row>
        <row r="1028">
          <cell r="A1028">
            <v>1027</v>
          </cell>
          <cell r="B1028" t="str">
            <v>BarkBox</v>
          </cell>
          <cell r="C1028">
            <v>3.8</v>
          </cell>
          <cell r="D1028">
            <v>400</v>
          </cell>
          <cell r="E1028">
            <v>3.6</v>
          </cell>
          <cell r="F1028">
            <v>3.4</v>
          </cell>
          <cell r="G1028">
            <v>4</v>
          </cell>
          <cell r="H1028">
            <v>0.8</v>
          </cell>
        </row>
        <row r="1029">
          <cell r="A1029">
            <v>1028</v>
          </cell>
          <cell r="B1029" t="str">
            <v>CSG International</v>
          </cell>
          <cell r="C1029">
            <v>4</v>
          </cell>
          <cell r="D1029">
            <v>2500</v>
          </cell>
          <cell r="E1029">
            <v>4.0999999999999996</v>
          </cell>
          <cell r="F1029">
            <v>3.8</v>
          </cell>
          <cell r="G1029">
            <v>4</v>
          </cell>
          <cell r="H1029">
            <v>0.9</v>
          </cell>
        </row>
        <row r="1030">
          <cell r="A1030">
            <v>1029</v>
          </cell>
          <cell r="B1030" t="str">
            <v>PubMatic</v>
          </cell>
          <cell r="C1030">
            <v>4.2</v>
          </cell>
          <cell r="D1030">
            <v>600</v>
          </cell>
          <cell r="E1030">
            <v>4.0999999999999996</v>
          </cell>
          <cell r="F1030">
            <v>4</v>
          </cell>
          <cell r="G1030">
            <v>4.3</v>
          </cell>
          <cell r="H1030">
            <v>0.92</v>
          </cell>
        </row>
        <row r="1031">
          <cell r="A1031">
            <v>1030</v>
          </cell>
          <cell r="B1031" t="str">
            <v>LendingTree</v>
          </cell>
          <cell r="C1031">
            <v>3.7</v>
          </cell>
          <cell r="D1031">
            <v>1100</v>
          </cell>
          <cell r="E1031">
            <v>3.5</v>
          </cell>
          <cell r="F1031">
            <v>3.3</v>
          </cell>
          <cell r="G1031">
            <v>3.8</v>
          </cell>
          <cell r="H1031">
            <v>0.75</v>
          </cell>
        </row>
        <row r="1032">
          <cell r="A1032">
            <v>1031</v>
          </cell>
          <cell r="B1032" t="str">
            <v>BILL</v>
          </cell>
          <cell r="C1032">
            <v>4</v>
          </cell>
          <cell r="D1032">
            <v>800</v>
          </cell>
          <cell r="E1032">
            <v>3.9</v>
          </cell>
          <cell r="F1032">
            <v>3.7</v>
          </cell>
          <cell r="G1032">
            <v>4.0999999999999996</v>
          </cell>
          <cell r="H1032">
            <v>0.88</v>
          </cell>
        </row>
        <row r="1033">
          <cell r="A1033">
            <v>1032</v>
          </cell>
          <cell r="B1033" t="str">
            <v>Medical College of Wisconsin</v>
          </cell>
          <cell r="C1033">
            <v>3.9</v>
          </cell>
          <cell r="D1033">
            <v>1500</v>
          </cell>
          <cell r="E1033">
            <v>3.6</v>
          </cell>
          <cell r="F1033">
            <v>3.5</v>
          </cell>
          <cell r="G1033">
            <v>4</v>
          </cell>
          <cell r="H1033">
            <v>0.84</v>
          </cell>
        </row>
        <row r="1034">
          <cell r="A1034">
            <v>1033</v>
          </cell>
          <cell r="B1034" t="str">
            <v>General Communication</v>
          </cell>
          <cell r="C1034">
            <v>3.4</v>
          </cell>
          <cell r="D1034">
            <v>900</v>
          </cell>
          <cell r="E1034">
            <v>3.2</v>
          </cell>
          <cell r="F1034">
            <v>3</v>
          </cell>
          <cell r="G1034">
            <v>3.3</v>
          </cell>
          <cell r="H1034">
            <v>0.62</v>
          </cell>
        </row>
        <row r="1035">
          <cell r="A1035">
            <v>1034</v>
          </cell>
          <cell r="B1035" t="str">
            <v>Teleflex</v>
          </cell>
          <cell r="C1035">
            <v>3.7</v>
          </cell>
          <cell r="D1035">
            <v>1800</v>
          </cell>
          <cell r="E1035">
            <v>3.5</v>
          </cell>
          <cell r="F1035">
            <v>3.3</v>
          </cell>
          <cell r="G1035">
            <v>3.6</v>
          </cell>
          <cell r="H1035">
            <v>0.78</v>
          </cell>
        </row>
        <row r="1036">
          <cell r="A1036">
            <v>1035</v>
          </cell>
          <cell r="B1036" t="str">
            <v>Alorica</v>
          </cell>
          <cell r="C1036">
            <v>3.4</v>
          </cell>
          <cell r="D1036">
            <v>25000</v>
          </cell>
          <cell r="E1036">
            <v>3.3</v>
          </cell>
          <cell r="F1036">
            <v>3.1</v>
          </cell>
          <cell r="G1036">
            <v>3.4</v>
          </cell>
          <cell r="H1036">
            <v>0.68</v>
          </cell>
        </row>
        <row r="1037">
          <cell r="A1037">
            <v>1036</v>
          </cell>
          <cell r="B1037" t="str">
            <v>Convera</v>
          </cell>
          <cell r="C1037">
            <v>3.6</v>
          </cell>
          <cell r="D1037">
            <v>400</v>
          </cell>
          <cell r="E1037">
            <v>3.5</v>
          </cell>
          <cell r="F1037">
            <v>3.4</v>
          </cell>
          <cell r="G1037">
            <v>3.7</v>
          </cell>
          <cell r="H1037">
            <v>0.74</v>
          </cell>
        </row>
        <row r="1038">
          <cell r="A1038">
            <v>1037</v>
          </cell>
          <cell r="B1038" t="str">
            <v>Good Eggs</v>
          </cell>
          <cell r="C1038">
            <v>3.5</v>
          </cell>
          <cell r="D1038">
            <v>250</v>
          </cell>
          <cell r="E1038">
            <v>3.2</v>
          </cell>
          <cell r="F1038">
            <v>3.1</v>
          </cell>
          <cell r="G1038">
            <v>3.6</v>
          </cell>
          <cell r="H1038">
            <v>0.65</v>
          </cell>
        </row>
        <row r="1039">
          <cell r="A1039">
            <v>1038</v>
          </cell>
          <cell r="B1039" t="str">
            <v>Activision Blizzard</v>
          </cell>
          <cell r="C1039">
            <v>3.7</v>
          </cell>
          <cell r="D1039">
            <v>5000</v>
          </cell>
          <cell r="E1039">
            <v>3.4</v>
          </cell>
          <cell r="F1039">
            <v>3.2</v>
          </cell>
          <cell r="G1039">
            <v>3.5</v>
          </cell>
          <cell r="H1039">
            <v>0.7</v>
          </cell>
        </row>
        <row r="1040">
          <cell r="A1040">
            <v>1039</v>
          </cell>
          <cell r="B1040" t="str">
            <v>TaskUs</v>
          </cell>
          <cell r="C1040">
            <v>4.4000000000000004</v>
          </cell>
          <cell r="D1040">
            <v>15000</v>
          </cell>
          <cell r="E1040">
            <v>4.3</v>
          </cell>
          <cell r="F1040">
            <v>4.2</v>
          </cell>
          <cell r="G1040">
            <v>4.5</v>
          </cell>
          <cell r="H1040">
            <v>0.94</v>
          </cell>
        </row>
        <row r="1041">
          <cell r="A1041">
            <v>1040</v>
          </cell>
          <cell r="B1041" t="str">
            <v>Main Street Auto</v>
          </cell>
          <cell r="C1041">
            <v>3.3</v>
          </cell>
          <cell r="D1041">
            <v>150</v>
          </cell>
          <cell r="E1041">
            <v>3.1</v>
          </cell>
          <cell r="F1041">
            <v>2.9</v>
          </cell>
          <cell r="G1041">
            <v>3.2</v>
          </cell>
          <cell r="H1041">
            <v>0.6</v>
          </cell>
        </row>
        <row r="1042">
          <cell r="A1042">
            <v>1041</v>
          </cell>
          <cell r="B1042" t="str">
            <v>Dark Matter Technologies</v>
          </cell>
          <cell r="C1042">
            <v>3.8</v>
          </cell>
          <cell r="D1042">
            <v>80</v>
          </cell>
          <cell r="E1042">
            <v>3.7</v>
          </cell>
          <cell r="F1042">
            <v>3.6</v>
          </cell>
          <cell r="G1042">
            <v>3.9</v>
          </cell>
          <cell r="H1042">
            <v>0.8</v>
          </cell>
        </row>
        <row r="1043">
          <cell r="A1043">
            <v>1042</v>
          </cell>
          <cell r="B1043" t="str">
            <v>Eastern Bank</v>
          </cell>
          <cell r="C1043">
            <v>3.9</v>
          </cell>
          <cell r="D1043">
            <v>600</v>
          </cell>
          <cell r="E1043">
            <v>3.8</v>
          </cell>
          <cell r="F1043">
            <v>3.7</v>
          </cell>
          <cell r="G1043">
            <v>4.0999999999999996</v>
          </cell>
          <cell r="H1043">
            <v>0.88</v>
          </cell>
        </row>
        <row r="1044">
          <cell r="A1044">
            <v>1043</v>
          </cell>
          <cell r="B1044" t="str">
            <v>Altair</v>
          </cell>
          <cell r="C1044">
            <v>4.0999999999999996</v>
          </cell>
          <cell r="D1044">
            <v>1500</v>
          </cell>
          <cell r="E1044">
            <v>4</v>
          </cell>
          <cell r="F1044">
            <v>3.9</v>
          </cell>
          <cell r="G1044">
            <v>4.2</v>
          </cell>
          <cell r="H1044">
            <v>0.92</v>
          </cell>
        </row>
        <row r="1045">
          <cell r="A1045">
            <v>1044</v>
          </cell>
          <cell r="B1045" t="str">
            <v>Rithum</v>
          </cell>
          <cell r="C1045">
            <v>3.7</v>
          </cell>
          <cell r="D1045">
            <v>200</v>
          </cell>
          <cell r="E1045">
            <v>3.6</v>
          </cell>
          <cell r="F1045">
            <v>3.4</v>
          </cell>
          <cell r="G1045">
            <v>3.8</v>
          </cell>
          <cell r="H1045">
            <v>0.76</v>
          </cell>
        </row>
        <row r="1046">
          <cell r="A1046">
            <v>1045</v>
          </cell>
          <cell r="B1046" t="str">
            <v>Webull Corporation</v>
          </cell>
          <cell r="C1046">
            <v>3.5</v>
          </cell>
          <cell r="D1046">
            <v>150</v>
          </cell>
          <cell r="E1046">
            <v>3.2</v>
          </cell>
          <cell r="F1046">
            <v>3.1</v>
          </cell>
          <cell r="G1046">
            <v>3.4</v>
          </cell>
          <cell r="H1046">
            <v>0.65</v>
          </cell>
        </row>
        <row r="1047">
          <cell r="A1047">
            <v>1046</v>
          </cell>
          <cell r="B1047" t="str">
            <v>Diebold Nixdorf</v>
          </cell>
          <cell r="C1047">
            <v>3.3</v>
          </cell>
          <cell r="D1047">
            <v>5500</v>
          </cell>
          <cell r="E1047">
            <v>3.1</v>
          </cell>
          <cell r="F1047">
            <v>2.8</v>
          </cell>
          <cell r="G1047">
            <v>3.2</v>
          </cell>
          <cell r="H1047">
            <v>0.57999999999999996</v>
          </cell>
        </row>
        <row r="1048">
          <cell r="A1048">
            <v>1047</v>
          </cell>
          <cell r="B1048" t="str">
            <v>Emplifi</v>
          </cell>
          <cell r="C1048">
            <v>3.8</v>
          </cell>
          <cell r="D1048">
            <v>350</v>
          </cell>
          <cell r="E1048">
            <v>3.7</v>
          </cell>
          <cell r="F1048">
            <v>3.5</v>
          </cell>
          <cell r="G1048">
            <v>3.9</v>
          </cell>
          <cell r="H1048">
            <v>0.82</v>
          </cell>
        </row>
        <row r="1049">
          <cell r="A1049">
            <v>1048</v>
          </cell>
          <cell r="B1049" t="str">
            <v>Advantage Solutions</v>
          </cell>
          <cell r="C1049">
            <v>3.2</v>
          </cell>
          <cell r="D1049">
            <v>12000</v>
          </cell>
          <cell r="E1049">
            <v>3.1</v>
          </cell>
          <cell r="F1049">
            <v>2.8</v>
          </cell>
          <cell r="G1049">
            <v>3.1</v>
          </cell>
          <cell r="H1049">
            <v>0.55000000000000004</v>
          </cell>
        </row>
        <row r="1050">
          <cell r="A1050">
            <v>1049</v>
          </cell>
          <cell r="B1050" t="str">
            <v>SBA Communications</v>
          </cell>
          <cell r="C1050">
            <v>3.6</v>
          </cell>
          <cell r="D1050">
            <v>600</v>
          </cell>
          <cell r="E1050">
            <v>3.4</v>
          </cell>
          <cell r="F1050">
            <v>3.3</v>
          </cell>
          <cell r="G1050">
            <v>3.5</v>
          </cell>
          <cell r="H1050">
            <v>0.72</v>
          </cell>
        </row>
        <row r="1051">
          <cell r="A1051">
            <v>1050</v>
          </cell>
          <cell r="B1051" t="str">
            <v>Shipt</v>
          </cell>
          <cell r="C1051">
            <v>3.6</v>
          </cell>
          <cell r="D1051">
            <v>2500</v>
          </cell>
          <cell r="E1051">
            <v>3.4</v>
          </cell>
          <cell r="F1051">
            <v>3.2</v>
          </cell>
          <cell r="G1051">
            <v>3.7</v>
          </cell>
          <cell r="H1051">
            <v>0.7</v>
          </cell>
        </row>
        <row r="1052">
          <cell r="A1052">
            <v>1051</v>
          </cell>
          <cell r="B1052" t="str">
            <v>Carnival Cruise Line</v>
          </cell>
          <cell r="C1052">
            <v>3.9</v>
          </cell>
          <cell r="D1052">
            <v>8000</v>
          </cell>
          <cell r="E1052">
            <v>3.2</v>
          </cell>
          <cell r="F1052">
            <v>3.6</v>
          </cell>
          <cell r="G1052">
            <v>4.0999999999999996</v>
          </cell>
          <cell r="H1052">
            <v>0.85</v>
          </cell>
        </row>
        <row r="1053">
          <cell r="A1053">
            <v>1052</v>
          </cell>
          <cell r="B1053" t="str">
            <v>BARK</v>
          </cell>
          <cell r="C1053">
            <v>3.7</v>
          </cell>
          <cell r="D1053">
            <v>500</v>
          </cell>
          <cell r="E1053">
            <v>3.5</v>
          </cell>
          <cell r="F1053">
            <v>3.3</v>
          </cell>
          <cell r="G1053">
            <v>3.9</v>
          </cell>
          <cell r="H1053">
            <v>0.78</v>
          </cell>
        </row>
        <row r="1054">
          <cell r="A1054">
            <v>1053</v>
          </cell>
          <cell r="B1054" t="str">
            <v>Signet Jewelers</v>
          </cell>
          <cell r="C1054">
            <v>3.5</v>
          </cell>
          <cell r="D1054">
            <v>7000</v>
          </cell>
          <cell r="E1054">
            <v>3.2</v>
          </cell>
          <cell r="F1054">
            <v>3.1</v>
          </cell>
          <cell r="G1054">
            <v>3.4</v>
          </cell>
          <cell r="H1054">
            <v>0.68</v>
          </cell>
        </row>
        <row r="1055">
          <cell r="A1055">
            <v>1054</v>
          </cell>
          <cell r="B1055" t="str">
            <v>iManage</v>
          </cell>
          <cell r="C1055">
            <v>4.2</v>
          </cell>
          <cell r="D1055">
            <v>450</v>
          </cell>
          <cell r="E1055">
            <v>4.0999999999999996</v>
          </cell>
          <cell r="F1055">
            <v>4</v>
          </cell>
          <cell r="G1055">
            <v>4.3</v>
          </cell>
          <cell r="H1055">
            <v>0.92</v>
          </cell>
        </row>
        <row r="1056">
          <cell r="A1056">
            <v>1055</v>
          </cell>
          <cell r="B1056" t="str">
            <v>Wintrust Financial</v>
          </cell>
          <cell r="C1056">
            <v>3.8</v>
          </cell>
          <cell r="D1056">
            <v>1200</v>
          </cell>
          <cell r="E1056">
            <v>3.7</v>
          </cell>
          <cell r="F1056">
            <v>3.6</v>
          </cell>
          <cell r="G1056">
            <v>4</v>
          </cell>
          <cell r="H1056">
            <v>0.86</v>
          </cell>
        </row>
        <row r="1057">
          <cell r="A1057">
            <v>1056</v>
          </cell>
          <cell r="B1057" t="str">
            <v>Ribbon Communications</v>
          </cell>
          <cell r="C1057">
            <v>3.6</v>
          </cell>
          <cell r="D1057">
            <v>1100</v>
          </cell>
          <cell r="E1057">
            <v>3.7</v>
          </cell>
          <cell r="F1057">
            <v>3.3</v>
          </cell>
          <cell r="G1057">
            <v>3.5</v>
          </cell>
          <cell r="H1057">
            <v>0.75</v>
          </cell>
        </row>
        <row r="1058">
          <cell r="A1058">
            <v>1057</v>
          </cell>
          <cell r="B1058" t="str">
            <v>Frontier Communications</v>
          </cell>
          <cell r="C1058">
            <v>3.2</v>
          </cell>
          <cell r="D1058">
            <v>6000</v>
          </cell>
          <cell r="E1058">
            <v>3.1</v>
          </cell>
          <cell r="F1058">
            <v>2.8</v>
          </cell>
          <cell r="G1058">
            <v>3.1</v>
          </cell>
          <cell r="H1058">
            <v>0.52</v>
          </cell>
        </row>
        <row r="1059">
          <cell r="A1059">
            <v>1058</v>
          </cell>
          <cell r="B1059" t="str">
            <v>Jefferson Capital Systems</v>
          </cell>
          <cell r="C1059">
            <v>3.4</v>
          </cell>
          <cell r="D1059">
            <v>200</v>
          </cell>
          <cell r="E1059">
            <v>3.2</v>
          </cell>
          <cell r="F1059">
            <v>3</v>
          </cell>
          <cell r="G1059">
            <v>3.3</v>
          </cell>
          <cell r="H1059">
            <v>0.6</v>
          </cell>
        </row>
        <row r="1060">
          <cell r="A1060">
            <v>1059</v>
          </cell>
          <cell r="B1060" t="str">
            <v>Raymour &amp; Flanigan</v>
          </cell>
          <cell r="C1060">
            <v>3.4</v>
          </cell>
          <cell r="D1060">
            <v>2500</v>
          </cell>
          <cell r="E1060">
            <v>3</v>
          </cell>
          <cell r="F1060">
            <v>3.1</v>
          </cell>
          <cell r="G1060">
            <v>3.3</v>
          </cell>
          <cell r="H1060">
            <v>0.62</v>
          </cell>
        </row>
        <row r="1061">
          <cell r="A1061">
            <v>1060</v>
          </cell>
          <cell r="B1061" t="str">
            <v>Vermeer</v>
          </cell>
          <cell r="C1061">
            <v>4.0999999999999996</v>
          </cell>
          <cell r="D1061">
            <v>600</v>
          </cell>
          <cell r="E1061">
            <v>4</v>
          </cell>
          <cell r="F1061">
            <v>3.9</v>
          </cell>
          <cell r="G1061">
            <v>4.3</v>
          </cell>
          <cell r="H1061">
            <v>0.9</v>
          </cell>
        </row>
        <row r="1062">
          <cell r="A1062">
            <v>1061</v>
          </cell>
          <cell r="B1062" t="str">
            <v>Bright Horizons</v>
          </cell>
          <cell r="C1062">
            <v>3.6</v>
          </cell>
          <cell r="D1062">
            <v>9000</v>
          </cell>
          <cell r="E1062">
            <v>3.3</v>
          </cell>
          <cell r="F1062">
            <v>3.2</v>
          </cell>
          <cell r="G1062">
            <v>3.8</v>
          </cell>
          <cell r="H1062">
            <v>0.74</v>
          </cell>
        </row>
        <row r="1063">
          <cell r="A1063">
            <v>1062</v>
          </cell>
          <cell r="B1063" t="str">
            <v>Radwell International-North America</v>
          </cell>
          <cell r="C1063">
            <v>3.5</v>
          </cell>
          <cell r="D1063">
            <v>400</v>
          </cell>
          <cell r="E1063">
            <v>3.2</v>
          </cell>
          <cell r="F1063">
            <v>3.1</v>
          </cell>
          <cell r="G1063">
            <v>3.4</v>
          </cell>
          <cell r="H1063">
            <v>0.65</v>
          </cell>
        </row>
        <row r="1064">
          <cell r="A1064">
            <v>1063</v>
          </cell>
          <cell r="B1064" t="str">
            <v>KohlΓÇÖs</v>
          </cell>
          <cell r="C1064">
            <v>3.4</v>
          </cell>
          <cell r="D1064">
            <v>25000</v>
          </cell>
          <cell r="E1064">
            <v>3.3</v>
          </cell>
          <cell r="F1064">
            <v>2.9</v>
          </cell>
          <cell r="G1064">
            <v>3.3</v>
          </cell>
          <cell r="H1064">
            <v>0.57999999999999996</v>
          </cell>
        </row>
        <row r="1065">
          <cell r="A1065">
            <v>1064</v>
          </cell>
          <cell r="B1065" t="str">
            <v>Live Oak Bank</v>
          </cell>
          <cell r="C1065">
            <v>4.5</v>
          </cell>
          <cell r="D1065">
            <v>300</v>
          </cell>
          <cell r="E1065">
            <v>4.5999999999999996</v>
          </cell>
          <cell r="F1065">
            <v>4.4000000000000004</v>
          </cell>
          <cell r="G1065">
            <v>4.7</v>
          </cell>
          <cell r="H1065">
            <v>0.96</v>
          </cell>
        </row>
        <row r="1066">
          <cell r="A1066">
            <v>1065</v>
          </cell>
          <cell r="B1066" t="str">
            <v>Perficient</v>
          </cell>
          <cell r="C1066">
            <v>3.9</v>
          </cell>
          <cell r="D1066">
            <v>3500</v>
          </cell>
          <cell r="E1066">
            <v>3.8</v>
          </cell>
          <cell r="F1066">
            <v>3.6</v>
          </cell>
          <cell r="G1066">
            <v>4</v>
          </cell>
          <cell r="H1066">
            <v>0.84</v>
          </cell>
        </row>
        <row r="1067">
          <cell r="A1067">
            <v>1066</v>
          </cell>
          <cell r="B1067" t="str">
            <v>GECU</v>
          </cell>
          <cell r="C1067">
            <v>3.7</v>
          </cell>
          <cell r="D1067">
            <v>300</v>
          </cell>
          <cell r="E1067">
            <v>3.6</v>
          </cell>
          <cell r="F1067">
            <v>3.4</v>
          </cell>
          <cell r="G1067">
            <v>3.8</v>
          </cell>
          <cell r="H1067">
            <v>0.78</v>
          </cell>
        </row>
        <row r="1068">
          <cell r="A1068">
            <v>1067</v>
          </cell>
          <cell r="B1068" t="str">
            <v>MiMedx Group</v>
          </cell>
          <cell r="C1068">
            <v>3.5</v>
          </cell>
          <cell r="D1068">
            <v>500</v>
          </cell>
          <cell r="E1068">
            <v>3.3</v>
          </cell>
          <cell r="F1068">
            <v>3.1</v>
          </cell>
          <cell r="G1068">
            <v>3.4</v>
          </cell>
          <cell r="H1068">
            <v>0.66</v>
          </cell>
        </row>
        <row r="1069">
          <cell r="A1069">
            <v>1068</v>
          </cell>
          <cell r="B1069" t="str">
            <v>American National Bank of Texas</v>
          </cell>
          <cell r="C1069">
            <v>3.8</v>
          </cell>
          <cell r="D1069">
            <v>250</v>
          </cell>
          <cell r="E1069">
            <v>3.7</v>
          </cell>
          <cell r="F1069">
            <v>3.6</v>
          </cell>
          <cell r="G1069">
            <v>4</v>
          </cell>
          <cell r="H1069">
            <v>0.82</v>
          </cell>
        </row>
        <row r="1070">
          <cell r="A1070">
            <v>1069</v>
          </cell>
          <cell r="B1070" t="str">
            <v>Vitol</v>
          </cell>
          <cell r="C1070">
            <v>4</v>
          </cell>
          <cell r="D1070">
            <v>150</v>
          </cell>
          <cell r="E1070">
            <v>3.5</v>
          </cell>
          <cell r="F1070">
            <v>3.8</v>
          </cell>
          <cell r="G1070">
            <v>4.0999999999999996</v>
          </cell>
          <cell r="H1070">
            <v>0.9</v>
          </cell>
        </row>
        <row r="1071">
          <cell r="A1071">
            <v>1070</v>
          </cell>
          <cell r="B1071" t="str">
            <v>Freshpet</v>
          </cell>
          <cell r="C1071">
            <v>3.6</v>
          </cell>
          <cell r="D1071">
            <v>400</v>
          </cell>
          <cell r="E1071">
            <v>3.3</v>
          </cell>
          <cell r="F1071">
            <v>3.4</v>
          </cell>
          <cell r="G1071">
            <v>3.7</v>
          </cell>
          <cell r="H1071">
            <v>0.75</v>
          </cell>
        </row>
        <row r="1072">
          <cell r="A1072">
            <v>1071</v>
          </cell>
          <cell r="B1072" t="str">
            <v>Bimbo Bakeries</v>
          </cell>
          <cell r="C1072">
            <v>3.4</v>
          </cell>
          <cell r="D1072">
            <v>6000</v>
          </cell>
          <cell r="E1072">
            <v>3.1</v>
          </cell>
          <cell r="F1072">
            <v>3</v>
          </cell>
          <cell r="G1072">
            <v>3.3</v>
          </cell>
          <cell r="H1072">
            <v>0.64</v>
          </cell>
        </row>
        <row r="1073">
          <cell r="A1073">
            <v>1072</v>
          </cell>
          <cell r="B1073" t="str">
            <v>WPS Office</v>
          </cell>
          <cell r="C1073">
            <v>3.8</v>
          </cell>
          <cell r="D1073">
            <v>100</v>
          </cell>
          <cell r="E1073">
            <v>3.7</v>
          </cell>
          <cell r="F1073">
            <v>3.5</v>
          </cell>
          <cell r="G1073">
            <v>3.9</v>
          </cell>
          <cell r="H1073">
            <v>0.8</v>
          </cell>
        </row>
        <row r="1074">
          <cell r="A1074">
            <v>1073</v>
          </cell>
          <cell r="B1074" t="str">
            <v>Toyota Motor Credit Corporation</v>
          </cell>
          <cell r="C1074">
            <v>4.0999999999999996</v>
          </cell>
          <cell r="D1074">
            <v>1200</v>
          </cell>
          <cell r="E1074">
            <v>4</v>
          </cell>
          <cell r="F1074">
            <v>3.9</v>
          </cell>
          <cell r="G1074">
            <v>4.2</v>
          </cell>
          <cell r="H1074">
            <v>0.92</v>
          </cell>
        </row>
        <row r="1075">
          <cell r="A1075">
            <v>1074</v>
          </cell>
          <cell r="B1075" t="str">
            <v>Mindbody</v>
          </cell>
          <cell r="C1075">
            <v>3.6</v>
          </cell>
          <cell r="D1075">
            <v>2500</v>
          </cell>
          <cell r="E1075">
            <v>3.5</v>
          </cell>
          <cell r="F1075">
            <v>3.2</v>
          </cell>
          <cell r="G1075">
            <v>3.8</v>
          </cell>
          <cell r="H1075">
            <v>0.7</v>
          </cell>
        </row>
        <row r="1076">
          <cell r="A1076">
            <v>1075</v>
          </cell>
          <cell r="B1076" t="str">
            <v>Citigroup Global Markets</v>
          </cell>
          <cell r="C1076">
            <v>3.9</v>
          </cell>
          <cell r="D1076">
            <v>3000</v>
          </cell>
          <cell r="E1076">
            <v>3.4</v>
          </cell>
          <cell r="F1076">
            <v>3.7</v>
          </cell>
          <cell r="G1076">
            <v>3.9</v>
          </cell>
          <cell r="H1076">
            <v>0.85</v>
          </cell>
        </row>
        <row r="1077">
          <cell r="A1077">
            <v>1076</v>
          </cell>
          <cell r="B1077" t="str">
            <v>Cherwell Software</v>
          </cell>
          <cell r="C1077">
            <v>3.7</v>
          </cell>
          <cell r="D1077">
            <v>350</v>
          </cell>
          <cell r="E1077">
            <v>3.6</v>
          </cell>
          <cell r="F1077">
            <v>3.4</v>
          </cell>
          <cell r="G1077">
            <v>3.8</v>
          </cell>
          <cell r="H1077">
            <v>0.75</v>
          </cell>
        </row>
        <row r="1078">
          <cell r="A1078">
            <v>1077</v>
          </cell>
          <cell r="B1078" t="str">
            <v>Bullhorn</v>
          </cell>
          <cell r="C1078">
            <v>4.3</v>
          </cell>
          <cell r="D1078">
            <v>1200</v>
          </cell>
          <cell r="E1078">
            <v>4.2</v>
          </cell>
          <cell r="F1078">
            <v>4.0999999999999996</v>
          </cell>
          <cell r="G1078">
            <v>4.5</v>
          </cell>
          <cell r="H1078">
            <v>0.94</v>
          </cell>
        </row>
        <row r="1079">
          <cell r="A1079">
            <v>1078</v>
          </cell>
          <cell r="B1079" t="str">
            <v>Bank of Hawaii</v>
          </cell>
          <cell r="C1079">
            <v>3.7</v>
          </cell>
          <cell r="D1079">
            <v>700</v>
          </cell>
          <cell r="E1079">
            <v>3.6</v>
          </cell>
          <cell r="F1079">
            <v>3.4</v>
          </cell>
          <cell r="G1079">
            <v>3.8</v>
          </cell>
          <cell r="H1079">
            <v>0.78</v>
          </cell>
        </row>
        <row r="1080">
          <cell r="A1080">
            <v>1079</v>
          </cell>
          <cell r="B1080" t="str">
            <v>Madison Square Garden Entertainment</v>
          </cell>
          <cell r="C1080">
            <v>3.8</v>
          </cell>
          <cell r="D1080">
            <v>1500</v>
          </cell>
          <cell r="E1080">
            <v>3.4</v>
          </cell>
          <cell r="F1080">
            <v>3.5</v>
          </cell>
          <cell r="G1080">
            <v>3.9</v>
          </cell>
          <cell r="H1080">
            <v>0.8</v>
          </cell>
        </row>
        <row r="1081">
          <cell r="A1081">
            <v>1080</v>
          </cell>
          <cell r="B1081" t="str">
            <v>Preventice Solutions</v>
          </cell>
          <cell r="C1081">
            <v>3.5</v>
          </cell>
          <cell r="D1081">
            <v>250</v>
          </cell>
          <cell r="E1081">
            <v>3.3</v>
          </cell>
          <cell r="F1081">
            <v>3.1</v>
          </cell>
          <cell r="G1081">
            <v>3.4</v>
          </cell>
          <cell r="H1081">
            <v>0.65</v>
          </cell>
        </row>
        <row r="1082">
          <cell r="A1082">
            <v>1081</v>
          </cell>
          <cell r="B1082" t="str">
            <v>America's Car-Mart</v>
          </cell>
          <cell r="C1082">
            <v>3.1</v>
          </cell>
          <cell r="D1082">
            <v>1100</v>
          </cell>
          <cell r="E1082">
            <v>2.9</v>
          </cell>
          <cell r="F1082">
            <v>2.7</v>
          </cell>
          <cell r="G1082">
            <v>3</v>
          </cell>
          <cell r="H1082">
            <v>0.52</v>
          </cell>
        </row>
        <row r="1083">
          <cell r="A1083">
            <v>1082</v>
          </cell>
          <cell r="B1083" t="str">
            <v>Inseego</v>
          </cell>
          <cell r="C1083">
            <v>3.2</v>
          </cell>
          <cell r="D1083">
            <v>300</v>
          </cell>
          <cell r="E1083">
            <v>3.1</v>
          </cell>
          <cell r="F1083">
            <v>2.8</v>
          </cell>
          <cell r="G1083">
            <v>3</v>
          </cell>
          <cell r="H1083">
            <v>0.55000000000000004</v>
          </cell>
        </row>
        <row r="1084">
          <cell r="A1084">
            <v>1083</v>
          </cell>
          <cell r="B1084" t="str">
            <v>Candescent</v>
          </cell>
          <cell r="C1084">
            <v>3.6</v>
          </cell>
          <cell r="D1084">
            <v>100</v>
          </cell>
          <cell r="E1084">
            <v>3.5</v>
          </cell>
          <cell r="F1084">
            <v>3.4</v>
          </cell>
          <cell r="G1084">
            <v>3.7</v>
          </cell>
          <cell r="H1084">
            <v>0.72</v>
          </cell>
        </row>
        <row r="1085">
          <cell r="A1085">
            <v>1084</v>
          </cell>
          <cell r="B1085" t="str">
            <v>Reynolds Consumer Products</v>
          </cell>
          <cell r="C1085">
            <v>3.5</v>
          </cell>
          <cell r="D1085">
            <v>800</v>
          </cell>
          <cell r="E1085">
            <v>3.4</v>
          </cell>
          <cell r="F1085">
            <v>3.2</v>
          </cell>
          <cell r="G1085">
            <v>3.4</v>
          </cell>
          <cell r="H1085">
            <v>0.68</v>
          </cell>
        </row>
        <row r="1086">
          <cell r="A1086">
            <v>1085</v>
          </cell>
          <cell r="B1086" t="str">
            <v>Dayforce</v>
          </cell>
          <cell r="C1086">
            <v>4.0999999999999996</v>
          </cell>
          <cell r="D1086">
            <v>4000</v>
          </cell>
          <cell r="E1086">
            <v>4</v>
          </cell>
          <cell r="F1086">
            <v>3.9</v>
          </cell>
          <cell r="G1086">
            <v>4.2</v>
          </cell>
          <cell r="H1086">
            <v>0.9</v>
          </cell>
        </row>
        <row r="1087">
          <cell r="A1087">
            <v>1086</v>
          </cell>
          <cell r="B1087" t="str">
            <v>Paramount</v>
          </cell>
          <cell r="C1087">
            <v>3.7</v>
          </cell>
          <cell r="D1087">
            <v>6000</v>
          </cell>
          <cell r="E1087">
            <v>3.5</v>
          </cell>
          <cell r="F1087">
            <v>3.4</v>
          </cell>
          <cell r="G1087">
            <v>3.8</v>
          </cell>
          <cell r="H1087">
            <v>0.75</v>
          </cell>
        </row>
        <row r="1088">
          <cell r="A1088">
            <v>1087</v>
          </cell>
          <cell r="B1088" t="str">
            <v>Accelerated Brands</v>
          </cell>
          <cell r="C1088">
            <v>3.4</v>
          </cell>
          <cell r="D1088">
            <v>150</v>
          </cell>
          <cell r="E1088">
            <v>3.2</v>
          </cell>
          <cell r="F1088">
            <v>3</v>
          </cell>
          <cell r="G1088">
            <v>3.3</v>
          </cell>
          <cell r="H1088">
            <v>0.62</v>
          </cell>
        </row>
        <row r="1089">
          <cell r="A1089">
            <v>1088</v>
          </cell>
          <cell r="B1089" t="str">
            <v>LastPass</v>
          </cell>
          <cell r="C1089">
            <v>3.8</v>
          </cell>
          <cell r="D1089">
            <v>400</v>
          </cell>
          <cell r="E1089">
            <v>3.7</v>
          </cell>
          <cell r="F1089">
            <v>3.5</v>
          </cell>
          <cell r="G1089">
            <v>3.9</v>
          </cell>
          <cell r="H1089">
            <v>0.8</v>
          </cell>
        </row>
        <row r="1090">
          <cell r="A1090">
            <v>1089</v>
          </cell>
          <cell r="B1090" t="str">
            <v>Vertafore</v>
          </cell>
          <cell r="C1090">
            <v>3.6</v>
          </cell>
          <cell r="D1090">
            <v>1200</v>
          </cell>
          <cell r="E1090">
            <v>3.5</v>
          </cell>
          <cell r="F1090">
            <v>3.3</v>
          </cell>
          <cell r="G1090">
            <v>3.6</v>
          </cell>
          <cell r="H1090">
            <v>0.72</v>
          </cell>
        </row>
        <row r="1091">
          <cell r="A1091">
            <v>1090</v>
          </cell>
          <cell r="B1091" t="str">
            <v>Haemonetics</v>
          </cell>
          <cell r="C1091">
            <v>3.4</v>
          </cell>
          <cell r="D1091">
            <v>1500</v>
          </cell>
          <cell r="E1091">
            <v>3.2</v>
          </cell>
          <cell r="F1091">
            <v>3</v>
          </cell>
          <cell r="G1091">
            <v>3.3</v>
          </cell>
          <cell r="H1091">
            <v>0.64</v>
          </cell>
        </row>
        <row r="1092">
          <cell r="A1092">
            <v>1091</v>
          </cell>
          <cell r="B1092" t="str">
            <v>TransMedics</v>
          </cell>
          <cell r="C1092">
            <v>3.7</v>
          </cell>
          <cell r="D1092">
            <v>200</v>
          </cell>
          <cell r="E1092">
            <v>3.4</v>
          </cell>
          <cell r="F1092">
            <v>3.5</v>
          </cell>
          <cell r="G1092">
            <v>3.8</v>
          </cell>
          <cell r="H1092">
            <v>0.78</v>
          </cell>
        </row>
        <row r="1093">
          <cell r="A1093">
            <v>1092</v>
          </cell>
          <cell r="B1093" t="str">
            <v>Greenway Health</v>
          </cell>
          <cell r="C1093">
            <v>3.1</v>
          </cell>
          <cell r="D1093">
            <v>1800</v>
          </cell>
          <cell r="E1093">
            <v>3</v>
          </cell>
          <cell r="F1093">
            <v>2.7</v>
          </cell>
          <cell r="G1093">
            <v>3</v>
          </cell>
          <cell r="H1093">
            <v>0.5</v>
          </cell>
        </row>
        <row r="1094">
          <cell r="A1094">
            <v>1093</v>
          </cell>
          <cell r="B1094" t="str">
            <v>Inspire Medical Systems</v>
          </cell>
          <cell r="C1094">
            <v>4.2</v>
          </cell>
          <cell r="D1094">
            <v>300</v>
          </cell>
          <cell r="E1094">
            <v>4.0999999999999996</v>
          </cell>
          <cell r="F1094">
            <v>4</v>
          </cell>
          <cell r="G1094">
            <v>4.4000000000000004</v>
          </cell>
          <cell r="H1094">
            <v>0.92</v>
          </cell>
        </row>
        <row r="1095">
          <cell r="A1095">
            <v>1094</v>
          </cell>
          <cell r="B1095" t="str">
            <v>First Watch Restaurant Group</v>
          </cell>
          <cell r="C1095">
            <v>3.8</v>
          </cell>
          <cell r="D1095">
            <v>3500</v>
          </cell>
          <cell r="E1095">
            <v>3.5</v>
          </cell>
          <cell r="F1095">
            <v>3.6</v>
          </cell>
          <cell r="G1095">
            <v>4</v>
          </cell>
          <cell r="H1095">
            <v>0.84</v>
          </cell>
        </row>
        <row r="1096">
          <cell r="A1096">
            <v>1095</v>
          </cell>
          <cell r="B1096" t="str">
            <v>Dunkin'</v>
          </cell>
          <cell r="C1096">
            <v>3.3</v>
          </cell>
          <cell r="D1096">
            <v>25000</v>
          </cell>
          <cell r="E1096">
            <v>3.1</v>
          </cell>
          <cell r="F1096">
            <v>2.9</v>
          </cell>
          <cell r="G1096">
            <v>3.2</v>
          </cell>
          <cell r="H1096">
            <v>0.6</v>
          </cell>
        </row>
        <row r="1097">
          <cell r="A1097">
            <v>1096</v>
          </cell>
          <cell r="B1097" t="str">
            <v>Brinker International</v>
          </cell>
          <cell r="C1097">
            <v>3.6</v>
          </cell>
          <cell r="D1097">
            <v>12000</v>
          </cell>
          <cell r="E1097">
            <v>3.4</v>
          </cell>
          <cell r="F1097">
            <v>3.3</v>
          </cell>
          <cell r="G1097">
            <v>3.6</v>
          </cell>
          <cell r="H1097">
            <v>0.74</v>
          </cell>
        </row>
        <row r="1098">
          <cell r="A1098">
            <v>1097</v>
          </cell>
          <cell r="B1098" t="str">
            <v>Potbelly Sandwich Works</v>
          </cell>
          <cell r="C1098">
            <v>3.4</v>
          </cell>
          <cell r="D1098">
            <v>5000</v>
          </cell>
          <cell r="E1098">
            <v>3.2</v>
          </cell>
          <cell r="F1098">
            <v>3.1</v>
          </cell>
          <cell r="G1098">
            <v>3.4</v>
          </cell>
          <cell r="H1098">
            <v>0.65</v>
          </cell>
        </row>
        <row r="1099">
          <cell r="A1099">
            <v>1098</v>
          </cell>
          <cell r="B1099" t="str">
            <v>DoubleVerify</v>
          </cell>
          <cell r="C1099">
            <v>4.2</v>
          </cell>
          <cell r="D1099">
            <v>600</v>
          </cell>
          <cell r="E1099">
            <v>4.0999999999999996</v>
          </cell>
          <cell r="F1099">
            <v>4</v>
          </cell>
          <cell r="G1099">
            <v>4.4000000000000004</v>
          </cell>
          <cell r="H1099">
            <v>0.92</v>
          </cell>
        </row>
        <row r="1100">
          <cell r="A1100">
            <v>1099</v>
          </cell>
          <cell r="B1100" t="str">
            <v>Bonterra</v>
          </cell>
          <cell r="C1100">
            <v>3.5</v>
          </cell>
          <cell r="D1100">
            <v>400</v>
          </cell>
          <cell r="E1100">
            <v>3.4</v>
          </cell>
          <cell r="F1100">
            <v>3.1</v>
          </cell>
          <cell r="G1100">
            <v>3.5</v>
          </cell>
          <cell r="H1100">
            <v>0.68</v>
          </cell>
        </row>
        <row r="1101">
          <cell r="A1101">
            <v>1100</v>
          </cell>
          <cell r="B1101" t="str">
            <v>Hilltop Securities</v>
          </cell>
          <cell r="C1101">
            <v>3.6</v>
          </cell>
          <cell r="D1101">
            <v>250</v>
          </cell>
          <cell r="E1101">
            <v>3.5</v>
          </cell>
          <cell r="F1101">
            <v>3.3</v>
          </cell>
          <cell r="G1101">
            <v>3.6</v>
          </cell>
          <cell r="H1101">
            <v>0.72</v>
          </cell>
        </row>
        <row r="1102">
          <cell r="A1102">
            <v>1101</v>
          </cell>
          <cell r="B1102" t="str">
            <v>Inspired Entertainment</v>
          </cell>
          <cell r="C1102">
            <v>3.2</v>
          </cell>
          <cell r="D1102">
            <v>184</v>
          </cell>
          <cell r="E1102">
            <v>3.1</v>
          </cell>
          <cell r="F1102">
            <v>2.8</v>
          </cell>
          <cell r="G1102">
            <v>3</v>
          </cell>
          <cell r="H1102">
            <v>0.62</v>
          </cell>
        </row>
        <row r="1103">
          <cell r="A1103">
            <v>1102</v>
          </cell>
          <cell r="B1103" t="str">
            <v>FreshRealm</v>
          </cell>
          <cell r="C1103">
            <v>3.4</v>
          </cell>
          <cell r="D1103">
            <v>215</v>
          </cell>
          <cell r="E1103">
            <v>3</v>
          </cell>
          <cell r="F1103">
            <v>2.9</v>
          </cell>
          <cell r="G1103">
            <v>3.3</v>
          </cell>
          <cell r="H1103">
            <v>0.57999999999999996</v>
          </cell>
        </row>
        <row r="1104">
          <cell r="A1104">
            <v>1103</v>
          </cell>
          <cell r="B1104" t="str">
            <v>Cox Communications</v>
          </cell>
          <cell r="C1104">
            <v>4</v>
          </cell>
          <cell r="D1104">
            <v>7240</v>
          </cell>
          <cell r="E1104">
            <v>3.9</v>
          </cell>
          <cell r="F1104">
            <v>3.7</v>
          </cell>
          <cell r="G1104">
            <v>4.0999999999999996</v>
          </cell>
          <cell r="H1104">
            <v>0.86</v>
          </cell>
        </row>
        <row r="1105">
          <cell r="A1105">
            <v>1104</v>
          </cell>
          <cell r="B1105" t="str">
            <v>Cambium Networks</v>
          </cell>
          <cell r="C1105">
            <v>4.0999999999999996</v>
          </cell>
          <cell r="D1105">
            <v>312</v>
          </cell>
          <cell r="E1105">
            <v>3.9</v>
          </cell>
          <cell r="F1105">
            <v>3.8</v>
          </cell>
          <cell r="G1105">
            <v>4.0999999999999996</v>
          </cell>
          <cell r="H1105">
            <v>0.91</v>
          </cell>
        </row>
        <row r="1106">
          <cell r="A1106">
            <v>1105</v>
          </cell>
          <cell r="B1106" t="str">
            <v>Mercantile Bank of Michigan</v>
          </cell>
          <cell r="C1106">
            <v>4.2</v>
          </cell>
          <cell r="D1106">
            <v>110</v>
          </cell>
          <cell r="E1106">
            <v>4.0999999999999996</v>
          </cell>
          <cell r="F1106">
            <v>4</v>
          </cell>
          <cell r="G1106">
            <v>4.3</v>
          </cell>
          <cell r="H1106">
            <v>0.94</v>
          </cell>
        </row>
        <row r="1107">
          <cell r="A1107">
            <v>1106</v>
          </cell>
          <cell r="B1107" t="str">
            <v>Quirch Foods</v>
          </cell>
          <cell r="C1107">
            <v>3.1</v>
          </cell>
          <cell r="D1107">
            <v>145</v>
          </cell>
          <cell r="E1107">
            <v>2.8</v>
          </cell>
          <cell r="F1107">
            <v>2.7</v>
          </cell>
          <cell r="G1107">
            <v>2.9</v>
          </cell>
          <cell r="H1107">
            <v>0.51</v>
          </cell>
        </row>
        <row r="1108">
          <cell r="A1108">
            <v>1107</v>
          </cell>
          <cell r="B1108" t="str">
            <v>Sharecare</v>
          </cell>
          <cell r="C1108">
            <v>3.3</v>
          </cell>
          <cell r="D1108">
            <v>750</v>
          </cell>
          <cell r="E1108">
            <v>3.1</v>
          </cell>
          <cell r="F1108">
            <v>2.9</v>
          </cell>
          <cell r="G1108">
            <v>3.2</v>
          </cell>
          <cell r="H1108">
            <v>0.64</v>
          </cell>
        </row>
        <row r="1109">
          <cell r="A1109">
            <v>1108</v>
          </cell>
          <cell r="B1109" t="str">
            <v>TiVo</v>
          </cell>
          <cell r="C1109">
            <v>3.6</v>
          </cell>
          <cell r="D1109">
            <v>840</v>
          </cell>
          <cell r="E1109">
            <v>3.7</v>
          </cell>
          <cell r="F1109">
            <v>3.2</v>
          </cell>
          <cell r="G1109">
            <v>3.5</v>
          </cell>
          <cell r="H1109">
            <v>0.72</v>
          </cell>
        </row>
        <row r="1110">
          <cell r="A1110">
            <v>1109</v>
          </cell>
          <cell r="B1110" t="str">
            <v>Liquid Web</v>
          </cell>
          <cell r="C1110">
            <v>3.9</v>
          </cell>
          <cell r="D1110">
            <v>280</v>
          </cell>
          <cell r="E1110">
            <v>3.8</v>
          </cell>
          <cell r="F1110">
            <v>3.6</v>
          </cell>
          <cell r="G1110">
            <v>4</v>
          </cell>
          <cell r="H1110">
            <v>0.84</v>
          </cell>
        </row>
        <row r="1111">
          <cell r="A1111">
            <v>1110</v>
          </cell>
          <cell r="B1111" t="str">
            <v>Kroll</v>
          </cell>
          <cell r="C1111">
            <v>3.7</v>
          </cell>
          <cell r="D1111">
            <v>2100</v>
          </cell>
          <cell r="E1111">
            <v>3.4</v>
          </cell>
          <cell r="F1111">
            <v>3.3</v>
          </cell>
          <cell r="G1111">
            <v>3.6</v>
          </cell>
          <cell r="H1111">
            <v>0.78</v>
          </cell>
        </row>
        <row r="1112">
          <cell r="A1112">
            <v>1111</v>
          </cell>
          <cell r="B1112" t="str">
            <v>Altimetrik Corp.</v>
          </cell>
          <cell r="C1112">
            <v>4.2</v>
          </cell>
          <cell r="D1112">
            <v>1850</v>
          </cell>
          <cell r="E1112">
            <v>4</v>
          </cell>
          <cell r="F1112">
            <v>3.9</v>
          </cell>
          <cell r="G1112">
            <v>4.2</v>
          </cell>
          <cell r="H1112">
            <v>0.93</v>
          </cell>
        </row>
        <row r="1113">
          <cell r="A1113">
            <v>1112</v>
          </cell>
          <cell r="B1113" t="str">
            <v>Children's Hospital of Alabama</v>
          </cell>
          <cell r="C1113">
            <v>3.8</v>
          </cell>
          <cell r="D1113">
            <v>420</v>
          </cell>
          <cell r="E1113">
            <v>3.4</v>
          </cell>
          <cell r="F1113">
            <v>3.2</v>
          </cell>
          <cell r="G1113">
            <v>3.9</v>
          </cell>
          <cell r="H1113">
            <v>0.76</v>
          </cell>
        </row>
        <row r="1114">
          <cell r="A1114">
            <v>1113</v>
          </cell>
          <cell r="B1114" t="str">
            <v>Veracode</v>
          </cell>
          <cell r="C1114">
            <v>4.3</v>
          </cell>
          <cell r="D1114">
            <v>340</v>
          </cell>
          <cell r="E1114">
            <v>4.2</v>
          </cell>
          <cell r="F1114">
            <v>4.0999999999999996</v>
          </cell>
          <cell r="G1114">
            <v>4.4000000000000004</v>
          </cell>
          <cell r="H1114">
            <v>0.95</v>
          </cell>
        </row>
        <row r="1115">
          <cell r="A1115">
            <v>1114</v>
          </cell>
          <cell r="B1115" t="str">
            <v>Digi-Key Corp</v>
          </cell>
          <cell r="C1115">
            <v>4</v>
          </cell>
          <cell r="D1115">
            <v>680</v>
          </cell>
          <cell r="E1115">
            <v>3.8</v>
          </cell>
          <cell r="F1115">
            <v>3.6</v>
          </cell>
          <cell r="G1115">
            <v>4.0999999999999996</v>
          </cell>
          <cell r="H1115">
            <v>0.89</v>
          </cell>
        </row>
        <row r="1116">
          <cell r="A1116">
            <v>1115</v>
          </cell>
          <cell r="B1116" t="str">
            <v>UKG</v>
          </cell>
          <cell r="C1116">
            <v>4.2</v>
          </cell>
          <cell r="D1116">
            <v>5100</v>
          </cell>
          <cell r="E1116">
            <v>4.0999999999999996</v>
          </cell>
          <cell r="F1116">
            <v>4</v>
          </cell>
          <cell r="G1116">
            <v>4.3</v>
          </cell>
          <cell r="H1116">
            <v>0.92</v>
          </cell>
        </row>
        <row r="1117">
          <cell r="A1117">
            <v>1116</v>
          </cell>
          <cell r="B1117" t="str">
            <v>Enable</v>
          </cell>
          <cell r="C1117">
            <v>4.5999999999999996</v>
          </cell>
          <cell r="D1117">
            <v>120</v>
          </cell>
          <cell r="E1117">
            <v>4.5</v>
          </cell>
          <cell r="F1117">
            <v>4.4000000000000004</v>
          </cell>
          <cell r="G1117">
            <v>4.7</v>
          </cell>
          <cell r="H1117">
            <v>0.98</v>
          </cell>
        </row>
        <row r="1118">
          <cell r="A1118">
            <v>1117</v>
          </cell>
          <cell r="B1118" t="str">
            <v>Intermedia Cloud Communications</v>
          </cell>
          <cell r="C1118">
            <v>4</v>
          </cell>
          <cell r="D1118">
            <v>410</v>
          </cell>
          <cell r="E1118">
            <v>3.9</v>
          </cell>
          <cell r="F1118">
            <v>3.7</v>
          </cell>
          <cell r="G1118">
            <v>4.0999999999999996</v>
          </cell>
          <cell r="H1118">
            <v>0.88</v>
          </cell>
        </row>
        <row r="1119">
          <cell r="A1119">
            <v>1118</v>
          </cell>
          <cell r="B1119" t="str">
            <v>Qlik</v>
          </cell>
          <cell r="C1119">
            <v>4.0999999999999996</v>
          </cell>
          <cell r="D1119">
            <v>1450</v>
          </cell>
          <cell r="E1119">
            <v>4</v>
          </cell>
          <cell r="F1119">
            <v>3.8</v>
          </cell>
          <cell r="G1119">
            <v>4.2</v>
          </cell>
          <cell r="H1119">
            <v>0.9</v>
          </cell>
        </row>
        <row r="1120">
          <cell r="A1120">
            <v>1119</v>
          </cell>
          <cell r="B1120" t="str">
            <v>Lucasfilm</v>
          </cell>
          <cell r="C1120">
            <v>4.2</v>
          </cell>
          <cell r="D1120">
            <v>320</v>
          </cell>
          <cell r="E1120">
            <v>3.8</v>
          </cell>
          <cell r="F1120">
            <v>3.7</v>
          </cell>
          <cell r="G1120">
            <v>4.3</v>
          </cell>
          <cell r="H1120">
            <v>0.91</v>
          </cell>
        </row>
        <row r="1121">
          <cell r="A1121">
            <v>1120</v>
          </cell>
          <cell r="B1121" t="str">
            <v>Multi-Color</v>
          </cell>
          <cell r="C1121">
            <v>3</v>
          </cell>
          <cell r="D1121">
            <v>540</v>
          </cell>
          <cell r="E1121">
            <v>2.7</v>
          </cell>
          <cell r="F1121">
            <v>2.6</v>
          </cell>
          <cell r="G1121">
            <v>2.8</v>
          </cell>
          <cell r="H1121">
            <v>0.54</v>
          </cell>
        </row>
        <row r="1122">
          <cell r="A1122">
            <v>1121</v>
          </cell>
          <cell r="B1122" t="str">
            <v>Grant Thornton</v>
          </cell>
          <cell r="C1122">
            <v>3.8</v>
          </cell>
          <cell r="D1122">
            <v>4800</v>
          </cell>
          <cell r="E1122">
            <v>3.3</v>
          </cell>
          <cell r="F1122">
            <v>3.4</v>
          </cell>
          <cell r="G1122">
            <v>3.9</v>
          </cell>
          <cell r="H1122">
            <v>0.81</v>
          </cell>
        </row>
        <row r="1123">
          <cell r="A1123">
            <v>1122</v>
          </cell>
          <cell r="B1123" t="str">
            <v>American Public Education</v>
          </cell>
          <cell r="C1123">
            <v>3.4</v>
          </cell>
          <cell r="D1123">
            <v>380</v>
          </cell>
          <cell r="E1123">
            <v>3.6</v>
          </cell>
          <cell r="F1123">
            <v>3</v>
          </cell>
          <cell r="G1123">
            <v>3.3</v>
          </cell>
          <cell r="H1123">
            <v>0.62</v>
          </cell>
        </row>
        <row r="1124">
          <cell r="A1124">
            <v>1123</v>
          </cell>
          <cell r="B1124" t="str">
            <v>Atlantic Pacific Companies</v>
          </cell>
          <cell r="C1124">
            <v>3.7</v>
          </cell>
          <cell r="D1124">
            <v>190</v>
          </cell>
          <cell r="E1124">
            <v>3.4</v>
          </cell>
          <cell r="F1124">
            <v>3.3</v>
          </cell>
          <cell r="G1124">
            <v>3.8</v>
          </cell>
          <cell r="H1124">
            <v>0.75</v>
          </cell>
        </row>
        <row r="1125">
          <cell r="A1125">
            <v>1124</v>
          </cell>
          <cell r="B1125" t="str">
            <v>Rarebreed Veterinary Partners</v>
          </cell>
          <cell r="C1125">
            <v>4.0999999999999996</v>
          </cell>
          <cell r="D1125">
            <v>95</v>
          </cell>
          <cell r="E1125">
            <v>3.8</v>
          </cell>
          <cell r="F1125">
            <v>3.7</v>
          </cell>
          <cell r="G1125">
            <v>4.2</v>
          </cell>
          <cell r="H1125">
            <v>0.88</v>
          </cell>
        </row>
        <row r="1126">
          <cell r="A1126">
            <v>1125</v>
          </cell>
          <cell r="B1126" t="str">
            <v>The Pasha Group</v>
          </cell>
          <cell r="C1126">
            <v>3.4</v>
          </cell>
          <cell r="D1126">
            <v>160</v>
          </cell>
          <cell r="E1126">
            <v>3.1</v>
          </cell>
          <cell r="F1126">
            <v>3</v>
          </cell>
          <cell r="G1126">
            <v>3.3</v>
          </cell>
          <cell r="H1126">
            <v>0.65</v>
          </cell>
        </row>
        <row r="1127">
          <cell r="A1127">
            <v>1126</v>
          </cell>
          <cell r="B1127" t="str">
            <v>PTC Therapeutics</v>
          </cell>
          <cell r="C1127">
            <v>3.9</v>
          </cell>
          <cell r="D1127">
            <v>240</v>
          </cell>
          <cell r="E1127">
            <v>3.5</v>
          </cell>
          <cell r="F1127">
            <v>3.4</v>
          </cell>
          <cell r="G1127">
            <v>4</v>
          </cell>
          <cell r="H1127">
            <v>0.82</v>
          </cell>
        </row>
        <row r="1128">
          <cell r="A1128">
            <v>1127</v>
          </cell>
          <cell r="B1128" t="str">
            <v>Light &amp; Wonder</v>
          </cell>
          <cell r="C1128">
            <v>3.6</v>
          </cell>
          <cell r="D1128">
            <v>1100</v>
          </cell>
          <cell r="E1128">
            <v>3.4</v>
          </cell>
          <cell r="F1128">
            <v>3.2</v>
          </cell>
          <cell r="G1128">
            <v>3.5</v>
          </cell>
          <cell r="H1128">
            <v>0.74</v>
          </cell>
        </row>
        <row r="1129">
          <cell r="A1129">
            <v>1128</v>
          </cell>
          <cell r="B1129" t="str">
            <v>Hanesbrands</v>
          </cell>
          <cell r="C1129">
            <v>3.4</v>
          </cell>
          <cell r="D1129">
            <v>2800</v>
          </cell>
          <cell r="E1129">
            <v>3.3</v>
          </cell>
          <cell r="F1129">
            <v>3</v>
          </cell>
          <cell r="G1129">
            <v>3.4</v>
          </cell>
          <cell r="H1129">
            <v>0.61</v>
          </cell>
        </row>
        <row r="1130">
          <cell r="A1130">
            <v>1129</v>
          </cell>
          <cell r="B1130" t="str">
            <v>MAQ Software</v>
          </cell>
          <cell r="C1130">
            <v>3.8</v>
          </cell>
          <cell r="D1130">
            <v>1200</v>
          </cell>
          <cell r="E1130">
            <v>3.2</v>
          </cell>
          <cell r="F1130">
            <v>3.5</v>
          </cell>
          <cell r="G1130">
            <v>3.8</v>
          </cell>
          <cell r="H1130">
            <v>0.84</v>
          </cell>
        </row>
        <row r="1131">
          <cell r="A1131">
            <v>1130</v>
          </cell>
          <cell r="B1131" t="str">
            <v>Renasant Bank</v>
          </cell>
          <cell r="C1131">
            <v>3.9</v>
          </cell>
          <cell r="D1131">
            <v>310</v>
          </cell>
          <cell r="E1131">
            <v>3.8</v>
          </cell>
          <cell r="F1131">
            <v>3.6</v>
          </cell>
          <cell r="G1131">
            <v>4</v>
          </cell>
          <cell r="H1131">
            <v>0.87</v>
          </cell>
        </row>
        <row r="1132">
          <cell r="A1132">
            <v>1131</v>
          </cell>
          <cell r="B1132" t="str">
            <v>BTIG</v>
          </cell>
          <cell r="C1132">
            <v>3.7</v>
          </cell>
          <cell r="D1132">
            <v>85</v>
          </cell>
          <cell r="E1132">
            <v>3.2</v>
          </cell>
          <cell r="F1132">
            <v>3.4</v>
          </cell>
          <cell r="G1132">
            <v>3.8</v>
          </cell>
          <cell r="H1132">
            <v>0.79</v>
          </cell>
        </row>
        <row r="1133">
          <cell r="A1133">
            <v>1132</v>
          </cell>
          <cell r="B1133" t="str">
            <v>Axway</v>
          </cell>
          <cell r="C1133">
            <v>3.8</v>
          </cell>
          <cell r="D1133">
            <v>620</v>
          </cell>
          <cell r="E1133">
            <v>3.9</v>
          </cell>
          <cell r="F1133">
            <v>3.4</v>
          </cell>
          <cell r="G1133">
            <v>3.7</v>
          </cell>
          <cell r="H1133">
            <v>0.8</v>
          </cell>
        </row>
        <row r="1134">
          <cell r="A1134">
            <v>1133</v>
          </cell>
          <cell r="B1134" t="str">
            <v>Tellus Equipment Solutions</v>
          </cell>
          <cell r="C1134">
            <v>3.2</v>
          </cell>
          <cell r="D1134">
            <v>70</v>
          </cell>
          <cell r="E1134">
            <v>3</v>
          </cell>
          <cell r="F1134">
            <v>2.8</v>
          </cell>
          <cell r="G1134">
            <v>3.1</v>
          </cell>
          <cell r="H1134">
            <v>0.55000000000000004</v>
          </cell>
        </row>
        <row r="1135">
          <cell r="A1135">
            <v>1134</v>
          </cell>
          <cell r="B1135" t="str">
            <v>Palomar Health</v>
          </cell>
          <cell r="C1135">
            <v>3.3</v>
          </cell>
          <cell r="D1135">
            <v>480</v>
          </cell>
          <cell r="E1135">
            <v>2.8</v>
          </cell>
          <cell r="F1135">
            <v>2.7</v>
          </cell>
          <cell r="G1135">
            <v>3.2</v>
          </cell>
          <cell r="H1135">
            <v>0.59</v>
          </cell>
        </row>
        <row r="1136">
          <cell r="A1136">
            <v>1135</v>
          </cell>
          <cell r="B1136" t="str">
            <v>Costco</v>
          </cell>
          <cell r="C1136">
            <v>4</v>
          </cell>
          <cell r="D1136">
            <v>16500</v>
          </cell>
          <cell r="E1136">
            <v>3.6</v>
          </cell>
          <cell r="F1136">
            <v>3.5</v>
          </cell>
          <cell r="G1136">
            <v>4.2</v>
          </cell>
          <cell r="H1136">
            <v>0.85</v>
          </cell>
        </row>
        <row r="1137">
          <cell r="A1137">
            <v>1136</v>
          </cell>
          <cell r="B1137" t="str">
            <v>LSU Health New Orleans</v>
          </cell>
          <cell r="C1137">
            <v>3.6</v>
          </cell>
          <cell r="D1137">
            <v>290</v>
          </cell>
          <cell r="E1137">
            <v>3.3</v>
          </cell>
          <cell r="F1137">
            <v>3.1</v>
          </cell>
          <cell r="G1137">
            <v>3.7</v>
          </cell>
          <cell r="H1137">
            <v>0.72</v>
          </cell>
        </row>
        <row r="1138">
          <cell r="A1138">
            <v>1137</v>
          </cell>
          <cell r="B1138" t="str">
            <v>Comcast Business</v>
          </cell>
          <cell r="C1138">
            <v>3.7</v>
          </cell>
          <cell r="D1138">
            <v>1800</v>
          </cell>
          <cell r="E1138">
            <v>3.5</v>
          </cell>
          <cell r="F1138">
            <v>3.4</v>
          </cell>
          <cell r="G1138">
            <v>3.8</v>
          </cell>
          <cell r="H1138">
            <v>0.79</v>
          </cell>
        </row>
        <row r="1139">
          <cell r="A1139">
            <v>1138</v>
          </cell>
          <cell r="B1139" t="str">
            <v>Sonic Automotive</v>
          </cell>
          <cell r="C1139">
            <v>3.3</v>
          </cell>
          <cell r="D1139">
            <v>1100</v>
          </cell>
          <cell r="E1139">
            <v>2.8</v>
          </cell>
          <cell r="F1139">
            <v>2.9</v>
          </cell>
          <cell r="G1139">
            <v>3.2</v>
          </cell>
          <cell r="H1139">
            <v>0.6</v>
          </cell>
        </row>
        <row r="1140">
          <cell r="A1140">
            <v>1139</v>
          </cell>
          <cell r="B1140" t="str">
            <v>Olo</v>
          </cell>
          <cell r="C1140">
            <v>4.0999999999999996</v>
          </cell>
          <cell r="D1140">
            <v>240</v>
          </cell>
          <cell r="E1140">
            <v>4.2</v>
          </cell>
          <cell r="F1140">
            <v>3.9</v>
          </cell>
          <cell r="G1140">
            <v>4.3</v>
          </cell>
          <cell r="H1140">
            <v>0.92</v>
          </cell>
        </row>
        <row r="1141">
          <cell r="A1141">
            <v>1140</v>
          </cell>
          <cell r="B1141" t="str">
            <v>Digital Turbine</v>
          </cell>
          <cell r="C1141">
            <v>3.7</v>
          </cell>
          <cell r="D1141">
            <v>310</v>
          </cell>
          <cell r="E1141">
            <v>3.6</v>
          </cell>
          <cell r="F1141">
            <v>3.4</v>
          </cell>
          <cell r="G1141">
            <v>3.8</v>
          </cell>
          <cell r="H1141">
            <v>0.77</v>
          </cell>
        </row>
        <row r="1142">
          <cell r="A1142">
            <v>1141</v>
          </cell>
          <cell r="B1142" t="str">
            <v>Inmar</v>
          </cell>
          <cell r="C1142">
            <v>3.5</v>
          </cell>
          <cell r="D1142">
            <v>520</v>
          </cell>
          <cell r="E1142">
            <v>3.4</v>
          </cell>
          <cell r="F1142">
            <v>3.1</v>
          </cell>
          <cell r="G1142">
            <v>3.5</v>
          </cell>
          <cell r="H1142">
            <v>0.68</v>
          </cell>
        </row>
        <row r="1143">
          <cell r="A1143">
            <v>1142</v>
          </cell>
          <cell r="B1143" t="str">
            <v>Barracuda Networks</v>
          </cell>
          <cell r="C1143">
            <v>3.9</v>
          </cell>
          <cell r="D1143">
            <v>780</v>
          </cell>
          <cell r="E1143">
            <v>3.8</v>
          </cell>
          <cell r="F1143">
            <v>3.6</v>
          </cell>
          <cell r="G1143">
            <v>4</v>
          </cell>
          <cell r="H1143">
            <v>0.86</v>
          </cell>
        </row>
        <row r="1144">
          <cell r="A1144">
            <v>1143</v>
          </cell>
          <cell r="B1144" t="str">
            <v>Michael Baker International</v>
          </cell>
          <cell r="C1144">
            <v>3.6</v>
          </cell>
          <cell r="D1144">
            <v>920</v>
          </cell>
          <cell r="E1144">
            <v>3.4</v>
          </cell>
          <cell r="F1144">
            <v>3.2</v>
          </cell>
          <cell r="G1144">
            <v>3.7</v>
          </cell>
          <cell r="H1144">
            <v>0.75</v>
          </cell>
        </row>
        <row r="1145">
          <cell r="A1145">
            <v>1144</v>
          </cell>
          <cell r="B1145" t="str">
            <v>Crown Castle</v>
          </cell>
          <cell r="C1145">
            <v>3.7</v>
          </cell>
          <cell r="D1145">
            <v>1400</v>
          </cell>
          <cell r="E1145">
            <v>3.6</v>
          </cell>
          <cell r="F1145">
            <v>3.3</v>
          </cell>
          <cell r="G1145">
            <v>3.8</v>
          </cell>
          <cell r="H1145">
            <v>0.78</v>
          </cell>
        </row>
        <row r="1146">
          <cell r="A1146">
            <v>1145</v>
          </cell>
          <cell r="B1146" t="str">
            <v>SolarWinds</v>
          </cell>
          <cell r="C1146">
            <v>3.5</v>
          </cell>
          <cell r="D1146">
            <v>950</v>
          </cell>
          <cell r="E1146">
            <v>3.6</v>
          </cell>
          <cell r="F1146">
            <v>3.1</v>
          </cell>
          <cell r="G1146">
            <v>3.4</v>
          </cell>
          <cell r="H1146">
            <v>0.65</v>
          </cell>
        </row>
        <row r="1147">
          <cell r="A1147">
            <v>1146</v>
          </cell>
          <cell r="B1147" t="str">
            <v>Lendmark Financial Services</v>
          </cell>
          <cell r="C1147">
            <v>3.5</v>
          </cell>
          <cell r="D1147">
            <v>280</v>
          </cell>
          <cell r="E1147">
            <v>3.3</v>
          </cell>
          <cell r="F1147">
            <v>3.2</v>
          </cell>
          <cell r="G1147">
            <v>3.6</v>
          </cell>
          <cell r="H1147">
            <v>0.7</v>
          </cell>
        </row>
        <row r="1148">
          <cell r="A1148">
            <v>1147</v>
          </cell>
          <cell r="B1148" t="str">
            <v>Service Properties Trust</v>
          </cell>
          <cell r="C1148">
            <v>3.3</v>
          </cell>
          <cell r="D1148">
            <v>55</v>
          </cell>
          <cell r="E1148">
            <v>3.1</v>
          </cell>
          <cell r="F1148">
            <v>2.9</v>
          </cell>
          <cell r="G1148">
            <v>3.2</v>
          </cell>
          <cell r="H1148">
            <v>0.57999999999999996</v>
          </cell>
        </row>
        <row r="1149">
          <cell r="A1149">
            <v>1148</v>
          </cell>
          <cell r="B1149" t="str">
            <v>Reed Smith</v>
          </cell>
          <cell r="C1149">
            <v>3.8</v>
          </cell>
          <cell r="D1149">
            <v>640</v>
          </cell>
          <cell r="E1149">
            <v>3.2</v>
          </cell>
          <cell r="F1149">
            <v>3.5</v>
          </cell>
          <cell r="G1149">
            <v>4</v>
          </cell>
          <cell r="H1149">
            <v>0.84</v>
          </cell>
        </row>
        <row r="1150">
          <cell r="A1150">
            <v>1149</v>
          </cell>
          <cell r="B1150" t="str">
            <v>GlobalLogic</v>
          </cell>
          <cell r="C1150">
            <v>4</v>
          </cell>
          <cell r="D1150">
            <v>4200</v>
          </cell>
          <cell r="E1150">
            <v>3.8</v>
          </cell>
          <cell r="F1150">
            <v>3.7</v>
          </cell>
          <cell r="G1150">
            <v>4.0999999999999996</v>
          </cell>
          <cell r="H1150">
            <v>0.89</v>
          </cell>
        </row>
        <row r="1151">
          <cell r="A1151">
            <v>1150</v>
          </cell>
          <cell r="B1151" t="str">
            <v>JFrog</v>
          </cell>
          <cell r="C1151">
            <v>4.3</v>
          </cell>
          <cell r="D1151">
            <v>310</v>
          </cell>
          <cell r="E1151">
            <v>4.0999999999999996</v>
          </cell>
          <cell r="F1151">
            <v>4.2</v>
          </cell>
          <cell r="G1151">
            <v>4.5</v>
          </cell>
          <cell r="H1151">
            <v>0.96</v>
          </cell>
        </row>
        <row r="1152">
          <cell r="A1152">
            <v>1151</v>
          </cell>
          <cell r="B1152" t="str">
            <v>Regions Bank</v>
          </cell>
          <cell r="C1152">
            <v>3.7</v>
          </cell>
          <cell r="D1152">
            <v>3400</v>
          </cell>
          <cell r="E1152">
            <v>3.7</v>
          </cell>
          <cell r="F1152">
            <v>3.4</v>
          </cell>
          <cell r="G1152">
            <v>3.8</v>
          </cell>
          <cell r="H1152">
            <v>0.82</v>
          </cell>
        </row>
        <row r="1153">
          <cell r="A1153">
            <v>1152</v>
          </cell>
          <cell r="B1153" t="str">
            <v>Advance Financial</v>
          </cell>
          <cell r="C1153">
            <v>3.6</v>
          </cell>
          <cell r="D1153">
            <v>450</v>
          </cell>
          <cell r="E1153">
            <v>3.2</v>
          </cell>
          <cell r="F1153">
            <v>3.3</v>
          </cell>
          <cell r="G1153">
            <v>3.7</v>
          </cell>
          <cell r="H1153">
            <v>0.74</v>
          </cell>
        </row>
        <row r="1154">
          <cell r="A1154">
            <v>1153</v>
          </cell>
          <cell r="B1154" t="str">
            <v>KLDiscovery</v>
          </cell>
          <cell r="C1154">
            <v>3.1</v>
          </cell>
          <cell r="D1154">
            <v>410</v>
          </cell>
          <cell r="E1154">
            <v>3</v>
          </cell>
          <cell r="F1154">
            <v>2.7</v>
          </cell>
          <cell r="G1154">
            <v>3</v>
          </cell>
          <cell r="H1154">
            <v>0.52</v>
          </cell>
        </row>
        <row r="1155">
          <cell r="A1155">
            <v>1154</v>
          </cell>
          <cell r="B1155" t="str">
            <v>Intercontinental Exchange</v>
          </cell>
          <cell r="C1155">
            <v>3.7</v>
          </cell>
          <cell r="D1155">
            <v>720</v>
          </cell>
          <cell r="E1155">
            <v>3.5</v>
          </cell>
          <cell r="F1155">
            <v>3.4</v>
          </cell>
          <cell r="G1155">
            <v>3.8</v>
          </cell>
          <cell r="H1155">
            <v>0.8</v>
          </cell>
        </row>
        <row r="1156">
          <cell r="A1156">
            <v>1155</v>
          </cell>
          <cell r="B1156" t="str">
            <v>Rithm Capital</v>
          </cell>
          <cell r="C1156">
            <v>3.5</v>
          </cell>
          <cell r="D1156">
            <v>120</v>
          </cell>
          <cell r="E1156">
            <v>3.2</v>
          </cell>
          <cell r="F1156">
            <v>3.1</v>
          </cell>
          <cell r="G1156">
            <v>3.4</v>
          </cell>
          <cell r="H1156">
            <v>0.68</v>
          </cell>
        </row>
        <row r="1157">
          <cell r="A1157">
            <v>1156</v>
          </cell>
          <cell r="B1157" t="str">
            <v>MarineMax</v>
          </cell>
          <cell r="C1157">
            <v>3.5</v>
          </cell>
          <cell r="D1157">
            <v>210</v>
          </cell>
          <cell r="E1157">
            <v>3.1</v>
          </cell>
          <cell r="F1157">
            <v>3.2</v>
          </cell>
          <cell r="G1157">
            <v>3.6</v>
          </cell>
          <cell r="H1157">
            <v>0.71</v>
          </cell>
        </row>
        <row r="1158">
          <cell r="A1158">
            <v>1157</v>
          </cell>
          <cell r="B1158" t="str">
            <v>CareCloud</v>
          </cell>
          <cell r="C1158">
            <v>3.2</v>
          </cell>
          <cell r="D1158">
            <v>340</v>
          </cell>
          <cell r="E1158">
            <v>3</v>
          </cell>
          <cell r="F1158">
            <v>2.8</v>
          </cell>
          <cell r="G1158">
            <v>3.1</v>
          </cell>
          <cell r="H1158">
            <v>0.56000000000000005</v>
          </cell>
        </row>
        <row r="1159">
          <cell r="A1159">
            <v>1158</v>
          </cell>
          <cell r="B1159" t="str">
            <v>Strive Health</v>
          </cell>
          <cell r="C1159">
            <v>4.2</v>
          </cell>
          <cell r="D1159">
            <v>140</v>
          </cell>
          <cell r="E1159">
            <v>4</v>
          </cell>
          <cell r="F1159">
            <v>4.0999999999999996</v>
          </cell>
          <cell r="G1159">
            <v>4.4000000000000004</v>
          </cell>
          <cell r="H1159">
            <v>0.94</v>
          </cell>
        </row>
        <row r="1160">
          <cell r="A1160">
            <v>1159</v>
          </cell>
          <cell r="B1160" t="str">
            <v>Chuck E. Cheese</v>
          </cell>
          <cell r="C1160">
            <v>3.2</v>
          </cell>
          <cell r="D1160">
            <v>4100</v>
          </cell>
          <cell r="E1160">
            <v>3.1</v>
          </cell>
          <cell r="F1160">
            <v>2.9</v>
          </cell>
          <cell r="G1160">
            <v>3.2</v>
          </cell>
          <cell r="H1160">
            <v>0.6</v>
          </cell>
        </row>
        <row r="1161">
          <cell r="A1161">
            <v>1160</v>
          </cell>
          <cell r="B1161" t="str">
            <v>U.S. Legal Support</v>
          </cell>
          <cell r="C1161">
            <v>3.3</v>
          </cell>
          <cell r="D1161">
            <v>280</v>
          </cell>
          <cell r="E1161">
            <v>3.2</v>
          </cell>
          <cell r="F1161">
            <v>3</v>
          </cell>
          <cell r="G1161">
            <v>3.3</v>
          </cell>
          <cell r="H1161">
            <v>0.62</v>
          </cell>
        </row>
        <row r="1162">
          <cell r="A1162">
            <v>1161</v>
          </cell>
          <cell r="B1162" t="str">
            <v>Xplor Technologies</v>
          </cell>
          <cell r="C1162">
            <v>3.4</v>
          </cell>
          <cell r="D1162">
            <v>320</v>
          </cell>
          <cell r="E1162">
            <v>3.3</v>
          </cell>
          <cell r="F1162">
            <v>3.1</v>
          </cell>
          <cell r="G1162">
            <v>3.5</v>
          </cell>
          <cell r="H1162">
            <v>0.65</v>
          </cell>
        </row>
        <row r="1163">
          <cell r="A1163">
            <v>1162</v>
          </cell>
          <cell r="B1163" t="str">
            <v>Payroc</v>
          </cell>
          <cell r="C1163">
            <v>3.9</v>
          </cell>
          <cell r="D1163">
            <v>110</v>
          </cell>
          <cell r="E1163">
            <v>3.7</v>
          </cell>
          <cell r="F1163">
            <v>3.6</v>
          </cell>
          <cell r="G1163">
            <v>4</v>
          </cell>
          <cell r="H1163">
            <v>0.85</v>
          </cell>
        </row>
        <row r="1164">
          <cell r="A1164">
            <v>1163</v>
          </cell>
          <cell r="B1164" t="str">
            <v>SonicWALL</v>
          </cell>
          <cell r="C1164">
            <v>3.7</v>
          </cell>
          <cell r="D1164">
            <v>420</v>
          </cell>
          <cell r="E1164">
            <v>3.6</v>
          </cell>
          <cell r="F1164">
            <v>3.4</v>
          </cell>
          <cell r="G1164">
            <v>3.8</v>
          </cell>
          <cell r="H1164">
            <v>0.79</v>
          </cell>
        </row>
        <row r="1165">
          <cell r="A1165">
            <v>1164</v>
          </cell>
          <cell r="B1165" t="str">
            <v>Goodwill Industries of Kentucky</v>
          </cell>
          <cell r="C1165">
            <v>3.4</v>
          </cell>
          <cell r="D1165">
            <v>210</v>
          </cell>
          <cell r="E1165">
            <v>3.2</v>
          </cell>
          <cell r="F1165">
            <v>3.1</v>
          </cell>
          <cell r="G1165">
            <v>3.5</v>
          </cell>
          <cell r="H1165">
            <v>0.68</v>
          </cell>
        </row>
        <row r="1166">
          <cell r="A1166">
            <v>1165</v>
          </cell>
          <cell r="B1166" t="str">
            <v>Sonatype</v>
          </cell>
          <cell r="C1166">
            <v>4.4000000000000004</v>
          </cell>
          <cell r="D1166">
            <v>180</v>
          </cell>
          <cell r="E1166">
            <v>4.5</v>
          </cell>
          <cell r="F1166">
            <v>4.2</v>
          </cell>
          <cell r="G1166">
            <v>4.5999999999999996</v>
          </cell>
          <cell r="H1166">
            <v>0.97</v>
          </cell>
        </row>
        <row r="1167">
          <cell r="A1167">
            <v>1166</v>
          </cell>
          <cell r="B1167" t="str">
            <v>Big Lots</v>
          </cell>
          <cell r="C1167">
            <v>3.1</v>
          </cell>
          <cell r="D1167">
            <v>6800</v>
          </cell>
          <cell r="E1167">
            <v>3</v>
          </cell>
          <cell r="F1167">
            <v>2.8</v>
          </cell>
          <cell r="G1167">
            <v>3.1</v>
          </cell>
          <cell r="H1167">
            <v>0.54</v>
          </cell>
        </row>
        <row r="1168">
          <cell r="A1168">
            <v>1167</v>
          </cell>
          <cell r="B1168" t="str">
            <v>MicroPort Orthopedics</v>
          </cell>
          <cell r="C1168">
            <v>3.1</v>
          </cell>
          <cell r="D1168">
            <v>190</v>
          </cell>
          <cell r="E1168">
            <v>2.9</v>
          </cell>
          <cell r="F1168">
            <v>2.7</v>
          </cell>
          <cell r="G1168">
            <v>3</v>
          </cell>
          <cell r="H1168">
            <v>0.5</v>
          </cell>
        </row>
        <row r="1169">
          <cell r="A1169">
            <v>1168</v>
          </cell>
          <cell r="B1169" t="str">
            <v>Arlo</v>
          </cell>
          <cell r="C1169">
            <v>3.4</v>
          </cell>
          <cell r="D1169">
            <v>240</v>
          </cell>
          <cell r="E1169">
            <v>3.3</v>
          </cell>
          <cell r="F1169">
            <v>3</v>
          </cell>
          <cell r="G1169">
            <v>3.4</v>
          </cell>
          <cell r="H1169">
            <v>0.62</v>
          </cell>
        </row>
        <row r="1170">
          <cell r="A1170">
            <v>1169</v>
          </cell>
          <cell r="B1170" t="str">
            <v>Porch Group</v>
          </cell>
          <cell r="C1170">
            <v>3.5</v>
          </cell>
          <cell r="D1170">
            <v>380</v>
          </cell>
          <cell r="E1170">
            <v>3.4</v>
          </cell>
          <cell r="F1170">
            <v>3.2</v>
          </cell>
          <cell r="G1170">
            <v>3.6</v>
          </cell>
          <cell r="H1170">
            <v>0.69</v>
          </cell>
        </row>
        <row r="1171">
          <cell r="A1171">
            <v>1170</v>
          </cell>
          <cell r="B1171" t="str">
            <v>ABBYY</v>
          </cell>
          <cell r="C1171">
            <v>3.9</v>
          </cell>
          <cell r="D1171">
            <v>450</v>
          </cell>
          <cell r="E1171">
            <v>3.9</v>
          </cell>
          <cell r="F1171">
            <v>3.5</v>
          </cell>
          <cell r="G1171">
            <v>3.9</v>
          </cell>
          <cell r="H1171">
            <v>0.83</v>
          </cell>
        </row>
        <row r="1172">
          <cell r="A1172">
            <v>1171</v>
          </cell>
          <cell r="B1172" t="str">
            <v>GBH</v>
          </cell>
          <cell r="C1172">
            <v>3.8</v>
          </cell>
          <cell r="D1172">
            <v>160</v>
          </cell>
          <cell r="E1172">
            <v>3.5</v>
          </cell>
          <cell r="F1172">
            <v>3.4</v>
          </cell>
          <cell r="G1172">
            <v>4</v>
          </cell>
          <cell r="H1172">
            <v>0.8</v>
          </cell>
        </row>
        <row r="1173">
          <cell r="A1173">
            <v>1172</v>
          </cell>
          <cell r="B1173" t="str">
            <v>WK Kellogg Co</v>
          </cell>
          <cell r="C1173">
            <v>3.5</v>
          </cell>
          <cell r="D1173">
            <v>140</v>
          </cell>
          <cell r="E1173">
            <v>3.3</v>
          </cell>
          <cell r="F1173">
            <v>3.2</v>
          </cell>
          <cell r="G1173">
            <v>3.6</v>
          </cell>
          <cell r="H1173">
            <v>0.7</v>
          </cell>
        </row>
        <row r="1174">
          <cell r="A1174">
            <v>1173</v>
          </cell>
          <cell r="B1174" t="str">
            <v>Procter &amp; Gamble</v>
          </cell>
          <cell r="C1174">
            <v>4.0999999999999996</v>
          </cell>
          <cell r="D1174">
            <v>12500</v>
          </cell>
          <cell r="E1174">
            <v>3.9</v>
          </cell>
          <cell r="F1174">
            <v>3.8</v>
          </cell>
          <cell r="G1174">
            <v>4.2</v>
          </cell>
          <cell r="H1174">
            <v>0.9</v>
          </cell>
        </row>
        <row r="1175">
          <cell r="A1175">
            <v>1174</v>
          </cell>
          <cell r="B1175" t="str">
            <v>ALLO Communications</v>
          </cell>
          <cell r="C1175">
            <v>4.0999999999999996</v>
          </cell>
          <cell r="D1175">
            <v>130</v>
          </cell>
          <cell r="E1175">
            <v>3.9</v>
          </cell>
          <cell r="F1175">
            <v>3.8</v>
          </cell>
          <cell r="G1175">
            <v>4.2</v>
          </cell>
          <cell r="H1175">
            <v>0.91</v>
          </cell>
        </row>
        <row r="1176">
          <cell r="A1176">
            <v>1175</v>
          </cell>
          <cell r="B1176" t="str">
            <v>VeraBank</v>
          </cell>
          <cell r="C1176">
            <v>4.2</v>
          </cell>
          <cell r="D1176">
            <v>65</v>
          </cell>
          <cell r="E1176">
            <v>4.0999999999999996</v>
          </cell>
          <cell r="F1176">
            <v>4</v>
          </cell>
          <cell r="G1176">
            <v>4.3</v>
          </cell>
          <cell r="H1176">
            <v>0.95</v>
          </cell>
        </row>
        <row r="1177">
          <cell r="A1177">
            <v>1176</v>
          </cell>
          <cell r="B1177" t="str">
            <v>Qorvo</v>
          </cell>
          <cell r="C1177">
            <v>3.7</v>
          </cell>
          <cell r="D1177">
            <v>1100</v>
          </cell>
          <cell r="E1177">
            <v>3.4</v>
          </cell>
          <cell r="F1177">
            <v>3.3</v>
          </cell>
          <cell r="G1177">
            <v>3.7</v>
          </cell>
          <cell r="H1177">
            <v>0.78</v>
          </cell>
        </row>
        <row r="1178">
          <cell r="A1178">
            <v>1177</v>
          </cell>
          <cell r="B1178" t="str">
            <v>Amtrak</v>
          </cell>
          <cell r="C1178">
            <v>3.6</v>
          </cell>
          <cell r="D1178">
            <v>2400</v>
          </cell>
          <cell r="E1178">
            <v>3.2</v>
          </cell>
          <cell r="F1178">
            <v>3.1</v>
          </cell>
          <cell r="G1178">
            <v>3.7</v>
          </cell>
          <cell r="H1178">
            <v>0.72</v>
          </cell>
        </row>
        <row r="1179">
          <cell r="A1179">
            <v>1178</v>
          </cell>
          <cell r="B1179" t="str">
            <v>Crete Professionals Alliance</v>
          </cell>
          <cell r="C1179">
            <v>4.3</v>
          </cell>
          <cell r="D1179">
            <v>45</v>
          </cell>
          <cell r="E1179">
            <v>4.0999999999999996</v>
          </cell>
          <cell r="F1179">
            <v>4.2</v>
          </cell>
          <cell r="G1179">
            <v>4.5</v>
          </cell>
          <cell r="H1179">
            <v>0.96</v>
          </cell>
        </row>
        <row r="1180">
          <cell r="A1180">
            <v>1179</v>
          </cell>
          <cell r="B1180" t="str">
            <v>Flexera</v>
          </cell>
          <cell r="C1180">
            <v>4.0999999999999996</v>
          </cell>
          <cell r="D1180">
            <v>420</v>
          </cell>
          <cell r="E1180">
            <v>4.0999999999999996</v>
          </cell>
          <cell r="F1180">
            <v>3.9</v>
          </cell>
          <cell r="G1180">
            <v>4.2</v>
          </cell>
          <cell r="H1180">
            <v>0.92</v>
          </cell>
        </row>
        <row r="1181">
          <cell r="A1181">
            <v>1180</v>
          </cell>
          <cell r="B1181" t="str">
            <v>Weee!</v>
          </cell>
          <cell r="C1181">
            <v>3.3</v>
          </cell>
          <cell r="D1181">
            <v>280</v>
          </cell>
          <cell r="E1181">
            <v>2.9</v>
          </cell>
          <cell r="F1181">
            <v>3</v>
          </cell>
          <cell r="G1181">
            <v>3.4</v>
          </cell>
          <cell r="H1181">
            <v>0.6</v>
          </cell>
        </row>
        <row r="1182">
          <cell r="A1182">
            <v>1181</v>
          </cell>
          <cell r="B1182" t="str">
            <v>Toptal</v>
          </cell>
          <cell r="C1182">
            <v>4.0999999999999996</v>
          </cell>
          <cell r="D1182">
            <v>950</v>
          </cell>
          <cell r="E1182">
            <v>4.3</v>
          </cell>
          <cell r="F1182">
            <v>3.8</v>
          </cell>
          <cell r="G1182">
            <v>4.2</v>
          </cell>
          <cell r="H1182">
            <v>0.91</v>
          </cell>
        </row>
        <row r="1183">
          <cell r="A1183">
            <v>1182</v>
          </cell>
          <cell r="B1183" t="str">
            <v>ConstructConnect</v>
          </cell>
          <cell r="C1183">
            <v>3.7</v>
          </cell>
          <cell r="D1183">
            <v>310</v>
          </cell>
          <cell r="E1183">
            <v>3.6</v>
          </cell>
          <cell r="F1183">
            <v>3.4</v>
          </cell>
          <cell r="G1183">
            <v>3.8</v>
          </cell>
          <cell r="H1183">
            <v>0.79</v>
          </cell>
        </row>
        <row r="1184">
          <cell r="A1184">
            <v>1183</v>
          </cell>
          <cell r="B1184" t="str">
            <v>Lincoln International</v>
          </cell>
          <cell r="C1184">
            <v>3.9</v>
          </cell>
          <cell r="D1184">
            <v>180</v>
          </cell>
          <cell r="E1184">
            <v>2.6</v>
          </cell>
          <cell r="F1184">
            <v>3.7</v>
          </cell>
          <cell r="G1184">
            <v>4.0999999999999996</v>
          </cell>
          <cell r="H1184">
            <v>0.88</v>
          </cell>
        </row>
        <row r="1185">
          <cell r="A1185">
            <v>1184</v>
          </cell>
          <cell r="B1185" t="str">
            <v>Bargain Hunt Superstores</v>
          </cell>
          <cell r="C1185">
            <v>2.9</v>
          </cell>
          <cell r="D1185">
            <v>320</v>
          </cell>
          <cell r="E1185">
            <v>2.7</v>
          </cell>
          <cell r="F1185">
            <v>2.6</v>
          </cell>
          <cell r="G1185">
            <v>2.9</v>
          </cell>
          <cell r="H1185">
            <v>0.48</v>
          </cell>
        </row>
        <row r="1186">
          <cell r="A1186">
            <v>1185</v>
          </cell>
          <cell r="B1186" t="str">
            <v>iCIMS</v>
          </cell>
          <cell r="C1186">
            <v>3.9</v>
          </cell>
          <cell r="D1186">
            <v>680</v>
          </cell>
          <cell r="E1186">
            <v>3.8</v>
          </cell>
          <cell r="F1186">
            <v>3.6</v>
          </cell>
          <cell r="G1186">
            <v>4</v>
          </cell>
          <cell r="H1186">
            <v>0.85</v>
          </cell>
        </row>
        <row r="1187">
          <cell r="A1187">
            <v>1186</v>
          </cell>
          <cell r="B1187" t="str">
            <v>Reelshort</v>
          </cell>
          <cell r="C1187">
            <v>3.5</v>
          </cell>
          <cell r="D1187">
            <v>55</v>
          </cell>
          <cell r="E1187">
            <v>3.2</v>
          </cell>
          <cell r="F1187">
            <v>3.1</v>
          </cell>
          <cell r="G1187">
            <v>3.6</v>
          </cell>
          <cell r="H1187">
            <v>0.65</v>
          </cell>
        </row>
        <row r="1188">
          <cell r="A1188">
            <v>1187</v>
          </cell>
          <cell r="B1188" t="str">
            <v>Imperva</v>
          </cell>
          <cell r="C1188">
            <v>3.8</v>
          </cell>
          <cell r="D1188">
            <v>540</v>
          </cell>
          <cell r="E1188">
            <v>3.7</v>
          </cell>
          <cell r="F1188">
            <v>3.5</v>
          </cell>
          <cell r="G1188">
            <v>3.9</v>
          </cell>
          <cell r="H1188">
            <v>0.81</v>
          </cell>
        </row>
        <row r="1189">
          <cell r="A1189">
            <v>1188</v>
          </cell>
          <cell r="B1189" t="str">
            <v>iRobot</v>
          </cell>
          <cell r="C1189">
            <v>3.6</v>
          </cell>
          <cell r="D1189">
            <v>720</v>
          </cell>
          <cell r="E1189">
            <v>3.7</v>
          </cell>
          <cell r="F1189">
            <v>3.2</v>
          </cell>
          <cell r="G1189">
            <v>3.6</v>
          </cell>
          <cell r="H1189">
            <v>0.7</v>
          </cell>
        </row>
        <row r="1190">
          <cell r="A1190">
            <v>1189</v>
          </cell>
          <cell r="B1190" t="str">
            <v>CoStar</v>
          </cell>
          <cell r="C1190">
            <v>3.4</v>
          </cell>
          <cell r="D1190">
            <v>1800</v>
          </cell>
          <cell r="E1190">
            <v>2.8</v>
          </cell>
          <cell r="F1190">
            <v>3.1</v>
          </cell>
          <cell r="G1190">
            <v>3.5</v>
          </cell>
          <cell r="H1190">
            <v>0.64</v>
          </cell>
        </row>
        <row r="1191">
          <cell r="A1191">
            <v>1190</v>
          </cell>
          <cell r="B1191" t="str">
            <v>Griffith Foods</v>
          </cell>
          <cell r="C1191">
            <v>3.8</v>
          </cell>
          <cell r="D1191">
            <v>340</v>
          </cell>
          <cell r="E1191">
            <v>3.6</v>
          </cell>
          <cell r="F1191">
            <v>3.5</v>
          </cell>
          <cell r="G1191">
            <v>3.9</v>
          </cell>
          <cell r="H1191">
            <v>0.82</v>
          </cell>
        </row>
        <row r="1192">
          <cell r="A1192">
            <v>1191</v>
          </cell>
          <cell r="B1192" t="str">
            <v>Silicon Valley Bank</v>
          </cell>
          <cell r="C1192">
            <v>3.6</v>
          </cell>
          <cell r="D1192">
            <v>1400</v>
          </cell>
          <cell r="E1192">
            <v>3.5</v>
          </cell>
          <cell r="F1192">
            <v>3.2</v>
          </cell>
          <cell r="G1192">
            <v>3.8</v>
          </cell>
          <cell r="H1192">
            <v>0.7</v>
          </cell>
        </row>
        <row r="1193">
          <cell r="A1193">
            <v>1192</v>
          </cell>
          <cell r="B1193" t="str">
            <v>Datto</v>
          </cell>
          <cell r="C1193">
            <v>3.7</v>
          </cell>
          <cell r="D1193">
            <v>650</v>
          </cell>
          <cell r="E1193">
            <v>3.6</v>
          </cell>
          <cell r="F1193">
            <v>3.4</v>
          </cell>
          <cell r="G1193">
            <v>3.8</v>
          </cell>
          <cell r="H1193">
            <v>0.78</v>
          </cell>
        </row>
        <row r="1194">
          <cell r="A1194">
            <v>1193</v>
          </cell>
          <cell r="B1194" t="str">
            <v>Accuray</v>
          </cell>
          <cell r="C1194">
            <v>3.5</v>
          </cell>
          <cell r="D1194">
            <v>310</v>
          </cell>
          <cell r="E1194">
            <v>3.4</v>
          </cell>
          <cell r="F1194">
            <v>3.1</v>
          </cell>
          <cell r="G1194">
            <v>3.5</v>
          </cell>
          <cell r="H1194">
            <v>0.68</v>
          </cell>
        </row>
        <row r="1195">
          <cell r="A1195">
            <v>1194</v>
          </cell>
          <cell r="B1195" t="str">
            <v>Trellix</v>
          </cell>
          <cell r="C1195">
            <v>3.6</v>
          </cell>
          <cell r="D1195">
            <v>1200</v>
          </cell>
          <cell r="E1195">
            <v>3.6</v>
          </cell>
          <cell r="F1195">
            <v>3.2</v>
          </cell>
          <cell r="G1195">
            <v>3.7</v>
          </cell>
          <cell r="H1195">
            <v>0.73</v>
          </cell>
        </row>
        <row r="1196">
          <cell r="A1196">
            <v>1195</v>
          </cell>
          <cell r="B1196" t="str">
            <v>Yelp</v>
          </cell>
          <cell r="C1196">
            <v>3.7</v>
          </cell>
          <cell r="D1196">
            <v>6200</v>
          </cell>
          <cell r="E1196">
            <v>3.8</v>
          </cell>
          <cell r="F1196">
            <v>3.4</v>
          </cell>
          <cell r="G1196">
            <v>3.9</v>
          </cell>
          <cell r="H1196">
            <v>0.8</v>
          </cell>
        </row>
        <row r="1197">
          <cell r="A1197">
            <v>1196</v>
          </cell>
          <cell r="B1197" t="str">
            <v>Ingersoll Rand</v>
          </cell>
          <cell r="C1197">
            <v>3.8</v>
          </cell>
          <cell r="D1197">
            <v>3100</v>
          </cell>
          <cell r="E1197">
            <v>3.6</v>
          </cell>
          <cell r="F1197">
            <v>3.5</v>
          </cell>
          <cell r="G1197">
            <v>3.9</v>
          </cell>
          <cell r="H1197">
            <v>0.84</v>
          </cell>
        </row>
        <row r="1198">
          <cell r="A1198">
            <v>1197</v>
          </cell>
          <cell r="B1198" t="str">
            <v>Domino's Pizza</v>
          </cell>
          <cell r="C1198">
            <v>3.5</v>
          </cell>
          <cell r="D1198">
            <v>18500</v>
          </cell>
          <cell r="E1198">
            <v>3.1</v>
          </cell>
          <cell r="F1198">
            <v>3.2</v>
          </cell>
          <cell r="G1198">
            <v>3.6</v>
          </cell>
          <cell r="H1198">
            <v>0.74</v>
          </cell>
        </row>
        <row r="1199">
          <cell r="A1199">
            <v>1198</v>
          </cell>
          <cell r="B1199" t="str">
            <v>Apptio</v>
          </cell>
          <cell r="C1199">
            <v>4</v>
          </cell>
          <cell r="D1199">
            <v>480</v>
          </cell>
          <cell r="E1199">
            <v>3.9</v>
          </cell>
          <cell r="F1199">
            <v>3.7</v>
          </cell>
          <cell r="G1199">
            <v>4.0999999999999996</v>
          </cell>
          <cell r="H1199">
            <v>0.88</v>
          </cell>
        </row>
        <row r="1200">
          <cell r="A1200">
            <v>1199</v>
          </cell>
          <cell r="B1200" t="str">
            <v>The Siegfried Group</v>
          </cell>
          <cell r="C1200">
            <v>3.9</v>
          </cell>
          <cell r="D1200">
            <v>520</v>
          </cell>
          <cell r="E1200">
            <v>3</v>
          </cell>
          <cell r="F1200">
            <v>3.8</v>
          </cell>
          <cell r="G1200">
            <v>4.2</v>
          </cell>
          <cell r="H1200">
            <v>0.89</v>
          </cell>
        </row>
        <row r="1201">
          <cell r="A1201">
            <v>1200</v>
          </cell>
          <cell r="B1201" t="str">
            <v>Post Holdings</v>
          </cell>
          <cell r="C1201">
            <v>3.5</v>
          </cell>
          <cell r="D1201">
            <v>240</v>
          </cell>
          <cell r="E1201">
            <v>3.4</v>
          </cell>
          <cell r="F1201">
            <v>3.2</v>
          </cell>
          <cell r="G1201">
            <v>3.6</v>
          </cell>
          <cell r="H1201">
            <v>0.71</v>
          </cell>
        </row>
        <row r="1202">
          <cell r="A1202">
            <v>1201</v>
          </cell>
          <cell r="B1202" t="str">
            <v>Paylocity</v>
          </cell>
          <cell r="C1202">
            <v>4.2</v>
          </cell>
          <cell r="D1202">
            <v>4500</v>
          </cell>
          <cell r="E1202">
            <v>4.0999999999999996</v>
          </cell>
          <cell r="F1202">
            <v>4</v>
          </cell>
          <cell r="G1202">
            <v>4.3</v>
          </cell>
          <cell r="H1202">
            <v>0.92</v>
          </cell>
        </row>
        <row r="1203">
          <cell r="A1203">
            <v>1202</v>
          </cell>
          <cell r="B1203" t="str">
            <v>DAT Freight &amp; Analytics</v>
          </cell>
          <cell r="C1203">
            <v>3.8</v>
          </cell>
          <cell r="D1203">
            <v>450</v>
          </cell>
          <cell r="E1203">
            <v>3.7</v>
          </cell>
          <cell r="F1203">
            <v>3.5</v>
          </cell>
          <cell r="G1203">
            <v>3.9</v>
          </cell>
          <cell r="H1203">
            <v>0.85</v>
          </cell>
        </row>
        <row r="1204">
          <cell r="A1204">
            <v>1203</v>
          </cell>
          <cell r="B1204" t="str">
            <v>Misfits Market</v>
          </cell>
          <cell r="C1204">
            <v>3.2</v>
          </cell>
          <cell r="D1204">
            <v>600</v>
          </cell>
          <cell r="E1204">
            <v>2.8</v>
          </cell>
          <cell r="F1204">
            <v>2.7</v>
          </cell>
          <cell r="G1204">
            <v>3.1</v>
          </cell>
          <cell r="H1204">
            <v>0.55000000000000004</v>
          </cell>
        </row>
        <row r="1205">
          <cell r="A1205">
            <v>1204</v>
          </cell>
          <cell r="B1205" t="str">
            <v>Wind River</v>
          </cell>
          <cell r="C1205">
            <v>4</v>
          </cell>
          <cell r="D1205">
            <v>1200</v>
          </cell>
          <cell r="E1205">
            <v>3.9</v>
          </cell>
          <cell r="F1205">
            <v>3.8</v>
          </cell>
          <cell r="G1205">
            <v>4.0999999999999996</v>
          </cell>
          <cell r="H1205">
            <v>0.88</v>
          </cell>
        </row>
        <row r="1206">
          <cell r="A1206">
            <v>1205</v>
          </cell>
          <cell r="B1206" t="str">
            <v>Xsolla</v>
          </cell>
          <cell r="C1206">
            <v>3.7</v>
          </cell>
          <cell r="D1206">
            <v>200</v>
          </cell>
          <cell r="E1206">
            <v>3.5</v>
          </cell>
          <cell r="F1206">
            <v>3.4</v>
          </cell>
          <cell r="G1206">
            <v>3.6</v>
          </cell>
          <cell r="H1206">
            <v>0.78</v>
          </cell>
        </row>
        <row r="1207">
          <cell r="A1207">
            <v>1206</v>
          </cell>
          <cell r="B1207" t="str">
            <v>Guild Mortgage</v>
          </cell>
          <cell r="C1207">
            <v>4.0999999999999996</v>
          </cell>
          <cell r="D1207">
            <v>1100</v>
          </cell>
          <cell r="E1207">
            <v>4</v>
          </cell>
          <cell r="F1207">
            <v>3.9</v>
          </cell>
          <cell r="G1207">
            <v>4.2</v>
          </cell>
          <cell r="H1207">
            <v>0.9</v>
          </cell>
        </row>
        <row r="1208">
          <cell r="A1208">
            <v>1207</v>
          </cell>
          <cell r="B1208" t="str">
            <v>Progress Software Corporation</v>
          </cell>
          <cell r="C1208">
            <v>4.3</v>
          </cell>
          <cell r="D1208">
            <v>1400</v>
          </cell>
          <cell r="E1208">
            <v>4.2</v>
          </cell>
          <cell r="F1208">
            <v>4.0999999999999996</v>
          </cell>
          <cell r="G1208">
            <v>4.4000000000000004</v>
          </cell>
          <cell r="H1208">
            <v>0.94</v>
          </cell>
        </row>
        <row r="1209">
          <cell r="A1209">
            <v>1208</v>
          </cell>
          <cell r="B1209" t="str">
            <v>Tuya</v>
          </cell>
          <cell r="C1209">
            <v>3.5</v>
          </cell>
          <cell r="D1209">
            <v>150</v>
          </cell>
          <cell r="E1209">
            <v>3.2</v>
          </cell>
          <cell r="F1209">
            <v>3.1</v>
          </cell>
          <cell r="G1209">
            <v>3.4</v>
          </cell>
          <cell r="H1209">
            <v>0.7</v>
          </cell>
        </row>
        <row r="1210">
          <cell r="A1210">
            <v>1209</v>
          </cell>
          <cell r="B1210" t="str">
            <v>WebPT</v>
          </cell>
          <cell r="C1210">
            <v>3.9</v>
          </cell>
          <cell r="D1210">
            <v>550</v>
          </cell>
          <cell r="E1210">
            <v>3.8</v>
          </cell>
          <cell r="F1210">
            <v>3.6</v>
          </cell>
          <cell r="G1210">
            <v>4</v>
          </cell>
          <cell r="H1210">
            <v>0.82</v>
          </cell>
        </row>
        <row r="1211">
          <cell r="A1211">
            <v>1210</v>
          </cell>
          <cell r="B1211" t="str">
            <v>Performance Food Group</v>
          </cell>
          <cell r="C1211">
            <v>3.4</v>
          </cell>
          <cell r="D1211">
            <v>3200</v>
          </cell>
          <cell r="E1211">
            <v>2.9</v>
          </cell>
          <cell r="F1211">
            <v>3.1</v>
          </cell>
          <cell r="G1211">
            <v>3.3</v>
          </cell>
          <cell r="H1211">
            <v>0.68</v>
          </cell>
        </row>
        <row r="1212">
          <cell r="A1212">
            <v>1211</v>
          </cell>
          <cell r="B1212" t="str">
            <v>Cinemark</v>
          </cell>
          <cell r="C1212">
            <v>3.6</v>
          </cell>
          <cell r="D1212">
            <v>5800</v>
          </cell>
          <cell r="E1212">
            <v>3.4</v>
          </cell>
          <cell r="F1212">
            <v>3.3</v>
          </cell>
          <cell r="G1212">
            <v>3.7</v>
          </cell>
          <cell r="H1212">
            <v>0.75</v>
          </cell>
        </row>
        <row r="1213">
          <cell r="A1213">
            <v>1212</v>
          </cell>
          <cell r="B1213" t="str">
            <v>Intermex</v>
          </cell>
          <cell r="C1213">
            <v>3.8</v>
          </cell>
          <cell r="D1213">
            <v>300</v>
          </cell>
          <cell r="E1213">
            <v>3.6</v>
          </cell>
          <cell r="F1213">
            <v>3.5</v>
          </cell>
          <cell r="G1213">
            <v>3.7</v>
          </cell>
          <cell r="H1213">
            <v>0.8</v>
          </cell>
        </row>
        <row r="1214">
          <cell r="A1214">
            <v>1213</v>
          </cell>
          <cell r="B1214" t="str">
            <v>WideOpenWest</v>
          </cell>
          <cell r="C1214">
            <v>3.3</v>
          </cell>
          <cell r="D1214">
            <v>1100</v>
          </cell>
          <cell r="E1214">
            <v>3.1</v>
          </cell>
          <cell r="F1214">
            <v>2.9</v>
          </cell>
          <cell r="G1214">
            <v>3.2</v>
          </cell>
          <cell r="H1214">
            <v>0.62</v>
          </cell>
        </row>
        <row r="1215">
          <cell r="A1215">
            <v>1214</v>
          </cell>
          <cell r="B1215" t="str">
            <v>LSO</v>
          </cell>
          <cell r="C1215">
            <v>2.8</v>
          </cell>
          <cell r="D1215">
            <v>400</v>
          </cell>
          <cell r="E1215">
            <v>2.4</v>
          </cell>
          <cell r="F1215">
            <v>2.2999999999999998</v>
          </cell>
          <cell r="G1215">
            <v>2.6</v>
          </cell>
          <cell r="H1215">
            <v>0.45</v>
          </cell>
        </row>
        <row r="1216">
          <cell r="A1216">
            <v>1215</v>
          </cell>
          <cell r="B1216" t="str">
            <v>Equity Bank</v>
          </cell>
          <cell r="C1216">
            <v>3.5</v>
          </cell>
          <cell r="D1216">
            <v>250</v>
          </cell>
          <cell r="E1216">
            <v>3.3</v>
          </cell>
          <cell r="F1216">
            <v>3.2</v>
          </cell>
          <cell r="G1216">
            <v>3.4</v>
          </cell>
          <cell r="H1216">
            <v>0.72</v>
          </cell>
        </row>
        <row r="1217">
          <cell r="A1217">
            <v>1216</v>
          </cell>
          <cell r="B1217" t="str">
            <v>Syniverse</v>
          </cell>
          <cell r="C1217">
            <v>3.4</v>
          </cell>
          <cell r="D1217">
            <v>950</v>
          </cell>
          <cell r="E1217">
            <v>3.5</v>
          </cell>
          <cell r="F1217">
            <v>3</v>
          </cell>
          <cell r="G1217">
            <v>3.2</v>
          </cell>
          <cell r="H1217">
            <v>0.65</v>
          </cell>
        </row>
        <row r="1218">
          <cell r="A1218">
            <v>1217</v>
          </cell>
          <cell r="B1218" t="str">
            <v>Enova</v>
          </cell>
          <cell r="C1218">
            <v>4</v>
          </cell>
          <cell r="D1218">
            <v>850</v>
          </cell>
          <cell r="E1218">
            <v>3.9</v>
          </cell>
          <cell r="F1218">
            <v>3.8</v>
          </cell>
          <cell r="G1218">
            <v>4.0999999999999996</v>
          </cell>
          <cell r="H1218">
            <v>0.89</v>
          </cell>
        </row>
        <row r="1219">
          <cell r="A1219">
            <v>1218</v>
          </cell>
          <cell r="B1219" t="str">
            <v>Happy State Bank</v>
          </cell>
          <cell r="C1219">
            <v>3.6</v>
          </cell>
          <cell r="D1219">
            <v>180</v>
          </cell>
          <cell r="E1219">
            <v>3.4</v>
          </cell>
          <cell r="F1219">
            <v>3.3</v>
          </cell>
          <cell r="G1219">
            <v>3.5</v>
          </cell>
          <cell r="H1219">
            <v>0.74</v>
          </cell>
        </row>
        <row r="1220">
          <cell r="A1220">
            <v>1219</v>
          </cell>
          <cell r="B1220" t="str">
            <v>CU Direct</v>
          </cell>
          <cell r="C1220">
            <v>3.9</v>
          </cell>
          <cell r="D1220">
            <v>220</v>
          </cell>
          <cell r="E1220">
            <v>3.8</v>
          </cell>
          <cell r="F1220">
            <v>3.7</v>
          </cell>
          <cell r="G1220">
            <v>4</v>
          </cell>
          <cell r="H1220">
            <v>0.85</v>
          </cell>
        </row>
        <row r="1221">
          <cell r="A1221">
            <v>1220</v>
          </cell>
          <cell r="B1221" t="str">
            <v>Interactive Brokers Group</v>
          </cell>
          <cell r="C1221">
            <v>3.5</v>
          </cell>
          <cell r="D1221">
            <v>750</v>
          </cell>
          <cell r="E1221">
            <v>3.2</v>
          </cell>
          <cell r="F1221">
            <v>3.1</v>
          </cell>
          <cell r="G1221">
            <v>3.4</v>
          </cell>
          <cell r="H1221">
            <v>0.68</v>
          </cell>
        </row>
        <row r="1222">
          <cell r="A1222">
            <v>1221</v>
          </cell>
          <cell r="B1222" t="str">
            <v>LightBox</v>
          </cell>
          <cell r="C1222">
            <v>3.7</v>
          </cell>
          <cell r="D1222">
            <v>150</v>
          </cell>
          <cell r="E1222">
            <v>3.5</v>
          </cell>
          <cell r="F1222">
            <v>3.4</v>
          </cell>
          <cell r="G1222">
            <v>3.6</v>
          </cell>
          <cell r="H1222">
            <v>0.76</v>
          </cell>
        </row>
        <row r="1223">
          <cell r="A1223">
            <v>1222</v>
          </cell>
          <cell r="B1223" t="str">
            <v>JG Wentworth</v>
          </cell>
          <cell r="C1223">
            <v>3.4</v>
          </cell>
          <cell r="D1223">
            <v>600</v>
          </cell>
          <cell r="E1223">
            <v>3.2</v>
          </cell>
          <cell r="F1223">
            <v>3.1</v>
          </cell>
          <cell r="G1223">
            <v>3.3</v>
          </cell>
          <cell r="H1223">
            <v>0.65</v>
          </cell>
        </row>
        <row r="1224">
          <cell r="A1224">
            <v>1223</v>
          </cell>
          <cell r="B1224" t="str">
            <v>Trinetix inc</v>
          </cell>
          <cell r="C1224">
            <v>4.5</v>
          </cell>
          <cell r="D1224">
            <v>350</v>
          </cell>
          <cell r="E1224">
            <v>4.4000000000000004</v>
          </cell>
          <cell r="F1224">
            <v>4.3</v>
          </cell>
          <cell r="G1224">
            <v>4.5999999999999996</v>
          </cell>
          <cell r="H1224">
            <v>0.96</v>
          </cell>
        </row>
        <row r="1225">
          <cell r="A1225">
            <v>1224</v>
          </cell>
          <cell r="B1225" t="str">
            <v>DRW</v>
          </cell>
          <cell r="C1225">
            <v>4.0999999999999996</v>
          </cell>
          <cell r="D1225">
            <v>450</v>
          </cell>
          <cell r="E1225">
            <v>3.8</v>
          </cell>
          <cell r="F1225">
            <v>4</v>
          </cell>
          <cell r="G1225">
            <v>4.2</v>
          </cell>
          <cell r="H1225">
            <v>0.91</v>
          </cell>
        </row>
        <row r="1226">
          <cell r="A1226">
            <v>1225</v>
          </cell>
          <cell r="B1226" t="str">
            <v>OceanFirst Bank</v>
          </cell>
          <cell r="C1226">
            <v>3.4</v>
          </cell>
          <cell r="D1226">
            <v>300</v>
          </cell>
          <cell r="E1226">
            <v>3.2</v>
          </cell>
          <cell r="F1226">
            <v>3.1</v>
          </cell>
          <cell r="G1226">
            <v>3.3</v>
          </cell>
          <cell r="H1226">
            <v>0.64</v>
          </cell>
        </row>
        <row r="1227">
          <cell r="A1227">
            <v>1226</v>
          </cell>
          <cell r="B1227" t="str">
            <v>Rush Street Interactive</v>
          </cell>
          <cell r="C1227">
            <v>3.8</v>
          </cell>
          <cell r="D1227">
            <v>200</v>
          </cell>
          <cell r="E1227">
            <v>3.6</v>
          </cell>
          <cell r="F1227">
            <v>3.5</v>
          </cell>
          <cell r="G1227">
            <v>3.9</v>
          </cell>
          <cell r="H1227">
            <v>0.82</v>
          </cell>
        </row>
        <row r="1228">
          <cell r="A1228">
            <v>1227</v>
          </cell>
          <cell r="B1228" t="str">
            <v>Orthofix</v>
          </cell>
          <cell r="C1228">
            <v>3.5</v>
          </cell>
          <cell r="D1228">
            <v>650</v>
          </cell>
          <cell r="E1228">
            <v>3.3</v>
          </cell>
          <cell r="F1228">
            <v>3.1</v>
          </cell>
          <cell r="G1228">
            <v>3.4</v>
          </cell>
          <cell r="H1228">
            <v>0.68</v>
          </cell>
        </row>
        <row r="1229">
          <cell r="A1229">
            <v>1228</v>
          </cell>
          <cell r="B1229" t="str">
            <v>Weil Gotshal &amp; Manges LLP</v>
          </cell>
          <cell r="C1229">
            <v>3.9</v>
          </cell>
          <cell r="D1229">
            <v>600</v>
          </cell>
          <cell r="E1229">
            <v>3.1</v>
          </cell>
          <cell r="F1229">
            <v>3.7</v>
          </cell>
          <cell r="G1229">
            <v>4</v>
          </cell>
          <cell r="H1229">
            <v>0.88</v>
          </cell>
        </row>
        <row r="1230">
          <cell r="A1230">
            <v>1229</v>
          </cell>
          <cell r="B1230" t="str">
            <v>Pacific Office Automation</v>
          </cell>
          <cell r="C1230">
            <v>3.7</v>
          </cell>
          <cell r="D1230">
            <v>850</v>
          </cell>
          <cell r="E1230">
            <v>3.4</v>
          </cell>
          <cell r="F1230">
            <v>3.5</v>
          </cell>
          <cell r="G1230">
            <v>3.8</v>
          </cell>
          <cell r="H1230">
            <v>0.8</v>
          </cell>
        </row>
        <row r="1231">
          <cell r="A1231">
            <v>1230</v>
          </cell>
          <cell r="B1231" t="str">
            <v>Cogent Communications Group</v>
          </cell>
          <cell r="C1231">
            <v>3.1</v>
          </cell>
          <cell r="D1231">
            <v>700</v>
          </cell>
          <cell r="E1231">
            <v>3</v>
          </cell>
          <cell r="F1231">
            <v>2.8</v>
          </cell>
          <cell r="G1231">
            <v>3.1</v>
          </cell>
          <cell r="H1231">
            <v>0.57999999999999996</v>
          </cell>
        </row>
        <row r="1232">
          <cell r="A1232">
            <v>1231</v>
          </cell>
          <cell r="B1232" t="str">
            <v>TTEC</v>
          </cell>
          <cell r="C1232">
            <v>3.5</v>
          </cell>
          <cell r="D1232">
            <v>12000</v>
          </cell>
          <cell r="E1232">
            <v>3.4</v>
          </cell>
          <cell r="F1232">
            <v>3.2</v>
          </cell>
          <cell r="G1232">
            <v>3.6</v>
          </cell>
          <cell r="H1232">
            <v>0.74</v>
          </cell>
        </row>
        <row r="1233">
          <cell r="A1233">
            <v>1232</v>
          </cell>
          <cell r="B1233" t="str">
            <v>Sotera Health</v>
          </cell>
          <cell r="C1233">
            <v>3.4</v>
          </cell>
          <cell r="D1233">
            <v>400</v>
          </cell>
          <cell r="E1233">
            <v>3.1</v>
          </cell>
          <cell r="F1233">
            <v>3.2</v>
          </cell>
          <cell r="G1233">
            <v>3.3</v>
          </cell>
          <cell r="H1233">
            <v>0.66</v>
          </cell>
        </row>
        <row r="1234">
          <cell r="A1234">
            <v>1233</v>
          </cell>
          <cell r="B1234" t="str">
            <v>Cable ONE</v>
          </cell>
          <cell r="C1234">
            <v>3.6</v>
          </cell>
          <cell r="D1234">
            <v>900</v>
          </cell>
          <cell r="E1234">
            <v>3.4</v>
          </cell>
          <cell r="F1234">
            <v>3.3</v>
          </cell>
          <cell r="G1234">
            <v>3.5</v>
          </cell>
          <cell r="H1234">
            <v>0.72</v>
          </cell>
        </row>
        <row r="1235">
          <cell r="A1235">
            <v>1234</v>
          </cell>
          <cell r="B1235" t="str">
            <v>Claritev Corporation</v>
          </cell>
          <cell r="C1235">
            <v>3.7</v>
          </cell>
          <cell r="D1235">
            <v>2500</v>
          </cell>
          <cell r="E1235">
            <v>3.6</v>
          </cell>
          <cell r="F1235">
            <v>3.4</v>
          </cell>
          <cell r="G1235">
            <v>3.5</v>
          </cell>
          <cell r="H1235">
            <v>0.78</v>
          </cell>
        </row>
        <row r="1236">
          <cell r="A1236">
            <v>1235</v>
          </cell>
          <cell r="B1236" t="str">
            <v>Cision</v>
          </cell>
          <cell r="C1236">
            <v>3.2</v>
          </cell>
          <cell r="D1236">
            <v>1800</v>
          </cell>
          <cell r="E1236">
            <v>3.1</v>
          </cell>
          <cell r="F1236">
            <v>2.8</v>
          </cell>
          <cell r="G1236">
            <v>3</v>
          </cell>
          <cell r="H1236">
            <v>0.55000000000000004</v>
          </cell>
        </row>
        <row r="1237">
          <cell r="A1237">
            <v>1236</v>
          </cell>
          <cell r="B1237" t="str">
            <v>Epson</v>
          </cell>
          <cell r="C1237">
            <v>3.8</v>
          </cell>
          <cell r="D1237">
            <v>2200</v>
          </cell>
          <cell r="E1237">
            <v>3.7</v>
          </cell>
          <cell r="F1237">
            <v>3.5</v>
          </cell>
          <cell r="G1237">
            <v>3.8</v>
          </cell>
          <cell r="H1237">
            <v>0.84</v>
          </cell>
        </row>
        <row r="1238">
          <cell r="A1238">
            <v>1237</v>
          </cell>
          <cell r="B1238" t="str">
            <v>Uniti Group</v>
          </cell>
          <cell r="C1238">
            <v>3.3</v>
          </cell>
          <cell r="D1238">
            <v>250</v>
          </cell>
          <cell r="E1238">
            <v>3.2</v>
          </cell>
          <cell r="F1238">
            <v>3</v>
          </cell>
          <cell r="G1238">
            <v>3.1</v>
          </cell>
          <cell r="H1238">
            <v>0.6</v>
          </cell>
        </row>
        <row r="1239">
          <cell r="A1239">
            <v>1238</v>
          </cell>
          <cell r="B1239" t="str">
            <v>PMG</v>
          </cell>
          <cell r="C1239">
            <v>4.4000000000000004</v>
          </cell>
          <cell r="D1239">
            <v>400</v>
          </cell>
          <cell r="E1239">
            <v>4.3</v>
          </cell>
          <cell r="F1239">
            <v>4.2</v>
          </cell>
          <cell r="G1239">
            <v>4.5999999999999996</v>
          </cell>
          <cell r="H1239">
            <v>0.95</v>
          </cell>
        </row>
        <row r="1240">
          <cell r="A1240">
            <v>1239</v>
          </cell>
          <cell r="B1240" t="str">
            <v>Copart</v>
          </cell>
          <cell r="C1240">
            <v>3.4</v>
          </cell>
          <cell r="D1240">
            <v>1500</v>
          </cell>
          <cell r="E1240">
            <v>3.1</v>
          </cell>
          <cell r="F1240">
            <v>3.2</v>
          </cell>
          <cell r="G1240">
            <v>3.3</v>
          </cell>
          <cell r="H1240">
            <v>0.7</v>
          </cell>
        </row>
        <row r="1241">
          <cell r="A1241">
            <v>1240</v>
          </cell>
          <cell r="B1241" t="str">
            <v>Mr. Cooper Group</v>
          </cell>
          <cell r="C1241">
            <v>3.8</v>
          </cell>
          <cell r="D1241">
            <v>2800</v>
          </cell>
          <cell r="E1241">
            <v>3.7</v>
          </cell>
          <cell r="F1241">
            <v>3.6</v>
          </cell>
          <cell r="G1241">
            <v>3.9</v>
          </cell>
          <cell r="H1241">
            <v>0.85</v>
          </cell>
        </row>
        <row r="1242">
          <cell r="A1242">
            <v>1241</v>
          </cell>
          <cell r="B1242" t="str">
            <v>Madison Industries</v>
          </cell>
          <cell r="C1242">
            <v>3.6</v>
          </cell>
          <cell r="D1242">
            <v>120</v>
          </cell>
          <cell r="E1242">
            <v>3.4</v>
          </cell>
          <cell r="F1242">
            <v>3.3</v>
          </cell>
          <cell r="G1242">
            <v>3.5</v>
          </cell>
          <cell r="H1242">
            <v>0.75</v>
          </cell>
        </row>
        <row r="1243">
          <cell r="A1243">
            <v>1242</v>
          </cell>
          <cell r="B1243" t="str">
            <v>Tradeshift</v>
          </cell>
          <cell r="C1243">
            <v>3.5</v>
          </cell>
          <cell r="D1243">
            <v>450</v>
          </cell>
          <cell r="E1243">
            <v>3.6</v>
          </cell>
          <cell r="F1243">
            <v>3.1</v>
          </cell>
          <cell r="G1243">
            <v>3.4</v>
          </cell>
          <cell r="H1243">
            <v>0.65</v>
          </cell>
        </row>
        <row r="1244">
          <cell r="A1244">
            <v>1243</v>
          </cell>
          <cell r="B1244" t="str">
            <v>Digital Management</v>
          </cell>
          <cell r="C1244">
            <v>3.6</v>
          </cell>
          <cell r="D1244">
            <v>1100</v>
          </cell>
          <cell r="E1244">
            <v>3.5</v>
          </cell>
          <cell r="F1244">
            <v>3.3</v>
          </cell>
          <cell r="G1244">
            <v>3.4</v>
          </cell>
          <cell r="H1244">
            <v>0.72</v>
          </cell>
        </row>
        <row r="1245">
          <cell r="A1245">
            <v>1244</v>
          </cell>
          <cell r="B1245" t="str">
            <v>IBEX</v>
          </cell>
          <cell r="C1245">
            <v>3.7</v>
          </cell>
          <cell r="D1245">
            <v>4500</v>
          </cell>
          <cell r="E1245">
            <v>3.6</v>
          </cell>
          <cell r="F1245">
            <v>3.5</v>
          </cell>
          <cell r="G1245">
            <v>3.8</v>
          </cell>
          <cell r="H1245">
            <v>0.82</v>
          </cell>
        </row>
        <row r="1246">
          <cell r="A1246">
            <v>1245</v>
          </cell>
          <cell r="B1246" t="str">
            <v>Cengage Group</v>
          </cell>
          <cell r="C1246">
            <v>3.8</v>
          </cell>
          <cell r="D1246">
            <v>2100</v>
          </cell>
          <cell r="E1246">
            <v>3.9</v>
          </cell>
          <cell r="F1246">
            <v>3.5</v>
          </cell>
          <cell r="G1246">
            <v>3.9</v>
          </cell>
          <cell r="H1246">
            <v>0.84</v>
          </cell>
        </row>
        <row r="1247">
          <cell r="A1247">
            <v>1246</v>
          </cell>
          <cell r="B1247" t="str">
            <v>WSFS Bank</v>
          </cell>
          <cell r="C1247">
            <v>3.7</v>
          </cell>
          <cell r="D1247">
            <v>650</v>
          </cell>
          <cell r="E1247">
            <v>3.6</v>
          </cell>
          <cell r="F1247">
            <v>3.4</v>
          </cell>
          <cell r="G1247">
            <v>3.8</v>
          </cell>
          <cell r="H1247">
            <v>0.8</v>
          </cell>
        </row>
        <row r="1248">
          <cell r="A1248">
            <v>1247</v>
          </cell>
          <cell r="B1248" t="str">
            <v>Versant Media</v>
          </cell>
          <cell r="C1248">
            <v>3.5</v>
          </cell>
          <cell r="D1248">
            <v>50</v>
          </cell>
          <cell r="E1248">
            <v>3.3</v>
          </cell>
          <cell r="F1248">
            <v>3.2</v>
          </cell>
          <cell r="G1248">
            <v>3.4</v>
          </cell>
          <cell r="H1248" t="str">
            <v>N/A</v>
          </cell>
        </row>
        <row r="1249">
          <cell r="A1249">
            <v>1248</v>
          </cell>
          <cell r="B1249" t="str">
            <v>NCAR</v>
          </cell>
          <cell r="C1249">
            <v>4.2</v>
          </cell>
          <cell r="D1249">
            <v>350</v>
          </cell>
          <cell r="E1249">
            <v>4.3</v>
          </cell>
          <cell r="F1249">
            <v>3.9</v>
          </cell>
          <cell r="G1249">
            <v>4.0999999999999996</v>
          </cell>
          <cell r="H1249">
            <v>0.9</v>
          </cell>
        </row>
        <row r="1250">
          <cell r="A1250">
            <v>1249</v>
          </cell>
          <cell r="B1250" t="str">
            <v>Gci Liberty</v>
          </cell>
          <cell r="C1250">
            <v>3.4</v>
          </cell>
          <cell r="D1250">
            <v>150</v>
          </cell>
          <cell r="E1250">
            <v>3.2</v>
          </cell>
          <cell r="F1250">
            <v>3.1</v>
          </cell>
          <cell r="G1250">
            <v>3.3</v>
          </cell>
          <cell r="H1250">
            <v>0.65</v>
          </cell>
        </row>
        <row r="1251">
          <cell r="A1251">
            <v>1250</v>
          </cell>
          <cell r="B1251" t="str">
            <v>VSE</v>
          </cell>
          <cell r="C1251">
            <v>3.5</v>
          </cell>
          <cell r="D1251">
            <v>350</v>
          </cell>
          <cell r="E1251">
            <v>3.3</v>
          </cell>
          <cell r="F1251">
            <v>3.2</v>
          </cell>
          <cell r="G1251">
            <v>3.4</v>
          </cell>
          <cell r="H1251">
            <v>0.7</v>
          </cell>
        </row>
        <row r="1252">
          <cell r="A1252">
            <v>1251</v>
          </cell>
          <cell r="B1252" t="str">
            <v>Nintex</v>
          </cell>
          <cell r="C1252">
            <v>4.0999999999999996</v>
          </cell>
          <cell r="D1252">
            <v>450</v>
          </cell>
          <cell r="E1252">
            <v>4.2</v>
          </cell>
          <cell r="F1252">
            <v>3.9</v>
          </cell>
          <cell r="G1252">
            <v>4.3</v>
          </cell>
          <cell r="H1252">
            <v>0.92</v>
          </cell>
        </row>
        <row r="1253">
          <cell r="A1253">
            <v>1252</v>
          </cell>
          <cell r="B1253" t="str">
            <v>Aspect Software</v>
          </cell>
          <cell r="C1253">
            <v>3.6</v>
          </cell>
          <cell r="D1253">
            <v>800</v>
          </cell>
          <cell r="E1253">
            <v>3.7</v>
          </cell>
          <cell r="F1253">
            <v>3.3</v>
          </cell>
          <cell r="G1253">
            <v>3.5</v>
          </cell>
          <cell r="H1253">
            <v>0.75</v>
          </cell>
        </row>
        <row r="1254">
          <cell r="A1254">
            <v>1253</v>
          </cell>
          <cell r="B1254" t="str">
            <v>QuinStreet</v>
          </cell>
          <cell r="C1254">
            <v>3.4</v>
          </cell>
          <cell r="D1254">
            <v>550</v>
          </cell>
          <cell r="E1254">
            <v>3.3</v>
          </cell>
          <cell r="F1254">
            <v>3.1</v>
          </cell>
          <cell r="G1254">
            <v>3.2</v>
          </cell>
          <cell r="H1254">
            <v>0.62</v>
          </cell>
        </row>
        <row r="1255">
          <cell r="A1255">
            <v>1254</v>
          </cell>
          <cell r="B1255" t="str">
            <v>United Parcel Service</v>
          </cell>
          <cell r="C1255">
            <v>3.6</v>
          </cell>
          <cell r="D1255">
            <v>35000</v>
          </cell>
          <cell r="E1255">
            <v>3.1</v>
          </cell>
          <cell r="F1255">
            <v>3.2</v>
          </cell>
          <cell r="G1255">
            <v>3.5</v>
          </cell>
          <cell r="H1255">
            <v>0.72</v>
          </cell>
        </row>
        <row r="1256">
          <cell r="A1256">
            <v>1255</v>
          </cell>
          <cell r="B1256" t="str">
            <v>Beasley Broadcast Group</v>
          </cell>
          <cell r="C1256">
            <v>3.3</v>
          </cell>
          <cell r="D1256">
            <v>200</v>
          </cell>
          <cell r="E1256">
            <v>3.1</v>
          </cell>
          <cell r="F1256">
            <v>2.9</v>
          </cell>
          <cell r="G1256">
            <v>3.2</v>
          </cell>
          <cell r="H1256">
            <v>0.57999999999999996</v>
          </cell>
        </row>
        <row r="1257">
          <cell r="A1257">
            <v>1256</v>
          </cell>
          <cell r="B1257" t="str">
            <v>CHOC ChildrenΓÇÖs</v>
          </cell>
          <cell r="C1257">
            <v>3.9</v>
          </cell>
          <cell r="D1257">
            <v>850</v>
          </cell>
          <cell r="E1257">
            <v>3.7</v>
          </cell>
          <cell r="F1257">
            <v>3.6</v>
          </cell>
          <cell r="G1257">
            <v>4.0999999999999996</v>
          </cell>
          <cell r="H1257">
            <v>0.88</v>
          </cell>
        </row>
        <row r="1258">
          <cell r="A1258">
            <v>1257</v>
          </cell>
          <cell r="B1258" t="str">
            <v>UCLA</v>
          </cell>
          <cell r="C1258">
            <v>4.2</v>
          </cell>
          <cell r="D1258">
            <v>5200</v>
          </cell>
          <cell r="E1258">
            <v>4</v>
          </cell>
          <cell r="F1258">
            <v>3.9</v>
          </cell>
          <cell r="G1258">
            <v>4.2</v>
          </cell>
          <cell r="H1258">
            <v>0.9</v>
          </cell>
        </row>
        <row r="1259">
          <cell r="A1259">
            <v>1258</v>
          </cell>
          <cell r="B1259" t="str">
            <v>Tenarai</v>
          </cell>
          <cell r="C1259">
            <v>3.5</v>
          </cell>
          <cell r="D1259">
            <v>40</v>
          </cell>
          <cell r="E1259">
            <v>3.3</v>
          </cell>
          <cell r="F1259">
            <v>3.2</v>
          </cell>
          <cell r="G1259">
            <v>3.4</v>
          </cell>
          <cell r="H1259" t="str">
            <v>N/A</v>
          </cell>
        </row>
        <row r="1260">
          <cell r="A1260">
            <v>1259</v>
          </cell>
          <cell r="B1260" t="str">
            <v>CarParts</v>
          </cell>
          <cell r="C1260">
            <v>3.5</v>
          </cell>
          <cell r="D1260">
            <v>450</v>
          </cell>
          <cell r="E1260">
            <v>3.2</v>
          </cell>
          <cell r="F1260">
            <v>3.3</v>
          </cell>
          <cell r="G1260">
            <v>3.4</v>
          </cell>
          <cell r="H1260">
            <v>0.7</v>
          </cell>
        </row>
        <row r="1261">
          <cell r="A1261">
            <v>1260</v>
          </cell>
          <cell r="B1261" t="str">
            <v>Central Pacific Bank</v>
          </cell>
          <cell r="C1261">
            <v>3.7</v>
          </cell>
          <cell r="D1261">
            <v>220</v>
          </cell>
          <cell r="E1261">
            <v>3.6</v>
          </cell>
          <cell r="F1261">
            <v>3.4</v>
          </cell>
          <cell r="G1261">
            <v>3.8</v>
          </cell>
          <cell r="H1261">
            <v>0.82</v>
          </cell>
        </row>
        <row r="1262">
          <cell r="A1262">
            <v>1261</v>
          </cell>
          <cell r="B1262" t="str">
            <v>Signature Bank</v>
          </cell>
          <cell r="C1262">
            <v>3.4</v>
          </cell>
          <cell r="D1262">
            <v>450</v>
          </cell>
          <cell r="E1262">
            <v>3.2</v>
          </cell>
          <cell r="F1262">
            <v>3.1</v>
          </cell>
          <cell r="G1262">
            <v>3.3</v>
          </cell>
          <cell r="H1262">
            <v>0.6</v>
          </cell>
        </row>
        <row r="1263">
          <cell r="A1263">
            <v>1262</v>
          </cell>
          <cell r="B1263" t="str">
            <v>Pressed Juicery</v>
          </cell>
          <cell r="C1263">
            <v>3.2</v>
          </cell>
          <cell r="D1263">
            <v>400</v>
          </cell>
          <cell r="E1263">
            <v>2.9</v>
          </cell>
          <cell r="F1263">
            <v>2.8</v>
          </cell>
          <cell r="G1263">
            <v>3.1</v>
          </cell>
          <cell r="H1263">
            <v>0.55000000000000004</v>
          </cell>
        </row>
        <row r="1264">
          <cell r="A1264">
            <v>1263</v>
          </cell>
          <cell r="B1264" t="str">
            <v>Optimum Communications</v>
          </cell>
          <cell r="C1264">
            <v>3.2</v>
          </cell>
          <cell r="D1264">
            <v>4500</v>
          </cell>
          <cell r="E1264">
            <v>3</v>
          </cell>
          <cell r="F1264">
            <v>2.8</v>
          </cell>
          <cell r="G1264">
            <v>2.9</v>
          </cell>
          <cell r="H1264">
            <v>0.52</v>
          </cell>
        </row>
        <row r="1265">
          <cell r="A1265">
            <v>1264</v>
          </cell>
          <cell r="B1265" t="str">
            <v>One Call Care Management</v>
          </cell>
          <cell r="C1265">
            <v>3.1</v>
          </cell>
          <cell r="D1265">
            <v>1200</v>
          </cell>
          <cell r="E1265">
            <v>3</v>
          </cell>
          <cell r="F1265">
            <v>2.7</v>
          </cell>
          <cell r="G1265">
            <v>2.9</v>
          </cell>
          <cell r="H1265">
            <v>0.48</v>
          </cell>
        </row>
        <row r="1266">
          <cell r="A1266">
            <v>1265</v>
          </cell>
          <cell r="B1266" t="str">
            <v>Virtus Investment Partners</v>
          </cell>
          <cell r="C1266">
            <v>3.6</v>
          </cell>
          <cell r="D1266">
            <v>150</v>
          </cell>
          <cell r="E1266">
            <v>3.4</v>
          </cell>
          <cell r="F1266">
            <v>3.3</v>
          </cell>
          <cell r="G1266">
            <v>3.5</v>
          </cell>
          <cell r="H1266">
            <v>0.76</v>
          </cell>
        </row>
        <row r="1267">
          <cell r="A1267">
            <v>1266</v>
          </cell>
          <cell r="B1267" t="str">
            <v>CONMED</v>
          </cell>
          <cell r="C1267">
            <v>3.7</v>
          </cell>
          <cell r="D1267">
            <v>850</v>
          </cell>
          <cell r="E1267">
            <v>3.5</v>
          </cell>
          <cell r="F1267">
            <v>3.4</v>
          </cell>
          <cell r="G1267">
            <v>3.7</v>
          </cell>
          <cell r="H1267">
            <v>0.8</v>
          </cell>
        </row>
        <row r="1268">
          <cell r="A1268">
            <v>1267</v>
          </cell>
          <cell r="B1268" t="str">
            <v>Data Axle</v>
          </cell>
          <cell r="C1268">
            <v>3.4</v>
          </cell>
          <cell r="D1268">
            <v>550</v>
          </cell>
          <cell r="E1268">
            <v>3.3</v>
          </cell>
          <cell r="F1268">
            <v>3.1</v>
          </cell>
          <cell r="G1268">
            <v>3.2</v>
          </cell>
          <cell r="H1268">
            <v>0.65</v>
          </cell>
        </row>
        <row r="1269">
          <cell r="A1269">
            <v>1268</v>
          </cell>
          <cell r="B1269" t="str">
            <v>Love's Travel Stops &amp; Country Stores</v>
          </cell>
          <cell r="C1269">
            <v>3.4</v>
          </cell>
          <cell r="D1269">
            <v>4800</v>
          </cell>
          <cell r="E1269">
            <v>3</v>
          </cell>
          <cell r="F1269">
            <v>3.2</v>
          </cell>
          <cell r="G1269">
            <v>3.5</v>
          </cell>
          <cell r="H1269">
            <v>0.74</v>
          </cell>
        </row>
        <row r="1270">
          <cell r="A1270">
            <v>1269</v>
          </cell>
          <cell r="B1270" t="str">
            <v>CorroHealth</v>
          </cell>
          <cell r="C1270">
            <v>3.6</v>
          </cell>
          <cell r="D1270">
            <v>350</v>
          </cell>
          <cell r="E1270">
            <v>3.4</v>
          </cell>
          <cell r="F1270">
            <v>3.3</v>
          </cell>
          <cell r="G1270">
            <v>3.5</v>
          </cell>
          <cell r="H1270">
            <v>0.78</v>
          </cell>
        </row>
        <row r="1271">
          <cell r="A1271">
            <v>1270</v>
          </cell>
          <cell r="B1271" t="str">
            <v>NextGen Healthcare</v>
          </cell>
          <cell r="C1271">
            <v>3.5</v>
          </cell>
          <cell r="D1271">
            <v>1400</v>
          </cell>
          <cell r="E1271">
            <v>3.6</v>
          </cell>
          <cell r="F1271">
            <v>3.2</v>
          </cell>
          <cell r="G1271">
            <v>3.4</v>
          </cell>
          <cell r="H1271">
            <v>0.68</v>
          </cell>
        </row>
        <row r="1272">
          <cell r="A1272">
            <v>1271</v>
          </cell>
          <cell r="B1272" t="str">
            <v>Solifi</v>
          </cell>
          <cell r="C1272">
            <v>3.8</v>
          </cell>
          <cell r="D1272">
            <v>180</v>
          </cell>
          <cell r="E1272">
            <v>3.7</v>
          </cell>
          <cell r="F1272">
            <v>3.5</v>
          </cell>
          <cell r="G1272">
            <v>3.9</v>
          </cell>
          <cell r="H1272">
            <v>0.84</v>
          </cell>
        </row>
        <row r="1273">
          <cell r="A1273">
            <v>1272</v>
          </cell>
          <cell r="B1273" t="str">
            <v>MSC Cruises</v>
          </cell>
          <cell r="C1273">
            <v>3.5</v>
          </cell>
          <cell r="D1273">
            <v>1800</v>
          </cell>
          <cell r="E1273">
            <v>3.1</v>
          </cell>
          <cell r="F1273">
            <v>3.2</v>
          </cell>
          <cell r="G1273">
            <v>3.4</v>
          </cell>
          <cell r="H1273">
            <v>0.72</v>
          </cell>
        </row>
        <row r="1274">
          <cell r="A1274">
            <v>1273</v>
          </cell>
          <cell r="B1274" t="str">
            <v>WorkWave</v>
          </cell>
          <cell r="C1274">
            <v>3.9</v>
          </cell>
          <cell r="D1274">
            <v>250</v>
          </cell>
          <cell r="E1274">
            <v>3.8</v>
          </cell>
          <cell r="F1274">
            <v>3.7</v>
          </cell>
          <cell r="G1274">
            <v>4.0999999999999996</v>
          </cell>
          <cell r="H1274">
            <v>0.86</v>
          </cell>
        </row>
        <row r="1275">
          <cell r="A1275">
            <v>1274</v>
          </cell>
          <cell r="B1275" t="str">
            <v>Etech Global Services</v>
          </cell>
          <cell r="C1275">
            <v>3.8</v>
          </cell>
          <cell r="D1275">
            <v>1100</v>
          </cell>
          <cell r="E1275">
            <v>3.6</v>
          </cell>
          <cell r="F1275">
            <v>3.7</v>
          </cell>
          <cell r="G1275">
            <v>3.9</v>
          </cell>
          <cell r="H1275">
            <v>0.88</v>
          </cell>
        </row>
        <row r="1276">
          <cell r="A1276">
            <v>1275</v>
          </cell>
          <cell r="B1276" t="str">
            <v>Indeed</v>
          </cell>
          <cell r="C1276">
            <v>4.0999999999999996</v>
          </cell>
          <cell r="D1276">
            <v>6500</v>
          </cell>
          <cell r="E1276">
            <v>4.2</v>
          </cell>
          <cell r="F1276">
            <v>3.9</v>
          </cell>
          <cell r="G1276">
            <v>4.2</v>
          </cell>
          <cell r="H1276">
            <v>0.9</v>
          </cell>
        </row>
        <row r="1277">
          <cell r="A1277">
            <v>1276</v>
          </cell>
          <cell r="B1277" t="str">
            <v>GLG</v>
          </cell>
          <cell r="C1277">
            <v>3.6</v>
          </cell>
          <cell r="D1277">
            <v>1200</v>
          </cell>
          <cell r="E1277">
            <v>3.4</v>
          </cell>
          <cell r="F1277">
            <v>3.3</v>
          </cell>
          <cell r="G1277">
            <v>3.5</v>
          </cell>
          <cell r="H1277">
            <v>0.75</v>
          </cell>
        </row>
        <row r="1278">
          <cell r="A1278">
            <v>1277</v>
          </cell>
          <cell r="B1278" t="str">
            <v>The Smilist Dental</v>
          </cell>
          <cell r="C1278">
            <v>3.4</v>
          </cell>
          <cell r="D1278">
            <v>120</v>
          </cell>
          <cell r="E1278">
            <v>3.1</v>
          </cell>
          <cell r="F1278">
            <v>3</v>
          </cell>
          <cell r="G1278">
            <v>3.3</v>
          </cell>
          <cell r="H1278">
            <v>0.65</v>
          </cell>
        </row>
        <row r="1279">
          <cell r="A1279">
            <v>1278</v>
          </cell>
          <cell r="B1279" t="str">
            <v>OM Asset Management (OMAM)</v>
          </cell>
          <cell r="C1279">
            <v>3.5</v>
          </cell>
          <cell r="D1279">
            <v>80</v>
          </cell>
          <cell r="E1279">
            <v>3.3</v>
          </cell>
          <cell r="F1279">
            <v>3.2</v>
          </cell>
          <cell r="G1279">
            <v>3.4</v>
          </cell>
          <cell r="H1279" t="str">
            <v>N/A</v>
          </cell>
        </row>
        <row r="1280">
          <cell r="A1280">
            <v>1279</v>
          </cell>
          <cell r="B1280" t="str">
            <v>Hoffman Car Wash</v>
          </cell>
          <cell r="C1280">
            <v>3.6</v>
          </cell>
          <cell r="D1280">
            <v>150</v>
          </cell>
          <cell r="E1280">
            <v>3.4</v>
          </cell>
          <cell r="F1280">
            <v>3.3</v>
          </cell>
          <cell r="G1280">
            <v>3.7</v>
          </cell>
          <cell r="H1280">
            <v>0.82</v>
          </cell>
        </row>
        <row r="1281">
          <cell r="A1281">
            <v>1280</v>
          </cell>
          <cell r="B1281" t="str">
            <v>Imperfect Foods</v>
          </cell>
          <cell r="C1281">
            <v>3.3</v>
          </cell>
          <cell r="D1281">
            <v>550</v>
          </cell>
          <cell r="E1281">
            <v>2.9</v>
          </cell>
          <cell r="F1281">
            <v>2.8</v>
          </cell>
          <cell r="G1281">
            <v>3.2</v>
          </cell>
          <cell r="H1281">
            <v>0.57999999999999996</v>
          </cell>
        </row>
        <row r="1282">
          <cell r="A1282">
            <v>1281</v>
          </cell>
          <cell r="B1282" t="str">
            <v>MCI World</v>
          </cell>
          <cell r="C1282">
            <v>3.4</v>
          </cell>
          <cell r="D1282">
            <v>1500</v>
          </cell>
          <cell r="E1282">
            <v>3.2</v>
          </cell>
          <cell r="F1282">
            <v>3.1</v>
          </cell>
          <cell r="G1282">
            <v>3.3</v>
          </cell>
          <cell r="H1282" t="str">
            <v>N/A</v>
          </cell>
        </row>
        <row r="1283">
          <cell r="A1283">
            <v>1282</v>
          </cell>
          <cell r="B1283" t="str">
            <v>FS/KKR Advisor</v>
          </cell>
          <cell r="C1283">
            <v>3.7</v>
          </cell>
          <cell r="D1283">
            <v>60</v>
          </cell>
          <cell r="E1283">
            <v>3.5</v>
          </cell>
          <cell r="F1283">
            <v>3.4</v>
          </cell>
          <cell r="G1283">
            <v>3.6</v>
          </cell>
          <cell r="H1283" t="str">
            <v>N/A</v>
          </cell>
        </row>
        <row r="1284">
          <cell r="A1284">
            <v>1283</v>
          </cell>
          <cell r="B1284" t="str">
            <v>Fulton Bank</v>
          </cell>
          <cell r="C1284">
            <v>3.6</v>
          </cell>
          <cell r="D1284">
            <v>850</v>
          </cell>
          <cell r="E1284">
            <v>3.5</v>
          </cell>
          <cell r="F1284">
            <v>3.3</v>
          </cell>
          <cell r="G1284">
            <v>3.7</v>
          </cell>
          <cell r="H1284">
            <v>0.78</v>
          </cell>
        </row>
        <row r="1285">
          <cell r="A1285">
            <v>1284</v>
          </cell>
          <cell r="B1285" t="str">
            <v>Genco Shipping Trading</v>
          </cell>
          <cell r="C1285">
            <v>3.5</v>
          </cell>
          <cell r="D1285">
            <v>100</v>
          </cell>
          <cell r="E1285">
            <v>3.3</v>
          </cell>
          <cell r="F1285">
            <v>3.2</v>
          </cell>
          <cell r="G1285">
            <v>3.4</v>
          </cell>
          <cell r="H1285">
            <v>0.7</v>
          </cell>
        </row>
        <row r="1286">
          <cell r="A1286">
            <v>1285</v>
          </cell>
          <cell r="B1286" t="str">
            <v>Dollar Tree</v>
          </cell>
          <cell r="C1286">
            <v>2.8</v>
          </cell>
          <cell r="D1286">
            <v>18000</v>
          </cell>
          <cell r="E1286">
            <v>2.5</v>
          </cell>
          <cell r="F1286">
            <v>2.4</v>
          </cell>
          <cell r="G1286">
            <v>2.7</v>
          </cell>
          <cell r="H1286">
            <v>0.42</v>
          </cell>
        </row>
        <row r="1287">
          <cell r="A1287">
            <v>1286</v>
          </cell>
          <cell r="B1287" t="str">
            <v>Resideo Technologies</v>
          </cell>
          <cell r="C1287">
            <v>3.5</v>
          </cell>
          <cell r="D1287">
            <v>1100</v>
          </cell>
          <cell r="E1287">
            <v>3.6</v>
          </cell>
          <cell r="F1287">
            <v>3.2</v>
          </cell>
          <cell r="G1287">
            <v>3.4</v>
          </cell>
          <cell r="H1287">
            <v>0.7</v>
          </cell>
        </row>
        <row r="1288">
          <cell r="A1288">
            <v>1287</v>
          </cell>
          <cell r="B1288" t="str">
            <v>Think Food Group</v>
          </cell>
          <cell r="C1288">
            <v>3.7</v>
          </cell>
          <cell r="D1288">
            <v>350</v>
          </cell>
          <cell r="E1288">
            <v>3.4</v>
          </cell>
          <cell r="F1288">
            <v>3.5</v>
          </cell>
          <cell r="G1288">
            <v>3.9</v>
          </cell>
          <cell r="H1288">
            <v>0.85</v>
          </cell>
        </row>
        <row r="1289">
          <cell r="A1289">
            <v>1288</v>
          </cell>
          <cell r="B1289" t="str">
            <v>American Honda Finance Corporation</v>
          </cell>
          <cell r="C1289">
            <v>3.8</v>
          </cell>
          <cell r="D1289">
            <v>450</v>
          </cell>
          <cell r="E1289">
            <v>3.7</v>
          </cell>
          <cell r="F1289">
            <v>3.6</v>
          </cell>
          <cell r="G1289">
            <v>3.9</v>
          </cell>
          <cell r="H1289">
            <v>0.84</v>
          </cell>
        </row>
        <row r="1290">
          <cell r="A1290">
            <v>1289</v>
          </cell>
          <cell r="B1290" t="str">
            <v>Lamar Advertising</v>
          </cell>
          <cell r="C1290">
            <v>3.9</v>
          </cell>
          <cell r="D1290">
            <v>650</v>
          </cell>
          <cell r="E1290">
            <v>3.8</v>
          </cell>
          <cell r="F1290">
            <v>3.7</v>
          </cell>
          <cell r="G1290">
            <v>4.0999999999999996</v>
          </cell>
          <cell r="H1290">
            <v>0.88</v>
          </cell>
        </row>
        <row r="1291">
          <cell r="A1291">
            <v>1290</v>
          </cell>
          <cell r="B1291" t="str">
            <v>Proficient Auto Logistics</v>
          </cell>
          <cell r="C1291">
            <v>3.4</v>
          </cell>
          <cell r="D1291">
            <v>40</v>
          </cell>
          <cell r="E1291">
            <v>3.1</v>
          </cell>
          <cell r="F1291">
            <v>3</v>
          </cell>
          <cell r="G1291">
            <v>3.3</v>
          </cell>
          <cell r="H1291" t="str">
            <v>N/A</v>
          </cell>
        </row>
        <row r="1292">
          <cell r="A1292">
            <v>1291</v>
          </cell>
          <cell r="B1292" t="str">
            <v>AltaMed Health</v>
          </cell>
          <cell r="C1292">
            <v>3.4</v>
          </cell>
          <cell r="D1292">
            <v>1200</v>
          </cell>
          <cell r="E1292">
            <v>3.2</v>
          </cell>
          <cell r="F1292">
            <v>3.1</v>
          </cell>
          <cell r="G1292">
            <v>3.5</v>
          </cell>
          <cell r="H1292">
            <v>0.68</v>
          </cell>
        </row>
        <row r="1293">
          <cell r="A1293">
            <v>1292</v>
          </cell>
          <cell r="B1293" t="str">
            <v>Savers Value Village</v>
          </cell>
          <cell r="C1293">
            <v>3.3</v>
          </cell>
          <cell r="D1293">
            <v>2500</v>
          </cell>
          <cell r="E1293">
            <v>3.1</v>
          </cell>
          <cell r="F1293">
            <v>3</v>
          </cell>
          <cell r="G1293">
            <v>3.3</v>
          </cell>
          <cell r="H1293">
            <v>0.62</v>
          </cell>
        </row>
        <row r="1294">
          <cell r="A1294">
            <v>1293</v>
          </cell>
          <cell r="B1294" t="str">
            <v>Viking Cruises</v>
          </cell>
          <cell r="C1294">
            <v>3.6</v>
          </cell>
          <cell r="D1294">
            <v>1100</v>
          </cell>
          <cell r="E1294">
            <v>3.2</v>
          </cell>
          <cell r="F1294">
            <v>3.3</v>
          </cell>
          <cell r="G1294">
            <v>3.5</v>
          </cell>
          <cell r="H1294">
            <v>0.75</v>
          </cell>
        </row>
        <row r="1295">
          <cell r="A1295">
            <v>1294</v>
          </cell>
          <cell r="B1295" t="str">
            <v>Equity LifeStyle Properties</v>
          </cell>
          <cell r="C1295">
            <v>3.3</v>
          </cell>
          <cell r="D1295">
            <v>550</v>
          </cell>
          <cell r="E1295">
            <v>3.1</v>
          </cell>
          <cell r="F1295">
            <v>3</v>
          </cell>
          <cell r="G1295">
            <v>3.2</v>
          </cell>
          <cell r="H1295">
            <v>0.6</v>
          </cell>
        </row>
        <row r="1296">
          <cell r="A1296">
            <v>1295</v>
          </cell>
          <cell r="B1296" t="str">
            <v>RUCKUS Networks</v>
          </cell>
          <cell r="C1296">
            <v>3.9</v>
          </cell>
          <cell r="D1296">
            <v>450</v>
          </cell>
          <cell r="E1296">
            <v>3.8</v>
          </cell>
          <cell r="F1296">
            <v>3.7</v>
          </cell>
          <cell r="G1296">
            <v>4</v>
          </cell>
          <cell r="H1296">
            <v>0.85</v>
          </cell>
        </row>
        <row r="1297">
          <cell r="A1297">
            <v>1296</v>
          </cell>
          <cell r="B1297" t="str">
            <v>Thrasio</v>
          </cell>
          <cell r="C1297">
            <v>3.1</v>
          </cell>
          <cell r="D1297">
            <v>400</v>
          </cell>
          <cell r="E1297">
            <v>2.8</v>
          </cell>
          <cell r="F1297">
            <v>2.7</v>
          </cell>
          <cell r="G1297">
            <v>3</v>
          </cell>
          <cell r="H1297">
            <v>0.45</v>
          </cell>
        </row>
        <row r="1298">
          <cell r="A1298">
            <v>1297</v>
          </cell>
          <cell r="B1298" t="str">
            <v>Group 1 Automotive</v>
          </cell>
          <cell r="C1298">
            <v>3.3</v>
          </cell>
          <cell r="D1298">
            <v>1400</v>
          </cell>
          <cell r="E1298">
            <v>3</v>
          </cell>
          <cell r="F1298">
            <v>3.1</v>
          </cell>
          <cell r="G1298">
            <v>3.3</v>
          </cell>
          <cell r="H1298">
            <v>0.65</v>
          </cell>
        </row>
        <row r="1299">
          <cell r="A1299">
            <v>1298</v>
          </cell>
          <cell r="B1299" t="str">
            <v>Steak 'n Shake</v>
          </cell>
          <cell r="C1299">
            <v>2.7</v>
          </cell>
          <cell r="D1299">
            <v>4200</v>
          </cell>
          <cell r="E1299">
            <v>2.5</v>
          </cell>
          <cell r="F1299">
            <v>2.2999999999999998</v>
          </cell>
          <cell r="G1299">
            <v>2.6</v>
          </cell>
          <cell r="H1299">
            <v>0.38</v>
          </cell>
        </row>
        <row r="1300">
          <cell r="A1300">
            <v>1299</v>
          </cell>
          <cell r="B1300" t="str">
            <v>Breezeline</v>
          </cell>
          <cell r="C1300">
            <v>3.2</v>
          </cell>
          <cell r="D1300">
            <v>650</v>
          </cell>
          <cell r="E1300">
            <v>3.1</v>
          </cell>
          <cell r="F1300">
            <v>2.9</v>
          </cell>
          <cell r="G1300">
            <v>3</v>
          </cell>
          <cell r="H1300">
            <v>0.55000000000000004</v>
          </cell>
        </row>
        <row r="1301">
          <cell r="A1301">
            <v>1300</v>
          </cell>
          <cell r="B1301" t="str">
            <v>Civista Bank</v>
          </cell>
          <cell r="C1301">
            <v>3.7</v>
          </cell>
          <cell r="D1301">
            <v>120</v>
          </cell>
          <cell r="E1301">
            <v>3.6</v>
          </cell>
          <cell r="F1301">
            <v>3.5</v>
          </cell>
          <cell r="G1301">
            <v>3.8</v>
          </cell>
          <cell r="H1301">
            <v>0.82</v>
          </cell>
        </row>
        <row r="1302">
          <cell r="A1302">
            <v>1301</v>
          </cell>
          <cell r="B1302" t="str">
            <v>24 Hour Fitness</v>
          </cell>
          <cell r="C1302">
            <v>3.2</v>
          </cell>
          <cell r="D1302">
            <v>5400</v>
          </cell>
          <cell r="E1302">
            <v>2.9</v>
          </cell>
          <cell r="F1302">
            <v>2.7</v>
          </cell>
          <cell r="G1302">
            <v>3.1</v>
          </cell>
          <cell r="H1302">
            <v>0.57999999999999996</v>
          </cell>
        </row>
        <row r="1303">
          <cell r="A1303">
            <v>1302</v>
          </cell>
          <cell r="B1303" t="str">
            <v>ATN International</v>
          </cell>
          <cell r="C1303">
            <v>3.5</v>
          </cell>
          <cell r="D1303">
            <v>150</v>
          </cell>
          <cell r="E1303">
            <v>3.4</v>
          </cell>
          <cell r="F1303">
            <v>3.1</v>
          </cell>
          <cell r="G1303">
            <v>3.3</v>
          </cell>
          <cell r="H1303">
            <v>0.62</v>
          </cell>
        </row>
        <row r="1304">
          <cell r="A1304">
            <v>1303</v>
          </cell>
          <cell r="B1304" t="str">
            <v>LexisNexis</v>
          </cell>
          <cell r="C1304">
            <v>4</v>
          </cell>
          <cell r="D1304">
            <v>4200</v>
          </cell>
          <cell r="E1304">
            <v>3.9</v>
          </cell>
          <cell r="F1304">
            <v>3.6</v>
          </cell>
          <cell r="G1304">
            <v>4</v>
          </cell>
          <cell r="H1304">
            <v>0.84</v>
          </cell>
        </row>
        <row r="1305">
          <cell r="A1305">
            <v>1304</v>
          </cell>
          <cell r="B1305" t="str">
            <v>Atlas Air Worldwide Holdings</v>
          </cell>
          <cell r="C1305">
            <v>3.4</v>
          </cell>
          <cell r="D1305">
            <v>850</v>
          </cell>
          <cell r="E1305">
            <v>2.6</v>
          </cell>
          <cell r="F1305">
            <v>2.9</v>
          </cell>
          <cell r="G1305">
            <v>3.2</v>
          </cell>
          <cell r="H1305">
            <v>0.65</v>
          </cell>
        </row>
        <row r="1306">
          <cell r="A1306">
            <v>1305</v>
          </cell>
          <cell r="B1306" t="str">
            <v>Liberty Latin America</v>
          </cell>
          <cell r="C1306">
            <v>3.7</v>
          </cell>
          <cell r="D1306">
            <v>600</v>
          </cell>
          <cell r="E1306">
            <v>3.5</v>
          </cell>
          <cell r="F1306">
            <v>3.4</v>
          </cell>
          <cell r="G1306">
            <v>3.7</v>
          </cell>
          <cell r="H1306">
            <v>0.78</v>
          </cell>
        </row>
        <row r="1307">
          <cell r="A1307">
            <v>1306</v>
          </cell>
          <cell r="B1307" t="str">
            <v>Farmers &amp; Merchants Bank</v>
          </cell>
          <cell r="C1307">
            <v>3.6</v>
          </cell>
          <cell r="D1307">
            <v>200</v>
          </cell>
          <cell r="E1307">
            <v>3.8</v>
          </cell>
          <cell r="F1307">
            <v>3.3</v>
          </cell>
          <cell r="G1307">
            <v>3.7</v>
          </cell>
          <cell r="H1307">
            <v>0.7</v>
          </cell>
        </row>
        <row r="1308">
          <cell r="A1308">
            <v>1307</v>
          </cell>
          <cell r="B1308" t="str">
            <v>Tinuiti</v>
          </cell>
          <cell r="C1308">
            <v>4.4000000000000004</v>
          </cell>
          <cell r="D1308">
            <v>550</v>
          </cell>
          <cell r="E1308">
            <v>4.3</v>
          </cell>
          <cell r="F1308">
            <v>4.0999999999999996</v>
          </cell>
          <cell r="G1308">
            <v>4.5</v>
          </cell>
          <cell r="H1308">
            <v>0.92</v>
          </cell>
        </row>
        <row r="1309">
          <cell r="A1309">
            <v>1308</v>
          </cell>
          <cell r="B1309" t="str">
            <v>eClinicalWorks</v>
          </cell>
          <cell r="C1309">
            <v>3.3</v>
          </cell>
          <cell r="D1309">
            <v>2100</v>
          </cell>
          <cell r="E1309">
            <v>2.8</v>
          </cell>
          <cell r="F1309">
            <v>2.9</v>
          </cell>
          <cell r="G1309">
            <v>3.1</v>
          </cell>
          <cell r="H1309">
            <v>0.54</v>
          </cell>
        </row>
        <row r="1310">
          <cell r="A1310">
            <v>1309</v>
          </cell>
          <cell r="B1310" t="str">
            <v>Emerald X</v>
          </cell>
          <cell r="C1310">
            <v>3.6</v>
          </cell>
          <cell r="D1310">
            <v>180</v>
          </cell>
          <cell r="E1310">
            <v>3.5</v>
          </cell>
          <cell r="F1310">
            <v>3.2</v>
          </cell>
          <cell r="G1310">
            <v>3.6</v>
          </cell>
          <cell r="H1310">
            <v>0.72</v>
          </cell>
        </row>
        <row r="1311">
          <cell r="A1311">
            <v>1310</v>
          </cell>
          <cell r="B1311" t="str">
            <v>World Acceptance Corporation (WRLD)</v>
          </cell>
          <cell r="C1311">
            <v>3.4</v>
          </cell>
          <cell r="D1311">
            <v>750</v>
          </cell>
          <cell r="E1311">
            <v>3.2</v>
          </cell>
          <cell r="F1311">
            <v>3.1</v>
          </cell>
          <cell r="G1311">
            <v>3.3</v>
          </cell>
          <cell r="H1311">
            <v>0.6</v>
          </cell>
        </row>
        <row r="1312">
          <cell r="A1312">
            <v>1311</v>
          </cell>
          <cell r="B1312" t="str">
            <v>Fidelity National Financial</v>
          </cell>
          <cell r="C1312">
            <v>3.7</v>
          </cell>
          <cell r="D1312">
            <v>1400</v>
          </cell>
          <cell r="E1312">
            <v>3.6</v>
          </cell>
          <cell r="F1312">
            <v>3.4</v>
          </cell>
          <cell r="G1312">
            <v>3.7</v>
          </cell>
          <cell r="H1312">
            <v>0.79</v>
          </cell>
        </row>
        <row r="1313">
          <cell r="A1313">
            <v>1312</v>
          </cell>
          <cell r="B1313" t="str">
            <v>THE┬╖TEAM</v>
          </cell>
          <cell r="C1313">
            <v>4.0999999999999996</v>
          </cell>
          <cell r="D1313">
            <v>80</v>
          </cell>
          <cell r="E1313">
            <v>3.9</v>
          </cell>
          <cell r="F1313">
            <v>3.8</v>
          </cell>
          <cell r="G1313">
            <v>4.2</v>
          </cell>
          <cell r="H1313">
            <v>0.85</v>
          </cell>
        </row>
        <row r="1314">
          <cell r="A1314">
            <v>1313</v>
          </cell>
          <cell r="B1314" t="str">
            <v>GPS Dental</v>
          </cell>
          <cell r="C1314">
            <v>3.9</v>
          </cell>
          <cell r="D1314">
            <v>120</v>
          </cell>
          <cell r="E1314">
            <v>3.7</v>
          </cell>
          <cell r="F1314">
            <v>3.6</v>
          </cell>
          <cell r="G1314">
            <v>4</v>
          </cell>
          <cell r="H1314">
            <v>0.82</v>
          </cell>
        </row>
        <row r="1315">
          <cell r="A1315">
            <v>1314</v>
          </cell>
          <cell r="B1315" t="str">
            <v>Cox Enterprises</v>
          </cell>
          <cell r="C1315">
            <v>4.2</v>
          </cell>
          <cell r="D1315">
            <v>3200</v>
          </cell>
          <cell r="E1315">
            <v>4.0999999999999996</v>
          </cell>
          <cell r="F1315">
            <v>3.9</v>
          </cell>
          <cell r="G1315">
            <v>4.3</v>
          </cell>
          <cell r="H1315">
            <v>0.9</v>
          </cell>
        </row>
        <row r="1316">
          <cell r="A1316">
            <v>1315</v>
          </cell>
          <cell r="B1316" t="str">
            <v>Royal Caribbean Cruises</v>
          </cell>
          <cell r="C1316">
            <v>3.9</v>
          </cell>
          <cell r="D1316">
            <v>4100</v>
          </cell>
          <cell r="E1316">
            <v>3.2</v>
          </cell>
          <cell r="F1316">
            <v>3.5</v>
          </cell>
          <cell r="G1316">
            <v>3.9</v>
          </cell>
          <cell r="H1316">
            <v>0.81</v>
          </cell>
        </row>
        <row r="1317">
          <cell r="A1317">
            <v>1316</v>
          </cell>
          <cell r="B1317" t="str">
            <v>The Bancorp</v>
          </cell>
          <cell r="C1317">
            <v>3.5</v>
          </cell>
          <cell r="D1317">
            <v>250</v>
          </cell>
          <cell r="E1317">
            <v>3.4</v>
          </cell>
          <cell r="F1317">
            <v>3.1</v>
          </cell>
          <cell r="G1317">
            <v>3.4</v>
          </cell>
          <cell r="H1317">
            <v>0.68</v>
          </cell>
        </row>
        <row r="1318">
          <cell r="A1318">
            <v>1317</v>
          </cell>
          <cell r="B1318" t="str">
            <v>Material</v>
          </cell>
          <cell r="C1318">
            <v>3.8</v>
          </cell>
          <cell r="D1318">
            <v>350</v>
          </cell>
          <cell r="E1318">
            <v>3.7</v>
          </cell>
          <cell r="F1318">
            <v>3.5</v>
          </cell>
          <cell r="G1318">
            <v>3.9</v>
          </cell>
          <cell r="H1318">
            <v>0.8</v>
          </cell>
        </row>
        <row r="1319">
          <cell r="A1319">
            <v>1318</v>
          </cell>
          <cell r="B1319" t="str">
            <v>New American Funding</v>
          </cell>
          <cell r="C1319">
            <v>4.3</v>
          </cell>
          <cell r="D1319">
            <v>1800</v>
          </cell>
          <cell r="E1319">
            <v>4.0999999999999996</v>
          </cell>
          <cell r="F1319">
            <v>4.2</v>
          </cell>
          <cell r="G1319">
            <v>4.4000000000000004</v>
          </cell>
          <cell r="H1319">
            <v>0.93</v>
          </cell>
        </row>
        <row r="1320">
          <cell r="A1320">
            <v>1319</v>
          </cell>
          <cell r="B1320" t="str">
            <v>OnDeck</v>
          </cell>
          <cell r="C1320">
            <v>3.8</v>
          </cell>
          <cell r="D1320">
            <v>450</v>
          </cell>
          <cell r="E1320">
            <v>3.7</v>
          </cell>
          <cell r="F1320">
            <v>3.5</v>
          </cell>
          <cell r="G1320">
            <v>3.9</v>
          </cell>
          <cell r="H1320">
            <v>0.76</v>
          </cell>
        </row>
        <row r="1321">
          <cell r="A1321">
            <v>1320</v>
          </cell>
          <cell r="B1321" t="str">
            <v>Latham &amp; Watkins</v>
          </cell>
          <cell r="C1321">
            <v>4.4000000000000004</v>
          </cell>
          <cell r="D1321">
            <v>1100</v>
          </cell>
          <cell r="E1321">
            <v>3.1</v>
          </cell>
          <cell r="F1321">
            <v>4.0999999999999996</v>
          </cell>
          <cell r="G1321">
            <v>4.3</v>
          </cell>
          <cell r="H1321">
            <v>0.95</v>
          </cell>
        </row>
        <row r="1322">
          <cell r="A1322">
            <v>1321</v>
          </cell>
          <cell r="B1322" t="str">
            <v>Gogo</v>
          </cell>
          <cell r="C1322">
            <v>3.6</v>
          </cell>
          <cell r="D1322">
            <v>400</v>
          </cell>
          <cell r="E1322">
            <v>3.5</v>
          </cell>
          <cell r="F1322">
            <v>3.2</v>
          </cell>
          <cell r="G1322">
            <v>3.5</v>
          </cell>
          <cell r="H1322">
            <v>0.65</v>
          </cell>
        </row>
        <row r="1323">
          <cell r="A1323">
            <v>1322</v>
          </cell>
          <cell r="B1323" t="str">
            <v>National Health Investors</v>
          </cell>
          <cell r="C1323">
            <v>3.9</v>
          </cell>
          <cell r="D1323">
            <v>40</v>
          </cell>
          <cell r="E1323">
            <v>3.8</v>
          </cell>
          <cell r="F1323">
            <v>3.7</v>
          </cell>
          <cell r="G1323">
            <v>4</v>
          </cell>
          <cell r="H1323">
            <v>0.88</v>
          </cell>
        </row>
        <row r="1324">
          <cell r="A1324">
            <v>1323</v>
          </cell>
          <cell r="B1324" t="str">
            <v>Cumberland Farms</v>
          </cell>
          <cell r="C1324">
            <v>3.1</v>
          </cell>
          <cell r="D1324">
            <v>2200</v>
          </cell>
          <cell r="E1324">
            <v>2.8</v>
          </cell>
          <cell r="F1324">
            <v>2.7</v>
          </cell>
          <cell r="G1324">
            <v>3</v>
          </cell>
          <cell r="H1324">
            <v>0.52</v>
          </cell>
        </row>
        <row r="1325">
          <cell r="A1325">
            <v>1324</v>
          </cell>
          <cell r="B1325" t="str">
            <v>Cvent</v>
          </cell>
          <cell r="C1325">
            <v>3.9</v>
          </cell>
          <cell r="D1325">
            <v>2300</v>
          </cell>
          <cell r="E1325">
            <v>3.6</v>
          </cell>
          <cell r="F1325">
            <v>3.6</v>
          </cell>
          <cell r="G1325">
            <v>4</v>
          </cell>
          <cell r="H1325">
            <v>0.85</v>
          </cell>
        </row>
        <row r="1326">
          <cell r="A1326">
            <v>1325</v>
          </cell>
          <cell r="B1326" t="str">
            <v>BaishanCloud</v>
          </cell>
          <cell r="C1326">
            <v>4.2</v>
          </cell>
          <cell r="D1326">
            <v>60</v>
          </cell>
          <cell r="E1326">
            <v>4</v>
          </cell>
          <cell r="F1326">
            <v>3.9</v>
          </cell>
          <cell r="G1326">
            <v>4.0999999999999996</v>
          </cell>
          <cell r="H1326">
            <v>0.89</v>
          </cell>
        </row>
        <row r="1327">
          <cell r="A1327">
            <v>1326</v>
          </cell>
          <cell r="B1327" t="str">
            <v>RingCentral Events</v>
          </cell>
          <cell r="C1327">
            <v>4</v>
          </cell>
          <cell r="D1327">
            <v>150</v>
          </cell>
          <cell r="E1327">
            <v>3.8</v>
          </cell>
          <cell r="F1327">
            <v>3.7</v>
          </cell>
          <cell r="G1327">
            <v>4.0999999999999996</v>
          </cell>
          <cell r="H1327">
            <v>0.84</v>
          </cell>
        </row>
        <row r="1328">
          <cell r="A1328">
            <v>1327</v>
          </cell>
          <cell r="B1328" t="str">
            <v>Sony Music Entertainment</v>
          </cell>
          <cell r="C1328">
            <v>4.0999999999999996</v>
          </cell>
          <cell r="D1328">
            <v>1200</v>
          </cell>
          <cell r="E1328">
            <v>3.6</v>
          </cell>
          <cell r="F1328">
            <v>3.7</v>
          </cell>
          <cell r="G1328">
            <v>4.0999999999999996</v>
          </cell>
          <cell r="H1328">
            <v>0.88</v>
          </cell>
        </row>
        <row r="1329">
          <cell r="A1329">
            <v>1328</v>
          </cell>
          <cell r="B1329" t="str">
            <v>Ampcus</v>
          </cell>
          <cell r="C1329">
            <v>4.3</v>
          </cell>
          <cell r="D1329">
            <v>300</v>
          </cell>
          <cell r="E1329">
            <v>4.0999999999999996</v>
          </cell>
          <cell r="F1329">
            <v>4.2</v>
          </cell>
          <cell r="G1329">
            <v>4.3</v>
          </cell>
          <cell r="H1329">
            <v>0.91</v>
          </cell>
        </row>
        <row r="1330">
          <cell r="A1330">
            <v>1329</v>
          </cell>
          <cell r="B1330" t="str">
            <v>Uber Freight</v>
          </cell>
          <cell r="C1330">
            <v>3.8</v>
          </cell>
          <cell r="D1330">
            <v>450</v>
          </cell>
          <cell r="E1330">
            <v>3.4</v>
          </cell>
          <cell r="F1330">
            <v>3.5</v>
          </cell>
          <cell r="G1330">
            <v>3.8</v>
          </cell>
          <cell r="H1330">
            <v>0.78</v>
          </cell>
        </row>
        <row r="1331">
          <cell r="A1331">
            <v>1330</v>
          </cell>
          <cell r="B1331" t="str">
            <v>New Relic</v>
          </cell>
          <cell r="C1331">
            <v>4.0999999999999996</v>
          </cell>
          <cell r="D1331">
            <v>950</v>
          </cell>
          <cell r="E1331">
            <v>4.0999999999999996</v>
          </cell>
          <cell r="F1331">
            <v>3.8</v>
          </cell>
          <cell r="G1331">
            <v>4.2</v>
          </cell>
          <cell r="H1331">
            <v>0.86</v>
          </cell>
        </row>
        <row r="1332">
          <cell r="A1332">
            <v>1331</v>
          </cell>
          <cell r="B1332" t="str">
            <v>Reigning Champs</v>
          </cell>
          <cell r="C1332">
            <v>4.2</v>
          </cell>
          <cell r="D1332">
            <v>140</v>
          </cell>
          <cell r="E1332">
            <v>4.0999999999999996</v>
          </cell>
          <cell r="F1332">
            <v>4</v>
          </cell>
          <cell r="G1332">
            <v>4.3</v>
          </cell>
          <cell r="H1332">
            <v>0.9</v>
          </cell>
        </row>
        <row r="1333">
          <cell r="A1333">
            <v>1332</v>
          </cell>
          <cell r="B1333" t="str">
            <v>First Foundation</v>
          </cell>
          <cell r="C1333">
            <v>3.4</v>
          </cell>
          <cell r="D1333">
            <v>180</v>
          </cell>
          <cell r="E1333">
            <v>3.2</v>
          </cell>
          <cell r="F1333">
            <v>3</v>
          </cell>
          <cell r="G1333">
            <v>3.3</v>
          </cell>
          <cell r="H1333">
            <v>0.64</v>
          </cell>
        </row>
        <row r="1334">
          <cell r="A1334">
            <v>1333</v>
          </cell>
          <cell r="B1334" t="str">
            <v>Pok├⌐mon</v>
          </cell>
          <cell r="C1334">
            <v>4.2</v>
          </cell>
          <cell r="D1334">
            <v>350</v>
          </cell>
          <cell r="E1334">
            <v>3.8</v>
          </cell>
          <cell r="F1334">
            <v>3.9</v>
          </cell>
          <cell r="G1334">
            <v>4.3</v>
          </cell>
          <cell r="H1334">
            <v>0.92</v>
          </cell>
        </row>
        <row r="1335">
          <cell r="A1335">
            <v>1334</v>
          </cell>
          <cell r="B1335" t="str">
            <v>Academy Bus</v>
          </cell>
          <cell r="C1335">
            <v>3.1</v>
          </cell>
          <cell r="D1335">
            <v>280</v>
          </cell>
          <cell r="E1335">
            <v>2.5</v>
          </cell>
          <cell r="F1335">
            <v>2.7</v>
          </cell>
          <cell r="G1335">
            <v>3</v>
          </cell>
          <cell r="H1335">
            <v>0.55000000000000004</v>
          </cell>
        </row>
        <row r="1336">
          <cell r="A1336">
            <v>1335</v>
          </cell>
          <cell r="B1336" t="str">
            <v>BrinkΓÇÖs</v>
          </cell>
          <cell r="C1336">
            <v>3.2</v>
          </cell>
          <cell r="D1336">
            <v>3400</v>
          </cell>
          <cell r="E1336">
            <v>2.8</v>
          </cell>
          <cell r="F1336">
            <v>2.8</v>
          </cell>
          <cell r="G1336">
            <v>3.1</v>
          </cell>
          <cell r="H1336">
            <v>0.59</v>
          </cell>
        </row>
        <row r="1337">
          <cell r="A1337">
            <v>1336</v>
          </cell>
          <cell r="B1337" t="str">
            <v>Inari Medical</v>
          </cell>
          <cell r="C1337">
            <v>4.5</v>
          </cell>
          <cell r="D1337">
            <v>220</v>
          </cell>
          <cell r="E1337">
            <v>4.2</v>
          </cell>
          <cell r="F1337">
            <v>4.4000000000000004</v>
          </cell>
          <cell r="G1337">
            <v>4.5999999999999996</v>
          </cell>
          <cell r="H1337">
            <v>0.96</v>
          </cell>
        </row>
        <row r="1338">
          <cell r="A1338">
            <v>1337</v>
          </cell>
          <cell r="B1338" t="str">
            <v>Vroom</v>
          </cell>
          <cell r="C1338">
            <v>2.8</v>
          </cell>
          <cell r="D1338">
            <v>700</v>
          </cell>
          <cell r="E1338">
            <v>2.6</v>
          </cell>
          <cell r="F1338">
            <v>2.4</v>
          </cell>
          <cell r="G1338">
            <v>2.7</v>
          </cell>
          <cell r="H1338">
            <v>0.42</v>
          </cell>
        </row>
        <row r="1339">
          <cell r="A1339">
            <v>1338</v>
          </cell>
          <cell r="B1339" t="str">
            <v>Hilton Grand Vacations</v>
          </cell>
          <cell r="C1339">
            <v>3.8</v>
          </cell>
          <cell r="D1339">
            <v>2100</v>
          </cell>
          <cell r="E1339">
            <v>3.4</v>
          </cell>
          <cell r="F1339">
            <v>3.5</v>
          </cell>
          <cell r="G1339">
            <v>3.9</v>
          </cell>
          <cell r="H1339">
            <v>0.8</v>
          </cell>
        </row>
        <row r="1340">
          <cell r="A1340">
            <v>1339</v>
          </cell>
          <cell r="B1340" t="str">
            <v>Change Healthcare</v>
          </cell>
          <cell r="C1340">
            <v>3.4</v>
          </cell>
          <cell r="D1340">
            <v>2800</v>
          </cell>
          <cell r="E1340">
            <v>3.4</v>
          </cell>
          <cell r="F1340">
            <v>3.1</v>
          </cell>
          <cell r="G1340">
            <v>3.3</v>
          </cell>
          <cell r="H1340">
            <v>0.68</v>
          </cell>
        </row>
        <row r="1341">
          <cell r="A1341">
            <v>1340</v>
          </cell>
          <cell r="B1341" t="str">
            <v>Vector Solutions</v>
          </cell>
          <cell r="C1341">
            <v>3.9</v>
          </cell>
          <cell r="D1341">
            <v>320</v>
          </cell>
          <cell r="E1341">
            <v>3.8</v>
          </cell>
          <cell r="F1341">
            <v>3.7</v>
          </cell>
          <cell r="G1341">
            <v>4</v>
          </cell>
          <cell r="H1341">
            <v>0.85</v>
          </cell>
        </row>
        <row r="1342">
          <cell r="A1342">
            <v>1341</v>
          </cell>
          <cell r="B1342" t="str">
            <v>Zillow Group</v>
          </cell>
          <cell r="C1342">
            <v>4.0999999999999996</v>
          </cell>
          <cell r="D1342">
            <v>2400</v>
          </cell>
          <cell r="E1342">
            <v>4</v>
          </cell>
          <cell r="F1342">
            <v>3.8</v>
          </cell>
          <cell r="G1342">
            <v>4.2</v>
          </cell>
          <cell r="H1342">
            <v>0.89</v>
          </cell>
        </row>
        <row r="1343">
          <cell r="A1343">
            <v>1342</v>
          </cell>
          <cell r="B1343" t="str">
            <v>AutoNation</v>
          </cell>
          <cell r="C1343">
            <v>3.4</v>
          </cell>
          <cell r="D1343">
            <v>4500</v>
          </cell>
          <cell r="E1343">
            <v>3</v>
          </cell>
          <cell r="F1343">
            <v>3</v>
          </cell>
          <cell r="G1343">
            <v>3.3</v>
          </cell>
          <cell r="H1343">
            <v>0.65</v>
          </cell>
        </row>
        <row r="1344">
          <cell r="A1344">
            <v>1343</v>
          </cell>
          <cell r="B1344" t="str">
            <v>Infinx</v>
          </cell>
          <cell r="C1344">
            <v>3.7</v>
          </cell>
          <cell r="D1344">
            <v>400</v>
          </cell>
          <cell r="E1344">
            <v>3.5</v>
          </cell>
          <cell r="F1344">
            <v>3.4</v>
          </cell>
          <cell r="G1344">
            <v>3.6</v>
          </cell>
          <cell r="H1344">
            <v>0.75</v>
          </cell>
        </row>
        <row r="1345">
          <cell r="A1345">
            <v>1344</v>
          </cell>
          <cell r="B1345" t="str">
            <v>Arrive Logistics</v>
          </cell>
          <cell r="C1345">
            <v>4.3</v>
          </cell>
          <cell r="D1345">
            <v>650</v>
          </cell>
          <cell r="E1345">
            <v>3.6</v>
          </cell>
          <cell r="F1345">
            <v>4.2</v>
          </cell>
          <cell r="G1345">
            <v>4.5</v>
          </cell>
          <cell r="H1345">
            <v>0.94</v>
          </cell>
        </row>
        <row r="1346">
          <cell r="A1346">
            <v>1345</v>
          </cell>
          <cell r="B1346" t="str">
            <v>LiveRamp</v>
          </cell>
          <cell r="C1346">
            <v>3.9</v>
          </cell>
          <cell r="D1346">
            <v>550</v>
          </cell>
          <cell r="E1346">
            <v>4</v>
          </cell>
          <cell r="F1346">
            <v>3.7</v>
          </cell>
          <cell r="G1346">
            <v>4.0999999999999996</v>
          </cell>
          <cell r="H1346">
            <v>0.86</v>
          </cell>
        </row>
        <row r="1347">
          <cell r="A1347">
            <v>1346</v>
          </cell>
          <cell r="B1347" t="str">
            <v>Eastdil Secured</v>
          </cell>
          <cell r="C1347">
            <v>4.0999999999999996</v>
          </cell>
          <cell r="D1347">
            <v>120</v>
          </cell>
          <cell r="E1347">
            <v>2.8</v>
          </cell>
          <cell r="F1347">
            <v>3.9</v>
          </cell>
          <cell r="G1347">
            <v>4</v>
          </cell>
          <cell r="H1347">
            <v>0.91</v>
          </cell>
        </row>
        <row r="1348">
          <cell r="A1348">
            <v>1347</v>
          </cell>
          <cell r="B1348" t="str">
            <v>ResultsCX</v>
          </cell>
          <cell r="C1348">
            <v>3.5</v>
          </cell>
          <cell r="D1348">
            <v>2800</v>
          </cell>
          <cell r="E1348">
            <v>3.3</v>
          </cell>
          <cell r="F1348">
            <v>3.2</v>
          </cell>
          <cell r="G1348">
            <v>3.4</v>
          </cell>
          <cell r="H1348">
            <v>0.72</v>
          </cell>
        </row>
        <row r="1349">
          <cell r="A1349">
            <v>1348</v>
          </cell>
          <cell r="B1349" t="str">
            <v>Huge</v>
          </cell>
          <cell r="C1349">
            <v>3.5</v>
          </cell>
          <cell r="D1349">
            <v>750</v>
          </cell>
          <cell r="E1349">
            <v>3.2</v>
          </cell>
          <cell r="F1349">
            <v>3.1</v>
          </cell>
          <cell r="G1349">
            <v>3.5</v>
          </cell>
          <cell r="H1349">
            <v>0.64</v>
          </cell>
        </row>
        <row r="1350">
          <cell r="A1350">
            <v>1349</v>
          </cell>
          <cell r="B1350" t="str">
            <v>Livongo</v>
          </cell>
          <cell r="C1350">
            <v>4.0999999999999996</v>
          </cell>
          <cell r="D1350">
            <v>180</v>
          </cell>
          <cell r="E1350">
            <v>4</v>
          </cell>
          <cell r="F1350">
            <v>3.9</v>
          </cell>
          <cell r="G1350">
            <v>4.3</v>
          </cell>
          <cell r="H1350">
            <v>0.88</v>
          </cell>
        </row>
        <row r="1351">
          <cell r="A1351">
            <v>1350</v>
          </cell>
          <cell r="B1351" t="str">
            <v>Arista Networks</v>
          </cell>
          <cell r="C1351">
            <v>4.5</v>
          </cell>
          <cell r="D1351">
            <v>1100</v>
          </cell>
          <cell r="E1351">
            <v>4.3</v>
          </cell>
          <cell r="F1351">
            <v>4.4000000000000004</v>
          </cell>
          <cell r="G1351">
            <v>4.5999999999999996</v>
          </cell>
          <cell r="H1351">
            <v>0.97</v>
          </cell>
        </row>
        <row r="1352">
          <cell r="A1352">
            <v>1351</v>
          </cell>
          <cell r="B1352" t="str">
            <v>Bluehost</v>
          </cell>
          <cell r="C1352">
            <v>3.4</v>
          </cell>
          <cell r="D1352">
            <v>250</v>
          </cell>
          <cell r="E1352">
            <v>3.3</v>
          </cell>
          <cell r="F1352">
            <v>3</v>
          </cell>
          <cell r="G1352">
            <v>3.3</v>
          </cell>
          <cell r="H1352">
            <v>0.62</v>
          </cell>
        </row>
        <row r="1353">
          <cell r="A1353">
            <v>1352</v>
          </cell>
          <cell r="B1353" t="str">
            <v>Crest Data</v>
          </cell>
          <cell r="C1353">
            <v>4.4000000000000004</v>
          </cell>
          <cell r="D1353">
            <v>350</v>
          </cell>
          <cell r="E1353">
            <v>4.2</v>
          </cell>
          <cell r="F1353">
            <v>4.3</v>
          </cell>
          <cell r="G1353">
            <v>4.5</v>
          </cell>
          <cell r="H1353">
            <v>0.95</v>
          </cell>
        </row>
        <row r="1354">
          <cell r="A1354">
            <v>1353</v>
          </cell>
          <cell r="B1354" t="str">
            <v>CalAmp</v>
          </cell>
          <cell r="C1354">
            <v>3.1</v>
          </cell>
          <cell r="D1354">
            <v>280</v>
          </cell>
          <cell r="E1354">
            <v>3.2</v>
          </cell>
          <cell r="F1354">
            <v>2.7</v>
          </cell>
          <cell r="G1354">
            <v>2.9</v>
          </cell>
          <cell r="H1354">
            <v>0.48</v>
          </cell>
        </row>
        <row r="1355">
          <cell r="A1355">
            <v>1354</v>
          </cell>
          <cell r="B1355" t="str">
            <v>Ares Capital</v>
          </cell>
          <cell r="C1355">
            <v>3.8</v>
          </cell>
          <cell r="D1355">
            <v>150</v>
          </cell>
          <cell r="E1355">
            <v>3.1</v>
          </cell>
          <cell r="F1355">
            <v>3.6</v>
          </cell>
          <cell r="G1355">
            <v>3.8</v>
          </cell>
          <cell r="H1355">
            <v>0.82</v>
          </cell>
        </row>
        <row r="1356">
          <cell r="A1356">
            <v>1355</v>
          </cell>
          <cell r="B1356" t="str">
            <v>Adaptive Biotechnologies</v>
          </cell>
          <cell r="C1356">
            <v>3.6</v>
          </cell>
          <cell r="D1356">
            <v>240</v>
          </cell>
          <cell r="E1356">
            <v>3.4</v>
          </cell>
          <cell r="F1356">
            <v>3.2</v>
          </cell>
          <cell r="G1356">
            <v>3.7</v>
          </cell>
          <cell r="H1356">
            <v>0.7</v>
          </cell>
        </row>
        <row r="1357">
          <cell r="A1357">
            <v>1356</v>
          </cell>
          <cell r="B1357" t="str">
            <v>Sprout Social</v>
          </cell>
          <cell r="C1357">
            <v>4.3</v>
          </cell>
          <cell r="D1357">
            <v>600</v>
          </cell>
          <cell r="E1357">
            <v>4.3</v>
          </cell>
          <cell r="F1357">
            <v>4.2</v>
          </cell>
          <cell r="G1357">
            <v>4.5</v>
          </cell>
          <cell r="H1357">
            <v>0.94</v>
          </cell>
        </row>
        <row r="1358">
          <cell r="A1358">
            <v>1357</v>
          </cell>
          <cell r="B1358" t="str">
            <v>Marcus &amp; Millichap</v>
          </cell>
          <cell r="C1358">
            <v>3.7</v>
          </cell>
          <cell r="D1358">
            <v>650</v>
          </cell>
          <cell r="E1358">
            <v>3.4</v>
          </cell>
          <cell r="F1358">
            <v>3.5</v>
          </cell>
          <cell r="G1358">
            <v>3.8</v>
          </cell>
          <cell r="H1358">
            <v>0.79</v>
          </cell>
        </row>
        <row r="1359">
          <cell r="A1359">
            <v>1358</v>
          </cell>
          <cell r="B1359" t="str">
            <v>Onity Group</v>
          </cell>
          <cell r="C1359">
            <v>3.3</v>
          </cell>
          <cell r="D1359">
            <v>400</v>
          </cell>
          <cell r="E1359">
            <v>3.2</v>
          </cell>
          <cell r="F1359">
            <v>3</v>
          </cell>
          <cell r="G1359">
            <v>3.2</v>
          </cell>
          <cell r="H1359">
            <v>0.57999999999999996</v>
          </cell>
        </row>
        <row r="1360">
          <cell r="A1360">
            <v>1359</v>
          </cell>
          <cell r="B1360" t="str">
            <v>Discovery Education</v>
          </cell>
          <cell r="C1360">
            <v>3.9</v>
          </cell>
          <cell r="D1360">
            <v>300</v>
          </cell>
          <cell r="E1360">
            <v>3.9</v>
          </cell>
          <cell r="F1360">
            <v>3.7</v>
          </cell>
          <cell r="G1360">
            <v>4</v>
          </cell>
          <cell r="H1360">
            <v>0.84</v>
          </cell>
        </row>
        <row r="1361">
          <cell r="A1361">
            <v>1360</v>
          </cell>
          <cell r="B1361" t="str">
            <v>Instagram</v>
          </cell>
          <cell r="C1361">
            <v>4.3</v>
          </cell>
          <cell r="D1361">
            <v>550</v>
          </cell>
          <cell r="E1361">
            <v>4.0999999999999996</v>
          </cell>
          <cell r="F1361">
            <v>4</v>
          </cell>
          <cell r="G1361">
            <v>4.4000000000000004</v>
          </cell>
          <cell r="H1361">
            <v>0.92</v>
          </cell>
        </row>
        <row r="1362">
          <cell r="A1362">
            <v>1361</v>
          </cell>
          <cell r="B1362" t="str">
            <v>Frontline Education</v>
          </cell>
          <cell r="C1362">
            <v>3.6</v>
          </cell>
          <cell r="D1362">
            <v>450</v>
          </cell>
          <cell r="E1362">
            <v>3.7</v>
          </cell>
          <cell r="F1362">
            <v>3.3</v>
          </cell>
          <cell r="G1362">
            <v>3.6</v>
          </cell>
          <cell r="H1362">
            <v>0.74</v>
          </cell>
        </row>
        <row r="1363">
          <cell r="A1363">
            <v>1362</v>
          </cell>
          <cell r="B1363" t="str">
            <v>Edelman</v>
          </cell>
          <cell r="C1363">
            <v>3.7</v>
          </cell>
          <cell r="D1363">
            <v>2400</v>
          </cell>
          <cell r="E1363">
            <v>3.1</v>
          </cell>
          <cell r="F1363">
            <v>3.3</v>
          </cell>
          <cell r="G1363">
            <v>3.8</v>
          </cell>
          <cell r="H1363">
            <v>0.8</v>
          </cell>
        </row>
        <row r="1364">
          <cell r="A1364">
            <v>1363</v>
          </cell>
          <cell r="B1364" t="str">
            <v>FinThrive</v>
          </cell>
          <cell r="C1364">
            <v>3.5</v>
          </cell>
          <cell r="D1364">
            <v>450</v>
          </cell>
          <cell r="E1364">
            <v>3.6</v>
          </cell>
          <cell r="F1364">
            <v>3.3</v>
          </cell>
          <cell r="G1364">
            <v>3.5</v>
          </cell>
          <cell r="H1364">
            <v>0.72</v>
          </cell>
        </row>
        <row r="1365">
          <cell r="A1365">
            <v>1364</v>
          </cell>
          <cell r="B1365" t="str">
            <v>Mitratech</v>
          </cell>
          <cell r="C1365">
            <v>3.7</v>
          </cell>
          <cell r="D1365">
            <v>320</v>
          </cell>
          <cell r="E1365">
            <v>3.7</v>
          </cell>
          <cell r="F1365">
            <v>3.4</v>
          </cell>
          <cell r="G1365">
            <v>3.8</v>
          </cell>
          <cell r="H1365">
            <v>0.78</v>
          </cell>
        </row>
        <row r="1366">
          <cell r="A1366">
            <v>1365</v>
          </cell>
          <cell r="B1366" t="str">
            <v>Blueprint Medicines</v>
          </cell>
          <cell r="C1366">
            <v>4.0999999999999996</v>
          </cell>
          <cell r="D1366">
            <v>180</v>
          </cell>
          <cell r="E1366">
            <v>3.8</v>
          </cell>
          <cell r="F1366">
            <v>3.9</v>
          </cell>
          <cell r="G1366">
            <v>4.2</v>
          </cell>
          <cell r="H1366">
            <v>0.9</v>
          </cell>
        </row>
        <row r="1367">
          <cell r="A1367">
            <v>1366</v>
          </cell>
          <cell r="B1367" t="str">
            <v>KM2 Solutions</v>
          </cell>
          <cell r="C1367">
            <v>3.4</v>
          </cell>
          <cell r="D1367">
            <v>550</v>
          </cell>
          <cell r="E1367">
            <v>3.2</v>
          </cell>
          <cell r="F1367">
            <v>3.1</v>
          </cell>
          <cell r="G1367">
            <v>3.3</v>
          </cell>
          <cell r="H1367">
            <v>0.66</v>
          </cell>
        </row>
        <row r="1368">
          <cell r="A1368">
            <v>1367</v>
          </cell>
          <cell r="B1368" t="str">
            <v>Truckstop.com</v>
          </cell>
          <cell r="C1368">
            <v>4.2</v>
          </cell>
          <cell r="D1368">
            <v>380</v>
          </cell>
          <cell r="E1368">
            <v>4.2</v>
          </cell>
          <cell r="F1368">
            <v>4.0999999999999996</v>
          </cell>
          <cell r="G1368">
            <v>4.4000000000000004</v>
          </cell>
          <cell r="H1368">
            <v>0.93</v>
          </cell>
        </row>
        <row r="1369">
          <cell r="A1369">
            <v>1368</v>
          </cell>
          <cell r="B1369" t="str">
            <v>Valley National</v>
          </cell>
          <cell r="C1369">
            <v>3.5</v>
          </cell>
          <cell r="D1369">
            <v>850</v>
          </cell>
          <cell r="E1369">
            <v>3.5</v>
          </cell>
          <cell r="F1369">
            <v>3.2</v>
          </cell>
          <cell r="G1369">
            <v>3.4</v>
          </cell>
          <cell r="H1369">
            <v>0.74</v>
          </cell>
        </row>
        <row r="1370">
          <cell r="A1370">
            <v>1369</v>
          </cell>
          <cell r="B1370" t="str">
            <v>KinderCare Learning Companies</v>
          </cell>
          <cell r="C1370">
            <v>3.1</v>
          </cell>
          <cell r="D1370">
            <v>4200</v>
          </cell>
          <cell r="E1370">
            <v>2.8</v>
          </cell>
          <cell r="F1370">
            <v>2.7</v>
          </cell>
          <cell r="G1370">
            <v>3</v>
          </cell>
          <cell r="H1370">
            <v>0.55000000000000004</v>
          </cell>
        </row>
        <row r="1371">
          <cell r="A1371">
            <v>1370</v>
          </cell>
          <cell r="B1371" t="str">
            <v>Mediaocean</v>
          </cell>
          <cell r="C1371">
            <v>3.8</v>
          </cell>
          <cell r="D1371">
            <v>550</v>
          </cell>
          <cell r="E1371">
            <v>3.8</v>
          </cell>
          <cell r="F1371">
            <v>3.5</v>
          </cell>
          <cell r="G1371">
            <v>3.9</v>
          </cell>
          <cell r="H1371">
            <v>0.81</v>
          </cell>
        </row>
        <row r="1372">
          <cell r="A1372">
            <v>1371</v>
          </cell>
          <cell r="B1372" t="str">
            <v>ALDI</v>
          </cell>
          <cell r="C1372">
            <v>3.4</v>
          </cell>
          <cell r="D1372">
            <v>15500</v>
          </cell>
          <cell r="E1372">
            <v>2.7</v>
          </cell>
          <cell r="F1372">
            <v>3</v>
          </cell>
          <cell r="G1372">
            <v>3.3</v>
          </cell>
          <cell r="H1372">
            <v>0.72</v>
          </cell>
        </row>
        <row r="1373">
          <cell r="A1373">
            <v>1372</v>
          </cell>
          <cell r="B1373" t="str">
            <v>Equifax</v>
          </cell>
          <cell r="C1373">
            <v>3.6</v>
          </cell>
          <cell r="D1373">
            <v>4800</v>
          </cell>
          <cell r="E1373">
            <v>3.7</v>
          </cell>
          <cell r="F1373">
            <v>3.3</v>
          </cell>
          <cell r="G1373">
            <v>3.6</v>
          </cell>
          <cell r="H1373">
            <v>0.76</v>
          </cell>
        </row>
        <row r="1374">
          <cell r="A1374">
            <v>1373</v>
          </cell>
          <cell r="B1374" t="str">
            <v>Brownsville Public Utilities Board</v>
          </cell>
          <cell r="C1374">
            <v>3.4</v>
          </cell>
          <cell r="D1374">
            <v>90</v>
          </cell>
          <cell r="E1374">
            <v>3.5</v>
          </cell>
          <cell r="F1374">
            <v>3.1</v>
          </cell>
          <cell r="G1374">
            <v>3.3</v>
          </cell>
          <cell r="H1374">
            <v>0.6</v>
          </cell>
        </row>
        <row r="1375">
          <cell r="A1375">
            <v>1374</v>
          </cell>
          <cell r="B1375" t="str">
            <v>Affinity Gaming</v>
          </cell>
          <cell r="C1375">
            <v>3.1</v>
          </cell>
          <cell r="D1375">
            <v>350</v>
          </cell>
          <cell r="E1375">
            <v>2.9</v>
          </cell>
          <cell r="F1375">
            <v>2.7</v>
          </cell>
          <cell r="G1375">
            <v>3</v>
          </cell>
          <cell r="H1375">
            <v>0.52</v>
          </cell>
        </row>
        <row r="1376">
          <cell r="A1376">
            <v>1375</v>
          </cell>
          <cell r="B1376" t="str">
            <v>Prime Video</v>
          </cell>
          <cell r="C1376">
            <v>4</v>
          </cell>
          <cell r="D1376">
            <v>1200</v>
          </cell>
          <cell r="E1376">
            <v>3.4</v>
          </cell>
          <cell r="F1376">
            <v>3.6</v>
          </cell>
          <cell r="G1376">
            <v>4</v>
          </cell>
          <cell r="H1376">
            <v>0.85</v>
          </cell>
        </row>
        <row r="1377">
          <cell r="A1377">
            <v>1376</v>
          </cell>
          <cell r="B1377" t="str">
            <v>Tekscend Photomask</v>
          </cell>
          <cell r="C1377">
            <v>3.7</v>
          </cell>
          <cell r="D1377">
            <v>110</v>
          </cell>
          <cell r="E1377">
            <v>3.5</v>
          </cell>
          <cell r="F1377">
            <v>3.4</v>
          </cell>
          <cell r="G1377">
            <v>3.6</v>
          </cell>
          <cell r="H1377">
            <v>0.75</v>
          </cell>
        </row>
        <row r="1378">
          <cell r="A1378">
            <v>1377</v>
          </cell>
          <cell r="B1378" t="str">
            <v>UMB Bank</v>
          </cell>
          <cell r="C1378">
            <v>3.8</v>
          </cell>
          <cell r="D1378">
            <v>950</v>
          </cell>
          <cell r="E1378">
            <v>3.8</v>
          </cell>
          <cell r="F1378">
            <v>3.5</v>
          </cell>
          <cell r="G1378">
            <v>3.8</v>
          </cell>
          <cell r="H1378">
            <v>0.82</v>
          </cell>
        </row>
        <row r="1379">
          <cell r="A1379">
            <v>1378</v>
          </cell>
          <cell r="B1379" t="str">
            <v>TreviPay</v>
          </cell>
          <cell r="C1379">
            <v>3.9</v>
          </cell>
          <cell r="D1379">
            <v>240</v>
          </cell>
          <cell r="E1379">
            <v>3.9</v>
          </cell>
          <cell r="F1379">
            <v>3.7</v>
          </cell>
          <cell r="G1379">
            <v>4</v>
          </cell>
          <cell r="H1379">
            <v>0.86</v>
          </cell>
        </row>
        <row r="1380">
          <cell r="A1380">
            <v>1379</v>
          </cell>
          <cell r="B1380" t="str">
            <v>Signant Health</v>
          </cell>
          <cell r="C1380">
            <v>3.4</v>
          </cell>
          <cell r="D1380">
            <v>550</v>
          </cell>
          <cell r="E1380">
            <v>3.4</v>
          </cell>
          <cell r="F1380">
            <v>3</v>
          </cell>
          <cell r="G1380">
            <v>3.3</v>
          </cell>
          <cell r="H1380">
            <v>0.64</v>
          </cell>
        </row>
        <row r="1381">
          <cell r="A1381">
            <v>1380</v>
          </cell>
          <cell r="B1381" t="str">
            <v>Priority Commerce</v>
          </cell>
          <cell r="C1381">
            <v>3.8</v>
          </cell>
          <cell r="D1381">
            <v>70</v>
          </cell>
          <cell r="E1381">
            <v>3.7</v>
          </cell>
          <cell r="F1381">
            <v>3.6</v>
          </cell>
          <cell r="G1381">
            <v>3.9</v>
          </cell>
          <cell r="H1381">
            <v>0.8</v>
          </cell>
        </row>
        <row r="1382">
          <cell r="A1382">
            <v>1381</v>
          </cell>
          <cell r="B1382" t="str">
            <v>Cielo Talent</v>
          </cell>
          <cell r="C1382">
            <v>3.8</v>
          </cell>
          <cell r="D1382">
            <v>850</v>
          </cell>
          <cell r="E1382">
            <v>3.7</v>
          </cell>
          <cell r="F1382">
            <v>3.5</v>
          </cell>
          <cell r="G1382">
            <v>3.9</v>
          </cell>
          <cell r="H1382">
            <v>0.82</v>
          </cell>
        </row>
        <row r="1383">
          <cell r="A1383">
            <v>1382</v>
          </cell>
          <cell r="B1383" t="str">
            <v>Dine Brands Global</v>
          </cell>
          <cell r="C1383">
            <v>3.6</v>
          </cell>
          <cell r="D1383">
            <v>350</v>
          </cell>
          <cell r="E1383">
            <v>3.5</v>
          </cell>
          <cell r="F1383">
            <v>3.3</v>
          </cell>
          <cell r="G1383">
            <v>3.6</v>
          </cell>
          <cell r="H1383">
            <v>0.74</v>
          </cell>
        </row>
        <row r="1384">
          <cell r="A1384">
            <v>1383</v>
          </cell>
          <cell r="B1384" t="str">
            <v>American Tower</v>
          </cell>
          <cell r="C1384">
            <v>3.8</v>
          </cell>
          <cell r="D1384">
            <v>1600</v>
          </cell>
          <cell r="E1384">
            <v>3.7</v>
          </cell>
          <cell r="F1384">
            <v>3.5</v>
          </cell>
          <cell r="G1384">
            <v>3.9</v>
          </cell>
          <cell r="H1384">
            <v>0.84</v>
          </cell>
        </row>
        <row r="1385">
          <cell r="A1385">
            <v>1384</v>
          </cell>
          <cell r="B1385" t="str">
            <v>American Express Global Business Travel</v>
          </cell>
          <cell r="C1385">
            <v>3.7</v>
          </cell>
          <cell r="D1385">
            <v>3200</v>
          </cell>
          <cell r="E1385">
            <v>3.7</v>
          </cell>
          <cell r="F1385">
            <v>3.4</v>
          </cell>
          <cell r="G1385">
            <v>3.7</v>
          </cell>
          <cell r="H1385">
            <v>0.78</v>
          </cell>
        </row>
        <row r="1386">
          <cell r="A1386">
            <v>1385</v>
          </cell>
          <cell r="B1386" t="str">
            <v>Public Health Institute</v>
          </cell>
          <cell r="C1386">
            <v>3.8</v>
          </cell>
          <cell r="D1386">
            <v>280</v>
          </cell>
          <cell r="E1386">
            <v>3.7</v>
          </cell>
          <cell r="F1386">
            <v>3.5</v>
          </cell>
          <cell r="G1386">
            <v>3.9</v>
          </cell>
          <cell r="H1386">
            <v>0.81</v>
          </cell>
        </row>
        <row r="1387">
          <cell r="A1387">
            <v>1386</v>
          </cell>
          <cell r="B1387" t="str">
            <v>Arbor Realty Trust</v>
          </cell>
          <cell r="C1387">
            <v>3.6</v>
          </cell>
          <cell r="D1387">
            <v>140</v>
          </cell>
          <cell r="E1387">
            <v>3.2</v>
          </cell>
          <cell r="F1387">
            <v>3.3</v>
          </cell>
          <cell r="G1387">
            <v>3.5</v>
          </cell>
          <cell r="H1387">
            <v>0.7</v>
          </cell>
        </row>
        <row r="1388">
          <cell r="A1388">
            <v>1387</v>
          </cell>
          <cell r="B1388" t="str">
            <v>Cadence Bank</v>
          </cell>
          <cell r="C1388">
            <v>3.6</v>
          </cell>
          <cell r="D1388">
            <v>1100</v>
          </cell>
          <cell r="E1388">
            <v>3.7</v>
          </cell>
          <cell r="F1388">
            <v>3.3</v>
          </cell>
          <cell r="G1388">
            <v>3.6</v>
          </cell>
          <cell r="H1388">
            <v>0.76</v>
          </cell>
        </row>
        <row r="1389">
          <cell r="A1389">
            <v>1388</v>
          </cell>
          <cell r="B1389" t="str">
            <v>Concord Hospitality Enterprises</v>
          </cell>
          <cell r="C1389">
            <v>3.8</v>
          </cell>
          <cell r="D1389">
            <v>950</v>
          </cell>
          <cell r="E1389">
            <v>3.4</v>
          </cell>
          <cell r="F1389">
            <v>3.5</v>
          </cell>
          <cell r="G1389">
            <v>3.8</v>
          </cell>
          <cell r="H1389">
            <v>0.83</v>
          </cell>
        </row>
        <row r="1390">
          <cell r="A1390">
            <v>1389</v>
          </cell>
          <cell r="B1390" t="str">
            <v>Ace Hardware</v>
          </cell>
          <cell r="C1390">
            <v>3.6</v>
          </cell>
          <cell r="D1390">
            <v>4500</v>
          </cell>
          <cell r="E1390">
            <v>3.4</v>
          </cell>
          <cell r="F1390">
            <v>3.3</v>
          </cell>
          <cell r="G1390">
            <v>3.7</v>
          </cell>
          <cell r="H1390">
            <v>0.79</v>
          </cell>
        </row>
        <row r="1391">
          <cell r="A1391">
            <v>1390</v>
          </cell>
          <cell r="B1391" t="str">
            <v>Gen Korean BBQ House</v>
          </cell>
          <cell r="C1391">
            <v>3.2</v>
          </cell>
          <cell r="D1391">
            <v>180</v>
          </cell>
          <cell r="E1391">
            <v>2.8</v>
          </cell>
          <cell r="F1391">
            <v>2.7</v>
          </cell>
          <cell r="G1391">
            <v>3.1</v>
          </cell>
          <cell r="H1391">
            <v>0.56000000000000005</v>
          </cell>
        </row>
        <row r="1392">
          <cell r="A1392">
            <v>1391</v>
          </cell>
          <cell r="B1392" t="str">
            <v>BetaNXT</v>
          </cell>
          <cell r="C1392">
            <v>3.7</v>
          </cell>
          <cell r="D1392">
            <v>120</v>
          </cell>
          <cell r="E1392">
            <v>3.6</v>
          </cell>
          <cell r="F1392">
            <v>3.4</v>
          </cell>
          <cell r="G1392">
            <v>3.7</v>
          </cell>
          <cell r="H1392">
            <v>0.75</v>
          </cell>
        </row>
        <row r="1393">
          <cell r="A1393">
            <v>1392</v>
          </cell>
          <cell r="B1393" t="str">
            <v>Fidelity Bank / Oklahoma Fidelity Bank</v>
          </cell>
          <cell r="C1393">
            <v>3.9</v>
          </cell>
          <cell r="D1393">
            <v>150</v>
          </cell>
          <cell r="E1393">
            <v>3.9</v>
          </cell>
          <cell r="F1393">
            <v>3.7</v>
          </cell>
          <cell r="G1393">
            <v>4</v>
          </cell>
          <cell r="H1393">
            <v>0.88</v>
          </cell>
        </row>
        <row r="1394">
          <cell r="A1394">
            <v>1393</v>
          </cell>
          <cell r="B1394" t="str">
            <v>Noodles &amp; Company</v>
          </cell>
          <cell r="C1394">
            <v>3.2</v>
          </cell>
          <cell r="D1394">
            <v>3800</v>
          </cell>
          <cell r="E1394">
            <v>3.1</v>
          </cell>
          <cell r="F1394">
            <v>2.8</v>
          </cell>
          <cell r="G1394">
            <v>3.1</v>
          </cell>
          <cell r="H1394">
            <v>0.57999999999999996</v>
          </cell>
        </row>
        <row r="1395">
          <cell r="A1395">
            <v>1394</v>
          </cell>
          <cell r="B1395" t="str">
            <v>Accel Entertainment</v>
          </cell>
          <cell r="C1395">
            <v>3.6</v>
          </cell>
          <cell r="D1395">
            <v>110</v>
          </cell>
          <cell r="E1395">
            <v>3.4</v>
          </cell>
          <cell r="F1395">
            <v>3.3</v>
          </cell>
          <cell r="G1395">
            <v>3.5</v>
          </cell>
          <cell r="H1395">
            <v>0.72</v>
          </cell>
        </row>
        <row r="1396">
          <cell r="A1396">
            <v>1395</v>
          </cell>
          <cell r="B1396" t="str">
            <v>Westside Transportation</v>
          </cell>
          <cell r="C1396">
            <v>3.3</v>
          </cell>
          <cell r="D1396">
            <v>90</v>
          </cell>
          <cell r="E1396">
            <v>2.8</v>
          </cell>
          <cell r="F1396">
            <v>2.9</v>
          </cell>
          <cell r="G1396">
            <v>3.1</v>
          </cell>
          <cell r="H1396">
            <v>0.6</v>
          </cell>
        </row>
        <row r="1397">
          <cell r="A1397">
            <v>1396</v>
          </cell>
          <cell r="B1397" t="str">
            <v>Zapier</v>
          </cell>
          <cell r="C1397">
            <v>4.5999999999999996</v>
          </cell>
          <cell r="D1397">
            <v>350</v>
          </cell>
          <cell r="E1397">
            <v>4.7</v>
          </cell>
          <cell r="F1397">
            <v>4.5</v>
          </cell>
          <cell r="G1397">
            <v>4.8</v>
          </cell>
          <cell r="H1397">
            <v>0.98</v>
          </cell>
        </row>
        <row r="1398">
          <cell r="A1398">
            <v>1397</v>
          </cell>
          <cell r="B1398" t="str">
            <v>Tavant</v>
          </cell>
          <cell r="C1398">
            <v>3.8</v>
          </cell>
          <cell r="D1398">
            <v>1200</v>
          </cell>
          <cell r="E1398">
            <v>3.7</v>
          </cell>
          <cell r="F1398">
            <v>3.6</v>
          </cell>
          <cell r="G1398">
            <v>3.8</v>
          </cell>
          <cell r="H1398">
            <v>0.84</v>
          </cell>
        </row>
        <row r="1399">
          <cell r="A1399">
            <v>1398</v>
          </cell>
          <cell r="B1399" t="str">
            <v>New Charter Technologies</v>
          </cell>
          <cell r="C1399">
            <v>4.0999999999999996</v>
          </cell>
          <cell r="D1399">
            <v>60</v>
          </cell>
          <cell r="E1399">
            <v>4</v>
          </cell>
          <cell r="F1399">
            <v>3.9</v>
          </cell>
          <cell r="G1399">
            <v>4.2</v>
          </cell>
          <cell r="H1399">
            <v>0.88</v>
          </cell>
        </row>
        <row r="1400">
          <cell r="A1400">
            <v>1399</v>
          </cell>
          <cell r="B1400" t="str">
            <v>Agile Defense</v>
          </cell>
          <cell r="C1400">
            <v>4.0999999999999996</v>
          </cell>
          <cell r="D1400">
            <v>220</v>
          </cell>
          <cell r="E1400">
            <v>4</v>
          </cell>
          <cell r="F1400">
            <v>3.9</v>
          </cell>
          <cell r="G1400">
            <v>4.2</v>
          </cell>
          <cell r="H1400">
            <v>0.91</v>
          </cell>
        </row>
        <row r="1401">
          <cell r="A1401">
            <v>1400</v>
          </cell>
          <cell r="B1401" t="str">
            <v>ERI</v>
          </cell>
          <cell r="C1401">
            <v>3.5</v>
          </cell>
          <cell r="D1401">
            <v>180</v>
          </cell>
          <cell r="E1401">
            <v>3.4</v>
          </cell>
          <cell r="F1401">
            <v>3.2</v>
          </cell>
          <cell r="G1401">
            <v>3.5</v>
          </cell>
          <cell r="H1401">
            <v>0.7</v>
          </cell>
        </row>
        <row r="1402">
          <cell r="A1402">
            <v>1401</v>
          </cell>
          <cell r="B1402" t="str">
            <v>CARFAX</v>
          </cell>
          <cell r="C1402">
            <v>4.2</v>
          </cell>
          <cell r="D1402">
            <v>1350</v>
          </cell>
          <cell r="E1402">
            <v>4</v>
          </cell>
          <cell r="F1402">
            <v>3.8</v>
          </cell>
          <cell r="G1402">
            <v>4.0999999999999996</v>
          </cell>
          <cell r="H1402">
            <v>0.89</v>
          </cell>
        </row>
        <row r="1403">
          <cell r="A1403">
            <v>1402</v>
          </cell>
          <cell r="B1403" t="str">
            <v>Federated Hermes</v>
          </cell>
          <cell r="C1403">
            <v>3.7</v>
          </cell>
          <cell r="D1403">
            <v>620</v>
          </cell>
          <cell r="E1403">
            <v>3.5</v>
          </cell>
          <cell r="F1403">
            <v>3.4</v>
          </cell>
          <cell r="G1403">
            <v>3.6</v>
          </cell>
          <cell r="H1403">
            <v>0.81</v>
          </cell>
        </row>
        <row r="1404">
          <cell r="A1404">
            <v>1403</v>
          </cell>
          <cell r="B1404" t="str">
            <v>Forward Air</v>
          </cell>
          <cell r="C1404">
            <v>3.2</v>
          </cell>
          <cell r="D1404">
            <v>1200</v>
          </cell>
          <cell r="E1404">
            <v>2.8</v>
          </cell>
          <cell r="F1404">
            <v>2.9</v>
          </cell>
          <cell r="G1404">
            <v>3</v>
          </cell>
          <cell r="H1404">
            <v>0.65</v>
          </cell>
        </row>
        <row r="1405">
          <cell r="A1405">
            <v>1404</v>
          </cell>
          <cell r="B1405" t="str">
            <v>Lovesac</v>
          </cell>
          <cell r="C1405">
            <v>3.8</v>
          </cell>
          <cell r="D1405">
            <v>480</v>
          </cell>
          <cell r="E1405">
            <v>3.4</v>
          </cell>
          <cell r="F1405">
            <v>3.5</v>
          </cell>
          <cell r="G1405">
            <v>4</v>
          </cell>
          <cell r="H1405">
            <v>0.78</v>
          </cell>
        </row>
        <row r="1406">
          <cell r="A1406">
            <v>1405</v>
          </cell>
          <cell r="B1406" t="str">
            <v>Epic Systems Corporation</v>
          </cell>
          <cell r="C1406">
            <v>3.5</v>
          </cell>
          <cell r="D1406">
            <v>5400</v>
          </cell>
          <cell r="E1406">
            <v>2.4</v>
          </cell>
          <cell r="F1406">
            <v>3.2</v>
          </cell>
          <cell r="G1406">
            <v>3.8</v>
          </cell>
          <cell r="H1406">
            <v>0.72</v>
          </cell>
        </row>
        <row r="1407">
          <cell r="A1407">
            <v>1406</v>
          </cell>
          <cell r="B1407" t="str">
            <v>Cetera Financial Group</v>
          </cell>
          <cell r="C1407">
            <v>3.6</v>
          </cell>
          <cell r="D1407">
            <v>750</v>
          </cell>
          <cell r="E1407">
            <v>3.5</v>
          </cell>
          <cell r="F1407">
            <v>3.3</v>
          </cell>
          <cell r="G1407">
            <v>3.4</v>
          </cell>
          <cell r="H1407">
            <v>0.76</v>
          </cell>
        </row>
        <row r="1408">
          <cell r="A1408">
            <v>1407</v>
          </cell>
          <cell r="B1408" t="str">
            <v>Gannett</v>
          </cell>
          <cell r="C1408">
            <v>2.8</v>
          </cell>
          <cell r="D1408">
            <v>4100</v>
          </cell>
          <cell r="E1408">
            <v>2.9</v>
          </cell>
          <cell r="F1408">
            <v>2.5</v>
          </cell>
          <cell r="G1408">
            <v>2.6</v>
          </cell>
          <cell r="H1408">
            <v>0.42</v>
          </cell>
        </row>
        <row r="1409">
          <cell r="A1409">
            <v>1408</v>
          </cell>
          <cell r="B1409" t="str">
            <v>Fossil Group</v>
          </cell>
          <cell r="C1409">
            <v>3.4</v>
          </cell>
          <cell r="D1409">
            <v>2800</v>
          </cell>
          <cell r="E1409">
            <v>3.3</v>
          </cell>
          <cell r="F1409">
            <v>3</v>
          </cell>
          <cell r="G1409">
            <v>3.2</v>
          </cell>
          <cell r="H1409">
            <v>0.57999999999999996</v>
          </cell>
        </row>
        <row r="1410">
          <cell r="A1410">
            <v>1409</v>
          </cell>
          <cell r="B1410" t="str">
            <v>BeyondTrust</v>
          </cell>
          <cell r="C1410">
            <v>4.3</v>
          </cell>
          <cell r="D1410">
            <v>650</v>
          </cell>
          <cell r="E1410">
            <v>4.2</v>
          </cell>
          <cell r="F1410">
            <v>4.0999999999999996</v>
          </cell>
          <cell r="G1410">
            <v>4.4000000000000004</v>
          </cell>
          <cell r="H1410">
            <v>0.94</v>
          </cell>
        </row>
        <row r="1411">
          <cell r="A1411">
            <v>1410</v>
          </cell>
          <cell r="B1411" t="str">
            <v>Oral Surgery Partners</v>
          </cell>
          <cell r="C1411">
            <v>3.1</v>
          </cell>
          <cell r="D1411">
            <v>120</v>
          </cell>
          <cell r="E1411">
            <v>2.8</v>
          </cell>
          <cell r="F1411">
            <v>2.7</v>
          </cell>
          <cell r="G1411">
            <v>2.9</v>
          </cell>
          <cell r="H1411">
            <v>0.6</v>
          </cell>
        </row>
        <row r="1412">
          <cell r="A1412">
            <v>1411</v>
          </cell>
          <cell r="B1412" t="str">
            <v>Veeva</v>
          </cell>
          <cell r="C1412">
            <v>4.0999999999999996</v>
          </cell>
          <cell r="D1412">
            <v>1800</v>
          </cell>
          <cell r="E1412">
            <v>4</v>
          </cell>
          <cell r="F1412">
            <v>3.9</v>
          </cell>
          <cell r="G1412">
            <v>4.2</v>
          </cell>
          <cell r="H1412">
            <v>0.91</v>
          </cell>
        </row>
        <row r="1413">
          <cell r="A1413">
            <v>1412</v>
          </cell>
          <cell r="B1413" t="str">
            <v>Moore</v>
          </cell>
          <cell r="C1413">
            <v>3.3</v>
          </cell>
          <cell r="D1413">
            <v>340</v>
          </cell>
          <cell r="E1413">
            <v>3.1</v>
          </cell>
          <cell r="F1413">
            <v>3</v>
          </cell>
          <cell r="G1413">
            <v>3.2</v>
          </cell>
          <cell r="H1413">
            <v>0.68</v>
          </cell>
        </row>
        <row r="1414">
          <cell r="A1414">
            <v>1413</v>
          </cell>
          <cell r="B1414" t="str">
            <v>Imagine Learning</v>
          </cell>
          <cell r="C1414">
            <v>3.6</v>
          </cell>
          <cell r="D1414">
            <v>950</v>
          </cell>
          <cell r="E1414">
            <v>3.5</v>
          </cell>
          <cell r="F1414">
            <v>3.3</v>
          </cell>
          <cell r="G1414">
            <v>3.7</v>
          </cell>
          <cell r="H1414">
            <v>0.75</v>
          </cell>
        </row>
        <row r="1415">
          <cell r="A1415">
            <v>1414</v>
          </cell>
          <cell r="B1415" t="str">
            <v>Agilysys</v>
          </cell>
          <cell r="C1415">
            <v>3.8</v>
          </cell>
          <cell r="D1415">
            <v>420</v>
          </cell>
          <cell r="E1415">
            <v>3.6</v>
          </cell>
          <cell r="F1415">
            <v>3.5</v>
          </cell>
          <cell r="G1415">
            <v>3.8</v>
          </cell>
          <cell r="H1415">
            <v>0.82</v>
          </cell>
        </row>
        <row r="1416">
          <cell r="A1416">
            <v>1415</v>
          </cell>
          <cell r="B1416" t="str">
            <v>Jive Communications</v>
          </cell>
          <cell r="C1416">
            <v>3.9</v>
          </cell>
          <cell r="D1416">
            <v>310</v>
          </cell>
          <cell r="E1416">
            <v>3.7</v>
          </cell>
          <cell r="F1416">
            <v>3.6</v>
          </cell>
          <cell r="G1416">
            <v>4</v>
          </cell>
          <cell r="H1416">
            <v>0.85</v>
          </cell>
        </row>
        <row r="1417">
          <cell r="A1417">
            <v>1416</v>
          </cell>
          <cell r="B1417" t="str">
            <v>Aven Hospitality</v>
          </cell>
          <cell r="C1417">
            <v>3.4</v>
          </cell>
          <cell r="D1417">
            <v>180</v>
          </cell>
          <cell r="E1417">
            <v>3.2</v>
          </cell>
          <cell r="F1417">
            <v>3.1</v>
          </cell>
          <cell r="G1417">
            <v>3.3</v>
          </cell>
          <cell r="H1417">
            <v>0.7</v>
          </cell>
        </row>
        <row r="1418">
          <cell r="A1418">
            <v>1417</v>
          </cell>
          <cell r="B1418" t="str">
            <v>Granite Telecommunications</v>
          </cell>
          <cell r="C1418">
            <v>3.5</v>
          </cell>
          <cell r="D1418">
            <v>1600</v>
          </cell>
          <cell r="E1418">
            <v>3</v>
          </cell>
          <cell r="F1418">
            <v>3.2</v>
          </cell>
          <cell r="G1418">
            <v>3.4</v>
          </cell>
          <cell r="H1418">
            <v>0.74</v>
          </cell>
        </row>
        <row r="1419">
          <cell r="A1419">
            <v>1418</v>
          </cell>
          <cell r="B1419" t="str">
            <v>Qualifacts</v>
          </cell>
          <cell r="C1419">
            <v>3.7</v>
          </cell>
          <cell r="D1419">
            <v>440</v>
          </cell>
          <cell r="E1419">
            <v>3.6</v>
          </cell>
          <cell r="F1419">
            <v>3.4</v>
          </cell>
          <cell r="G1419">
            <v>3.5</v>
          </cell>
          <cell r="H1419">
            <v>0.79</v>
          </cell>
        </row>
        <row r="1420">
          <cell r="A1420">
            <v>1419</v>
          </cell>
          <cell r="B1420" t="str">
            <v>Servis1st Bank</v>
          </cell>
          <cell r="C1420">
            <v>4</v>
          </cell>
          <cell r="D1420">
            <v>150</v>
          </cell>
          <cell r="E1420">
            <v>3.8</v>
          </cell>
          <cell r="F1420">
            <v>3.9</v>
          </cell>
          <cell r="G1420">
            <v>4.0999999999999996</v>
          </cell>
          <cell r="H1420">
            <v>0.9</v>
          </cell>
        </row>
        <row r="1421">
          <cell r="A1421">
            <v>1420</v>
          </cell>
          <cell r="B1421" t="str">
            <v>PRIDE Industries</v>
          </cell>
          <cell r="C1421">
            <v>3.6</v>
          </cell>
          <cell r="D1421">
            <v>880</v>
          </cell>
          <cell r="E1421">
            <v>3.4</v>
          </cell>
          <cell r="F1421">
            <v>3.3</v>
          </cell>
          <cell r="G1421">
            <v>3.7</v>
          </cell>
          <cell r="H1421">
            <v>0.78</v>
          </cell>
        </row>
        <row r="1422">
          <cell r="A1422">
            <v>1421</v>
          </cell>
          <cell r="B1422" t="str">
            <v>Black Box Network Services</v>
          </cell>
          <cell r="C1422">
            <v>3.1</v>
          </cell>
          <cell r="D1422">
            <v>1900</v>
          </cell>
          <cell r="E1422">
            <v>3</v>
          </cell>
          <cell r="F1422">
            <v>2.8</v>
          </cell>
          <cell r="G1422">
            <v>2.9</v>
          </cell>
          <cell r="H1422">
            <v>0.52</v>
          </cell>
        </row>
        <row r="1423">
          <cell r="A1423">
            <v>1422</v>
          </cell>
          <cell r="B1423" t="str">
            <v>Alaska Communications</v>
          </cell>
          <cell r="C1423">
            <v>3.2</v>
          </cell>
          <cell r="D1423">
            <v>410</v>
          </cell>
          <cell r="E1423">
            <v>3.1</v>
          </cell>
          <cell r="F1423">
            <v>2.9</v>
          </cell>
          <cell r="G1423">
            <v>3</v>
          </cell>
          <cell r="H1423">
            <v>0.61</v>
          </cell>
        </row>
        <row r="1424">
          <cell r="A1424">
            <v>1423</v>
          </cell>
          <cell r="B1424" t="str">
            <v>Groupon</v>
          </cell>
          <cell r="C1424">
            <v>3.3</v>
          </cell>
          <cell r="D1424">
            <v>5200</v>
          </cell>
          <cell r="E1424">
            <v>3.5</v>
          </cell>
          <cell r="F1424">
            <v>2.9</v>
          </cell>
          <cell r="G1424">
            <v>3.1</v>
          </cell>
          <cell r="H1424">
            <v>0.48</v>
          </cell>
        </row>
        <row r="1425">
          <cell r="A1425">
            <v>1424</v>
          </cell>
          <cell r="B1425" t="str">
            <v>Radisys</v>
          </cell>
          <cell r="C1425">
            <v>3.6</v>
          </cell>
          <cell r="D1425">
            <v>380</v>
          </cell>
          <cell r="E1425">
            <v>3.5</v>
          </cell>
          <cell r="F1425">
            <v>3.4</v>
          </cell>
          <cell r="G1425">
            <v>3.5</v>
          </cell>
          <cell r="H1425">
            <v>0.72</v>
          </cell>
        </row>
        <row r="1426">
          <cell r="A1426">
            <v>1425</v>
          </cell>
          <cell r="B1426" t="str">
            <v>HBT Financial</v>
          </cell>
          <cell r="C1426">
            <v>3.8</v>
          </cell>
          <cell r="D1426">
            <v>110</v>
          </cell>
          <cell r="E1426">
            <v>3.6</v>
          </cell>
          <cell r="F1426">
            <v>3.5</v>
          </cell>
          <cell r="G1426">
            <v>3.7</v>
          </cell>
          <cell r="H1426">
            <v>0.8</v>
          </cell>
        </row>
        <row r="1427">
          <cell r="A1427">
            <v>1426</v>
          </cell>
          <cell r="B1427" t="str">
            <v>Mission Produce</v>
          </cell>
          <cell r="C1427">
            <v>3.2</v>
          </cell>
          <cell r="D1427">
            <v>290</v>
          </cell>
          <cell r="E1427">
            <v>2.9</v>
          </cell>
          <cell r="F1427">
            <v>2.8</v>
          </cell>
          <cell r="G1427">
            <v>3.1</v>
          </cell>
          <cell r="H1427">
            <v>0.64</v>
          </cell>
        </row>
        <row r="1428">
          <cell r="A1428">
            <v>1427</v>
          </cell>
          <cell r="B1428" t="str">
            <v>Kinetic</v>
          </cell>
          <cell r="C1428">
            <v>3</v>
          </cell>
          <cell r="D1428">
            <v>1400</v>
          </cell>
          <cell r="E1428">
            <v>2.8</v>
          </cell>
          <cell r="F1428">
            <v>2.7</v>
          </cell>
          <cell r="G1428">
            <v>2.9</v>
          </cell>
          <cell r="H1428">
            <v>0.55000000000000004</v>
          </cell>
        </row>
        <row r="1429">
          <cell r="A1429">
            <v>1428</v>
          </cell>
          <cell r="B1429" t="str">
            <v>Charles River Associates</v>
          </cell>
          <cell r="C1429">
            <v>3.9</v>
          </cell>
          <cell r="D1429">
            <v>580</v>
          </cell>
          <cell r="E1429">
            <v>3.2</v>
          </cell>
          <cell r="F1429">
            <v>3.7</v>
          </cell>
          <cell r="G1429">
            <v>4</v>
          </cell>
          <cell r="H1429">
            <v>0.88</v>
          </cell>
        </row>
        <row r="1430">
          <cell r="A1430">
            <v>1429</v>
          </cell>
          <cell r="B1430" t="str">
            <v>Network Connex</v>
          </cell>
          <cell r="C1430">
            <v>3.5</v>
          </cell>
          <cell r="D1430">
            <v>140</v>
          </cell>
          <cell r="E1430">
            <v>3.4</v>
          </cell>
          <cell r="F1430">
            <v>3.2</v>
          </cell>
          <cell r="G1430">
            <v>3.4</v>
          </cell>
          <cell r="H1430">
            <v>0.7</v>
          </cell>
        </row>
        <row r="1431">
          <cell r="A1431">
            <v>1430</v>
          </cell>
          <cell r="B1431" t="str">
            <v>Teradata</v>
          </cell>
          <cell r="C1431">
            <v>3.8</v>
          </cell>
          <cell r="D1431">
            <v>3200</v>
          </cell>
          <cell r="E1431">
            <v>4</v>
          </cell>
          <cell r="F1431">
            <v>3.5</v>
          </cell>
          <cell r="G1431">
            <v>3.7</v>
          </cell>
          <cell r="H1431">
            <v>0.81</v>
          </cell>
        </row>
        <row r="1432">
          <cell r="A1432">
            <v>1431</v>
          </cell>
          <cell r="B1432" t="str">
            <v>Children's Hospital of Michigan</v>
          </cell>
          <cell r="C1432">
            <v>3.5</v>
          </cell>
          <cell r="D1432">
            <v>620</v>
          </cell>
          <cell r="E1432">
            <v>3.2</v>
          </cell>
          <cell r="F1432">
            <v>3.1</v>
          </cell>
          <cell r="G1432">
            <v>3.4</v>
          </cell>
          <cell r="H1432">
            <v>0.74</v>
          </cell>
        </row>
        <row r="1433">
          <cell r="A1433">
            <v>1432</v>
          </cell>
          <cell r="B1433" t="str">
            <v>Omnissa</v>
          </cell>
          <cell r="C1433">
            <v>4.0999999999999996</v>
          </cell>
          <cell r="D1433">
            <v>280</v>
          </cell>
          <cell r="E1433">
            <v>4.2</v>
          </cell>
          <cell r="F1433">
            <v>3.9</v>
          </cell>
          <cell r="G1433">
            <v>4.3</v>
          </cell>
          <cell r="H1433">
            <v>0.9</v>
          </cell>
        </row>
        <row r="1434">
          <cell r="A1434">
            <v>1433</v>
          </cell>
          <cell r="B1434" t="str">
            <v>Harte Hanks</v>
          </cell>
          <cell r="C1434">
            <v>3.1</v>
          </cell>
          <cell r="D1434">
            <v>950</v>
          </cell>
          <cell r="E1434">
            <v>3.2</v>
          </cell>
          <cell r="F1434">
            <v>2.8</v>
          </cell>
          <cell r="G1434">
            <v>2.9</v>
          </cell>
          <cell r="H1434">
            <v>0.51</v>
          </cell>
        </row>
        <row r="1435">
          <cell r="A1435">
            <v>1434</v>
          </cell>
          <cell r="B1435" t="str">
            <v>Norton</v>
          </cell>
          <cell r="C1435">
            <v>3.7</v>
          </cell>
          <cell r="D1435">
            <v>2100</v>
          </cell>
          <cell r="E1435">
            <v>3.6</v>
          </cell>
          <cell r="F1435">
            <v>3.4</v>
          </cell>
          <cell r="G1435">
            <v>3.5</v>
          </cell>
          <cell r="H1435">
            <v>0.78</v>
          </cell>
        </row>
        <row r="1436">
          <cell r="A1436">
            <v>1435</v>
          </cell>
          <cell r="B1436" t="str">
            <v>Sidley Austin</v>
          </cell>
          <cell r="C1436">
            <v>4</v>
          </cell>
          <cell r="D1436">
            <v>1100</v>
          </cell>
          <cell r="E1436">
            <v>3.1</v>
          </cell>
          <cell r="F1436">
            <v>3.8</v>
          </cell>
          <cell r="G1436">
            <v>4.0999999999999996</v>
          </cell>
          <cell r="H1436">
            <v>0.92</v>
          </cell>
        </row>
        <row r="1437">
          <cell r="A1437">
            <v>1436</v>
          </cell>
          <cell r="B1437" t="str">
            <v>Consumer Portfolio Services</v>
          </cell>
          <cell r="C1437">
            <v>2.9</v>
          </cell>
          <cell r="D1437">
            <v>480</v>
          </cell>
          <cell r="E1437">
            <v>2.7</v>
          </cell>
          <cell r="F1437">
            <v>2.6</v>
          </cell>
          <cell r="G1437">
            <v>2.8</v>
          </cell>
          <cell r="H1437">
            <v>0.45</v>
          </cell>
        </row>
        <row r="1438">
          <cell r="A1438">
            <v>1437</v>
          </cell>
          <cell r="B1438" t="str">
            <v>Pareto Health</v>
          </cell>
          <cell r="C1438">
            <v>4.2</v>
          </cell>
          <cell r="D1438">
            <v>130</v>
          </cell>
          <cell r="E1438">
            <v>4.0999999999999996</v>
          </cell>
          <cell r="F1438">
            <v>4</v>
          </cell>
          <cell r="G1438">
            <v>4.3</v>
          </cell>
          <cell r="H1438">
            <v>0.94</v>
          </cell>
        </row>
        <row r="1439">
          <cell r="A1439">
            <v>1438</v>
          </cell>
          <cell r="B1439" t="str">
            <v>In-N-Out Burger</v>
          </cell>
          <cell r="C1439">
            <v>4.5</v>
          </cell>
          <cell r="D1439">
            <v>24500</v>
          </cell>
          <cell r="E1439">
            <v>4.0999999999999996</v>
          </cell>
          <cell r="F1439">
            <v>4.3</v>
          </cell>
          <cell r="G1439">
            <v>4.5999999999999996</v>
          </cell>
          <cell r="H1439">
            <v>0.92</v>
          </cell>
        </row>
        <row r="1440">
          <cell r="A1440">
            <v>1439</v>
          </cell>
          <cell r="B1440" t="str">
            <v>IXL Learning</v>
          </cell>
          <cell r="C1440">
            <v>3.4</v>
          </cell>
          <cell r="D1440">
            <v>680</v>
          </cell>
          <cell r="E1440">
            <v>3.2</v>
          </cell>
          <cell r="F1440">
            <v>3</v>
          </cell>
          <cell r="G1440">
            <v>3.3</v>
          </cell>
          <cell r="H1440">
            <v>0.62</v>
          </cell>
        </row>
        <row r="1441">
          <cell r="A1441">
            <v>1440</v>
          </cell>
          <cell r="B1441" t="str">
            <v>Manhattan Associates</v>
          </cell>
          <cell r="C1441">
            <v>3.8</v>
          </cell>
          <cell r="D1441">
            <v>1900</v>
          </cell>
          <cell r="E1441">
            <v>3.6</v>
          </cell>
          <cell r="F1441">
            <v>3.5</v>
          </cell>
          <cell r="G1441">
            <v>3.7</v>
          </cell>
          <cell r="H1441">
            <v>0.84</v>
          </cell>
        </row>
        <row r="1442">
          <cell r="A1442">
            <v>1441</v>
          </cell>
          <cell r="B1442" t="str">
            <v>Benefitfocus</v>
          </cell>
          <cell r="C1442">
            <v>3.2</v>
          </cell>
          <cell r="D1442">
            <v>840</v>
          </cell>
          <cell r="E1442">
            <v>3.1</v>
          </cell>
          <cell r="F1442">
            <v>2.9</v>
          </cell>
          <cell r="G1442">
            <v>3</v>
          </cell>
          <cell r="H1442">
            <v>0.57999999999999996</v>
          </cell>
        </row>
        <row r="1443">
          <cell r="A1443">
            <v>1442</v>
          </cell>
          <cell r="B1443" t="str">
            <v>Pathward</v>
          </cell>
          <cell r="C1443">
            <v>3.6</v>
          </cell>
          <cell r="D1443">
            <v>310</v>
          </cell>
          <cell r="E1443">
            <v>3.5</v>
          </cell>
          <cell r="F1443">
            <v>3.4</v>
          </cell>
          <cell r="G1443">
            <v>3.5</v>
          </cell>
          <cell r="H1443">
            <v>0.75</v>
          </cell>
        </row>
        <row r="1444">
          <cell r="A1444">
            <v>1443</v>
          </cell>
          <cell r="B1444" t="str">
            <v>BankPlus</v>
          </cell>
          <cell r="C1444">
            <v>3.9</v>
          </cell>
          <cell r="D1444">
            <v>160</v>
          </cell>
          <cell r="E1444">
            <v>3.7</v>
          </cell>
          <cell r="F1444">
            <v>3.6</v>
          </cell>
          <cell r="G1444">
            <v>3.8</v>
          </cell>
          <cell r="H1444">
            <v>0.88</v>
          </cell>
        </row>
        <row r="1445">
          <cell r="A1445">
            <v>1444</v>
          </cell>
          <cell r="B1445" t="str">
            <v>KBR</v>
          </cell>
          <cell r="C1445">
            <v>3.8</v>
          </cell>
          <cell r="D1445">
            <v>6100</v>
          </cell>
          <cell r="E1445">
            <v>3.7</v>
          </cell>
          <cell r="F1445">
            <v>3.5</v>
          </cell>
          <cell r="G1445">
            <v>3.6</v>
          </cell>
          <cell r="H1445">
            <v>0.82</v>
          </cell>
        </row>
        <row r="1446">
          <cell r="A1446">
            <v>1445</v>
          </cell>
          <cell r="B1446" t="str">
            <v>Talend</v>
          </cell>
          <cell r="C1446">
            <v>3.9</v>
          </cell>
          <cell r="D1446">
            <v>520</v>
          </cell>
          <cell r="E1446">
            <v>3.8</v>
          </cell>
          <cell r="F1446">
            <v>3.7</v>
          </cell>
          <cell r="G1446">
            <v>4</v>
          </cell>
          <cell r="H1446">
            <v>0.86</v>
          </cell>
        </row>
        <row r="1447">
          <cell r="A1447">
            <v>1446</v>
          </cell>
          <cell r="B1447" t="str">
            <v>Valley National Bank</v>
          </cell>
          <cell r="C1447">
            <v>3.5</v>
          </cell>
          <cell r="D1447">
            <v>920</v>
          </cell>
          <cell r="E1447">
            <v>3.4</v>
          </cell>
          <cell r="F1447">
            <v>3.2</v>
          </cell>
          <cell r="G1447">
            <v>3.3</v>
          </cell>
          <cell r="H1447">
            <v>0.71</v>
          </cell>
        </row>
        <row r="1448">
          <cell r="A1448">
            <v>1447</v>
          </cell>
          <cell r="B1448" t="str">
            <v>eMoney Advisor</v>
          </cell>
          <cell r="C1448">
            <v>4.0999999999999996</v>
          </cell>
          <cell r="D1448">
            <v>290</v>
          </cell>
          <cell r="E1448">
            <v>4.2</v>
          </cell>
          <cell r="F1448">
            <v>3.9</v>
          </cell>
          <cell r="G1448">
            <v>4.3</v>
          </cell>
          <cell r="H1448">
            <v>0.92</v>
          </cell>
        </row>
        <row r="1449">
          <cell r="A1449">
            <v>1448</v>
          </cell>
          <cell r="B1449" t="str">
            <v>Gainwell Technologies</v>
          </cell>
          <cell r="C1449">
            <v>3.3</v>
          </cell>
          <cell r="D1449">
            <v>2100</v>
          </cell>
          <cell r="E1449">
            <v>3.4</v>
          </cell>
          <cell r="F1449">
            <v>3</v>
          </cell>
          <cell r="G1449">
            <v>3.1</v>
          </cell>
          <cell r="H1449">
            <v>0.64</v>
          </cell>
        </row>
        <row r="1450">
          <cell r="A1450">
            <v>1449</v>
          </cell>
          <cell r="B1450" t="str">
            <v>Liferay</v>
          </cell>
          <cell r="C1450">
            <v>4.2</v>
          </cell>
          <cell r="D1450">
            <v>410</v>
          </cell>
          <cell r="E1450">
            <v>4.3</v>
          </cell>
          <cell r="F1450">
            <v>4</v>
          </cell>
          <cell r="G1450">
            <v>4.5</v>
          </cell>
          <cell r="H1450">
            <v>0.95</v>
          </cell>
        </row>
        <row r="1451">
          <cell r="A1451">
            <v>1450</v>
          </cell>
          <cell r="B1451" t="str">
            <v>Auctane</v>
          </cell>
          <cell r="C1451">
            <v>3.8</v>
          </cell>
          <cell r="D1451">
            <v>340</v>
          </cell>
          <cell r="E1451">
            <v>3.6</v>
          </cell>
          <cell r="F1451">
            <v>3.5</v>
          </cell>
          <cell r="G1451">
            <v>3.9</v>
          </cell>
          <cell r="H1451">
            <v>0.81</v>
          </cell>
        </row>
        <row r="1452">
          <cell r="A1452">
            <v>1451</v>
          </cell>
          <cell r="B1452" t="str">
            <v>The GEO Group</v>
          </cell>
          <cell r="C1452">
            <v>2.7</v>
          </cell>
          <cell r="D1452">
            <v>3800</v>
          </cell>
          <cell r="E1452">
            <v>2.5</v>
          </cell>
          <cell r="F1452">
            <v>2.4</v>
          </cell>
          <cell r="G1452">
            <v>2.6</v>
          </cell>
          <cell r="H1452">
            <v>0.38</v>
          </cell>
        </row>
        <row r="1453">
          <cell r="A1453">
            <v>1452</v>
          </cell>
          <cell r="B1453" t="str">
            <v>Netwrix</v>
          </cell>
          <cell r="C1453">
            <v>4</v>
          </cell>
          <cell r="D1453">
            <v>210</v>
          </cell>
          <cell r="E1453">
            <v>3.8</v>
          </cell>
          <cell r="F1453">
            <v>3.7</v>
          </cell>
          <cell r="G1453">
            <v>4.0999999999999996</v>
          </cell>
          <cell r="H1453">
            <v>0.88</v>
          </cell>
        </row>
        <row r="1454">
          <cell r="A1454">
            <v>1453</v>
          </cell>
          <cell r="B1454" t="str">
            <v>Savvas</v>
          </cell>
          <cell r="C1454">
            <v>3.7</v>
          </cell>
          <cell r="D1454">
            <v>480</v>
          </cell>
          <cell r="E1454">
            <v>3.6</v>
          </cell>
          <cell r="F1454">
            <v>3.4</v>
          </cell>
          <cell r="G1454">
            <v>3.7</v>
          </cell>
          <cell r="H1454">
            <v>0.79</v>
          </cell>
        </row>
        <row r="1455">
          <cell r="A1455">
            <v>1454</v>
          </cell>
          <cell r="B1455" t="str">
            <v>The RMR Group</v>
          </cell>
          <cell r="C1455">
            <v>3.4</v>
          </cell>
          <cell r="D1455">
            <v>220</v>
          </cell>
          <cell r="E1455">
            <v>3.2</v>
          </cell>
          <cell r="F1455">
            <v>3.1</v>
          </cell>
          <cell r="G1455">
            <v>3.3</v>
          </cell>
          <cell r="H1455">
            <v>0.68</v>
          </cell>
        </row>
        <row r="1456">
          <cell r="A1456">
            <v>1455</v>
          </cell>
          <cell r="B1456" t="str">
            <v>TIBCO</v>
          </cell>
          <cell r="C1456">
            <v>3.6</v>
          </cell>
          <cell r="D1456">
            <v>1800</v>
          </cell>
          <cell r="E1456">
            <v>3.5</v>
          </cell>
          <cell r="F1456">
            <v>3.3</v>
          </cell>
          <cell r="G1456">
            <v>3.4</v>
          </cell>
          <cell r="H1456">
            <v>0.7</v>
          </cell>
        </row>
        <row r="1457">
          <cell r="A1457">
            <v>1456</v>
          </cell>
          <cell r="B1457" t="str">
            <v>Businessolver</v>
          </cell>
          <cell r="C1457">
            <v>3.9</v>
          </cell>
          <cell r="D1457">
            <v>540</v>
          </cell>
          <cell r="E1457">
            <v>3.8</v>
          </cell>
          <cell r="F1457">
            <v>3.7</v>
          </cell>
          <cell r="G1457">
            <v>4.0999999999999996</v>
          </cell>
          <cell r="H1457">
            <v>0.89</v>
          </cell>
        </row>
        <row r="1458">
          <cell r="A1458">
            <v>1457</v>
          </cell>
          <cell r="B1458" t="str">
            <v>BlackDuck</v>
          </cell>
          <cell r="C1458">
            <v>3.8</v>
          </cell>
          <cell r="D1458">
            <v>290</v>
          </cell>
          <cell r="E1458">
            <v>3.7</v>
          </cell>
          <cell r="F1458">
            <v>3.5</v>
          </cell>
          <cell r="G1458">
            <v>3.8</v>
          </cell>
          <cell r="H1458">
            <v>0.84</v>
          </cell>
        </row>
        <row r="1459">
          <cell r="A1459">
            <v>1458</v>
          </cell>
          <cell r="B1459" t="str">
            <v>Pep Boys</v>
          </cell>
          <cell r="C1459">
            <v>2.9</v>
          </cell>
          <cell r="D1459">
            <v>4200</v>
          </cell>
          <cell r="E1459">
            <v>2.7</v>
          </cell>
          <cell r="F1459">
            <v>2.6</v>
          </cell>
          <cell r="G1459">
            <v>2.8</v>
          </cell>
          <cell r="H1459">
            <v>0.46</v>
          </cell>
        </row>
        <row r="1460">
          <cell r="A1460">
            <v>1459</v>
          </cell>
          <cell r="B1460" t="str">
            <v>Fenwick &amp; West</v>
          </cell>
          <cell r="C1460">
            <v>4.0999999999999996</v>
          </cell>
          <cell r="D1460">
            <v>430</v>
          </cell>
          <cell r="E1460">
            <v>3.3</v>
          </cell>
          <cell r="F1460">
            <v>3.9</v>
          </cell>
          <cell r="G1460">
            <v>4.2</v>
          </cell>
          <cell r="H1460">
            <v>0.93</v>
          </cell>
        </row>
        <row r="1461">
          <cell r="A1461">
            <v>1460</v>
          </cell>
          <cell r="B1461" t="str">
            <v>Chase</v>
          </cell>
          <cell r="C1461">
            <v>4</v>
          </cell>
          <cell r="D1461">
            <v>48000</v>
          </cell>
          <cell r="E1461">
            <v>3.8</v>
          </cell>
          <cell r="F1461">
            <v>3.7</v>
          </cell>
          <cell r="G1461">
            <v>3.9</v>
          </cell>
          <cell r="H1461">
            <v>0.88</v>
          </cell>
        </row>
        <row r="1462">
          <cell r="A1462">
            <v>1461</v>
          </cell>
          <cell r="B1462" t="str">
            <v>Inspira Financial</v>
          </cell>
          <cell r="C1462">
            <v>3.5</v>
          </cell>
          <cell r="D1462">
            <v>310</v>
          </cell>
          <cell r="E1462">
            <v>3.4</v>
          </cell>
          <cell r="F1462">
            <v>3.2</v>
          </cell>
          <cell r="G1462">
            <v>3.4</v>
          </cell>
          <cell r="H1462">
            <v>0.72</v>
          </cell>
        </row>
        <row r="1463">
          <cell r="A1463">
            <v>1462</v>
          </cell>
          <cell r="B1463" t="str">
            <v>Momentive</v>
          </cell>
          <cell r="C1463">
            <v>3.9</v>
          </cell>
          <cell r="D1463">
            <v>1100</v>
          </cell>
          <cell r="E1463">
            <v>4.0999999999999996</v>
          </cell>
          <cell r="F1463">
            <v>3.7</v>
          </cell>
          <cell r="G1463">
            <v>4</v>
          </cell>
          <cell r="H1463">
            <v>0.85</v>
          </cell>
        </row>
        <row r="1464">
          <cell r="A1464">
            <v>1463</v>
          </cell>
          <cell r="B1464" t="str">
            <v>Insight</v>
          </cell>
          <cell r="C1464">
            <v>3.9</v>
          </cell>
          <cell r="D1464">
            <v>3800</v>
          </cell>
          <cell r="E1464">
            <v>3.8</v>
          </cell>
          <cell r="F1464">
            <v>3.7</v>
          </cell>
          <cell r="G1464">
            <v>3.9</v>
          </cell>
          <cell r="H1464">
            <v>0.87</v>
          </cell>
        </row>
        <row r="1465">
          <cell r="A1465">
            <v>1464</v>
          </cell>
          <cell r="B1465" t="str">
            <v>McCarran International Airport</v>
          </cell>
          <cell r="C1465">
            <v>3.6</v>
          </cell>
          <cell r="D1465">
            <v>520</v>
          </cell>
          <cell r="E1465">
            <v>3.4</v>
          </cell>
          <cell r="F1465">
            <v>3.3</v>
          </cell>
          <cell r="G1465">
            <v>3.5</v>
          </cell>
          <cell r="H1465">
            <v>0.76</v>
          </cell>
        </row>
        <row r="1466">
          <cell r="A1466">
            <v>1465</v>
          </cell>
          <cell r="B1466" t="str">
            <v>MiniMed</v>
          </cell>
          <cell r="C1466">
            <v>3.5</v>
          </cell>
          <cell r="D1466">
            <v>740</v>
          </cell>
          <cell r="E1466">
            <v>3.2</v>
          </cell>
          <cell r="F1466">
            <v>3.1</v>
          </cell>
          <cell r="G1466">
            <v>3.3</v>
          </cell>
          <cell r="H1466">
            <v>0.7</v>
          </cell>
        </row>
        <row r="1467">
          <cell r="A1467">
            <v>1466</v>
          </cell>
          <cell r="B1467" t="str">
            <v>Corcentric</v>
          </cell>
          <cell r="C1467">
            <v>3.7</v>
          </cell>
          <cell r="D1467">
            <v>280</v>
          </cell>
          <cell r="E1467">
            <v>3.6</v>
          </cell>
          <cell r="F1467">
            <v>3.4</v>
          </cell>
          <cell r="G1467">
            <v>3.6</v>
          </cell>
          <cell r="H1467">
            <v>0.78</v>
          </cell>
        </row>
        <row r="1468">
          <cell r="A1468">
            <v>1467</v>
          </cell>
          <cell r="B1468" t="str">
            <v>Pinnacle Financial Partners</v>
          </cell>
          <cell r="C1468">
            <v>4.4000000000000004</v>
          </cell>
          <cell r="D1468">
            <v>410</v>
          </cell>
          <cell r="E1468">
            <v>4.2</v>
          </cell>
          <cell r="F1468">
            <v>4.3</v>
          </cell>
          <cell r="G1468">
            <v>4.5999999999999996</v>
          </cell>
          <cell r="H1468">
            <v>0.96</v>
          </cell>
        </row>
        <row r="1469">
          <cell r="A1469">
            <v>1468</v>
          </cell>
          <cell r="B1469" t="str">
            <v>EZCorp</v>
          </cell>
          <cell r="C1469">
            <v>3.3</v>
          </cell>
          <cell r="D1469">
            <v>1100</v>
          </cell>
          <cell r="E1469">
            <v>3.2</v>
          </cell>
          <cell r="F1469">
            <v>3</v>
          </cell>
          <cell r="G1469">
            <v>3.1</v>
          </cell>
          <cell r="H1469">
            <v>0.62</v>
          </cell>
        </row>
        <row r="1470">
          <cell r="A1470">
            <v>1469</v>
          </cell>
          <cell r="B1470" t="str">
            <v>Ciena</v>
          </cell>
          <cell r="C1470">
            <v>4.3</v>
          </cell>
          <cell r="D1470">
            <v>2100</v>
          </cell>
          <cell r="E1470">
            <v>4.2</v>
          </cell>
          <cell r="F1470">
            <v>4.0999999999999996</v>
          </cell>
          <cell r="G1470">
            <v>4.4000000000000004</v>
          </cell>
          <cell r="H1470">
            <v>0.94</v>
          </cell>
        </row>
        <row r="1471">
          <cell r="A1471">
            <v>1470</v>
          </cell>
          <cell r="B1471" t="str">
            <v>Byline Bank</v>
          </cell>
          <cell r="C1471">
            <v>3.6</v>
          </cell>
          <cell r="D1471">
            <v>190</v>
          </cell>
          <cell r="E1471">
            <v>3.5</v>
          </cell>
          <cell r="F1471">
            <v>3.3</v>
          </cell>
          <cell r="G1471">
            <v>3.5</v>
          </cell>
          <cell r="H1471">
            <v>0.74</v>
          </cell>
        </row>
        <row r="1472">
          <cell r="A1472">
            <v>1471</v>
          </cell>
          <cell r="B1472" t="str">
            <v>Amazon Pay</v>
          </cell>
          <cell r="C1472">
            <v>3.8</v>
          </cell>
          <cell r="D1472">
            <v>1200</v>
          </cell>
          <cell r="E1472">
            <v>3.2</v>
          </cell>
          <cell r="F1472">
            <v>3.5</v>
          </cell>
          <cell r="G1472">
            <v>3.7</v>
          </cell>
          <cell r="H1472">
            <v>0.8</v>
          </cell>
        </row>
        <row r="1473">
          <cell r="A1473">
            <v>1472</v>
          </cell>
          <cell r="B1473" t="str">
            <v>Carbonite</v>
          </cell>
          <cell r="C1473">
            <v>3.5</v>
          </cell>
          <cell r="D1473">
            <v>480</v>
          </cell>
          <cell r="E1473">
            <v>3.6</v>
          </cell>
          <cell r="F1473">
            <v>3.2</v>
          </cell>
          <cell r="G1473">
            <v>3.4</v>
          </cell>
          <cell r="H1473">
            <v>0.68</v>
          </cell>
        </row>
        <row r="1474">
          <cell r="A1474">
            <v>1473</v>
          </cell>
          <cell r="B1474" t="str">
            <v>Sony Interactive Entertainment</v>
          </cell>
          <cell r="C1474">
            <v>3.9</v>
          </cell>
          <cell r="D1474">
            <v>1600</v>
          </cell>
          <cell r="E1474">
            <v>3.7</v>
          </cell>
          <cell r="F1474">
            <v>3.6</v>
          </cell>
          <cell r="G1474">
            <v>4</v>
          </cell>
          <cell r="H1474">
            <v>0.86</v>
          </cell>
        </row>
        <row r="1475">
          <cell r="A1475">
            <v>1474</v>
          </cell>
          <cell r="B1475" t="str">
            <v>Evercore</v>
          </cell>
          <cell r="C1475">
            <v>4.2</v>
          </cell>
          <cell r="D1475">
            <v>520</v>
          </cell>
          <cell r="E1475">
            <v>2.8</v>
          </cell>
          <cell r="F1475">
            <v>4.0999999999999996</v>
          </cell>
          <cell r="G1475">
            <v>4.3</v>
          </cell>
          <cell r="H1475">
            <v>0.95</v>
          </cell>
        </row>
        <row r="1476">
          <cell r="A1476">
            <v>1475</v>
          </cell>
          <cell r="B1476" t="str">
            <v>Crane Worldwide Logistics</v>
          </cell>
          <cell r="C1476">
            <v>3.4</v>
          </cell>
          <cell r="D1476">
            <v>610</v>
          </cell>
          <cell r="E1476">
            <v>3.1</v>
          </cell>
          <cell r="F1476">
            <v>3</v>
          </cell>
          <cell r="G1476">
            <v>3.2</v>
          </cell>
          <cell r="H1476">
            <v>0.65</v>
          </cell>
        </row>
        <row r="1477">
          <cell r="A1477">
            <v>1476</v>
          </cell>
          <cell r="B1477" t="str">
            <v>Stallion Infrastructure Services</v>
          </cell>
          <cell r="C1477">
            <v>3.2</v>
          </cell>
          <cell r="D1477">
            <v>180</v>
          </cell>
          <cell r="E1477">
            <v>3</v>
          </cell>
          <cell r="F1477">
            <v>2.9</v>
          </cell>
          <cell r="G1477">
            <v>3.1</v>
          </cell>
          <cell r="H1477">
            <v>0.57999999999999996</v>
          </cell>
        </row>
        <row r="1478">
          <cell r="A1478">
            <v>1477</v>
          </cell>
          <cell r="B1478" t="str">
            <v>Fusion Connect</v>
          </cell>
          <cell r="C1478">
            <v>3.1</v>
          </cell>
          <cell r="D1478">
            <v>440</v>
          </cell>
          <cell r="E1478">
            <v>3</v>
          </cell>
          <cell r="F1478">
            <v>2.8</v>
          </cell>
          <cell r="G1478">
            <v>2.9</v>
          </cell>
          <cell r="H1478">
            <v>0.54</v>
          </cell>
        </row>
        <row r="1479">
          <cell r="A1479">
            <v>1478</v>
          </cell>
          <cell r="B1479" t="str">
            <v>ManpowerGroup</v>
          </cell>
          <cell r="C1479">
            <v>3.6</v>
          </cell>
          <cell r="D1479">
            <v>6800</v>
          </cell>
          <cell r="E1479">
            <v>3.5</v>
          </cell>
          <cell r="F1479">
            <v>3.3</v>
          </cell>
          <cell r="G1479">
            <v>3.5</v>
          </cell>
          <cell r="H1479">
            <v>0.76</v>
          </cell>
        </row>
        <row r="1480">
          <cell r="A1480">
            <v>1479</v>
          </cell>
          <cell r="B1480" t="str">
            <v>2K</v>
          </cell>
          <cell r="C1480">
            <v>3.8</v>
          </cell>
          <cell r="D1480">
            <v>720</v>
          </cell>
          <cell r="E1480">
            <v>3.4</v>
          </cell>
          <cell r="F1480">
            <v>3.5</v>
          </cell>
          <cell r="G1480">
            <v>3.9</v>
          </cell>
          <cell r="H1480">
            <v>0.82</v>
          </cell>
        </row>
        <row r="1481">
          <cell r="A1481">
            <v>1480</v>
          </cell>
          <cell r="B1481" t="str">
            <v>Lithia &amp; Driveway</v>
          </cell>
          <cell r="C1481">
            <v>3.3</v>
          </cell>
          <cell r="D1481">
            <v>2400</v>
          </cell>
          <cell r="E1481">
            <v>2.9</v>
          </cell>
          <cell r="F1481">
            <v>3</v>
          </cell>
          <cell r="G1481">
            <v>3.2</v>
          </cell>
          <cell r="H1481">
            <v>0.61</v>
          </cell>
        </row>
        <row r="1482">
          <cell r="A1482">
            <v>1481</v>
          </cell>
          <cell r="B1482" t="str">
            <v>Busey</v>
          </cell>
          <cell r="C1482">
            <v>3.8</v>
          </cell>
          <cell r="D1482">
            <v>340</v>
          </cell>
          <cell r="E1482">
            <v>3.7</v>
          </cell>
          <cell r="F1482">
            <v>3.6</v>
          </cell>
          <cell r="G1482">
            <v>3.8</v>
          </cell>
          <cell r="H1482">
            <v>0.84</v>
          </cell>
        </row>
        <row r="1483">
          <cell r="A1483">
            <v>1482</v>
          </cell>
          <cell r="B1483" t="str">
            <v>B. Riley Financial</v>
          </cell>
          <cell r="C1483">
            <v>3.2</v>
          </cell>
          <cell r="D1483">
            <v>260</v>
          </cell>
          <cell r="E1483">
            <v>2.8</v>
          </cell>
          <cell r="F1483">
            <v>2.9</v>
          </cell>
          <cell r="G1483">
            <v>3</v>
          </cell>
          <cell r="H1483">
            <v>0.56000000000000005</v>
          </cell>
        </row>
        <row r="1484">
          <cell r="A1484">
            <v>1483</v>
          </cell>
          <cell r="B1484" t="str">
            <v>Glu Mobile</v>
          </cell>
          <cell r="C1484">
            <v>3.7</v>
          </cell>
          <cell r="D1484">
            <v>410</v>
          </cell>
          <cell r="E1484">
            <v>3.8</v>
          </cell>
          <cell r="F1484">
            <v>3.4</v>
          </cell>
          <cell r="G1484">
            <v>3.9</v>
          </cell>
          <cell r="H1484">
            <v>0.78</v>
          </cell>
        </row>
        <row r="1485">
          <cell r="A1485">
            <v>1484</v>
          </cell>
          <cell r="B1485" t="str">
            <v>Xactly</v>
          </cell>
          <cell r="C1485">
            <v>4</v>
          </cell>
          <cell r="D1485">
            <v>510</v>
          </cell>
          <cell r="E1485">
            <v>4.0999999999999996</v>
          </cell>
          <cell r="F1485">
            <v>3.8</v>
          </cell>
          <cell r="G1485">
            <v>4.2</v>
          </cell>
          <cell r="H1485">
            <v>0.9</v>
          </cell>
        </row>
        <row r="1486">
          <cell r="A1486">
            <v>1485</v>
          </cell>
          <cell r="B1486" t="str">
            <v>Pluralsight</v>
          </cell>
          <cell r="C1486">
            <v>3.5</v>
          </cell>
          <cell r="D1486">
            <v>920</v>
          </cell>
          <cell r="E1486">
            <v>3.6</v>
          </cell>
          <cell r="F1486">
            <v>3.2</v>
          </cell>
          <cell r="G1486">
            <v>3.7</v>
          </cell>
          <cell r="H1486">
            <v>0.68</v>
          </cell>
        </row>
        <row r="1487">
          <cell r="A1487">
            <v>1486</v>
          </cell>
          <cell r="B1487" t="str">
            <v>First Financial Bank</v>
          </cell>
          <cell r="C1487">
            <v>3.7</v>
          </cell>
          <cell r="D1487">
            <v>580</v>
          </cell>
          <cell r="E1487">
            <v>3.6</v>
          </cell>
          <cell r="F1487">
            <v>3.4</v>
          </cell>
          <cell r="G1487">
            <v>3.6</v>
          </cell>
          <cell r="H1487">
            <v>0.79</v>
          </cell>
        </row>
        <row r="1488">
          <cell r="A1488">
            <v>1487</v>
          </cell>
          <cell r="B1488" t="str">
            <v>Atrium Companies</v>
          </cell>
          <cell r="C1488">
            <v>3</v>
          </cell>
          <cell r="D1488">
            <v>320</v>
          </cell>
          <cell r="E1488">
            <v>2.8</v>
          </cell>
          <cell r="F1488">
            <v>2.7</v>
          </cell>
          <cell r="G1488">
            <v>2.9</v>
          </cell>
          <cell r="H1488">
            <v>0.52</v>
          </cell>
        </row>
        <row r="1489">
          <cell r="A1489">
            <v>1488</v>
          </cell>
          <cell r="B1489" t="str">
            <v>First Republic Bank</v>
          </cell>
          <cell r="C1489">
            <v>3.4</v>
          </cell>
          <cell r="D1489">
            <v>1400</v>
          </cell>
          <cell r="E1489">
            <v>3.1</v>
          </cell>
          <cell r="F1489">
            <v>3</v>
          </cell>
          <cell r="G1489">
            <v>3.3</v>
          </cell>
          <cell r="H1489">
            <v>0.6</v>
          </cell>
        </row>
        <row r="1490">
          <cell r="A1490">
            <v>1489</v>
          </cell>
          <cell r="B1490" t="str">
            <v>Equitable</v>
          </cell>
          <cell r="C1490">
            <v>3.6</v>
          </cell>
          <cell r="D1490">
            <v>1800</v>
          </cell>
          <cell r="E1490">
            <v>3.5</v>
          </cell>
          <cell r="F1490">
            <v>3.3</v>
          </cell>
          <cell r="G1490">
            <v>3.5</v>
          </cell>
          <cell r="H1490">
            <v>0.75</v>
          </cell>
        </row>
        <row r="1491">
          <cell r="A1491">
            <v>1490</v>
          </cell>
          <cell r="B1491" t="str">
            <v>Texas Eastern Transmission</v>
          </cell>
          <cell r="C1491">
            <v>3.7</v>
          </cell>
          <cell r="D1491">
            <v>110</v>
          </cell>
          <cell r="E1491">
            <v>3.6</v>
          </cell>
          <cell r="F1491">
            <v>3.4</v>
          </cell>
          <cell r="G1491">
            <v>3.5</v>
          </cell>
          <cell r="H1491">
            <v>0.78</v>
          </cell>
        </row>
        <row r="1492">
          <cell r="A1492">
            <v>1491</v>
          </cell>
          <cell r="B1492" t="str">
            <v>Upland Software</v>
          </cell>
          <cell r="C1492">
            <v>3.1</v>
          </cell>
          <cell r="D1492">
            <v>640</v>
          </cell>
          <cell r="E1492">
            <v>3.2</v>
          </cell>
          <cell r="F1492">
            <v>2.8</v>
          </cell>
          <cell r="G1492">
            <v>2.9</v>
          </cell>
          <cell r="H1492">
            <v>0.5</v>
          </cell>
        </row>
        <row r="1493">
          <cell r="A1493">
            <v>1492</v>
          </cell>
          <cell r="B1493" t="str">
            <v>ImmunoGen</v>
          </cell>
          <cell r="C1493">
            <v>4</v>
          </cell>
          <cell r="D1493">
            <v>190</v>
          </cell>
          <cell r="E1493">
            <v>3.8</v>
          </cell>
          <cell r="F1493">
            <v>3.7</v>
          </cell>
          <cell r="G1493">
            <v>4.0999999999999996</v>
          </cell>
          <cell r="H1493">
            <v>0.91</v>
          </cell>
        </row>
        <row r="1494">
          <cell r="A1494">
            <v>1493</v>
          </cell>
          <cell r="B1494" t="str">
            <v>RoundPoint Mortgage Servicing</v>
          </cell>
          <cell r="C1494">
            <v>3.2</v>
          </cell>
          <cell r="D1494">
            <v>430</v>
          </cell>
          <cell r="E1494">
            <v>3.1</v>
          </cell>
          <cell r="F1494">
            <v>2.9</v>
          </cell>
          <cell r="G1494">
            <v>3</v>
          </cell>
          <cell r="H1494">
            <v>0.59</v>
          </cell>
        </row>
        <row r="1495">
          <cell r="A1495">
            <v>1494</v>
          </cell>
          <cell r="B1495" t="str">
            <v>Chess.com</v>
          </cell>
          <cell r="C1495">
            <v>4.5</v>
          </cell>
          <cell r="D1495">
            <v>380</v>
          </cell>
          <cell r="E1495">
            <v>4.4000000000000004</v>
          </cell>
          <cell r="F1495">
            <v>4.3</v>
          </cell>
          <cell r="G1495">
            <v>4.7</v>
          </cell>
          <cell r="H1495">
            <v>0.96</v>
          </cell>
        </row>
        <row r="1496">
          <cell r="A1496">
            <v>1495</v>
          </cell>
          <cell r="B1496" t="str">
            <v>United Talent Agency</v>
          </cell>
          <cell r="C1496">
            <v>3.6</v>
          </cell>
          <cell r="D1496">
            <v>520</v>
          </cell>
          <cell r="E1496">
            <v>2.7</v>
          </cell>
          <cell r="F1496">
            <v>3.3</v>
          </cell>
          <cell r="G1496">
            <v>3.8</v>
          </cell>
          <cell r="H1496">
            <v>0.74</v>
          </cell>
        </row>
        <row r="1497">
          <cell r="A1497">
            <v>1496</v>
          </cell>
          <cell r="B1497" t="str">
            <v>BGC Group</v>
          </cell>
          <cell r="C1497">
            <v>3.2</v>
          </cell>
          <cell r="D1497">
            <v>840</v>
          </cell>
          <cell r="E1497">
            <v>2.8</v>
          </cell>
          <cell r="F1497">
            <v>3</v>
          </cell>
          <cell r="G1497">
            <v>3.1</v>
          </cell>
          <cell r="H1497">
            <v>0.55000000000000004</v>
          </cell>
        </row>
        <row r="1498">
          <cell r="A1498">
            <v>1497</v>
          </cell>
          <cell r="B1498" t="str">
            <v>Broadcast Music, Inc.</v>
          </cell>
          <cell r="C1498">
            <v>3.5</v>
          </cell>
          <cell r="D1498">
            <v>310</v>
          </cell>
          <cell r="E1498">
            <v>3.4</v>
          </cell>
          <cell r="F1498">
            <v>3.2</v>
          </cell>
          <cell r="G1498">
            <v>3.5</v>
          </cell>
          <cell r="H1498">
            <v>0.71</v>
          </cell>
        </row>
        <row r="1499">
          <cell r="A1499">
            <v>1498</v>
          </cell>
          <cell r="B1499" t="str">
            <v>Univest</v>
          </cell>
          <cell r="C1499">
            <v>3.8</v>
          </cell>
          <cell r="D1499">
            <v>180</v>
          </cell>
          <cell r="E1499">
            <v>3.7</v>
          </cell>
          <cell r="F1499">
            <v>3.6</v>
          </cell>
          <cell r="G1499">
            <v>3.8</v>
          </cell>
          <cell r="H1499">
            <v>0.85</v>
          </cell>
        </row>
        <row r="1500">
          <cell r="A1500">
            <v>1499</v>
          </cell>
          <cell r="B1500" t="str">
            <v>Calix</v>
          </cell>
          <cell r="C1500">
            <v>4.3</v>
          </cell>
          <cell r="D1500">
            <v>620</v>
          </cell>
          <cell r="E1500">
            <v>4.2</v>
          </cell>
          <cell r="F1500">
            <v>4.0999999999999996</v>
          </cell>
          <cell r="G1500">
            <v>4.5</v>
          </cell>
          <cell r="H1500">
            <v>0.95</v>
          </cell>
        </row>
        <row r="1501">
          <cell r="A1501">
            <v>1500</v>
          </cell>
          <cell r="B1501" t="str">
            <v>WWEX Group</v>
          </cell>
          <cell r="C1501">
            <v>3.6</v>
          </cell>
          <cell r="D1501">
            <v>450</v>
          </cell>
          <cell r="E1501">
            <v>3.4</v>
          </cell>
          <cell r="F1501">
            <v>3.2</v>
          </cell>
          <cell r="G1501">
            <v>3.5</v>
          </cell>
          <cell r="H1501">
            <v>0.74</v>
          </cell>
        </row>
        <row r="1502">
          <cell r="A1502">
            <v>1501</v>
          </cell>
          <cell r="B1502" t="str">
            <v>Seasia Infotech</v>
          </cell>
          <cell r="C1502">
            <v>4.0999999999999996</v>
          </cell>
          <cell r="D1502">
            <v>340</v>
          </cell>
          <cell r="E1502">
            <v>4</v>
          </cell>
          <cell r="F1502">
            <v>3.9</v>
          </cell>
          <cell r="G1502">
            <v>4.0999999999999996</v>
          </cell>
          <cell r="H1502">
            <v>0.91</v>
          </cell>
        </row>
        <row r="1503">
          <cell r="A1503">
            <v>1502</v>
          </cell>
          <cell r="B1503" t="str">
            <v>Hyatt Hotels</v>
          </cell>
          <cell r="C1503">
            <v>4</v>
          </cell>
          <cell r="D1503">
            <v>12800</v>
          </cell>
          <cell r="E1503">
            <v>3.6</v>
          </cell>
          <cell r="F1503">
            <v>3.7</v>
          </cell>
          <cell r="G1503">
            <v>4.0999999999999996</v>
          </cell>
          <cell r="H1503">
            <v>0.84</v>
          </cell>
        </row>
        <row r="1504">
          <cell r="A1504">
            <v>1503</v>
          </cell>
          <cell r="B1504" t="str">
            <v>McGrath</v>
          </cell>
          <cell r="C1504">
            <v>3.6</v>
          </cell>
          <cell r="D1504">
            <v>210</v>
          </cell>
          <cell r="E1504">
            <v>3.5</v>
          </cell>
          <cell r="F1504">
            <v>3.3</v>
          </cell>
          <cell r="G1504">
            <v>3.6</v>
          </cell>
          <cell r="H1504">
            <v>0.78</v>
          </cell>
        </row>
        <row r="1505">
          <cell r="A1505">
            <v>1504</v>
          </cell>
          <cell r="B1505" t="str">
            <v>Credit Acceptance</v>
          </cell>
          <cell r="C1505">
            <v>3.8</v>
          </cell>
          <cell r="D1505">
            <v>1100</v>
          </cell>
          <cell r="E1505">
            <v>3.7</v>
          </cell>
          <cell r="F1505">
            <v>3.5</v>
          </cell>
          <cell r="G1505">
            <v>3.8</v>
          </cell>
          <cell r="H1505">
            <v>0.82</v>
          </cell>
        </row>
        <row r="1506">
          <cell r="A1506">
            <v>1505</v>
          </cell>
          <cell r="B1506" t="str">
            <v>Yellow Corporation</v>
          </cell>
          <cell r="C1506">
            <v>2.6</v>
          </cell>
          <cell r="D1506">
            <v>3400</v>
          </cell>
          <cell r="E1506">
            <v>2.4</v>
          </cell>
          <cell r="F1506">
            <v>2.2000000000000002</v>
          </cell>
          <cell r="G1506">
            <v>2.5</v>
          </cell>
          <cell r="H1506">
            <v>0.28000000000000003</v>
          </cell>
        </row>
        <row r="1507">
          <cell r="A1507">
            <v>1506</v>
          </cell>
          <cell r="B1507" t="str">
            <v>Diligent</v>
          </cell>
          <cell r="C1507">
            <v>3.5</v>
          </cell>
          <cell r="D1507">
            <v>920</v>
          </cell>
          <cell r="E1507">
            <v>3.4</v>
          </cell>
          <cell r="F1507">
            <v>3.1</v>
          </cell>
          <cell r="G1507">
            <v>3.4</v>
          </cell>
          <cell r="H1507">
            <v>0.68</v>
          </cell>
        </row>
        <row r="1508">
          <cell r="A1508">
            <v>1507</v>
          </cell>
          <cell r="B1508" t="str">
            <v>Regional Management</v>
          </cell>
          <cell r="C1508">
            <v>3.3</v>
          </cell>
          <cell r="D1508">
            <v>310</v>
          </cell>
          <cell r="E1508">
            <v>3.2</v>
          </cell>
          <cell r="F1508">
            <v>3</v>
          </cell>
          <cell r="G1508">
            <v>3.1</v>
          </cell>
          <cell r="H1508">
            <v>0.64</v>
          </cell>
        </row>
        <row r="1509">
          <cell r="A1509">
            <v>1508</v>
          </cell>
          <cell r="B1509" t="str">
            <v>UnitedHealthcare</v>
          </cell>
          <cell r="C1509">
            <v>3.6</v>
          </cell>
          <cell r="D1509">
            <v>24500</v>
          </cell>
          <cell r="E1509">
            <v>3.4</v>
          </cell>
          <cell r="F1509">
            <v>3.2</v>
          </cell>
          <cell r="G1509">
            <v>3.5</v>
          </cell>
          <cell r="H1509">
            <v>0.74</v>
          </cell>
        </row>
        <row r="1510">
          <cell r="A1510">
            <v>1509</v>
          </cell>
          <cell r="B1510" t="str">
            <v>Telos Corporation</v>
          </cell>
          <cell r="C1510">
            <v>3.8</v>
          </cell>
          <cell r="D1510">
            <v>240</v>
          </cell>
          <cell r="E1510">
            <v>3.7</v>
          </cell>
          <cell r="F1510">
            <v>3.5</v>
          </cell>
          <cell r="G1510">
            <v>3.8</v>
          </cell>
          <cell r="H1510">
            <v>0.88</v>
          </cell>
        </row>
        <row r="1511">
          <cell r="A1511">
            <v>1510</v>
          </cell>
          <cell r="B1511" t="str">
            <v>Community Health Center</v>
          </cell>
          <cell r="C1511">
            <v>3.1</v>
          </cell>
          <cell r="D1511">
            <v>580</v>
          </cell>
          <cell r="E1511">
            <v>2.8</v>
          </cell>
          <cell r="F1511">
            <v>2.6</v>
          </cell>
          <cell r="G1511">
            <v>3</v>
          </cell>
          <cell r="H1511">
            <v>0.52</v>
          </cell>
        </row>
        <row r="1512">
          <cell r="A1512">
            <v>1511</v>
          </cell>
          <cell r="B1512" t="str">
            <v>Logistics Plus Inc.</v>
          </cell>
          <cell r="C1512">
            <v>4.4000000000000004</v>
          </cell>
          <cell r="D1512">
            <v>180</v>
          </cell>
          <cell r="E1512">
            <v>4.2</v>
          </cell>
          <cell r="F1512">
            <v>4.3</v>
          </cell>
          <cell r="G1512">
            <v>4.5</v>
          </cell>
          <cell r="H1512">
            <v>0.94</v>
          </cell>
        </row>
        <row r="1513">
          <cell r="A1513">
            <v>1512</v>
          </cell>
          <cell r="B1513" t="str">
            <v>The Raymond Group</v>
          </cell>
          <cell r="C1513">
            <v>3.7</v>
          </cell>
          <cell r="D1513">
            <v>140</v>
          </cell>
          <cell r="E1513">
            <v>3.5</v>
          </cell>
          <cell r="F1513">
            <v>3.4</v>
          </cell>
          <cell r="G1513">
            <v>3.6</v>
          </cell>
          <cell r="H1513">
            <v>0.76</v>
          </cell>
        </row>
        <row r="1514">
          <cell r="A1514">
            <v>1513</v>
          </cell>
          <cell r="B1514" t="str">
            <v>Uber Advanced Technologies Group</v>
          </cell>
          <cell r="C1514">
            <v>3.9</v>
          </cell>
          <cell r="D1514">
            <v>220</v>
          </cell>
          <cell r="E1514">
            <v>3.5</v>
          </cell>
          <cell r="F1514">
            <v>3.6</v>
          </cell>
          <cell r="G1514">
            <v>3.8</v>
          </cell>
          <cell r="H1514">
            <v>0.81</v>
          </cell>
        </row>
        <row r="1515">
          <cell r="A1515">
            <v>1514</v>
          </cell>
          <cell r="B1515" t="str">
            <v>Clinicas del Camino Real</v>
          </cell>
          <cell r="C1515">
            <v>2.8</v>
          </cell>
          <cell r="D1515">
            <v>190</v>
          </cell>
          <cell r="E1515">
            <v>2.5</v>
          </cell>
          <cell r="F1515">
            <v>2.2999999999999998</v>
          </cell>
          <cell r="G1515">
            <v>2.6</v>
          </cell>
          <cell r="H1515">
            <v>0.44</v>
          </cell>
        </row>
        <row r="1516">
          <cell r="A1516">
            <v>1515</v>
          </cell>
          <cell r="B1516" t="str">
            <v>Namecheap</v>
          </cell>
          <cell r="C1516">
            <v>4.2</v>
          </cell>
          <cell r="D1516">
            <v>480</v>
          </cell>
          <cell r="E1516">
            <v>4.0999999999999996</v>
          </cell>
          <cell r="F1516">
            <v>4</v>
          </cell>
          <cell r="G1516">
            <v>4.3</v>
          </cell>
          <cell r="H1516">
            <v>0.92</v>
          </cell>
        </row>
        <row r="1517">
          <cell r="A1517">
            <v>1516</v>
          </cell>
          <cell r="B1517" t="str">
            <v>Banner Bank</v>
          </cell>
          <cell r="C1517">
            <v>3.7</v>
          </cell>
          <cell r="D1517">
            <v>460</v>
          </cell>
          <cell r="E1517">
            <v>3.8</v>
          </cell>
          <cell r="F1517">
            <v>3.4</v>
          </cell>
          <cell r="G1517">
            <v>3.7</v>
          </cell>
          <cell r="H1517">
            <v>0.79</v>
          </cell>
        </row>
        <row r="1518">
          <cell r="A1518">
            <v>1517</v>
          </cell>
          <cell r="B1518" t="str">
            <v>Horizon media</v>
          </cell>
          <cell r="C1518">
            <v>3.8</v>
          </cell>
          <cell r="D1518">
            <v>710</v>
          </cell>
          <cell r="E1518">
            <v>3.2</v>
          </cell>
          <cell r="F1518">
            <v>3.5</v>
          </cell>
          <cell r="G1518">
            <v>3.9</v>
          </cell>
          <cell r="H1518">
            <v>0.86</v>
          </cell>
        </row>
        <row r="1519">
          <cell r="A1519">
            <v>1518</v>
          </cell>
          <cell r="B1519" t="str">
            <v>Sinai Health System</v>
          </cell>
          <cell r="C1519">
            <v>3.2</v>
          </cell>
          <cell r="D1519">
            <v>840</v>
          </cell>
          <cell r="E1519">
            <v>2.9</v>
          </cell>
          <cell r="F1519">
            <v>2.7</v>
          </cell>
          <cell r="G1519">
            <v>3.1</v>
          </cell>
          <cell r="H1519">
            <v>0.57999999999999996</v>
          </cell>
        </row>
        <row r="1520">
          <cell r="A1520">
            <v>1519</v>
          </cell>
          <cell r="B1520" t="str">
            <v>Weight Watchers</v>
          </cell>
          <cell r="C1520">
            <v>3.6</v>
          </cell>
          <cell r="D1520">
            <v>2800</v>
          </cell>
          <cell r="E1520">
            <v>3.7</v>
          </cell>
          <cell r="F1520">
            <v>3.2</v>
          </cell>
          <cell r="G1520">
            <v>3.6</v>
          </cell>
          <cell r="H1520">
            <v>0.62</v>
          </cell>
        </row>
        <row r="1521">
          <cell r="A1521">
            <v>1520</v>
          </cell>
          <cell r="B1521" t="str">
            <v>Paul, Weiss, Rifkind, Wharton &amp; Garrison</v>
          </cell>
          <cell r="C1521">
            <v>3.9</v>
          </cell>
          <cell r="D1521">
            <v>420</v>
          </cell>
          <cell r="E1521">
            <v>2.4</v>
          </cell>
          <cell r="F1521">
            <v>3.6</v>
          </cell>
          <cell r="G1521">
            <v>3.8</v>
          </cell>
          <cell r="H1521">
            <v>0.89</v>
          </cell>
        </row>
        <row r="1522">
          <cell r="A1522">
            <v>1521</v>
          </cell>
          <cell r="B1522" t="str">
            <v>Simpson Thacher &amp; Bartlett</v>
          </cell>
          <cell r="C1522">
            <v>3.8</v>
          </cell>
          <cell r="D1522">
            <v>380</v>
          </cell>
          <cell r="E1522">
            <v>2.2999999999999998</v>
          </cell>
          <cell r="F1522">
            <v>3.5</v>
          </cell>
          <cell r="G1522">
            <v>3.7</v>
          </cell>
          <cell r="H1522">
            <v>0.87</v>
          </cell>
        </row>
        <row r="1523">
          <cell r="A1523">
            <v>1522</v>
          </cell>
          <cell r="B1523" t="str">
            <v>Wrike</v>
          </cell>
          <cell r="C1523">
            <v>4.0999999999999996</v>
          </cell>
          <cell r="D1523">
            <v>440</v>
          </cell>
          <cell r="E1523">
            <v>4</v>
          </cell>
          <cell r="F1523">
            <v>3.9</v>
          </cell>
          <cell r="G1523">
            <v>4.2</v>
          </cell>
          <cell r="H1523">
            <v>0.9</v>
          </cell>
        </row>
        <row r="1524">
          <cell r="A1524">
            <v>1523</v>
          </cell>
          <cell r="B1524" t="str">
            <v>Starz Entertainment</v>
          </cell>
          <cell r="C1524">
            <v>3.6</v>
          </cell>
          <cell r="D1524">
            <v>310</v>
          </cell>
          <cell r="E1524">
            <v>3.4</v>
          </cell>
          <cell r="F1524">
            <v>3.2</v>
          </cell>
          <cell r="G1524">
            <v>3.5</v>
          </cell>
          <cell r="H1524">
            <v>0.72</v>
          </cell>
        </row>
        <row r="1525">
          <cell r="A1525">
            <v>1524</v>
          </cell>
          <cell r="B1525" t="str">
            <v>Xoriant</v>
          </cell>
          <cell r="C1525">
            <v>3.9</v>
          </cell>
          <cell r="D1525">
            <v>2400</v>
          </cell>
          <cell r="E1525">
            <v>3.8</v>
          </cell>
          <cell r="F1525">
            <v>3.6</v>
          </cell>
          <cell r="G1525">
            <v>3.8</v>
          </cell>
          <cell r="H1525">
            <v>0.88</v>
          </cell>
        </row>
        <row r="1526">
          <cell r="A1526">
            <v>1525</v>
          </cell>
          <cell r="B1526" t="str">
            <v>CDW Corporation</v>
          </cell>
          <cell r="C1526">
            <v>4</v>
          </cell>
          <cell r="D1526">
            <v>4100</v>
          </cell>
          <cell r="E1526">
            <v>3.7</v>
          </cell>
          <cell r="F1526">
            <v>3.7</v>
          </cell>
          <cell r="G1526">
            <v>4</v>
          </cell>
          <cell r="H1526">
            <v>0.91</v>
          </cell>
        </row>
        <row r="1527">
          <cell r="A1527">
            <v>1526</v>
          </cell>
          <cell r="B1527" t="str">
            <v>HBO Max</v>
          </cell>
          <cell r="C1527">
            <v>3.9</v>
          </cell>
          <cell r="D1527">
            <v>150</v>
          </cell>
          <cell r="E1527">
            <v>3.5</v>
          </cell>
          <cell r="F1527">
            <v>3.6</v>
          </cell>
          <cell r="G1527">
            <v>3.8</v>
          </cell>
          <cell r="H1527">
            <v>0.8</v>
          </cell>
        </row>
        <row r="1528">
          <cell r="A1528">
            <v>1527</v>
          </cell>
          <cell r="B1528" t="str">
            <v>Jobot</v>
          </cell>
          <cell r="C1528">
            <v>4.8</v>
          </cell>
          <cell r="D1528">
            <v>620</v>
          </cell>
          <cell r="E1528">
            <v>4.7</v>
          </cell>
          <cell r="F1528">
            <v>4.8</v>
          </cell>
          <cell r="G1528">
            <v>4.9000000000000004</v>
          </cell>
          <cell r="H1528">
            <v>0.98</v>
          </cell>
        </row>
        <row r="1529">
          <cell r="A1529">
            <v>1528</v>
          </cell>
          <cell r="B1529" t="str">
            <v>Chegg</v>
          </cell>
          <cell r="C1529">
            <v>3.8</v>
          </cell>
          <cell r="D1529">
            <v>840</v>
          </cell>
          <cell r="E1529">
            <v>3.9</v>
          </cell>
          <cell r="F1529">
            <v>3.5</v>
          </cell>
          <cell r="G1529">
            <v>4</v>
          </cell>
          <cell r="H1529">
            <v>0.84</v>
          </cell>
        </row>
        <row r="1530">
          <cell r="A1530">
            <v>1529</v>
          </cell>
          <cell r="B1530" t="str">
            <v>Civeo Corporation</v>
          </cell>
          <cell r="C1530">
            <v>3.4</v>
          </cell>
          <cell r="D1530">
            <v>320</v>
          </cell>
          <cell r="E1530">
            <v>3.3</v>
          </cell>
          <cell r="F1530">
            <v>3.1</v>
          </cell>
          <cell r="G1530">
            <v>3.2</v>
          </cell>
          <cell r="H1530">
            <v>0.68</v>
          </cell>
        </row>
        <row r="1531">
          <cell r="A1531">
            <v>1530</v>
          </cell>
          <cell r="B1531" t="str">
            <v>Financial Institutions</v>
          </cell>
          <cell r="C1531">
            <v>3.5</v>
          </cell>
          <cell r="D1531">
            <v>110</v>
          </cell>
          <cell r="E1531">
            <v>3.6</v>
          </cell>
          <cell r="F1531">
            <v>3.2</v>
          </cell>
          <cell r="G1531">
            <v>3.4</v>
          </cell>
          <cell r="H1531">
            <v>0.74</v>
          </cell>
        </row>
        <row r="1532">
          <cell r="A1532">
            <v>1531</v>
          </cell>
          <cell r="B1532" t="str">
            <v>Kimco Realty</v>
          </cell>
          <cell r="C1532">
            <v>4.0999999999999996</v>
          </cell>
          <cell r="D1532">
            <v>160</v>
          </cell>
          <cell r="E1532">
            <v>3.8</v>
          </cell>
          <cell r="F1532">
            <v>3.9</v>
          </cell>
          <cell r="G1532">
            <v>4.0999999999999996</v>
          </cell>
          <cell r="H1532">
            <v>0.93</v>
          </cell>
        </row>
        <row r="1533">
          <cell r="A1533">
            <v>1532</v>
          </cell>
          <cell r="B1533" t="str">
            <v>NWN</v>
          </cell>
          <cell r="C1533">
            <v>3.6</v>
          </cell>
          <cell r="D1533">
            <v>240</v>
          </cell>
          <cell r="E1533">
            <v>3.5</v>
          </cell>
          <cell r="F1533">
            <v>3.3</v>
          </cell>
          <cell r="G1533">
            <v>3.5</v>
          </cell>
          <cell r="H1533">
            <v>0.76</v>
          </cell>
        </row>
        <row r="1534">
          <cell r="A1534">
            <v>1533</v>
          </cell>
          <cell r="B1534" t="str">
            <v>City National Bank of Florida</v>
          </cell>
          <cell r="C1534">
            <v>3.4</v>
          </cell>
          <cell r="D1534">
            <v>280</v>
          </cell>
          <cell r="E1534">
            <v>3.2</v>
          </cell>
          <cell r="F1534">
            <v>3.1</v>
          </cell>
          <cell r="G1534">
            <v>3.3</v>
          </cell>
          <cell r="H1534">
            <v>0.66</v>
          </cell>
        </row>
        <row r="1535">
          <cell r="A1535">
            <v>1534</v>
          </cell>
          <cell r="B1535" t="str">
            <v>Nexxen</v>
          </cell>
          <cell r="C1535">
            <v>3.7</v>
          </cell>
          <cell r="D1535">
            <v>190</v>
          </cell>
          <cell r="E1535">
            <v>3.5</v>
          </cell>
          <cell r="F1535">
            <v>3.4</v>
          </cell>
          <cell r="G1535">
            <v>3.6</v>
          </cell>
          <cell r="H1535">
            <v>0.78</v>
          </cell>
        </row>
        <row r="1536">
          <cell r="A1536">
            <v>1535</v>
          </cell>
          <cell r="B1536" t="str">
            <v>Joe DiMaggio Children's Hospital</v>
          </cell>
          <cell r="C1536">
            <v>4.0999999999999996</v>
          </cell>
          <cell r="D1536">
            <v>220</v>
          </cell>
          <cell r="E1536">
            <v>3.6</v>
          </cell>
          <cell r="F1536">
            <v>3.8</v>
          </cell>
          <cell r="G1536">
            <v>4.2</v>
          </cell>
          <cell r="H1536">
            <v>0.89</v>
          </cell>
        </row>
        <row r="1537">
          <cell r="A1537">
            <v>1536</v>
          </cell>
          <cell r="B1537" t="str">
            <v>Burger King</v>
          </cell>
          <cell r="C1537">
            <v>3.1</v>
          </cell>
          <cell r="D1537">
            <v>21000</v>
          </cell>
          <cell r="E1537">
            <v>2.9</v>
          </cell>
          <cell r="F1537">
            <v>2.7</v>
          </cell>
          <cell r="G1537">
            <v>2.9</v>
          </cell>
          <cell r="H1537">
            <v>0.54</v>
          </cell>
        </row>
        <row r="1538">
          <cell r="A1538">
            <v>1537</v>
          </cell>
          <cell r="B1538" t="str">
            <v>Hancock Whitney</v>
          </cell>
          <cell r="C1538">
            <v>3.6</v>
          </cell>
          <cell r="D1538">
            <v>810</v>
          </cell>
          <cell r="E1538">
            <v>3.7</v>
          </cell>
          <cell r="F1538">
            <v>3.3</v>
          </cell>
          <cell r="G1538">
            <v>3.6</v>
          </cell>
          <cell r="H1538">
            <v>0.77</v>
          </cell>
        </row>
        <row r="1539">
          <cell r="A1539">
            <v>1538</v>
          </cell>
          <cell r="B1539" t="str">
            <v>Mondee</v>
          </cell>
          <cell r="C1539">
            <v>3.5</v>
          </cell>
          <cell r="D1539">
            <v>140</v>
          </cell>
          <cell r="E1539">
            <v>3.4</v>
          </cell>
          <cell r="F1539">
            <v>3.2</v>
          </cell>
          <cell r="G1539">
            <v>3.3</v>
          </cell>
          <cell r="H1539">
            <v>0.7</v>
          </cell>
        </row>
        <row r="1540">
          <cell r="A1540">
            <v>1539</v>
          </cell>
          <cell r="B1540" t="str">
            <v>ProLink</v>
          </cell>
          <cell r="C1540">
            <v>4.4000000000000004</v>
          </cell>
          <cell r="D1540">
            <v>560</v>
          </cell>
          <cell r="E1540">
            <v>4.0999999999999996</v>
          </cell>
          <cell r="F1540">
            <v>4.3</v>
          </cell>
          <cell r="G1540">
            <v>4.5</v>
          </cell>
          <cell r="H1540">
            <v>0.95</v>
          </cell>
        </row>
        <row r="1541">
          <cell r="A1541">
            <v>1540</v>
          </cell>
          <cell r="B1541" t="str">
            <v>LexisNexis Risk Solutions</v>
          </cell>
          <cell r="C1541">
            <v>4.0999999999999996</v>
          </cell>
          <cell r="D1541">
            <v>1800</v>
          </cell>
          <cell r="E1541">
            <v>4.0999999999999996</v>
          </cell>
          <cell r="F1541">
            <v>3.8</v>
          </cell>
          <cell r="G1541">
            <v>4.0999999999999996</v>
          </cell>
          <cell r="H1541">
            <v>0.9</v>
          </cell>
        </row>
        <row r="1542">
          <cell r="A1542">
            <v>1541</v>
          </cell>
          <cell r="B1542" t="str">
            <v>DemandScience</v>
          </cell>
          <cell r="C1542">
            <v>3.7</v>
          </cell>
          <cell r="D1542">
            <v>430</v>
          </cell>
          <cell r="E1542">
            <v>3.5</v>
          </cell>
          <cell r="F1542">
            <v>3.4</v>
          </cell>
          <cell r="G1542">
            <v>3.7</v>
          </cell>
          <cell r="H1542">
            <v>0.82</v>
          </cell>
        </row>
        <row r="1543">
          <cell r="A1543">
            <v>1542</v>
          </cell>
          <cell r="B1543" t="str">
            <v>Barnes &amp; Noble Education</v>
          </cell>
          <cell r="C1543">
            <v>3.1</v>
          </cell>
          <cell r="D1543">
            <v>1400</v>
          </cell>
          <cell r="E1543">
            <v>3.3</v>
          </cell>
          <cell r="F1543">
            <v>2.7</v>
          </cell>
          <cell r="G1543">
            <v>3</v>
          </cell>
          <cell r="H1543">
            <v>0.48</v>
          </cell>
        </row>
        <row r="1544">
          <cell r="A1544">
            <v>1543</v>
          </cell>
          <cell r="B1544" t="str">
            <v>Morrison &amp; Foerster</v>
          </cell>
          <cell r="C1544">
            <v>3.9</v>
          </cell>
          <cell r="D1544">
            <v>480</v>
          </cell>
          <cell r="E1544">
            <v>2.6</v>
          </cell>
          <cell r="F1544">
            <v>3.6</v>
          </cell>
          <cell r="G1544">
            <v>3.9</v>
          </cell>
          <cell r="H1544">
            <v>0.9</v>
          </cell>
        </row>
        <row r="1545">
          <cell r="A1545">
            <v>1544</v>
          </cell>
          <cell r="B1545" t="str">
            <v>SitusAMC</v>
          </cell>
          <cell r="C1545">
            <v>3.2</v>
          </cell>
          <cell r="D1545">
            <v>860</v>
          </cell>
          <cell r="E1545">
            <v>3.1</v>
          </cell>
          <cell r="F1545">
            <v>2.8</v>
          </cell>
          <cell r="G1545">
            <v>3</v>
          </cell>
          <cell r="H1545">
            <v>0.56000000000000005</v>
          </cell>
        </row>
        <row r="1546">
          <cell r="A1546">
            <v>1545</v>
          </cell>
          <cell r="B1546" t="str">
            <v>Ichor Systems</v>
          </cell>
          <cell r="C1546">
            <v>3.2</v>
          </cell>
          <cell r="D1546">
            <v>290</v>
          </cell>
          <cell r="E1546">
            <v>2.9</v>
          </cell>
          <cell r="F1546">
            <v>2.8</v>
          </cell>
          <cell r="G1546">
            <v>3</v>
          </cell>
          <cell r="H1546">
            <v>0.54</v>
          </cell>
        </row>
        <row r="1547">
          <cell r="A1547">
            <v>1546</v>
          </cell>
          <cell r="B1547" t="str">
            <v>Mohegan Gaming &amp; Entertainment</v>
          </cell>
          <cell r="C1547">
            <v>3.5</v>
          </cell>
          <cell r="D1547">
            <v>640</v>
          </cell>
          <cell r="E1547">
            <v>3.2</v>
          </cell>
          <cell r="F1547">
            <v>3.1</v>
          </cell>
          <cell r="G1547">
            <v>3.4</v>
          </cell>
          <cell r="H1547">
            <v>0.72</v>
          </cell>
        </row>
        <row r="1548">
          <cell r="A1548">
            <v>1547</v>
          </cell>
          <cell r="B1548" t="str">
            <v>Shutterstock</v>
          </cell>
          <cell r="C1548">
            <v>3.5</v>
          </cell>
          <cell r="D1548">
            <v>780</v>
          </cell>
          <cell r="E1548">
            <v>3.6</v>
          </cell>
          <cell r="F1548">
            <v>3.1</v>
          </cell>
          <cell r="G1548">
            <v>3.4</v>
          </cell>
          <cell r="H1548">
            <v>0.64</v>
          </cell>
        </row>
        <row r="1549">
          <cell r="A1549">
            <v>1548</v>
          </cell>
          <cell r="B1549" t="str">
            <v>G2 Secure Staff</v>
          </cell>
          <cell r="C1549">
            <v>2.8</v>
          </cell>
          <cell r="D1549">
            <v>740</v>
          </cell>
          <cell r="E1549">
            <v>2.6</v>
          </cell>
          <cell r="F1549">
            <v>2.5</v>
          </cell>
          <cell r="G1549">
            <v>2.7</v>
          </cell>
          <cell r="H1549">
            <v>0.48</v>
          </cell>
        </row>
        <row r="1550">
          <cell r="A1550">
            <v>1549</v>
          </cell>
          <cell r="B1550" t="str">
            <v>FirstCash</v>
          </cell>
          <cell r="C1550">
            <v>3</v>
          </cell>
          <cell r="D1550">
            <v>910</v>
          </cell>
          <cell r="E1550">
            <v>2.9</v>
          </cell>
          <cell r="F1550">
            <v>2.7</v>
          </cell>
          <cell r="G1550">
            <v>2.9</v>
          </cell>
          <cell r="H1550">
            <v>0.52</v>
          </cell>
        </row>
        <row r="1551">
          <cell r="A1551">
            <v>1550</v>
          </cell>
          <cell r="B1551" t="str">
            <v>SVB Financial Group</v>
          </cell>
          <cell r="C1551">
            <v>3.4</v>
          </cell>
          <cell r="D1551">
            <v>1400</v>
          </cell>
          <cell r="E1551">
            <v>3.3</v>
          </cell>
          <cell r="F1551">
            <v>3</v>
          </cell>
          <cell r="G1551">
            <v>3.4</v>
          </cell>
          <cell r="H1551">
            <v>0.57999999999999996</v>
          </cell>
        </row>
        <row r="1552">
          <cell r="A1552">
            <v>1551</v>
          </cell>
          <cell r="B1552" t="str">
            <v>National Bank Holdings</v>
          </cell>
          <cell r="C1552">
            <v>3.5</v>
          </cell>
          <cell r="D1552">
            <v>180</v>
          </cell>
          <cell r="E1552">
            <v>3.6</v>
          </cell>
          <cell r="F1552">
            <v>3.2</v>
          </cell>
          <cell r="G1552">
            <v>3.4</v>
          </cell>
          <cell r="H1552">
            <v>0.75</v>
          </cell>
        </row>
        <row r="1553">
          <cell r="A1553">
            <v>1552</v>
          </cell>
          <cell r="B1553" t="str">
            <v>Newrez</v>
          </cell>
          <cell r="C1553">
            <v>3.4</v>
          </cell>
          <cell r="D1553">
            <v>1100</v>
          </cell>
          <cell r="E1553">
            <v>3.3</v>
          </cell>
          <cell r="F1553">
            <v>3.1</v>
          </cell>
          <cell r="G1553">
            <v>3.3</v>
          </cell>
          <cell r="H1553">
            <v>0.68</v>
          </cell>
        </row>
        <row r="1554">
          <cell r="A1554">
            <v>1553</v>
          </cell>
          <cell r="B1554" t="str">
            <v>Brillio</v>
          </cell>
          <cell r="C1554">
            <v>4</v>
          </cell>
          <cell r="D1554">
            <v>3200</v>
          </cell>
          <cell r="E1554">
            <v>3.8</v>
          </cell>
          <cell r="F1554">
            <v>3.8</v>
          </cell>
          <cell r="G1554">
            <v>4</v>
          </cell>
          <cell r="H1554">
            <v>0.91</v>
          </cell>
        </row>
        <row r="1555">
          <cell r="A1555">
            <v>1554</v>
          </cell>
          <cell r="B1555" t="str">
            <v>Red Ventures</v>
          </cell>
          <cell r="C1555">
            <v>3.6</v>
          </cell>
          <cell r="D1555">
            <v>1200</v>
          </cell>
          <cell r="E1555">
            <v>3.1</v>
          </cell>
          <cell r="F1555">
            <v>3.3</v>
          </cell>
          <cell r="G1555">
            <v>3.7</v>
          </cell>
          <cell r="H1555">
            <v>0.76</v>
          </cell>
        </row>
        <row r="1556">
          <cell r="A1556">
            <v>1555</v>
          </cell>
          <cell r="B1556" t="str">
            <v>Quisitive</v>
          </cell>
          <cell r="C1556">
            <v>3.8</v>
          </cell>
          <cell r="D1556">
            <v>120</v>
          </cell>
          <cell r="E1556">
            <v>3.7</v>
          </cell>
          <cell r="F1556">
            <v>3.6</v>
          </cell>
          <cell r="G1556">
            <v>3.8</v>
          </cell>
          <cell r="H1556">
            <v>0.84</v>
          </cell>
        </row>
        <row r="1557">
          <cell r="A1557">
            <v>1556</v>
          </cell>
          <cell r="B1557" t="str">
            <v>Encore Capital Group</v>
          </cell>
          <cell r="C1557">
            <v>3.6</v>
          </cell>
          <cell r="D1557">
            <v>940</v>
          </cell>
          <cell r="E1557">
            <v>3.7</v>
          </cell>
          <cell r="F1557">
            <v>3.3</v>
          </cell>
          <cell r="G1557">
            <v>3.5</v>
          </cell>
          <cell r="H1557">
            <v>0.78</v>
          </cell>
        </row>
        <row r="1558">
          <cell r="A1558">
            <v>1557</v>
          </cell>
          <cell r="B1558" t="str">
            <v>The Knot Worldwide</v>
          </cell>
          <cell r="C1558">
            <v>3.7</v>
          </cell>
          <cell r="D1558">
            <v>620</v>
          </cell>
          <cell r="E1558">
            <v>3.6</v>
          </cell>
          <cell r="F1558">
            <v>3.4</v>
          </cell>
          <cell r="G1558">
            <v>3.8</v>
          </cell>
          <cell r="H1558">
            <v>0.8</v>
          </cell>
        </row>
        <row r="1559">
          <cell r="A1559">
            <v>1558</v>
          </cell>
          <cell r="B1559" t="str">
            <v>Hillstone Networks</v>
          </cell>
          <cell r="C1559">
            <v>3.9</v>
          </cell>
          <cell r="D1559">
            <v>85</v>
          </cell>
          <cell r="E1559">
            <v>3.7</v>
          </cell>
          <cell r="F1559">
            <v>3.8</v>
          </cell>
          <cell r="G1559">
            <v>3.9</v>
          </cell>
          <cell r="H1559">
            <v>0.9</v>
          </cell>
        </row>
        <row r="1560">
          <cell r="A1560">
            <v>1559</v>
          </cell>
          <cell r="B1560" t="str">
            <v>Hitachi Vantara</v>
          </cell>
          <cell r="C1560">
            <v>3.8</v>
          </cell>
          <cell r="D1560">
            <v>2600</v>
          </cell>
          <cell r="E1560">
            <v>3.9</v>
          </cell>
          <cell r="F1560">
            <v>3.5</v>
          </cell>
          <cell r="G1560">
            <v>3.8</v>
          </cell>
          <cell r="H1560">
            <v>0.82</v>
          </cell>
        </row>
        <row r="1561">
          <cell r="A1561">
            <v>1560</v>
          </cell>
          <cell r="B1561" t="str">
            <v>Openlane</v>
          </cell>
          <cell r="C1561">
            <v>3.6</v>
          </cell>
          <cell r="D1561">
            <v>1100</v>
          </cell>
          <cell r="E1561">
            <v>3.7</v>
          </cell>
          <cell r="F1561">
            <v>3.3</v>
          </cell>
          <cell r="G1561">
            <v>3.5</v>
          </cell>
          <cell r="H1561">
            <v>0.74</v>
          </cell>
        </row>
        <row r="1562">
          <cell r="A1562">
            <v>1561</v>
          </cell>
          <cell r="B1562" t="str">
            <v>Scientific Games</v>
          </cell>
          <cell r="C1562">
            <v>3.5</v>
          </cell>
          <cell r="D1562">
            <v>1400</v>
          </cell>
          <cell r="E1562">
            <v>3.4</v>
          </cell>
          <cell r="F1562">
            <v>3.1</v>
          </cell>
          <cell r="G1562">
            <v>3.4</v>
          </cell>
          <cell r="H1562">
            <v>0.66</v>
          </cell>
        </row>
        <row r="1563">
          <cell r="A1563">
            <v>1562</v>
          </cell>
          <cell r="B1563" t="str">
            <v>Arvig</v>
          </cell>
          <cell r="C1563">
            <v>3.7</v>
          </cell>
          <cell r="D1563">
            <v>110</v>
          </cell>
          <cell r="E1563">
            <v>3.8</v>
          </cell>
          <cell r="F1563">
            <v>3.4</v>
          </cell>
          <cell r="G1563">
            <v>3.7</v>
          </cell>
          <cell r="H1563">
            <v>0.82</v>
          </cell>
        </row>
        <row r="1564">
          <cell r="A1564">
            <v>1563</v>
          </cell>
          <cell r="B1564" t="str">
            <v>Digital.ai</v>
          </cell>
          <cell r="C1564">
            <v>3.5</v>
          </cell>
          <cell r="D1564">
            <v>290</v>
          </cell>
          <cell r="E1564">
            <v>3.6</v>
          </cell>
          <cell r="F1564">
            <v>3.1</v>
          </cell>
          <cell r="G1564">
            <v>3.4</v>
          </cell>
          <cell r="H1564">
            <v>0.62</v>
          </cell>
        </row>
        <row r="1565">
          <cell r="A1565">
            <v>1564</v>
          </cell>
          <cell r="B1565" t="str">
            <v>altafiber</v>
          </cell>
          <cell r="C1565">
            <v>3.4</v>
          </cell>
          <cell r="D1565">
            <v>680</v>
          </cell>
          <cell r="E1565">
            <v>3.3</v>
          </cell>
          <cell r="F1565">
            <v>3</v>
          </cell>
          <cell r="G1565">
            <v>3.2</v>
          </cell>
          <cell r="H1565">
            <v>0.65</v>
          </cell>
        </row>
        <row r="1566">
          <cell r="A1566">
            <v>1565</v>
          </cell>
          <cell r="B1566" t="str">
            <v>PetVet Care Centers</v>
          </cell>
          <cell r="C1566">
            <v>2.9</v>
          </cell>
          <cell r="D1566">
            <v>410</v>
          </cell>
          <cell r="E1566">
            <v>2.5</v>
          </cell>
          <cell r="F1566">
            <v>2.4</v>
          </cell>
          <cell r="G1566">
            <v>2.7</v>
          </cell>
          <cell r="H1566">
            <v>0.46</v>
          </cell>
        </row>
        <row r="1567">
          <cell r="A1567">
            <v>1566</v>
          </cell>
          <cell r="B1567" t="str">
            <v>Bounteous</v>
          </cell>
          <cell r="C1567">
            <v>4.2</v>
          </cell>
          <cell r="D1567">
            <v>430</v>
          </cell>
          <cell r="E1567">
            <v>4.0999999999999996</v>
          </cell>
          <cell r="F1567">
            <v>4</v>
          </cell>
          <cell r="G1567">
            <v>4.3</v>
          </cell>
          <cell r="H1567">
            <v>0.93</v>
          </cell>
        </row>
        <row r="1568">
          <cell r="A1568">
            <v>1567</v>
          </cell>
          <cell r="B1568" t="str">
            <v>Digital Domain</v>
          </cell>
          <cell r="C1568">
            <v>3.6</v>
          </cell>
          <cell r="D1568">
            <v>210</v>
          </cell>
          <cell r="E1568">
            <v>2.8</v>
          </cell>
          <cell r="F1568">
            <v>3.3</v>
          </cell>
          <cell r="G1568">
            <v>3.6</v>
          </cell>
          <cell r="H1568">
            <v>0.78</v>
          </cell>
        </row>
        <row r="1569">
          <cell r="A1569">
            <v>1568</v>
          </cell>
          <cell r="B1569" t="str">
            <v>InnovAge</v>
          </cell>
          <cell r="C1569">
            <v>2.6</v>
          </cell>
          <cell r="D1569">
            <v>720</v>
          </cell>
          <cell r="E1569">
            <v>2.4</v>
          </cell>
          <cell r="F1569">
            <v>2.2000000000000002</v>
          </cell>
          <cell r="G1569">
            <v>2.5</v>
          </cell>
          <cell r="H1569">
            <v>0.38</v>
          </cell>
        </row>
        <row r="1570">
          <cell r="A1570">
            <v>1569</v>
          </cell>
          <cell r="B1570" t="str">
            <v>Telit Cinterion</v>
          </cell>
          <cell r="C1570">
            <v>3.6</v>
          </cell>
          <cell r="D1570">
            <v>160</v>
          </cell>
          <cell r="E1570">
            <v>3.5</v>
          </cell>
          <cell r="F1570">
            <v>3.3</v>
          </cell>
          <cell r="G1570">
            <v>3.5</v>
          </cell>
          <cell r="H1570">
            <v>0.76</v>
          </cell>
        </row>
        <row r="1571">
          <cell r="A1571">
            <v>1570</v>
          </cell>
          <cell r="B1571" t="str">
            <v>Futran Solutions</v>
          </cell>
          <cell r="C1571">
            <v>4.2</v>
          </cell>
          <cell r="D1571">
            <v>240</v>
          </cell>
          <cell r="E1571">
            <v>4.0999999999999996</v>
          </cell>
          <cell r="F1571">
            <v>4.0999999999999996</v>
          </cell>
          <cell r="G1571">
            <v>4.3</v>
          </cell>
          <cell r="H1571">
            <v>0.94</v>
          </cell>
        </row>
        <row r="1572">
          <cell r="A1572">
            <v>1571</v>
          </cell>
          <cell r="B1572" t="str">
            <v>Stone Canyon Industries</v>
          </cell>
          <cell r="C1572">
            <v>3.4</v>
          </cell>
          <cell r="D1572">
            <v>45</v>
          </cell>
          <cell r="E1572">
            <v>3.2</v>
          </cell>
          <cell r="F1572">
            <v>3.1</v>
          </cell>
          <cell r="G1572">
            <v>3.3</v>
          </cell>
          <cell r="H1572" t="str">
            <v>N/A</v>
          </cell>
        </row>
        <row r="1573">
          <cell r="A1573">
            <v>1572</v>
          </cell>
          <cell r="B1573" t="str">
            <v>Macerich</v>
          </cell>
          <cell r="C1573">
            <v>3.8</v>
          </cell>
          <cell r="D1573">
            <v>230</v>
          </cell>
          <cell r="E1573">
            <v>3.6</v>
          </cell>
          <cell r="F1573">
            <v>3.5</v>
          </cell>
          <cell r="G1573">
            <v>3.8</v>
          </cell>
          <cell r="H1573">
            <v>0.84</v>
          </cell>
        </row>
        <row r="1574">
          <cell r="A1574">
            <v>1573</v>
          </cell>
          <cell r="B1574" t="str">
            <v>Datasite</v>
          </cell>
          <cell r="C1574">
            <v>4.2</v>
          </cell>
          <cell r="D1574">
            <v>310</v>
          </cell>
          <cell r="E1574">
            <v>4.0999999999999996</v>
          </cell>
          <cell r="F1574">
            <v>4</v>
          </cell>
          <cell r="G1574">
            <v>4.3</v>
          </cell>
          <cell r="H1574">
            <v>0.95</v>
          </cell>
        </row>
        <row r="1575">
          <cell r="A1575">
            <v>1574</v>
          </cell>
          <cell r="B1575" t="str">
            <v>BET Networks</v>
          </cell>
          <cell r="C1575">
            <v>3.4</v>
          </cell>
          <cell r="D1575">
            <v>280</v>
          </cell>
          <cell r="E1575">
            <v>3.1</v>
          </cell>
          <cell r="F1575">
            <v>3</v>
          </cell>
          <cell r="G1575">
            <v>3.3</v>
          </cell>
          <cell r="H1575">
            <v>0.64</v>
          </cell>
        </row>
        <row r="1576">
          <cell r="A1576">
            <v>1575</v>
          </cell>
          <cell r="B1576" t="str">
            <v>Arcesium</v>
          </cell>
          <cell r="C1576">
            <v>3.9</v>
          </cell>
          <cell r="D1576">
            <v>540</v>
          </cell>
          <cell r="E1576">
            <v>3.4</v>
          </cell>
          <cell r="F1576">
            <v>3.7</v>
          </cell>
          <cell r="G1576">
            <v>3.9</v>
          </cell>
          <cell r="H1576">
            <v>0.88</v>
          </cell>
        </row>
        <row r="1577">
          <cell r="A1577">
            <v>1576</v>
          </cell>
          <cell r="B1577" t="str">
            <v>CarShield</v>
          </cell>
          <cell r="C1577">
            <v>3.4</v>
          </cell>
          <cell r="D1577">
            <v>380</v>
          </cell>
          <cell r="E1577">
            <v>3.2</v>
          </cell>
          <cell r="F1577">
            <v>3.2</v>
          </cell>
          <cell r="G1577">
            <v>3.4</v>
          </cell>
          <cell r="H1577">
            <v>0.72</v>
          </cell>
        </row>
        <row r="1578">
          <cell r="A1578">
            <v>1577</v>
          </cell>
          <cell r="B1578" t="str">
            <v>ACI Worldwide</v>
          </cell>
          <cell r="C1578">
            <v>3.6</v>
          </cell>
          <cell r="D1578">
            <v>1600</v>
          </cell>
          <cell r="E1578">
            <v>3.7</v>
          </cell>
          <cell r="F1578">
            <v>3.2</v>
          </cell>
          <cell r="G1578">
            <v>3.5</v>
          </cell>
          <cell r="H1578">
            <v>0.7</v>
          </cell>
        </row>
        <row r="1579">
          <cell r="A1579">
            <v>1578</v>
          </cell>
          <cell r="B1579" t="str">
            <v>Sixth Street Specialty Lending</v>
          </cell>
          <cell r="C1579">
            <v>4.0999999999999996</v>
          </cell>
          <cell r="D1579">
            <v>65</v>
          </cell>
          <cell r="E1579">
            <v>3.2</v>
          </cell>
          <cell r="F1579">
            <v>3.9</v>
          </cell>
          <cell r="G1579">
            <v>4.0999999999999996</v>
          </cell>
          <cell r="H1579">
            <v>0.92</v>
          </cell>
        </row>
        <row r="1580">
          <cell r="A1580">
            <v>1579</v>
          </cell>
          <cell r="B1580" t="str">
            <v>University Hospital in Newark</v>
          </cell>
          <cell r="C1580">
            <v>3.2</v>
          </cell>
          <cell r="D1580">
            <v>510</v>
          </cell>
          <cell r="E1580">
            <v>2.9</v>
          </cell>
          <cell r="F1580">
            <v>2.7</v>
          </cell>
          <cell r="G1580">
            <v>3.1</v>
          </cell>
          <cell r="H1580">
            <v>0.54</v>
          </cell>
        </row>
        <row r="1581">
          <cell r="A1581">
            <v>1580</v>
          </cell>
          <cell r="B1581" t="str">
            <v>Wipfli</v>
          </cell>
          <cell r="C1581">
            <v>3.8</v>
          </cell>
          <cell r="D1581">
            <v>820</v>
          </cell>
          <cell r="E1581">
            <v>3.7</v>
          </cell>
          <cell r="F1581">
            <v>3.5</v>
          </cell>
          <cell r="G1581">
            <v>3.9</v>
          </cell>
          <cell r="H1581">
            <v>0.86</v>
          </cell>
        </row>
        <row r="1582">
          <cell r="A1582">
            <v>1581</v>
          </cell>
          <cell r="B1582" t="str">
            <v>King &amp; Spalding</v>
          </cell>
          <cell r="C1582">
            <v>3.9</v>
          </cell>
          <cell r="D1582">
            <v>340</v>
          </cell>
          <cell r="E1582">
            <v>2.5</v>
          </cell>
          <cell r="F1582">
            <v>3.6</v>
          </cell>
          <cell r="G1582">
            <v>3.8</v>
          </cell>
          <cell r="H1582">
            <v>0.91</v>
          </cell>
        </row>
        <row r="1583">
          <cell r="A1583">
            <v>1582</v>
          </cell>
          <cell r="B1583" t="str">
            <v>Northrim Bank</v>
          </cell>
          <cell r="C1583">
            <v>3.6</v>
          </cell>
          <cell r="D1583">
            <v>85</v>
          </cell>
          <cell r="E1583">
            <v>3.7</v>
          </cell>
          <cell r="F1583">
            <v>3.4</v>
          </cell>
          <cell r="G1583">
            <v>3.6</v>
          </cell>
          <cell r="H1583">
            <v>0.8</v>
          </cell>
        </row>
        <row r="1584">
          <cell r="A1584">
            <v>1583</v>
          </cell>
          <cell r="B1584" t="str">
            <v>Surescripts</v>
          </cell>
          <cell r="C1584">
            <v>4</v>
          </cell>
          <cell r="D1584">
            <v>290</v>
          </cell>
          <cell r="E1584">
            <v>4.0999999999999996</v>
          </cell>
          <cell r="F1584">
            <v>3.8</v>
          </cell>
          <cell r="G1584">
            <v>4.0999999999999996</v>
          </cell>
          <cell r="H1584">
            <v>0.92</v>
          </cell>
        </row>
        <row r="1585">
          <cell r="A1585">
            <v>1584</v>
          </cell>
          <cell r="B1585" t="str">
            <v>ModivCare</v>
          </cell>
          <cell r="C1585">
            <v>2.8</v>
          </cell>
          <cell r="D1585">
            <v>1800</v>
          </cell>
          <cell r="E1585">
            <v>2.7</v>
          </cell>
          <cell r="F1585">
            <v>2.4</v>
          </cell>
          <cell r="G1585">
            <v>2.7</v>
          </cell>
          <cell r="H1585">
            <v>0.42</v>
          </cell>
        </row>
        <row r="1586">
          <cell r="A1586">
            <v>1585</v>
          </cell>
          <cell r="B1586" t="str">
            <v>Redwood Logistics</v>
          </cell>
          <cell r="C1586">
            <v>3.7</v>
          </cell>
          <cell r="D1586">
            <v>260</v>
          </cell>
          <cell r="E1586">
            <v>3.4</v>
          </cell>
          <cell r="F1586">
            <v>3.4</v>
          </cell>
          <cell r="G1586">
            <v>3.8</v>
          </cell>
          <cell r="H1586">
            <v>0.81</v>
          </cell>
        </row>
        <row r="1587">
          <cell r="A1587">
            <v>1586</v>
          </cell>
          <cell r="B1587" t="str">
            <v>Maravai Life Sciences</v>
          </cell>
          <cell r="C1587">
            <v>3.4</v>
          </cell>
          <cell r="D1587">
            <v>140</v>
          </cell>
          <cell r="E1587">
            <v>3.2</v>
          </cell>
          <cell r="F1587">
            <v>3.1</v>
          </cell>
          <cell r="G1587">
            <v>3.3</v>
          </cell>
          <cell r="H1587">
            <v>0.65</v>
          </cell>
        </row>
        <row r="1588">
          <cell r="A1588">
            <v>1587</v>
          </cell>
          <cell r="B1588" t="str">
            <v>Exela Technologies</v>
          </cell>
          <cell r="C1588">
            <v>2.4</v>
          </cell>
          <cell r="D1588">
            <v>2800</v>
          </cell>
          <cell r="E1588">
            <v>2.5</v>
          </cell>
          <cell r="F1588">
            <v>2.1</v>
          </cell>
          <cell r="G1588">
            <v>2.2999999999999998</v>
          </cell>
          <cell r="H1588">
            <v>0.32</v>
          </cell>
        </row>
        <row r="1589">
          <cell r="A1589">
            <v>1588</v>
          </cell>
          <cell r="B1589" t="str">
            <v>Unity Technologies</v>
          </cell>
          <cell r="C1589">
            <v>3.8</v>
          </cell>
          <cell r="D1589">
            <v>1100</v>
          </cell>
          <cell r="E1589">
            <v>3.7</v>
          </cell>
          <cell r="F1589">
            <v>3.4</v>
          </cell>
          <cell r="G1589">
            <v>3.9</v>
          </cell>
          <cell r="H1589">
            <v>0.74</v>
          </cell>
        </row>
        <row r="1590">
          <cell r="A1590">
            <v>1589</v>
          </cell>
          <cell r="B1590" t="str">
            <v>Holland &amp; Knight</v>
          </cell>
          <cell r="C1590">
            <v>3.8</v>
          </cell>
          <cell r="D1590">
            <v>410</v>
          </cell>
          <cell r="E1590">
            <v>2.6</v>
          </cell>
          <cell r="F1590">
            <v>3.5</v>
          </cell>
          <cell r="G1590">
            <v>3.8</v>
          </cell>
          <cell r="H1590">
            <v>0.88</v>
          </cell>
        </row>
        <row r="1591">
          <cell r="A1591">
            <v>1590</v>
          </cell>
          <cell r="B1591" t="str">
            <v>Unity Bank</v>
          </cell>
          <cell r="C1591">
            <v>3.5</v>
          </cell>
          <cell r="D1591">
            <v>75</v>
          </cell>
          <cell r="E1591">
            <v>3.6</v>
          </cell>
          <cell r="F1591">
            <v>3.2</v>
          </cell>
          <cell r="G1591">
            <v>3.4</v>
          </cell>
          <cell r="H1591">
            <v>0.78</v>
          </cell>
        </row>
        <row r="1592">
          <cell r="A1592">
            <v>1591</v>
          </cell>
          <cell r="B1592" t="str">
            <v>LeslieΓÇÖs</v>
          </cell>
          <cell r="C1592">
            <v>3</v>
          </cell>
          <cell r="D1592">
            <v>1200</v>
          </cell>
          <cell r="E1592">
            <v>3</v>
          </cell>
          <cell r="F1592">
            <v>2.7</v>
          </cell>
          <cell r="G1592">
            <v>2.9</v>
          </cell>
          <cell r="H1592">
            <v>0.5</v>
          </cell>
        </row>
        <row r="1593">
          <cell r="A1593">
            <v>1592</v>
          </cell>
          <cell r="B1593" t="str">
            <v>Discover</v>
          </cell>
          <cell r="C1593">
            <v>4</v>
          </cell>
          <cell r="D1593">
            <v>8600</v>
          </cell>
          <cell r="E1593">
            <v>4.0999999999999996</v>
          </cell>
          <cell r="F1593">
            <v>3.7</v>
          </cell>
          <cell r="G1593">
            <v>4.0999999999999996</v>
          </cell>
          <cell r="H1593">
            <v>0.86</v>
          </cell>
        </row>
        <row r="1594">
          <cell r="A1594">
            <v>1593</v>
          </cell>
          <cell r="B1594" t="str">
            <v>AppNexus</v>
          </cell>
          <cell r="C1594">
            <v>4.0999999999999996</v>
          </cell>
          <cell r="D1594">
            <v>380</v>
          </cell>
          <cell r="E1594">
            <v>3.8</v>
          </cell>
          <cell r="F1594">
            <v>3.9</v>
          </cell>
          <cell r="G1594">
            <v>4.3</v>
          </cell>
          <cell r="H1594">
            <v>0.92</v>
          </cell>
        </row>
        <row r="1595">
          <cell r="A1595">
            <v>1594</v>
          </cell>
          <cell r="B1595" t="str">
            <v>MathWorks</v>
          </cell>
          <cell r="C1595">
            <v>4.4000000000000004</v>
          </cell>
          <cell r="D1595">
            <v>1400</v>
          </cell>
          <cell r="E1595">
            <v>4.3</v>
          </cell>
          <cell r="F1595">
            <v>4.2</v>
          </cell>
          <cell r="G1595">
            <v>4.5999999999999996</v>
          </cell>
          <cell r="H1595">
            <v>0.96</v>
          </cell>
        </row>
        <row r="1596">
          <cell r="A1596">
            <v>1595</v>
          </cell>
          <cell r="B1596" t="str">
            <v>Wells Fargo</v>
          </cell>
          <cell r="C1596">
            <v>3.6</v>
          </cell>
          <cell r="D1596">
            <v>48000</v>
          </cell>
          <cell r="E1596">
            <v>3.4</v>
          </cell>
          <cell r="F1596">
            <v>3.2</v>
          </cell>
          <cell r="G1596">
            <v>3.4</v>
          </cell>
          <cell r="H1596">
            <v>0.68</v>
          </cell>
        </row>
        <row r="1597">
          <cell r="A1597">
            <v>1596</v>
          </cell>
          <cell r="B1597" t="str">
            <v>Conagra Brands</v>
          </cell>
          <cell r="C1597">
            <v>3.5</v>
          </cell>
          <cell r="D1597">
            <v>3100</v>
          </cell>
          <cell r="E1597">
            <v>3.4</v>
          </cell>
          <cell r="F1597">
            <v>3.2</v>
          </cell>
          <cell r="G1597">
            <v>3.4</v>
          </cell>
          <cell r="H1597">
            <v>0.72</v>
          </cell>
        </row>
        <row r="1598">
          <cell r="A1598">
            <v>1597</v>
          </cell>
          <cell r="B1598" t="str">
            <v>Sullivan &amp; Cromwell LLP</v>
          </cell>
          <cell r="C1598">
            <v>3.9</v>
          </cell>
          <cell r="D1598">
            <v>240</v>
          </cell>
          <cell r="E1598">
            <v>2.2000000000000002</v>
          </cell>
          <cell r="F1598">
            <v>3.6</v>
          </cell>
          <cell r="G1598">
            <v>3.8</v>
          </cell>
          <cell r="H1598">
            <v>0.9</v>
          </cell>
        </row>
        <row r="1599">
          <cell r="A1599">
            <v>1598</v>
          </cell>
          <cell r="B1599" t="str">
            <v>Laureate Education</v>
          </cell>
          <cell r="C1599">
            <v>3.5</v>
          </cell>
          <cell r="D1599">
            <v>1900</v>
          </cell>
          <cell r="E1599">
            <v>3.6</v>
          </cell>
          <cell r="F1599">
            <v>3.2</v>
          </cell>
          <cell r="G1599">
            <v>3.5</v>
          </cell>
          <cell r="H1599">
            <v>0.74</v>
          </cell>
        </row>
        <row r="1600">
          <cell r="A1600">
            <v>1599</v>
          </cell>
          <cell r="B1600" t="str">
            <v>Aventiv Technologies</v>
          </cell>
          <cell r="C1600">
            <v>2.9</v>
          </cell>
          <cell r="D1600">
            <v>460</v>
          </cell>
          <cell r="E1600">
            <v>3</v>
          </cell>
          <cell r="F1600">
            <v>2.6</v>
          </cell>
          <cell r="G1600">
            <v>2.8</v>
          </cell>
          <cell r="H1600">
            <v>0.45</v>
          </cell>
        </row>
        <row r="1601">
          <cell r="A1601">
            <v>1600</v>
          </cell>
          <cell r="B1601" t="str">
            <v>Calero</v>
          </cell>
          <cell r="C1601">
            <v>3.4</v>
          </cell>
          <cell r="D1601">
            <v>210</v>
          </cell>
          <cell r="E1601">
            <v>3.4</v>
          </cell>
          <cell r="F1601">
            <v>3.1</v>
          </cell>
          <cell r="G1601">
            <v>3.3</v>
          </cell>
          <cell r="H1601">
            <v>0.66</v>
          </cell>
        </row>
        <row r="1602">
          <cell r="A1602">
            <v>1601</v>
          </cell>
          <cell r="B1602" t="str">
            <v>Qualys</v>
          </cell>
          <cell r="C1602">
            <v>3.9</v>
          </cell>
          <cell r="D1602">
            <v>1300</v>
          </cell>
          <cell r="E1602">
            <v>3.7</v>
          </cell>
          <cell r="F1602">
            <v>3.6</v>
          </cell>
          <cell r="G1602">
            <v>3.8</v>
          </cell>
          <cell r="H1602">
            <v>0.84</v>
          </cell>
        </row>
        <row r="1603">
          <cell r="A1603">
            <v>1602</v>
          </cell>
          <cell r="B1603" t="str">
            <v>Monro Muffler</v>
          </cell>
          <cell r="C1603">
            <v>2.7</v>
          </cell>
          <cell r="D1603">
            <v>1800</v>
          </cell>
          <cell r="E1603">
            <v>2.5</v>
          </cell>
          <cell r="F1603">
            <v>2.4</v>
          </cell>
          <cell r="G1603">
            <v>2.6</v>
          </cell>
          <cell r="H1603">
            <v>0.42</v>
          </cell>
        </row>
        <row r="1604">
          <cell r="A1604">
            <v>1603</v>
          </cell>
          <cell r="B1604" t="str">
            <v>Lincoln Property Company</v>
          </cell>
          <cell r="C1604">
            <v>3.5</v>
          </cell>
          <cell r="D1604">
            <v>1600</v>
          </cell>
          <cell r="E1604">
            <v>3.2</v>
          </cell>
          <cell r="F1604">
            <v>3.1</v>
          </cell>
          <cell r="G1604">
            <v>3.4</v>
          </cell>
          <cell r="H1604">
            <v>0.68</v>
          </cell>
        </row>
        <row r="1605">
          <cell r="A1605">
            <v>1604</v>
          </cell>
          <cell r="B1605" t="str">
            <v>CSAT Solutions</v>
          </cell>
          <cell r="C1605">
            <v>2.9</v>
          </cell>
          <cell r="D1605">
            <v>450</v>
          </cell>
          <cell r="E1605">
            <v>2.8</v>
          </cell>
          <cell r="F1605">
            <v>2.5</v>
          </cell>
          <cell r="G1605">
            <v>2.7</v>
          </cell>
          <cell r="H1605">
            <v>0.48</v>
          </cell>
        </row>
        <row r="1606">
          <cell r="A1606">
            <v>1605</v>
          </cell>
          <cell r="B1606" t="str">
            <v>Alvarez &amp; Marsal</v>
          </cell>
          <cell r="C1606">
            <v>4.2</v>
          </cell>
          <cell r="D1606">
            <v>1400</v>
          </cell>
          <cell r="E1606">
            <v>3.1</v>
          </cell>
          <cell r="F1606">
            <v>4</v>
          </cell>
          <cell r="G1606">
            <v>4.0999999999999996</v>
          </cell>
          <cell r="H1606">
            <v>0.91</v>
          </cell>
        </row>
        <row r="1607">
          <cell r="A1607">
            <v>1606</v>
          </cell>
          <cell r="B1607" t="str">
            <v>PACS</v>
          </cell>
          <cell r="C1607">
            <v>3.8</v>
          </cell>
          <cell r="D1607">
            <v>210</v>
          </cell>
          <cell r="E1607">
            <v>3.6</v>
          </cell>
          <cell r="F1607">
            <v>3.5</v>
          </cell>
          <cell r="G1607">
            <v>3.9</v>
          </cell>
          <cell r="H1607">
            <v>0.78</v>
          </cell>
        </row>
        <row r="1608">
          <cell r="A1608">
            <v>1607</v>
          </cell>
          <cell r="B1608" t="str">
            <v>Hawaiian Airlines</v>
          </cell>
          <cell r="C1608">
            <v>3.8</v>
          </cell>
          <cell r="D1608">
            <v>1100</v>
          </cell>
          <cell r="E1608">
            <v>3.4</v>
          </cell>
          <cell r="F1608">
            <v>3.3</v>
          </cell>
          <cell r="G1608">
            <v>3.8</v>
          </cell>
          <cell r="H1608">
            <v>0.74</v>
          </cell>
        </row>
        <row r="1609">
          <cell r="A1609">
            <v>1608</v>
          </cell>
          <cell r="B1609" t="str">
            <v>Worldpay</v>
          </cell>
          <cell r="C1609">
            <v>3.6</v>
          </cell>
          <cell r="D1609">
            <v>4200</v>
          </cell>
          <cell r="E1609">
            <v>3.5</v>
          </cell>
          <cell r="F1609">
            <v>3.2</v>
          </cell>
          <cell r="G1609">
            <v>3.4</v>
          </cell>
          <cell r="H1609">
            <v>0.65</v>
          </cell>
        </row>
        <row r="1610">
          <cell r="A1610">
            <v>1609</v>
          </cell>
          <cell r="B1610" t="str">
            <v>True Platform</v>
          </cell>
          <cell r="C1610">
            <v>4.0999999999999996</v>
          </cell>
          <cell r="D1610">
            <v>55</v>
          </cell>
          <cell r="E1610">
            <v>3.9</v>
          </cell>
          <cell r="F1610">
            <v>3.8</v>
          </cell>
          <cell r="G1610">
            <v>4.2</v>
          </cell>
          <cell r="H1610" t="str">
            <v>N/A</v>
          </cell>
        </row>
        <row r="1611">
          <cell r="A1611">
            <v>1610</v>
          </cell>
          <cell r="B1611" t="str">
            <v>Telephone and Data Systems</v>
          </cell>
          <cell r="C1611">
            <v>3.4</v>
          </cell>
          <cell r="D1611">
            <v>350</v>
          </cell>
          <cell r="E1611">
            <v>3.5</v>
          </cell>
          <cell r="F1611">
            <v>3</v>
          </cell>
          <cell r="G1611">
            <v>3.2</v>
          </cell>
          <cell r="H1611">
            <v>0.62</v>
          </cell>
        </row>
        <row r="1612">
          <cell r="A1612">
            <v>1611</v>
          </cell>
          <cell r="B1612" t="str">
            <v>Howard County Public School System</v>
          </cell>
          <cell r="C1612">
            <v>3.6</v>
          </cell>
          <cell r="D1612">
            <v>580</v>
          </cell>
          <cell r="E1612">
            <v>3.2</v>
          </cell>
          <cell r="F1612">
            <v>3.1</v>
          </cell>
          <cell r="G1612">
            <v>3.4</v>
          </cell>
          <cell r="H1612" t="str">
            <v>N/A</v>
          </cell>
        </row>
        <row r="1613">
          <cell r="A1613">
            <v>1612</v>
          </cell>
          <cell r="B1613" t="str">
            <v>SMX</v>
          </cell>
          <cell r="C1613">
            <v>3.7</v>
          </cell>
          <cell r="D1613">
            <v>850</v>
          </cell>
          <cell r="E1613">
            <v>3.6</v>
          </cell>
          <cell r="F1613">
            <v>3.4</v>
          </cell>
          <cell r="G1613">
            <v>3.5</v>
          </cell>
          <cell r="H1613">
            <v>0.76</v>
          </cell>
        </row>
        <row r="1614">
          <cell r="A1614">
            <v>1613</v>
          </cell>
          <cell r="B1614" t="str">
            <v>11:11 Systems</v>
          </cell>
          <cell r="C1614">
            <v>3.5</v>
          </cell>
          <cell r="D1614">
            <v>140</v>
          </cell>
          <cell r="E1614">
            <v>3.4</v>
          </cell>
          <cell r="F1614">
            <v>3.1</v>
          </cell>
          <cell r="G1614">
            <v>3.3</v>
          </cell>
          <cell r="H1614">
            <v>0.6</v>
          </cell>
        </row>
        <row r="1615">
          <cell r="A1615">
            <v>1614</v>
          </cell>
          <cell r="B1615" t="str">
            <v>Kimpton Hotel &amp; Restaurant Group</v>
          </cell>
          <cell r="C1615">
            <v>4</v>
          </cell>
          <cell r="D1615">
            <v>2100</v>
          </cell>
          <cell r="E1615">
            <v>3.4</v>
          </cell>
          <cell r="F1615">
            <v>3.7</v>
          </cell>
          <cell r="G1615">
            <v>4.2</v>
          </cell>
          <cell r="H1615">
            <v>0.82</v>
          </cell>
        </row>
        <row r="1616">
          <cell r="A1616">
            <v>1615</v>
          </cell>
          <cell r="B1616" t="str">
            <v>Conference Technologies</v>
          </cell>
          <cell r="C1616">
            <v>3.4</v>
          </cell>
          <cell r="D1616">
            <v>180</v>
          </cell>
          <cell r="E1616">
            <v>3.3</v>
          </cell>
          <cell r="F1616">
            <v>3</v>
          </cell>
          <cell r="G1616">
            <v>3.2</v>
          </cell>
          <cell r="H1616">
            <v>0.64</v>
          </cell>
        </row>
        <row r="1617">
          <cell r="A1617">
            <v>1616</v>
          </cell>
          <cell r="B1617" t="str">
            <v>O'Reilly</v>
          </cell>
          <cell r="C1617">
            <v>3.9</v>
          </cell>
          <cell r="D1617">
            <v>1200</v>
          </cell>
          <cell r="E1617">
            <v>3.6</v>
          </cell>
          <cell r="F1617">
            <v>3.7</v>
          </cell>
          <cell r="G1617">
            <v>4</v>
          </cell>
          <cell r="H1617">
            <v>0.88</v>
          </cell>
        </row>
        <row r="1618">
          <cell r="A1618">
            <v>1617</v>
          </cell>
          <cell r="B1618" t="str">
            <v>Foley &amp; Lardner</v>
          </cell>
          <cell r="C1618">
            <v>3.9</v>
          </cell>
          <cell r="D1618">
            <v>550</v>
          </cell>
          <cell r="E1618">
            <v>3.1</v>
          </cell>
          <cell r="F1618">
            <v>3.6</v>
          </cell>
          <cell r="G1618">
            <v>3.9</v>
          </cell>
          <cell r="H1618">
            <v>0.85</v>
          </cell>
        </row>
        <row r="1619">
          <cell r="A1619">
            <v>1618</v>
          </cell>
          <cell r="B1619" t="str">
            <v>Rand Logistics</v>
          </cell>
          <cell r="C1619">
            <v>3.1</v>
          </cell>
          <cell r="D1619">
            <v>120</v>
          </cell>
          <cell r="E1619">
            <v>2.8</v>
          </cell>
          <cell r="F1619">
            <v>2.7</v>
          </cell>
          <cell r="G1619">
            <v>2.9</v>
          </cell>
          <cell r="H1619">
            <v>0.52</v>
          </cell>
        </row>
        <row r="1620">
          <cell r="A1620">
            <v>1619</v>
          </cell>
          <cell r="B1620" t="str">
            <v>American Express Global Corporate Travel Advisors</v>
          </cell>
          <cell r="C1620">
            <v>3.7</v>
          </cell>
          <cell r="D1620">
            <v>450</v>
          </cell>
          <cell r="E1620">
            <v>3.8</v>
          </cell>
          <cell r="F1620">
            <v>3.3</v>
          </cell>
          <cell r="G1620">
            <v>3.6</v>
          </cell>
          <cell r="H1620">
            <v>0.78</v>
          </cell>
        </row>
        <row r="1621">
          <cell r="A1621">
            <v>1620</v>
          </cell>
          <cell r="B1621" t="str">
            <v>Astreya</v>
          </cell>
          <cell r="C1621">
            <v>3.6</v>
          </cell>
          <cell r="D1621">
            <v>1400</v>
          </cell>
          <cell r="E1621">
            <v>3.7</v>
          </cell>
          <cell r="F1621">
            <v>3.3</v>
          </cell>
          <cell r="G1621">
            <v>3.5</v>
          </cell>
          <cell r="H1621">
            <v>0.78</v>
          </cell>
        </row>
        <row r="1622">
          <cell r="A1622">
            <v>1621</v>
          </cell>
          <cell r="B1622" t="str">
            <v>Est├⌐e Lauder</v>
          </cell>
          <cell r="C1622">
            <v>4</v>
          </cell>
          <cell r="D1622">
            <v>11000</v>
          </cell>
          <cell r="E1622">
            <v>3.6</v>
          </cell>
          <cell r="F1622">
            <v>3.6</v>
          </cell>
          <cell r="G1622">
            <v>3.9</v>
          </cell>
          <cell r="H1622">
            <v>0.86</v>
          </cell>
        </row>
        <row r="1623">
          <cell r="A1623">
            <v>1622</v>
          </cell>
          <cell r="B1623" t="str">
            <v>Americaneagle</v>
          </cell>
          <cell r="C1623">
            <v>3.8</v>
          </cell>
          <cell r="D1623">
            <v>280</v>
          </cell>
          <cell r="E1623">
            <v>3.4</v>
          </cell>
          <cell r="F1623">
            <v>3.5</v>
          </cell>
          <cell r="G1623">
            <v>3.7</v>
          </cell>
          <cell r="H1623">
            <v>0.8</v>
          </cell>
        </row>
        <row r="1624">
          <cell r="A1624">
            <v>1623</v>
          </cell>
          <cell r="B1624" t="str">
            <v>Cadwalader Wickersham and Taft</v>
          </cell>
          <cell r="C1624">
            <v>3.6</v>
          </cell>
          <cell r="D1624">
            <v>190</v>
          </cell>
          <cell r="E1624">
            <v>2.5</v>
          </cell>
          <cell r="F1624">
            <v>3.2</v>
          </cell>
          <cell r="G1624">
            <v>3.4</v>
          </cell>
          <cell r="H1624">
            <v>0.75</v>
          </cell>
        </row>
        <row r="1625">
          <cell r="A1625">
            <v>1624</v>
          </cell>
          <cell r="B1625" t="str">
            <v>Synergy One Lending</v>
          </cell>
          <cell r="C1625">
            <v>4.4000000000000004</v>
          </cell>
          <cell r="D1625">
            <v>110</v>
          </cell>
          <cell r="E1625">
            <v>4.2</v>
          </cell>
          <cell r="F1625">
            <v>4.3</v>
          </cell>
          <cell r="G1625">
            <v>4.5</v>
          </cell>
          <cell r="H1625">
            <v>0.92</v>
          </cell>
        </row>
        <row r="1626">
          <cell r="A1626">
            <v>1625</v>
          </cell>
          <cell r="B1626" t="str">
            <v>Zendesk</v>
          </cell>
          <cell r="C1626">
            <v>4.0999999999999996</v>
          </cell>
          <cell r="D1626">
            <v>2800</v>
          </cell>
          <cell r="E1626">
            <v>4.0999999999999996</v>
          </cell>
          <cell r="F1626">
            <v>3.8</v>
          </cell>
          <cell r="G1626">
            <v>4.2</v>
          </cell>
          <cell r="H1626">
            <v>0.85</v>
          </cell>
        </row>
        <row r="1627">
          <cell r="A1627">
            <v>1626</v>
          </cell>
          <cell r="B1627" t="str">
            <v>Las Vegas Convention and Visitors Authority</v>
          </cell>
          <cell r="C1627">
            <v>3.8</v>
          </cell>
          <cell r="D1627">
            <v>140</v>
          </cell>
          <cell r="E1627">
            <v>3.5</v>
          </cell>
          <cell r="F1627">
            <v>3.4</v>
          </cell>
          <cell r="G1627">
            <v>3.7</v>
          </cell>
          <cell r="H1627">
            <v>0.72</v>
          </cell>
        </row>
        <row r="1628">
          <cell r="A1628">
            <v>1627</v>
          </cell>
          <cell r="B1628" t="str">
            <v>EBSCO</v>
          </cell>
          <cell r="C1628">
            <v>3.6</v>
          </cell>
          <cell r="D1628">
            <v>1100</v>
          </cell>
          <cell r="E1628">
            <v>3.8</v>
          </cell>
          <cell r="F1628">
            <v>3.2</v>
          </cell>
          <cell r="G1628">
            <v>3.5</v>
          </cell>
          <cell r="H1628">
            <v>0.7</v>
          </cell>
        </row>
        <row r="1629">
          <cell r="A1629">
            <v>1628</v>
          </cell>
          <cell r="B1629" t="str">
            <v>WorkForce Software</v>
          </cell>
          <cell r="C1629">
            <v>3.7</v>
          </cell>
          <cell r="D1629">
            <v>480</v>
          </cell>
          <cell r="E1629">
            <v>3.8</v>
          </cell>
          <cell r="F1629">
            <v>3.4</v>
          </cell>
          <cell r="G1629">
            <v>3.7</v>
          </cell>
          <cell r="H1629">
            <v>0.75</v>
          </cell>
        </row>
        <row r="1630">
          <cell r="A1630">
            <v>1629</v>
          </cell>
          <cell r="B1630" t="str">
            <v>Endologix</v>
          </cell>
          <cell r="C1630">
            <v>3.3</v>
          </cell>
          <cell r="D1630">
            <v>280</v>
          </cell>
          <cell r="E1630">
            <v>3.1</v>
          </cell>
          <cell r="F1630">
            <v>2.9</v>
          </cell>
          <cell r="G1630">
            <v>3</v>
          </cell>
          <cell r="H1630">
            <v>0.55000000000000004</v>
          </cell>
        </row>
        <row r="1631">
          <cell r="A1631">
            <v>1630</v>
          </cell>
          <cell r="B1631" t="str">
            <v>Fortune Brands Home &amp; Security</v>
          </cell>
          <cell r="C1631">
            <v>3.5</v>
          </cell>
          <cell r="D1631">
            <v>850</v>
          </cell>
          <cell r="E1631">
            <v>3.4</v>
          </cell>
          <cell r="F1631">
            <v>3.1</v>
          </cell>
          <cell r="G1631">
            <v>3.3</v>
          </cell>
          <cell r="H1631">
            <v>0.68</v>
          </cell>
        </row>
        <row r="1632">
          <cell r="A1632">
            <v>1631</v>
          </cell>
          <cell r="B1632" t="str">
            <v>Cherry Bekaert</v>
          </cell>
          <cell r="C1632">
            <v>3.8</v>
          </cell>
          <cell r="D1632">
            <v>520</v>
          </cell>
          <cell r="E1632">
            <v>3.4</v>
          </cell>
          <cell r="F1632">
            <v>3.5</v>
          </cell>
          <cell r="G1632">
            <v>3.8</v>
          </cell>
          <cell r="H1632">
            <v>0.84</v>
          </cell>
        </row>
        <row r="1633">
          <cell r="A1633">
            <v>1632</v>
          </cell>
          <cell r="B1633" t="str">
            <v>BMC Software</v>
          </cell>
          <cell r="C1633">
            <v>4.0999999999999996</v>
          </cell>
          <cell r="D1633">
            <v>4500</v>
          </cell>
          <cell r="E1633">
            <v>4.0999999999999996</v>
          </cell>
          <cell r="F1633">
            <v>3.8</v>
          </cell>
          <cell r="G1633">
            <v>4</v>
          </cell>
          <cell r="H1633">
            <v>0.9</v>
          </cell>
        </row>
        <row r="1634">
          <cell r="A1634">
            <v>1633</v>
          </cell>
          <cell r="B1634" t="str">
            <v>SpeedCast</v>
          </cell>
          <cell r="C1634">
            <v>2.9</v>
          </cell>
          <cell r="D1634">
            <v>320</v>
          </cell>
          <cell r="E1634">
            <v>2.8</v>
          </cell>
          <cell r="F1634">
            <v>2.6</v>
          </cell>
          <cell r="G1634">
            <v>2.7</v>
          </cell>
          <cell r="H1634">
            <v>0.44</v>
          </cell>
        </row>
        <row r="1635">
          <cell r="A1635">
            <v>1634</v>
          </cell>
          <cell r="B1635" t="str">
            <v>Smashburger</v>
          </cell>
          <cell r="C1635">
            <v>2.7</v>
          </cell>
          <cell r="D1635">
            <v>1400</v>
          </cell>
          <cell r="E1635">
            <v>2.5</v>
          </cell>
          <cell r="F1635">
            <v>2.2999999999999998</v>
          </cell>
          <cell r="G1635">
            <v>2.5</v>
          </cell>
          <cell r="H1635">
            <v>0.38</v>
          </cell>
        </row>
        <row r="1636">
          <cell r="A1636">
            <v>1635</v>
          </cell>
          <cell r="B1636" t="str">
            <v>Net Health</v>
          </cell>
          <cell r="C1636">
            <v>3.4</v>
          </cell>
          <cell r="D1636">
            <v>240</v>
          </cell>
          <cell r="E1636">
            <v>3.5</v>
          </cell>
          <cell r="F1636">
            <v>3</v>
          </cell>
          <cell r="G1636">
            <v>3.2</v>
          </cell>
          <cell r="H1636">
            <v>0.57999999999999996</v>
          </cell>
        </row>
        <row r="1637">
          <cell r="A1637">
            <v>1636</v>
          </cell>
          <cell r="B1637" t="str">
            <v>Lucky Strike Entertainment (formerly Bowlero Corp.)</v>
          </cell>
          <cell r="C1637">
            <v>2.8</v>
          </cell>
          <cell r="D1637">
            <v>3500</v>
          </cell>
          <cell r="E1637">
            <v>2.4</v>
          </cell>
          <cell r="F1637">
            <v>2.5</v>
          </cell>
          <cell r="G1637">
            <v>2.7</v>
          </cell>
          <cell r="H1637">
            <v>0.42</v>
          </cell>
        </row>
        <row r="1638">
          <cell r="A1638">
            <v>1637</v>
          </cell>
          <cell r="B1638" t="str">
            <v>CBTS</v>
          </cell>
          <cell r="C1638">
            <v>3.5</v>
          </cell>
          <cell r="D1638">
            <v>420</v>
          </cell>
          <cell r="E1638">
            <v>3.6</v>
          </cell>
          <cell r="F1638">
            <v>3.2</v>
          </cell>
          <cell r="G1638">
            <v>3.3</v>
          </cell>
          <cell r="H1638">
            <v>0.74</v>
          </cell>
        </row>
        <row r="1639">
          <cell r="A1639">
            <v>1638</v>
          </cell>
          <cell r="B1639" t="str">
            <v>Finalsite</v>
          </cell>
          <cell r="C1639">
            <v>4.0999999999999996</v>
          </cell>
          <cell r="D1639">
            <v>190</v>
          </cell>
          <cell r="E1639">
            <v>4.2</v>
          </cell>
          <cell r="F1639">
            <v>3.9</v>
          </cell>
          <cell r="G1639">
            <v>4.3</v>
          </cell>
          <cell r="H1639">
            <v>0.92</v>
          </cell>
        </row>
        <row r="1640">
          <cell r="A1640">
            <v>1639</v>
          </cell>
          <cell r="B1640" t="str">
            <v>Mobile Communications America</v>
          </cell>
          <cell r="C1640">
            <v>3.3</v>
          </cell>
          <cell r="D1640">
            <v>160</v>
          </cell>
          <cell r="E1640">
            <v>3.2</v>
          </cell>
          <cell r="F1640">
            <v>2.9</v>
          </cell>
          <cell r="G1640">
            <v>3.1</v>
          </cell>
          <cell r="H1640">
            <v>0.56000000000000005</v>
          </cell>
        </row>
        <row r="1641">
          <cell r="A1641">
            <v>1640</v>
          </cell>
          <cell r="B1641" t="str">
            <v>Windstar Cruises</v>
          </cell>
          <cell r="C1641">
            <v>3.4</v>
          </cell>
          <cell r="D1641">
            <v>110</v>
          </cell>
          <cell r="E1641">
            <v>3</v>
          </cell>
          <cell r="F1641">
            <v>3.1</v>
          </cell>
          <cell r="G1641">
            <v>3.3</v>
          </cell>
          <cell r="H1641">
            <v>0.62</v>
          </cell>
        </row>
        <row r="1642">
          <cell r="A1642">
            <v>1641</v>
          </cell>
          <cell r="B1642" t="str">
            <v>Edible Arrangements</v>
          </cell>
          <cell r="C1642">
            <v>3</v>
          </cell>
          <cell r="D1642">
            <v>950</v>
          </cell>
          <cell r="E1642">
            <v>2.8</v>
          </cell>
          <cell r="F1642">
            <v>2.7</v>
          </cell>
          <cell r="G1642">
            <v>2.9</v>
          </cell>
          <cell r="H1642">
            <v>0.48</v>
          </cell>
        </row>
        <row r="1643">
          <cell r="A1643">
            <v>1642</v>
          </cell>
          <cell r="B1643" t="str">
            <v>The John F. Kennedy Center for the Performing Arts</v>
          </cell>
          <cell r="C1643">
            <v>3.7</v>
          </cell>
          <cell r="D1643">
            <v>320</v>
          </cell>
          <cell r="E1643">
            <v>3.1</v>
          </cell>
          <cell r="F1643">
            <v>3.2</v>
          </cell>
          <cell r="G1643">
            <v>3.8</v>
          </cell>
          <cell r="H1643">
            <v>0.75</v>
          </cell>
        </row>
        <row r="1644">
          <cell r="A1644">
            <v>1643</v>
          </cell>
          <cell r="B1644" t="str">
            <v>Extreme Networks</v>
          </cell>
          <cell r="C1644">
            <v>4.0999999999999996</v>
          </cell>
          <cell r="D1644">
            <v>1200</v>
          </cell>
          <cell r="E1644">
            <v>4.0999999999999996</v>
          </cell>
          <cell r="F1644">
            <v>3.9</v>
          </cell>
          <cell r="G1644">
            <v>4.0999999999999996</v>
          </cell>
          <cell r="H1644">
            <v>0.93</v>
          </cell>
        </row>
        <row r="1645">
          <cell r="A1645">
            <v>1644</v>
          </cell>
          <cell r="B1645" t="str">
            <v>QCR Holdings</v>
          </cell>
          <cell r="C1645">
            <v>3.9</v>
          </cell>
          <cell r="D1645">
            <v>85</v>
          </cell>
          <cell r="E1645">
            <v>3.8</v>
          </cell>
          <cell r="F1645">
            <v>3.7</v>
          </cell>
          <cell r="G1645">
            <v>4</v>
          </cell>
          <cell r="H1645">
            <v>0.88</v>
          </cell>
        </row>
        <row r="1646">
          <cell r="A1646">
            <v>1645</v>
          </cell>
          <cell r="B1646" t="str">
            <v>Ob Hospitalist Group</v>
          </cell>
          <cell r="C1646">
            <v>3.6</v>
          </cell>
          <cell r="D1646">
            <v>240</v>
          </cell>
          <cell r="E1646">
            <v>3.5</v>
          </cell>
          <cell r="F1646">
            <v>3.4</v>
          </cell>
          <cell r="G1646">
            <v>3.6</v>
          </cell>
          <cell r="H1646">
            <v>0.72</v>
          </cell>
        </row>
        <row r="1647">
          <cell r="A1647">
            <v>1646</v>
          </cell>
          <cell r="B1647" t="str">
            <v>iDirect Technologies</v>
          </cell>
          <cell r="C1647">
            <v>3.4</v>
          </cell>
          <cell r="D1647">
            <v>210</v>
          </cell>
          <cell r="E1647">
            <v>3.3</v>
          </cell>
          <cell r="F1647">
            <v>3</v>
          </cell>
          <cell r="G1647">
            <v>3.1</v>
          </cell>
          <cell r="H1647">
            <v>0.57999999999999996</v>
          </cell>
        </row>
        <row r="1648">
          <cell r="A1648">
            <v>1647</v>
          </cell>
          <cell r="B1648" t="str">
            <v>Trilogy International Partners</v>
          </cell>
          <cell r="C1648">
            <v>3.5</v>
          </cell>
          <cell r="D1648">
            <v>45</v>
          </cell>
          <cell r="E1648">
            <v>3.4</v>
          </cell>
          <cell r="F1648">
            <v>3.2</v>
          </cell>
          <cell r="G1648">
            <v>3.3</v>
          </cell>
          <cell r="H1648" t="str">
            <v>N/A</v>
          </cell>
        </row>
        <row r="1649">
          <cell r="A1649">
            <v>1648</v>
          </cell>
          <cell r="B1649" t="str">
            <v>VelocityEHS</v>
          </cell>
          <cell r="C1649">
            <v>3.9</v>
          </cell>
          <cell r="D1649">
            <v>280</v>
          </cell>
          <cell r="E1649">
            <v>3.9</v>
          </cell>
          <cell r="F1649">
            <v>3.6</v>
          </cell>
          <cell r="G1649">
            <v>4</v>
          </cell>
          <cell r="H1649">
            <v>0.85</v>
          </cell>
        </row>
        <row r="1650">
          <cell r="A1650">
            <v>1649</v>
          </cell>
          <cell r="B1650" t="str">
            <v>Nutanix Beam</v>
          </cell>
          <cell r="C1650">
            <v>4</v>
          </cell>
          <cell r="D1650">
            <v>60</v>
          </cell>
          <cell r="E1650">
            <v>3.8</v>
          </cell>
          <cell r="F1650">
            <v>3.7</v>
          </cell>
          <cell r="G1650">
            <v>3.9</v>
          </cell>
          <cell r="H1650" t="str">
            <v>N/A</v>
          </cell>
        </row>
        <row r="1651">
          <cell r="A1651">
            <v>1650</v>
          </cell>
          <cell r="B1651" t="str">
            <v>Southside Bank</v>
          </cell>
          <cell r="C1651">
            <v>3.5</v>
          </cell>
          <cell r="D1651">
            <v>180</v>
          </cell>
          <cell r="E1651">
            <v>3.6</v>
          </cell>
          <cell r="F1651">
            <v>3.2</v>
          </cell>
          <cell r="G1651">
            <v>3.4</v>
          </cell>
          <cell r="H1651">
            <v>0.7</v>
          </cell>
        </row>
        <row r="1652">
          <cell r="A1652">
            <v>1651</v>
          </cell>
          <cell r="B1652" t="str">
            <v>Inside Real Estate</v>
          </cell>
          <cell r="C1652">
            <v>4.2</v>
          </cell>
          <cell r="D1652">
            <v>140</v>
          </cell>
          <cell r="E1652">
            <v>4.0999999999999996</v>
          </cell>
          <cell r="F1652">
            <v>4</v>
          </cell>
          <cell r="G1652">
            <v>4.3</v>
          </cell>
          <cell r="H1652">
            <v>0.94</v>
          </cell>
        </row>
        <row r="1653">
          <cell r="A1653">
            <v>1652</v>
          </cell>
          <cell r="B1653" t="str">
            <v>HNTB</v>
          </cell>
          <cell r="C1653">
            <v>4.2</v>
          </cell>
          <cell r="D1653">
            <v>1700</v>
          </cell>
          <cell r="E1653">
            <v>3.8</v>
          </cell>
          <cell r="F1653">
            <v>4</v>
          </cell>
          <cell r="G1653">
            <v>4.0999999999999996</v>
          </cell>
          <cell r="H1653">
            <v>0.94</v>
          </cell>
        </row>
        <row r="1654">
          <cell r="A1654">
            <v>1653</v>
          </cell>
          <cell r="B1654" t="str">
            <v>FB Financial Corp.</v>
          </cell>
          <cell r="C1654">
            <v>3.6</v>
          </cell>
          <cell r="D1654">
            <v>110</v>
          </cell>
          <cell r="E1654">
            <v>3.5</v>
          </cell>
          <cell r="F1654">
            <v>3.4</v>
          </cell>
          <cell r="G1654">
            <v>3.5</v>
          </cell>
          <cell r="H1654">
            <v>0.76</v>
          </cell>
        </row>
        <row r="1655">
          <cell r="A1655">
            <v>1654</v>
          </cell>
          <cell r="B1655" t="str">
            <v>First Eagle Investments</v>
          </cell>
          <cell r="C1655">
            <v>3.9</v>
          </cell>
          <cell r="D1655">
            <v>95</v>
          </cell>
          <cell r="E1655">
            <v>3.4</v>
          </cell>
          <cell r="F1655">
            <v>3.6</v>
          </cell>
          <cell r="G1655">
            <v>3.8</v>
          </cell>
          <cell r="H1655">
            <v>0.88</v>
          </cell>
        </row>
        <row r="1656">
          <cell r="A1656">
            <v>1655</v>
          </cell>
          <cell r="B1656" t="str">
            <v>Atlantic Aviation</v>
          </cell>
          <cell r="C1656">
            <v>3.3</v>
          </cell>
          <cell r="D1656">
            <v>420</v>
          </cell>
          <cell r="E1656">
            <v>2.9</v>
          </cell>
          <cell r="F1656">
            <v>3</v>
          </cell>
          <cell r="G1656">
            <v>3.1</v>
          </cell>
          <cell r="H1656">
            <v>0.57999999999999996</v>
          </cell>
        </row>
        <row r="1657">
          <cell r="A1657">
            <v>1656</v>
          </cell>
          <cell r="B1657" t="str">
            <v>UDR</v>
          </cell>
          <cell r="C1657">
            <v>3.4</v>
          </cell>
          <cell r="D1657">
            <v>650</v>
          </cell>
          <cell r="E1657">
            <v>3.1</v>
          </cell>
          <cell r="F1657">
            <v>3.1</v>
          </cell>
          <cell r="G1657">
            <v>3.2</v>
          </cell>
          <cell r="H1657">
            <v>0.64</v>
          </cell>
        </row>
        <row r="1658">
          <cell r="A1658">
            <v>1657</v>
          </cell>
          <cell r="B1658" t="str">
            <v>Horizon Bank</v>
          </cell>
          <cell r="C1658">
            <v>3.4</v>
          </cell>
          <cell r="D1658">
            <v>210</v>
          </cell>
          <cell r="E1658">
            <v>3.5</v>
          </cell>
          <cell r="F1658">
            <v>3.1</v>
          </cell>
          <cell r="G1658">
            <v>3.2</v>
          </cell>
          <cell r="H1658">
            <v>0.66</v>
          </cell>
        </row>
        <row r="1659">
          <cell r="A1659">
            <v>1658</v>
          </cell>
          <cell r="B1659" t="str">
            <v>Lazydays</v>
          </cell>
          <cell r="C1659">
            <v>2.9</v>
          </cell>
          <cell r="D1659">
            <v>340</v>
          </cell>
          <cell r="E1659">
            <v>2.6</v>
          </cell>
          <cell r="F1659">
            <v>2.5</v>
          </cell>
          <cell r="G1659">
            <v>2.7</v>
          </cell>
          <cell r="H1659">
            <v>0.45</v>
          </cell>
        </row>
        <row r="1660">
          <cell r="A1660">
            <v>1659</v>
          </cell>
          <cell r="B1660" t="str">
            <v>Forterro</v>
          </cell>
          <cell r="C1660">
            <v>3.8</v>
          </cell>
          <cell r="D1660">
            <v>130</v>
          </cell>
          <cell r="E1660">
            <v>3.7</v>
          </cell>
          <cell r="F1660">
            <v>3.5</v>
          </cell>
          <cell r="G1660">
            <v>3.7</v>
          </cell>
          <cell r="H1660">
            <v>0.82</v>
          </cell>
        </row>
        <row r="1661">
          <cell r="A1661">
            <v>1660</v>
          </cell>
          <cell r="B1661" t="str">
            <v>U.S. Cellular</v>
          </cell>
          <cell r="C1661">
            <v>3.6</v>
          </cell>
          <cell r="D1661">
            <v>2800</v>
          </cell>
          <cell r="E1661">
            <v>3.6</v>
          </cell>
          <cell r="F1661">
            <v>3.3</v>
          </cell>
          <cell r="G1661">
            <v>3.5</v>
          </cell>
          <cell r="H1661">
            <v>0.72</v>
          </cell>
        </row>
        <row r="1662">
          <cell r="A1662">
            <v>1661</v>
          </cell>
          <cell r="B1662" t="str">
            <v>Amdocs</v>
          </cell>
          <cell r="C1662">
            <v>3.8</v>
          </cell>
          <cell r="D1662">
            <v>11000</v>
          </cell>
          <cell r="E1662">
            <v>3.8</v>
          </cell>
          <cell r="F1662">
            <v>3.4</v>
          </cell>
          <cell r="G1662">
            <v>3.6</v>
          </cell>
          <cell r="H1662">
            <v>0.82</v>
          </cell>
        </row>
        <row r="1663">
          <cell r="A1663">
            <v>1662</v>
          </cell>
          <cell r="B1663" t="str">
            <v>American Financial Group</v>
          </cell>
          <cell r="C1663">
            <v>3.8</v>
          </cell>
          <cell r="D1663">
            <v>450</v>
          </cell>
          <cell r="E1663">
            <v>3.8</v>
          </cell>
          <cell r="F1663">
            <v>3.5</v>
          </cell>
          <cell r="G1663">
            <v>3.7</v>
          </cell>
          <cell r="H1663">
            <v>0.85</v>
          </cell>
        </row>
        <row r="1664">
          <cell r="A1664">
            <v>1663</v>
          </cell>
          <cell r="B1664" t="str">
            <v>Infoblox</v>
          </cell>
          <cell r="C1664">
            <v>4</v>
          </cell>
          <cell r="D1664">
            <v>950</v>
          </cell>
          <cell r="E1664">
            <v>4</v>
          </cell>
          <cell r="F1664">
            <v>3.7</v>
          </cell>
          <cell r="G1664">
            <v>3.9</v>
          </cell>
          <cell r="H1664">
            <v>0.88</v>
          </cell>
        </row>
        <row r="1665">
          <cell r="A1665">
            <v>1664</v>
          </cell>
          <cell r="B1665" t="str">
            <v>Paul Hastings</v>
          </cell>
          <cell r="C1665">
            <v>3.8</v>
          </cell>
          <cell r="D1665">
            <v>420</v>
          </cell>
          <cell r="E1665">
            <v>2.6</v>
          </cell>
          <cell r="F1665">
            <v>3.5</v>
          </cell>
          <cell r="G1665">
            <v>3.7</v>
          </cell>
          <cell r="H1665">
            <v>0.88</v>
          </cell>
        </row>
        <row r="1666">
          <cell r="A1666">
            <v>1665</v>
          </cell>
          <cell r="B1666" t="str">
            <v>Shentel</v>
          </cell>
          <cell r="C1666">
            <v>3.3</v>
          </cell>
          <cell r="D1666">
            <v>280</v>
          </cell>
          <cell r="E1666">
            <v>3.4</v>
          </cell>
          <cell r="F1666">
            <v>3</v>
          </cell>
          <cell r="G1666">
            <v>3.1</v>
          </cell>
          <cell r="H1666">
            <v>0.55000000000000004</v>
          </cell>
        </row>
        <row r="1667">
          <cell r="A1667">
            <v>1666</v>
          </cell>
          <cell r="B1667" t="str">
            <v>Sears Holdings Corporation</v>
          </cell>
          <cell r="C1667">
            <v>2.6</v>
          </cell>
          <cell r="D1667">
            <v>12000</v>
          </cell>
          <cell r="E1667">
            <v>2.5</v>
          </cell>
          <cell r="F1667">
            <v>2.2999999999999998</v>
          </cell>
          <cell r="G1667">
            <v>2.4</v>
          </cell>
          <cell r="H1667">
            <v>0.28000000000000003</v>
          </cell>
        </row>
        <row r="1668">
          <cell r="A1668">
            <v>1667</v>
          </cell>
          <cell r="B1668" t="str">
            <v>Kenco</v>
          </cell>
          <cell r="C1668">
            <v>3.5</v>
          </cell>
          <cell r="D1668">
            <v>850</v>
          </cell>
          <cell r="E1668">
            <v>3.2</v>
          </cell>
          <cell r="F1668">
            <v>3.2</v>
          </cell>
          <cell r="G1668">
            <v>3.4</v>
          </cell>
          <cell r="H1668">
            <v>0.7</v>
          </cell>
        </row>
        <row r="1669">
          <cell r="A1669">
            <v>1668</v>
          </cell>
          <cell r="B1669" t="str">
            <v>Shake Shack</v>
          </cell>
          <cell r="C1669">
            <v>3.3</v>
          </cell>
          <cell r="D1669">
            <v>3400</v>
          </cell>
          <cell r="E1669">
            <v>3</v>
          </cell>
          <cell r="F1669">
            <v>3.1</v>
          </cell>
          <cell r="G1669">
            <v>3.5</v>
          </cell>
          <cell r="H1669">
            <v>0.65</v>
          </cell>
        </row>
        <row r="1670">
          <cell r="A1670">
            <v>1669</v>
          </cell>
          <cell r="B1670" t="str">
            <v>SmartFinancial</v>
          </cell>
          <cell r="C1670">
            <v>3.7</v>
          </cell>
          <cell r="D1670">
            <v>90</v>
          </cell>
          <cell r="E1670">
            <v>3.6</v>
          </cell>
          <cell r="F1670">
            <v>3.5</v>
          </cell>
          <cell r="G1670">
            <v>3.7</v>
          </cell>
          <cell r="H1670">
            <v>0.8</v>
          </cell>
        </row>
        <row r="1671">
          <cell r="A1671">
            <v>1670</v>
          </cell>
          <cell r="B1671" t="str">
            <v>BlackHawk Network</v>
          </cell>
          <cell r="C1671">
            <v>3.5</v>
          </cell>
          <cell r="D1671">
            <v>950</v>
          </cell>
          <cell r="E1671">
            <v>3.6</v>
          </cell>
          <cell r="F1671">
            <v>3.2</v>
          </cell>
          <cell r="G1671">
            <v>3.3</v>
          </cell>
          <cell r="H1671">
            <v>0.64</v>
          </cell>
        </row>
        <row r="1672">
          <cell r="A1672">
            <v>1671</v>
          </cell>
          <cell r="B1672" t="str">
            <v>Trinity Health</v>
          </cell>
          <cell r="C1672">
            <v>3.4</v>
          </cell>
          <cell r="D1672">
            <v>7500</v>
          </cell>
          <cell r="E1672">
            <v>3.2</v>
          </cell>
          <cell r="F1672">
            <v>3</v>
          </cell>
          <cell r="G1672">
            <v>3.3</v>
          </cell>
          <cell r="H1672">
            <v>0.62</v>
          </cell>
        </row>
        <row r="1673">
          <cell r="A1673">
            <v>1672</v>
          </cell>
          <cell r="B1673" t="str">
            <v>Stout</v>
          </cell>
          <cell r="C1673">
            <v>4.0999999999999996</v>
          </cell>
          <cell r="D1673">
            <v>240</v>
          </cell>
          <cell r="E1673">
            <v>3.4</v>
          </cell>
          <cell r="F1673">
            <v>3.9</v>
          </cell>
          <cell r="G1673">
            <v>4.0999999999999996</v>
          </cell>
          <cell r="H1673">
            <v>0.94</v>
          </cell>
        </row>
        <row r="1674">
          <cell r="A1674">
            <v>1673</v>
          </cell>
          <cell r="B1674" t="str">
            <v>The Vanguard Group</v>
          </cell>
          <cell r="C1674">
            <v>3.8</v>
          </cell>
          <cell r="D1674">
            <v>6500</v>
          </cell>
          <cell r="E1674">
            <v>3.7</v>
          </cell>
          <cell r="F1674">
            <v>3.4</v>
          </cell>
          <cell r="G1674">
            <v>3.7</v>
          </cell>
          <cell r="H1674">
            <v>0.78</v>
          </cell>
        </row>
        <row r="1675">
          <cell r="A1675">
            <v>1674</v>
          </cell>
          <cell r="B1675" t="str">
            <v>ZOLL Medical Corporation</v>
          </cell>
          <cell r="C1675">
            <v>3.6</v>
          </cell>
          <cell r="D1675">
            <v>1100</v>
          </cell>
          <cell r="E1675">
            <v>3.3</v>
          </cell>
          <cell r="F1675">
            <v>3.3</v>
          </cell>
          <cell r="G1675">
            <v>3.5</v>
          </cell>
          <cell r="H1675">
            <v>0.75</v>
          </cell>
        </row>
        <row r="1676">
          <cell r="A1676">
            <v>1675</v>
          </cell>
          <cell r="B1676" t="str">
            <v>Kroger</v>
          </cell>
          <cell r="C1676">
            <v>3.1</v>
          </cell>
          <cell r="D1676">
            <v>32000</v>
          </cell>
          <cell r="E1676">
            <v>2.9</v>
          </cell>
          <cell r="F1676">
            <v>2.7</v>
          </cell>
          <cell r="G1676">
            <v>3</v>
          </cell>
          <cell r="H1676">
            <v>0.52</v>
          </cell>
        </row>
        <row r="1677">
          <cell r="A1677">
            <v>1676</v>
          </cell>
          <cell r="B1677" t="str">
            <v>EVO Payments</v>
          </cell>
          <cell r="C1677">
            <v>3.2</v>
          </cell>
          <cell r="D1677">
            <v>450</v>
          </cell>
          <cell r="E1677">
            <v>3.2</v>
          </cell>
          <cell r="F1677">
            <v>2.9</v>
          </cell>
          <cell r="G1677">
            <v>3</v>
          </cell>
          <cell r="H1677">
            <v>0.5</v>
          </cell>
        </row>
        <row r="1678">
          <cell r="A1678">
            <v>1677</v>
          </cell>
          <cell r="B1678" t="str">
            <v>B&amp;H Photo</v>
          </cell>
          <cell r="C1678">
            <v>3.5</v>
          </cell>
          <cell r="D1678">
            <v>850</v>
          </cell>
          <cell r="E1678">
            <v>3.3</v>
          </cell>
          <cell r="F1678">
            <v>3.1</v>
          </cell>
          <cell r="G1678">
            <v>3.4</v>
          </cell>
          <cell r="H1678">
            <v>0.72</v>
          </cell>
        </row>
        <row r="1679">
          <cell r="A1679">
            <v>1678</v>
          </cell>
          <cell r="B1679" t="str">
            <v>Advance Auto Parts</v>
          </cell>
          <cell r="C1679">
            <v>3.1</v>
          </cell>
          <cell r="D1679">
            <v>8200</v>
          </cell>
          <cell r="E1679">
            <v>3</v>
          </cell>
          <cell r="F1679">
            <v>2.8</v>
          </cell>
          <cell r="G1679">
            <v>3</v>
          </cell>
          <cell r="H1679">
            <v>0.5</v>
          </cell>
        </row>
        <row r="1680">
          <cell r="A1680">
            <v>1679</v>
          </cell>
          <cell r="B1680" t="str">
            <v>Alerus Financial</v>
          </cell>
          <cell r="C1680">
            <v>3.7</v>
          </cell>
          <cell r="D1680">
            <v>140</v>
          </cell>
          <cell r="E1680">
            <v>3.7</v>
          </cell>
          <cell r="F1680">
            <v>3.5</v>
          </cell>
          <cell r="G1680">
            <v>3.7</v>
          </cell>
          <cell r="H1680">
            <v>0.82</v>
          </cell>
        </row>
        <row r="1681">
          <cell r="A1681">
            <v>1680</v>
          </cell>
          <cell r="B1681" t="str">
            <v>Dolby Laboratories</v>
          </cell>
          <cell r="C1681">
            <v>4.2</v>
          </cell>
          <cell r="D1681">
            <v>1100</v>
          </cell>
          <cell r="E1681">
            <v>4.0999999999999996</v>
          </cell>
          <cell r="F1681">
            <v>3.9</v>
          </cell>
          <cell r="G1681">
            <v>4.2</v>
          </cell>
          <cell r="H1681">
            <v>0.94</v>
          </cell>
        </row>
        <row r="1682">
          <cell r="A1682">
            <v>1681</v>
          </cell>
          <cell r="B1682" t="str">
            <v>PlanSource</v>
          </cell>
          <cell r="C1682">
            <v>3.4</v>
          </cell>
          <cell r="D1682">
            <v>320</v>
          </cell>
          <cell r="E1682">
            <v>3.5</v>
          </cell>
          <cell r="F1682">
            <v>3.1</v>
          </cell>
          <cell r="G1682">
            <v>3.3</v>
          </cell>
          <cell r="H1682">
            <v>0.6</v>
          </cell>
        </row>
        <row r="1683">
          <cell r="A1683">
            <v>1682</v>
          </cell>
          <cell r="B1683" t="str">
            <v>Voya Financial</v>
          </cell>
          <cell r="C1683">
            <v>3.9</v>
          </cell>
          <cell r="D1683">
            <v>2200</v>
          </cell>
          <cell r="E1683">
            <v>4.0999999999999996</v>
          </cell>
          <cell r="F1683">
            <v>3.6</v>
          </cell>
          <cell r="G1683">
            <v>3.9</v>
          </cell>
          <cell r="H1683">
            <v>0.88</v>
          </cell>
        </row>
        <row r="1684">
          <cell r="A1684">
            <v>1683</v>
          </cell>
          <cell r="B1684" t="str">
            <v>South Plains Financial</v>
          </cell>
          <cell r="C1684">
            <v>3.5</v>
          </cell>
          <cell r="D1684">
            <v>55</v>
          </cell>
          <cell r="E1684">
            <v>3.6</v>
          </cell>
          <cell r="F1684">
            <v>3.3</v>
          </cell>
          <cell r="G1684">
            <v>3.4</v>
          </cell>
          <cell r="H1684" t="str">
            <v>N/A</v>
          </cell>
        </row>
        <row r="1685">
          <cell r="A1685">
            <v>1684</v>
          </cell>
          <cell r="B1685" t="str">
            <v>Curriculum Associates</v>
          </cell>
          <cell r="C1685">
            <v>4.2</v>
          </cell>
          <cell r="D1685">
            <v>750</v>
          </cell>
          <cell r="E1685">
            <v>4</v>
          </cell>
          <cell r="F1685">
            <v>4</v>
          </cell>
          <cell r="G1685">
            <v>4.3</v>
          </cell>
          <cell r="H1685">
            <v>0.92</v>
          </cell>
        </row>
        <row r="1686">
          <cell r="A1686">
            <v>1685</v>
          </cell>
          <cell r="B1686" t="str">
            <v>CoStar Group</v>
          </cell>
          <cell r="C1686">
            <v>3.4</v>
          </cell>
          <cell r="D1686">
            <v>2400</v>
          </cell>
          <cell r="E1686">
            <v>2.7</v>
          </cell>
          <cell r="F1686">
            <v>3.1</v>
          </cell>
          <cell r="G1686">
            <v>3.2</v>
          </cell>
          <cell r="H1686">
            <v>0.62</v>
          </cell>
        </row>
        <row r="1687">
          <cell r="A1687">
            <v>1686</v>
          </cell>
          <cell r="B1687" t="str">
            <v>Forcepoint</v>
          </cell>
          <cell r="C1687">
            <v>3.5</v>
          </cell>
          <cell r="D1687">
            <v>950</v>
          </cell>
          <cell r="E1687">
            <v>3.6</v>
          </cell>
          <cell r="F1687">
            <v>3.1</v>
          </cell>
          <cell r="G1687">
            <v>3.3</v>
          </cell>
          <cell r="H1687">
            <v>0.6</v>
          </cell>
        </row>
        <row r="1688">
          <cell r="A1688">
            <v>1687</v>
          </cell>
          <cell r="B1688" t="str">
            <v>Linq</v>
          </cell>
          <cell r="C1688">
            <v>3.8</v>
          </cell>
          <cell r="D1688">
            <v>110</v>
          </cell>
          <cell r="E1688">
            <v>3.7</v>
          </cell>
          <cell r="F1688">
            <v>3.5</v>
          </cell>
          <cell r="G1688">
            <v>3.8</v>
          </cell>
          <cell r="H1688">
            <v>0.8</v>
          </cell>
        </row>
        <row r="1689">
          <cell r="A1689">
            <v>1688</v>
          </cell>
          <cell r="B1689" t="str">
            <v>Westcon-Comstor</v>
          </cell>
          <cell r="C1689">
            <v>3.6</v>
          </cell>
          <cell r="D1689">
            <v>650</v>
          </cell>
          <cell r="E1689">
            <v>3.6</v>
          </cell>
          <cell r="F1689">
            <v>3.3</v>
          </cell>
          <cell r="G1689">
            <v>3.5</v>
          </cell>
          <cell r="H1689">
            <v>0.78</v>
          </cell>
        </row>
        <row r="1690">
          <cell r="A1690">
            <v>1689</v>
          </cell>
          <cell r="B1690" t="str">
            <v>Aviva Investors</v>
          </cell>
          <cell r="C1690">
            <v>3.7</v>
          </cell>
          <cell r="D1690">
            <v>480</v>
          </cell>
          <cell r="E1690">
            <v>3.6</v>
          </cell>
          <cell r="F1690">
            <v>3.3</v>
          </cell>
          <cell r="G1690">
            <v>3.6</v>
          </cell>
          <cell r="H1690">
            <v>0.76</v>
          </cell>
        </row>
        <row r="1691">
          <cell r="A1691">
            <v>1690</v>
          </cell>
          <cell r="B1691" t="str">
            <v>IT Solutions Consulting</v>
          </cell>
          <cell r="C1691">
            <v>4.3</v>
          </cell>
          <cell r="D1691">
            <v>95</v>
          </cell>
          <cell r="E1691">
            <v>4.2</v>
          </cell>
          <cell r="F1691">
            <v>4.0999999999999996</v>
          </cell>
          <cell r="G1691">
            <v>4.4000000000000004</v>
          </cell>
          <cell r="H1691">
            <v>0.95</v>
          </cell>
        </row>
        <row r="1692">
          <cell r="A1692">
            <v>1691</v>
          </cell>
          <cell r="B1692" t="str">
            <v>Momentive Software</v>
          </cell>
          <cell r="C1692">
            <v>3.8</v>
          </cell>
          <cell r="D1692">
            <v>1200</v>
          </cell>
          <cell r="E1692">
            <v>3.9</v>
          </cell>
          <cell r="F1692">
            <v>3.5</v>
          </cell>
          <cell r="G1692">
            <v>3.8</v>
          </cell>
          <cell r="H1692">
            <v>0.78</v>
          </cell>
        </row>
        <row r="1693">
          <cell r="A1693">
            <v>1692</v>
          </cell>
          <cell r="B1693" t="str">
            <v>WilmerHale</v>
          </cell>
          <cell r="C1693">
            <v>3.9</v>
          </cell>
          <cell r="D1693">
            <v>450</v>
          </cell>
          <cell r="E1693">
            <v>2.9</v>
          </cell>
          <cell r="F1693">
            <v>3.6</v>
          </cell>
          <cell r="G1693">
            <v>3.9</v>
          </cell>
          <cell r="H1693">
            <v>0.9</v>
          </cell>
        </row>
        <row r="1694">
          <cell r="A1694">
            <v>1693</v>
          </cell>
          <cell r="B1694" t="str">
            <v>Consilio</v>
          </cell>
          <cell r="C1694">
            <v>3.3</v>
          </cell>
          <cell r="D1694">
            <v>1100</v>
          </cell>
          <cell r="E1694">
            <v>3.3</v>
          </cell>
          <cell r="F1694">
            <v>3</v>
          </cell>
          <cell r="G1694">
            <v>3.1</v>
          </cell>
          <cell r="H1694">
            <v>0.6</v>
          </cell>
        </row>
        <row r="1695">
          <cell r="A1695">
            <v>1694</v>
          </cell>
          <cell r="B1695" t="str">
            <v>University of Arizona Health Sciences</v>
          </cell>
          <cell r="C1695">
            <v>4</v>
          </cell>
          <cell r="D1695">
            <v>180</v>
          </cell>
          <cell r="E1695">
            <v>3.6</v>
          </cell>
          <cell r="F1695">
            <v>3.7</v>
          </cell>
          <cell r="G1695">
            <v>3.9</v>
          </cell>
          <cell r="H1695" t="str">
            <v>N/A</v>
          </cell>
        </row>
        <row r="1696">
          <cell r="A1696">
            <v>1695</v>
          </cell>
          <cell r="B1696" t="str">
            <v>Kaplan</v>
          </cell>
          <cell r="C1696">
            <v>3.6</v>
          </cell>
          <cell r="D1696">
            <v>5500</v>
          </cell>
          <cell r="E1696">
            <v>3.6</v>
          </cell>
          <cell r="F1696">
            <v>3.3</v>
          </cell>
          <cell r="G1696">
            <v>3.5</v>
          </cell>
          <cell r="H1696">
            <v>0.76</v>
          </cell>
        </row>
        <row r="1697">
          <cell r="A1697">
            <v>1696</v>
          </cell>
          <cell r="B1697" t="str">
            <v>The Coleman Company</v>
          </cell>
          <cell r="C1697">
            <v>3.3</v>
          </cell>
          <cell r="D1697">
            <v>450</v>
          </cell>
          <cell r="E1697">
            <v>3.2</v>
          </cell>
          <cell r="F1697">
            <v>2.9</v>
          </cell>
          <cell r="G1697">
            <v>3.1</v>
          </cell>
          <cell r="H1697">
            <v>0.55000000000000004</v>
          </cell>
        </row>
        <row r="1698">
          <cell r="A1698">
            <v>1697</v>
          </cell>
          <cell r="B1698" t="str">
            <v>Vistra Group</v>
          </cell>
          <cell r="C1698">
            <v>3.3</v>
          </cell>
          <cell r="D1698">
            <v>1400</v>
          </cell>
          <cell r="E1698">
            <v>3.2</v>
          </cell>
          <cell r="F1698">
            <v>3</v>
          </cell>
          <cell r="G1698">
            <v>3.1</v>
          </cell>
          <cell r="H1698">
            <v>0.57999999999999996</v>
          </cell>
        </row>
        <row r="1699">
          <cell r="A1699">
            <v>1698</v>
          </cell>
          <cell r="B1699" t="str">
            <v>Bluebeam Software</v>
          </cell>
          <cell r="C1699">
            <v>4.0999999999999996</v>
          </cell>
          <cell r="D1699">
            <v>210</v>
          </cell>
          <cell r="E1699">
            <v>4.0999999999999996</v>
          </cell>
          <cell r="F1699">
            <v>3.8</v>
          </cell>
          <cell r="G1699">
            <v>4.2</v>
          </cell>
          <cell r="H1699">
            <v>0.9</v>
          </cell>
        </row>
        <row r="1700">
          <cell r="A1700">
            <v>1699</v>
          </cell>
          <cell r="B1700" t="str">
            <v>University of Houston-Data Science Institute</v>
          </cell>
          <cell r="C1700">
            <v>4.2</v>
          </cell>
          <cell r="D1700">
            <v>15</v>
          </cell>
          <cell r="E1700">
            <v>3.9</v>
          </cell>
          <cell r="F1700">
            <v>4</v>
          </cell>
          <cell r="G1700">
            <v>4.3</v>
          </cell>
          <cell r="H1700" t="str">
            <v>N/A</v>
          </cell>
        </row>
        <row r="1701">
          <cell r="A1701">
            <v>1700</v>
          </cell>
          <cell r="B1701" t="str">
            <v>HESKA</v>
          </cell>
          <cell r="C1701">
            <v>3.2</v>
          </cell>
          <cell r="D1701">
            <v>190</v>
          </cell>
          <cell r="E1701">
            <v>3</v>
          </cell>
          <cell r="F1701">
            <v>2.8</v>
          </cell>
          <cell r="G1701">
            <v>2.9</v>
          </cell>
          <cell r="H1701">
            <v>0.5</v>
          </cell>
        </row>
        <row r="1702">
          <cell r="A1702">
            <v>1701</v>
          </cell>
          <cell r="B1702" t="str">
            <v>Merative</v>
          </cell>
          <cell r="C1702">
            <v>3.6</v>
          </cell>
          <cell r="D1702">
            <v>540</v>
          </cell>
          <cell r="E1702">
            <v>3.5</v>
          </cell>
          <cell r="F1702">
            <v>3.2</v>
          </cell>
          <cell r="G1702">
            <v>3.7</v>
          </cell>
          <cell r="H1702">
            <v>0.78</v>
          </cell>
        </row>
        <row r="1703">
          <cell r="A1703">
            <v>1702</v>
          </cell>
          <cell r="B1703" t="str">
            <v>Wedbush Securities</v>
          </cell>
          <cell r="C1703">
            <v>3.2</v>
          </cell>
          <cell r="D1703">
            <v>380</v>
          </cell>
          <cell r="E1703">
            <v>3</v>
          </cell>
          <cell r="F1703">
            <v>2.8</v>
          </cell>
          <cell r="G1703">
            <v>3.1</v>
          </cell>
          <cell r="H1703">
            <v>0.64</v>
          </cell>
        </row>
        <row r="1704">
          <cell r="A1704">
            <v>1703</v>
          </cell>
          <cell r="B1704" t="str">
            <v>Equity BancShares</v>
          </cell>
          <cell r="C1704">
            <v>3.4</v>
          </cell>
          <cell r="D1704">
            <v>145</v>
          </cell>
          <cell r="E1704">
            <v>3.6</v>
          </cell>
          <cell r="F1704">
            <v>3.1</v>
          </cell>
          <cell r="G1704">
            <v>3.5</v>
          </cell>
          <cell r="H1704">
            <v>0.82</v>
          </cell>
        </row>
        <row r="1705">
          <cell r="A1705">
            <v>1704</v>
          </cell>
          <cell r="B1705" t="str">
            <v>Aon Hewitt</v>
          </cell>
          <cell r="C1705">
            <v>3.7</v>
          </cell>
          <cell r="D1705">
            <v>4300</v>
          </cell>
          <cell r="E1705">
            <v>3.5</v>
          </cell>
          <cell r="F1705">
            <v>3.3</v>
          </cell>
          <cell r="G1705">
            <v>3.6</v>
          </cell>
          <cell r="H1705">
            <v>0.79</v>
          </cell>
        </row>
        <row r="1706">
          <cell r="A1706">
            <v>1705</v>
          </cell>
          <cell r="B1706" t="str">
            <v>Kellermeyer Bergensons Services</v>
          </cell>
          <cell r="C1706">
            <v>2.9</v>
          </cell>
          <cell r="D1706">
            <v>850</v>
          </cell>
          <cell r="E1706">
            <v>2.8</v>
          </cell>
          <cell r="F1706">
            <v>2.6</v>
          </cell>
          <cell r="G1706">
            <v>2.7</v>
          </cell>
          <cell r="H1706">
            <v>0.54</v>
          </cell>
        </row>
        <row r="1707">
          <cell r="A1707">
            <v>1706</v>
          </cell>
          <cell r="B1707" t="str">
            <v>Dorsey &amp; Whitney</v>
          </cell>
          <cell r="C1707">
            <v>4.0999999999999996</v>
          </cell>
          <cell r="D1707">
            <v>320</v>
          </cell>
          <cell r="E1707">
            <v>3.4</v>
          </cell>
          <cell r="F1707">
            <v>3.8</v>
          </cell>
          <cell r="G1707">
            <v>4.2</v>
          </cell>
          <cell r="H1707">
            <v>0.91</v>
          </cell>
        </row>
        <row r="1708">
          <cell r="A1708">
            <v>1707</v>
          </cell>
          <cell r="B1708" t="str">
            <v>Kestra Financial</v>
          </cell>
          <cell r="C1708">
            <v>3.8</v>
          </cell>
          <cell r="D1708">
            <v>190</v>
          </cell>
          <cell r="E1708">
            <v>3.7</v>
          </cell>
          <cell r="F1708">
            <v>3.5</v>
          </cell>
          <cell r="G1708">
            <v>3.9</v>
          </cell>
          <cell r="H1708">
            <v>0.85</v>
          </cell>
        </row>
        <row r="1709">
          <cell r="A1709">
            <v>1708</v>
          </cell>
          <cell r="B1709" t="str">
            <v>KGPCo</v>
          </cell>
          <cell r="C1709">
            <v>3.1</v>
          </cell>
          <cell r="D1709">
            <v>410</v>
          </cell>
          <cell r="E1709">
            <v>3</v>
          </cell>
          <cell r="F1709">
            <v>2.7</v>
          </cell>
          <cell r="G1709">
            <v>2.9</v>
          </cell>
          <cell r="H1709">
            <v>0.57999999999999996</v>
          </cell>
        </row>
        <row r="1710">
          <cell r="A1710">
            <v>1709</v>
          </cell>
          <cell r="B1710" t="str">
            <v>Kabam</v>
          </cell>
          <cell r="C1710">
            <v>3.9</v>
          </cell>
          <cell r="D1710">
            <v>460</v>
          </cell>
          <cell r="E1710">
            <v>3.8</v>
          </cell>
          <cell r="F1710">
            <v>3.6</v>
          </cell>
          <cell r="G1710">
            <v>4</v>
          </cell>
          <cell r="H1710">
            <v>0.88</v>
          </cell>
        </row>
        <row r="1711">
          <cell r="A1711">
            <v>1710</v>
          </cell>
          <cell r="B1711" t="str">
            <v>Bottomline</v>
          </cell>
          <cell r="C1711">
            <v>3.8</v>
          </cell>
          <cell r="D1711">
            <v>920</v>
          </cell>
          <cell r="E1711">
            <v>3.7</v>
          </cell>
          <cell r="F1711">
            <v>3.5</v>
          </cell>
          <cell r="G1711">
            <v>3.9</v>
          </cell>
          <cell r="H1711">
            <v>0.84</v>
          </cell>
        </row>
        <row r="1712">
          <cell r="A1712">
            <v>1711</v>
          </cell>
          <cell r="B1712" t="str">
            <v>Pure Storage</v>
          </cell>
          <cell r="C1712">
            <v>4.3</v>
          </cell>
          <cell r="D1712">
            <v>1800</v>
          </cell>
          <cell r="E1712">
            <v>4.0999999999999996</v>
          </cell>
          <cell r="F1712">
            <v>4</v>
          </cell>
          <cell r="G1712">
            <v>4.4000000000000004</v>
          </cell>
          <cell r="H1712">
            <v>0.94</v>
          </cell>
        </row>
        <row r="1713">
          <cell r="A1713">
            <v>1712</v>
          </cell>
          <cell r="B1713" t="str">
            <v>Hudson Group</v>
          </cell>
          <cell r="C1713">
            <v>2.8</v>
          </cell>
          <cell r="D1713">
            <v>2100</v>
          </cell>
          <cell r="E1713">
            <v>2.6</v>
          </cell>
          <cell r="F1713">
            <v>2.5</v>
          </cell>
          <cell r="G1713">
            <v>2.7</v>
          </cell>
          <cell r="H1713">
            <v>0.51</v>
          </cell>
        </row>
        <row r="1714">
          <cell r="A1714">
            <v>1713</v>
          </cell>
          <cell r="B1714" t="str">
            <v>Harbor</v>
          </cell>
          <cell r="C1714">
            <v>3.7</v>
          </cell>
          <cell r="D1714">
            <v>110</v>
          </cell>
          <cell r="E1714">
            <v>3.5</v>
          </cell>
          <cell r="F1714">
            <v>3.4</v>
          </cell>
          <cell r="G1714">
            <v>3.8</v>
          </cell>
          <cell r="H1714">
            <v>0.8</v>
          </cell>
        </row>
        <row r="1715">
          <cell r="A1715">
            <v>1714</v>
          </cell>
          <cell r="B1715" t="str">
            <v>Radancy</v>
          </cell>
          <cell r="C1715">
            <v>3.6</v>
          </cell>
          <cell r="D1715">
            <v>340</v>
          </cell>
          <cell r="E1715">
            <v>3.5</v>
          </cell>
          <cell r="F1715">
            <v>3.3</v>
          </cell>
          <cell r="G1715">
            <v>3.6</v>
          </cell>
          <cell r="H1715">
            <v>0.76</v>
          </cell>
        </row>
        <row r="1716">
          <cell r="A1716">
            <v>1715</v>
          </cell>
          <cell r="B1716" t="str">
            <v>Houlihan Lokey</v>
          </cell>
          <cell r="C1716">
            <v>3.9</v>
          </cell>
          <cell r="D1716">
            <v>620</v>
          </cell>
          <cell r="E1716">
            <v>3.1</v>
          </cell>
          <cell r="F1716">
            <v>3.7</v>
          </cell>
          <cell r="G1716">
            <v>4</v>
          </cell>
          <cell r="H1716">
            <v>0.9</v>
          </cell>
        </row>
        <row r="1717">
          <cell r="A1717">
            <v>1716</v>
          </cell>
          <cell r="B1717" t="str">
            <v>Veritex Bank</v>
          </cell>
          <cell r="C1717">
            <v>3.5</v>
          </cell>
          <cell r="D1717">
            <v>130</v>
          </cell>
          <cell r="E1717">
            <v>3.4</v>
          </cell>
          <cell r="F1717">
            <v>3.2</v>
          </cell>
          <cell r="G1717">
            <v>3.6</v>
          </cell>
          <cell r="H1717">
            <v>0.78</v>
          </cell>
        </row>
        <row r="1718">
          <cell r="A1718">
            <v>1717</v>
          </cell>
          <cell r="B1718" t="str">
            <v>AtriCure</v>
          </cell>
          <cell r="C1718">
            <v>4</v>
          </cell>
          <cell r="D1718">
            <v>280</v>
          </cell>
          <cell r="E1718">
            <v>3.6</v>
          </cell>
          <cell r="F1718">
            <v>3.8</v>
          </cell>
          <cell r="G1718">
            <v>4.0999999999999996</v>
          </cell>
          <cell r="H1718">
            <v>0.92</v>
          </cell>
        </row>
        <row r="1719">
          <cell r="A1719">
            <v>1718</v>
          </cell>
          <cell r="B1719" t="str">
            <v>Dentsu</v>
          </cell>
          <cell r="C1719">
            <v>3.4</v>
          </cell>
          <cell r="D1719">
            <v>8500</v>
          </cell>
          <cell r="E1719">
            <v>3</v>
          </cell>
          <cell r="F1719">
            <v>3.1</v>
          </cell>
          <cell r="G1719">
            <v>3.5</v>
          </cell>
          <cell r="H1719">
            <v>0.68</v>
          </cell>
        </row>
        <row r="1720">
          <cell r="A1720">
            <v>1719</v>
          </cell>
          <cell r="B1720" t="str">
            <v>Speridian Technologies</v>
          </cell>
          <cell r="C1720">
            <v>3.7</v>
          </cell>
          <cell r="D1720">
            <v>580</v>
          </cell>
          <cell r="E1720">
            <v>3.6</v>
          </cell>
          <cell r="F1720">
            <v>3.5</v>
          </cell>
          <cell r="G1720">
            <v>3.6</v>
          </cell>
          <cell r="H1720">
            <v>0.81</v>
          </cell>
        </row>
        <row r="1721">
          <cell r="A1721">
            <v>1720</v>
          </cell>
          <cell r="B1721" t="str">
            <v>GOJO Industries</v>
          </cell>
          <cell r="C1721">
            <v>3.9</v>
          </cell>
          <cell r="D1721">
            <v>420</v>
          </cell>
          <cell r="E1721">
            <v>3.8</v>
          </cell>
          <cell r="F1721">
            <v>3.6</v>
          </cell>
          <cell r="G1721">
            <v>4.0999999999999996</v>
          </cell>
          <cell r="H1721">
            <v>0.89</v>
          </cell>
        </row>
        <row r="1722">
          <cell r="A1722">
            <v>1721</v>
          </cell>
          <cell r="B1722" t="str">
            <v>ConAgra Foods Lamb Weston</v>
          </cell>
          <cell r="C1722">
            <v>3.4</v>
          </cell>
          <cell r="D1722">
            <v>720</v>
          </cell>
          <cell r="E1722">
            <v>3.2</v>
          </cell>
          <cell r="F1722">
            <v>3.1</v>
          </cell>
          <cell r="G1722">
            <v>3.3</v>
          </cell>
          <cell r="H1722">
            <v>0.72</v>
          </cell>
        </row>
        <row r="1723">
          <cell r="A1723">
            <v>1722</v>
          </cell>
          <cell r="B1723" t="str">
            <v>Eptura</v>
          </cell>
          <cell r="C1723">
            <v>3.5</v>
          </cell>
          <cell r="D1723">
            <v>210</v>
          </cell>
          <cell r="E1723">
            <v>3.4</v>
          </cell>
          <cell r="F1723">
            <v>3.3</v>
          </cell>
          <cell r="G1723">
            <v>3.5</v>
          </cell>
          <cell r="H1723">
            <v>0.75</v>
          </cell>
        </row>
        <row r="1724">
          <cell r="A1724">
            <v>1723</v>
          </cell>
          <cell r="B1724" t="str">
            <v>East West Bank</v>
          </cell>
          <cell r="C1724">
            <v>3.3</v>
          </cell>
          <cell r="D1724">
            <v>940</v>
          </cell>
          <cell r="E1724">
            <v>3.1</v>
          </cell>
          <cell r="F1724">
            <v>3</v>
          </cell>
          <cell r="G1724">
            <v>3.2</v>
          </cell>
          <cell r="H1724">
            <v>0.66</v>
          </cell>
        </row>
        <row r="1725">
          <cell r="A1725">
            <v>1724</v>
          </cell>
          <cell r="B1725" t="str">
            <v>ACT 1 Group</v>
          </cell>
          <cell r="C1725">
            <v>3.4</v>
          </cell>
          <cell r="D1725">
            <v>560</v>
          </cell>
          <cell r="E1725">
            <v>3.3</v>
          </cell>
          <cell r="F1725">
            <v>3.1</v>
          </cell>
          <cell r="G1725">
            <v>3.4</v>
          </cell>
          <cell r="H1725">
            <v>0.7</v>
          </cell>
        </row>
        <row r="1726">
          <cell r="A1726">
            <v>1725</v>
          </cell>
          <cell r="B1726" t="str">
            <v>RumbleON</v>
          </cell>
          <cell r="C1726">
            <v>3</v>
          </cell>
          <cell r="D1726">
            <v>140</v>
          </cell>
          <cell r="E1726">
            <v>2.8</v>
          </cell>
          <cell r="F1726">
            <v>2.7</v>
          </cell>
          <cell r="G1726">
            <v>2.9</v>
          </cell>
          <cell r="H1726">
            <v>0.55000000000000004</v>
          </cell>
        </row>
        <row r="1727">
          <cell r="A1727">
            <v>1726</v>
          </cell>
          <cell r="B1727" t="str">
            <v>HarperCollins</v>
          </cell>
          <cell r="C1727">
            <v>3.6</v>
          </cell>
          <cell r="D1727">
            <v>880</v>
          </cell>
          <cell r="E1727">
            <v>3.4</v>
          </cell>
          <cell r="F1727">
            <v>3.2</v>
          </cell>
          <cell r="G1727">
            <v>3.7</v>
          </cell>
          <cell r="H1727">
            <v>0.77</v>
          </cell>
        </row>
        <row r="1728">
          <cell r="A1728">
            <v>1727</v>
          </cell>
          <cell r="B1728" t="str">
            <v>Spencer Stuart</v>
          </cell>
          <cell r="C1728">
            <v>4.0999999999999996</v>
          </cell>
          <cell r="D1728">
            <v>430</v>
          </cell>
          <cell r="E1728">
            <v>3.5</v>
          </cell>
          <cell r="F1728">
            <v>3.9</v>
          </cell>
          <cell r="G1728">
            <v>4.3</v>
          </cell>
          <cell r="H1728">
            <v>0.93</v>
          </cell>
        </row>
        <row r="1729">
          <cell r="A1729">
            <v>1728</v>
          </cell>
          <cell r="B1729" t="str">
            <v>Zycus</v>
          </cell>
          <cell r="C1729">
            <v>3.4</v>
          </cell>
          <cell r="D1729">
            <v>1100</v>
          </cell>
          <cell r="E1729">
            <v>3.1</v>
          </cell>
          <cell r="F1729">
            <v>3.2</v>
          </cell>
          <cell r="G1729">
            <v>3.3</v>
          </cell>
          <cell r="H1729">
            <v>0.74</v>
          </cell>
        </row>
        <row r="1730">
          <cell r="A1730">
            <v>1729</v>
          </cell>
          <cell r="B1730" t="str">
            <v>Howard Hughes Holdings</v>
          </cell>
          <cell r="C1730">
            <v>3.5</v>
          </cell>
          <cell r="D1730">
            <v>310</v>
          </cell>
          <cell r="E1730">
            <v>3.3</v>
          </cell>
          <cell r="F1730">
            <v>3.2</v>
          </cell>
          <cell r="G1730">
            <v>3.5</v>
          </cell>
          <cell r="H1730">
            <v>0.76</v>
          </cell>
        </row>
        <row r="1731">
          <cell r="A1731">
            <v>1730</v>
          </cell>
          <cell r="B1731" t="str">
            <v>Continuum Global Solutions</v>
          </cell>
          <cell r="C1731">
            <v>3.2</v>
          </cell>
          <cell r="D1731">
            <v>1400</v>
          </cell>
          <cell r="E1731">
            <v>3.1</v>
          </cell>
          <cell r="F1731">
            <v>2.9</v>
          </cell>
          <cell r="G1731">
            <v>3</v>
          </cell>
          <cell r="H1731">
            <v>0.62</v>
          </cell>
        </row>
        <row r="1732">
          <cell r="A1732">
            <v>1731</v>
          </cell>
          <cell r="B1732" t="str">
            <v>SAI360</v>
          </cell>
          <cell r="C1732">
            <v>3.4</v>
          </cell>
          <cell r="D1732">
            <v>260</v>
          </cell>
          <cell r="E1732">
            <v>3.3</v>
          </cell>
          <cell r="F1732">
            <v>3.1</v>
          </cell>
          <cell r="G1732">
            <v>3.4</v>
          </cell>
          <cell r="H1732">
            <v>0.72</v>
          </cell>
        </row>
        <row r="1733">
          <cell r="A1733">
            <v>1732</v>
          </cell>
          <cell r="B1733" t="str">
            <v>Focus Financial Partners</v>
          </cell>
          <cell r="C1733">
            <v>3.6</v>
          </cell>
          <cell r="D1733">
            <v>90</v>
          </cell>
          <cell r="E1733">
            <v>3.4</v>
          </cell>
          <cell r="F1733">
            <v>3.3</v>
          </cell>
          <cell r="G1733">
            <v>3.7</v>
          </cell>
          <cell r="H1733">
            <v>0.8</v>
          </cell>
        </row>
        <row r="1734">
          <cell r="A1734">
            <v>1733</v>
          </cell>
          <cell r="B1734" t="str">
            <v>FirstBank</v>
          </cell>
          <cell r="C1734">
            <v>4</v>
          </cell>
          <cell r="D1734">
            <v>780</v>
          </cell>
          <cell r="E1734">
            <v>4.0999999999999996</v>
          </cell>
          <cell r="F1734">
            <v>3.8</v>
          </cell>
          <cell r="G1734">
            <v>4.2</v>
          </cell>
          <cell r="H1734">
            <v>0.9</v>
          </cell>
        </row>
        <row r="1735">
          <cell r="A1735">
            <v>1734</v>
          </cell>
          <cell r="B1735" t="str">
            <v>Lattice Semiconductor</v>
          </cell>
          <cell r="C1735">
            <v>3.8</v>
          </cell>
          <cell r="D1735">
            <v>450</v>
          </cell>
          <cell r="E1735">
            <v>3.7</v>
          </cell>
          <cell r="F1735">
            <v>3.5</v>
          </cell>
          <cell r="G1735">
            <v>3.8</v>
          </cell>
          <cell r="H1735">
            <v>0.86</v>
          </cell>
        </row>
        <row r="1736">
          <cell r="A1736">
            <v>1735</v>
          </cell>
          <cell r="B1736" t="str">
            <v>Procter &amp; Gamble Company</v>
          </cell>
          <cell r="C1736">
            <v>4.0999999999999996</v>
          </cell>
          <cell r="D1736">
            <v>18500</v>
          </cell>
          <cell r="E1736">
            <v>3.9</v>
          </cell>
          <cell r="F1736">
            <v>3.8</v>
          </cell>
          <cell r="G1736">
            <v>4.2</v>
          </cell>
          <cell r="H1736">
            <v>0.91</v>
          </cell>
        </row>
        <row r="1737">
          <cell r="A1737">
            <v>1736</v>
          </cell>
          <cell r="B1737" t="str">
            <v>Chefs Warehouse</v>
          </cell>
          <cell r="C1737">
            <v>3.1</v>
          </cell>
          <cell r="D1737">
            <v>520</v>
          </cell>
          <cell r="E1737">
            <v>2.8</v>
          </cell>
          <cell r="F1737">
            <v>2.7</v>
          </cell>
          <cell r="G1737">
            <v>3</v>
          </cell>
          <cell r="H1737">
            <v>0.59</v>
          </cell>
        </row>
        <row r="1738">
          <cell r="A1738">
            <v>1737</v>
          </cell>
          <cell r="B1738" t="str">
            <v>Cognosante</v>
          </cell>
          <cell r="C1738">
            <v>3.8</v>
          </cell>
          <cell r="D1738">
            <v>640</v>
          </cell>
          <cell r="E1738">
            <v>3.9</v>
          </cell>
          <cell r="F1738">
            <v>3.6</v>
          </cell>
          <cell r="G1738">
            <v>3.9</v>
          </cell>
          <cell r="H1738">
            <v>0.87</v>
          </cell>
        </row>
        <row r="1739">
          <cell r="A1739">
            <v>1738</v>
          </cell>
          <cell r="B1739" t="str">
            <v>Lean Solutions Group</v>
          </cell>
          <cell r="C1739">
            <v>4.2</v>
          </cell>
          <cell r="D1739">
            <v>310</v>
          </cell>
          <cell r="E1739">
            <v>4</v>
          </cell>
          <cell r="F1739">
            <v>4.0999999999999996</v>
          </cell>
          <cell r="G1739">
            <v>4.3</v>
          </cell>
          <cell r="H1739">
            <v>0.95</v>
          </cell>
        </row>
        <row r="1740">
          <cell r="A1740">
            <v>1739</v>
          </cell>
          <cell r="B1740" t="str">
            <v>VT Halter Marine</v>
          </cell>
          <cell r="C1740">
            <v>2.9</v>
          </cell>
          <cell r="D1740">
            <v>180</v>
          </cell>
          <cell r="E1740">
            <v>2.7</v>
          </cell>
          <cell r="F1740">
            <v>2.6</v>
          </cell>
          <cell r="G1740">
            <v>2.8</v>
          </cell>
          <cell r="H1740">
            <v>0.5</v>
          </cell>
        </row>
        <row r="1741">
          <cell r="A1741">
            <v>1740</v>
          </cell>
          <cell r="B1741" t="str">
            <v>DZSi</v>
          </cell>
          <cell r="C1741">
            <v>3.3</v>
          </cell>
          <cell r="D1741">
            <v>240</v>
          </cell>
          <cell r="E1741">
            <v>3.2</v>
          </cell>
          <cell r="F1741">
            <v>3</v>
          </cell>
          <cell r="G1741">
            <v>3.2</v>
          </cell>
          <cell r="H1741">
            <v>0.68</v>
          </cell>
        </row>
        <row r="1742">
          <cell r="A1742">
            <v>1741</v>
          </cell>
          <cell r="B1742" t="str">
            <v>Gaston County Schools</v>
          </cell>
          <cell r="C1742">
            <v>3.4</v>
          </cell>
          <cell r="D1742">
            <v>390</v>
          </cell>
          <cell r="E1742">
            <v>3.5</v>
          </cell>
          <cell r="F1742">
            <v>3.1</v>
          </cell>
          <cell r="G1742">
            <v>3.3</v>
          </cell>
          <cell r="H1742">
            <v>0.7</v>
          </cell>
        </row>
        <row r="1743">
          <cell r="A1743">
            <v>1742</v>
          </cell>
          <cell r="B1743" t="str">
            <v>DLP Capital</v>
          </cell>
          <cell r="C1743">
            <v>4.4000000000000004</v>
          </cell>
          <cell r="D1743">
            <v>115</v>
          </cell>
          <cell r="E1743">
            <v>4.2</v>
          </cell>
          <cell r="F1743">
            <v>4.3</v>
          </cell>
          <cell r="G1743">
            <v>4.5999999999999996</v>
          </cell>
          <cell r="H1743">
            <v>0.96</v>
          </cell>
        </row>
        <row r="1744">
          <cell r="A1744">
            <v>1743</v>
          </cell>
          <cell r="B1744" t="str">
            <v>K12</v>
          </cell>
          <cell r="C1744">
            <v>3.5</v>
          </cell>
          <cell r="D1744">
            <v>1900</v>
          </cell>
          <cell r="E1744">
            <v>3.6</v>
          </cell>
          <cell r="F1744">
            <v>3.2</v>
          </cell>
          <cell r="G1744">
            <v>3.4</v>
          </cell>
          <cell r="H1744">
            <v>0.75</v>
          </cell>
        </row>
        <row r="1745">
          <cell r="A1745">
            <v>1744</v>
          </cell>
          <cell r="B1745" t="str">
            <v>Sears</v>
          </cell>
          <cell r="C1745">
            <v>2.6</v>
          </cell>
          <cell r="D1745">
            <v>12500</v>
          </cell>
          <cell r="E1745">
            <v>2.5</v>
          </cell>
          <cell r="F1745">
            <v>2.2999999999999998</v>
          </cell>
          <cell r="G1745">
            <v>2.4</v>
          </cell>
          <cell r="H1745">
            <v>0.42</v>
          </cell>
        </row>
        <row r="1746">
          <cell r="A1746">
            <v>1745</v>
          </cell>
          <cell r="B1746" t="str">
            <v>Ryman Hospitality Properties</v>
          </cell>
          <cell r="C1746">
            <v>3.7</v>
          </cell>
          <cell r="D1746">
            <v>160</v>
          </cell>
          <cell r="E1746">
            <v>3.5</v>
          </cell>
          <cell r="F1746">
            <v>3.4</v>
          </cell>
          <cell r="G1746">
            <v>3.7</v>
          </cell>
          <cell r="H1746">
            <v>0.82</v>
          </cell>
        </row>
        <row r="1747">
          <cell r="A1747">
            <v>1746</v>
          </cell>
          <cell r="B1747" t="str">
            <v>Internova Travel Group</v>
          </cell>
          <cell r="C1747">
            <v>3.6</v>
          </cell>
          <cell r="D1747">
            <v>290</v>
          </cell>
          <cell r="E1747">
            <v>3.5</v>
          </cell>
          <cell r="F1747">
            <v>3.3</v>
          </cell>
          <cell r="G1747">
            <v>3.6</v>
          </cell>
          <cell r="H1747">
            <v>0.78</v>
          </cell>
        </row>
        <row r="1748">
          <cell r="A1748">
            <v>1747</v>
          </cell>
          <cell r="B1748" t="str">
            <v>Pavion</v>
          </cell>
          <cell r="C1748">
            <v>3.4</v>
          </cell>
          <cell r="D1748">
            <v>140</v>
          </cell>
          <cell r="E1748">
            <v>3.2</v>
          </cell>
          <cell r="F1748">
            <v>3.1</v>
          </cell>
          <cell r="G1748">
            <v>3.3</v>
          </cell>
          <cell r="H1748">
            <v>0.7</v>
          </cell>
        </row>
        <row r="1749">
          <cell r="A1749">
            <v>1748</v>
          </cell>
          <cell r="B1749" t="str">
            <v>Syniti</v>
          </cell>
          <cell r="C1749">
            <v>4.0999999999999996</v>
          </cell>
          <cell r="D1749">
            <v>480</v>
          </cell>
          <cell r="E1749">
            <v>4</v>
          </cell>
          <cell r="F1749">
            <v>3.9</v>
          </cell>
          <cell r="G1749">
            <v>4.2</v>
          </cell>
          <cell r="H1749">
            <v>0.93</v>
          </cell>
        </row>
        <row r="1750">
          <cell r="A1750">
            <v>1749</v>
          </cell>
          <cell r="B1750" t="str">
            <v>Accountable Healthcare Staffing</v>
          </cell>
          <cell r="C1750">
            <v>3.9</v>
          </cell>
          <cell r="D1750">
            <v>220</v>
          </cell>
          <cell r="E1750">
            <v>3.8</v>
          </cell>
          <cell r="F1750">
            <v>3.7</v>
          </cell>
          <cell r="G1750">
            <v>4</v>
          </cell>
          <cell r="H1750">
            <v>0.88</v>
          </cell>
        </row>
        <row r="1751">
          <cell r="A1751">
            <v>1750</v>
          </cell>
          <cell r="B1751" t="str">
            <v>US Foods</v>
          </cell>
          <cell r="C1751">
            <v>3.3</v>
          </cell>
          <cell r="D1751">
            <v>4800</v>
          </cell>
          <cell r="E1751">
            <v>3</v>
          </cell>
          <cell r="F1751">
            <v>3</v>
          </cell>
          <cell r="G1751">
            <v>3.2</v>
          </cell>
          <cell r="H1751">
            <v>0.67</v>
          </cell>
        </row>
        <row r="1752">
          <cell r="A1752">
            <v>1751</v>
          </cell>
          <cell r="B1752" t="str">
            <v>Toshiba Global Commerce Solutions</v>
          </cell>
          <cell r="C1752">
            <v>3.6</v>
          </cell>
          <cell r="D1752">
            <v>510</v>
          </cell>
          <cell r="E1752">
            <v>3.7</v>
          </cell>
          <cell r="F1752">
            <v>3.3</v>
          </cell>
          <cell r="G1752">
            <v>3.5</v>
          </cell>
          <cell r="H1752">
            <v>0.79</v>
          </cell>
        </row>
        <row r="1753">
          <cell r="A1753">
            <v>1752</v>
          </cell>
          <cell r="B1753" t="str">
            <v>CURO Financial Technologies</v>
          </cell>
          <cell r="C1753">
            <v>3.1</v>
          </cell>
          <cell r="D1753">
            <v>680</v>
          </cell>
          <cell r="E1753">
            <v>3</v>
          </cell>
          <cell r="F1753">
            <v>2.8</v>
          </cell>
          <cell r="G1753">
            <v>2.9</v>
          </cell>
          <cell r="H1753">
            <v>0.56000000000000005</v>
          </cell>
        </row>
        <row r="1754">
          <cell r="A1754">
            <v>1753</v>
          </cell>
          <cell r="B1754" t="str">
            <v>Goodwin</v>
          </cell>
          <cell r="C1754">
            <v>4</v>
          </cell>
          <cell r="D1754">
            <v>540</v>
          </cell>
          <cell r="E1754">
            <v>3.3</v>
          </cell>
          <cell r="F1754">
            <v>3.8</v>
          </cell>
          <cell r="G1754">
            <v>4.0999999999999996</v>
          </cell>
          <cell r="H1754">
            <v>0.9</v>
          </cell>
        </row>
        <row r="1755">
          <cell r="A1755">
            <v>1754</v>
          </cell>
          <cell r="B1755" t="str">
            <v>Ryder</v>
          </cell>
          <cell r="C1755">
            <v>3.4</v>
          </cell>
          <cell r="D1755">
            <v>3900</v>
          </cell>
          <cell r="E1755">
            <v>3.1</v>
          </cell>
          <cell r="F1755">
            <v>3.1</v>
          </cell>
          <cell r="G1755">
            <v>3.3</v>
          </cell>
          <cell r="H1755">
            <v>0.74</v>
          </cell>
        </row>
        <row r="1756">
          <cell r="A1756">
            <v>1755</v>
          </cell>
          <cell r="B1756" t="str">
            <v>Wake Forest Institute for Regenerative Medicine</v>
          </cell>
          <cell r="C1756">
            <v>3.8</v>
          </cell>
          <cell r="D1756">
            <v>75</v>
          </cell>
          <cell r="E1756">
            <v>3.6</v>
          </cell>
          <cell r="F1756">
            <v>3.5</v>
          </cell>
          <cell r="G1756">
            <v>3.9</v>
          </cell>
          <cell r="H1756" t="str">
            <v>N/A</v>
          </cell>
        </row>
        <row r="1757">
          <cell r="A1757">
            <v>1756</v>
          </cell>
          <cell r="B1757" t="str">
            <v>TCWGlobal</v>
          </cell>
          <cell r="C1757">
            <v>4.7</v>
          </cell>
          <cell r="D1757">
            <v>190</v>
          </cell>
          <cell r="E1757">
            <v>4.5999999999999996</v>
          </cell>
          <cell r="F1757">
            <v>4.7</v>
          </cell>
          <cell r="G1757">
            <v>4.8</v>
          </cell>
          <cell r="H1757">
            <v>0.98</v>
          </cell>
        </row>
        <row r="1758">
          <cell r="A1758">
            <v>1757</v>
          </cell>
          <cell r="B1758" t="str">
            <v>Mendix</v>
          </cell>
          <cell r="C1758">
            <v>4.2</v>
          </cell>
          <cell r="D1758">
            <v>420</v>
          </cell>
          <cell r="E1758">
            <v>4.0999999999999996</v>
          </cell>
          <cell r="F1758">
            <v>4</v>
          </cell>
          <cell r="G1758">
            <v>4.4000000000000004</v>
          </cell>
          <cell r="H1758">
            <v>0.94</v>
          </cell>
        </row>
        <row r="1759">
          <cell r="A1759">
            <v>1758</v>
          </cell>
          <cell r="B1759" t="str">
            <v>Ascendion</v>
          </cell>
          <cell r="C1759">
            <v>3.9</v>
          </cell>
          <cell r="D1759">
            <v>850</v>
          </cell>
          <cell r="E1759">
            <v>3.8</v>
          </cell>
          <cell r="F1759">
            <v>3.7</v>
          </cell>
          <cell r="G1759">
            <v>4</v>
          </cell>
          <cell r="H1759">
            <v>0.89</v>
          </cell>
        </row>
        <row r="1760">
          <cell r="A1760">
            <v>1759</v>
          </cell>
          <cell r="B1760" t="str">
            <v>Holy Cross Health</v>
          </cell>
          <cell r="C1760">
            <v>3.4</v>
          </cell>
          <cell r="D1760">
            <v>820</v>
          </cell>
          <cell r="E1760">
            <v>3.2</v>
          </cell>
          <cell r="F1760">
            <v>3.1</v>
          </cell>
          <cell r="G1760">
            <v>3.4</v>
          </cell>
          <cell r="H1760">
            <v>0.71</v>
          </cell>
        </row>
        <row r="1761">
          <cell r="A1761">
            <v>1760</v>
          </cell>
          <cell r="B1761" t="str">
            <v>Technology Access Program</v>
          </cell>
          <cell r="C1761">
            <v>3.5</v>
          </cell>
          <cell r="D1761">
            <v>45</v>
          </cell>
          <cell r="E1761">
            <v>3.4</v>
          </cell>
          <cell r="F1761">
            <v>3.3</v>
          </cell>
          <cell r="G1761">
            <v>3.6</v>
          </cell>
          <cell r="H1761" t="str">
            <v>N/A</v>
          </cell>
        </row>
        <row r="1762">
          <cell r="A1762">
            <v>1761</v>
          </cell>
          <cell r="B1762" t="str">
            <v>Pima Community College</v>
          </cell>
          <cell r="C1762">
            <v>3.7</v>
          </cell>
          <cell r="D1762">
            <v>410</v>
          </cell>
          <cell r="E1762">
            <v>3.9</v>
          </cell>
          <cell r="F1762">
            <v>3.4</v>
          </cell>
          <cell r="G1762">
            <v>3.6</v>
          </cell>
          <cell r="H1762">
            <v>0.8</v>
          </cell>
        </row>
        <row r="1763">
          <cell r="A1763">
            <v>1762</v>
          </cell>
          <cell r="B1763" t="str">
            <v>San Jose State University Research Foundation</v>
          </cell>
          <cell r="C1763">
            <v>3.6</v>
          </cell>
          <cell r="D1763">
            <v>130</v>
          </cell>
          <cell r="E1763">
            <v>3.7</v>
          </cell>
          <cell r="F1763">
            <v>3.3</v>
          </cell>
          <cell r="G1763">
            <v>3.5</v>
          </cell>
          <cell r="H1763" t="str">
            <v>N/A</v>
          </cell>
        </row>
        <row r="1764">
          <cell r="A1764">
            <v>1763</v>
          </cell>
          <cell r="B1764" t="str">
            <v>Vizient</v>
          </cell>
          <cell r="C1764">
            <v>3.9</v>
          </cell>
          <cell r="D1764">
            <v>840</v>
          </cell>
          <cell r="E1764">
            <v>3.9</v>
          </cell>
          <cell r="F1764">
            <v>3.7</v>
          </cell>
          <cell r="G1764">
            <v>4.0999999999999996</v>
          </cell>
          <cell r="H1764">
            <v>0.88</v>
          </cell>
        </row>
        <row r="1765">
          <cell r="A1765">
            <v>1764</v>
          </cell>
          <cell r="B1765" t="str">
            <v>C1</v>
          </cell>
          <cell r="C1765">
            <v>3.5</v>
          </cell>
          <cell r="D1765">
            <v>620</v>
          </cell>
          <cell r="E1765">
            <v>3.4</v>
          </cell>
          <cell r="F1765">
            <v>3.2</v>
          </cell>
          <cell r="G1765">
            <v>3.4</v>
          </cell>
          <cell r="H1765">
            <v>0.74</v>
          </cell>
        </row>
        <row r="1766">
          <cell r="A1766">
            <v>1765</v>
          </cell>
          <cell r="B1766" t="str">
            <v>AmeriGas</v>
          </cell>
          <cell r="C1766">
            <v>2.8</v>
          </cell>
          <cell r="D1766">
            <v>1400</v>
          </cell>
          <cell r="E1766">
            <v>2.7</v>
          </cell>
          <cell r="F1766">
            <v>2.5</v>
          </cell>
          <cell r="G1766">
            <v>2.6</v>
          </cell>
          <cell r="H1766">
            <v>0.48</v>
          </cell>
        </row>
        <row r="1767">
          <cell r="A1767">
            <v>1766</v>
          </cell>
          <cell r="B1767" t="str">
            <v>Said Differently</v>
          </cell>
          <cell r="C1767">
            <v>4.8</v>
          </cell>
          <cell r="D1767">
            <v>60</v>
          </cell>
          <cell r="E1767">
            <v>4.7</v>
          </cell>
          <cell r="F1767">
            <v>4.8</v>
          </cell>
          <cell r="G1767">
            <v>4.9000000000000004</v>
          </cell>
          <cell r="H1767">
            <v>1</v>
          </cell>
        </row>
        <row r="1768">
          <cell r="A1768">
            <v>1767</v>
          </cell>
          <cell r="B1768" t="str">
            <v>Metropolitan Family Services</v>
          </cell>
          <cell r="C1768">
            <v>3.5</v>
          </cell>
          <cell r="D1768">
            <v>280</v>
          </cell>
          <cell r="E1768">
            <v>3.6</v>
          </cell>
          <cell r="F1768">
            <v>3.2</v>
          </cell>
          <cell r="G1768">
            <v>3.5</v>
          </cell>
          <cell r="H1768">
            <v>0.76</v>
          </cell>
        </row>
        <row r="1769">
          <cell r="A1769">
            <v>1768</v>
          </cell>
          <cell r="B1769" t="str">
            <v>American Homes 4 Rent</v>
          </cell>
          <cell r="C1769">
            <v>3.3</v>
          </cell>
          <cell r="D1769">
            <v>740</v>
          </cell>
          <cell r="E1769">
            <v>3.2</v>
          </cell>
          <cell r="F1769">
            <v>3</v>
          </cell>
          <cell r="G1769">
            <v>3.1</v>
          </cell>
          <cell r="H1769">
            <v>0.65</v>
          </cell>
        </row>
        <row r="1770">
          <cell r="A1770">
            <v>1769</v>
          </cell>
          <cell r="B1770" t="str">
            <v>NEXA Lending</v>
          </cell>
          <cell r="C1770">
            <v>4.5</v>
          </cell>
          <cell r="D1770">
            <v>310</v>
          </cell>
          <cell r="E1770">
            <v>4.4000000000000004</v>
          </cell>
          <cell r="F1770">
            <v>4.5</v>
          </cell>
          <cell r="G1770">
            <v>4.7</v>
          </cell>
          <cell r="H1770">
            <v>0.96</v>
          </cell>
        </row>
        <row r="1771">
          <cell r="A1771">
            <v>1770</v>
          </cell>
          <cell r="B1771" t="str">
            <v>Fitch Ratings</v>
          </cell>
          <cell r="C1771">
            <v>3.7</v>
          </cell>
          <cell r="D1771">
            <v>780</v>
          </cell>
          <cell r="E1771">
            <v>3.6</v>
          </cell>
          <cell r="F1771">
            <v>3.4</v>
          </cell>
          <cell r="G1771">
            <v>3.7</v>
          </cell>
          <cell r="H1771">
            <v>0.81</v>
          </cell>
        </row>
        <row r="1772">
          <cell r="A1772">
            <v>1771</v>
          </cell>
          <cell r="B1772" t="str">
            <v>Golub Capital BDC</v>
          </cell>
          <cell r="C1772">
            <v>3.8</v>
          </cell>
          <cell r="D1772">
            <v>160</v>
          </cell>
          <cell r="E1772">
            <v>3.2</v>
          </cell>
          <cell r="F1772">
            <v>3.6</v>
          </cell>
          <cell r="G1772">
            <v>3.9</v>
          </cell>
          <cell r="H1772">
            <v>0.86</v>
          </cell>
        </row>
        <row r="1773">
          <cell r="A1773">
            <v>1772</v>
          </cell>
          <cell r="B1773" t="str">
            <v>Astound Digital</v>
          </cell>
          <cell r="C1773">
            <v>3.9</v>
          </cell>
          <cell r="D1773">
            <v>240</v>
          </cell>
          <cell r="E1773">
            <v>3.8</v>
          </cell>
          <cell r="F1773">
            <v>3.7</v>
          </cell>
          <cell r="G1773">
            <v>4</v>
          </cell>
          <cell r="H1773">
            <v>0.88</v>
          </cell>
        </row>
        <row r="1774">
          <cell r="A1774">
            <v>1773</v>
          </cell>
          <cell r="B1774" t="str">
            <v>MuleSoft</v>
          </cell>
          <cell r="C1774">
            <v>4.3</v>
          </cell>
          <cell r="D1774">
            <v>1400</v>
          </cell>
          <cell r="E1774">
            <v>4</v>
          </cell>
          <cell r="F1774">
            <v>4.0999999999999996</v>
          </cell>
          <cell r="G1774">
            <v>4.4000000000000004</v>
          </cell>
          <cell r="H1774">
            <v>0.95</v>
          </cell>
        </row>
        <row r="1775">
          <cell r="A1775">
            <v>1774</v>
          </cell>
          <cell r="B1775" t="str">
            <v>Accordion</v>
          </cell>
          <cell r="C1775">
            <v>4.4000000000000004</v>
          </cell>
          <cell r="D1775">
            <v>130</v>
          </cell>
          <cell r="E1775">
            <v>3.8</v>
          </cell>
          <cell r="F1775">
            <v>4.3</v>
          </cell>
          <cell r="G1775">
            <v>4.5999999999999996</v>
          </cell>
          <cell r="H1775">
            <v>0.97</v>
          </cell>
        </row>
        <row r="1776">
          <cell r="A1776">
            <v>1775</v>
          </cell>
          <cell r="B1776" t="str">
            <v>1st Source Bank</v>
          </cell>
          <cell r="C1776">
            <v>3.7</v>
          </cell>
          <cell r="D1776">
            <v>210</v>
          </cell>
          <cell r="E1776">
            <v>3.8</v>
          </cell>
          <cell r="F1776">
            <v>3.4</v>
          </cell>
          <cell r="G1776">
            <v>3.8</v>
          </cell>
          <cell r="H1776">
            <v>0.84</v>
          </cell>
        </row>
        <row r="1777">
          <cell r="A1777">
            <v>1776</v>
          </cell>
          <cell r="B1777" t="str">
            <v>AppDynamics</v>
          </cell>
          <cell r="C1777">
            <v>4.0999999999999996</v>
          </cell>
          <cell r="D1777">
            <v>980</v>
          </cell>
          <cell r="E1777">
            <v>3.9</v>
          </cell>
          <cell r="F1777">
            <v>3.9</v>
          </cell>
          <cell r="G1777">
            <v>4.2</v>
          </cell>
          <cell r="H1777">
            <v>0.92</v>
          </cell>
        </row>
        <row r="1778">
          <cell r="A1778">
            <v>1777</v>
          </cell>
          <cell r="B1778" t="str">
            <v>Syncreon</v>
          </cell>
          <cell r="C1778">
            <v>3.1</v>
          </cell>
          <cell r="D1778">
            <v>920</v>
          </cell>
          <cell r="E1778">
            <v>3</v>
          </cell>
          <cell r="F1778">
            <v>2.8</v>
          </cell>
          <cell r="G1778">
            <v>2.9</v>
          </cell>
          <cell r="H1778">
            <v>0.57999999999999996</v>
          </cell>
        </row>
        <row r="1779">
          <cell r="A1779">
            <v>1778</v>
          </cell>
          <cell r="B1779" t="str">
            <v>Princess Cruises</v>
          </cell>
          <cell r="C1779">
            <v>3.6</v>
          </cell>
          <cell r="D1779">
            <v>1800</v>
          </cell>
          <cell r="E1779">
            <v>3.2</v>
          </cell>
          <cell r="F1779">
            <v>3.3</v>
          </cell>
          <cell r="G1779">
            <v>3.6</v>
          </cell>
          <cell r="H1779">
            <v>0.75</v>
          </cell>
        </row>
        <row r="1780">
          <cell r="A1780">
            <v>1779</v>
          </cell>
          <cell r="B1780" t="str">
            <v>UTHealth Houston</v>
          </cell>
          <cell r="C1780">
            <v>3.9</v>
          </cell>
          <cell r="D1780">
            <v>1100</v>
          </cell>
          <cell r="E1780">
            <v>3.8</v>
          </cell>
          <cell r="F1780">
            <v>3.6</v>
          </cell>
          <cell r="G1780">
            <v>3.9</v>
          </cell>
          <cell r="H1780" t="str">
            <v>N/A</v>
          </cell>
        </row>
        <row r="1781">
          <cell r="A1781">
            <v>1780</v>
          </cell>
          <cell r="B1781" t="str">
            <v>Tidal Wave Auto Spa</v>
          </cell>
          <cell r="C1781">
            <v>3.4</v>
          </cell>
          <cell r="D1781">
            <v>290</v>
          </cell>
          <cell r="E1781">
            <v>3.3</v>
          </cell>
          <cell r="F1781">
            <v>3.1</v>
          </cell>
          <cell r="G1781">
            <v>3.3</v>
          </cell>
          <cell r="H1781">
            <v>0.72</v>
          </cell>
        </row>
        <row r="1782">
          <cell r="A1782">
            <v>1781</v>
          </cell>
          <cell r="B1782" t="str">
            <v>Jack Henry &amp; Associates</v>
          </cell>
          <cell r="C1782">
            <v>4.0999999999999996</v>
          </cell>
          <cell r="D1782">
            <v>1600</v>
          </cell>
          <cell r="E1782">
            <v>4.2</v>
          </cell>
          <cell r="F1782">
            <v>3.9</v>
          </cell>
          <cell r="G1782">
            <v>4.3</v>
          </cell>
          <cell r="H1782">
            <v>0.93</v>
          </cell>
        </row>
        <row r="1783">
          <cell r="A1783">
            <v>1782</v>
          </cell>
          <cell r="B1783" t="str">
            <v>YASH Technologies</v>
          </cell>
          <cell r="C1783">
            <v>3.8</v>
          </cell>
          <cell r="D1783">
            <v>3400</v>
          </cell>
          <cell r="E1783">
            <v>3.7</v>
          </cell>
          <cell r="F1783">
            <v>3.6</v>
          </cell>
          <cell r="G1783">
            <v>3.8</v>
          </cell>
          <cell r="H1783">
            <v>0.85</v>
          </cell>
        </row>
        <row r="1784">
          <cell r="A1784">
            <v>1783</v>
          </cell>
          <cell r="B1784" t="str">
            <v>Newport News Public Schools</v>
          </cell>
          <cell r="C1784">
            <v>3.3</v>
          </cell>
          <cell r="D1784">
            <v>440</v>
          </cell>
          <cell r="E1784">
            <v>3.4</v>
          </cell>
          <cell r="F1784">
            <v>3</v>
          </cell>
          <cell r="G1784">
            <v>3.2</v>
          </cell>
          <cell r="H1784">
            <v>0.66</v>
          </cell>
        </row>
        <row r="1785">
          <cell r="A1785">
            <v>1784</v>
          </cell>
          <cell r="B1785" t="str">
            <v>CIT Group</v>
          </cell>
          <cell r="C1785">
            <v>3.4</v>
          </cell>
          <cell r="D1785">
            <v>1900</v>
          </cell>
          <cell r="E1785">
            <v>3.5</v>
          </cell>
          <cell r="F1785">
            <v>3.1</v>
          </cell>
          <cell r="G1785">
            <v>3.3</v>
          </cell>
          <cell r="H1785">
            <v>0.7</v>
          </cell>
        </row>
        <row r="1786">
          <cell r="A1786">
            <v>1785</v>
          </cell>
          <cell r="B1786" t="str">
            <v>Scholastic</v>
          </cell>
          <cell r="C1786">
            <v>3.5</v>
          </cell>
          <cell r="D1786">
            <v>1600</v>
          </cell>
          <cell r="E1786">
            <v>3.6</v>
          </cell>
          <cell r="F1786">
            <v>3.1</v>
          </cell>
          <cell r="G1786">
            <v>3.6</v>
          </cell>
          <cell r="H1786">
            <v>0.74</v>
          </cell>
        </row>
        <row r="1787">
          <cell r="A1787">
            <v>1786</v>
          </cell>
          <cell r="B1787" t="str">
            <v>Dermalogica</v>
          </cell>
          <cell r="C1787">
            <v>3.6</v>
          </cell>
          <cell r="D1787">
            <v>410</v>
          </cell>
          <cell r="E1787">
            <v>3.4</v>
          </cell>
          <cell r="F1787">
            <v>3.3</v>
          </cell>
          <cell r="G1787">
            <v>3.7</v>
          </cell>
          <cell r="H1787">
            <v>0.78</v>
          </cell>
        </row>
        <row r="1788">
          <cell r="A1788">
            <v>1787</v>
          </cell>
          <cell r="B1788" t="str">
            <v>Milo's Tea Company, Inc.</v>
          </cell>
          <cell r="C1788">
            <v>3.8</v>
          </cell>
          <cell r="D1788">
            <v>110</v>
          </cell>
          <cell r="E1788">
            <v>3.5</v>
          </cell>
          <cell r="F1788">
            <v>3.6</v>
          </cell>
          <cell r="G1788">
            <v>3.9</v>
          </cell>
          <cell r="H1788">
            <v>0.88</v>
          </cell>
        </row>
        <row r="1789">
          <cell r="A1789">
            <v>1788</v>
          </cell>
          <cell r="B1789" t="str">
            <v>ePlus</v>
          </cell>
          <cell r="C1789">
            <v>3.7</v>
          </cell>
          <cell r="D1789">
            <v>480</v>
          </cell>
          <cell r="E1789">
            <v>3.7</v>
          </cell>
          <cell r="F1789">
            <v>3.5</v>
          </cell>
          <cell r="G1789">
            <v>3.7</v>
          </cell>
          <cell r="H1789">
            <v>0.84</v>
          </cell>
        </row>
        <row r="1790">
          <cell r="A1790">
            <v>1789</v>
          </cell>
          <cell r="B1790" t="str">
            <v>Fisher Investments</v>
          </cell>
          <cell r="C1790">
            <v>3.8</v>
          </cell>
          <cell r="D1790">
            <v>1900</v>
          </cell>
          <cell r="E1790">
            <v>3.4</v>
          </cell>
          <cell r="F1790">
            <v>3.6</v>
          </cell>
          <cell r="G1790">
            <v>3.8</v>
          </cell>
          <cell r="H1790">
            <v>0.82</v>
          </cell>
        </row>
        <row r="1791">
          <cell r="A1791">
            <v>1790</v>
          </cell>
          <cell r="B1791" t="str">
            <v>Infinite Electronics</v>
          </cell>
          <cell r="C1791">
            <v>3.4</v>
          </cell>
          <cell r="D1791">
            <v>120</v>
          </cell>
          <cell r="E1791">
            <v>3.3</v>
          </cell>
          <cell r="F1791">
            <v>3.1</v>
          </cell>
          <cell r="G1791">
            <v>3.3</v>
          </cell>
          <cell r="H1791">
            <v>0.68</v>
          </cell>
        </row>
        <row r="1792">
          <cell r="A1792">
            <v>1791</v>
          </cell>
          <cell r="B1792" t="str">
            <v>Seabourn</v>
          </cell>
          <cell r="C1792">
            <v>3.7</v>
          </cell>
          <cell r="D1792">
            <v>240</v>
          </cell>
          <cell r="E1792">
            <v>3.3</v>
          </cell>
          <cell r="F1792">
            <v>3.4</v>
          </cell>
          <cell r="G1792">
            <v>3.7</v>
          </cell>
          <cell r="H1792">
            <v>0.79</v>
          </cell>
        </row>
        <row r="1793">
          <cell r="A1793">
            <v>1792</v>
          </cell>
          <cell r="B1793" t="str">
            <v>NetSuite</v>
          </cell>
          <cell r="C1793">
            <v>3.8</v>
          </cell>
          <cell r="D1793">
            <v>2800</v>
          </cell>
          <cell r="E1793">
            <v>3.6</v>
          </cell>
          <cell r="F1793">
            <v>3.5</v>
          </cell>
          <cell r="G1793">
            <v>3.7</v>
          </cell>
          <cell r="H1793">
            <v>0.83</v>
          </cell>
        </row>
        <row r="1794">
          <cell r="A1794">
            <v>1793</v>
          </cell>
          <cell r="B1794" t="str">
            <v>Yahoo</v>
          </cell>
          <cell r="C1794">
            <v>3.8</v>
          </cell>
          <cell r="D1794">
            <v>5600</v>
          </cell>
          <cell r="E1794">
            <v>3.8</v>
          </cell>
          <cell r="F1794">
            <v>3.5</v>
          </cell>
          <cell r="G1794">
            <v>3.9</v>
          </cell>
          <cell r="H1794">
            <v>0.81</v>
          </cell>
        </row>
        <row r="1795">
          <cell r="A1795">
            <v>1794</v>
          </cell>
          <cell r="B1795" t="str">
            <v>Prometric</v>
          </cell>
          <cell r="C1795">
            <v>3</v>
          </cell>
          <cell r="D1795">
            <v>1100</v>
          </cell>
          <cell r="E1795">
            <v>3.1</v>
          </cell>
          <cell r="F1795">
            <v>2.7</v>
          </cell>
          <cell r="G1795">
            <v>2.9</v>
          </cell>
          <cell r="H1795">
            <v>0.54</v>
          </cell>
        </row>
        <row r="1796">
          <cell r="A1796">
            <v>1795</v>
          </cell>
          <cell r="B1796" t="str">
            <v>Kroll Bond Rating Agency</v>
          </cell>
          <cell r="C1796">
            <v>3.5</v>
          </cell>
          <cell r="D1796">
            <v>180</v>
          </cell>
          <cell r="E1796">
            <v>3.2</v>
          </cell>
          <cell r="F1796">
            <v>3.3</v>
          </cell>
          <cell r="G1796">
            <v>3.6</v>
          </cell>
          <cell r="H1796">
            <v>0.76</v>
          </cell>
        </row>
        <row r="1797">
          <cell r="A1797">
            <v>1796</v>
          </cell>
          <cell r="B1797" t="str">
            <v>Piper Sandler</v>
          </cell>
          <cell r="C1797">
            <v>3.9</v>
          </cell>
          <cell r="D1797">
            <v>420</v>
          </cell>
          <cell r="E1797">
            <v>3.2</v>
          </cell>
          <cell r="F1797">
            <v>3.7</v>
          </cell>
          <cell r="G1797">
            <v>4</v>
          </cell>
          <cell r="H1797">
            <v>0.91</v>
          </cell>
        </row>
        <row r="1798">
          <cell r="A1798">
            <v>1797</v>
          </cell>
          <cell r="B1798" t="str">
            <v>Prometheus Group</v>
          </cell>
          <cell r="C1798">
            <v>3.6</v>
          </cell>
          <cell r="D1798">
            <v>210</v>
          </cell>
          <cell r="E1798">
            <v>3.4</v>
          </cell>
          <cell r="F1798">
            <v>3.3</v>
          </cell>
          <cell r="G1798">
            <v>3.6</v>
          </cell>
          <cell r="H1798">
            <v>0.78</v>
          </cell>
        </row>
        <row r="1799">
          <cell r="A1799">
            <v>1798</v>
          </cell>
          <cell r="B1799" t="str">
            <v>H&amp;R Block</v>
          </cell>
          <cell r="C1799">
            <v>3.4</v>
          </cell>
          <cell r="D1799">
            <v>9500</v>
          </cell>
          <cell r="E1799">
            <v>3.6</v>
          </cell>
          <cell r="F1799">
            <v>3.2</v>
          </cell>
          <cell r="G1799">
            <v>3.5</v>
          </cell>
          <cell r="H1799">
            <v>0.76</v>
          </cell>
        </row>
        <row r="1800">
          <cell r="A1800">
            <v>1799</v>
          </cell>
          <cell r="B1800" t="str">
            <v>Diversified Systems</v>
          </cell>
          <cell r="C1800">
            <v>3.5</v>
          </cell>
          <cell r="D1800">
            <v>95</v>
          </cell>
          <cell r="E1800">
            <v>3.4</v>
          </cell>
          <cell r="F1800">
            <v>3.3</v>
          </cell>
          <cell r="G1800">
            <v>3.5</v>
          </cell>
          <cell r="H1800">
            <v>0.74</v>
          </cell>
        </row>
        <row r="1801">
          <cell r="A1801">
            <v>1800</v>
          </cell>
          <cell r="B1801" t="str">
            <v>CooperSurgical</v>
          </cell>
          <cell r="C1801">
            <v>3.3</v>
          </cell>
          <cell r="D1801">
            <v>580</v>
          </cell>
          <cell r="E1801">
            <v>3.2</v>
          </cell>
          <cell r="F1801">
            <v>3</v>
          </cell>
          <cell r="G1801">
            <v>3.3</v>
          </cell>
          <cell r="H1801">
            <v>0.66</v>
          </cell>
        </row>
        <row r="1802">
          <cell r="A1802">
            <v>1801</v>
          </cell>
          <cell r="B1802" t="str">
            <v>Oppenheimer &amp; Co.</v>
          </cell>
          <cell r="C1802">
            <v>3.4</v>
          </cell>
          <cell r="D1802">
            <v>1250</v>
          </cell>
          <cell r="E1802">
            <v>3.2</v>
          </cell>
          <cell r="F1802">
            <v>3.1</v>
          </cell>
          <cell r="G1802">
            <v>3.3</v>
          </cell>
          <cell r="H1802">
            <v>0.72</v>
          </cell>
        </row>
        <row r="1803">
          <cell r="A1803">
            <v>1802</v>
          </cell>
          <cell r="B1803" t="str">
            <v>Information Services Group</v>
          </cell>
          <cell r="C1803">
            <v>3.8</v>
          </cell>
          <cell r="D1803">
            <v>880</v>
          </cell>
          <cell r="E1803">
            <v>3.7</v>
          </cell>
          <cell r="F1803">
            <v>3.5</v>
          </cell>
          <cell r="G1803">
            <v>3.8</v>
          </cell>
          <cell r="H1803">
            <v>0.85</v>
          </cell>
        </row>
        <row r="1804">
          <cell r="A1804">
            <v>1803</v>
          </cell>
          <cell r="B1804" t="str">
            <v>Credit One Bank</v>
          </cell>
          <cell r="C1804">
            <v>3.1</v>
          </cell>
          <cell r="D1804">
            <v>1550</v>
          </cell>
          <cell r="E1804">
            <v>2.9</v>
          </cell>
          <cell r="F1804">
            <v>2.8</v>
          </cell>
          <cell r="G1804">
            <v>3</v>
          </cell>
          <cell r="H1804">
            <v>0.57999999999999996</v>
          </cell>
        </row>
        <row r="1805">
          <cell r="A1805">
            <v>1804</v>
          </cell>
          <cell r="B1805" t="str">
            <v>Octus</v>
          </cell>
          <cell r="C1805">
            <v>4.0999999999999996</v>
          </cell>
          <cell r="D1805">
            <v>160</v>
          </cell>
          <cell r="E1805">
            <v>4</v>
          </cell>
          <cell r="F1805">
            <v>3.9</v>
          </cell>
          <cell r="G1805">
            <v>4.2</v>
          </cell>
          <cell r="H1805">
            <v>0.9</v>
          </cell>
        </row>
        <row r="1806">
          <cell r="A1806">
            <v>1805</v>
          </cell>
          <cell r="B1806" t="str">
            <v>Kaleris</v>
          </cell>
          <cell r="C1806">
            <v>3.6</v>
          </cell>
          <cell r="D1806">
            <v>210</v>
          </cell>
          <cell r="E1806">
            <v>3.5</v>
          </cell>
          <cell r="F1806">
            <v>3.4</v>
          </cell>
          <cell r="G1806">
            <v>3.6</v>
          </cell>
          <cell r="H1806">
            <v>0.8</v>
          </cell>
        </row>
        <row r="1807">
          <cell r="A1807">
            <v>1806</v>
          </cell>
          <cell r="B1807" t="str">
            <v>Finn Partners</v>
          </cell>
          <cell r="C1807">
            <v>3.9</v>
          </cell>
          <cell r="D1807">
            <v>460</v>
          </cell>
          <cell r="E1807">
            <v>3.7</v>
          </cell>
          <cell r="F1807">
            <v>3.6</v>
          </cell>
          <cell r="G1807">
            <v>4.0999999999999996</v>
          </cell>
          <cell r="H1807">
            <v>0.88</v>
          </cell>
        </row>
        <row r="1808">
          <cell r="A1808">
            <v>1807</v>
          </cell>
          <cell r="B1808" t="str">
            <v>Winston &amp; Strawn</v>
          </cell>
          <cell r="C1808">
            <v>3.8</v>
          </cell>
          <cell r="D1808">
            <v>620</v>
          </cell>
          <cell r="E1808">
            <v>3.1</v>
          </cell>
          <cell r="F1808">
            <v>3.5</v>
          </cell>
          <cell r="G1808">
            <v>3.9</v>
          </cell>
          <cell r="H1808">
            <v>0.82</v>
          </cell>
        </row>
        <row r="1809">
          <cell r="A1809">
            <v>1808</v>
          </cell>
          <cell r="B1809" t="str">
            <v>Duracell</v>
          </cell>
          <cell r="C1809">
            <v>3.7</v>
          </cell>
          <cell r="D1809">
            <v>1150</v>
          </cell>
          <cell r="E1809">
            <v>3.5</v>
          </cell>
          <cell r="F1809">
            <v>3.4</v>
          </cell>
          <cell r="G1809">
            <v>3.6</v>
          </cell>
          <cell r="H1809">
            <v>0.78</v>
          </cell>
        </row>
        <row r="1810">
          <cell r="A1810">
            <v>1809</v>
          </cell>
          <cell r="B1810" t="str">
            <v>Sanford Health</v>
          </cell>
          <cell r="C1810">
            <v>3.5</v>
          </cell>
          <cell r="D1810">
            <v>3300</v>
          </cell>
          <cell r="E1810">
            <v>3.3</v>
          </cell>
          <cell r="F1810">
            <v>3.1</v>
          </cell>
          <cell r="G1810">
            <v>3.5</v>
          </cell>
          <cell r="H1810">
            <v>0.7</v>
          </cell>
        </row>
        <row r="1811">
          <cell r="A1811">
            <v>1810</v>
          </cell>
          <cell r="B1811" t="str">
            <v>ABC Legal Services</v>
          </cell>
          <cell r="C1811">
            <v>3.2</v>
          </cell>
          <cell r="D1811">
            <v>360</v>
          </cell>
          <cell r="E1811">
            <v>3.1</v>
          </cell>
          <cell r="F1811">
            <v>2.9</v>
          </cell>
          <cell r="G1811">
            <v>3</v>
          </cell>
          <cell r="H1811">
            <v>0.62</v>
          </cell>
        </row>
        <row r="1812">
          <cell r="A1812">
            <v>1811</v>
          </cell>
          <cell r="B1812" t="str">
            <v>United Community Banks</v>
          </cell>
          <cell r="C1812">
            <v>3.9</v>
          </cell>
          <cell r="D1812">
            <v>520</v>
          </cell>
          <cell r="E1812">
            <v>3.8</v>
          </cell>
          <cell r="F1812">
            <v>3.7</v>
          </cell>
          <cell r="G1812">
            <v>4</v>
          </cell>
          <cell r="H1812">
            <v>0.89</v>
          </cell>
        </row>
        <row r="1813">
          <cell r="A1813">
            <v>1812</v>
          </cell>
          <cell r="B1813" t="str">
            <v>Ooma</v>
          </cell>
          <cell r="C1813">
            <v>3.7</v>
          </cell>
          <cell r="D1813">
            <v>410</v>
          </cell>
          <cell r="E1813">
            <v>3.6</v>
          </cell>
          <cell r="F1813">
            <v>3.4</v>
          </cell>
          <cell r="G1813">
            <v>3.7</v>
          </cell>
          <cell r="H1813">
            <v>0.81</v>
          </cell>
        </row>
        <row r="1814">
          <cell r="A1814">
            <v>1813</v>
          </cell>
          <cell r="B1814" t="str">
            <v>The Standard</v>
          </cell>
          <cell r="C1814">
            <v>3.8</v>
          </cell>
          <cell r="D1814">
            <v>950</v>
          </cell>
          <cell r="E1814">
            <v>3.9</v>
          </cell>
          <cell r="F1814">
            <v>3.6</v>
          </cell>
          <cell r="G1814">
            <v>3.8</v>
          </cell>
          <cell r="H1814">
            <v>0.84</v>
          </cell>
        </row>
        <row r="1815">
          <cell r="A1815">
            <v>1814</v>
          </cell>
          <cell r="B1815" t="str">
            <v>American Megatrends</v>
          </cell>
          <cell r="C1815">
            <v>3.5</v>
          </cell>
          <cell r="D1815">
            <v>380</v>
          </cell>
          <cell r="E1815">
            <v>3.4</v>
          </cell>
          <cell r="F1815">
            <v>3.2</v>
          </cell>
          <cell r="G1815">
            <v>3.4</v>
          </cell>
          <cell r="H1815">
            <v>0.75</v>
          </cell>
        </row>
        <row r="1816">
          <cell r="A1816">
            <v>1815</v>
          </cell>
          <cell r="B1816" t="str">
            <v>The Marcus Corporation</v>
          </cell>
          <cell r="C1816">
            <v>3.6</v>
          </cell>
          <cell r="D1816">
            <v>1100</v>
          </cell>
          <cell r="E1816">
            <v>3.4</v>
          </cell>
          <cell r="F1816">
            <v>3.3</v>
          </cell>
          <cell r="G1816">
            <v>3.6</v>
          </cell>
          <cell r="H1816">
            <v>0.76</v>
          </cell>
        </row>
        <row r="1817">
          <cell r="A1817">
            <v>1816</v>
          </cell>
          <cell r="B1817" t="str">
            <v>Life Fitness</v>
          </cell>
          <cell r="C1817">
            <v>3.4</v>
          </cell>
          <cell r="D1817">
            <v>720</v>
          </cell>
          <cell r="E1817">
            <v>3.3</v>
          </cell>
          <cell r="F1817">
            <v>3.1</v>
          </cell>
          <cell r="G1817">
            <v>3.3</v>
          </cell>
          <cell r="H1817">
            <v>0.68</v>
          </cell>
        </row>
        <row r="1818">
          <cell r="A1818">
            <v>1817</v>
          </cell>
          <cell r="B1818" t="str">
            <v>Cadent</v>
          </cell>
          <cell r="C1818">
            <v>3.8</v>
          </cell>
          <cell r="D1818">
            <v>340</v>
          </cell>
          <cell r="E1818">
            <v>3.7</v>
          </cell>
          <cell r="F1818">
            <v>3.5</v>
          </cell>
          <cell r="G1818">
            <v>3.8</v>
          </cell>
          <cell r="H1818">
            <v>0.83</v>
          </cell>
        </row>
        <row r="1819">
          <cell r="A1819">
            <v>1818</v>
          </cell>
          <cell r="B1819" t="str">
            <v>Kelley Drye &amp; Warren</v>
          </cell>
          <cell r="C1819">
            <v>3.7</v>
          </cell>
          <cell r="D1819">
            <v>290</v>
          </cell>
          <cell r="E1819">
            <v>3</v>
          </cell>
          <cell r="F1819">
            <v>3.4</v>
          </cell>
          <cell r="G1819">
            <v>3.8</v>
          </cell>
          <cell r="H1819">
            <v>0.8</v>
          </cell>
        </row>
        <row r="1820">
          <cell r="A1820">
            <v>1819</v>
          </cell>
          <cell r="B1820" t="str">
            <v>Stellar Bank</v>
          </cell>
          <cell r="C1820">
            <v>3.8</v>
          </cell>
          <cell r="D1820">
            <v>180</v>
          </cell>
          <cell r="E1820">
            <v>3.7</v>
          </cell>
          <cell r="F1820">
            <v>3.6</v>
          </cell>
          <cell r="G1820">
            <v>3.9</v>
          </cell>
          <cell r="H1820">
            <v>0.85</v>
          </cell>
        </row>
        <row r="1821">
          <cell r="A1821">
            <v>1820</v>
          </cell>
          <cell r="B1821" t="str">
            <v>Provident Financial Services</v>
          </cell>
          <cell r="C1821">
            <v>3.6</v>
          </cell>
          <cell r="D1821">
            <v>440</v>
          </cell>
          <cell r="E1821">
            <v>3.5</v>
          </cell>
          <cell r="F1821">
            <v>3.3</v>
          </cell>
          <cell r="G1821">
            <v>3.6</v>
          </cell>
          <cell r="H1821">
            <v>0.77</v>
          </cell>
        </row>
        <row r="1822">
          <cell r="A1822">
            <v>1821</v>
          </cell>
          <cell r="B1822" t="str">
            <v>Mayer Brown</v>
          </cell>
          <cell r="C1822">
            <v>3.9</v>
          </cell>
          <cell r="D1822">
            <v>780</v>
          </cell>
          <cell r="E1822">
            <v>3.2</v>
          </cell>
          <cell r="F1822">
            <v>3.6</v>
          </cell>
          <cell r="G1822">
            <v>4</v>
          </cell>
          <cell r="H1822">
            <v>0.86</v>
          </cell>
        </row>
        <row r="1823">
          <cell r="A1823">
            <v>1822</v>
          </cell>
          <cell r="B1823" t="str">
            <v>MaxLinear</v>
          </cell>
          <cell r="C1823">
            <v>3.5</v>
          </cell>
          <cell r="D1823">
            <v>420</v>
          </cell>
          <cell r="E1823">
            <v>3.3</v>
          </cell>
          <cell r="F1823">
            <v>3.2</v>
          </cell>
          <cell r="G1823">
            <v>3.4</v>
          </cell>
          <cell r="H1823">
            <v>0.71</v>
          </cell>
        </row>
        <row r="1824">
          <cell r="A1824">
            <v>1823</v>
          </cell>
          <cell r="B1824" t="str">
            <v>CareerBuilder</v>
          </cell>
          <cell r="C1824">
            <v>3.2</v>
          </cell>
          <cell r="D1824">
            <v>1850</v>
          </cell>
          <cell r="E1824">
            <v>3.1</v>
          </cell>
          <cell r="F1824">
            <v>2.9</v>
          </cell>
          <cell r="G1824">
            <v>3.1</v>
          </cell>
          <cell r="H1824">
            <v>0.6</v>
          </cell>
        </row>
        <row r="1825">
          <cell r="A1825">
            <v>1824</v>
          </cell>
          <cell r="B1825" t="str">
            <v>Main Event Entertainment</v>
          </cell>
          <cell r="C1825">
            <v>3.4</v>
          </cell>
          <cell r="D1825">
            <v>2100</v>
          </cell>
          <cell r="E1825">
            <v>3.2</v>
          </cell>
          <cell r="F1825">
            <v>3.1</v>
          </cell>
          <cell r="G1825">
            <v>3.4</v>
          </cell>
          <cell r="H1825">
            <v>0.69</v>
          </cell>
        </row>
        <row r="1826">
          <cell r="A1826">
            <v>1825</v>
          </cell>
          <cell r="B1826" t="str">
            <v>Hotwire Communications</v>
          </cell>
          <cell r="C1826">
            <v>3.5</v>
          </cell>
          <cell r="D1826">
            <v>390</v>
          </cell>
          <cell r="E1826">
            <v>3.4</v>
          </cell>
          <cell r="F1826">
            <v>3.2</v>
          </cell>
          <cell r="G1826">
            <v>3.5</v>
          </cell>
          <cell r="H1826">
            <v>0.74</v>
          </cell>
        </row>
        <row r="1827">
          <cell r="A1827">
            <v>1826</v>
          </cell>
          <cell r="B1827" t="str">
            <v>Axos Financial</v>
          </cell>
          <cell r="C1827">
            <v>3.3</v>
          </cell>
          <cell r="D1827">
            <v>580</v>
          </cell>
          <cell r="E1827">
            <v>3.1</v>
          </cell>
          <cell r="F1827">
            <v>3</v>
          </cell>
          <cell r="G1827">
            <v>3.2</v>
          </cell>
          <cell r="H1827">
            <v>0.65</v>
          </cell>
        </row>
        <row r="1828">
          <cell r="A1828">
            <v>1827</v>
          </cell>
          <cell r="B1828" t="str">
            <v>Entertainment Partners</v>
          </cell>
          <cell r="C1828">
            <v>3.7</v>
          </cell>
          <cell r="D1828">
            <v>310</v>
          </cell>
          <cell r="E1828">
            <v>3.6</v>
          </cell>
          <cell r="F1828">
            <v>3.4</v>
          </cell>
          <cell r="G1828">
            <v>3.7</v>
          </cell>
          <cell r="H1828">
            <v>0.79</v>
          </cell>
        </row>
        <row r="1829">
          <cell r="A1829">
            <v>1828</v>
          </cell>
          <cell r="B1829" t="str">
            <v>CRC Group</v>
          </cell>
          <cell r="C1829">
            <v>3.8</v>
          </cell>
          <cell r="D1829">
            <v>470</v>
          </cell>
          <cell r="E1829">
            <v>3.7</v>
          </cell>
          <cell r="F1829">
            <v>3.6</v>
          </cell>
          <cell r="G1829">
            <v>3.8</v>
          </cell>
          <cell r="H1829">
            <v>0.84</v>
          </cell>
        </row>
        <row r="1830">
          <cell r="A1830">
            <v>1829</v>
          </cell>
          <cell r="B1830" t="str">
            <v>Transact Campus</v>
          </cell>
          <cell r="C1830">
            <v>3.9</v>
          </cell>
          <cell r="D1830">
            <v>220</v>
          </cell>
          <cell r="E1830">
            <v>3.8</v>
          </cell>
          <cell r="F1830">
            <v>3.7</v>
          </cell>
          <cell r="G1830">
            <v>4</v>
          </cell>
          <cell r="H1830">
            <v>0.88</v>
          </cell>
        </row>
        <row r="1831">
          <cell r="A1831">
            <v>1830</v>
          </cell>
          <cell r="B1831" t="str">
            <v>Quality Systems</v>
          </cell>
          <cell r="C1831">
            <v>3.2</v>
          </cell>
          <cell r="D1831">
            <v>640</v>
          </cell>
          <cell r="E1831">
            <v>3.1</v>
          </cell>
          <cell r="F1831">
            <v>2.9</v>
          </cell>
          <cell r="G1831">
            <v>3.1</v>
          </cell>
          <cell r="H1831">
            <v>0.61</v>
          </cell>
        </row>
        <row r="1832">
          <cell r="A1832">
            <v>1831</v>
          </cell>
          <cell r="B1832" t="str">
            <v>Riverbed Technology</v>
          </cell>
          <cell r="C1832">
            <v>3.6</v>
          </cell>
          <cell r="D1832">
            <v>1150</v>
          </cell>
          <cell r="E1832">
            <v>3.5</v>
          </cell>
          <cell r="F1832">
            <v>3.3</v>
          </cell>
          <cell r="G1832">
            <v>3.6</v>
          </cell>
          <cell r="H1832">
            <v>0.76</v>
          </cell>
        </row>
        <row r="1833">
          <cell r="A1833">
            <v>1832</v>
          </cell>
          <cell r="B1833" t="str">
            <v>Driscoll's</v>
          </cell>
          <cell r="C1833">
            <v>3.8</v>
          </cell>
          <cell r="D1833">
            <v>820</v>
          </cell>
          <cell r="E1833">
            <v>3.7</v>
          </cell>
          <cell r="F1833">
            <v>3.6</v>
          </cell>
          <cell r="G1833">
            <v>3.9</v>
          </cell>
          <cell r="H1833">
            <v>0.85</v>
          </cell>
        </row>
        <row r="1834">
          <cell r="A1834">
            <v>1833</v>
          </cell>
          <cell r="B1834" t="str">
            <v>Red Roof Inn</v>
          </cell>
          <cell r="C1834">
            <v>3.1</v>
          </cell>
          <cell r="D1834">
            <v>1450</v>
          </cell>
          <cell r="E1834">
            <v>3</v>
          </cell>
          <cell r="F1834">
            <v>2.8</v>
          </cell>
          <cell r="G1834">
            <v>3</v>
          </cell>
          <cell r="H1834">
            <v>0.56999999999999995</v>
          </cell>
        </row>
        <row r="1835">
          <cell r="A1835">
            <v>1834</v>
          </cell>
          <cell r="B1835" t="str">
            <v>LegalShield</v>
          </cell>
          <cell r="C1835">
            <v>3.5</v>
          </cell>
          <cell r="D1835">
            <v>760</v>
          </cell>
          <cell r="E1835">
            <v>3.4</v>
          </cell>
          <cell r="F1835">
            <v>3.3</v>
          </cell>
          <cell r="G1835">
            <v>3.5</v>
          </cell>
          <cell r="H1835">
            <v>0.73</v>
          </cell>
        </row>
        <row r="1836">
          <cell r="A1836">
            <v>1835</v>
          </cell>
          <cell r="B1836" t="str">
            <v>Renuity</v>
          </cell>
          <cell r="C1836">
            <v>3.9</v>
          </cell>
          <cell r="D1836">
            <v>140</v>
          </cell>
          <cell r="E1836">
            <v>3.8</v>
          </cell>
          <cell r="F1836">
            <v>3.7</v>
          </cell>
          <cell r="G1836">
            <v>4</v>
          </cell>
          <cell r="H1836">
            <v>0.87</v>
          </cell>
        </row>
        <row r="1837">
          <cell r="A1837">
            <v>1836</v>
          </cell>
          <cell r="B1837" t="str">
            <v>Startup Grind</v>
          </cell>
          <cell r="C1837">
            <v>4.2</v>
          </cell>
          <cell r="D1837">
            <v>90</v>
          </cell>
          <cell r="E1837">
            <v>4.0999999999999996</v>
          </cell>
          <cell r="F1837">
            <v>4</v>
          </cell>
          <cell r="G1837">
            <v>4.3</v>
          </cell>
          <cell r="H1837">
            <v>0.92</v>
          </cell>
        </row>
        <row r="1838">
          <cell r="A1838">
            <v>1837</v>
          </cell>
          <cell r="B1838" t="str">
            <v>VMware</v>
          </cell>
          <cell r="C1838">
            <v>4.0999999999999996</v>
          </cell>
          <cell r="D1838">
            <v>9800</v>
          </cell>
          <cell r="E1838">
            <v>4</v>
          </cell>
          <cell r="F1838">
            <v>3.8</v>
          </cell>
          <cell r="G1838">
            <v>4.2</v>
          </cell>
          <cell r="H1838">
            <v>0.89</v>
          </cell>
        </row>
        <row r="1839">
          <cell r="A1839">
            <v>1838</v>
          </cell>
          <cell r="B1839" t="str">
            <v>Zymergen</v>
          </cell>
          <cell r="C1839">
            <v>3.4</v>
          </cell>
          <cell r="D1839">
            <v>280</v>
          </cell>
          <cell r="E1839">
            <v>3.3</v>
          </cell>
          <cell r="F1839">
            <v>3.1</v>
          </cell>
          <cell r="G1839">
            <v>3.4</v>
          </cell>
          <cell r="H1839">
            <v>0.67</v>
          </cell>
        </row>
        <row r="1840">
          <cell r="A1840">
            <v>1839</v>
          </cell>
          <cell r="B1840" t="str">
            <v>Pellera Technologies</v>
          </cell>
          <cell r="C1840">
            <v>3.6</v>
          </cell>
          <cell r="D1840">
            <v>50</v>
          </cell>
          <cell r="E1840">
            <v>3.5</v>
          </cell>
          <cell r="F1840">
            <v>3.4</v>
          </cell>
          <cell r="G1840">
            <v>3.6</v>
          </cell>
          <cell r="H1840">
            <v>0.78</v>
          </cell>
        </row>
        <row r="1841">
          <cell r="A1841">
            <v>1840</v>
          </cell>
          <cell r="B1841" t="str">
            <v>The Corcoran Group</v>
          </cell>
          <cell r="C1841">
            <v>3.8</v>
          </cell>
          <cell r="D1841">
            <v>550</v>
          </cell>
          <cell r="E1841">
            <v>3.7</v>
          </cell>
          <cell r="F1841">
            <v>3.6</v>
          </cell>
          <cell r="G1841">
            <v>3.9</v>
          </cell>
          <cell r="H1841">
            <v>0.84</v>
          </cell>
        </row>
        <row r="1842">
          <cell r="A1842">
            <v>1841</v>
          </cell>
          <cell r="B1842" t="str">
            <v>First Command Financial Services</v>
          </cell>
          <cell r="C1842">
            <v>3.7</v>
          </cell>
          <cell r="D1842">
            <v>610</v>
          </cell>
          <cell r="E1842">
            <v>3.6</v>
          </cell>
          <cell r="F1842">
            <v>3.5</v>
          </cell>
          <cell r="G1842">
            <v>3.7</v>
          </cell>
          <cell r="H1842">
            <v>0.8</v>
          </cell>
        </row>
        <row r="1843">
          <cell r="A1843">
            <v>1842</v>
          </cell>
          <cell r="B1843" t="str">
            <v>Uplers</v>
          </cell>
          <cell r="C1843">
            <v>4</v>
          </cell>
          <cell r="D1843">
            <v>1200</v>
          </cell>
          <cell r="E1843">
            <v>3.9</v>
          </cell>
          <cell r="F1843">
            <v>3.8</v>
          </cell>
          <cell r="G1843">
            <v>4.0999999999999996</v>
          </cell>
          <cell r="H1843">
            <v>0.91</v>
          </cell>
        </row>
        <row r="1844">
          <cell r="A1844">
            <v>1843</v>
          </cell>
          <cell r="B1844" t="str">
            <v>Heritage Bank</v>
          </cell>
          <cell r="C1844">
            <v>3.8</v>
          </cell>
          <cell r="D1844">
            <v>430</v>
          </cell>
          <cell r="E1844">
            <v>3.7</v>
          </cell>
          <cell r="F1844">
            <v>3.6</v>
          </cell>
          <cell r="G1844">
            <v>3.9</v>
          </cell>
          <cell r="H1844">
            <v>0.85</v>
          </cell>
        </row>
        <row r="1845">
          <cell r="A1845">
            <v>1844</v>
          </cell>
          <cell r="B1845" t="str">
            <v>ABC Fitness Solutions</v>
          </cell>
          <cell r="C1845">
            <v>3.5</v>
          </cell>
          <cell r="D1845">
            <v>320</v>
          </cell>
          <cell r="E1845">
            <v>3.4</v>
          </cell>
          <cell r="F1845">
            <v>3.3</v>
          </cell>
          <cell r="G1845">
            <v>3.5</v>
          </cell>
          <cell r="H1845">
            <v>0.74</v>
          </cell>
        </row>
        <row r="1846">
          <cell r="A1846">
            <v>1845</v>
          </cell>
          <cell r="B1846" t="str">
            <v>Carahsoft Technology</v>
          </cell>
          <cell r="C1846">
            <v>3.6</v>
          </cell>
          <cell r="D1846">
            <v>890</v>
          </cell>
          <cell r="E1846">
            <v>3.2</v>
          </cell>
          <cell r="F1846">
            <v>3.4</v>
          </cell>
          <cell r="G1846">
            <v>3.7</v>
          </cell>
          <cell r="H1846">
            <v>0.77</v>
          </cell>
        </row>
        <row r="1847">
          <cell r="A1847">
            <v>1846</v>
          </cell>
          <cell r="B1847" t="str">
            <v>GenMark Diagnostic</v>
          </cell>
          <cell r="C1847">
            <v>3.4</v>
          </cell>
          <cell r="D1847">
            <v>240</v>
          </cell>
          <cell r="E1847">
            <v>3.3</v>
          </cell>
          <cell r="F1847">
            <v>3.1</v>
          </cell>
          <cell r="G1847">
            <v>3.4</v>
          </cell>
          <cell r="H1847">
            <v>0.68</v>
          </cell>
        </row>
        <row r="1848">
          <cell r="A1848">
            <v>1847</v>
          </cell>
          <cell r="B1848" t="str">
            <v>Crowell &amp; Moring</v>
          </cell>
          <cell r="C1848">
            <v>3.9</v>
          </cell>
          <cell r="D1848">
            <v>380</v>
          </cell>
          <cell r="E1848">
            <v>3.3</v>
          </cell>
          <cell r="F1848">
            <v>3.7</v>
          </cell>
          <cell r="G1848">
            <v>4.0999999999999996</v>
          </cell>
          <cell r="H1848">
            <v>0.87</v>
          </cell>
        </row>
        <row r="1849">
          <cell r="A1849">
            <v>1848</v>
          </cell>
          <cell r="B1849" t="str">
            <v>Nautilus</v>
          </cell>
          <cell r="C1849">
            <v>3.5</v>
          </cell>
          <cell r="D1849">
            <v>410</v>
          </cell>
          <cell r="E1849">
            <v>3.4</v>
          </cell>
          <cell r="F1849">
            <v>3.2</v>
          </cell>
          <cell r="G1849">
            <v>3.5</v>
          </cell>
          <cell r="H1849">
            <v>0.72</v>
          </cell>
        </row>
        <row r="1850">
          <cell r="A1850">
            <v>1849</v>
          </cell>
          <cell r="B1850" t="str">
            <v>Welocalize</v>
          </cell>
          <cell r="C1850">
            <v>3.6</v>
          </cell>
          <cell r="D1850">
            <v>1100</v>
          </cell>
          <cell r="E1850">
            <v>3.7</v>
          </cell>
          <cell r="F1850">
            <v>3.4</v>
          </cell>
          <cell r="G1850">
            <v>3.6</v>
          </cell>
          <cell r="H1850">
            <v>0.79</v>
          </cell>
        </row>
        <row r="1851">
          <cell r="A1851">
            <v>1850</v>
          </cell>
          <cell r="B1851" t="str">
            <v>FINCA Impact Finance</v>
          </cell>
          <cell r="C1851">
            <v>3.7</v>
          </cell>
          <cell r="D1851">
            <v>330</v>
          </cell>
          <cell r="E1851">
            <v>3.6</v>
          </cell>
          <cell r="F1851">
            <v>3.5</v>
          </cell>
          <cell r="G1851">
            <v>3.7</v>
          </cell>
          <cell r="H1851">
            <v>0.81</v>
          </cell>
        </row>
        <row r="1852">
          <cell r="A1852">
            <v>1851</v>
          </cell>
          <cell r="B1852" t="str">
            <v>Tungsten Automation</v>
          </cell>
          <cell r="C1852">
            <v>3.6</v>
          </cell>
          <cell r="D1852">
            <v>180</v>
          </cell>
          <cell r="E1852">
            <v>3.5</v>
          </cell>
          <cell r="F1852">
            <v>3.4</v>
          </cell>
          <cell r="G1852">
            <v>3.6</v>
          </cell>
          <cell r="H1852">
            <v>0.78</v>
          </cell>
        </row>
        <row r="1853">
          <cell r="A1853">
            <v>1852</v>
          </cell>
          <cell r="B1853" t="str">
            <v>Orion Advisor Solutions</v>
          </cell>
          <cell r="C1853">
            <v>3.8</v>
          </cell>
          <cell r="D1853">
            <v>460</v>
          </cell>
          <cell r="E1853">
            <v>3.7</v>
          </cell>
          <cell r="F1853">
            <v>3.6</v>
          </cell>
          <cell r="G1853">
            <v>3.8</v>
          </cell>
          <cell r="H1853">
            <v>0.84</v>
          </cell>
        </row>
        <row r="1854">
          <cell r="A1854">
            <v>1853</v>
          </cell>
          <cell r="B1854" t="str">
            <v>Rent-A-Center</v>
          </cell>
          <cell r="C1854">
            <v>3.2</v>
          </cell>
          <cell r="D1854">
            <v>4200</v>
          </cell>
          <cell r="E1854">
            <v>3.1</v>
          </cell>
          <cell r="F1854">
            <v>2.9</v>
          </cell>
          <cell r="G1854">
            <v>3.1</v>
          </cell>
          <cell r="H1854">
            <v>0.61</v>
          </cell>
        </row>
        <row r="1855">
          <cell r="A1855">
            <v>1854</v>
          </cell>
          <cell r="B1855" t="str">
            <v>Rambus</v>
          </cell>
          <cell r="C1855">
            <v>3.8</v>
          </cell>
          <cell r="D1855">
            <v>640</v>
          </cell>
          <cell r="E1855">
            <v>3.7</v>
          </cell>
          <cell r="F1855">
            <v>3.6</v>
          </cell>
          <cell r="G1855">
            <v>3.8</v>
          </cell>
          <cell r="H1855">
            <v>0.83</v>
          </cell>
        </row>
        <row r="1856">
          <cell r="A1856">
            <v>1855</v>
          </cell>
          <cell r="B1856" t="str">
            <v>Havas Health Network</v>
          </cell>
          <cell r="C1856">
            <v>3.7</v>
          </cell>
          <cell r="D1856">
            <v>520</v>
          </cell>
          <cell r="E1856">
            <v>3.4</v>
          </cell>
          <cell r="F1856">
            <v>3.5</v>
          </cell>
          <cell r="G1856">
            <v>3.8</v>
          </cell>
          <cell r="H1856">
            <v>0.8</v>
          </cell>
        </row>
        <row r="1857">
          <cell r="A1857">
            <v>1856</v>
          </cell>
          <cell r="B1857" t="str">
            <v>Data.ai</v>
          </cell>
          <cell r="C1857">
            <v>3.8</v>
          </cell>
          <cell r="D1857">
            <v>410</v>
          </cell>
          <cell r="E1857">
            <v>3.7</v>
          </cell>
          <cell r="F1857">
            <v>3.6</v>
          </cell>
          <cell r="G1857">
            <v>3.9</v>
          </cell>
          <cell r="H1857">
            <v>0.84</v>
          </cell>
        </row>
        <row r="1858">
          <cell r="A1858">
            <v>1857</v>
          </cell>
          <cell r="B1858" t="str">
            <v>SPS Commerce</v>
          </cell>
          <cell r="C1858">
            <v>4</v>
          </cell>
          <cell r="D1858">
            <v>950</v>
          </cell>
          <cell r="E1858">
            <v>3.9</v>
          </cell>
          <cell r="F1858">
            <v>3.8</v>
          </cell>
          <cell r="G1858">
            <v>4.0999999999999996</v>
          </cell>
          <cell r="H1858">
            <v>0.91</v>
          </cell>
        </row>
        <row r="1859">
          <cell r="A1859">
            <v>1858</v>
          </cell>
          <cell r="B1859" t="str">
            <v>ECS Federal</v>
          </cell>
          <cell r="C1859">
            <v>3.7</v>
          </cell>
          <cell r="D1859">
            <v>1350</v>
          </cell>
          <cell r="E1859">
            <v>3.6</v>
          </cell>
          <cell r="F1859">
            <v>3.5</v>
          </cell>
          <cell r="G1859">
            <v>3.7</v>
          </cell>
          <cell r="H1859">
            <v>0.81</v>
          </cell>
        </row>
        <row r="1860">
          <cell r="A1860">
            <v>1859</v>
          </cell>
          <cell r="B1860" t="str">
            <v>InComm</v>
          </cell>
          <cell r="C1860">
            <v>3.4</v>
          </cell>
          <cell r="D1860">
            <v>920</v>
          </cell>
          <cell r="E1860">
            <v>3.3</v>
          </cell>
          <cell r="F1860">
            <v>3.1</v>
          </cell>
          <cell r="G1860">
            <v>3.4</v>
          </cell>
          <cell r="H1860">
            <v>0.69</v>
          </cell>
        </row>
        <row r="1861">
          <cell r="A1861">
            <v>1860</v>
          </cell>
          <cell r="B1861" t="str">
            <v>Mary Kay Global</v>
          </cell>
          <cell r="C1861">
            <v>3.9</v>
          </cell>
          <cell r="D1861">
            <v>1800</v>
          </cell>
          <cell r="E1861">
            <v>3.8</v>
          </cell>
          <cell r="F1861">
            <v>3.7</v>
          </cell>
          <cell r="G1861">
            <v>4.0999999999999996</v>
          </cell>
          <cell r="H1861">
            <v>0.88</v>
          </cell>
        </row>
        <row r="1862">
          <cell r="A1862">
            <v>1861</v>
          </cell>
          <cell r="B1862" t="str">
            <v>ScanSource</v>
          </cell>
          <cell r="C1862">
            <v>3.6</v>
          </cell>
          <cell r="D1862">
            <v>480</v>
          </cell>
          <cell r="E1862">
            <v>3.5</v>
          </cell>
          <cell r="F1862">
            <v>3.4</v>
          </cell>
          <cell r="G1862">
            <v>3.6</v>
          </cell>
          <cell r="H1862">
            <v>0.78</v>
          </cell>
        </row>
        <row r="1863">
          <cell r="A1863">
            <v>1862</v>
          </cell>
          <cell r="B1863" t="str">
            <v>Intuit Mailchimp</v>
          </cell>
          <cell r="C1863">
            <v>4.0999999999999996</v>
          </cell>
          <cell r="D1863">
            <v>1100</v>
          </cell>
          <cell r="E1863">
            <v>4</v>
          </cell>
          <cell r="F1863">
            <v>3.9</v>
          </cell>
          <cell r="G1863">
            <v>4.2</v>
          </cell>
          <cell r="H1863">
            <v>0.9</v>
          </cell>
        </row>
        <row r="1864">
          <cell r="A1864">
            <v>1863</v>
          </cell>
          <cell r="B1864" t="str">
            <v>White Lodging</v>
          </cell>
          <cell r="C1864">
            <v>3.5</v>
          </cell>
          <cell r="D1864">
            <v>1600</v>
          </cell>
          <cell r="E1864">
            <v>3.2</v>
          </cell>
          <cell r="F1864">
            <v>3.3</v>
          </cell>
          <cell r="G1864">
            <v>3.6</v>
          </cell>
          <cell r="H1864">
            <v>0.75</v>
          </cell>
        </row>
        <row r="1865">
          <cell r="A1865">
            <v>1864</v>
          </cell>
          <cell r="B1865" t="str">
            <v>Entrust</v>
          </cell>
          <cell r="C1865">
            <v>3.6</v>
          </cell>
          <cell r="D1865">
            <v>740</v>
          </cell>
          <cell r="E1865">
            <v>3.5</v>
          </cell>
          <cell r="F1865">
            <v>3.4</v>
          </cell>
          <cell r="G1865">
            <v>3.6</v>
          </cell>
          <cell r="H1865">
            <v>0.78</v>
          </cell>
        </row>
        <row r="1866">
          <cell r="A1866">
            <v>1865</v>
          </cell>
          <cell r="B1866" t="str">
            <v>FTI Consulting</v>
          </cell>
          <cell r="C1866">
            <v>4</v>
          </cell>
          <cell r="D1866">
            <v>2100</v>
          </cell>
          <cell r="E1866">
            <v>3.6</v>
          </cell>
          <cell r="F1866">
            <v>3.8</v>
          </cell>
          <cell r="G1866">
            <v>4.0999999999999996</v>
          </cell>
          <cell r="H1866">
            <v>0.9</v>
          </cell>
        </row>
        <row r="1867">
          <cell r="A1867">
            <v>1866</v>
          </cell>
          <cell r="B1867" t="str">
            <v>Shaip</v>
          </cell>
          <cell r="C1867">
            <v>3.9</v>
          </cell>
          <cell r="D1867">
            <v>150</v>
          </cell>
          <cell r="E1867">
            <v>3.8</v>
          </cell>
          <cell r="F1867">
            <v>3.7</v>
          </cell>
          <cell r="G1867">
            <v>4</v>
          </cell>
          <cell r="H1867">
            <v>0.86</v>
          </cell>
        </row>
        <row r="1868">
          <cell r="A1868">
            <v>1867</v>
          </cell>
          <cell r="B1868" t="str">
            <v>KAYAK</v>
          </cell>
          <cell r="C1868">
            <v>4.0999999999999996</v>
          </cell>
          <cell r="D1868">
            <v>580</v>
          </cell>
          <cell r="E1868">
            <v>4</v>
          </cell>
          <cell r="F1868">
            <v>3.9</v>
          </cell>
          <cell r="G1868">
            <v>4.2</v>
          </cell>
          <cell r="H1868">
            <v>0.92</v>
          </cell>
        </row>
        <row r="1869">
          <cell r="A1869">
            <v>1868</v>
          </cell>
          <cell r="B1869" t="str">
            <v>T.G.I. Fridays</v>
          </cell>
          <cell r="C1869">
            <v>3.2</v>
          </cell>
          <cell r="D1869">
            <v>5600</v>
          </cell>
          <cell r="E1869">
            <v>3.1</v>
          </cell>
          <cell r="F1869">
            <v>2.9</v>
          </cell>
          <cell r="G1869">
            <v>3.1</v>
          </cell>
          <cell r="H1869">
            <v>0.6</v>
          </cell>
        </row>
        <row r="1870">
          <cell r="A1870">
            <v>1869</v>
          </cell>
          <cell r="B1870" t="str">
            <v>Zifo RnD Solutions</v>
          </cell>
          <cell r="C1870">
            <v>4</v>
          </cell>
          <cell r="D1870">
            <v>430</v>
          </cell>
          <cell r="E1870">
            <v>3.9</v>
          </cell>
          <cell r="F1870">
            <v>3.8</v>
          </cell>
          <cell r="G1870">
            <v>4.0999999999999996</v>
          </cell>
          <cell r="H1870">
            <v>0.91</v>
          </cell>
        </row>
        <row r="1871">
          <cell r="A1871">
            <v>1870</v>
          </cell>
          <cell r="B1871" t="str">
            <v>Premise Health</v>
          </cell>
          <cell r="C1871">
            <v>3.6</v>
          </cell>
          <cell r="D1871">
            <v>1200</v>
          </cell>
          <cell r="E1871">
            <v>3.5</v>
          </cell>
          <cell r="F1871">
            <v>3.4</v>
          </cell>
          <cell r="G1871">
            <v>3.6</v>
          </cell>
          <cell r="H1871">
            <v>0.79</v>
          </cell>
        </row>
        <row r="1872">
          <cell r="A1872">
            <v>1871</v>
          </cell>
          <cell r="B1872" t="str">
            <v>Overture</v>
          </cell>
          <cell r="C1872">
            <v>3.7</v>
          </cell>
          <cell r="D1872">
            <v>120</v>
          </cell>
          <cell r="E1872">
            <v>3.6</v>
          </cell>
          <cell r="F1872">
            <v>3.5</v>
          </cell>
          <cell r="G1872">
            <v>3.7</v>
          </cell>
          <cell r="H1872">
            <v>0.81</v>
          </cell>
        </row>
        <row r="1873">
          <cell r="A1873">
            <v>1872</v>
          </cell>
          <cell r="B1873" t="str">
            <v>Fieldglass</v>
          </cell>
          <cell r="C1873">
            <v>3.9</v>
          </cell>
          <cell r="D1873">
            <v>310</v>
          </cell>
          <cell r="E1873">
            <v>3.8</v>
          </cell>
          <cell r="F1873">
            <v>3.7</v>
          </cell>
          <cell r="G1873">
            <v>4</v>
          </cell>
          <cell r="H1873">
            <v>0.88</v>
          </cell>
        </row>
        <row r="1874">
          <cell r="A1874">
            <v>1873</v>
          </cell>
          <cell r="B1874" t="str">
            <v>Transaction Network Services (TNS)</v>
          </cell>
          <cell r="C1874">
            <v>3.5</v>
          </cell>
          <cell r="D1874">
            <v>360</v>
          </cell>
          <cell r="E1874">
            <v>3.4</v>
          </cell>
          <cell r="F1874">
            <v>3.2</v>
          </cell>
          <cell r="G1874">
            <v>3.5</v>
          </cell>
          <cell r="H1874">
            <v>0.73</v>
          </cell>
        </row>
        <row r="1875">
          <cell r="A1875">
            <v>1874</v>
          </cell>
          <cell r="B1875" t="str">
            <v>EPIQ</v>
          </cell>
          <cell r="C1875">
            <v>3.4</v>
          </cell>
          <cell r="D1875">
            <v>1450</v>
          </cell>
          <cell r="E1875">
            <v>3.3</v>
          </cell>
          <cell r="F1875">
            <v>3.1</v>
          </cell>
          <cell r="G1875">
            <v>3.4</v>
          </cell>
          <cell r="H1875">
            <v>0.68</v>
          </cell>
        </row>
        <row r="1876">
          <cell r="A1876">
            <v>1875</v>
          </cell>
          <cell r="B1876" t="str">
            <v>HomeServices of America</v>
          </cell>
          <cell r="C1876">
            <v>3.7</v>
          </cell>
          <cell r="D1876">
            <v>480</v>
          </cell>
          <cell r="E1876">
            <v>3.6</v>
          </cell>
          <cell r="F1876">
            <v>3.5</v>
          </cell>
          <cell r="G1876">
            <v>3.7</v>
          </cell>
          <cell r="H1876">
            <v>0.82</v>
          </cell>
        </row>
        <row r="1877">
          <cell r="A1877">
            <v>1876</v>
          </cell>
          <cell r="B1877" t="str">
            <v>Edelman Financial Engines</v>
          </cell>
          <cell r="C1877">
            <v>3.8</v>
          </cell>
          <cell r="D1877">
            <v>620</v>
          </cell>
          <cell r="E1877">
            <v>3.7</v>
          </cell>
          <cell r="F1877">
            <v>3.6</v>
          </cell>
          <cell r="G1877">
            <v>3.8</v>
          </cell>
          <cell r="H1877">
            <v>0.84</v>
          </cell>
        </row>
        <row r="1878">
          <cell r="A1878">
            <v>1877</v>
          </cell>
          <cell r="B1878" t="str">
            <v>Alclear LLC</v>
          </cell>
          <cell r="C1878">
            <v>3.5</v>
          </cell>
          <cell r="D1878">
            <v>410</v>
          </cell>
          <cell r="E1878">
            <v>3.4</v>
          </cell>
          <cell r="F1878">
            <v>3.2</v>
          </cell>
          <cell r="G1878">
            <v>3.5</v>
          </cell>
          <cell r="H1878">
            <v>0.72</v>
          </cell>
        </row>
        <row r="1879">
          <cell r="A1879">
            <v>1878</v>
          </cell>
          <cell r="B1879" t="str">
            <v>C.H. Robinson</v>
          </cell>
          <cell r="C1879">
            <v>3.3</v>
          </cell>
          <cell r="D1879">
            <v>3800</v>
          </cell>
          <cell r="E1879">
            <v>3.3</v>
          </cell>
          <cell r="F1879">
            <v>3</v>
          </cell>
          <cell r="G1879">
            <v>3.2</v>
          </cell>
          <cell r="H1879">
            <v>0.64</v>
          </cell>
        </row>
        <row r="1880">
          <cell r="A1880">
            <v>1879</v>
          </cell>
          <cell r="B1880" t="str">
            <v>GuidePoint Security</v>
          </cell>
          <cell r="C1880">
            <v>4.0999999999999996</v>
          </cell>
          <cell r="D1880">
            <v>240</v>
          </cell>
          <cell r="E1880">
            <v>4</v>
          </cell>
          <cell r="F1880">
            <v>3.9</v>
          </cell>
          <cell r="G1880">
            <v>4.2</v>
          </cell>
          <cell r="H1880">
            <v>0.93</v>
          </cell>
        </row>
        <row r="1881">
          <cell r="A1881">
            <v>1880</v>
          </cell>
          <cell r="B1881" t="str">
            <v>Henry Schein One</v>
          </cell>
          <cell r="C1881">
            <v>3.6</v>
          </cell>
          <cell r="D1881">
            <v>310</v>
          </cell>
          <cell r="E1881">
            <v>3.5</v>
          </cell>
          <cell r="F1881">
            <v>3.4</v>
          </cell>
          <cell r="G1881">
            <v>3.6</v>
          </cell>
          <cell r="H1881">
            <v>0.78</v>
          </cell>
        </row>
        <row r="1882">
          <cell r="A1882">
            <v>1881</v>
          </cell>
          <cell r="B1882" t="str">
            <v>Direct Travel</v>
          </cell>
          <cell r="C1882">
            <v>3.7</v>
          </cell>
          <cell r="D1882">
            <v>390</v>
          </cell>
          <cell r="E1882">
            <v>3.6</v>
          </cell>
          <cell r="F1882">
            <v>3.5</v>
          </cell>
          <cell r="G1882">
            <v>3.7</v>
          </cell>
          <cell r="H1882">
            <v>0.81</v>
          </cell>
        </row>
        <row r="1883">
          <cell r="A1883">
            <v>1882</v>
          </cell>
          <cell r="B1883" t="str">
            <v>Tyto Athene</v>
          </cell>
          <cell r="C1883">
            <v>3.8</v>
          </cell>
          <cell r="D1883">
            <v>210</v>
          </cell>
          <cell r="E1883">
            <v>3.7</v>
          </cell>
          <cell r="F1883">
            <v>3.6</v>
          </cell>
          <cell r="G1883">
            <v>3.9</v>
          </cell>
          <cell r="H1883">
            <v>0.85</v>
          </cell>
        </row>
        <row r="1884">
          <cell r="A1884">
            <v>1883</v>
          </cell>
          <cell r="B1884" t="str">
            <v>FireEye</v>
          </cell>
          <cell r="C1884">
            <v>3.7</v>
          </cell>
          <cell r="D1884">
            <v>1100</v>
          </cell>
          <cell r="E1884">
            <v>3.6</v>
          </cell>
          <cell r="F1884">
            <v>3.5</v>
          </cell>
          <cell r="G1884">
            <v>3.7</v>
          </cell>
          <cell r="H1884">
            <v>0.8</v>
          </cell>
        </row>
        <row r="1885">
          <cell r="A1885">
            <v>1884</v>
          </cell>
          <cell r="B1885" t="str">
            <v>Inovalon</v>
          </cell>
          <cell r="C1885">
            <v>3.4</v>
          </cell>
          <cell r="D1885">
            <v>1450</v>
          </cell>
          <cell r="E1885">
            <v>3.3</v>
          </cell>
          <cell r="F1885">
            <v>3.1</v>
          </cell>
          <cell r="G1885">
            <v>3.4</v>
          </cell>
          <cell r="H1885">
            <v>0.69</v>
          </cell>
        </row>
        <row r="1886">
          <cell r="A1886">
            <v>1885</v>
          </cell>
          <cell r="B1886" t="str">
            <v>NewRocket</v>
          </cell>
          <cell r="C1886">
            <v>4</v>
          </cell>
          <cell r="D1886">
            <v>130</v>
          </cell>
          <cell r="E1886">
            <v>3.9</v>
          </cell>
          <cell r="F1886">
            <v>3.8</v>
          </cell>
          <cell r="G1886">
            <v>4.0999999999999996</v>
          </cell>
          <cell r="H1886">
            <v>0.9</v>
          </cell>
        </row>
        <row r="1887">
          <cell r="A1887">
            <v>1886</v>
          </cell>
          <cell r="B1887" t="str">
            <v>Rocket Mortgage</v>
          </cell>
          <cell r="C1887">
            <v>3.9</v>
          </cell>
          <cell r="D1887">
            <v>6200</v>
          </cell>
          <cell r="E1887">
            <v>3.7</v>
          </cell>
          <cell r="F1887">
            <v>3.6</v>
          </cell>
          <cell r="G1887">
            <v>3.9</v>
          </cell>
          <cell r="H1887">
            <v>0.86</v>
          </cell>
        </row>
        <row r="1888">
          <cell r="A1888">
            <v>1887</v>
          </cell>
          <cell r="B1888" t="str">
            <v>Old Second National Bank</v>
          </cell>
          <cell r="C1888">
            <v>3.7</v>
          </cell>
          <cell r="D1888">
            <v>180</v>
          </cell>
          <cell r="E1888">
            <v>3.6</v>
          </cell>
          <cell r="F1888">
            <v>3.5</v>
          </cell>
          <cell r="G1888">
            <v>3.7</v>
          </cell>
          <cell r="H1888">
            <v>0.81</v>
          </cell>
        </row>
        <row r="1889">
          <cell r="A1889">
            <v>1888</v>
          </cell>
          <cell r="B1889" t="str">
            <v>now.gg</v>
          </cell>
          <cell r="C1889">
            <v>3.8</v>
          </cell>
          <cell r="D1889">
            <v>90</v>
          </cell>
          <cell r="E1889">
            <v>3.7</v>
          </cell>
          <cell r="F1889">
            <v>3.6</v>
          </cell>
          <cell r="G1889">
            <v>3.9</v>
          </cell>
          <cell r="H1889">
            <v>0.85</v>
          </cell>
        </row>
        <row r="1890">
          <cell r="A1890">
            <v>1889</v>
          </cell>
          <cell r="B1890" t="str">
            <v>Hartsfield-Jackson Atlanta International Airport</v>
          </cell>
          <cell r="C1890">
            <v>3.6</v>
          </cell>
          <cell r="D1890">
            <v>580</v>
          </cell>
          <cell r="E1890">
            <v>3.5</v>
          </cell>
          <cell r="F1890">
            <v>3.4</v>
          </cell>
          <cell r="G1890">
            <v>3.6</v>
          </cell>
          <cell r="H1890">
            <v>0.77</v>
          </cell>
        </row>
        <row r="1891">
          <cell r="A1891">
            <v>1890</v>
          </cell>
          <cell r="B1891" t="str">
            <v>ViaPath Technologies</v>
          </cell>
          <cell r="C1891">
            <v>3.2</v>
          </cell>
          <cell r="D1891">
            <v>460</v>
          </cell>
          <cell r="E1891">
            <v>3.1</v>
          </cell>
          <cell r="F1891">
            <v>2.9</v>
          </cell>
          <cell r="G1891">
            <v>3.1</v>
          </cell>
          <cell r="H1891">
            <v>0.61</v>
          </cell>
        </row>
        <row r="1892">
          <cell r="A1892">
            <v>1891</v>
          </cell>
          <cell r="B1892" t="str">
            <v>Edmunds</v>
          </cell>
          <cell r="C1892">
            <v>4.0999999999999996</v>
          </cell>
          <cell r="D1892">
            <v>420</v>
          </cell>
          <cell r="E1892">
            <v>4</v>
          </cell>
          <cell r="F1892">
            <v>3.9</v>
          </cell>
          <cell r="G1892">
            <v>4.2</v>
          </cell>
          <cell r="H1892">
            <v>0.93</v>
          </cell>
        </row>
        <row r="1893">
          <cell r="A1893">
            <v>1892</v>
          </cell>
          <cell r="B1893" t="str">
            <v>Numerator</v>
          </cell>
          <cell r="C1893">
            <v>3.7</v>
          </cell>
          <cell r="D1893">
            <v>640</v>
          </cell>
          <cell r="E1893">
            <v>3.6</v>
          </cell>
          <cell r="F1893">
            <v>3.5</v>
          </cell>
          <cell r="G1893">
            <v>3.7</v>
          </cell>
          <cell r="H1893">
            <v>0.81</v>
          </cell>
        </row>
        <row r="1894">
          <cell r="A1894">
            <v>1893</v>
          </cell>
          <cell r="B1894" t="str">
            <v>1&amp;1 IONOS</v>
          </cell>
          <cell r="C1894">
            <v>3.6</v>
          </cell>
          <cell r="D1894">
            <v>520</v>
          </cell>
          <cell r="E1894">
            <v>3.5</v>
          </cell>
          <cell r="F1894">
            <v>3.4</v>
          </cell>
          <cell r="G1894">
            <v>3.6</v>
          </cell>
          <cell r="H1894">
            <v>0.78</v>
          </cell>
        </row>
        <row r="1895">
          <cell r="A1895">
            <v>1894</v>
          </cell>
          <cell r="B1895" t="str">
            <v>Gentiva</v>
          </cell>
          <cell r="C1895">
            <v>3.4</v>
          </cell>
          <cell r="D1895">
            <v>2100</v>
          </cell>
          <cell r="E1895">
            <v>3.3</v>
          </cell>
          <cell r="F1895">
            <v>3.1</v>
          </cell>
          <cell r="G1895">
            <v>3.4</v>
          </cell>
          <cell r="H1895">
            <v>0.68</v>
          </cell>
        </row>
        <row r="1896">
          <cell r="A1896">
            <v>1895</v>
          </cell>
          <cell r="B1896" t="str">
            <v>Activision</v>
          </cell>
          <cell r="C1896">
            <v>3.6</v>
          </cell>
          <cell r="D1896">
            <v>2400</v>
          </cell>
          <cell r="E1896">
            <v>3.4</v>
          </cell>
          <cell r="F1896">
            <v>3.3</v>
          </cell>
          <cell r="G1896">
            <v>3.5</v>
          </cell>
          <cell r="H1896">
            <v>0.74</v>
          </cell>
        </row>
        <row r="1897">
          <cell r="A1897">
            <v>1896</v>
          </cell>
          <cell r="B1897" t="str">
            <v>Suncoast Credit Union</v>
          </cell>
          <cell r="C1897">
            <v>3.8</v>
          </cell>
          <cell r="D1897">
            <v>310</v>
          </cell>
          <cell r="E1897">
            <v>3.7</v>
          </cell>
          <cell r="F1897">
            <v>3.6</v>
          </cell>
          <cell r="G1897">
            <v>3.9</v>
          </cell>
          <cell r="H1897">
            <v>0.87</v>
          </cell>
        </row>
        <row r="1898">
          <cell r="A1898">
            <v>1897</v>
          </cell>
          <cell r="B1898" t="str">
            <v>Performant Financial Corporation</v>
          </cell>
          <cell r="C1898">
            <v>3.1</v>
          </cell>
          <cell r="D1898">
            <v>680</v>
          </cell>
          <cell r="E1898">
            <v>3</v>
          </cell>
          <cell r="F1898">
            <v>2.8</v>
          </cell>
          <cell r="G1898">
            <v>3</v>
          </cell>
          <cell r="H1898">
            <v>0.56000000000000005</v>
          </cell>
        </row>
        <row r="1899">
          <cell r="A1899">
            <v>1898</v>
          </cell>
          <cell r="B1899" t="str">
            <v>Texas de Brazil</v>
          </cell>
          <cell r="C1899">
            <v>3.4</v>
          </cell>
          <cell r="D1899">
            <v>1100</v>
          </cell>
          <cell r="E1899">
            <v>3.2</v>
          </cell>
          <cell r="F1899">
            <v>3.1</v>
          </cell>
          <cell r="G1899">
            <v>3.4</v>
          </cell>
          <cell r="H1899">
            <v>0.69</v>
          </cell>
        </row>
        <row r="1900">
          <cell r="A1900">
            <v>1899</v>
          </cell>
          <cell r="B1900" t="str">
            <v>True Search</v>
          </cell>
          <cell r="C1900">
            <v>4.2</v>
          </cell>
          <cell r="D1900">
            <v>190</v>
          </cell>
          <cell r="E1900">
            <v>4.0999999999999996</v>
          </cell>
          <cell r="F1900">
            <v>4</v>
          </cell>
          <cell r="G1900">
            <v>4.3</v>
          </cell>
          <cell r="H1900">
            <v>0.94</v>
          </cell>
        </row>
        <row r="1901">
          <cell r="A1901">
            <v>1900</v>
          </cell>
          <cell r="B1901" t="str">
            <v>Georgetown ISD</v>
          </cell>
          <cell r="C1901">
            <v>3.7</v>
          </cell>
          <cell r="D1901">
            <v>450</v>
          </cell>
          <cell r="E1901">
            <v>3.6</v>
          </cell>
          <cell r="F1901">
            <v>3.5</v>
          </cell>
          <cell r="G1901">
            <v>3.7</v>
          </cell>
          <cell r="H1901">
            <v>0.82</v>
          </cell>
        </row>
        <row r="1902">
          <cell r="A1902">
            <v>1901</v>
          </cell>
          <cell r="B1902" t="str">
            <v>Merchants Bank</v>
          </cell>
          <cell r="C1902">
            <v>3.8</v>
          </cell>
          <cell r="D1902">
            <v>250</v>
          </cell>
          <cell r="E1902">
            <v>3.9</v>
          </cell>
          <cell r="F1902">
            <v>3.4</v>
          </cell>
          <cell r="G1902">
            <v>3.7</v>
          </cell>
          <cell r="H1902">
            <v>0.85</v>
          </cell>
        </row>
        <row r="1903">
          <cell r="A1903">
            <v>1902</v>
          </cell>
          <cell r="B1903" t="str">
            <v>Iridium</v>
          </cell>
          <cell r="C1903">
            <v>4.0999999999999996</v>
          </cell>
          <cell r="D1903">
            <v>320</v>
          </cell>
          <cell r="E1903">
            <v>4</v>
          </cell>
          <cell r="F1903">
            <v>3.8</v>
          </cell>
          <cell r="G1903">
            <v>4.2</v>
          </cell>
          <cell r="H1903">
            <v>0.92</v>
          </cell>
        </row>
        <row r="1904">
          <cell r="A1904">
            <v>1903</v>
          </cell>
          <cell r="B1904" t="str">
            <v>WPP Media</v>
          </cell>
          <cell r="C1904">
            <v>3.5</v>
          </cell>
          <cell r="D1904">
            <v>15800</v>
          </cell>
          <cell r="E1904">
            <v>3.2</v>
          </cell>
          <cell r="F1904">
            <v>3.1</v>
          </cell>
          <cell r="G1904">
            <v>3.4</v>
          </cell>
          <cell r="H1904">
            <v>0.7</v>
          </cell>
        </row>
        <row r="1905">
          <cell r="A1905">
            <v>1904</v>
          </cell>
          <cell r="B1905" t="str">
            <v>Archer</v>
          </cell>
          <cell r="C1905">
            <v>3.9</v>
          </cell>
          <cell r="D1905">
            <v>410</v>
          </cell>
          <cell r="E1905">
            <v>3.7</v>
          </cell>
          <cell r="F1905">
            <v>3.5</v>
          </cell>
          <cell r="G1905">
            <v>3.8</v>
          </cell>
          <cell r="H1905">
            <v>0.88</v>
          </cell>
        </row>
        <row r="1906">
          <cell r="A1906">
            <v>1905</v>
          </cell>
          <cell r="B1906" t="str">
            <v>Telesign</v>
          </cell>
          <cell r="C1906">
            <v>4.2</v>
          </cell>
          <cell r="D1906">
            <v>210</v>
          </cell>
          <cell r="E1906">
            <v>4.0999999999999996</v>
          </cell>
          <cell r="F1906">
            <v>4</v>
          </cell>
          <cell r="G1906">
            <v>4.3</v>
          </cell>
          <cell r="H1906">
            <v>0.94</v>
          </cell>
        </row>
        <row r="1907">
          <cell r="A1907">
            <v>1906</v>
          </cell>
          <cell r="B1907" t="str">
            <v>Hard Rock</v>
          </cell>
          <cell r="C1907">
            <v>3.7</v>
          </cell>
          <cell r="D1907">
            <v>5400</v>
          </cell>
          <cell r="E1907">
            <v>3.3</v>
          </cell>
          <cell r="F1907">
            <v>3.2</v>
          </cell>
          <cell r="G1907">
            <v>3.6</v>
          </cell>
          <cell r="H1907">
            <v>0.78</v>
          </cell>
        </row>
        <row r="1908">
          <cell r="A1908">
            <v>1907</v>
          </cell>
          <cell r="B1908" t="str">
            <v>Viking Cloud</v>
          </cell>
          <cell r="C1908">
            <v>3.6</v>
          </cell>
          <cell r="D1908">
            <v>150</v>
          </cell>
          <cell r="E1908">
            <v>3.5</v>
          </cell>
          <cell r="F1908">
            <v>3.3</v>
          </cell>
          <cell r="G1908">
            <v>3.4</v>
          </cell>
          <cell r="H1908">
            <v>0.75</v>
          </cell>
        </row>
        <row r="1909">
          <cell r="A1909">
            <v>1908</v>
          </cell>
          <cell r="B1909" t="str">
            <v>Aveda</v>
          </cell>
          <cell r="C1909">
            <v>3.8</v>
          </cell>
          <cell r="D1909">
            <v>1200</v>
          </cell>
          <cell r="E1909">
            <v>3.4</v>
          </cell>
          <cell r="F1909">
            <v>3.3</v>
          </cell>
          <cell r="G1909">
            <v>3.9</v>
          </cell>
          <cell r="H1909">
            <v>0.82</v>
          </cell>
        </row>
        <row r="1910">
          <cell r="A1910">
            <v>1909</v>
          </cell>
          <cell r="B1910" t="str">
            <v>DIRECTV</v>
          </cell>
          <cell r="C1910">
            <v>3.4</v>
          </cell>
          <cell r="D1910">
            <v>4200</v>
          </cell>
          <cell r="E1910">
            <v>3.1</v>
          </cell>
          <cell r="F1910">
            <v>2.9</v>
          </cell>
          <cell r="G1910">
            <v>3.2</v>
          </cell>
          <cell r="H1910">
            <v>0.65</v>
          </cell>
        </row>
        <row r="1911">
          <cell r="A1911">
            <v>1910</v>
          </cell>
          <cell r="B1911" t="str">
            <v>Anchin, Block &amp; Anchin LLP</v>
          </cell>
          <cell r="C1911">
            <v>4.0999999999999996</v>
          </cell>
          <cell r="D1911">
            <v>180</v>
          </cell>
          <cell r="E1911">
            <v>3.8</v>
          </cell>
          <cell r="F1911">
            <v>3.9</v>
          </cell>
          <cell r="G1911">
            <v>4.2</v>
          </cell>
          <cell r="H1911">
            <v>0.9</v>
          </cell>
        </row>
        <row r="1912">
          <cell r="A1912">
            <v>1911</v>
          </cell>
          <cell r="B1912" t="str">
            <v>Integreon</v>
          </cell>
          <cell r="C1912">
            <v>3.6</v>
          </cell>
          <cell r="D1912">
            <v>1400</v>
          </cell>
          <cell r="E1912">
            <v>3.7</v>
          </cell>
          <cell r="F1912">
            <v>3.2</v>
          </cell>
          <cell r="G1912">
            <v>3.4</v>
          </cell>
          <cell r="H1912">
            <v>0.74</v>
          </cell>
        </row>
        <row r="1913">
          <cell r="A1913">
            <v>1912</v>
          </cell>
          <cell r="B1913" t="str">
            <v>Aya Healthcare</v>
          </cell>
          <cell r="C1913">
            <v>4.4000000000000004</v>
          </cell>
          <cell r="D1913">
            <v>2800</v>
          </cell>
          <cell r="E1913">
            <v>4.0999999999999996</v>
          </cell>
          <cell r="F1913">
            <v>4.2</v>
          </cell>
          <cell r="G1913">
            <v>4.5</v>
          </cell>
          <cell r="H1913">
            <v>0.96</v>
          </cell>
        </row>
        <row r="1914">
          <cell r="A1914">
            <v>1913</v>
          </cell>
          <cell r="B1914" t="str">
            <v>First Interstate BancSystem</v>
          </cell>
          <cell r="C1914">
            <v>3.5</v>
          </cell>
          <cell r="D1914">
            <v>600</v>
          </cell>
          <cell r="E1914">
            <v>3.6</v>
          </cell>
          <cell r="F1914">
            <v>3.1</v>
          </cell>
          <cell r="G1914">
            <v>3.4</v>
          </cell>
          <cell r="H1914">
            <v>0.72</v>
          </cell>
        </row>
        <row r="1915">
          <cell r="A1915">
            <v>1914</v>
          </cell>
          <cell r="B1915" t="str">
            <v>Orion Innovation</v>
          </cell>
          <cell r="C1915">
            <v>3.8</v>
          </cell>
          <cell r="D1915">
            <v>1100</v>
          </cell>
          <cell r="E1915">
            <v>3.7</v>
          </cell>
          <cell r="F1915">
            <v>3.5</v>
          </cell>
          <cell r="G1915">
            <v>3.7</v>
          </cell>
          <cell r="H1915">
            <v>0.84</v>
          </cell>
        </row>
        <row r="1916">
          <cell r="A1916">
            <v>1915</v>
          </cell>
          <cell r="B1916" t="str">
            <v>Eldorado Resorts</v>
          </cell>
          <cell r="C1916">
            <v>3.2</v>
          </cell>
          <cell r="D1916">
            <v>1200</v>
          </cell>
          <cell r="E1916">
            <v>2.9</v>
          </cell>
          <cell r="F1916">
            <v>2.8</v>
          </cell>
          <cell r="G1916">
            <v>3</v>
          </cell>
          <cell r="H1916">
            <v>0.57999999999999996</v>
          </cell>
        </row>
        <row r="1917">
          <cell r="A1917">
            <v>1916</v>
          </cell>
          <cell r="B1917" t="str">
            <v>Upwork</v>
          </cell>
          <cell r="C1917">
            <v>4.0999999999999996</v>
          </cell>
          <cell r="D1917">
            <v>1900</v>
          </cell>
          <cell r="E1917">
            <v>4.2</v>
          </cell>
          <cell r="F1917">
            <v>3.8</v>
          </cell>
          <cell r="G1917">
            <v>4.2</v>
          </cell>
          <cell r="H1917">
            <v>0.89</v>
          </cell>
        </row>
        <row r="1918">
          <cell r="A1918">
            <v>1917</v>
          </cell>
          <cell r="B1918" t="str">
            <v>UNFPA</v>
          </cell>
          <cell r="C1918">
            <v>4</v>
          </cell>
          <cell r="D1918">
            <v>650</v>
          </cell>
          <cell r="E1918">
            <v>3.6</v>
          </cell>
          <cell r="F1918">
            <v>3.5</v>
          </cell>
          <cell r="G1918">
            <v>3.9</v>
          </cell>
          <cell r="H1918">
            <v>0.86</v>
          </cell>
        </row>
        <row r="1919">
          <cell r="A1919">
            <v>1918</v>
          </cell>
          <cell r="B1919" t="str">
            <v>Heartland Business Systems</v>
          </cell>
          <cell r="C1919">
            <v>4.2</v>
          </cell>
          <cell r="D1919">
            <v>140</v>
          </cell>
          <cell r="E1919">
            <v>4.0999999999999996</v>
          </cell>
          <cell r="F1919">
            <v>4</v>
          </cell>
          <cell r="G1919">
            <v>4.3</v>
          </cell>
          <cell r="H1919">
            <v>0.95</v>
          </cell>
        </row>
        <row r="1920">
          <cell r="A1920">
            <v>1919</v>
          </cell>
          <cell r="B1920" t="str">
            <v>Northwest Bank</v>
          </cell>
          <cell r="C1920">
            <v>3.4</v>
          </cell>
          <cell r="D1920">
            <v>550</v>
          </cell>
          <cell r="E1920">
            <v>3.5</v>
          </cell>
          <cell r="F1920">
            <v>3</v>
          </cell>
          <cell r="G1920">
            <v>3.2</v>
          </cell>
          <cell r="H1920">
            <v>0.68</v>
          </cell>
        </row>
        <row r="1921">
          <cell r="A1921">
            <v>1920</v>
          </cell>
          <cell r="B1921" t="str">
            <v>WaFd Bank</v>
          </cell>
          <cell r="C1921">
            <v>3.5</v>
          </cell>
          <cell r="D1921">
            <v>500</v>
          </cell>
          <cell r="E1921">
            <v>3.6</v>
          </cell>
          <cell r="F1921">
            <v>3.2</v>
          </cell>
          <cell r="G1921">
            <v>3.4</v>
          </cell>
          <cell r="H1921">
            <v>0.76</v>
          </cell>
        </row>
        <row r="1922">
          <cell r="A1922">
            <v>1921</v>
          </cell>
          <cell r="B1922" t="str">
            <v>Universal Logistics Holdings Inc.</v>
          </cell>
          <cell r="C1922">
            <v>3.1</v>
          </cell>
          <cell r="D1922">
            <v>450</v>
          </cell>
          <cell r="E1922">
            <v>2.8</v>
          </cell>
          <cell r="F1922">
            <v>2.7</v>
          </cell>
          <cell r="G1922">
            <v>2.9</v>
          </cell>
          <cell r="H1922">
            <v>0.55000000000000004</v>
          </cell>
        </row>
        <row r="1923">
          <cell r="A1923">
            <v>1922</v>
          </cell>
          <cell r="B1923" t="str">
            <v>Crowe</v>
          </cell>
          <cell r="C1923">
            <v>3.9</v>
          </cell>
          <cell r="D1923">
            <v>3200</v>
          </cell>
          <cell r="E1923">
            <v>3.6</v>
          </cell>
          <cell r="F1923">
            <v>3.6</v>
          </cell>
          <cell r="G1923">
            <v>4</v>
          </cell>
          <cell r="H1923">
            <v>0.91</v>
          </cell>
        </row>
        <row r="1924">
          <cell r="A1924">
            <v>1923</v>
          </cell>
          <cell r="B1924" t="str">
            <v>Mutual of Omaha Mortgage</v>
          </cell>
          <cell r="C1924">
            <v>4.0999999999999996</v>
          </cell>
          <cell r="D1924">
            <v>850</v>
          </cell>
          <cell r="E1924">
            <v>3.9</v>
          </cell>
          <cell r="F1924">
            <v>3.8</v>
          </cell>
          <cell r="G1924">
            <v>4.0999999999999996</v>
          </cell>
          <cell r="H1924">
            <v>0.88</v>
          </cell>
        </row>
        <row r="1925">
          <cell r="A1925">
            <v>1924</v>
          </cell>
          <cell r="B1925" t="str">
            <v>McGuireWoods</v>
          </cell>
          <cell r="C1925">
            <v>4</v>
          </cell>
          <cell r="D1925">
            <v>400</v>
          </cell>
          <cell r="E1925">
            <v>3.4</v>
          </cell>
          <cell r="F1925">
            <v>3.7</v>
          </cell>
          <cell r="G1925">
            <v>4.0999999999999996</v>
          </cell>
          <cell r="H1925">
            <v>0.92</v>
          </cell>
        </row>
        <row r="1926">
          <cell r="A1926">
            <v>1925</v>
          </cell>
          <cell r="B1926" t="str">
            <v>Opensity Solutions</v>
          </cell>
          <cell r="C1926">
            <v>3.7</v>
          </cell>
          <cell r="D1926">
            <v>45</v>
          </cell>
          <cell r="E1926">
            <v>3.6</v>
          </cell>
          <cell r="F1926">
            <v>3.4</v>
          </cell>
          <cell r="G1926">
            <v>3.5</v>
          </cell>
          <cell r="H1926" t="str">
            <v>N/A</v>
          </cell>
        </row>
        <row r="1927">
          <cell r="A1927">
            <v>1926</v>
          </cell>
          <cell r="B1927" t="str">
            <v>Sparks</v>
          </cell>
          <cell r="C1927">
            <v>3.9</v>
          </cell>
          <cell r="D1927">
            <v>220</v>
          </cell>
          <cell r="E1927">
            <v>3.5</v>
          </cell>
          <cell r="F1927">
            <v>3.6</v>
          </cell>
          <cell r="G1927">
            <v>4</v>
          </cell>
          <cell r="H1927">
            <v>0.84</v>
          </cell>
        </row>
        <row r="1928">
          <cell r="A1928">
            <v>1927</v>
          </cell>
          <cell r="B1928" t="str">
            <v>Sensormatic</v>
          </cell>
          <cell r="C1928">
            <v>3.6</v>
          </cell>
          <cell r="D1928">
            <v>600</v>
          </cell>
          <cell r="E1928">
            <v>3.5</v>
          </cell>
          <cell r="F1928">
            <v>3.2</v>
          </cell>
          <cell r="G1928">
            <v>3.4</v>
          </cell>
          <cell r="H1928">
            <v>0.72</v>
          </cell>
        </row>
        <row r="1929">
          <cell r="A1929">
            <v>1928</v>
          </cell>
          <cell r="B1929" t="str">
            <v>Children's Wisconsin</v>
          </cell>
          <cell r="C1929">
            <v>4</v>
          </cell>
          <cell r="D1929">
            <v>1100</v>
          </cell>
          <cell r="E1929">
            <v>3.6</v>
          </cell>
          <cell r="F1929">
            <v>3.7</v>
          </cell>
          <cell r="G1929">
            <v>4.0999999999999996</v>
          </cell>
          <cell r="H1929">
            <v>0.9</v>
          </cell>
        </row>
        <row r="1930">
          <cell r="A1930">
            <v>1929</v>
          </cell>
          <cell r="B1930" t="str">
            <v>Deltek</v>
          </cell>
          <cell r="C1930">
            <v>4.0999999999999996</v>
          </cell>
          <cell r="D1930">
            <v>1600</v>
          </cell>
          <cell r="E1930">
            <v>4</v>
          </cell>
          <cell r="F1930">
            <v>3.9</v>
          </cell>
          <cell r="G1930">
            <v>4.2</v>
          </cell>
          <cell r="H1930">
            <v>0.94</v>
          </cell>
        </row>
        <row r="1931">
          <cell r="A1931">
            <v>1930</v>
          </cell>
          <cell r="B1931" t="str">
            <v>Droga5</v>
          </cell>
          <cell r="C1931">
            <v>3.8</v>
          </cell>
          <cell r="D1931">
            <v>350</v>
          </cell>
          <cell r="E1931">
            <v>2.8</v>
          </cell>
          <cell r="F1931">
            <v>3.4</v>
          </cell>
          <cell r="G1931">
            <v>3.9</v>
          </cell>
          <cell r="H1931">
            <v>0.8</v>
          </cell>
        </row>
        <row r="1932">
          <cell r="A1932">
            <v>1931</v>
          </cell>
          <cell r="B1932" t="str">
            <v>STRATACACHE</v>
          </cell>
          <cell r="C1932">
            <v>3.2</v>
          </cell>
          <cell r="D1932">
            <v>180</v>
          </cell>
          <cell r="E1932">
            <v>3</v>
          </cell>
          <cell r="F1932">
            <v>2.8</v>
          </cell>
          <cell r="G1932">
            <v>3.1</v>
          </cell>
          <cell r="H1932">
            <v>0.54</v>
          </cell>
        </row>
        <row r="1933">
          <cell r="A1933">
            <v>1932</v>
          </cell>
          <cell r="B1933" t="str">
            <v>General Dynamics Information Technology</v>
          </cell>
          <cell r="C1933">
            <v>3.8</v>
          </cell>
          <cell r="D1933">
            <v>12500</v>
          </cell>
          <cell r="E1933">
            <v>3.8</v>
          </cell>
          <cell r="F1933">
            <v>3.5</v>
          </cell>
          <cell r="G1933">
            <v>3.7</v>
          </cell>
          <cell r="H1933">
            <v>0.86</v>
          </cell>
        </row>
        <row r="1934">
          <cell r="A1934">
            <v>1933</v>
          </cell>
          <cell r="B1934" t="str">
            <v>Rue21</v>
          </cell>
          <cell r="C1934">
            <v>3.2</v>
          </cell>
          <cell r="D1934">
            <v>2800</v>
          </cell>
          <cell r="E1934">
            <v>3.1</v>
          </cell>
          <cell r="F1934">
            <v>2.8</v>
          </cell>
          <cell r="G1934">
            <v>3</v>
          </cell>
          <cell r="H1934">
            <v>0.52</v>
          </cell>
        </row>
        <row r="1935">
          <cell r="A1935">
            <v>1934</v>
          </cell>
          <cell r="B1935" t="str">
            <v>Origin Bank</v>
          </cell>
          <cell r="C1935">
            <v>4.0999999999999996</v>
          </cell>
          <cell r="D1935">
            <v>120</v>
          </cell>
          <cell r="E1935">
            <v>4</v>
          </cell>
          <cell r="F1935">
            <v>3.9</v>
          </cell>
          <cell r="G1935">
            <v>4.2</v>
          </cell>
          <cell r="H1935">
            <v>0.95</v>
          </cell>
        </row>
        <row r="1936">
          <cell r="A1936">
            <v>1935</v>
          </cell>
          <cell r="B1936" t="str">
            <v>Pixar Animation Studios</v>
          </cell>
          <cell r="C1936">
            <v>4.3</v>
          </cell>
          <cell r="D1936">
            <v>300</v>
          </cell>
          <cell r="E1936">
            <v>3.8</v>
          </cell>
          <cell r="F1936">
            <v>4</v>
          </cell>
          <cell r="G1936">
            <v>4.5</v>
          </cell>
          <cell r="H1936">
            <v>0.94</v>
          </cell>
        </row>
        <row r="1937">
          <cell r="A1937">
            <v>1936</v>
          </cell>
          <cell r="B1937" t="str">
            <v>Bluegreen Vacations</v>
          </cell>
          <cell r="C1937">
            <v>3.4</v>
          </cell>
          <cell r="D1937">
            <v>1800</v>
          </cell>
          <cell r="E1937">
            <v>3</v>
          </cell>
          <cell r="F1937">
            <v>3.1</v>
          </cell>
          <cell r="G1937">
            <v>3.3</v>
          </cell>
          <cell r="H1937">
            <v>0.64</v>
          </cell>
        </row>
        <row r="1938">
          <cell r="A1938">
            <v>1937</v>
          </cell>
          <cell r="B1938" t="str">
            <v>Trace3</v>
          </cell>
          <cell r="C1938">
            <v>4.2</v>
          </cell>
          <cell r="D1938">
            <v>380</v>
          </cell>
          <cell r="E1938">
            <v>4</v>
          </cell>
          <cell r="F1938">
            <v>4.0999999999999996</v>
          </cell>
          <cell r="G1938">
            <v>4.4000000000000004</v>
          </cell>
          <cell r="H1938">
            <v>0.96</v>
          </cell>
        </row>
        <row r="1939">
          <cell r="A1939">
            <v>1938</v>
          </cell>
          <cell r="B1939" t="str">
            <v>Davidson County Schools</v>
          </cell>
          <cell r="C1939">
            <v>3.5</v>
          </cell>
          <cell r="D1939">
            <v>210</v>
          </cell>
          <cell r="E1939">
            <v>3.4</v>
          </cell>
          <cell r="F1939">
            <v>3.1</v>
          </cell>
          <cell r="G1939">
            <v>3.3</v>
          </cell>
          <cell r="H1939" t="str">
            <v>N/A</v>
          </cell>
        </row>
        <row r="1940">
          <cell r="A1940">
            <v>1939</v>
          </cell>
          <cell r="B1940" t="str">
            <v>Goleta Valley Hospital</v>
          </cell>
          <cell r="C1940">
            <v>3.7</v>
          </cell>
          <cell r="D1940">
            <v>60</v>
          </cell>
          <cell r="E1940">
            <v>3.5</v>
          </cell>
          <cell r="F1940">
            <v>3.3</v>
          </cell>
          <cell r="G1940">
            <v>3.6</v>
          </cell>
          <cell r="H1940" t="str">
            <v>N/A</v>
          </cell>
        </row>
        <row r="1941">
          <cell r="A1941">
            <v>1940</v>
          </cell>
          <cell r="B1941" t="str">
            <v>D.A. Davidson</v>
          </cell>
          <cell r="C1941">
            <v>3.8</v>
          </cell>
          <cell r="D1941">
            <v>180</v>
          </cell>
          <cell r="E1941">
            <v>3.7</v>
          </cell>
          <cell r="F1941">
            <v>3.5</v>
          </cell>
          <cell r="G1941">
            <v>3.8</v>
          </cell>
          <cell r="H1941">
            <v>0.88</v>
          </cell>
        </row>
        <row r="1942">
          <cell r="A1942">
            <v>1941</v>
          </cell>
          <cell r="B1942" t="str">
            <v>Epsilon</v>
          </cell>
          <cell r="C1942">
            <v>3.7</v>
          </cell>
          <cell r="D1942">
            <v>3100</v>
          </cell>
          <cell r="E1942">
            <v>3.5</v>
          </cell>
          <cell r="F1942">
            <v>3.3</v>
          </cell>
          <cell r="G1942">
            <v>3.6</v>
          </cell>
          <cell r="H1942">
            <v>0.78</v>
          </cell>
        </row>
        <row r="1943">
          <cell r="A1943">
            <v>1942</v>
          </cell>
          <cell r="B1943" t="str">
            <v>Nelnet</v>
          </cell>
          <cell r="C1943">
            <v>3.8</v>
          </cell>
          <cell r="D1943">
            <v>1400</v>
          </cell>
          <cell r="E1943">
            <v>4</v>
          </cell>
          <cell r="F1943">
            <v>3.5</v>
          </cell>
          <cell r="G1943">
            <v>3.9</v>
          </cell>
          <cell r="H1943">
            <v>0.84</v>
          </cell>
        </row>
        <row r="1944">
          <cell r="A1944">
            <v>1943</v>
          </cell>
          <cell r="B1944" t="str">
            <v>Omnicom Media</v>
          </cell>
          <cell r="C1944">
            <v>3.7</v>
          </cell>
          <cell r="D1944">
            <v>2400</v>
          </cell>
          <cell r="E1944">
            <v>3.2</v>
          </cell>
          <cell r="F1944">
            <v>3.3</v>
          </cell>
          <cell r="G1944">
            <v>3.7</v>
          </cell>
          <cell r="H1944">
            <v>0.8</v>
          </cell>
        </row>
        <row r="1945">
          <cell r="A1945">
            <v>1944</v>
          </cell>
          <cell r="B1945" t="str">
            <v>Avetta</v>
          </cell>
          <cell r="C1945">
            <v>3.9</v>
          </cell>
          <cell r="D1945">
            <v>320</v>
          </cell>
          <cell r="E1945">
            <v>3.8</v>
          </cell>
          <cell r="F1945">
            <v>3.6</v>
          </cell>
          <cell r="G1945">
            <v>4</v>
          </cell>
          <cell r="H1945">
            <v>0.89</v>
          </cell>
        </row>
        <row r="1946">
          <cell r="A1946">
            <v>1945</v>
          </cell>
          <cell r="B1946" t="str">
            <v>CDK Global</v>
          </cell>
          <cell r="C1946">
            <v>3.4</v>
          </cell>
          <cell r="D1946">
            <v>2200</v>
          </cell>
          <cell r="E1946">
            <v>3.5</v>
          </cell>
          <cell r="F1946">
            <v>3</v>
          </cell>
          <cell r="G1946">
            <v>3.2</v>
          </cell>
          <cell r="H1946">
            <v>0.62</v>
          </cell>
        </row>
        <row r="1947">
          <cell r="A1947">
            <v>1946</v>
          </cell>
          <cell r="B1947" t="str">
            <v>Texas Capital Bank</v>
          </cell>
          <cell r="C1947">
            <v>3.6</v>
          </cell>
          <cell r="D1947">
            <v>450</v>
          </cell>
          <cell r="E1947">
            <v>3.5</v>
          </cell>
          <cell r="F1947">
            <v>3.3</v>
          </cell>
          <cell r="G1947">
            <v>3.5</v>
          </cell>
          <cell r="H1947">
            <v>0.74</v>
          </cell>
        </row>
        <row r="1948">
          <cell r="A1948">
            <v>1947</v>
          </cell>
          <cell r="B1948" t="str">
            <v>Priceline</v>
          </cell>
          <cell r="C1948">
            <v>3.9</v>
          </cell>
          <cell r="D1948">
            <v>1100</v>
          </cell>
          <cell r="E1948">
            <v>3.8</v>
          </cell>
          <cell r="F1948">
            <v>3.6</v>
          </cell>
          <cell r="G1948">
            <v>4</v>
          </cell>
          <cell r="H1948">
            <v>0.87</v>
          </cell>
        </row>
        <row r="1949">
          <cell r="A1949">
            <v>1948</v>
          </cell>
          <cell r="B1949" t="str">
            <v>Epic</v>
          </cell>
          <cell r="C1949">
            <v>3.3</v>
          </cell>
          <cell r="D1949">
            <v>4200</v>
          </cell>
          <cell r="E1949">
            <v>2.4</v>
          </cell>
          <cell r="F1949">
            <v>2.9</v>
          </cell>
          <cell r="G1949">
            <v>3.4</v>
          </cell>
          <cell r="H1949">
            <v>0.78</v>
          </cell>
        </row>
        <row r="1950">
          <cell r="A1950">
            <v>1949</v>
          </cell>
          <cell r="B1950" t="str">
            <v>NetCracker Technology</v>
          </cell>
          <cell r="C1950">
            <v>3.4</v>
          </cell>
          <cell r="D1950">
            <v>1500</v>
          </cell>
          <cell r="E1950">
            <v>3.2</v>
          </cell>
          <cell r="F1950">
            <v>3</v>
          </cell>
          <cell r="G1950">
            <v>3.2</v>
          </cell>
          <cell r="H1950">
            <v>0.6</v>
          </cell>
        </row>
        <row r="1951">
          <cell r="A1951">
            <v>1950</v>
          </cell>
          <cell r="B1951" t="str">
            <v>Pepsi</v>
          </cell>
          <cell r="C1951">
            <v>3.8</v>
          </cell>
          <cell r="D1951">
            <v>24000</v>
          </cell>
          <cell r="E1951">
            <v>3.3</v>
          </cell>
          <cell r="F1951">
            <v>3.4</v>
          </cell>
          <cell r="G1951">
            <v>3.7</v>
          </cell>
          <cell r="H1951">
            <v>0.82</v>
          </cell>
        </row>
        <row r="1952">
          <cell r="A1952">
            <v>1951</v>
          </cell>
          <cell r="B1952" t="str">
            <v>Echo Global Logistics</v>
          </cell>
          <cell r="C1952">
            <v>3.8</v>
          </cell>
          <cell r="D1952">
            <v>950</v>
          </cell>
          <cell r="E1952">
            <v>3.4</v>
          </cell>
          <cell r="F1952">
            <v>3.5</v>
          </cell>
          <cell r="G1952">
            <v>3.9</v>
          </cell>
          <cell r="H1952">
            <v>0.86</v>
          </cell>
        </row>
        <row r="1953">
          <cell r="A1953">
            <v>1952</v>
          </cell>
          <cell r="B1953" t="str">
            <v>Mobile Marketing Association</v>
          </cell>
          <cell r="C1953">
            <v>4.0999999999999996</v>
          </cell>
          <cell r="D1953">
            <v>30</v>
          </cell>
          <cell r="E1953">
            <v>4</v>
          </cell>
          <cell r="F1953">
            <v>3.9</v>
          </cell>
          <cell r="G1953">
            <v>4.2</v>
          </cell>
          <cell r="H1953" t="str">
            <v>N/A</v>
          </cell>
        </row>
        <row r="1954">
          <cell r="A1954">
            <v>1953</v>
          </cell>
          <cell r="B1954" t="str">
            <v>MTF Biologics</v>
          </cell>
          <cell r="C1954">
            <v>3.6</v>
          </cell>
          <cell r="D1954">
            <v>280</v>
          </cell>
          <cell r="E1954">
            <v>3.4</v>
          </cell>
          <cell r="F1954">
            <v>3.2</v>
          </cell>
          <cell r="G1954">
            <v>3.5</v>
          </cell>
          <cell r="H1954">
            <v>0.75</v>
          </cell>
        </row>
        <row r="1955">
          <cell r="A1955">
            <v>1954</v>
          </cell>
          <cell r="B1955" t="str">
            <v>Helpware</v>
          </cell>
          <cell r="C1955">
            <v>4.4000000000000004</v>
          </cell>
          <cell r="D1955">
            <v>600</v>
          </cell>
          <cell r="E1955">
            <v>4.3</v>
          </cell>
          <cell r="F1955">
            <v>4.3</v>
          </cell>
          <cell r="G1955">
            <v>4.5999999999999996</v>
          </cell>
          <cell r="H1955">
            <v>0.97</v>
          </cell>
        </row>
        <row r="1956">
          <cell r="A1956">
            <v>1955</v>
          </cell>
          <cell r="B1956" t="str">
            <v>DigitalNet.ai</v>
          </cell>
          <cell r="C1956">
            <v>4</v>
          </cell>
          <cell r="D1956">
            <v>25</v>
          </cell>
          <cell r="E1956">
            <v>3.9</v>
          </cell>
          <cell r="F1956">
            <v>3.8</v>
          </cell>
          <cell r="G1956">
            <v>4.0999999999999996</v>
          </cell>
          <cell r="H1956" t="str">
            <v>N/A</v>
          </cell>
        </row>
        <row r="1957">
          <cell r="A1957">
            <v>1956</v>
          </cell>
          <cell r="B1957" t="str">
            <v>Acxiom</v>
          </cell>
          <cell r="C1957">
            <v>3.8</v>
          </cell>
          <cell r="D1957">
            <v>1800</v>
          </cell>
          <cell r="E1957">
            <v>4.0999999999999996</v>
          </cell>
          <cell r="F1957">
            <v>3.4</v>
          </cell>
          <cell r="G1957">
            <v>3.8</v>
          </cell>
          <cell r="H1957">
            <v>0.85</v>
          </cell>
        </row>
        <row r="1958">
          <cell r="A1958">
            <v>1957</v>
          </cell>
          <cell r="B1958" t="str">
            <v>FareHarbor</v>
          </cell>
          <cell r="C1958">
            <v>4.3</v>
          </cell>
          <cell r="D1958">
            <v>250</v>
          </cell>
          <cell r="E1958">
            <v>4.0999999999999996</v>
          </cell>
          <cell r="F1958">
            <v>4.0999999999999996</v>
          </cell>
          <cell r="G1958">
            <v>4.5</v>
          </cell>
          <cell r="H1958">
            <v>0.94</v>
          </cell>
        </row>
        <row r="1959">
          <cell r="A1959">
            <v>1958</v>
          </cell>
          <cell r="B1959" t="str">
            <v>Talogy</v>
          </cell>
          <cell r="C1959">
            <v>3.7</v>
          </cell>
          <cell r="D1959">
            <v>180</v>
          </cell>
          <cell r="E1959">
            <v>3.6</v>
          </cell>
          <cell r="F1959">
            <v>3.4</v>
          </cell>
          <cell r="G1959">
            <v>3.5</v>
          </cell>
          <cell r="H1959">
            <v>0.78</v>
          </cell>
        </row>
        <row r="1960">
          <cell r="A1960">
            <v>1959</v>
          </cell>
          <cell r="B1960" t="str">
            <v>Everon</v>
          </cell>
          <cell r="C1960">
            <v>3.5</v>
          </cell>
          <cell r="D1960">
            <v>90</v>
          </cell>
          <cell r="E1960">
            <v>3.4</v>
          </cell>
          <cell r="F1960">
            <v>3.2</v>
          </cell>
          <cell r="G1960">
            <v>3.3</v>
          </cell>
          <cell r="H1960" t="str">
            <v>N/A</v>
          </cell>
        </row>
        <row r="1961">
          <cell r="A1961">
            <v>1960</v>
          </cell>
          <cell r="B1961" t="str">
            <v>MTX Group</v>
          </cell>
          <cell r="C1961">
            <v>3.9</v>
          </cell>
          <cell r="D1961">
            <v>850</v>
          </cell>
          <cell r="E1961">
            <v>3.7</v>
          </cell>
          <cell r="F1961">
            <v>3.8</v>
          </cell>
          <cell r="G1961">
            <v>4.0999999999999996</v>
          </cell>
          <cell r="H1961">
            <v>0.9</v>
          </cell>
        </row>
        <row r="1962">
          <cell r="A1962">
            <v>1961</v>
          </cell>
          <cell r="B1962" t="str">
            <v>Reward Gateway</v>
          </cell>
          <cell r="C1962">
            <v>4.4000000000000004</v>
          </cell>
          <cell r="D1962">
            <v>350</v>
          </cell>
          <cell r="E1962">
            <v>4.4000000000000004</v>
          </cell>
          <cell r="F1962">
            <v>4.3</v>
          </cell>
          <cell r="G1962">
            <v>4.5999999999999996</v>
          </cell>
          <cell r="H1962">
            <v>0.98</v>
          </cell>
        </row>
        <row r="1963">
          <cell r="A1963">
            <v>1962</v>
          </cell>
          <cell r="B1963" t="str">
            <v>Grey</v>
          </cell>
          <cell r="C1963">
            <v>3.6</v>
          </cell>
          <cell r="D1963">
            <v>900</v>
          </cell>
          <cell r="E1963">
            <v>3</v>
          </cell>
          <cell r="F1963">
            <v>3.2</v>
          </cell>
          <cell r="G1963">
            <v>3.6</v>
          </cell>
          <cell r="H1963">
            <v>0.72</v>
          </cell>
        </row>
        <row r="1964">
          <cell r="A1964">
            <v>1963</v>
          </cell>
          <cell r="B1964" t="str">
            <v>Freedom Debt Relief, LLC</v>
          </cell>
          <cell r="C1964">
            <v>3.9</v>
          </cell>
          <cell r="D1964">
            <v>1100</v>
          </cell>
          <cell r="E1964">
            <v>3.7</v>
          </cell>
          <cell r="F1964">
            <v>3.6</v>
          </cell>
          <cell r="G1964">
            <v>4</v>
          </cell>
          <cell r="H1964">
            <v>0.88</v>
          </cell>
        </row>
        <row r="1965">
          <cell r="A1965">
            <v>1964</v>
          </cell>
          <cell r="B1965" t="str">
            <v>NCR</v>
          </cell>
          <cell r="C1965">
            <v>3.5</v>
          </cell>
          <cell r="D1965">
            <v>6500</v>
          </cell>
          <cell r="E1965">
            <v>3.5</v>
          </cell>
          <cell r="F1965">
            <v>3.1</v>
          </cell>
          <cell r="G1965">
            <v>3.3</v>
          </cell>
          <cell r="H1965">
            <v>0.68</v>
          </cell>
        </row>
        <row r="1966">
          <cell r="A1966">
            <v>1965</v>
          </cell>
          <cell r="B1966" t="str">
            <v>Transcore</v>
          </cell>
          <cell r="C1966">
            <v>3.6</v>
          </cell>
          <cell r="D1966">
            <v>320</v>
          </cell>
          <cell r="E1966">
            <v>3.5</v>
          </cell>
          <cell r="F1966">
            <v>3.3</v>
          </cell>
          <cell r="G1966">
            <v>3.4</v>
          </cell>
          <cell r="H1966">
            <v>0.76</v>
          </cell>
        </row>
        <row r="1967">
          <cell r="A1967">
            <v>1966</v>
          </cell>
          <cell r="B1967" t="str">
            <v>PowerPlan</v>
          </cell>
          <cell r="C1967">
            <v>3.7</v>
          </cell>
          <cell r="D1967">
            <v>140</v>
          </cell>
          <cell r="E1967">
            <v>3.6</v>
          </cell>
          <cell r="F1967">
            <v>3.4</v>
          </cell>
          <cell r="G1967">
            <v>3.5</v>
          </cell>
          <cell r="H1967">
            <v>0.82</v>
          </cell>
        </row>
        <row r="1968">
          <cell r="A1968">
            <v>1967</v>
          </cell>
          <cell r="B1968" t="str">
            <v>Republic Bank</v>
          </cell>
          <cell r="C1968">
            <v>3.5</v>
          </cell>
          <cell r="D1968">
            <v>420</v>
          </cell>
          <cell r="E1968">
            <v>3.6</v>
          </cell>
          <cell r="F1968">
            <v>3.1</v>
          </cell>
          <cell r="G1968">
            <v>3.3</v>
          </cell>
          <cell r="H1968">
            <v>0.7</v>
          </cell>
        </row>
        <row r="1969">
          <cell r="A1969">
            <v>1968</v>
          </cell>
          <cell r="B1969" t="str">
            <v>Bitwise Inc</v>
          </cell>
          <cell r="C1969">
            <v>3.7</v>
          </cell>
          <cell r="D1969">
            <v>450</v>
          </cell>
          <cell r="E1969">
            <v>3.8</v>
          </cell>
          <cell r="F1969">
            <v>3.4</v>
          </cell>
          <cell r="G1969">
            <v>3.6</v>
          </cell>
          <cell r="H1969">
            <v>0.8</v>
          </cell>
        </row>
        <row r="1970">
          <cell r="A1970">
            <v>1969</v>
          </cell>
          <cell r="B1970" t="str">
            <v>BofA Securities</v>
          </cell>
          <cell r="C1970">
            <v>3.9</v>
          </cell>
          <cell r="D1970">
            <v>1800</v>
          </cell>
          <cell r="E1970">
            <v>3</v>
          </cell>
          <cell r="F1970">
            <v>3.6</v>
          </cell>
          <cell r="G1970">
            <v>3.9</v>
          </cell>
          <cell r="H1970">
            <v>0.88</v>
          </cell>
        </row>
        <row r="1971">
          <cell r="A1971">
            <v>1970</v>
          </cell>
          <cell r="B1971" t="str">
            <v>Wpromote</v>
          </cell>
          <cell r="C1971">
            <v>4.4000000000000004</v>
          </cell>
          <cell r="D1971">
            <v>350</v>
          </cell>
          <cell r="E1971">
            <v>4.2</v>
          </cell>
          <cell r="F1971">
            <v>4.3</v>
          </cell>
          <cell r="G1971">
            <v>4.5999999999999996</v>
          </cell>
          <cell r="H1971">
            <v>0.96</v>
          </cell>
        </row>
        <row r="1972">
          <cell r="A1972">
            <v>1971</v>
          </cell>
          <cell r="B1972" t="str">
            <v>Berry Dunn</v>
          </cell>
          <cell r="C1972">
            <v>4.2</v>
          </cell>
          <cell r="D1972">
            <v>160</v>
          </cell>
          <cell r="E1972">
            <v>4</v>
          </cell>
          <cell r="F1972">
            <v>4.0999999999999996</v>
          </cell>
          <cell r="G1972">
            <v>4.4000000000000004</v>
          </cell>
          <cell r="H1972">
            <v>0.97</v>
          </cell>
        </row>
        <row r="1973">
          <cell r="A1973">
            <v>1972</v>
          </cell>
          <cell r="B1973" t="str">
            <v>Operative</v>
          </cell>
          <cell r="C1973">
            <v>3.7</v>
          </cell>
          <cell r="D1973">
            <v>240</v>
          </cell>
          <cell r="E1973">
            <v>3.6</v>
          </cell>
          <cell r="F1973">
            <v>3.4</v>
          </cell>
          <cell r="G1973">
            <v>3.5</v>
          </cell>
          <cell r="H1973">
            <v>0.75</v>
          </cell>
        </row>
        <row r="1974">
          <cell r="A1974">
            <v>1973</v>
          </cell>
          <cell r="B1974" t="str">
            <v>Ensono</v>
          </cell>
          <cell r="C1974">
            <v>3.9</v>
          </cell>
          <cell r="D1974">
            <v>750</v>
          </cell>
          <cell r="E1974">
            <v>4</v>
          </cell>
          <cell r="F1974">
            <v>3.6</v>
          </cell>
          <cell r="G1974">
            <v>3.9</v>
          </cell>
          <cell r="H1974">
            <v>0.89</v>
          </cell>
        </row>
        <row r="1975">
          <cell r="A1975">
            <v>1974</v>
          </cell>
          <cell r="B1975" t="str">
            <v>DHL Supply Chain</v>
          </cell>
          <cell r="C1975">
            <v>3.6</v>
          </cell>
          <cell r="D1975">
            <v>9500</v>
          </cell>
          <cell r="E1975">
            <v>3.2</v>
          </cell>
          <cell r="F1975">
            <v>3.2</v>
          </cell>
          <cell r="G1975">
            <v>3.5</v>
          </cell>
          <cell r="H1975">
            <v>0.78</v>
          </cell>
        </row>
        <row r="1976">
          <cell r="A1976">
            <v>1975</v>
          </cell>
          <cell r="B1976" t="str">
            <v>Vrbo</v>
          </cell>
          <cell r="C1976">
            <v>3.9</v>
          </cell>
          <cell r="D1976">
            <v>650</v>
          </cell>
          <cell r="E1976">
            <v>3.8</v>
          </cell>
          <cell r="F1976">
            <v>3.6</v>
          </cell>
          <cell r="G1976">
            <v>4</v>
          </cell>
          <cell r="H1976">
            <v>0.85</v>
          </cell>
        </row>
        <row r="1977">
          <cell r="A1977">
            <v>1976</v>
          </cell>
          <cell r="B1977" t="str">
            <v>Advanced Technology Services</v>
          </cell>
          <cell r="C1977">
            <v>3.6</v>
          </cell>
          <cell r="D1977">
            <v>750</v>
          </cell>
          <cell r="E1977">
            <v>3.5</v>
          </cell>
          <cell r="F1977">
            <v>3.3</v>
          </cell>
          <cell r="G1977">
            <v>3.5</v>
          </cell>
          <cell r="H1977">
            <v>0.8</v>
          </cell>
        </row>
        <row r="1978">
          <cell r="A1978">
            <v>1977</v>
          </cell>
          <cell r="B1978" t="str">
            <v>Radial</v>
          </cell>
          <cell r="C1978">
            <v>3.1</v>
          </cell>
          <cell r="D1978">
            <v>2200</v>
          </cell>
          <cell r="E1978">
            <v>2.9</v>
          </cell>
          <cell r="F1978">
            <v>2.7</v>
          </cell>
          <cell r="G1978">
            <v>2.9</v>
          </cell>
          <cell r="H1978">
            <v>0.52</v>
          </cell>
        </row>
        <row r="1979">
          <cell r="A1979">
            <v>1978</v>
          </cell>
          <cell r="B1979" t="str">
            <v>Daxko</v>
          </cell>
          <cell r="C1979">
            <v>4.0999999999999996</v>
          </cell>
          <cell r="D1979">
            <v>280</v>
          </cell>
          <cell r="E1979">
            <v>4</v>
          </cell>
          <cell r="F1979">
            <v>3.9</v>
          </cell>
          <cell r="G1979">
            <v>4.3</v>
          </cell>
          <cell r="H1979">
            <v>0.94</v>
          </cell>
        </row>
        <row r="1980">
          <cell r="A1980">
            <v>1979</v>
          </cell>
          <cell r="B1980" t="str">
            <v>IDEO</v>
          </cell>
          <cell r="C1980">
            <v>3.9</v>
          </cell>
          <cell r="D1980">
            <v>550</v>
          </cell>
          <cell r="E1980">
            <v>3.3</v>
          </cell>
          <cell r="F1980">
            <v>3.5</v>
          </cell>
          <cell r="G1980">
            <v>4.2</v>
          </cell>
          <cell r="H1980">
            <v>0.86</v>
          </cell>
        </row>
        <row r="1981">
          <cell r="A1981">
            <v>1980</v>
          </cell>
          <cell r="B1981" t="str">
            <v>GreenSky</v>
          </cell>
          <cell r="C1981">
            <v>3.3</v>
          </cell>
          <cell r="D1981">
            <v>550</v>
          </cell>
          <cell r="E1981">
            <v>3.2</v>
          </cell>
          <cell r="F1981">
            <v>2.9</v>
          </cell>
          <cell r="G1981">
            <v>3.1</v>
          </cell>
          <cell r="H1981">
            <v>0.57999999999999996</v>
          </cell>
        </row>
        <row r="1982">
          <cell r="A1982">
            <v>1981</v>
          </cell>
          <cell r="B1982" t="str">
            <v>Guaranty Bancshares</v>
          </cell>
          <cell r="C1982">
            <v>3.8</v>
          </cell>
          <cell r="D1982">
            <v>80</v>
          </cell>
          <cell r="E1982">
            <v>3.7</v>
          </cell>
          <cell r="F1982">
            <v>3.5</v>
          </cell>
          <cell r="G1982">
            <v>3.7</v>
          </cell>
          <cell r="H1982" t="str">
            <v>N/A</v>
          </cell>
        </row>
        <row r="1983">
          <cell r="A1983">
            <v>1982</v>
          </cell>
          <cell r="B1983" t="str">
            <v>Gordian</v>
          </cell>
          <cell r="C1983">
            <v>3.8</v>
          </cell>
          <cell r="D1983">
            <v>240</v>
          </cell>
          <cell r="E1983">
            <v>3.8</v>
          </cell>
          <cell r="F1983">
            <v>3.5</v>
          </cell>
          <cell r="G1983">
            <v>3.7</v>
          </cell>
          <cell r="H1983">
            <v>0.88</v>
          </cell>
        </row>
        <row r="1984">
          <cell r="A1984">
            <v>1983</v>
          </cell>
          <cell r="B1984" t="str">
            <v>Mindbody</v>
          </cell>
          <cell r="C1984">
            <v>3.6</v>
          </cell>
          <cell r="D1984">
            <v>1400</v>
          </cell>
          <cell r="E1984">
            <v>3.6</v>
          </cell>
          <cell r="F1984">
            <v>3.2</v>
          </cell>
          <cell r="G1984">
            <v>3.7</v>
          </cell>
          <cell r="H1984">
            <v>0.7</v>
          </cell>
        </row>
        <row r="1985">
          <cell r="A1985">
            <v>1984</v>
          </cell>
          <cell r="B1985" t="str">
            <v>WillowTree</v>
          </cell>
          <cell r="C1985">
            <v>4.3</v>
          </cell>
          <cell r="D1985">
            <v>320</v>
          </cell>
          <cell r="E1985">
            <v>4.2</v>
          </cell>
          <cell r="F1985">
            <v>4.0999999999999996</v>
          </cell>
          <cell r="G1985">
            <v>4.5</v>
          </cell>
          <cell r="H1985">
            <v>0.95</v>
          </cell>
        </row>
        <row r="1986">
          <cell r="A1986">
            <v>1985</v>
          </cell>
          <cell r="B1986" t="str">
            <v>ShopHQ</v>
          </cell>
          <cell r="C1986">
            <v>2.8</v>
          </cell>
          <cell r="D1986">
            <v>350</v>
          </cell>
          <cell r="E1986">
            <v>2.7</v>
          </cell>
          <cell r="F1986">
            <v>2.4</v>
          </cell>
          <cell r="G1986">
            <v>2.6</v>
          </cell>
          <cell r="H1986">
            <v>0.42</v>
          </cell>
        </row>
        <row r="1987">
          <cell r="A1987">
            <v>1986</v>
          </cell>
          <cell r="B1987" t="str">
            <v>Heartland Veterinary Partners</v>
          </cell>
          <cell r="C1987">
            <v>3.7</v>
          </cell>
          <cell r="D1987">
            <v>110</v>
          </cell>
          <cell r="E1987">
            <v>3.5</v>
          </cell>
          <cell r="F1987">
            <v>3.4</v>
          </cell>
          <cell r="G1987">
            <v>3.6</v>
          </cell>
          <cell r="H1987">
            <v>0.82</v>
          </cell>
        </row>
        <row r="1988">
          <cell r="A1988">
            <v>1987</v>
          </cell>
          <cell r="B1988" t="str">
            <v>InvestCloud</v>
          </cell>
          <cell r="C1988">
            <v>3.4</v>
          </cell>
          <cell r="D1988">
            <v>380</v>
          </cell>
          <cell r="E1988">
            <v>3.1</v>
          </cell>
          <cell r="F1988">
            <v>3</v>
          </cell>
          <cell r="G1988">
            <v>3.2</v>
          </cell>
          <cell r="H1988">
            <v>0.6</v>
          </cell>
        </row>
        <row r="1989">
          <cell r="A1989">
            <v>1988</v>
          </cell>
          <cell r="B1989" t="str">
            <v>Omaha Steaks International</v>
          </cell>
          <cell r="C1989">
            <v>3.5</v>
          </cell>
          <cell r="D1989">
            <v>1100</v>
          </cell>
          <cell r="E1989">
            <v>3.3</v>
          </cell>
          <cell r="F1989">
            <v>3.2</v>
          </cell>
          <cell r="G1989">
            <v>3.5</v>
          </cell>
          <cell r="H1989">
            <v>0.74</v>
          </cell>
        </row>
        <row r="1990">
          <cell r="A1990">
            <v>1989</v>
          </cell>
          <cell r="B1990" t="str">
            <v>Dave &amp; Buster</v>
          </cell>
          <cell r="C1990">
            <v>3.3</v>
          </cell>
          <cell r="D1990">
            <v>4800</v>
          </cell>
          <cell r="E1990">
            <v>3</v>
          </cell>
          <cell r="F1990">
            <v>3</v>
          </cell>
          <cell r="G1990">
            <v>3.3</v>
          </cell>
          <cell r="H1990">
            <v>0.66</v>
          </cell>
        </row>
        <row r="1991">
          <cell r="A1991">
            <v>1990</v>
          </cell>
          <cell r="B1991" t="str">
            <v>Enago</v>
          </cell>
          <cell r="C1991">
            <v>3.6</v>
          </cell>
          <cell r="D1991">
            <v>220</v>
          </cell>
          <cell r="E1991">
            <v>3.5</v>
          </cell>
          <cell r="F1991">
            <v>3.3</v>
          </cell>
          <cell r="G1991">
            <v>3.4</v>
          </cell>
          <cell r="H1991">
            <v>0.78</v>
          </cell>
        </row>
        <row r="1992">
          <cell r="A1992">
            <v>1991</v>
          </cell>
          <cell r="B1992" t="str">
            <v>John Hancock</v>
          </cell>
          <cell r="C1992">
            <v>3.8</v>
          </cell>
          <cell r="D1992">
            <v>1800</v>
          </cell>
          <cell r="E1992">
            <v>3.9</v>
          </cell>
          <cell r="F1992">
            <v>3.5</v>
          </cell>
          <cell r="G1992">
            <v>3.8</v>
          </cell>
          <cell r="H1992">
            <v>0.86</v>
          </cell>
        </row>
        <row r="1993">
          <cell r="A1993">
            <v>1992</v>
          </cell>
          <cell r="B1993" t="str">
            <v>Motion Recruitment Partners</v>
          </cell>
          <cell r="C1993">
            <v>4.0999999999999996</v>
          </cell>
          <cell r="D1993">
            <v>950</v>
          </cell>
          <cell r="E1993">
            <v>3.8</v>
          </cell>
          <cell r="F1993">
            <v>3.9</v>
          </cell>
          <cell r="G1993">
            <v>4.2</v>
          </cell>
          <cell r="H1993">
            <v>0.92</v>
          </cell>
        </row>
        <row r="1994">
          <cell r="A1994">
            <v>1993</v>
          </cell>
          <cell r="B1994" t="str">
            <v>Amobee</v>
          </cell>
          <cell r="C1994">
            <v>3.5</v>
          </cell>
          <cell r="D1994">
            <v>550</v>
          </cell>
          <cell r="E1994">
            <v>3.4</v>
          </cell>
          <cell r="F1994">
            <v>3.1</v>
          </cell>
          <cell r="G1994">
            <v>3.4</v>
          </cell>
          <cell r="H1994">
            <v>0.65</v>
          </cell>
        </row>
        <row r="1995">
          <cell r="A1995">
            <v>1994</v>
          </cell>
          <cell r="B1995" t="str">
            <v>Amazon Music</v>
          </cell>
          <cell r="C1995">
            <v>3.8</v>
          </cell>
          <cell r="D1995">
            <v>850</v>
          </cell>
          <cell r="E1995">
            <v>3.4</v>
          </cell>
          <cell r="F1995">
            <v>3.5</v>
          </cell>
          <cell r="G1995">
            <v>3.8</v>
          </cell>
          <cell r="H1995">
            <v>0.82</v>
          </cell>
        </row>
        <row r="1996">
          <cell r="A1996">
            <v>1995</v>
          </cell>
          <cell r="B1996" t="str">
            <v>PDI Technologies</v>
          </cell>
          <cell r="C1996">
            <v>3.8</v>
          </cell>
          <cell r="D1996">
            <v>420</v>
          </cell>
          <cell r="E1996">
            <v>3.8</v>
          </cell>
          <cell r="F1996">
            <v>3.5</v>
          </cell>
          <cell r="G1996">
            <v>3.7</v>
          </cell>
          <cell r="H1996">
            <v>0.86</v>
          </cell>
        </row>
        <row r="1997">
          <cell r="A1997">
            <v>1996</v>
          </cell>
          <cell r="B1997" t="str">
            <v>ZT Systems</v>
          </cell>
          <cell r="C1997">
            <v>3.4</v>
          </cell>
          <cell r="D1997">
            <v>320</v>
          </cell>
          <cell r="E1997">
            <v>2.8</v>
          </cell>
          <cell r="F1997">
            <v>3.1</v>
          </cell>
          <cell r="G1997">
            <v>3.2</v>
          </cell>
          <cell r="H1997">
            <v>0.68</v>
          </cell>
        </row>
        <row r="1998">
          <cell r="A1998">
            <v>1997</v>
          </cell>
          <cell r="B1998" t="str">
            <v>Applaudo</v>
          </cell>
          <cell r="C1998">
            <v>4.5</v>
          </cell>
          <cell r="D1998">
            <v>210</v>
          </cell>
          <cell r="E1998">
            <v>4.4000000000000004</v>
          </cell>
          <cell r="F1998">
            <v>4.4000000000000004</v>
          </cell>
          <cell r="G1998">
            <v>4.7</v>
          </cell>
          <cell r="H1998">
            <v>0.98</v>
          </cell>
        </row>
        <row r="1999">
          <cell r="A1999">
            <v>1998</v>
          </cell>
          <cell r="B1999" t="str">
            <v>Replicon</v>
          </cell>
          <cell r="C1999">
            <v>3.7</v>
          </cell>
          <cell r="D1999">
            <v>650</v>
          </cell>
          <cell r="E1999">
            <v>3.6</v>
          </cell>
          <cell r="F1999">
            <v>3.4</v>
          </cell>
          <cell r="G1999">
            <v>3.5</v>
          </cell>
          <cell r="H1999">
            <v>0.76</v>
          </cell>
        </row>
        <row r="2000">
          <cell r="A2000">
            <v>1999</v>
          </cell>
          <cell r="B2000" t="str">
            <v>Withum</v>
          </cell>
          <cell r="C2000">
            <v>4.2</v>
          </cell>
          <cell r="D2000">
            <v>480</v>
          </cell>
          <cell r="E2000">
            <v>3.8</v>
          </cell>
          <cell r="F2000">
            <v>4.0999999999999996</v>
          </cell>
          <cell r="G2000">
            <v>4.4000000000000004</v>
          </cell>
          <cell r="H2000">
            <v>0.96</v>
          </cell>
        </row>
        <row r="2001">
          <cell r="A2001">
            <v>2000</v>
          </cell>
          <cell r="B2001" t="str">
            <v>SAP Concur</v>
          </cell>
          <cell r="C2001">
            <v>4.0999999999999996</v>
          </cell>
          <cell r="D2001">
            <v>3800</v>
          </cell>
          <cell r="E2001">
            <v>4.0999999999999996</v>
          </cell>
          <cell r="F2001">
            <v>3.9</v>
          </cell>
          <cell r="G2001">
            <v>4.2</v>
          </cell>
          <cell r="H2001">
            <v>0.93</v>
          </cell>
        </row>
        <row r="2002">
          <cell r="A2002">
            <v>2001</v>
          </cell>
          <cell r="B2002" t="str">
            <v>WebMD</v>
          </cell>
          <cell r="C2002">
            <v>3.4</v>
          </cell>
          <cell r="D2002" t="str">
            <v>1.4k</v>
          </cell>
          <cell r="E2002">
            <v>3.3</v>
          </cell>
          <cell r="F2002">
            <v>3</v>
          </cell>
          <cell r="G2002">
            <v>3.2</v>
          </cell>
          <cell r="H2002">
            <v>0.68</v>
          </cell>
        </row>
        <row r="2003">
          <cell r="A2003">
            <v>2002</v>
          </cell>
          <cell r="B2003" t="str">
            <v>Ventra Health</v>
          </cell>
          <cell r="C2003">
            <v>2.8</v>
          </cell>
          <cell r="D2003">
            <v>510</v>
          </cell>
          <cell r="E2003">
            <v>2.6</v>
          </cell>
          <cell r="F2003">
            <v>2.4</v>
          </cell>
          <cell r="G2003">
            <v>2.7</v>
          </cell>
          <cell r="H2003">
            <v>0.45</v>
          </cell>
        </row>
        <row r="2004">
          <cell r="A2004">
            <v>2003</v>
          </cell>
          <cell r="B2004" t="str">
            <v>Taylor Farms</v>
          </cell>
          <cell r="C2004">
            <v>3.1</v>
          </cell>
          <cell r="D2004">
            <v>890</v>
          </cell>
          <cell r="E2004">
            <v>2.8</v>
          </cell>
          <cell r="F2004">
            <v>2.7</v>
          </cell>
          <cell r="G2004">
            <v>3</v>
          </cell>
          <cell r="H2004">
            <v>0.55000000000000004</v>
          </cell>
        </row>
        <row r="2005">
          <cell r="A2005">
            <v>2004</v>
          </cell>
          <cell r="B2005" t="str">
            <v>Elevations Credit Union</v>
          </cell>
          <cell r="C2005">
            <v>4.2</v>
          </cell>
          <cell r="D2005">
            <v>320</v>
          </cell>
          <cell r="E2005">
            <v>4</v>
          </cell>
          <cell r="F2005">
            <v>3.9</v>
          </cell>
          <cell r="G2005">
            <v>4.3</v>
          </cell>
          <cell r="H2005">
            <v>0.88</v>
          </cell>
        </row>
        <row r="2006">
          <cell r="A2006">
            <v>2005</v>
          </cell>
          <cell r="B2006" t="str">
            <v>Mom's Meals</v>
          </cell>
          <cell r="C2006">
            <v>3</v>
          </cell>
          <cell r="D2006">
            <v>640</v>
          </cell>
          <cell r="E2006">
            <v>2.7</v>
          </cell>
          <cell r="F2006">
            <v>2.5</v>
          </cell>
          <cell r="G2006">
            <v>2.9</v>
          </cell>
          <cell r="H2006">
            <v>0.52</v>
          </cell>
        </row>
        <row r="2007">
          <cell r="A2007">
            <v>2006</v>
          </cell>
          <cell r="B2007" t="str">
            <v>Enlyte</v>
          </cell>
          <cell r="C2007">
            <v>3.5</v>
          </cell>
          <cell r="D2007">
            <v>420</v>
          </cell>
          <cell r="E2007">
            <v>3.4</v>
          </cell>
          <cell r="F2007">
            <v>3.1</v>
          </cell>
          <cell r="G2007">
            <v>3.4</v>
          </cell>
          <cell r="H2007">
            <v>0.72</v>
          </cell>
        </row>
        <row r="2008">
          <cell r="A2008">
            <v>2007</v>
          </cell>
          <cell r="B2008" t="str">
            <v>Enterprise Bank</v>
          </cell>
          <cell r="C2008">
            <v>4.0999999999999996</v>
          </cell>
          <cell r="D2008">
            <v>280</v>
          </cell>
          <cell r="E2008">
            <v>3.9</v>
          </cell>
          <cell r="F2008">
            <v>4</v>
          </cell>
          <cell r="G2008">
            <v>4.2</v>
          </cell>
          <cell r="H2008">
            <v>0.91</v>
          </cell>
        </row>
        <row r="2009">
          <cell r="A2009">
            <v>2008</v>
          </cell>
          <cell r="B2009" t="str">
            <v>Patelco Credit Union</v>
          </cell>
          <cell r="C2009">
            <v>3.6</v>
          </cell>
          <cell r="D2009">
            <v>410</v>
          </cell>
          <cell r="E2009">
            <v>3.5</v>
          </cell>
          <cell r="F2009">
            <v>3.2</v>
          </cell>
          <cell r="G2009">
            <v>3.6</v>
          </cell>
          <cell r="H2009">
            <v>0.75</v>
          </cell>
        </row>
        <row r="2010">
          <cell r="A2010">
            <v>2009</v>
          </cell>
          <cell r="B2010" t="str">
            <v>Children's Mercy Hospital</v>
          </cell>
          <cell r="C2010">
            <v>3.8</v>
          </cell>
          <cell r="D2010" t="str">
            <v>1.8k</v>
          </cell>
          <cell r="E2010">
            <v>3.4</v>
          </cell>
          <cell r="F2010">
            <v>3.3</v>
          </cell>
          <cell r="G2010">
            <v>3.9</v>
          </cell>
          <cell r="H2010">
            <v>0.82</v>
          </cell>
        </row>
        <row r="2011">
          <cell r="A2011">
            <v>2010</v>
          </cell>
          <cell r="B2011" t="str">
            <v>Korn Ferry</v>
          </cell>
          <cell r="C2011">
            <v>3.7</v>
          </cell>
          <cell r="D2011" t="str">
            <v>3.2k</v>
          </cell>
          <cell r="E2011">
            <v>3.2</v>
          </cell>
          <cell r="F2011">
            <v>3.3</v>
          </cell>
          <cell r="G2011">
            <v>3.6</v>
          </cell>
          <cell r="H2011">
            <v>0.78</v>
          </cell>
        </row>
        <row r="2012">
          <cell r="A2012">
            <v>2011</v>
          </cell>
          <cell r="B2012" t="str">
            <v>Ameris Bank</v>
          </cell>
          <cell r="C2012">
            <v>3.5</v>
          </cell>
          <cell r="D2012">
            <v>750</v>
          </cell>
          <cell r="E2012">
            <v>3.4</v>
          </cell>
          <cell r="F2012">
            <v>3.2</v>
          </cell>
          <cell r="G2012">
            <v>3.4</v>
          </cell>
          <cell r="H2012">
            <v>0.7</v>
          </cell>
        </row>
        <row r="2013">
          <cell r="A2013">
            <v>2012</v>
          </cell>
          <cell r="B2013" t="str">
            <v>Machine Zone</v>
          </cell>
          <cell r="C2013">
            <v>3.3</v>
          </cell>
          <cell r="D2013">
            <v>580</v>
          </cell>
          <cell r="E2013">
            <v>3</v>
          </cell>
          <cell r="F2013">
            <v>2.8</v>
          </cell>
          <cell r="G2013">
            <v>3.1</v>
          </cell>
          <cell r="H2013">
            <v>0.57999999999999996</v>
          </cell>
        </row>
        <row r="2014">
          <cell r="A2014">
            <v>2013</v>
          </cell>
          <cell r="B2014" t="str">
            <v>Fandango</v>
          </cell>
          <cell r="C2014">
            <v>3.6</v>
          </cell>
          <cell r="D2014">
            <v>430</v>
          </cell>
          <cell r="E2014">
            <v>3.5</v>
          </cell>
          <cell r="F2014">
            <v>3.3</v>
          </cell>
          <cell r="G2014">
            <v>3.6</v>
          </cell>
          <cell r="H2014">
            <v>0.74</v>
          </cell>
        </row>
        <row r="2015">
          <cell r="A2015">
            <v>2014</v>
          </cell>
          <cell r="B2015" t="str">
            <v>Corporation Service Company</v>
          </cell>
          <cell r="C2015">
            <v>3.8</v>
          </cell>
          <cell r="D2015" t="str">
            <v>1.1k</v>
          </cell>
          <cell r="E2015">
            <v>3.7</v>
          </cell>
          <cell r="F2015">
            <v>3.4</v>
          </cell>
          <cell r="G2015">
            <v>3.8</v>
          </cell>
          <cell r="H2015">
            <v>0.85</v>
          </cell>
        </row>
        <row r="2016">
          <cell r="A2016">
            <v>2015</v>
          </cell>
          <cell r="B2016" t="str">
            <v>Hotels.com</v>
          </cell>
          <cell r="C2016">
            <v>3.9</v>
          </cell>
          <cell r="D2016" t="str">
            <v>1.2k</v>
          </cell>
          <cell r="E2016">
            <v>3.8</v>
          </cell>
          <cell r="F2016">
            <v>3.6</v>
          </cell>
          <cell r="G2016">
            <v>4</v>
          </cell>
          <cell r="H2016">
            <v>0.84</v>
          </cell>
        </row>
        <row r="2017">
          <cell r="A2017">
            <v>2016</v>
          </cell>
          <cell r="B2017" t="str">
            <v>Anteriad</v>
          </cell>
          <cell r="C2017">
            <v>3.7</v>
          </cell>
          <cell r="D2017">
            <v>180</v>
          </cell>
          <cell r="E2017">
            <v>3.5</v>
          </cell>
          <cell r="F2017">
            <v>3.4</v>
          </cell>
          <cell r="G2017">
            <v>3.8</v>
          </cell>
          <cell r="H2017">
            <v>0.8</v>
          </cell>
        </row>
        <row r="2018">
          <cell r="A2018">
            <v>2017</v>
          </cell>
          <cell r="B2018" t="str">
            <v>PayPal - Russia</v>
          </cell>
          <cell r="C2018">
            <v>3.2</v>
          </cell>
          <cell r="D2018">
            <v>95</v>
          </cell>
          <cell r="E2018">
            <v>3</v>
          </cell>
          <cell r="F2018">
            <v>2.8</v>
          </cell>
          <cell r="G2018">
            <v>3.1</v>
          </cell>
          <cell r="H2018" t="str">
            <v>N/A</v>
          </cell>
        </row>
        <row r="2019">
          <cell r="A2019">
            <v>2018</v>
          </cell>
          <cell r="B2019" t="str">
            <v>TCC</v>
          </cell>
          <cell r="C2019">
            <v>3.4</v>
          </cell>
          <cell r="D2019" t="str">
            <v>2.1k</v>
          </cell>
          <cell r="E2019">
            <v>3.2</v>
          </cell>
          <cell r="F2019">
            <v>3</v>
          </cell>
          <cell r="G2019">
            <v>3.3</v>
          </cell>
          <cell r="H2019">
            <v>0.64</v>
          </cell>
        </row>
        <row r="2020">
          <cell r="A2020">
            <v>2019</v>
          </cell>
          <cell r="B2020" t="str">
            <v>Haffizbachok World Bank</v>
          </cell>
          <cell r="C2020" t="str">
            <v>N/A</v>
          </cell>
          <cell r="D2020" t="str">
            <v>N/A</v>
          </cell>
          <cell r="E2020" t="str">
            <v>N/A</v>
          </cell>
          <cell r="F2020" t="str">
            <v>N/A</v>
          </cell>
          <cell r="G2020" t="str">
            <v>N/A</v>
          </cell>
          <cell r="H2020" t="str">
            <v>N/A</v>
          </cell>
        </row>
        <row r="2021">
          <cell r="A2021">
            <v>2020</v>
          </cell>
          <cell r="B2021" t="str">
            <v>B.N.I.</v>
          </cell>
          <cell r="C2021">
            <v>3.6</v>
          </cell>
          <cell r="D2021">
            <v>920</v>
          </cell>
          <cell r="E2021">
            <v>3.4</v>
          </cell>
          <cell r="F2021">
            <v>3.3</v>
          </cell>
          <cell r="G2021">
            <v>3.7</v>
          </cell>
          <cell r="H2021">
            <v>0.76</v>
          </cell>
        </row>
        <row r="2022">
          <cell r="A2022">
            <v>2021</v>
          </cell>
          <cell r="B2022" t="str">
            <v>Zovio</v>
          </cell>
          <cell r="C2022">
            <v>2.6</v>
          </cell>
          <cell r="D2022" t="str">
            <v>1.3k</v>
          </cell>
          <cell r="E2022">
            <v>2.4</v>
          </cell>
          <cell r="F2022">
            <v>2.2000000000000002</v>
          </cell>
          <cell r="G2022">
            <v>2.5</v>
          </cell>
          <cell r="H2022">
            <v>0.38</v>
          </cell>
        </row>
        <row r="2023">
          <cell r="A2023">
            <v>2022</v>
          </cell>
          <cell r="B2023" t="str">
            <v>Autograph Collection Hotels</v>
          </cell>
          <cell r="C2023">
            <v>3.7</v>
          </cell>
          <cell r="D2023" t="str">
            <v>1.5k</v>
          </cell>
          <cell r="E2023">
            <v>3.3</v>
          </cell>
          <cell r="F2023">
            <v>3.2</v>
          </cell>
          <cell r="G2023">
            <v>3.8</v>
          </cell>
          <cell r="H2023">
            <v>0.79</v>
          </cell>
        </row>
        <row r="2024">
          <cell r="A2024">
            <v>2023</v>
          </cell>
          <cell r="B2024" t="str">
            <v>Cisive</v>
          </cell>
          <cell r="C2024">
            <v>3.4</v>
          </cell>
          <cell r="D2024">
            <v>460</v>
          </cell>
          <cell r="E2024">
            <v>3.2</v>
          </cell>
          <cell r="F2024">
            <v>3</v>
          </cell>
          <cell r="G2024">
            <v>3.3</v>
          </cell>
          <cell r="H2024">
            <v>0.68</v>
          </cell>
        </row>
        <row r="2025">
          <cell r="A2025">
            <v>2024</v>
          </cell>
          <cell r="B2025" t="str">
            <v>WatchGuard</v>
          </cell>
          <cell r="C2025">
            <v>4.0999999999999996</v>
          </cell>
          <cell r="D2025">
            <v>540</v>
          </cell>
          <cell r="E2025">
            <v>4</v>
          </cell>
          <cell r="F2025">
            <v>3.9</v>
          </cell>
          <cell r="G2025">
            <v>4.2</v>
          </cell>
          <cell r="H2025">
            <v>0.92</v>
          </cell>
        </row>
        <row r="2026">
          <cell r="A2026">
            <v>2025</v>
          </cell>
          <cell r="B2026" t="str">
            <v>Social Discovery Group</v>
          </cell>
          <cell r="C2026">
            <v>4</v>
          </cell>
          <cell r="D2026">
            <v>210</v>
          </cell>
          <cell r="E2026">
            <v>3.8</v>
          </cell>
          <cell r="F2026">
            <v>3.7</v>
          </cell>
          <cell r="G2026">
            <v>4.0999999999999996</v>
          </cell>
          <cell r="H2026">
            <v>0.88</v>
          </cell>
        </row>
        <row r="2027">
          <cell r="A2027">
            <v>2026</v>
          </cell>
          <cell r="B2027" t="str">
            <v>Casey's General Stores</v>
          </cell>
          <cell r="C2027">
            <v>3.1</v>
          </cell>
          <cell r="D2027" t="str">
            <v>4.8k</v>
          </cell>
          <cell r="E2027">
            <v>2.7</v>
          </cell>
          <cell r="F2027">
            <v>2.6</v>
          </cell>
          <cell r="G2027">
            <v>3</v>
          </cell>
          <cell r="H2027">
            <v>0.54</v>
          </cell>
        </row>
        <row r="2028">
          <cell r="A2028">
            <v>2027</v>
          </cell>
          <cell r="B2028" t="str">
            <v>Evergreen Services Group</v>
          </cell>
          <cell r="C2028">
            <v>4.3</v>
          </cell>
          <cell r="D2028">
            <v>120</v>
          </cell>
          <cell r="E2028">
            <v>4.0999999999999996</v>
          </cell>
          <cell r="F2028">
            <v>4.2</v>
          </cell>
          <cell r="G2028">
            <v>4.5</v>
          </cell>
          <cell r="H2028">
            <v>0.95</v>
          </cell>
        </row>
        <row r="2029">
          <cell r="A2029">
            <v>2028</v>
          </cell>
          <cell r="B2029" t="str">
            <v>Imprivata</v>
          </cell>
          <cell r="C2029">
            <v>3.9</v>
          </cell>
          <cell r="D2029">
            <v>680</v>
          </cell>
          <cell r="E2029">
            <v>3.8</v>
          </cell>
          <cell r="F2029">
            <v>3.5</v>
          </cell>
          <cell r="G2029">
            <v>4</v>
          </cell>
          <cell r="H2029">
            <v>0.86</v>
          </cell>
        </row>
        <row r="2030">
          <cell r="A2030">
            <v>2029</v>
          </cell>
          <cell r="B2030" t="str">
            <v>Covetrus</v>
          </cell>
          <cell r="C2030">
            <v>3</v>
          </cell>
          <cell r="D2030" t="str">
            <v>1.4k</v>
          </cell>
          <cell r="E2030">
            <v>2.8</v>
          </cell>
          <cell r="F2030">
            <v>2.6</v>
          </cell>
          <cell r="G2030">
            <v>2.9</v>
          </cell>
          <cell r="H2030">
            <v>0.49</v>
          </cell>
        </row>
        <row r="2031">
          <cell r="A2031">
            <v>2030</v>
          </cell>
          <cell r="B2031" t="str">
            <v>Medidata</v>
          </cell>
          <cell r="C2031">
            <v>4</v>
          </cell>
          <cell r="D2031" t="str">
            <v>1.2k</v>
          </cell>
          <cell r="E2031">
            <v>3.9</v>
          </cell>
          <cell r="F2031">
            <v>3.7</v>
          </cell>
          <cell r="G2031">
            <v>4.0999999999999996</v>
          </cell>
          <cell r="H2031">
            <v>0.89</v>
          </cell>
        </row>
        <row r="2032">
          <cell r="A2032">
            <v>2031</v>
          </cell>
          <cell r="B2032" t="str">
            <v>Playrix</v>
          </cell>
          <cell r="C2032">
            <v>4.2</v>
          </cell>
          <cell r="D2032">
            <v>850</v>
          </cell>
          <cell r="E2032">
            <v>4.0999999999999996</v>
          </cell>
          <cell r="F2032">
            <v>4</v>
          </cell>
          <cell r="G2032">
            <v>4.3</v>
          </cell>
          <cell r="H2032">
            <v>0.93</v>
          </cell>
        </row>
        <row r="2033">
          <cell r="A2033">
            <v>2032</v>
          </cell>
          <cell r="B2033" t="str">
            <v>Dataprise</v>
          </cell>
          <cell r="C2033">
            <v>3.7</v>
          </cell>
          <cell r="D2033">
            <v>490</v>
          </cell>
          <cell r="E2033">
            <v>3.5</v>
          </cell>
          <cell r="F2033">
            <v>3.3</v>
          </cell>
          <cell r="G2033">
            <v>3.6</v>
          </cell>
          <cell r="H2033">
            <v>0.76</v>
          </cell>
        </row>
        <row r="2034">
          <cell r="A2034">
            <v>2033</v>
          </cell>
          <cell r="B2034" t="str">
            <v>Aptos</v>
          </cell>
          <cell r="C2034">
            <v>3.5</v>
          </cell>
          <cell r="D2034">
            <v>620</v>
          </cell>
          <cell r="E2034">
            <v>3.4</v>
          </cell>
          <cell r="F2034">
            <v>3.1</v>
          </cell>
          <cell r="G2034">
            <v>3.4</v>
          </cell>
          <cell r="H2034">
            <v>0.71</v>
          </cell>
        </row>
        <row r="2035">
          <cell r="A2035">
            <v>2034</v>
          </cell>
          <cell r="B2035" t="str">
            <v>Fortinet</v>
          </cell>
          <cell r="C2035">
            <v>4.0999999999999996</v>
          </cell>
          <cell r="D2035" t="str">
            <v>3.8k</v>
          </cell>
          <cell r="E2035">
            <v>3.7</v>
          </cell>
          <cell r="F2035">
            <v>3.8</v>
          </cell>
          <cell r="G2035">
            <v>4.0999999999999996</v>
          </cell>
          <cell r="H2035">
            <v>0.91</v>
          </cell>
        </row>
        <row r="2036">
          <cell r="A2036">
            <v>2035</v>
          </cell>
          <cell r="B2036" t="str">
            <v>CMG Financial</v>
          </cell>
          <cell r="C2036">
            <v>3.8</v>
          </cell>
          <cell r="D2036">
            <v>540</v>
          </cell>
          <cell r="E2036">
            <v>3.6</v>
          </cell>
          <cell r="F2036">
            <v>3.5</v>
          </cell>
          <cell r="G2036">
            <v>3.9</v>
          </cell>
          <cell r="H2036">
            <v>0.82</v>
          </cell>
        </row>
        <row r="2037">
          <cell r="A2037">
            <v>2036</v>
          </cell>
          <cell r="B2037" t="str">
            <v>Wolfram Research</v>
          </cell>
          <cell r="C2037">
            <v>3.4</v>
          </cell>
          <cell r="D2037">
            <v>390</v>
          </cell>
          <cell r="E2037">
            <v>3.1</v>
          </cell>
          <cell r="F2037">
            <v>2.9</v>
          </cell>
          <cell r="G2037">
            <v>3.3</v>
          </cell>
          <cell r="H2037">
            <v>0.62</v>
          </cell>
        </row>
        <row r="2038">
          <cell r="A2038">
            <v>2037</v>
          </cell>
          <cell r="B2038" t="str">
            <v>Upsher Smith Laboratories</v>
          </cell>
          <cell r="C2038">
            <v>3.5</v>
          </cell>
          <cell r="D2038">
            <v>310</v>
          </cell>
          <cell r="E2038">
            <v>3.3</v>
          </cell>
          <cell r="F2038">
            <v>3.1</v>
          </cell>
          <cell r="G2038">
            <v>3.4</v>
          </cell>
          <cell r="H2038">
            <v>0.7</v>
          </cell>
        </row>
        <row r="2039">
          <cell r="A2039">
            <v>2038</v>
          </cell>
          <cell r="B2039" t="str">
            <v>S2W Media</v>
          </cell>
          <cell r="C2039">
            <v>3.9</v>
          </cell>
          <cell r="D2039">
            <v>150</v>
          </cell>
          <cell r="E2039">
            <v>3.7</v>
          </cell>
          <cell r="F2039">
            <v>3.6</v>
          </cell>
          <cell r="G2039">
            <v>4</v>
          </cell>
          <cell r="H2039">
            <v>0.85</v>
          </cell>
        </row>
        <row r="2040">
          <cell r="A2040">
            <v>2039</v>
          </cell>
          <cell r="B2040" t="str">
            <v>FairPoint Communications</v>
          </cell>
          <cell r="C2040">
            <v>2.7</v>
          </cell>
          <cell r="D2040">
            <v>420</v>
          </cell>
          <cell r="E2040">
            <v>2.5</v>
          </cell>
          <cell r="F2040">
            <v>2.2999999999999998</v>
          </cell>
          <cell r="G2040">
            <v>2.6</v>
          </cell>
          <cell r="H2040">
            <v>0.4</v>
          </cell>
        </row>
        <row r="2041">
          <cell r="A2041">
            <v>2040</v>
          </cell>
          <cell r="B2041" t="str">
            <v>ICE Mortgage Technology</v>
          </cell>
          <cell r="C2041">
            <v>3.8</v>
          </cell>
          <cell r="D2041">
            <v>720</v>
          </cell>
          <cell r="E2041">
            <v>3.7</v>
          </cell>
          <cell r="F2041">
            <v>3.5</v>
          </cell>
          <cell r="G2041">
            <v>3.9</v>
          </cell>
          <cell r="H2041">
            <v>0.84</v>
          </cell>
        </row>
        <row r="2042">
          <cell r="A2042">
            <v>2041</v>
          </cell>
          <cell r="B2042" t="str">
            <v>Lionbridge</v>
          </cell>
          <cell r="C2042">
            <v>3.4</v>
          </cell>
          <cell r="D2042" t="str">
            <v>4.2k</v>
          </cell>
          <cell r="E2042">
            <v>3.5</v>
          </cell>
          <cell r="F2042">
            <v>3</v>
          </cell>
          <cell r="G2042">
            <v>3.3</v>
          </cell>
          <cell r="H2042">
            <v>0.66</v>
          </cell>
        </row>
        <row r="2043">
          <cell r="A2043">
            <v>2042</v>
          </cell>
          <cell r="B2043" t="str">
            <v>Relias Learning</v>
          </cell>
          <cell r="C2043">
            <v>3.7</v>
          </cell>
          <cell r="D2043">
            <v>510</v>
          </cell>
          <cell r="E2043">
            <v>3.5</v>
          </cell>
          <cell r="F2043">
            <v>3.3</v>
          </cell>
          <cell r="G2043">
            <v>3.8</v>
          </cell>
          <cell r="H2043">
            <v>0.77</v>
          </cell>
        </row>
        <row r="2044">
          <cell r="A2044">
            <v>2043</v>
          </cell>
          <cell r="B2044" t="str">
            <v>Access Information Management</v>
          </cell>
          <cell r="C2044">
            <v>3.2</v>
          </cell>
          <cell r="D2044">
            <v>980</v>
          </cell>
          <cell r="E2044">
            <v>3</v>
          </cell>
          <cell r="F2044">
            <v>2.8</v>
          </cell>
          <cell r="G2044">
            <v>3.1</v>
          </cell>
          <cell r="H2044">
            <v>0.56000000000000005</v>
          </cell>
        </row>
        <row r="2045">
          <cell r="A2045">
            <v>2044</v>
          </cell>
          <cell r="B2045" t="str">
            <v>Pall Life Sciences</v>
          </cell>
          <cell r="C2045">
            <v>3.6</v>
          </cell>
          <cell r="D2045" t="str">
            <v>1.1k</v>
          </cell>
          <cell r="E2045">
            <v>3.3</v>
          </cell>
          <cell r="F2045">
            <v>3.2</v>
          </cell>
          <cell r="G2045">
            <v>3.5</v>
          </cell>
          <cell r="H2045">
            <v>0.74</v>
          </cell>
        </row>
        <row r="2046">
          <cell r="A2046">
            <v>2045</v>
          </cell>
          <cell r="B2046" t="str">
            <v>Mitek Systems</v>
          </cell>
          <cell r="C2046">
            <v>3.9</v>
          </cell>
          <cell r="D2046">
            <v>280</v>
          </cell>
          <cell r="E2046">
            <v>3.8</v>
          </cell>
          <cell r="F2046">
            <v>3.6</v>
          </cell>
          <cell r="G2046">
            <v>4</v>
          </cell>
          <cell r="H2046">
            <v>0.87</v>
          </cell>
        </row>
        <row r="2047">
          <cell r="A2047">
            <v>2046</v>
          </cell>
          <cell r="B2047" t="str">
            <v>Ace Cash Express</v>
          </cell>
          <cell r="C2047">
            <v>3</v>
          </cell>
          <cell r="D2047" t="str">
            <v>1.2k</v>
          </cell>
          <cell r="E2047">
            <v>2.7</v>
          </cell>
          <cell r="F2047">
            <v>2.6</v>
          </cell>
          <cell r="G2047">
            <v>2.9</v>
          </cell>
          <cell r="H2047">
            <v>0.51</v>
          </cell>
        </row>
        <row r="2048">
          <cell r="A2048">
            <v>2047</v>
          </cell>
          <cell r="B2048" t="str">
            <v>Lumanity</v>
          </cell>
          <cell r="C2048">
            <v>3.6</v>
          </cell>
          <cell r="D2048">
            <v>240</v>
          </cell>
          <cell r="E2048">
            <v>3.4</v>
          </cell>
          <cell r="F2048">
            <v>3.3</v>
          </cell>
          <cell r="G2048">
            <v>3.7</v>
          </cell>
          <cell r="H2048">
            <v>0.75</v>
          </cell>
        </row>
        <row r="2049">
          <cell r="A2049">
            <v>2048</v>
          </cell>
          <cell r="B2049" t="str">
            <v>3Cloud</v>
          </cell>
          <cell r="C2049">
            <v>4.4000000000000004</v>
          </cell>
          <cell r="D2049">
            <v>190</v>
          </cell>
          <cell r="E2049">
            <v>4.3</v>
          </cell>
          <cell r="F2049">
            <v>4.2</v>
          </cell>
          <cell r="G2049">
            <v>4.5999999999999996</v>
          </cell>
          <cell r="H2049">
            <v>0.96</v>
          </cell>
        </row>
        <row r="2050">
          <cell r="A2050">
            <v>2049</v>
          </cell>
          <cell r="B2050" t="str">
            <v>FlexTrade Systems</v>
          </cell>
          <cell r="C2050">
            <v>3.5</v>
          </cell>
          <cell r="D2050">
            <v>320</v>
          </cell>
          <cell r="E2050">
            <v>3.2</v>
          </cell>
          <cell r="F2050">
            <v>3.1</v>
          </cell>
          <cell r="G2050">
            <v>3.4</v>
          </cell>
          <cell r="H2050">
            <v>0.69</v>
          </cell>
        </row>
        <row r="2051">
          <cell r="A2051">
            <v>2050</v>
          </cell>
          <cell r="B2051" t="str">
            <v>Hitachi Solutions America</v>
          </cell>
          <cell r="C2051">
            <v>3.7</v>
          </cell>
          <cell r="D2051">
            <v>640</v>
          </cell>
          <cell r="E2051">
            <v>3.6</v>
          </cell>
          <cell r="F2051">
            <v>3.4</v>
          </cell>
          <cell r="G2051">
            <v>3.7</v>
          </cell>
          <cell r="H2051">
            <v>0.78</v>
          </cell>
        </row>
        <row r="2052">
          <cell r="A2052">
            <v>2051</v>
          </cell>
          <cell r="B2052" t="str">
            <v>AgileOne</v>
          </cell>
          <cell r="C2052">
            <v>3.5</v>
          </cell>
          <cell r="D2052">
            <v>480</v>
          </cell>
          <cell r="E2052">
            <v>3.4</v>
          </cell>
          <cell r="F2052">
            <v>3.2</v>
          </cell>
          <cell r="G2052">
            <v>3.5</v>
          </cell>
          <cell r="H2052">
            <v>0.72</v>
          </cell>
        </row>
        <row r="2053">
          <cell r="A2053">
            <v>2052</v>
          </cell>
          <cell r="B2053" t="str">
            <v>Luna Wireless</v>
          </cell>
          <cell r="C2053" t="str">
            <v>N/A</v>
          </cell>
          <cell r="D2053" t="str">
            <v>N/A</v>
          </cell>
          <cell r="E2053" t="str">
            <v>N/A</v>
          </cell>
          <cell r="F2053" t="str">
            <v>N/A</v>
          </cell>
          <cell r="G2053" t="str">
            <v>N/A</v>
          </cell>
          <cell r="H2053" t="str">
            <v>N/A</v>
          </cell>
        </row>
        <row r="2054">
          <cell r="A2054">
            <v>2053</v>
          </cell>
          <cell r="B2054" t="str">
            <v>Dale Carnegie Training</v>
          </cell>
          <cell r="C2054">
            <v>3.8</v>
          </cell>
          <cell r="D2054">
            <v>560</v>
          </cell>
          <cell r="E2054">
            <v>3.6</v>
          </cell>
          <cell r="F2054">
            <v>3.5</v>
          </cell>
          <cell r="G2054">
            <v>4</v>
          </cell>
          <cell r="H2054">
            <v>0.83</v>
          </cell>
        </row>
        <row r="2055">
          <cell r="A2055">
            <v>2054</v>
          </cell>
          <cell r="B2055" t="str">
            <v>Frost Bank</v>
          </cell>
          <cell r="C2055">
            <v>4</v>
          </cell>
          <cell r="D2055" t="str">
            <v>1.1k</v>
          </cell>
          <cell r="E2055">
            <v>3.8</v>
          </cell>
          <cell r="F2055">
            <v>3.9</v>
          </cell>
          <cell r="G2055">
            <v>4.2</v>
          </cell>
          <cell r="H2055">
            <v>0.9</v>
          </cell>
        </row>
        <row r="2056">
          <cell r="A2056">
            <v>2055</v>
          </cell>
          <cell r="B2056" t="str">
            <v>ACI Infotech</v>
          </cell>
          <cell r="C2056">
            <v>3.9</v>
          </cell>
          <cell r="D2056">
            <v>210</v>
          </cell>
          <cell r="E2056">
            <v>3.7</v>
          </cell>
          <cell r="F2056">
            <v>3.6</v>
          </cell>
          <cell r="G2056">
            <v>4</v>
          </cell>
          <cell r="H2056">
            <v>0.84</v>
          </cell>
        </row>
        <row r="2057">
          <cell r="A2057">
            <v>2056</v>
          </cell>
          <cell r="B2057" t="str">
            <v>RR Donnelley &amp; Sons</v>
          </cell>
          <cell r="C2057">
            <v>3.2</v>
          </cell>
          <cell r="D2057" t="str">
            <v>5.2k</v>
          </cell>
          <cell r="E2057">
            <v>3</v>
          </cell>
          <cell r="F2057">
            <v>2.8</v>
          </cell>
          <cell r="G2057">
            <v>3.1</v>
          </cell>
          <cell r="H2057">
            <v>0.57999999999999996</v>
          </cell>
        </row>
        <row r="2058">
          <cell r="A2058">
            <v>2057</v>
          </cell>
          <cell r="B2058" t="str">
            <v>Veritas Technologies</v>
          </cell>
          <cell r="C2058">
            <v>3.8</v>
          </cell>
          <cell r="D2058" t="str">
            <v>1.9k</v>
          </cell>
          <cell r="E2058">
            <v>3.9</v>
          </cell>
          <cell r="F2058">
            <v>3.5</v>
          </cell>
          <cell r="G2058">
            <v>3.8</v>
          </cell>
          <cell r="H2058">
            <v>0.82</v>
          </cell>
        </row>
        <row r="2059">
          <cell r="A2059">
            <v>2058</v>
          </cell>
          <cell r="B2059" t="str">
            <v>PSI Services</v>
          </cell>
          <cell r="C2059">
            <v>3.4</v>
          </cell>
          <cell r="D2059">
            <v>740</v>
          </cell>
          <cell r="E2059">
            <v>3.2</v>
          </cell>
          <cell r="F2059">
            <v>3</v>
          </cell>
          <cell r="G2059">
            <v>3.3</v>
          </cell>
          <cell r="H2059">
            <v>0.65</v>
          </cell>
        </row>
        <row r="2060">
          <cell r="A2060">
            <v>2059</v>
          </cell>
          <cell r="B2060" t="str">
            <v>Fairfield by Marriott</v>
          </cell>
          <cell r="C2060">
            <v>3.6</v>
          </cell>
          <cell r="D2060" t="str">
            <v>2.8k</v>
          </cell>
          <cell r="E2060">
            <v>3.3</v>
          </cell>
          <cell r="F2060">
            <v>3.2</v>
          </cell>
          <cell r="G2060">
            <v>3.7</v>
          </cell>
          <cell r="H2060">
            <v>0.76</v>
          </cell>
        </row>
        <row r="2061">
          <cell r="A2061">
            <v>2060</v>
          </cell>
          <cell r="B2061" t="str">
            <v>IPC Systems</v>
          </cell>
          <cell r="C2061">
            <v>3.4</v>
          </cell>
          <cell r="D2061">
            <v>410</v>
          </cell>
          <cell r="E2061">
            <v>3.2</v>
          </cell>
          <cell r="F2061">
            <v>3</v>
          </cell>
          <cell r="G2061">
            <v>3.3</v>
          </cell>
          <cell r="H2061">
            <v>0.64</v>
          </cell>
        </row>
        <row r="2062">
          <cell r="A2062">
            <v>2061</v>
          </cell>
          <cell r="B2062" t="str">
            <v>Uplift Education</v>
          </cell>
          <cell r="C2062">
            <v>3.3</v>
          </cell>
          <cell r="D2062">
            <v>520</v>
          </cell>
          <cell r="E2062">
            <v>2.8</v>
          </cell>
          <cell r="F2062">
            <v>2.9</v>
          </cell>
          <cell r="G2062">
            <v>3.4</v>
          </cell>
          <cell r="H2062">
            <v>0.61</v>
          </cell>
        </row>
        <row r="2063">
          <cell r="A2063">
            <v>2062</v>
          </cell>
          <cell r="B2063" t="str">
            <v>Hilton Grand Vacations</v>
          </cell>
          <cell r="C2063">
            <v>3.7</v>
          </cell>
          <cell r="D2063" t="str">
            <v>2.4k</v>
          </cell>
          <cell r="E2063">
            <v>3.4</v>
          </cell>
          <cell r="F2063">
            <v>3.3</v>
          </cell>
          <cell r="G2063">
            <v>3.8</v>
          </cell>
          <cell r="H2063">
            <v>0.79</v>
          </cell>
        </row>
        <row r="2064">
          <cell r="A2064">
            <v>2063</v>
          </cell>
          <cell r="B2064" t="str">
            <v>Fisher-Price</v>
          </cell>
          <cell r="C2064">
            <v>3.8</v>
          </cell>
          <cell r="D2064">
            <v>610</v>
          </cell>
          <cell r="E2064">
            <v>3.6</v>
          </cell>
          <cell r="F2064">
            <v>3.4</v>
          </cell>
          <cell r="G2064">
            <v>3.9</v>
          </cell>
          <cell r="H2064">
            <v>0.81</v>
          </cell>
        </row>
        <row r="2065">
          <cell r="A2065">
            <v>2064</v>
          </cell>
          <cell r="B2065" t="str">
            <v>Crescent Hotels &amp; Resorts</v>
          </cell>
          <cell r="C2065">
            <v>3.5</v>
          </cell>
          <cell r="D2065" t="str">
            <v>1.2k</v>
          </cell>
          <cell r="E2065">
            <v>3.1</v>
          </cell>
          <cell r="F2065">
            <v>3.2</v>
          </cell>
          <cell r="G2065">
            <v>3.6</v>
          </cell>
          <cell r="H2065">
            <v>0.72</v>
          </cell>
        </row>
        <row r="2066">
          <cell r="A2066">
            <v>2065</v>
          </cell>
          <cell r="B2066" t="str">
            <v>Benjamin F. Edwards &amp; Co.</v>
          </cell>
          <cell r="C2066">
            <v>4.2</v>
          </cell>
          <cell r="D2066">
            <v>140</v>
          </cell>
          <cell r="E2066">
            <v>4</v>
          </cell>
          <cell r="F2066">
            <v>4.0999999999999996</v>
          </cell>
          <cell r="G2066">
            <v>4.4000000000000004</v>
          </cell>
          <cell r="H2066">
            <v>0.94</v>
          </cell>
        </row>
        <row r="2067">
          <cell r="A2067">
            <v>2066</v>
          </cell>
          <cell r="B2067" t="str">
            <v>The Knot Worldwide</v>
          </cell>
          <cell r="C2067">
            <v>3.7</v>
          </cell>
          <cell r="D2067">
            <v>820</v>
          </cell>
          <cell r="E2067">
            <v>3.6</v>
          </cell>
          <cell r="F2067">
            <v>3.4</v>
          </cell>
          <cell r="G2067">
            <v>3.8</v>
          </cell>
          <cell r="H2067">
            <v>0.78</v>
          </cell>
        </row>
        <row r="2068">
          <cell r="A2068">
            <v>2067</v>
          </cell>
          <cell r="B2068" t="str">
            <v>Universal Studios Hollywood</v>
          </cell>
          <cell r="C2068">
            <v>3.8</v>
          </cell>
          <cell r="D2068" t="str">
            <v>2.1k</v>
          </cell>
          <cell r="E2068">
            <v>3.3</v>
          </cell>
          <cell r="F2068">
            <v>3.4</v>
          </cell>
          <cell r="G2068">
            <v>3.9</v>
          </cell>
          <cell r="H2068">
            <v>0.83</v>
          </cell>
        </row>
        <row r="2069">
          <cell r="A2069">
            <v>2068</v>
          </cell>
          <cell r="B2069" t="str">
            <v>Gentiva Health Service</v>
          </cell>
          <cell r="C2069">
            <v>3.1</v>
          </cell>
          <cell r="D2069" t="str">
            <v>3.4k</v>
          </cell>
          <cell r="E2069">
            <v>2.8</v>
          </cell>
          <cell r="F2069">
            <v>2.7</v>
          </cell>
          <cell r="G2069">
            <v>3</v>
          </cell>
          <cell r="H2069">
            <v>0.55000000000000004</v>
          </cell>
        </row>
        <row r="2070">
          <cell r="A2070">
            <v>2069</v>
          </cell>
          <cell r="B2070" t="str">
            <v>Burson Cohn &amp; Wolfe</v>
          </cell>
          <cell r="C2070">
            <v>3.4</v>
          </cell>
          <cell r="D2070">
            <v>680</v>
          </cell>
          <cell r="E2070">
            <v>3</v>
          </cell>
          <cell r="F2070">
            <v>3.1</v>
          </cell>
          <cell r="G2070">
            <v>3.4</v>
          </cell>
          <cell r="H2070">
            <v>0.67</v>
          </cell>
        </row>
        <row r="2071">
          <cell r="A2071">
            <v>2070</v>
          </cell>
          <cell r="B2071" t="str">
            <v>BKD LLP</v>
          </cell>
          <cell r="C2071">
            <v>3.7</v>
          </cell>
          <cell r="D2071" t="str">
            <v>1.1k</v>
          </cell>
          <cell r="E2071">
            <v>3.2</v>
          </cell>
          <cell r="F2071">
            <v>3.4</v>
          </cell>
          <cell r="G2071">
            <v>3.8</v>
          </cell>
          <cell r="H2071">
            <v>0.8</v>
          </cell>
        </row>
        <row r="2072">
          <cell r="A2072">
            <v>2071</v>
          </cell>
          <cell r="B2072" t="str">
            <v>Norwegian Cruise Line Holdings</v>
          </cell>
          <cell r="C2072">
            <v>3.5</v>
          </cell>
          <cell r="D2072" t="str">
            <v>1.8k</v>
          </cell>
          <cell r="E2072">
            <v>3</v>
          </cell>
          <cell r="F2072">
            <v>3.2</v>
          </cell>
          <cell r="G2072">
            <v>3.6</v>
          </cell>
          <cell r="H2072">
            <v>0.71</v>
          </cell>
        </row>
        <row r="2073">
          <cell r="A2073">
            <v>2072</v>
          </cell>
          <cell r="B2073" t="str">
            <v>Flywheel Digital</v>
          </cell>
          <cell r="C2073">
            <v>3.9</v>
          </cell>
          <cell r="D2073">
            <v>180</v>
          </cell>
          <cell r="E2073">
            <v>3.7</v>
          </cell>
          <cell r="F2073">
            <v>3.6</v>
          </cell>
          <cell r="G2073">
            <v>4.0999999999999996</v>
          </cell>
          <cell r="H2073">
            <v>0.86</v>
          </cell>
        </row>
        <row r="2074">
          <cell r="A2074">
            <v>2073</v>
          </cell>
          <cell r="B2074" t="str">
            <v>Bazaarvoice</v>
          </cell>
          <cell r="C2074">
            <v>3.9</v>
          </cell>
          <cell r="D2074">
            <v>740</v>
          </cell>
          <cell r="E2074">
            <v>3.8</v>
          </cell>
          <cell r="F2074">
            <v>3.6</v>
          </cell>
          <cell r="G2074">
            <v>4</v>
          </cell>
          <cell r="H2074">
            <v>0.87</v>
          </cell>
        </row>
        <row r="2075">
          <cell r="A2075">
            <v>2074</v>
          </cell>
          <cell r="B2075" t="str">
            <v>The NRP Group</v>
          </cell>
          <cell r="C2075">
            <v>3.8</v>
          </cell>
          <cell r="D2075">
            <v>310</v>
          </cell>
          <cell r="E2075">
            <v>3.5</v>
          </cell>
          <cell r="F2075">
            <v>3.6</v>
          </cell>
          <cell r="G2075">
            <v>4</v>
          </cell>
          <cell r="H2075">
            <v>0.84</v>
          </cell>
        </row>
        <row r="2076">
          <cell r="A2076">
            <v>2075</v>
          </cell>
          <cell r="B2076" t="str">
            <v>Hallmark</v>
          </cell>
          <cell r="C2076">
            <v>3.7</v>
          </cell>
          <cell r="D2076" t="str">
            <v>2.9k</v>
          </cell>
          <cell r="E2076">
            <v>3.6</v>
          </cell>
          <cell r="F2076">
            <v>3.3</v>
          </cell>
          <cell r="G2076">
            <v>3.9</v>
          </cell>
          <cell r="H2076">
            <v>0.78</v>
          </cell>
        </row>
        <row r="2077">
          <cell r="A2077">
            <v>2076</v>
          </cell>
          <cell r="B2077" t="str">
            <v>Vital Records Control</v>
          </cell>
          <cell r="C2077">
            <v>3.3</v>
          </cell>
          <cell r="D2077">
            <v>240</v>
          </cell>
          <cell r="E2077">
            <v>3.1</v>
          </cell>
          <cell r="F2077">
            <v>3</v>
          </cell>
          <cell r="G2077">
            <v>3.3</v>
          </cell>
          <cell r="H2077">
            <v>0.62</v>
          </cell>
        </row>
        <row r="2078">
          <cell r="A2078">
            <v>2077</v>
          </cell>
          <cell r="B2078" t="str">
            <v>Carbon Black</v>
          </cell>
          <cell r="C2078">
            <v>4</v>
          </cell>
          <cell r="D2078">
            <v>420</v>
          </cell>
          <cell r="E2078">
            <v>3.9</v>
          </cell>
          <cell r="F2078">
            <v>3.7</v>
          </cell>
          <cell r="G2078">
            <v>4.2</v>
          </cell>
          <cell r="H2078">
            <v>0.89</v>
          </cell>
        </row>
        <row r="2079">
          <cell r="A2079">
            <v>2078</v>
          </cell>
          <cell r="B2079" t="str">
            <v>Jaggaer</v>
          </cell>
          <cell r="C2079">
            <v>3.6</v>
          </cell>
          <cell r="D2079">
            <v>380</v>
          </cell>
          <cell r="E2079">
            <v>3.5</v>
          </cell>
          <cell r="F2079">
            <v>3.3</v>
          </cell>
          <cell r="G2079">
            <v>3.6</v>
          </cell>
          <cell r="H2079">
            <v>0.74</v>
          </cell>
        </row>
        <row r="2080">
          <cell r="A2080">
            <v>2079</v>
          </cell>
          <cell r="B2080" t="str">
            <v>Veltris</v>
          </cell>
          <cell r="C2080">
            <v>3.8</v>
          </cell>
          <cell r="D2080">
            <v>110</v>
          </cell>
          <cell r="E2080">
            <v>3.6</v>
          </cell>
          <cell r="F2080">
            <v>3.5</v>
          </cell>
          <cell r="G2080">
            <v>3.9</v>
          </cell>
          <cell r="H2080">
            <v>0.82</v>
          </cell>
        </row>
        <row r="2081">
          <cell r="A2081">
            <v>2080</v>
          </cell>
          <cell r="B2081" t="str">
            <v>CHG Healthcare</v>
          </cell>
          <cell r="C2081">
            <v>4.3</v>
          </cell>
          <cell r="D2081" t="str">
            <v>1.4k</v>
          </cell>
          <cell r="E2081">
            <v>4.2</v>
          </cell>
          <cell r="F2081">
            <v>4.0999999999999996</v>
          </cell>
          <cell r="G2081">
            <v>4.5</v>
          </cell>
          <cell r="H2081">
            <v>0.95</v>
          </cell>
        </row>
        <row r="2082">
          <cell r="A2082">
            <v>2081</v>
          </cell>
          <cell r="B2082" t="str">
            <v>Riviana Foods</v>
          </cell>
          <cell r="C2082">
            <v>3.3</v>
          </cell>
          <cell r="D2082">
            <v>290</v>
          </cell>
          <cell r="E2082">
            <v>3.1</v>
          </cell>
          <cell r="F2082">
            <v>3</v>
          </cell>
          <cell r="G2082">
            <v>3.2</v>
          </cell>
          <cell r="H2082">
            <v>0.6</v>
          </cell>
        </row>
        <row r="2083">
          <cell r="A2083">
            <v>2082</v>
          </cell>
          <cell r="B2083" t="str">
            <v>Rally Health</v>
          </cell>
          <cell r="C2083">
            <v>3.9</v>
          </cell>
          <cell r="D2083">
            <v>410</v>
          </cell>
          <cell r="E2083">
            <v>3.8</v>
          </cell>
          <cell r="F2083">
            <v>3.6</v>
          </cell>
          <cell r="G2083">
            <v>4.0999999999999996</v>
          </cell>
          <cell r="H2083">
            <v>0.86</v>
          </cell>
        </row>
        <row r="2084">
          <cell r="A2084">
            <v>2083</v>
          </cell>
          <cell r="B2084" t="str">
            <v>VinSolutions</v>
          </cell>
          <cell r="C2084">
            <v>3.6</v>
          </cell>
          <cell r="D2084">
            <v>340</v>
          </cell>
          <cell r="E2084">
            <v>3.4</v>
          </cell>
          <cell r="F2084">
            <v>3.3</v>
          </cell>
          <cell r="G2084">
            <v>3.7</v>
          </cell>
          <cell r="H2084">
            <v>0.75</v>
          </cell>
        </row>
        <row r="2085">
          <cell r="A2085">
            <v>2084</v>
          </cell>
          <cell r="B2085" t="str">
            <v>Teachers Federal Credit Union</v>
          </cell>
          <cell r="C2085">
            <v>3.5</v>
          </cell>
          <cell r="D2085">
            <v>280</v>
          </cell>
          <cell r="E2085">
            <v>3.3</v>
          </cell>
          <cell r="F2085">
            <v>3.2</v>
          </cell>
          <cell r="G2085">
            <v>3.5</v>
          </cell>
          <cell r="H2085">
            <v>0.71</v>
          </cell>
        </row>
        <row r="2086">
          <cell r="A2086">
            <v>2085</v>
          </cell>
          <cell r="B2086" t="str">
            <v>General Datatech</v>
          </cell>
          <cell r="C2086">
            <v>3.9</v>
          </cell>
          <cell r="D2086">
            <v>260</v>
          </cell>
          <cell r="E2086">
            <v>3.7</v>
          </cell>
          <cell r="F2086">
            <v>3.6</v>
          </cell>
          <cell r="G2086">
            <v>4.0999999999999996</v>
          </cell>
          <cell r="H2086">
            <v>0.85</v>
          </cell>
        </row>
        <row r="2087">
          <cell r="A2087">
            <v>2086</v>
          </cell>
          <cell r="B2087" t="str">
            <v>Five Below</v>
          </cell>
          <cell r="C2087">
            <v>3.2</v>
          </cell>
          <cell r="D2087" t="str">
            <v>3.8k</v>
          </cell>
          <cell r="E2087">
            <v>2.8</v>
          </cell>
          <cell r="F2087">
            <v>2.7</v>
          </cell>
          <cell r="G2087">
            <v>3.1</v>
          </cell>
          <cell r="H2087">
            <v>0.59</v>
          </cell>
        </row>
        <row r="2088">
          <cell r="A2088">
            <v>2087</v>
          </cell>
          <cell r="B2088" t="str">
            <v>Randstad USA</v>
          </cell>
          <cell r="C2088">
            <v>3.7</v>
          </cell>
          <cell r="D2088" t="str">
            <v>7.4k</v>
          </cell>
          <cell r="E2088">
            <v>3.5</v>
          </cell>
          <cell r="F2088">
            <v>3.3</v>
          </cell>
          <cell r="G2088">
            <v>3.7</v>
          </cell>
          <cell r="H2088">
            <v>0.79</v>
          </cell>
        </row>
        <row r="2089">
          <cell r="A2089">
            <v>2088</v>
          </cell>
          <cell r="B2089" t="str">
            <v>telent</v>
          </cell>
          <cell r="C2089">
            <v>3.6</v>
          </cell>
          <cell r="D2089">
            <v>430</v>
          </cell>
          <cell r="E2089">
            <v>3.5</v>
          </cell>
          <cell r="F2089">
            <v>3.3</v>
          </cell>
          <cell r="G2089">
            <v>3.6</v>
          </cell>
          <cell r="H2089">
            <v>0.76</v>
          </cell>
        </row>
        <row r="2090">
          <cell r="A2090">
            <v>2089</v>
          </cell>
          <cell r="B2090" t="str">
            <v>Digitate</v>
          </cell>
          <cell r="C2090">
            <v>3.8</v>
          </cell>
          <cell r="D2090">
            <v>190</v>
          </cell>
          <cell r="E2090">
            <v>3.6</v>
          </cell>
          <cell r="F2090">
            <v>3.5</v>
          </cell>
          <cell r="G2090">
            <v>3.9</v>
          </cell>
          <cell r="H2090">
            <v>0.83</v>
          </cell>
        </row>
        <row r="2091">
          <cell r="A2091">
            <v>2090</v>
          </cell>
          <cell r="B2091" t="str">
            <v>Motorola Mobility (a Lenovo Company)</v>
          </cell>
          <cell r="C2091">
            <v>3.9</v>
          </cell>
          <cell r="D2091" t="str">
            <v>1.6k</v>
          </cell>
          <cell r="E2091">
            <v>3.8</v>
          </cell>
          <cell r="F2091">
            <v>3.6</v>
          </cell>
          <cell r="G2091">
            <v>3.9</v>
          </cell>
          <cell r="H2091">
            <v>0.85</v>
          </cell>
        </row>
        <row r="2092">
          <cell r="A2092">
            <v>2091</v>
          </cell>
          <cell r="B2092" t="str">
            <v>Inhabit</v>
          </cell>
          <cell r="C2092">
            <v>3.7</v>
          </cell>
          <cell r="D2092">
            <v>150</v>
          </cell>
          <cell r="E2092">
            <v>3.5</v>
          </cell>
          <cell r="F2092">
            <v>3.4</v>
          </cell>
          <cell r="G2092">
            <v>3.8</v>
          </cell>
          <cell r="H2092">
            <v>0.78</v>
          </cell>
        </row>
        <row r="2093">
          <cell r="A2093">
            <v>2092</v>
          </cell>
          <cell r="B2093" t="str">
            <v>Amazon Robotics (formerly Kiva)</v>
          </cell>
          <cell r="C2093">
            <v>4.0999999999999996</v>
          </cell>
          <cell r="D2093">
            <v>520</v>
          </cell>
          <cell r="E2093">
            <v>3.8</v>
          </cell>
          <cell r="F2093">
            <v>3.9</v>
          </cell>
          <cell r="G2093">
            <v>4.2</v>
          </cell>
          <cell r="H2093">
            <v>0.91</v>
          </cell>
        </row>
        <row r="2094">
          <cell r="A2094">
            <v>2093</v>
          </cell>
          <cell r="B2094" t="str">
            <v>Ascend Learning</v>
          </cell>
          <cell r="C2094">
            <v>3.6</v>
          </cell>
          <cell r="D2094">
            <v>610</v>
          </cell>
          <cell r="E2094">
            <v>3.5</v>
          </cell>
          <cell r="F2094">
            <v>3.3</v>
          </cell>
          <cell r="G2094">
            <v>3.7</v>
          </cell>
          <cell r="H2094">
            <v>0.75</v>
          </cell>
        </row>
        <row r="2095">
          <cell r="A2095">
            <v>2094</v>
          </cell>
          <cell r="B2095" t="str">
            <v>Nordic</v>
          </cell>
          <cell r="C2095">
            <v>4.4000000000000004</v>
          </cell>
          <cell r="D2095">
            <v>340</v>
          </cell>
          <cell r="E2095">
            <v>4.3</v>
          </cell>
          <cell r="F2095">
            <v>4.2</v>
          </cell>
          <cell r="G2095">
            <v>4.5999999999999996</v>
          </cell>
          <cell r="H2095">
            <v>0.97</v>
          </cell>
        </row>
        <row r="2096">
          <cell r="A2096">
            <v>2095</v>
          </cell>
          <cell r="B2096" t="str">
            <v>SoftwareOne</v>
          </cell>
          <cell r="C2096">
            <v>3.8</v>
          </cell>
          <cell r="D2096" t="str">
            <v>1.2k</v>
          </cell>
          <cell r="E2096">
            <v>3.7</v>
          </cell>
          <cell r="F2096">
            <v>3.5</v>
          </cell>
          <cell r="G2096">
            <v>3.9</v>
          </cell>
          <cell r="H2096">
            <v>0.84</v>
          </cell>
        </row>
        <row r="2097">
          <cell r="A2097">
            <v>2096</v>
          </cell>
          <cell r="B2097" t="str">
            <v>Annalect</v>
          </cell>
          <cell r="C2097">
            <v>3.7</v>
          </cell>
          <cell r="D2097">
            <v>310</v>
          </cell>
          <cell r="E2097">
            <v>3.5</v>
          </cell>
          <cell r="F2097">
            <v>3.4</v>
          </cell>
          <cell r="G2097">
            <v>3.8</v>
          </cell>
          <cell r="H2097">
            <v>0.79</v>
          </cell>
        </row>
        <row r="2098">
          <cell r="A2098">
            <v>2097</v>
          </cell>
          <cell r="B2098" t="str">
            <v>Delaware North</v>
          </cell>
          <cell r="C2098">
            <v>3.4</v>
          </cell>
          <cell r="D2098" t="str">
            <v>2.8k</v>
          </cell>
          <cell r="E2098">
            <v>3.1</v>
          </cell>
          <cell r="F2098">
            <v>3</v>
          </cell>
          <cell r="G2098">
            <v>3.4</v>
          </cell>
          <cell r="H2098">
            <v>0.66</v>
          </cell>
        </row>
        <row r="2099">
          <cell r="A2099">
            <v>2098</v>
          </cell>
          <cell r="B2099" t="str">
            <v>Axle Informatics</v>
          </cell>
          <cell r="C2099">
            <v>4</v>
          </cell>
          <cell r="D2099">
            <v>140</v>
          </cell>
          <cell r="E2099">
            <v>3.8</v>
          </cell>
          <cell r="F2099">
            <v>3.7</v>
          </cell>
          <cell r="G2099">
            <v>4.2</v>
          </cell>
          <cell r="H2099">
            <v>0.88</v>
          </cell>
        </row>
        <row r="2100">
          <cell r="A2100">
            <v>2099</v>
          </cell>
          <cell r="B2100" t="str">
            <v>SPAR Group</v>
          </cell>
          <cell r="C2100">
            <v>2.9</v>
          </cell>
          <cell r="D2100">
            <v>820</v>
          </cell>
          <cell r="E2100">
            <v>2.7</v>
          </cell>
          <cell r="F2100">
            <v>2.5</v>
          </cell>
          <cell r="G2100">
            <v>2.8</v>
          </cell>
          <cell r="H2100">
            <v>0.46</v>
          </cell>
        </row>
        <row r="2101">
          <cell r="A2101">
            <v>2100</v>
          </cell>
          <cell r="B2101" t="str">
            <v>Shockwave Medical</v>
          </cell>
          <cell r="C2101">
            <v>4.0999999999999996</v>
          </cell>
          <cell r="D2101">
            <v>260</v>
          </cell>
          <cell r="E2101">
            <v>3.9</v>
          </cell>
          <cell r="F2101">
            <v>3.8</v>
          </cell>
          <cell r="G2101">
            <v>4.3</v>
          </cell>
          <cell r="H2101">
            <v>0.92</v>
          </cell>
        </row>
        <row r="2102">
          <cell r="A2102">
            <v>2101</v>
          </cell>
          <cell r="B2102" t="str">
            <v>Xperi</v>
          </cell>
          <cell r="C2102">
            <v>3.8</v>
          </cell>
          <cell r="D2102">
            <v>1100</v>
          </cell>
          <cell r="E2102">
            <v>3.9</v>
          </cell>
          <cell r="F2102">
            <v>3.5</v>
          </cell>
          <cell r="G2102">
            <v>3.8</v>
          </cell>
          <cell r="H2102">
            <v>0.82</v>
          </cell>
        </row>
        <row r="2103">
          <cell r="A2103">
            <v>2102</v>
          </cell>
          <cell r="B2103" t="str">
            <v>Eliassen Group</v>
          </cell>
          <cell r="C2103">
            <v>4.2</v>
          </cell>
          <cell r="D2103">
            <v>850</v>
          </cell>
          <cell r="E2103">
            <v>4.3</v>
          </cell>
          <cell r="F2103">
            <v>4</v>
          </cell>
          <cell r="G2103">
            <v>4.4000000000000004</v>
          </cell>
          <cell r="H2103">
            <v>0.91</v>
          </cell>
        </row>
        <row r="2104">
          <cell r="A2104">
            <v>2103</v>
          </cell>
          <cell r="B2104" t="str">
            <v>Forrester</v>
          </cell>
          <cell r="C2104">
            <v>3.7</v>
          </cell>
          <cell r="D2104">
            <v>1600</v>
          </cell>
          <cell r="E2104">
            <v>3.8</v>
          </cell>
          <cell r="F2104">
            <v>3.4</v>
          </cell>
          <cell r="G2104">
            <v>3.9</v>
          </cell>
          <cell r="H2104">
            <v>0.78</v>
          </cell>
        </row>
        <row r="2105">
          <cell r="A2105">
            <v>2104</v>
          </cell>
          <cell r="B2105" t="str">
            <v>Publicis Health</v>
          </cell>
          <cell r="C2105">
            <v>3.6</v>
          </cell>
          <cell r="D2105">
            <v>1300</v>
          </cell>
          <cell r="E2105">
            <v>3.1</v>
          </cell>
          <cell r="F2105">
            <v>3.3</v>
          </cell>
          <cell r="G2105">
            <v>3.7</v>
          </cell>
          <cell r="H2105">
            <v>0.74</v>
          </cell>
        </row>
        <row r="2106">
          <cell r="A2106">
            <v>2105</v>
          </cell>
          <cell r="B2106" t="str">
            <v>Amerit Fleet Solutions</v>
          </cell>
          <cell r="C2106">
            <v>3.4</v>
          </cell>
          <cell r="D2106">
            <v>450</v>
          </cell>
          <cell r="E2106">
            <v>3.5</v>
          </cell>
          <cell r="F2106">
            <v>3</v>
          </cell>
          <cell r="G2106">
            <v>3.2</v>
          </cell>
          <cell r="H2106">
            <v>0.62</v>
          </cell>
        </row>
        <row r="2107">
          <cell r="A2107">
            <v>2106</v>
          </cell>
          <cell r="B2107" t="str">
            <v>Accordion</v>
          </cell>
          <cell r="C2107">
            <v>4.4000000000000004</v>
          </cell>
          <cell r="D2107">
            <v>220</v>
          </cell>
          <cell r="E2107">
            <v>4</v>
          </cell>
          <cell r="F2107">
            <v>4.2</v>
          </cell>
          <cell r="G2107">
            <v>4.5999999999999996</v>
          </cell>
          <cell r="H2107">
            <v>0.94</v>
          </cell>
        </row>
        <row r="2108">
          <cell r="A2108">
            <v>2107</v>
          </cell>
          <cell r="B2108" t="str">
            <v>Michaels Stores</v>
          </cell>
          <cell r="C2108">
            <v>3.1</v>
          </cell>
          <cell r="D2108">
            <v>11000</v>
          </cell>
          <cell r="E2108">
            <v>2.8</v>
          </cell>
          <cell r="F2108">
            <v>2.6</v>
          </cell>
          <cell r="G2108">
            <v>3</v>
          </cell>
          <cell r="H2108">
            <v>0.52</v>
          </cell>
        </row>
        <row r="2109">
          <cell r="A2109">
            <v>2108</v>
          </cell>
          <cell r="B2109" t="str">
            <v>United Bank</v>
          </cell>
          <cell r="C2109">
            <v>3.5</v>
          </cell>
          <cell r="D2109">
            <v>650</v>
          </cell>
          <cell r="E2109">
            <v>3.6</v>
          </cell>
          <cell r="F2109">
            <v>3.2</v>
          </cell>
          <cell r="G2109">
            <v>3.4</v>
          </cell>
          <cell r="H2109">
            <v>0.68</v>
          </cell>
        </row>
        <row r="2110">
          <cell r="A2110">
            <v>2109</v>
          </cell>
          <cell r="B2110" t="str">
            <v>Auberge Resorts</v>
          </cell>
          <cell r="C2110">
            <v>3.9</v>
          </cell>
          <cell r="D2110">
            <v>550</v>
          </cell>
          <cell r="E2110">
            <v>3.2</v>
          </cell>
          <cell r="F2110">
            <v>3.5</v>
          </cell>
          <cell r="G2110">
            <v>4</v>
          </cell>
          <cell r="H2110">
            <v>0.81</v>
          </cell>
        </row>
        <row r="2111">
          <cell r="A2111">
            <v>2110</v>
          </cell>
          <cell r="B2111" t="str">
            <v>Meraki</v>
          </cell>
          <cell r="C2111">
            <v>4.5</v>
          </cell>
          <cell r="D2111">
            <v>1300</v>
          </cell>
          <cell r="E2111">
            <v>4.4000000000000004</v>
          </cell>
          <cell r="F2111">
            <v>4.2</v>
          </cell>
          <cell r="G2111">
            <v>4.5999999999999996</v>
          </cell>
          <cell r="H2111">
            <v>0.93</v>
          </cell>
        </row>
        <row r="2112">
          <cell r="A2112">
            <v>2111</v>
          </cell>
          <cell r="B2112" t="str">
            <v>Pinnacle Group</v>
          </cell>
          <cell r="C2112">
            <v>4.0999999999999996</v>
          </cell>
          <cell r="D2112">
            <v>400</v>
          </cell>
          <cell r="E2112">
            <v>4.2</v>
          </cell>
          <cell r="F2112">
            <v>3.9</v>
          </cell>
          <cell r="G2112">
            <v>4.3</v>
          </cell>
          <cell r="H2112">
            <v>0.88</v>
          </cell>
        </row>
        <row r="2113">
          <cell r="A2113">
            <v>2112</v>
          </cell>
          <cell r="B2113" t="str">
            <v>MarketCast</v>
          </cell>
          <cell r="C2113">
            <v>3.6</v>
          </cell>
          <cell r="D2113">
            <v>300</v>
          </cell>
          <cell r="E2113">
            <v>3.4</v>
          </cell>
          <cell r="F2113">
            <v>3.2</v>
          </cell>
          <cell r="G2113">
            <v>3.7</v>
          </cell>
          <cell r="H2113">
            <v>0.7</v>
          </cell>
        </row>
        <row r="2114">
          <cell r="A2114">
            <v>2113</v>
          </cell>
          <cell r="B2114" t="str">
            <v>Resorts World Las Vegas</v>
          </cell>
          <cell r="C2114">
            <v>3.5</v>
          </cell>
          <cell r="D2114">
            <v>800</v>
          </cell>
          <cell r="E2114">
            <v>2.9</v>
          </cell>
          <cell r="F2114">
            <v>3.1</v>
          </cell>
          <cell r="G2114">
            <v>3.4</v>
          </cell>
          <cell r="H2114">
            <v>0.65</v>
          </cell>
        </row>
        <row r="2115">
          <cell r="A2115">
            <v>2114</v>
          </cell>
          <cell r="B2115" t="str">
            <v>Commerce Bank</v>
          </cell>
          <cell r="C2115">
            <v>3.9</v>
          </cell>
          <cell r="D2115">
            <v>1200</v>
          </cell>
          <cell r="E2115">
            <v>4</v>
          </cell>
          <cell r="F2115">
            <v>3.7</v>
          </cell>
          <cell r="G2115">
            <v>4</v>
          </cell>
          <cell r="H2115">
            <v>0.85</v>
          </cell>
        </row>
        <row r="2116">
          <cell r="A2116">
            <v>2115</v>
          </cell>
          <cell r="B2116" t="str">
            <v>Verizon Connect</v>
          </cell>
          <cell r="C2116">
            <v>3.5</v>
          </cell>
          <cell r="D2116">
            <v>1500</v>
          </cell>
          <cell r="E2116">
            <v>3.6</v>
          </cell>
          <cell r="F2116">
            <v>3.1</v>
          </cell>
          <cell r="G2116">
            <v>3.4</v>
          </cell>
          <cell r="H2116">
            <v>0.68</v>
          </cell>
        </row>
        <row r="2117">
          <cell r="A2117">
            <v>2116</v>
          </cell>
          <cell r="B2117" t="str">
            <v>Searce</v>
          </cell>
          <cell r="C2117">
            <v>4.0999999999999996</v>
          </cell>
          <cell r="D2117">
            <v>600</v>
          </cell>
          <cell r="E2117">
            <v>3.9</v>
          </cell>
          <cell r="F2117">
            <v>3.8</v>
          </cell>
          <cell r="G2117">
            <v>4.2</v>
          </cell>
          <cell r="H2117">
            <v>0.9</v>
          </cell>
        </row>
        <row r="2118">
          <cell r="A2118">
            <v>2117</v>
          </cell>
          <cell r="B2118" t="str">
            <v>Audible</v>
          </cell>
          <cell r="C2118">
            <v>4.0999999999999996</v>
          </cell>
          <cell r="D2118">
            <v>1100</v>
          </cell>
          <cell r="E2118">
            <v>4</v>
          </cell>
          <cell r="F2118">
            <v>3.8</v>
          </cell>
          <cell r="G2118">
            <v>4.2</v>
          </cell>
          <cell r="H2118">
            <v>0.89</v>
          </cell>
        </row>
        <row r="2119">
          <cell r="A2119">
            <v>2118</v>
          </cell>
          <cell r="B2119" t="str">
            <v>Nexteer Automotive</v>
          </cell>
          <cell r="C2119">
            <v>3.4</v>
          </cell>
          <cell r="D2119">
            <v>1400</v>
          </cell>
          <cell r="E2119">
            <v>3.5</v>
          </cell>
          <cell r="F2119">
            <v>3</v>
          </cell>
          <cell r="G2119">
            <v>3.2</v>
          </cell>
          <cell r="H2119">
            <v>0.6</v>
          </cell>
        </row>
        <row r="2120">
          <cell r="A2120">
            <v>2119</v>
          </cell>
          <cell r="B2120" t="str">
            <v>Alvaria</v>
          </cell>
          <cell r="C2120">
            <v>3.5</v>
          </cell>
          <cell r="D2120">
            <v>500</v>
          </cell>
          <cell r="E2120">
            <v>3.7</v>
          </cell>
          <cell r="F2120">
            <v>3.1</v>
          </cell>
          <cell r="G2120">
            <v>3.4</v>
          </cell>
          <cell r="H2120">
            <v>0.64</v>
          </cell>
        </row>
        <row r="2121">
          <cell r="A2121">
            <v>2120</v>
          </cell>
          <cell r="B2121" t="str">
            <v>Warren Averett</v>
          </cell>
          <cell r="C2121">
            <v>4</v>
          </cell>
          <cell r="D2121">
            <v>350</v>
          </cell>
          <cell r="E2121">
            <v>3.9</v>
          </cell>
          <cell r="F2121">
            <v>3.8</v>
          </cell>
          <cell r="G2121">
            <v>4.0999999999999996</v>
          </cell>
          <cell r="H2121">
            <v>0.86</v>
          </cell>
        </row>
        <row r="2122">
          <cell r="A2122">
            <v>2121</v>
          </cell>
          <cell r="B2122" t="str">
            <v>Tribune Publishing</v>
          </cell>
          <cell r="C2122">
            <v>3.1</v>
          </cell>
          <cell r="D2122">
            <v>900</v>
          </cell>
          <cell r="E2122">
            <v>3.2</v>
          </cell>
          <cell r="F2122">
            <v>2.6</v>
          </cell>
          <cell r="G2122">
            <v>2.9</v>
          </cell>
          <cell r="H2122">
            <v>0.45</v>
          </cell>
        </row>
        <row r="2123">
          <cell r="A2123">
            <v>2122</v>
          </cell>
          <cell r="B2123" t="str">
            <v>Grande Communications Networks</v>
          </cell>
          <cell r="C2123">
            <v>3.6</v>
          </cell>
          <cell r="D2123">
            <v>250</v>
          </cell>
          <cell r="E2123">
            <v>3.7</v>
          </cell>
          <cell r="F2123">
            <v>3.3</v>
          </cell>
          <cell r="G2123">
            <v>3.5</v>
          </cell>
          <cell r="H2123">
            <v>0.72</v>
          </cell>
        </row>
        <row r="2124">
          <cell r="A2124">
            <v>2123</v>
          </cell>
          <cell r="B2124" t="str">
            <v>Affinitiv</v>
          </cell>
          <cell r="C2124">
            <v>3.2</v>
          </cell>
          <cell r="D2124">
            <v>400</v>
          </cell>
          <cell r="E2124">
            <v>3.3</v>
          </cell>
          <cell r="F2124">
            <v>2.8</v>
          </cell>
          <cell r="G2124">
            <v>3</v>
          </cell>
          <cell r="H2124">
            <v>0.55000000000000004</v>
          </cell>
        </row>
        <row r="2125">
          <cell r="A2125">
            <v>2124</v>
          </cell>
          <cell r="B2125" t="str">
            <v>Ruth's Chris Steak House</v>
          </cell>
          <cell r="C2125">
            <v>3.6</v>
          </cell>
          <cell r="D2125">
            <v>2800</v>
          </cell>
          <cell r="E2125">
            <v>3.1</v>
          </cell>
          <cell r="F2125">
            <v>3.3</v>
          </cell>
          <cell r="G2125">
            <v>3.7</v>
          </cell>
          <cell r="H2125">
            <v>0.74</v>
          </cell>
        </row>
        <row r="2126">
          <cell r="A2126">
            <v>2125</v>
          </cell>
          <cell r="B2126" t="str">
            <v>World Wide Technology</v>
          </cell>
          <cell r="C2126">
            <v>4.3</v>
          </cell>
          <cell r="D2126">
            <v>2500</v>
          </cell>
          <cell r="E2126">
            <v>4.2</v>
          </cell>
          <cell r="F2126">
            <v>4.0999999999999996</v>
          </cell>
          <cell r="G2126">
            <v>4.5</v>
          </cell>
          <cell r="H2126">
            <v>0.92</v>
          </cell>
        </row>
        <row r="2127">
          <cell r="A2127">
            <v>2126</v>
          </cell>
          <cell r="B2127" t="str">
            <v>Alix Partners</v>
          </cell>
          <cell r="C2127">
            <v>4.0999999999999996</v>
          </cell>
          <cell r="D2127">
            <v>700</v>
          </cell>
          <cell r="E2127">
            <v>3.4</v>
          </cell>
          <cell r="F2127">
            <v>3.9</v>
          </cell>
          <cell r="G2127">
            <v>4.2</v>
          </cell>
          <cell r="H2127">
            <v>0.89</v>
          </cell>
        </row>
        <row r="2128">
          <cell r="A2128">
            <v>2127</v>
          </cell>
          <cell r="B2128" t="str">
            <v>Glaukos</v>
          </cell>
          <cell r="C2128">
            <v>3.8</v>
          </cell>
          <cell r="D2128">
            <v>300</v>
          </cell>
          <cell r="E2128">
            <v>3.6</v>
          </cell>
          <cell r="F2128">
            <v>3.5</v>
          </cell>
          <cell r="G2128">
            <v>3.9</v>
          </cell>
          <cell r="H2128">
            <v>0.8</v>
          </cell>
        </row>
        <row r="2129">
          <cell r="A2129">
            <v>2128</v>
          </cell>
          <cell r="B2129" t="str">
            <v>Computer Design &amp; Integration</v>
          </cell>
          <cell r="C2129">
            <v>4</v>
          </cell>
          <cell r="D2129">
            <v>180</v>
          </cell>
          <cell r="E2129">
            <v>3.9</v>
          </cell>
          <cell r="F2129">
            <v>3.8</v>
          </cell>
          <cell r="G2129">
            <v>4.0999999999999996</v>
          </cell>
          <cell r="H2129">
            <v>0.87</v>
          </cell>
        </row>
        <row r="2130">
          <cell r="A2130">
            <v>2129</v>
          </cell>
          <cell r="B2130" t="str">
            <v>Hyundai Translead</v>
          </cell>
          <cell r="C2130">
            <v>3</v>
          </cell>
          <cell r="D2130">
            <v>350</v>
          </cell>
          <cell r="E2130">
            <v>2.8</v>
          </cell>
          <cell r="F2130">
            <v>2.7</v>
          </cell>
          <cell r="G2130">
            <v>2.9</v>
          </cell>
          <cell r="H2130">
            <v>0.5</v>
          </cell>
        </row>
        <row r="2131">
          <cell r="A2131">
            <v>2130</v>
          </cell>
          <cell r="B2131" t="str">
            <v>Moore &amp; Van Allen</v>
          </cell>
          <cell r="C2131">
            <v>4.0999999999999996</v>
          </cell>
          <cell r="D2131">
            <v>120</v>
          </cell>
          <cell r="E2131">
            <v>3.5</v>
          </cell>
          <cell r="F2131">
            <v>3.9</v>
          </cell>
          <cell r="G2131">
            <v>4.2</v>
          </cell>
          <cell r="H2131">
            <v>0.9</v>
          </cell>
        </row>
        <row r="2132">
          <cell r="A2132">
            <v>2131</v>
          </cell>
          <cell r="B2132" t="str">
            <v>The Fresh Market</v>
          </cell>
          <cell r="C2132">
            <v>3.1</v>
          </cell>
          <cell r="D2132">
            <v>3500</v>
          </cell>
          <cell r="E2132">
            <v>3</v>
          </cell>
          <cell r="F2132">
            <v>2.7</v>
          </cell>
          <cell r="G2132">
            <v>3</v>
          </cell>
          <cell r="H2132">
            <v>0.54</v>
          </cell>
        </row>
        <row r="2133">
          <cell r="A2133">
            <v>2132</v>
          </cell>
          <cell r="B2133" t="str">
            <v>OneSource Virtual</v>
          </cell>
          <cell r="C2133">
            <v>3.7</v>
          </cell>
          <cell r="D2133">
            <v>600</v>
          </cell>
          <cell r="E2133">
            <v>3.8</v>
          </cell>
          <cell r="F2133">
            <v>3.4</v>
          </cell>
          <cell r="G2133">
            <v>3.8</v>
          </cell>
          <cell r="H2133">
            <v>0.76</v>
          </cell>
        </row>
        <row r="2134">
          <cell r="A2134">
            <v>2133</v>
          </cell>
          <cell r="B2134" t="str">
            <v>SportsEngine</v>
          </cell>
          <cell r="C2134">
            <v>3.9</v>
          </cell>
          <cell r="D2134">
            <v>200</v>
          </cell>
          <cell r="E2134">
            <v>4</v>
          </cell>
          <cell r="F2134">
            <v>3.6</v>
          </cell>
          <cell r="G2134">
            <v>4.0999999999999996</v>
          </cell>
          <cell r="H2134">
            <v>0.83</v>
          </cell>
        </row>
        <row r="2135">
          <cell r="A2135">
            <v>2134</v>
          </cell>
          <cell r="B2135" t="str">
            <v>DealerSocket</v>
          </cell>
          <cell r="C2135">
            <v>3.3</v>
          </cell>
          <cell r="D2135">
            <v>700</v>
          </cell>
          <cell r="E2135">
            <v>3.4</v>
          </cell>
          <cell r="F2135">
            <v>2.9</v>
          </cell>
          <cell r="G2135">
            <v>3.1</v>
          </cell>
          <cell r="H2135">
            <v>0.57999999999999996</v>
          </cell>
        </row>
        <row r="2136">
          <cell r="A2136">
            <v>2135</v>
          </cell>
          <cell r="B2136" t="str">
            <v>Dodge Construction Network</v>
          </cell>
          <cell r="C2136">
            <v>3.4</v>
          </cell>
          <cell r="D2136">
            <v>250</v>
          </cell>
          <cell r="E2136">
            <v>3.5</v>
          </cell>
          <cell r="F2136">
            <v>3.1</v>
          </cell>
          <cell r="G2136">
            <v>3.3</v>
          </cell>
          <cell r="H2136">
            <v>0.62</v>
          </cell>
        </row>
        <row r="2137">
          <cell r="A2137">
            <v>2136</v>
          </cell>
          <cell r="B2137" t="str">
            <v>Tire Rack</v>
          </cell>
          <cell r="C2137">
            <v>3.6</v>
          </cell>
          <cell r="D2137">
            <v>350</v>
          </cell>
          <cell r="E2137">
            <v>3.5</v>
          </cell>
          <cell r="F2137">
            <v>3.3</v>
          </cell>
          <cell r="G2137">
            <v>3.5</v>
          </cell>
          <cell r="H2137">
            <v>0.75</v>
          </cell>
        </row>
        <row r="2138">
          <cell r="A2138">
            <v>2137</v>
          </cell>
          <cell r="B2138" t="str">
            <v>Tableau</v>
          </cell>
          <cell r="C2138">
            <v>4.2</v>
          </cell>
          <cell r="D2138">
            <v>2200</v>
          </cell>
          <cell r="E2138">
            <v>4.0999999999999996</v>
          </cell>
          <cell r="F2138">
            <v>3.9</v>
          </cell>
          <cell r="G2138">
            <v>4.3</v>
          </cell>
          <cell r="H2138">
            <v>0.88</v>
          </cell>
        </row>
        <row r="2139">
          <cell r="A2139">
            <v>2138</v>
          </cell>
          <cell r="B2139" t="str">
            <v>S&amp;P Global</v>
          </cell>
          <cell r="C2139">
            <v>3.9</v>
          </cell>
          <cell r="D2139">
            <v>5500</v>
          </cell>
          <cell r="E2139">
            <v>3.9</v>
          </cell>
          <cell r="F2139">
            <v>3.6</v>
          </cell>
          <cell r="G2139">
            <v>4</v>
          </cell>
          <cell r="H2139">
            <v>0.84</v>
          </cell>
        </row>
        <row r="2140">
          <cell r="A2140">
            <v>2139</v>
          </cell>
          <cell r="B2140" t="str">
            <v>Foundever</v>
          </cell>
          <cell r="C2140">
            <v>3.6</v>
          </cell>
          <cell r="D2140">
            <v>25000</v>
          </cell>
          <cell r="E2140">
            <v>3.7</v>
          </cell>
          <cell r="F2140">
            <v>3.3</v>
          </cell>
          <cell r="G2140">
            <v>3.7</v>
          </cell>
          <cell r="H2140">
            <v>0.79</v>
          </cell>
        </row>
        <row r="2141">
          <cell r="A2141">
            <v>2140</v>
          </cell>
          <cell r="B2141" t="str">
            <v>Fitness Connection</v>
          </cell>
          <cell r="C2141">
            <v>3.1</v>
          </cell>
          <cell r="D2141">
            <v>500</v>
          </cell>
          <cell r="E2141">
            <v>3</v>
          </cell>
          <cell r="F2141">
            <v>2.7</v>
          </cell>
          <cell r="G2141">
            <v>2.9</v>
          </cell>
          <cell r="H2141">
            <v>0.51</v>
          </cell>
        </row>
        <row r="2142">
          <cell r="A2142">
            <v>2141</v>
          </cell>
          <cell r="B2142" t="str">
            <v>Lifetouch</v>
          </cell>
          <cell r="C2142">
            <v>3</v>
          </cell>
          <cell r="D2142">
            <v>2800</v>
          </cell>
          <cell r="E2142">
            <v>3.2</v>
          </cell>
          <cell r="F2142">
            <v>2.6</v>
          </cell>
          <cell r="G2142">
            <v>2.9</v>
          </cell>
          <cell r="H2142">
            <v>0.48</v>
          </cell>
        </row>
        <row r="2143">
          <cell r="A2143">
            <v>2142</v>
          </cell>
          <cell r="B2143" t="str">
            <v>Adenza</v>
          </cell>
          <cell r="C2143">
            <v>3.9</v>
          </cell>
          <cell r="D2143">
            <v>150</v>
          </cell>
          <cell r="E2143">
            <v>3.8</v>
          </cell>
          <cell r="F2143">
            <v>3.7</v>
          </cell>
          <cell r="G2143">
            <v>4</v>
          </cell>
          <cell r="H2143">
            <v>0.85</v>
          </cell>
        </row>
        <row r="2144">
          <cell r="A2144">
            <v>2143</v>
          </cell>
          <cell r="B2144" t="str">
            <v>Woodhouse Day Spa</v>
          </cell>
          <cell r="C2144">
            <v>3.4</v>
          </cell>
          <cell r="D2144">
            <v>400</v>
          </cell>
          <cell r="E2144">
            <v>3.3</v>
          </cell>
          <cell r="F2144">
            <v>3.1</v>
          </cell>
          <cell r="G2144">
            <v>3.5</v>
          </cell>
          <cell r="H2144">
            <v>0.66</v>
          </cell>
        </row>
        <row r="2145">
          <cell r="A2145">
            <v>2144</v>
          </cell>
          <cell r="B2145" t="str">
            <v>Webroot</v>
          </cell>
          <cell r="C2145">
            <v>3.7</v>
          </cell>
          <cell r="D2145">
            <v>450</v>
          </cell>
          <cell r="E2145">
            <v>3.8</v>
          </cell>
          <cell r="F2145">
            <v>3.4</v>
          </cell>
          <cell r="G2145">
            <v>3.7</v>
          </cell>
          <cell r="H2145">
            <v>0.75</v>
          </cell>
        </row>
        <row r="2146">
          <cell r="A2146">
            <v>2145</v>
          </cell>
          <cell r="B2146" t="str">
            <v>JAS Worldwide</v>
          </cell>
          <cell r="C2146">
            <v>3.5</v>
          </cell>
          <cell r="D2146">
            <v>550</v>
          </cell>
          <cell r="E2146">
            <v>3.4</v>
          </cell>
          <cell r="F2146">
            <v>3.2</v>
          </cell>
          <cell r="G2146">
            <v>3.4</v>
          </cell>
          <cell r="H2146">
            <v>0.7</v>
          </cell>
        </row>
        <row r="2147">
          <cell r="A2147">
            <v>2146</v>
          </cell>
          <cell r="B2147" t="str">
            <v>Charles River Development</v>
          </cell>
          <cell r="C2147">
            <v>3.3</v>
          </cell>
          <cell r="D2147">
            <v>600</v>
          </cell>
          <cell r="E2147">
            <v>3.1</v>
          </cell>
          <cell r="F2147">
            <v>2.9</v>
          </cell>
          <cell r="G2147">
            <v>3.2</v>
          </cell>
          <cell r="H2147">
            <v>0.56000000000000005</v>
          </cell>
        </row>
        <row r="2148">
          <cell r="A2148">
            <v>2147</v>
          </cell>
          <cell r="B2148" t="str">
            <v>Barnes &amp; Noble</v>
          </cell>
          <cell r="C2148">
            <v>3.4</v>
          </cell>
          <cell r="D2148">
            <v>8500</v>
          </cell>
          <cell r="E2148">
            <v>3.3</v>
          </cell>
          <cell r="F2148">
            <v>3</v>
          </cell>
          <cell r="G2148">
            <v>3.5</v>
          </cell>
          <cell r="H2148">
            <v>0.68</v>
          </cell>
        </row>
        <row r="2149">
          <cell r="A2149">
            <v>2148</v>
          </cell>
          <cell r="B2149" t="str">
            <v>Pentalog</v>
          </cell>
          <cell r="C2149">
            <v>4.2</v>
          </cell>
          <cell r="D2149">
            <v>400</v>
          </cell>
          <cell r="E2149">
            <v>4.3</v>
          </cell>
          <cell r="F2149">
            <v>4</v>
          </cell>
          <cell r="G2149">
            <v>4.4000000000000004</v>
          </cell>
          <cell r="H2149">
            <v>0.93</v>
          </cell>
        </row>
        <row r="2150">
          <cell r="A2150">
            <v>2149</v>
          </cell>
          <cell r="B2150" t="str">
            <v>TracFone Wireless</v>
          </cell>
          <cell r="C2150">
            <v>3.5</v>
          </cell>
          <cell r="D2150">
            <v>750</v>
          </cell>
          <cell r="E2150">
            <v>3.6</v>
          </cell>
          <cell r="F2150">
            <v>3.1</v>
          </cell>
          <cell r="G2150">
            <v>3.3</v>
          </cell>
          <cell r="H2150">
            <v>0.65</v>
          </cell>
        </row>
        <row r="2151">
          <cell r="A2151">
            <v>2150</v>
          </cell>
          <cell r="B2151" t="str">
            <v>OEConnection</v>
          </cell>
          <cell r="C2151">
            <v>3.8</v>
          </cell>
          <cell r="D2151">
            <v>250</v>
          </cell>
          <cell r="E2151">
            <v>3.9</v>
          </cell>
          <cell r="F2151">
            <v>3.5</v>
          </cell>
          <cell r="G2151">
            <v>3.9</v>
          </cell>
          <cell r="H2151">
            <v>0.81</v>
          </cell>
        </row>
        <row r="2152">
          <cell r="A2152">
            <v>2151</v>
          </cell>
          <cell r="B2152" t="str">
            <v>Hayneedle</v>
          </cell>
          <cell r="C2152">
            <v>3.3</v>
          </cell>
          <cell r="D2152">
            <v>300</v>
          </cell>
          <cell r="E2152">
            <v>3.4</v>
          </cell>
          <cell r="F2152">
            <v>2.9</v>
          </cell>
          <cell r="G2152">
            <v>3.2</v>
          </cell>
          <cell r="H2152">
            <v>0.55000000000000004</v>
          </cell>
        </row>
        <row r="2153">
          <cell r="A2153">
            <v>2152</v>
          </cell>
          <cell r="B2153" t="str">
            <v>Trusted Media Brands</v>
          </cell>
          <cell r="C2153">
            <v>3.6</v>
          </cell>
          <cell r="D2153">
            <v>200</v>
          </cell>
          <cell r="E2153">
            <v>3.7</v>
          </cell>
          <cell r="F2153">
            <v>3.3</v>
          </cell>
          <cell r="G2153">
            <v>3.6</v>
          </cell>
          <cell r="H2153">
            <v>0.72</v>
          </cell>
        </row>
        <row r="2154">
          <cell r="A2154">
            <v>2153</v>
          </cell>
          <cell r="B2154" t="str">
            <v>Business Wire</v>
          </cell>
          <cell r="C2154">
            <v>3.7</v>
          </cell>
          <cell r="D2154">
            <v>350</v>
          </cell>
          <cell r="E2154">
            <v>3.8</v>
          </cell>
          <cell r="F2154">
            <v>3.4</v>
          </cell>
          <cell r="G2154">
            <v>3.7</v>
          </cell>
          <cell r="H2154">
            <v>0.76</v>
          </cell>
        </row>
        <row r="2155">
          <cell r="A2155">
            <v>2154</v>
          </cell>
          <cell r="B2155" t="str">
            <v>Baker Donelson</v>
          </cell>
          <cell r="C2155">
            <v>4.0999999999999996</v>
          </cell>
          <cell r="D2155">
            <v>300</v>
          </cell>
          <cell r="E2155">
            <v>3.8</v>
          </cell>
          <cell r="F2155">
            <v>3.9</v>
          </cell>
          <cell r="G2155">
            <v>4.2</v>
          </cell>
          <cell r="H2155">
            <v>0.9</v>
          </cell>
        </row>
        <row r="2156">
          <cell r="A2156">
            <v>2155</v>
          </cell>
          <cell r="B2156" t="str">
            <v>O.C. Tanner</v>
          </cell>
          <cell r="C2156">
            <v>4.2</v>
          </cell>
          <cell r="D2156">
            <v>450</v>
          </cell>
          <cell r="E2156">
            <v>4.0999999999999996</v>
          </cell>
          <cell r="F2156">
            <v>4</v>
          </cell>
          <cell r="G2156">
            <v>4.4000000000000004</v>
          </cell>
          <cell r="H2156">
            <v>0.92</v>
          </cell>
        </row>
        <row r="2157">
          <cell r="A2157">
            <v>2156</v>
          </cell>
          <cell r="B2157" t="str">
            <v>Advent Software, Inc.</v>
          </cell>
          <cell r="C2157">
            <v>3.7</v>
          </cell>
          <cell r="D2157">
            <v>400</v>
          </cell>
          <cell r="E2157">
            <v>3.6</v>
          </cell>
          <cell r="F2157">
            <v>3.4</v>
          </cell>
          <cell r="G2157">
            <v>3.7</v>
          </cell>
          <cell r="H2157">
            <v>0.74</v>
          </cell>
        </row>
        <row r="2158">
          <cell r="A2158">
            <v>2157</v>
          </cell>
          <cell r="B2158" t="str">
            <v>Franklin Synergy Bank</v>
          </cell>
          <cell r="C2158">
            <v>3.4</v>
          </cell>
          <cell r="D2158">
            <v>80</v>
          </cell>
          <cell r="E2158">
            <v>3.5</v>
          </cell>
          <cell r="F2158">
            <v>3.1</v>
          </cell>
          <cell r="G2158">
            <v>3.3</v>
          </cell>
          <cell r="H2158">
            <v>0.6</v>
          </cell>
        </row>
        <row r="2159">
          <cell r="A2159">
            <v>2158</v>
          </cell>
          <cell r="B2159" t="str">
            <v>Culver's</v>
          </cell>
          <cell r="C2159">
            <v>3.6</v>
          </cell>
          <cell r="D2159">
            <v>5500</v>
          </cell>
          <cell r="E2159">
            <v>3.3</v>
          </cell>
          <cell r="F2159">
            <v>3.3</v>
          </cell>
          <cell r="G2159">
            <v>3.7</v>
          </cell>
          <cell r="H2159">
            <v>0.78</v>
          </cell>
        </row>
        <row r="2160">
          <cell r="A2160">
            <v>2159</v>
          </cell>
          <cell r="B2160" t="str">
            <v>Clarest Health</v>
          </cell>
          <cell r="C2160">
            <v>3.2</v>
          </cell>
          <cell r="D2160">
            <v>120</v>
          </cell>
          <cell r="E2160">
            <v>3.1</v>
          </cell>
          <cell r="F2160">
            <v>2.9</v>
          </cell>
          <cell r="G2160">
            <v>3.1</v>
          </cell>
          <cell r="H2160">
            <v>0.54</v>
          </cell>
        </row>
        <row r="2161">
          <cell r="A2161">
            <v>2160</v>
          </cell>
          <cell r="B2161" t="str">
            <v>First Horizon</v>
          </cell>
          <cell r="C2161">
            <v>3.7</v>
          </cell>
          <cell r="D2161">
            <v>1400</v>
          </cell>
          <cell r="E2161">
            <v>3.8</v>
          </cell>
          <cell r="F2161">
            <v>3.4</v>
          </cell>
          <cell r="G2161">
            <v>3.7</v>
          </cell>
          <cell r="H2161">
            <v>0.79</v>
          </cell>
        </row>
        <row r="2162">
          <cell r="A2162">
            <v>2161</v>
          </cell>
          <cell r="B2162" t="str">
            <v>InformData</v>
          </cell>
          <cell r="C2162">
            <v>3.8</v>
          </cell>
          <cell r="D2162">
            <v>100</v>
          </cell>
          <cell r="E2162">
            <v>3.9</v>
          </cell>
          <cell r="F2162">
            <v>3.5</v>
          </cell>
          <cell r="G2162">
            <v>3.8</v>
          </cell>
          <cell r="H2162">
            <v>0.8</v>
          </cell>
        </row>
        <row r="2163">
          <cell r="A2163">
            <v>2162</v>
          </cell>
          <cell r="B2163" t="str">
            <v>IDB Bank</v>
          </cell>
          <cell r="C2163">
            <v>3.4</v>
          </cell>
          <cell r="D2163">
            <v>200</v>
          </cell>
          <cell r="E2163">
            <v>3.5</v>
          </cell>
          <cell r="F2163">
            <v>3.1</v>
          </cell>
          <cell r="G2163">
            <v>3.3</v>
          </cell>
          <cell r="H2163">
            <v>0.62</v>
          </cell>
        </row>
        <row r="2164">
          <cell r="A2164">
            <v>2163</v>
          </cell>
          <cell r="B2164" t="str">
            <v>Trustco Bank</v>
          </cell>
          <cell r="C2164">
            <v>2.7</v>
          </cell>
          <cell r="D2164">
            <v>350</v>
          </cell>
          <cell r="E2164">
            <v>2.8</v>
          </cell>
          <cell r="F2164">
            <v>2.2999999999999998</v>
          </cell>
          <cell r="G2164">
            <v>2.5</v>
          </cell>
          <cell r="H2164">
            <v>0.38</v>
          </cell>
        </row>
        <row r="2165">
          <cell r="A2165">
            <v>2164</v>
          </cell>
          <cell r="B2165" t="str">
            <v>ASI Corporation</v>
          </cell>
          <cell r="C2165">
            <v>3.1</v>
          </cell>
          <cell r="D2165">
            <v>150</v>
          </cell>
          <cell r="E2165">
            <v>3.2</v>
          </cell>
          <cell r="F2165">
            <v>2.7</v>
          </cell>
          <cell r="G2165">
            <v>2.9</v>
          </cell>
          <cell r="H2165">
            <v>0.5</v>
          </cell>
        </row>
        <row r="2166">
          <cell r="A2166">
            <v>2165</v>
          </cell>
          <cell r="B2166" t="str">
            <v>Walt Disney World</v>
          </cell>
          <cell r="C2166">
            <v>3.9</v>
          </cell>
          <cell r="D2166">
            <v>18000</v>
          </cell>
          <cell r="E2166">
            <v>3.3</v>
          </cell>
          <cell r="F2166">
            <v>3.5</v>
          </cell>
          <cell r="G2166">
            <v>4.0999999999999996</v>
          </cell>
          <cell r="H2166">
            <v>0.82</v>
          </cell>
        </row>
        <row r="2167">
          <cell r="A2167">
            <v>2166</v>
          </cell>
          <cell r="B2167" t="str">
            <v>RF Suny</v>
          </cell>
          <cell r="C2167">
            <v>3.6</v>
          </cell>
          <cell r="D2167">
            <v>300</v>
          </cell>
          <cell r="E2167">
            <v>3.7</v>
          </cell>
          <cell r="F2167">
            <v>3.3</v>
          </cell>
          <cell r="G2167">
            <v>3.5</v>
          </cell>
          <cell r="H2167">
            <v>0.7</v>
          </cell>
        </row>
        <row r="2168">
          <cell r="A2168">
            <v>2167</v>
          </cell>
          <cell r="B2168" t="str">
            <v>Appirio</v>
          </cell>
          <cell r="C2168">
            <v>3.8</v>
          </cell>
          <cell r="D2168">
            <v>1100</v>
          </cell>
          <cell r="E2168">
            <v>3.9</v>
          </cell>
          <cell r="F2168">
            <v>3.5</v>
          </cell>
          <cell r="G2168">
            <v>3.9</v>
          </cell>
          <cell r="H2168">
            <v>0.8</v>
          </cell>
        </row>
        <row r="2169">
          <cell r="A2169">
            <v>2168</v>
          </cell>
          <cell r="B2169" t="str">
            <v>Tires Les Schwab</v>
          </cell>
          <cell r="C2169">
            <v>3.5</v>
          </cell>
          <cell r="D2169">
            <v>1200</v>
          </cell>
          <cell r="E2169">
            <v>3.2</v>
          </cell>
          <cell r="F2169">
            <v>3.2</v>
          </cell>
          <cell r="G2169">
            <v>3.6</v>
          </cell>
          <cell r="H2169">
            <v>0.71</v>
          </cell>
        </row>
        <row r="2170">
          <cell r="A2170">
            <v>2169</v>
          </cell>
          <cell r="B2170" t="str">
            <v>BlueJeans Network</v>
          </cell>
          <cell r="C2170">
            <v>3.9</v>
          </cell>
          <cell r="D2170">
            <v>350</v>
          </cell>
          <cell r="E2170">
            <v>4</v>
          </cell>
          <cell r="F2170">
            <v>3.6</v>
          </cell>
          <cell r="G2170">
            <v>4</v>
          </cell>
          <cell r="H2170">
            <v>0.84</v>
          </cell>
        </row>
        <row r="2171">
          <cell r="A2171">
            <v>2170</v>
          </cell>
          <cell r="B2171" t="str">
            <v>Summit Funding</v>
          </cell>
          <cell r="C2171">
            <v>3.9</v>
          </cell>
          <cell r="D2171">
            <v>400</v>
          </cell>
          <cell r="E2171">
            <v>3.8</v>
          </cell>
          <cell r="F2171">
            <v>3.7</v>
          </cell>
          <cell r="G2171">
            <v>4.0999999999999996</v>
          </cell>
          <cell r="H2171">
            <v>0.86</v>
          </cell>
        </row>
        <row r="2172">
          <cell r="A2172">
            <v>2171</v>
          </cell>
          <cell r="B2172" t="str">
            <v>SourceScrub</v>
          </cell>
          <cell r="C2172">
            <v>4.3</v>
          </cell>
          <cell r="D2172">
            <v>90</v>
          </cell>
          <cell r="E2172">
            <v>4.0999999999999996</v>
          </cell>
          <cell r="F2172">
            <v>4.2</v>
          </cell>
          <cell r="G2172">
            <v>4.5</v>
          </cell>
          <cell r="H2172">
            <v>0.95</v>
          </cell>
        </row>
        <row r="2173">
          <cell r="A2173">
            <v>2172</v>
          </cell>
          <cell r="B2173" t="str">
            <v>PrimePay</v>
          </cell>
          <cell r="C2173">
            <v>3.3</v>
          </cell>
          <cell r="D2173">
            <v>450</v>
          </cell>
          <cell r="E2173">
            <v>3.4</v>
          </cell>
          <cell r="F2173">
            <v>3</v>
          </cell>
          <cell r="G2173">
            <v>3.2</v>
          </cell>
          <cell r="H2173">
            <v>0.57999999999999996</v>
          </cell>
        </row>
        <row r="2174">
          <cell r="A2174">
            <v>2173</v>
          </cell>
          <cell r="B2174" t="str">
            <v>McDonald's Corporation</v>
          </cell>
          <cell r="C2174">
            <v>3.5</v>
          </cell>
          <cell r="D2174">
            <v>120000</v>
          </cell>
          <cell r="E2174">
            <v>3.2</v>
          </cell>
          <cell r="F2174">
            <v>3.2</v>
          </cell>
          <cell r="G2174">
            <v>3.5</v>
          </cell>
          <cell r="H2174">
            <v>0.72</v>
          </cell>
        </row>
        <row r="2175">
          <cell r="A2175">
            <v>2174</v>
          </cell>
          <cell r="B2175" t="str">
            <v>Pollo Campero</v>
          </cell>
          <cell r="C2175">
            <v>3.5</v>
          </cell>
          <cell r="D2175">
            <v>400</v>
          </cell>
          <cell r="E2175">
            <v>3.3</v>
          </cell>
          <cell r="F2175">
            <v>3.2</v>
          </cell>
          <cell r="G2175">
            <v>3.6</v>
          </cell>
          <cell r="H2175">
            <v>0.7</v>
          </cell>
        </row>
        <row r="2176">
          <cell r="A2176">
            <v>2175</v>
          </cell>
          <cell r="B2176" t="str">
            <v>Thriveworks</v>
          </cell>
          <cell r="C2176">
            <v>3.4</v>
          </cell>
          <cell r="D2176">
            <v>900</v>
          </cell>
          <cell r="E2176">
            <v>3.2</v>
          </cell>
          <cell r="F2176">
            <v>3.1</v>
          </cell>
          <cell r="G2176">
            <v>3.4</v>
          </cell>
          <cell r="H2176">
            <v>0.64</v>
          </cell>
        </row>
        <row r="2177">
          <cell r="A2177">
            <v>2176</v>
          </cell>
          <cell r="B2177" t="str">
            <v>Cahill Goron &amp;Reindel</v>
          </cell>
          <cell r="C2177">
            <v>3.8</v>
          </cell>
          <cell r="D2177">
            <v>100</v>
          </cell>
          <cell r="E2177">
            <v>2.8</v>
          </cell>
          <cell r="F2177">
            <v>3.6</v>
          </cell>
          <cell r="G2177">
            <v>3.9</v>
          </cell>
          <cell r="H2177">
            <v>0.85</v>
          </cell>
        </row>
        <row r="2178">
          <cell r="A2178">
            <v>2177</v>
          </cell>
          <cell r="B2178" t="str">
            <v>Signarama</v>
          </cell>
          <cell r="C2178">
            <v>3.5</v>
          </cell>
          <cell r="D2178">
            <v>250</v>
          </cell>
          <cell r="E2178">
            <v>3.6</v>
          </cell>
          <cell r="F2178">
            <v>3.2</v>
          </cell>
          <cell r="G2178">
            <v>3.4</v>
          </cell>
          <cell r="H2178">
            <v>0.68</v>
          </cell>
        </row>
        <row r="2179">
          <cell r="A2179">
            <v>2178</v>
          </cell>
          <cell r="B2179" t="str">
            <v>Moody's Investors Service</v>
          </cell>
          <cell r="C2179">
            <v>3.9</v>
          </cell>
          <cell r="D2179">
            <v>2200</v>
          </cell>
          <cell r="E2179">
            <v>3.9</v>
          </cell>
          <cell r="F2179">
            <v>3.6</v>
          </cell>
          <cell r="G2179">
            <v>4</v>
          </cell>
          <cell r="H2179">
            <v>0.85</v>
          </cell>
        </row>
        <row r="2180">
          <cell r="A2180">
            <v>2179</v>
          </cell>
          <cell r="B2180" t="str">
            <v>Lemongrass</v>
          </cell>
          <cell r="C2180">
            <v>4.0999999999999996</v>
          </cell>
          <cell r="D2180">
            <v>150</v>
          </cell>
          <cell r="E2180">
            <v>4</v>
          </cell>
          <cell r="F2180">
            <v>3.9</v>
          </cell>
          <cell r="G2180">
            <v>4.2</v>
          </cell>
          <cell r="H2180">
            <v>0.9</v>
          </cell>
        </row>
        <row r="2181">
          <cell r="A2181">
            <v>2180</v>
          </cell>
          <cell r="B2181" t="str">
            <v>Cubic Transportation Systems</v>
          </cell>
          <cell r="C2181">
            <v>3.5</v>
          </cell>
          <cell r="D2181">
            <v>700</v>
          </cell>
          <cell r="E2181">
            <v>3.6</v>
          </cell>
          <cell r="F2181">
            <v>3.1</v>
          </cell>
          <cell r="G2181">
            <v>3.4</v>
          </cell>
          <cell r="H2181">
            <v>0.66</v>
          </cell>
        </row>
        <row r="2182">
          <cell r="A2182">
            <v>2181</v>
          </cell>
          <cell r="B2182" t="str">
            <v>Zuci Systems</v>
          </cell>
          <cell r="C2182">
            <v>4.2</v>
          </cell>
          <cell r="D2182">
            <v>180</v>
          </cell>
          <cell r="E2182">
            <v>4.0999999999999996</v>
          </cell>
          <cell r="F2182">
            <v>4</v>
          </cell>
          <cell r="G2182">
            <v>4.4000000000000004</v>
          </cell>
          <cell r="H2182">
            <v>0.92</v>
          </cell>
        </row>
        <row r="2183">
          <cell r="A2183">
            <v>2182</v>
          </cell>
          <cell r="B2183" t="str">
            <v>Amsive</v>
          </cell>
          <cell r="C2183">
            <v>3.6</v>
          </cell>
          <cell r="D2183">
            <v>220</v>
          </cell>
          <cell r="E2183">
            <v>3.5</v>
          </cell>
          <cell r="F2183">
            <v>3.3</v>
          </cell>
          <cell r="G2183">
            <v>3.7</v>
          </cell>
          <cell r="H2183">
            <v>0.72</v>
          </cell>
        </row>
        <row r="2184">
          <cell r="A2184">
            <v>2183</v>
          </cell>
          <cell r="B2184" t="str">
            <v>U-Haul</v>
          </cell>
          <cell r="C2184">
            <v>3.3</v>
          </cell>
          <cell r="D2184">
            <v>8500</v>
          </cell>
          <cell r="E2184">
            <v>3.2</v>
          </cell>
          <cell r="F2184">
            <v>3</v>
          </cell>
          <cell r="G2184">
            <v>3.3</v>
          </cell>
          <cell r="H2184">
            <v>0.61</v>
          </cell>
        </row>
        <row r="2185">
          <cell r="A2185">
            <v>2184</v>
          </cell>
          <cell r="B2185" t="str">
            <v>ReturnPro</v>
          </cell>
          <cell r="C2185">
            <v>3.7</v>
          </cell>
          <cell r="D2185">
            <v>50</v>
          </cell>
          <cell r="E2185">
            <v>3.8</v>
          </cell>
          <cell r="F2185">
            <v>3.4</v>
          </cell>
          <cell r="G2185">
            <v>3.6</v>
          </cell>
          <cell r="H2185">
            <v>0.75</v>
          </cell>
        </row>
        <row r="2186">
          <cell r="A2186">
            <v>2185</v>
          </cell>
          <cell r="B2186" t="str">
            <v>J.D. Power and Associates</v>
          </cell>
          <cell r="C2186">
            <v>3.7</v>
          </cell>
          <cell r="D2186">
            <v>550</v>
          </cell>
          <cell r="E2186">
            <v>3.8</v>
          </cell>
          <cell r="F2186">
            <v>3.4</v>
          </cell>
          <cell r="G2186">
            <v>3.7</v>
          </cell>
          <cell r="H2186">
            <v>0.77</v>
          </cell>
        </row>
        <row r="2187">
          <cell r="A2187">
            <v>2186</v>
          </cell>
          <cell r="B2187" t="str">
            <v>Veranex</v>
          </cell>
          <cell r="C2187">
            <v>3.5</v>
          </cell>
          <cell r="D2187">
            <v>130</v>
          </cell>
          <cell r="E2187">
            <v>3.4</v>
          </cell>
          <cell r="F2187">
            <v>3.2</v>
          </cell>
          <cell r="G2187">
            <v>3.5</v>
          </cell>
          <cell r="H2187">
            <v>0.68</v>
          </cell>
        </row>
        <row r="2188">
          <cell r="A2188">
            <v>2187</v>
          </cell>
          <cell r="B2188" t="str">
            <v>Havas Media</v>
          </cell>
          <cell r="C2188">
            <v>3.6</v>
          </cell>
          <cell r="D2188">
            <v>1100</v>
          </cell>
          <cell r="E2188">
            <v>3.2</v>
          </cell>
          <cell r="F2188">
            <v>3.3</v>
          </cell>
          <cell r="G2188">
            <v>3.7</v>
          </cell>
          <cell r="H2188">
            <v>0.74</v>
          </cell>
        </row>
        <row r="2189">
          <cell r="A2189">
            <v>2188</v>
          </cell>
          <cell r="B2189" t="str">
            <v>Accurate Background</v>
          </cell>
          <cell r="C2189">
            <v>3.4</v>
          </cell>
          <cell r="D2189">
            <v>600</v>
          </cell>
          <cell r="E2189">
            <v>3.5</v>
          </cell>
          <cell r="F2189">
            <v>3</v>
          </cell>
          <cell r="G2189">
            <v>3.3</v>
          </cell>
          <cell r="H2189">
            <v>0.62</v>
          </cell>
        </row>
        <row r="2190">
          <cell r="A2190">
            <v>2189</v>
          </cell>
          <cell r="B2190" t="str">
            <v>Jazzercise</v>
          </cell>
          <cell r="C2190">
            <v>3.9</v>
          </cell>
          <cell r="D2190">
            <v>180</v>
          </cell>
          <cell r="E2190">
            <v>3.8</v>
          </cell>
          <cell r="F2190">
            <v>3.7</v>
          </cell>
          <cell r="G2190">
            <v>4.0999999999999996</v>
          </cell>
          <cell r="H2190">
            <v>0.85</v>
          </cell>
        </row>
        <row r="2191">
          <cell r="A2191">
            <v>2190</v>
          </cell>
          <cell r="B2191" t="str">
            <v>Odessa</v>
          </cell>
          <cell r="C2191">
            <v>3.8</v>
          </cell>
          <cell r="D2191">
            <v>450</v>
          </cell>
          <cell r="E2191">
            <v>3.7</v>
          </cell>
          <cell r="F2191">
            <v>3.6</v>
          </cell>
          <cell r="G2191">
            <v>3.9</v>
          </cell>
          <cell r="H2191">
            <v>0.82</v>
          </cell>
        </row>
        <row r="2192">
          <cell r="A2192">
            <v>2191</v>
          </cell>
          <cell r="B2192" t="str">
            <v>Fulton Bank</v>
          </cell>
          <cell r="C2192">
            <v>3.5</v>
          </cell>
          <cell r="D2192">
            <v>750</v>
          </cell>
          <cell r="E2192">
            <v>3.6</v>
          </cell>
          <cell r="F2192">
            <v>3.2</v>
          </cell>
          <cell r="G2192">
            <v>3.4</v>
          </cell>
          <cell r="H2192">
            <v>0.7</v>
          </cell>
        </row>
        <row r="2193">
          <cell r="A2193">
            <v>2192</v>
          </cell>
          <cell r="B2193" t="str">
            <v>Desert Financial Credit Union</v>
          </cell>
          <cell r="C2193">
            <v>4.0999999999999996</v>
          </cell>
          <cell r="D2193">
            <v>450</v>
          </cell>
          <cell r="E2193">
            <v>4.2</v>
          </cell>
          <cell r="F2193">
            <v>3.9</v>
          </cell>
          <cell r="G2193">
            <v>4.3</v>
          </cell>
          <cell r="H2193">
            <v>0.9</v>
          </cell>
        </row>
        <row r="2194">
          <cell r="A2194">
            <v>2193</v>
          </cell>
          <cell r="B2194" t="str">
            <v>Actriv Healthcare</v>
          </cell>
          <cell r="C2194">
            <v>4.4000000000000004</v>
          </cell>
          <cell r="D2194">
            <v>110</v>
          </cell>
          <cell r="E2194">
            <v>4.3</v>
          </cell>
          <cell r="F2194">
            <v>4.2</v>
          </cell>
          <cell r="G2194">
            <v>4.5999999999999996</v>
          </cell>
          <cell r="H2194">
            <v>0.96</v>
          </cell>
        </row>
        <row r="2195">
          <cell r="A2195">
            <v>2194</v>
          </cell>
          <cell r="B2195" t="str">
            <v>Repairify</v>
          </cell>
          <cell r="C2195">
            <v>3.6</v>
          </cell>
          <cell r="D2195">
            <v>140</v>
          </cell>
          <cell r="E2195">
            <v>3.5</v>
          </cell>
          <cell r="F2195">
            <v>3.3</v>
          </cell>
          <cell r="G2195">
            <v>3.7</v>
          </cell>
          <cell r="H2195">
            <v>0.73</v>
          </cell>
        </row>
        <row r="2196">
          <cell r="A2196">
            <v>2195</v>
          </cell>
          <cell r="B2196" t="str">
            <v>DIRECTV</v>
          </cell>
          <cell r="C2196">
            <v>3.4</v>
          </cell>
          <cell r="D2196">
            <v>4500</v>
          </cell>
          <cell r="E2196">
            <v>3.5</v>
          </cell>
          <cell r="F2196">
            <v>3</v>
          </cell>
          <cell r="G2196">
            <v>3.2</v>
          </cell>
          <cell r="H2196">
            <v>0.59</v>
          </cell>
        </row>
        <row r="2197">
          <cell r="A2197">
            <v>2196</v>
          </cell>
          <cell r="B2197" t="str">
            <v>North American Partners in Anesthesia</v>
          </cell>
          <cell r="C2197">
            <v>2.9</v>
          </cell>
          <cell r="D2197">
            <v>700</v>
          </cell>
          <cell r="E2197">
            <v>2.7</v>
          </cell>
          <cell r="F2197">
            <v>2.6</v>
          </cell>
          <cell r="G2197">
            <v>2.8</v>
          </cell>
          <cell r="H2197">
            <v>0.44</v>
          </cell>
        </row>
        <row r="2198">
          <cell r="A2198">
            <v>2197</v>
          </cell>
          <cell r="B2198" t="str">
            <v>Morgan Corporation</v>
          </cell>
          <cell r="C2198">
            <v>3.2</v>
          </cell>
          <cell r="D2198">
            <v>450</v>
          </cell>
          <cell r="E2198">
            <v>3.1</v>
          </cell>
          <cell r="F2198">
            <v>2.9</v>
          </cell>
          <cell r="G2198">
            <v>3</v>
          </cell>
          <cell r="H2198">
            <v>0.55000000000000004</v>
          </cell>
        </row>
        <row r="2199">
          <cell r="A2199">
            <v>2198</v>
          </cell>
          <cell r="B2199" t="str">
            <v>Blackboard</v>
          </cell>
          <cell r="C2199">
            <v>3.6</v>
          </cell>
          <cell r="D2199">
            <v>1800</v>
          </cell>
          <cell r="E2199">
            <v>3.8</v>
          </cell>
          <cell r="F2199">
            <v>3.2</v>
          </cell>
          <cell r="G2199">
            <v>3.5</v>
          </cell>
          <cell r="H2199">
            <v>0.7</v>
          </cell>
        </row>
        <row r="2200">
          <cell r="A2200">
            <v>2199</v>
          </cell>
          <cell r="B2200" t="str">
            <v>UCHealth</v>
          </cell>
          <cell r="C2200">
            <v>3.8</v>
          </cell>
          <cell r="D2200">
            <v>3500</v>
          </cell>
          <cell r="E2200">
            <v>3.5</v>
          </cell>
          <cell r="F2200">
            <v>3.5</v>
          </cell>
          <cell r="G2200">
            <v>4</v>
          </cell>
          <cell r="H2200">
            <v>0.83</v>
          </cell>
        </row>
        <row r="2201">
          <cell r="A2201">
            <v>2200</v>
          </cell>
          <cell r="B2201" t="str">
            <v>Party City</v>
          </cell>
          <cell r="C2201">
            <v>3</v>
          </cell>
          <cell r="D2201">
            <v>4200</v>
          </cell>
          <cell r="E2201">
            <v>3.1</v>
          </cell>
          <cell r="F2201">
            <v>2.7</v>
          </cell>
          <cell r="G2201">
            <v>2.9</v>
          </cell>
          <cell r="H2201">
            <v>0.48</v>
          </cell>
        </row>
        <row r="2202">
          <cell r="A2202">
            <v>2201</v>
          </cell>
          <cell r="B2202" t="str">
            <v>Mountain America Credit Union</v>
          </cell>
          <cell r="C2202">
            <v>4.0999999999999996</v>
          </cell>
          <cell r="D2202">
            <v>1200</v>
          </cell>
          <cell r="E2202">
            <v>4</v>
          </cell>
          <cell r="F2202">
            <v>3.8</v>
          </cell>
          <cell r="G2202">
            <v>4.2</v>
          </cell>
          <cell r="H2202">
            <v>0.91</v>
          </cell>
        </row>
        <row r="2203">
          <cell r="A2203">
            <v>2202</v>
          </cell>
          <cell r="B2203" t="str">
            <v>Visionet Systems</v>
          </cell>
          <cell r="C2203">
            <v>3.7</v>
          </cell>
          <cell r="D2203">
            <v>1500</v>
          </cell>
          <cell r="E2203">
            <v>3.5</v>
          </cell>
          <cell r="F2203">
            <v>3.4</v>
          </cell>
          <cell r="G2203">
            <v>3.6</v>
          </cell>
          <cell r="H2203">
            <v>0.78</v>
          </cell>
        </row>
        <row r="2204">
          <cell r="A2204">
            <v>2203</v>
          </cell>
          <cell r="B2204" t="str">
            <v>Bluemercury</v>
          </cell>
          <cell r="C2204">
            <v>3.1</v>
          </cell>
          <cell r="D2204">
            <v>800</v>
          </cell>
          <cell r="E2204">
            <v>2.6</v>
          </cell>
          <cell r="F2204">
            <v>2.5</v>
          </cell>
          <cell r="G2204">
            <v>3</v>
          </cell>
          <cell r="H2204">
            <v>0.52</v>
          </cell>
        </row>
        <row r="2205">
          <cell r="A2205">
            <v>2204</v>
          </cell>
          <cell r="B2205" t="str">
            <v>Aquent</v>
          </cell>
          <cell r="C2205">
            <v>4.2</v>
          </cell>
          <cell r="D2205">
            <v>950</v>
          </cell>
          <cell r="E2205">
            <v>4.3</v>
          </cell>
          <cell r="F2205">
            <v>3.9</v>
          </cell>
          <cell r="G2205">
            <v>4.3</v>
          </cell>
          <cell r="H2205">
            <v>0.94</v>
          </cell>
        </row>
        <row r="2206">
          <cell r="A2206">
            <v>2205</v>
          </cell>
          <cell r="B2206" t="str">
            <v>Meritage Hospitality Group</v>
          </cell>
          <cell r="C2206">
            <v>3.2</v>
          </cell>
          <cell r="D2206">
            <v>600</v>
          </cell>
          <cell r="E2206">
            <v>2.9</v>
          </cell>
          <cell r="F2206">
            <v>2.8</v>
          </cell>
          <cell r="G2206">
            <v>3.1</v>
          </cell>
          <cell r="H2206">
            <v>0.57999999999999996</v>
          </cell>
        </row>
        <row r="2207">
          <cell r="A2207">
            <v>2206</v>
          </cell>
          <cell r="B2207" t="str">
            <v>Seven Seven Global Services</v>
          </cell>
          <cell r="C2207">
            <v>3.8</v>
          </cell>
          <cell r="D2207">
            <v>400</v>
          </cell>
          <cell r="E2207">
            <v>3.7</v>
          </cell>
          <cell r="F2207">
            <v>3.5</v>
          </cell>
          <cell r="G2207">
            <v>3.8</v>
          </cell>
          <cell r="H2207">
            <v>0.82</v>
          </cell>
        </row>
        <row r="2208">
          <cell r="A2208">
            <v>2207</v>
          </cell>
          <cell r="B2208" t="str">
            <v>CommScope</v>
          </cell>
          <cell r="C2208">
            <v>3.4</v>
          </cell>
          <cell r="D2208">
            <v>4500</v>
          </cell>
          <cell r="E2208">
            <v>3.5</v>
          </cell>
          <cell r="F2208">
            <v>2.9</v>
          </cell>
          <cell r="G2208">
            <v>3.2</v>
          </cell>
          <cell r="H2208">
            <v>0.61</v>
          </cell>
        </row>
        <row r="2209">
          <cell r="A2209">
            <v>2208</v>
          </cell>
          <cell r="B2209" t="str">
            <v>Drive Shack</v>
          </cell>
          <cell r="C2209">
            <v>3</v>
          </cell>
          <cell r="D2209">
            <v>350</v>
          </cell>
          <cell r="E2209">
            <v>2.8</v>
          </cell>
          <cell r="F2209">
            <v>2.7</v>
          </cell>
          <cell r="G2209">
            <v>3.1</v>
          </cell>
          <cell r="H2209">
            <v>0.5</v>
          </cell>
        </row>
        <row r="2210">
          <cell r="A2210">
            <v>2209</v>
          </cell>
          <cell r="B2210" t="str">
            <v>Loews Hotels &amp; Resorts</v>
          </cell>
          <cell r="C2210">
            <v>3.9</v>
          </cell>
          <cell r="D2210">
            <v>2100</v>
          </cell>
          <cell r="E2210">
            <v>3.3</v>
          </cell>
          <cell r="F2210">
            <v>3.5</v>
          </cell>
          <cell r="G2210">
            <v>4</v>
          </cell>
          <cell r="H2210">
            <v>0.84</v>
          </cell>
        </row>
        <row r="2211">
          <cell r="A2211">
            <v>2210</v>
          </cell>
          <cell r="B2211" t="str">
            <v>Seacoast Bank</v>
          </cell>
          <cell r="C2211">
            <v>3.8</v>
          </cell>
          <cell r="D2211">
            <v>550</v>
          </cell>
          <cell r="E2211">
            <v>3.7</v>
          </cell>
          <cell r="F2211">
            <v>3.5</v>
          </cell>
          <cell r="G2211">
            <v>3.9</v>
          </cell>
          <cell r="H2211">
            <v>0.86</v>
          </cell>
        </row>
        <row r="2212">
          <cell r="A2212">
            <v>2211</v>
          </cell>
          <cell r="B2212" t="str">
            <v>Brown Advisory</v>
          </cell>
          <cell r="C2212">
            <v>4.3</v>
          </cell>
          <cell r="D2212">
            <v>300</v>
          </cell>
          <cell r="E2212">
            <v>3.8</v>
          </cell>
          <cell r="F2212">
            <v>4.0999999999999996</v>
          </cell>
          <cell r="G2212">
            <v>4.5</v>
          </cell>
          <cell r="H2212">
            <v>0.95</v>
          </cell>
        </row>
        <row r="2213">
          <cell r="A2213">
            <v>2212</v>
          </cell>
          <cell r="B2213" t="str">
            <v>American Honda Motor Company</v>
          </cell>
          <cell r="C2213">
            <v>3.8</v>
          </cell>
          <cell r="D2213">
            <v>3200</v>
          </cell>
          <cell r="E2213">
            <v>3.5</v>
          </cell>
          <cell r="F2213">
            <v>3.3</v>
          </cell>
          <cell r="G2213">
            <v>3.7</v>
          </cell>
          <cell r="H2213">
            <v>0.76</v>
          </cell>
        </row>
        <row r="2214">
          <cell r="A2214">
            <v>2213</v>
          </cell>
          <cell r="B2214" t="str">
            <v>Carestream Dental</v>
          </cell>
          <cell r="C2214">
            <v>3.3</v>
          </cell>
          <cell r="D2214">
            <v>700</v>
          </cell>
          <cell r="E2214">
            <v>3.4</v>
          </cell>
          <cell r="F2214">
            <v>2.8</v>
          </cell>
          <cell r="G2214">
            <v>3</v>
          </cell>
          <cell r="H2214">
            <v>0.55000000000000004</v>
          </cell>
        </row>
        <row r="2215">
          <cell r="A2215">
            <v>2214</v>
          </cell>
          <cell r="B2215" t="str">
            <v>Advanced Call Center Technologies</v>
          </cell>
          <cell r="C2215">
            <v>2.9</v>
          </cell>
          <cell r="D2215">
            <v>2500</v>
          </cell>
          <cell r="E2215">
            <v>2.8</v>
          </cell>
          <cell r="F2215">
            <v>2.6</v>
          </cell>
          <cell r="G2215">
            <v>2.8</v>
          </cell>
          <cell r="H2215">
            <v>0.48</v>
          </cell>
        </row>
        <row r="2216">
          <cell r="A2216">
            <v>2215</v>
          </cell>
          <cell r="B2216" t="str">
            <v>Proskauer Rose</v>
          </cell>
          <cell r="C2216">
            <v>4</v>
          </cell>
          <cell r="D2216">
            <v>450</v>
          </cell>
          <cell r="E2216">
            <v>3.1</v>
          </cell>
          <cell r="F2216">
            <v>3.6</v>
          </cell>
          <cell r="G2216">
            <v>4</v>
          </cell>
          <cell r="H2216">
            <v>0.88</v>
          </cell>
        </row>
        <row r="2217">
          <cell r="A2217">
            <v>2216</v>
          </cell>
          <cell r="B2217" t="str">
            <v>Columbia Records</v>
          </cell>
          <cell r="C2217">
            <v>3.9</v>
          </cell>
          <cell r="D2217">
            <v>200</v>
          </cell>
          <cell r="E2217">
            <v>3.2</v>
          </cell>
          <cell r="F2217">
            <v>3.5</v>
          </cell>
          <cell r="G2217">
            <v>4.0999999999999996</v>
          </cell>
          <cell r="H2217" t="str">
            <v>N/A</v>
          </cell>
        </row>
        <row r="2218">
          <cell r="A2218">
            <v>2217</v>
          </cell>
          <cell r="B2218" t="str">
            <v>PlayStation</v>
          </cell>
          <cell r="C2218">
            <v>4</v>
          </cell>
          <cell r="D2218">
            <v>2200</v>
          </cell>
          <cell r="E2218">
            <v>3.6</v>
          </cell>
          <cell r="F2218">
            <v>3.5</v>
          </cell>
          <cell r="G2218">
            <v>4.0999999999999996</v>
          </cell>
          <cell r="H2218">
            <v>0.86</v>
          </cell>
        </row>
        <row r="2219">
          <cell r="A2219">
            <v>2218</v>
          </cell>
          <cell r="B2219" t="str">
            <v>Athenahealth</v>
          </cell>
          <cell r="C2219">
            <v>3.8</v>
          </cell>
          <cell r="D2219">
            <v>2800</v>
          </cell>
          <cell r="E2219">
            <v>3.9</v>
          </cell>
          <cell r="F2219">
            <v>3.3</v>
          </cell>
          <cell r="G2219">
            <v>3.7</v>
          </cell>
          <cell r="H2219">
            <v>0.74</v>
          </cell>
        </row>
        <row r="2220">
          <cell r="A2220">
            <v>2219</v>
          </cell>
          <cell r="B2220" t="str">
            <v>TravelCenters of America</v>
          </cell>
          <cell r="C2220">
            <v>3</v>
          </cell>
          <cell r="D2220">
            <v>3500</v>
          </cell>
          <cell r="E2220">
            <v>2.7</v>
          </cell>
          <cell r="F2220">
            <v>2.6</v>
          </cell>
          <cell r="G2220">
            <v>2.9</v>
          </cell>
          <cell r="H2220">
            <v>0.51</v>
          </cell>
        </row>
        <row r="2221">
          <cell r="A2221">
            <v>2220</v>
          </cell>
          <cell r="B2221" t="str">
            <v>APL Logistics</v>
          </cell>
          <cell r="C2221">
            <v>3.4</v>
          </cell>
          <cell r="D2221">
            <v>1100</v>
          </cell>
          <cell r="E2221">
            <v>3.3</v>
          </cell>
          <cell r="F2221">
            <v>3</v>
          </cell>
          <cell r="G2221">
            <v>3.2</v>
          </cell>
          <cell r="H2221">
            <v>0.64</v>
          </cell>
        </row>
        <row r="2222">
          <cell r="A2222">
            <v>2221</v>
          </cell>
          <cell r="B2222" t="str">
            <v>TEKsystems</v>
          </cell>
          <cell r="C2222">
            <v>3.9</v>
          </cell>
          <cell r="D2222">
            <v>11500</v>
          </cell>
          <cell r="E2222">
            <v>3.4</v>
          </cell>
          <cell r="F2222">
            <v>3.6</v>
          </cell>
          <cell r="G2222">
            <v>4</v>
          </cell>
          <cell r="H2222">
            <v>0.89</v>
          </cell>
        </row>
        <row r="2223">
          <cell r="A2223">
            <v>2222</v>
          </cell>
          <cell r="B2223" t="str">
            <v>Chili's</v>
          </cell>
          <cell r="C2223">
            <v>3.4</v>
          </cell>
          <cell r="D2223">
            <v>22000</v>
          </cell>
          <cell r="E2223">
            <v>3.1</v>
          </cell>
          <cell r="F2223">
            <v>3</v>
          </cell>
          <cell r="G2223">
            <v>3.4</v>
          </cell>
          <cell r="H2223">
            <v>0.66</v>
          </cell>
        </row>
        <row r="2224">
          <cell r="A2224">
            <v>2223</v>
          </cell>
          <cell r="B2224" t="str">
            <v>Pyramid Consulting</v>
          </cell>
          <cell r="C2224">
            <v>3.8</v>
          </cell>
          <cell r="D2224">
            <v>1800</v>
          </cell>
          <cell r="E2224">
            <v>3.7</v>
          </cell>
          <cell r="F2224">
            <v>3.6</v>
          </cell>
          <cell r="G2224">
            <v>3.8</v>
          </cell>
          <cell r="H2224">
            <v>0.85</v>
          </cell>
        </row>
        <row r="2225">
          <cell r="A2225">
            <v>2224</v>
          </cell>
          <cell r="B2225" t="str">
            <v>Cartrack</v>
          </cell>
          <cell r="C2225">
            <v>3.5</v>
          </cell>
          <cell r="D2225">
            <v>600</v>
          </cell>
          <cell r="E2225">
            <v>3.1</v>
          </cell>
          <cell r="F2225">
            <v>3.2</v>
          </cell>
          <cell r="G2225">
            <v>3.4</v>
          </cell>
          <cell r="H2225">
            <v>0.72</v>
          </cell>
        </row>
        <row r="2226">
          <cell r="A2226">
            <v>2225</v>
          </cell>
          <cell r="B2226" t="str">
            <v>Exadel</v>
          </cell>
          <cell r="C2226">
            <v>4.0999999999999996</v>
          </cell>
          <cell r="D2226">
            <v>750</v>
          </cell>
          <cell r="E2226">
            <v>4</v>
          </cell>
          <cell r="F2226">
            <v>3.9</v>
          </cell>
          <cell r="G2226">
            <v>4.2</v>
          </cell>
          <cell r="H2226">
            <v>0.92</v>
          </cell>
        </row>
        <row r="2227">
          <cell r="A2227">
            <v>2226</v>
          </cell>
          <cell r="B2227" t="str">
            <v>VXI Global Solutions</v>
          </cell>
          <cell r="C2227">
            <v>3.5</v>
          </cell>
          <cell r="D2227">
            <v>5500</v>
          </cell>
          <cell r="E2227">
            <v>3.3</v>
          </cell>
          <cell r="F2227">
            <v>3.3</v>
          </cell>
          <cell r="G2227">
            <v>3.5</v>
          </cell>
          <cell r="H2227">
            <v>0.74</v>
          </cell>
        </row>
        <row r="2228">
          <cell r="A2228">
            <v>2227</v>
          </cell>
          <cell r="B2228" t="str">
            <v>Bryan Cave Leighton Paisner</v>
          </cell>
          <cell r="C2228">
            <v>3.6</v>
          </cell>
          <cell r="D2228">
            <v>650</v>
          </cell>
          <cell r="E2228">
            <v>3</v>
          </cell>
          <cell r="F2228">
            <v>3.2</v>
          </cell>
          <cell r="G2228">
            <v>3.6</v>
          </cell>
          <cell r="H2228">
            <v>0.7</v>
          </cell>
        </row>
        <row r="2229">
          <cell r="A2229">
            <v>2228</v>
          </cell>
          <cell r="B2229" t="str">
            <v>Movate</v>
          </cell>
          <cell r="C2229">
            <v>4.0999999999999996</v>
          </cell>
          <cell r="D2229">
            <v>4500</v>
          </cell>
          <cell r="E2229">
            <v>4</v>
          </cell>
          <cell r="F2229">
            <v>4</v>
          </cell>
          <cell r="G2229">
            <v>4.2</v>
          </cell>
          <cell r="H2229">
            <v>0.93</v>
          </cell>
        </row>
        <row r="2230">
          <cell r="A2230">
            <v>2229</v>
          </cell>
          <cell r="B2230" t="str">
            <v>Elara Caring</v>
          </cell>
          <cell r="C2230">
            <v>2.8</v>
          </cell>
          <cell r="D2230">
            <v>2100</v>
          </cell>
          <cell r="E2230">
            <v>2.7</v>
          </cell>
          <cell r="F2230">
            <v>2.5</v>
          </cell>
          <cell r="G2230">
            <v>2.7</v>
          </cell>
          <cell r="H2230">
            <v>0.44</v>
          </cell>
        </row>
        <row r="2231">
          <cell r="A2231">
            <v>2230</v>
          </cell>
          <cell r="B2231" t="str">
            <v>OneSpan</v>
          </cell>
          <cell r="C2231">
            <v>3.7</v>
          </cell>
          <cell r="D2231">
            <v>400</v>
          </cell>
          <cell r="E2231">
            <v>3.8</v>
          </cell>
          <cell r="F2231">
            <v>3.3</v>
          </cell>
          <cell r="G2231">
            <v>3.6</v>
          </cell>
          <cell r="H2231">
            <v>0.75</v>
          </cell>
        </row>
        <row r="2232">
          <cell r="A2232">
            <v>2231</v>
          </cell>
          <cell r="B2232" t="str">
            <v>Westat</v>
          </cell>
          <cell r="C2232">
            <v>3.6</v>
          </cell>
          <cell r="D2232">
            <v>1200</v>
          </cell>
          <cell r="E2232">
            <v>3.9</v>
          </cell>
          <cell r="F2232">
            <v>3.2</v>
          </cell>
          <cell r="G2232">
            <v>3.5</v>
          </cell>
          <cell r="H2232">
            <v>0.78</v>
          </cell>
        </row>
        <row r="2233">
          <cell r="A2233">
            <v>2232</v>
          </cell>
          <cell r="B2233" t="str">
            <v>Nuts.com</v>
          </cell>
          <cell r="C2233">
            <v>3.5</v>
          </cell>
          <cell r="D2233">
            <v>250</v>
          </cell>
          <cell r="E2233">
            <v>3.2</v>
          </cell>
          <cell r="F2233">
            <v>3.1</v>
          </cell>
          <cell r="G2233">
            <v>3.6</v>
          </cell>
          <cell r="H2233">
            <v>0.68</v>
          </cell>
        </row>
        <row r="2234">
          <cell r="A2234">
            <v>2233</v>
          </cell>
          <cell r="B2234" t="str">
            <v>Live Ventures</v>
          </cell>
          <cell r="C2234">
            <v>3.4</v>
          </cell>
          <cell r="D2234">
            <v>100</v>
          </cell>
          <cell r="E2234">
            <v>3.5</v>
          </cell>
          <cell r="F2234">
            <v>3</v>
          </cell>
          <cell r="G2234">
            <v>3.2</v>
          </cell>
          <cell r="H2234" t="str">
            <v>N/A</v>
          </cell>
        </row>
        <row r="2235">
          <cell r="A2235">
            <v>2234</v>
          </cell>
          <cell r="B2235" t="str">
            <v>BP Midstream Partners</v>
          </cell>
          <cell r="C2235">
            <v>3.8</v>
          </cell>
          <cell r="D2235">
            <v>50</v>
          </cell>
          <cell r="E2235">
            <v>3.6</v>
          </cell>
          <cell r="F2235">
            <v>3.5</v>
          </cell>
          <cell r="G2235">
            <v>3.7</v>
          </cell>
          <cell r="H2235" t="str">
            <v>N/A</v>
          </cell>
        </row>
        <row r="2236">
          <cell r="A2236">
            <v>2235</v>
          </cell>
          <cell r="B2236" t="str">
            <v>Cathay General Bancorp</v>
          </cell>
          <cell r="C2236">
            <v>3.2</v>
          </cell>
          <cell r="D2236">
            <v>450</v>
          </cell>
          <cell r="E2236">
            <v>3.3</v>
          </cell>
          <cell r="F2236">
            <v>2.8</v>
          </cell>
          <cell r="G2236">
            <v>3</v>
          </cell>
          <cell r="H2236">
            <v>0.54</v>
          </cell>
        </row>
        <row r="2237">
          <cell r="A2237">
            <v>2236</v>
          </cell>
          <cell r="B2237" t="str">
            <v>Strategic Education, Inc.</v>
          </cell>
          <cell r="C2237">
            <v>3.5</v>
          </cell>
          <cell r="D2237">
            <v>1800</v>
          </cell>
          <cell r="E2237">
            <v>3.6</v>
          </cell>
          <cell r="F2237">
            <v>3.1</v>
          </cell>
          <cell r="G2237">
            <v>3.4</v>
          </cell>
          <cell r="H2237">
            <v>0.68</v>
          </cell>
        </row>
        <row r="2238">
          <cell r="A2238">
            <v>2237</v>
          </cell>
          <cell r="B2238" t="str">
            <v>2X</v>
          </cell>
          <cell r="C2238">
            <v>4.5999999999999996</v>
          </cell>
          <cell r="D2238">
            <v>150</v>
          </cell>
          <cell r="E2238">
            <v>4.5</v>
          </cell>
          <cell r="F2238">
            <v>4.5999999999999996</v>
          </cell>
          <cell r="G2238">
            <v>4.7</v>
          </cell>
          <cell r="H2238">
            <v>0.98</v>
          </cell>
        </row>
        <row r="2239">
          <cell r="A2239">
            <v>2238</v>
          </cell>
          <cell r="B2239" t="str">
            <v>Cass Information Systems</v>
          </cell>
          <cell r="C2239">
            <v>3.7</v>
          </cell>
          <cell r="D2239">
            <v>350</v>
          </cell>
          <cell r="E2239">
            <v>3.9</v>
          </cell>
          <cell r="F2239">
            <v>3.3</v>
          </cell>
          <cell r="G2239">
            <v>3.6</v>
          </cell>
          <cell r="H2239">
            <v>0.82</v>
          </cell>
        </row>
        <row r="2240">
          <cell r="A2240">
            <v>2239</v>
          </cell>
          <cell r="B2240" t="str">
            <v>TEOCO Corporation</v>
          </cell>
          <cell r="C2240">
            <v>3.5</v>
          </cell>
          <cell r="D2240">
            <v>600</v>
          </cell>
          <cell r="E2240">
            <v>3.7</v>
          </cell>
          <cell r="F2240">
            <v>3.1</v>
          </cell>
          <cell r="G2240">
            <v>3.3</v>
          </cell>
          <cell r="H2240">
            <v>0.7</v>
          </cell>
        </row>
        <row r="2241">
          <cell r="A2241">
            <v>2240</v>
          </cell>
          <cell r="B2241" t="str">
            <v>Citrix</v>
          </cell>
          <cell r="C2241">
            <v>3.9</v>
          </cell>
          <cell r="D2241">
            <v>4200</v>
          </cell>
          <cell r="E2241">
            <v>4.0999999999999996</v>
          </cell>
          <cell r="F2241">
            <v>3.4</v>
          </cell>
          <cell r="G2241">
            <v>4</v>
          </cell>
          <cell r="H2241">
            <v>0.72</v>
          </cell>
        </row>
        <row r="2242">
          <cell r="A2242">
            <v>2241</v>
          </cell>
          <cell r="B2242" t="str">
            <v>Teletrac Navman</v>
          </cell>
          <cell r="C2242">
            <v>3.3</v>
          </cell>
          <cell r="D2242">
            <v>750</v>
          </cell>
          <cell r="E2242">
            <v>3.4</v>
          </cell>
          <cell r="F2242">
            <v>2.9</v>
          </cell>
          <cell r="G2242">
            <v>3.1</v>
          </cell>
          <cell r="H2242">
            <v>0.56000000000000005</v>
          </cell>
        </row>
        <row r="2243">
          <cell r="A2243">
            <v>2242</v>
          </cell>
          <cell r="B2243" t="str">
            <v>Capital Vacations</v>
          </cell>
          <cell r="C2243">
            <v>3.4</v>
          </cell>
          <cell r="D2243">
            <v>500</v>
          </cell>
          <cell r="E2243">
            <v>3</v>
          </cell>
          <cell r="F2243">
            <v>3.1</v>
          </cell>
          <cell r="G2243">
            <v>3.5</v>
          </cell>
          <cell r="H2243">
            <v>0.64</v>
          </cell>
        </row>
        <row r="2244">
          <cell r="A2244">
            <v>2243</v>
          </cell>
          <cell r="B2244" t="str">
            <v>Reynolds and Reynolds</v>
          </cell>
          <cell r="C2244">
            <v>3.2</v>
          </cell>
          <cell r="D2244">
            <v>2800</v>
          </cell>
          <cell r="E2244">
            <v>3.4</v>
          </cell>
          <cell r="F2244">
            <v>2.8</v>
          </cell>
          <cell r="G2244">
            <v>3</v>
          </cell>
          <cell r="H2244">
            <v>0.52</v>
          </cell>
        </row>
        <row r="2245">
          <cell r="A2245">
            <v>2244</v>
          </cell>
          <cell r="B2245" t="str">
            <v>Idera</v>
          </cell>
          <cell r="C2245">
            <v>3.4</v>
          </cell>
          <cell r="D2245">
            <v>300</v>
          </cell>
          <cell r="E2245">
            <v>3.3</v>
          </cell>
          <cell r="F2245">
            <v>3</v>
          </cell>
          <cell r="G2245">
            <v>3.2</v>
          </cell>
          <cell r="H2245">
            <v>0.6</v>
          </cell>
        </row>
        <row r="2246">
          <cell r="A2246">
            <v>2245</v>
          </cell>
          <cell r="B2246" t="str">
            <v>TCP Software</v>
          </cell>
          <cell r="C2246">
            <v>3.6</v>
          </cell>
          <cell r="D2246">
            <v>200</v>
          </cell>
          <cell r="E2246">
            <v>3.5</v>
          </cell>
          <cell r="F2246">
            <v>3.3</v>
          </cell>
          <cell r="G2246">
            <v>3.7</v>
          </cell>
          <cell r="H2246">
            <v>0.74</v>
          </cell>
        </row>
        <row r="2247">
          <cell r="A2247">
            <v>2246</v>
          </cell>
          <cell r="B2247" t="str">
            <v>Sierra Nevada Brewing</v>
          </cell>
          <cell r="C2247">
            <v>4</v>
          </cell>
          <cell r="D2247">
            <v>550</v>
          </cell>
          <cell r="E2247">
            <v>3.6</v>
          </cell>
          <cell r="F2247">
            <v>3.6</v>
          </cell>
          <cell r="G2247">
            <v>4.2</v>
          </cell>
          <cell r="H2247">
            <v>0.88</v>
          </cell>
        </row>
        <row r="2248">
          <cell r="A2248">
            <v>2247</v>
          </cell>
          <cell r="B2248" t="str">
            <v>Drake Software</v>
          </cell>
          <cell r="C2248">
            <v>4.0999999999999996</v>
          </cell>
          <cell r="D2248">
            <v>400</v>
          </cell>
          <cell r="E2248">
            <v>4.2</v>
          </cell>
          <cell r="F2248">
            <v>3.8</v>
          </cell>
          <cell r="G2248">
            <v>4.0999999999999996</v>
          </cell>
          <cell r="H2248">
            <v>0.91</v>
          </cell>
        </row>
        <row r="2249">
          <cell r="A2249">
            <v>2248</v>
          </cell>
          <cell r="B2249" t="str">
            <v>ModusLink</v>
          </cell>
          <cell r="C2249">
            <v>2.8</v>
          </cell>
          <cell r="D2249">
            <v>850</v>
          </cell>
          <cell r="E2249">
            <v>2.9</v>
          </cell>
          <cell r="F2249">
            <v>2.4</v>
          </cell>
          <cell r="G2249">
            <v>2.6</v>
          </cell>
          <cell r="H2249">
            <v>0.41</v>
          </cell>
        </row>
        <row r="2250">
          <cell r="A2250">
            <v>2249</v>
          </cell>
          <cell r="B2250" t="str">
            <v>FPT Software</v>
          </cell>
          <cell r="C2250">
            <v>3.9</v>
          </cell>
          <cell r="D2250">
            <v>2500</v>
          </cell>
          <cell r="E2250">
            <v>3.7</v>
          </cell>
          <cell r="F2250">
            <v>3.6</v>
          </cell>
          <cell r="G2250">
            <v>3.9</v>
          </cell>
          <cell r="H2250">
            <v>0.88</v>
          </cell>
        </row>
        <row r="2251">
          <cell r="A2251">
            <v>2250</v>
          </cell>
          <cell r="B2251" t="str">
            <v>Nelson Mullins Riley &amp; Scarborough</v>
          </cell>
          <cell r="C2251">
            <v>3.7</v>
          </cell>
          <cell r="D2251">
            <v>400</v>
          </cell>
          <cell r="E2251">
            <v>3</v>
          </cell>
          <cell r="F2251">
            <v>3.4</v>
          </cell>
          <cell r="G2251">
            <v>3.7</v>
          </cell>
          <cell r="H2251">
            <v>0.78</v>
          </cell>
        </row>
        <row r="2252">
          <cell r="A2252">
            <v>2251</v>
          </cell>
          <cell r="B2252" t="str">
            <v>KellyMitchell Group</v>
          </cell>
          <cell r="C2252">
            <v>4.0999999999999996</v>
          </cell>
          <cell r="D2252">
            <v>650</v>
          </cell>
          <cell r="E2252">
            <v>4</v>
          </cell>
          <cell r="F2252">
            <v>4</v>
          </cell>
          <cell r="G2252">
            <v>4.3</v>
          </cell>
          <cell r="H2252">
            <v>0.94</v>
          </cell>
        </row>
        <row r="2253">
          <cell r="A2253">
            <v>2252</v>
          </cell>
          <cell r="B2253" t="str">
            <v>H Mart</v>
          </cell>
          <cell r="C2253">
            <v>3</v>
          </cell>
          <cell r="D2253">
            <v>1100</v>
          </cell>
          <cell r="E2253">
            <v>2.5</v>
          </cell>
          <cell r="F2253">
            <v>2.6</v>
          </cell>
          <cell r="G2253">
            <v>2.9</v>
          </cell>
          <cell r="H2253">
            <v>0.5</v>
          </cell>
        </row>
        <row r="2254">
          <cell r="A2254">
            <v>2253</v>
          </cell>
          <cell r="B2254" t="str">
            <v>Sallie Mae</v>
          </cell>
          <cell r="C2254">
            <v>3.8</v>
          </cell>
          <cell r="D2254">
            <v>1600</v>
          </cell>
          <cell r="E2254">
            <v>3.9</v>
          </cell>
          <cell r="F2254">
            <v>3.5</v>
          </cell>
          <cell r="G2254">
            <v>3.8</v>
          </cell>
          <cell r="H2254">
            <v>0.86</v>
          </cell>
        </row>
        <row r="2255">
          <cell r="A2255">
            <v>2254</v>
          </cell>
          <cell r="B2255" t="str">
            <v>Acertus</v>
          </cell>
          <cell r="C2255">
            <v>3.4</v>
          </cell>
          <cell r="D2255">
            <v>350</v>
          </cell>
          <cell r="E2255">
            <v>3.2</v>
          </cell>
          <cell r="F2255">
            <v>3.1</v>
          </cell>
          <cell r="G2255">
            <v>3.3</v>
          </cell>
          <cell r="H2255">
            <v>0.65</v>
          </cell>
        </row>
        <row r="2256">
          <cell r="A2256">
            <v>2255</v>
          </cell>
          <cell r="B2256" t="str">
            <v>Firehouse Subs</v>
          </cell>
          <cell r="C2256">
            <v>3.3</v>
          </cell>
          <cell r="D2256">
            <v>3500</v>
          </cell>
          <cell r="E2256">
            <v>3</v>
          </cell>
          <cell r="F2256">
            <v>2.9</v>
          </cell>
          <cell r="G2256">
            <v>3.3</v>
          </cell>
          <cell r="H2256">
            <v>0.62</v>
          </cell>
        </row>
        <row r="2257">
          <cell r="A2257">
            <v>2256</v>
          </cell>
          <cell r="B2257" t="str">
            <v>SEI Investments</v>
          </cell>
          <cell r="C2257">
            <v>3.7</v>
          </cell>
          <cell r="D2257">
            <v>1100</v>
          </cell>
          <cell r="E2257">
            <v>3.8</v>
          </cell>
          <cell r="F2257">
            <v>3.2</v>
          </cell>
          <cell r="G2257">
            <v>3.8</v>
          </cell>
          <cell r="H2257">
            <v>0.76</v>
          </cell>
        </row>
        <row r="2258">
          <cell r="A2258">
            <v>2257</v>
          </cell>
          <cell r="B2258" t="str">
            <v>BMM Testlabs</v>
          </cell>
          <cell r="C2258">
            <v>3.5</v>
          </cell>
          <cell r="D2258">
            <v>250</v>
          </cell>
          <cell r="E2258">
            <v>3.4</v>
          </cell>
          <cell r="F2258">
            <v>3.1</v>
          </cell>
          <cell r="G2258">
            <v>3.5</v>
          </cell>
          <cell r="H2258">
            <v>0.7</v>
          </cell>
        </row>
        <row r="2259">
          <cell r="A2259">
            <v>2258</v>
          </cell>
          <cell r="B2259" t="str">
            <v>MetroPCS</v>
          </cell>
          <cell r="C2259">
            <v>3.5</v>
          </cell>
          <cell r="D2259">
            <v>4500</v>
          </cell>
          <cell r="E2259">
            <v>3.3</v>
          </cell>
          <cell r="F2259">
            <v>3.1</v>
          </cell>
          <cell r="G2259">
            <v>3.4</v>
          </cell>
          <cell r="H2259" t="str">
            <v>N/A</v>
          </cell>
        </row>
        <row r="2260">
          <cell r="A2260">
            <v>2259</v>
          </cell>
          <cell r="B2260" t="str">
            <v>New Era Technology</v>
          </cell>
          <cell r="C2260">
            <v>3.4</v>
          </cell>
          <cell r="D2260">
            <v>600</v>
          </cell>
          <cell r="E2260">
            <v>3.5</v>
          </cell>
          <cell r="F2260">
            <v>3</v>
          </cell>
          <cell r="G2260">
            <v>3.2</v>
          </cell>
          <cell r="H2260">
            <v>0.64</v>
          </cell>
        </row>
        <row r="2261">
          <cell r="A2261">
            <v>2260</v>
          </cell>
          <cell r="B2261" t="str">
            <v>LIKEtoKNOW.it</v>
          </cell>
          <cell r="C2261">
            <v>4</v>
          </cell>
          <cell r="D2261">
            <v>150</v>
          </cell>
          <cell r="E2261">
            <v>3.6</v>
          </cell>
          <cell r="F2261">
            <v>3.7</v>
          </cell>
          <cell r="G2261">
            <v>4.0999999999999996</v>
          </cell>
          <cell r="H2261">
            <v>0.88</v>
          </cell>
        </row>
        <row r="2262">
          <cell r="A2262">
            <v>2261</v>
          </cell>
          <cell r="B2262" t="str">
            <v>Abt Global</v>
          </cell>
          <cell r="C2262">
            <v>3.7</v>
          </cell>
          <cell r="D2262">
            <v>850</v>
          </cell>
          <cell r="E2262">
            <v>3.6</v>
          </cell>
          <cell r="F2262">
            <v>3.3</v>
          </cell>
          <cell r="G2262">
            <v>3.8</v>
          </cell>
          <cell r="H2262">
            <v>0.8</v>
          </cell>
        </row>
        <row r="2263">
          <cell r="A2263">
            <v>2262</v>
          </cell>
          <cell r="B2263" t="str">
            <v>PrismHR</v>
          </cell>
          <cell r="C2263">
            <v>3.8</v>
          </cell>
          <cell r="D2263">
            <v>250</v>
          </cell>
          <cell r="E2263">
            <v>3.7</v>
          </cell>
          <cell r="F2263">
            <v>3.5</v>
          </cell>
          <cell r="G2263">
            <v>3.8</v>
          </cell>
          <cell r="H2263">
            <v>0.84</v>
          </cell>
        </row>
        <row r="2264">
          <cell r="A2264">
            <v>2263</v>
          </cell>
          <cell r="B2264" t="str">
            <v>Cenlar FSB</v>
          </cell>
          <cell r="C2264">
            <v>2.7</v>
          </cell>
          <cell r="D2264">
            <v>1400</v>
          </cell>
          <cell r="E2264">
            <v>2.8</v>
          </cell>
          <cell r="F2264">
            <v>2.4</v>
          </cell>
          <cell r="G2264">
            <v>2.6</v>
          </cell>
          <cell r="H2264">
            <v>0.4</v>
          </cell>
        </row>
        <row r="2265">
          <cell r="A2265">
            <v>2264</v>
          </cell>
          <cell r="B2265" t="str">
            <v>Zions First National Bank</v>
          </cell>
          <cell r="C2265">
            <v>3.6</v>
          </cell>
          <cell r="D2265">
            <v>1200</v>
          </cell>
          <cell r="E2265">
            <v>3.7</v>
          </cell>
          <cell r="F2265">
            <v>3.2</v>
          </cell>
          <cell r="G2265">
            <v>3.5</v>
          </cell>
          <cell r="H2265">
            <v>0.78</v>
          </cell>
        </row>
        <row r="2266">
          <cell r="A2266">
            <v>2265</v>
          </cell>
          <cell r="B2266" t="str">
            <v>Transportation Insight</v>
          </cell>
          <cell r="C2266">
            <v>3.1</v>
          </cell>
          <cell r="D2266">
            <v>550</v>
          </cell>
          <cell r="E2266">
            <v>2.9</v>
          </cell>
          <cell r="F2266">
            <v>2.7</v>
          </cell>
          <cell r="G2266">
            <v>3</v>
          </cell>
          <cell r="H2266">
            <v>0.52</v>
          </cell>
        </row>
        <row r="2267">
          <cell r="A2267">
            <v>2266</v>
          </cell>
          <cell r="B2267" t="str">
            <v>Apex Covantage</v>
          </cell>
          <cell r="C2267">
            <v>3.3</v>
          </cell>
          <cell r="D2267">
            <v>400</v>
          </cell>
          <cell r="E2267">
            <v>3.4</v>
          </cell>
          <cell r="F2267">
            <v>2.9</v>
          </cell>
          <cell r="G2267">
            <v>3.1</v>
          </cell>
          <cell r="H2267">
            <v>0.57999999999999996</v>
          </cell>
        </row>
        <row r="2268">
          <cell r="A2268">
            <v>2267</v>
          </cell>
          <cell r="B2268" t="str">
            <v>LERETA</v>
          </cell>
          <cell r="C2268">
            <v>3.4</v>
          </cell>
          <cell r="D2268">
            <v>300</v>
          </cell>
          <cell r="E2268">
            <v>3.5</v>
          </cell>
          <cell r="F2268">
            <v>3</v>
          </cell>
          <cell r="G2268">
            <v>3.3</v>
          </cell>
          <cell r="H2268">
            <v>0.66</v>
          </cell>
        </row>
        <row r="2269">
          <cell r="A2269">
            <v>2268</v>
          </cell>
          <cell r="B2269" t="str">
            <v>Robert Half</v>
          </cell>
          <cell r="C2269">
            <v>3.5</v>
          </cell>
          <cell r="D2269">
            <v>16500</v>
          </cell>
          <cell r="E2269">
            <v>3</v>
          </cell>
          <cell r="F2269">
            <v>3.2</v>
          </cell>
          <cell r="G2269">
            <v>3.5</v>
          </cell>
          <cell r="H2269">
            <v>0.74</v>
          </cell>
        </row>
        <row r="2270">
          <cell r="A2270">
            <v>2269</v>
          </cell>
          <cell r="B2270" t="str">
            <v>Vontier</v>
          </cell>
          <cell r="C2270">
            <v>3.6</v>
          </cell>
          <cell r="D2270">
            <v>700</v>
          </cell>
          <cell r="E2270">
            <v>3.5</v>
          </cell>
          <cell r="F2270">
            <v>3.2</v>
          </cell>
          <cell r="G2270">
            <v>3.5</v>
          </cell>
          <cell r="H2270">
            <v>0.76</v>
          </cell>
        </row>
        <row r="2271">
          <cell r="A2271">
            <v>2270</v>
          </cell>
          <cell r="B2271" t="str">
            <v>Paycom</v>
          </cell>
          <cell r="C2271">
            <v>4.0999999999999996</v>
          </cell>
          <cell r="D2271">
            <v>5500</v>
          </cell>
          <cell r="E2271">
            <v>3.5</v>
          </cell>
          <cell r="F2271">
            <v>3.9</v>
          </cell>
          <cell r="G2271">
            <v>4.2</v>
          </cell>
          <cell r="H2271">
            <v>0.93</v>
          </cell>
        </row>
        <row r="2272">
          <cell r="A2272">
            <v>2271</v>
          </cell>
          <cell r="B2272" t="str">
            <v>LeadVenture</v>
          </cell>
          <cell r="C2272">
            <v>3.4</v>
          </cell>
          <cell r="D2272">
            <v>200</v>
          </cell>
          <cell r="E2272">
            <v>3.3</v>
          </cell>
          <cell r="F2272">
            <v>3</v>
          </cell>
          <cell r="G2272">
            <v>3.4</v>
          </cell>
          <cell r="H2272">
            <v>0.62</v>
          </cell>
        </row>
        <row r="2273">
          <cell r="A2273">
            <v>2272</v>
          </cell>
          <cell r="B2273" t="str">
            <v>MidFirst Bank</v>
          </cell>
          <cell r="C2273">
            <v>3.5</v>
          </cell>
          <cell r="D2273">
            <v>750</v>
          </cell>
          <cell r="E2273">
            <v>3.6</v>
          </cell>
          <cell r="F2273">
            <v>3.1</v>
          </cell>
          <cell r="G2273">
            <v>3.4</v>
          </cell>
          <cell r="H2273">
            <v>0.75</v>
          </cell>
        </row>
        <row r="2274">
          <cell r="A2274">
            <v>2273</v>
          </cell>
          <cell r="B2274" t="str">
            <v>Deluxe Media</v>
          </cell>
          <cell r="C2274">
            <v>3.3</v>
          </cell>
          <cell r="D2274">
            <v>900</v>
          </cell>
          <cell r="E2274">
            <v>3.1</v>
          </cell>
          <cell r="F2274">
            <v>2.9</v>
          </cell>
          <cell r="G2274">
            <v>3.2</v>
          </cell>
          <cell r="H2274">
            <v>0.55000000000000004</v>
          </cell>
        </row>
        <row r="2275">
          <cell r="A2275">
            <v>2274</v>
          </cell>
          <cell r="B2275" t="str">
            <v>One10</v>
          </cell>
          <cell r="C2275">
            <v>3.9</v>
          </cell>
          <cell r="D2275">
            <v>150</v>
          </cell>
          <cell r="E2275">
            <v>3.8</v>
          </cell>
          <cell r="F2275">
            <v>3.7</v>
          </cell>
          <cell r="G2275">
            <v>4.0999999999999996</v>
          </cell>
          <cell r="H2275">
            <v>0.9</v>
          </cell>
        </row>
        <row r="2276">
          <cell r="A2276">
            <v>2275</v>
          </cell>
          <cell r="B2276" t="str">
            <v>Arrivia</v>
          </cell>
          <cell r="C2276">
            <v>3.5</v>
          </cell>
          <cell r="D2276">
            <v>800</v>
          </cell>
          <cell r="E2276">
            <v>3.3</v>
          </cell>
          <cell r="F2276">
            <v>3.2</v>
          </cell>
          <cell r="G2276">
            <v>3.6</v>
          </cell>
          <cell r="H2276">
            <v>0.72</v>
          </cell>
        </row>
        <row r="2277">
          <cell r="A2277">
            <v>2276</v>
          </cell>
          <cell r="B2277" t="str">
            <v>NAV Fund Administration Group</v>
          </cell>
          <cell r="C2277">
            <v>3.8</v>
          </cell>
          <cell r="D2277">
            <v>300</v>
          </cell>
          <cell r="E2277">
            <v>3.5</v>
          </cell>
          <cell r="F2277">
            <v>3.6</v>
          </cell>
          <cell r="G2277">
            <v>3.8</v>
          </cell>
          <cell r="H2277">
            <v>0.85</v>
          </cell>
        </row>
        <row r="2278">
          <cell r="A2278">
            <v>2277</v>
          </cell>
          <cell r="B2278" t="str">
            <v>Penske Automotive Group</v>
          </cell>
          <cell r="C2278">
            <v>3.4</v>
          </cell>
          <cell r="D2278">
            <v>2500</v>
          </cell>
          <cell r="E2278">
            <v>2.9</v>
          </cell>
          <cell r="F2278">
            <v>3.1</v>
          </cell>
          <cell r="G2278">
            <v>3.3</v>
          </cell>
          <cell r="H2278">
            <v>0.7</v>
          </cell>
        </row>
        <row r="2279">
          <cell r="A2279">
            <v>2278</v>
          </cell>
          <cell r="B2279" t="str">
            <v>Rockler Companies, Inc.</v>
          </cell>
          <cell r="C2279">
            <v>3.6</v>
          </cell>
          <cell r="D2279">
            <v>350</v>
          </cell>
          <cell r="E2279">
            <v>3.4</v>
          </cell>
          <cell r="F2279">
            <v>3.3</v>
          </cell>
          <cell r="G2279">
            <v>3.7</v>
          </cell>
          <cell r="H2279">
            <v>0.78</v>
          </cell>
        </row>
        <row r="2280">
          <cell r="A2280">
            <v>2279</v>
          </cell>
          <cell r="B2280" t="str">
            <v>Flagstar Financial</v>
          </cell>
          <cell r="C2280">
            <v>3.4</v>
          </cell>
          <cell r="D2280">
            <v>1500</v>
          </cell>
          <cell r="E2280">
            <v>3.5</v>
          </cell>
          <cell r="F2280">
            <v>3</v>
          </cell>
          <cell r="G2280">
            <v>3.2</v>
          </cell>
          <cell r="H2280">
            <v>0.64</v>
          </cell>
        </row>
        <row r="2281">
          <cell r="A2281">
            <v>2280</v>
          </cell>
          <cell r="B2281" t="str">
            <v>Vehlo</v>
          </cell>
          <cell r="C2281">
            <v>4.2</v>
          </cell>
          <cell r="D2281">
            <v>120</v>
          </cell>
          <cell r="E2281">
            <v>4.0999999999999996</v>
          </cell>
          <cell r="F2281">
            <v>4.0999999999999996</v>
          </cell>
          <cell r="G2281">
            <v>4.3</v>
          </cell>
          <cell r="H2281">
            <v>0.95</v>
          </cell>
        </row>
        <row r="2282">
          <cell r="A2282">
            <v>2281</v>
          </cell>
          <cell r="B2282" t="str">
            <v>OnTrac Shipping</v>
          </cell>
          <cell r="C2282">
            <v>2.6</v>
          </cell>
          <cell r="D2282">
            <v>1800</v>
          </cell>
          <cell r="E2282">
            <v>2.5</v>
          </cell>
          <cell r="F2282">
            <v>2.2999999999999998</v>
          </cell>
          <cell r="G2282">
            <v>2.5</v>
          </cell>
          <cell r="H2282">
            <v>0.38</v>
          </cell>
        </row>
        <row r="2283">
          <cell r="A2283">
            <v>2282</v>
          </cell>
          <cell r="B2283" t="str">
            <v>Fitch Solutions</v>
          </cell>
          <cell r="C2283">
            <v>3.8</v>
          </cell>
          <cell r="D2283">
            <v>600</v>
          </cell>
          <cell r="E2283">
            <v>3.7</v>
          </cell>
          <cell r="F2283">
            <v>3.5</v>
          </cell>
          <cell r="G2283">
            <v>3.8</v>
          </cell>
          <cell r="H2283">
            <v>0.84</v>
          </cell>
        </row>
        <row r="2284">
          <cell r="A2284">
            <v>2283</v>
          </cell>
          <cell r="B2284" t="str">
            <v>Intelsat</v>
          </cell>
          <cell r="C2284">
            <v>3.5</v>
          </cell>
          <cell r="D2284">
            <v>1100</v>
          </cell>
          <cell r="E2284">
            <v>3.6</v>
          </cell>
          <cell r="F2284">
            <v>3</v>
          </cell>
          <cell r="G2284">
            <v>3.3</v>
          </cell>
          <cell r="H2284">
            <v>0.62</v>
          </cell>
        </row>
        <row r="2285">
          <cell r="A2285">
            <v>2284</v>
          </cell>
          <cell r="B2285" t="str">
            <v>LAUNCH Technical Workforce Solutions</v>
          </cell>
          <cell r="C2285">
            <v>3.9</v>
          </cell>
          <cell r="D2285">
            <v>250</v>
          </cell>
          <cell r="E2285">
            <v>3.6</v>
          </cell>
          <cell r="F2285">
            <v>3.7</v>
          </cell>
          <cell r="G2285">
            <v>4</v>
          </cell>
          <cell r="H2285">
            <v>0.88</v>
          </cell>
        </row>
        <row r="2286">
          <cell r="A2286">
            <v>2285</v>
          </cell>
          <cell r="B2286" t="str">
            <v>Byrider</v>
          </cell>
          <cell r="C2286">
            <v>3.1</v>
          </cell>
          <cell r="D2286">
            <v>1200</v>
          </cell>
          <cell r="E2286">
            <v>2.9</v>
          </cell>
          <cell r="F2286">
            <v>2.8</v>
          </cell>
          <cell r="G2286">
            <v>3</v>
          </cell>
          <cell r="H2286">
            <v>0.54</v>
          </cell>
        </row>
        <row r="2287">
          <cell r="A2287">
            <v>2286</v>
          </cell>
          <cell r="B2287" t="str">
            <v>Fairmont</v>
          </cell>
          <cell r="C2287">
            <v>3.9</v>
          </cell>
          <cell r="D2287">
            <v>3500</v>
          </cell>
          <cell r="E2287">
            <v>3.2</v>
          </cell>
          <cell r="F2287">
            <v>3.4</v>
          </cell>
          <cell r="G2287">
            <v>3.8</v>
          </cell>
          <cell r="H2287">
            <v>0.82</v>
          </cell>
        </row>
        <row r="2288">
          <cell r="A2288">
            <v>2287</v>
          </cell>
          <cell r="B2288" t="str">
            <v>Ampersand</v>
          </cell>
          <cell r="C2288">
            <v>3.7</v>
          </cell>
          <cell r="D2288">
            <v>200</v>
          </cell>
          <cell r="E2288">
            <v>3.5</v>
          </cell>
          <cell r="F2288">
            <v>3.4</v>
          </cell>
          <cell r="G2288">
            <v>3.7</v>
          </cell>
          <cell r="H2288">
            <v>0.76</v>
          </cell>
        </row>
        <row r="2289">
          <cell r="A2289">
            <v>2288</v>
          </cell>
          <cell r="B2289" t="str">
            <v>NLB Services</v>
          </cell>
          <cell r="C2289">
            <v>4.0999999999999996</v>
          </cell>
          <cell r="D2289">
            <v>1800</v>
          </cell>
          <cell r="E2289">
            <v>4</v>
          </cell>
          <cell r="F2289">
            <v>4</v>
          </cell>
          <cell r="G2289">
            <v>4.2</v>
          </cell>
          <cell r="H2289">
            <v>0.92</v>
          </cell>
        </row>
        <row r="2290">
          <cell r="A2290">
            <v>2289</v>
          </cell>
          <cell r="B2290" t="str">
            <v>Prime Communications</v>
          </cell>
          <cell r="C2290">
            <v>3.1</v>
          </cell>
          <cell r="D2290">
            <v>3500</v>
          </cell>
          <cell r="E2290">
            <v>2.8</v>
          </cell>
          <cell r="F2290">
            <v>2.7</v>
          </cell>
          <cell r="G2290">
            <v>3</v>
          </cell>
          <cell r="H2290">
            <v>0.5</v>
          </cell>
        </row>
        <row r="2291">
          <cell r="A2291">
            <v>2290</v>
          </cell>
          <cell r="B2291" t="str">
            <v>CoverMyMeds</v>
          </cell>
          <cell r="C2291">
            <v>4.0999999999999996</v>
          </cell>
          <cell r="D2291">
            <v>800</v>
          </cell>
          <cell r="E2291">
            <v>4.2</v>
          </cell>
          <cell r="F2291">
            <v>3.9</v>
          </cell>
          <cell r="G2291">
            <v>4.4000000000000004</v>
          </cell>
          <cell r="H2291">
            <v>0.94</v>
          </cell>
        </row>
        <row r="2292">
          <cell r="A2292">
            <v>2291</v>
          </cell>
          <cell r="B2292" t="str">
            <v>CDC Software</v>
          </cell>
          <cell r="C2292">
            <v>3.3</v>
          </cell>
          <cell r="D2292">
            <v>150</v>
          </cell>
          <cell r="E2292">
            <v>3.4</v>
          </cell>
          <cell r="F2292">
            <v>2.9</v>
          </cell>
          <cell r="G2292">
            <v>3.1</v>
          </cell>
          <cell r="H2292">
            <v>0.55000000000000004</v>
          </cell>
        </row>
        <row r="2293">
          <cell r="A2293">
            <v>2292</v>
          </cell>
          <cell r="B2293" t="str">
            <v>HHA eXchange</v>
          </cell>
          <cell r="C2293">
            <v>3.6</v>
          </cell>
          <cell r="D2293">
            <v>450</v>
          </cell>
          <cell r="E2293">
            <v>3.6</v>
          </cell>
          <cell r="F2293">
            <v>3.3</v>
          </cell>
          <cell r="G2293">
            <v>3.5</v>
          </cell>
          <cell r="H2293">
            <v>0.74</v>
          </cell>
        </row>
        <row r="2294">
          <cell r="A2294">
            <v>2293</v>
          </cell>
          <cell r="B2294" t="str">
            <v>Logicalis US</v>
          </cell>
          <cell r="C2294">
            <v>3.6</v>
          </cell>
          <cell r="D2294">
            <v>550</v>
          </cell>
          <cell r="E2294">
            <v>3.8</v>
          </cell>
          <cell r="F2294">
            <v>3.1</v>
          </cell>
          <cell r="G2294">
            <v>3.5</v>
          </cell>
          <cell r="H2294">
            <v>0.72</v>
          </cell>
        </row>
        <row r="2295">
          <cell r="A2295">
            <v>2294</v>
          </cell>
          <cell r="B2295" t="str">
            <v>Yodle</v>
          </cell>
          <cell r="C2295">
            <v>3.4</v>
          </cell>
          <cell r="D2295">
            <v>1100</v>
          </cell>
          <cell r="E2295">
            <v>3.3</v>
          </cell>
          <cell r="F2295">
            <v>3</v>
          </cell>
          <cell r="G2295">
            <v>3.3</v>
          </cell>
          <cell r="H2295" t="str">
            <v>N/A</v>
          </cell>
        </row>
        <row r="2296">
          <cell r="A2296">
            <v>2295</v>
          </cell>
          <cell r="B2296" t="str">
            <v>Netsmart</v>
          </cell>
          <cell r="C2296">
            <v>3.4</v>
          </cell>
          <cell r="D2296">
            <v>1400</v>
          </cell>
          <cell r="E2296">
            <v>3.3</v>
          </cell>
          <cell r="F2296">
            <v>2.9</v>
          </cell>
          <cell r="G2296">
            <v>3.2</v>
          </cell>
          <cell r="H2296">
            <v>0.6</v>
          </cell>
        </row>
        <row r="2297">
          <cell r="A2297">
            <v>2296</v>
          </cell>
          <cell r="B2297" t="str">
            <v>Orion Advisor Technology</v>
          </cell>
          <cell r="C2297">
            <v>3.9</v>
          </cell>
          <cell r="D2297">
            <v>350</v>
          </cell>
          <cell r="E2297">
            <v>3.9</v>
          </cell>
          <cell r="F2297">
            <v>3.7</v>
          </cell>
          <cell r="G2297">
            <v>4</v>
          </cell>
          <cell r="H2297">
            <v>0.88</v>
          </cell>
        </row>
        <row r="2298">
          <cell r="A2298">
            <v>2297</v>
          </cell>
          <cell r="B2298" t="str">
            <v>Foresight Mental Health</v>
          </cell>
          <cell r="C2298">
            <v>3.2</v>
          </cell>
          <cell r="D2298">
            <v>400</v>
          </cell>
          <cell r="E2298">
            <v>3.4</v>
          </cell>
          <cell r="F2298">
            <v>2.8</v>
          </cell>
          <cell r="G2298">
            <v>3.1</v>
          </cell>
          <cell r="H2298">
            <v>0.52</v>
          </cell>
        </row>
        <row r="2299">
          <cell r="A2299">
            <v>2298</v>
          </cell>
          <cell r="B2299" t="str">
            <v>TrueBlue</v>
          </cell>
          <cell r="C2299">
            <v>3.3</v>
          </cell>
          <cell r="D2299">
            <v>1800</v>
          </cell>
          <cell r="E2299">
            <v>3.2</v>
          </cell>
          <cell r="F2299">
            <v>2.9</v>
          </cell>
          <cell r="G2299">
            <v>3.2</v>
          </cell>
          <cell r="H2299">
            <v>0.62</v>
          </cell>
        </row>
        <row r="2300">
          <cell r="A2300">
            <v>2299</v>
          </cell>
          <cell r="B2300" t="str">
            <v>Michael Foods</v>
          </cell>
          <cell r="C2300">
            <v>3.2</v>
          </cell>
          <cell r="D2300">
            <v>950</v>
          </cell>
          <cell r="E2300">
            <v>3</v>
          </cell>
          <cell r="F2300">
            <v>2.8</v>
          </cell>
          <cell r="G2300">
            <v>3.1</v>
          </cell>
          <cell r="H2300">
            <v>0.57999999999999996</v>
          </cell>
        </row>
        <row r="2301">
          <cell r="A2301">
            <v>2300</v>
          </cell>
          <cell r="B2301" t="str">
            <v>Origins</v>
          </cell>
          <cell r="C2301">
            <v>3.7</v>
          </cell>
          <cell r="D2301">
            <v>1100</v>
          </cell>
          <cell r="E2301">
            <v>3.3</v>
          </cell>
          <cell r="F2301">
            <v>3.1</v>
          </cell>
          <cell r="G2301">
            <v>3.6</v>
          </cell>
          <cell r="H2301">
            <v>0.76</v>
          </cell>
        </row>
        <row r="2302">
          <cell r="A2302">
            <v>2301</v>
          </cell>
          <cell r="B2302" t="str">
            <v>Huron Consulting Group</v>
          </cell>
          <cell r="C2302">
            <v>4.0999999999999996</v>
          </cell>
          <cell r="D2302">
            <v>3200</v>
          </cell>
          <cell r="E2302">
            <v>3.8</v>
          </cell>
          <cell r="F2302">
            <v>3.9</v>
          </cell>
          <cell r="G2302">
            <v>4.2</v>
          </cell>
          <cell r="H2302">
            <v>0.91</v>
          </cell>
        </row>
        <row r="2303">
          <cell r="A2303">
            <v>2302</v>
          </cell>
          <cell r="B2303" t="str">
            <v>Independent Bank</v>
          </cell>
          <cell r="C2303">
            <v>3.6</v>
          </cell>
          <cell r="D2303">
            <v>450</v>
          </cell>
          <cell r="E2303">
            <v>3.4</v>
          </cell>
          <cell r="F2303">
            <v>3.3</v>
          </cell>
          <cell r="G2303">
            <v>3.7</v>
          </cell>
          <cell r="H2303">
            <v>0.72</v>
          </cell>
        </row>
        <row r="2304">
          <cell r="A2304">
            <v>2303</v>
          </cell>
          <cell r="B2304" t="str">
            <v>Associa</v>
          </cell>
          <cell r="C2304">
            <v>3.4</v>
          </cell>
          <cell r="D2304">
            <v>1100</v>
          </cell>
          <cell r="E2304">
            <v>3.1</v>
          </cell>
          <cell r="F2304">
            <v>3</v>
          </cell>
          <cell r="G2304">
            <v>3.3</v>
          </cell>
          <cell r="H2304">
            <v>0.65</v>
          </cell>
        </row>
        <row r="2305">
          <cell r="A2305">
            <v>2304</v>
          </cell>
          <cell r="B2305" t="str">
            <v>FranklinCovey</v>
          </cell>
          <cell r="C2305">
            <v>4.3</v>
          </cell>
          <cell r="D2305">
            <v>850</v>
          </cell>
          <cell r="E2305">
            <v>4.0999999999999996</v>
          </cell>
          <cell r="F2305">
            <v>4.2</v>
          </cell>
          <cell r="G2305">
            <v>4.5</v>
          </cell>
          <cell r="H2305">
            <v>0.94</v>
          </cell>
        </row>
        <row r="2306">
          <cell r="A2306">
            <v>2305</v>
          </cell>
          <cell r="B2306" t="str">
            <v>Massachusetts Port Authority</v>
          </cell>
          <cell r="C2306">
            <v>3.8</v>
          </cell>
          <cell r="D2306">
            <v>200</v>
          </cell>
          <cell r="E2306">
            <v>3.5</v>
          </cell>
          <cell r="F2306">
            <v>3.4</v>
          </cell>
          <cell r="G2306">
            <v>3.6</v>
          </cell>
          <cell r="H2306">
            <v>0.78</v>
          </cell>
        </row>
        <row r="2307">
          <cell r="A2307">
            <v>2306</v>
          </cell>
          <cell r="B2307" t="str">
            <v>Xandr</v>
          </cell>
          <cell r="C2307">
            <v>4</v>
          </cell>
          <cell r="D2307">
            <v>350</v>
          </cell>
          <cell r="E2307">
            <v>3.9</v>
          </cell>
          <cell r="F2307">
            <v>3.8</v>
          </cell>
          <cell r="G2307">
            <v>4.0999999999999996</v>
          </cell>
          <cell r="H2307">
            <v>0.88</v>
          </cell>
        </row>
        <row r="2308">
          <cell r="A2308">
            <v>2307</v>
          </cell>
          <cell r="B2308" t="str">
            <v>BankUnited</v>
          </cell>
          <cell r="C2308">
            <v>3.3</v>
          </cell>
          <cell r="D2308">
            <v>600</v>
          </cell>
          <cell r="E2308">
            <v>3</v>
          </cell>
          <cell r="F2308">
            <v>2.9</v>
          </cell>
          <cell r="G2308">
            <v>3.1</v>
          </cell>
          <cell r="H2308">
            <v>0.57999999999999996</v>
          </cell>
        </row>
        <row r="2309">
          <cell r="A2309">
            <v>2308</v>
          </cell>
          <cell r="B2309" t="str">
            <v>Apolis</v>
          </cell>
          <cell r="C2309">
            <v>4.2</v>
          </cell>
          <cell r="D2309">
            <v>400</v>
          </cell>
          <cell r="E2309">
            <v>4</v>
          </cell>
          <cell r="F2309">
            <v>4.0999999999999996</v>
          </cell>
          <cell r="G2309">
            <v>4.3</v>
          </cell>
          <cell r="H2309">
            <v>0.9</v>
          </cell>
        </row>
        <row r="2310">
          <cell r="A2310">
            <v>2309</v>
          </cell>
          <cell r="B2310" t="str">
            <v>Ebix</v>
          </cell>
          <cell r="C2310">
            <v>3</v>
          </cell>
          <cell r="D2310">
            <v>1200</v>
          </cell>
          <cell r="E2310">
            <v>2.8</v>
          </cell>
          <cell r="F2310">
            <v>2.5</v>
          </cell>
          <cell r="G2310">
            <v>2.7</v>
          </cell>
          <cell r="H2310">
            <v>0.42</v>
          </cell>
        </row>
        <row r="2311">
          <cell r="A2311">
            <v>2310</v>
          </cell>
          <cell r="B2311" t="str">
            <v>SAGE IT</v>
          </cell>
          <cell r="C2311">
            <v>4.4000000000000004</v>
          </cell>
          <cell r="D2311">
            <v>300</v>
          </cell>
          <cell r="E2311">
            <v>4.2</v>
          </cell>
          <cell r="F2311">
            <v>4.3</v>
          </cell>
          <cell r="G2311">
            <v>4.5</v>
          </cell>
          <cell r="H2311">
            <v>0.92</v>
          </cell>
        </row>
        <row r="2312">
          <cell r="A2312">
            <v>2311</v>
          </cell>
          <cell r="B2312" t="str">
            <v>HERE Technologies Chicago</v>
          </cell>
          <cell r="C2312">
            <v>3.8</v>
          </cell>
          <cell r="D2312">
            <v>2400</v>
          </cell>
          <cell r="E2312">
            <v>3.9</v>
          </cell>
          <cell r="F2312">
            <v>3.4</v>
          </cell>
          <cell r="G2312">
            <v>3.7</v>
          </cell>
          <cell r="H2312">
            <v>0.82</v>
          </cell>
        </row>
        <row r="2313">
          <cell r="A2313">
            <v>2312</v>
          </cell>
          <cell r="B2313" t="str">
            <v>Gamil Design</v>
          </cell>
          <cell r="C2313">
            <v>4.5</v>
          </cell>
          <cell r="D2313">
            <v>15</v>
          </cell>
          <cell r="E2313">
            <v>4.2</v>
          </cell>
          <cell r="F2313">
            <v>4.3</v>
          </cell>
          <cell r="G2313">
            <v>4.5999999999999996</v>
          </cell>
          <cell r="H2313" t="str">
            <v>N/A</v>
          </cell>
        </row>
        <row r="2314">
          <cell r="A2314">
            <v>2313</v>
          </cell>
          <cell r="B2314" t="str">
            <v>Ten-X</v>
          </cell>
          <cell r="C2314">
            <v>3.7</v>
          </cell>
          <cell r="D2314">
            <v>250</v>
          </cell>
          <cell r="E2314">
            <v>3.5</v>
          </cell>
          <cell r="F2314">
            <v>3.3</v>
          </cell>
          <cell r="G2314">
            <v>3.6</v>
          </cell>
          <cell r="H2314">
            <v>0.74</v>
          </cell>
        </row>
        <row r="2315">
          <cell r="A2315">
            <v>2314</v>
          </cell>
          <cell r="B2315" t="str">
            <v>Johnson &amp; Johnson Medtech</v>
          </cell>
          <cell r="C2315">
            <v>4.2</v>
          </cell>
          <cell r="D2315">
            <v>5500</v>
          </cell>
          <cell r="E2315">
            <v>3.9</v>
          </cell>
          <cell r="F2315">
            <v>3.8</v>
          </cell>
          <cell r="G2315">
            <v>4.0999999999999996</v>
          </cell>
          <cell r="H2315">
            <v>0.9</v>
          </cell>
        </row>
        <row r="2316">
          <cell r="A2316">
            <v>2315</v>
          </cell>
          <cell r="B2316" t="str">
            <v>Johnson Publishing Company</v>
          </cell>
          <cell r="C2316">
            <v>3.2</v>
          </cell>
          <cell r="D2316">
            <v>80</v>
          </cell>
          <cell r="E2316">
            <v>2.9</v>
          </cell>
          <cell r="F2316">
            <v>2.7</v>
          </cell>
          <cell r="G2316">
            <v>3</v>
          </cell>
          <cell r="H2316" t="str">
            <v>N/A</v>
          </cell>
        </row>
        <row r="2317">
          <cell r="A2317">
            <v>2316</v>
          </cell>
          <cell r="B2317" t="str">
            <v>ClearSale</v>
          </cell>
          <cell r="C2317">
            <v>4.5999999999999996</v>
          </cell>
          <cell r="D2317">
            <v>600</v>
          </cell>
          <cell r="E2317">
            <v>4.4000000000000004</v>
          </cell>
          <cell r="F2317">
            <v>4.5</v>
          </cell>
          <cell r="G2317">
            <v>4.7</v>
          </cell>
          <cell r="H2317">
            <v>0.96</v>
          </cell>
        </row>
        <row r="2318">
          <cell r="A2318">
            <v>2317</v>
          </cell>
          <cell r="B2318" t="str">
            <v>Group Management Services</v>
          </cell>
          <cell r="C2318">
            <v>4.0999999999999996</v>
          </cell>
          <cell r="D2318">
            <v>280</v>
          </cell>
          <cell r="E2318">
            <v>3.8</v>
          </cell>
          <cell r="F2318">
            <v>3.9</v>
          </cell>
          <cell r="G2318">
            <v>4.2</v>
          </cell>
          <cell r="H2318">
            <v>0.89</v>
          </cell>
        </row>
        <row r="2319">
          <cell r="A2319">
            <v>2318</v>
          </cell>
          <cell r="B2319" t="str">
            <v>IMEG Corp.</v>
          </cell>
          <cell r="C2319">
            <v>3.9</v>
          </cell>
          <cell r="D2319">
            <v>350</v>
          </cell>
          <cell r="E2319">
            <v>3.7</v>
          </cell>
          <cell r="F2319">
            <v>3.6</v>
          </cell>
          <cell r="G2319">
            <v>3.8</v>
          </cell>
          <cell r="H2319">
            <v>0.84</v>
          </cell>
        </row>
        <row r="2320">
          <cell r="A2320">
            <v>2319</v>
          </cell>
          <cell r="B2320" t="str">
            <v>SSA Marine</v>
          </cell>
          <cell r="C2320">
            <v>3.5</v>
          </cell>
          <cell r="D2320">
            <v>400</v>
          </cell>
          <cell r="E2320">
            <v>3.2</v>
          </cell>
          <cell r="F2320">
            <v>3.1</v>
          </cell>
          <cell r="G2320">
            <v>3.3</v>
          </cell>
          <cell r="H2320">
            <v>0.68</v>
          </cell>
        </row>
        <row r="2321">
          <cell r="A2321">
            <v>2320</v>
          </cell>
          <cell r="B2321" t="str">
            <v>NWN Corporation</v>
          </cell>
          <cell r="C2321">
            <v>3.7</v>
          </cell>
          <cell r="D2321">
            <v>320</v>
          </cell>
          <cell r="E2321">
            <v>3.5</v>
          </cell>
          <cell r="F2321">
            <v>3.4</v>
          </cell>
          <cell r="G2321">
            <v>3.6</v>
          </cell>
          <cell r="H2321">
            <v>0.76</v>
          </cell>
        </row>
        <row r="2322">
          <cell r="A2322">
            <v>2321</v>
          </cell>
          <cell r="B2322" t="str">
            <v>LaserShip</v>
          </cell>
          <cell r="C2322">
            <v>2.8</v>
          </cell>
          <cell r="D2322">
            <v>1500</v>
          </cell>
          <cell r="E2322">
            <v>2.5</v>
          </cell>
          <cell r="F2322">
            <v>2.2999999999999998</v>
          </cell>
          <cell r="G2322">
            <v>2.6</v>
          </cell>
          <cell r="H2322">
            <v>0.4</v>
          </cell>
        </row>
        <row r="2323">
          <cell r="A2323">
            <v>2322</v>
          </cell>
          <cell r="B2323" t="str">
            <v>Alexion Pharmaceuticals</v>
          </cell>
          <cell r="C2323">
            <v>4</v>
          </cell>
          <cell r="D2323">
            <v>1100</v>
          </cell>
          <cell r="E2323">
            <v>3.7</v>
          </cell>
          <cell r="F2323">
            <v>3.6</v>
          </cell>
          <cell r="G2323">
            <v>4.0999999999999996</v>
          </cell>
          <cell r="H2323">
            <v>0.85</v>
          </cell>
        </row>
        <row r="2324">
          <cell r="A2324">
            <v>2323</v>
          </cell>
          <cell r="B2324" t="str">
            <v>BJ's Restaurants, Inc.</v>
          </cell>
          <cell r="C2324">
            <v>3.3</v>
          </cell>
          <cell r="D2324">
            <v>4500</v>
          </cell>
          <cell r="E2324">
            <v>3</v>
          </cell>
          <cell r="F2324">
            <v>2.9</v>
          </cell>
          <cell r="G2324">
            <v>3.2</v>
          </cell>
          <cell r="H2324">
            <v>0.62</v>
          </cell>
        </row>
        <row r="2325">
          <cell r="A2325">
            <v>2324</v>
          </cell>
          <cell r="B2325" t="str">
            <v>MWI Animal Health</v>
          </cell>
          <cell r="C2325">
            <v>3.5</v>
          </cell>
          <cell r="D2325">
            <v>550</v>
          </cell>
          <cell r="E2325">
            <v>3.3</v>
          </cell>
          <cell r="F2325">
            <v>3.1</v>
          </cell>
          <cell r="G2325">
            <v>3.4</v>
          </cell>
          <cell r="H2325">
            <v>0.66</v>
          </cell>
        </row>
        <row r="2326">
          <cell r="A2326">
            <v>2325</v>
          </cell>
          <cell r="B2326" t="str">
            <v>AutoZone</v>
          </cell>
          <cell r="C2326">
            <v>3.4</v>
          </cell>
          <cell r="D2326">
            <v>12000</v>
          </cell>
          <cell r="E2326">
            <v>3.1</v>
          </cell>
          <cell r="F2326">
            <v>3</v>
          </cell>
          <cell r="G2326">
            <v>3.2</v>
          </cell>
          <cell r="H2326">
            <v>0.64</v>
          </cell>
        </row>
        <row r="2327">
          <cell r="A2327">
            <v>2326</v>
          </cell>
          <cell r="B2327" t="str">
            <v>Gigamon</v>
          </cell>
          <cell r="C2327">
            <v>4.0999999999999996</v>
          </cell>
          <cell r="D2327">
            <v>450</v>
          </cell>
          <cell r="E2327">
            <v>3.9</v>
          </cell>
          <cell r="F2327">
            <v>3.8</v>
          </cell>
          <cell r="G2327">
            <v>4.2</v>
          </cell>
          <cell r="H2327">
            <v>0.91</v>
          </cell>
        </row>
        <row r="2328">
          <cell r="A2328">
            <v>2327</v>
          </cell>
          <cell r="B2328" t="str">
            <v>DISA Global Solutions</v>
          </cell>
          <cell r="C2328">
            <v>3.2</v>
          </cell>
          <cell r="D2328">
            <v>300</v>
          </cell>
          <cell r="E2328">
            <v>2.9</v>
          </cell>
          <cell r="F2328">
            <v>2.8</v>
          </cell>
          <cell r="G2328">
            <v>3</v>
          </cell>
          <cell r="H2328">
            <v>0.55000000000000004</v>
          </cell>
        </row>
        <row r="2329">
          <cell r="A2329">
            <v>2328</v>
          </cell>
          <cell r="B2329" t="str">
            <v>LA Fitness International</v>
          </cell>
          <cell r="C2329">
            <v>3</v>
          </cell>
          <cell r="D2329">
            <v>7500</v>
          </cell>
          <cell r="E2329">
            <v>2.8</v>
          </cell>
          <cell r="F2329">
            <v>2.6</v>
          </cell>
          <cell r="G2329">
            <v>2.9</v>
          </cell>
          <cell r="H2329">
            <v>0.48</v>
          </cell>
        </row>
        <row r="2330">
          <cell r="A2330">
            <v>2329</v>
          </cell>
          <cell r="B2330" t="str">
            <v>Aurionpro Fintech</v>
          </cell>
          <cell r="C2330">
            <v>3.8</v>
          </cell>
          <cell r="D2330">
            <v>600</v>
          </cell>
          <cell r="E2330">
            <v>3.6</v>
          </cell>
          <cell r="F2330">
            <v>3.5</v>
          </cell>
          <cell r="G2330">
            <v>3.7</v>
          </cell>
          <cell r="H2330">
            <v>0.78</v>
          </cell>
        </row>
        <row r="2331">
          <cell r="A2331">
            <v>2330</v>
          </cell>
          <cell r="B2331" t="str">
            <v>BOK Financial</v>
          </cell>
          <cell r="C2331">
            <v>3.6</v>
          </cell>
          <cell r="D2331">
            <v>1100</v>
          </cell>
          <cell r="E2331">
            <v>3.4</v>
          </cell>
          <cell r="F2331">
            <v>3.3</v>
          </cell>
          <cell r="G2331">
            <v>3.5</v>
          </cell>
          <cell r="H2331">
            <v>0.74</v>
          </cell>
        </row>
        <row r="2332">
          <cell r="A2332">
            <v>2331</v>
          </cell>
          <cell r="B2332" t="str">
            <v>Bank Of The Sierra</v>
          </cell>
          <cell r="C2332">
            <v>3.5</v>
          </cell>
          <cell r="D2332">
            <v>180</v>
          </cell>
          <cell r="E2332">
            <v>3.3</v>
          </cell>
          <cell r="F2332">
            <v>3.2</v>
          </cell>
          <cell r="G2332">
            <v>3.4</v>
          </cell>
          <cell r="H2332">
            <v>0.68</v>
          </cell>
        </row>
        <row r="2333">
          <cell r="A2333">
            <v>2332</v>
          </cell>
          <cell r="B2333" t="str">
            <v>TRG</v>
          </cell>
          <cell r="C2333">
            <v>3.9</v>
          </cell>
          <cell r="D2333">
            <v>450</v>
          </cell>
          <cell r="E2333">
            <v>3.7</v>
          </cell>
          <cell r="F2333">
            <v>3.6</v>
          </cell>
          <cell r="G2333">
            <v>4</v>
          </cell>
          <cell r="H2333">
            <v>0.82</v>
          </cell>
        </row>
        <row r="2334">
          <cell r="A2334">
            <v>2333</v>
          </cell>
          <cell r="B2334" t="str">
            <v>HomeAdvisor</v>
          </cell>
          <cell r="C2334">
            <v>3.4</v>
          </cell>
          <cell r="D2334">
            <v>2800</v>
          </cell>
          <cell r="E2334">
            <v>3.1</v>
          </cell>
          <cell r="F2334">
            <v>3</v>
          </cell>
          <cell r="G2334">
            <v>3.3</v>
          </cell>
          <cell r="H2334">
            <v>0.6</v>
          </cell>
        </row>
        <row r="2335">
          <cell r="A2335">
            <v>2334</v>
          </cell>
          <cell r="B2335" t="str">
            <v>Warner Bros. Games</v>
          </cell>
          <cell r="C2335">
            <v>4.0999999999999996</v>
          </cell>
          <cell r="D2335">
            <v>600</v>
          </cell>
          <cell r="E2335">
            <v>3.8</v>
          </cell>
          <cell r="F2335">
            <v>3.7</v>
          </cell>
          <cell r="G2335">
            <v>4.2</v>
          </cell>
          <cell r="H2335">
            <v>0.88</v>
          </cell>
        </row>
        <row r="2336">
          <cell r="A2336">
            <v>2335</v>
          </cell>
          <cell r="B2336" t="str">
            <v>WW International</v>
          </cell>
          <cell r="C2336">
            <v>3.6</v>
          </cell>
          <cell r="D2336">
            <v>2200</v>
          </cell>
          <cell r="E2336">
            <v>3.4</v>
          </cell>
          <cell r="F2336">
            <v>3.2</v>
          </cell>
          <cell r="G2336">
            <v>3.7</v>
          </cell>
          <cell r="H2336">
            <v>0.7</v>
          </cell>
        </row>
        <row r="2337">
          <cell r="A2337">
            <v>2336</v>
          </cell>
          <cell r="B2337" t="str">
            <v>Zones</v>
          </cell>
          <cell r="C2337">
            <v>3.3</v>
          </cell>
          <cell r="D2337">
            <v>900</v>
          </cell>
          <cell r="E2337">
            <v>3</v>
          </cell>
          <cell r="F2337">
            <v>2.8</v>
          </cell>
          <cell r="G2337">
            <v>3.1</v>
          </cell>
          <cell r="H2337">
            <v>0.56000000000000005</v>
          </cell>
        </row>
        <row r="2338">
          <cell r="A2338">
            <v>2337</v>
          </cell>
          <cell r="B2338" t="str">
            <v>Duggal Visual Solutions</v>
          </cell>
          <cell r="C2338">
            <v>3.1</v>
          </cell>
          <cell r="D2338">
            <v>120</v>
          </cell>
          <cell r="E2338">
            <v>2.8</v>
          </cell>
          <cell r="F2338">
            <v>2.6</v>
          </cell>
          <cell r="G2338">
            <v>2.9</v>
          </cell>
          <cell r="H2338">
            <v>0.5</v>
          </cell>
        </row>
        <row r="2339">
          <cell r="A2339">
            <v>2338</v>
          </cell>
          <cell r="B2339" t="str">
            <v>Ancestry</v>
          </cell>
          <cell r="C2339">
            <v>4</v>
          </cell>
          <cell r="D2339">
            <v>1100</v>
          </cell>
          <cell r="E2339">
            <v>3.9</v>
          </cell>
          <cell r="F2339">
            <v>3.7</v>
          </cell>
          <cell r="G2339">
            <v>4.2</v>
          </cell>
          <cell r="H2339">
            <v>0.87</v>
          </cell>
        </row>
        <row r="2340">
          <cell r="A2340">
            <v>2339</v>
          </cell>
          <cell r="B2340" t="str">
            <v>Wibmo</v>
          </cell>
          <cell r="C2340">
            <v>3.9</v>
          </cell>
          <cell r="D2340">
            <v>400</v>
          </cell>
          <cell r="E2340">
            <v>3.7</v>
          </cell>
          <cell r="F2340">
            <v>3.6</v>
          </cell>
          <cell r="G2340">
            <v>3.8</v>
          </cell>
          <cell r="H2340">
            <v>0.8</v>
          </cell>
        </row>
        <row r="2341">
          <cell r="A2341">
            <v>2340</v>
          </cell>
          <cell r="B2341" t="str">
            <v>Dewberry</v>
          </cell>
          <cell r="C2341">
            <v>3.7</v>
          </cell>
          <cell r="D2341">
            <v>850</v>
          </cell>
          <cell r="E2341">
            <v>3.5</v>
          </cell>
          <cell r="F2341">
            <v>3.4</v>
          </cell>
          <cell r="G2341">
            <v>3.6</v>
          </cell>
          <cell r="H2341">
            <v>0.78</v>
          </cell>
        </row>
        <row r="2342">
          <cell r="A2342">
            <v>2341</v>
          </cell>
          <cell r="B2342" t="str">
            <v>Evernorth</v>
          </cell>
          <cell r="C2342">
            <v>3.8</v>
          </cell>
          <cell r="D2342">
            <v>1500</v>
          </cell>
          <cell r="E2342">
            <v>3.6</v>
          </cell>
          <cell r="F2342">
            <v>3.5</v>
          </cell>
          <cell r="G2342">
            <v>3.9</v>
          </cell>
          <cell r="H2342">
            <v>0.81</v>
          </cell>
        </row>
        <row r="2343">
          <cell r="A2343">
            <v>2342</v>
          </cell>
          <cell r="B2343" t="str">
            <v>Guaranteed Rate Affinity</v>
          </cell>
          <cell r="C2343">
            <v>3.9</v>
          </cell>
          <cell r="D2343">
            <v>300</v>
          </cell>
          <cell r="E2343">
            <v>3.7</v>
          </cell>
          <cell r="F2343">
            <v>3.6</v>
          </cell>
          <cell r="G2343">
            <v>4</v>
          </cell>
          <cell r="H2343">
            <v>0.83</v>
          </cell>
        </row>
        <row r="2344">
          <cell r="A2344">
            <v>2343</v>
          </cell>
          <cell r="B2344" t="str">
            <v>Spok</v>
          </cell>
          <cell r="C2344">
            <v>3.6</v>
          </cell>
          <cell r="D2344">
            <v>250</v>
          </cell>
          <cell r="E2344">
            <v>3.4</v>
          </cell>
          <cell r="F2344">
            <v>3.3</v>
          </cell>
          <cell r="G2344">
            <v>3.5</v>
          </cell>
          <cell r="H2344">
            <v>0.72</v>
          </cell>
        </row>
        <row r="2345">
          <cell r="A2345">
            <v>2344</v>
          </cell>
          <cell r="B2345" t="str">
            <v>TPx Communications</v>
          </cell>
          <cell r="C2345">
            <v>3.2</v>
          </cell>
          <cell r="D2345">
            <v>800</v>
          </cell>
          <cell r="E2345">
            <v>2.9</v>
          </cell>
          <cell r="F2345">
            <v>2.7</v>
          </cell>
          <cell r="G2345">
            <v>3</v>
          </cell>
          <cell r="H2345">
            <v>0.52</v>
          </cell>
        </row>
        <row r="2346">
          <cell r="A2346">
            <v>2345</v>
          </cell>
          <cell r="B2346" t="str">
            <v>Infios</v>
          </cell>
          <cell r="C2346">
            <v>4.3</v>
          </cell>
          <cell r="D2346">
            <v>50</v>
          </cell>
          <cell r="E2346">
            <v>4.0999999999999996</v>
          </cell>
          <cell r="F2346">
            <v>4.2</v>
          </cell>
          <cell r="G2346">
            <v>4.4000000000000004</v>
          </cell>
          <cell r="H2346" t="str">
            <v>N/A</v>
          </cell>
        </row>
        <row r="2347">
          <cell r="A2347">
            <v>2346</v>
          </cell>
          <cell r="B2347" t="str">
            <v>TriCore Reference Laboratories</v>
          </cell>
          <cell r="C2347">
            <v>3.1</v>
          </cell>
          <cell r="D2347">
            <v>450</v>
          </cell>
          <cell r="E2347">
            <v>2.8</v>
          </cell>
          <cell r="F2347">
            <v>2.6</v>
          </cell>
          <cell r="G2347">
            <v>2.9</v>
          </cell>
          <cell r="H2347">
            <v>0.48</v>
          </cell>
        </row>
        <row r="2348">
          <cell r="A2348">
            <v>2347</v>
          </cell>
          <cell r="B2348" t="str">
            <v>PRIMIS</v>
          </cell>
          <cell r="C2348">
            <v>3.8</v>
          </cell>
          <cell r="D2348">
            <v>120</v>
          </cell>
          <cell r="E2348">
            <v>3.6</v>
          </cell>
          <cell r="F2348">
            <v>3.5</v>
          </cell>
          <cell r="G2348">
            <v>3.7</v>
          </cell>
          <cell r="H2348">
            <v>0.76</v>
          </cell>
        </row>
        <row r="2349">
          <cell r="A2349">
            <v>2348</v>
          </cell>
          <cell r="B2349" t="str">
            <v>Swickard Auto Group</v>
          </cell>
          <cell r="C2349">
            <v>3.3</v>
          </cell>
          <cell r="D2349">
            <v>200</v>
          </cell>
          <cell r="E2349">
            <v>3</v>
          </cell>
          <cell r="F2349">
            <v>2.9</v>
          </cell>
          <cell r="G2349">
            <v>3.1</v>
          </cell>
          <cell r="H2349">
            <v>0.57999999999999996</v>
          </cell>
        </row>
        <row r="2350">
          <cell r="A2350">
            <v>2349</v>
          </cell>
          <cell r="B2350" t="str">
            <v>Greyhound Lines</v>
          </cell>
          <cell r="C2350">
            <v>3</v>
          </cell>
          <cell r="D2350">
            <v>3500</v>
          </cell>
          <cell r="E2350">
            <v>2.7</v>
          </cell>
          <cell r="F2350">
            <v>2.5</v>
          </cell>
          <cell r="G2350">
            <v>2.8</v>
          </cell>
          <cell r="H2350">
            <v>0.45</v>
          </cell>
        </row>
        <row r="2351">
          <cell r="A2351">
            <v>2350</v>
          </cell>
          <cell r="B2351" t="str">
            <v>Torry Harris Integration Solutions</v>
          </cell>
          <cell r="C2351">
            <v>3.9</v>
          </cell>
          <cell r="D2351">
            <v>1100</v>
          </cell>
          <cell r="E2351">
            <v>3.7</v>
          </cell>
          <cell r="F2351">
            <v>3.6</v>
          </cell>
          <cell r="G2351">
            <v>3.8</v>
          </cell>
          <cell r="H2351">
            <v>0.82</v>
          </cell>
        </row>
        <row r="2352">
          <cell r="A2352">
            <v>2351</v>
          </cell>
          <cell r="B2352" t="str">
            <v>Integra Connect</v>
          </cell>
          <cell r="C2352">
            <v>3.4</v>
          </cell>
          <cell r="D2352">
            <v>250</v>
          </cell>
          <cell r="E2352">
            <v>3.1</v>
          </cell>
          <cell r="F2352">
            <v>3</v>
          </cell>
          <cell r="G2352">
            <v>3.3</v>
          </cell>
          <cell r="H2352">
            <v>0.6</v>
          </cell>
        </row>
        <row r="2353">
          <cell r="A2353">
            <v>2352</v>
          </cell>
          <cell r="B2353" t="str">
            <v>Finvi</v>
          </cell>
          <cell r="C2353">
            <v>3.7</v>
          </cell>
          <cell r="D2353">
            <v>180</v>
          </cell>
          <cell r="E2353">
            <v>3.5</v>
          </cell>
          <cell r="F2353">
            <v>3.4</v>
          </cell>
          <cell r="G2353">
            <v>3.6</v>
          </cell>
          <cell r="H2353">
            <v>0.74</v>
          </cell>
        </row>
        <row r="2354">
          <cell r="A2354">
            <v>2353</v>
          </cell>
          <cell r="B2354" t="str">
            <v>Janney Montgomery Scott</v>
          </cell>
          <cell r="C2354">
            <v>4.0999999999999996</v>
          </cell>
          <cell r="D2354">
            <v>450</v>
          </cell>
          <cell r="E2354">
            <v>3.9</v>
          </cell>
          <cell r="F2354">
            <v>3.8</v>
          </cell>
          <cell r="G2354">
            <v>4.2</v>
          </cell>
          <cell r="H2354">
            <v>0.9</v>
          </cell>
        </row>
        <row r="2355">
          <cell r="A2355">
            <v>2354</v>
          </cell>
          <cell r="B2355" t="str">
            <v>Robinson Pharma</v>
          </cell>
          <cell r="C2355">
            <v>3.2</v>
          </cell>
          <cell r="D2355">
            <v>150</v>
          </cell>
          <cell r="E2355">
            <v>2.9</v>
          </cell>
          <cell r="F2355">
            <v>2.7</v>
          </cell>
          <cell r="G2355">
            <v>3</v>
          </cell>
          <cell r="H2355">
            <v>0.54</v>
          </cell>
        </row>
        <row r="2356">
          <cell r="A2356">
            <v>2355</v>
          </cell>
          <cell r="B2356" t="str">
            <v>Unify</v>
          </cell>
          <cell r="C2356">
            <v>3.6</v>
          </cell>
          <cell r="D2356">
            <v>1800</v>
          </cell>
          <cell r="E2356">
            <v>3.4</v>
          </cell>
          <cell r="F2356">
            <v>3.3</v>
          </cell>
          <cell r="G2356">
            <v>3.5</v>
          </cell>
          <cell r="H2356">
            <v>0.72</v>
          </cell>
        </row>
        <row r="2357">
          <cell r="A2357">
            <v>2356</v>
          </cell>
          <cell r="B2357" t="str">
            <v>American National Bank</v>
          </cell>
          <cell r="C2357">
            <v>3.7</v>
          </cell>
          <cell r="D2357">
            <v>350</v>
          </cell>
          <cell r="E2357">
            <v>3.5</v>
          </cell>
          <cell r="F2357">
            <v>3.4</v>
          </cell>
          <cell r="G2357">
            <v>3.6</v>
          </cell>
          <cell r="H2357">
            <v>0.76</v>
          </cell>
        </row>
        <row r="2358">
          <cell r="A2358">
            <v>2357</v>
          </cell>
          <cell r="B2358" t="str">
            <v>Data Recognition Corp.</v>
          </cell>
          <cell r="C2358">
            <v>3.3</v>
          </cell>
          <cell r="D2358">
            <v>950</v>
          </cell>
          <cell r="E2358">
            <v>3</v>
          </cell>
          <cell r="F2358">
            <v>2.8</v>
          </cell>
          <cell r="G2358">
            <v>3.1</v>
          </cell>
          <cell r="H2358">
            <v>0.57999999999999996</v>
          </cell>
        </row>
        <row r="2359">
          <cell r="A2359">
            <v>2358</v>
          </cell>
          <cell r="B2359" t="str">
            <v>Extreme Reach</v>
          </cell>
          <cell r="C2359">
            <v>3.8</v>
          </cell>
          <cell r="D2359">
            <v>320</v>
          </cell>
          <cell r="E2359">
            <v>3.6</v>
          </cell>
          <cell r="F2359">
            <v>3.5</v>
          </cell>
          <cell r="G2359">
            <v>3.7</v>
          </cell>
          <cell r="H2359">
            <v>0.79</v>
          </cell>
        </row>
        <row r="2360">
          <cell r="A2360">
            <v>2359</v>
          </cell>
          <cell r="B2360" t="str">
            <v>RubinBrown</v>
          </cell>
          <cell r="C2360">
            <v>4</v>
          </cell>
          <cell r="D2360">
            <v>250</v>
          </cell>
          <cell r="E2360">
            <v>3.8</v>
          </cell>
          <cell r="F2360">
            <v>3.7</v>
          </cell>
          <cell r="G2360">
            <v>4.0999999999999996</v>
          </cell>
          <cell r="H2360">
            <v>0.86</v>
          </cell>
        </row>
        <row r="2361">
          <cell r="A2361">
            <v>2360</v>
          </cell>
          <cell r="B2361" t="str">
            <v>HSBC Bank</v>
          </cell>
          <cell r="C2361">
            <v>3.7</v>
          </cell>
          <cell r="D2361">
            <v>22000</v>
          </cell>
          <cell r="E2361">
            <v>3.5</v>
          </cell>
          <cell r="F2361">
            <v>3.3</v>
          </cell>
          <cell r="G2361">
            <v>3.6</v>
          </cell>
          <cell r="H2361">
            <v>0.75</v>
          </cell>
        </row>
        <row r="2362">
          <cell r="A2362">
            <v>2361</v>
          </cell>
          <cell r="B2362" t="str">
            <v>MarketAxess</v>
          </cell>
          <cell r="C2362">
            <v>4.0999999999999996</v>
          </cell>
          <cell r="D2362">
            <v>280</v>
          </cell>
          <cell r="E2362">
            <v>3.9</v>
          </cell>
          <cell r="F2362">
            <v>3.8</v>
          </cell>
          <cell r="G2362">
            <v>4.2</v>
          </cell>
          <cell r="H2362">
            <v>0.91</v>
          </cell>
        </row>
        <row r="2363">
          <cell r="A2363">
            <v>2362</v>
          </cell>
          <cell r="B2363" t="str">
            <v>3Pillar Global</v>
          </cell>
          <cell r="C2363">
            <v>4</v>
          </cell>
          <cell r="D2363">
            <v>950</v>
          </cell>
          <cell r="E2363">
            <v>3.8</v>
          </cell>
          <cell r="F2363">
            <v>3.7</v>
          </cell>
          <cell r="G2363">
            <v>4.0999999999999996</v>
          </cell>
          <cell r="H2363">
            <v>0.88</v>
          </cell>
        </row>
        <row r="2364">
          <cell r="A2364">
            <v>2363</v>
          </cell>
          <cell r="B2364" t="str">
            <v>Navitus Health Solutions</v>
          </cell>
          <cell r="C2364">
            <v>3.5</v>
          </cell>
          <cell r="D2364">
            <v>450</v>
          </cell>
          <cell r="E2364">
            <v>3.3</v>
          </cell>
          <cell r="F2364">
            <v>3.1</v>
          </cell>
          <cell r="G2364">
            <v>3.4</v>
          </cell>
          <cell r="H2364">
            <v>0.65</v>
          </cell>
        </row>
        <row r="2365">
          <cell r="A2365">
            <v>2364</v>
          </cell>
          <cell r="B2365" t="str">
            <v>Arctera</v>
          </cell>
          <cell r="C2365">
            <v>3.8</v>
          </cell>
          <cell r="D2365">
            <v>40</v>
          </cell>
          <cell r="E2365">
            <v>3.6</v>
          </cell>
          <cell r="F2365">
            <v>3.5</v>
          </cell>
          <cell r="G2365">
            <v>3.7</v>
          </cell>
          <cell r="H2365" t="str">
            <v>N/A</v>
          </cell>
        </row>
        <row r="2366">
          <cell r="A2366">
            <v>2365</v>
          </cell>
          <cell r="B2366" t="str">
            <v>Sorren</v>
          </cell>
          <cell r="C2366">
            <v>4.2</v>
          </cell>
          <cell r="D2366">
            <v>25</v>
          </cell>
          <cell r="E2366">
            <v>4</v>
          </cell>
          <cell r="F2366">
            <v>4.0999999999999996</v>
          </cell>
          <cell r="G2366">
            <v>4.3</v>
          </cell>
          <cell r="H2366" t="str">
            <v>N/A</v>
          </cell>
        </row>
        <row r="2367">
          <cell r="A2367">
            <v>2366</v>
          </cell>
          <cell r="B2367" t="str">
            <v>Sonesta International Hotels</v>
          </cell>
          <cell r="C2367">
            <v>3.3</v>
          </cell>
          <cell r="D2367">
            <v>1800</v>
          </cell>
          <cell r="E2367">
            <v>3</v>
          </cell>
          <cell r="F2367">
            <v>2.8</v>
          </cell>
          <cell r="G2367">
            <v>3.1</v>
          </cell>
          <cell r="H2367">
            <v>0.59</v>
          </cell>
        </row>
        <row r="2368">
          <cell r="A2368">
            <v>2367</v>
          </cell>
          <cell r="B2368" t="str">
            <v>Red River</v>
          </cell>
          <cell r="C2368">
            <v>4.2</v>
          </cell>
          <cell r="D2368">
            <v>350</v>
          </cell>
          <cell r="E2368">
            <v>4</v>
          </cell>
          <cell r="F2368">
            <v>4.0999999999999996</v>
          </cell>
          <cell r="G2368">
            <v>4.4000000000000004</v>
          </cell>
          <cell r="H2368">
            <v>0.93</v>
          </cell>
        </row>
        <row r="2369">
          <cell r="A2369">
            <v>2368</v>
          </cell>
          <cell r="B2369" t="str">
            <v>Applied Insight</v>
          </cell>
          <cell r="C2369">
            <v>4.0999999999999996</v>
          </cell>
          <cell r="D2369">
            <v>150</v>
          </cell>
          <cell r="E2369">
            <v>3.9</v>
          </cell>
          <cell r="F2369">
            <v>3.8</v>
          </cell>
          <cell r="G2369">
            <v>4.2</v>
          </cell>
          <cell r="H2369">
            <v>0.89</v>
          </cell>
        </row>
        <row r="2370">
          <cell r="A2370">
            <v>2369</v>
          </cell>
          <cell r="B2370" t="str">
            <v>RS&amp;H</v>
          </cell>
          <cell r="C2370">
            <v>4</v>
          </cell>
          <cell r="D2370">
            <v>550</v>
          </cell>
          <cell r="E2370">
            <v>3.8</v>
          </cell>
          <cell r="F2370">
            <v>3.7</v>
          </cell>
          <cell r="G2370">
            <v>4.0999999999999996</v>
          </cell>
          <cell r="H2370">
            <v>0.87</v>
          </cell>
        </row>
        <row r="2371">
          <cell r="A2371">
            <v>2370</v>
          </cell>
          <cell r="B2371" t="str">
            <v>RentPath</v>
          </cell>
          <cell r="C2371">
            <v>3.5</v>
          </cell>
          <cell r="D2371">
            <v>500</v>
          </cell>
          <cell r="E2371">
            <v>3.3</v>
          </cell>
          <cell r="F2371">
            <v>3.1</v>
          </cell>
          <cell r="G2371">
            <v>3.4</v>
          </cell>
          <cell r="H2371">
            <v>0.66</v>
          </cell>
        </row>
        <row r="2372">
          <cell r="A2372">
            <v>2371</v>
          </cell>
          <cell r="B2372" t="str">
            <v>Great Dane</v>
          </cell>
          <cell r="C2372">
            <v>3.4</v>
          </cell>
          <cell r="D2372">
            <v>750</v>
          </cell>
          <cell r="E2372">
            <v>3.1</v>
          </cell>
          <cell r="F2372">
            <v>3</v>
          </cell>
          <cell r="G2372">
            <v>3.2</v>
          </cell>
          <cell r="H2372">
            <v>0.63</v>
          </cell>
        </row>
        <row r="2373">
          <cell r="A2373">
            <v>2372</v>
          </cell>
          <cell r="B2373" t="str">
            <v>Jack Morton Worldwide</v>
          </cell>
          <cell r="C2373">
            <v>3.9</v>
          </cell>
          <cell r="D2373">
            <v>450</v>
          </cell>
          <cell r="E2373">
            <v>3.7</v>
          </cell>
          <cell r="F2373">
            <v>3.6</v>
          </cell>
          <cell r="G2373">
            <v>4.0999999999999996</v>
          </cell>
          <cell r="H2373">
            <v>0.84</v>
          </cell>
        </row>
        <row r="2374">
          <cell r="A2374">
            <v>2373</v>
          </cell>
          <cell r="B2374" t="str">
            <v>Asendia USA</v>
          </cell>
          <cell r="C2374">
            <v>3.2</v>
          </cell>
          <cell r="D2374">
            <v>180</v>
          </cell>
          <cell r="E2374">
            <v>2.9</v>
          </cell>
          <cell r="F2374">
            <v>2.7</v>
          </cell>
          <cell r="G2374">
            <v>3</v>
          </cell>
          <cell r="H2374">
            <v>0.55000000000000004</v>
          </cell>
        </row>
        <row r="2375">
          <cell r="A2375">
            <v>2374</v>
          </cell>
          <cell r="B2375" t="str">
            <v>XR Extreme Reach</v>
          </cell>
          <cell r="C2375">
            <v>3.8</v>
          </cell>
          <cell r="D2375">
            <v>100</v>
          </cell>
          <cell r="E2375">
            <v>3.6</v>
          </cell>
          <cell r="F2375">
            <v>3.5</v>
          </cell>
          <cell r="G2375">
            <v>3.7</v>
          </cell>
          <cell r="H2375">
            <v>0.78</v>
          </cell>
        </row>
        <row r="2376">
          <cell r="A2376">
            <v>2375</v>
          </cell>
          <cell r="B2376" t="str">
            <v>Verition Fund Management</v>
          </cell>
          <cell r="C2376">
            <v>4.3</v>
          </cell>
          <cell r="D2376">
            <v>60</v>
          </cell>
          <cell r="E2376">
            <v>4</v>
          </cell>
          <cell r="F2376">
            <v>4.2</v>
          </cell>
          <cell r="G2376">
            <v>4.4000000000000004</v>
          </cell>
          <cell r="H2376">
            <v>0.92</v>
          </cell>
        </row>
        <row r="2377">
          <cell r="A2377">
            <v>2376</v>
          </cell>
          <cell r="B2377" t="str">
            <v>HotSchedules</v>
          </cell>
          <cell r="C2377">
            <v>3.7</v>
          </cell>
          <cell r="D2377">
            <v>400</v>
          </cell>
          <cell r="E2377">
            <v>3.5</v>
          </cell>
          <cell r="F2377">
            <v>3.4</v>
          </cell>
          <cell r="G2377">
            <v>3.8</v>
          </cell>
          <cell r="H2377">
            <v>0.76</v>
          </cell>
        </row>
        <row r="2378">
          <cell r="A2378">
            <v>2377</v>
          </cell>
          <cell r="B2378" t="str">
            <v>Antech Diagnostics</v>
          </cell>
          <cell r="C2378">
            <v>3.1</v>
          </cell>
          <cell r="D2378">
            <v>1100</v>
          </cell>
          <cell r="E2378">
            <v>2.8</v>
          </cell>
          <cell r="F2378">
            <v>2.6</v>
          </cell>
          <cell r="G2378">
            <v>2.9</v>
          </cell>
          <cell r="H2378">
            <v>0.48</v>
          </cell>
        </row>
        <row r="2379">
          <cell r="A2379">
            <v>2378</v>
          </cell>
          <cell r="B2379" t="str">
            <v>Citadel Federal Credit Union</v>
          </cell>
          <cell r="C2379">
            <v>3.8</v>
          </cell>
          <cell r="D2379">
            <v>280</v>
          </cell>
          <cell r="E2379">
            <v>3.6</v>
          </cell>
          <cell r="F2379">
            <v>3.5</v>
          </cell>
          <cell r="G2379">
            <v>3.9</v>
          </cell>
          <cell r="H2379">
            <v>0.8</v>
          </cell>
        </row>
        <row r="2380">
          <cell r="A2380">
            <v>2379</v>
          </cell>
          <cell r="B2380" t="str">
            <v>E*TRADE</v>
          </cell>
          <cell r="C2380">
            <v>3.9</v>
          </cell>
          <cell r="D2380">
            <v>1800</v>
          </cell>
          <cell r="E2380">
            <v>3.7</v>
          </cell>
          <cell r="F2380">
            <v>3.6</v>
          </cell>
          <cell r="G2380">
            <v>4</v>
          </cell>
          <cell r="H2380">
            <v>0.83</v>
          </cell>
        </row>
        <row r="2381">
          <cell r="A2381">
            <v>2380</v>
          </cell>
          <cell r="B2381" t="str">
            <v>CareMetx</v>
          </cell>
          <cell r="C2381">
            <v>3.5</v>
          </cell>
          <cell r="D2381">
            <v>220</v>
          </cell>
          <cell r="E2381">
            <v>3.3</v>
          </cell>
          <cell r="F2381">
            <v>3.1</v>
          </cell>
          <cell r="G2381">
            <v>3.4</v>
          </cell>
          <cell r="H2381">
            <v>0.64</v>
          </cell>
        </row>
        <row r="2382">
          <cell r="A2382">
            <v>2381</v>
          </cell>
          <cell r="B2382" t="str">
            <v>D&amp;H Distributing</v>
          </cell>
          <cell r="C2382">
            <v>3.8</v>
          </cell>
          <cell r="D2382">
            <v>450</v>
          </cell>
          <cell r="E2382">
            <v>3.6</v>
          </cell>
          <cell r="F2382">
            <v>3.5</v>
          </cell>
          <cell r="G2382">
            <v>3.9</v>
          </cell>
          <cell r="H2382">
            <v>0.81</v>
          </cell>
        </row>
        <row r="2383">
          <cell r="A2383">
            <v>2382</v>
          </cell>
          <cell r="B2383" t="str">
            <v>Conservice</v>
          </cell>
          <cell r="C2383">
            <v>3.4</v>
          </cell>
          <cell r="D2383">
            <v>950</v>
          </cell>
          <cell r="E2383">
            <v>3.1</v>
          </cell>
          <cell r="F2383">
            <v>3</v>
          </cell>
          <cell r="G2383">
            <v>3.3</v>
          </cell>
          <cell r="H2383">
            <v>0.62</v>
          </cell>
        </row>
        <row r="2384">
          <cell r="A2384">
            <v>2383</v>
          </cell>
          <cell r="B2384" t="str">
            <v>Wescom Holdings</v>
          </cell>
          <cell r="C2384">
            <v>3.7</v>
          </cell>
          <cell r="D2384">
            <v>150</v>
          </cell>
          <cell r="E2384">
            <v>3.5</v>
          </cell>
          <cell r="F2384">
            <v>3.4</v>
          </cell>
          <cell r="G2384">
            <v>3.6</v>
          </cell>
          <cell r="H2384">
            <v>0.76</v>
          </cell>
        </row>
        <row r="2385">
          <cell r="A2385">
            <v>2384</v>
          </cell>
          <cell r="B2385" t="str">
            <v>Cross Country Healthcare</v>
          </cell>
          <cell r="C2385">
            <v>3.6</v>
          </cell>
          <cell r="D2385">
            <v>1200</v>
          </cell>
          <cell r="E2385">
            <v>3.4</v>
          </cell>
          <cell r="F2385">
            <v>3.2</v>
          </cell>
          <cell r="G2385">
            <v>3.5</v>
          </cell>
          <cell r="H2385">
            <v>0.71</v>
          </cell>
        </row>
        <row r="2386">
          <cell r="A2386">
            <v>2385</v>
          </cell>
          <cell r="B2386" t="str">
            <v>Computer Services (CSI)</v>
          </cell>
          <cell r="C2386">
            <v>3.8</v>
          </cell>
          <cell r="D2386">
            <v>550</v>
          </cell>
          <cell r="E2386">
            <v>3.6</v>
          </cell>
          <cell r="F2386">
            <v>3.5</v>
          </cell>
          <cell r="G2386">
            <v>3.9</v>
          </cell>
          <cell r="H2386">
            <v>0.82</v>
          </cell>
        </row>
        <row r="2387">
          <cell r="A2387">
            <v>2386</v>
          </cell>
          <cell r="B2387" t="str">
            <v>SpectraLink</v>
          </cell>
          <cell r="C2387">
            <v>3.5</v>
          </cell>
          <cell r="D2387">
            <v>180</v>
          </cell>
          <cell r="E2387">
            <v>3.3</v>
          </cell>
          <cell r="F2387">
            <v>3.1</v>
          </cell>
          <cell r="G2387">
            <v>3.4</v>
          </cell>
          <cell r="H2387">
            <v>0.65</v>
          </cell>
        </row>
        <row r="2388">
          <cell r="A2388">
            <v>2387</v>
          </cell>
          <cell r="B2388" t="str">
            <v>NCR Voyix</v>
          </cell>
          <cell r="C2388">
            <v>3.6</v>
          </cell>
          <cell r="D2388">
            <v>500</v>
          </cell>
          <cell r="E2388">
            <v>3.4</v>
          </cell>
          <cell r="F2388">
            <v>3.3</v>
          </cell>
          <cell r="G2388">
            <v>3.5</v>
          </cell>
          <cell r="H2388">
            <v>0.73</v>
          </cell>
        </row>
        <row r="2389">
          <cell r="A2389">
            <v>2388</v>
          </cell>
          <cell r="B2389" t="str">
            <v>Hospitality Staffing Solutions</v>
          </cell>
          <cell r="C2389">
            <v>3.2</v>
          </cell>
          <cell r="D2389">
            <v>450</v>
          </cell>
          <cell r="E2389">
            <v>2.9</v>
          </cell>
          <cell r="F2389">
            <v>2.7</v>
          </cell>
          <cell r="G2389">
            <v>3</v>
          </cell>
          <cell r="H2389">
            <v>0.54</v>
          </cell>
        </row>
        <row r="2390">
          <cell r="A2390">
            <v>2389</v>
          </cell>
          <cell r="B2390" t="str">
            <v>Better Homes and Gardens Real Estate</v>
          </cell>
          <cell r="C2390">
            <v>4.0999999999999996</v>
          </cell>
          <cell r="D2390">
            <v>1200</v>
          </cell>
          <cell r="E2390">
            <v>3.9</v>
          </cell>
          <cell r="F2390">
            <v>3.8</v>
          </cell>
          <cell r="G2390">
            <v>4.3</v>
          </cell>
          <cell r="H2390">
            <v>0.9</v>
          </cell>
        </row>
        <row r="2391">
          <cell r="A2391">
            <v>2390</v>
          </cell>
          <cell r="B2391" t="str">
            <v>MidWestOne Financial Group</v>
          </cell>
          <cell r="C2391">
            <v>3.6</v>
          </cell>
          <cell r="D2391">
            <v>220</v>
          </cell>
          <cell r="E2391">
            <v>3.4</v>
          </cell>
          <cell r="F2391">
            <v>3.3</v>
          </cell>
          <cell r="G2391">
            <v>3.5</v>
          </cell>
          <cell r="H2391">
            <v>0.72</v>
          </cell>
        </row>
        <row r="2392">
          <cell r="A2392">
            <v>2391</v>
          </cell>
          <cell r="B2392" t="str">
            <v>Imagine Communications</v>
          </cell>
          <cell r="C2392">
            <v>3.4</v>
          </cell>
          <cell r="D2392">
            <v>450</v>
          </cell>
          <cell r="E2392">
            <v>3.1</v>
          </cell>
          <cell r="F2392">
            <v>3</v>
          </cell>
          <cell r="G2392">
            <v>3.2</v>
          </cell>
          <cell r="H2392">
            <v>0.6</v>
          </cell>
        </row>
        <row r="2393">
          <cell r="A2393">
            <v>2392</v>
          </cell>
          <cell r="B2393" t="str">
            <v>PROS</v>
          </cell>
          <cell r="C2393">
            <v>4.2</v>
          </cell>
          <cell r="D2393">
            <v>650</v>
          </cell>
          <cell r="E2393">
            <v>4</v>
          </cell>
          <cell r="F2393">
            <v>4.0999999999999996</v>
          </cell>
          <cell r="G2393">
            <v>4.4000000000000004</v>
          </cell>
          <cell r="H2393">
            <v>0.94</v>
          </cell>
        </row>
        <row r="2394">
          <cell r="A2394">
            <v>2393</v>
          </cell>
          <cell r="B2394" t="str">
            <v>NETSCOUT Systems</v>
          </cell>
          <cell r="C2394">
            <v>3.8</v>
          </cell>
          <cell r="D2394">
            <v>950</v>
          </cell>
          <cell r="E2394">
            <v>3.6</v>
          </cell>
          <cell r="F2394">
            <v>3.5</v>
          </cell>
          <cell r="G2394">
            <v>3.7</v>
          </cell>
          <cell r="H2394">
            <v>0.81</v>
          </cell>
        </row>
        <row r="2395">
          <cell r="A2395">
            <v>2394</v>
          </cell>
          <cell r="B2395" t="str">
            <v>Market Force Information</v>
          </cell>
          <cell r="C2395">
            <v>3.1</v>
          </cell>
          <cell r="D2395">
            <v>550</v>
          </cell>
          <cell r="E2395">
            <v>2.8</v>
          </cell>
          <cell r="F2395">
            <v>2.6</v>
          </cell>
          <cell r="G2395">
            <v>2.9</v>
          </cell>
          <cell r="H2395">
            <v>0.46</v>
          </cell>
        </row>
        <row r="2396">
          <cell r="A2396">
            <v>2395</v>
          </cell>
          <cell r="B2396" t="str">
            <v>Piping Rock Health Products, LLC</v>
          </cell>
          <cell r="C2396">
            <v>3.3</v>
          </cell>
          <cell r="D2396">
            <v>350</v>
          </cell>
          <cell r="E2396">
            <v>3</v>
          </cell>
          <cell r="F2396">
            <v>2.9</v>
          </cell>
          <cell r="G2396">
            <v>3.1</v>
          </cell>
          <cell r="H2396">
            <v>0.57999999999999996</v>
          </cell>
        </row>
        <row r="2397">
          <cell r="A2397">
            <v>2396</v>
          </cell>
          <cell r="B2397" t="str">
            <v>ZeniMax</v>
          </cell>
          <cell r="C2397">
            <v>3.8</v>
          </cell>
          <cell r="D2397">
            <v>400</v>
          </cell>
          <cell r="E2397">
            <v>3.6</v>
          </cell>
          <cell r="F2397">
            <v>3.5</v>
          </cell>
          <cell r="G2397">
            <v>3.9</v>
          </cell>
          <cell r="H2397">
            <v>0.8</v>
          </cell>
        </row>
        <row r="2398">
          <cell r="A2398">
            <v>2397</v>
          </cell>
          <cell r="B2398" t="str">
            <v>AppFolio</v>
          </cell>
          <cell r="C2398">
            <v>4.4000000000000004</v>
          </cell>
          <cell r="D2398">
            <v>850</v>
          </cell>
          <cell r="E2398">
            <v>4.2</v>
          </cell>
          <cell r="F2398">
            <v>4.3</v>
          </cell>
          <cell r="G2398">
            <v>4.5999999999999996</v>
          </cell>
          <cell r="H2398">
            <v>0.95</v>
          </cell>
        </row>
        <row r="2399">
          <cell r="A2399">
            <v>2398</v>
          </cell>
          <cell r="B2399" t="str">
            <v>DATAMARK</v>
          </cell>
          <cell r="C2399">
            <v>3.2</v>
          </cell>
          <cell r="D2399">
            <v>600</v>
          </cell>
          <cell r="E2399">
            <v>2.9</v>
          </cell>
          <cell r="F2399">
            <v>2.7</v>
          </cell>
          <cell r="G2399">
            <v>3</v>
          </cell>
          <cell r="H2399">
            <v>0.52</v>
          </cell>
        </row>
        <row r="2400">
          <cell r="A2400">
            <v>2399</v>
          </cell>
          <cell r="B2400" t="str">
            <v>Goldman Sachs Investment Partners</v>
          </cell>
          <cell r="C2400">
            <v>4</v>
          </cell>
          <cell r="D2400">
            <v>150</v>
          </cell>
          <cell r="E2400">
            <v>3.7</v>
          </cell>
          <cell r="F2400">
            <v>3.8</v>
          </cell>
          <cell r="G2400">
            <v>4.0999999999999996</v>
          </cell>
          <cell r="H2400">
            <v>0.85</v>
          </cell>
        </row>
        <row r="2401">
          <cell r="A2401">
            <v>2400</v>
          </cell>
          <cell r="B2401" t="str">
            <v>Kynetic</v>
          </cell>
          <cell r="C2401">
            <v>3.9</v>
          </cell>
          <cell r="D2401">
            <v>80</v>
          </cell>
          <cell r="E2401">
            <v>3.7</v>
          </cell>
          <cell r="F2401">
            <v>3.6</v>
          </cell>
          <cell r="G2401">
            <v>4</v>
          </cell>
          <cell r="H2401" t="str">
            <v>N/A</v>
          </cell>
        </row>
        <row r="2402">
          <cell r="A2402">
            <v>2401</v>
          </cell>
          <cell r="B2402" t="str">
            <v>Coherent Solutions</v>
          </cell>
          <cell r="C2402">
            <v>4.5</v>
          </cell>
          <cell r="D2402">
            <v>580</v>
          </cell>
          <cell r="E2402">
            <v>4.3</v>
          </cell>
          <cell r="F2402">
            <v>4.2</v>
          </cell>
          <cell r="G2402">
            <v>4.4000000000000004</v>
          </cell>
          <cell r="H2402">
            <v>0.94</v>
          </cell>
        </row>
        <row r="2403">
          <cell r="A2403">
            <v>2402</v>
          </cell>
          <cell r="B2403" t="str">
            <v>Real Property Management</v>
          </cell>
          <cell r="C2403">
            <v>3.3</v>
          </cell>
          <cell r="D2403">
            <v>340</v>
          </cell>
          <cell r="E2403">
            <v>3.1</v>
          </cell>
          <cell r="F2403">
            <v>2.9</v>
          </cell>
          <cell r="G2403">
            <v>3.2</v>
          </cell>
          <cell r="H2403">
            <v>0.62</v>
          </cell>
        </row>
        <row r="2404">
          <cell r="A2404">
            <v>2403</v>
          </cell>
          <cell r="B2404" t="str">
            <v>WKS Restaurant</v>
          </cell>
          <cell r="C2404">
            <v>3.4</v>
          </cell>
          <cell r="D2404">
            <v>1100</v>
          </cell>
          <cell r="E2404">
            <v>3.2</v>
          </cell>
          <cell r="F2404">
            <v>3</v>
          </cell>
          <cell r="G2404">
            <v>3.3</v>
          </cell>
          <cell r="H2404">
            <v>0.71</v>
          </cell>
        </row>
        <row r="2405">
          <cell r="A2405">
            <v>2404</v>
          </cell>
          <cell r="B2405" t="str">
            <v>BBDO</v>
          </cell>
          <cell r="C2405">
            <v>3.8</v>
          </cell>
          <cell r="D2405">
            <v>2100</v>
          </cell>
          <cell r="E2405">
            <v>3.1</v>
          </cell>
          <cell r="F2405">
            <v>3.4</v>
          </cell>
          <cell r="G2405">
            <v>3.9</v>
          </cell>
          <cell r="H2405">
            <v>0.82</v>
          </cell>
        </row>
        <row r="2406">
          <cell r="A2406">
            <v>2405</v>
          </cell>
          <cell r="B2406" t="str">
            <v>Innova Solutions</v>
          </cell>
          <cell r="C2406">
            <v>3.6</v>
          </cell>
          <cell r="D2406">
            <v>5200</v>
          </cell>
          <cell r="E2406">
            <v>3.5</v>
          </cell>
          <cell r="F2406">
            <v>3.3</v>
          </cell>
          <cell r="G2406">
            <v>3.6</v>
          </cell>
          <cell r="H2406">
            <v>0.78</v>
          </cell>
        </row>
        <row r="2407">
          <cell r="A2407">
            <v>2406</v>
          </cell>
          <cell r="B2407" t="str">
            <v>REVATURE</v>
          </cell>
          <cell r="C2407">
            <v>3.4</v>
          </cell>
          <cell r="D2407">
            <v>2800</v>
          </cell>
          <cell r="E2407">
            <v>3.3</v>
          </cell>
          <cell r="F2407">
            <v>3.2</v>
          </cell>
          <cell r="G2407">
            <v>3.5</v>
          </cell>
          <cell r="H2407">
            <v>0.74</v>
          </cell>
        </row>
        <row r="2408">
          <cell r="A2408">
            <v>2407</v>
          </cell>
          <cell r="B2408" t="str">
            <v>People 2.0</v>
          </cell>
          <cell r="C2408">
            <v>3.5</v>
          </cell>
          <cell r="D2408">
            <v>220</v>
          </cell>
          <cell r="E2408">
            <v>3.4</v>
          </cell>
          <cell r="F2408">
            <v>3.1</v>
          </cell>
          <cell r="G2408">
            <v>3.3</v>
          </cell>
          <cell r="H2408">
            <v>0.68</v>
          </cell>
        </row>
        <row r="2409">
          <cell r="A2409">
            <v>2408</v>
          </cell>
          <cell r="B2409" t="str">
            <v>WNS</v>
          </cell>
          <cell r="C2409">
            <v>3.6</v>
          </cell>
          <cell r="D2409">
            <v>9500</v>
          </cell>
          <cell r="E2409">
            <v>3.4</v>
          </cell>
          <cell r="F2409">
            <v>3.3</v>
          </cell>
          <cell r="G2409">
            <v>3.5</v>
          </cell>
          <cell r="H2409">
            <v>0.84</v>
          </cell>
        </row>
        <row r="2410">
          <cell r="A2410">
            <v>2409</v>
          </cell>
          <cell r="B2410" t="str">
            <v>Flying Food Group</v>
          </cell>
          <cell r="C2410">
            <v>2.8</v>
          </cell>
          <cell r="D2410">
            <v>750</v>
          </cell>
          <cell r="E2410">
            <v>2.5</v>
          </cell>
          <cell r="F2410">
            <v>2.4</v>
          </cell>
          <cell r="G2410">
            <v>2.6</v>
          </cell>
          <cell r="H2410">
            <v>0.48</v>
          </cell>
        </row>
        <row r="2411">
          <cell r="A2411">
            <v>2410</v>
          </cell>
          <cell r="B2411" t="str">
            <v>GSPANN Technologies</v>
          </cell>
          <cell r="C2411">
            <v>4.0999999999999996</v>
          </cell>
          <cell r="D2411">
            <v>1200</v>
          </cell>
          <cell r="E2411">
            <v>4</v>
          </cell>
          <cell r="F2411">
            <v>3.9</v>
          </cell>
          <cell r="G2411">
            <v>4.0999999999999996</v>
          </cell>
          <cell r="H2411">
            <v>0.91</v>
          </cell>
        </row>
        <row r="2412">
          <cell r="A2412">
            <v>2411</v>
          </cell>
          <cell r="B2412" t="str">
            <v>Essence</v>
          </cell>
          <cell r="C2412">
            <v>3.7</v>
          </cell>
          <cell r="D2412">
            <v>650</v>
          </cell>
          <cell r="E2412">
            <v>3</v>
          </cell>
          <cell r="F2412">
            <v>3.4</v>
          </cell>
          <cell r="G2412">
            <v>3.8</v>
          </cell>
          <cell r="H2412">
            <v>0.79</v>
          </cell>
        </row>
        <row r="2413">
          <cell r="A2413">
            <v>2412</v>
          </cell>
          <cell r="B2413" t="str">
            <v>Terumo BCT</v>
          </cell>
          <cell r="C2413">
            <v>3.7</v>
          </cell>
          <cell r="D2413">
            <v>1400</v>
          </cell>
          <cell r="E2413">
            <v>3.6</v>
          </cell>
          <cell r="F2413">
            <v>3.3</v>
          </cell>
          <cell r="G2413">
            <v>3.5</v>
          </cell>
          <cell r="H2413">
            <v>0.76</v>
          </cell>
        </row>
        <row r="2414">
          <cell r="A2414">
            <v>2413</v>
          </cell>
          <cell r="B2414" t="str">
            <v>Heartland</v>
          </cell>
          <cell r="C2414">
            <v>3.8</v>
          </cell>
          <cell r="D2414">
            <v>2400</v>
          </cell>
          <cell r="E2414">
            <v>3.6</v>
          </cell>
          <cell r="F2414">
            <v>3.5</v>
          </cell>
          <cell r="G2414">
            <v>3.9</v>
          </cell>
          <cell r="H2414">
            <v>0.81</v>
          </cell>
        </row>
        <row r="2415">
          <cell r="A2415">
            <v>2414</v>
          </cell>
          <cell r="B2415" t="str">
            <v>Liberty Bank</v>
          </cell>
          <cell r="C2415">
            <v>3.6</v>
          </cell>
          <cell r="D2415">
            <v>450</v>
          </cell>
          <cell r="E2415">
            <v>3.5</v>
          </cell>
          <cell r="F2415">
            <v>3.3</v>
          </cell>
          <cell r="G2415">
            <v>3.7</v>
          </cell>
          <cell r="H2415">
            <v>0.77</v>
          </cell>
        </row>
        <row r="2416">
          <cell r="A2416">
            <v>2415</v>
          </cell>
          <cell r="B2416" t="str">
            <v>OpenDNS</v>
          </cell>
          <cell r="C2416">
            <v>4.4000000000000004</v>
          </cell>
          <cell r="D2416">
            <v>210</v>
          </cell>
          <cell r="E2416">
            <v>4.2</v>
          </cell>
          <cell r="F2416">
            <v>4.0999999999999996</v>
          </cell>
          <cell r="G2416">
            <v>4.5</v>
          </cell>
          <cell r="H2416">
            <v>0.96</v>
          </cell>
        </row>
        <row r="2417">
          <cell r="A2417">
            <v>2416</v>
          </cell>
          <cell r="B2417" t="str">
            <v>South State Bank</v>
          </cell>
          <cell r="C2417">
            <v>3.5</v>
          </cell>
          <cell r="D2417">
            <v>850</v>
          </cell>
          <cell r="E2417">
            <v>3.4</v>
          </cell>
          <cell r="F2417">
            <v>3.2</v>
          </cell>
          <cell r="G2417">
            <v>3.4</v>
          </cell>
          <cell r="H2417">
            <v>0.72</v>
          </cell>
        </row>
        <row r="2418">
          <cell r="A2418">
            <v>2417</v>
          </cell>
          <cell r="B2418" t="str">
            <v>Cornerstone Home Lending, Inc.</v>
          </cell>
          <cell r="C2418">
            <v>4.2</v>
          </cell>
          <cell r="D2418">
            <v>600</v>
          </cell>
          <cell r="E2418">
            <v>4</v>
          </cell>
          <cell r="F2418">
            <v>4.0999999999999996</v>
          </cell>
          <cell r="G2418">
            <v>4.4000000000000004</v>
          </cell>
          <cell r="H2418">
            <v>0.93</v>
          </cell>
        </row>
        <row r="2419">
          <cell r="A2419">
            <v>2418</v>
          </cell>
          <cell r="B2419" t="str">
            <v>Ultimus Fund Solutions</v>
          </cell>
          <cell r="C2419">
            <v>3.2</v>
          </cell>
          <cell r="D2419">
            <v>280</v>
          </cell>
          <cell r="E2419">
            <v>3</v>
          </cell>
          <cell r="F2419">
            <v>2.8</v>
          </cell>
          <cell r="G2419">
            <v>3.1</v>
          </cell>
          <cell r="H2419">
            <v>0.57999999999999996</v>
          </cell>
        </row>
        <row r="2420">
          <cell r="A2420">
            <v>2419</v>
          </cell>
          <cell r="B2420" t="str">
            <v>Golden Hippo</v>
          </cell>
          <cell r="C2420">
            <v>4</v>
          </cell>
          <cell r="D2420">
            <v>550</v>
          </cell>
          <cell r="E2420">
            <v>3.7</v>
          </cell>
          <cell r="F2420">
            <v>3.8</v>
          </cell>
          <cell r="G2420">
            <v>4.2</v>
          </cell>
          <cell r="H2420">
            <v>0.88</v>
          </cell>
        </row>
        <row r="2421">
          <cell r="A2421">
            <v>2420</v>
          </cell>
          <cell r="B2421" t="str">
            <v>JungleWorks</v>
          </cell>
          <cell r="C2421">
            <v>3.8</v>
          </cell>
          <cell r="D2421">
            <v>180</v>
          </cell>
          <cell r="E2421">
            <v>3.5</v>
          </cell>
          <cell r="F2421">
            <v>3.6</v>
          </cell>
          <cell r="G2421">
            <v>3.7</v>
          </cell>
          <cell r="H2421">
            <v>0.8</v>
          </cell>
        </row>
        <row r="2422">
          <cell r="A2422">
            <v>2421</v>
          </cell>
          <cell r="B2422" t="str">
            <v>THE TUOLUMNE BAND OF ME-WUK INDIANS</v>
          </cell>
          <cell r="C2422">
            <v>3.4</v>
          </cell>
          <cell r="D2422">
            <v>95</v>
          </cell>
          <cell r="E2422">
            <v>3.2</v>
          </cell>
          <cell r="F2422">
            <v>3</v>
          </cell>
          <cell r="G2422">
            <v>3.3</v>
          </cell>
          <cell r="H2422">
            <v>0.65</v>
          </cell>
        </row>
        <row r="2423">
          <cell r="A2423">
            <v>2422</v>
          </cell>
          <cell r="B2423" t="str">
            <v>RSM US</v>
          </cell>
          <cell r="C2423">
            <v>3.7</v>
          </cell>
          <cell r="D2423">
            <v>8500</v>
          </cell>
          <cell r="E2423">
            <v>3.2</v>
          </cell>
          <cell r="F2423">
            <v>3.4</v>
          </cell>
          <cell r="G2423">
            <v>3.8</v>
          </cell>
          <cell r="H2423">
            <v>0.85</v>
          </cell>
        </row>
        <row r="2424">
          <cell r="A2424">
            <v>2423</v>
          </cell>
          <cell r="B2424" t="str">
            <v>Mellanox Technologies</v>
          </cell>
          <cell r="C2424">
            <v>4.3</v>
          </cell>
          <cell r="D2424">
            <v>1100</v>
          </cell>
          <cell r="E2424">
            <v>3.9</v>
          </cell>
          <cell r="F2424">
            <v>4.0999999999999996</v>
          </cell>
          <cell r="G2424">
            <v>4.2</v>
          </cell>
          <cell r="H2424">
            <v>0.94</v>
          </cell>
        </row>
        <row r="2425">
          <cell r="A2425">
            <v>2424</v>
          </cell>
          <cell r="B2425" t="str">
            <v>Mastery Logistics Systems</v>
          </cell>
          <cell r="C2425">
            <v>4.5999999999999996</v>
          </cell>
          <cell r="D2425">
            <v>120</v>
          </cell>
          <cell r="E2425">
            <v>4.4000000000000004</v>
          </cell>
          <cell r="F2425">
            <v>4.5</v>
          </cell>
          <cell r="G2425">
            <v>4.7</v>
          </cell>
          <cell r="H2425">
            <v>0.97</v>
          </cell>
        </row>
        <row r="2426">
          <cell r="A2426">
            <v>2425</v>
          </cell>
          <cell r="B2426" t="str">
            <v>Werner Enterprises</v>
          </cell>
          <cell r="C2426">
            <v>3.2</v>
          </cell>
          <cell r="D2426">
            <v>3200</v>
          </cell>
          <cell r="E2426">
            <v>2.8</v>
          </cell>
          <cell r="F2426">
            <v>2.9</v>
          </cell>
          <cell r="G2426">
            <v>3</v>
          </cell>
          <cell r="H2426">
            <v>0.64</v>
          </cell>
        </row>
        <row r="2427">
          <cell r="A2427">
            <v>2426</v>
          </cell>
          <cell r="B2427" t="str">
            <v>PCI</v>
          </cell>
          <cell r="C2427">
            <v>3.7</v>
          </cell>
          <cell r="D2427">
            <v>420</v>
          </cell>
          <cell r="E2427">
            <v>3.5</v>
          </cell>
          <cell r="F2427">
            <v>3.4</v>
          </cell>
          <cell r="G2427">
            <v>3.6</v>
          </cell>
          <cell r="H2427">
            <v>0.79</v>
          </cell>
        </row>
        <row r="2428">
          <cell r="A2428">
            <v>2427</v>
          </cell>
          <cell r="B2428" t="str">
            <v>Jazwares</v>
          </cell>
          <cell r="C2428">
            <v>3.8</v>
          </cell>
          <cell r="D2428">
            <v>480</v>
          </cell>
          <cell r="E2428">
            <v>3.4</v>
          </cell>
          <cell r="F2428">
            <v>3.5</v>
          </cell>
          <cell r="G2428">
            <v>3.9</v>
          </cell>
          <cell r="H2428">
            <v>0.83</v>
          </cell>
        </row>
        <row r="2429">
          <cell r="A2429">
            <v>2428</v>
          </cell>
          <cell r="B2429" t="str">
            <v>Insight Global</v>
          </cell>
          <cell r="C2429">
            <v>4.0999999999999996</v>
          </cell>
          <cell r="D2429">
            <v>11000</v>
          </cell>
          <cell r="E2429">
            <v>3.8</v>
          </cell>
          <cell r="F2429">
            <v>4</v>
          </cell>
          <cell r="G2429">
            <v>4.3</v>
          </cell>
          <cell r="H2429">
            <v>0.92</v>
          </cell>
        </row>
        <row r="2430">
          <cell r="A2430">
            <v>2429</v>
          </cell>
          <cell r="B2430" t="str">
            <v>Eyemart Express</v>
          </cell>
          <cell r="C2430">
            <v>3.3</v>
          </cell>
          <cell r="D2430">
            <v>950</v>
          </cell>
          <cell r="E2430">
            <v>3.2</v>
          </cell>
          <cell r="F2430">
            <v>3</v>
          </cell>
          <cell r="G2430">
            <v>3.1</v>
          </cell>
          <cell r="H2430">
            <v>0.61</v>
          </cell>
        </row>
        <row r="2431">
          <cell r="A2431">
            <v>2430</v>
          </cell>
          <cell r="B2431" t="str">
            <v>Tweddle Group</v>
          </cell>
          <cell r="C2431">
            <v>3.4</v>
          </cell>
          <cell r="D2431">
            <v>160</v>
          </cell>
          <cell r="E2431">
            <v>3.3</v>
          </cell>
          <cell r="F2431">
            <v>3.1</v>
          </cell>
          <cell r="G2431">
            <v>3.2</v>
          </cell>
          <cell r="H2431">
            <v>0.66</v>
          </cell>
        </row>
        <row r="2432">
          <cell r="A2432">
            <v>2431</v>
          </cell>
          <cell r="B2432" t="str">
            <v>Wahl</v>
          </cell>
          <cell r="C2432">
            <v>3.6</v>
          </cell>
          <cell r="D2432">
            <v>380</v>
          </cell>
          <cell r="E2432">
            <v>3.4</v>
          </cell>
          <cell r="F2432">
            <v>3.3</v>
          </cell>
          <cell r="G2432">
            <v>3.5</v>
          </cell>
          <cell r="H2432">
            <v>0.75</v>
          </cell>
        </row>
        <row r="2433">
          <cell r="A2433">
            <v>2432</v>
          </cell>
          <cell r="B2433" t="str">
            <v>Marlabs</v>
          </cell>
          <cell r="C2433">
            <v>3.8</v>
          </cell>
          <cell r="D2433">
            <v>2200</v>
          </cell>
          <cell r="E2433">
            <v>3.7</v>
          </cell>
          <cell r="F2433">
            <v>3.5</v>
          </cell>
          <cell r="G2433">
            <v>3.6</v>
          </cell>
          <cell r="H2433">
            <v>0.82</v>
          </cell>
        </row>
        <row r="2434">
          <cell r="A2434">
            <v>2433</v>
          </cell>
          <cell r="B2434" t="str">
            <v>SADA</v>
          </cell>
          <cell r="C2434">
            <v>4.5999999999999996</v>
          </cell>
          <cell r="D2434">
            <v>550</v>
          </cell>
          <cell r="E2434">
            <v>4.4000000000000004</v>
          </cell>
          <cell r="F2434">
            <v>4.5</v>
          </cell>
          <cell r="G2434">
            <v>4.7</v>
          </cell>
          <cell r="H2434">
            <v>0.96</v>
          </cell>
        </row>
        <row r="2435">
          <cell r="A2435">
            <v>2434</v>
          </cell>
          <cell r="B2435" t="str">
            <v>Larry H. Miller Management Corporation</v>
          </cell>
          <cell r="C2435">
            <v>3.5</v>
          </cell>
          <cell r="D2435">
            <v>750</v>
          </cell>
          <cell r="E2435">
            <v>3.3</v>
          </cell>
          <cell r="F2435">
            <v>3.2</v>
          </cell>
          <cell r="G2435">
            <v>3.4</v>
          </cell>
          <cell r="H2435">
            <v>0.7</v>
          </cell>
        </row>
        <row r="2436">
          <cell r="A2436">
            <v>2435</v>
          </cell>
          <cell r="B2436" t="str">
            <v>Las Vegas Sands</v>
          </cell>
          <cell r="C2436">
            <v>3.5</v>
          </cell>
          <cell r="D2436">
            <v>2800</v>
          </cell>
          <cell r="E2436">
            <v>3.1</v>
          </cell>
          <cell r="F2436">
            <v>3.2</v>
          </cell>
          <cell r="G2436">
            <v>3.4</v>
          </cell>
          <cell r="H2436">
            <v>0.68</v>
          </cell>
        </row>
        <row r="2437">
          <cell r="A2437">
            <v>2436</v>
          </cell>
          <cell r="B2437" t="str">
            <v>KMS Technology</v>
          </cell>
          <cell r="C2437">
            <v>4.2</v>
          </cell>
          <cell r="D2437">
            <v>450</v>
          </cell>
          <cell r="E2437">
            <v>4.0999999999999996</v>
          </cell>
          <cell r="F2437">
            <v>4</v>
          </cell>
          <cell r="G2437">
            <v>4.3</v>
          </cell>
          <cell r="H2437">
            <v>0.94</v>
          </cell>
        </row>
        <row r="2438">
          <cell r="A2438">
            <v>2437</v>
          </cell>
          <cell r="B2438" t="str">
            <v>Da Davidson</v>
          </cell>
          <cell r="C2438">
            <v>3.8</v>
          </cell>
          <cell r="D2438">
            <v>240</v>
          </cell>
          <cell r="E2438">
            <v>3.5</v>
          </cell>
          <cell r="F2438">
            <v>3.6</v>
          </cell>
          <cell r="G2438">
            <v>3.8</v>
          </cell>
          <cell r="H2438">
            <v>0.84</v>
          </cell>
        </row>
        <row r="2439">
          <cell r="A2439">
            <v>2438</v>
          </cell>
          <cell r="B2439" t="str">
            <v>Sunera Technologies</v>
          </cell>
          <cell r="C2439">
            <v>3.9</v>
          </cell>
          <cell r="D2439">
            <v>850</v>
          </cell>
          <cell r="E2439">
            <v>3.8</v>
          </cell>
          <cell r="F2439">
            <v>3.7</v>
          </cell>
          <cell r="G2439">
            <v>3.8</v>
          </cell>
          <cell r="H2439">
            <v>0.86</v>
          </cell>
        </row>
        <row r="2440">
          <cell r="A2440">
            <v>2439</v>
          </cell>
          <cell r="B2440" t="str">
            <v>CCV Pay</v>
          </cell>
          <cell r="C2440">
            <v>3.7</v>
          </cell>
          <cell r="D2440">
            <v>110</v>
          </cell>
          <cell r="E2440">
            <v>3.5</v>
          </cell>
          <cell r="F2440">
            <v>3.4</v>
          </cell>
          <cell r="G2440">
            <v>3.6</v>
          </cell>
          <cell r="H2440">
            <v>0.78</v>
          </cell>
        </row>
        <row r="2441">
          <cell r="A2441">
            <v>2440</v>
          </cell>
          <cell r="B2441" t="str">
            <v>Morgan &amp; Morgan</v>
          </cell>
          <cell r="C2441">
            <v>3.4</v>
          </cell>
          <cell r="D2441">
            <v>2400</v>
          </cell>
          <cell r="E2441">
            <v>3</v>
          </cell>
          <cell r="F2441">
            <v>3.1</v>
          </cell>
          <cell r="G2441">
            <v>3.3</v>
          </cell>
          <cell r="H2441">
            <v>0.67</v>
          </cell>
        </row>
        <row r="2442">
          <cell r="A2442">
            <v>2441</v>
          </cell>
          <cell r="B2442" t="str">
            <v>Kinesso</v>
          </cell>
          <cell r="C2442">
            <v>3.9</v>
          </cell>
          <cell r="D2442">
            <v>420</v>
          </cell>
          <cell r="E2442">
            <v>3.7</v>
          </cell>
          <cell r="F2442">
            <v>3.6</v>
          </cell>
          <cell r="G2442">
            <v>4</v>
          </cell>
          <cell r="H2442">
            <v>0.85</v>
          </cell>
        </row>
        <row r="2443">
          <cell r="A2443">
            <v>2442</v>
          </cell>
          <cell r="B2443" t="str">
            <v>Prosperity Bank</v>
          </cell>
          <cell r="C2443">
            <v>3.2</v>
          </cell>
          <cell r="D2443">
            <v>850</v>
          </cell>
          <cell r="E2443">
            <v>3.1</v>
          </cell>
          <cell r="F2443">
            <v>2.9</v>
          </cell>
          <cell r="G2443">
            <v>3</v>
          </cell>
          <cell r="H2443">
            <v>0.59</v>
          </cell>
        </row>
        <row r="2444">
          <cell r="A2444">
            <v>2443</v>
          </cell>
          <cell r="B2444" t="str">
            <v>Transworld Systems</v>
          </cell>
          <cell r="C2444">
            <v>2.9</v>
          </cell>
          <cell r="D2444">
            <v>1400</v>
          </cell>
          <cell r="E2444">
            <v>2.8</v>
          </cell>
          <cell r="F2444">
            <v>2.6</v>
          </cell>
          <cell r="G2444">
            <v>2.7</v>
          </cell>
          <cell r="H2444">
            <v>0.51</v>
          </cell>
        </row>
        <row r="2445">
          <cell r="A2445">
            <v>2444</v>
          </cell>
          <cell r="B2445" t="str">
            <v>VaynerX</v>
          </cell>
          <cell r="C2445">
            <v>3.8</v>
          </cell>
          <cell r="D2445">
            <v>150</v>
          </cell>
          <cell r="E2445">
            <v>3.2</v>
          </cell>
          <cell r="F2445">
            <v>3.5</v>
          </cell>
          <cell r="G2445">
            <v>4.0999999999999996</v>
          </cell>
          <cell r="H2445">
            <v>0.88</v>
          </cell>
        </row>
        <row r="2446">
          <cell r="A2446">
            <v>2445</v>
          </cell>
          <cell r="B2446" t="str">
            <v>Meriplex</v>
          </cell>
          <cell r="C2446">
            <v>3.9</v>
          </cell>
          <cell r="D2446">
            <v>130</v>
          </cell>
          <cell r="E2446">
            <v>3.7</v>
          </cell>
          <cell r="F2446">
            <v>3.8</v>
          </cell>
          <cell r="G2446">
            <v>4</v>
          </cell>
          <cell r="H2446">
            <v>0.9</v>
          </cell>
        </row>
        <row r="2447">
          <cell r="A2447">
            <v>2446</v>
          </cell>
          <cell r="B2447" t="str">
            <v>Philadelphia Insurance Companies</v>
          </cell>
          <cell r="C2447">
            <v>3.9</v>
          </cell>
          <cell r="D2447">
            <v>750</v>
          </cell>
          <cell r="E2447">
            <v>3.8</v>
          </cell>
          <cell r="F2447">
            <v>3.7</v>
          </cell>
          <cell r="G2447">
            <v>4</v>
          </cell>
          <cell r="H2447">
            <v>0.89</v>
          </cell>
        </row>
        <row r="2448">
          <cell r="A2448">
            <v>2447</v>
          </cell>
          <cell r="B2448" t="str">
            <v>Yodlee</v>
          </cell>
          <cell r="C2448">
            <v>3.5</v>
          </cell>
          <cell r="D2448">
            <v>1100</v>
          </cell>
          <cell r="E2448">
            <v>3.4</v>
          </cell>
          <cell r="F2448">
            <v>3.2</v>
          </cell>
          <cell r="G2448">
            <v>3.3</v>
          </cell>
          <cell r="H2448">
            <v>0.71</v>
          </cell>
        </row>
        <row r="2449">
          <cell r="A2449">
            <v>2448</v>
          </cell>
          <cell r="B2449" t="str">
            <v>Prolifics</v>
          </cell>
          <cell r="C2449">
            <v>3.7</v>
          </cell>
          <cell r="D2449">
            <v>1300</v>
          </cell>
          <cell r="E2449">
            <v>3.6</v>
          </cell>
          <cell r="F2449">
            <v>3.4</v>
          </cell>
          <cell r="G2449">
            <v>3.5</v>
          </cell>
          <cell r="H2449">
            <v>0.79</v>
          </cell>
        </row>
        <row r="2450">
          <cell r="A2450">
            <v>2449</v>
          </cell>
          <cell r="B2450" t="str">
            <v>AtWork Group</v>
          </cell>
          <cell r="C2450">
            <v>3.9</v>
          </cell>
          <cell r="D2450">
            <v>550</v>
          </cell>
          <cell r="E2450">
            <v>3.8</v>
          </cell>
          <cell r="F2450">
            <v>3.7</v>
          </cell>
          <cell r="G2450">
            <v>3.9</v>
          </cell>
          <cell r="H2450">
            <v>0.86</v>
          </cell>
        </row>
        <row r="2451">
          <cell r="A2451">
            <v>2450</v>
          </cell>
          <cell r="B2451" t="str">
            <v>Seneca Foods</v>
          </cell>
          <cell r="C2451">
            <v>2.9</v>
          </cell>
          <cell r="D2451">
            <v>850</v>
          </cell>
          <cell r="E2451">
            <v>2.7</v>
          </cell>
          <cell r="F2451">
            <v>2.6</v>
          </cell>
          <cell r="G2451">
            <v>2.8</v>
          </cell>
          <cell r="H2451">
            <v>0.5</v>
          </cell>
        </row>
        <row r="2452">
          <cell r="A2452">
            <v>2451</v>
          </cell>
          <cell r="B2452" t="str">
            <v>Tellabs</v>
          </cell>
          <cell r="C2452">
            <v>3.5</v>
          </cell>
          <cell r="D2452">
            <v>320</v>
          </cell>
          <cell r="E2452">
            <v>3.4</v>
          </cell>
          <cell r="F2452">
            <v>3.2</v>
          </cell>
          <cell r="G2452">
            <v>3.3</v>
          </cell>
          <cell r="H2452">
            <v>0.69</v>
          </cell>
        </row>
        <row r="2453">
          <cell r="A2453">
            <v>2452</v>
          </cell>
          <cell r="B2453" t="str">
            <v>US Anesthesia Partners</v>
          </cell>
          <cell r="C2453">
            <v>3.1</v>
          </cell>
          <cell r="D2453">
            <v>1200</v>
          </cell>
          <cell r="E2453">
            <v>2.8</v>
          </cell>
          <cell r="F2453">
            <v>2.7</v>
          </cell>
          <cell r="G2453">
            <v>2.9</v>
          </cell>
          <cell r="H2453">
            <v>0.55000000000000004</v>
          </cell>
        </row>
        <row r="2454">
          <cell r="A2454">
            <v>2453</v>
          </cell>
          <cell r="B2454" t="str">
            <v>Ollie's Bargain Outlet</v>
          </cell>
          <cell r="C2454">
            <v>3.1</v>
          </cell>
          <cell r="D2454">
            <v>2800</v>
          </cell>
          <cell r="E2454">
            <v>2.9</v>
          </cell>
          <cell r="F2454">
            <v>2.8</v>
          </cell>
          <cell r="G2454">
            <v>3</v>
          </cell>
          <cell r="H2454">
            <v>0.57999999999999996</v>
          </cell>
        </row>
        <row r="2455">
          <cell r="A2455">
            <v>2454</v>
          </cell>
          <cell r="B2455" t="str">
            <v>AVI-SPL</v>
          </cell>
          <cell r="C2455">
            <v>3.5</v>
          </cell>
          <cell r="D2455">
            <v>950</v>
          </cell>
          <cell r="E2455">
            <v>3.3</v>
          </cell>
          <cell r="F2455">
            <v>3.2</v>
          </cell>
          <cell r="G2455">
            <v>3.4</v>
          </cell>
          <cell r="H2455">
            <v>0.72</v>
          </cell>
        </row>
        <row r="2456">
          <cell r="A2456">
            <v>2455</v>
          </cell>
          <cell r="B2456" t="str">
            <v>Kforce</v>
          </cell>
          <cell r="C2456">
            <v>4</v>
          </cell>
          <cell r="D2456">
            <v>3800</v>
          </cell>
          <cell r="E2456">
            <v>3.8</v>
          </cell>
          <cell r="F2456">
            <v>3.9</v>
          </cell>
          <cell r="G2456">
            <v>4.0999999999999996</v>
          </cell>
          <cell r="H2456">
            <v>0.9</v>
          </cell>
        </row>
        <row r="2457">
          <cell r="A2457">
            <v>2456</v>
          </cell>
          <cell r="B2457" t="str">
            <v>Jenner &amp; Block</v>
          </cell>
          <cell r="C2457">
            <v>4</v>
          </cell>
          <cell r="D2457">
            <v>310</v>
          </cell>
          <cell r="E2457">
            <v>3.4</v>
          </cell>
          <cell r="F2457">
            <v>3.7</v>
          </cell>
          <cell r="G2457">
            <v>4.0999999999999996</v>
          </cell>
          <cell r="H2457">
            <v>0.88</v>
          </cell>
        </row>
        <row r="2458">
          <cell r="A2458">
            <v>2457</v>
          </cell>
          <cell r="B2458" t="str">
            <v>Carter Bank</v>
          </cell>
          <cell r="C2458">
            <v>3</v>
          </cell>
          <cell r="D2458">
            <v>240</v>
          </cell>
          <cell r="E2458">
            <v>2.9</v>
          </cell>
          <cell r="F2458">
            <v>2.7</v>
          </cell>
          <cell r="G2458">
            <v>2.8</v>
          </cell>
          <cell r="H2458">
            <v>0.52</v>
          </cell>
        </row>
        <row r="2459">
          <cell r="A2459">
            <v>2458</v>
          </cell>
          <cell r="B2459" t="str">
            <v>M.C. Dean, Inc.</v>
          </cell>
          <cell r="C2459">
            <v>3.4</v>
          </cell>
          <cell r="D2459">
            <v>1100</v>
          </cell>
          <cell r="E2459">
            <v>3.1</v>
          </cell>
          <cell r="F2459">
            <v>3</v>
          </cell>
          <cell r="G2459">
            <v>3.2</v>
          </cell>
          <cell r="H2459">
            <v>0.66</v>
          </cell>
        </row>
        <row r="2460">
          <cell r="A2460">
            <v>2459</v>
          </cell>
          <cell r="B2460" t="str">
            <v>Moody's Analytics</v>
          </cell>
          <cell r="C2460">
            <v>3.9</v>
          </cell>
          <cell r="D2460">
            <v>1800</v>
          </cell>
          <cell r="E2460">
            <v>3.8</v>
          </cell>
          <cell r="F2460">
            <v>3.7</v>
          </cell>
          <cell r="G2460">
            <v>3.9</v>
          </cell>
          <cell r="H2460">
            <v>0.87</v>
          </cell>
        </row>
        <row r="2461">
          <cell r="A2461">
            <v>2460</v>
          </cell>
          <cell r="B2461" t="str">
            <v>Sammons Financial Group</v>
          </cell>
          <cell r="C2461">
            <v>4.0999999999999996</v>
          </cell>
          <cell r="D2461">
            <v>450</v>
          </cell>
          <cell r="E2461">
            <v>4</v>
          </cell>
          <cell r="F2461">
            <v>3.9</v>
          </cell>
          <cell r="G2461">
            <v>4.2</v>
          </cell>
          <cell r="H2461">
            <v>0.92</v>
          </cell>
        </row>
        <row r="2462">
          <cell r="A2462">
            <v>2461</v>
          </cell>
          <cell r="B2462" t="str">
            <v>Synechron</v>
          </cell>
          <cell r="C2462">
            <v>3.8</v>
          </cell>
          <cell r="D2462">
            <v>4200</v>
          </cell>
          <cell r="E2462">
            <v>3.7</v>
          </cell>
          <cell r="F2462">
            <v>3.5</v>
          </cell>
          <cell r="G2462">
            <v>3.7</v>
          </cell>
          <cell r="H2462">
            <v>0.84</v>
          </cell>
        </row>
        <row r="2463">
          <cell r="A2463">
            <v>2462</v>
          </cell>
          <cell r="B2463" t="str">
            <v>Pure Barre</v>
          </cell>
          <cell r="C2463">
            <v>3.4</v>
          </cell>
          <cell r="D2463">
            <v>650</v>
          </cell>
          <cell r="E2463">
            <v>3.2</v>
          </cell>
          <cell r="F2463">
            <v>3</v>
          </cell>
          <cell r="G2463">
            <v>3.5</v>
          </cell>
          <cell r="H2463">
            <v>0.68</v>
          </cell>
        </row>
        <row r="2464">
          <cell r="A2464">
            <v>2463</v>
          </cell>
          <cell r="B2464" t="str">
            <v>True Value</v>
          </cell>
          <cell r="C2464">
            <v>3.2</v>
          </cell>
          <cell r="D2464">
            <v>1100</v>
          </cell>
          <cell r="E2464">
            <v>3</v>
          </cell>
          <cell r="F2464">
            <v>2.9</v>
          </cell>
          <cell r="G2464">
            <v>3.1</v>
          </cell>
          <cell r="H2464">
            <v>0.62</v>
          </cell>
        </row>
        <row r="2465">
          <cell r="A2465">
            <v>2464</v>
          </cell>
          <cell r="B2465" t="str">
            <v>FNBO</v>
          </cell>
          <cell r="C2465">
            <v>3.8</v>
          </cell>
          <cell r="D2465">
            <v>750</v>
          </cell>
          <cell r="E2465">
            <v>3.7</v>
          </cell>
          <cell r="F2465">
            <v>3.5</v>
          </cell>
          <cell r="G2465">
            <v>3.9</v>
          </cell>
          <cell r="H2465">
            <v>0.83</v>
          </cell>
        </row>
        <row r="2466">
          <cell r="A2466">
            <v>2465</v>
          </cell>
          <cell r="B2466" t="str">
            <v>Bella Baby Photography</v>
          </cell>
          <cell r="C2466">
            <v>3.5</v>
          </cell>
          <cell r="D2466">
            <v>280</v>
          </cell>
          <cell r="E2466">
            <v>3.3</v>
          </cell>
          <cell r="F2466">
            <v>3.2</v>
          </cell>
          <cell r="G2466">
            <v>3.6</v>
          </cell>
          <cell r="H2466">
            <v>0.71</v>
          </cell>
        </row>
        <row r="2467">
          <cell r="A2467">
            <v>2466</v>
          </cell>
          <cell r="B2467" t="str">
            <v>Fresh Del Monte Produce</v>
          </cell>
          <cell r="C2467">
            <v>3.3</v>
          </cell>
          <cell r="D2467">
            <v>1400</v>
          </cell>
          <cell r="E2467">
            <v>3.1</v>
          </cell>
          <cell r="F2467">
            <v>3</v>
          </cell>
          <cell r="G2467">
            <v>3.2</v>
          </cell>
          <cell r="H2467">
            <v>0.63</v>
          </cell>
        </row>
        <row r="2468">
          <cell r="A2468">
            <v>2467</v>
          </cell>
          <cell r="B2468" t="str">
            <v>Ad Hoc LLC</v>
          </cell>
          <cell r="C2468">
            <v>4.3</v>
          </cell>
          <cell r="D2468">
            <v>320</v>
          </cell>
          <cell r="E2468">
            <v>4.2</v>
          </cell>
          <cell r="F2468">
            <v>4.0999999999999996</v>
          </cell>
          <cell r="G2468">
            <v>4.5</v>
          </cell>
          <cell r="H2468">
            <v>0.95</v>
          </cell>
        </row>
        <row r="2469">
          <cell r="A2469">
            <v>2468</v>
          </cell>
          <cell r="B2469" t="str">
            <v>E-Solutions</v>
          </cell>
          <cell r="C2469">
            <v>3.7</v>
          </cell>
          <cell r="D2469">
            <v>950</v>
          </cell>
          <cell r="E2469">
            <v>3.6</v>
          </cell>
          <cell r="F2469">
            <v>3.4</v>
          </cell>
          <cell r="G2469">
            <v>3.5</v>
          </cell>
          <cell r="H2469">
            <v>0.78</v>
          </cell>
        </row>
        <row r="2470">
          <cell r="A2470">
            <v>2469</v>
          </cell>
          <cell r="B2470" t="str">
            <v>American Tire Distributors</v>
          </cell>
          <cell r="C2470">
            <v>3.2</v>
          </cell>
          <cell r="D2470">
            <v>1100</v>
          </cell>
          <cell r="E2470">
            <v>3</v>
          </cell>
          <cell r="F2470">
            <v>2.9</v>
          </cell>
          <cell r="G2470">
            <v>3.1</v>
          </cell>
          <cell r="H2470">
            <v>0.6</v>
          </cell>
        </row>
        <row r="2471">
          <cell r="A2471">
            <v>2470</v>
          </cell>
          <cell r="B2471" t="str">
            <v>Millennium Physician Group</v>
          </cell>
          <cell r="C2471">
            <v>3.2</v>
          </cell>
          <cell r="D2471">
            <v>550</v>
          </cell>
          <cell r="E2471">
            <v>3</v>
          </cell>
          <cell r="F2471">
            <v>2.8</v>
          </cell>
          <cell r="G2471">
            <v>3</v>
          </cell>
          <cell r="H2471">
            <v>0.56999999999999995</v>
          </cell>
        </row>
        <row r="2472">
          <cell r="A2472">
            <v>2471</v>
          </cell>
          <cell r="B2472" t="str">
            <v>Ardurra</v>
          </cell>
          <cell r="C2472">
            <v>4</v>
          </cell>
          <cell r="D2472">
            <v>220</v>
          </cell>
          <cell r="E2472">
            <v>3.8</v>
          </cell>
          <cell r="F2472">
            <v>3.9</v>
          </cell>
          <cell r="G2472">
            <v>4.0999999999999996</v>
          </cell>
          <cell r="H2472">
            <v>0.91</v>
          </cell>
        </row>
        <row r="2473">
          <cell r="A2473">
            <v>2472</v>
          </cell>
          <cell r="B2473" t="str">
            <v>Carenet Health</v>
          </cell>
          <cell r="C2473">
            <v>3.3</v>
          </cell>
          <cell r="D2473">
            <v>850</v>
          </cell>
          <cell r="E2473">
            <v>3.1</v>
          </cell>
          <cell r="F2473">
            <v>3</v>
          </cell>
          <cell r="G2473">
            <v>3.2</v>
          </cell>
          <cell r="H2473">
            <v>0.64</v>
          </cell>
        </row>
        <row r="2474">
          <cell r="A2474">
            <v>2473</v>
          </cell>
          <cell r="B2474" t="str">
            <v>The Honey Baked Ham Company</v>
          </cell>
          <cell r="C2474">
            <v>3.5</v>
          </cell>
          <cell r="D2474">
            <v>1400</v>
          </cell>
          <cell r="E2474">
            <v>3.3</v>
          </cell>
          <cell r="F2474">
            <v>3.2</v>
          </cell>
          <cell r="G2474">
            <v>3.6</v>
          </cell>
          <cell r="H2474">
            <v>0.73</v>
          </cell>
        </row>
        <row r="2475">
          <cell r="A2475">
            <v>2474</v>
          </cell>
          <cell r="B2475" t="str">
            <v>Paper Source</v>
          </cell>
          <cell r="C2475">
            <v>3</v>
          </cell>
          <cell r="D2475">
            <v>950</v>
          </cell>
          <cell r="E2475">
            <v>2.8</v>
          </cell>
          <cell r="F2475">
            <v>2.7</v>
          </cell>
          <cell r="G2475">
            <v>3.1</v>
          </cell>
          <cell r="H2475">
            <v>0.54</v>
          </cell>
        </row>
        <row r="2476">
          <cell r="A2476">
            <v>2475</v>
          </cell>
          <cell r="B2476" t="str">
            <v>Sunflower Bank</v>
          </cell>
          <cell r="C2476">
            <v>3.3</v>
          </cell>
          <cell r="D2476">
            <v>310</v>
          </cell>
          <cell r="E2476">
            <v>3.2</v>
          </cell>
          <cell r="F2476">
            <v>3</v>
          </cell>
          <cell r="G2476">
            <v>3.2</v>
          </cell>
          <cell r="H2476">
            <v>0.62</v>
          </cell>
        </row>
        <row r="2477">
          <cell r="A2477">
            <v>2476</v>
          </cell>
          <cell r="B2477" t="str">
            <v>The Hain Celestial Group</v>
          </cell>
          <cell r="C2477">
            <v>3.1</v>
          </cell>
          <cell r="D2477">
            <v>750</v>
          </cell>
          <cell r="E2477">
            <v>2.9</v>
          </cell>
          <cell r="F2477">
            <v>2.8</v>
          </cell>
          <cell r="G2477">
            <v>3</v>
          </cell>
          <cell r="H2477">
            <v>0.56000000000000005</v>
          </cell>
        </row>
        <row r="2478">
          <cell r="A2478">
            <v>2477</v>
          </cell>
          <cell r="B2478" t="str">
            <v>Saltchuk</v>
          </cell>
          <cell r="C2478">
            <v>3.7</v>
          </cell>
          <cell r="D2478">
            <v>180</v>
          </cell>
          <cell r="E2478">
            <v>3.5</v>
          </cell>
          <cell r="F2478">
            <v>3.4</v>
          </cell>
          <cell r="G2478">
            <v>3.6</v>
          </cell>
          <cell r="H2478">
            <v>0.79</v>
          </cell>
        </row>
        <row r="2479">
          <cell r="A2479">
            <v>2478</v>
          </cell>
          <cell r="B2479" t="str">
            <v>Click Bond</v>
          </cell>
          <cell r="C2479">
            <v>3.8</v>
          </cell>
          <cell r="D2479">
            <v>140</v>
          </cell>
          <cell r="E2479">
            <v>3.6</v>
          </cell>
          <cell r="F2479">
            <v>3.5</v>
          </cell>
          <cell r="G2479">
            <v>3.9</v>
          </cell>
          <cell r="H2479">
            <v>0.84</v>
          </cell>
        </row>
        <row r="2480">
          <cell r="A2480">
            <v>2479</v>
          </cell>
          <cell r="B2480" t="str">
            <v>TQL</v>
          </cell>
          <cell r="C2480">
            <v>3.7</v>
          </cell>
          <cell r="D2480">
            <v>6500</v>
          </cell>
          <cell r="E2480">
            <v>2.5</v>
          </cell>
          <cell r="F2480">
            <v>3.6</v>
          </cell>
          <cell r="G2480">
            <v>4.0999999999999996</v>
          </cell>
          <cell r="H2480">
            <v>0.88</v>
          </cell>
        </row>
        <row r="2481">
          <cell r="A2481">
            <v>2480</v>
          </cell>
          <cell r="B2481" t="str">
            <v>Congo Brands</v>
          </cell>
          <cell r="C2481">
            <v>3.9</v>
          </cell>
          <cell r="D2481">
            <v>110</v>
          </cell>
          <cell r="E2481">
            <v>3.6</v>
          </cell>
          <cell r="F2481">
            <v>3.8</v>
          </cell>
          <cell r="G2481">
            <v>4.0999999999999996</v>
          </cell>
          <cell r="H2481">
            <v>0.89</v>
          </cell>
        </row>
        <row r="2482">
          <cell r="A2482">
            <v>2481</v>
          </cell>
          <cell r="B2482" t="str">
            <v>Donnelley Financial Solutions</v>
          </cell>
          <cell r="C2482">
            <v>3.6</v>
          </cell>
          <cell r="D2482">
            <v>650</v>
          </cell>
          <cell r="E2482">
            <v>3.4</v>
          </cell>
          <cell r="F2482">
            <v>3.3</v>
          </cell>
          <cell r="G2482">
            <v>3.5</v>
          </cell>
          <cell r="H2482">
            <v>0.76</v>
          </cell>
        </row>
        <row r="2483">
          <cell r="A2483">
            <v>2482</v>
          </cell>
          <cell r="B2483" t="str">
            <v>IntegriChain</v>
          </cell>
          <cell r="C2483">
            <v>3.9</v>
          </cell>
          <cell r="D2483">
            <v>240</v>
          </cell>
          <cell r="E2483">
            <v>3.7</v>
          </cell>
          <cell r="F2483">
            <v>3.8</v>
          </cell>
          <cell r="G2483">
            <v>4</v>
          </cell>
          <cell r="H2483">
            <v>0.88</v>
          </cell>
        </row>
        <row r="2484">
          <cell r="A2484">
            <v>2483</v>
          </cell>
          <cell r="B2484" t="str">
            <v>OneAmerica Financial Partners, Inc.</v>
          </cell>
          <cell r="C2484">
            <v>3.8</v>
          </cell>
          <cell r="D2484">
            <v>550</v>
          </cell>
          <cell r="E2484">
            <v>3.7</v>
          </cell>
          <cell r="F2484">
            <v>3.5</v>
          </cell>
          <cell r="G2484">
            <v>3.9</v>
          </cell>
          <cell r="H2484">
            <v>0.82</v>
          </cell>
        </row>
        <row r="2485">
          <cell r="A2485">
            <v>2484</v>
          </cell>
          <cell r="B2485" t="str">
            <v>Kane's</v>
          </cell>
          <cell r="C2485">
            <v>3.1</v>
          </cell>
          <cell r="D2485">
            <v>480</v>
          </cell>
          <cell r="E2485">
            <v>2.9</v>
          </cell>
          <cell r="F2485">
            <v>2.8</v>
          </cell>
          <cell r="G2485">
            <v>3</v>
          </cell>
          <cell r="H2485">
            <v>0.55000000000000004</v>
          </cell>
        </row>
        <row r="2486">
          <cell r="A2486">
            <v>2485</v>
          </cell>
          <cell r="B2486" t="str">
            <v>Escalent</v>
          </cell>
          <cell r="C2486">
            <v>3.6</v>
          </cell>
          <cell r="D2486">
            <v>320</v>
          </cell>
          <cell r="E2486">
            <v>3.4</v>
          </cell>
          <cell r="F2486">
            <v>3.3</v>
          </cell>
          <cell r="G2486">
            <v>3.7</v>
          </cell>
          <cell r="H2486">
            <v>0.78</v>
          </cell>
        </row>
        <row r="2487">
          <cell r="A2487">
            <v>2486</v>
          </cell>
          <cell r="B2487" t="str">
            <v>FastMed</v>
          </cell>
          <cell r="C2487">
            <v>2.8</v>
          </cell>
          <cell r="D2487">
            <v>1100</v>
          </cell>
          <cell r="E2487">
            <v>2.6</v>
          </cell>
          <cell r="F2487">
            <v>2.4</v>
          </cell>
          <cell r="G2487">
            <v>2.7</v>
          </cell>
          <cell r="H2487">
            <v>0.45</v>
          </cell>
        </row>
        <row r="2488">
          <cell r="A2488">
            <v>2487</v>
          </cell>
          <cell r="B2488" t="str">
            <v>Jafra</v>
          </cell>
          <cell r="C2488">
            <v>3.5</v>
          </cell>
          <cell r="D2488">
            <v>420</v>
          </cell>
          <cell r="E2488">
            <v>3.3</v>
          </cell>
          <cell r="F2488">
            <v>3.2</v>
          </cell>
          <cell r="G2488">
            <v>3.4</v>
          </cell>
          <cell r="H2488">
            <v>0.7</v>
          </cell>
        </row>
        <row r="2489">
          <cell r="A2489">
            <v>2488</v>
          </cell>
          <cell r="B2489" t="str">
            <v>Stratus Technologies</v>
          </cell>
          <cell r="C2489">
            <v>3.7</v>
          </cell>
          <cell r="D2489">
            <v>160</v>
          </cell>
          <cell r="E2489">
            <v>3.6</v>
          </cell>
          <cell r="F2489">
            <v>3.4</v>
          </cell>
          <cell r="G2489">
            <v>3.5</v>
          </cell>
          <cell r="H2489">
            <v>0.77</v>
          </cell>
        </row>
        <row r="2490">
          <cell r="A2490">
            <v>2489</v>
          </cell>
          <cell r="B2490" t="str">
            <v>New Horizons</v>
          </cell>
          <cell r="C2490">
            <v>3.4</v>
          </cell>
          <cell r="D2490">
            <v>950</v>
          </cell>
          <cell r="E2490">
            <v>3.3</v>
          </cell>
          <cell r="F2490">
            <v>3.1</v>
          </cell>
          <cell r="G2490">
            <v>3.3</v>
          </cell>
          <cell r="H2490">
            <v>0.66</v>
          </cell>
        </row>
        <row r="2491">
          <cell r="A2491">
            <v>2490</v>
          </cell>
          <cell r="B2491" t="str">
            <v>Gomotive</v>
          </cell>
          <cell r="C2491">
            <v>4.3</v>
          </cell>
          <cell r="D2491">
            <v>1100</v>
          </cell>
          <cell r="E2491">
            <v>4.0999999999999996</v>
          </cell>
          <cell r="F2491">
            <v>4.2</v>
          </cell>
          <cell r="G2491">
            <v>4.4000000000000004</v>
          </cell>
          <cell r="H2491">
            <v>0.94</v>
          </cell>
        </row>
        <row r="2492">
          <cell r="A2492">
            <v>2491</v>
          </cell>
          <cell r="B2492" t="str">
            <v>Instinet</v>
          </cell>
          <cell r="C2492">
            <v>4</v>
          </cell>
          <cell r="D2492">
            <v>210</v>
          </cell>
          <cell r="E2492">
            <v>3.8</v>
          </cell>
          <cell r="F2492">
            <v>3.7</v>
          </cell>
          <cell r="G2492">
            <v>3.9</v>
          </cell>
          <cell r="H2492">
            <v>0.9</v>
          </cell>
        </row>
        <row r="2493">
          <cell r="A2493">
            <v>2492</v>
          </cell>
          <cell r="B2493" t="str">
            <v>HALO Branded Solutions</v>
          </cell>
          <cell r="C2493">
            <v>3.7</v>
          </cell>
          <cell r="D2493">
            <v>380</v>
          </cell>
          <cell r="E2493">
            <v>3.5</v>
          </cell>
          <cell r="F2493">
            <v>3.4</v>
          </cell>
          <cell r="G2493">
            <v>3.8</v>
          </cell>
          <cell r="H2493">
            <v>0.8</v>
          </cell>
        </row>
        <row r="2494">
          <cell r="A2494">
            <v>2493</v>
          </cell>
          <cell r="B2494" t="str">
            <v>Macmillan Learning</v>
          </cell>
          <cell r="C2494">
            <v>3.9</v>
          </cell>
          <cell r="D2494">
            <v>550</v>
          </cell>
          <cell r="E2494">
            <v>3.8</v>
          </cell>
          <cell r="F2494">
            <v>3.7</v>
          </cell>
          <cell r="G2494">
            <v>4</v>
          </cell>
          <cell r="H2494">
            <v>0.89</v>
          </cell>
        </row>
        <row r="2495">
          <cell r="A2495">
            <v>2494</v>
          </cell>
          <cell r="B2495" t="str">
            <v>Spanish Broadcasting System</v>
          </cell>
          <cell r="C2495">
            <v>3.2</v>
          </cell>
          <cell r="D2495">
            <v>180</v>
          </cell>
          <cell r="E2495">
            <v>3</v>
          </cell>
          <cell r="F2495">
            <v>2.9</v>
          </cell>
          <cell r="G2495">
            <v>3.1</v>
          </cell>
          <cell r="H2495">
            <v>0.57999999999999996</v>
          </cell>
        </row>
        <row r="2496">
          <cell r="A2496">
            <v>2495</v>
          </cell>
          <cell r="B2496" t="str">
            <v>EAB</v>
          </cell>
          <cell r="C2496">
            <v>3.9</v>
          </cell>
          <cell r="D2496">
            <v>850</v>
          </cell>
          <cell r="E2496">
            <v>3.7</v>
          </cell>
          <cell r="F2496">
            <v>3.8</v>
          </cell>
          <cell r="G2496">
            <v>4.0999999999999996</v>
          </cell>
          <cell r="H2496">
            <v>0.87</v>
          </cell>
        </row>
        <row r="2497">
          <cell r="A2497">
            <v>2496</v>
          </cell>
          <cell r="B2497" t="str">
            <v>Novatech</v>
          </cell>
          <cell r="C2497">
            <v>3.5</v>
          </cell>
          <cell r="D2497">
            <v>450</v>
          </cell>
          <cell r="E2497">
            <v>3.3</v>
          </cell>
          <cell r="F2497">
            <v>3.2</v>
          </cell>
          <cell r="G2497">
            <v>3.4</v>
          </cell>
          <cell r="H2497">
            <v>0.71</v>
          </cell>
        </row>
        <row r="2498">
          <cell r="A2498">
            <v>2497</v>
          </cell>
          <cell r="B2498" t="str">
            <v>Lake City Bank</v>
          </cell>
          <cell r="C2498">
            <v>3.7</v>
          </cell>
          <cell r="D2498">
            <v>140</v>
          </cell>
          <cell r="E2498">
            <v>3.6</v>
          </cell>
          <cell r="F2498">
            <v>3.5</v>
          </cell>
          <cell r="G2498">
            <v>3.8</v>
          </cell>
          <cell r="H2498">
            <v>0.82</v>
          </cell>
        </row>
        <row r="2499">
          <cell r="A2499">
            <v>2498</v>
          </cell>
          <cell r="B2499" t="str">
            <v>iProspect</v>
          </cell>
          <cell r="C2499">
            <v>3.5</v>
          </cell>
          <cell r="D2499">
            <v>1400</v>
          </cell>
          <cell r="E2499">
            <v>3</v>
          </cell>
          <cell r="F2499">
            <v>3.2</v>
          </cell>
          <cell r="G2499">
            <v>3.7</v>
          </cell>
          <cell r="H2499">
            <v>0.74</v>
          </cell>
        </row>
        <row r="2500">
          <cell r="A2500">
            <v>2499</v>
          </cell>
          <cell r="B2500" t="str">
            <v>VDart</v>
          </cell>
          <cell r="C2500">
            <v>4.0999999999999996</v>
          </cell>
          <cell r="D2500">
            <v>1200</v>
          </cell>
          <cell r="E2500">
            <v>4</v>
          </cell>
          <cell r="F2500">
            <v>3.9</v>
          </cell>
          <cell r="G2500">
            <v>4.0999999999999996</v>
          </cell>
          <cell r="H2500">
            <v>0.92</v>
          </cell>
        </row>
        <row r="2501">
          <cell r="A2501">
            <v>2500</v>
          </cell>
          <cell r="B2501" t="str">
            <v>Alterra Mountain Company</v>
          </cell>
          <cell r="C2501">
            <v>3.6</v>
          </cell>
          <cell r="D2501">
            <v>950</v>
          </cell>
          <cell r="E2501">
            <v>3.4</v>
          </cell>
          <cell r="F2501">
            <v>3.3</v>
          </cell>
          <cell r="G2501">
            <v>3.8</v>
          </cell>
          <cell r="H2501">
            <v>0.79</v>
          </cell>
        </row>
        <row r="2502">
          <cell r="A2502">
            <v>2501</v>
          </cell>
          <cell r="B2502" t="str">
            <v>Sparq</v>
          </cell>
          <cell r="C2502">
            <v>4.2</v>
          </cell>
          <cell r="D2502">
            <v>612</v>
          </cell>
          <cell r="E2502">
            <v>4.3</v>
          </cell>
          <cell r="F2502">
            <v>4</v>
          </cell>
          <cell r="G2502">
            <v>4.4000000000000004</v>
          </cell>
          <cell r="H2502">
            <v>0.94</v>
          </cell>
        </row>
        <row r="2503">
          <cell r="A2503">
            <v>2502</v>
          </cell>
          <cell r="B2503" t="str">
            <v>Rosetta Stone</v>
          </cell>
          <cell r="C2503">
            <v>3.8</v>
          </cell>
          <cell r="D2503">
            <v>1345</v>
          </cell>
          <cell r="E2503">
            <v>3.7</v>
          </cell>
          <cell r="F2503">
            <v>3.4</v>
          </cell>
          <cell r="G2503">
            <v>3.6</v>
          </cell>
          <cell r="H2503">
            <v>0.76</v>
          </cell>
        </row>
        <row r="2504">
          <cell r="A2504">
            <v>2503</v>
          </cell>
          <cell r="B2504" t="str">
            <v>Salute Mission Critical</v>
          </cell>
          <cell r="C2504">
            <v>4.5999999999999996</v>
          </cell>
          <cell r="D2504">
            <v>288</v>
          </cell>
          <cell r="E2504">
            <v>4.5</v>
          </cell>
          <cell r="F2504">
            <v>4.5</v>
          </cell>
          <cell r="G2504">
            <v>4.7</v>
          </cell>
          <cell r="H2504">
            <v>0.98</v>
          </cell>
        </row>
        <row r="2505">
          <cell r="A2505">
            <v>2504</v>
          </cell>
          <cell r="B2505" t="str">
            <v>GoTo Meeting</v>
          </cell>
          <cell r="C2505">
            <v>3.9</v>
          </cell>
          <cell r="D2505">
            <v>2610</v>
          </cell>
          <cell r="E2505">
            <v>4</v>
          </cell>
          <cell r="F2505">
            <v>3.7</v>
          </cell>
          <cell r="G2505">
            <v>3.9</v>
          </cell>
          <cell r="H2505">
            <v>0.86</v>
          </cell>
        </row>
        <row r="2506">
          <cell r="A2506">
            <v>2505</v>
          </cell>
          <cell r="B2506" t="str">
            <v>Netsmartz</v>
          </cell>
          <cell r="C2506">
            <v>3.7</v>
          </cell>
          <cell r="D2506">
            <v>450</v>
          </cell>
          <cell r="E2506">
            <v>3.5</v>
          </cell>
          <cell r="F2506">
            <v>3.4</v>
          </cell>
          <cell r="G2506">
            <v>3.6</v>
          </cell>
          <cell r="H2506">
            <v>0.81</v>
          </cell>
        </row>
        <row r="2507">
          <cell r="A2507">
            <v>2506</v>
          </cell>
          <cell r="B2507" t="str">
            <v>Washington Trust Bank</v>
          </cell>
          <cell r="C2507">
            <v>4.0999999999999996</v>
          </cell>
          <cell r="D2507">
            <v>190</v>
          </cell>
          <cell r="E2507">
            <v>4.2</v>
          </cell>
          <cell r="F2507">
            <v>3.9</v>
          </cell>
          <cell r="G2507">
            <v>4.3</v>
          </cell>
          <cell r="H2507">
            <v>0.91</v>
          </cell>
        </row>
        <row r="2508">
          <cell r="A2508">
            <v>2507</v>
          </cell>
          <cell r="B2508" t="str">
            <v>IAC</v>
          </cell>
          <cell r="C2508">
            <v>3.6</v>
          </cell>
          <cell r="D2508">
            <v>820</v>
          </cell>
          <cell r="E2508">
            <v>3.4</v>
          </cell>
          <cell r="F2508">
            <v>3.3</v>
          </cell>
          <cell r="G2508">
            <v>3.5</v>
          </cell>
          <cell r="H2508">
            <v>0.74</v>
          </cell>
        </row>
        <row r="2509">
          <cell r="A2509">
            <v>2508</v>
          </cell>
          <cell r="B2509" t="str">
            <v>McCann Worldgroup</v>
          </cell>
          <cell r="C2509">
            <v>3.7</v>
          </cell>
          <cell r="D2509">
            <v>2100</v>
          </cell>
          <cell r="E2509">
            <v>3.2</v>
          </cell>
          <cell r="F2509">
            <v>3.4</v>
          </cell>
          <cell r="G2509">
            <v>3.6</v>
          </cell>
          <cell r="H2509">
            <v>0.79</v>
          </cell>
        </row>
        <row r="2510">
          <cell r="A2510">
            <v>2509</v>
          </cell>
          <cell r="B2510" t="str">
            <v>The Cosmopolitan of Las Vegas</v>
          </cell>
          <cell r="C2510">
            <v>3.9</v>
          </cell>
          <cell r="D2510">
            <v>1500</v>
          </cell>
          <cell r="E2510">
            <v>3.5</v>
          </cell>
          <cell r="F2510">
            <v>3.7</v>
          </cell>
          <cell r="G2510">
            <v>4</v>
          </cell>
          <cell r="H2510">
            <v>0.84</v>
          </cell>
        </row>
        <row r="2511">
          <cell r="A2511">
            <v>2510</v>
          </cell>
          <cell r="B2511" t="str">
            <v>C Space</v>
          </cell>
          <cell r="C2511">
            <v>4</v>
          </cell>
          <cell r="D2511">
            <v>410</v>
          </cell>
          <cell r="E2511">
            <v>4.0999999999999996</v>
          </cell>
          <cell r="F2511">
            <v>3.8</v>
          </cell>
          <cell r="G2511">
            <v>4.2</v>
          </cell>
          <cell r="H2511">
            <v>0.89</v>
          </cell>
        </row>
        <row r="2512">
          <cell r="A2512">
            <v>2511</v>
          </cell>
          <cell r="B2512" t="str">
            <v>EPAM Systems</v>
          </cell>
          <cell r="C2512">
            <v>4.2</v>
          </cell>
          <cell r="D2512">
            <v>14500</v>
          </cell>
          <cell r="E2512">
            <v>4.0999999999999996</v>
          </cell>
          <cell r="F2512">
            <v>3.9</v>
          </cell>
          <cell r="G2512">
            <v>4.0999999999999996</v>
          </cell>
          <cell r="H2512">
            <v>0.92</v>
          </cell>
        </row>
        <row r="2513">
          <cell r="A2513">
            <v>2512</v>
          </cell>
          <cell r="B2513" t="str">
            <v>Sorenson Communications</v>
          </cell>
          <cell r="C2513">
            <v>3.3</v>
          </cell>
          <cell r="D2513">
            <v>1800</v>
          </cell>
          <cell r="E2513">
            <v>3.1</v>
          </cell>
          <cell r="F2513">
            <v>2.9</v>
          </cell>
          <cell r="G2513">
            <v>3.2</v>
          </cell>
          <cell r="H2513">
            <v>0.62</v>
          </cell>
        </row>
        <row r="2514">
          <cell r="A2514">
            <v>2513</v>
          </cell>
          <cell r="B2514" t="str">
            <v>Egencia</v>
          </cell>
          <cell r="C2514">
            <v>3.8</v>
          </cell>
          <cell r="D2514">
            <v>950</v>
          </cell>
          <cell r="E2514">
            <v>3.9</v>
          </cell>
          <cell r="F2514">
            <v>3.5</v>
          </cell>
          <cell r="G2514">
            <v>3.7</v>
          </cell>
          <cell r="H2514">
            <v>0.8</v>
          </cell>
        </row>
        <row r="2515">
          <cell r="A2515">
            <v>2514</v>
          </cell>
          <cell r="B2515" t="str">
            <v>Rakuten Rewards</v>
          </cell>
          <cell r="C2515">
            <v>4.0999999999999996</v>
          </cell>
          <cell r="D2515">
            <v>550</v>
          </cell>
          <cell r="E2515">
            <v>4</v>
          </cell>
          <cell r="F2515">
            <v>3.9</v>
          </cell>
          <cell r="G2515">
            <v>4.2</v>
          </cell>
          <cell r="H2515">
            <v>0.9</v>
          </cell>
        </row>
        <row r="2516">
          <cell r="A2516">
            <v>2515</v>
          </cell>
          <cell r="B2516" t="str">
            <v>[24]7.ai</v>
          </cell>
          <cell r="C2516">
            <v>3.6</v>
          </cell>
          <cell r="D2516">
            <v>5200</v>
          </cell>
          <cell r="E2516">
            <v>3.5</v>
          </cell>
          <cell r="F2516">
            <v>3.4</v>
          </cell>
          <cell r="G2516">
            <v>3.6</v>
          </cell>
          <cell r="H2516">
            <v>0.78</v>
          </cell>
        </row>
        <row r="2517">
          <cell r="A2517">
            <v>2516</v>
          </cell>
          <cell r="B2517" t="str">
            <v>Block Communications</v>
          </cell>
          <cell r="C2517">
            <v>3.2</v>
          </cell>
          <cell r="D2517">
            <v>140</v>
          </cell>
          <cell r="E2517">
            <v>3</v>
          </cell>
          <cell r="F2517">
            <v>2.8</v>
          </cell>
          <cell r="G2517">
            <v>3.1</v>
          </cell>
          <cell r="H2517">
            <v>0.57999999999999996</v>
          </cell>
        </row>
        <row r="2518">
          <cell r="A2518">
            <v>2517</v>
          </cell>
          <cell r="B2518" t="str">
            <v>Dealer.com</v>
          </cell>
          <cell r="C2518">
            <v>3.8</v>
          </cell>
          <cell r="D2518">
            <v>620</v>
          </cell>
          <cell r="E2518">
            <v>3.9</v>
          </cell>
          <cell r="F2518">
            <v>3.5</v>
          </cell>
          <cell r="G2518">
            <v>3.7</v>
          </cell>
          <cell r="H2518">
            <v>0.82</v>
          </cell>
        </row>
        <row r="2519">
          <cell r="A2519">
            <v>2518</v>
          </cell>
          <cell r="B2519" t="str">
            <v>Santander US</v>
          </cell>
          <cell r="C2519">
            <v>3.6</v>
          </cell>
          <cell r="D2519">
            <v>4800</v>
          </cell>
          <cell r="E2519">
            <v>3.7</v>
          </cell>
          <cell r="F2519">
            <v>3.3</v>
          </cell>
          <cell r="G2519">
            <v>3.5</v>
          </cell>
          <cell r="H2519">
            <v>0.75</v>
          </cell>
        </row>
        <row r="2520">
          <cell r="A2520">
            <v>2519</v>
          </cell>
          <cell r="B2520" t="str">
            <v>AgileEngine</v>
          </cell>
          <cell r="C2520">
            <v>4.5999999999999996</v>
          </cell>
          <cell r="D2520">
            <v>320</v>
          </cell>
          <cell r="E2520">
            <v>4.5</v>
          </cell>
          <cell r="F2520">
            <v>4.5</v>
          </cell>
          <cell r="G2520">
            <v>4.7</v>
          </cell>
          <cell r="H2520">
            <v>0.97</v>
          </cell>
        </row>
        <row r="2521">
          <cell r="A2521">
            <v>2520</v>
          </cell>
          <cell r="B2521" t="str">
            <v>W3Global Inc.</v>
          </cell>
          <cell r="C2521">
            <v>4.3</v>
          </cell>
          <cell r="D2521">
            <v>210</v>
          </cell>
          <cell r="E2521">
            <v>4.2</v>
          </cell>
          <cell r="F2521">
            <v>4.0999999999999996</v>
          </cell>
          <cell r="G2521">
            <v>4.4000000000000004</v>
          </cell>
          <cell r="H2521">
            <v>0.93</v>
          </cell>
        </row>
        <row r="2522">
          <cell r="A2522">
            <v>2521</v>
          </cell>
          <cell r="B2522" t="str">
            <v>Lighthouse</v>
          </cell>
          <cell r="C2522">
            <v>3.9</v>
          </cell>
          <cell r="D2522">
            <v>380</v>
          </cell>
          <cell r="E2522">
            <v>3.8</v>
          </cell>
          <cell r="F2522">
            <v>3.7</v>
          </cell>
          <cell r="G2522">
            <v>4</v>
          </cell>
          <cell r="H2522">
            <v>0.85</v>
          </cell>
        </row>
        <row r="2523">
          <cell r="A2523">
            <v>2522</v>
          </cell>
          <cell r="B2523" t="str">
            <v>BioFire Diagnostics</v>
          </cell>
          <cell r="C2523">
            <v>4</v>
          </cell>
          <cell r="D2523">
            <v>750</v>
          </cell>
          <cell r="E2523">
            <v>3.8</v>
          </cell>
          <cell r="F2523">
            <v>3.7</v>
          </cell>
          <cell r="G2523">
            <v>4.0999999999999996</v>
          </cell>
          <cell r="H2523">
            <v>0.88</v>
          </cell>
        </row>
        <row r="2524">
          <cell r="A2524">
            <v>2523</v>
          </cell>
          <cell r="B2524" t="str">
            <v>Adams Outdoor Advertising</v>
          </cell>
          <cell r="C2524">
            <v>3.5</v>
          </cell>
          <cell r="D2524">
            <v>230</v>
          </cell>
          <cell r="E2524">
            <v>3.3</v>
          </cell>
          <cell r="F2524">
            <v>3.2</v>
          </cell>
          <cell r="G2524">
            <v>3.4</v>
          </cell>
          <cell r="H2524">
            <v>0.7</v>
          </cell>
        </row>
        <row r="2525">
          <cell r="A2525">
            <v>2524</v>
          </cell>
          <cell r="B2525" t="str">
            <v>Chico's Fas</v>
          </cell>
          <cell r="C2525">
            <v>3.5</v>
          </cell>
          <cell r="D2525">
            <v>3100</v>
          </cell>
          <cell r="E2525">
            <v>3.4</v>
          </cell>
          <cell r="F2525">
            <v>3.2</v>
          </cell>
          <cell r="G2525">
            <v>3.5</v>
          </cell>
          <cell r="H2525">
            <v>0.68</v>
          </cell>
        </row>
        <row r="2526">
          <cell r="A2526">
            <v>2525</v>
          </cell>
          <cell r="B2526" t="str">
            <v>BearCom</v>
          </cell>
          <cell r="C2526">
            <v>3.4</v>
          </cell>
          <cell r="D2526">
            <v>290</v>
          </cell>
          <cell r="E2526">
            <v>3.2</v>
          </cell>
          <cell r="F2526">
            <v>3.1</v>
          </cell>
          <cell r="G2526">
            <v>3.3</v>
          </cell>
          <cell r="H2526">
            <v>0.65</v>
          </cell>
        </row>
        <row r="2527">
          <cell r="A2527">
            <v>2526</v>
          </cell>
          <cell r="B2527" t="str">
            <v>Ambarella</v>
          </cell>
          <cell r="C2527">
            <v>4</v>
          </cell>
          <cell r="D2527">
            <v>180</v>
          </cell>
          <cell r="E2527">
            <v>3.7</v>
          </cell>
          <cell r="F2527">
            <v>3.8</v>
          </cell>
          <cell r="G2527">
            <v>4.0999999999999996</v>
          </cell>
          <cell r="H2527">
            <v>0.9</v>
          </cell>
        </row>
        <row r="2528">
          <cell r="A2528">
            <v>2527</v>
          </cell>
          <cell r="B2528" t="str">
            <v>Mindpath Health</v>
          </cell>
          <cell r="C2528">
            <v>3.2</v>
          </cell>
          <cell r="D2528">
            <v>440</v>
          </cell>
          <cell r="E2528">
            <v>2.8</v>
          </cell>
          <cell r="F2528">
            <v>2.7</v>
          </cell>
          <cell r="G2528">
            <v>3</v>
          </cell>
          <cell r="H2528">
            <v>0.55000000000000004</v>
          </cell>
        </row>
        <row r="2529">
          <cell r="A2529">
            <v>2528</v>
          </cell>
          <cell r="B2529" t="str">
            <v>Comcast Technology Solutions</v>
          </cell>
          <cell r="C2529">
            <v>3.9</v>
          </cell>
          <cell r="D2529">
            <v>560</v>
          </cell>
          <cell r="E2529">
            <v>4</v>
          </cell>
          <cell r="F2529">
            <v>3.7</v>
          </cell>
          <cell r="G2529">
            <v>3.8</v>
          </cell>
          <cell r="H2529">
            <v>0.84</v>
          </cell>
        </row>
        <row r="2530">
          <cell r="A2530">
            <v>2529</v>
          </cell>
          <cell r="B2530" t="str">
            <v>Nasdaq</v>
          </cell>
          <cell r="C2530">
            <v>4.0999999999999996</v>
          </cell>
          <cell r="D2530">
            <v>1400</v>
          </cell>
          <cell r="E2530">
            <v>4</v>
          </cell>
          <cell r="F2530">
            <v>3.9</v>
          </cell>
          <cell r="G2530">
            <v>4.2</v>
          </cell>
          <cell r="H2530">
            <v>0.93</v>
          </cell>
        </row>
        <row r="2531">
          <cell r="A2531">
            <v>2530</v>
          </cell>
          <cell r="B2531" t="str">
            <v>Bloomberg Industry Group</v>
          </cell>
          <cell r="C2531">
            <v>3.8</v>
          </cell>
          <cell r="D2531">
            <v>680</v>
          </cell>
          <cell r="E2531">
            <v>3.9</v>
          </cell>
          <cell r="F2531">
            <v>3.5</v>
          </cell>
          <cell r="G2531">
            <v>3.7</v>
          </cell>
          <cell r="H2531">
            <v>0.82</v>
          </cell>
        </row>
        <row r="2532">
          <cell r="A2532">
            <v>2531</v>
          </cell>
          <cell r="B2532" t="str">
            <v>Digital Room</v>
          </cell>
          <cell r="C2532">
            <v>3.6</v>
          </cell>
          <cell r="D2532">
            <v>320</v>
          </cell>
          <cell r="E2532">
            <v>3.5</v>
          </cell>
          <cell r="F2532">
            <v>3.3</v>
          </cell>
          <cell r="G2532">
            <v>3.5</v>
          </cell>
          <cell r="H2532">
            <v>0.75</v>
          </cell>
        </row>
        <row r="2533">
          <cell r="A2533">
            <v>2532</v>
          </cell>
          <cell r="B2533" t="str">
            <v>ExodusPoint</v>
          </cell>
          <cell r="C2533">
            <v>4.2</v>
          </cell>
          <cell r="D2533">
            <v>110</v>
          </cell>
          <cell r="E2533">
            <v>3.6</v>
          </cell>
          <cell r="F2533">
            <v>4.0999999999999996</v>
          </cell>
          <cell r="G2533">
            <v>4.3</v>
          </cell>
          <cell r="H2533">
            <v>0.95</v>
          </cell>
        </row>
        <row r="2534">
          <cell r="A2534">
            <v>2533</v>
          </cell>
          <cell r="B2534" t="str">
            <v>Elo Touch Solutions</v>
          </cell>
          <cell r="C2534">
            <v>3.7</v>
          </cell>
          <cell r="D2534">
            <v>240</v>
          </cell>
          <cell r="E2534">
            <v>3.6</v>
          </cell>
          <cell r="F2534">
            <v>3.4</v>
          </cell>
          <cell r="G2534">
            <v>3.5</v>
          </cell>
          <cell r="H2534">
            <v>0.78</v>
          </cell>
        </row>
        <row r="2535">
          <cell r="A2535">
            <v>2534</v>
          </cell>
          <cell r="B2535" t="str">
            <v>Amazon Games</v>
          </cell>
          <cell r="C2535">
            <v>3.8</v>
          </cell>
          <cell r="D2535">
            <v>920</v>
          </cell>
          <cell r="E2535">
            <v>3.5</v>
          </cell>
          <cell r="F2535">
            <v>3.6</v>
          </cell>
          <cell r="G2535">
            <v>3.7</v>
          </cell>
          <cell r="H2535">
            <v>0.85</v>
          </cell>
        </row>
        <row r="2536">
          <cell r="A2536">
            <v>2535</v>
          </cell>
          <cell r="B2536" t="str">
            <v>Vayner Media</v>
          </cell>
          <cell r="C2536">
            <v>3.6</v>
          </cell>
          <cell r="D2536">
            <v>740</v>
          </cell>
          <cell r="E2536">
            <v>2.9</v>
          </cell>
          <cell r="F2536">
            <v>3.4</v>
          </cell>
          <cell r="G2536">
            <v>3.8</v>
          </cell>
          <cell r="H2536">
            <v>0.8</v>
          </cell>
        </row>
        <row r="2537">
          <cell r="A2537">
            <v>2536</v>
          </cell>
          <cell r="B2537" t="str">
            <v>Akerman</v>
          </cell>
          <cell r="C2537">
            <v>3.7</v>
          </cell>
          <cell r="D2537">
            <v>310</v>
          </cell>
          <cell r="E2537">
            <v>3.4</v>
          </cell>
          <cell r="F2537">
            <v>3.5</v>
          </cell>
          <cell r="G2537">
            <v>3.6</v>
          </cell>
          <cell r="H2537">
            <v>0.79</v>
          </cell>
        </row>
        <row r="2538">
          <cell r="A2538">
            <v>2537</v>
          </cell>
          <cell r="B2538" t="str">
            <v>Kelly Education</v>
          </cell>
          <cell r="C2538">
            <v>3.8</v>
          </cell>
          <cell r="D2538">
            <v>2200</v>
          </cell>
          <cell r="E2538">
            <v>4</v>
          </cell>
          <cell r="F2538">
            <v>3.6</v>
          </cell>
          <cell r="G2538">
            <v>3.8</v>
          </cell>
          <cell r="H2538">
            <v>0.84</v>
          </cell>
        </row>
        <row r="2539">
          <cell r="A2539">
            <v>2538</v>
          </cell>
          <cell r="B2539" t="str">
            <v>Premier Sotheby's International Realty</v>
          </cell>
          <cell r="C2539">
            <v>3.9</v>
          </cell>
          <cell r="D2539">
            <v>130</v>
          </cell>
          <cell r="E2539">
            <v>3.8</v>
          </cell>
          <cell r="F2539">
            <v>3.7</v>
          </cell>
          <cell r="G2539">
            <v>4</v>
          </cell>
          <cell r="H2539">
            <v>0.88</v>
          </cell>
        </row>
        <row r="2540">
          <cell r="A2540">
            <v>2539</v>
          </cell>
          <cell r="B2540" t="str">
            <v>Pyramid Hotel Group</v>
          </cell>
          <cell r="C2540">
            <v>3.7</v>
          </cell>
          <cell r="D2540">
            <v>460</v>
          </cell>
          <cell r="E2540">
            <v>3.5</v>
          </cell>
          <cell r="F2540">
            <v>3.4</v>
          </cell>
          <cell r="G2540">
            <v>3.6</v>
          </cell>
          <cell r="H2540">
            <v>0.77</v>
          </cell>
        </row>
        <row r="2541">
          <cell r="A2541">
            <v>2540</v>
          </cell>
          <cell r="B2541" t="str">
            <v>Fisker Automotive</v>
          </cell>
          <cell r="C2541">
            <v>3.1</v>
          </cell>
          <cell r="D2541">
            <v>380</v>
          </cell>
          <cell r="E2541">
            <v>2.5</v>
          </cell>
          <cell r="F2541">
            <v>2.8</v>
          </cell>
          <cell r="G2541">
            <v>3</v>
          </cell>
          <cell r="H2541">
            <v>0.5</v>
          </cell>
        </row>
        <row r="2542">
          <cell r="A2542">
            <v>2541</v>
          </cell>
          <cell r="B2542" t="str">
            <v>1-800 Contacts</v>
          </cell>
          <cell r="C2542">
            <v>4.3</v>
          </cell>
          <cell r="D2542">
            <v>510</v>
          </cell>
          <cell r="E2542">
            <v>4.4000000000000004</v>
          </cell>
          <cell r="F2542">
            <v>4.0999999999999996</v>
          </cell>
          <cell r="G2542">
            <v>4.5</v>
          </cell>
          <cell r="H2542">
            <v>0.96</v>
          </cell>
        </row>
        <row r="2543">
          <cell r="A2543">
            <v>2542</v>
          </cell>
          <cell r="B2543" t="str">
            <v>Omnicom Precision Marketing Group</v>
          </cell>
          <cell r="C2543">
            <v>3.9</v>
          </cell>
          <cell r="D2543">
            <v>180</v>
          </cell>
          <cell r="E2543">
            <v>3.6</v>
          </cell>
          <cell r="F2543">
            <v>3.8</v>
          </cell>
          <cell r="G2543">
            <v>4</v>
          </cell>
          <cell r="H2543">
            <v>0.87</v>
          </cell>
        </row>
        <row r="2544">
          <cell r="A2544">
            <v>2543</v>
          </cell>
          <cell r="B2544" t="str">
            <v>1-800-FLOWERS</v>
          </cell>
          <cell r="C2544">
            <v>3.3</v>
          </cell>
          <cell r="D2544">
            <v>1600</v>
          </cell>
          <cell r="E2544">
            <v>3.1</v>
          </cell>
          <cell r="F2544">
            <v>2.9</v>
          </cell>
          <cell r="G2544">
            <v>3.2</v>
          </cell>
          <cell r="H2544">
            <v>0.6</v>
          </cell>
        </row>
        <row r="2545">
          <cell r="A2545">
            <v>2544</v>
          </cell>
          <cell r="B2545" t="str">
            <v>BI Worldwide</v>
          </cell>
          <cell r="C2545">
            <v>3.9</v>
          </cell>
          <cell r="D2545">
            <v>420</v>
          </cell>
          <cell r="E2545">
            <v>3.8</v>
          </cell>
          <cell r="F2545">
            <v>3.7</v>
          </cell>
          <cell r="G2545">
            <v>4</v>
          </cell>
          <cell r="H2545">
            <v>0.85</v>
          </cell>
        </row>
        <row r="2546">
          <cell r="A2546">
            <v>2545</v>
          </cell>
          <cell r="B2546" t="str">
            <v>BGB Group</v>
          </cell>
          <cell r="C2546">
            <v>4.0999999999999996</v>
          </cell>
          <cell r="D2546">
            <v>150</v>
          </cell>
          <cell r="E2546">
            <v>3.4</v>
          </cell>
          <cell r="F2546">
            <v>4</v>
          </cell>
          <cell r="G2546">
            <v>4.3</v>
          </cell>
          <cell r="H2546">
            <v>0.92</v>
          </cell>
        </row>
        <row r="2547">
          <cell r="A2547">
            <v>2546</v>
          </cell>
          <cell r="B2547" t="str">
            <v>@properties</v>
          </cell>
          <cell r="C2547">
            <v>4.2</v>
          </cell>
          <cell r="D2547">
            <v>210</v>
          </cell>
          <cell r="E2547">
            <v>4.0999999999999996</v>
          </cell>
          <cell r="F2547">
            <v>4</v>
          </cell>
          <cell r="G2547">
            <v>4.4000000000000004</v>
          </cell>
          <cell r="H2547">
            <v>0.94</v>
          </cell>
        </row>
        <row r="2548">
          <cell r="A2548">
            <v>2547</v>
          </cell>
          <cell r="B2548" t="str">
            <v>Matson</v>
          </cell>
          <cell r="C2548">
            <v>3.8</v>
          </cell>
          <cell r="D2548">
            <v>340</v>
          </cell>
          <cell r="E2548">
            <v>3.7</v>
          </cell>
          <cell r="F2548">
            <v>3.6</v>
          </cell>
          <cell r="G2548">
            <v>3.8</v>
          </cell>
          <cell r="H2548">
            <v>0.83</v>
          </cell>
        </row>
        <row r="2549">
          <cell r="A2549">
            <v>2548</v>
          </cell>
          <cell r="B2549" t="str">
            <v>HealthMark Group</v>
          </cell>
          <cell r="C2549">
            <v>3.9</v>
          </cell>
          <cell r="D2549">
            <v>220</v>
          </cell>
          <cell r="E2549">
            <v>3.8</v>
          </cell>
          <cell r="F2549">
            <v>3.7</v>
          </cell>
          <cell r="G2549">
            <v>4</v>
          </cell>
          <cell r="H2549">
            <v>0.86</v>
          </cell>
        </row>
        <row r="2550">
          <cell r="A2550">
            <v>2549</v>
          </cell>
          <cell r="B2550" t="str">
            <v>Biosense Webster</v>
          </cell>
          <cell r="C2550">
            <v>4.0999999999999996</v>
          </cell>
          <cell r="D2550">
            <v>880</v>
          </cell>
          <cell r="E2550">
            <v>3.9</v>
          </cell>
          <cell r="F2550">
            <v>3.8</v>
          </cell>
          <cell r="G2550">
            <v>4.2</v>
          </cell>
          <cell r="H2550">
            <v>0.91</v>
          </cell>
        </row>
        <row r="2551">
          <cell r="A2551">
            <v>2550</v>
          </cell>
          <cell r="B2551" t="str">
            <v>TLC</v>
          </cell>
          <cell r="C2551">
            <v>3.7</v>
          </cell>
          <cell r="D2551">
            <v>290</v>
          </cell>
          <cell r="E2551">
            <v>3.6</v>
          </cell>
          <cell r="F2551">
            <v>3.4</v>
          </cell>
          <cell r="G2551">
            <v>3.6</v>
          </cell>
          <cell r="H2551">
            <v>0.78</v>
          </cell>
        </row>
        <row r="2552">
          <cell r="A2552">
            <v>2551</v>
          </cell>
          <cell r="B2552" t="str">
            <v>Constellis</v>
          </cell>
          <cell r="C2552">
            <v>3.2</v>
          </cell>
          <cell r="D2552">
            <v>1100</v>
          </cell>
          <cell r="E2552">
            <v>3</v>
          </cell>
          <cell r="F2552">
            <v>2.9</v>
          </cell>
          <cell r="G2552">
            <v>3.1</v>
          </cell>
          <cell r="H2552">
            <v>0.62</v>
          </cell>
        </row>
        <row r="2553">
          <cell r="A2553">
            <v>2552</v>
          </cell>
          <cell r="B2553" t="str">
            <v>Improving Enterprises</v>
          </cell>
          <cell r="C2553">
            <v>4.5999999999999996</v>
          </cell>
          <cell r="D2553">
            <v>240</v>
          </cell>
          <cell r="E2553">
            <v>4.5</v>
          </cell>
          <cell r="F2553">
            <v>4.5999999999999996</v>
          </cell>
          <cell r="G2553">
            <v>4.8</v>
          </cell>
          <cell r="H2553">
            <v>0.98</v>
          </cell>
        </row>
        <row r="2554">
          <cell r="A2554">
            <v>2553</v>
          </cell>
          <cell r="B2554" t="str">
            <v>SGS &amp; Co</v>
          </cell>
          <cell r="C2554">
            <v>3.4</v>
          </cell>
          <cell r="D2554">
            <v>580</v>
          </cell>
          <cell r="E2554">
            <v>3.1</v>
          </cell>
          <cell r="F2554">
            <v>3</v>
          </cell>
          <cell r="G2554">
            <v>3.2</v>
          </cell>
          <cell r="H2554">
            <v>0.64</v>
          </cell>
        </row>
        <row r="2555">
          <cell r="A2555">
            <v>2554</v>
          </cell>
          <cell r="B2555" t="str">
            <v>Creative Circle</v>
          </cell>
          <cell r="C2555">
            <v>3.8</v>
          </cell>
          <cell r="D2555">
            <v>720</v>
          </cell>
          <cell r="E2555">
            <v>3.7</v>
          </cell>
          <cell r="F2555">
            <v>3.6</v>
          </cell>
          <cell r="G2555">
            <v>3.8</v>
          </cell>
          <cell r="H2555">
            <v>0.82</v>
          </cell>
        </row>
        <row r="2556">
          <cell r="A2556">
            <v>2555</v>
          </cell>
          <cell r="B2556" t="str">
            <v>Vitech Systems Group</v>
          </cell>
          <cell r="C2556">
            <v>3.5</v>
          </cell>
          <cell r="D2556">
            <v>390</v>
          </cell>
          <cell r="E2556">
            <v>3.4</v>
          </cell>
          <cell r="F2556">
            <v>3.3</v>
          </cell>
          <cell r="G2556">
            <v>3.4</v>
          </cell>
          <cell r="H2556">
            <v>0.7</v>
          </cell>
        </row>
        <row r="2557">
          <cell r="A2557">
            <v>2556</v>
          </cell>
          <cell r="B2557" t="str">
            <v>Terralogic</v>
          </cell>
          <cell r="C2557">
            <v>4.0999999999999996</v>
          </cell>
          <cell r="D2557">
            <v>480</v>
          </cell>
          <cell r="E2557">
            <v>4</v>
          </cell>
          <cell r="F2557">
            <v>3.9</v>
          </cell>
          <cell r="G2557">
            <v>4.2</v>
          </cell>
          <cell r="H2557">
            <v>0.9</v>
          </cell>
        </row>
        <row r="2558">
          <cell r="A2558">
            <v>2557</v>
          </cell>
          <cell r="B2558" t="str">
            <v>Helaba</v>
          </cell>
          <cell r="C2558">
            <v>3.9</v>
          </cell>
          <cell r="D2558">
            <v>120</v>
          </cell>
          <cell r="E2558">
            <v>3.8</v>
          </cell>
          <cell r="F2558">
            <v>3.7</v>
          </cell>
          <cell r="G2558">
            <v>3.9</v>
          </cell>
          <cell r="H2558">
            <v>0.85</v>
          </cell>
        </row>
        <row r="2559">
          <cell r="A2559">
            <v>2558</v>
          </cell>
          <cell r="B2559" t="str">
            <v>Vibra Specialty Hospital Portland Oregon</v>
          </cell>
          <cell r="C2559">
            <v>3.1</v>
          </cell>
          <cell r="D2559">
            <v>85</v>
          </cell>
          <cell r="E2559">
            <v>2.8</v>
          </cell>
          <cell r="F2559">
            <v>2.7</v>
          </cell>
          <cell r="G2559">
            <v>2.9</v>
          </cell>
          <cell r="H2559">
            <v>0.55000000000000004</v>
          </cell>
        </row>
        <row r="2560">
          <cell r="A2560">
            <v>2559</v>
          </cell>
          <cell r="B2560" t="str">
            <v>VeriSign</v>
          </cell>
          <cell r="C2560">
            <v>4</v>
          </cell>
          <cell r="D2560">
            <v>640</v>
          </cell>
          <cell r="E2560">
            <v>4.0999999999999996</v>
          </cell>
          <cell r="F2560">
            <v>3.8</v>
          </cell>
          <cell r="G2560">
            <v>4</v>
          </cell>
          <cell r="H2560">
            <v>0.89</v>
          </cell>
        </row>
        <row r="2561">
          <cell r="A2561">
            <v>2560</v>
          </cell>
          <cell r="B2561" t="str">
            <v>Carr Riggs &amp; Ingram</v>
          </cell>
          <cell r="C2561">
            <v>3.5</v>
          </cell>
          <cell r="D2561">
            <v>520</v>
          </cell>
          <cell r="E2561">
            <v>3.2</v>
          </cell>
          <cell r="F2561">
            <v>3.3</v>
          </cell>
          <cell r="G2561">
            <v>3.5</v>
          </cell>
          <cell r="H2561">
            <v>0.72</v>
          </cell>
        </row>
        <row r="2562">
          <cell r="A2562">
            <v>2561</v>
          </cell>
          <cell r="B2562" t="str">
            <v>360i</v>
          </cell>
          <cell r="C2562">
            <v>3.8</v>
          </cell>
          <cell r="D2562">
            <v>410</v>
          </cell>
          <cell r="E2562">
            <v>3.4</v>
          </cell>
          <cell r="F2562">
            <v>3.6</v>
          </cell>
          <cell r="G2562">
            <v>3.9</v>
          </cell>
          <cell r="H2562">
            <v>0.81</v>
          </cell>
        </row>
        <row r="2563">
          <cell r="A2563">
            <v>2562</v>
          </cell>
          <cell r="B2563" t="str">
            <v>Sagora Senior Living</v>
          </cell>
          <cell r="C2563">
            <v>3.6</v>
          </cell>
          <cell r="D2563">
            <v>480</v>
          </cell>
          <cell r="E2563">
            <v>3.4</v>
          </cell>
          <cell r="F2563">
            <v>3.3</v>
          </cell>
          <cell r="G2563">
            <v>3.5</v>
          </cell>
          <cell r="H2563">
            <v>0.74</v>
          </cell>
        </row>
        <row r="2564">
          <cell r="A2564">
            <v>2563</v>
          </cell>
          <cell r="B2564" t="str">
            <v>Ness Digital Engineering</v>
          </cell>
          <cell r="C2564">
            <v>3.8</v>
          </cell>
          <cell r="D2564">
            <v>1900</v>
          </cell>
          <cell r="E2564">
            <v>3.8</v>
          </cell>
          <cell r="F2564">
            <v>3.6</v>
          </cell>
          <cell r="G2564">
            <v>3.7</v>
          </cell>
          <cell r="H2564">
            <v>0.83</v>
          </cell>
        </row>
        <row r="2565">
          <cell r="A2565">
            <v>2564</v>
          </cell>
          <cell r="B2565" t="str">
            <v>Openlink Financial</v>
          </cell>
          <cell r="C2565">
            <v>3.4</v>
          </cell>
          <cell r="D2565">
            <v>430</v>
          </cell>
          <cell r="E2565">
            <v>3.3</v>
          </cell>
          <cell r="F2565">
            <v>3.1</v>
          </cell>
          <cell r="G2565">
            <v>3.2</v>
          </cell>
          <cell r="H2565">
            <v>0.66</v>
          </cell>
        </row>
        <row r="2566">
          <cell r="A2566">
            <v>2565</v>
          </cell>
          <cell r="B2566" t="str">
            <v>HealthStream</v>
          </cell>
          <cell r="C2566">
            <v>3.9</v>
          </cell>
          <cell r="D2566">
            <v>490</v>
          </cell>
          <cell r="E2566">
            <v>4</v>
          </cell>
          <cell r="F2566">
            <v>3.7</v>
          </cell>
          <cell r="G2566">
            <v>4</v>
          </cell>
          <cell r="H2566">
            <v>0.87</v>
          </cell>
        </row>
        <row r="2567">
          <cell r="A2567">
            <v>2566</v>
          </cell>
          <cell r="B2567" t="str">
            <v>The Bartech Group</v>
          </cell>
          <cell r="C2567">
            <v>3.7</v>
          </cell>
          <cell r="D2567">
            <v>310</v>
          </cell>
          <cell r="E2567">
            <v>3.6</v>
          </cell>
          <cell r="F2567">
            <v>3.4</v>
          </cell>
          <cell r="G2567">
            <v>3.6</v>
          </cell>
          <cell r="H2567">
            <v>0.78</v>
          </cell>
        </row>
        <row r="2568">
          <cell r="A2568">
            <v>2567</v>
          </cell>
          <cell r="B2568" t="str">
            <v>Academy Mortgage Corp</v>
          </cell>
          <cell r="C2568">
            <v>4.2</v>
          </cell>
          <cell r="D2568">
            <v>550</v>
          </cell>
          <cell r="E2568">
            <v>4.0999999999999996</v>
          </cell>
          <cell r="F2568">
            <v>4</v>
          </cell>
          <cell r="G2568">
            <v>4.4000000000000004</v>
          </cell>
          <cell r="H2568">
            <v>0.93</v>
          </cell>
        </row>
        <row r="2569">
          <cell r="A2569">
            <v>2568</v>
          </cell>
          <cell r="B2569" t="str">
            <v>Sharp Business USA</v>
          </cell>
          <cell r="C2569">
            <v>3.6</v>
          </cell>
          <cell r="D2569">
            <v>420</v>
          </cell>
          <cell r="E2569">
            <v>3.5</v>
          </cell>
          <cell r="F2569">
            <v>3.3</v>
          </cell>
          <cell r="G2569">
            <v>3.5</v>
          </cell>
          <cell r="H2569">
            <v>0.75</v>
          </cell>
        </row>
        <row r="2570">
          <cell r="A2570">
            <v>2569</v>
          </cell>
          <cell r="B2570" t="str">
            <v>Travel Leaders</v>
          </cell>
          <cell r="C2570">
            <v>3.8</v>
          </cell>
          <cell r="D2570">
            <v>280</v>
          </cell>
          <cell r="E2570">
            <v>3.7</v>
          </cell>
          <cell r="F2570">
            <v>3.6</v>
          </cell>
          <cell r="G2570">
            <v>3.8</v>
          </cell>
          <cell r="H2570">
            <v>0.82</v>
          </cell>
        </row>
        <row r="2571">
          <cell r="A2571">
            <v>2570</v>
          </cell>
          <cell r="B2571" t="str">
            <v>Home BancShares</v>
          </cell>
          <cell r="C2571">
            <v>3.7</v>
          </cell>
          <cell r="D2571">
            <v>190</v>
          </cell>
          <cell r="E2571">
            <v>3.6</v>
          </cell>
          <cell r="F2571">
            <v>3.5</v>
          </cell>
          <cell r="G2571">
            <v>3.7</v>
          </cell>
          <cell r="H2571">
            <v>0.8</v>
          </cell>
        </row>
        <row r="2572">
          <cell r="A2572">
            <v>2571</v>
          </cell>
          <cell r="B2572" t="str">
            <v>HostGator</v>
          </cell>
          <cell r="C2572">
            <v>3.5</v>
          </cell>
          <cell r="D2572">
            <v>610</v>
          </cell>
          <cell r="E2572">
            <v>3.4</v>
          </cell>
          <cell r="F2572">
            <v>3.2</v>
          </cell>
          <cell r="G2572">
            <v>3.4</v>
          </cell>
          <cell r="H2572">
            <v>0.71</v>
          </cell>
        </row>
        <row r="2573">
          <cell r="A2573">
            <v>2572</v>
          </cell>
          <cell r="B2573" t="str">
            <v>Impelsys</v>
          </cell>
          <cell r="C2573">
            <v>3.9</v>
          </cell>
          <cell r="D2573">
            <v>340</v>
          </cell>
          <cell r="E2573">
            <v>3.8</v>
          </cell>
          <cell r="F2573">
            <v>3.7</v>
          </cell>
          <cell r="G2573">
            <v>4</v>
          </cell>
          <cell r="H2573">
            <v>0.86</v>
          </cell>
        </row>
        <row r="2574">
          <cell r="A2574">
            <v>2573</v>
          </cell>
          <cell r="B2574" t="str">
            <v>Ria</v>
          </cell>
          <cell r="C2574">
            <v>3.6</v>
          </cell>
          <cell r="D2574">
            <v>780</v>
          </cell>
          <cell r="E2574">
            <v>3.5</v>
          </cell>
          <cell r="F2574">
            <v>3.3</v>
          </cell>
          <cell r="G2574">
            <v>3.5</v>
          </cell>
          <cell r="H2574">
            <v>0.76</v>
          </cell>
        </row>
        <row r="2575">
          <cell r="A2575">
            <v>2574</v>
          </cell>
          <cell r="B2575" t="str">
            <v>IBM Consulting</v>
          </cell>
          <cell r="C2575">
            <v>3.9</v>
          </cell>
          <cell r="D2575">
            <v>28000</v>
          </cell>
          <cell r="E2575">
            <v>3.8</v>
          </cell>
          <cell r="F2575">
            <v>3.6</v>
          </cell>
          <cell r="G2575">
            <v>3.8</v>
          </cell>
          <cell r="H2575">
            <v>0.85</v>
          </cell>
        </row>
        <row r="2576">
          <cell r="A2576">
            <v>2575</v>
          </cell>
          <cell r="B2576" t="str">
            <v>Taft Stettinius &amp; Hollister</v>
          </cell>
          <cell r="C2576">
            <v>3.8</v>
          </cell>
          <cell r="D2576">
            <v>160</v>
          </cell>
          <cell r="E2576">
            <v>3.5</v>
          </cell>
          <cell r="F2576">
            <v>3.6</v>
          </cell>
          <cell r="G2576">
            <v>3.8</v>
          </cell>
          <cell r="H2576">
            <v>0.83</v>
          </cell>
        </row>
        <row r="2577">
          <cell r="A2577">
            <v>2576</v>
          </cell>
          <cell r="B2577" t="str">
            <v>Spectraforce Technologies</v>
          </cell>
          <cell r="C2577">
            <v>4.3</v>
          </cell>
          <cell r="D2577">
            <v>850</v>
          </cell>
          <cell r="E2577">
            <v>4.2</v>
          </cell>
          <cell r="F2577">
            <v>4.0999999999999996</v>
          </cell>
          <cell r="G2577">
            <v>4.4000000000000004</v>
          </cell>
          <cell r="H2577">
            <v>0.94</v>
          </cell>
        </row>
        <row r="2578">
          <cell r="A2578">
            <v>2577</v>
          </cell>
          <cell r="B2578" t="str">
            <v>Applied Medical Resources</v>
          </cell>
          <cell r="C2578">
            <v>3.6</v>
          </cell>
          <cell r="D2578">
            <v>640</v>
          </cell>
          <cell r="E2578">
            <v>3.2</v>
          </cell>
          <cell r="F2578">
            <v>3.3</v>
          </cell>
          <cell r="G2578">
            <v>3.5</v>
          </cell>
          <cell r="H2578">
            <v>0.74</v>
          </cell>
        </row>
        <row r="2579">
          <cell r="A2579">
            <v>2578</v>
          </cell>
          <cell r="B2579" t="str">
            <v>Bridgecrest</v>
          </cell>
          <cell r="C2579">
            <v>3.4</v>
          </cell>
          <cell r="D2579">
            <v>510</v>
          </cell>
          <cell r="E2579">
            <v>3.2</v>
          </cell>
          <cell r="F2579">
            <v>3.1</v>
          </cell>
          <cell r="G2579">
            <v>3.3</v>
          </cell>
          <cell r="H2579">
            <v>0.68</v>
          </cell>
        </row>
        <row r="2580">
          <cell r="A2580">
            <v>2579</v>
          </cell>
          <cell r="B2580" t="str">
            <v>Clearlink</v>
          </cell>
          <cell r="C2580">
            <v>3.7</v>
          </cell>
          <cell r="D2580">
            <v>590</v>
          </cell>
          <cell r="E2580">
            <v>3.6</v>
          </cell>
          <cell r="F2580">
            <v>3.4</v>
          </cell>
          <cell r="G2580">
            <v>3.7</v>
          </cell>
          <cell r="H2580">
            <v>0.79</v>
          </cell>
        </row>
        <row r="2581">
          <cell r="A2581">
            <v>2580</v>
          </cell>
          <cell r="B2581" t="str">
            <v>Sparebanken Vest</v>
          </cell>
          <cell r="C2581">
            <v>4.0999999999999996</v>
          </cell>
          <cell r="D2581">
            <v>95</v>
          </cell>
          <cell r="E2581">
            <v>4</v>
          </cell>
          <cell r="F2581">
            <v>3.9</v>
          </cell>
          <cell r="G2581">
            <v>4.2</v>
          </cell>
          <cell r="H2581">
            <v>0.92</v>
          </cell>
        </row>
        <row r="2582">
          <cell r="A2582">
            <v>2581</v>
          </cell>
          <cell r="B2582" t="str">
            <v>Microsoft Research</v>
          </cell>
          <cell r="C2582">
            <v>4.5</v>
          </cell>
          <cell r="D2582">
            <v>1200</v>
          </cell>
          <cell r="E2582">
            <v>4.2</v>
          </cell>
          <cell r="F2582">
            <v>4.3</v>
          </cell>
          <cell r="G2582">
            <v>4.5999999999999996</v>
          </cell>
          <cell r="H2582">
            <v>0.96</v>
          </cell>
        </row>
        <row r="2583">
          <cell r="A2583">
            <v>2582</v>
          </cell>
          <cell r="B2583" t="str">
            <v>Duly Health and Care</v>
          </cell>
          <cell r="C2583">
            <v>2.9</v>
          </cell>
          <cell r="D2583">
            <v>720</v>
          </cell>
          <cell r="E2583">
            <v>2.6</v>
          </cell>
          <cell r="F2583">
            <v>2.5</v>
          </cell>
          <cell r="G2583">
            <v>2.7</v>
          </cell>
          <cell r="H2583">
            <v>0.48</v>
          </cell>
        </row>
        <row r="2584">
          <cell r="A2584">
            <v>2583</v>
          </cell>
          <cell r="B2584" t="str">
            <v>HedgeServ</v>
          </cell>
          <cell r="C2584">
            <v>3.8</v>
          </cell>
          <cell r="D2584">
            <v>310</v>
          </cell>
          <cell r="E2584">
            <v>3.4</v>
          </cell>
          <cell r="F2584">
            <v>3.6</v>
          </cell>
          <cell r="G2584">
            <v>3.8</v>
          </cell>
          <cell r="H2584">
            <v>0.82</v>
          </cell>
        </row>
        <row r="2585">
          <cell r="A2585">
            <v>2584</v>
          </cell>
          <cell r="B2585" t="str">
            <v>G6 Hospitality</v>
          </cell>
          <cell r="C2585">
            <v>3.3</v>
          </cell>
          <cell r="D2585">
            <v>1400</v>
          </cell>
          <cell r="E2585">
            <v>3.1</v>
          </cell>
          <cell r="F2585">
            <v>3</v>
          </cell>
          <cell r="G2585">
            <v>3.2</v>
          </cell>
          <cell r="H2585">
            <v>0.63</v>
          </cell>
        </row>
        <row r="2586">
          <cell r="A2586">
            <v>2585</v>
          </cell>
          <cell r="B2586" t="str">
            <v>ATMECS</v>
          </cell>
          <cell r="C2586">
            <v>4</v>
          </cell>
          <cell r="D2586">
            <v>290</v>
          </cell>
          <cell r="E2586">
            <v>3.9</v>
          </cell>
          <cell r="F2586">
            <v>3.8</v>
          </cell>
          <cell r="G2586">
            <v>4.0999999999999996</v>
          </cell>
          <cell r="H2586">
            <v>0.88</v>
          </cell>
        </row>
        <row r="2587">
          <cell r="A2587">
            <v>2586</v>
          </cell>
          <cell r="B2587" t="str">
            <v>Neptune Retail Solutions</v>
          </cell>
          <cell r="C2587">
            <v>3.6</v>
          </cell>
          <cell r="D2587">
            <v>220</v>
          </cell>
          <cell r="E2587">
            <v>3.5</v>
          </cell>
          <cell r="F2587">
            <v>3.3</v>
          </cell>
          <cell r="G2587">
            <v>3.5</v>
          </cell>
          <cell r="H2587">
            <v>0.75</v>
          </cell>
        </row>
        <row r="2588">
          <cell r="A2588">
            <v>2587</v>
          </cell>
          <cell r="B2588" t="str">
            <v>GE Digital</v>
          </cell>
          <cell r="C2588">
            <v>3.8</v>
          </cell>
          <cell r="D2588">
            <v>1800</v>
          </cell>
          <cell r="E2588">
            <v>3.9</v>
          </cell>
          <cell r="F2588">
            <v>3.5</v>
          </cell>
          <cell r="G2588">
            <v>3.7</v>
          </cell>
          <cell r="H2588">
            <v>0.81</v>
          </cell>
        </row>
        <row r="2589">
          <cell r="A2589">
            <v>2588</v>
          </cell>
          <cell r="B2589" t="str">
            <v>DTN/The Progressive Farmer</v>
          </cell>
          <cell r="C2589">
            <v>3.7</v>
          </cell>
          <cell r="D2589">
            <v>260</v>
          </cell>
          <cell r="E2589">
            <v>3.6</v>
          </cell>
          <cell r="F2589">
            <v>3.4</v>
          </cell>
          <cell r="G2589">
            <v>3.6</v>
          </cell>
          <cell r="H2589">
            <v>0.78</v>
          </cell>
        </row>
        <row r="2590">
          <cell r="A2590">
            <v>2589</v>
          </cell>
          <cell r="B2590" t="str">
            <v>MEDHOST</v>
          </cell>
          <cell r="C2590">
            <v>3.5</v>
          </cell>
          <cell r="D2590">
            <v>410</v>
          </cell>
          <cell r="E2590">
            <v>3.4</v>
          </cell>
          <cell r="F2590">
            <v>3.2</v>
          </cell>
          <cell r="G2590">
            <v>3.4</v>
          </cell>
          <cell r="H2590">
            <v>0.72</v>
          </cell>
        </row>
        <row r="2591">
          <cell r="A2591">
            <v>2590</v>
          </cell>
          <cell r="B2591" t="str">
            <v>Choreograph</v>
          </cell>
          <cell r="C2591">
            <v>3.9</v>
          </cell>
          <cell r="D2591">
            <v>140</v>
          </cell>
          <cell r="E2591">
            <v>3.6</v>
          </cell>
          <cell r="F2591">
            <v>3.7</v>
          </cell>
          <cell r="G2591">
            <v>4</v>
          </cell>
          <cell r="H2591">
            <v>0.86</v>
          </cell>
        </row>
        <row r="2592">
          <cell r="A2592">
            <v>2591</v>
          </cell>
          <cell r="B2592" t="str">
            <v>Graebel Companies</v>
          </cell>
          <cell r="C2592">
            <v>3.8</v>
          </cell>
          <cell r="D2592">
            <v>380</v>
          </cell>
          <cell r="E2592">
            <v>3.7</v>
          </cell>
          <cell r="F2592">
            <v>3.6</v>
          </cell>
          <cell r="G2592">
            <v>3.8</v>
          </cell>
          <cell r="H2592">
            <v>0.83</v>
          </cell>
        </row>
        <row r="2593">
          <cell r="A2593">
            <v>2592</v>
          </cell>
          <cell r="B2593" t="str">
            <v>Spencer Gifts</v>
          </cell>
          <cell r="C2593">
            <v>3.4</v>
          </cell>
          <cell r="D2593">
            <v>1900</v>
          </cell>
          <cell r="E2593">
            <v>3.2</v>
          </cell>
          <cell r="F2593">
            <v>3.1</v>
          </cell>
          <cell r="G2593">
            <v>3.4</v>
          </cell>
          <cell r="H2593">
            <v>0.67</v>
          </cell>
        </row>
        <row r="2594">
          <cell r="A2594">
            <v>2593</v>
          </cell>
          <cell r="B2594" t="str">
            <v>ACAMS</v>
          </cell>
          <cell r="C2594">
            <v>3.9</v>
          </cell>
          <cell r="D2594">
            <v>210</v>
          </cell>
          <cell r="E2594">
            <v>3.8</v>
          </cell>
          <cell r="F2594">
            <v>3.7</v>
          </cell>
          <cell r="G2594">
            <v>4</v>
          </cell>
          <cell r="H2594">
            <v>0.87</v>
          </cell>
        </row>
        <row r="2595">
          <cell r="A2595">
            <v>2594</v>
          </cell>
          <cell r="B2595" t="str">
            <v>Convergent</v>
          </cell>
          <cell r="C2595">
            <v>3.2</v>
          </cell>
          <cell r="D2595">
            <v>680</v>
          </cell>
          <cell r="E2595">
            <v>3</v>
          </cell>
          <cell r="F2595">
            <v>2.9</v>
          </cell>
          <cell r="G2595">
            <v>3.1</v>
          </cell>
          <cell r="H2595">
            <v>0.6</v>
          </cell>
        </row>
        <row r="2596">
          <cell r="A2596">
            <v>2595</v>
          </cell>
          <cell r="B2596" t="str">
            <v>Impact XM</v>
          </cell>
          <cell r="C2596">
            <v>3.8</v>
          </cell>
          <cell r="D2596">
            <v>110</v>
          </cell>
          <cell r="E2596">
            <v>3.6</v>
          </cell>
          <cell r="F2596">
            <v>3.7</v>
          </cell>
          <cell r="G2596">
            <v>3.9</v>
          </cell>
          <cell r="H2596">
            <v>0.84</v>
          </cell>
        </row>
        <row r="2597">
          <cell r="A2597">
            <v>2596</v>
          </cell>
          <cell r="B2597" t="str">
            <v>Circle Graphics</v>
          </cell>
          <cell r="C2597">
            <v>3.3</v>
          </cell>
          <cell r="D2597">
            <v>340</v>
          </cell>
          <cell r="E2597">
            <v>3.1</v>
          </cell>
          <cell r="F2597">
            <v>3</v>
          </cell>
          <cell r="G2597">
            <v>3.2</v>
          </cell>
          <cell r="H2597">
            <v>0.64</v>
          </cell>
        </row>
        <row r="2598">
          <cell r="A2598">
            <v>2597</v>
          </cell>
          <cell r="B2598" t="str">
            <v>Knight-Swift Transporation</v>
          </cell>
          <cell r="C2598">
            <v>3.4</v>
          </cell>
          <cell r="D2598">
            <v>4200</v>
          </cell>
          <cell r="E2598">
            <v>3</v>
          </cell>
          <cell r="F2598">
            <v>3.1</v>
          </cell>
          <cell r="G2598">
            <v>3.3</v>
          </cell>
          <cell r="H2598">
            <v>0.69</v>
          </cell>
        </row>
        <row r="2599">
          <cell r="A2599">
            <v>2598</v>
          </cell>
          <cell r="B2599" t="str">
            <v>Planisware</v>
          </cell>
          <cell r="C2599">
            <v>4.3</v>
          </cell>
          <cell r="D2599">
            <v>250</v>
          </cell>
          <cell r="E2599">
            <v>4.2</v>
          </cell>
          <cell r="F2599">
            <v>4.0999999999999996</v>
          </cell>
          <cell r="G2599">
            <v>4.5</v>
          </cell>
          <cell r="H2599">
            <v>0.95</v>
          </cell>
        </row>
        <row r="2600">
          <cell r="A2600">
            <v>2599</v>
          </cell>
          <cell r="B2600" t="str">
            <v>Williams Lea</v>
          </cell>
          <cell r="C2600">
            <v>3.4</v>
          </cell>
          <cell r="D2600">
            <v>1600</v>
          </cell>
          <cell r="E2600">
            <v>3.2</v>
          </cell>
          <cell r="F2600">
            <v>3.1</v>
          </cell>
          <cell r="G2600">
            <v>3.3</v>
          </cell>
          <cell r="H2600">
            <v>0.66</v>
          </cell>
        </row>
        <row r="2601">
          <cell r="A2601">
            <v>2600</v>
          </cell>
          <cell r="B2601" t="str">
            <v>Naviga</v>
          </cell>
          <cell r="C2601">
            <v>3.5</v>
          </cell>
          <cell r="D2601">
            <v>290</v>
          </cell>
          <cell r="E2601">
            <v>3.4</v>
          </cell>
          <cell r="F2601">
            <v>3.2</v>
          </cell>
          <cell r="G2601">
            <v>3.4</v>
          </cell>
          <cell r="H2601">
            <v>0.71</v>
          </cell>
        </row>
        <row r="2602">
          <cell r="A2602">
            <v>2601</v>
          </cell>
          <cell r="B2602" t="str">
            <v>The Shade Store</v>
          </cell>
          <cell r="C2602">
            <v>3.3</v>
          </cell>
          <cell r="D2602">
            <v>93</v>
          </cell>
          <cell r="E2602">
            <v>2.9</v>
          </cell>
          <cell r="F2602">
            <v>2.7</v>
          </cell>
          <cell r="G2602">
            <v>3</v>
          </cell>
          <cell r="H2602">
            <v>0.62</v>
          </cell>
        </row>
        <row r="2603">
          <cell r="A2603">
            <v>2602</v>
          </cell>
          <cell r="B2603" t="str">
            <v>PrimeFlight Aviation Services</v>
          </cell>
          <cell r="C2603">
            <v>2.8</v>
          </cell>
          <cell r="D2603">
            <v>1427</v>
          </cell>
          <cell r="E2603">
            <v>2.7</v>
          </cell>
          <cell r="F2603">
            <v>2.4</v>
          </cell>
          <cell r="G2603">
            <v>2.6</v>
          </cell>
          <cell r="H2603">
            <v>0.55000000000000004</v>
          </cell>
        </row>
        <row r="2604">
          <cell r="A2604">
            <v>2603</v>
          </cell>
          <cell r="B2604" t="str">
            <v>S&amp;P Global Engineering Solutions</v>
          </cell>
          <cell r="C2604">
            <v>4.2</v>
          </cell>
          <cell r="D2604">
            <v>5000</v>
          </cell>
          <cell r="E2604">
            <v>4.3</v>
          </cell>
          <cell r="F2604">
            <v>3.8</v>
          </cell>
          <cell r="G2604">
            <v>4.3</v>
          </cell>
          <cell r="H2604">
            <v>0.95</v>
          </cell>
        </row>
        <row r="2605">
          <cell r="A2605">
            <v>2604</v>
          </cell>
          <cell r="B2605" t="str">
            <v>Freightquote</v>
          </cell>
          <cell r="C2605">
            <v>3.5</v>
          </cell>
          <cell r="D2605">
            <v>300</v>
          </cell>
          <cell r="E2605">
            <v>3.4</v>
          </cell>
          <cell r="F2605">
            <v>3.2</v>
          </cell>
          <cell r="G2605">
            <v>3.3</v>
          </cell>
          <cell r="H2605">
            <v>0.7</v>
          </cell>
        </row>
        <row r="2606">
          <cell r="A2606">
            <v>2605</v>
          </cell>
          <cell r="B2606" t="str">
            <v>Bojangles'</v>
          </cell>
          <cell r="C2606">
            <v>3.4</v>
          </cell>
          <cell r="D2606">
            <v>5785</v>
          </cell>
          <cell r="E2606">
            <v>3.3</v>
          </cell>
          <cell r="F2606">
            <v>3.1</v>
          </cell>
          <cell r="G2606">
            <v>3.2</v>
          </cell>
          <cell r="H2606">
            <v>0.65</v>
          </cell>
        </row>
        <row r="2607">
          <cell r="A2607">
            <v>2606</v>
          </cell>
          <cell r="B2607" t="str">
            <v>InvoZone</v>
          </cell>
          <cell r="C2607">
            <v>4.5</v>
          </cell>
          <cell r="D2607">
            <v>50</v>
          </cell>
          <cell r="E2607">
            <v>4.5</v>
          </cell>
          <cell r="F2607">
            <v>4.5</v>
          </cell>
          <cell r="G2607">
            <v>4.5999999999999996</v>
          </cell>
          <cell r="H2607">
            <v>0.9</v>
          </cell>
        </row>
        <row r="2608">
          <cell r="A2608">
            <v>2607</v>
          </cell>
          <cell r="B2608" t="str">
            <v>The University of Texas M.D. Anderson Cancer Center</v>
          </cell>
          <cell r="C2608">
            <v>4.0999999999999996</v>
          </cell>
          <cell r="D2608">
            <v>2000</v>
          </cell>
          <cell r="E2608">
            <v>3.9</v>
          </cell>
          <cell r="F2608">
            <v>3.4</v>
          </cell>
          <cell r="G2608">
            <v>3.9</v>
          </cell>
          <cell r="H2608">
            <v>0.85</v>
          </cell>
        </row>
        <row r="2609">
          <cell r="A2609">
            <v>2608</v>
          </cell>
          <cell r="B2609" t="str">
            <v>HealthEquity</v>
          </cell>
          <cell r="C2609">
            <v>3.6</v>
          </cell>
          <cell r="D2609">
            <v>179</v>
          </cell>
          <cell r="E2609">
            <v>3.4</v>
          </cell>
          <cell r="F2609">
            <v>3.3</v>
          </cell>
          <cell r="G2609">
            <v>3.4</v>
          </cell>
          <cell r="H2609">
            <v>0.73</v>
          </cell>
        </row>
        <row r="2610">
          <cell r="A2610">
            <v>2609</v>
          </cell>
          <cell r="B2610" t="str">
            <v>Fulcrum Digital</v>
          </cell>
          <cell r="C2610">
            <v>3.7</v>
          </cell>
          <cell r="D2610">
            <v>63</v>
          </cell>
          <cell r="E2610">
            <v>3.9</v>
          </cell>
          <cell r="F2610">
            <v>3.7</v>
          </cell>
          <cell r="G2610">
            <v>3.7</v>
          </cell>
          <cell r="H2610">
            <v>0.75</v>
          </cell>
        </row>
        <row r="2611">
          <cell r="A2611">
            <v>2610</v>
          </cell>
          <cell r="B2611" t="str">
            <v>Tangoe</v>
          </cell>
          <cell r="C2611">
            <v>3</v>
          </cell>
          <cell r="D2611">
            <v>109</v>
          </cell>
          <cell r="E2611">
            <v>3.2</v>
          </cell>
          <cell r="F2611">
            <v>2.6</v>
          </cell>
          <cell r="G2611">
            <v>2.9</v>
          </cell>
          <cell r="H2611">
            <v>0.5</v>
          </cell>
        </row>
        <row r="2612">
          <cell r="A2612">
            <v>2611</v>
          </cell>
          <cell r="B2612" t="str">
            <v>Kellton</v>
          </cell>
          <cell r="C2612">
            <v>3.8</v>
          </cell>
          <cell r="D2612">
            <v>150</v>
          </cell>
          <cell r="E2612">
            <v>3.7</v>
          </cell>
          <cell r="F2612">
            <v>3.5</v>
          </cell>
          <cell r="G2612">
            <v>3.8</v>
          </cell>
          <cell r="H2612">
            <v>0.8</v>
          </cell>
        </row>
        <row r="2613">
          <cell r="A2613">
            <v>2612</v>
          </cell>
          <cell r="B2613" t="str">
            <v>CoLinx</v>
          </cell>
          <cell r="C2613">
            <v>3</v>
          </cell>
          <cell r="D2613">
            <v>63</v>
          </cell>
          <cell r="E2613">
            <v>2.7</v>
          </cell>
          <cell r="F2613">
            <v>2.5</v>
          </cell>
          <cell r="G2613">
            <v>2.6</v>
          </cell>
          <cell r="H2613">
            <v>0.55000000000000004</v>
          </cell>
        </row>
        <row r="2614">
          <cell r="A2614">
            <v>2613</v>
          </cell>
          <cell r="B2614" t="str">
            <v>Quantic Electronics</v>
          </cell>
          <cell r="C2614">
            <v>3.5</v>
          </cell>
          <cell r="D2614">
            <v>40</v>
          </cell>
          <cell r="E2614">
            <v>3.4</v>
          </cell>
          <cell r="F2614">
            <v>3.2</v>
          </cell>
          <cell r="G2614">
            <v>3.3</v>
          </cell>
          <cell r="H2614">
            <v>0.7</v>
          </cell>
        </row>
        <row r="2615">
          <cell r="A2615">
            <v>2614</v>
          </cell>
          <cell r="B2615" t="str">
            <v>Joe HudsonΓÇÖs Collision Centers</v>
          </cell>
          <cell r="C2615">
            <v>2.8</v>
          </cell>
          <cell r="D2615">
            <v>225</v>
          </cell>
          <cell r="E2615">
            <v>2.8</v>
          </cell>
          <cell r="F2615">
            <v>2.6</v>
          </cell>
          <cell r="G2615">
            <v>2.6</v>
          </cell>
          <cell r="H2615">
            <v>0.34</v>
          </cell>
        </row>
        <row r="2616">
          <cell r="A2616">
            <v>2615</v>
          </cell>
          <cell r="B2616" t="str">
            <v>Arrow Exterminators</v>
          </cell>
          <cell r="C2616">
            <v>3.8</v>
          </cell>
          <cell r="D2616">
            <v>136</v>
          </cell>
          <cell r="E2616">
            <v>3.7</v>
          </cell>
          <cell r="F2616">
            <v>3.6</v>
          </cell>
          <cell r="G2616">
            <v>3.8</v>
          </cell>
          <cell r="H2616">
            <v>0.8</v>
          </cell>
        </row>
        <row r="2617">
          <cell r="A2617">
            <v>2616</v>
          </cell>
          <cell r="B2617" t="str">
            <v>Streamland Media</v>
          </cell>
          <cell r="C2617">
            <v>3.4</v>
          </cell>
          <cell r="D2617">
            <v>80</v>
          </cell>
          <cell r="E2617">
            <v>3.2</v>
          </cell>
          <cell r="F2617">
            <v>3</v>
          </cell>
          <cell r="G2617">
            <v>3.1</v>
          </cell>
          <cell r="H2617">
            <v>0.65</v>
          </cell>
        </row>
        <row r="2618">
          <cell r="A2618">
            <v>2617</v>
          </cell>
          <cell r="B2618" t="str">
            <v>RoundGlass</v>
          </cell>
          <cell r="C2618">
            <v>2.8</v>
          </cell>
          <cell r="D2618">
            <v>50</v>
          </cell>
          <cell r="E2618">
            <v>3.6</v>
          </cell>
          <cell r="F2618">
            <v>2.4</v>
          </cell>
          <cell r="G2618">
            <v>2.8</v>
          </cell>
          <cell r="H2618">
            <v>0.45</v>
          </cell>
        </row>
        <row r="2619">
          <cell r="A2619">
            <v>2618</v>
          </cell>
          <cell r="B2619" t="str">
            <v>E-J Electric Installation Co.</v>
          </cell>
          <cell r="C2619">
            <v>3.5</v>
          </cell>
          <cell r="D2619">
            <v>18</v>
          </cell>
          <cell r="E2619">
            <v>2.8</v>
          </cell>
          <cell r="F2619">
            <v>2.9</v>
          </cell>
          <cell r="G2619">
            <v>3.1</v>
          </cell>
          <cell r="H2619">
            <v>0.73</v>
          </cell>
        </row>
        <row r="2620">
          <cell r="A2620">
            <v>2619</v>
          </cell>
          <cell r="B2620" t="str">
            <v>Samson Properties</v>
          </cell>
          <cell r="C2620">
            <v>4.7</v>
          </cell>
          <cell r="D2620">
            <v>57</v>
          </cell>
          <cell r="E2620">
            <v>4.5</v>
          </cell>
          <cell r="F2620">
            <v>4.5999999999999996</v>
          </cell>
          <cell r="G2620">
            <v>4.5999999999999996</v>
          </cell>
          <cell r="H2620">
            <v>0.9</v>
          </cell>
        </row>
        <row r="2621">
          <cell r="A2621">
            <v>2620</v>
          </cell>
          <cell r="B2621" t="str">
            <v>RoyOMartin</v>
          </cell>
          <cell r="C2621">
            <v>3.8</v>
          </cell>
          <cell r="D2621">
            <v>84</v>
          </cell>
          <cell r="E2621">
            <v>3.6</v>
          </cell>
          <cell r="F2621">
            <v>3.5</v>
          </cell>
          <cell r="G2621">
            <v>3.7</v>
          </cell>
          <cell r="H2621">
            <v>0.6</v>
          </cell>
        </row>
        <row r="2622">
          <cell r="A2622">
            <v>2621</v>
          </cell>
          <cell r="B2622" t="str">
            <v>Arcis Golf</v>
          </cell>
          <cell r="C2622">
            <v>3</v>
          </cell>
          <cell r="D2622">
            <v>107</v>
          </cell>
          <cell r="E2622">
            <v>3.1</v>
          </cell>
          <cell r="F2622">
            <v>2.7</v>
          </cell>
          <cell r="G2622">
            <v>2.8</v>
          </cell>
          <cell r="H2622">
            <v>0.35</v>
          </cell>
        </row>
        <row r="2623">
          <cell r="A2623">
            <v>2622</v>
          </cell>
          <cell r="B2623" t="str">
            <v>LanguageLine Solutions</v>
          </cell>
          <cell r="C2623">
            <v>3</v>
          </cell>
          <cell r="D2623">
            <v>1719</v>
          </cell>
          <cell r="E2623">
            <v>3.2</v>
          </cell>
          <cell r="F2623">
            <v>2.6</v>
          </cell>
          <cell r="G2623">
            <v>2.8</v>
          </cell>
          <cell r="H2623">
            <v>0.55000000000000004</v>
          </cell>
        </row>
        <row r="2624">
          <cell r="A2624">
            <v>2623</v>
          </cell>
          <cell r="B2624" t="str">
            <v>Addison Group</v>
          </cell>
          <cell r="C2624">
            <v>3.9</v>
          </cell>
          <cell r="D2624">
            <v>450</v>
          </cell>
          <cell r="E2624">
            <v>3.8</v>
          </cell>
          <cell r="F2624">
            <v>3.7</v>
          </cell>
          <cell r="G2624">
            <v>3.9</v>
          </cell>
          <cell r="H2624">
            <v>0.85</v>
          </cell>
        </row>
        <row r="2625">
          <cell r="A2625">
            <v>2624</v>
          </cell>
          <cell r="B2625" t="str">
            <v>Titan Security Group</v>
          </cell>
          <cell r="C2625">
            <v>3.1</v>
          </cell>
          <cell r="D2625">
            <v>272</v>
          </cell>
          <cell r="E2625">
            <v>3.1</v>
          </cell>
          <cell r="F2625">
            <v>2.9</v>
          </cell>
          <cell r="G2625">
            <v>3.1</v>
          </cell>
          <cell r="H2625">
            <v>0.55000000000000004</v>
          </cell>
        </row>
        <row r="2626">
          <cell r="A2626">
            <v>2625</v>
          </cell>
          <cell r="B2626" t="str">
            <v>LEGOLAND California Resort</v>
          </cell>
          <cell r="C2626">
            <v>3.7</v>
          </cell>
          <cell r="D2626">
            <v>58</v>
          </cell>
          <cell r="E2626">
            <v>3.6</v>
          </cell>
          <cell r="F2626">
            <v>3.2</v>
          </cell>
          <cell r="G2626">
            <v>3.5</v>
          </cell>
          <cell r="H2626">
            <v>0.7</v>
          </cell>
        </row>
        <row r="2627">
          <cell r="A2627">
            <v>2626</v>
          </cell>
          <cell r="B2627" t="str">
            <v>JM Family Enterprises</v>
          </cell>
          <cell r="C2627">
            <v>4</v>
          </cell>
          <cell r="D2627">
            <v>138</v>
          </cell>
          <cell r="E2627">
            <v>4</v>
          </cell>
          <cell r="F2627">
            <v>3.7</v>
          </cell>
          <cell r="G2627">
            <v>4</v>
          </cell>
          <cell r="H2627">
            <v>0.9</v>
          </cell>
        </row>
        <row r="2628">
          <cell r="A2628">
            <v>2627</v>
          </cell>
          <cell r="B2628" t="str">
            <v>FleetPride</v>
          </cell>
          <cell r="C2628">
            <v>2.9</v>
          </cell>
          <cell r="D2628">
            <v>663</v>
          </cell>
          <cell r="E2628">
            <v>3</v>
          </cell>
          <cell r="F2628">
            <v>2.6</v>
          </cell>
          <cell r="G2628">
            <v>2.7</v>
          </cell>
          <cell r="H2628">
            <v>0.45</v>
          </cell>
        </row>
        <row r="2629">
          <cell r="A2629">
            <v>2628</v>
          </cell>
          <cell r="B2629" t="str">
            <v>AgFirst Farm Credit Bank</v>
          </cell>
          <cell r="C2629">
            <v>3.1</v>
          </cell>
          <cell r="D2629">
            <v>54</v>
          </cell>
          <cell r="E2629">
            <v>3.1</v>
          </cell>
          <cell r="F2629">
            <v>2.7</v>
          </cell>
          <cell r="G2629">
            <v>2.9</v>
          </cell>
          <cell r="H2629">
            <v>0.73</v>
          </cell>
        </row>
        <row r="2630">
          <cell r="A2630">
            <v>2629</v>
          </cell>
          <cell r="B2630" t="str">
            <v>Rose International</v>
          </cell>
          <cell r="C2630">
            <v>3.6</v>
          </cell>
          <cell r="D2630">
            <v>584</v>
          </cell>
          <cell r="E2630">
            <v>3.8</v>
          </cell>
          <cell r="F2630">
            <v>3.5</v>
          </cell>
          <cell r="G2630">
            <v>3.6</v>
          </cell>
          <cell r="H2630">
            <v>0.75</v>
          </cell>
        </row>
        <row r="2631">
          <cell r="A2631">
            <v>2630</v>
          </cell>
          <cell r="B2631" t="str">
            <v>Fox</v>
          </cell>
          <cell r="C2631">
            <v>3.8</v>
          </cell>
          <cell r="D2631">
            <v>1200</v>
          </cell>
          <cell r="E2631">
            <v>3.6</v>
          </cell>
          <cell r="F2631">
            <v>3.4</v>
          </cell>
          <cell r="G2631">
            <v>3.6</v>
          </cell>
          <cell r="H2631">
            <v>0.8</v>
          </cell>
        </row>
        <row r="2632">
          <cell r="A2632">
            <v>2631</v>
          </cell>
          <cell r="B2632" t="str">
            <v>Netrix Global</v>
          </cell>
          <cell r="C2632">
            <v>2.9</v>
          </cell>
          <cell r="D2632">
            <v>100</v>
          </cell>
          <cell r="E2632">
            <v>3.1</v>
          </cell>
          <cell r="F2632">
            <v>2.9</v>
          </cell>
          <cell r="G2632">
            <v>2.9</v>
          </cell>
          <cell r="H2632">
            <v>0.5</v>
          </cell>
        </row>
        <row r="2633">
          <cell r="A2633">
            <v>2632</v>
          </cell>
          <cell r="B2633" t="str">
            <v>OpenXcell</v>
          </cell>
          <cell r="C2633">
            <v>4.2</v>
          </cell>
          <cell r="D2633">
            <v>150</v>
          </cell>
          <cell r="E2633">
            <v>4.0999999999999996</v>
          </cell>
          <cell r="F2633">
            <v>4</v>
          </cell>
          <cell r="G2633">
            <v>4.3</v>
          </cell>
          <cell r="H2633">
            <v>0.85</v>
          </cell>
        </row>
        <row r="2634">
          <cell r="A2634">
            <v>2633</v>
          </cell>
          <cell r="B2634" t="str">
            <v>AC Hotels by Marriott</v>
          </cell>
          <cell r="C2634">
            <v>3.5</v>
          </cell>
          <cell r="D2634">
            <v>159</v>
          </cell>
          <cell r="E2634">
            <v>3.2</v>
          </cell>
          <cell r="F2634">
            <v>3.1</v>
          </cell>
          <cell r="G2634">
            <v>3.3</v>
          </cell>
          <cell r="H2634">
            <v>0.75</v>
          </cell>
        </row>
        <row r="2635">
          <cell r="A2635">
            <v>2634</v>
          </cell>
          <cell r="B2635" t="str">
            <v>Perfumania</v>
          </cell>
          <cell r="C2635">
            <v>3.3</v>
          </cell>
          <cell r="D2635">
            <v>300</v>
          </cell>
          <cell r="E2635">
            <v>3</v>
          </cell>
          <cell r="F2635">
            <v>2.8</v>
          </cell>
          <cell r="G2635">
            <v>2.9</v>
          </cell>
          <cell r="H2635">
            <v>0.55000000000000004</v>
          </cell>
        </row>
        <row r="2636">
          <cell r="A2636">
            <v>2635</v>
          </cell>
          <cell r="B2636" t="str">
            <v>Barrett Distribution Centers, Inc.</v>
          </cell>
          <cell r="C2636">
            <v>3</v>
          </cell>
          <cell r="D2636">
            <v>134</v>
          </cell>
          <cell r="E2636">
            <v>3.1</v>
          </cell>
          <cell r="F2636">
            <v>2.7</v>
          </cell>
          <cell r="G2636">
            <v>2.9</v>
          </cell>
          <cell r="H2636">
            <v>0.6</v>
          </cell>
        </row>
        <row r="2637">
          <cell r="A2637">
            <v>2636</v>
          </cell>
          <cell r="B2637" t="str">
            <v>Jason Mitchell Group</v>
          </cell>
          <cell r="C2637">
            <v>3.9</v>
          </cell>
          <cell r="D2637">
            <v>11</v>
          </cell>
          <cell r="E2637">
            <v>3.4</v>
          </cell>
          <cell r="F2637">
            <v>3.6</v>
          </cell>
          <cell r="G2637">
            <v>3.6</v>
          </cell>
          <cell r="H2637">
            <v>0.49</v>
          </cell>
        </row>
        <row r="2638">
          <cell r="A2638">
            <v>2637</v>
          </cell>
          <cell r="B2638" t="str">
            <v>Ascend Federal Credit Union</v>
          </cell>
          <cell r="C2638">
            <v>3</v>
          </cell>
          <cell r="D2638">
            <v>94</v>
          </cell>
          <cell r="E2638">
            <v>2.9</v>
          </cell>
          <cell r="F2638">
            <v>2.8</v>
          </cell>
          <cell r="G2638">
            <v>2.8</v>
          </cell>
          <cell r="H2638">
            <v>0.68</v>
          </cell>
        </row>
        <row r="2639">
          <cell r="A2639">
            <v>2638</v>
          </cell>
          <cell r="B2639" t="str">
            <v>Shipt</v>
          </cell>
          <cell r="C2639">
            <v>3.6</v>
          </cell>
          <cell r="D2639">
            <v>1200</v>
          </cell>
          <cell r="E2639">
            <v>3.5</v>
          </cell>
          <cell r="F2639">
            <v>3.3</v>
          </cell>
          <cell r="G2639">
            <v>3.6</v>
          </cell>
          <cell r="H2639">
            <v>0.75</v>
          </cell>
        </row>
        <row r="2640">
          <cell r="A2640">
            <v>2639</v>
          </cell>
          <cell r="B2640" t="str">
            <v>Goat</v>
          </cell>
          <cell r="C2640">
            <v>3.1</v>
          </cell>
          <cell r="D2640">
            <v>109</v>
          </cell>
          <cell r="E2640">
            <v>3.1</v>
          </cell>
          <cell r="F2640">
            <v>2.7</v>
          </cell>
          <cell r="G2640">
            <v>3</v>
          </cell>
          <cell r="H2640">
            <v>0.66</v>
          </cell>
        </row>
        <row r="2641">
          <cell r="A2641">
            <v>2640</v>
          </cell>
          <cell r="B2641" t="str">
            <v>Total Transportation Services</v>
          </cell>
          <cell r="C2641">
            <v>3.5</v>
          </cell>
          <cell r="D2641">
            <v>13</v>
          </cell>
          <cell r="E2641">
            <v>3.3</v>
          </cell>
          <cell r="F2641">
            <v>3.6</v>
          </cell>
          <cell r="G2641">
            <v>3.3</v>
          </cell>
          <cell r="H2641">
            <v>0.6</v>
          </cell>
        </row>
        <row r="2642">
          <cell r="A2642">
            <v>2641</v>
          </cell>
          <cell r="B2642" t="str">
            <v>Hostway</v>
          </cell>
          <cell r="C2642">
            <v>2.9</v>
          </cell>
          <cell r="D2642">
            <v>10</v>
          </cell>
          <cell r="E2642">
            <v>2.7</v>
          </cell>
          <cell r="F2642">
            <v>2.1</v>
          </cell>
          <cell r="G2642">
            <v>2.9</v>
          </cell>
          <cell r="H2642">
            <v>0.45</v>
          </cell>
        </row>
        <row r="2643">
          <cell r="A2643">
            <v>2642</v>
          </cell>
          <cell r="B2643" t="str">
            <v>Insperity</v>
          </cell>
          <cell r="C2643">
            <v>3.5</v>
          </cell>
          <cell r="D2643">
            <v>404</v>
          </cell>
          <cell r="E2643">
            <v>3.8</v>
          </cell>
          <cell r="F2643">
            <v>3.2</v>
          </cell>
          <cell r="G2643">
            <v>3.5</v>
          </cell>
          <cell r="H2643">
            <v>0.85</v>
          </cell>
        </row>
        <row r="2644">
          <cell r="A2644">
            <v>2643</v>
          </cell>
          <cell r="B2644" t="str">
            <v>GlowTouch LLC</v>
          </cell>
          <cell r="C2644">
            <v>3.2</v>
          </cell>
          <cell r="D2644">
            <v>10</v>
          </cell>
          <cell r="E2644">
            <v>3</v>
          </cell>
          <cell r="F2644">
            <v>2.5</v>
          </cell>
          <cell r="G2644">
            <v>2.8</v>
          </cell>
          <cell r="H2644">
            <v>0.4</v>
          </cell>
        </row>
        <row r="2645">
          <cell r="A2645">
            <v>2644</v>
          </cell>
          <cell r="B2645" t="str">
            <v>Disney Cruise Line</v>
          </cell>
          <cell r="C2645">
            <v>4</v>
          </cell>
          <cell r="D2645">
            <v>800</v>
          </cell>
          <cell r="E2645">
            <v>3.5</v>
          </cell>
          <cell r="F2645">
            <v>3.4</v>
          </cell>
          <cell r="G2645">
            <v>3.9</v>
          </cell>
          <cell r="H2645">
            <v>0.85</v>
          </cell>
        </row>
        <row r="2646">
          <cell r="A2646">
            <v>2645</v>
          </cell>
          <cell r="B2646" t="str">
            <v>P.F. Chang's China Bistro</v>
          </cell>
          <cell r="C2646">
            <v>3.3</v>
          </cell>
          <cell r="D2646">
            <v>5000</v>
          </cell>
          <cell r="E2646">
            <v>3.1</v>
          </cell>
          <cell r="F2646">
            <v>2.9</v>
          </cell>
          <cell r="G2646">
            <v>3.2</v>
          </cell>
          <cell r="H2646">
            <v>0.6</v>
          </cell>
        </row>
        <row r="2647">
          <cell r="A2647">
            <v>2646</v>
          </cell>
          <cell r="B2647" t="str">
            <v>Build with Ferguson</v>
          </cell>
          <cell r="C2647">
            <v>3.1</v>
          </cell>
          <cell r="D2647">
            <v>2273</v>
          </cell>
          <cell r="E2647">
            <v>3.1</v>
          </cell>
          <cell r="F2647">
            <v>2.8</v>
          </cell>
          <cell r="G2647">
            <v>3.1</v>
          </cell>
          <cell r="H2647">
            <v>0.75</v>
          </cell>
        </row>
        <row r="2648">
          <cell r="A2648">
            <v>2647</v>
          </cell>
          <cell r="B2648" t="str">
            <v>Denali Advanced Integration</v>
          </cell>
          <cell r="C2648">
            <v>2.5</v>
          </cell>
          <cell r="D2648">
            <v>64</v>
          </cell>
          <cell r="E2648">
            <v>2.9</v>
          </cell>
          <cell r="F2648">
            <v>2.4</v>
          </cell>
          <cell r="G2648">
            <v>2.5</v>
          </cell>
          <cell r="H2648">
            <v>0.4</v>
          </cell>
        </row>
        <row r="2649">
          <cell r="A2649">
            <v>2648</v>
          </cell>
          <cell r="B2649" t="str">
            <v>Cordis</v>
          </cell>
          <cell r="C2649">
            <v>4.3</v>
          </cell>
          <cell r="D2649">
            <v>150</v>
          </cell>
          <cell r="E2649">
            <v>4.2</v>
          </cell>
          <cell r="F2649">
            <v>4.0999999999999996</v>
          </cell>
          <cell r="G2649">
            <v>4.3</v>
          </cell>
          <cell r="H2649">
            <v>0.85</v>
          </cell>
        </row>
        <row r="2650">
          <cell r="A2650">
            <v>2649</v>
          </cell>
          <cell r="B2650" t="str">
            <v>Neudesic</v>
          </cell>
          <cell r="C2650">
            <v>3.1</v>
          </cell>
          <cell r="D2650">
            <v>100</v>
          </cell>
          <cell r="E2650">
            <v>3.2</v>
          </cell>
          <cell r="F2650">
            <v>2.8</v>
          </cell>
          <cell r="G2650">
            <v>3.1</v>
          </cell>
          <cell r="H2650">
            <v>0.6</v>
          </cell>
        </row>
        <row r="2651">
          <cell r="A2651">
            <v>2650</v>
          </cell>
          <cell r="B2651" t="str">
            <v>Dot Foods</v>
          </cell>
          <cell r="C2651">
            <v>3.4</v>
          </cell>
          <cell r="D2651">
            <v>748</v>
          </cell>
          <cell r="E2651">
            <v>3.3</v>
          </cell>
          <cell r="F2651">
            <v>3.1</v>
          </cell>
          <cell r="G2651">
            <v>3.4</v>
          </cell>
          <cell r="H2651">
            <v>0.75</v>
          </cell>
        </row>
        <row r="2652">
          <cell r="A2652">
            <v>2651</v>
          </cell>
          <cell r="B2652" t="str">
            <v>Hendricks Commercial Properties, LLC</v>
          </cell>
          <cell r="C2652">
            <v>3.2</v>
          </cell>
          <cell r="D2652">
            <v>10</v>
          </cell>
          <cell r="E2652">
            <v>2.2999999999999998</v>
          </cell>
          <cell r="F2652">
            <v>1.8</v>
          </cell>
          <cell r="G2652">
            <v>2.2000000000000002</v>
          </cell>
          <cell r="H2652">
            <v>0.45</v>
          </cell>
        </row>
        <row r="2653">
          <cell r="A2653">
            <v>2652</v>
          </cell>
          <cell r="B2653" t="str">
            <v>SEKO Logistics</v>
          </cell>
          <cell r="C2653">
            <v>2.9</v>
          </cell>
          <cell r="D2653">
            <v>245</v>
          </cell>
          <cell r="E2653">
            <v>3.1</v>
          </cell>
          <cell r="F2653">
            <v>2.5</v>
          </cell>
          <cell r="G2653">
            <v>2.7</v>
          </cell>
          <cell r="H2653">
            <v>0.48</v>
          </cell>
        </row>
        <row r="2654">
          <cell r="A2654">
            <v>2653</v>
          </cell>
          <cell r="B2654" t="str">
            <v>Artech LLC</v>
          </cell>
          <cell r="C2654">
            <v>3.6</v>
          </cell>
          <cell r="D2654">
            <v>1500</v>
          </cell>
          <cell r="E2654">
            <v>3.5</v>
          </cell>
          <cell r="F2654">
            <v>3.3</v>
          </cell>
          <cell r="G2654">
            <v>3.5</v>
          </cell>
          <cell r="H2654">
            <v>0.75</v>
          </cell>
        </row>
        <row r="2655">
          <cell r="A2655">
            <v>2654</v>
          </cell>
          <cell r="B2655" t="str">
            <v>ConnectOne Bank</v>
          </cell>
          <cell r="C2655">
            <v>2.8</v>
          </cell>
          <cell r="D2655">
            <v>67</v>
          </cell>
          <cell r="E2655">
            <v>3</v>
          </cell>
          <cell r="F2655">
            <v>2.6</v>
          </cell>
          <cell r="G2655">
            <v>2.8</v>
          </cell>
          <cell r="H2655">
            <v>0.6</v>
          </cell>
        </row>
        <row r="2656">
          <cell r="A2656">
            <v>2655</v>
          </cell>
          <cell r="B2656" t="str">
            <v>Stripe Capital</v>
          </cell>
          <cell r="C2656">
            <v>4</v>
          </cell>
          <cell r="D2656">
            <v>500</v>
          </cell>
          <cell r="E2656">
            <v>3.8</v>
          </cell>
          <cell r="F2656">
            <v>3.7</v>
          </cell>
          <cell r="G2656">
            <v>4</v>
          </cell>
          <cell r="H2656">
            <v>0.9</v>
          </cell>
        </row>
        <row r="2657">
          <cell r="A2657">
            <v>2656</v>
          </cell>
          <cell r="B2657" t="str">
            <v>Hope Bancorp, Inc.</v>
          </cell>
          <cell r="C2657">
            <v>2.4</v>
          </cell>
          <cell r="D2657">
            <v>79</v>
          </cell>
          <cell r="E2657">
            <v>2.9</v>
          </cell>
          <cell r="F2657">
            <v>2.4</v>
          </cell>
          <cell r="G2657">
            <v>2.4</v>
          </cell>
          <cell r="H2657">
            <v>0.75</v>
          </cell>
        </row>
        <row r="2658">
          <cell r="A2658">
            <v>2657</v>
          </cell>
          <cell r="B2658" t="str">
            <v>Lending Club</v>
          </cell>
          <cell r="C2658">
            <v>3.5</v>
          </cell>
          <cell r="D2658">
            <v>179</v>
          </cell>
          <cell r="E2658">
            <v>3.7</v>
          </cell>
          <cell r="F2658">
            <v>3</v>
          </cell>
          <cell r="G2658">
            <v>3.5</v>
          </cell>
          <cell r="H2658">
            <v>0.66</v>
          </cell>
        </row>
        <row r="2659">
          <cell r="A2659">
            <v>2658</v>
          </cell>
          <cell r="B2659" t="str">
            <v>Grasshopper</v>
          </cell>
          <cell r="C2659">
            <v>4.2</v>
          </cell>
          <cell r="D2659">
            <v>50</v>
          </cell>
          <cell r="E2659">
            <v>4</v>
          </cell>
          <cell r="F2659">
            <v>4.2</v>
          </cell>
          <cell r="G2659">
            <v>4.2</v>
          </cell>
          <cell r="H2659">
            <v>0.85</v>
          </cell>
        </row>
        <row r="2660">
          <cell r="A2660">
            <v>2659</v>
          </cell>
          <cell r="B2660" t="str">
            <v>Cumulus Media</v>
          </cell>
          <cell r="C2660">
            <v>3.4</v>
          </cell>
          <cell r="D2660">
            <v>723</v>
          </cell>
          <cell r="E2660">
            <v>3.4</v>
          </cell>
          <cell r="F2660">
            <v>3.1</v>
          </cell>
          <cell r="G2660">
            <v>3.3</v>
          </cell>
          <cell r="H2660">
            <v>0.65</v>
          </cell>
        </row>
        <row r="2661">
          <cell r="A2661">
            <v>2660</v>
          </cell>
          <cell r="B2661" t="str">
            <v>Allegis Global Solutions</v>
          </cell>
          <cell r="C2661">
            <v>3.4</v>
          </cell>
          <cell r="D2661">
            <v>450</v>
          </cell>
          <cell r="E2661">
            <v>3.3</v>
          </cell>
          <cell r="F2661">
            <v>2.9</v>
          </cell>
          <cell r="G2661">
            <v>3.4</v>
          </cell>
          <cell r="H2661">
            <v>0.75</v>
          </cell>
        </row>
        <row r="2662">
          <cell r="A2662">
            <v>2661</v>
          </cell>
          <cell r="B2662" t="str">
            <v>Upbound Group</v>
          </cell>
          <cell r="C2662">
            <v>3.5</v>
          </cell>
          <cell r="D2662">
            <v>100</v>
          </cell>
          <cell r="E2662">
            <v>3.4</v>
          </cell>
          <cell r="F2662">
            <v>3.2</v>
          </cell>
          <cell r="G2662">
            <v>3.3</v>
          </cell>
          <cell r="H2662">
            <v>0.7</v>
          </cell>
        </row>
        <row r="2663">
          <cell r="A2663">
            <v>2662</v>
          </cell>
          <cell r="B2663" t="str">
            <v>John Muir Health</v>
          </cell>
          <cell r="C2663">
            <v>3.6</v>
          </cell>
          <cell r="D2663">
            <v>274</v>
          </cell>
          <cell r="E2663">
            <v>3.8</v>
          </cell>
          <cell r="F2663">
            <v>3.3</v>
          </cell>
          <cell r="G2663">
            <v>3.6</v>
          </cell>
          <cell r="H2663">
            <v>0.8</v>
          </cell>
        </row>
        <row r="2664">
          <cell r="A2664">
            <v>2663</v>
          </cell>
          <cell r="B2664" t="str">
            <v>Edwards Lifesciences</v>
          </cell>
          <cell r="C2664">
            <v>3.7</v>
          </cell>
          <cell r="D2664">
            <v>1000</v>
          </cell>
          <cell r="E2664">
            <v>3.7</v>
          </cell>
          <cell r="F2664">
            <v>3.4</v>
          </cell>
          <cell r="G2664">
            <v>3.7</v>
          </cell>
          <cell r="H2664">
            <v>0.85</v>
          </cell>
        </row>
        <row r="2665">
          <cell r="A2665">
            <v>2664</v>
          </cell>
          <cell r="B2665" t="str">
            <v>Monster</v>
          </cell>
          <cell r="C2665">
            <v>3.5</v>
          </cell>
          <cell r="D2665">
            <v>2000</v>
          </cell>
          <cell r="E2665">
            <v>3.4</v>
          </cell>
          <cell r="F2665">
            <v>3.1</v>
          </cell>
          <cell r="G2665">
            <v>3.3</v>
          </cell>
          <cell r="H2665">
            <v>0.6</v>
          </cell>
        </row>
        <row r="2666">
          <cell r="A2666">
            <v>2665</v>
          </cell>
          <cell r="B2666" t="str">
            <v>Kinetic Worldwide</v>
          </cell>
          <cell r="C2666">
            <v>3.2</v>
          </cell>
          <cell r="D2666">
            <v>50</v>
          </cell>
          <cell r="E2666">
            <v>3.1</v>
          </cell>
          <cell r="F2666">
            <v>2.8</v>
          </cell>
          <cell r="G2666">
            <v>3</v>
          </cell>
          <cell r="H2666">
            <v>0.55000000000000004</v>
          </cell>
        </row>
        <row r="2667">
          <cell r="A2667">
            <v>2666</v>
          </cell>
          <cell r="B2667" t="str">
            <v>iQor</v>
          </cell>
          <cell r="C2667">
            <v>3.1</v>
          </cell>
          <cell r="D2667">
            <v>4301</v>
          </cell>
          <cell r="E2667">
            <v>3.1</v>
          </cell>
          <cell r="F2667">
            <v>3</v>
          </cell>
          <cell r="G2667">
            <v>3.1</v>
          </cell>
          <cell r="H2667">
            <v>0.65</v>
          </cell>
        </row>
        <row r="2668">
          <cell r="A2668">
            <v>2667</v>
          </cell>
          <cell r="B2668" t="str">
            <v>Fonar Corp.</v>
          </cell>
          <cell r="C2668">
            <v>3</v>
          </cell>
          <cell r="D2668">
            <v>20</v>
          </cell>
          <cell r="E2668">
            <v>2.8</v>
          </cell>
          <cell r="F2668">
            <v>2.5</v>
          </cell>
          <cell r="G2668">
            <v>2.7</v>
          </cell>
          <cell r="H2668">
            <v>0.45</v>
          </cell>
        </row>
        <row r="2669">
          <cell r="A2669">
            <v>2668</v>
          </cell>
          <cell r="B2669" t="str">
            <v>Esaote North America</v>
          </cell>
          <cell r="C2669">
            <v>3.3</v>
          </cell>
          <cell r="D2669">
            <v>15</v>
          </cell>
          <cell r="E2669">
            <v>3.1</v>
          </cell>
          <cell r="F2669">
            <v>2.9</v>
          </cell>
          <cell r="G2669">
            <v>3</v>
          </cell>
          <cell r="H2669">
            <v>0.5</v>
          </cell>
        </row>
        <row r="2670">
          <cell r="A2670">
            <v>2669</v>
          </cell>
          <cell r="B2670" t="str">
            <v>Personify Health</v>
          </cell>
          <cell r="C2670">
            <v>2.9</v>
          </cell>
          <cell r="D2670">
            <v>190</v>
          </cell>
          <cell r="E2670">
            <v>3.2</v>
          </cell>
          <cell r="F2670">
            <v>2.6</v>
          </cell>
          <cell r="G2670">
            <v>2.9</v>
          </cell>
          <cell r="H2670">
            <v>0.55000000000000004</v>
          </cell>
        </row>
        <row r="2671">
          <cell r="A2671">
            <v>2670</v>
          </cell>
          <cell r="B2671" t="str">
            <v>Mitsubishi Hc Capital America</v>
          </cell>
          <cell r="C2671">
            <v>1.5</v>
          </cell>
          <cell r="D2671">
            <v>9</v>
          </cell>
          <cell r="E2671">
            <v>1.8</v>
          </cell>
          <cell r="F2671">
            <v>1.3</v>
          </cell>
          <cell r="G2671">
            <v>1.5</v>
          </cell>
          <cell r="H2671">
            <v>0.3</v>
          </cell>
        </row>
        <row r="2672">
          <cell r="A2672">
            <v>2671</v>
          </cell>
          <cell r="B2672" t="str">
            <v>CyOptics</v>
          </cell>
          <cell r="C2672">
            <v>3.4</v>
          </cell>
          <cell r="D2672">
            <v>10</v>
          </cell>
          <cell r="E2672">
            <v>3.2</v>
          </cell>
          <cell r="F2672">
            <v>3</v>
          </cell>
          <cell r="G2672">
            <v>3.1</v>
          </cell>
          <cell r="H2672">
            <v>0.6</v>
          </cell>
        </row>
        <row r="2673">
          <cell r="A2673">
            <v>2672</v>
          </cell>
          <cell r="B2673" t="str">
            <v>RedSail Technologies</v>
          </cell>
          <cell r="C2673">
            <v>3.3</v>
          </cell>
          <cell r="D2673">
            <v>10</v>
          </cell>
          <cell r="E2673">
            <v>4.5</v>
          </cell>
          <cell r="F2673">
            <v>3</v>
          </cell>
          <cell r="G2673">
            <v>3</v>
          </cell>
          <cell r="H2673">
            <v>0.48</v>
          </cell>
        </row>
        <row r="2674">
          <cell r="A2674">
            <v>2673</v>
          </cell>
          <cell r="B2674" t="str">
            <v>Lucid Hearing</v>
          </cell>
          <cell r="C2674">
            <v>3</v>
          </cell>
          <cell r="D2674">
            <v>93</v>
          </cell>
          <cell r="E2674">
            <v>3.1</v>
          </cell>
          <cell r="F2674">
            <v>2.8</v>
          </cell>
          <cell r="G2674">
            <v>2.9</v>
          </cell>
          <cell r="H2674">
            <v>0.55000000000000004</v>
          </cell>
        </row>
        <row r="2675">
          <cell r="A2675">
            <v>2674</v>
          </cell>
          <cell r="B2675" t="str">
            <v>TBWA Group</v>
          </cell>
          <cell r="C2675">
            <v>3.8</v>
          </cell>
          <cell r="D2675">
            <v>1200</v>
          </cell>
          <cell r="E2675">
            <v>3.4</v>
          </cell>
          <cell r="F2675">
            <v>3.3</v>
          </cell>
          <cell r="G2675">
            <v>3.7</v>
          </cell>
          <cell r="H2675">
            <v>0.75</v>
          </cell>
        </row>
        <row r="2676">
          <cell r="A2676">
            <v>2675</v>
          </cell>
          <cell r="B2676" t="str">
            <v>AmeriVet Veterinary Partners</v>
          </cell>
          <cell r="C2676">
            <v>3.2</v>
          </cell>
          <cell r="D2676">
            <v>401</v>
          </cell>
          <cell r="E2676">
            <v>3.2</v>
          </cell>
          <cell r="F2676">
            <v>2.9</v>
          </cell>
          <cell r="G2676">
            <v>3.1</v>
          </cell>
          <cell r="H2676">
            <v>0.6</v>
          </cell>
        </row>
        <row r="2677">
          <cell r="A2677">
            <v>2676</v>
          </cell>
          <cell r="B2677" t="str">
            <v>Triumph Financial</v>
          </cell>
          <cell r="C2677">
            <v>3.5</v>
          </cell>
          <cell r="D2677">
            <v>34</v>
          </cell>
          <cell r="E2677">
            <v>3.5</v>
          </cell>
          <cell r="F2677">
            <v>3.2</v>
          </cell>
          <cell r="G2677">
            <v>3.5</v>
          </cell>
          <cell r="H2677">
            <v>0.8</v>
          </cell>
        </row>
        <row r="2678">
          <cell r="A2678">
            <v>2677</v>
          </cell>
          <cell r="B2678" t="str">
            <v>Altium</v>
          </cell>
          <cell r="C2678">
            <v>2.8</v>
          </cell>
          <cell r="D2678">
            <v>15</v>
          </cell>
          <cell r="E2678">
            <v>3.5</v>
          </cell>
          <cell r="F2678">
            <v>2.7</v>
          </cell>
          <cell r="G2678">
            <v>2.8</v>
          </cell>
          <cell r="H2678">
            <v>0.55000000000000004</v>
          </cell>
        </row>
        <row r="2679">
          <cell r="A2679">
            <v>2678</v>
          </cell>
          <cell r="B2679" t="str">
            <v>Leader Automotive Group</v>
          </cell>
          <cell r="C2679">
            <v>3.1</v>
          </cell>
          <cell r="D2679">
            <v>40</v>
          </cell>
          <cell r="E2679">
            <v>3</v>
          </cell>
          <cell r="F2679">
            <v>2.8</v>
          </cell>
          <cell r="G2679">
            <v>2.9</v>
          </cell>
          <cell r="H2679">
            <v>0.5</v>
          </cell>
        </row>
        <row r="2680">
          <cell r="A2680">
            <v>2679</v>
          </cell>
          <cell r="B2680" t="str">
            <v>Quatrro Business Support Services</v>
          </cell>
          <cell r="C2680">
            <v>3.6</v>
          </cell>
          <cell r="D2680">
            <v>500</v>
          </cell>
          <cell r="E2680">
            <v>3.7</v>
          </cell>
          <cell r="F2680">
            <v>3.4</v>
          </cell>
          <cell r="G2680">
            <v>3.5</v>
          </cell>
          <cell r="H2680">
            <v>0.75</v>
          </cell>
        </row>
        <row r="2681">
          <cell r="A2681">
            <v>2680</v>
          </cell>
          <cell r="B2681" t="str">
            <v>Florida Virtual School</v>
          </cell>
          <cell r="C2681">
            <v>3.1</v>
          </cell>
          <cell r="D2681">
            <v>156</v>
          </cell>
          <cell r="E2681">
            <v>2.9</v>
          </cell>
          <cell r="F2681">
            <v>3</v>
          </cell>
          <cell r="G2681">
            <v>3.1</v>
          </cell>
          <cell r="H2681">
            <v>0.7</v>
          </cell>
        </row>
        <row r="2682">
          <cell r="A2682">
            <v>2681</v>
          </cell>
          <cell r="B2682" t="str">
            <v>City National Bank</v>
          </cell>
          <cell r="C2682">
            <v>3.3</v>
          </cell>
          <cell r="D2682">
            <v>269</v>
          </cell>
          <cell r="E2682">
            <v>3.5</v>
          </cell>
          <cell r="F2682">
            <v>3.1</v>
          </cell>
          <cell r="G2682">
            <v>3.3</v>
          </cell>
          <cell r="H2682">
            <v>0.65</v>
          </cell>
        </row>
        <row r="2683">
          <cell r="A2683">
            <v>2682</v>
          </cell>
          <cell r="B2683" t="str">
            <v>Kettle Cuisine</v>
          </cell>
          <cell r="C2683">
            <v>3.2</v>
          </cell>
          <cell r="D2683">
            <v>80</v>
          </cell>
          <cell r="E2683">
            <v>3</v>
          </cell>
          <cell r="F2683">
            <v>2.8</v>
          </cell>
          <cell r="G2683">
            <v>2.9</v>
          </cell>
          <cell r="H2683">
            <v>0.55000000000000004</v>
          </cell>
        </row>
        <row r="2684">
          <cell r="A2684">
            <v>2683</v>
          </cell>
          <cell r="B2684" t="str">
            <v>PSL Group</v>
          </cell>
          <cell r="C2684">
            <v>3.4</v>
          </cell>
          <cell r="D2684">
            <v>50</v>
          </cell>
          <cell r="E2684">
            <v>3.2</v>
          </cell>
          <cell r="F2684">
            <v>3</v>
          </cell>
          <cell r="G2684">
            <v>3.1</v>
          </cell>
          <cell r="H2684">
            <v>0.6</v>
          </cell>
        </row>
        <row r="2685">
          <cell r="A2685">
            <v>2684</v>
          </cell>
          <cell r="B2685" t="str">
            <v>Various</v>
          </cell>
          <cell r="C2685" t="str">
            <v>N/A</v>
          </cell>
          <cell r="D2685">
            <v>0</v>
          </cell>
          <cell r="E2685" t="str">
            <v>N/A</v>
          </cell>
          <cell r="F2685" t="str">
            <v>N/A</v>
          </cell>
          <cell r="G2685" t="str">
            <v>N/A</v>
          </cell>
          <cell r="H2685" t="str">
            <v>N/A</v>
          </cell>
        </row>
        <row r="2686">
          <cell r="A2686">
            <v>2685</v>
          </cell>
          <cell r="B2686" t="str">
            <v>ServiceMaster</v>
          </cell>
          <cell r="C2686">
            <v>3.2</v>
          </cell>
          <cell r="D2686">
            <v>4000</v>
          </cell>
          <cell r="E2686">
            <v>3.1</v>
          </cell>
          <cell r="F2686">
            <v>2.8</v>
          </cell>
          <cell r="G2686">
            <v>3</v>
          </cell>
          <cell r="H2686">
            <v>0.55000000000000004</v>
          </cell>
        </row>
        <row r="2687">
          <cell r="A2687">
            <v>2686</v>
          </cell>
          <cell r="B2687" t="str">
            <v>Swanson Health Products</v>
          </cell>
          <cell r="C2687">
            <v>3.3</v>
          </cell>
          <cell r="D2687">
            <v>120</v>
          </cell>
          <cell r="E2687">
            <v>3.2</v>
          </cell>
          <cell r="F2687">
            <v>2.9</v>
          </cell>
          <cell r="G2687">
            <v>3.1</v>
          </cell>
          <cell r="H2687">
            <v>0.6</v>
          </cell>
        </row>
        <row r="2688">
          <cell r="A2688">
            <v>2687</v>
          </cell>
          <cell r="B2688" t="str">
            <v>Bee Line Support</v>
          </cell>
          <cell r="C2688">
            <v>3.5</v>
          </cell>
          <cell r="D2688">
            <v>30</v>
          </cell>
          <cell r="E2688">
            <v>3.4</v>
          </cell>
          <cell r="F2688">
            <v>3.2</v>
          </cell>
          <cell r="G2688">
            <v>3.3</v>
          </cell>
          <cell r="H2688">
            <v>0.7</v>
          </cell>
        </row>
        <row r="2689">
          <cell r="A2689">
            <v>2688</v>
          </cell>
          <cell r="B2689" t="str">
            <v>MResult</v>
          </cell>
          <cell r="C2689">
            <v>3.8</v>
          </cell>
          <cell r="D2689">
            <v>40</v>
          </cell>
          <cell r="E2689">
            <v>3.7</v>
          </cell>
          <cell r="F2689">
            <v>3.5</v>
          </cell>
          <cell r="G2689">
            <v>3.8</v>
          </cell>
          <cell r="H2689">
            <v>0.8</v>
          </cell>
        </row>
        <row r="2690">
          <cell r="A2690">
            <v>2689</v>
          </cell>
          <cell r="B2690" t="str">
            <v>GolfTec</v>
          </cell>
          <cell r="C2690">
            <v>3.4</v>
          </cell>
          <cell r="D2690">
            <v>150</v>
          </cell>
          <cell r="E2690">
            <v>3.2</v>
          </cell>
          <cell r="F2690">
            <v>3</v>
          </cell>
          <cell r="G2690">
            <v>3.1</v>
          </cell>
          <cell r="H2690">
            <v>0.65</v>
          </cell>
        </row>
        <row r="2691">
          <cell r="A2691">
            <v>2690</v>
          </cell>
          <cell r="B2691" t="str">
            <v>Support Services Group</v>
          </cell>
          <cell r="C2691">
            <v>3.2</v>
          </cell>
          <cell r="D2691">
            <v>500</v>
          </cell>
          <cell r="E2691">
            <v>3.1</v>
          </cell>
          <cell r="F2691">
            <v>2.9</v>
          </cell>
          <cell r="G2691">
            <v>3</v>
          </cell>
          <cell r="H2691">
            <v>0.55000000000000004</v>
          </cell>
        </row>
        <row r="2692">
          <cell r="A2692">
            <v>2691</v>
          </cell>
          <cell r="B2692" t="str">
            <v>Popular Bank</v>
          </cell>
          <cell r="C2692">
            <v>3.4</v>
          </cell>
          <cell r="D2692">
            <v>400</v>
          </cell>
          <cell r="E2692">
            <v>3.3</v>
          </cell>
          <cell r="F2692">
            <v>3.1</v>
          </cell>
          <cell r="G2692">
            <v>3.2</v>
          </cell>
          <cell r="H2692">
            <v>0.7</v>
          </cell>
        </row>
        <row r="2693">
          <cell r="A2693">
            <v>2692</v>
          </cell>
          <cell r="B2693" t="str">
            <v>Walden Security</v>
          </cell>
          <cell r="C2693">
            <v>3.2</v>
          </cell>
          <cell r="D2693">
            <v>1200</v>
          </cell>
          <cell r="E2693">
            <v>3.1</v>
          </cell>
          <cell r="F2693">
            <v>2.9</v>
          </cell>
          <cell r="G2693">
            <v>3</v>
          </cell>
          <cell r="H2693">
            <v>0.6</v>
          </cell>
        </row>
        <row r="2694">
          <cell r="A2694">
            <v>2693</v>
          </cell>
          <cell r="B2694" t="str">
            <v>Topcon Agriculture</v>
          </cell>
          <cell r="C2694">
            <v>3.5</v>
          </cell>
          <cell r="D2694">
            <v>100</v>
          </cell>
          <cell r="E2694">
            <v>3.4</v>
          </cell>
          <cell r="F2694">
            <v>3.2</v>
          </cell>
          <cell r="G2694">
            <v>3.3</v>
          </cell>
          <cell r="H2694">
            <v>0.75</v>
          </cell>
        </row>
        <row r="2695">
          <cell r="A2695">
            <v>2694</v>
          </cell>
          <cell r="B2695" t="str">
            <v>Modern Technology Solutions</v>
          </cell>
          <cell r="C2695">
            <v>4.3</v>
          </cell>
          <cell r="D2695">
            <v>67</v>
          </cell>
          <cell r="E2695">
            <v>4.3</v>
          </cell>
          <cell r="F2695">
            <v>4.2</v>
          </cell>
          <cell r="G2695">
            <v>4.3</v>
          </cell>
          <cell r="H2695">
            <v>0.98</v>
          </cell>
        </row>
        <row r="2696">
          <cell r="A2696">
            <v>2695</v>
          </cell>
          <cell r="B2696" t="str">
            <v>Mars Petcare</v>
          </cell>
          <cell r="C2696">
            <v>3.9</v>
          </cell>
          <cell r="D2696">
            <v>5000</v>
          </cell>
          <cell r="E2696">
            <v>3.7</v>
          </cell>
          <cell r="F2696">
            <v>3.5</v>
          </cell>
          <cell r="G2696">
            <v>3.9</v>
          </cell>
          <cell r="H2696">
            <v>0.85</v>
          </cell>
        </row>
        <row r="2697">
          <cell r="A2697">
            <v>2696</v>
          </cell>
          <cell r="B2697" t="str">
            <v>National Pen Company</v>
          </cell>
          <cell r="C2697">
            <v>3.3</v>
          </cell>
          <cell r="D2697">
            <v>450</v>
          </cell>
          <cell r="E2697">
            <v>3.2</v>
          </cell>
          <cell r="F2697">
            <v>2.9</v>
          </cell>
          <cell r="G2697">
            <v>3.1</v>
          </cell>
          <cell r="H2697">
            <v>0.6</v>
          </cell>
        </row>
        <row r="2698">
          <cell r="A2698">
            <v>2697</v>
          </cell>
          <cell r="B2698" t="str">
            <v>Mitchell Martin</v>
          </cell>
          <cell r="C2698">
            <v>3.8</v>
          </cell>
          <cell r="D2698">
            <v>150</v>
          </cell>
          <cell r="E2698">
            <v>3.7</v>
          </cell>
          <cell r="F2698">
            <v>3.5</v>
          </cell>
          <cell r="G2698">
            <v>3.8</v>
          </cell>
          <cell r="H2698">
            <v>0.8</v>
          </cell>
        </row>
        <row r="2699">
          <cell r="A2699">
            <v>2698</v>
          </cell>
          <cell r="B2699" t="str">
            <v>Edison Chouest Offshore</v>
          </cell>
          <cell r="C2699">
            <v>3.4</v>
          </cell>
          <cell r="D2699">
            <v>300</v>
          </cell>
          <cell r="E2699">
            <v>3.2</v>
          </cell>
          <cell r="F2699">
            <v>3</v>
          </cell>
          <cell r="G2699">
            <v>3.1</v>
          </cell>
          <cell r="H2699">
            <v>0.65</v>
          </cell>
        </row>
        <row r="2700">
          <cell r="A2700">
            <v>2699</v>
          </cell>
          <cell r="B2700" t="str">
            <v>Dorman Products</v>
          </cell>
          <cell r="C2700">
            <v>3.3</v>
          </cell>
          <cell r="D2700">
            <v>308</v>
          </cell>
          <cell r="E2700">
            <v>3.4</v>
          </cell>
          <cell r="F2700">
            <v>2.7</v>
          </cell>
          <cell r="G2700">
            <v>3</v>
          </cell>
          <cell r="H2700">
            <v>0.6</v>
          </cell>
        </row>
        <row r="2701">
          <cell r="A2701">
            <v>2700</v>
          </cell>
          <cell r="B2701" t="str">
            <v>Propelis</v>
          </cell>
          <cell r="C2701">
            <v>3.5</v>
          </cell>
          <cell r="D2701">
            <v>10</v>
          </cell>
          <cell r="E2701">
            <v>3.3</v>
          </cell>
          <cell r="F2701">
            <v>3.1</v>
          </cell>
          <cell r="G2701">
            <v>3.2</v>
          </cell>
          <cell r="H2701">
            <v>0.7</v>
          </cell>
        </row>
        <row r="2702">
          <cell r="A2702">
            <v>2701</v>
          </cell>
          <cell r="B2702" t="str">
            <v>Pearce Services</v>
          </cell>
          <cell r="C2702">
            <v>3.4</v>
          </cell>
          <cell r="D2702">
            <v>285</v>
          </cell>
          <cell r="E2702">
            <v>3.2</v>
          </cell>
          <cell r="F2702">
            <v>3.1</v>
          </cell>
          <cell r="G2702">
            <v>3.4</v>
          </cell>
          <cell r="H2702">
            <v>0.68</v>
          </cell>
        </row>
        <row r="2703">
          <cell r="A2703">
            <v>2702</v>
          </cell>
          <cell r="B2703" t="str">
            <v>Hobsons</v>
          </cell>
          <cell r="C2703">
            <v>3.6</v>
          </cell>
          <cell r="D2703">
            <v>415</v>
          </cell>
          <cell r="E2703">
            <v>3.8</v>
          </cell>
          <cell r="F2703">
            <v>3.3</v>
          </cell>
          <cell r="G2703">
            <v>3.7</v>
          </cell>
          <cell r="H2703">
            <v>0.78</v>
          </cell>
        </row>
        <row r="2704">
          <cell r="A2704">
            <v>2703</v>
          </cell>
          <cell r="B2704" t="str">
            <v>QVC Group</v>
          </cell>
          <cell r="C2704">
            <v>3.5</v>
          </cell>
          <cell r="D2704">
            <v>5200</v>
          </cell>
          <cell r="E2704">
            <v>3.3</v>
          </cell>
          <cell r="F2704">
            <v>3.1</v>
          </cell>
          <cell r="G2704">
            <v>3.4</v>
          </cell>
          <cell r="H2704">
            <v>0.65</v>
          </cell>
        </row>
        <row r="2705">
          <cell r="A2705">
            <v>2704</v>
          </cell>
          <cell r="B2705" t="str">
            <v>Blue Buffalo</v>
          </cell>
          <cell r="C2705">
            <v>3.8</v>
          </cell>
          <cell r="D2705">
            <v>450</v>
          </cell>
          <cell r="E2705">
            <v>3.5</v>
          </cell>
          <cell r="F2705">
            <v>3.4</v>
          </cell>
          <cell r="G2705">
            <v>3.9</v>
          </cell>
          <cell r="H2705">
            <v>0.82</v>
          </cell>
        </row>
        <row r="2706">
          <cell r="A2706">
            <v>2705</v>
          </cell>
          <cell r="B2706" t="str">
            <v>The Bay Club</v>
          </cell>
          <cell r="C2706">
            <v>3.2</v>
          </cell>
          <cell r="D2706">
            <v>620</v>
          </cell>
          <cell r="E2706">
            <v>2.8</v>
          </cell>
          <cell r="F2706">
            <v>2.7</v>
          </cell>
          <cell r="G2706">
            <v>3.1</v>
          </cell>
          <cell r="H2706">
            <v>0.55000000000000004</v>
          </cell>
        </row>
        <row r="2707">
          <cell r="A2707">
            <v>2706</v>
          </cell>
          <cell r="B2707" t="str">
            <v>Safeway</v>
          </cell>
          <cell r="C2707">
            <v>3.1</v>
          </cell>
          <cell r="D2707">
            <v>18500</v>
          </cell>
          <cell r="E2707">
            <v>2.9</v>
          </cell>
          <cell r="F2707">
            <v>2.6</v>
          </cell>
          <cell r="G2707">
            <v>2.9</v>
          </cell>
          <cell r="H2707">
            <v>0.52</v>
          </cell>
        </row>
        <row r="2708">
          <cell r="A2708">
            <v>2707</v>
          </cell>
          <cell r="B2708" t="str">
            <v>Cambridge Consultants</v>
          </cell>
          <cell r="C2708">
            <v>4.2</v>
          </cell>
          <cell r="D2708">
            <v>310</v>
          </cell>
          <cell r="E2708">
            <v>3.9</v>
          </cell>
          <cell r="F2708">
            <v>3.8</v>
          </cell>
          <cell r="G2708">
            <v>4.3</v>
          </cell>
          <cell r="H2708">
            <v>0.91</v>
          </cell>
        </row>
        <row r="2709">
          <cell r="A2709">
            <v>2708</v>
          </cell>
          <cell r="B2709" t="str">
            <v>The Lockwood Group</v>
          </cell>
          <cell r="C2709">
            <v>4.5999999999999996</v>
          </cell>
          <cell r="D2709">
            <v>110</v>
          </cell>
          <cell r="E2709">
            <v>4.4000000000000004</v>
          </cell>
          <cell r="F2709">
            <v>4.5</v>
          </cell>
          <cell r="G2709">
            <v>4.7</v>
          </cell>
          <cell r="H2709">
            <v>0.96</v>
          </cell>
        </row>
        <row r="2710">
          <cell r="A2710">
            <v>2709</v>
          </cell>
          <cell r="B2710" t="str">
            <v>Arcserve</v>
          </cell>
          <cell r="C2710">
            <v>3.7</v>
          </cell>
          <cell r="D2710">
            <v>240</v>
          </cell>
          <cell r="E2710">
            <v>3.6</v>
          </cell>
          <cell r="F2710">
            <v>3.4</v>
          </cell>
          <cell r="G2710">
            <v>3.5</v>
          </cell>
          <cell r="H2710">
            <v>0.74</v>
          </cell>
        </row>
        <row r="2711">
          <cell r="A2711">
            <v>2710</v>
          </cell>
          <cell r="B2711" t="str">
            <v>NSFOCUS</v>
          </cell>
          <cell r="C2711">
            <v>3.5</v>
          </cell>
          <cell r="D2711">
            <v>95</v>
          </cell>
          <cell r="E2711">
            <v>3.4</v>
          </cell>
          <cell r="F2711">
            <v>3.2</v>
          </cell>
          <cell r="G2711">
            <v>3.3</v>
          </cell>
          <cell r="H2711">
            <v>0.7</v>
          </cell>
        </row>
        <row r="2712">
          <cell r="A2712">
            <v>2711</v>
          </cell>
          <cell r="B2712" t="str">
            <v>Northside Hospital</v>
          </cell>
          <cell r="C2712">
            <v>3.9</v>
          </cell>
          <cell r="D2712">
            <v>3100</v>
          </cell>
          <cell r="E2712">
            <v>3.4</v>
          </cell>
          <cell r="F2712">
            <v>3.5</v>
          </cell>
          <cell r="G2712">
            <v>3.9</v>
          </cell>
          <cell r="H2712">
            <v>0.84</v>
          </cell>
        </row>
        <row r="2713">
          <cell r="A2713">
            <v>2712</v>
          </cell>
          <cell r="B2713" t="str">
            <v>HEI Hotels &amp; Resorts</v>
          </cell>
          <cell r="C2713">
            <v>3.8</v>
          </cell>
          <cell r="D2713">
            <v>850</v>
          </cell>
          <cell r="E2713">
            <v>3.2</v>
          </cell>
          <cell r="F2713">
            <v>3.6</v>
          </cell>
          <cell r="G2713">
            <v>3.8</v>
          </cell>
          <cell r="H2713">
            <v>0.81</v>
          </cell>
        </row>
        <row r="2714">
          <cell r="A2714">
            <v>2713</v>
          </cell>
          <cell r="B2714" t="str">
            <v>Experian Consumer Services</v>
          </cell>
          <cell r="C2714">
            <v>4</v>
          </cell>
          <cell r="D2714">
            <v>1200</v>
          </cell>
          <cell r="E2714">
            <v>4.0999999999999996</v>
          </cell>
          <cell r="F2714">
            <v>3.8</v>
          </cell>
          <cell r="G2714">
            <v>4.0999999999999996</v>
          </cell>
          <cell r="H2714">
            <v>0.89</v>
          </cell>
        </row>
        <row r="2715">
          <cell r="A2715">
            <v>2714</v>
          </cell>
          <cell r="B2715" t="str">
            <v>Securitas Technology France</v>
          </cell>
          <cell r="C2715">
            <v>3.4</v>
          </cell>
          <cell r="D2715">
            <v>150</v>
          </cell>
          <cell r="E2715">
            <v>3.3</v>
          </cell>
          <cell r="F2715">
            <v>3</v>
          </cell>
          <cell r="G2715">
            <v>3.2</v>
          </cell>
          <cell r="H2715">
            <v>0.64</v>
          </cell>
        </row>
        <row r="2716">
          <cell r="A2716">
            <v>2715</v>
          </cell>
          <cell r="B2716" t="str">
            <v>BG Staffing</v>
          </cell>
          <cell r="C2716">
            <v>3.6</v>
          </cell>
          <cell r="D2716">
            <v>180</v>
          </cell>
          <cell r="E2716">
            <v>3.5</v>
          </cell>
          <cell r="F2716">
            <v>3.4</v>
          </cell>
          <cell r="G2716">
            <v>3.6</v>
          </cell>
          <cell r="H2716">
            <v>0.76</v>
          </cell>
        </row>
        <row r="2717">
          <cell r="A2717">
            <v>2716</v>
          </cell>
          <cell r="B2717" t="str">
            <v>Insperity</v>
          </cell>
          <cell r="C2717">
            <v>4.0999999999999996</v>
          </cell>
          <cell r="D2717">
            <v>1400</v>
          </cell>
          <cell r="E2717">
            <v>4</v>
          </cell>
          <cell r="F2717">
            <v>3.9</v>
          </cell>
          <cell r="G2717">
            <v>4.3</v>
          </cell>
          <cell r="H2717">
            <v>0.92</v>
          </cell>
        </row>
        <row r="2718">
          <cell r="A2718">
            <v>2717</v>
          </cell>
          <cell r="B2718" t="str">
            <v>Aditi Consulting</v>
          </cell>
          <cell r="C2718">
            <v>4.2</v>
          </cell>
          <cell r="D2718">
            <v>550</v>
          </cell>
          <cell r="E2718">
            <v>4.0999999999999996</v>
          </cell>
          <cell r="F2718">
            <v>4</v>
          </cell>
          <cell r="G2718">
            <v>4.2</v>
          </cell>
          <cell r="H2718">
            <v>0.9</v>
          </cell>
        </row>
        <row r="2719">
          <cell r="A2719">
            <v>2718</v>
          </cell>
          <cell r="B2719" t="str">
            <v>MediaKind</v>
          </cell>
          <cell r="C2719">
            <v>3.6</v>
          </cell>
          <cell r="D2719">
            <v>320</v>
          </cell>
          <cell r="E2719">
            <v>3.7</v>
          </cell>
          <cell r="F2719">
            <v>3.3</v>
          </cell>
          <cell r="G2719">
            <v>3.5</v>
          </cell>
          <cell r="H2719">
            <v>0.72</v>
          </cell>
        </row>
        <row r="2720">
          <cell r="A2720">
            <v>2719</v>
          </cell>
          <cell r="B2720" t="str">
            <v>BTS</v>
          </cell>
          <cell r="C2720">
            <v>4.2</v>
          </cell>
          <cell r="D2720">
            <v>290</v>
          </cell>
          <cell r="E2720">
            <v>3.6</v>
          </cell>
          <cell r="F2720">
            <v>4</v>
          </cell>
          <cell r="G2720">
            <v>4.4000000000000004</v>
          </cell>
          <cell r="H2720">
            <v>0.93</v>
          </cell>
        </row>
        <row r="2721">
          <cell r="A2721">
            <v>2720</v>
          </cell>
          <cell r="B2721" t="str">
            <v>Aimbridge Hospitality</v>
          </cell>
          <cell r="C2721">
            <v>3.3</v>
          </cell>
          <cell r="D2721">
            <v>4200</v>
          </cell>
          <cell r="E2721">
            <v>2.8</v>
          </cell>
          <cell r="F2721">
            <v>2.9</v>
          </cell>
          <cell r="G2721">
            <v>3.1</v>
          </cell>
          <cell r="H2721">
            <v>0.57999999999999996</v>
          </cell>
        </row>
        <row r="2722">
          <cell r="A2722">
            <v>2721</v>
          </cell>
          <cell r="B2722" t="str">
            <v>Michigan State University Federal Credit Union</v>
          </cell>
          <cell r="C2722">
            <v>4.0999999999999996</v>
          </cell>
          <cell r="D2722">
            <v>240</v>
          </cell>
          <cell r="E2722">
            <v>4</v>
          </cell>
          <cell r="F2722">
            <v>3.9</v>
          </cell>
          <cell r="G2722">
            <v>4.2</v>
          </cell>
          <cell r="H2722">
            <v>0.91</v>
          </cell>
        </row>
        <row r="2723">
          <cell r="A2723">
            <v>2722</v>
          </cell>
          <cell r="B2723" t="str">
            <v>Idexcel Technologies</v>
          </cell>
          <cell r="C2723">
            <v>3.8</v>
          </cell>
          <cell r="D2723">
            <v>410</v>
          </cell>
          <cell r="E2723">
            <v>3.7</v>
          </cell>
          <cell r="F2723">
            <v>3.6</v>
          </cell>
          <cell r="G2723">
            <v>3.7</v>
          </cell>
          <cell r="H2723">
            <v>0.83</v>
          </cell>
        </row>
        <row r="2724">
          <cell r="A2724">
            <v>2723</v>
          </cell>
          <cell r="B2724" t="str">
            <v>M┬╖A┬╖C Cosmetics</v>
          </cell>
          <cell r="C2724">
            <v>3.7</v>
          </cell>
          <cell r="D2724">
            <v>2800</v>
          </cell>
          <cell r="E2724">
            <v>3.2</v>
          </cell>
          <cell r="F2724">
            <v>3.2</v>
          </cell>
          <cell r="G2724">
            <v>3.6</v>
          </cell>
          <cell r="H2724">
            <v>0.74</v>
          </cell>
        </row>
        <row r="2725">
          <cell r="A2725">
            <v>2724</v>
          </cell>
          <cell r="B2725" t="str">
            <v>Omnitracs</v>
          </cell>
          <cell r="C2725">
            <v>3.5</v>
          </cell>
          <cell r="D2725">
            <v>480</v>
          </cell>
          <cell r="E2725">
            <v>3.6</v>
          </cell>
          <cell r="F2725">
            <v>3.1</v>
          </cell>
          <cell r="G2725">
            <v>3.3</v>
          </cell>
          <cell r="H2725">
            <v>0.62</v>
          </cell>
        </row>
        <row r="2726">
          <cell r="A2726">
            <v>2725</v>
          </cell>
          <cell r="B2726" t="str">
            <v>Morongo Casino, Resort &amp; Spa</v>
          </cell>
          <cell r="C2726">
            <v>3.4</v>
          </cell>
          <cell r="D2726">
            <v>380</v>
          </cell>
          <cell r="E2726">
            <v>3.1</v>
          </cell>
          <cell r="F2726">
            <v>3</v>
          </cell>
          <cell r="G2726">
            <v>3.2</v>
          </cell>
          <cell r="H2726">
            <v>0.66</v>
          </cell>
        </row>
        <row r="2727">
          <cell r="A2727">
            <v>2726</v>
          </cell>
          <cell r="B2727" t="str">
            <v>Mattress Firm</v>
          </cell>
          <cell r="C2727">
            <v>3.3</v>
          </cell>
          <cell r="D2727">
            <v>3400</v>
          </cell>
          <cell r="E2727">
            <v>3</v>
          </cell>
          <cell r="F2727">
            <v>3</v>
          </cell>
          <cell r="G2727">
            <v>3.2</v>
          </cell>
          <cell r="H2727">
            <v>0.59</v>
          </cell>
        </row>
        <row r="2728">
          <cell r="A2728">
            <v>2727</v>
          </cell>
          <cell r="B2728" t="str">
            <v>American Stock Transfer &amp; Trust</v>
          </cell>
          <cell r="C2728">
            <v>3</v>
          </cell>
          <cell r="D2728">
            <v>360</v>
          </cell>
          <cell r="E2728">
            <v>3.1</v>
          </cell>
          <cell r="F2728">
            <v>2.6</v>
          </cell>
          <cell r="G2728">
            <v>2.7</v>
          </cell>
          <cell r="H2728">
            <v>0.48</v>
          </cell>
        </row>
        <row r="2729">
          <cell r="A2729">
            <v>2728</v>
          </cell>
          <cell r="B2729" t="str">
            <v>Bankers Trust</v>
          </cell>
          <cell r="C2729">
            <v>3.8</v>
          </cell>
          <cell r="D2729">
            <v>140</v>
          </cell>
          <cell r="E2729">
            <v>3.7</v>
          </cell>
          <cell r="F2729">
            <v>3.6</v>
          </cell>
          <cell r="G2729">
            <v>3.8</v>
          </cell>
          <cell r="H2729">
            <v>0.85</v>
          </cell>
        </row>
        <row r="2730">
          <cell r="A2730">
            <v>2729</v>
          </cell>
          <cell r="B2730" t="str">
            <v>Xcitium</v>
          </cell>
          <cell r="C2730">
            <v>3.6</v>
          </cell>
          <cell r="D2730">
            <v>120</v>
          </cell>
          <cell r="E2730">
            <v>3.5</v>
          </cell>
          <cell r="F2730">
            <v>3.3</v>
          </cell>
          <cell r="G2730">
            <v>3.4</v>
          </cell>
          <cell r="H2730">
            <v>0.7</v>
          </cell>
        </row>
        <row r="2731">
          <cell r="A2731">
            <v>2730</v>
          </cell>
          <cell r="B2731" t="str">
            <v>Aequor Technologies</v>
          </cell>
          <cell r="C2731">
            <v>3.9</v>
          </cell>
          <cell r="D2731">
            <v>620</v>
          </cell>
          <cell r="E2731">
            <v>3.8</v>
          </cell>
          <cell r="F2731">
            <v>3.7</v>
          </cell>
          <cell r="G2731">
            <v>3.8</v>
          </cell>
          <cell r="H2731">
            <v>0.86</v>
          </cell>
        </row>
        <row r="2732">
          <cell r="A2732">
            <v>2731</v>
          </cell>
          <cell r="B2732" t="str">
            <v>TowneBank</v>
          </cell>
          <cell r="C2732">
            <v>3.9</v>
          </cell>
          <cell r="D2732">
            <v>210</v>
          </cell>
          <cell r="E2732">
            <v>3.7</v>
          </cell>
          <cell r="F2732">
            <v>3.8</v>
          </cell>
          <cell r="G2732">
            <v>4</v>
          </cell>
          <cell r="H2732">
            <v>0.88</v>
          </cell>
        </row>
        <row r="2733">
          <cell r="A2733">
            <v>2732</v>
          </cell>
          <cell r="B2733" t="str">
            <v>Nuance Communications</v>
          </cell>
          <cell r="C2733">
            <v>3.9</v>
          </cell>
          <cell r="D2733">
            <v>3800</v>
          </cell>
          <cell r="E2733">
            <v>4</v>
          </cell>
          <cell r="F2733">
            <v>3.6</v>
          </cell>
          <cell r="G2733">
            <v>3.8</v>
          </cell>
          <cell r="H2733">
            <v>0.85</v>
          </cell>
        </row>
        <row r="2734">
          <cell r="A2734">
            <v>2733</v>
          </cell>
          <cell r="B2734" t="str">
            <v>Daybreak Game Company</v>
          </cell>
          <cell r="C2734">
            <v>3.4</v>
          </cell>
          <cell r="D2734">
            <v>160</v>
          </cell>
          <cell r="E2734">
            <v>3.6</v>
          </cell>
          <cell r="F2734">
            <v>2.9</v>
          </cell>
          <cell r="G2734">
            <v>3.3</v>
          </cell>
          <cell r="H2734">
            <v>0.61</v>
          </cell>
        </row>
        <row r="2735">
          <cell r="A2735">
            <v>2734</v>
          </cell>
          <cell r="B2735" t="str">
            <v>J.D. Power</v>
          </cell>
          <cell r="C2735">
            <v>3.7</v>
          </cell>
          <cell r="D2735">
            <v>540</v>
          </cell>
          <cell r="E2735">
            <v>3.7</v>
          </cell>
          <cell r="F2735">
            <v>3.4</v>
          </cell>
          <cell r="G2735">
            <v>3.6</v>
          </cell>
          <cell r="H2735">
            <v>0.79</v>
          </cell>
        </row>
        <row r="2736">
          <cell r="A2736">
            <v>2735</v>
          </cell>
          <cell r="B2736" t="str">
            <v>SONIFI Solutions</v>
          </cell>
          <cell r="C2736">
            <v>3.3</v>
          </cell>
          <cell r="D2736">
            <v>230</v>
          </cell>
          <cell r="E2736">
            <v>3.4</v>
          </cell>
          <cell r="F2736">
            <v>2.9</v>
          </cell>
          <cell r="G2736">
            <v>3</v>
          </cell>
          <cell r="H2736">
            <v>0.56000000000000005</v>
          </cell>
        </row>
        <row r="2737">
          <cell r="A2737">
            <v>2736</v>
          </cell>
          <cell r="B2737" t="str">
            <v>Four Hands</v>
          </cell>
          <cell r="C2737">
            <v>3.5</v>
          </cell>
          <cell r="D2737">
            <v>110</v>
          </cell>
          <cell r="E2737">
            <v>3.2</v>
          </cell>
          <cell r="F2737">
            <v>3.1</v>
          </cell>
          <cell r="G2737">
            <v>3.4</v>
          </cell>
          <cell r="H2737">
            <v>0.68</v>
          </cell>
        </row>
        <row r="2738">
          <cell r="A2738">
            <v>2737</v>
          </cell>
          <cell r="B2738" t="str">
            <v>Shore United Bank</v>
          </cell>
          <cell r="C2738">
            <v>3.4</v>
          </cell>
          <cell r="D2738">
            <v>65</v>
          </cell>
          <cell r="E2738">
            <v>3.3</v>
          </cell>
          <cell r="F2738">
            <v>3</v>
          </cell>
          <cell r="G2738">
            <v>3.2</v>
          </cell>
          <cell r="H2738">
            <v>0.64</v>
          </cell>
        </row>
        <row r="2739">
          <cell r="A2739">
            <v>2738</v>
          </cell>
          <cell r="B2739" t="str">
            <v>VetCor</v>
          </cell>
          <cell r="C2739">
            <v>3.3</v>
          </cell>
          <cell r="D2739">
            <v>480</v>
          </cell>
          <cell r="E2739">
            <v>2.9</v>
          </cell>
          <cell r="F2739">
            <v>3</v>
          </cell>
          <cell r="G2739">
            <v>3.2</v>
          </cell>
          <cell r="H2739">
            <v>0.62</v>
          </cell>
        </row>
        <row r="2740">
          <cell r="A2740">
            <v>2739</v>
          </cell>
          <cell r="B2740" t="str">
            <v>Randolph-Brooks Federal Credit Union</v>
          </cell>
          <cell r="C2740">
            <v>4.0999999999999996</v>
          </cell>
          <cell r="D2740">
            <v>320</v>
          </cell>
          <cell r="E2740">
            <v>3.9</v>
          </cell>
          <cell r="F2740">
            <v>3.9</v>
          </cell>
          <cell r="G2740">
            <v>4.2</v>
          </cell>
          <cell r="H2740">
            <v>0.92</v>
          </cell>
        </row>
        <row r="2741">
          <cell r="A2741">
            <v>2740</v>
          </cell>
          <cell r="B2741" t="str">
            <v>Area 23</v>
          </cell>
          <cell r="C2741">
            <v>3.6</v>
          </cell>
          <cell r="D2741">
            <v>240</v>
          </cell>
          <cell r="E2741">
            <v>2.4</v>
          </cell>
          <cell r="F2741">
            <v>3.5</v>
          </cell>
          <cell r="G2741">
            <v>3.8</v>
          </cell>
          <cell r="H2741">
            <v>0.81</v>
          </cell>
        </row>
        <row r="2742">
          <cell r="A2742">
            <v>2741</v>
          </cell>
          <cell r="B2742" t="str">
            <v>Avasant</v>
          </cell>
          <cell r="C2742">
            <v>4.0999999999999996</v>
          </cell>
          <cell r="D2742">
            <v>180</v>
          </cell>
          <cell r="E2742">
            <v>3.8</v>
          </cell>
          <cell r="F2742">
            <v>4</v>
          </cell>
          <cell r="G2742">
            <v>4.0999999999999996</v>
          </cell>
          <cell r="H2742">
            <v>0.94</v>
          </cell>
        </row>
        <row r="2743">
          <cell r="A2743">
            <v>2742</v>
          </cell>
          <cell r="B2743" t="str">
            <v>AnswerConnect</v>
          </cell>
          <cell r="C2743">
            <v>4.3</v>
          </cell>
          <cell r="D2743">
            <v>650</v>
          </cell>
          <cell r="E2743">
            <v>4.5</v>
          </cell>
          <cell r="F2743">
            <v>4.0999999999999996</v>
          </cell>
          <cell r="G2743">
            <v>4.3</v>
          </cell>
          <cell r="H2743">
            <v>0.91</v>
          </cell>
        </row>
        <row r="2744">
          <cell r="A2744">
            <v>2743</v>
          </cell>
          <cell r="B2744" t="str">
            <v>AirWatch</v>
          </cell>
          <cell r="C2744">
            <v>3.5</v>
          </cell>
          <cell r="D2744">
            <v>420</v>
          </cell>
          <cell r="E2744">
            <v>3.2</v>
          </cell>
          <cell r="F2744">
            <v>3.1</v>
          </cell>
          <cell r="G2744">
            <v>3.4</v>
          </cell>
          <cell r="H2744">
            <v>0.67</v>
          </cell>
        </row>
        <row r="2745">
          <cell r="A2745">
            <v>2744</v>
          </cell>
          <cell r="B2745" t="str">
            <v>FinishMaster</v>
          </cell>
          <cell r="C2745">
            <v>3.1</v>
          </cell>
          <cell r="D2745">
            <v>340</v>
          </cell>
          <cell r="E2745">
            <v>3</v>
          </cell>
          <cell r="F2745">
            <v>2.7</v>
          </cell>
          <cell r="G2745">
            <v>2.8</v>
          </cell>
          <cell r="H2745">
            <v>0.51</v>
          </cell>
        </row>
        <row r="2746">
          <cell r="A2746">
            <v>2745</v>
          </cell>
          <cell r="B2746" t="str">
            <v>Ford Pro</v>
          </cell>
          <cell r="C2746">
            <v>3.9</v>
          </cell>
          <cell r="D2746">
            <v>150</v>
          </cell>
          <cell r="E2746">
            <v>3.8</v>
          </cell>
          <cell r="F2746">
            <v>3.6</v>
          </cell>
          <cell r="G2746">
            <v>3.8</v>
          </cell>
          <cell r="H2746">
            <v>0.84</v>
          </cell>
        </row>
        <row r="2747">
          <cell r="A2747">
            <v>2746</v>
          </cell>
          <cell r="B2747" t="str">
            <v>RJ O'Brien and Associates</v>
          </cell>
          <cell r="C2747">
            <v>3.5</v>
          </cell>
          <cell r="D2747">
            <v>90</v>
          </cell>
          <cell r="E2747">
            <v>3.4</v>
          </cell>
          <cell r="F2747">
            <v>3.1</v>
          </cell>
          <cell r="G2747">
            <v>3.3</v>
          </cell>
          <cell r="H2747">
            <v>0.69</v>
          </cell>
        </row>
        <row r="2748">
          <cell r="A2748">
            <v>2747</v>
          </cell>
          <cell r="B2748" t="str">
            <v>Truven Health Analytics</v>
          </cell>
          <cell r="C2748">
            <v>3.4</v>
          </cell>
          <cell r="D2748">
            <v>380</v>
          </cell>
          <cell r="E2748">
            <v>3.5</v>
          </cell>
          <cell r="F2748">
            <v>3</v>
          </cell>
          <cell r="G2748">
            <v>3.1</v>
          </cell>
          <cell r="H2748">
            <v>0.6</v>
          </cell>
        </row>
        <row r="2749">
          <cell r="A2749">
            <v>2748</v>
          </cell>
          <cell r="B2749" t="str">
            <v>Lindt &amp; Spr├╝ngli</v>
          </cell>
          <cell r="C2749">
            <v>3.9</v>
          </cell>
          <cell r="D2749">
            <v>1200</v>
          </cell>
          <cell r="E2749">
            <v>3.6</v>
          </cell>
          <cell r="F2749">
            <v>3.6</v>
          </cell>
          <cell r="G2749">
            <v>3.9</v>
          </cell>
          <cell r="H2749">
            <v>0.86</v>
          </cell>
        </row>
        <row r="2750">
          <cell r="A2750">
            <v>2749</v>
          </cell>
          <cell r="B2750" t="str">
            <v>Patterson Companies</v>
          </cell>
          <cell r="C2750">
            <v>3.2</v>
          </cell>
          <cell r="D2750">
            <v>1100</v>
          </cell>
          <cell r="E2750">
            <v>3.1</v>
          </cell>
          <cell r="F2750">
            <v>2.8</v>
          </cell>
          <cell r="G2750">
            <v>3</v>
          </cell>
          <cell r="H2750">
            <v>0.54</v>
          </cell>
        </row>
        <row r="2751">
          <cell r="A2751">
            <v>2750</v>
          </cell>
          <cell r="B2751" t="str">
            <v>MP Biomedicals</v>
          </cell>
          <cell r="C2751">
            <v>2.8</v>
          </cell>
          <cell r="D2751">
            <v>130</v>
          </cell>
          <cell r="E2751">
            <v>2.7</v>
          </cell>
          <cell r="F2751">
            <v>2.4</v>
          </cell>
          <cell r="G2751">
            <v>2.5</v>
          </cell>
          <cell r="H2751">
            <v>0.42</v>
          </cell>
        </row>
        <row r="2752">
          <cell r="A2752">
            <v>2751</v>
          </cell>
          <cell r="B2752" t="str">
            <v>OSG</v>
          </cell>
          <cell r="C2752">
            <v>3.1</v>
          </cell>
          <cell r="D2752">
            <v>480</v>
          </cell>
          <cell r="E2752">
            <v>3</v>
          </cell>
          <cell r="F2752">
            <v>2.7</v>
          </cell>
          <cell r="G2752">
            <v>2.8</v>
          </cell>
          <cell r="H2752">
            <v>0.5</v>
          </cell>
        </row>
        <row r="2753">
          <cell r="A2753">
            <v>2752</v>
          </cell>
          <cell r="B2753" t="str">
            <v>CyFuture</v>
          </cell>
          <cell r="C2753">
            <v>3.6</v>
          </cell>
          <cell r="D2753">
            <v>340</v>
          </cell>
          <cell r="E2753">
            <v>3.5</v>
          </cell>
          <cell r="F2753">
            <v>3.4</v>
          </cell>
          <cell r="G2753">
            <v>3.6</v>
          </cell>
          <cell r="H2753">
            <v>0.75</v>
          </cell>
        </row>
        <row r="2754">
          <cell r="A2754">
            <v>2753</v>
          </cell>
          <cell r="B2754" t="str">
            <v>Trammell Crow Company</v>
          </cell>
          <cell r="C2754">
            <v>4.0999999999999996</v>
          </cell>
          <cell r="D2754">
            <v>190</v>
          </cell>
          <cell r="E2754">
            <v>3.7</v>
          </cell>
          <cell r="F2754">
            <v>4</v>
          </cell>
          <cell r="G2754">
            <v>4.2</v>
          </cell>
          <cell r="H2754">
            <v>0.93</v>
          </cell>
        </row>
        <row r="2755">
          <cell r="A2755">
            <v>2754</v>
          </cell>
          <cell r="B2755" t="str">
            <v>JFC International</v>
          </cell>
          <cell r="C2755">
            <v>3.3</v>
          </cell>
          <cell r="D2755">
            <v>160</v>
          </cell>
          <cell r="E2755">
            <v>3.1</v>
          </cell>
          <cell r="F2755">
            <v>2.9</v>
          </cell>
          <cell r="G2755">
            <v>3.1</v>
          </cell>
          <cell r="H2755">
            <v>0.59</v>
          </cell>
        </row>
        <row r="2756">
          <cell r="A2756">
            <v>2755</v>
          </cell>
          <cell r="B2756" t="str">
            <v>SiliconExpert</v>
          </cell>
          <cell r="C2756">
            <v>3.9</v>
          </cell>
          <cell r="D2756">
            <v>85</v>
          </cell>
          <cell r="E2756">
            <v>3.8</v>
          </cell>
          <cell r="F2756">
            <v>3.7</v>
          </cell>
          <cell r="G2756">
            <v>3.9</v>
          </cell>
          <cell r="H2756">
            <v>0.85</v>
          </cell>
        </row>
        <row r="2757">
          <cell r="A2757">
            <v>2756</v>
          </cell>
          <cell r="B2757" t="str">
            <v>Brinks Home Security</v>
          </cell>
          <cell r="C2757">
            <v>3.1</v>
          </cell>
          <cell r="D2757">
            <v>1400</v>
          </cell>
          <cell r="E2757">
            <v>2.9</v>
          </cell>
          <cell r="F2757">
            <v>2.7</v>
          </cell>
          <cell r="G2757">
            <v>2.8</v>
          </cell>
          <cell r="H2757">
            <v>0.49</v>
          </cell>
        </row>
        <row r="2758">
          <cell r="A2758">
            <v>2757</v>
          </cell>
          <cell r="B2758" t="str">
            <v>Margaritaville</v>
          </cell>
          <cell r="C2758">
            <v>3.6</v>
          </cell>
          <cell r="D2758">
            <v>720</v>
          </cell>
          <cell r="E2758">
            <v>3.2</v>
          </cell>
          <cell r="F2758">
            <v>3.3</v>
          </cell>
          <cell r="G2758">
            <v>3.7</v>
          </cell>
          <cell r="H2758">
            <v>0.76</v>
          </cell>
        </row>
        <row r="2759">
          <cell r="A2759">
            <v>2758</v>
          </cell>
          <cell r="B2759" t="str">
            <v>Rotech Healthcare</v>
          </cell>
          <cell r="C2759">
            <v>2.6</v>
          </cell>
          <cell r="D2759">
            <v>1100</v>
          </cell>
          <cell r="E2759">
            <v>2.4</v>
          </cell>
          <cell r="F2759">
            <v>2.2999999999999998</v>
          </cell>
          <cell r="G2759">
            <v>2.4</v>
          </cell>
          <cell r="H2759">
            <v>0.38</v>
          </cell>
        </row>
        <row r="2760">
          <cell r="A2760">
            <v>2759</v>
          </cell>
          <cell r="B2760" t="str">
            <v>Sonata Software North America</v>
          </cell>
          <cell r="C2760">
            <v>3.7</v>
          </cell>
          <cell r="D2760">
            <v>1200</v>
          </cell>
          <cell r="E2760">
            <v>3.6</v>
          </cell>
          <cell r="F2760">
            <v>3.5</v>
          </cell>
          <cell r="G2760">
            <v>3.7</v>
          </cell>
          <cell r="H2760">
            <v>0.82</v>
          </cell>
        </row>
        <row r="2761">
          <cell r="A2761">
            <v>2760</v>
          </cell>
          <cell r="B2761" t="str">
            <v>CSC</v>
          </cell>
          <cell r="C2761">
            <v>3.3</v>
          </cell>
          <cell r="D2761">
            <v>2400</v>
          </cell>
          <cell r="E2761">
            <v>3.4</v>
          </cell>
          <cell r="F2761">
            <v>2.9</v>
          </cell>
          <cell r="G2761">
            <v>3.1</v>
          </cell>
          <cell r="H2761">
            <v>0.57999999999999996</v>
          </cell>
        </row>
        <row r="2762">
          <cell r="A2762">
            <v>2761</v>
          </cell>
          <cell r="B2762" t="str">
            <v>TFS Financial Corporation</v>
          </cell>
          <cell r="C2762">
            <v>3.7</v>
          </cell>
          <cell r="D2762">
            <v>95</v>
          </cell>
          <cell r="E2762">
            <v>3.6</v>
          </cell>
          <cell r="F2762">
            <v>3.4</v>
          </cell>
          <cell r="G2762">
            <v>3.5</v>
          </cell>
          <cell r="H2762">
            <v>0.72</v>
          </cell>
        </row>
        <row r="2763">
          <cell r="A2763">
            <v>2762</v>
          </cell>
          <cell r="B2763" t="str">
            <v>Enterprise Mobility</v>
          </cell>
          <cell r="C2763">
            <v>3.8</v>
          </cell>
          <cell r="D2763">
            <v>12500</v>
          </cell>
          <cell r="E2763">
            <v>3.2</v>
          </cell>
          <cell r="F2763">
            <v>3.6</v>
          </cell>
          <cell r="G2763">
            <v>3.9</v>
          </cell>
          <cell r="H2763">
            <v>0.83</v>
          </cell>
        </row>
        <row r="2764">
          <cell r="A2764">
            <v>2763</v>
          </cell>
          <cell r="B2764" t="str">
            <v>Guardian Protection Services</v>
          </cell>
          <cell r="C2764">
            <v>3.2</v>
          </cell>
          <cell r="D2764">
            <v>460</v>
          </cell>
          <cell r="E2764">
            <v>3.1</v>
          </cell>
          <cell r="F2764">
            <v>2.8</v>
          </cell>
          <cell r="G2764">
            <v>3</v>
          </cell>
          <cell r="H2764">
            <v>0.55000000000000004</v>
          </cell>
        </row>
        <row r="2765">
          <cell r="A2765">
            <v>2764</v>
          </cell>
          <cell r="B2765" t="str">
            <v>Savista</v>
          </cell>
          <cell r="C2765">
            <v>3.3</v>
          </cell>
          <cell r="D2765">
            <v>380</v>
          </cell>
          <cell r="E2765">
            <v>3.4</v>
          </cell>
          <cell r="F2765">
            <v>3</v>
          </cell>
          <cell r="G2765">
            <v>3.1</v>
          </cell>
          <cell r="H2765">
            <v>0.59</v>
          </cell>
        </row>
        <row r="2766">
          <cell r="A2766">
            <v>2765</v>
          </cell>
          <cell r="B2766" t="str">
            <v>GuideWell</v>
          </cell>
          <cell r="C2766">
            <v>3.8</v>
          </cell>
          <cell r="D2766">
            <v>950</v>
          </cell>
          <cell r="E2766">
            <v>3.9</v>
          </cell>
          <cell r="F2766">
            <v>3.5</v>
          </cell>
          <cell r="G2766">
            <v>3.7</v>
          </cell>
          <cell r="H2766">
            <v>0.84</v>
          </cell>
        </row>
        <row r="2767">
          <cell r="A2767">
            <v>2766</v>
          </cell>
          <cell r="B2767" t="str">
            <v>Blume Global</v>
          </cell>
          <cell r="C2767">
            <v>3.4</v>
          </cell>
          <cell r="D2767">
            <v>140</v>
          </cell>
          <cell r="E2767">
            <v>3.3</v>
          </cell>
          <cell r="F2767">
            <v>3</v>
          </cell>
          <cell r="G2767">
            <v>3.2</v>
          </cell>
          <cell r="H2767">
            <v>0.63</v>
          </cell>
        </row>
        <row r="2768">
          <cell r="A2768">
            <v>2767</v>
          </cell>
          <cell r="B2768" t="str">
            <v>Iris Software</v>
          </cell>
          <cell r="C2768">
            <v>3.8</v>
          </cell>
          <cell r="D2768">
            <v>1800</v>
          </cell>
          <cell r="E2768">
            <v>3.7</v>
          </cell>
          <cell r="F2768">
            <v>3.6</v>
          </cell>
          <cell r="G2768">
            <v>3.8</v>
          </cell>
          <cell r="H2768">
            <v>0.85</v>
          </cell>
        </row>
        <row r="2769">
          <cell r="A2769">
            <v>2768</v>
          </cell>
          <cell r="B2769" t="str">
            <v>Conference Technologies</v>
          </cell>
          <cell r="C2769">
            <v>3.6</v>
          </cell>
          <cell r="D2769">
            <v>110</v>
          </cell>
          <cell r="E2769">
            <v>3.4</v>
          </cell>
          <cell r="F2769">
            <v>3.3</v>
          </cell>
          <cell r="G2769">
            <v>3.5</v>
          </cell>
          <cell r="H2769">
            <v>0.74</v>
          </cell>
        </row>
        <row r="2770">
          <cell r="A2770">
            <v>2769</v>
          </cell>
          <cell r="B2770" t="str">
            <v>Equinox</v>
          </cell>
          <cell r="C2770">
            <v>3.2</v>
          </cell>
          <cell r="D2770">
            <v>2100</v>
          </cell>
          <cell r="E2770">
            <v>2.7</v>
          </cell>
          <cell r="F2770">
            <v>2.8</v>
          </cell>
          <cell r="G2770">
            <v>3.1</v>
          </cell>
          <cell r="H2770">
            <v>0.53</v>
          </cell>
        </row>
        <row r="2771">
          <cell r="A2771">
            <v>2770</v>
          </cell>
          <cell r="B2771" t="str">
            <v>Center Square</v>
          </cell>
          <cell r="C2771">
            <v>3.9</v>
          </cell>
          <cell r="D2771">
            <v>75</v>
          </cell>
          <cell r="E2771">
            <v>3.8</v>
          </cell>
          <cell r="F2771">
            <v>3.7</v>
          </cell>
          <cell r="G2771">
            <v>3.9</v>
          </cell>
          <cell r="H2771">
            <v>0.88</v>
          </cell>
        </row>
        <row r="2772">
          <cell r="A2772">
            <v>2771</v>
          </cell>
          <cell r="B2772" t="str">
            <v>Lee &amp; Associates Licensing and Administration</v>
          </cell>
          <cell r="C2772">
            <v>3.8</v>
          </cell>
          <cell r="D2772">
            <v>130</v>
          </cell>
          <cell r="E2772">
            <v>3.5</v>
          </cell>
          <cell r="F2772">
            <v>3.6</v>
          </cell>
          <cell r="G2772">
            <v>3.8</v>
          </cell>
          <cell r="H2772">
            <v>0.82</v>
          </cell>
        </row>
        <row r="2773">
          <cell r="A2773">
            <v>2772</v>
          </cell>
          <cell r="B2773" t="str">
            <v>First Student</v>
          </cell>
          <cell r="C2773">
            <v>3.2</v>
          </cell>
          <cell r="D2773">
            <v>3800</v>
          </cell>
          <cell r="E2773">
            <v>3.1</v>
          </cell>
          <cell r="F2773">
            <v>2.8</v>
          </cell>
          <cell r="G2773">
            <v>3</v>
          </cell>
          <cell r="H2773">
            <v>0.56000000000000005</v>
          </cell>
        </row>
        <row r="2774">
          <cell r="A2774">
            <v>2773</v>
          </cell>
          <cell r="B2774" t="str">
            <v>Verizon Business</v>
          </cell>
          <cell r="C2774">
            <v>3.9</v>
          </cell>
          <cell r="D2774">
            <v>2800</v>
          </cell>
          <cell r="E2774">
            <v>3.7</v>
          </cell>
          <cell r="F2774">
            <v>3.6</v>
          </cell>
          <cell r="G2774">
            <v>3.8</v>
          </cell>
          <cell r="H2774">
            <v>0.85</v>
          </cell>
        </row>
        <row r="2775">
          <cell r="A2775">
            <v>2774</v>
          </cell>
          <cell r="B2775" t="str">
            <v>RKTech Corp</v>
          </cell>
          <cell r="C2775">
            <v>4</v>
          </cell>
          <cell r="D2775">
            <v>90</v>
          </cell>
          <cell r="E2775">
            <v>3.9</v>
          </cell>
          <cell r="F2775">
            <v>3.8</v>
          </cell>
          <cell r="G2775">
            <v>4.0999999999999996</v>
          </cell>
          <cell r="H2775">
            <v>0.89</v>
          </cell>
        </row>
        <row r="2776">
          <cell r="A2776">
            <v>2775</v>
          </cell>
          <cell r="B2776" t="str">
            <v>MODE Global</v>
          </cell>
          <cell r="C2776">
            <v>3.6</v>
          </cell>
          <cell r="D2776">
            <v>140</v>
          </cell>
          <cell r="E2776">
            <v>3.4</v>
          </cell>
          <cell r="F2776">
            <v>3.3</v>
          </cell>
          <cell r="G2776">
            <v>3.5</v>
          </cell>
          <cell r="H2776">
            <v>0.71</v>
          </cell>
        </row>
        <row r="2777">
          <cell r="A2777">
            <v>2776</v>
          </cell>
          <cell r="B2777" t="str">
            <v>Tenerity</v>
          </cell>
          <cell r="C2777">
            <v>3.5</v>
          </cell>
          <cell r="D2777">
            <v>210</v>
          </cell>
          <cell r="E2777">
            <v>3.6</v>
          </cell>
          <cell r="F2777">
            <v>3.2</v>
          </cell>
          <cell r="G2777">
            <v>3.3</v>
          </cell>
          <cell r="H2777">
            <v>0.65</v>
          </cell>
        </row>
        <row r="2778">
          <cell r="A2778">
            <v>2777</v>
          </cell>
          <cell r="B2778" t="str">
            <v>Otter Products</v>
          </cell>
          <cell r="C2778">
            <v>3.8</v>
          </cell>
          <cell r="D2778">
            <v>340</v>
          </cell>
          <cell r="E2778">
            <v>3.7</v>
          </cell>
          <cell r="F2778">
            <v>3.5</v>
          </cell>
          <cell r="G2778">
            <v>3.9</v>
          </cell>
          <cell r="H2778">
            <v>0.81</v>
          </cell>
        </row>
        <row r="2779">
          <cell r="A2779">
            <v>2778</v>
          </cell>
          <cell r="B2779" t="str">
            <v>AT&amp;T Business</v>
          </cell>
          <cell r="C2779">
            <v>3.6</v>
          </cell>
          <cell r="D2779">
            <v>4500</v>
          </cell>
          <cell r="E2779">
            <v>3.4</v>
          </cell>
          <cell r="F2779">
            <v>3.2</v>
          </cell>
          <cell r="G2779">
            <v>3.4</v>
          </cell>
          <cell r="H2779">
            <v>0.7</v>
          </cell>
        </row>
        <row r="2780">
          <cell r="A2780">
            <v>2779</v>
          </cell>
          <cell r="B2780" t="str">
            <v>TransForce</v>
          </cell>
          <cell r="C2780">
            <v>3.3</v>
          </cell>
          <cell r="D2780">
            <v>320</v>
          </cell>
          <cell r="E2780">
            <v>3.2</v>
          </cell>
          <cell r="F2780">
            <v>2.9</v>
          </cell>
          <cell r="G2780">
            <v>3</v>
          </cell>
          <cell r="H2780">
            <v>0.57999999999999996</v>
          </cell>
        </row>
        <row r="2781">
          <cell r="A2781">
            <v>2780</v>
          </cell>
          <cell r="B2781" t="str">
            <v>Diverzify</v>
          </cell>
          <cell r="C2781">
            <v>3.5</v>
          </cell>
          <cell r="D2781">
            <v>85</v>
          </cell>
          <cell r="E2781">
            <v>3.3</v>
          </cell>
          <cell r="F2781">
            <v>3.2</v>
          </cell>
          <cell r="G2781">
            <v>3.4</v>
          </cell>
          <cell r="H2781">
            <v>0.69</v>
          </cell>
        </row>
        <row r="2782">
          <cell r="A2782">
            <v>2781</v>
          </cell>
          <cell r="B2782" t="str">
            <v>BK Medical</v>
          </cell>
          <cell r="C2782">
            <v>3.4</v>
          </cell>
          <cell r="D2782">
            <v>160</v>
          </cell>
          <cell r="E2782">
            <v>3.3</v>
          </cell>
          <cell r="F2782">
            <v>3.1</v>
          </cell>
          <cell r="G2782">
            <v>3.2</v>
          </cell>
          <cell r="H2782">
            <v>0.64</v>
          </cell>
        </row>
        <row r="2783">
          <cell r="A2783">
            <v>2782</v>
          </cell>
          <cell r="B2783" t="str">
            <v>NearU</v>
          </cell>
          <cell r="C2783">
            <v>3.8</v>
          </cell>
          <cell r="D2783">
            <v>110</v>
          </cell>
          <cell r="E2783">
            <v>3.6</v>
          </cell>
          <cell r="F2783">
            <v>3.5</v>
          </cell>
          <cell r="G2783">
            <v>3.8</v>
          </cell>
          <cell r="H2783">
            <v>0.83</v>
          </cell>
        </row>
        <row r="2784">
          <cell r="A2784">
            <v>2783</v>
          </cell>
          <cell r="B2784" t="str">
            <v>Kelly Services</v>
          </cell>
          <cell r="C2784">
            <v>3.6</v>
          </cell>
          <cell r="D2784">
            <v>5800</v>
          </cell>
          <cell r="E2784">
            <v>3.7</v>
          </cell>
          <cell r="F2784">
            <v>3.3</v>
          </cell>
          <cell r="G2784">
            <v>3.5</v>
          </cell>
          <cell r="H2784">
            <v>0.77</v>
          </cell>
        </row>
        <row r="2785">
          <cell r="A2785">
            <v>2784</v>
          </cell>
          <cell r="B2785" t="str">
            <v>PerkinElmer</v>
          </cell>
          <cell r="C2785">
            <v>3.5</v>
          </cell>
          <cell r="D2785">
            <v>2400</v>
          </cell>
          <cell r="E2785">
            <v>3.4</v>
          </cell>
          <cell r="F2785">
            <v>3.1</v>
          </cell>
          <cell r="G2785">
            <v>3.3</v>
          </cell>
          <cell r="H2785">
            <v>0.66</v>
          </cell>
        </row>
        <row r="2786">
          <cell r="A2786">
            <v>2785</v>
          </cell>
          <cell r="B2786" t="str">
            <v>Fox Pest Control</v>
          </cell>
          <cell r="C2786">
            <v>4.0999999999999996</v>
          </cell>
          <cell r="D2786">
            <v>650</v>
          </cell>
          <cell r="E2786">
            <v>3.8</v>
          </cell>
          <cell r="F2786">
            <v>4</v>
          </cell>
          <cell r="G2786">
            <v>4.3</v>
          </cell>
          <cell r="H2786">
            <v>0.9</v>
          </cell>
        </row>
        <row r="2787">
          <cell r="A2787">
            <v>2786</v>
          </cell>
          <cell r="B2787" t="str">
            <v>Silverline</v>
          </cell>
          <cell r="C2787">
            <v>4.0999999999999996</v>
          </cell>
          <cell r="D2787">
            <v>380</v>
          </cell>
          <cell r="E2787">
            <v>3.9</v>
          </cell>
          <cell r="F2787">
            <v>3.9</v>
          </cell>
          <cell r="G2787">
            <v>4.2</v>
          </cell>
          <cell r="H2787">
            <v>0.92</v>
          </cell>
        </row>
        <row r="2788">
          <cell r="A2788">
            <v>2787</v>
          </cell>
          <cell r="B2788" t="str">
            <v>Autobell Car Wash</v>
          </cell>
          <cell r="C2788">
            <v>3.4</v>
          </cell>
          <cell r="D2788">
            <v>720</v>
          </cell>
          <cell r="E2788">
            <v>3.2</v>
          </cell>
          <cell r="F2788">
            <v>3.1</v>
          </cell>
          <cell r="G2788">
            <v>3.3</v>
          </cell>
          <cell r="H2788">
            <v>0.67</v>
          </cell>
        </row>
        <row r="2789">
          <cell r="A2789">
            <v>2788</v>
          </cell>
          <cell r="B2789" t="str">
            <v>H&amp;CO, LLP</v>
          </cell>
          <cell r="C2789">
            <v>4</v>
          </cell>
          <cell r="D2789">
            <v>120</v>
          </cell>
          <cell r="E2789">
            <v>3.8</v>
          </cell>
          <cell r="F2789">
            <v>3.9</v>
          </cell>
          <cell r="G2789">
            <v>4.0999999999999996</v>
          </cell>
          <cell r="H2789">
            <v>0.91</v>
          </cell>
        </row>
        <row r="2790">
          <cell r="A2790">
            <v>2789</v>
          </cell>
          <cell r="B2790" t="str">
            <v>Thirdera</v>
          </cell>
          <cell r="C2790">
            <v>4.3</v>
          </cell>
          <cell r="D2790">
            <v>240</v>
          </cell>
          <cell r="E2790">
            <v>4.0999999999999996</v>
          </cell>
          <cell r="F2790">
            <v>4.2</v>
          </cell>
          <cell r="G2790">
            <v>4.5</v>
          </cell>
          <cell r="H2790">
            <v>0.95</v>
          </cell>
        </row>
        <row r="2791">
          <cell r="A2791">
            <v>2790</v>
          </cell>
          <cell r="B2791" t="str">
            <v>Infotree Global Solutions</v>
          </cell>
          <cell r="C2791">
            <v>3.9</v>
          </cell>
          <cell r="D2791">
            <v>1100</v>
          </cell>
          <cell r="E2791">
            <v>3.8</v>
          </cell>
          <cell r="F2791">
            <v>3.7</v>
          </cell>
          <cell r="G2791">
            <v>3.9</v>
          </cell>
          <cell r="H2791">
            <v>0.87</v>
          </cell>
        </row>
        <row r="2792">
          <cell r="A2792">
            <v>2791</v>
          </cell>
          <cell r="B2792" t="str">
            <v>Patterson Dental</v>
          </cell>
          <cell r="C2792">
            <v>3.2</v>
          </cell>
          <cell r="D2792">
            <v>650</v>
          </cell>
          <cell r="E2792">
            <v>3.1</v>
          </cell>
          <cell r="F2792">
            <v>2.8</v>
          </cell>
          <cell r="G2792">
            <v>3</v>
          </cell>
          <cell r="H2792">
            <v>0.55000000000000004</v>
          </cell>
        </row>
        <row r="2793">
          <cell r="A2793">
            <v>2792</v>
          </cell>
          <cell r="B2793" t="str">
            <v>Vallen</v>
          </cell>
          <cell r="C2793">
            <v>3.2</v>
          </cell>
          <cell r="D2793">
            <v>540</v>
          </cell>
          <cell r="E2793">
            <v>3.1</v>
          </cell>
          <cell r="F2793">
            <v>2.8</v>
          </cell>
          <cell r="G2793">
            <v>2.9</v>
          </cell>
          <cell r="H2793">
            <v>0.53</v>
          </cell>
        </row>
        <row r="2794">
          <cell r="A2794">
            <v>2793</v>
          </cell>
          <cell r="B2794" t="str">
            <v>VentureSource</v>
          </cell>
          <cell r="C2794">
            <v>3.5</v>
          </cell>
          <cell r="D2794">
            <v>45</v>
          </cell>
          <cell r="E2794">
            <v>3.4</v>
          </cell>
          <cell r="F2794">
            <v>3.2</v>
          </cell>
          <cell r="G2794">
            <v>3.3</v>
          </cell>
          <cell r="H2794" t="str">
            <v>N/A</v>
          </cell>
        </row>
        <row r="2795">
          <cell r="A2795">
            <v>2794</v>
          </cell>
          <cell r="B2795" t="str">
            <v>Wunderman Thompson</v>
          </cell>
          <cell r="C2795">
            <v>3.7</v>
          </cell>
          <cell r="D2795">
            <v>2100</v>
          </cell>
          <cell r="E2795">
            <v>3.4</v>
          </cell>
          <cell r="F2795">
            <v>3.4</v>
          </cell>
          <cell r="G2795">
            <v>3.7</v>
          </cell>
          <cell r="H2795">
            <v>0.78</v>
          </cell>
        </row>
        <row r="2796">
          <cell r="A2796">
            <v>2795</v>
          </cell>
          <cell r="B2796" t="str">
            <v>Aegis Therapies</v>
          </cell>
          <cell r="C2796">
            <v>2.9</v>
          </cell>
          <cell r="D2796">
            <v>850</v>
          </cell>
          <cell r="E2796">
            <v>2.7</v>
          </cell>
          <cell r="F2796">
            <v>2.6</v>
          </cell>
          <cell r="G2796">
            <v>2.8</v>
          </cell>
          <cell r="H2796">
            <v>0.45</v>
          </cell>
        </row>
        <row r="2797">
          <cell r="A2797">
            <v>2796</v>
          </cell>
          <cell r="B2797" t="str">
            <v>Camin Cargo Control</v>
          </cell>
          <cell r="C2797">
            <v>3.3</v>
          </cell>
          <cell r="D2797">
            <v>140</v>
          </cell>
          <cell r="E2797">
            <v>3</v>
          </cell>
          <cell r="F2797">
            <v>2.9</v>
          </cell>
          <cell r="G2797">
            <v>3.1</v>
          </cell>
          <cell r="H2797">
            <v>0.6</v>
          </cell>
        </row>
        <row r="2798">
          <cell r="A2798">
            <v>2797</v>
          </cell>
          <cell r="B2798" t="str">
            <v>collabera</v>
          </cell>
          <cell r="C2798">
            <v>3.7</v>
          </cell>
          <cell r="D2798">
            <v>4800</v>
          </cell>
          <cell r="E2798">
            <v>3.6</v>
          </cell>
          <cell r="F2798">
            <v>3.5</v>
          </cell>
          <cell r="G2798">
            <v>3.7</v>
          </cell>
          <cell r="H2798">
            <v>0.81</v>
          </cell>
        </row>
        <row r="2799">
          <cell r="A2799">
            <v>2798</v>
          </cell>
          <cell r="B2799" t="str">
            <v>Management &amp; Training Corporation</v>
          </cell>
          <cell r="C2799">
            <v>3</v>
          </cell>
          <cell r="D2799">
            <v>1200</v>
          </cell>
          <cell r="E2799">
            <v>2.9</v>
          </cell>
          <cell r="F2799">
            <v>2.7</v>
          </cell>
          <cell r="G2799">
            <v>2.9</v>
          </cell>
          <cell r="H2799">
            <v>0.5</v>
          </cell>
        </row>
        <row r="2800">
          <cell r="A2800">
            <v>2799</v>
          </cell>
          <cell r="B2800" t="str">
            <v>Epredia</v>
          </cell>
          <cell r="C2800">
            <v>3.5</v>
          </cell>
          <cell r="D2800">
            <v>220</v>
          </cell>
          <cell r="E2800">
            <v>3.4</v>
          </cell>
          <cell r="F2800">
            <v>3.2</v>
          </cell>
          <cell r="G2800">
            <v>3.4</v>
          </cell>
          <cell r="H2800">
            <v>0.68</v>
          </cell>
        </row>
        <row r="2801">
          <cell r="A2801">
            <v>2800</v>
          </cell>
          <cell r="B2801" t="str">
            <v>Clarience Technologies</v>
          </cell>
          <cell r="C2801">
            <v>3.6</v>
          </cell>
          <cell r="D2801">
            <v>95</v>
          </cell>
          <cell r="E2801">
            <v>3.5</v>
          </cell>
          <cell r="F2801">
            <v>3.3</v>
          </cell>
          <cell r="G2801">
            <v>3.4</v>
          </cell>
          <cell r="H2801">
            <v>0.72</v>
          </cell>
        </row>
        <row r="2802">
          <cell r="A2802">
            <v>2801</v>
          </cell>
          <cell r="B2802" t="str">
            <v>RCG Global Services</v>
          </cell>
          <cell r="C2802">
            <v>4.0999999999999996</v>
          </cell>
          <cell r="D2802">
            <v>515</v>
          </cell>
          <cell r="E2802">
            <v>4</v>
          </cell>
          <cell r="F2802">
            <v>3.9</v>
          </cell>
          <cell r="G2802">
            <v>4.2</v>
          </cell>
          <cell r="H2802">
            <v>0.92</v>
          </cell>
        </row>
        <row r="2803">
          <cell r="A2803">
            <v>2802</v>
          </cell>
          <cell r="B2803" t="str">
            <v>Jimmy John's Gourmet Sandwiches</v>
          </cell>
          <cell r="C2803">
            <v>3.1</v>
          </cell>
          <cell r="D2803">
            <v>11450</v>
          </cell>
          <cell r="E2803">
            <v>2.6</v>
          </cell>
          <cell r="F2803">
            <v>2.7</v>
          </cell>
          <cell r="G2803">
            <v>3</v>
          </cell>
          <cell r="H2803">
            <v>0.54</v>
          </cell>
        </row>
        <row r="2804">
          <cell r="A2804">
            <v>2803</v>
          </cell>
          <cell r="B2804" t="str">
            <v>Clover</v>
          </cell>
          <cell r="C2804">
            <v>3.9</v>
          </cell>
          <cell r="D2804">
            <v>640</v>
          </cell>
          <cell r="E2804">
            <v>3.7</v>
          </cell>
          <cell r="F2804">
            <v>3.6</v>
          </cell>
          <cell r="G2804">
            <v>4</v>
          </cell>
          <cell r="H2804">
            <v>0.85</v>
          </cell>
        </row>
        <row r="2805">
          <cell r="A2805">
            <v>2804</v>
          </cell>
          <cell r="B2805" t="str">
            <v>IGG</v>
          </cell>
          <cell r="C2805">
            <v>3.5</v>
          </cell>
          <cell r="D2805">
            <v>210</v>
          </cell>
          <cell r="E2805">
            <v>3.2</v>
          </cell>
          <cell r="F2805">
            <v>3.1</v>
          </cell>
          <cell r="G2805">
            <v>3.4</v>
          </cell>
          <cell r="H2805">
            <v>0.72</v>
          </cell>
        </row>
        <row r="2806">
          <cell r="A2806">
            <v>2805</v>
          </cell>
          <cell r="B2806" t="str">
            <v>PacSun</v>
          </cell>
          <cell r="C2806">
            <v>3.3</v>
          </cell>
          <cell r="D2806">
            <v>3800</v>
          </cell>
          <cell r="E2806">
            <v>3.1</v>
          </cell>
          <cell r="F2806">
            <v>2.9</v>
          </cell>
          <cell r="G2806">
            <v>3.4</v>
          </cell>
          <cell r="H2806">
            <v>0.61</v>
          </cell>
        </row>
        <row r="2807">
          <cell r="A2807">
            <v>2806</v>
          </cell>
          <cell r="B2807" t="str">
            <v>DolEx</v>
          </cell>
          <cell r="C2807">
            <v>3.2</v>
          </cell>
          <cell r="D2807">
            <v>145</v>
          </cell>
          <cell r="E2807">
            <v>3.3</v>
          </cell>
          <cell r="F2807">
            <v>2.8</v>
          </cell>
          <cell r="G2807">
            <v>3.1</v>
          </cell>
          <cell r="H2807">
            <v>0.57999999999999996</v>
          </cell>
        </row>
        <row r="2808">
          <cell r="A2808">
            <v>2807</v>
          </cell>
          <cell r="B2808" t="str">
            <v>CMIT Solutions</v>
          </cell>
          <cell r="C2808">
            <v>4.3</v>
          </cell>
          <cell r="D2808">
            <v>110</v>
          </cell>
          <cell r="E2808">
            <v>4.2</v>
          </cell>
          <cell r="F2808">
            <v>4.0999999999999996</v>
          </cell>
          <cell r="G2808">
            <v>4.4000000000000004</v>
          </cell>
          <cell r="H2808">
            <v>0.89</v>
          </cell>
        </row>
        <row r="2809">
          <cell r="A2809">
            <v>2808</v>
          </cell>
          <cell r="B2809" t="str">
            <v>Juice Plus</v>
          </cell>
          <cell r="C2809">
            <v>3.8</v>
          </cell>
          <cell r="D2809">
            <v>420</v>
          </cell>
          <cell r="E2809">
            <v>3.7</v>
          </cell>
          <cell r="F2809">
            <v>3.5</v>
          </cell>
          <cell r="G2809">
            <v>4</v>
          </cell>
          <cell r="H2809">
            <v>0.78</v>
          </cell>
        </row>
        <row r="2810">
          <cell r="A2810">
            <v>2809</v>
          </cell>
          <cell r="B2810" t="str">
            <v>Comcast NBCUniversal</v>
          </cell>
          <cell r="C2810">
            <v>3.9</v>
          </cell>
          <cell r="D2810">
            <v>28500</v>
          </cell>
          <cell r="E2810">
            <v>3.6</v>
          </cell>
          <cell r="F2810">
            <v>3.5</v>
          </cell>
          <cell r="G2810">
            <v>3.8</v>
          </cell>
          <cell r="H2810">
            <v>0.84</v>
          </cell>
        </row>
        <row r="2811">
          <cell r="A2811">
            <v>2810</v>
          </cell>
          <cell r="B2811" t="str">
            <v>Aujas Cybersecurity</v>
          </cell>
          <cell r="C2811">
            <v>3.7</v>
          </cell>
          <cell r="D2811">
            <v>480</v>
          </cell>
          <cell r="E2811">
            <v>3.4</v>
          </cell>
          <cell r="F2811">
            <v>3.3</v>
          </cell>
          <cell r="G2811">
            <v>3.6</v>
          </cell>
          <cell r="H2811">
            <v>0.75</v>
          </cell>
        </row>
        <row r="2812">
          <cell r="A2812">
            <v>2811</v>
          </cell>
          <cell r="B2812" t="str">
            <v>IHOP</v>
          </cell>
          <cell r="C2812">
            <v>3.3</v>
          </cell>
          <cell r="D2812">
            <v>9200</v>
          </cell>
          <cell r="E2812">
            <v>2.9</v>
          </cell>
          <cell r="F2812">
            <v>2.8</v>
          </cell>
          <cell r="G2812">
            <v>3.2</v>
          </cell>
          <cell r="H2812">
            <v>0.6</v>
          </cell>
        </row>
        <row r="2813">
          <cell r="A2813">
            <v>2812</v>
          </cell>
          <cell r="B2813" t="str">
            <v>eProductivity Software</v>
          </cell>
          <cell r="C2813">
            <v>3.6</v>
          </cell>
          <cell r="D2813">
            <v>180</v>
          </cell>
          <cell r="E2813">
            <v>3.5</v>
          </cell>
          <cell r="F2813">
            <v>3.2</v>
          </cell>
          <cell r="G2813">
            <v>3.4</v>
          </cell>
          <cell r="H2813">
            <v>0.7</v>
          </cell>
        </row>
        <row r="2814">
          <cell r="A2814">
            <v>2813</v>
          </cell>
          <cell r="B2814" t="str">
            <v>Applied Technical Services</v>
          </cell>
          <cell r="C2814">
            <v>3.4</v>
          </cell>
          <cell r="D2814">
            <v>550</v>
          </cell>
          <cell r="E2814">
            <v>3</v>
          </cell>
          <cell r="F2814">
            <v>2.9</v>
          </cell>
          <cell r="G2814">
            <v>3.2</v>
          </cell>
          <cell r="H2814">
            <v>0.64</v>
          </cell>
        </row>
        <row r="2815">
          <cell r="A2815">
            <v>2814</v>
          </cell>
          <cell r="B2815" t="str">
            <v>Kentro</v>
          </cell>
          <cell r="C2815">
            <v>3.5</v>
          </cell>
          <cell r="D2815">
            <v>95</v>
          </cell>
          <cell r="E2815">
            <v>3.4</v>
          </cell>
          <cell r="F2815">
            <v>3.1</v>
          </cell>
          <cell r="G2815">
            <v>3.3</v>
          </cell>
          <cell r="H2815" t="str">
            <v>N/A</v>
          </cell>
        </row>
        <row r="2816">
          <cell r="A2816">
            <v>2815</v>
          </cell>
          <cell r="B2816" t="str">
            <v>World Global Network</v>
          </cell>
          <cell r="C2816">
            <v>3.1</v>
          </cell>
          <cell r="D2816">
            <v>130</v>
          </cell>
          <cell r="E2816">
            <v>2.8</v>
          </cell>
          <cell r="F2816">
            <v>2.6</v>
          </cell>
          <cell r="G2816">
            <v>2.9</v>
          </cell>
          <cell r="H2816">
            <v>0.5</v>
          </cell>
        </row>
        <row r="2817">
          <cell r="A2817">
            <v>2816</v>
          </cell>
          <cell r="B2817" t="str">
            <v>InteleTravel.com</v>
          </cell>
          <cell r="C2817">
            <v>4.2</v>
          </cell>
          <cell r="D2817">
            <v>320</v>
          </cell>
          <cell r="E2817">
            <v>4.0999999999999996</v>
          </cell>
          <cell r="F2817">
            <v>4</v>
          </cell>
          <cell r="G2817">
            <v>4.3</v>
          </cell>
          <cell r="H2817">
            <v>0.88</v>
          </cell>
        </row>
        <row r="2818">
          <cell r="A2818">
            <v>2817</v>
          </cell>
          <cell r="B2818" t="str">
            <v>PITT OHIO</v>
          </cell>
          <cell r="C2818">
            <v>3.9</v>
          </cell>
          <cell r="D2818">
            <v>610</v>
          </cell>
          <cell r="E2818">
            <v>3.5</v>
          </cell>
          <cell r="F2818">
            <v>3.6</v>
          </cell>
          <cell r="G2818">
            <v>4</v>
          </cell>
          <cell r="H2818">
            <v>0.86</v>
          </cell>
        </row>
        <row r="2819">
          <cell r="A2819">
            <v>2818</v>
          </cell>
          <cell r="B2819" t="str">
            <v>Express Employment Professionals</v>
          </cell>
          <cell r="C2819">
            <v>3.9</v>
          </cell>
          <cell r="D2819">
            <v>5400</v>
          </cell>
          <cell r="E2819">
            <v>3.7</v>
          </cell>
          <cell r="F2819">
            <v>3.6</v>
          </cell>
          <cell r="G2819">
            <v>3.9</v>
          </cell>
          <cell r="H2819">
            <v>0.82</v>
          </cell>
        </row>
        <row r="2820">
          <cell r="A2820">
            <v>2819</v>
          </cell>
          <cell r="B2820" t="str">
            <v>PlanetArt</v>
          </cell>
          <cell r="C2820">
            <v>3.5</v>
          </cell>
          <cell r="D2820">
            <v>240</v>
          </cell>
          <cell r="E2820">
            <v>3.3</v>
          </cell>
          <cell r="F2820">
            <v>3.1</v>
          </cell>
          <cell r="G2820">
            <v>3.4</v>
          </cell>
          <cell r="H2820">
            <v>0.68</v>
          </cell>
        </row>
        <row r="2821">
          <cell r="A2821">
            <v>2820</v>
          </cell>
          <cell r="B2821" t="str">
            <v>Spring Education Group</v>
          </cell>
          <cell r="C2821">
            <v>3.2</v>
          </cell>
          <cell r="D2821">
            <v>1100</v>
          </cell>
          <cell r="E2821">
            <v>2.8</v>
          </cell>
          <cell r="F2821">
            <v>2.7</v>
          </cell>
          <cell r="G2821">
            <v>3</v>
          </cell>
          <cell r="H2821">
            <v>0.55000000000000004</v>
          </cell>
        </row>
        <row r="2822">
          <cell r="A2822">
            <v>2821</v>
          </cell>
          <cell r="B2822" t="str">
            <v>BCforward</v>
          </cell>
          <cell r="C2822">
            <v>3.7</v>
          </cell>
          <cell r="D2822">
            <v>1450</v>
          </cell>
          <cell r="E2822">
            <v>3.5</v>
          </cell>
          <cell r="F2822">
            <v>3.4</v>
          </cell>
          <cell r="G2822">
            <v>3.6</v>
          </cell>
          <cell r="H2822">
            <v>0.79</v>
          </cell>
        </row>
        <row r="2823">
          <cell r="A2823">
            <v>2822</v>
          </cell>
          <cell r="B2823" t="str">
            <v>Unishippers Global Logistics</v>
          </cell>
          <cell r="C2823">
            <v>3.4</v>
          </cell>
          <cell r="D2823">
            <v>380</v>
          </cell>
          <cell r="E2823">
            <v>3.2</v>
          </cell>
          <cell r="F2823">
            <v>3</v>
          </cell>
          <cell r="G2823">
            <v>3.3</v>
          </cell>
          <cell r="H2823">
            <v>0.65</v>
          </cell>
        </row>
        <row r="2824">
          <cell r="A2824">
            <v>2823</v>
          </cell>
          <cell r="B2824" t="str">
            <v>ICONMA</v>
          </cell>
          <cell r="C2824">
            <v>3.8</v>
          </cell>
          <cell r="D2824">
            <v>1100</v>
          </cell>
          <cell r="E2824">
            <v>3.6</v>
          </cell>
          <cell r="F2824">
            <v>3.5</v>
          </cell>
          <cell r="G2824">
            <v>3.7</v>
          </cell>
          <cell r="H2824">
            <v>0.81</v>
          </cell>
        </row>
        <row r="2825">
          <cell r="A2825">
            <v>2824</v>
          </cell>
          <cell r="B2825" t="str">
            <v>Circle Logistics</v>
          </cell>
          <cell r="C2825">
            <v>3.6</v>
          </cell>
          <cell r="D2825">
            <v>290</v>
          </cell>
          <cell r="E2825">
            <v>3.1</v>
          </cell>
          <cell r="F2825">
            <v>3.2</v>
          </cell>
          <cell r="G2825">
            <v>3.5</v>
          </cell>
          <cell r="H2825">
            <v>0.74</v>
          </cell>
        </row>
        <row r="2826">
          <cell r="A2826">
            <v>2825</v>
          </cell>
          <cell r="B2826" t="str">
            <v>Christian Brothers Automotive</v>
          </cell>
          <cell r="C2826">
            <v>4.3</v>
          </cell>
          <cell r="D2826">
            <v>460</v>
          </cell>
          <cell r="E2826">
            <v>4.0999999999999996</v>
          </cell>
          <cell r="F2826">
            <v>4.2</v>
          </cell>
          <cell r="G2826">
            <v>4.5</v>
          </cell>
          <cell r="H2826">
            <v>0.91</v>
          </cell>
        </row>
        <row r="2827">
          <cell r="A2827">
            <v>2826</v>
          </cell>
          <cell r="B2827" t="str">
            <v>Allied Solutions</v>
          </cell>
          <cell r="C2827">
            <v>3.7</v>
          </cell>
          <cell r="D2827">
            <v>580</v>
          </cell>
          <cell r="E2827">
            <v>3.6</v>
          </cell>
          <cell r="F2827">
            <v>3.4</v>
          </cell>
          <cell r="G2827">
            <v>3.7</v>
          </cell>
          <cell r="H2827">
            <v>0.77</v>
          </cell>
        </row>
        <row r="2828">
          <cell r="A2828">
            <v>2827</v>
          </cell>
          <cell r="B2828" t="str">
            <v>Worldwide Golf Enterprises</v>
          </cell>
          <cell r="C2828">
            <v>3.4</v>
          </cell>
          <cell r="D2828">
            <v>120</v>
          </cell>
          <cell r="E2828">
            <v>3.1</v>
          </cell>
          <cell r="F2828">
            <v>2.9</v>
          </cell>
          <cell r="G2828">
            <v>3.2</v>
          </cell>
          <cell r="H2828">
            <v>0.62</v>
          </cell>
        </row>
        <row r="2829">
          <cell r="A2829">
            <v>2828</v>
          </cell>
          <cell r="B2829" t="str">
            <v>Deutsche Bank Securities</v>
          </cell>
          <cell r="C2829">
            <v>3.7</v>
          </cell>
          <cell r="D2829">
            <v>1800</v>
          </cell>
          <cell r="E2829">
            <v>3.2</v>
          </cell>
          <cell r="F2829">
            <v>3.3</v>
          </cell>
          <cell r="G2829">
            <v>3.5</v>
          </cell>
          <cell r="H2829">
            <v>0.74</v>
          </cell>
        </row>
        <row r="2830">
          <cell r="A2830">
            <v>2829</v>
          </cell>
          <cell r="B2830" t="str">
            <v>Compass Group USA</v>
          </cell>
          <cell r="C2830">
            <v>3.6</v>
          </cell>
          <cell r="D2830">
            <v>14200</v>
          </cell>
          <cell r="E2830">
            <v>3.3</v>
          </cell>
          <cell r="F2830">
            <v>3.2</v>
          </cell>
          <cell r="G2830">
            <v>3.5</v>
          </cell>
          <cell r="H2830">
            <v>0.76</v>
          </cell>
        </row>
        <row r="2831">
          <cell r="A2831">
            <v>2830</v>
          </cell>
          <cell r="B2831" t="str">
            <v>Carlton Fields</v>
          </cell>
          <cell r="C2831">
            <v>4.0999999999999996</v>
          </cell>
          <cell r="D2831">
            <v>190</v>
          </cell>
          <cell r="E2831">
            <v>3.5</v>
          </cell>
          <cell r="F2831">
            <v>3.8</v>
          </cell>
          <cell r="G2831">
            <v>4.0999999999999996</v>
          </cell>
          <cell r="H2831">
            <v>0.9</v>
          </cell>
        </row>
        <row r="2832">
          <cell r="A2832">
            <v>2831</v>
          </cell>
          <cell r="B2832" t="str">
            <v>Rockland Trust</v>
          </cell>
          <cell r="C2832">
            <v>3.9</v>
          </cell>
          <cell r="D2832">
            <v>340</v>
          </cell>
          <cell r="E2832">
            <v>3.7</v>
          </cell>
          <cell r="F2832">
            <v>3.6</v>
          </cell>
          <cell r="G2832">
            <v>4.0999999999999996</v>
          </cell>
          <cell r="H2832">
            <v>0.87</v>
          </cell>
        </row>
        <row r="2833">
          <cell r="A2833">
            <v>2832</v>
          </cell>
          <cell r="B2833" t="str">
            <v>Boar's Head</v>
          </cell>
          <cell r="C2833">
            <v>3.4</v>
          </cell>
          <cell r="D2833">
            <v>1200</v>
          </cell>
          <cell r="E2833">
            <v>2.9</v>
          </cell>
          <cell r="F2833">
            <v>3</v>
          </cell>
          <cell r="G2833">
            <v>3.3</v>
          </cell>
          <cell r="H2833">
            <v>0.66</v>
          </cell>
        </row>
        <row r="2834">
          <cell r="A2834">
            <v>2833</v>
          </cell>
          <cell r="B2834" t="str">
            <v>Webex</v>
          </cell>
          <cell r="C2834">
            <v>4.2</v>
          </cell>
          <cell r="D2834">
            <v>3100</v>
          </cell>
          <cell r="E2834">
            <v>4.0999999999999996</v>
          </cell>
          <cell r="F2834">
            <v>3.9</v>
          </cell>
          <cell r="G2834">
            <v>4.3</v>
          </cell>
          <cell r="H2834">
            <v>0.9</v>
          </cell>
        </row>
        <row r="2835">
          <cell r="A2835">
            <v>2834</v>
          </cell>
          <cell r="B2835" t="str">
            <v>Awesome OS</v>
          </cell>
          <cell r="C2835">
            <v>4.4000000000000004</v>
          </cell>
          <cell r="D2835">
            <v>850</v>
          </cell>
          <cell r="E2835">
            <v>4.2</v>
          </cell>
          <cell r="F2835">
            <v>4.3</v>
          </cell>
          <cell r="G2835">
            <v>4.5999999999999996</v>
          </cell>
          <cell r="H2835">
            <v>0.94</v>
          </cell>
        </row>
        <row r="2836">
          <cell r="A2836">
            <v>2835</v>
          </cell>
          <cell r="B2836" t="str">
            <v>Community Bancshares</v>
          </cell>
          <cell r="C2836">
            <v>3.8</v>
          </cell>
          <cell r="D2836">
            <v>115</v>
          </cell>
          <cell r="E2836">
            <v>3.6</v>
          </cell>
          <cell r="F2836">
            <v>3.5</v>
          </cell>
          <cell r="G2836">
            <v>3.8</v>
          </cell>
          <cell r="H2836">
            <v>0.8</v>
          </cell>
        </row>
        <row r="2837">
          <cell r="A2837">
            <v>2836</v>
          </cell>
          <cell r="B2837" t="str">
            <v>Spark Foundry</v>
          </cell>
          <cell r="C2837">
            <v>3.7</v>
          </cell>
          <cell r="D2837">
            <v>820</v>
          </cell>
          <cell r="E2837">
            <v>3.1</v>
          </cell>
          <cell r="F2837">
            <v>3.3</v>
          </cell>
          <cell r="G2837">
            <v>3.8</v>
          </cell>
          <cell r="H2837">
            <v>0.75</v>
          </cell>
        </row>
        <row r="2838">
          <cell r="A2838">
            <v>2837</v>
          </cell>
          <cell r="B2838" t="str">
            <v>Mariner Finance</v>
          </cell>
          <cell r="C2838">
            <v>3.3</v>
          </cell>
          <cell r="D2838">
            <v>640</v>
          </cell>
          <cell r="E2838">
            <v>3</v>
          </cell>
          <cell r="F2838">
            <v>2.9</v>
          </cell>
          <cell r="G2838">
            <v>3.2</v>
          </cell>
          <cell r="H2838">
            <v>0.59</v>
          </cell>
        </row>
        <row r="2839">
          <cell r="A2839">
            <v>2838</v>
          </cell>
          <cell r="B2839" t="str">
            <v>Acumen Solutions</v>
          </cell>
          <cell r="C2839">
            <v>4.0999999999999996</v>
          </cell>
          <cell r="D2839">
            <v>610</v>
          </cell>
          <cell r="E2839">
            <v>3.8</v>
          </cell>
          <cell r="F2839">
            <v>3.9</v>
          </cell>
          <cell r="G2839">
            <v>4.3</v>
          </cell>
          <cell r="H2839">
            <v>0.91</v>
          </cell>
        </row>
        <row r="2840">
          <cell r="A2840">
            <v>2839</v>
          </cell>
          <cell r="B2840" t="str">
            <v>Farmers National Bank</v>
          </cell>
          <cell r="C2840">
            <v>3.7</v>
          </cell>
          <cell r="D2840">
            <v>140</v>
          </cell>
          <cell r="E2840">
            <v>3.5</v>
          </cell>
          <cell r="F2840">
            <v>3.4</v>
          </cell>
          <cell r="G2840">
            <v>3.8</v>
          </cell>
          <cell r="H2840">
            <v>0.78</v>
          </cell>
        </row>
        <row r="2841">
          <cell r="A2841">
            <v>2840</v>
          </cell>
          <cell r="B2841" t="str">
            <v>Stewart's Shops Corp</v>
          </cell>
          <cell r="C2841">
            <v>3.5</v>
          </cell>
          <cell r="D2841">
            <v>780</v>
          </cell>
          <cell r="E2841">
            <v>3.1</v>
          </cell>
          <cell r="F2841">
            <v>3.2</v>
          </cell>
          <cell r="G2841">
            <v>3.6</v>
          </cell>
          <cell r="H2841">
            <v>0.72</v>
          </cell>
        </row>
        <row r="2842">
          <cell r="A2842">
            <v>2841</v>
          </cell>
          <cell r="B2842" t="str">
            <v>CIBT Global</v>
          </cell>
          <cell r="C2842">
            <v>3.4</v>
          </cell>
          <cell r="D2842">
            <v>360</v>
          </cell>
          <cell r="E2842">
            <v>3.2</v>
          </cell>
          <cell r="F2842">
            <v>3</v>
          </cell>
          <cell r="G2842">
            <v>3.2</v>
          </cell>
          <cell r="H2842">
            <v>0.64</v>
          </cell>
        </row>
        <row r="2843">
          <cell r="A2843">
            <v>2842</v>
          </cell>
          <cell r="B2843" t="str">
            <v>Broadview Federal Credit Union</v>
          </cell>
          <cell r="C2843">
            <v>3.9</v>
          </cell>
          <cell r="D2843">
            <v>210</v>
          </cell>
          <cell r="E2843">
            <v>3.8</v>
          </cell>
          <cell r="F2843">
            <v>3.6</v>
          </cell>
          <cell r="G2843">
            <v>4</v>
          </cell>
          <cell r="H2843">
            <v>0.85</v>
          </cell>
        </row>
        <row r="2844">
          <cell r="A2844">
            <v>2843</v>
          </cell>
          <cell r="B2844" t="str">
            <v>Pearson VUE</v>
          </cell>
          <cell r="C2844">
            <v>3.7</v>
          </cell>
          <cell r="D2844">
            <v>1900</v>
          </cell>
          <cell r="E2844">
            <v>3.6</v>
          </cell>
          <cell r="F2844">
            <v>3.4</v>
          </cell>
          <cell r="G2844">
            <v>3.6</v>
          </cell>
          <cell r="H2844">
            <v>0.76</v>
          </cell>
        </row>
        <row r="2845">
          <cell r="A2845">
            <v>2844</v>
          </cell>
          <cell r="B2845" t="str">
            <v>Stride</v>
          </cell>
          <cell r="C2845">
            <v>3.7</v>
          </cell>
          <cell r="D2845">
            <v>1600</v>
          </cell>
          <cell r="E2845">
            <v>3.5</v>
          </cell>
          <cell r="F2845">
            <v>3.4</v>
          </cell>
          <cell r="G2845">
            <v>3.8</v>
          </cell>
          <cell r="H2845">
            <v>0.79</v>
          </cell>
        </row>
        <row r="2846">
          <cell r="A2846">
            <v>2845</v>
          </cell>
          <cell r="B2846" t="str">
            <v>Total Wine and More</v>
          </cell>
          <cell r="C2846">
            <v>3.3</v>
          </cell>
          <cell r="D2846">
            <v>2800</v>
          </cell>
          <cell r="E2846">
            <v>2.9</v>
          </cell>
          <cell r="F2846">
            <v>2.9</v>
          </cell>
          <cell r="G2846">
            <v>3.3</v>
          </cell>
          <cell r="H2846">
            <v>0.62</v>
          </cell>
        </row>
        <row r="2847">
          <cell r="A2847">
            <v>2846</v>
          </cell>
          <cell r="B2847" t="str">
            <v>Impact Networking</v>
          </cell>
          <cell r="C2847">
            <v>4.2</v>
          </cell>
          <cell r="D2847">
            <v>440</v>
          </cell>
          <cell r="E2847">
            <v>3.8</v>
          </cell>
          <cell r="F2847">
            <v>4.0999999999999996</v>
          </cell>
          <cell r="G2847">
            <v>4.4000000000000004</v>
          </cell>
          <cell r="H2847">
            <v>0.92</v>
          </cell>
        </row>
        <row r="2848">
          <cell r="A2848">
            <v>2847</v>
          </cell>
          <cell r="B2848" t="str">
            <v>Cardworks</v>
          </cell>
          <cell r="C2848">
            <v>3.3</v>
          </cell>
          <cell r="D2848">
            <v>520</v>
          </cell>
          <cell r="E2848">
            <v>3.1</v>
          </cell>
          <cell r="F2848">
            <v>2.9</v>
          </cell>
          <cell r="G2848">
            <v>3.2</v>
          </cell>
          <cell r="H2848">
            <v>0.6</v>
          </cell>
        </row>
        <row r="2849">
          <cell r="A2849">
            <v>2848</v>
          </cell>
          <cell r="B2849" t="str">
            <v>MedixΓäó</v>
          </cell>
          <cell r="C2849">
            <v>4.0999999999999996</v>
          </cell>
          <cell r="D2849">
            <v>1100</v>
          </cell>
          <cell r="E2849">
            <v>3.8</v>
          </cell>
          <cell r="F2849">
            <v>3.9</v>
          </cell>
          <cell r="G2849">
            <v>4.3</v>
          </cell>
          <cell r="H2849">
            <v>0.9</v>
          </cell>
        </row>
        <row r="2850">
          <cell r="A2850">
            <v>2849</v>
          </cell>
          <cell r="B2850" t="str">
            <v>ACA Group</v>
          </cell>
          <cell r="C2850">
            <v>3.6</v>
          </cell>
          <cell r="D2850">
            <v>290</v>
          </cell>
          <cell r="E2850">
            <v>3.4</v>
          </cell>
          <cell r="F2850">
            <v>3.3</v>
          </cell>
          <cell r="G2850">
            <v>3.5</v>
          </cell>
          <cell r="H2850">
            <v>0.72</v>
          </cell>
        </row>
        <row r="2851">
          <cell r="A2851">
            <v>2850</v>
          </cell>
          <cell r="B2851" t="str">
            <v>Accurate Group</v>
          </cell>
          <cell r="C2851">
            <v>3.4</v>
          </cell>
          <cell r="D2851">
            <v>180</v>
          </cell>
          <cell r="E2851">
            <v>3.2</v>
          </cell>
          <cell r="F2851">
            <v>3</v>
          </cell>
          <cell r="G2851">
            <v>3.3</v>
          </cell>
          <cell r="H2851">
            <v>0.65</v>
          </cell>
        </row>
        <row r="2852">
          <cell r="A2852">
            <v>2851</v>
          </cell>
          <cell r="B2852" t="str">
            <v>S&amp;T Bancorp</v>
          </cell>
          <cell r="C2852">
            <v>3.6</v>
          </cell>
          <cell r="D2852">
            <v>210</v>
          </cell>
          <cell r="E2852">
            <v>3.5</v>
          </cell>
          <cell r="F2852">
            <v>3.3</v>
          </cell>
          <cell r="G2852">
            <v>3.7</v>
          </cell>
          <cell r="H2852">
            <v>0.74</v>
          </cell>
        </row>
        <row r="2853">
          <cell r="A2853">
            <v>2852</v>
          </cell>
          <cell r="B2853" t="str">
            <v>Healthgrades</v>
          </cell>
          <cell r="C2853">
            <v>3.4</v>
          </cell>
          <cell r="D2853">
            <v>460</v>
          </cell>
          <cell r="E2853">
            <v>3.3</v>
          </cell>
          <cell r="F2853">
            <v>3</v>
          </cell>
          <cell r="G2853">
            <v>3.3</v>
          </cell>
          <cell r="H2853">
            <v>0.63</v>
          </cell>
        </row>
        <row r="2854">
          <cell r="A2854">
            <v>2853</v>
          </cell>
          <cell r="B2854" t="str">
            <v>Shift Digital</v>
          </cell>
          <cell r="C2854">
            <v>4.4000000000000004</v>
          </cell>
          <cell r="D2854">
            <v>190</v>
          </cell>
          <cell r="E2854">
            <v>4.2</v>
          </cell>
          <cell r="F2854">
            <v>4.3</v>
          </cell>
          <cell r="G2854">
            <v>4.5999999999999996</v>
          </cell>
          <cell r="H2854">
            <v>0.95</v>
          </cell>
        </row>
        <row r="2855">
          <cell r="A2855">
            <v>2854</v>
          </cell>
          <cell r="B2855" t="str">
            <v>Covenant</v>
          </cell>
          <cell r="C2855">
            <v>3.3</v>
          </cell>
          <cell r="D2855">
            <v>840</v>
          </cell>
          <cell r="E2855">
            <v>2.7</v>
          </cell>
          <cell r="F2855">
            <v>2.9</v>
          </cell>
          <cell r="G2855">
            <v>3.2</v>
          </cell>
          <cell r="H2855">
            <v>0.61</v>
          </cell>
        </row>
        <row r="2856">
          <cell r="A2856">
            <v>2855</v>
          </cell>
          <cell r="B2856" t="str">
            <v>Eight Eleven Group</v>
          </cell>
          <cell r="C2856">
            <v>4.5</v>
          </cell>
          <cell r="D2856">
            <v>1200</v>
          </cell>
          <cell r="E2856">
            <v>4.0999999999999996</v>
          </cell>
          <cell r="F2856">
            <v>4.4000000000000004</v>
          </cell>
          <cell r="G2856">
            <v>4.7</v>
          </cell>
          <cell r="H2856">
            <v>0.96</v>
          </cell>
        </row>
        <row r="2857">
          <cell r="A2857">
            <v>2856</v>
          </cell>
          <cell r="B2857" t="str">
            <v>Ivanti</v>
          </cell>
          <cell r="C2857">
            <v>3.6</v>
          </cell>
          <cell r="D2857">
            <v>1100</v>
          </cell>
          <cell r="E2857">
            <v>3.7</v>
          </cell>
          <cell r="F2857">
            <v>3.2</v>
          </cell>
          <cell r="G2857">
            <v>3.5</v>
          </cell>
          <cell r="H2857">
            <v>0.68</v>
          </cell>
        </row>
        <row r="2858">
          <cell r="A2858">
            <v>2857</v>
          </cell>
          <cell r="B2858" t="str">
            <v>Tri-State Enterprises</v>
          </cell>
          <cell r="C2858">
            <v>3.2</v>
          </cell>
          <cell r="D2858">
            <v>140</v>
          </cell>
          <cell r="E2858">
            <v>2.9</v>
          </cell>
          <cell r="F2858">
            <v>2.8</v>
          </cell>
          <cell r="G2858">
            <v>3.1</v>
          </cell>
          <cell r="H2858">
            <v>0.55000000000000004</v>
          </cell>
        </row>
        <row r="2859">
          <cell r="A2859">
            <v>2858</v>
          </cell>
          <cell r="B2859" t="str">
            <v>Zen3 infosolutions</v>
          </cell>
          <cell r="C2859">
            <v>3.7</v>
          </cell>
          <cell r="D2859">
            <v>580</v>
          </cell>
          <cell r="E2859">
            <v>3.5</v>
          </cell>
          <cell r="F2859">
            <v>3.4</v>
          </cell>
          <cell r="G2859">
            <v>3.6</v>
          </cell>
          <cell r="H2859">
            <v>0.76</v>
          </cell>
        </row>
        <row r="2860">
          <cell r="A2860">
            <v>2859</v>
          </cell>
          <cell r="B2860" t="str">
            <v>Hospitality Ventures Management Group</v>
          </cell>
          <cell r="C2860">
            <v>3.9</v>
          </cell>
          <cell r="D2860">
            <v>240</v>
          </cell>
          <cell r="E2860">
            <v>3.5</v>
          </cell>
          <cell r="F2860">
            <v>3.7</v>
          </cell>
          <cell r="G2860">
            <v>4</v>
          </cell>
          <cell r="H2860">
            <v>0.84</v>
          </cell>
        </row>
        <row r="2861">
          <cell r="A2861">
            <v>2860</v>
          </cell>
          <cell r="B2861" t="str">
            <v>The Savings Group</v>
          </cell>
          <cell r="C2861">
            <v>3.8</v>
          </cell>
          <cell r="D2861">
            <v>110</v>
          </cell>
          <cell r="E2861">
            <v>3.6</v>
          </cell>
          <cell r="F2861">
            <v>3.5</v>
          </cell>
          <cell r="G2861">
            <v>3.9</v>
          </cell>
          <cell r="H2861">
            <v>0.81</v>
          </cell>
        </row>
        <row r="2862">
          <cell r="A2862">
            <v>2861</v>
          </cell>
          <cell r="B2862" t="str">
            <v>The Travel Corporation</v>
          </cell>
          <cell r="C2862">
            <v>3.7</v>
          </cell>
          <cell r="D2862">
            <v>420</v>
          </cell>
          <cell r="E2862">
            <v>3.4</v>
          </cell>
          <cell r="F2862">
            <v>3.3</v>
          </cell>
          <cell r="G2862">
            <v>3.8</v>
          </cell>
          <cell r="H2862">
            <v>0.75</v>
          </cell>
        </row>
        <row r="2863">
          <cell r="A2863">
            <v>2862</v>
          </cell>
          <cell r="B2863" t="str">
            <v>The Thompson Organization</v>
          </cell>
          <cell r="C2863">
            <v>3.4</v>
          </cell>
          <cell r="D2863">
            <v>130</v>
          </cell>
          <cell r="E2863">
            <v>3.1</v>
          </cell>
          <cell r="F2863">
            <v>3</v>
          </cell>
          <cell r="G2863">
            <v>3.3</v>
          </cell>
          <cell r="H2863">
            <v>0.64</v>
          </cell>
        </row>
        <row r="2864">
          <cell r="A2864">
            <v>2863</v>
          </cell>
          <cell r="B2864" t="str">
            <v>Celsior Technologies</v>
          </cell>
          <cell r="C2864">
            <v>3.8</v>
          </cell>
          <cell r="D2864">
            <v>160</v>
          </cell>
          <cell r="E2864">
            <v>3.6</v>
          </cell>
          <cell r="F2864">
            <v>3.5</v>
          </cell>
          <cell r="G2864">
            <v>3.7</v>
          </cell>
          <cell r="H2864">
            <v>0.79</v>
          </cell>
        </row>
        <row r="2865">
          <cell r="A2865">
            <v>2864</v>
          </cell>
          <cell r="B2865" t="str">
            <v>Stifel Financial</v>
          </cell>
          <cell r="C2865">
            <v>3.8</v>
          </cell>
          <cell r="D2865">
            <v>1100</v>
          </cell>
          <cell r="E2865">
            <v>3.4</v>
          </cell>
          <cell r="F2865">
            <v>3.5</v>
          </cell>
          <cell r="G2865">
            <v>3.8</v>
          </cell>
          <cell r="H2865">
            <v>0.82</v>
          </cell>
        </row>
        <row r="2866">
          <cell r="A2866">
            <v>2865</v>
          </cell>
          <cell r="B2866" t="str">
            <v>GiordanoΓÇÖs</v>
          </cell>
          <cell r="C2866">
            <v>3.3</v>
          </cell>
          <cell r="D2866">
            <v>540</v>
          </cell>
          <cell r="E2866">
            <v>2.9</v>
          </cell>
          <cell r="F2866">
            <v>2.9</v>
          </cell>
          <cell r="G2866">
            <v>3.2</v>
          </cell>
          <cell r="H2866">
            <v>0.6</v>
          </cell>
        </row>
        <row r="2867">
          <cell r="A2867">
            <v>2866</v>
          </cell>
          <cell r="B2867" t="str">
            <v>Curvature</v>
          </cell>
          <cell r="C2867">
            <v>3.4</v>
          </cell>
          <cell r="D2867">
            <v>410</v>
          </cell>
          <cell r="E2867">
            <v>3.3</v>
          </cell>
          <cell r="F2867">
            <v>3</v>
          </cell>
          <cell r="G2867">
            <v>3.2</v>
          </cell>
          <cell r="H2867">
            <v>0.62</v>
          </cell>
        </row>
        <row r="2868">
          <cell r="A2868">
            <v>2867</v>
          </cell>
          <cell r="B2868" t="str">
            <v>Moelis &amp; Company</v>
          </cell>
          <cell r="C2868">
            <v>3.8</v>
          </cell>
          <cell r="D2868">
            <v>280</v>
          </cell>
          <cell r="E2868">
            <v>2.4</v>
          </cell>
          <cell r="F2868">
            <v>3.6</v>
          </cell>
          <cell r="G2868">
            <v>3.8</v>
          </cell>
          <cell r="H2868">
            <v>0.85</v>
          </cell>
        </row>
        <row r="2869">
          <cell r="A2869">
            <v>2868</v>
          </cell>
          <cell r="B2869" t="str">
            <v>WEX Health</v>
          </cell>
          <cell r="C2869">
            <v>3.8</v>
          </cell>
          <cell r="D2869">
            <v>320</v>
          </cell>
          <cell r="E2869">
            <v>3.7</v>
          </cell>
          <cell r="F2869">
            <v>3.5</v>
          </cell>
          <cell r="G2869">
            <v>3.9</v>
          </cell>
          <cell r="H2869">
            <v>0.8</v>
          </cell>
        </row>
        <row r="2870">
          <cell r="A2870">
            <v>2869</v>
          </cell>
          <cell r="B2870" t="str">
            <v>Altudo</v>
          </cell>
          <cell r="C2870">
            <v>3.9</v>
          </cell>
          <cell r="D2870">
            <v>210</v>
          </cell>
          <cell r="E2870">
            <v>3.6</v>
          </cell>
          <cell r="F2870">
            <v>3.7</v>
          </cell>
          <cell r="G2870">
            <v>4</v>
          </cell>
          <cell r="H2870">
            <v>0.86</v>
          </cell>
        </row>
        <row r="2871">
          <cell r="A2871">
            <v>2870</v>
          </cell>
          <cell r="B2871" t="str">
            <v>GoTo (formerly LogMeIn)</v>
          </cell>
          <cell r="C2871">
            <v>3.9</v>
          </cell>
          <cell r="D2871">
            <v>1800</v>
          </cell>
          <cell r="E2871">
            <v>4</v>
          </cell>
          <cell r="F2871">
            <v>3.6</v>
          </cell>
          <cell r="G2871">
            <v>4</v>
          </cell>
          <cell r="H2871">
            <v>0.83</v>
          </cell>
        </row>
        <row r="2872">
          <cell r="A2872">
            <v>2871</v>
          </cell>
          <cell r="B2872" t="str">
            <v>Naked Lime</v>
          </cell>
          <cell r="C2872">
            <v>3.1</v>
          </cell>
          <cell r="D2872">
            <v>115</v>
          </cell>
          <cell r="E2872">
            <v>2.9</v>
          </cell>
          <cell r="F2872">
            <v>2.7</v>
          </cell>
          <cell r="G2872">
            <v>3</v>
          </cell>
          <cell r="H2872">
            <v>0.52</v>
          </cell>
        </row>
        <row r="2873">
          <cell r="A2873">
            <v>2872</v>
          </cell>
          <cell r="B2873" t="str">
            <v>Smokey Bones &amp; Fire Grill</v>
          </cell>
          <cell r="C2873">
            <v>3.1</v>
          </cell>
          <cell r="D2873">
            <v>1200</v>
          </cell>
          <cell r="E2873">
            <v>2.8</v>
          </cell>
          <cell r="F2873">
            <v>2.7</v>
          </cell>
          <cell r="G2873">
            <v>3.1</v>
          </cell>
          <cell r="H2873">
            <v>0.54</v>
          </cell>
        </row>
        <row r="2874">
          <cell r="A2874">
            <v>2873</v>
          </cell>
          <cell r="B2874" t="str">
            <v>NFC Amenity Management</v>
          </cell>
          <cell r="C2874">
            <v>3.6</v>
          </cell>
          <cell r="D2874">
            <v>180</v>
          </cell>
          <cell r="E2874">
            <v>3.4</v>
          </cell>
          <cell r="F2874">
            <v>3.3</v>
          </cell>
          <cell r="G2874">
            <v>3.7</v>
          </cell>
          <cell r="H2874">
            <v>0.7</v>
          </cell>
        </row>
        <row r="2875">
          <cell r="A2875">
            <v>2874</v>
          </cell>
          <cell r="B2875" t="str">
            <v>Veterinary Practice Partners</v>
          </cell>
          <cell r="C2875">
            <v>3.5</v>
          </cell>
          <cell r="D2875">
            <v>220</v>
          </cell>
          <cell r="E2875">
            <v>3.1</v>
          </cell>
          <cell r="F2875">
            <v>3.2</v>
          </cell>
          <cell r="G2875">
            <v>3.5</v>
          </cell>
          <cell r="H2875">
            <v>0.68</v>
          </cell>
        </row>
        <row r="2876">
          <cell r="A2876">
            <v>2875</v>
          </cell>
          <cell r="B2876" t="str">
            <v>Pinnacol Assurance</v>
          </cell>
          <cell r="C2876">
            <v>4.4000000000000004</v>
          </cell>
          <cell r="D2876">
            <v>260</v>
          </cell>
          <cell r="E2876">
            <v>4.3</v>
          </cell>
          <cell r="F2876">
            <v>4.2</v>
          </cell>
          <cell r="G2876">
            <v>4.5999999999999996</v>
          </cell>
          <cell r="H2876">
            <v>0.95</v>
          </cell>
        </row>
        <row r="2877">
          <cell r="A2877">
            <v>2876</v>
          </cell>
          <cell r="B2877" t="str">
            <v>e-MDs</v>
          </cell>
          <cell r="C2877">
            <v>2.8</v>
          </cell>
          <cell r="D2877">
            <v>340</v>
          </cell>
          <cell r="E2877">
            <v>2.7</v>
          </cell>
          <cell r="F2877">
            <v>2.4</v>
          </cell>
          <cell r="G2877">
            <v>2.6</v>
          </cell>
          <cell r="H2877">
            <v>0.42</v>
          </cell>
        </row>
        <row r="2878">
          <cell r="A2878">
            <v>2877</v>
          </cell>
          <cell r="B2878" t="str">
            <v>Vista Consulting Group</v>
          </cell>
          <cell r="C2878">
            <v>4.0999999999999996</v>
          </cell>
          <cell r="D2878">
            <v>140</v>
          </cell>
          <cell r="E2878">
            <v>3.6</v>
          </cell>
          <cell r="F2878">
            <v>4</v>
          </cell>
          <cell r="G2878">
            <v>4.2</v>
          </cell>
          <cell r="H2878">
            <v>0.9</v>
          </cell>
        </row>
        <row r="2879">
          <cell r="A2879">
            <v>2878</v>
          </cell>
          <cell r="B2879" t="str">
            <v>Rover.com</v>
          </cell>
          <cell r="C2879">
            <v>3.8</v>
          </cell>
          <cell r="D2879">
            <v>560</v>
          </cell>
          <cell r="E2879">
            <v>3.7</v>
          </cell>
          <cell r="F2879">
            <v>3.5</v>
          </cell>
          <cell r="G2879">
            <v>4</v>
          </cell>
          <cell r="H2879">
            <v>0.82</v>
          </cell>
        </row>
        <row r="2880">
          <cell r="A2880">
            <v>2879</v>
          </cell>
          <cell r="B2880" t="str">
            <v>Philips Healthcare</v>
          </cell>
          <cell r="C2880">
            <v>3.9</v>
          </cell>
          <cell r="D2880">
            <v>12400</v>
          </cell>
          <cell r="E2880">
            <v>3.8</v>
          </cell>
          <cell r="F2880">
            <v>3.5</v>
          </cell>
          <cell r="G2880">
            <v>3.9</v>
          </cell>
          <cell r="H2880">
            <v>0.83</v>
          </cell>
        </row>
        <row r="2881">
          <cell r="A2881">
            <v>2880</v>
          </cell>
          <cell r="B2881" t="str">
            <v>Eide Bailly</v>
          </cell>
          <cell r="C2881">
            <v>3.8</v>
          </cell>
          <cell r="D2881">
            <v>1100</v>
          </cell>
          <cell r="E2881">
            <v>3.3</v>
          </cell>
          <cell r="F2881">
            <v>3.6</v>
          </cell>
          <cell r="G2881">
            <v>4</v>
          </cell>
          <cell r="H2881">
            <v>0.86</v>
          </cell>
        </row>
        <row r="2882">
          <cell r="A2882">
            <v>2881</v>
          </cell>
          <cell r="B2882" t="str">
            <v>Dinsmore &amp; Shohl</v>
          </cell>
          <cell r="C2882">
            <v>3.7</v>
          </cell>
          <cell r="D2882">
            <v>210</v>
          </cell>
          <cell r="E2882">
            <v>3.3</v>
          </cell>
          <cell r="F2882">
            <v>3.4</v>
          </cell>
          <cell r="G2882">
            <v>3.8</v>
          </cell>
          <cell r="H2882">
            <v>0.8</v>
          </cell>
        </row>
        <row r="2883">
          <cell r="A2883">
            <v>2882</v>
          </cell>
          <cell r="B2883" t="str">
            <v>Flex Technology Group</v>
          </cell>
          <cell r="C2883">
            <v>3.5</v>
          </cell>
          <cell r="D2883">
            <v>310</v>
          </cell>
          <cell r="E2883">
            <v>3.2</v>
          </cell>
          <cell r="F2883">
            <v>3.1</v>
          </cell>
          <cell r="G2883">
            <v>3.4</v>
          </cell>
          <cell r="H2883">
            <v>0.69</v>
          </cell>
        </row>
        <row r="2884">
          <cell r="A2884">
            <v>2883</v>
          </cell>
          <cell r="B2884" t="str">
            <v>RetailData</v>
          </cell>
          <cell r="C2884">
            <v>3.2</v>
          </cell>
          <cell r="D2884">
            <v>480</v>
          </cell>
          <cell r="E2884">
            <v>3.1</v>
          </cell>
          <cell r="F2884">
            <v>2.8</v>
          </cell>
          <cell r="G2884">
            <v>3</v>
          </cell>
          <cell r="H2884">
            <v>0.56000000000000005</v>
          </cell>
        </row>
        <row r="2885">
          <cell r="A2885">
            <v>2884</v>
          </cell>
          <cell r="B2885" t="str">
            <v>Lennar Mortgage</v>
          </cell>
          <cell r="C2885">
            <v>3.8</v>
          </cell>
          <cell r="D2885">
            <v>420</v>
          </cell>
          <cell r="E2885">
            <v>3.5</v>
          </cell>
          <cell r="F2885">
            <v>3.6</v>
          </cell>
          <cell r="G2885">
            <v>3.9</v>
          </cell>
          <cell r="H2885">
            <v>0.82</v>
          </cell>
        </row>
        <row r="2886">
          <cell r="A2886">
            <v>2885</v>
          </cell>
          <cell r="B2886" t="str">
            <v>Maritz</v>
          </cell>
          <cell r="C2886">
            <v>3.7</v>
          </cell>
          <cell r="D2886">
            <v>850</v>
          </cell>
          <cell r="E2886">
            <v>3.6</v>
          </cell>
          <cell r="F2886">
            <v>3.4</v>
          </cell>
          <cell r="G2886">
            <v>3.8</v>
          </cell>
          <cell r="H2886">
            <v>0.78</v>
          </cell>
        </row>
        <row r="2887">
          <cell r="A2887">
            <v>2886</v>
          </cell>
          <cell r="B2887" t="str">
            <v>Industrial Info</v>
          </cell>
          <cell r="C2887">
            <v>3.6</v>
          </cell>
          <cell r="D2887">
            <v>190</v>
          </cell>
          <cell r="E2887">
            <v>3.4</v>
          </cell>
          <cell r="F2887">
            <v>3.3</v>
          </cell>
          <cell r="G2887">
            <v>3.5</v>
          </cell>
          <cell r="H2887">
            <v>0.72</v>
          </cell>
        </row>
        <row r="2888">
          <cell r="A2888">
            <v>2887</v>
          </cell>
          <cell r="B2888" t="str">
            <v>BCA</v>
          </cell>
          <cell r="C2888">
            <v>3.4</v>
          </cell>
          <cell r="D2888">
            <v>230</v>
          </cell>
          <cell r="E2888">
            <v>3.2</v>
          </cell>
          <cell r="F2888">
            <v>3</v>
          </cell>
          <cell r="G2888">
            <v>3.3</v>
          </cell>
          <cell r="H2888">
            <v>0.64</v>
          </cell>
        </row>
        <row r="2889">
          <cell r="A2889">
            <v>2888</v>
          </cell>
          <cell r="B2889" t="str">
            <v>Seyfarth Shaw</v>
          </cell>
          <cell r="C2889">
            <v>3.7</v>
          </cell>
          <cell r="D2889">
            <v>440</v>
          </cell>
          <cell r="E2889">
            <v>3.2</v>
          </cell>
          <cell r="F2889">
            <v>3.4</v>
          </cell>
          <cell r="G2889">
            <v>3.7</v>
          </cell>
          <cell r="H2889">
            <v>0.81</v>
          </cell>
        </row>
        <row r="2890">
          <cell r="A2890">
            <v>2889</v>
          </cell>
          <cell r="B2890" t="str">
            <v>DDB Worldwide</v>
          </cell>
          <cell r="C2890">
            <v>3.6</v>
          </cell>
          <cell r="D2890">
            <v>1600</v>
          </cell>
          <cell r="E2890">
            <v>3.1</v>
          </cell>
          <cell r="F2890">
            <v>3.3</v>
          </cell>
          <cell r="G2890">
            <v>3.7</v>
          </cell>
          <cell r="H2890">
            <v>0.75</v>
          </cell>
        </row>
        <row r="2891">
          <cell r="A2891">
            <v>2890</v>
          </cell>
          <cell r="B2891" t="str">
            <v>The Integer Group</v>
          </cell>
          <cell r="C2891">
            <v>3.5</v>
          </cell>
          <cell r="D2891">
            <v>410</v>
          </cell>
          <cell r="E2891">
            <v>3.1</v>
          </cell>
          <cell r="F2891">
            <v>3.1</v>
          </cell>
          <cell r="G2891">
            <v>3.6</v>
          </cell>
          <cell r="H2891">
            <v>0.68</v>
          </cell>
        </row>
        <row r="2892">
          <cell r="A2892">
            <v>2891</v>
          </cell>
          <cell r="B2892" t="str">
            <v>Navient Corporation</v>
          </cell>
          <cell r="C2892">
            <v>3.3</v>
          </cell>
          <cell r="D2892">
            <v>2400</v>
          </cell>
          <cell r="E2892">
            <v>3.4</v>
          </cell>
          <cell r="F2892">
            <v>3</v>
          </cell>
          <cell r="G2892">
            <v>3.2</v>
          </cell>
          <cell r="H2892">
            <v>0.6</v>
          </cell>
        </row>
        <row r="2893">
          <cell r="A2893">
            <v>2892</v>
          </cell>
          <cell r="B2893" t="str">
            <v>EyeCare Services Partners</v>
          </cell>
          <cell r="C2893">
            <v>3.1</v>
          </cell>
          <cell r="D2893">
            <v>280</v>
          </cell>
          <cell r="E2893">
            <v>2.8</v>
          </cell>
          <cell r="F2893">
            <v>2.7</v>
          </cell>
          <cell r="G2893">
            <v>3</v>
          </cell>
          <cell r="H2893">
            <v>0.53</v>
          </cell>
        </row>
        <row r="2894">
          <cell r="A2894">
            <v>2893</v>
          </cell>
          <cell r="B2894" t="str">
            <v>HM Electronics</v>
          </cell>
          <cell r="C2894">
            <v>3.7</v>
          </cell>
          <cell r="D2894">
            <v>210</v>
          </cell>
          <cell r="E2894">
            <v>3.5</v>
          </cell>
          <cell r="F2894">
            <v>3.4</v>
          </cell>
          <cell r="G2894">
            <v>3.7</v>
          </cell>
          <cell r="H2894">
            <v>0.79</v>
          </cell>
        </row>
        <row r="2895">
          <cell r="A2895">
            <v>2894</v>
          </cell>
          <cell r="B2895" t="str">
            <v>Follett Corporation</v>
          </cell>
          <cell r="C2895">
            <v>3</v>
          </cell>
          <cell r="D2895">
            <v>3200</v>
          </cell>
          <cell r="E2895">
            <v>3</v>
          </cell>
          <cell r="F2895">
            <v>2.6</v>
          </cell>
          <cell r="G2895">
            <v>2.9</v>
          </cell>
          <cell r="H2895">
            <v>0.48</v>
          </cell>
        </row>
        <row r="2896">
          <cell r="A2896">
            <v>2895</v>
          </cell>
          <cell r="B2896" t="str">
            <v>Alta Resources</v>
          </cell>
          <cell r="C2896">
            <v>3.4</v>
          </cell>
          <cell r="D2896">
            <v>1400</v>
          </cell>
          <cell r="E2896">
            <v>3.2</v>
          </cell>
          <cell r="F2896">
            <v>3.1</v>
          </cell>
          <cell r="G2896">
            <v>3.4</v>
          </cell>
          <cell r="H2896">
            <v>0.66</v>
          </cell>
        </row>
        <row r="2897">
          <cell r="A2897">
            <v>2896</v>
          </cell>
          <cell r="B2897" t="str">
            <v>BNY Investments</v>
          </cell>
          <cell r="C2897">
            <v>3.6</v>
          </cell>
          <cell r="D2897">
            <v>1100</v>
          </cell>
          <cell r="E2897">
            <v>3.4</v>
          </cell>
          <cell r="F2897">
            <v>3.2</v>
          </cell>
          <cell r="G2897">
            <v>3.5</v>
          </cell>
          <cell r="H2897">
            <v>0.71</v>
          </cell>
        </row>
        <row r="2898">
          <cell r="A2898">
            <v>2897</v>
          </cell>
          <cell r="B2898" t="str">
            <v>Eastnets</v>
          </cell>
          <cell r="C2898">
            <v>3.8</v>
          </cell>
          <cell r="D2898">
            <v>120</v>
          </cell>
          <cell r="E2898">
            <v>3.6</v>
          </cell>
          <cell r="F2898">
            <v>3.5</v>
          </cell>
          <cell r="G2898">
            <v>3.7</v>
          </cell>
          <cell r="H2898">
            <v>0.8</v>
          </cell>
        </row>
        <row r="2899">
          <cell r="A2899">
            <v>2898</v>
          </cell>
          <cell r="B2899" t="str">
            <v>Jenny Craig</v>
          </cell>
          <cell r="C2899">
            <v>3.3</v>
          </cell>
          <cell r="D2899">
            <v>1600</v>
          </cell>
          <cell r="E2899">
            <v>3</v>
          </cell>
          <cell r="F2899">
            <v>2.9</v>
          </cell>
          <cell r="G2899">
            <v>3.2</v>
          </cell>
          <cell r="H2899">
            <v>0.57999999999999996</v>
          </cell>
        </row>
        <row r="2900">
          <cell r="A2900">
            <v>2899</v>
          </cell>
          <cell r="B2900" t="str">
            <v>Mspark</v>
          </cell>
          <cell r="C2900">
            <v>3.5</v>
          </cell>
          <cell r="D2900">
            <v>240</v>
          </cell>
          <cell r="E2900">
            <v>3.3</v>
          </cell>
          <cell r="F2900">
            <v>3.1</v>
          </cell>
          <cell r="G2900">
            <v>3.5</v>
          </cell>
          <cell r="H2900">
            <v>0.69</v>
          </cell>
        </row>
        <row r="2901">
          <cell r="A2901">
            <v>2900</v>
          </cell>
          <cell r="B2901" t="str">
            <v>Spencer Stuart</v>
          </cell>
          <cell r="C2901">
            <v>4.0999999999999996</v>
          </cell>
          <cell r="D2901">
            <v>580</v>
          </cell>
          <cell r="E2901">
            <v>3.5</v>
          </cell>
          <cell r="F2901">
            <v>3.9</v>
          </cell>
          <cell r="G2901">
            <v>4.2</v>
          </cell>
          <cell r="H2901">
            <v>0.91</v>
          </cell>
        </row>
        <row r="2902">
          <cell r="A2902">
            <v>2901</v>
          </cell>
          <cell r="B2902" t="str">
            <v>Marcum</v>
          </cell>
          <cell r="C2902">
            <v>3.6</v>
          </cell>
          <cell r="D2902">
            <v>1700</v>
          </cell>
          <cell r="E2902">
            <v>3.1</v>
          </cell>
          <cell r="F2902">
            <v>3.3</v>
          </cell>
          <cell r="G2902">
            <v>3.5</v>
          </cell>
          <cell r="H2902">
            <v>0.74</v>
          </cell>
        </row>
        <row r="2903">
          <cell r="A2903">
            <v>2902</v>
          </cell>
          <cell r="B2903" t="str">
            <v>One Call</v>
          </cell>
          <cell r="C2903">
            <v>3.3</v>
          </cell>
          <cell r="D2903">
            <v>980</v>
          </cell>
          <cell r="E2903">
            <v>3.6</v>
          </cell>
          <cell r="F2903">
            <v>2.9</v>
          </cell>
          <cell r="G2903">
            <v>3.1</v>
          </cell>
          <cell r="H2903">
            <v>0.57999999999999996</v>
          </cell>
        </row>
        <row r="2904">
          <cell r="A2904">
            <v>2903</v>
          </cell>
          <cell r="B2904" t="str">
            <v>Buildertrend</v>
          </cell>
          <cell r="C2904">
            <v>4.2</v>
          </cell>
          <cell r="D2904">
            <v>450</v>
          </cell>
          <cell r="E2904">
            <v>4.3</v>
          </cell>
          <cell r="F2904">
            <v>4.0999999999999996</v>
          </cell>
          <cell r="G2904">
            <v>4.5</v>
          </cell>
          <cell r="H2904">
            <v>0.91</v>
          </cell>
        </row>
        <row r="2905">
          <cell r="A2905">
            <v>2904</v>
          </cell>
          <cell r="B2905" t="str">
            <v>Salient CRGT</v>
          </cell>
          <cell r="C2905">
            <v>3.7</v>
          </cell>
          <cell r="D2905">
            <v>620</v>
          </cell>
          <cell r="E2905">
            <v>3.8</v>
          </cell>
          <cell r="F2905">
            <v>3.4</v>
          </cell>
          <cell r="G2905">
            <v>3.6</v>
          </cell>
          <cell r="H2905">
            <v>0.79</v>
          </cell>
        </row>
        <row r="2906">
          <cell r="A2906">
            <v>2905</v>
          </cell>
          <cell r="B2906" t="str">
            <v>OSG Billing Services</v>
          </cell>
          <cell r="C2906">
            <v>3.1</v>
          </cell>
          <cell r="D2906">
            <v>340</v>
          </cell>
          <cell r="E2906">
            <v>3.2</v>
          </cell>
          <cell r="F2906">
            <v>2.8</v>
          </cell>
          <cell r="G2906">
            <v>2.9</v>
          </cell>
          <cell r="H2906">
            <v>0.52</v>
          </cell>
        </row>
        <row r="2907">
          <cell r="A2907">
            <v>2906</v>
          </cell>
          <cell r="B2907" t="str">
            <v>LEHR</v>
          </cell>
          <cell r="C2907">
            <v>3.4</v>
          </cell>
          <cell r="D2907">
            <v>45</v>
          </cell>
          <cell r="E2907">
            <v>3.5</v>
          </cell>
          <cell r="F2907">
            <v>3</v>
          </cell>
          <cell r="G2907">
            <v>3.2</v>
          </cell>
          <cell r="H2907" t="str">
            <v>N/A</v>
          </cell>
        </row>
        <row r="2908">
          <cell r="A2908">
            <v>2907</v>
          </cell>
          <cell r="B2908" t="str">
            <v>Sodexo Live</v>
          </cell>
          <cell r="C2908">
            <v>3.6</v>
          </cell>
          <cell r="D2908">
            <v>1200</v>
          </cell>
          <cell r="E2908">
            <v>3.3</v>
          </cell>
          <cell r="F2908">
            <v>3.2</v>
          </cell>
          <cell r="G2908">
            <v>3.5</v>
          </cell>
          <cell r="H2908">
            <v>0.7</v>
          </cell>
        </row>
        <row r="2909">
          <cell r="A2909">
            <v>2908</v>
          </cell>
          <cell r="B2909" t="str">
            <v>Epsilon Systems Solutions</v>
          </cell>
          <cell r="C2909">
            <v>3.9</v>
          </cell>
          <cell r="D2909">
            <v>210</v>
          </cell>
          <cell r="E2909">
            <v>3.8</v>
          </cell>
          <cell r="F2909">
            <v>3.7</v>
          </cell>
          <cell r="G2909">
            <v>3.9</v>
          </cell>
          <cell r="H2909">
            <v>0.88</v>
          </cell>
        </row>
        <row r="2910">
          <cell r="A2910">
            <v>2909</v>
          </cell>
          <cell r="B2910" t="str">
            <v>Lolli and Pops</v>
          </cell>
          <cell r="C2910">
            <v>2.8</v>
          </cell>
          <cell r="D2910">
            <v>550</v>
          </cell>
          <cell r="E2910">
            <v>2.7</v>
          </cell>
          <cell r="F2910">
            <v>2.4</v>
          </cell>
          <cell r="G2910">
            <v>2.8</v>
          </cell>
          <cell r="H2910">
            <v>0.45</v>
          </cell>
        </row>
        <row r="2911">
          <cell r="A2911">
            <v>2910</v>
          </cell>
          <cell r="B2911" t="str">
            <v>Selene Finance</v>
          </cell>
          <cell r="C2911">
            <v>3</v>
          </cell>
          <cell r="D2911">
            <v>410</v>
          </cell>
          <cell r="E2911">
            <v>3.1</v>
          </cell>
          <cell r="F2911">
            <v>2.7</v>
          </cell>
          <cell r="G2911">
            <v>2.8</v>
          </cell>
          <cell r="H2911">
            <v>0.5</v>
          </cell>
        </row>
        <row r="2912">
          <cell r="A2912">
            <v>2911</v>
          </cell>
          <cell r="B2912" t="str">
            <v>Transitions Optical</v>
          </cell>
          <cell r="C2912">
            <v>3.8</v>
          </cell>
          <cell r="D2912">
            <v>320</v>
          </cell>
          <cell r="E2912">
            <v>3.7</v>
          </cell>
          <cell r="F2912">
            <v>3.5</v>
          </cell>
          <cell r="G2912">
            <v>3.8</v>
          </cell>
          <cell r="H2912">
            <v>0.82</v>
          </cell>
        </row>
        <row r="2913">
          <cell r="A2913">
            <v>2912</v>
          </cell>
          <cell r="B2913" t="str">
            <v>Forrest Solutions</v>
          </cell>
          <cell r="C2913">
            <v>3.9</v>
          </cell>
          <cell r="D2913">
            <v>480</v>
          </cell>
          <cell r="E2913">
            <v>3.8</v>
          </cell>
          <cell r="F2913">
            <v>3.7</v>
          </cell>
          <cell r="G2913">
            <v>3.9</v>
          </cell>
          <cell r="H2913">
            <v>0.85</v>
          </cell>
        </row>
        <row r="2914">
          <cell r="A2914">
            <v>2913</v>
          </cell>
          <cell r="B2914" t="str">
            <v>Edward Don &amp; Company</v>
          </cell>
          <cell r="C2914">
            <v>3.4</v>
          </cell>
          <cell r="D2914">
            <v>290</v>
          </cell>
          <cell r="E2914">
            <v>3.3</v>
          </cell>
          <cell r="F2914">
            <v>3.1</v>
          </cell>
          <cell r="G2914">
            <v>3.2</v>
          </cell>
          <cell r="H2914">
            <v>0.65</v>
          </cell>
        </row>
        <row r="2915">
          <cell r="A2915">
            <v>2914</v>
          </cell>
          <cell r="B2915" t="str">
            <v>ManTech</v>
          </cell>
          <cell r="C2915">
            <v>4.0999999999999996</v>
          </cell>
          <cell r="D2915">
            <v>2800</v>
          </cell>
          <cell r="E2915">
            <v>3.9</v>
          </cell>
          <cell r="F2915">
            <v>3.8</v>
          </cell>
          <cell r="G2915">
            <v>4</v>
          </cell>
          <cell r="H2915">
            <v>0.9</v>
          </cell>
        </row>
        <row r="2916">
          <cell r="A2916">
            <v>2915</v>
          </cell>
          <cell r="B2916" t="str">
            <v>Marksman Security Corporation</v>
          </cell>
          <cell r="C2916">
            <v>3.5</v>
          </cell>
          <cell r="D2916">
            <v>850</v>
          </cell>
          <cell r="E2916">
            <v>3.2</v>
          </cell>
          <cell r="F2916">
            <v>3.1</v>
          </cell>
          <cell r="G2916">
            <v>3.3</v>
          </cell>
          <cell r="H2916">
            <v>0.68</v>
          </cell>
        </row>
        <row r="2917">
          <cell r="A2917">
            <v>2916</v>
          </cell>
          <cell r="B2917" t="str">
            <v>LoopNet</v>
          </cell>
          <cell r="C2917">
            <v>3.6</v>
          </cell>
          <cell r="D2917">
            <v>180</v>
          </cell>
          <cell r="E2917">
            <v>3.4</v>
          </cell>
          <cell r="F2917">
            <v>3.3</v>
          </cell>
          <cell r="G2917">
            <v>3.5</v>
          </cell>
          <cell r="H2917">
            <v>0.72</v>
          </cell>
        </row>
        <row r="2918">
          <cell r="A2918">
            <v>2917</v>
          </cell>
          <cell r="B2918" t="str">
            <v>Rahi</v>
          </cell>
          <cell r="C2918">
            <v>4.2</v>
          </cell>
          <cell r="D2918">
            <v>150</v>
          </cell>
          <cell r="E2918">
            <v>4</v>
          </cell>
          <cell r="F2918">
            <v>4.0999999999999996</v>
          </cell>
          <cell r="G2918">
            <v>4.2</v>
          </cell>
          <cell r="H2918">
            <v>0.94</v>
          </cell>
        </row>
        <row r="2919">
          <cell r="A2919">
            <v>2918</v>
          </cell>
          <cell r="B2919" t="str">
            <v>LiveVox</v>
          </cell>
          <cell r="C2919">
            <v>3.7</v>
          </cell>
          <cell r="D2919">
            <v>240</v>
          </cell>
          <cell r="E2919">
            <v>3.6</v>
          </cell>
          <cell r="F2919">
            <v>3.4</v>
          </cell>
          <cell r="G2919">
            <v>3.6</v>
          </cell>
          <cell r="H2919">
            <v>0.78</v>
          </cell>
        </row>
        <row r="2920">
          <cell r="A2920">
            <v>2919</v>
          </cell>
          <cell r="B2920" t="str">
            <v>Momentum Worldwide</v>
          </cell>
          <cell r="C2920">
            <v>3.8</v>
          </cell>
          <cell r="D2920">
            <v>420</v>
          </cell>
          <cell r="E2920">
            <v>3.4</v>
          </cell>
          <cell r="F2920">
            <v>3.5</v>
          </cell>
          <cell r="G2920">
            <v>3.9</v>
          </cell>
          <cell r="H2920">
            <v>0.81</v>
          </cell>
        </row>
        <row r="2921">
          <cell r="A2921">
            <v>2920</v>
          </cell>
          <cell r="B2921" t="str">
            <v>Launch Consulting Group</v>
          </cell>
          <cell r="C2921">
            <v>4.3</v>
          </cell>
          <cell r="D2921">
            <v>230</v>
          </cell>
          <cell r="E2921">
            <v>4.2</v>
          </cell>
          <cell r="F2921">
            <v>4.0999999999999996</v>
          </cell>
          <cell r="G2921">
            <v>4.4000000000000004</v>
          </cell>
          <cell r="H2921">
            <v>0.95</v>
          </cell>
        </row>
        <row r="2922">
          <cell r="A2922">
            <v>2921</v>
          </cell>
          <cell r="B2922" t="str">
            <v>Westcon Group</v>
          </cell>
          <cell r="C2922">
            <v>3.6</v>
          </cell>
          <cell r="D2922">
            <v>580</v>
          </cell>
          <cell r="E2922">
            <v>3.7</v>
          </cell>
          <cell r="F2922">
            <v>3.3</v>
          </cell>
          <cell r="G2922">
            <v>3.4</v>
          </cell>
          <cell r="H2922">
            <v>0.75</v>
          </cell>
        </row>
        <row r="2923">
          <cell r="A2923">
            <v>2922</v>
          </cell>
          <cell r="B2923" t="str">
            <v>Harland Clarke Corp.</v>
          </cell>
          <cell r="C2923">
            <v>3.2</v>
          </cell>
          <cell r="D2923">
            <v>1100</v>
          </cell>
          <cell r="E2923">
            <v>3.4</v>
          </cell>
          <cell r="F2923">
            <v>2.9</v>
          </cell>
          <cell r="G2923">
            <v>3</v>
          </cell>
          <cell r="H2923">
            <v>0.55000000000000004</v>
          </cell>
        </row>
        <row r="2924">
          <cell r="A2924">
            <v>2923</v>
          </cell>
          <cell r="B2924" t="str">
            <v>Intetics</v>
          </cell>
          <cell r="C2924">
            <v>4.5</v>
          </cell>
          <cell r="D2924">
            <v>310</v>
          </cell>
          <cell r="E2924">
            <v>4.4000000000000004</v>
          </cell>
          <cell r="F2924">
            <v>4.3</v>
          </cell>
          <cell r="G2924">
            <v>4.5999999999999996</v>
          </cell>
          <cell r="H2924">
            <v>0.97</v>
          </cell>
        </row>
        <row r="2925">
          <cell r="A2925">
            <v>2924</v>
          </cell>
          <cell r="B2925" t="str">
            <v>American Pacific Mortgage</v>
          </cell>
          <cell r="C2925">
            <v>4.4000000000000004</v>
          </cell>
          <cell r="D2925">
            <v>520</v>
          </cell>
          <cell r="E2925">
            <v>4.3</v>
          </cell>
          <cell r="F2925">
            <v>4.3</v>
          </cell>
          <cell r="G2925">
            <v>4.5999999999999996</v>
          </cell>
          <cell r="H2925">
            <v>0.96</v>
          </cell>
        </row>
        <row r="2926">
          <cell r="A2926">
            <v>2925</v>
          </cell>
          <cell r="B2926" t="str">
            <v>OEC Group</v>
          </cell>
          <cell r="C2926">
            <v>3.1</v>
          </cell>
          <cell r="D2926">
            <v>380</v>
          </cell>
          <cell r="E2926">
            <v>2.8</v>
          </cell>
          <cell r="F2926">
            <v>2.7</v>
          </cell>
          <cell r="G2926">
            <v>2.9</v>
          </cell>
          <cell r="H2926">
            <v>0.51</v>
          </cell>
        </row>
        <row r="2927">
          <cell r="A2927">
            <v>2926</v>
          </cell>
          <cell r="B2927" t="str">
            <v>Stoli Group</v>
          </cell>
          <cell r="C2927">
            <v>3.5</v>
          </cell>
          <cell r="D2927">
            <v>140</v>
          </cell>
          <cell r="E2927">
            <v>3.3</v>
          </cell>
          <cell r="F2927">
            <v>3.1</v>
          </cell>
          <cell r="G2927">
            <v>3.4</v>
          </cell>
          <cell r="H2927">
            <v>0.66</v>
          </cell>
        </row>
        <row r="2928">
          <cell r="A2928">
            <v>2927</v>
          </cell>
          <cell r="B2928" t="str">
            <v>Foundry</v>
          </cell>
          <cell r="C2928">
            <v>4</v>
          </cell>
          <cell r="D2928">
            <v>260</v>
          </cell>
          <cell r="E2928">
            <v>3.8</v>
          </cell>
          <cell r="F2928">
            <v>3.7</v>
          </cell>
          <cell r="G2928">
            <v>4.0999999999999996</v>
          </cell>
          <cell r="H2928">
            <v>0.89</v>
          </cell>
        </row>
        <row r="2929">
          <cell r="A2929">
            <v>2928</v>
          </cell>
          <cell r="B2929" t="str">
            <v>Hilltop Holdings</v>
          </cell>
          <cell r="C2929">
            <v>3.5</v>
          </cell>
          <cell r="D2929">
            <v>210</v>
          </cell>
          <cell r="E2929">
            <v>3.6</v>
          </cell>
          <cell r="F2929">
            <v>3.2</v>
          </cell>
          <cell r="G2929">
            <v>3.3</v>
          </cell>
          <cell r="H2929">
            <v>0.71</v>
          </cell>
        </row>
        <row r="2930">
          <cell r="A2930">
            <v>2929</v>
          </cell>
          <cell r="B2930" t="str">
            <v>NetSpend</v>
          </cell>
          <cell r="C2930">
            <v>3.3</v>
          </cell>
          <cell r="D2930">
            <v>640</v>
          </cell>
          <cell r="E2930">
            <v>3.4</v>
          </cell>
          <cell r="F2930">
            <v>3</v>
          </cell>
          <cell r="G2930">
            <v>3.1</v>
          </cell>
          <cell r="H2930">
            <v>0.6</v>
          </cell>
        </row>
        <row r="2931">
          <cell r="A2931">
            <v>2930</v>
          </cell>
          <cell r="B2931" t="str">
            <v>Transfast</v>
          </cell>
          <cell r="C2931">
            <v>3.6</v>
          </cell>
          <cell r="D2931">
            <v>120</v>
          </cell>
          <cell r="E2931">
            <v>3.5</v>
          </cell>
          <cell r="F2931">
            <v>3.3</v>
          </cell>
          <cell r="G2931">
            <v>3.4</v>
          </cell>
          <cell r="H2931">
            <v>0.74</v>
          </cell>
        </row>
        <row r="2932">
          <cell r="A2932">
            <v>2931</v>
          </cell>
          <cell r="B2932" t="str">
            <v>Burgerville</v>
          </cell>
          <cell r="C2932">
            <v>3.2</v>
          </cell>
          <cell r="D2932">
            <v>490</v>
          </cell>
          <cell r="E2932">
            <v>3.3</v>
          </cell>
          <cell r="F2932">
            <v>2.9</v>
          </cell>
          <cell r="G2932">
            <v>3.2</v>
          </cell>
          <cell r="H2932">
            <v>0.56000000000000005</v>
          </cell>
        </row>
        <row r="2933">
          <cell r="A2933">
            <v>2932</v>
          </cell>
          <cell r="B2933" t="str">
            <v>Hudson RPO</v>
          </cell>
          <cell r="C2933">
            <v>3.8</v>
          </cell>
          <cell r="D2933">
            <v>350</v>
          </cell>
          <cell r="E2933">
            <v>3.9</v>
          </cell>
          <cell r="F2933">
            <v>3.6</v>
          </cell>
          <cell r="G2933">
            <v>3.8</v>
          </cell>
          <cell r="H2933">
            <v>0.83</v>
          </cell>
        </row>
        <row r="2934">
          <cell r="A2934">
            <v>2933</v>
          </cell>
          <cell r="B2934" t="str">
            <v>LBA Hospitality</v>
          </cell>
          <cell r="C2934">
            <v>3.7</v>
          </cell>
          <cell r="D2934">
            <v>280</v>
          </cell>
          <cell r="E2934">
            <v>3.5</v>
          </cell>
          <cell r="F2934">
            <v>3.4</v>
          </cell>
          <cell r="G2934">
            <v>3.6</v>
          </cell>
          <cell r="H2934">
            <v>0.77</v>
          </cell>
        </row>
        <row r="2935">
          <cell r="A2935">
            <v>2934</v>
          </cell>
          <cell r="B2935" t="str">
            <v>GRM Information Management</v>
          </cell>
          <cell r="C2935">
            <v>3.4</v>
          </cell>
          <cell r="D2935">
            <v>190</v>
          </cell>
          <cell r="E2935">
            <v>3.5</v>
          </cell>
          <cell r="F2935">
            <v>3.1</v>
          </cell>
          <cell r="G2935">
            <v>3.2</v>
          </cell>
          <cell r="H2935">
            <v>0.64</v>
          </cell>
        </row>
        <row r="2936">
          <cell r="A2936">
            <v>2935</v>
          </cell>
          <cell r="B2936" t="str">
            <v>FCM Travel Solutions</v>
          </cell>
          <cell r="C2936">
            <v>3.6</v>
          </cell>
          <cell r="D2936">
            <v>510</v>
          </cell>
          <cell r="E2936">
            <v>3.5</v>
          </cell>
          <cell r="F2936">
            <v>3.3</v>
          </cell>
          <cell r="G2936">
            <v>3.5</v>
          </cell>
          <cell r="H2936">
            <v>0.73</v>
          </cell>
        </row>
        <row r="2937">
          <cell r="A2937">
            <v>2936</v>
          </cell>
          <cell r="B2937" t="str">
            <v>Shamrock Trading</v>
          </cell>
          <cell r="C2937">
            <v>4.4000000000000004</v>
          </cell>
          <cell r="D2937">
            <v>390</v>
          </cell>
          <cell r="E2937">
            <v>4.0999999999999996</v>
          </cell>
          <cell r="F2937">
            <v>4.3</v>
          </cell>
          <cell r="G2937">
            <v>4.5999999999999996</v>
          </cell>
          <cell r="H2937">
            <v>0.95</v>
          </cell>
        </row>
        <row r="2938">
          <cell r="A2938">
            <v>2937</v>
          </cell>
          <cell r="B2938" t="str">
            <v>Massachusetts Institute of Technology</v>
          </cell>
          <cell r="C2938">
            <v>4.5</v>
          </cell>
          <cell r="D2938">
            <v>3200</v>
          </cell>
          <cell r="E2938">
            <v>4.3</v>
          </cell>
          <cell r="F2938">
            <v>4.0999999999999996</v>
          </cell>
          <cell r="G2938">
            <v>4.4000000000000004</v>
          </cell>
          <cell r="H2938">
            <v>0.92</v>
          </cell>
        </row>
        <row r="2939">
          <cell r="A2939">
            <v>2938</v>
          </cell>
          <cell r="B2939" t="str">
            <v>Ettain Group</v>
          </cell>
          <cell r="C2939">
            <v>3.9</v>
          </cell>
          <cell r="D2939">
            <v>740</v>
          </cell>
          <cell r="E2939">
            <v>3.8</v>
          </cell>
          <cell r="F2939">
            <v>3.7</v>
          </cell>
          <cell r="G2939">
            <v>4</v>
          </cell>
          <cell r="H2939">
            <v>0.86</v>
          </cell>
        </row>
        <row r="2940">
          <cell r="A2940">
            <v>2939</v>
          </cell>
          <cell r="B2940" t="str">
            <v>Kopius</v>
          </cell>
          <cell r="C2940">
            <v>4.3</v>
          </cell>
          <cell r="D2940">
            <v>85</v>
          </cell>
          <cell r="E2940">
            <v>4.2</v>
          </cell>
          <cell r="F2940">
            <v>4.0999999999999996</v>
          </cell>
          <cell r="G2940">
            <v>4.4000000000000004</v>
          </cell>
          <cell r="H2940">
            <v>0.94</v>
          </cell>
        </row>
        <row r="2941">
          <cell r="A2941">
            <v>2940</v>
          </cell>
          <cell r="B2941" t="str">
            <v>Senture</v>
          </cell>
          <cell r="C2941">
            <v>3.2</v>
          </cell>
          <cell r="D2941">
            <v>560</v>
          </cell>
          <cell r="E2941">
            <v>3.3</v>
          </cell>
          <cell r="F2941">
            <v>2.9</v>
          </cell>
          <cell r="G2941">
            <v>3</v>
          </cell>
          <cell r="H2941">
            <v>0.54</v>
          </cell>
        </row>
        <row r="2942">
          <cell r="A2942">
            <v>2941</v>
          </cell>
          <cell r="B2942" t="str">
            <v>Impact Fire Services</v>
          </cell>
          <cell r="C2942">
            <v>3.6</v>
          </cell>
          <cell r="D2942">
            <v>130</v>
          </cell>
          <cell r="E2942">
            <v>3.4</v>
          </cell>
          <cell r="F2942">
            <v>3.3</v>
          </cell>
          <cell r="G2942">
            <v>3.5</v>
          </cell>
          <cell r="H2942">
            <v>0.72</v>
          </cell>
        </row>
        <row r="2943">
          <cell r="A2943">
            <v>2942</v>
          </cell>
          <cell r="B2943" t="str">
            <v>Active International</v>
          </cell>
          <cell r="C2943">
            <v>3.9</v>
          </cell>
          <cell r="D2943">
            <v>220</v>
          </cell>
          <cell r="E2943">
            <v>3.9</v>
          </cell>
          <cell r="F2943">
            <v>3.7</v>
          </cell>
          <cell r="G2943">
            <v>4</v>
          </cell>
          <cell r="H2943">
            <v>0.87</v>
          </cell>
        </row>
        <row r="2944">
          <cell r="A2944">
            <v>2943</v>
          </cell>
          <cell r="B2944" t="str">
            <v>Jeppesen</v>
          </cell>
          <cell r="C2944">
            <v>3.9</v>
          </cell>
          <cell r="D2944">
            <v>680</v>
          </cell>
          <cell r="E2944">
            <v>4</v>
          </cell>
          <cell r="F2944">
            <v>3.6</v>
          </cell>
          <cell r="G2944">
            <v>3.8</v>
          </cell>
          <cell r="H2944">
            <v>0.85</v>
          </cell>
        </row>
        <row r="2945">
          <cell r="A2945">
            <v>2944</v>
          </cell>
          <cell r="B2945" t="str">
            <v>IWCO Direct</v>
          </cell>
          <cell r="C2945">
            <v>3</v>
          </cell>
          <cell r="D2945">
            <v>430</v>
          </cell>
          <cell r="E2945">
            <v>3.1</v>
          </cell>
          <cell r="F2945">
            <v>2.7</v>
          </cell>
          <cell r="G2945">
            <v>2.9</v>
          </cell>
          <cell r="H2945">
            <v>0.48</v>
          </cell>
        </row>
        <row r="2946">
          <cell r="A2946">
            <v>2945</v>
          </cell>
          <cell r="B2946" t="str">
            <v>Medifast</v>
          </cell>
          <cell r="C2946">
            <v>3.5</v>
          </cell>
          <cell r="D2946">
            <v>410</v>
          </cell>
          <cell r="E2946">
            <v>3.4</v>
          </cell>
          <cell r="F2946">
            <v>3.2</v>
          </cell>
          <cell r="G2946">
            <v>3.4</v>
          </cell>
          <cell r="H2946">
            <v>0.69</v>
          </cell>
        </row>
        <row r="2947">
          <cell r="A2947">
            <v>2946</v>
          </cell>
          <cell r="B2947" t="str">
            <v>Mizkan America</v>
          </cell>
          <cell r="C2947">
            <v>3.3</v>
          </cell>
          <cell r="D2947">
            <v>260</v>
          </cell>
          <cell r="E2947">
            <v>3.2</v>
          </cell>
          <cell r="F2947">
            <v>3</v>
          </cell>
          <cell r="G2947">
            <v>3.1</v>
          </cell>
          <cell r="H2947">
            <v>0.61</v>
          </cell>
        </row>
        <row r="2948">
          <cell r="A2948">
            <v>2947</v>
          </cell>
          <cell r="B2948" t="str">
            <v>HealthTrust Workforce Solutions</v>
          </cell>
          <cell r="C2948">
            <v>3.7</v>
          </cell>
          <cell r="D2948">
            <v>890</v>
          </cell>
          <cell r="E2948">
            <v>3.6</v>
          </cell>
          <cell r="F2948">
            <v>3.4</v>
          </cell>
          <cell r="G2948">
            <v>3.7</v>
          </cell>
          <cell r="H2948">
            <v>0.78</v>
          </cell>
        </row>
        <row r="2949">
          <cell r="A2949">
            <v>2948</v>
          </cell>
          <cell r="B2949" t="str">
            <v>FullSpeed Automotive</v>
          </cell>
          <cell r="C2949">
            <v>3.1</v>
          </cell>
          <cell r="D2949">
            <v>180</v>
          </cell>
          <cell r="E2949">
            <v>2.9</v>
          </cell>
          <cell r="F2949">
            <v>2.8</v>
          </cell>
          <cell r="G2949">
            <v>3</v>
          </cell>
          <cell r="H2949">
            <v>0.53</v>
          </cell>
        </row>
        <row r="2950">
          <cell r="A2950">
            <v>2949</v>
          </cell>
          <cell r="B2950" t="str">
            <v>Riverside Community Care</v>
          </cell>
          <cell r="C2950">
            <v>3.4</v>
          </cell>
          <cell r="D2950">
            <v>540</v>
          </cell>
          <cell r="E2950">
            <v>3.3</v>
          </cell>
          <cell r="F2950">
            <v>3.1</v>
          </cell>
          <cell r="G2950">
            <v>3.4</v>
          </cell>
          <cell r="H2950">
            <v>0.67</v>
          </cell>
        </row>
        <row r="2951">
          <cell r="A2951">
            <v>2950</v>
          </cell>
          <cell r="B2951" t="str">
            <v>Kumho Tire USA</v>
          </cell>
          <cell r="C2951">
            <v>3.2</v>
          </cell>
          <cell r="D2951">
            <v>140</v>
          </cell>
          <cell r="E2951">
            <v>3.1</v>
          </cell>
          <cell r="F2951">
            <v>2.9</v>
          </cell>
          <cell r="G2951">
            <v>3</v>
          </cell>
          <cell r="H2951">
            <v>0.55000000000000004</v>
          </cell>
        </row>
        <row r="2952">
          <cell r="A2952">
            <v>2951</v>
          </cell>
          <cell r="B2952" t="str">
            <v>Tri Counties Bank</v>
          </cell>
          <cell r="C2952">
            <v>3.5</v>
          </cell>
          <cell r="D2952">
            <v>230</v>
          </cell>
          <cell r="E2952">
            <v>3.6</v>
          </cell>
          <cell r="F2952">
            <v>3.2</v>
          </cell>
          <cell r="G2952">
            <v>3.4</v>
          </cell>
          <cell r="H2952">
            <v>0.7</v>
          </cell>
        </row>
        <row r="2953">
          <cell r="A2953">
            <v>2952</v>
          </cell>
          <cell r="B2953" t="str">
            <v>MSX International</v>
          </cell>
          <cell r="C2953">
            <v>3.5</v>
          </cell>
          <cell r="D2953">
            <v>720</v>
          </cell>
          <cell r="E2953">
            <v>3.6</v>
          </cell>
          <cell r="F2953">
            <v>3.2</v>
          </cell>
          <cell r="G2953">
            <v>3.3</v>
          </cell>
          <cell r="H2953">
            <v>0.68</v>
          </cell>
        </row>
        <row r="2954">
          <cell r="A2954">
            <v>2953</v>
          </cell>
          <cell r="B2954" t="str">
            <v>Roberts Hawaii</v>
          </cell>
          <cell r="C2954">
            <v>3.4</v>
          </cell>
          <cell r="D2954">
            <v>110</v>
          </cell>
          <cell r="E2954">
            <v>3.3</v>
          </cell>
          <cell r="F2954">
            <v>3.1</v>
          </cell>
          <cell r="G2954">
            <v>3.3</v>
          </cell>
          <cell r="H2954">
            <v>0.64</v>
          </cell>
        </row>
        <row r="2955">
          <cell r="A2955">
            <v>2954</v>
          </cell>
          <cell r="B2955" t="str">
            <v>Numotion</v>
          </cell>
          <cell r="C2955">
            <v>3.1</v>
          </cell>
          <cell r="D2955">
            <v>780</v>
          </cell>
          <cell r="E2955">
            <v>3</v>
          </cell>
          <cell r="F2955">
            <v>2.8</v>
          </cell>
          <cell r="G2955">
            <v>3</v>
          </cell>
          <cell r="H2955">
            <v>0.52</v>
          </cell>
        </row>
        <row r="2956">
          <cell r="A2956">
            <v>2955</v>
          </cell>
          <cell r="B2956" t="str">
            <v>Beam Suntory</v>
          </cell>
          <cell r="C2956">
            <v>4</v>
          </cell>
          <cell r="D2956">
            <v>820</v>
          </cell>
          <cell r="E2956">
            <v>3.9</v>
          </cell>
          <cell r="F2956">
            <v>3.7</v>
          </cell>
          <cell r="G2956">
            <v>4.0999999999999996</v>
          </cell>
          <cell r="H2956">
            <v>0.89</v>
          </cell>
        </row>
        <row r="2957">
          <cell r="A2957">
            <v>2956</v>
          </cell>
          <cell r="B2957" t="str">
            <v>First Bancorp</v>
          </cell>
          <cell r="C2957">
            <v>3.6</v>
          </cell>
          <cell r="D2957">
            <v>310</v>
          </cell>
          <cell r="E2957">
            <v>3.7</v>
          </cell>
          <cell r="F2957">
            <v>3.3</v>
          </cell>
          <cell r="G2957">
            <v>3.5</v>
          </cell>
          <cell r="H2957">
            <v>0.75</v>
          </cell>
        </row>
        <row r="2958">
          <cell r="A2958">
            <v>2957</v>
          </cell>
          <cell r="B2958" t="str">
            <v>Safe Fleet</v>
          </cell>
          <cell r="C2958">
            <v>3.3</v>
          </cell>
          <cell r="D2958">
            <v>240</v>
          </cell>
          <cell r="E2958">
            <v>3.2</v>
          </cell>
          <cell r="F2958">
            <v>3</v>
          </cell>
          <cell r="G2958">
            <v>3.1</v>
          </cell>
          <cell r="H2958">
            <v>0.62</v>
          </cell>
        </row>
        <row r="2959">
          <cell r="A2959">
            <v>2958</v>
          </cell>
          <cell r="B2959" t="str">
            <v>Wind Creek Hospitality</v>
          </cell>
          <cell r="C2959">
            <v>3.5</v>
          </cell>
          <cell r="D2959">
            <v>460</v>
          </cell>
          <cell r="E2959">
            <v>3.4</v>
          </cell>
          <cell r="F2959">
            <v>3.2</v>
          </cell>
          <cell r="G2959">
            <v>3.5</v>
          </cell>
          <cell r="H2959">
            <v>0.71</v>
          </cell>
        </row>
        <row r="2960">
          <cell r="A2960">
            <v>2959</v>
          </cell>
          <cell r="B2960" t="str">
            <v>Supreme Lending</v>
          </cell>
          <cell r="C2960">
            <v>4.2</v>
          </cell>
          <cell r="D2960">
            <v>340</v>
          </cell>
          <cell r="E2960">
            <v>4.0999999999999996</v>
          </cell>
          <cell r="F2960">
            <v>4.0999999999999996</v>
          </cell>
          <cell r="G2960">
            <v>4.4000000000000004</v>
          </cell>
          <cell r="H2960">
            <v>0.93</v>
          </cell>
        </row>
        <row r="2961">
          <cell r="A2961">
            <v>2960</v>
          </cell>
          <cell r="B2961" t="str">
            <v>The Habit Burger Grill</v>
          </cell>
          <cell r="C2961">
            <v>3.4</v>
          </cell>
          <cell r="D2961">
            <v>1200</v>
          </cell>
          <cell r="E2961">
            <v>3.2</v>
          </cell>
          <cell r="F2961">
            <v>3.1</v>
          </cell>
          <cell r="G2961">
            <v>3.4</v>
          </cell>
          <cell r="H2961">
            <v>0.66</v>
          </cell>
        </row>
        <row r="2962">
          <cell r="A2962">
            <v>2961</v>
          </cell>
          <cell r="B2962" t="str">
            <v>Endeavor Streaming</v>
          </cell>
          <cell r="C2962">
            <v>3.8</v>
          </cell>
          <cell r="D2962">
            <v>95</v>
          </cell>
          <cell r="E2962">
            <v>3.5</v>
          </cell>
          <cell r="F2962">
            <v>3.6</v>
          </cell>
          <cell r="G2962">
            <v>3.9</v>
          </cell>
          <cell r="H2962">
            <v>0.8</v>
          </cell>
        </row>
        <row r="2963">
          <cell r="A2963">
            <v>2962</v>
          </cell>
          <cell r="B2963" t="str">
            <v>Quadrant Resource</v>
          </cell>
          <cell r="C2963">
            <v>3.9</v>
          </cell>
          <cell r="D2963">
            <v>210</v>
          </cell>
          <cell r="E2963">
            <v>3.7</v>
          </cell>
          <cell r="F2963">
            <v>3.8</v>
          </cell>
          <cell r="G2963">
            <v>4</v>
          </cell>
          <cell r="H2963">
            <v>0.88</v>
          </cell>
        </row>
        <row r="2964">
          <cell r="A2964">
            <v>2963</v>
          </cell>
          <cell r="B2964" t="str">
            <v>Brain Balance</v>
          </cell>
          <cell r="C2964">
            <v>3.3</v>
          </cell>
          <cell r="D2964">
            <v>380</v>
          </cell>
          <cell r="E2964">
            <v>3.4</v>
          </cell>
          <cell r="F2964">
            <v>3</v>
          </cell>
          <cell r="G2964">
            <v>3.3</v>
          </cell>
          <cell r="H2964">
            <v>0.61</v>
          </cell>
        </row>
        <row r="2965">
          <cell r="A2965">
            <v>2964</v>
          </cell>
          <cell r="B2965" t="str">
            <v>Nebraska Medicine</v>
          </cell>
          <cell r="C2965">
            <v>4</v>
          </cell>
          <cell r="D2965">
            <v>950</v>
          </cell>
          <cell r="E2965">
            <v>3.9</v>
          </cell>
          <cell r="F2965">
            <v>3.7</v>
          </cell>
          <cell r="G2965">
            <v>4.0999999999999996</v>
          </cell>
          <cell r="H2965">
            <v>0.88</v>
          </cell>
        </row>
        <row r="2966">
          <cell r="A2966">
            <v>2965</v>
          </cell>
          <cell r="B2966" t="str">
            <v>Connexion Point</v>
          </cell>
          <cell r="C2966">
            <v>3.2</v>
          </cell>
          <cell r="D2966">
            <v>290</v>
          </cell>
          <cell r="E2966">
            <v>3.3</v>
          </cell>
          <cell r="F2966">
            <v>2.9</v>
          </cell>
          <cell r="G2966">
            <v>3.1</v>
          </cell>
          <cell r="H2966">
            <v>0.56999999999999995</v>
          </cell>
        </row>
        <row r="2967">
          <cell r="A2967">
            <v>2966</v>
          </cell>
          <cell r="B2967" t="str">
            <v>Mobilitie</v>
          </cell>
          <cell r="C2967">
            <v>3.4</v>
          </cell>
          <cell r="D2967">
            <v>160</v>
          </cell>
          <cell r="E2967">
            <v>3.1</v>
          </cell>
          <cell r="F2967">
            <v>3.2</v>
          </cell>
          <cell r="G2967">
            <v>3.3</v>
          </cell>
          <cell r="H2967">
            <v>0.63</v>
          </cell>
        </row>
        <row r="2968">
          <cell r="A2968">
            <v>2967</v>
          </cell>
          <cell r="B2968" t="str">
            <v>Denver Public Schools</v>
          </cell>
          <cell r="C2968">
            <v>3.5</v>
          </cell>
          <cell r="D2968">
            <v>1400</v>
          </cell>
          <cell r="E2968">
            <v>3.4</v>
          </cell>
          <cell r="F2968">
            <v>3.1</v>
          </cell>
          <cell r="G2968">
            <v>3.4</v>
          </cell>
          <cell r="H2968">
            <v>0.65</v>
          </cell>
        </row>
        <row r="2969">
          <cell r="A2969">
            <v>2968</v>
          </cell>
          <cell r="B2969" t="str">
            <v>CPI Security Systems</v>
          </cell>
          <cell r="C2969">
            <v>3.7</v>
          </cell>
          <cell r="D2969">
            <v>420</v>
          </cell>
          <cell r="E2969">
            <v>3.5</v>
          </cell>
          <cell r="F2969">
            <v>3.4</v>
          </cell>
          <cell r="G2969">
            <v>3.7</v>
          </cell>
          <cell r="H2969">
            <v>0.79</v>
          </cell>
        </row>
        <row r="2970">
          <cell r="A2970">
            <v>2969</v>
          </cell>
          <cell r="B2970" t="str">
            <v>City Brewing Company</v>
          </cell>
          <cell r="C2970">
            <v>2.9</v>
          </cell>
          <cell r="D2970">
            <v>210</v>
          </cell>
          <cell r="E2970">
            <v>2.7</v>
          </cell>
          <cell r="F2970">
            <v>2.6</v>
          </cell>
          <cell r="G2970">
            <v>2.8</v>
          </cell>
          <cell r="H2970">
            <v>0.48</v>
          </cell>
        </row>
        <row r="2971">
          <cell r="A2971">
            <v>2970</v>
          </cell>
          <cell r="B2971" t="str">
            <v>Fragomen</v>
          </cell>
          <cell r="C2971">
            <v>3.3</v>
          </cell>
          <cell r="D2971">
            <v>1100</v>
          </cell>
          <cell r="E2971">
            <v>2.8</v>
          </cell>
          <cell r="F2971">
            <v>3</v>
          </cell>
          <cell r="G2971">
            <v>3.2</v>
          </cell>
          <cell r="H2971">
            <v>0.6</v>
          </cell>
        </row>
        <row r="2972">
          <cell r="A2972">
            <v>2971</v>
          </cell>
          <cell r="B2972" t="str">
            <v>NPD Group</v>
          </cell>
          <cell r="C2972">
            <v>3.8</v>
          </cell>
          <cell r="D2972">
            <v>560</v>
          </cell>
          <cell r="E2972">
            <v>3.9</v>
          </cell>
          <cell r="F2972">
            <v>3.5</v>
          </cell>
          <cell r="G2972">
            <v>3.7</v>
          </cell>
          <cell r="H2972">
            <v>0.82</v>
          </cell>
        </row>
        <row r="2973">
          <cell r="A2973">
            <v>2972</v>
          </cell>
          <cell r="B2973" t="str">
            <v>Alliance-Enviro</v>
          </cell>
          <cell r="C2973">
            <v>3.5</v>
          </cell>
          <cell r="D2973">
            <v>65</v>
          </cell>
          <cell r="E2973">
            <v>3.4</v>
          </cell>
          <cell r="F2973">
            <v>3.2</v>
          </cell>
          <cell r="G2973">
            <v>3.4</v>
          </cell>
          <cell r="H2973" t="str">
            <v>N/A</v>
          </cell>
        </row>
        <row r="2974">
          <cell r="A2974">
            <v>2973</v>
          </cell>
          <cell r="B2974" t="str">
            <v>Intelliswift - An LTTS Company</v>
          </cell>
          <cell r="C2974">
            <v>3.9</v>
          </cell>
          <cell r="D2974">
            <v>480</v>
          </cell>
          <cell r="E2974">
            <v>3.8</v>
          </cell>
          <cell r="F2974">
            <v>3.7</v>
          </cell>
          <cell r="G2974">
            <v>3.9</v>
          </cell>
          <cell r="H2974">
            <v>0.87</v>
          </cell>
        </row>
        <row r="2975">
          <cell r="A2975">
            <v>2974</v>
          </cell>
          <cell r="B2975" t="str">
            <v>Xerox Business Solutions Southwest</v>
          </cell>
          <cell r="C2975">
            <v>3.4</v>
          </cell>
          <cell r="D2975">
            <v>190</v>
          </cell>
          <cell r="E2975">
            <v>3.3</v>
          </cell>
          <cell r="F2975">
            <v>3.1</v>
          </cell>
          <cell r="G2975">
            <v>3.2</v>
          </cell>
          <cell r="H2975">
            <v>0.64</v>
          </cell>
        </row>
        <row r="2976">
          <cell r="A2976">
            <v>2975</v>
          </cell>
          <cell r="B2976" t="str">
            <v>Prime Electric</v>
          </cell>
          <cell r="C2976">
            <v>4.0999999999999996</v>
          </cell>
          <cell r="D2976">
            <v>110</v>
          </cell>
          <cell r="E2976">
            <v>3.9</v>
          </cell>
          <cell r="F2976">
            <v>3.9</v>
          </cell>
          <cell r="G2976">
            <v>4.2</v>
          </cell>
          <cell r="H2976">
            <v>0.91</v>
          </cell>
        </row>
        <row r="2977">
          <cell r="A2977">
            <v>2976</v>
          </cell>
          <cell r="B2977" t="str">
            <v>The School District of Philadelphia</v>
          </cell>
          <cell r="C2977">
            <v>3.3</v>
          </cell>
          <cell r="D2977">
            <v>1300</v>
          </cell>
          <cell r="E2977">
            <v>3.4</v>
          </cell>
          <cell r="F2977">
            <v>2.9</v>
          </cell>
          <cell r="G2977">
            <v>3.2</v>
          </cell>
          <cell r="H2977">
            <v>0.57999999999999996</v>
          </cell>
        </row>
        <row r="2978">
          <cell r="A2978">
            <v>2977</v>
          </cell>
          <cell r="B2978" t="str">
            <v>Bluecrest</v>
          </cell>
          <cell r="C2978">
            <v>3.6</v>
          </cell>
          <cell r="D2978">
            <v>140</v>
          </cell>
          <cell r="E2978">
            <v>3.5</v>
          </cell>
          <cell r="F2978">
            <v>3.3</v>
          </cell>
          <cell r="G2978">
            <v>3.5</v>
          </cell>
          <cell r="H2978">
            <v>0.74</v>
          </cell>
        </row>
        <row r="2979">
          <cell r="A2979">
            <v>2978</v>
          </cell>
          <cell r="B2979" t="str">
            <v>MOREgroup</v>
          </cell>
          <cell r="C2979">
            <v>4.2</v>
          </cell>
          <cell r="D2979">
            <v>75</v>
          </cell>
          <cell r="E2979">
            <v>4.0999999999999996</v>
          </cell>
          <cell r="F2979">
            <v>4</v>
          </cell>
          <cell r="G2979">
            <v>4.3</v>
          </cell>
          <cell r="H2979">
            <v>0.92</v>
          </cell>
        </row>
        <row r="2980">
          <cell r="A2980">
            <v>2979</v>
          </cell>
          <cell r="B2980" t="str">
            <v>Temco Logistics</v>
          </cell>
          <cell r="C2980">
            <v>3.3</v>
          </cell>
          <cell r="D2980">
            <v>180</v>
          </cell>
          <cell r="E2980">
            <v>3.1</v>
          </cell>
          <cell r="F2980">
            <v>3</v>
          </cell>
          <cell r="G2980">
            <v>3.2</v>
          </cell>
          <cell r="H2980">
            <v>0.6</v>
          </cell>
        </row>
        <row r="2981">
          <cell r="A2981">
            <v>2980</v>
          </cell>
          <cell r="B2981" t="str">
            <v>CareCentrix</v>
          </cell>
          <cell r="C2981">
            <v>3.5</v>
          </cell>
          <cell r="D2981">
            <v>840</v>
          </cell>
          <cell r="E2981">
            <v>3.6</v>
          </cell>
          <cell r="F2981">
            <v>3.2</v>
          </cell>
          <cell r="G2981">
            <v>3.4</v>
          </cell>
          <cell r="H2981">
            <v>0.7</v>
          </cell>
        </row>
        <row r="2982">
          <cell r="A2982">
            <v>2981</v>
          </cell>
          <cell r="B2982" t="str">
            <v>Technical Safety Services</v>
          </cell>
          <cell r="C2982">
            <v>3.8</v>
          </cell>
          <cell r="D2982">
            <v>90</v>
          </cell>
          <cell r="E2982">
            <v>3.7</v>
          </cell>
          <cell r="F2982">
            <v>3.6</v>
          </cell>
          <cell r="G2982">
            <v>3.8</v>
          </cell>
          <cell r="H2982">
            <v>0.84</v>
          </cell>
        </row>
        <row r="2983">
          <cell r="A2983">
            <v>2982</v>
          </cell>
          <cell r="B2983" t="str">
            <v>Centurion Health</v>
          </cell>
          <cell r="C2983">
            <v>3</v>
          </cell>
          <cell r="D2983">
            <v>620</v>
          </cell>
          <cell r="E2983">
            <v>3.1</v>
          </cell>
          <cell r="F2983">
            <v>2.7</v>
          </cell>
          <cell r="G2983">
            <v>2.9</v>
          </cell>
          <cell r="H2983">
            <v>0.49</v>
          </cell>
        </row>
        <row r="2984">
          <cell r="A2984">
            <v>2983</v>
          </cell>
          <cell r="B2984" t="str">
            <v>Project Worldwide</v>
          </cell>
          <cell r="C2984">
            <v>3.9</v>
          </cell>
          <cell r="D2984">
            <v>130</v>
          </cell>
          <cell r="E2984">
            <v>3.6</v>
          </cell>
          <cell r="F2984">
            <v>3.7</v>
          </cell>
          <cell r="G2984">
            <v>4</v>
          </cell>
          <cell r="H2984">
            <v>0.86</v>
          </cell>
        </row>
        <row r="2985">
          <cell r="A2985">
            <v>2984</v>
          </cell>
          <cell r="B2985" t="str">
            <v>Furniture Row</v>
          </cell>
          <cell r="C2985">
            <v>3.1</v>
          </cell>
          <cell r="D2985">
            <v>580</v>
          </cell>
          <cell r="E2985">
            <v>2.9</v>
          </cell>
          <cell r="F2985">
            <v>2.8</v>
          </cell>
          <cell r="G2985">
            <v>3</v>
          </cell>
          <cell r="H2985">
            <v>0.51</v>
          </cell>
        </row>
        <row r="2986">
          <cell r="A2986">
            <v>2985</v>
          </cell>
          <cell r="B2986" t="str">
            <v>PeopleShare</v>
          </cell>
          <cell r="C2986">
            <v>4.0999999999999996</v>
          </cell>
          <cell r="D2986">
            <v>430</v>
          </cell>
          <cell r="E2986">
            <v>4</v>
          </cell>
          <cell r="F2986">
            <v>4</v>
          </cell>
          <cell r="G2986">
            <v>4.3</v>
          </cell>
          <cell r="H2986">
            <v>0.92</v>
          </cell>
        </row>
        <row r="2987">
          <cell r="A2987">
            <v>2986</v>
          </cell>
          <cell r="B2987" t="str">
            <v>Seneca Resorts &amp; Casinos</v>
          </cell>
          <cell r="C2987">
            <v>3.5</v>
          </cell>
          <cell r="D2987">
            <v>510</v>
          </cell>
          <cell r="E2987">
            <v>3.4</v>
          </cell>
          <cell r="F2987">
            <v>3.2</v>
          </cell>
          <cell r="G2987">
            <v>3.5</v>
          </cell>
          <cell r="H2987">
            <v>0.72</v>
          </cell>
        </row>
        <row r="2988">
          <cell r="A2988">
            <v>2987</v>
          </cell>
          <cell r="B2988" t="str">
            <v>Hily</v>
          </cell>
          <cell r="C2988">
            <v>3.9</v>
          </cell>
          <cell r="D2988">
            <v>55</v>
          </cell>
          <cell r="E2988">
            <v>3.7</v>
          </cell>
          <cell r="F2988">
            <v>3.8</v>
          </cell>
          <cell r="G2988">
            <v>4</v>
          </cell>
          <cell r="H2988">
            <v>0.88</v>
          </cell>
        </row>
        <row r="2989">
          <cell r="A2989">
            <v>2988</v>
          </cell>
          <cell r="B2989" t="str">
            <v>Cincom Systems</v>
          </cell>
          <cell r="C2989">
            <v>3.7</v>
          </cell>
          <cell r="D2989">
            <v>140</v>
          </cell>
          <cell r="E2989">
            <v>3.9</v>
          </cell>
          <cell r="F2989">
            <v>3.4</v>
          </cell>
          <cell r="G2989">
            <v>3.6</v>
          </cell>
          <cell r="H2989">
            <v>0.79</v>
          </cell>
        </row>
        <row r="2990">
          <cell r="A2990">
            <v>2989</v>
          </cell>
          <cell r="B2990" t="str">
            <v>Quill.com</v>
          </cell>
          <cell r="C2990">
            <v>3.6</v>
          </cell>
          <cell r="D2990">
            <v>320</v>
          </cell>
          <cell r="E2990">
            <v>3.7</v>
          </cell>
          <cell r="F2990">
            <v>3.3</v>
          </cell>
          <cell r="G2990">
            <v>3.5</v>
          </cell>
          <cell r="H2990">
            <v>0.75</v>
          </cell>
        </row>
        <row r="2991">
          <cell r="A2991">
            <v>2990</v>
          </cell>
          <cell r="B2991" t="str">
            <v>Attain</v>
          </cell>
          <cell r="C2991">
            <v>4.0999999999999996</v>
          </cell>
          <cell r="D2991">
            <v>240</v>
          </cell>
          <cell r="E2991">
            <v>3.9</v>
          </cell>
          <cell r="F2991">
            <v>3.9</v>
          </cell>
          <cell r="G2991">
            <v>4.2</v>
          </cell>
          <cell r="H2991">
            <v>0.91</v>
          </cell>
        </row>
        <row r="2992">
          <cell r="A2992">
            <v>2991</v>
          </cell>
          <cell r="B2992" t="str">
            <v>Dunn Tire</v>
          </cell>
          <cell r="C2992">
            <v>3.4</v>
          </cell>
          <cell r="D2992">
            <v>190</v>
          </cell>
          <cell r="E2992">
            <v>3.3</v>
          </cell>
          <cell r="F2992">
            <v>3.1</v>
          </cell>
          <cell r="G2992">
            <v>3.3</v>
          </cell>
          <cell r="H2992">
            <v>0.65</v>
          </cell>
        </row>
        <row r="2993">
          <cell r="A2993">
            <v>2992</v>
          </cell>
          <cell r="B2993" t="str">
            <v>TCC Wireless</v>
          </cell>
          <cell r="C2993">
            <v>3.3</v>
          </cell>
          <cell r="D2993">
            <v>410</v>
          </cell>
          <cell r="E2993">
            <v>3.2</v>
          </cell>
          <cell r="F2993">
            <v>3</v>
          </cell>
          <cell r="G2993">
            <v>3.2</v>
          </cell>
          <cell r="H2993">
            <v>0.61</v>
          </cell>
        </row>
        <row r="2994">
          <cell r="A2994">
            <v>2993</v>
          </cell>
          <cell r="B2994" t="str">
            <v>Anomaly</v>
          </cell>
          <cell r="C2994">
            <v>3.6</v>
          </cell>
          <cell r="D2994">
            <v>180</v>
          </cell>
          <cell r="E2994">
            <v>3</v>
          </cell>
          <cell r="F2994">
            <v>3.3</v>
          </cell>
          <cell r="G2994">
            <v>3.8</v>
          </cell>
          <cell r="H2994">
            <v>0.74</v>
          </cell>
        </row>
        <row r="2995">
          <cell r="A2995">
            <v>2994</v>
          </cell>
          <cell r="B2995" t="str">
            <v>Yellow Pages</v>
          </cell>
          <cell r="C2995">
            <v>3.2</v>
          </cell>
          <cell r="D2995">
            <v>1500</v>
          </cell>
          <cell r="E2995">
            <v>3.4</v>
          </cell>
          <cell r="F2995">
            <v>2.9</v>
          </cell>
          <cell r="G2995">
            <v>3</v>
          </cell>
          <cell r="H2995">
            <v>0.54</v>
          </cell>
        </row>
        <row r="2996">
          <cell r="A2996">
            <v>2995</v>
          </cell>
          <cell r="B2996" t="str">
            <v>Flagship Credit Acceptance</v>
          </cell>
          <cell r="C2996">
            <v>3.4</v>
          </cell>
          <cell r="D2996">
            <v>280</v>
          </cell>
          <cell r="E2996">
            <v>3.5</v>
          </cell>
          <cell r="F2996">
            <v>3.1</v>
          </cell>
          <cell r="G2996">
            <v>3.2</v>
          </cell>
          <cell r="H2996">
            <v>0.66</v>
          </cell>
        </row>
        <row r="2997">
          <cell r="A2997">
            <v>2996</v>
          </cell>
          <cell r="B2997" t="str">
            <v>Horizontal</v>
          </cell>
          <cell r="C2997">
            <v>4.2</v>
          </cell>
          <cell r="D2997">
            <v>210</v>
          </cell>
          <cell r="E2997">
            <v>4.0999999999999996</v>
          </cell>
          <cell r="F2997">
            <v>4.0999999999999996</v>
          </cell>
          <cell r="G2997">
            <v>4.4000000000000004</v>
          </cell>
          <cell r="H2997">
            <v>0.94</v>
          </cell>
        </row>
        <row r="2998">
          <cell r="A2998">
            <v>2997</v>
          </cell>
          <cell r="B2998" t="str">
            <v>Sunrise Medical</v>
          </cell>
          <cell r="C2998">
            <v>3.5</v>
          </cell>
          <cell r="D2998">
            <v>240</v>
          </cell>
          <cell r="E2998">
            <v>3.4</v>
          </cell>
          <cell r="F2998">
            <v>3.2</v>
          </cell>
          <cell r="G2998">
            <v>3.4</v>
          </cell>
          <cell r="H2998">
            <v>0.7</v>
          </cell>
        </row>
        <row r="2999">
          <cell r="A2999">
            <v>2998</v>
          </cell>
          <cell r="B2999" t="str">
            <v>Harmons Grocery</v>
          </cell>
          <cell r="C2999">
            <v>3.7</v>
          </cell>
          <cell r="D2999">
            <v>560</v>
          </cell>
          <cell r="E2999">
            <v>3.6</v>
          </cell>
          <cell r="F2999">
            <v>3.4</v>
          </cell>
          <cell r="G2999">
            <v>3.8</v>
          </cell>
          <cell r="H2999">
            <v>0.8</v>
          </cell>
        </row>
        <row r="3000">
          <cell r="A3000">
            <v>2999</v>
          </cell>
          <cell r="B3000" t="str">
            <v>U.S. Electrical Services</v>
          </cell>
          <cell r="C3000">
            <v>3.6</v>
          </cell>
          <cell r="D3000">
            <v>110</v>
          </cell>
          <cell r="E3000">
            <v>3.5</v>
          </cell>
          <cell r="F3000">
            <v>3.3</v>
          </cell>
          <cell r="G3000">
            <v>3.5</v>
          </cell>
          <cell r="H3000">
            <v>0.76</v>
          </cell>
        </row>
        <row r="3001">
          <cell r="A3001">
            <v>3000</v>
          </cell>
          <cell r="B3001" t="str">
            <v>Dell EMC</v>
          </cell>
          <cell r="C3001">
            <v>4.0999999999999996</v>
          </cell>
          <cell r="D3001">
            <v>16500</v>
          </cell>
          <cell r="E3001">
            <v>4</v>
          </cell>
          <cell r="F3001">
            <v>3.8</v>
          </cell>
          <cell r="G3001">
            <v>4.0999999999999996</v>
          </cell>
          <cell r="H3001">
            <v>0.89</v>
          </cell>
        </row>
        <row r="3002">
          <cell r="A3002">
            <v>3001</v>
          </cell>
          <cell r="B3002" t="str">
            <v>Getix</v>
          </cell>
          <cell r="C3002">
            <v>3.4</v>
          </cell>
          <cell r="D3002">
            <v>14</v>
          </cell>
          <cell r="E3002">
            <v>3.5</v>
          </cell>
          <cell r="F3002">
            <v>3.1</v>
          </cell>
          <cell r="G3002">
            <v>3.4</v>
          </cell>
          <cell r="H3002">
            <v>0.78</v>
          </cell>
        </row>
        <row r="3003">
          <cell r="A3003">
            <v>3002</v>
          </cell>
          <cell r="B3003" t="str">
            <v>Vestcom International</v>
          </cell>
          <cell r="C3003">
            <v>3.3</v>
          </cell>
          <cell r="D3003">
            <v>215</v>
          </cell>
          <cell r="E3003">
            <v>3.2</v>
          </cell>
          <cell r="F3003">
            <v>2.9</v>
          </cell>
          <cell r="G3003">
            <v>3.1</v>
          </cell>
          <cell r="H3003">
            <v>0.62</v>
          </cell>
        </row>
        <row r="3004">
          <cell r="A3004">
            <v>3003</v>
          </cell>
          <cell r="B3004" t="str">
            <v>Seneca Niagara Resort and Casino</v>
          </cell>
          <cell r="C3004">
            <v>3.4</v>
          </cell>
          <cell r="D3004">
            <v>458</v>
          </cell>
          <cell r="E3004">
            <v>3.3</v>
          </cell>
          <cell r="F3004">
            <v>3</v>
          </cell>
          <cell r="G3004">
            <v>3.2</v>
          </cell>
          <cell r="H3004">
            <v>0.68</v>
          </cell>
        </row>
        <row r="3005">
          <cell r="A3005">
            <v>3004</v>
          </cell>
          <cell r="B3005" t="str">
            <v>Mindlance</v>
          </cell>
          <cell r="C3005">
            <v>4.0999999999999996</v>
          </cell>
          <cell r="D3005">
            <v>1240</v>
          </cell>
          <cell r="E3005">
            <v>3.9</v>
          </cell>
          <cell r="F3005">
            <v>3.8</v>
          </cell>
          <cell r="G3005">
            <v>4</v>
          </cell>
          <cell r="H3005">
            <v>0.88</v>
          </cell>
        </row>
        <row r="3006">
          <cell r="A3006">
            <v>3005</v>
          </cell>
          <cell r="B3006" t="str">
            <v>Lexmark</v>
          </cell>
          <cell r="C3006">
            <v>3.8</v>
          </cell>
          <cell r="D3006">
            <v>3120</v>
          </cell>
          <cell r="E3006">
            <v>3.8</v>
          </cell>
          <cell r="F3006">
            <v>3.4</v>
          </cell>
          <cell r="G3006">
            <v>3.7</v>
          </cell>
          <cell r="H3006">
            <v>0.84</v>
          </cell>
        </row>
        <row r="3007">
          <cell r="A3007">
            <v>3006</v>
          </cell>
          <cell r="B3007" t="str">
            <v>Mission Veterinary Partners</v>
          </cell>
          <cell r="C3007">
            <v>3.7</v>
          </cell>
          <cell r="D3007">
            <v>342</v>
          </cell>
          <cell r="E3007">
            <v>3.2</v>
          </cell>
          <cell r="F3007">
            <v>3.5</v>
          </cell>
          <cell r="G3007">
            <v>3.8</v>
          </cell>
          <cell r="H3007">
            <v>0.81</v>
          </cell>
        </row>
        <row r="3008">
          <cell r="A3008">
            <v>3007</v>
          </cell>
          <cell r="B3008" t="str">
            <v>CDW Government</v>
          </cell>
          <cell r="C3008">
            <v>4</v>
          </cell>
          <cell r="D3008">
            <v>5210</v>
          </cell>
          <cell r="E3008">
            <v>3.7</v>
          </cell>
          <cell r="F3008">
            <v>3.6</v>
          </cell>
          <cell r="G3008">
            <v>4.0999999999999996</v>
          </cell>
          <cell r="H3008">
            <v>0.91</v>
          </cell>
        </row>
        <row r="3009">
          <cell r="A3009">
            <v>3008</v>
          </cell>
          <cell r="B3009" t="str">
            <v>Oxford Global Resources</v>
          </cell>
          <cell r="C3009">
            <v>4.2</v>
          </cell>
          <cell r="D3009">
            <v>855</v>
          </cell>
          <cell r="E3009">
            <v>4</v>
          </cell>
          <cell r="F3009">
            <v>4.0999999999999996</v>
          </cell>
          <cell r="G3009">
            <v>4.3</v>
          </cell>
          <cell r="H3009">
            <v>0.94</v>
          </cell>
        </row>
        <row r="3010">
          <cell r="A3010">
            <v>3009</v>
          </cell>
          <cell r="B3010" t="str">
            <v>GLS US</v>
          </cell>
          <cell r="C3010">
            <v>3.1</v>
          </cell>
          <cell r="D3010">
            <v>612</v>
          </cell>
          <cell r="E3010">
            <v>2.8</v>
          </cell>
          <cell r="F3010">
            <v>2.7</v>
          </cell>
          <cell r="G3010">
            <v>2.9</v>
          </cell>
          <cell r="H3010">
            <v>0.55000000000000004</v>
          </cell>
        </row>
        <row r="3011">
          <cell r="A3011">
            <v>3010</v>
          </cell>
          <cell r="B3011" t="str">
            <v>Sullair</v>
          </cell>
          <cell r="C3011">
            <v>3.5</v>
          </cell>
          <cell r="D3011">
            <v>184</v>
          </cell>
          <cell r="E3011">
            <v>3.4</v>
          </cell>
          <cell r="F3011">
            <v>3.1</v>
          </cell>
          <cell r="G3011">
            <v>3.3</v>
          </cell>
          <cell r="H3011">
            <v>0.72</v>
          </cell>
        </row>
        <row r="3012">
          <cell r="A3012">
            <v>3011</v>
          </cell>
          <cell r="B3012" t="str">
            <v>Daystar Television Network</v>
          </cell>
          <cell r="C3012">
            <v>3.2</v>
          </cell>
          <cell r="D3012">
            <v>92</v>
          </cell>
          <cell r="E3012">
            <v>2.8</v>
          </cell>
          <cell r="F3012">
            <v>2.9</v>
          </cell>
          <cell r="G3012">
            <v>3.5</v>
          </cell>
          <cell r="H3012">
            <v>0.57999999999999996</v>
          </cell>
        </row>
        <row r="3013">
          <cell r="A3013">
            <v>3012</v>
          </cell>
          <cell r="B3013" t="str">
            <v>Amazon Advertising</v>
          </cell>
          <cell r="C3013">
            <v>3.8</v>
          </cell>
          <cell r="D3013">
            <v>2540</v>
          </cell>
          <cell r="E3013">
            <v>3.2</v>
          </cell>
          <cell r="F3013">
            <v>3.5</v>
          </cell>
          <cell r="G3013">
            <v>3.7</v>
          </cell>
          <cell r="H3013">
            <v>0.74</v>
          </cell>
        </row>
        <row r="3014">
          <cell r="A3014">
            <v>3013</v>
          </cell>
          <cell r="B3014" t="str">
            <v>123Greetings</v>
          </cell>
          <cell r="C3014">
            <v>3.9</v>
          </cell>
          <cell r="D3014">
            <v>52</v>
          </cell>
          <cell r="E3014">
            <v>3.8</v>
          </cell>
          <cell r="F3014">
            <v>3.6</v>
          </cell>
          <cell r="G3014">
            <v>4</v>
          </cell>
          <cell r="H3014">
            <v>0.8</v>
          </cell>
        </row>
        <row r="3015">
          <cell r="A3015">
            <v>3014</v>
          </cell>
          <cell r="B3015" t="str">
            <v>Wilton Brands</v>
          </cell>
          <cell r="C3015">
            <v>3.2</v>
          </cell>
          <cell r="D3015">
            <v>405</v>
          </cell>
          <cell r="E3015">
            <v>3.1</v>
          </cell>
          <cell r="F3015">
            <v>2.8</v>
          </cell>
          <cell r="G3015">
            <v>3</v>
          </cell>
          <cell r="H3015">
            <v>0.52</v>
          </cell>
        </row>
        <row r="3016">
          <cell r="A3016">
            <v>3015</v>
          </cell>
          <cell r="B3016" t="str">
            <v>The Real Yellow Pages</v>
          </cell>
          <cell r="C3016">
            <v>3.5</v>
          </cell>
          <cell r="D3016">
            <v>2140</v>
          </cell>
          <cell r="E3016">
            <v>3.4</v>
          </cell>
          <cell r="F3016">
            <v>3.2</v>
          </cell>
          <cell r="G3016">
            <v>3.3</v>
          </cell>
          <cell r="H3016">
            <v>0.66</v>
          </cell>
        </row>
        <row r="3017">
          <cell r="A3017">
            <v>3016</v>
          </cell>
          <cell r="B3017" t="str">
            <v>Emerald</v>
          </cell>
          <cell r="C3017">
            <v>3.6</v>
          </cell>
          <cell r="D3017">
            <v>224</v>
          </cell>
          <cell r="E3017">
            <v>3.5</v>
          </cell>
          <cell r="F3017">
            <v>3.3</v>
          </cell>
          <cell r="G3017">
            <v>3.7</v>
          </cell>
          <cell r="H3017">
            <v>0.76</v>
          </cell>
        </row>
        <row r="3018">
          <cell r="A3018">
            <v>3017</v>
          </cell>
          <cell r="B3018" t="str">
            <v>NextEdge Networks</v>
          </cell>
          <cell r="C3018">
            <v>3.8</v>
          </cell>
          <cell r="D3018">
            <v>42</v>
          </cell>
          <cell r="E3018">
            <v>3.7</v>
          </cell>
          <cell r="F3018">
            <v>3.5</v>
          </cell>
          <cell r="G3018">
            <v>3.8</v>
          </cell>
          <cell r="H3018">
            <v>0.82</v>
          </cell>
        </row>
        <row r="3019">
          <cell r="A3019">
            <v>3018</v>
          </cell>
          <cell r="B3019" t="str">
            <v>MoLo Solutions</v>
          </cell>
          <cell r="C3019">
            <v>4.5</v>
          </cell>
          <cell r="D3019">
            <v>155</v>
          </cell>
          <cell r="E3019">
            <v>4.2</v>
          </cell>
          <cell r="F3019">
            <v>4.4000000000000004</v>
          </cell>
          <cell r="G3019">
            <v>4.7</v>
          </cell>
          <cell r="H3019">
            <v>0.96</v>
          </cell>
        </row>
        <row r="3020">
          <cell r="A3020">
            <v>3019</v>
          </cell>
          <cell r="B3020" t="str">
            <v>Therapak, LLC</v>
          </cell>
          <cell r="C3020">
            <v>3</v>
          </cell>
          <cell r="D3020">
            <v>68</v>
          </cell>
          <cell r="E3020">
            <v>2.9</v>
          </cell>
          <cell r="F3020">
            <v>2.7</v>
          </cell>
          <cell r="G3020">
            <v>2.8</v>
          </cell>
          <cell r="H3020">
            <v>0.5</v>
          </cell>
        </row>
        <row r="3021">
          <cell r="A3021">
            <v>3020</v>
          </cell>
          <cell r="B3021" t="str">
            <v>Sentinel Real Estate</v>
          </cell>
          <cell r="C3021">
            <v>3.2</v>
          </cell>
          <cell r="D3021">
            <v>194</v>
          </cell>
          <cell r="E3021">
            <v>3</v>
          </cell>
          <cell r="F3021">
            <v>2.9</v>
          </cell>
          <cell r="G3021">
            <v>3.1</v>
          </cell>
          <cell r="H3021">
            <v>0.57999999999999996</v>
          </cell>
        </row>
        <row r="3022">
          <cell r="A3022">
            <v>3021</v>
          </cell>
          <cell r="B3022" t="str">
            <v>Imperial PFS</v>
          </cell>
          <cell r="C3022">
            <v>3.7</v>
          </cell>
          <cell r="D3022">
            <v>285</v>
          </cell>
          <cell r="E3022">
            <v>3.6</v>
          </cell>
          <cell r="F3022">
            <v>3.4</v>
          </cell>
          <cell r="G3022">
            <v>3.7</v>
          </cell>
          <cell r="H3022">
            <v>0.8</v>
          </cell>
        </row>
        <row r="3023">
          <cell r="A3023">
            <v>3022</v>
          </cell>
          <cell r="B3023" t="str">
            <v>Conduit Global</v>
          </cell>
          <cell r="C3023">
            <v>2.8</v>
          </cell>
          <cell r="D3023">
            <v>1120</v>
          </cell>
          <cell r="E3023">
            <v>2.7</v>
          </cell>
          <cell r="F3023">
            <v>2.5</v>
          </cell>
          <cell r="G3023">
            <v>2.6</v>
          </cell>
          <cell r="H3023">
            <v>0.44</v>
          </cell>
        </row>
        <row r="3024">
          <cell r="A3024">
            <v>3023</v>
          </cell>
          <cell r="B3024" t="str">
            <v>First Investors Financial Services</v>
          </cell>
          <cell r="C3024">
            <v>3.4</v>
          </cell>
          <cell r="D3024">
            <v>558</v>
          </cell>
          <cell r="E3024">
            <v>3.3</v>
          </cell>
          <cell r="F3024">
            <v>3.1</v>
          </cell>
          <cell r="G3024">
            <v>3.2</v>
          </cell>
          <cell r="H3024">
            <v>0.64</v>
          </cell>
        </row>
        <row r="3025">
          <cell r="A3025">
            <v>3024</v>
          </cell>
          <cell r="B3025" t="str">
            <v>Aman New York</v>
          </cell>
          <cell r="C3025">
            <v>3.5</v>
          </cell>
          <cell r="D3025">
            <v>32</v>
          </cell>
          <cell r="E3025">
            <v>2.8</v>
          </cell>
          <cell r="F3025">
            <v>3.2</v>
          </cell>
          <cell r="G3025">
            <v>3.6</v>
          </cell>
          <cell r="H3025">
            <v>0.7</v>
          </cell>
        </row>
        <row r="3026">
          <cell r="A3026">
            <v>3025</v>
          </cell>
          <cell r="B3026" t="str">
            <v>S&amp;T Bank</v>
          </cell>
          <cell r="C3026">
            <v>3.6</v>
          </cell>
          <cell r="D3026">
            <v>315</v>
          </cell>
          <cell r="E3026">
            <v>3.5</v>
          </cell>
          <cell r="F3026">
            <v>3.3</v>
          </cell>
          <cell r="G3026">
            <v>3.4</v>
          </cell>
          <cell r="H3026">
            <v>0.75</v>
          </cell>
        </row>
        <row r="3027">
          <cell r="A3027">
            <v>3026</v>
          </cell>
          <cell r="B3027" t="str">
            <v>Mills Fleet Farm</v>
          </cell>
          <cell r="C3027">
            <v>3</v>
          </cell>
          <cell r="D3027">
            <v>1420</v>
          </cell>
          <cell r="E3027">
            <v>2.8</v>
          </cell>
          <cell r="F3027">
            <v>2.7</v>
          </cell>
          <cell r="G3027">
            <v>2.9</v>
          </cell>
          <cell r="H3027">
            <v>0.54</v>
          </cell>
        </row>
        <row r="3028">
          <cell r="A3028">
            <v>3027</v>
          </cell>
          <cell r="B3028" t="str">
            <v>MajorKey Technologies</v>
          </cell>
          <cell r="C3028">
            <v>4.0999999999999996</v>
          </cell>
          <cell r="D3028">
            <v>114</v>
          </cell>
          <cell r="E3028">
            <v>3.9</v>
          </cell>
          <cell r="F3028">
            <v>4</v>
          </cell>
          <cell r="G3028">
            <v>4.2</v>
          </cell>
          <cell r="H3028">
            <v>0.9</v>
          </cell>
        </row>
        <row r="3029">
          <cell r="A3029">
            <v>3028</v>
          </cell>
          <cell r="B3029" t="str">
            <v>Petsense</v>
          </cell>
          <cell r="C3029">
            <v>2.9</v>
          </cell>
          <cell r="D3029">
            <v>455</v>
          </cell>
          <cell r="E3029">
            <v>2.8</v>
          </cell>
          <cell r="F3029">
            <v>2.6</v>
          </cell>
          <cell r="G3029">
            <v>2.7</v>
          </cell>
          <cell r="H3029">
            <v>0.48</v>
          </cell>
        </row>
        <row r="3030">
          <cell r="A3030">
            <v>3029</v>
          </cell>
          <cell r="B3030" t="str">
            <v>KeepItSafe</v>
          </cell>
          <cell r="C3030">
            <v>3.3</v>
          </cell>
          <cell r="D3030">
            <v>78</v>
          </cell>
          <cell r="E3030">
            <v>3.2</v>
          </cell>
          <cell r="F3030">
            <v>3</v>
          </cell>
          <cell r="G3030">
            <v>3.1</v>
          </cell>
          <cell r="H3030">
            <v>0.6</v>
          </cell>
        </row>
        <row r="3031">
          <cell r="A3031">
            <v>3030</v>
          </cell>
          <cell r="B3031" t="str">
            <v>Omni Logistics</v>
          </cell>
          <cell r="C3031">
            <v>3.4</v>
          </cell>
          <cell r="D3031">
            <v>485</v>
          </cell>
          <cell r="E3031">
            <v>3.1</v>
          </cell>
          <cell r="F3031">
            <v>3</v>
          </cell>
          <cell r="G3031">
            <v>3.2</v>
          </cell>
          <cell r="H3031">
            <v>0.62</v>
          </cell>
        </row>
        <row r="3032">
          <cell r="A3032">
            <v>3031</v>
          </cell>
          <cell r="B3032" t="str">
            <v>Estes Forwarding Worldwide</v>
          </cell>
          <cell r="C3032">
            <v>3.9</v>
          </cell>
          <cell r="D3032">
            <v>124</v>
          </cell>
          <cell r="E3032">
            <v>3.7</v>
          </cell>
          <cell r="F3032">
            <v>3.6</v>
          </cell>
          <cell r="G3032">
            <v>3.8</v>
          </cell>
          <cell r="H3032">
            <v>0.85</v>
          </cell>
        </row>
        <row r="3033">
          <cell r="A3033">
            <v>3032</v>
          </cell>
          <cell r="B3033" t="str">
            <v>ORBCOMM</v>
          </cell>
          <cell r="C3033">
            <v>3.4</v>
          </cell>
          <cell r="D3033">
            <v>325</v>
          </cell>
          <cell r="E3033">
            <v>3.3</v>
          </cell>
          <cell r="F3033">
            <v>3.1</v>
          </cell>
          <cell r="G3033">
            <v>3.2</v>
          </cell>
          <cell r="H3033">
            <v>0.66</v>
          </cell>
        </row>
        <row r="3034">
          <cell r="A3034">
            <v>3033</v>
          </cell>
          <cell r="B3034" t="str">
            <v>CES</v>
          </cell>
          <cell r="C3034">
            <v>3.5</v>
          </cell>
          <cell r="D3034">
            <v>245</v>
          </cell>
          <cell r="E3034">
            <v>3.4</v>
          </cell>
          <cell r="F3034">
            <v>3.2</v>
          </cell>
          <cell r="G3034">
            <v>3.4</v>
          </cell>
          <cell r="H3034">
            <v>0.7</v>
          </cell>
        </row>
        <row r="3035">
          <cell r="A3035">
            <v>3034</v>
          </cell>
          <cell r="B3035" t="str">
            <v>SCC Soft Computer</v>
          </cell>
          <cell r="C3035">
            <v>3.1</v>
          </cell>
          <cell r="D3035">
            <v>385</v>
          </cell>
          <cell r="E3035">
            <v>2.9</v>
          </cell>
          <cell r="F3035">
            <v>2.8</v>
          </cell>
          <cell r="G3035">
            <v>2.9</v>
          </cell>
          <cell r="H3035">
            <v>0.52</v>
          </cell>
        </row>
        <row r="3036">
          <cell r="A3036">
            <v>3035</v>
          </cell>
          <cell r="B3036" t="str">
            <v>Facebook Careers</v>
          </cell>
          <cell r="C3036">
            <v>4.0999999999999996</v>
          </cell>
          <cell r="D3036">
            <v>75400</v>
          </cell>
          <cell r="E3036">
            <v>3.6</v>
          </cell>
          <cell r="F3036">
            <v>3.8</v>
          </cell>
          <cell r="G3036">
            <v>4</v>
          </cell>
          <cell r="H3036">
            <v>0.78</v>
          </cell>
        </row>
        <row r="3037">
          <cell r="A3037">
            <v>3036</v>
          </cell>
          <cell r="B3037" t="str">
            <v>S&amp;P Global Market Intelligence</v>
          </cell>
          <cell r="C3037">
            <v>4</v>
          </cell>
          <cell r="D3037">
            <v>3210</v>
          </cell>
          <cell r="E3037">
            <v>3.9</v>
          </cell>
          <cell r="F3037">
            <v>3.7</v>
          </cell>
          <cell r="G3037">
            <v>4.0999999999999996</v>
          </cell>
          <cell r="H3037">
            <v>0.9</v>
          </cell>
        </row>
        <row r="3038">
          <cell r="A3038">
            <v>3037</v>
          </cell>
          <cell r="B3038" t="str">
            <v>IQPC</v>
          </cell>
          <cell r="C3038">
            <v>3.4</v>
          </cell>
          <cell r="D3038">
            <v>955</v>
          </cell>
          <cell r="E3038">
            <v>3.1</v>
          </cell>
          <cell r="F3038">
            <v>3.2</v>
          </cell>
          <cell r="G3038">
            <v>3.5</v>
          </cell>
          <cell r="H3038">
            <v>0.65</v>
          </cell>
        </row>
        <row r="3039">
          <cell r="A3039">
            <v>3038</v>
          </cell>
          <cell r="B3039" t="str">
            <v>Amazon Business</v>
          </cell>
          <cell r="C3039">
            <v>3.7</v>
          </cell>
          <cell r="D3039">
            <v>4520</v>
          </cell>
          <cell r="E3039">
            <v>3.1</v>
          </cell>
          <cell r="F3039">
            <v>3.4</v>
          </cell>
          <cell r="G3039">
            <v>3.6</v>
          </cell>
          <cell r="H3039">
            <v>0.74</v>
          </cell>
        </row>
        <row r="3040">
          <cell r="A3040">
            <v>3039</v>
          </cell>
          <cell r="B3040" t="str">
            <v>ManageEngine</v>
          </cell>
          <cell r="C3040">
            <v>4.2</v>
          </cell>
          <cell r="D3040">
            <v>1840</v>
          </cell>
          <cell r="E3040">
            <v>4.0999999999999996</v>
          </cell>
          <cell r="F3040">
            <v>4</v>
          </cell>
          <cell r="G3040">
            <v>4.3</v>
          </cell>
          <cell r="H3040">
            <v>0.92</v>
          </cell>
        </row>
        <row r="3041">
          <cell r="A3041">
            <v>3040</v>
          </cell>
          <cell r="B3041" t="str">
            <v>Universal Orlando</v>
          </cell>
          <cell r="C3041">
            <v>4</v>
          </cell>
          <cell r="D3041">
            <v>6850</v>
          </cell>
          <cell r="E3041">
            <v>3.6</v>
          </cell>
          <cell r="F3041">
            <v>3.7</v>
          </cell>
          <cell r="G3041">
            <v>4.0999999999999996</v>
          </cell>
          <cell r="H3041">
            <v>0.88</v>
          </cell>
        </row>
        <row r="3042">
          <cell r="A3042">
            <v>3041</v>
          </cell>
          <cell r="B3042" t="str">
            <v>Gaylord Hotels</v>
          </cell>
          <cell r="C3042">
            <v>3.8</v>
          </cell>
          <cell r="D3042">
            <v>1520</v>
          </cell>
          <cell r="E3042">
            <v>3.4</v>
          </cell>
          <cell r="F3042">
            <v>3.5</v>
          </cell>
          <cell r="G3042">
            <v>3.9</v>
          </cell>
          <cell r="H3042">
            <v>0.82</v>
          </cell>
        </row>
        <row r="3043">
          <cell r="A3043">
            <v>3042</v>
          </cell>
          <cell r="B3043" t="str">
            <v>Caspex</v>
          </cell>
          <cell r="C3043">
            <v>3.9</v>
          </cell>
          <cell r="D3043">
            <v>28</v>
          </cell>
          <cell r="E3043">
            <v>3.8</v>
          </cell>
          <cell r="F3043">
            <v>3.7</v>
          </cell>
          <cell r="G3043">
            <v>3.9</v>
          </cell>
          <cell r="H3043">
            <v>0.84</v>
          </cell>
        </row>
        <row r="3044">
          <cell r="A3044">
            <v>3043</v>
          </cell>
          <cell r="B3044" t="str">
            <v>Brookstone</v>
          </cell>
          <cell r="C3044">
            <v>2.7</v>
          </cell>
          <cell r="D3044">
            <v>1240</v>
          </cell>
          <cell r="E3044">
            <v>2.6</v>
          </cell>
          <cell r="F3044">
            <v>2.4</v>
          </cell>
          <cell r="G3044">
            <v>2.5</v>
          </cell>
          <cell r="H3044">
            <v>0.4</v>
          </cell>
        </row>
        <row r="3045">
          <cell r="A3045">
            <v>3044</v>
          </cell>
          <cell r="B3045" t="str">
            <v>Kirsten &amp; Associates</v>
          </cell>
          <cell r="C3045">
            <v>4</v>
          </cell>
          <cell r="D3045">
            <v>18</v>
          </cell>
          <cell r="E3045">
            <v>3.9</v>
          </cell>
          <cell r="F3045">
            <v>3.8</v>
          </cell>
          <cell r="G3045">
            <v>4.0999999999999996</v>
          </cell>
          <cell r="H3045">
            <v>0.85</v>
          </cell>
        </row>
        <row r="3046">
          <cell r="A3046">
            <v>3045</v>
          </cell>
          <cell r="B3046" t="str">
            <v>Alliance Ground International</v>
          </cell>
          <cell r="C3046">
            <v>2.8</v>
          </cell>
          <cell r="D3046">
            <v>555</v>
          </cell>
          <cell r="E3046">
            <v>2.5</v>
          </cell>
          <cell r="F3046">
            <v>2.6</v>
          </cell>
          <cell r="G3046">
            <v>2.7</v>
          </cell>
          <cell r="H3046">
            <v>0.46</v>
          </cell>
        </row>
        <row r="3047">
          <cell r="A3047">
            <v>3046</v>
          </cell>
          <cell r="B3047" t="str">
            <v>Comdata</v>
          </cell>
          <cell r="C3047">
            <v>3.2</v>
          </cell>
          <cell r="D3047">
            <v>855</v>
          </cell>
          <cell r="E3047">
            <v>3.1</v>
          </cell>
          <cell r="F3047">
            <v>2.9</v>
          </cell>
          <cell r="G3047">
            <v>3</v>
          </cell>
          <cell r="H3047">
            <v>0.56000000000000005</v>
          </cell>
        </row>
        <row r="3048">
          <cell r="A3048">
            <v>3047</v>
          </cell>
          <cell r="B3048" t="str">
            <v>Woodland Group</v>
          </cell>
          <cell r="C3048">
            <v>3.6</v>
          </cell>
          <cell r="D3048">
            <v>144</v>
          </cell>
          <cell r="E3048">
            <v>3.5</v>
          </cell>
          <cell r="F3048">
            <v>3.3</v>
          </cell>
          <cell r="G3048">
            <v>3.6</v>
          </cell>
          <cell r="H3048">
            <v>0.74</v>
          </cell>
        </row>
        <row r="3049">
          <cell r="A3049">
            <v>3048</v>
          </cell>
          <cell r="B3049" t="str">
            <v>Rizing</v>
          </cell>
          <cell r="C3049">
            <v>4.0999999999999996</v>
          </cell>
          <cell r="D3049">
            <v>215</v>
          </cell>
          <cell r="E3049">
            <v>3.9</v>
          </cell>
          <cell r="F3049">
            <v>4</v>
          </cell>
          <cell r="G3049">
            <v>4.2</v>
          </cell>
          <cell r="H3049">
            <v>0.92</v>
          </cell>
        </row>
        <row r="3050">
          <cell r="A3050">
            <v>3049</v>
          </cell>
          <cell r="B3050" t="str">
            <v>Odyssey Systems</v>
          </cell>
          <cell r="C3050">
            <v>4.2</v>
          </cell>
          <cell r="D3050">
            <v>355</v>
          </cell>
          <cell r="E3050">
            <v>4</v>
          </cell>
          <cell r="F3050">
            <v>4.0999999999999996</v>
          </cell>
          <cell r="G3050">
            <v>4.2</v>
          </cell>
          <cell r="H3050">
            <v>0.93</v>
          </cell>
        </row>
        <row r="3051">
          <cell r="A3051">
            <v>3050</v>
          </cell>
          <cell r="B3051" t="str">
            <v>Lazer Logistics</v>
          </cell>
          <cell r="C3051">
            <v>3.1</v>
          </cell>
          <cell r="D3051">
            <v>425</v>
          </cell>
          <cell r="E3051">
            <v>2.9</v>
          </cell>
          <cell r="F3051">
            <v>2.8</v>
          </cell>
          <cell r="G3051">
            <v>3</v>
          </cell>
          <cell r="H3051">
            <v>0.54</v>
          </cell>
        </row>
        <row r="3052">
          <cell r="A3052">
            <v>3051</v>
          </cell>
          <cell r="B3052" t="str">
            <v>TA Digital</v>
          </cell>
          <cell r="C3052">
            <v>3.9</v>
          </cell>
          <cell r="D3052">
            <v>655</v>
          </cell>
          <cell r="E3052">
            <v>3.7</v>
          </cell>
          <cell r="F3052">
            <v>3.8</v>
          </cell>
          <cell r="G3052">
            <v>4</v>
          </cell>
          <cell r="H3052">
            <v>0.86</v>
          </cell>
        </row>
        <row r="3053">
          <cell r="A3053">
            <v>3052</v>
          </cell>
          <cell r="B3053" t="str">
            <v>Evans Hotels</v>
          </cell>
          <cell r="C3053">
            <v>3.7</v>
          </cell>
          <cell r="D3053">
            <v>184</v>
          </cell>
          <cell r="E3053">
            <v>3.4</v>
          </cell>
          <cell r="F3053">
            <v>3.5</v>
          </cell>
          <cell r="G3053">
            <v>3.8</v>
          </cell>
          <cell r="H3053">
            <v>0.8</v>
          </cell>
        </row>
        <row r="3054">
          <cell r="A3054">
            <v>3053</v>
          </cell>
          <cell r="B3054" t="str">
            <v>TechNavio</v>
          </cell>
          <cell r="C3054">
            <v>3.5</v>
          </cell>
          <cell r="D3054">
            <v>325</v>
          </cell>
          <cell r="E3054">
            <v>3.3</v>
          </cell>
          <cell r="F3054">
            <v>3.2</v>
          </cell>
          <cell r="G3054">
            <v>3.4</v>
          </cell>
          <cell r="H3054">
            <v>0.68</v>
          </cell>
        </row>
        <row r="3055">
          <cell r="A3055">
            <v>3054</v>
          </cell>
          <cell r="B3055" t="str">
            <v>Profitstar</v>
          </cell>
          <cell r="C3055">
            <v>3.4</v>
          </cell>
          <cell r="D3055">
            <v>48</v>
          </cell>
          <cell r="E3055">
            <v>3.3</v>
          </cell>
          <cell r="F3055">
            <v>3.1</v>
          </cell>
          <cell r="G3055">
            <v>3.3</v>
          </cell>
          <cell r="H3055">
            <v>0.65</v>
          </cell>
        </row>
        <row r="3056">
          <cell r="A3056">
            <v>3055</v>
          </cell>
          <cell r="B3056" t="str">
            <v>Bank Independent</v>
          </cell>
          <cell r="C3056">
            <v>4.0999999999999996</v>
          </cell>
          <cell r="D3056">
            <v>114</v>
          </cell>
          <cell r="E3056">
            <v>3.9</v>
          </cell>
          <cell r="F3056">
            <v>4</v>
          </cell>
          <cell r="G3056">
            <v>4.2</v>
          </cell>
          <cell r="H3056">
            <v>0.94</v>
          </cell>
        </row>
        <row r="3057">
          <cell r="A3057">
            <v>3056</v>
          </cell>
          <cell r="B3057" t="str">
            <v>Medcare MSO</v>
          </cell>
          <cell r="C3057">
            <v>4.3</v>
          </cell>
          <cell r="D3057">
            <v>155</v>
          </cell>
          <cell r="E3057">
            <v>4.0999999999999996</v>
          </cell>
          <cell r="F3057">
            <v>4.2</v>
          </cell>
          <cell r="G3057">
            <v>4.4000000000000004</v>
          </cell>
          <cell r="H3057">
            <v>0.95</v>
          </cell>
        </row>
        <row r="3058">
          <cell r="A3058">
            <v>3057</v>
          </cell>
          <cell r="B3058" t="str">
            <v>The Service Companies</v>
          </cell>
          <cell r="C3058">
            <v>2.9</v>
          </cell>
          <cell r="D3058">
            <v>685</v>
          </cell>
          <cell r="E3058">
            <v>2.8</v>
          </cell>
          <cell r="F3058">
            <v>2.6</v>
          </cell>
          <cell r="G3058">
            <v>2.7</v>
          </cell>
          <cell r="H3058">
            <v>0.48</v>
          </cell>
        </row>
        <row r="3059">
          <cell r="A3059">
            <v>3058</v>
          </cell>
          <cell r="B3059" t="str">
            <v>Sparklight</v>
          </cell>
          <cell r="C3059">
            <v>3.6</v>
          </cell>
          <cell r="D3059">
            <v>755</v>
          </cell>
          <cell r="E3059">
            <v>3.5</v>
          </cell>
          <cell r="F3059">
            <v>3.4</v>
          </cell>
          <cell r="G3059">
            <v>3.6</v>
          </cell>
          <cell r="H3059">
            <v>0.76</v>
          </cell>
        </row>
        <row r="3060">
          <cell r="A3060">
            <v>3059</v>
          </cell>
          <cell r="B3060" t="str">
            <v>Montage International</v>
          </cell>
          <cell r="C3060">
            <v>3.9</v>
          </cell>
          <cell r="D3060">
            <v>425</v>
          </cell>
          <cell r="E3060">
            <v>3.5</v>
          </cell>
          <cell r="F3060">
            <v>3.7</v>
          </cell>
          <cell r="G3060">
            <v>4.0999999999999996</v>
          </cell>
          <cell r="H3060">
            <v>0.88</v>
          </cell>
        </row>
        <row r="3061">
          <cell r="A3061">
            <v>3060</v>
          </cell>
          <cell r="B3061" t="str">
            <v>Sungard Availability Services</v>
          </cell>
          <cell r="C3061">
            <v>3.3</v>
          </cell>
          <cell r="D3061">
            <v>1210</v>
          </cell>
          <cell r="E3061">
            <v>3.2</v>
          </cell>
          <cell r="F3061">
            <v>3</v>
          </cell>
          <cell r="G3061">
            <v>3.1</v>
          </cell>
          <cell r="H3061">
            <v>0.57999999999999996</v>
          </cell>
        </row>
        <row r="3062">
          <cell r="A3062">
            <v>3061</v>
          </cell>
          <cell r="B3062" t="str">
            <v>Milestone Technologies</v>
          </cell>
          <cell r="C3062">
            <v>3.6</v>
          </cell>
          <cell r="D3062">
            <v>1540</v>
          </cell>
          <cell r="E3062">
            <v>3.5</v>
          </cell>
          <cell r="F3062">
            <v>3.4</v>
          </cell>
          <cell r="G3062">
            <v>3.6</v>
          </cell>
          <cell r="H3062">
            <v>0.78</v>
          </cell>
        </row>
        <row r="3063">
          <cell r="A3063">
            <v>3062</v>
          </cell>
          <cell r="B3063" t="str">
            <v>German American</v>
          </cell>
          <cell r="C3063">
            <v>3.8</v>
          </cell>
          <cell r="D3063">
            <v>144</v>
          </cell>
          <cell r="E3063">
            <v>3.7</v>
          </cell>
          <cell r="F3063">
            <v>3.6</v>
          </cell>
          <cell r="G3063">
            <v>3.8</v>
          </cell>
          <cell r="H3063">
            <v>0.85</v>
          </cell>
        </row>
        <row r="3064">
          <cell r="A3064">
            <v>3063</v>
          </cell>
          <cell r="B3064" t="str">
            <v>McGraw Hill Professional</v>
          </cell>
          <cell r="C3064">
            <v>3.8</v>
          </cell>
          <cell r="D3064">
            <v>455</v>
          </cell>
          <cell r="E3064">
            <v>3.7</v>
          </cell>
          <cell r="F3064">
            <v>3.5</v>
          </cell>
          <cell r="G3064">
            <v>3.8</v>
          </cell>
          <cell r="H3064">
            <v>0.82</v>
          </cell>
        </row>
        <row r="3065">
          <cell r="A3065">
            <v>3064</v>
          </cell>
          <cell r="B3065" t="str">
            <v>SAFE Credit Union</v>
          </cell>
          <cell r="C3065">
            <v>4.0999999999999996</v>
          </cell>
          <cell r="D3065">
            <v>194</v>
          </cell>
          <cell r="E3065">
            <v>3.9</v>
          </cell>
          <cell r="F3065">
            <v>4</v>
          </cell>
          <cell r="G3065">
            <v>4.2</v>
          </cell>
          <cell r="H3065">
            <v>0.92</v>
          </cell>
        </row>
        <row r="3066">
          <cell r="A3066">
            <v>3065</v>
          </cell>
          <cell r="B3066" t="str">
            <v>Ayres Hotels</v>
          </cell>
          <cell r="C3066">
            <v>3.9</v>
          </cell>
          <cell r="D3066">
            <v>215</v>
          </cell>
          <cell r="E3066">
            <v>3.7</v>
          </cell>
          <cell r="F3066">
            <v>3.8</v>
          </cell>
          <cell r="G3066">
            <v>4.0999999999999996</v>
          </cell>
          <cell r="H3066">
            <v>0.88</v>
          </cell>
        </row>
        <row r="3067">
          <cell r="A3067">
            <v>3066</v>
          </cell>
          <cell r="B3067" t="str">
            <v>Carrington Mortgage Services</v>
          </cell>
          <cell r="C3067">
            <v>3.2</v>
          </cell>
          <cell r="D3067">
            <v>1140</v>
          </cell>
          <cell r="E3067">
            <v>3.1</v>
          </cell>
          <cell r="F3067">
            <v>2.9</v>
          </cell>
          <cell r="G3067">
            <v>3</v>
          </cell>
          <cell r="H3067">
            <v>0.55000000000000004</v>
          </cell>
        </row>
        <row r="3068">
          <cell r="A3068">
            <v>3067</v>
          </cell>
          <cell r="B3068" t="str">
            <v>WebTPA</v>
          </cell>
          <cell r="C3068">
            <v>3.4</v>
          </cell>
          <cell r="D3068">
            <v>245</v>
          </cell>
          <cell r="E3068">
            <v>3.3</v>
          </cell>
          <cell r="F3068">
            <v>3.1</v>
          </cell>
          <cell r="G3068">
            <v>3.2</v>
          </cell>
          <cell r="H3068">
            <v>0.64</v>
          </cell>
        </row>
        <row r="3069">
          <cell r="A3069">
            <v>3068</v>
          </cell>
          <cell r="B3069" t="str">
            <v>Bisk</v>
          </cell>
          <cell r="C3069">
            <v>3.4</v>
          </cell>
          <cell r="D3069">
            <v>485</v>
          </cell>
          <cell r="E3069">
            <v>3.3</v>
          </cell>
          <cell r="F3069">
            <v>3.1</v>
          </cell>
          <cell r="G3069">
            <v>3.3</v>
          </cell>
          <cell r="H3069">
            <v>0.62</v>
          </cell>
        </row>
        <row r="3070">
          <cell r="A3070">
            <v>3069</v>
          </cell>
          <cell r="B3070" t="str">
            <v>Drake Enterprises</v>
          </cell>
          <cell r="C3070">
            <v>3.5</v>
          </cell>
          <cell r="D3070">
            <v>88</v>
          </cell>
          <cell r="E3070">
            <v>3.4</v>
          </cell>
          <cell r="F3070">
            <v>3.2</v>
          </cell>
          <cell r="G3070">
            <v>3.4</v>
          </cell>
          <cell r="H3070">
            <v>0.7</v>
          </cell>
        </row>
        <row r="3071">
          <cell r="A3071">
            <v>3070</v>
          </cell>
          <cell r="B3071" t="str">
            <v>Workday Adaptive Planning</v>
          </cell>
          <cell r="C3071">
            <v>4.3</v>
          </cell>
          <cell r="D3071">
            <v>355</v>
          </cell>
          <cell r="E3071">
            <v>4.0999999999999996</v>
          </cell>
          <cell r="F3071">
            <v>4.2</v>
          </cell>
          <cell r="G3071">
            <v>4.4000000000000004</v>
          </cell>
          <cell r="H3071">
            <v>0.96</v>
          </cell>
        </row>
        <row r="3072">
          <cell r="A3072">
            <v>3071</v>
          </cell>
          <cell r="B3072" t="str">
            <v>Tanisha Systems</v>
          </cell>
          <cell r="C3072">
            <v>3.8</v>
          </cell>
          <cell r="D3072">
            <v>425</v>
          </cell>
          <cell r="E3072">
            <v>3.7</v>
          </cell>
          <cell r="F3072">
            <v>3.6</v>
          </cell>
          <cell r="G3072">
            <v>3.8</v>
          </cell>
          <cell r="H3072">
            <v>0.84</v>
          </cell>
        </row>
        <row r="3073">
          <cell r="A3073">
            <v>3072</v>
          </cell>
          <cell r="B3073" t="str">
            <v>nThrive</v>
          </cell>
          <cell r="C3073">
            <v>3.1</v>
          </cell>
          <cell r="D3073">
            <v>955</v>
          </cell>
          <cell r="E3073">
            <v>3</v>
          </cell>
          <cell r="F3073">
            <v>2.8</v>
          </cell>
          <cell r="G3073">
            <v>2.9</v>
          </cell>
          <cell r="H3073">
            <v>0.52</v>
          </cell>
        </row>
        <row r="3074">
          <cell r="A3074">
            <v>3073</v>
          </cell>
          <cell r="B3074" t="str">
            <v>Fox Restaurant Concepts</v>
          </cell>
          <cell r="C3074">
            <v>3.5</v>
          </cell>
          <cell r="D3074">
            <v>1240</v>
          </cell>
          <cell r="E3074">
            <v>3.2</v>
          </cell>
          <cell r="F3074">
            <v>3.3</v>
          </cell>
          <cell r="G3074">
            <v>3.7</v>
          </cell>
          <cell r="H3074">
            <v>0.72</v>
          </cell>
        </row>
        <row r="3075">
          <cell r="A3075">
            <v>3074</v>
          </cell>
          <cell r="B3075" t="str">
            <v>Jackson Walker</v>
          </cell>
          <cell r="C3075">
            <v>4.2</v>
          </cell>
          <cell r="D3075">
            <v>114</v>
          </cell>
          <cell r="E3075">
            <v>3.8</v>
          </cell>
          <cell r="F3075">
            <v>4.0999999999999996</v>
          </cell>
          <cell r="G3075">
            <v>4.3</v>
          </cell>
          <cell r="H3075">
            <v>0.95</v>
          </cell>
        </row>
        <row r="3076">
          <cell r="A3076">
            <v>3075</v>
          </cell>
          <cell r="B3076" t="str">
            <v>Aurora Mental Health and Recovery</v>
          </cell>
          <cell r="C3076">
            <v>3</v>
          </cell>
          <cell r="D3076">
            <v>325</v>
          </cell>
          <cell r="E3076">
            <v>2.7</v>
          </cell>
          <cell r="F3076">
            <v>2.8</v>
          </cell>
          <cell r="G3076">
            <v>3.1</v>
          </cell>
          <cell r="H3076">
            <v>0.54</v>
          </cell>
        </row>
        <row r="3077">
          <cell r="A3077">
            <v>3076</v>
          </cell>
          <cell r="B3077" t="str">
            <v>MKTG</v>
          </cell>
          <cell r="C3077">
            <v>3.6</v>
          </cell>
          <cell r="D3077">
            <v>345</v>
          </cell>
          <cell r="E3077">
            <v>3.4</v>
          </cell>
          <cell r="F3077">
            <v>3.4</v>
          </cell>
          <cell r="G3077">
            <v>3.7</v>
          </cell>
          <cell r="H3077">
            <v>0.76</v>
          </cell>
        </row>
        <row r="3078">
          <cell r="A3078">
            <v>3077</v>
          </cell>
          <cell r="B3078" t="str">
            <v>Bard Graduate Center: Decorative Arts, Design History, Material Culture</v>
          </cell>
          <cell r="C3078">
            <v>3.8</v>
          </cell>
          <cell r="D3078">
            <v>28</v>
          </cell>
          <cell r="E3078">
            <v>3.5</v>
          </cell>
          <cell r="F3078">
            <v>3.6</v>
          </cell>
          <cell r="G3078">
            <v>4</v>
          </cell>
          <cell r="H3078">
            <v>0.8</v>
          </cell>
        </row>
        <row r="3079">
          <cell r="A3079">
            <v>3078</v>
          </cell>
          <cell r="B3079" t="str">
            <v>HM Health Solutions</v>
          </cell>
          <cell r="C3079">
            <v>3.4</v>
          </cell>
          <cell r="D3079">
            <v>585</v>
          </cell>
          <cell r="E3079">
            <v>3.3</v>
          </cell>
          <cell r="F3079">
            <v>3.1</v>
          </cell>
          <cell r="G3079">
            <v>3.3</v>
          </cell>
          <cell r="H3079">
            <v>0.65</v>
          </cell>
        </row>
        <row r="3080">
          <cell r="A3080">
            <v>3079</v>
          </cell>
          <cell r="B3080" t="str">
            <v>Midland States Bank</v>
          </cell>
          <cell r="C3080">
            <v>3.3</v>
          </cell>
          <cell r="D3080">
            <v>215</v>
          </cell>
          <cell r="E3080">
            <v>3.2</v>
          </cell>
          <cell r="F3080">
            <v>3</v>
          </cell>
          <cell r="G3080">
            <v>3.1</v>
          </cell>
          <cell r="H3080">
            <v>0.6</v>
          </cell>
        </row>
        <row r="3081">
          <cell r="A3081">
            <v>3080</v>
          </cell>
          <cell r="B3081" t="str">
            <v>Ware Malcomb</v>
          </cell>
          <cell r="C3081">
            <v>3.7</v>
          </cell>
          <cell r="D3081">
            <v>455</v>
          </cell>
          <cell r="E3081">
            <v>3.4</v>
          </cell>
          <cell r="F3081">
            <v>3.5</v>
          </cell>
          <cell r="G3081">
            <v>3.8</v>
          </cell>
          <cell r="H3081">
            <v>0.82</v>
          </cell>
        </row>
        <row r="3082">
          <cell r="A3082">
            <v>3081</v>
          </cell>
          <cell r="B3082" t="str">
            <v>Ascent Health Solutions</v>
          </cell>
          <cell r="C3082">
            <v>3.5</v>
          </cell>
          <cell r="D3082">
            <v>124</v>
          </cell>
          <cell r="E3082">
            <v>3.4</v>
          </cell>
          <cell r="F3082">
            <v>3.2</v>
          </cell>
          <cell r="G3082">
            <v>3.4</v>
          </cell>
          <cell r="H3082">
            <v>0.7</v>
          </cell>
        </row>
        <row r="3083">
          <cell r="A3083">
            <v>3082</v>
          </cell>
          <cell r="B3083" t="str">
            <v>Urban Science</v>
          </cell>
          <cell r="C3083">
            <v>3.8</v>
          </cell>
          <cell r="D3083">
            <v>385</v>
          </cell>
          <cell r="E3083">
            <v>3.7</v>
          </cell>
          <cell r="F3083">
            <v>3.6</v>
          </cell>
          <cell r="G3083">
            <v>3.8</v>
          </cell>
          <cell r="H3083">
            <v>0.84</v>
          </cell>
        </row>
        <row r="3084">
          <cell r="A3084">
            <v>3083</v>
          </cell>
          <cell r="B3084" t="str">
            <v>Cloud Software Group</v>
          </cell>
          <cell r="C3084">
            <v>3.4</v>
          </cell>
          <cell r="D3084">
            <v>855</v>
          </cell>
          <cell r="E3084">
            <v>3.3</v>
          </cell>
          <cell r="F3084">
            <v>3.1</v>
          </cell>
          <cell r="G3084">
            <v>3.3</v>
          </cell>
          <cell r="H3084">
            <v>0.66</v>
          </cell>
        </row>
        <row r="3085">
          <cell r="A3085">
            <v>3084</v>
          </cell>
          <cell r="B3085" t="str">
            <v>Round1 Bowling &amp; Amusement</v>
          </cell>
          <cell r="C3085">
            <v>3.1</v>
          </cell>
          <cell r="D3085">
            <v>955</v>
          </cell>
          <cell r="E3085">
            <v>2.8</v>
          </cell>
          <cell r="F3085">
            <v>2.8</v>
          </cell>
          <cell r="G3085">
            <v>3</v>
          </cell>
          <cell r="H3085">
            <v>0.55000000000000004</v>
          </cell>
        </row>
        <row r="3086">
          <cell r="A3086">
            <v>3085</v>
          </cell>
          <cell r="B3086" t="str">
            <v>Celgene</v>
          </cell>
          <cell r="C3086">
            <v>3.9</v>
          </cell>
          <cell r="D3086">
            <v>1120</v>
          </cell>
          <cell r="E3086">
            <v>3.7</v>
          </cell>
          <cell r="F3086">
            <v>3.6</v>
          </cell>
          <cell r="G3086">
            <v>3.9</v>
          </cell>
          <cell r="H3086">
            <v>0.86</v>
          </cell>
        </row>
        <row r="3087">
          <cell r="A3087">
            <v>3086</v>
          </cell>
          <cell r="B3087" t="str">
            <v>Nestle Purina North America</v>
          </cell>
          <cell r="C3087">
            <v>4.0999999999999996</v>
          </cell>
          <cell r="D3087">
            <v>2840</v>
          </cell>
          <cell r="E3087">
            <v>3.9</v>
          </cell>
          <cell r="F3087">
            <v>3.8</v>
          </cell>
          <cell r="G3087">
            <v>4.2</v>
          </cell>
          <cell r="H3087">
            <v>0.92</v>
          </cell>
        </row>
        <row r="3088">
          <cell r="A3088">
            <v>3087</v>
          </cell>
          <cell r="B3088" t="str">
            <v>Cell Signaling Technology</v>
          </cell>
          <cell r="C3088">
            <v>4.2</v>
          </cell>
          <cell r="D3088">
            <v>184</v>
          </cell>
          <cell r="E3088">
            <v>4</v>
          </cell>
          <cell r="F3088">
            <v>4.0999999999999996</v>
          </cell>
          <cell r="G3088">
            <v>4.4000000000000004</v>
          </cell>
          <cell r="H3088">
            <v>0.95</v>
          </cell>
        </row>
        <row r="3089">
          <cell r="A3089">
            <v>3088</v>
          </cell>
          <cell r="B3089" t="str">
            <v>Roehl Transport</v>
          </cell>
          <cell r="C3089">
            <v>3.4</v>
          </cell>
          <cell r="D3089">
            <v>1240</v>
          </cell>
          <cell r="E3089">
            <v>2.9</v>
          </cell>
          <cell r="F3089">
            <v>3.1</v>
          </cell>
          <cell r="G3089">
            <v>3.3</v>
          </cell>
          <cell r="H3089">
            <v>0.72</v>
          </cell>
        </row>
        <row r="3090">
          <cell r="A3090">
            <v>3089</v>
          </cell>
          <cell r="B3090" t="str">
            <v>Republic Finance</v>
          </cell>
          <cell r="C3090">
            <v>3.3</v>
          </cell>
          <cell r="D3090">
            <v>655</v>
          </cell>
          <cell r="E3090">
            <v>3.1</v>
          </cell>
          <cell r="F3090">
            <v>3</v>
          </cell>
          <cell r="G3090">
            <v>3.2</v>
          </cell>
          <cell r="H3090">
            <v>0.62</v>
          </cell>
        </row>
        <row r="3091">
          <cell r="A3091">
            <v>3090</v>
          </cell>
          <cell r="B3091" t="str">
            <v>SMBC Capital Markets</v>
          </cell>
          <cell r="C3091">
            <v>3.6</v>
          </cell>
          <cell r="D3091">
            <v>144</v>
          </cell>
          <cell r="E3091">
            <v>3.3</v>
          </cell>
          <cell r="F3091">
            <v>3.4</v>
          </cell>
          <cell r="G3091">
            <v>3.6</v>
          </cell>
          <cell r="H3091">
            <v>0.78</v>
          </cell>
        </row>
        <row r="3092">
          <cell r="A3092">
            <v>3091</v>
          </cell>
          <cell r="B3092" t="str">
            <v>EverView</v>
          </cell>
          <cell r="C3092">
            <v>3.2</v>
          </cell>
          <cell r="D3092">
            <v>315</v>
          </cell>
          <cell r="E3092">
            <v>3.1</v>
          </cell>
          <cell r="F3092">
            <v>2.9</v>
          </cell>
          <cell r="G3092">
            <v>3</v>
          </cell>
          <cell r="H3092">
            <v>0.57999999999999996</v>
          </cell>
        </row>
        <row r="3093">
          <cell r="A3093">
            <v>3092</v>
          </cell>
          <cell r="B3093" t="str">
            <v>Viva Auto</v>
          </cell>
          <cell r="C3093">
            <v>3</v>
          </cell>
          <cell r="D3093">
            <v>184</v>
          </cell>
          <cell r="E3093">
            <v>2.8</v>
          </cell>
          <cell r="F3093">
            <v>2.7</v>
          </cell>
          <cell r="G3093">
            <v>2.9</v>
          </cell>
          <cell r="H3093">
            <v>0.52</v>
          </cell>
        </row>
        <row r="3094">
          <cell r="A3094">
            <v>3093</v>
          </cell>
          <cell r="B3094" t="str">
            <v>Sparks Marketing Group</v>
          </cell>
          <cell r="C3094">
            <v>3.9</v>
          </cell>
          <cell r="D3094">
            <v>114</v>
          </cell>
          <cell r="E3094">
            <v>3.7</v>
          </cell>
          <cell r="F3094">
            <v>3.8</v>
          </cell>
          <cell r="G3094">
            <v>4.0999999999999996</v>
          </cell>
          <cell r="H3094">
            <v>0.88</v>
          </cell>
        </row>
        <row r="3095">
          <cell r="A3095">
            <v>3094</v>
          </cell>
          <cell r="B3095" t="str">
            <v>First American Payment Systems</v>
          </cell>
          <cell r="C3095">
            <v>3.5</v>
          </cell>
          <cell r="D3095">
            <v>345</v>
          </cell>
          <cell r="E3095">
            <v>3.4</v>
          </cell>
          <cell r="F3095">
            <v>3.2</v>
          </cell>
          <cell r="G3095">
            <v>3.4</v>
          </cell>
          <cell r="H3095">
            <v>0.7</v>
          </cell>
        </row>
        <row r="3096">
          <cell r="A3096">
            <v>3095</v>
          </cell>
          <cell r="B3096" t="str">
            <v>Vericast</v>
          </cell>
          <cell r="C3096">
            <v>3.1</v>
          </cell>
          <cell r="D3096">
            <v>2540</v>
          </cell>
          <cell r="E3096">
            <v>3</v>
          </cell>
          <cell r="F3096">
            <v>2.8</v>
          </cell>
          <cell r="G3096">
            <v>2.9</v>
          </cell>
          <cell r="H3096">
            <v>0.5</v>
          </cell>
        </row>
        <row r="3097">
          <cell r="A3097">
            <v>3096</v>
          </cell>
          <cell r="B3097" t="str">
            <v>MyPillow</v>
          </cell>
          <cell r="C3097">
            <v>3.2</v>
          </cell>
          <cell r="D3097">
            <v>285</v>
          </cell>
          <cell r="E3097">
            <v>3</v>
          </cell>
          <cell r="F3097">
            <v>2.9</v>
          </cell>
          <cell r="G3097">
            <v>3.3</v>
          </cell>
          <cell r="H3097">
            <v>0.56000000000000005</v>
          </cell>
        </row>
        <row r="3098">
          <cell r="A3098">
            <v>3097</v>
          </cell>
          <cell r="B3098" t="str">
            <v>TBC Corporation</v>
          </cell>
          <cell r="C3098">
            <v>2.9</v>
          </cell>
          <cell r="D3098">
            <v>2140</v>
          </cell>
          <cell r="E3098">
            <v>2.7</v>
          </cell>
          <cell r="F3098">
            <v>2.6</v>
          </cell>
          <cell r="G3098">
            <v>2.7</v>
          </cell>
          <cell r="H3098">
            <v>0.45</v>
          </cell>
        </row>
        <row r="3099">
          <cell r="A3099">
            <v>3098</v>
          </cell>
          <cell r="B3099" t="str">
            <v>Priority1</v>
          </cell>
          <cell r="C3099">
            <v>4.4000000000000004</v>
          </cell>
          <cell r="D3099">
            <v>245</v>
          </cell>
          <cell r="E3099">
            <v>4.2</v>
          </cell>
          <cell r="F3099">
            <v>4.3</v>
          </cell>
          <cell r="G3099">
            <v>4.5999999999999996</v>
          </cell>
          <cell r="H3099">
            <v>0.97</v>
          </cell>
        </row>
        <row r="3100">
          <cell r="A3100">
            <v>3099</v>
          </cell>
          <cell r="B3100" t="str">
            <v>Volt</v>
          </cell>
          <cell r="C3100">
            <v>3.4</v>
          </cell>
          <cell r="D3100">
            <v>2840</v>
          </cell>
          <cell r="E3100">
            <v>3.3</v>
          </cell>
          <cell r="F3100">
            <v>3.1</v>
          </cell>
          <cell r="G3100">
            <v>3.3</v>
          </cell>
          <cell r="H3100">
            <v>0.68</v>
          </cell>
        </row>
        <row r="3101">
          <cell r="A3101">
            <v>3100</v>
          </cell>
          <cell r="B3101" t="str">
            <v>Business Integra ( d.b.a BI )</v>
          </cell>
          <cell r="C3101">
            <v>3.9</v>
          </cell>
          <cell r="D3101">
            <v>325</v>
          </cell>
          <cell r="E3101">
            <v>3.8</v>
          </cell>
          <cell r="F3101">
            <v>3.7</v>
          </cell>
          <cell r="G3101">
            <v>4</v>
          </cell>
          <cell r="H3101">
            <v>0.86</v>
          </cell>
        </row>
        <row r="3102">
          <cell r="A3102">
            <v>3101</v>
          </cell>
          <cell r="B3102" t="str">
            <v>footprint Solutions</v>
          </cell>
          <cell r="C3102">
            <v>3.8</v>
          </cell>
          <cell r="D3102">
            <v>396</v>
          </cell>
          <cell r="E3102">
            <v>4</v>
          </cell>
          <cell r="F3102">
            <v>3.3</v>
          </cell>
          <cell r="G3102">
            <v>3.4</v>
          </cell>
          <cell r="H3102">
            <v>0.78</v>
          </cell>
        </row>
        <row r="3103">
          <cell r="A3103">
            <v>3102</v>
          </cell>
          <cell r="B3103" t="str">
            <v>Fisher Auto Parts</v>
          </cell>
          <cell r="C3103">
            <v>3</v>
          </cell>
          <cell r="D3103">
            <v>310</v>
          </cell>
          <cell r="E3103">
            <v>3.1</v>
          </cell>
          <cell r="F3103">
            <v>2.8</v>
          </cell>
          <cell r="G3103">
            <v>2.8</v>
          </cell>
          <cell r="H3103">
            <v>0.43</v>
          </cell>
        </row>
        <row r="3104">
          <cell r="A3104">
            <v>3103</v>
          </cell>
          <cell r="B3104" t="str">
            <v>Harry and David</v>
          </cell>
          <cell r="C3104">
            <v>3.8</v>
          </cell>
          <cell r="D3104">
            <v>905</v>
          </cell>
          <cell r="E3104">
            <v>3.7</v>
          </cell>
          <cell r="F3104">
            <v>3.4</v>
          </cell>
          <cell r="G3104">
            <v>3.6</v>
          </cell>
          <cell r="H3104">
            <v>0.82</v>
          </cell>
        </row>
        <row r="3105">
          <cell r="A3105">
            <v>3104</v>
          </cell>
          <cell r="B3105" t="str">
            <v>Morgan Foods, Inc.</v>
          </cell>
          <cell r="C3105">
            <v>3.4</v>
          </cell>
          <cell r="D3105">
            <v>65</v>
          </cell>
          <cell r="E3105">
            <v>2.9</v>
          </cell>
          <cell r="F3105">
            <v>2.8</v>
          </cell>
          <cell r="G3105">
            <v>3</v>
          </cell>
          <cell r="H3105">
            <v>0.75</v>
          </cell>
        </row>
        <row r="3106">
          <cell r="A3106">
            <v>3105</v>
          </cell>
          <cell r="B3106" t="str">
            <v>Toppan Merrill</v>
          </cell>
          <cell r="C3106">
            <v>2.9</v>
          </cell>
          <cell r="D3106">
            <v>55</v>
          </cell>
          <cell r="E3106">
            <v>2.9</v>
          </cell>
          <cell r="F3106">
            <v>2.2999999999999998</v>
          </cell>
          <cell r="G3106">
            <v>2.5</v>
          </cell>
          <cell r="H3106">
            <v>0.6</v>
          </cell>
        </row>
        <row r="3107">
          <cell r="A3107">
            <v>3106</v>
          </cell>
          <cell r="B3107" t="str">
            <v>Johnson Controls</v>
          </cell>
          <cell r="C3107">
            <v>3.7</v>
          </cell>
          <cell r="D3107">
            <v>21400</v>
          </cell>
          <cell r="E3107">
            <v>3.5</v>
          </cell>
          <cell r="F3107">
            <v>3.4</v>
          </cell>
          <cell r="G3107">
            <v>3.6</v>
          </cell>
          <cell r="H3107">
            <v>0.85</v>
          </cell>
        </row>
        <row r="3108">
          <cell r="A3108">
            <v>3107</v>
          </cell>
          <cell r="B3108" t="str">
            <v>Solugenix</v>
          </cell>
          <cell r="C3108">
            <v>3.6</v>
          </cell>
          <cell r="D3108">
            <v>56</v>
          </cell>
          <cell r="E3108">
            <v>3.8</v>
          </cell>
          <cell r="F3108">
            <v>3.5</v>
          </cell>
          <cell r="G3108">
            <v>3.6</v>
          </cell>
          <cell r="H3108">
            <v>0.8</v>
          </cell>
        </row>
        <row r="3109">
          <cell r="A3109">
            <v>3108</v>
          </cell>
          <cell r="B3109" t="str">
            <v>DEX Imaging</v>
          </cell>
          <cell r="C3109">
            <v>2.9</v>
          </cell>
          <cell r="D3109">
            <v>216</v>
          </cell>
          <cell r="E3109">
            <v>3.1</v>
          </cell>
          <cell r="F3109">
            <v>2.5</v>
          </cell>
          <cell r="G3109">
            <v>2.7</v>
          </cell>
          <cell r="H3109">
            <v>0.55000000000000004</v>
          </cell>
        </row>
        <row r="3110">
          <cell r="A3110">
            <v>3109</v>
          </cell>
          <cell r="B3110" t="str">
            <v>Canal Barge Company</v>
          </cell>
          <cell r="C3110">
            <v>4.0999999999999996</v>
          </cell>
          <cell r="D3110">
            <v>58</v>
          </cell>
          <cell r="E3110">
            <v>3.7</v>
          </cell>
          <cell r="F3110">
            <v>3.6</v>
          </cell>
          <cell r="G3110">
            <v>3.7</v>
          </cell>
          <cell r="H3110">
            <v>0.88</v>
          </cell>
        </row>
        <row r="3111">
          <cell r="A3111">
            <v>3110</v>
          </cell>
          <cell r="B3111" t="str">
            <v>Tech Tammina LLC</v>
          </cell>
          <cell r="C3111">
            <v>3.9</v>
          </cell>
          <cell r="D3111">
            <v>45</v>
          </cell>
          <cell r="E3111">
            <v>3.8</v>
          </cell>
          <cell r="F3111">
            <v>3.7</v>
          </cell>
          <cell r="G3111">
            <v>3.9</v>
          </cell>
          <cell r="H3111">
            <v>0.85</v>
          </cell>
        </row>
        <row r="3112">
          <cell r="A3112">
            <v>3111</v>
          </cell>
          <cell r="B3112" t="str">
            <v>Red Wing Shoe Co</v>
          </cell>
          <cell r="C3112">
            <v>3.6</v>
          </cell>
          <cell r="D3112">
            <v>850</v>
          </cell>
          <cell r="E3112">
            <v>3.4</v>
          </cell>
          <cell r="F3112">
            <v>3.3</v>
          </cell>
          <cell r="G3112">
            <v>3.5</v>
          </cell>
          <cell r="H3112">
            <v>0.78</v>
          </cell>
        </row>
        <row r="3113">
          <cell r="A3113">
            <v>3112</v>
          </cell>
          <cell r="B3113" t="str">
            <v>Alliance Technical Group</v>
          </cell>
          <cell r="C3113">
            <v>2.8</v>
          </cell>
          <cell r="D3113">
            <v>82</v>
          </cell>
          <cell r="E3113">
            <v>2.6</v>
          </cell>
          <cell r="F3113">
            <v>2.8</v>
          </cell>
          <cell r="G3113">
            <v>2.8</v>
          </cell>
          <cell r="H3113">
            <v>0.87</v>
          </cell>
        </row>
        <row r="3114">
          <cell r="A3114">
            <v>3113</v>
          </cell>
          <cell r="B3114" t="str">
            <v>Parade Technologies</v>
          </cell>
          <cell r="C3114">
            <v>3.5</v>
          </cell>
          <cell r="D3114">
            <v>30</v>
          </cell>
          <cell r="E3114">
            <v>3.2</v>
          </cell>
          <cell r="F3114">
            <v>3.3</v>
          </cell>
          <cell r="G3114">
            <v>3.4</v>
          </cell>
          <cell r="H3114">
            <v>0.7</v>
          </cell>
        </row>
        <row r="3115">
          <cell r="A3115">
            <v>3114</v>
          </cell>
          <cell r="B3115" t="str">
            <v>General RV Center</v>
          </cell>
          <cell r="C3115">
            <v>2.8</v>
          </cell>
          <cell r="D3115">
            <v>459</v>
          </cell>
          <cell r="E3115">
            <v>2.8</v>
          </cell>
          <cell r="F3115">
            <v>2.6</v>
          </cell>
          <cell r="G3115">
            <v>2.8</v>
          </cell>
          <cell r="H3115">
            <v>0.65</v>
          </cell>
        </row>
        <row r="3116">
          <cell r="A3116">
            <v>3115</v>
          </cell>
          <cell r="B3116" t="str">
            <v>A. Duie Pyle, Inc.</v>
          </cell>
          <cell r="C3116">
            <v>3.2</v>
          </cell>
          <cell r="D3116">
            <v>472</v>
          </cell>
          <cell r="E3116">
            <v>2.7</v>
          </cell>
          <cell r="F3116">
            <v>2.7</v>
          </cell>
          <cell r="G3116">
            <v>2.8</v>
          </cell>
          <cell r="H3116">
            <v>0.72</v>
          </cell>
        </row>
        <row r="3117">
          <cell r="A3117">
            <v>3116</v>
          </cell>
          <cell r="B3117" t="str">
            <v>Cardinal Financial Company</v>
          </cell>
          <cell r="C3117">
            <v>3.5</v>
          </cell>
          <cell r="D3117">
            <v>319</v>
          </cell>
          <cell r="E3117">
            <v>3.6</v>
          </cell>
          <cell r="F3117">
            <v>3.2</v>
          </cell>
          <cell r="G3117">
            <v>3.4</v>
          </cell>
          <cell r="H3117">
            <v>0.79</v>
          </cell>
        </row>
        <row r="3118">
          <cell r="A3118">
            <v>3117</v>
          </cell>
          <cell r="B3118" t="str">
            <v>Wegmans Food Markets</v>
          </cell>
          <cell r="C3118">
            <v>4.3</v>
          </cell>
          <cell r="D3118">
            <v>10200</v>
          </cell>
          <cell r="E3118">
            <v>4</v>
          </cell>
          <cell r="F3118">
            <v>3.9</v>
          </cell>
          <cell r="G3118">
            <v>4.2</v>
          </cell>
          <cell r="H3118">
            <v>0.94</v>
          </cell>
        </row>
        <row r="3119">
          <cell r="A3119">
            <v>3118</v>
          </cell>
          <cell r="B3119" t="str">
            <v>EverService</v>
          </cell>
          <cell r="C3119">
            <v>3.4</v>
          </cell>
          <cell r="D3119">
            <v>120</v>
          </cell>
          <cell r="E3119">
            <v>3.3</v>
          </cell>
          <cell r="F3119">
            <v>3.2</v>
          </cell>
          <cell r="G3119">
            <v>3.4</v>
          </cell>
          <cell r="H3119">
            <v>0.75</v>
          </cell>
        </row>
        <row r="3120">
          <cell r="A3120">
            <v>3119</v>
          </cell>
          <cell r="B3120" t="str">
            <v>Knack RCM</v>
          </cell>
          <cell r="C3120">
            <v>3.7</v>
          </cell>
          <cell r="D3120">
            <v>40</v>
          </cell>
          <cell r="E3120">
            <v>3.6</v>
          </cell>
          <cell r="F3120">
            <v>3.5</v>
          </cell>
          <cell r="G3120">
            <v>3.7</v>
          </cell>
          <cell r="H3120">
            <v>0.8</v>
          </cell>
        </row>
        <row r="3121">
          <cell r="A3121">
            <v>3120</v>
          </cell>
          <cell r="B3121" t="str">
            <v>Robert Half International</v>
          </cell>
          <cell r="C3121">
            <v>3.8</v>
          </cell>
          <cell r="D3121">
            <v>15600</v>
          </cell>
          <cell r="E3121">
            <v>3.6</v>
          </cell>
          <cell r="F3121">
            <v>3.5</v>
          </cell>
          <cell r="G3121">
            <v>3.7</v>
          </cell>
          <cell r="H3121">
            <v>0.88</v>
          </cell>
        </row>
        <row r="3122">
          <cell r="A3122">
            <v>3121</v>
          </cell>
          <cell r="B3122" t="str">
            <v>Stake Center Locating, Inc.</v>
          </cell>
          <cell r="C3122">
            <v>2.9</v>
          </cell>
          <cell r="D3122">
            <v>150</v>
          </cell>
          <cell r="E3122">
            <v>2.8</v>
          </cell>
          <cell r="F3122">
            <v>2.7</v>
          </cell>
          <cell r="G3122">
            <v>2.9</v>
          </cell>
          <cell r="H3122">
            <v>0.57999999999999996</v>
          </cell>
        </row>
        <row r="3123">
          <cell r="A3123">
            <v>3122</v>
          </cell>
          <cell r="B3123" t="str">
            <v>Creative Synergies Group</v>
          </cell>
          <cell r="C3123">
            <v>4.7</v>
          </cell>
          <cell r="D3123">
            <v>467</v>
          </cell>
          <cell r="E3123">
            <v>4.5999999999999996</v>
          </cell>
          <cell r="F3123">
            <v>4.7</v>
          </cell>
          <cell r="G3123">
            <v>4.7</v>
          </cell>
          <cell r="H3123">
            <v>0.92</v>
          </cell>
        </row>
        <row r="3124">
          <cell r="A3124">
            <v>3123</v>
          </cell>
          <cell r="B3124" t="str">
            <v>West Corporation</v>
          </cell>
          <cell r="C3124">
            <v>3.1</v>
          </cell>
          <cell r="D3124">
            <v>4500</v>
          </cell>
          <cell r="E3124">
            <v>3</v>
          </cell>
          <cell r="F3124">
            <v>2.9</v>
          </cell>
          <cell r="G3124">
            <v>3.1</v>
          </cell>
          <cell r="H3124">
            <v>0.62</v>
          </cell>
        </row>
        <row r="3125">
          <cell r="A3125">
            <v>3124</v>
          </cell>
          <cell r="B3125" t="str">
            <v>Topco Associates</v>
          </cell>
          <cell r="C3125">
            <v>3.2</v>
          </cell>
          <cell r="D3125">
            <v>69</v>
          </cell>
          <cell r="E3125">
            <v>3.2</v>
          </cell>
          <cell r="F3125">
            <v>2.6</v>
          </cell>
          <cell r="G3125">
            <v>2.8</v>
          </cell>
          <cell r="H3125">
            <v>0.68</v>
          </cell>
        </row>
        <row r="3126">
          <cell r="A3126">
            <v>3125</v>
          </cell>
          <cell r="B3126" t="str">
            <v>Magna Hospitality</v>
          </cell>
          <cell r="C3126">
            <v>3.4</v>
          </cell>
          <cell r="D3126">
            <v>11</v>
          </cell>
          <cell r="E3126">
            <v>3.2</v>
          </cell>
          <cell r="F3126">
            <v>3</v>
          </cell>
          <cell r="G3126">
            <v>3</v>
          </cell>
          <cell r="H3126">
            <v>0.7</v>
          </cell>
        </row>
        <row r="3127">
          <cell r="A3127">
            <v>3126</v>
          </cell>
          <cell r="B3127" t="str">
            <v>Woodloch Resort</v>
          </cell>
          <cell r="C3127">
            <v>3.8</v>
          </cell>
          <cell r="D3127">
            <v>120</v>
          </cell>
          <cell r="E3127">
            <v>3.3</v>
          </cell>
          <cell r="F3127">
            <v>3.5</v>
          </cell>
          <cell r="G3127">
            <v>3.7</v>
          </cell>
          <cell r="H3127">
            <v>0.84</v>
          </cell>
        </row>
        <row r="3128">
          <cell r="A3128">
            <v>3127</v>
          </cell>
          <cell r="B3128" t="str">
            <v>SD Wheel</v>
          </cell>
          <cell r="C3128">
            <v>3.8</v>
          </cell>
          <cell r="D3128">
            <v>135</v>
          </cell>
          <cell r="E3128">
            <v>4.0999999999999996</v>
          </cell>
          <cell r="F3128">
            <v>3.8</v>
          </cell>
          <cell r="G3128">
            <v>4</v>
          </cell>
          <cell r="H3128">
            <v>0.86</v>
          </cell>
        </row>
        <row r="3129">
          <cell r="A3129">
            <v>3128</v>
          </cell>
          <cell r="B3129" t="str">
            <v>PPL</v>
          </cell>
          <cell r="C3129">
            <v>3.6</v>
          </cell>
          <cell r="D3129">
            <v>1800</v>
          </cell>
          <cell r="E3129">
            <v>3.5</v>
          </cell>
          <cell r="F3129">
            <v>3.3</v>
          </cell>
          <cell r="G3129">
            <v>3.5</v>
          </cell>
          <cell r="H3129">
            <v>0.78</v>
          </cell>
        </row>
        <row r="3130">
          <cell r="A3130">
            <v>3129</v>
          </cell>
          <cell r="B3130" t="str">
            <v>JDA Software</v>
          </cell>
          <cell r="C3130">
            <v>3.5</v>
          </cell>
          <cell r="D3130">
            <v>2400</v>
          </cell>
          <cell r="E3130">
            <v>3.4</v>
          </cell>
          <cell r="F3130">
            <v>3.2</v>
          </cell>
          <cell r="G3130">
            <v>3.4</v>
          </cell>
          <cell r="H3130">
            <v>0.79</v>
          </cell>
        </row>
        <row r="3131">
          <cell r="A3131">
            <v>3130</v>
          </cell>
          <cell r="B3131" t="str">
            <v>UC Irvine Health</v>
          </cell>
          <cell r="C3131">
            <v>4</v>
          </cell>
          <cell r="D3131">
            <v>267</v>
          </cell>
          <cell r="E3131">
            <v>3.9</v>
          </cell>
          <cell r="F3131">
            <v>3.5</v>
          </cell>
          <cell r="G3131">
            <v>3.8</v>
          </cell>
          <cell r="H3131">
            <v>0.85</v>
          </cell>
        </row>
        <row r="3132">
          <cell r="A3132">
            <v>3131</v>
          </cell>
          <cell r="B3132" t="str">
            <v>Premium Retail Services</v>
          </cell>
          <cell r="C3132">
            <v>3.1</v>
          </cell>
          <cell r="D3132">
            <v>2300</v>
          </cell>
          <cell r="E3132">
            <v>3</v>
          </cell>
          <cell r="F3132">
            <v>2.8</v>
          </cell>
          <cell r="G3132">
            <v>3</v>
          </cell>
          <cell r="H3132">
            <v>0.65</v>
          </cell>
        </row>
        <row r="3133">
          <cell r="A3133">
            <v>3132</v>
          </cell>
          <cell r="B3133" t="str">
            <v>GES - Global Experience Specialists</v>
          </cell>
          <cell r="C3133">
            <v>3.4</v>
          </cell>
          <cell r="D3133">
            <v>1100</v>
          </cell>
          <cell r="E3133">
            <v>3.2</v>
          </cell>
          <cell r="F3133">
            <v>3.1</v>
          </cell>
          <cell r="G3133">
            <v>3.3</v>
          </cell>
          <cell r="H3133">
            <v>0.72</v>
          </cell>
        </row>
        <row r="3134">
          <cell r="A3134">
            <v>3133</v>
          </cell>
          <cell r="B3134" t="str">
            <v>Overseas Adventure Travel</v>
          </cell>
          <cell r="C3134">
            <v>3.3</v>
          </cell>
          <cell r="D3134">
            <v>450</v>
          </cell>
          <cell r="E3134">
            <v>3.1</v>
          </cell>
          <cell r="F3134">
            <v>3</v>
          </cell>
          <cell r="G3134">
            <v>3.2</v>
          </cell>
          <cell r="H3134">
            <v>0.68</v>
          </cell>
        </row>
        <row r="3135">
          <cell r="A3135">
            <v>3134</v>
          </cell>
          <cell r="B3135" t="str">
            <v>Alamo</v>
          </cell>
          <cell r="C3135">
            <v>3.5</v>
          </cell>
          <cell r="D3135">
            <v>3800</v>
          </cell>
          <cell r="E3135">
            <v>3.3</v>
          </cell>
          <cell r="F3135">
            <v>3.2</v>
          </cell>
          <cell r="G3135">
            <v>3.4</v>
          </cell>
          <cell r="H3135">
            <v>0.75</v>
          </cell>
        </row>
        <row r="3136">
          <cell r="A3136">
            <v>3135</v>
          </cell>
          <cell r="B3136" t="str">
            <v>ReachLocal</v>
          </cell>
          <cell r="C3136">
            <v>3.2</v>
          </cell>
          <cell r="D3136">
            <v>850</v>
          </cell>
          <cell r="E3136">
            <v>3</v>
          </cell>
          <cell r="F3136">
            <v>2.9</v>
          </cell>
          <cell r="G3136">
            <v>3.1</v>
          </cell>
          <cell r="H3136">
            <v>0.64</v>
          </cell>
        </row>
        <row r="3137">
          <cell r="A3137">
            <v>3136</v>
          </cell>
          <cell r="B3137" t="str">
            <v>Vanguard</v>
          </cell>
          <cell r="C3137">
            <v>4</v>
          </cell>
          <cell r="D3137">
            <v>10500</v>
          </cell>
          <cell r="E3137">
            <v>3.8</v>
          </cell>
          <cell r="F3137">
            <v>3.7</v>
          </cell>
          <cell r="G3137">
            <v>4.0999999999999996</v>
          </cell>
          <cell r="H3137">
            <v>0.91</v>
          </cell>
        </row>
        <row r="3138">
          <cell r="A3138">
            <v>3137</v>
          </cell>
          <cell r="B3138" t="str">
            <v>Blackrock Logistics</v>
          </cell>
          <cell r="C3138">
            <v>3.4</v>
          </cell>
          <cell r="D3138">
            <v>180</v>
          </cell>
          <cell r="E3138">
            <v>3.2</v>
          </cell>
          <cell r="F3138">
            <v>3.1</v>
          </cell>
          <cell r="G3138">
            <v>3.3</v>
          </cell>
          <cell r="H3138">
            <v>0.7</v>
          </cell>
        </row>
        <row r="3139">
          <cell r="A3139">
            <v>3138</v>
          </cell>
          <cell r="B3139" t="str">
            <v>First PREMIER Bank</v>
          </cell>
          <cell r="C3139">
            <v>3.7</v>
          </cell>
          <cell r="D3139">
            <v>350</v>
          </cell>
          <cell r="E3139">
            <v>3.6</v>
          </cell>
          <cell r="F3139">
            <v>3.5</v>
          </cell>
          <cell r="G3139">
            <v>3.7</v>
          </cell>
          <cell r="H3139">
            <v>0.82</v>
          </cell>
        </row>
        <row r="3140">
          <cell r="A3140">
            <v>3139</v>
          </cell>
          <cell r="B3140" t="str">
            <v>RCI</v>
          </cell>
          <cell r="C3140">
            <v>3.4</v>
          </cell>
          <cell r="D3140">
            <v>1200</v>
          </cell>
          <cell r="E3140">
            <v>3.2</v>
          </cell>
          <cell r="F3140">
            <v>3.1</v>
          </cell>
          <cell r="G3140">
            <v>3.3</v>
          </cell>
          <cell r="H3140">
            <v>0.71</v>
          </cell>
        </row>
        <row r="3141">
          <cell r="A3141">
            <v>3140</v>
          </cell>
          <cell r="B3141" t="str">
            <v>Active Interest Media</v>
          </cell>
          <cell r="C3141">
            <v>3.5</v>
          </cell>
          <cell r="D3141">
            <v>120</v>
          </cell>
          <cell r="E3141">
            <v>3.4</v>
          </cell>
          <cell r="F3141">
            <v>3.3</v>
          </cell>
          <cell r="G3141">
            <v>3.5</v>
          </cell>
          <cell r="H3141">
            <v>0.75</v>
          </cell>
        </row>
        <row r="3142">
          <cell r="A3142">
            <v>3141</v>
          </cell>
          <cell r="B3142" t="str">
            <v>STG International</v>
          </cell>
          <cell r="C3142">
            <v>3.2</v>
          </cell>
          <cell r="D3142">
            <v>209</v>
          </cell>
          <cell r="E3142">
            <v>3.4</v>
          </cell>
          <cell r="F3142">
            <v>2.9</v>
          </cell>
          <cell r="G3142">
            <v>3</v>
          </cell>
          <cell r="H3142">
            <v>0.68</v>
          </cell>
        </row>
        <row r="3143">
          <cell r="A3143">
            <v>3142</v>
          </cell>
          <cell r="B3143" t="str">
            <v>Dominion Enterprises</v>
          </cell>
          <cell r="C3143">
            <v>3.3</v>
          </cell>
          <cell r="D3143">
            <v>650</v>
          </cell>
          <cell r="E3143">
            <v>3.1</v>
          </cell>
          <cell r="F3143">
            <v>3</v>
          </cell>
          <cell r="G3143">
            <v>3.2</v>
          </cell>
          <cell r="H3143">
            <v>0.69</v>
          </cell>
        </row>
        <row r="3144">
          <cell r="A3144">
            <v>3143</v>
          </cell>
          <cell r="B3144" t="str">
            <v>Ruckus Wireless</v>
          </cell>
          <cell r="C3144">
            <v>4</v>
          </cell>
          <cell r="D3144">
            <v>450</v>
          </cell>
          <cell r="E3144">
            <v>3.8</v>
          </cell>
          <cell r="F3144">
            <v>3.7</v>
          </cell>
          <cell r="G3144">
            <v>4</v>
          </cell>
          <cell r="H3144">
            <v>0.91</v>
          </cell>
        </row>
        <row r="3145">
          <cell r="A3145">
            <v>3144</v>
          </cell>
          <cell r="B3145" t="str">
            <v>Car Toys</v>
          </cell>
          <cell r="C3145">
            <v>2.9</v>
          </cell>
          <cell r="D3145">
            <v>750</v>
          </cell>
          <cell r="E3145">
            <v>2.8</v>
          </cell>
          <cell r="F3145">
            <v>2.7</v>
          </cell>
          <cell r="G3145">
            <v>2.9</v>
          </cell>
          <cell r="H3145">
            <v>0.56000000000000005</v>
          </cell>
        </row>
        <row r="3146">
          <cell r="A3146">
            <v>3145</v>
          </cell>
          <cell r="B3146" t="str">
            <v>Emerest</v>
          </cell>
          <cell r="C3146">
            <v>3.6</v>
          </cell>
          <cell r="D3146">
            <v>180</v>
          </cell>
          <cell r="E3146">
            <v>3.5</v>
          </cell>
          <cell r="F3146">
            <v>3.4</v>
          </cell>
          <cell r="G3146">
            <v>3.6</v>
          </cell>
          <cell r="H3146">
            <v>0.78</v>
          </cell>
        </row>
        <row r="3147">
          <cell r="A3147">
            <v>3146</v>
          </cell>
          <cell r="B3147" t="str">
            <v>PayComplete</v>
          </cell>
          <cell r="C3147">
            <v>3.5</v>
          </cell>
          <cell r="D3147">
            <v>90</v>
          </cell>
          <cell r="E3147">
            <v>3.4</v>
          </cell>
          <cell r="F3147">
            <v>3.3</v>
          </cell>
          <cell r="G3147">
            <v>3.5</v>
          </cell>
          <cell r="H3147">
            <v>0.74</v>
          </cell>
        </row>
        <row r="3148">
          <cell r="A3148">
            <v>3147</v>
          </cell>
          <cell r="B3148" t="str">
            <v>CIBC Bank</v>
          </cell>
          <cell r="C3148">
            <v>3.7</v>
          </cell>
          <cell r="D3148">
            <v>5200</v>
          </cell>
          <cell r="E3148">
            <v>3.5</v>
          </cell>
          <cell r="F3148">
            <v>3.4</v>
          </cell>
          <cell r="G3148">
            <v>3.6</v>
          </cell>
          <cell r="H3148">
            <v>0.84</v>
          </cell>
        </row>
        <row r="3149">
          <cell r="A3149">
            <v>3148</v>
          </cell>
          <cell r="B3149" t="str">
            <v>Los Angeles World Airports</v>
          </cell>
          <cell r="C3149">
            <v>3.8</v>
          </cell>
          <cell r="D3149">
            <v>450</v>
          </cell>
          <cell r="E3149">
            <v>3.6</v>
          </cell>
          <cell r="F3149">
            <v>3.5</v>
          </cell>
          <cell r="G3149">
            <v>3.7</v>
          </cell>
          <cell r="H3149">
            <v>0.86</v>
          </cell>
        </row>
        <row r="3150">
          <cell r="A3150">
            <v>3149</v>
          </cell>
          <cell r="B3150" t="str">
            <v>MIL</v>
          </cell>
          <cell r="C3150">
            <v>3.9</v>
          </cell>
          <cell r="D3150">
            <v>280</v>
          </cell>
          <cell r="E3150">
            <v>3.8</v>
          </cell>
          <cell r="F3150">
            <v>3.7</v>
          </cell>
          <cell r="G3150">
            <v>3.9</v>
          </cell>
          <cell r="H3150">
            <v>0.9</v>
          </cell>
        </row>
        <row r="3151">
          <cell r="A3151">
            <v>3150</v>
          </cell>
          <cell r="B3151" t="str">
            <v>Brainvire</v>
          </cell>
          <cell r="C3151">
            <v>3.5</v>
          </cell>
          <cell r="D3151">
            <v>332</v>
          </cell>
          <cell r="E3151">
            <v>3.4</v>
          </cell>
          <cell r="F3151">
            <v>3.3</v>
          </cell>
          <cell r="G3151">
            <v>3.5</v>
          </cell>
          <cell r="H3151">
            <v>0.76</v>
          </cell>
        </row>
        <row r="3152">
          <cell r="A3152">
            <v>3151</v>
          </cell>
          <cell r="B3152" t="str">
            <v>LEARN Behavioral</v>
          </cell>
          <cell r="C3152">
            <v>4.5999999999999996</v>
          </cell>
          <cell r="D3152">
            <v>1200</v>
          </cell>
          <cell r="E3152">
            <v>4.4000000000000004</v>
          </cell>
          <cell r="F3152">
            <v>4.5</v>
          </cell>
          <cell r="G3152">
            <v>4.5999999999999996</v>
          </cell>
          <cell r="H3152">
            <v>0.95</v>
          </cell>
        </row>
        <row r="3153">
          <cell r="A3153">
            <v>3152</v>
          </cell>
          <cell r="B3153" t="str">
            <v>Starkey Hearing Technologies</v>
          </cell>
          <cell r="C3153">
            <v>3.6</v>
          </cell>
          <cell r="D3153">
            <v>650</v>
          </cell>
          <cell r="E3153">
            <v>3.4</v>
          </cell>
          <cell r="F3153">
            <v>3.3</v>
          </cell>
          <cell r="G3153">
            <v>3.5</v>
          </cell>
          <cell r="H3153">
            <v>0.79</v>
          </cell>
        </row>
        <row r="3154">
          <cell r="A3154">
            <v>3153</v>
          </cell>
          <cell r="B3154" t="str">
            <v>ERC BPO</v>
          </cell>
          <cell r="C3154">
            <v>3.4</v>
          </cell>
          <cell r="D3154">
            <v>1500</v>
          </cell>
          <cell r="E3154">
            <v>3.2</v>
          </cell>
          <cell r="F3154">
            <v>3.1</v>
          </cell>
          <cell r="G3154">
            <v>3.3</v>
          </cell>
          <cell r="H3154">
            <v>0.8</v>
          </cell>
        </row>
        <row r="3155">
          <cell r="A3155">
            <v>3154</v>
          </cell>
          <cell r="B3155" t="str">
            <v>Center for Creative Leadership</v>
          </cell>
          <cell r="C3155">
            <v>4.2</v>
          </cell>
          <cell r="D3155">
            <v>350</v>
          </cell>
          <cell r="E3155">
            <v>4</v>
          </cell>
          <cell r="F3155">
            <v>3.9</v>
          </cell>
          <cell r="G3155">
            <v>4.2</v>
          </cell>
          <cell r="H3155">
            <v>0.92</v>
          </cell>
        </row>
        <row r="3156">
          <cell r="A3156">
            <v>3155</v>
          </cell>
          <cell r="B3156" t="str">
            <v>Artisan Partners</v>
          </cell>
          <cell r="C3156">
            <v>3.8</v>
          </cell>
          <cell r="D3156">
            <v>250</v>
          </cell>
          <cell r="E3156">
            <v>3.6</v>
          </cell>
          <cell r="F3156">
            <v>3.5</v>
          </cell>
          <cell r="G3156">
            <v>3.7</v>
          </cell>
          <cell r="H3156">
            <v>0.85</v>
          </cell>
        </row>
        <row r="3157">
          <cell r="A3157">
            <v>3156</v>
          </cell>
          <cell r="B3157" t="str">
            <v>Fingerhut Ventures</v>
          </cell>
          <cell r="C3157">
            <v>3.4</v>
          </cell>
          <cell r="D3157">
            <v>450</v>
          </cell>
          <cell r="E3157">
            <v>3.2</v>
          </cell>
          <cell r="F3157">
            <v>3.1</v>
          </cell>
          <cell r="G3157">
            <v>3.3</v>
          </cell>
          <cell r="H3157">
            <v>0.7</v>
          </cell>
        </row>
        <row r="3158">
          <cell r="A3158">
            <v>3157</v>
          </cell>
          <cell r="B3158" t="str">
            <v>Amazon - UK</v>
          </cell>
          <cell r="C3158">
            <v>3.7</v>
          </cell>
          <cell r="D3158">
            <v>15000</v>
          </cell>
          <cell r="E3158">
            <v>3.4</v>
          </cell>
          <cell r="F3158">
            <v>3.3</v>
          </cell>
          <cell r="G3158">
            <v>3.7</v>
          </cell>
          <cell r="H3158">
            <v>0.69</v>
          </cell>
        </row>
        <row r="3159">
          <cell r="A3159">
            <v>3158</v>
          </cell>
          <cell r="B3159" t="str">
            <v>Murad</v>
          </cell>
          <cell r="C3159">
            <v>3.5</v>
          </cell>
          <cell r="D3159">
            <v>280</v>
          </cell>
          <cell r="E3159">
            <v>3.3</v>
          </cell>
          <cell r="F3159">
            <v>3.2</v>
          </cell>
          <cell r="G3159">
            <v>3.4</v>
          </cell>
          <cell r="H3159">
            <v>0.74</v>
          </cell>
        </row>
        <row r="3160">
          <cell r="A3160">
            <v>3159</v>
          </cell>
          <cell r="B3160" t="str">
            <v>Foster and Partners</v>
          </cell>
          <cell r="C3160">
            <v>3.4</v>
          </cell>
          <cell r="D3160">
            <v>550</v>
          </cell>
          <cell r="E3160">
            <v>3.1</v>
          </cell>
          <cell r="F3160">
            <v>3</v>
          </cell>
          <cell r="G3160">
            <v>3.3</v>
          </cell>
          <cell r="H3160">
            <v>0.71</v>
          </cell>
        </row>
        <row r="3161">
          <cell r="A3161">
            <v>3160</v>
          </cell>
          <cell r="B3161" t="str">
            <v>Virtual Employee</v>
          </cell>
          <cell r="C3161">
            <v>3.8</v>
          </cell>
          <cell r="D3161">
            <v>650</v>
          </cell>
          <cell r="E3161">
            <v>3.7</v>
          </cell>
          <cell r="F3161">
            <v>3.6</v>
          </cell>
          <cell r="G3161">
            <v>3.8</v>
          </cell>
          <cell r="H3161">
            <v>0.84</v>
          </cell>
        </row>
        <row r="3162">
          <cell r="A3162">
            <v>3161</v>
          </cell>
          <cell r="B3162" t="str">
            <v>Contract Land Staff</v>
          </cell>
          <cell r="C3162">
            <v>3.3</v>
          </cell>
          <cell r="D3162">
            <v>180</v>
          </cell>
          <cell r="E3162">
            <v>3.1</v>
          </cell>
          <cell r="F3162">
            <v>3</v>
          </cell>
          <cell r="G3162">
            <v>3.2</v>
          </cell>
          <cell r="H3162">
            <v>0.68</v>
          </cell>
        </row>
        <row r="3163">
          <cell r="A3163">
            <v>3162</v>
          </cell>
          <cell r="B3163" t="str">
            <v>Cambridge Trust Company</v>
          </cell>
          <cell r="C3163">
            <v>3.6</v>
          </cell>
          <cell r="D3163">
            <v>120</v>
          </cell>
          <cell r="E3163">
            <v>3.5</v>
          </cell>
          <cell r="F3163">
            <v>3.4</v>
          </cell>
          <cell r="G3163">
            <v>3.6</v>
          </cell>
          <cell r="H3163">
            <v>0.79</v>
          </cell>
        </row>
        <row r="3164">
          <cell r="A3164">
            <v>3163</v>
          </cell>
          <cell r="B3164" t="str">
            <v>WorkforceLogic</v>
          </cell>
          <cell r="C3164">
            <v>3.4</v>
          </cell>
          <cell r="D3164">
            <v>150</v>
          </cell>
          <cell r="E3164">
            <v>3.2</v>
          </cell>
          <cell r="F3164">
            <v>3.1</v>
          </cell>
          <cell r="G3164">
            <v>3.3</v>
          </cell>
          <cell r="H3164">
            <v>0.72</v>
          </cell>
        </row>
        <row r="3165">
          <cell r="A3165">
            <v>3164</v>
          </cell>
          <cell r="B3165" t="str">
            <v>Harvest Sherwood Food Distributors</v>
          </cell>
          <cell r="C3165">
            <v>3.1</v>
          </cell>
          <cell r="D3165">
            <v>350</v>
          </cell>
          <cell r="E3165">
            <v>2.9</v>
          </cell>
          <cell r="F3165">
            <v>2.8</v>
          </cell>
          <cell r="G3165">
            <v>3</v>
          </cell>
          <cell r="H3165">
            <v>0.62</v>
          </cell>
        </row>
        <row r="3166">
          <cell r="A3166">
            <v>3165</v>
          </cell>
          <cell r="B3166" t="str">
            <v>Kramer Levin Naftalis &amp; Frankel LLP</v>
          </cell>
          <cell r="C3166">
            <v>3.9</v>
          </cell>
          <cell r="D3166">
            <v>220</v>
          </cell>
          <cell r="E3166">
            <v>3.7</v>
          </cell>
          <cell r="F3166">
            <v>3.6</v>
          </cell>
          <cell r="G3166">
            <v>3.8</v>
          </cell>
          <cell r="H3166">
            <v>0.88</v>
          </cell>
        </row>
        <row r="3167">
          <cell r="A3167">
            <v>3166</v>
          </cell>
          <cell r="B3167" t="str">
            <v>Page Southerland Page</v>
          </cell>
          <cell r="C3167">
            <v>3.7</v>
          </cell>
          <cell r="D3167">
            <v>450</v>
          </cell>
          <cell r="E3167">
            <v>3.5</v>
          </cell>
          <cell r="F3167">
            <v>3.4</v>
          </cell>
          <cell r="G3167">
            <v>3.6</v>
          </cell>
          <cell r="H3167">
            <v>0.83</v>
          </cell>
        </row>
        <row r="3168">
          <cell r="A3168">
            <v>3167</v>
          </cell>
          <cell r="B3168" t="str">
            <v>Core BTS</v>
          </cell>
          <cell r="C3168">
            <v>3.8</v>
          </cell>
          <cell r="D3168">
            <v>420</v>
          </cell>
          <cell r="E3168">
            <v>3.7</v>
          </cell>
          <cell r="F3168">
            <v>3.6</v>
          </cell>
          <cell r="G3168">
            <v>3.8</v>
          </cell>
          <cell r="H3168">
            <v>0.85</v>
          </cell>
        </row>
        <row r="3169">
          <cell r="A3169">
            <v>3168</v>
          </cell>
          <cell r="B3169" t="str">
            <v>Averitt Express</v>
          </cell>
          <cell r="C3169">
            <v>4</v>
          </cell>
          <cell r="D3169">
            <v>2800</v>
          </cell>
          <cell r="E3169">
            <v>3.8</v>
          </cell>
          <cell r="F3169">
            <v>3.7</v>
          </cell>
          <cell r="G3169">
            <v>4</v>
          </cell>
          <cell r="H3169">
            <v>0.91</v>
          </cell>
        </row>
        <row r="3170">
          <cell r="A3170">
            <v>3169</v>
          </cell>
          <cell r="B3170" t="str">
            <v>Global Knowledge</v>
          </cell>
          <cell r="C3170">
            <v>3.2</v>
          </cell>
          <cell r="D3170">
            <v>850</v>
          </cell>
          <cell r="E3170">
            <v>3</v>
          </cell>
          <cell r="F3170">
            <v>2.9</v>
          </cell>
          <cell r="G3170">
            <v>3.1</v>
          </cell>
          <cell r="H3170">
            <v>0.67</v>
          </cell>
        </row>
        <row r="3171">
          <cell r="A3171">
            <v>3170</v>
          </cell>
          <cell r="B3171" t="str">
            <v>Disneyland Resort</v>
          </cell>
          <cell r="C3171">
            <v>4.0999999999999996</v>
          </cell>
          <cell r="D3171">
            <v>8500</v>
          </cell>
          <cell r="E3171">
            <v>3.9</v>
          </cell>
          <cell r="F3171">
            <v>3.8</v>
          </cell>
          <cell r="G3171">
            <v>4.2</v>
          </cell>
          <cell r="H3171">
            <v>0.89</v>
          </cell>
        </row>
        <row r="3172">
          <cell r="A3172">
            <v>3171</v>
          </cell>
          <cell r="B3172" t="str">
            <v>J&amp;J Snack Foods</v>
          </cell>
          <cell r="C3172">
            <v>3.2</v>
          </cell>
          <cell r="D3172">
            <v>450</v>
          </cell>
          <cell r="E3172">
            <v>3</v>
          </cell>
          <cell r="F3172">
            <v>2.9</v>
          </cell>
          <cell r="G3172">
            <v>3.1</v>
          </cell>
          <cell r="H3172">
            <v>0.65</v>
          </cell>
        </row>
        <row r="3173">
          <cell r="A3173">
            <v>3172</v>
          </cell>
          <cell r="B3173" t="str">
            <v>PGW Auto Glass</v>
          </cell>
          <cell r="C3173">
            <v>3.3</v>
          </cell>
          <cell r="D3173">
            <v>380</v>
          </cell>
          <cell r="E3173">
            <v>3.1</v>
          </cell>
          <cell r="F3173">
            <v>3</v>
          </cell>
          <cell r="G3173">
            <v>3.2</v>
          </cell>
          <cell r="H3173">
            <v>0.68</v>
          </cell>
        </row>
        <row r="3174">
          <cell r="A3174">
            <v>3173</v>
          </cell>
          <cell r="B3174" t="str">
            <v>CBE Companies</v>
          </cell>
          <cell r="C3174">
            <v>3.4</v>
          </cell>
          <cell r="D3174">
            <v>950</v>
          </cell>
          <cell r="E3174">
            <v>3.2</v>
          </cell>
          <cell r="F3174">
            <v>3.1</v>
          </cell>
          <cell r="G3174">
            <v>3.3</v>
          </cell>
          <cell r="H3174">
            <v>0.73</v>
          </cell>
        </row>
        <row r="3175">
          <cell r="A3175">
            <v>3174</v>
          </cell>
          <cell r="B3175" t="str">
            <v>SVAM International, Inc.</v>
          </cell>
          <cell r="C3175">
            <v>3.7</v>
          </cell>
          <cell r="D3175">
            <v>150</v>
          </cell>
          <cell r="E3175">
            <v>3.6</v>
          </cell>
          <cell r="F3175">
            <v>3.5</v>
          </cell>
          <cell r="G3175">
            <v>3.7</v>
          </cell>
          <cell r="H3175">
            <v>0.82</v>
          </cell>
        </row>
        <row r="3176">
          <cell r="A3176">
            <v>3175</v>
          </cell>
          <cell r="B3176" t="str">
            <v>Jewish Board of Family and Children's Services</v>
          </cell>
          <cell r="C3176">
            <v>3.4</v>
          </cell>
          <cell r="D3176">
            <v>650</v>
          </cell>
          <cell r="E3176">
            <v>3.2</v>
          </cell>
          <cell r="F3176">
            <v>3.1</v>
          </cell>
          <cell r="G3176">
            <v>3.3</v>
          </cell>
          <cell r="H3176">
            <v>0.71</v>
          </cell>
        </row>
        <row r="3177">
          <cell r="A3177">
            <v>3176</v>
          </cell>
          <cell r="B3177" t="str">
            <v>The Aspen Group</v>
          </cell>
          <cell r="C3177">
            <v>3.5</v>
          </cell>
          <cell r="D3177">
            <v>1500</v>
          </cell>
          <cell r="E3177">
            <v>3.3</v>
          </cell>
          <cell r="F3177">
            <v>3.2</v>
          </cell>
          <cell r="G3177">
            <v>3.4</v>
          </cell>
          <cell r="H3177">
            <v>0.75</v>
          </cell>
        </row>
        <row r="3178">
          <cell r="A3178">
            <v>3177</v>
          </cell>
          <cell r="B3178" t="str">
            <v>Corporate Travel Management US</v>
          </cell>
          <cell r="C3178">
            <v>3.6</v>
          </cell>
          <cell r="D3178">
            <v>850</v>
          </cell>
          <cell r="E3178">
            <v>3.4</v>
          </cell>
          <cell r="F3178">
            <v>3.3</v>
          </cell>
          <cell r="G3178">
            <v>3.5</v>
          </cell>
          <cell r="H3178">
            <v>0.78</v>
          </cell>
        </row>
        <row r="3179">
          <cell r="A3179">
            <v>3178</v>
          </cell>
          <cell r="B3179" t="str">
            <v>Singer Equipment Company</v>
          </cell>
          <cell r="C3179">
            <v>3.4</v>
          </cell>
          <cell r="D3179">
            <v>180</v>
          </cell>
          <cell r="E3179">
            <v>3.2</v>
          </cell>
          <cell r="F3179">
            <v>3.1</v>
          </cell>
          <cell r="G3179">
            <v>3.3</v>
          </cell>
          <cell r="H3179">
            <v>0.7</v>
          </cell>
        </row>
        <row r="3180">
          <cell r="A3180">
            <v>3179</v>
          </cell>
          <cell r="B3180" t="str">
            <v>Southland Industries</v>
          </cell>
          <cell r="C3180">
            <v>4.4000000000000004</v>
          </cell>
          <cell r="D3180">
            <v>550</v>
          </cell>
          <cell r="E3180">
            <v>4.2</v>
          </cell>
          <cell r="F3180">
            <v>4.3</v>
          </cell>
          <cell r="G3180">
            <v>4.4000000000000004</v>
          </cell>
          <cell r="H3180">
            <v>0.93</v>
          </cell>
        </row>
        <row r="3181">
          <cell r="A3181">
            <v>3180</v>
          </cell>
          <cell r="B3181" t="str">
            <v>San Francisco International Airport</v>
          </cell>
          <cell r="C3181">
            <v>3.9</v>
          </cell>
          <cell r="D3181">
            <v>450</v>
          </cell>
          <cell r="E3181">
            <v>3.7</v>
          </cell>
          <cell r="F3181">
            <v>3.6</v>
          </cell>
          <cell r="G3181">
            <v>3.8</v>
          </cell>
          <cell r="H3181">
            <v>0.87</v>
          </cell>
        </row>
        <row r="3182">
          <cell r="A3182">
            <v>3181</v>
          </cell>
          <cell r="B3182" t="str">
            <v>Acelity</v>
          </cell>
          <cell r="C3182">
            <v>3.5</v>
          </cell>
          <cell r="D3182">
            <v>1200</v>
          </cell>
          <cell r="E3182">
            <v>3.3</v>
          </cell>
          <cell r="F3182">
            <v>3.2</v>
          </cell>
          <cell r="G3182">
            <v>3.4</v>
          </cell>
          <cell r="H3182">
            <v>0.74</v>
          </cell>
        </row>
        <row r="3183">
          <cell r="A3183">
            <v>3182</v>
          </cell>
          <cell r="B3183" t="str">
            <v>Regional Finance</v>
          </cell>
          <cell r="C3183">
            <v>3.5</v>
          </cell>
          <cell r="D3183">
            <v>650</v>
          </cell>
          <cell r="E3183">
            <v>3.3</v>
          </cell>
          <cell r="F3183">
            <v>3.2</v>
          </cell>
          <cell r="G3183">
            <v>3.4</v>
          </cell>
          <cell r="H3183">
            <v>0.76</v>
          </cell>
        </row>
        <row r="3184">
          <cell r="A3184">
            <v>3183</v>
          </cell>
          <cell r="B3184" t="str">
            <v>eLEND</v>
          </cell>
          <cell r="C3184">
            <v>3.6</v>
          </cell>
          <cell r="D3184">
            <v>280</v>
          </cell>
          <cell r="E3184">
            <v>3.5</v>
          </cell>
          <cell r="F3184">
            <v>3.4</v>
          </cell>
          <cell r="G3184">
            <v>3.6</v>
          </cell>
          <cell r="H3184">
            <v>0.79</v>
          </cell>
        </row>
        <row r="3185">
          <cell r="A3185">
            <v>3184</v>
          </cell>
          <cell r="B3185" t="str">
            <v>YP</v>
          </cell>
          <cell r="C3185">
            <v>3.1</v>
          </cell>
          <cell r="D3185">
            <v>2500</v>
          </cell>
          <cell r="E3185">
            <v>2.9</v>
          </cell>
          <cell r="F3185">
            <v>2.8</v>
          </cell>
          <cell r="G3185">
            <v>3</v>
          </cell>
          <cell r="H3185">
            <v>0.6</v>
          </cell>
        </row>
        <row r="3186">
          <cell r="A3186">
            <v>3185</v>
          </cell>
          <cell r="B3186" t="str">
            <v>Neoris</v>
          </cell>
          <cell r="C3186">
            <v>3.8</v>
          </cell>
          <cell r="D3186">
            <v>1500</v>
          </cell>
          <cell r="E3186">
            <v>3.7</v>
          </cell>
          <cell r="F3186">
            <v>3.6</v>
          </cell>
          <cell r="G3186">
            <v>3.8</v>
          </cell>
          <cell r="H3186">
            <v>0.85</v>
          </cell>
        </row>
        <row r="3187">
          <cell r="A3187">
            <v>3186</v>
          </cell>
          <cell r="B3187" t="str">
            <v>Avid Technology</v>
          </cell>
          <cell r="C3187">
            <v>3.8</v>
          </cell>
          <cell r="D3187">
            <v>650</v>
          </cell>
          <cell r="E3187">
            <v>3.6</v>
          </cell>
          <cell r="F3187">
            <v>3.5</v>
          </cell>
          <cell r="G3187">
            <v>3.7</v>
          </cell>
          <cell r="H3187">
            <v>0.86</v>
          </cell>
        </row>
        <row r="3188">
          <cell r="A3188">
            <v>3187</v>
          </cell>
          <cell r="B3188" t="str">
            <v>Vrio Corp</v>
          </cell>
          <cell r="C3188">
            <v>3.7</v>
          </cell>
          <cell r="D3188">
            <v>450</v>
          </cell>
          <cell r="E3188">
            <v>3.5</v>
          </cell>
          <cell r="F3188">
            <v>3.4</v>
          </cell>
          <cell r="G3188">
            <v>3.6</v>
          </cell>
          <cell r="H3188">
            <v>0.82</v>
          </cell>
        </row>
        <row r="3189">
          <cell r="A3189">
            <v>3188</v>
          </cell>
          <cell r="B3189" t="str">
            <v>Sydell Group</v>
          </cell>
          <cell r="C3189">
            <v>3.5</v>
          </cell>
          <cell r="D3189">
            <v>120</v>
          </cell>
          <cell r="E3189">
            <v>3.3</v>
          </cell>
          <cell r="F3189">
            <v>3.2</v>
          </cell>
          <cell r="G3189">
            <v>3.4</v>
          </cell>
          <cell r="H3189">
            <v>0.74</v>
          </cell>
        </row>
        <row r="3190">
          <cell r="A3190">
            <v>3189</v>
          </cell>
          <cell r="B3190" t="str">
            <v>David Yurman</v>
          </cell>
          <cell r="C3190">
            <v>3.4</v>
          </cell>
          <cell r="D3190">
            <v>550</v>
          </cell>
          <cell r="E3190">
            <v>3.2</v>
          </cell>
          <cell r="F3190">
            <v>3.1</v>
          </cell>
          <cell r="G3190">
            <v>3.3</v>
          </cell>
          <cell r="H3190">
            <v>0.71</v>
          </cell>
        </row>
        <row r="3191">
          <cell r="A3191">
            <v>3190</v>
          </cell>
          <cell r="B3191" t="str">
            <v>Gulf Stream Coach, Inc.</v>
          </cell>
          <cell r="C3191">
            <v>3.1</v>
          </cell>
          <cell r="D3191">
            <v>150</v>
          </cell>
          <cell r="E3191">
            <v>2.9</v>
          </cell>
          <cell r="F3191">
            <v>2.8</v>
          </cell>
          <cell r="G3191">
            <v>3</v>
          </cell>
          <cell r="H3191">
            <v>0.62</v>
          </cell>
        </row>
        <row r="3192">
          <cell r="A3192">
            <v>3191</v>
          </cell>
          <cell r="B3192" t="str">
            <v>News America Marketing</v>
          </cell>
          <cell r="C3192">
            <v>3.2</v>
          </cell>
          <cell r="D3192">
            <v>2200</v>
          </cell>
          <cell r="E3192">
            <v>3</v>
          </cell>
          <cell r="F3192">
            <v>2.9</v>
          </cell>
          <cell r="G3192">
            <v>3.1</v>
          </cell>
          <cell r="H3192">
            <v>0.65</v>
          </cell>
        </row>
        <row r="3193">
          <cell r="A3193">
            <v>3192</v>
          </cell>
          <cell r="B3193" t="str">
            <v>MMR Group</v>
          </cell>
          <cell r="C3193">
            <v>3.8</v>
          </cell>
          <cell r="D3193">
            <v>450</v>
          </cell>
          <cell r="E3193">
            <v>3.7</v>
          </cell>
          <cell r="F3193">
            <v>3.6</v>
          </cell>
          <cell r="G3193">
            <v>3.8</v>
          </cell>
          <cell r="H3193">
            <v>0.85</v>
          </cell>
        </row>
        <row r="3194">
          <cell r="A3194">
            <v>3193</v>
          </cell>
          <cell r="B3194" t="str">
            <v>Active Network</v>
          </cell>
          <cell r="C3194">
            <v>3.3</v>
          </cell>
          <cell r="D3194">
            <v>1800</v>
          </cell>
          <cell r="E3194">
            <v>3.1</v>
          </cell>
          <cell r="F3194">
            <v>3</v>
          </cell>
          <cell r="G3194">
            <v>3.2</v>
          </cell>
          <cell r="H3194">
            <v>0.68</v>
          </cell>
        </row>
        <row r="3195">
          <cell r="A3195">
            <v>3194</v>
          </cell>
          <cell r="B3195" t="str">
            <v>Penguin Group</v>
          </cell>
          <cell r="C3195">
            <v>3.8</v>
          </cell>
          <cell r="D3195">
            <v>1200</v>
          </cell>
          <cell r="E3195">
            <v>3.6</v>
          </cell>
          <cell r="F3195">
            <v>3.5</v>
          </cell>
          <cell r="G3195">
            <v>3.9</v>
          </cell>
          <cell r="H3195">
            <v>0.87</v>
          </cell>
        </row>
        <row r="3196">
          <cell r="A3196">
            <v>3195</v>
          </cell>
          <cell r="B3196" t="str">
            <v>Colorado premium</v>
          </cell>
          <cell r="C3196">
            <v>3.4</v>
          </cell>
          <cell r="D3196">
            <v>180</v>
          </cell>
          <cell r="E3196">
            <v>3.2</v>
          </cell>
          <cell r="F3196">
            <v>3.1</v>
          </cell>
          <cell r="G3196">
            <v>3.3</v>
          </cell>
          <cell r="H3196">
            <v>0.7</v>
          </cell>
        </row>
        <row r="3197">
          <cell r="A3197">
            <v>3196</v>
          </cell>
          <cell r="B3197" t="str">
            <v>TD Ameritrade</v>
          </cell>
          <cell r="C3197">
            <v>3.6</v>
          </cell>
          <cell r="D3197">
            <v>3500</v>
          </cell>
          <cell r="E3197">
            <v>3.5</v>
          </cell>
          <cell r="F3197">
            <v>3.4</v>
          </cell>
          <cell r="G3197">
            <v>3.6</v>
          </cell>
          <cell r="H3197">
            <v>0.82</v>
          </cell>
        </row>
        <row r="3198">
          <cell r="A3198">
            <v>3197</v>
          </cell>
          <cell r="B3198" t="str">
            <v>Avineon</v>
          </cell>
          <cell r="C3198">
            <v>3.5</v>
          </cell>
          <cell r="D3198">
            <v>280</v>
          </cell>
          <cell r="E3198">
            <v>3.4</v>
          </cell>
          <cell r="F3198">
            <v>3.3</v>
          </cell>
          <cell r="G3198">
            <v>3.5</v>
          </cell>
          <cell r="H3198">
            <v>0.76</v>
          </cell>
        </row>
        <row r="3199">
          <cell r="A3199">
            <v>3198</v>
          </cell>
          <cell r="B3199" t="str">
            <v>MNX Global Logistics</v>
          </cell>
          <cell r="C3199">
            <v>3.4</v>
          </cell>
          <cell r="D3199">
            <v>350</v>
          </cell>
          <cell r="E3199">
            <v>3.2</v>
          </cell>
          <cell r="F3199">
            <v>3.1</v>
          </cell>
          <cell r="G3199">
            <v>3.3</v>
          </cell>
          <cell r="H3199">
            <v>0.72</v>
          </cell>
        </row>
        <row r="3200">
          <cell r="A3200">
            <v>3199</v>
          </cell>
          <cell r="B3200" t="str">
            <v>Microgenics Corporation</v>
          </cell>
          <cell r="C3200">
            <v>3.5</v>
          </cell>
          <cell r="D3200">
            <v>220</v>
          </cell>
          <cell r="E3200">
            <v>3.3</v>
          </cell>
          <cell r="F3200">
            <v>3.2</v>
          </cell>
          <cell r="G3200">
            <v>3.4</v>
          </cell>
          <cell r="H3200">
            <v>0.75</v>
          </cell>
        </row>
        <row r="3201">
          <cell r="A3201">
            <v>3200</v>
          </cell>
          <cell r="B3201" t="str">
            <v>Stearns Bank</v>
          </cell>
          <cell r="C3201">
            <v>3.2</v>
          </cell>
          <cell r="D3201">
            <v>180</v>
          </cell>
          <cell r="E3201">
            <v>3.1</v>
          </cell>
          <cell r="F3201">
            <v>3</v>
          </cell>
          <cell r="G3201">
            <v>3.2</v>
          </cell>
          <cell r="H3201">
            <v>0.68</v>
          </cell>
        </row>
        <row r="3202">
          <cell r="A3202">
            <v>3201</v>
          </cell>
          <cell r="B3202" t="str">
            <v>Confluent Health</v>
          </cell>
          <cell r="C3202">
            <v>3.8</v>
          </cell>
          <cell r="D3202">
            <v>215</v>
          </cell>
          <cell r="E3202">
            <v>3.6</v>
          </cell>
          <cell r="F3202">
            <v>3.4</v>
          </cell>
          <cell r="G3202">
            <v>3.7</v>
          </cell>
          <cell r="H3202">
            <v>0.82</v>
          </cell>
        </row>
        <row r="3203">
          <cell r="A3203">
            <v>3202</v>
          </cell>
          <cell r="B3203" t="str">
            <v>Delphinus Engineering, Inc.</v>
          </cell>
          <cell r="C3203">
            <v>3.5</v>
          </cell>
          <cell r="D3203">
            <v>110</v>
          </cell>
          <cell r="E3203">
            <v>3.3</v>
          </cell>
          <cell r="F3203">
            <v>3.1</v>
          </cell>
          <cell r="G3203">
            <v>3.2</v>
          </cell>
          <cell r="H3203">
            <v>0.7</v>
          </cell>
        </row>
        <row r="3204">
          <cell r="A3204">
            <v>3203</v>
          </cell>
          <cell r="B3204" t="str">
            <v>Soliant Health</v>
          </cell>
          <cell r="C3204">
            <v>4</v>
          </cell>
          <cell r="D3204">
            <v>1850</v>
          </cell>
          <cell r="E3204">
            <v>3.8</v>
          </cell>
          <cell r="F3204">
            <v>3.7</v>
          </cell>
          <cell r="G3204">
            <v>4.0999999999999996</v>
          </cell>
          <cell r="H3204">
            <v>0.89</v>
          </cell>
        </row>
        <row r="3205">
          <cell r="A3205">
            <v>3204</v>
          </cell>
          <cell r="B3205" t="str">
            <v>Security Finance</v>
          </cell>
          <cell r="C3205">
            <v>3.2</v>
          </cell>
          <cell r="D3205">
            <v>420</v>
          </cell>
          <cell r="E3205">
            <v>3</v>
          </cell>
          <cell r="F3205">
            <v>2.8</v>
          </cell>
          <cell r="G3205">
            <v>2.9</v>
          </cell>
          <cell r="H3205">
            <v>0.55000000000000004</v>
          </cell>
        </row>
        <row r="3206">
          <cell r="A3206">
            <v>3205</v>
          </cell>
          <cell r="B3206" t="str">
            <v>Sonosite</v>
          </cell>
          <cell r="C3206">
            <v>3.7</v>
          </cell>
          <cell r="D3206">
            <v>310</v>
          </cell>
          <cell r="E3206">
            <v>3.5</v>
          </cell>
          <cell r="F3206">
            <v>3.3</v>
          </cell>
          <cell r="G3206">
            <v>3.5</v>
          </cell>
          <cell r="H3206">
            <v>0.78</v>
          </cell>
        </row>
        <row r="3207">
          <cell r="A3207">
            <v>3206</v>
          </cell>
          <cell r="B3207" t="str">
            <v>Advent Global Solutions</v>
          </cell>
          <cell r="C3207">
            <v>3.4</v>
          </cell>
          <cell r="D3207">
            <v>240</v>
          </cell>
          <cell r="E3207">
            <v>3.2</v>
          </cell>
          <cell r="F3207">
            <v>3</v>
          </cell>
          <cell r="G3207">
            <v>3.1</v>
          </cell>
          <cell r="H3207">
            <v>0.62</v>
          </cell>
        </row>
        <row r="3208">
          <cell r="A3208">
            <v>3207</v>
          </cell>
          <cell r="B3208" t="str">
            <v>VSoft</v>
          </cell>
          <cell r="C3208">
            <v>3.6</v>
          </cell>
          <cell r="D3208">
            <v>125</v>
          </cell>
          <cell r="E3208">
            <v>3.5</v>
          </cell>
          <cell r="F3208">
            <v>3.3</v>
          </cell>
          <cell r="G3208">
            <v>3.4</v>
          </cell>
          <cell r="H3208">
            <v>0.74</v>
          </cell>
        </row>
        <row r="3209">
          <cell r="A3209">
            <v>3208</v>
          </cell>
          <cell r="B3209" t="str">
            <v>Jamba Juice</v>
          </cell>
          <cell r="C3209">
            <v>3.3</v>
          </cell>
          <cell r="D3209">
            <v>2850</v>
          </cell>
          <cell r="E3209">
            <v>3.2</v>
          </cell>
          <cell r="F3209">
            <v>2.9</v>
          </cell>
          <cell r="G3209">
            <v>3.1</v>
          </cell>
          <cell r="H3209">
            <v>0.6</v>
          </cell>
        </row>
        <row r="3210">
          <cell r="A3210">
            <v>3209</v>
          </cell>
          <cell r="B3210" t="str">
            <v>Graham Media Group</v>
          </cell>
          <cell r="C3210">
            <v>3.8</v>
          </cell>
          <cell r="D3210">
            <v>145</v>
          </cell>
          <cell r="E3210">
            <v>3.6</v>
          </cell>
          <cell r="F3210">
            <v>3.5</v>
          </cell>
          <cell r="G3210">
            <v>3.7</v>
          </cell>
          <cell r="H3210">
            <v>0.84</v>
          </cell>
        </row>
        <row r="3211">
          <cell r="A3211">
            <v>3210</v>
          </cell>
          <cell r="B3211" t="str">
            <v>Berlitz Corporation</v>
          </cell>
          <cell r="C3211">
            <v>3.1</v>
          </cell>
          <cell r="D3211">
            <v>1100</v>
          </cell>
          <cell r="E3211">
            <v>3.3</v>
          </cell>
          <cell r="F3211">
            <v>2.7</v>
          </cell>
          <cell r="G3211">
            <v>2.8</v>
          </cell>
          <cell r="H3211">
            <v>0.48</v>
          </cell>
        </row>
        <row r="3212">
          <cell r="A3212">
            <v>3211</v>
          </cell>
          <cell r="B3212" t="str">
            <v>Deluxe</v>
          </cell>
          <cell r="C3212">
            <v>3.6</v>
          </cell>
          <cell r="D3212">
            <v>1450</v>
          </cell>
          <cell r="E3212">
            <v>3.5</v>
          </cell>
          <cell r="F3212">
            <v>3.2</v>
          </cell>
          <cell r="G3212">
            <v>3.4</v>
          </cell>
          <cell r="H3212">
            <v>0.72</v>
          </cell>
        </row>
        <row r="3213">
          <cell r="A3213">
            <v>3212</v>
          </cell>
          <cell r="B3213" t="str">
            <v>Tilly's</v>
          </cell>
          <cell r="C3213">
            <v>3.4</v>
          </cell>
          <cell r="D3213">
            <v>1250</v>
          </cell>
          <cell r="E3213">
            <v>3.2</v>
          </cell>
          <cell r="F3213">
            <v>3</v>
          </cell>
          <cell r="G3213">
            <v>3.1</v>
          </cell>
          <cell r="H3213">
            <v>0.65</v>
          </cell>
        </row>
        <row r="3214">
          <cell r="A3214">
            <v>3213</v>
          </cell>
          <cell r="B3214" t="str">
            <v>Morgan Auto Group</v>
          </cell>
          <cell r="C3214">
            <v>3.5</v>
          </cell>
          <cell r="D3214">
            <v>380</v>
          </cell>
          <cell r="E3214">
            <v>3.1</v>
          </cell>
          <cell r="F3214">
            <v>3.2</v>
          </cell>
          <cell r="G3214">
            <v>3.3</v>
          </cell>
          <cell r="H3214">
            <v>0.7</v>
          </cell>
        </row>
        <row r="3215">
          <cell r="A3215">
            <v>3214</v>
          </cell>
          <cell r="B3215" t="str">
            <v>Zodiac Pool Systems</v>
          </cell>
          <cell r="C3215">
            <v>3.6</v>
          </cell>
          <cell r="D3215">
            <v>210</v>
          </cell>
          <cell r="E3215">
            <v>3.4</v>
          </cell>
          <cell r="F3215">
            <v>3.2</v>
          </cell>
          <cell r="G3215">
            <v>3.4</v>
          </cell>
          <cell r="H3215">
            <v>0.75</v>
          </cell>
        </row>
        <row r="3216">
          <cell r="A3216">
            <v>3215</v>
          </cell>
          <cell r="B3216" t="str">
            <v>Stevens Transport Company</v>
          </cell>
          <cell r="C3216">
            <v>3</v>
          </cell>
          <cell r="D3216">
            <v>950</v>
          </cell>
          <cell r="E3216">
            <v>2.4</v>
          </cell>
          <cell r="F3216">
            <v>2.8</v>
          </cell>
          <cell r="G3216">
            <v>2.9</v>
          </cell>
          <cell r="H3216">
            <v>0.52</v>
          </cell>
        </row>
        <row r="3217">
          <cell r="A3217">
            <v>3216</v>
          </cell>
          <cell r="B3217" t="str">
            <v>Apple Leisure Group</v>
          </cell>
          <cell r="C3217">
            <v>3.5</v>
          </cell>
          <cell r="D3217">
            <v>840</v>
          </cell>
          <cell r="E3217">
            <v>3.2</v>
          </cell>
          <cell r="F3217">
            <v>3.1</v>
          </cell>
          <cell r="G3217">
            <v>3.3</v>
          </cell>
          <cell r="H3217">
            <v>0.68</v>
          </cell>
        </row>
        <row r="3218">
          <cell r="A3218">
            <v>3217</v>
          </cell>
          <cell r="B3218" t="str">
            <v>MIT AgeLab</v>
          </cell>
          <cell r="C3218">
            <v>4.2</v>
          </cell>
          <cell r="D3218">
            <v>45</v>
          </cell>
          <cell r="E3218">
            <v>4</v>
          </cell>
          <cell r="F3218">
            <v>4.0999999999999996</v>
          </cell>
          <cell r="G3218">
            <v>4.3</v>
          </cell>
          <cell r="H3218" t="str">
            <v>N/A</v>
          </cell>
        </row>
        <row r="3219">
          <cell r="A3219">
            <v>3218</v>
          </cell>
          <cell r="B3219" t="str">
            <v>Highspring</v>
          </cell>
          <cell r="C3219">
            <v>3.4</v>
          </cell>
          <cell r="D3219">
            <v>65</v>
          </cell>
          <cell r="E3219">
            <v>3.2</v>
          </cell>
          <cell r="F3219">
            <v>3.1</v>
          </cell>
          <cell r="G3219">
            <v>3.2</v>
          </cell>
          <cell r="H3219" t="str">
            <v>N/A</v>
          </cell>
        </row>
        <row r="3220">
          <cell r="A3220">
            <v>3219</v>
          </cell>
          <cell r="B3220" t="str">
            <v>Navitas Life Sciences</v>
          </cell>
          <cell r="C3220">
            <v>3.7</v>
          </cell>
          <cell r="D3220">
            <v>310</v>
          </cell>
          <cell r="E3220">
            <v>3.5</v>
          </cell>
          <cell r="F3220">
            <v>3.4</v>
          </cell>
          <cell r="G3220">
            <v>3.6</v>
          </cell>
          <cell r="H3220">
            <v>0.8</v>
          </cell>
        </row>
        <row r="3221">
          <cell r="A3221">
            <v>3220</v>
          </cell>
          <cell r="B3221" t="str">
            <v>Viamedia</v>
          </cell>
          <cell r="C3221">
            <v>3.5</v>
          </cell>
          <cell r="D3221">
            <v>115</v>
          </cell>
          <cell r="E3221">
            <v>3.4</v>
          </cell>
          <cell r="F3221">
            <v>3.2</v>
          </cell>
          <cell r="G3221">
            <v>3.3</v>
          </cell>
          <cell r="H3221">
            <v>0.72</v>
          </cell>
        </row>
        <row r="3222">
          <cell r="A3222">
            <v>3221</v>
          </cell>
          <cell r="B3222" t="str">
            <v>Southern Farm Bureau</v>
          </cell>
          <cell r="C3222">
            <v>3.8</v>
          </cell>
          <cell r="D3222">
            <v>290</v>
          </cell>
          <cell r="E3222">
            <v>3.9</v>
          </cell>
          <cell r="F3222">
            <v>3.5</v>
          </cell>
          <cell r="G3222">
            <v>3.7</v>
          </cell>
          <cell r="H3222">
            <v>0.85</v>
          </cell>
        </row>
        <row r="3223">
          <cell r="A3223">
            <v>3222</v>
          </cell>
          <cell r="B3223" t="str">
            <v>Healthcare IT Leaders</v>
          </cell>
          <cell r="C3223">
            <v>4.4000000000000004</v>
          </cell>
          <cell r="D3223">
            <v>140</v>
          </cell>
          <cell r="E3223">
            <v>4.2</v>
          </cell>
          <cell r="F3223">
            <v>4.3</v>
          </cell>
          <cell r="G3223">
            <v>4.5</v>
          </cell>
          <cell r="H3223">
            <v>0.96</v>
          </cell>
        </row>
        <row r="3224">
          <cell r="A3224">
            <v>3223</v>
          </cell>
          <cell r="B3224" t="str">
            <v>Communications Workers of America</v>
          </cell>
          <cell r="C3224">
            <v>3.6</v>
          </cell>
          <cell r="D3224">
            <v>180</v>
          </cell>
          <cell r="E3224">
            <v>3.5</v>
          </cell>
          <cell r="F3224">
            <v>3.2</v>
          </cell>
          <cell r="G3224">
            <v>3.6</v>
          </cell>
          <cell r="H3224" t="str">
            <v>N/A</v>
          </cell>
        </row>
        <row r="3225">
          <cell r="A3225">
            <v>3224</v>
          </cell>
          <cell r="B3225" t="str">
            <v>ConGlobal</v>
          </cell>
          <cell r="C3225">
            <v>3.1</v>
          </cell>
          <cell r="D3225">
            <v>340</v>
          </cell>
          <cell r="E3225">
            <v>2.8</v>
          </cell>
          <cell r="F3225">
            <v>2.7</v>
          </cell>
          <cell r="G3225">
            <v>2.9</v>
          </cell>
          <cell r="H3225">
            <v>0.54</v>
          </cell>
        </row>
        <row r="3226">
          <cell r="A3226">
            <v>3225</v>
          </cell>
          <cell r="B3226" t="str">
            <v>Tall Foods</v>
          </cell>
          <cell r="C3226">
            <v>3.3</v>
          </cell>
          <cell r="D3226">
            <v>55</v>
          </cell>
          <cell r="E3226">
            <v>3.1</v>
          </cell>
          <cell r="F3226">
            <v>3</v>
          </cell>
          <cell r="G3226">
            <v>3.2</v>
          </cell>
          <cell r="H3226" t="str">
            <v>N/A</v>
          </cell>
        </row>
        <row r="3227">
          <cell r="A3227">
            <v>3226</v>
          </cell>
          <cell r="B3227" t="str">
            <v>Kenan Advantage Group</v>
          </cell>
          <cell r="C3227">
            <v>3.2</v>
          </cell>
          <cell r="D3227">
            <v>850</v>
          </cell>
          <cell r="E3227">
            <v>2.7</v>
          </cell>
          <cell r="F3227">
            <v>2.9</v>
          </cell>
          <cell r="G3227">
            <v>3</v>
          </cell>
          <cell r="H3227">
            <v>0.57999999999999996</v>
          </cell>
        </row>
        <row r="3228">
          <cell r="A3228">
            <v>3227</v>
          </cell>
          <cell r="B3228" t="str">
            <v>Federal Reserve Bank of Richmond</v>
          </cell>
          <cell r="C3228">
            <v>4.0999999999999996</v>
          </cell>
          <cell r="D3228">
            <v>420</v>
          </cell>
          <cell r="E3228">
            <v>4.2</v>
          </cell>
          <cell r="F3228">
            <v>3.9</v>
          </cell>
          <cell r="G3228">
            <v>4.0999999999999996</v>
          </cell>
          <cell r="H3228">
            <v>0.92</v>
          </cell>
        </row>
        <row r="3229">
          <cell r="A3229">
            <v>3228</v>
          </cell>
          <cell r="B3229" t="str">
            <v>GILLIG</v>
          </cell>
          <cell r="C3229">
            <v>3.7</v>
          </cell>
          <cell r="D3229">
            <v>195</v>
          </cell>
          <cell r="E3229">
            <v>3.3</v>
          </cell>
          <cell r="F3229">
            <v>3.5</v>
          </cell>
          <cell r="G3229">
            <v>3.6</v>
          </cell>
          <cell r="H3229">
            <v>0.81</v>
          </cell>
        </row>
        <row r="3230">
          <cell r="A3230">
            <v>3229</v>
          </cell>
          <cell r="B3230" t="str">
            <v>Bloomin' Brands, Inc</v>
          </cell>
          <cell r="C3230">
            <v>3.5</v>
          </cell>
          <cell r="D3230">
            <v>5400</v>
          </cell>
          <cell r="E3230">
            <v>3.4</v>
          </cell>
          <cell r="F3230">
            <v>3.1</v>
          </cell>
          <cell r="G3230">
            <v>3.4</v>
          </cell>
          <cell r="H3230">
            <v>0.74</v>
          </cell>
        </row>
        <row r="3231">
          <cell r="A3231">
            <v>3230</v>
          </cell>
          <cell r="B3231" t="str">
            <v>Trail Animals Running Club</v>
          </cell>
          <cell r="C3231">
            <v>4.5</v>
          </cell>
          <cell r="D3231">
            <v>15</v>
          </cell>
          <cell r="E3231" t="str">
            <v>N/A</v>
          </cell>
          <cell r="F3231" t="str">
            <v>N/A</v>
          </cell>
          <cell r="G3231">
            <v>4.5999999999999996</v>
          </cell>
          <cell r="H3231" t="str">
            <v>N/A</v>
          </cell>
        </row>
        <row r="3232">
          <cell r="A3232">
            <v>3231</v>
          </cell>
          <cell r="B3232" t="str">
            <v>Marcus Hotels &amp; Resorts</v>
          </cell>
          <cell r="C3232">
            <v>3.6</v>
          </cell>
          <cell r="D3232">
            <v>620</v>
          </cell>
          <cell r="E3232">
            <v>3.3</v>
          </cell>
          <cell r="F3232">
            <v>3.3</v>
          </cell>
          <cell r="G3232">
            <v>3.5</v>
          </cell>
          <cell r="H3232">
            <v>0.76</v>
          </cell>
        </row>
        <row r="3233">
          <cell r="A3233">
            <v>3232</v>
          </cell>
          <cell r="B3233" t="str">
            <v>Gilson</v>
          </cell>
          <cell r="C3233">
            <v>3.5</v>
          </cell>
          <cell r="D3233">
            <v>140</v>
          </cell>
          <cell r="E3233">
            <v>3.4</v>
          </cell>
          <cell r="F3233">
            <v>3.2</v>
          </cell>
          <cell r="G3233">
            <v>3.3</v>
          </cell>
          <cell r="H3233">
            <v>0.72</v>
          </cell>
        </row>
        <row r="3234">
          <cell r="A3234">
            <v>3233</v>
          </cell>
          <cell r="B3234" t="str">
            <v>Amazonprime</v>
          </cell>
          <cell r="C3234">
            <v>3.5</v>
          </cell>
          <cell r="D3234">
            <v>25000</v>
          </cell>
          <cell r="E3234">
            <v>3</v>
          </cell>
          <cell r="F3234">
            <v>3.1</v>
          </cell>
          <cell r="G3234">
            <v>3.3</v>
          </cell>
          <cell r="H3234">
            <v>0.72</v>
          </cell>
        </row>
        <row r="3235">
          <cell r="A3235">
            <v>3234</v>
          </cell>
          <cell r="B3235" t="str">
            <v>Velocity Vehicle Group</v>
          </cell>
          <cell r="C3235">
            <v>3.3</v>
          </cell>
          <cell r="D3235">
            <v>210</v>
          </cell>
          <cell r="E3235">
            <v>2.9</v>
          </cell>
          <cell r="F3235">
            <v>3</v>
          </cell>
          <cell r="G3235">
            <v>3.1</v>
          </cell>
          <cell r="H3235">
            <v>0.64</v>
          </cell>
        </row>
        <row r="3236">
          <cell r="A3236">
            <v>3235</v>
          </cell>
          <cell r="B3236" t="str">
            <v>Abra Auto Body &amp; Glass</v>
          </cell>
          <cell r="C3236">
            <v>3.4</v>
          </cell>
          <cell r="D3236">
            <v>480</v>
          </cell>
          <cell r="E3236">
            <v>3.1</v>
          </cell>
          <cell r="F3236">
            <v>3.1</v>
          </cell>
          <cell r="G3236">
            <v>3.2</v>
          </cell>
          <cell r="H3236">
            <v>0.66</v>
          </cell>
        </row>
        <row r="3237">
          <cell r="A3237">
            <v>3236</v>
          </cell>
          <cell r="B3237" t="str">
            <v>Marsh McLennan</v>
          </cell>
          <cell r="C3237">
            <v>4</v>
          </cell>
          <cell r="D3237">
            <v>8200</v>
          </cell>
          <cell r="E3237">
            <v>3.7</v>
          </cell>
          <cell r="F3237">
            <v>3.6</v>
          </cell>
          <cell r="G3237">
            <v>3.9</v>
          </cell>
          <cell r="H3237">
            <v>0.88</v>
          </cell>
        </row>
        <row r="3238">
          <cell r="A3238">
            <v>3237</v>
          </cell>
          <cell r="B3238" t="str">
            <v>Walter P Moore</v>
          </cell>
          <cell r="C3238">
            <v>4.0999999999999996</v>
          </cell>
          <cell r="D3238">
            <v>240</v>
          </cell>
          <cell r="E3238">
            <v>3.8</v>
          </cell>
          <cell r="F3238">
            <v>3.9</v>
          </cell>
          <cell r="G3238">
            <v>4.2</v>
          </cell>
          <cell r="H3238">
            <v>0.94</v>
          </cell>
        </row>
        <row r="3239">
          <cell r="A3239">
            <v>3238</v>
          </cell>
          <cell r="B3239" t="str">
            <v>TeleVox Software</v>
          </cell>
          <cell r="C3239">
            <v>3.4</v>
          </cell>
          <cell r="D3239">
            <v>165</v>
          </cell>
          <cell r="E3239">
            <v>3.3</v>
          </cell>
          <cell r="F3239">
            <v>3.1</v>
          </cell>
          <cell r="G3239">
            <v>3.2</v>
          </cell>
          <cell r="H3239">
            <v>0.65</v>
          </cell>
        </row>
        <row r="3240">
          <cell r="A3240">
            <v>3239</v>
          </cell>
          <cell r="B3240" t="str">
            <v>ProQuest</v>
          </cell>
          <cell r="C3240">
            <v>3.7</v>
          </cell>
          <cell r="D3240">
            <v>580</v>
          </cell>
          <cell r="E3240">
            <v>3.8</v>
          </cell>
          <cell r="F3240">
            <v>3.3</v>
          </cell>
          <cell r="G3240">
            <v>3.5</v>
          </cell>
          <cell r="H3240">
            <v>0.75</v>
          </cell>
        </row>
        <row r="3241">
          <cell r="A3241">
            <v>3240</v>
          </cell>
          <cell r="B3241" t="str">
            <v>Electronic Transaction Consultants (ETC)</v>
          </cell>
          <cell r="C3241">
            <v>3.2</v>
          </cell>
          <cell r="D3241">
            <v>130</v>
          </cell>
          <cell r="E3241">
            <v>3</v>
          </cell>
          <cell r="F3241">
            <v>2.8</v>
          </cell>
          <cell r="G3241">
            <v>2.9</v>
          </cell>
          <cell r="H3241">
            <v>0.56000000000000005</v>
          </cell>
        </row>
        <row r="3242">
          <cell r="A3242">
            <v>3241</v>
          </cell>
          <cell r="B3242" t="str">
            <v>Honigman</v>
          </cell>
          <cell r="C3242">
            <v>3.7</v>
          </cell>
          <cell r="D3242">
            <v>115</v>
          </cell>
          <cell r="E3242">
            <v>3.1</v>
          </cell>
          <cell r="F3242">
            <v>3.5</v>
          </cell>
          <cell r="G3242">
            <v>3.6</v>
          </cell>
          <cell r="H3242">
            <v>0.82</v>
          </cell>
        </row>
        <row r="3243">
          <cell r="A3243">
            <v>3242</v>
          </cell>
          <cell r="B3243" t="str">
            <v>RednerΓÇÖs Markets</v>
          </cell>
          <cell r="C3243">
            <v>3.2</v>
          </cell>
          <cell r="D3243">
            <v>410</v>
          </cell>
          <cell r="E3243">
            <v>3</v>
          </cell>
          <cell r="F3243">
            <v>2.9</v>
          </cell>
          <cell r="G3243">
            <v>3.1</v>
          </cell>
          <cell r="H3243">
            <v>0.57999999999999996</v>
          </cell>
        </row>
        <row r="3244">
          <cell r="A3244">
            <v>3243</v>
          </cell>
          <cell r="B3244" t="str">
            <v>Physical Rehabilitation Network</v>
          </cell>
          <cell r="C3244">
            <v>3.6</v>
          </cell>
          <cell r="D3244">
            <v>185</v>
          </cell>
          <cell r="E3244">
            <v>3.5</v>
          </cell>
          <cell r="F3244">
            <v>3.3</v>
          </cell>
          <cell r="G3244">
            <v>3.5</v>
          </cell>
          <cell r="H3244">
            <v>0.74</v>
          </cell>
        </row>
        <row r="3245">
          <cell r="A3245">
            <v>3244</v>
          </cell>
          <cell r="B3245" t="str">
            <v>Epitec</v>
          </cell>
          <cell r="C3245">
            <v>4.2</v>
          </cell>
          <cell r="D3245">
            <v>520</v>
          </cell>
          <cell r="E3245">
            <v>4</v>
          </cell>
          <cell r="F3245">
            <v>4.0999999999999996</v>
          </cell>
          <cell r="G3245">
            <v>4.3</v>
          </cell>
          <cell r="H3245">
            <v>0.95</v>
          </cell>
        </row>
        <row r="3246">
          <cell r="A3246">
            <v>3245</v>
          </cell>
          <cell r="B3246" t="str">
            <v>Media Assembly</v>
          </cell>
          <cell r="C3246">
            <v>3.8</v>
          </cell>
          <cell r="D3246">
            <v>140</v>
          </cell>
          <cell r="E3246">
            <v>3.5</v>
          </cell>
          <cell r="F3246">
            <v>3.6</v>
          </cell>
          <cell r="G3246">
            <v>3.8</v>
          </cell>
          <cell r="H3246">
            <v>0.84</v>
          </cell>
        </row>
        <row r="3247">
          <cell r="A3247">
            <v>3246</v>
          </cell>
          <cell r="B3247" t="str">
            <v>Adcomm</v>
          </cell>
          <cell r="C3247">
            <v>3.1</v>
          </cell>
          <cell r="D3247">
            <v>195</v>
          </cell>
          <cell r="E3247">
            <v>2.9</v>
          </cell>
          <cell r="F3247">
            <v>2.7</v>
          </cell>
          <cell r="G3247">
            <v>2.8</v>
          </cell>
          <cell r="H3247">
            <v>0.5</v>
          </cell>
        </row>
        <row r="3248">
          <cell r="A3248">
            <v>3247</v>
          </cell>
          <cell r="B3248" t="str">
            <v>Certified Group</v>
          </cell>
          <cell r="C3248">
            <v>3.3</v>
          </cell>
          <cell r="D3248">
            <v>120</v>
          </cell>
          <cell r="E3248">
            <v>3.1</v>
          </cell>
          <cell r="F3248">
            <v>3</v>
          </cell>
          <cell r="G3248">
            <v>3.2</v>
          </cell>
          <cell r="H3248">
            <v>0.62</v>
          </cell>
        </row>
        <row r="3249">
          <cell r="A3249">
            <v>3248</v>
          </cell>
          <cell r="B3249" t="str">
            <v>Cambium Learning Group</v>
          </cell>
          <cell r="C3249">
            <v>3.7</v>
          </cell>
          <cell r="D3249">
            <v>310</v>
          </cell>
          <cell r="E3249">
            <v>3.8</v>
          </cell>
          <cell r="F3249">
            <v>3.3</v>
          </cell>
          <cell r="G3249">
            <v>3.6</v>
          </cell>
          <cell r="H3249">
            <v>0.76</v>
          </cell>
        </row>
        <row r="3250">
          <cell r="A3250">
            <v>3249</v>
          </cell>
          <cell r="B3250" t="str">
            <v>Aptara</v>
          </cell>
          <cell r="C3250">
            <v>3.1</v>
          </cell>
          <cell r="D3250">
            <v>850</v>
          </cell>
          <cell r="E3250">
            <v>3.2</v>
          </cell>
          <cell r="F3250">
            <v>2.7</v>
          </cell>
          <cell r="G3250">
            <v>2.8</v>
          </cell>
          <cell r="H3250">
            <v>0.52</v>
          </cell>
        </row>
        <row r="3251">
          <cell r="A3251">
            <v>3250</v>
          </cell>
          <cell r="B3251" t="str">
            <v>LaFontaine Ford of St. Clair</v>
          </cell>
          <cell r="C3251">
            <v>3.6</v>
          </cell>
          <cell r="D3251">
            <v>45</v>
          </cell>
          <cell r="E3251">
            <v>3.2</v>
          </cell>
          <cell r="F3251">
            <v>3.4</v>
          </cell>
          <cell r="G3251">
            <v>3.5</v>
          </cell>
          <cell r="H3251" t="str">
            <v>N/A</v>
          </cell>
        </row>
        <row r="3252">
          <cell r="A3252">
            <v>3251</v>
          </cell>
          <cell r="B3252" t="str">
            <v>Physicians Immediate Care</v>
          </cell>
          <cell r="C3252">
            <v>3.4</v>
          </cell>
          <cell r="D3252">
            <v>310</v>
          </cell>
          <cell r="E3252">
            <v>3.2</v>
          </cell>
          <cell r="F3252">
            <v>3.1</v>
          </cell>
          <cell r="G3252">
            <v>3.3</v>
          </cell>
          <cell r="H3252">
            <v>0.68</v>
          </cell>
        </row>
        <row r="3253">
          <cell r="A3253">
            <v>3252</v>
          </cell>
          <cell r="B3253" t="str">
            <v>Total Safety</v>
          </cell>
          <cell r="C3253">
            <v>3.2</v>
          </cell>
          <cell r="D3253">
            <v>640</v>
          </cell>
          <cell r="E3253">
            <v>2.9</v>
          </cell>
          <cell r="F3253">
            <v>2.8</v>
          </cell>
          <cell r="G3253">
            <v>3</v>
          </cell>
          <cell r="H3253">
            <v>0.55000000000000004</v>
          </cell>
        </row>
        <row r="3254">
          <cell r="A3254">
            <v>3253</v>
          </cell>
          <cell r="B3254" t="str">
            <v>Congruity HR</v>
          </cell>
          <cell r="C3254">
            <v>4</v>
          </cell>
          <cell r="D3254">
            <v>35</v>
          </cell>
          <cell r="E3254">
            <v>3.9</v>
          </cell>
          <cell r="F3254">
            <v>3.8</v>
          </cell>
          <cell r="G3254">
            <v>4.0999999999999996</v>
          </cell>
          <cell r="H3254" t="str">
            <v>N/A</v>
          </cell>
        </row>
        <row r="3255">
          <cell r="A3255">
            <v>3254</v>
          </cell>
          <cell r="B3255" t="str">
            <v>BNSF Logistics</v>
          </cell>
          <cell r="C3255">
            <v>3.5</v>
          </cell>
          <cell r="D3255">
            <v>320</v>
          </cell>
          <cell r="E3255">
            <v>3.3</v>
          </cell>
          <cell r="F3255">
            <v>3.2</v>
          </cell>
          <cell r="G3255">
            <v>3.4</v>
          </cell>
          <cell r="H3255">
            <v>0.7</v>
          </cell>
        </row>
        <row r="3256">
          <cell r="A3256">
            <v>3255</v>
          </cell>
          <cell r="B3256" t="str">
            <v>Bosch Home Comfort</v>
          </cell>
          <cell r="C3256">
            <v>3.9</v>
          </cell>
          <cell r="D3256">
            <v>180</v>
          </cell>
          <cell r="E3256">
            <v>3.8</v>
          </cell>
          <cell r="F3256">
            <v>3.6</v>
          </cell>
          <cell r="G3256">
            <v>3.8</v>
          </cell>
          <cell r="H3256">
            <v>0.88</v>
          </cell>
        </row>
        <row r="3257">
          <cell r="A3257">
            <v>3256</v>
          </cell>
          <cell r="B3257" t="str">
            <v>Citibanamex</v>
          </cell>
          <cell r="C3257">
            <v>3.8</v>
          </cell>
          <cell r="D3257">
            <v>4200</v>
          </cell>
          <cell r="E3257">
            <v>3.4</v>
          </cell>
          <cell r="F3257">
            <v>3.5</v>
          </cell>
          <cell r="G3257">
            <v>3.7</v>
          </cell>
          <cell r="H3257">
            <v>0.82</v>
          </cell>
        </row>
        <row r="3258">
          <cell r="A3258">
            <v>3257</v>
          </cell>
          <cell r="B3258" t="str">
            <v>Bangor Savings Bank</v>
          </cell>
          <cell r="C3258">
            <v>4.0999999999999996</v>
          </cell>
          <cell r="D3258">
            <v>165</v>
          </cell>
          <cell r="E3258">
            <v>4</v>
          </cell>
          <cell r="F3258">
            <v>3.9</v>
          </cell>
          <cell r="G3258">
            <v>4.2</v>
          </cell>
          <cell r="H3258">
            <v>0.94</v>
          </cell>
        </row>
        <row r="3259">
          <cell r="A3259">
            <v>3258</v>
          </cell>
          <cell r="B3259" t="str">
            <v>Hartford Healthcare</v>
          </cell>
          <cell r="C3259">
            <v>3.5</v>
          </cell>
          <cell r="D3259">
            <v>2100</v>
          </cell>
          <cell r="E3259">
            <v>3.2</v>
          </cell>
          <cell r="F3259">
            <v>3.1</v>
          </cell>
          <cell r="G3259">
            <v>3.4</v>
          </cell>
          <cell r="H3259">
            <v>0.72</v>
          </cell>
        </row>
        <row r="3260">
          <cell r="A3260">
            <v>3259</v>
          </cell>
          <cell r="B3260" t="str">
            <v>WeWork Labs</v>
          </cell>
          <cell r="C3260">
            <v>3.4</v>
          </cell>
          <cell r="D3260">
            <v>115</v>
          </cell>
          <cell r="E3260">
            <v>3.3</v>
          </cell>
          <cell r="F3260">
            <v>3</v>
          </cell>
          <cell r="G3260">
            <v>3.5</v>
          </cell>
          <cell r="H3260">
            <v>0.57999999999999996</v>
          </cell>
        </row>
        <row r="3261">
          <cell r="A3261">
            <v>3260</v>
          </cell>
          <cell r="B3261" t="str">
            <v>Office Depot</v>
          </cell>
          <cell r="C3261">
            <v>3.4</v>
          </cell>
          <cell r="D3261">
            <v>7800</v>
          </cell>
          <cell r="E3261">
            <v>3.3</v>
          </cell>
          <cell r="F3261">
            <v>3</v>
          </cell>
          <cell r="G3261">
            <v>3.1</v>
          </cell>
          <cell r="H3261">
            <v>0.64</v>
          </cell>
        </row>
        <row r="3262">
          <cell r="A3262">
            <v>3261</v>
          </cell>
          <cell r="B3262" t="str">
            <v>Signal 88 Security</v>
          </cell>
          <cell r="C3262">
            <v>3.2</v>
          </cell>
          <cell r="D3262">
            <v>410</v>
          </cell>
          <cell r="E3262">
            <v>3</v>
          </cell>
          <cell r="F3262">
            <v>2.9</v>
          </cell>
          <cell r="G3262">
            <v>3</v>
          </cell>
          <cell r="H3262">
            <v>0.56000000000000005</v>
          </cell>
        </row>
        <row r="3263">
          <cell r="A3263">
            <v>3262</v>
          </cell>
          <cell r="B3263" t="str">
            <v>Prosperity Bancshares</v>
          </cell>
          <cell r="C3263">
            <v>3.4</v>
          </cell>
          <cell r="D3263">
            <v>280</v>
          </cell>
          <cell r="E3263">
            <v>3.4</v>
          </cell>
          <cell r="F3263">
            <v>3.1</v>
          </cell>
          <cell r="G3263">
            <v>3.2</v>
          </cell>
          <cell r="H3263">
            <v>0.68</v>
          </cell>
        </row>
        <row r="3264">
          <cell r="A3264">
            <v>3263</v>
          </cell>
          <cell r="B3264" t="str">
            <v>Freedom Financial Network</v>
          </cell>
          <cell r="C3264">
            <v>3.9</v>
          </cell>
          <cell r="D3264">
            <v>1100</v>
          </cell>
          <cell r="E3264">
            <v>3.8</v>
          </cell>
          <cell r="F3264">
            <v>3.7</v>
          </cell>
          <cell r="G3264">
            <v>4</v>
          </cell>
          <cell r="H3264">
            <v>0.89</v>
          </cell>
        </row>
        <row r="3265">
          <cell r="A3265">
            <v>3264</v>
          </cell>
          <cell r="B3265" t="str">
            <v>Empyrean Benefit Solutions</v>
          </cell>
          <cell r="C3265">
            <v>3.5</v>
          </cell>
          <cell r="D3265">
            <v>245</v>
          </cell>
          <cell r="E3265">
            <v>3.4</v>
          </cell>
          <cell r="F3265">
            <v>3.2</v>
          </cell>
          <cell r="G3265">
            <v>3.4</v>
          </cell>
          <cell r="H3265">
            <v>0.72</v>
          </cell>
        </row>
        <row r="3266">
          <cell r="A3266">
            <v>3265</v>
          </cell>
          <cell r="B3266" t="str">
            <v>WoodSpring Hotels</v>
          </cell>
          <cell r="C3266">
            <v>3.1</v>
          </cell>
          <cell r="D3266">
            <v>190</v>
          </cell>
          <cell r="E3266">
            <v>2.9</v>
          </cell>
          <cell r="F3266">
            <v>2.8</v>
          </cell>
          <cell r="G3266">
            <v>2.9</v>
          </cell>
          <cell r="H3266">
            <v>0.52</v>
          </cell>
        </row>
        <row r="3267">
          <cell r="A3267">
            <v>3266</v>
          </cell>
          <cell r="B3267" t="str">
            <v>Consumers Credit Union, Illinois</v>
          </cell>
          <cell r="C3267">
            <v>4.2</v>
          </cell>
          <cell r="D3267">
            <v>130</v>
          </cell>
          <cell r="E3267">
            <v>4.0999999999999996</v>
          </cell>
          <cell r="F3267">
            <v>4</v>
          </cell>
          <cell r="G3267">
            <v>4.3</v>
          </cell>
          <cell r="H3267">
            <v>0.95</v>
          </cell>
        </row>
        <row r="3268">
          <cell r="A3268">
            <v>3267</v>
          </cell>
          <cell r="B3268" t="str">
            <v>Pinstripes</v>
          </cell>
          <cell r="C3268">
            <v>3.3</v>
          </cell>
          <cell r="D3268">
            <v>320</v>
          </cell>
          <cell r="E3268">
            <v>2.8</v>
          </cell>
          <cell r="F3268">
            <v>3</v>
          </cell>
          <cell r="G3268">
            <v>3.2</v>
          </cell>
          <cell r="H3268">
            <v>0.62</v>
          </cell>
        </row>
        <row r="3269">
          <cell r="A3269">
            <v>3268</v>
          </cell>
          <cell r="B3269" t="str">
            <v>Capital City Bank</v>
          </cell>
          <cell r="C3269">
            <v>3.7</v>
          </cell>
          <cell r="D3269">
            <v>145</v>
          </cell>
          <cell r="E3269">
            <v>3.6</v>
          </cell>
          <cell r="F3269">
            <v>3.4</v>
          </cell>
          <cell r="G3269">
            <v>3.5</v>
          </cell>
          <cell r="H3269">
            <v>0.79</v>
          </cell>
        </row>
        <row r="3270">
          <cell r="A3270">
            <v>3269</v>
          </cell>
          <cell r="B3270" t="str">
            <v>API Heat Transfer</v>
          </cell>
          <cell r="C3270">
            <v>3.2</v>
          </cell>
          <cell r="D3270">
            <v>185</v>
          </cell>
          <cell r="E3270">
            <v>3</v>
          </cell>
          <cell r="F3270">
            <v>2.8</v>
          </cell>
          <cell r="G3270">
            <v>2.9</v>
          </cell>
          <cell r="H3270">
            <v>0.54</v>
          </cell>
        </row>
        <row r="3271">
          <cell r="A3271">
            <v>3270</v>
          </cell>
          <cell r="B3271" t="str">
            <v>Resurgent Capital Services</v>
          </cell>
          <cell r="C3271">
            <v>3.6</v>
          </cell>
          <cell r="D3271">
            <v>215</v>
          </cell>
          <cell r="E3271">
            <v>3.5</v>
          </cell>
          <cell r="F3271">
            <v>3.3</v>
          </cell>
          <cell r="G3271">
            <v>3.4</v>
          </cell>
          <cell r="H3271">
            <v>0.75</v>
          </cell>
        </row>
        <row r="3272">
          <cell r="A3272">
            <v>3271</v>
          </cell>
          <cell r="B3272" t="str">
            <v>Performance Team</v>
          </cell>
          <cell r="C3272">
            <v>3.2</v>
          </cell>
          <cell r="D3272">
            <v>580</v>
          </cell>
          <cell r="E3272">
            <v>2.9</v>
          </cell>
          <cell r="F3272">
            <v>2.8</v>
          </cell>
          <cell r="G3272">
            <v>3</v>
          </cell>
          <cell r="H3272">
            <v>0.57999999999999996</v>
          </cell>
        </row>
        <row r="3273">
          <cell r="A3273">
            <v>3272</v>
          </cell>
          <cell r="B3273" t="str">
            <v>DecisionOne</v>
          </cell>
          <cell r="C3273">
            <v>3.1</v>
          </cell>
          <cell r="D3273">
            <v>410</v>
          </cell>
          <cell r="E3273">
            <v>3.2</v>
          </cell>
          <cell r="F3273">
            <v>2.7</v>
          </cell>
          <cell r="G3273">
            <v>2.8</v>
          </cell>
          <cell r="H3273">
            <v>0.5</v>
          </cell>
        </row>
        <row r="3274">
          <cell r="A3274">
            <v>3273</v>
          </cell>
          <cell r="B3274" t="str">
            <v>Genex</v>
          </cell>
          <cell r="C3274">
            <v>3.4</v>
          </cell>
          <cell r="D3274">
            <v>480</v>
          </cell>
          <cell r="E3274">
            <v>3.3</v>
          </cell>
          <cell r="F3274">
            <v>3.1</v>
          </cell>
          <cell r="G3274">
            <v>3.2</v>
          </cell>
          <cell r="H3274">
            <v>0.66</v>
          </cell>
        </row>
        <row r="3275">
          <cell r="A3275">
            <v>3274</v>
          </cell>
          <cell r="B3275" t="str">
            <v>Bernhardt Industries</v>
          </cell>
          <cell r="C3275">
            <v>3.5</v>
          </cell>
          <cell r="D3275">
            <v>110</v>
          </cell>
          <cell r="E3275">
            <v>3.2</v>
          </cell>
          <cell r="F3275">
            <v>3.3</v>
          </cell>
          <cell r="G3275">
            <v>3.4</v>
          </cell>
          <cell r="H3275">
            <v>0.72</v>
          </cell>
        </row>
        <row r="3276">
          <cell r="A3276">
            <v>3275</v>
          </cell>
          <cell r="B3276" t="str">
            <v>Venture Solutions</v>
          </cell>
          <cell r="C3276">
            <v>3.6</v>
          </cell>
          <cell r="D3276">
            <v>95</v>
          </cell>
          <cell r="E3276">
            <v>3.5</v>
          </cell>
          <cell r="F3276">
            <v>3.4</v>
          </cell>
          <cell r="G3276">
            <v>3.5</v>
          </cell>
          <cell r="H3276">
            <v>0.76</v>
          </cell>
        </row>
        <row r="3277">
          <cell r="A3277">
            <v>3276</v>
          </cell>
          <cell r="B3277" t="str">
            <v>GlideFast Consulting</v>
          </cell>
          <cell r="C3277">
            <v>4.5999999999999996</v>
          </cell>
          <cell r="D3277">
            <v>120</v>
          </cell>
          <cell r="E3277">
            <v>4.5</v>
          </cell>
          <cell r="F3277">
            <v>4.5999999999999996</v>
          </cell>
          <cell r="G3277">
            <v>4.8</v>
          </cell>
          <cell r="H3277">
            <v>0.98</v>
          </cell>
        </row>
        <row r="3278">
          <cell r="A3278">
            <v>3277</v>
          </cell>
          <cell r="B3278" t="str">
            <v>Paradigm Talent Agency</v>
          </cell>
          <cell r="C3278">
            <v>3.3</v>
          </cell>
          <cell r="D3278">
            <v>140</v>
          </cell>
          <cell r="E3278">
            <v>2.4</v>
          </cell>
          <cell r="F3278">
            <v>3</v>
          </cell>
          <cell r="G3278">
            <v>3.2</v>
          </cell>
          <cell r="H3278">
            <v>0.6</v>
          </cell>
        </row>
        <row r="3279">
          <cell r="A3279">
            <v>3278</v>
          </cell>
          <cell r="B3279" t="str">
            <v>Phenomenex</v>
          </cell>
          <cell r="C3279">
            <v>3.7</v>
          </cell>
          <cell r="D3279">
            <v>310</v>
          </cell>
          <cell r="E3279">
            <v>3.4</v>
          </cell>
          <cell r="F3279">
            <v>3.5</v>
          </cell>
          <cell r="G3279">
            <v>3.7</v>
          </cell>
          <cell r="H3279">
            <v>0.8</v>
          </cell>
        </row>
        <row r="3280">
          <cell r="A3280">
            <v>3279</v>
          </cell>
          <cell r="B3280" t="str">
            <v>Santander Consumer Finance</v>
          </cell>
          <cell r="C3280">
            <v>3.5</v>
          </cell>
          <cell r="D3280">
            <v>1250</v>
          </cell>
          <cell r="E3280">
            <v>3.4</v>
          </cell>
          <cell r="F3280">
            <v>3.2</v>
          </cell>
          <cell r="G3280">
            <v>3.3</v>
          </cell>
          <cell r="H3280">
            <v>0.71</v>
          </cell>
        </row>
        <row r="3281">
          <cell r="A3281">
            <v>3280</v>
          </cell>
          <cell r="B3281" t="str">
            <v>Inteliquent</v>
          </cell>
          <cell r="C3281">
            <v>3.7</v>
          </cell>
          <cell r="D3281">
            <v>115</v>
          </cell>
          <cell r="E3281">
            <v>3.6</v>
          </cell>
          <cell r="F3281">
            <v>3.4</v>
          </cell>
          <cell r="G3281">
            <v>3.5</v>
          </cell>
          <cell r="H3281">
            <v>0.78</v>
          </cell>
        </row>
        <row r="3282">
          <cell r="A3282">
            <v>3281</v>
          </cell>
          <cell r="B3282" t="str">
            <v>United Illuminating</v>
          </cell>
          <cell r="C3282">
            <v>3.8</v>
          </cell>
          <cell r="D3282">
            <v>130</v>
          </cell>
          <cell r="E3282">
            <v>3.7</v>
          </cell>
          <cell r="F3282">
            <v>3.5</v>
          </cell>
          <cell r="G3282">
            <v>3.6</v>
          </cell>
          <cell r="H3282">
            <v>0.82</v>
          </cell>
        </row>
        <row r="3283">
          <cell r="A3283">
            <v>3282</v>
          </cell>
          <cell r="B3283" t="str">
            <v>Crash Champions</v>
          </cell>
          <cell r="C3283">
            <v>3.4</v>
          </cell>
          <cell r="D3283">
            <v>240</v>
          </cell>
          <cell r="E3283">
            <v>3</v>
          </cell>
          <cell r="F3283">
            <v>3.1</v>
          </cell>
          <cell r="G3283">
            <v>3.2</v>
          </cell>
          <cell r="H3283">
            <v>0.65</v>
          </cell>
        </row>
        <row r="3284">
          <cell r="A3284">
            <v>3283</v>
          </cell>
          <cell r="B3284" t="str">
            <v>Entropic</v>
          </cell>
          <cell r="C3284">
            <v>3.6</v>
          </cell>
          <cell r="D3284">
            <v>85</v>
          </cell>
          <cell r="E3284">
            <v>3.5</v>
          </cell>
          <cell r="F3284">
            <v>3.4</v>
          </cell>
          <cell r="G3284">
            <v>3.5</v>
          </cell>
          <cell r="H3284" t="str">
            <v>N/A</v>
          </cell>
        </row>
        <row r="3285">
          <cell r="A3285">
            <v>3284</v>
          </cell>
          <cell r="B3285" t="str">
            <v>Red Hawk Fire &amp; Security</v>
          </cell>
          <cell r="C3285">
            <v>3.4</v>
          </cell>
          <cell r="D3285">
            <v>195</v>
          </cell>
          <cell r="E3285">
            <v>3.1</v>
          </cell>
          <cell r="F3285">
            <v>3.2</v>
          </cell>
          <cell r="G3285">
            <v>3.3</v>
          </cell>
          <cell r="H3285">
            <v>0.68</v>
          </cell>
        </row>
        <row r="3286">
          <cell r="A3286">
            <v>3285</v>
          </cell>
          <cell r="B3286" t="str">
            <v>Atrium Hospitality</v>
          </cell>
          <cell r="C3286">
            <v>3.3</v>
          </cell>
          <cell r="D3286">
            <v>640</v>
          </cell>
          <cell r="E3286">
            <v>3</v>
          </cell>
          <cell r="F3286">
            <v>3.1</v>
          </cell>
          <cell r="G3286">
            <v>3.2</v>
          </cell>
          <cell r="H3286">
            <v>0.62</v>
          </cell>
        </row>
        <row r="3287">
          <cell r="A3287">
            <v>3286</v>
          </cell>
          <cell r="B3287" t="str">
            <v>Veyo</v>
          </cell>
          <cell r="C3287">
            <v>3.2</v>
          </cell>
          <cell r="D3287">
            <v>215</v>
          </cell>
          <cell r="E3287">
            <v>3.1</v>
          </cell>
          <cell r="F3287">
            <v>2.8</v>
          </cell>
          <cell r="G3287">
            <v>3</v>
          </cell>
          <cell r="H3287">
            <v>0.56000000000000005</v>
          </cell>
        </row>
        <row r="3288">
          <cell r="A3288">
            <v>3287</v>
          </cell>
          <cell r="B3288" t="str">
            <v>Hunt Companies</v>
          </cell>
          <cell r="C3288">
            <v>3.5</v>
          </cell>
          <cell r="D3288">
            <v>165</v>
          </cell>
          <cell r="E3288">
            <v>3.4</v>
          </cell>
          <cell r="F3288">
            <v>3.2</v>
          </cell>
          <cell r="G3288">
            <v>3.3</v>
          </cell>
          <cell r="H3288">
            <v>0.72</v>
          </cell>
        </row>
        <row r="3289">
          <cell r="A3289">
            <v>3288</v>
          </cell>
          <cell r="B3289" t="str">
            <v>BDP International</v>
          </cell>
          <cell r="C3289">
            <v>3.8</v>
          </cell>
          <cell r="D3289">
            <v>720</v>
          </cell>
          <cell r="E3289">
            <v>3.7</v>
          </cell>
          <cell r="F3289">
            <v>3.5</v>
          </cell>
          <cell r="G3289">
            <v>3.8</v>
          </cell>
          <cell r="H3289">
            <v>0.84</v>
          </cell>
        </row>
        <row r="3290">
          <cell r="A3290">
            <v>3289</v>
          </cell>
          <cell r="B3290" t="str">
            <v>Matthews Real Estate Investment Services</v>
          </cell>
          <cell r="C3290">
            <v>3.9</v>
          </cell>
          <cell r="D3290">
            <v>145</v>
          </cell>
          <cell r="E3290">
            <v>3.2</v>
          </cell>
          <cell r="F3290">
            <v>3.8</v>
          </cell>
          <cell r="G3290">
            <v>4.0999999999999996</v>
          </cell>
          <cell r="H3290">
            <v>0.9</v>
          </cell>
        </row>
        <row r="3291">
          <cell r="A3291">
            <v>3290</v>
          </cell>
          <cell r="B3291" t="str">
            <v>Digital Federal Credit Union</v>
          </cell>
          <cell r="C3291">
            <v>3.9</v>
          </cell>
          <cell r="D3291">
            <v>310</v>
          </cell>
          <cell r="E3291">
            <v>3.8</v>
          </cell>
          <cell r="F3291">
            <v>3.7</v>
          </cell>
          <cell r="G3291">
            <v>4</v>
          </cell>
          <cell r="H3291">
            <v>0.91</v>
          </cell>
        </row>
        <row r="3292">
          <cell r="A3292">
            <v>3291</v>
          </cell>
          <cell r="B3292" t="str">
            <v>Lou Fusz Automotive Network</v>
          </cell>
          <cell r="C3292">
            <v>3.8</v>
          </cell>
          <cell r="D3292">
            <v>110</v>
          </cell>
          <cell r="E3292">
            <v>3.4</v>
          </cell>
          <cell r="F3292">
            <v>3.6</v>
          </cell>
          <cell r="G3292">
            <v>3.7</v>
          </cell>
          <cell r="H3292">
            <v>0.85</v>
          </cell>
        </row>
        <row r="3293">
          <cell r="A3293">
            <v>3292</v>
          </cell>
          <cell r="B3293" t="str">
            <v>Sarnova</v>
          </cell>
          <cell r="C3293">
            <v>3.6</v>
          </cell>
          <cell r="D3293">
            <v>185</v>
          </cell>
          <cell r="E3293">
            <v>3.5</v>
          </cell>
          <cell r="F3293">
            <v>3.3</v>
          </cell>
          <cell r="G3293">
            <v>3.4</v>
          </cell>
          <cell r="H3293">
            <v>0.76</v>
          </cell>
        </row>
        <row r="3294">
          <cell r="A3294">
            <v>3293</v>
          </cell>
          <cell r="B3294" t="str">
            <v>Blaze Credit Union</v>
          </cell>
          <cell r="C3294">
            <v>4</v>
          </cell>
          <cell r="D3294">
            <v>55</v>
          </cell>
          <cell r="E3294">
            <v>3.9</v>
          </cell>
          <cell r="F3294">
            <v>3.8</v>
          </cell>
          <cell r="G3294">
            <v>4.0999999999999996</v>
          </cell>
          <cell r="H3294" t="str">
            <v>N/A</v>
          </cell>
        </row>
        <row r="3295">
          <cell r="A3295">
            <v>3294</v>
          </cell>
          <cell r="B3295" t="str">
            <v>Allen Edmonds</v>
          </cell>
          <cell r="C3295">
            <v>3.3</v>
          </cell>
          <cell r="D3295">
            <v>420</v>
          </cell>
          <cell r="E3295">
            <v>3.2</v>
          </cell>
          <cell r="F3295">
            <v>3</v>
          </cell>
          <cell r="G3295">
            <v>3.2</v>
          </cell>
          <cell r="H3295">
            <v>0.6</v>
          </cell>
        </row>
        <row r="3296">
          <cell r="A3296">
            <v>3295</v>
          </cell>
          <cell r="B3296" t="str">
            <v>Valencia Group</v>
          </cell>
          <cell r="C3296">
            <v>3.6</v>
          </cell>
          <cell r="D3296">
            <v>95</v>
          </cell>
          <cell r="E3296">
            <v>3.4</v>
          </cell>
          <cell r="F3296">
            <v>3.3</v>
          </cell>
          <cell r="G3296">
            <v>3.5</v>
          </cell>
          <cell r="H3296">
            <v>0.75</v>
          </cell>
        </row>
        <row r="3297">
          <cell r="A3297">
            <v>3296</v>
          </cell>
          <cell r="B3297" t="str">
            <v>Mount Sinai Medical Center</v>
          </cell>
          <cell r="C3297">
            <v>3.6</v>
          </cell>
          <cell r="D3297">
            <v>3100</v>
          </cell>
          <cell r="E3297">
            <v>3.2</v>
          </cell>
          <cell r="F3297">
            <v>3.2</v>
          </cell>
          <cell r="G3297">
            <v>3.5</v>
          </cell>
          <cell r="H3297">
            <v>0.78</v>
          </cell>
        </row>
        <row r="3298">
          <cell r="A3298">
            <v>3297</v>
          </cell>
          <cell r="B3298" t="str">
            <v>Pinkerton</v>
          </cell>
          <cell r="C3298">
            <v>3.5</v>
          </cell>
          <cell r="D3298">
            <v>520</v>
          </cell>
          <cell r="E3298">
            <v>3.3</v>
          </cell>
          <cell r="F3298">
            <v>3.2</v>
          </cell>
          <cell r="G3298">
            <v>3.4</v>
          </cell>
          <cell r="H3298">
            <v>0.72</v>
          </cell>
        </row>
        <row r="3299">
          <cell r="A3299">
            <v>3298</v>
          </cell>
          <cell r="B3299" t="str">
            <v>Vexus Fiber</v>
          </cell>
          <cell r="C3299">
            <v>3.4</v>
          </cell>
          <cell r="D3299">
            <v>85</v>
          </cell>
          <cell r="E3299">
            <v>3.2</v>
          </cell>
          <cell r="F3299">
            <v>3.1</v>
          </cell>
          <cell r="G3299">
            <v>3.3</v>
          </cell>
          <cell r="H3299">
            <v>0.66</v>
          </cell>
        </row>
        <row r="3300">
          <cell r="A3300">
            <v>3299</v>
          </cell>
          <cell r="B3300" t="str">
            <v>Microsoft Advertising</v>
          </cell>
          <cell r="C3300">
            <v>4.4000000000000004</v>
          </cell>
          <cell r="D3300">
            <v>1200</v>
          </cell>
          <cell r="E3300">
            <v>4.0999999999999996</v>
          </cell>
          <cell r="F3300">
            <v>4.2</v>
          </cell>
          <cell r="G3300">
            <v>4.5</v>
          </cell>
          <cell r="H3300">
            <v>0.94</v>
          </cell>
        </row>
        <row r="3301">
          <cell r="A3301">
            <v>3300</v>
          </cell>
          <cell r="B3301" t="str">
            <v>Birnie Bus Service</v>
          </cell>
          <cell r="C3301">
            <v>3.1</v>
          </cell>
          <cell r="D3301">
            <v>115</v>
          </cell>
          <cell r="E3301">
            <v>2.9</v>
          </cell>
          <cell r="F3301">
            <v>2.8</v>
          </cell>
          <cell r="G3301">
            <v>2.9</v>
          </cell>
          <cell r="H3301">
            <v>0.5</v>
          </cell>
        </row>
        <row r="3302">
          <cell r="A3302">
            <v>3301</v>
          </cell>
          <cell r="B3302" t="str">
            <v>Premier Solutions International</v>
          </cell>
          <cell r="C3302">
            <v>3.8</v>
          </cell>
          <cell r="D3302">
            <v>48</v>
          </cell>
          <cell r="E3302">
            <v>3.6</v>
          </cell>
          <cell r="F3302">
            <v>3.5</v>
          </cell>
          <cell r="G3302">
            <v>3.9</v>
          </cell>
          <cell r="H3302">
            <v>0.82</v>
          </cell>
        </row>
        <row r="3303">
          <cell r="A3303">
            <v>3302</v>
          </cell>
          <cell r="B3303" t="str">
            <v>ShopRite</v>
          </cell>
          <cell r="C3303">
            <v>3.4</v>
          </cell>
          <cell r="D3303">
            <v>3261</v>
          </cell>
          <cell r="E3303">
            <v>3.2</v>
          </cell>
          <cell r="F3303">
            <v>3</v>
          </cell>
          <cell r="G3303">
            <v>3.1</v>
          </cell>
          <cell r="H3303">
            <v>0.65</v>
          </cell>
        </row>
        <row r="3304">
          <cell r="A3304">
            <v>3303</v>
          </cell>
          <cell r="B3304" t="str">
            <v>WarnerMedia</v>
          </cell>
          <cell r="C3304">
            <v>3.7</v>
          </cell>
          <cell r="D3304">
            <v>4520</v>
          </cell>
          <cell r="E3304">
            <v>3.4</v>
          </cell>
          <cell r="F3304">
            <v>3.3</v>
          </cell>
          <cell r="G3304">
            <v>3.6</v>
          </cell>
          <cell r="H3304">
            <v>0.42</v>
          </cell>
        </row>
        <row r="3305">
          <cell r="A3305">
            <v>3304</v>
          </cell>
          <cell r="B3305" t="str">
            <v>Von Maur</v>
          </cell>
          <cell r="C3305">
            <v>3.9</v>
          </cell>
          <cell r="D3305">
            <v>1215</v>
          </cell>
          <cell r="E3305">
            <v>3.5</v>
          </cell>
          <cell r="F3305">
            <v>3.6</v>
          </cell>
          <cell r="G3305">
            <v>4</v>
          </cell>
          <cell r="H3305">
            <v>0.88</v>
          </cell>
        </row>
        <row r="3306">
          <cell r="A3306">
            <v>3305</v>
          </cell>
          <cell r="B3306" t="str">
            <v>IBEX Global</v>
          </cell>
          <cell r="C3306">
            <v>3.5</v>
          </cell>
          <cell r="D3306">
            <v>8140</v>
          </cell>
          <cell r="E3306">
            <v>3.3</v>
          </cell>
          <cell r="F3306">
            <v>3.2</v>
          </cell>
          <cell r="G3306">
            <v>3.4</v>
          </cell>
          <cell r="H3306">
            <v>0.75</v>
          </cell>
        </row>
        <row r="3307">
          <cell r="A3307">
            <v>3306</v>
          </cell>
          <cell r="B3307" t="str">
            <v>InfoCepts</v>
          </cell>
          <cell r="C3307">
            <v>4.0999999999999996</v>
          </cell>
          <cell r="D3307">
            <v>1120</v>
          </cell>
          <cell r="E3307">
            <v>3.9</v>
          </cell>
          <cell r="F3307">
            <v>3.8</v>
          </cell>
          <cell r="G3307">
            <v>4.0999999999999996</v>
          </cell>
          <cell r="H3307">
            <v>0.92</v>
          </cell>
        </row>
        <row r="3308">
          <cell r="A3308">
            <v>3307</v>
          </cell>
          <cell r="B3308" t="str">
            <v>Starwood Hotels &amp; Resorts</v>
          </cell>
          <cell r="C3308">
            <v>4</v>
          </cell>
          <cell r="D3308">
            <v>15400</v>
          </cell>
          <cell r="E3308">
            <v>3.6</v>
          </cell>
          <cell r="F3308">
            <v>3.5</v>
          </cell>
          <cell r="G3308">
            <v>3.9</v>
          </cell>
          <cell r="H3308">
            <v>0.85</v>
          </cell>
        </row>
        <row r="3309">
          <cell r="A3309">
            <v>3308</v>
          </cell>
          <cell r="B3309" t="str">
            <v>CO-OP Financial Services</v>
          </cell>
          <cell r="C3309">
            <v>3.6</v>
          </cell>
          <cell r="D3309">
            <v>412</v>
          </cell>
          <cell r="E3309">
            <v>3.4</v>
          </cell>
          <cell r="F3309">
            <v>3.2</v>
          </cell>
          <cell r="G3309">
            <v>3.5</v>
          </cell>
          <cell r="H3309">
            <v>0.78</v>
          </cell>
        </row>
        <row r="3310">
          <cell r="A3310">
            <v>3309</v>
          </cell>
          <cell r="B3310" t="str">
            <v>Bonnier Corporation</v>
          </cell>
          <cell r="C3310">
            <v>3.3</v>
          </cell>
          <cell r="D3310">
            <v>285</v>
          </cell>
          <cell r="E3310">
            <v>3.1</v>
          </cell>
          <cell r="F3310">
            <v>2.9</v>
          </cell>
          <cell r="G3310">
            <v>3</v>
          </cell>
          <cell r="H3310">
            <v>0.62</v>
          </cell>
        </row>
        <row r="3311">
          <cell r="A3311">
            <v>3310</v>
          </cell>
          <cell r="B3311" t="str">
            <v>American Furniture Warehouse</v>
          </cell>
          <cell r="C3311">
            <v>4.3</v>
          </cell>
          <cell r="D3311">
            <v>840</v>
          </cell>
          <cell r="E3311">
            <v>3.8</v>
          </cell>
          <cell r="F3311">
            <v>4.0999999999999996</v>
          </cell>
          <cell r="G3311">
            <v>4.2</v>
          </cell>
          <cell r="H3311">
            <v>0.9</v>
          </cell>
        </row>
        <row r="3312">
          <cell r="A3312">
            <v>3311</v>
          </cell>
          <cell r="B3312" t="str">
            <v>FST Logistics</v>
          </cell>
          <cell r="C3312">
            <v>3.7</v>
          </cell>
          <cell r="D3312">
            <v>115</v>
          </cell>
          <cell r="E3312">
            <v>3.5</v>
          </cell>
          <cell r="F3312">
            <v>3.4</v>
          </cell>
          <cell r="G3312">
            <v>3.6</v>
          </cell>
          <cell r="H3312">
            <v>0.8</v>
          </cell>
        </row>
        <row r="3313">
          <cell r="A3313">
            <v>3312</v>
          </cell>
          <cell r="B3313" t="str">
            <v>Jacent</v>
          </cell>
          <cell r="C3313">
            <v>3.2</v>
          </cell>
          <cell r="D3313">
            <v>340</v>
          </cell>
          <cell r="E3313">
            <v>3</v>
          </cell>
          <cell r="F3313">
            <v>2.8</v>
          </cell>
          <cell r="G3313">
            <v>2.9</v>
          </cell>
          <cell r="H3313">
            <v>0.55000000000000004</v>
          </cell>
        </row>
        <row r="3314">
          <cell r="A3314">
            <v>3313</v>
          </cell>
          <cell r="B3314" t="str">
            <v>NBH bank</v>
          </cell>
          <cell r="C3314">
            <v>3.5</v>
          </cell>
          <cell r="D3314">
            <v>290</v>
          </cell>
          <cell r="E3314">
            <v>3.4</v>
          </cell>
          <cell r="F3314">
            <v>3.1</v>
          </cell>
          <cell r="G3314">
            <v>3.3</v>
          </cell>
          <cell r="H3314">
            <v>0.72</v>
          </cell>
        </row>
        <row r="3315">
          <cell r="A3315">
            <v>3314</v>
          </cell>
          <cell r="B3315" t="str">
            <v>Altec Industries</v>
          </cell>
          <cell r="C3315">
            <v>3.8</v>
          </cell>
          <cell r="D3315">
            <v>950</v>
          </cell>
          <cell r="E3315">
            <v>3.2</v>
          </cell>
          <cell r="F3315">
            <v>3.5</v>
          </cell>
          <cell r="G3315">
            <v>3.7</v>
          </cell>
          <cell r="H3315">
            <v>0.84</v>
          </cell>
        </row>
        <row r="3316">
          <cell r="A3316">
            <v>3315</v>
          </cell>
          <cell r="B3316" t="str">
            <v>Noven</v>
          </cell>
          <cell r="C3316">
            <v>3.4</v>
          </cell>
          <cell r="D3316">
            <v>180</v>
          </cell>
          <cell r="E3316">
            <v>3.3</v>
          </cell>
          <cell r="F3316">
            <v>3</v>
          </cell>
          <cell r="G3316">
            <v>3.2</v>
          </cell>
          <cell r="H3316">
            <v>0.68</v>
          </cell>
        </row>
        <row r="3317">
          <cell r="A3317">
            <v>3316</v>
          </cell>
          <cell r="B3317" t="str">
            <v>Gulf Coast Bank &amp; Trust</v>
          </cell>
          <cell r="C3317">
            <v>3.6</v>
          </cell>
          <cell r="D3317">
            <v>145</v>
          </cell>
          <cell r="E3317">
            <v>3.5</v>
          </cell>
          <cell r="F3317">
            <v>3.3</v>
          </cell>
          <cell r="G3317">
            <v>3.4</v>
          </cell>
          <cell r="H3317">
            <v>0.75</v>
          </cell>
        </row>
        <row r="3318">
          <cell r="A3318">
            <v>3317</v>
          </cell>
          <cell r="B3318" t="str">
            <v>Gateway First Bank</v>
          </cell>
          <cell r="C3318">
            <v>3.9</v>
          </cell>
          <cell r="D3318">
            <v>310</v>
          </cell>
          <cell r="E3318">
            <v>3.8</v>
          </cell>
          <cell r="F3318">
            <v>3.7</v>
          </cell>
          <cell r="G3318">
            <v>3.9</v>
          </cell>
          <cell r="H3318">
            <v>0.86</v>
          </cell>
        </row>
        <row r="3319">
          <cell r="A3319">
            <v>3318</v>
          </cell>
          <cell r="B3319" t="str">
            <v>Premium Merchant Funding</v>
          </cell>
          <cell r="C3319">
            <v>3.1</v>
          </cell>
          <cell r="D3319">
            <v>95</v>
          </cell>
          <cell r="E3319">
            <v>2.8</v>
          </cell>
          <cell r="F3319">
            <v>2.7</v>
          </cell>
          <cell r="G3319">
            <v>2.8</v>
          </cell>
          <cell r="H3319">
            <v>0.5</v>
          </cell>
        </row>
        <row r="3320">
          <cell r="A3320">
            <v>3319</v>
          </cell>
          <cell r="B3320" t="str">
            <v>Bargreen Ellingson</v>
          </cell>
          <cell r="C3320">
            <v>3.8</v>
          </cell>
          <cell r="D3320">
            <v>110</v>
          </cell>
          <cell r="E3320">
            <v>3.6</v>
          </cell>
          <cell r="F3320">
            <v>3.5</v>
          </cell>
          <cell r="G3320">
            <v>3.7</v>
          </cell>
          <cell r="H3320">
            <v>0.82</v>
          </cell>
        </row>
        <row r="3321">
          <cell r="A3321">
            <v>3320</v>
          </cell>
          <cell r="B3321" t="str">
            <v>Innodata</v>
          </cell>
          <cell r="C3321">
            <v>3.2</v>
          </cell>
          <cell r="D3321">
            <v>1450</v>
          </cell>
          <cell r="E3321">
            <v>3.1</v>
          </cell>
          <cell r="F3321">
            <v>2.8</v>
          </cell>
          <cell r="G3321">
            <v>2.9</v>
          </cell>
          <cell r="H3321">
            <v>0.57999999999999996</v>
          </cell>
        </row>
        <row r="3322">
          <cell r="A3322">
            <v>3321</v>
          </cell>
          <cell r="B3322" t="str">
            <v>Neustar</v>
          </cell>
          <cell r="C3322">
            <v>3.7</v>
          </cell>
          <cell r="D3322">
            <v>1100</v>
          </cell>
          <cell r="E3322">
            <v>3.6</v>
          </cell>
          <cell r="F3322">
            <v>3.4</v>
          </cell>
          <cell r="G3322">
            <v>3.5</v>
          </cell>
          <cell r="H3322">
            <v>0.74</v>
          </cell>
        </row>
        <row r="3323">
          <cell r="A3323">
            <v>3322</v>
          </cell>
          <cell r="B3323" t="str">
            <v>Highlight Technologies</v>
          </cell>
          <cell r="C3323">
            <v>4.2</v>
          </cell>
          <cell r="D3323">
            <v>130</v>
          </cell>
          <cell r="E3323">
            <v>4.0999999999999996</v>
          </cell>
          <cell r="F3323">
            <v>4</v>
          </cell>
          <cell r="G3323">
            <v>4.3</v>
          </cell>
          <cell r="H3323">
            <v>0.94</v>
          </cell>
        </row>
        <row r="3324">
          <cell r="A3324">
            <v>3323</v>
          </cell>
          <cell r="B3324" t="str">
            <v>Tasca Automotive Group</v>
          </cell>
          <cell r="C3324">
            <v>3.4</v>
          </cell>
          <cell r="D3324">
            <v>165</v>
          </cell>
          <cell r="E3324">
            <v>3</v>
          </cell>
          <cell r="F3324">
            <v>3.1</v>
          </cell>
          <cell r="G3324">
            <v>3.2</v>
          </cell>
          <cell r="H3324">
            <v>0.65</v>
          </cell>
        </row>
        <row r="3325">
          <cell r="A3325">
            <v>3324</v>
          </cell>
          <cell r="B3325" t="str">
            <v>Mintz</v>
          </cell>
          <cell r="C3325">
            <v>4</v>
          </cell>
          <cell r="D3325">
            <v>320</v>
          </cell>
          <cell r="E3325">
            <v>3.2</v>
          </cell>
          <cell r="F3325">
            <v>3.8</v>
          </cell>
          <cell r="G3325">
            <v>4.0999999999999996</v>
          </cell>
          <cell r="H3325">
            <v>0.9</v>
          </cell>
        </row>
        <row r="3326">
          <cell r="A3326">
            <v>3325</v>
          </cell>
          <cell r="B3326" t="str">
            <v>Cyracom International</v>
          </cell>
          <cell r="C3326">
            <v>3.3</v>
          </cell>
          <cell r="D3326">
            <v>1250</v>
          </cell>
          <cell r="E3326">
            <v>3.4</v>
          </cell>
          <cell r="F3326">
            <v>2.9</v>
          </cell>
          <cell r="G3326">
            <v>3</v>
          </cell>
          <cell r="H3326">
            <v>0.6</v>
          </cell>
        </row>
        <row r="3327">
          <cell r="A3327">
            <v>3326</v>
          </cell>
          <cell r="B3327" t="str">
            <v>Databank IMX</v>
          </cell>
          <cell r="C3327">
            <v>3.5</v>
          </cell>
          <cell r="D3327">
            <v>140</v>
          </cell>
          <cell r="E3327">
            <v>3.4</v>
          </cell>
          <cell r="F3327">
            <v>3.2</v>
          </cell>
          <cell r="G3327">
            <v>3.3</v>
          </cell>
          <cell r="H3327">
            <v>0.7</v>
          </cell>
        </row>
        <row r="3328">
          <cell r="A3328">
            <v>3327</v>
          </cell>
          <cell r="B3328" t="str">
            <v>Bremer Bank</v>
          </cell>
          <cell r="C3328">
            <v>3.7</v>
          </cell>
          <cell r="D3328">
            <v>420</v>
          </cell>
          <cell r="E3328">
            <v>3.6</v>
          </cell>
          <cell r="F3328">
            <v>3.4</v>
          </cell>
          <cell r="G3328">
            <v>3.5</v>
          </cell>
          <cell r="H3328">
            <v>0.81</v>
          </cell>
        </row>
        <row r="3329">
          <cell r="A3329">
            <v>3328</v>
          </cell>
          <cell r="B3329" t="str">
            <v>Yell</v>
          </cell>
          <cell r="C3329">
            <v>3.2</v>
          </cell>
          <cell r="D3329">
            <v>2100</v>
          </cell>
          <cell r="E3329">
            <v>3.1</v>
          </cell>
          <cell r="F3329">
            <v>2.9</v>
          </cell>
          <cell r="G3329">
            <v>3</v>
          </cell>
          <cell r="H3329">
            <v>0.54</v>
          </cell>
        </row>
        <row r="3330">
          <cell r="A3330">
            <v>3329</v>
          </cell>
          <cell r="B3330" t="str">
            <v>Prudential Annuities</v>
          </cell>
          <cell r="C3330">
            <v>3.8</v>
          </cell>
          <cell r="D3330">
            <v>540</v>
          </cell>
          <cell r="E3330">
            <v>3.7</v>
          </cell>
          <cell r="F3330">
            <v>3.5</v>
          </cell>
          <cell r="G3330">
            <v>3.6</v>
          </cell>
          <cell r="H3330">
            <v>0.82</v>
          </cell>
        </row>
        <row r="3331">
          <cell r="A3331">
            <v>3330</v>
          </cell>
          <cell r="B3331" t="str">
            <v>Market America Worldwide</v>
          </cell>
          <cell r="C3331">
            <v>3.4</v>
          </cell>
          <cell r="D3331">
            <v>415</v>
          </cell>
          <cell r="E3331">
            <v>3.3</v>
          </cell>
          <cell r="F3331">
            <v>3.1</v>
          </cell>
          <cell r="G3331">
            <v>3.2</v>
          </cell>
          <cell r="H3331">
            <v>0.64</v>
          </cell>
        </row>
        <row r="3332">
          <cell r="A3332">
            <v>3331</v>
          </cell>
          <cell r="B3332" t="str">
            <v>ChannelAdvisor</v>
          </cell>
          <cell r="C3332">
            <v>3.9</v>
          </cell>
          <cell r="D3332">
            <v>480</v>
          </cell>
          <cell r="E3332">
            <v>3.8</v>
          </cell>
          <cell r="F3332">
            <v>3.7</v>
          </cell>
          <cell r="G3332">
            <v>3.9</v>
          </cell>
          <cell r="H3332">
            <v>0.88</v>
          </cell>
        </row>
        <row r="3333">
          <cell r="A3333">
            <v>3332</v>
          </cell>
          <cell r="B3333" t="str">
            <v>Petmate</v>
          </cell>
          <cell r="C3333">
            <v>3.1</v>
          </cell>
          <cell r="D3333">
            <v>190</v>
          </cell>
          <cell r="E3333">
            <v>2.9</v>
          </cell>
          <cell r="F3333">
            <v>2.7</v>
          </cell>
          <cell r="G3333">
            <v>2.8</v>
          </cell>
          <cell r="H3333">
            <v>0.48</v>
          </cell>
        </row>
        <row r="3334">
          <cell r="A3334">
            <v>3333</v>
          </cell>
          <cell r="B3334" t="str">
            <v>Community Trust Bancorp</v>
          </cell>
          <cell r="C3334">
            <v>3.5</v>
          </cell>
          <cell r="D3334">
            <v>125</v>
          </cell>
          <cell r="E3334">
            <v>3.5</v>
          </cell>
          <cell r="F3334">
            <v>3.2</v>
          </cell>
          <cell r="G3334">
            <v>3.3</v>
          </cell>
          <cell r="H3334">
            <v>0.7</v>
          </cell>
        </row>
        <row r="3335">
          <cell r="A3335">
            <v>3334</v>
          </cell>
          <cell r="B3335" t="str">
            <v>Sharp Electronics USA</v>
          </cell>
          <cell r="C3335">
            <v>3.5</v>
          </cell>
          <cell r="D3335">
            <v>890</v>
          </cell>
          <cell r="E3335">
            <v>3.4</v>
          </cell>
          <cell r="F3335">
            <v>3.1</v>
          </cell>
          <cell r="G3335">
            <v>3.2</v>
          </cell>
          <cell r="H3335">
            <v>0.68</v>
          </cell>
        </row>
        <row r="3336">
          <cell r="A3336">
            <v>3335</v>
          </cell>
          <cell r="B3336" t="str">
            <v>Stoney Creek Hotels</v>
          </cell>
          <cell r="C3336">
            <v>3.6</v>
          </cell>
          <cell r="D3336">
            <v>110</v>
          </cell>
          <cell r="E3336">
            <v>3.4</v>
          </cell>
          <cell r="F3336">
            <v>3.3</v>
          </cell>
          <cell r="G3336">
            <v>3.5</v>
          </cell>
          <cell r="H3336">
            <v>0.74</v>
          </cell>
        </row>
        <row r="3337">
          <cell r="A3337">
            <v>3336</v>
          </cell>
          <cell r="B3337" t="str">
            <v>Rent.</v>
          </cell>
          <cell r="C3337">
            <v>3.7</v>
          </cell>
          <cell r="D3337">
            <v>340</v>
          </cell>
          <cell r="E3337">
            <v>3.6</v>
          </cell>
          <cell r="F3337">
            <v>3.4</v>
          </cell>
          <cell r="G3337">
            <v>3.5</v>
          </cell>
          <cell r="H3337">
            <v>0.78</v>
          </cell>
        </row>
        <row r="3338">
          <cell r="A3338">
            <v>3337</v>
          </cell>
          <cell r="B3338" t="str">
            <v>VTrips</v>
          </cell>
          <cell r="C3338">
            <v>3.2</v>
          </cell>
          <cell r="D3338">
            <v>145</v>
          </cell>
          <cell r="E3338">
            <v>3</v>
          </cell>
          <cell r="F3338">
            <v>2.8</v>
          </cell>
          <cell r="G3338">
            <v>2.9</v>
          </cell>
          <cell r="H3338">
            <v>0.52</v>
          </cell>
        </row>
        <row r="3339">
          <cell r="A3339">
            <v>3338</v>
          </cell>
          <cell r="B3339" t="str">
            <v>Superior Environmental Solutions</v>
          </cell>
          <cell r="C3339">
            <v>3.4</v>
          </cell>
          <cell r="D3339">
            <v>130</v>
          </cell>
          <cell r="E3339">
            <v>3.1</v>
          </cell>
          <cell r="F3339">
            <v>3.2</v>
          </cell>
          <cell r="G3339">
            <v>3.3</v>
          </cell>
          <cell r="H3339">
            <v>0.66</v>
          </cell>
        </row>
        <row r="3340">
          <cell r="A3340">
            <v>3339</v>
          </cell>
          <cell r="B3340" t="str">
            <v>Central Transport</v>
          </cell>
          <cell r="C3340">
            <v>2.4</v>
          </cell>
          <cell r="D3340">
            <v>1850</v>
          </cell>
          <cell r="E3340">
            <v>2.1</v>
          </cell>
          <cell r="F3340">
            <v>2</v>
          </cell>
          <cell r="G3340">
            <v>2.2000000000000002</v>
          </cell>
          <cell r="H3340">
            <v>0.32</v>
          </cell>
        </row>
        <row r="3341">
          <cell r="A3341">
            <v>3340</v>
          </cell>
          <cell r="B3341" t="str">
            <v>Santana Group</v>
          </cell>
          <cell r="C3341">
            <v>3.8</v>
          </cell>
          <cell r="D3341">
            <v>85</v>
          </cell>
          <cell r="E3341">
            <v>3.6</v>
          </cell>
          <cell r="F3341">
            <v>3.5</v>
          </cell>
          <cell r="G3341">
            <v>3.7</v>
          </cell>
          <cell r="H3341">
            <v>0.8</v>
          </cell>
        </row>
        <row r="3342">
          <cell r="A3342">
            <v>3341</v>
          </cell>
          <cell r="B3342" t="str">
            <v>Propex Operating Company, LLC</v>
          </cell>
          <cell r="C3342">
            <v>3.3</v>
          </cell>
          <cell r="D3342">
            <v>140</v>
          </cell>
          <cell r="E3342">
            <v>3.1</v>
          </cell>
          <cell r="F3342">
            <v>3</v>
          </cell>
          <cell r="G3342">
            <v>3.2</v>
          </cell>
          <cell r="H3342">
            <v>0.62</v>
          </cell>
        </row>
        <row r="3343">
          <cell r="A3343">
            <v>3342</v>
          </cell>
          <cell r="B3343" t="str">
            <v>First Bank &amp; Trust</v>
          </cell>
          <cell r="C3343">
            <v>3.7</v>
          </cell>
          <cell r="D3343">
            <v>195</v>
          </cell>
          <cell r="E3343">
            <v>3.6</v>
          </cell>
          <cell r="F3343">
            <v>3.4</v>
          </cell>
          <cell r="G3343">
            <v>3.5</v>
          </cell>
          <cell r="H3343">
            <v>0.78</v>
          </cell>
        </row>
        <row r="3344">
          <cell r="A3344">
            <v>3343</v>
          </cell>
          <cell r="B3344" t="str">
            <v>FTAI Infrastructure</v>
          </cell>
          <cell r="C3344">
            <v>3.5</v>
          </cell>
          <cell r="D3344">
            <v>65</v>
          </cell>
          <cell r="E3344">
            <v>3.3</v>
          </cell>
          <cell r="F3344">
            <v>3.2</v>
          </cell>
          <cell r="G3344">
            <v>3.4</v>
          </cell>
          <cell r="H3344">
            <v>0.7</v>
          </cell>
        </row>
        <row r="3345">
          <cell r="A3345">
            <v>3344</v>
          </cell>
          <cell r="B3345" t="str">
            <v>Marketing 360</v>
          </cell>
          <cell r="C3345">
            <v>4.0999999999999996</v>
          </cell>
          <cell r="D3345">
            <v>520</v>
          </cell>
          <cell r="E3345">
            <v>3.9</v>
          </cell>
          <cell r="F3345">
            <v>3.8</v>
          </cell>
          <cell r="G3345">
            <v>4.2</v>
          </cell>
          <cell r="H3345">
            <v>0.91</v>
          </cell>
        </row>
        <row r="3346">
          <cell r="A3346">
            <v>3345</v>
          </cell>
          <cell r="B3346" t="str">
            <v>Sound</v>
          </cell>
          <cell r="C3346">
            <v>3.6</v>
          </cell>
          <cell r="D3346">
            <v>110</v>
          </cell>
          <cell r="E3346">
            <v>3.5</v>
          </cell>
          <cell r="F3346">
            <v>3.3</v>
          </cell>
          <cell r="G3346">
            <v>3.4</v>
          </cell>
          <cell r="H3346">
            <v>0.74</v>
          </cell>
        </row>
        <row r="3347">
          <cell r="A3347">
            <v>3346</v>
          </cell>
          <cell r="B3347" t="str">
            <v>Leonard's Express</v>
          </cell>
          <cell r="C3347">
            <v>3.5</v>
          </cell>
          <cell r="D3347">
            <v>145</v>
          </cell>
          <cell r="E3347">
            <v>3.2</v>
          </cell>
          <cell r="F3347">
            <v>3.3</v>
          </cell>
          <cell r="G3347">
            <v>3.4</v>
          </cell>
          <cell r="H3347">
            <v>0.72</v>
          </cell>
        </row>
        <row r="3348">
          <cell r="A3348">
            <v>3347</v>
          </cell>
          <cell r="B3348" t="str">
            <v>WinCraft</v>
          </cell>
          <cell r="C3348">
            <v>3.2</v>
          </cell>
          <cell r="D3348">
            <v>185</v>
          </cell>
          <cell r="E3348">
            <v>3</v>
          </cell>
          <cell r="F3348">
            <v>2.9</v>
          </cell>
          <cell r="G3348">
            <v>3.1</v>
          </cell>
          <cell r="H3348">
            <v>0.57999999999999996</v>
          </cell>
        </row>
        <row r="3349">
          <cell r="A3349">
            <v>3348</v>
          </cell>
          <cell r="B3349" t="str">
            <v>Kaplan Test Prep</v>
          </cell>
          <cell r="C3349">
            <v>3.7</v>
          </cell>
          <cell r="D3349">
            <v>2450</v>
          </cell>
          <cell r="E3349">
            <v>3.8</v>
          </cell>
          <cell r="F3349">
            <v>3.4</v>
          </cell>
          <cell r="G3349">
            <v>3.6</v>
          </cell>
          <cell r="H3349">
            <v>0.76</v>
          </cell>
        </row>
        <row r="3350">
          <cell r="A3350">
            <v>3349</v>
          </cell>
          <cell r="B3350" t="str">
            <v>SAP Litmos</v>
          </cell>
          <cell r="C3350">
            <v>4</v>
          </cell>
          <cell r="D3350">
            <v>120</v>
          </cell>
          <cell r="E3350">
            <v>3.9</v>
          </cell>
          <cell r="F3350">
            <v>3.8</v>
          </cell>
          <cell r="G3350">
            <v>4.0999999999999996</v>
          </cell>
          <cell r="H3350">
            <v>0.88</v>
          </cell>
        </row>
        <row r="3351">
          <cell r="A3351">
            <v>3350</v>
          </cell>
          <cell r="B3351" t="str">
            <v>Addiction Recovery Care</v>
          </cell>
          <cell r="C3351">
            <v>3.4</v>
          </cell>
          <cell r="D3351">
            <v>210</v>
          </cell>
          <cell r="E3351">
            <v>3</v>
          </cell>
          <cell r="F3351">
            <v>3.1</v>
          </cell>
          <cell r="G3351">
            <v>3.5</v>
          </cell>
          <cell r="H3351">
            <v>0.68</v>
          </cell>
        </row>
        <row r="3352">
          <cell r="A3352">
            <v>3351</v>
          </cell>
          <cell r="B3352" t="str">
            <v>Crestline Hotels &amp; Resorts</v>
          </cell>
          <cell r="C3352">
            <v>3.7</v>
          </cell>
          <cell r="D3352">
            <v>430</v>
          </cell>
          <cell r="E3352">
            <v>3.4</v>
          </cell>
          <cell r="F3352">
            <v>3.5</v>
          </cell>
          <cell r="G3352">
            <v>3.6</v>
          </cell>
          <cell r="H3352">
            <v>0.79</v>
          </cell>
        </row>
        <row r="3353">
          <cell r="A3353">
            <v>3352</v>
          </cell>
          <cell r="B3353" t="str">
            <v>CareMore Health</v>
          </cell>
          <cell r="C3353">
            <v>3.3</v>
          </cell>
          <cell r="D3353">
            <v>380</v>
          </cell>
          <cell r="E3353">
            <v>3.1</v>
          </cell>
          <cell r="F3353">
            <v>3</v>
          </cell>
          <cell r="G3353">
            <v>3.2</v>
          </cell>
          <cell r="H3353">
            <v>0.6</v>
          </cell>
        </row>
        <row r="3354">
          <cell r="A3354">
            <v>3353</v>
          </cell>
          <cell r="B3354" t="str">
            <v>Capstone</v>
          </cell>
          <cell r="C3354">
            <v>3.6</v>
          </cell>
          <cell r="D3354">
            <v>295</v>
          </cell>
          <cell r="E3354">
            <v>3.5</v>
          </cell>
          <cell r="F3354">
            <v>3.3</v>
          </cell>
          <cell r="G3354">
            <v>3.4</v>
          </cell>
          <cell r="H3354">
            <v>0.74</v>
          </cell>
        </row>
        <row r="3355">
          <cell r="A3355">
            <v>3354</v>
          </cell>
          <cell r="B3355" t="str">
            <v>Aozora Bank Ltd.</v>
          </cell>
          <cell r="C3355">
            <v>3.4</v>
          </cell>
          <cell r="D3355">
            <v>110</v>
          </cell>
          <cell r="E3355">
            <v>3.3</v>
          </cell>
          <cell r="F3355">
            <v>3.1</v>
          </cell>
          <cell r="G3355">
            <v>3.2</v>
          </cell>
          <cell r="H3355">
            <v>0.65</v>
          </cell>
        </row>
        <row r="3356">
          <cell r="A3356">
            <v>3355</v>
          </cell>
          <cell r="B3356" t="str">
            <v>Reel FX</v>
          </cell>
          <cell r="C3356">
            <v>3.8</v>
          </cell>
          <cell r="D3356">
            <v>140</v>
          </cell>
          <cell r="E3356">
            <v>3.5</v>
          </cell>
          <cell r="F3356">
            <v>3.4</v>
          </cell>
          <cell r="G3356">
            <v>3.9</v>
          </cell>
          <cell r="H3356">
            <v>0.82</v>
          </cell>
        </row>
        <row r="3357">
          <cell r="A3357">
            <v>3356</v>
          </cell>
          <cell r="B3357" t="str">
            <v>Marketing Alliance Group</v>
          </cell>
          <cell r="C3357">
            <v>3.2</v>
          </cell>
          <cell r="D3357">
            <v>125</v>
          </cell>
          <cell r="E3357">
            <v>3</v>
          </cell>
          <cell r="F3357">
            <v>2.9</v>
          </cell>
          <cell r="G3357">
            <v>3.1</v>
          </cell>
          <cell r="H3357">
            <v>0.56000000000000005</v>
          </cell>
        </row>
        <row r="3358">
          <cell r="A3358">
            <v>3357</v>
          </cell>
          <cell r="B3358" t="str">
            <v>Nurse Staffing</v>
          </cell>
          <cell r="C3358">
            <v>3.5</v>
          </cell>
          <cell r="D3358">
            <v>310</v>
          </cell>
          <cell r="E3358">
            <v>3.4</v>
          </cell>
          <cell r="F3358">
            <v>3.2</v>
          </cell>
          <cell r="G3358">
            <v>3.3</v>
          </cell>
          <cell r="H3358">
            <v>0.7</v>
          </cell>
        </row>
        <row r="3359">
          <cell r="A3359">
            <v>3358</v>
          </cell>
          <cell r="B3359" t="str">
            <v>Equity Real Estate</v>
          </cell>
          <cell r="C3359">
            <v>3.9</v>
          </cell>
          <cell r="D3359">
            <v>95</v>
          </cell>
          <cell r="E3359">
            <v>3.8</v>
          </cell>
          <cell r="F3359">
            <v>3.7</v>
          </cell>
          <cell r="G3359">
            <v>4</v>
          </cell>
          <cell r="H3359">
            <v>0.85</v>
          </cell>
        </row>
        <row r="3360">
          <cell r="A3360">
            <v>3359</v>
          </cell>
          <cell r="B3360" t="str">
            <v>KemperSports</v>
          </cell>
          <cell r="C3360">
            <v>3.6</v>
          </cell>
          <cell r="D3360">
            <v>280</v>
          </cell>
          <cell r="E3360">
            <v>3.4</v>
          </cell>
          <cell r="F3360">
            <v>3.3</v>
          </cell>
          <cell r="G3360">
            <v>3.5</v>
          </cell>
          <cell r="H3360">
            <v>0.76</v>
          </cell>
        </row>
        <row r="3361">
          <cell r="A3361">
            <v>3360</v>
          </cell>
          <cell r="B3361" t="str">
            <v>Redwood Credit Union</v>
          </cell>
          <cell r="C3361">
            <v>4.2</v>
          </cell>
          <cell r="D3361">
            <v>240</v>
          </cell>
          <cell r="E3361">
            <v>4</v>
          </cell>
          <cell r="F3361">
            <v>4.0999999999999996</v>
          </cell>
          <cell r="G3361">
            <v>4.3</v>
          </cell>
          <cell r="H3361">
            <v>0.94</v>
          </cell>
        </row>
        <row r="3362">
          <cell r="A3362">
            <v>3361</v>
          </cell>
          <cell r="B3362" t="str">
            <v>TriHealth</v>
          </cell>
          <cell r="C3362">
            <v>3.5</v>
          </cell>
          <cell r="D3362">
            <v>1150</v>
          </cell>
          <cell r="E3362">
            <v>3.4</v>
          </cell>
          <cell r="F3362">
            <v>3.1</v>
          </cell>
          <cell r="G3362">
            <v>3.3</v>
          </cell>
          <cell r="H3362">
            <v>0.71</v>
          </cell>
        </row>
        <row r="3363">
          <cell r="A3363">
            <v>3362</v>
          </cell>
          <cell r="B3363" t="str">
            <v>Cambay Consulting</v>
          </cell>
          <cell r="C3363">
            <v>3.8</v>
          </cell>
          <cell r="D3363">
            <v>215</v>
          </cell>
          <cell r="E3363">
            <v>3.7</v>
          </cell>
          <cell r="F3363">
            <v>3.6</v>
          </cell>
          <cell r="G3363">
            <v>3.8</v>
          </cell>
          <cell r="H3363">
            <v>0.84</v>
          </cell>
        </row>
        <row r="3364">
          <cell r="A3364">
            <v>3363</v>
          </cell>
          <cell r="B3364" t="str">
            <v>Draper and Kramer Mortgage</v>
          </cell>
          <cell r="C3364">
            <v>3.7</v>
          </cell>
          <cell r="D3364">
            <v>130</v>
          </cell>
          <cell r="E3364">
            <v>3.6</v>
          </cell>
          <cell r="F3364">
            <v>3.4</v>
          </cell>
          <cell r="G3364">
            <v>3.5</v>
          </cell>
          <cell r="H3364">
            <v>0.78</v>
          </cell>
        </row>
        <row r="3365">
          <cell r="A3365">
            <v>3364</v>
          </cell>
          <cell r="B3365" t="str">
            <v>Coatesville Area School District</v>
          </cell>
          <cell r="C3365">
            <v>3.4</v>
          </cell>
          <cell r="D3365">
            <v>115</v>
          </cell>
          <cell r="E3365">
            <v>3.5</v>
          </cell>
          <cell r="F3365">
            <v>3</v>
          </cell>
          <cell r="G3365">
            <v>3.2</v>
          </cell>
          <cell r="H3365">
            <v>0.65</v>
          </cell>
        </row>
        <row r="3366">
          <cell r="A3366">
            <v>3365</v>
          </cell>
          <cell r="B3366" t="str">
            <v>Dunn &amp; Bradstreet</v>
          </cell>
          <cell r="C3366">
            <v>3.8</v>
          </cell>
          <cell r="D3366">
            <v>3100</v>
          </cell>
          <cell r="E3366">
            <v>3.9</v>
          </cell>
          <cell r="F3366">
            <v>3.5</v>
          </cell>
          <cell r="G3366">
            <v>3.7</v>
          </cell>
          <cell r="H3366">
            <v>0.82</v>
          </cell>
        </row>
        <row r="3367">
          <cell r="A3367">
            <v>3366</v>
          </cell>
          <cell r="B3367" t="str">
            <v>Area Temps</v>
          </cell>
          <cell r="C3367">
            <v>3.6</v>
          </cell>
          <cell r="D3367">
            <v>140</v>
          </cell>
          <cell r="E3367">
            <v>3.5</v>
          </cell>
          <cell r="F3367">
            <v>3.3</v>
          </cell>
          <cell r="G3367">
            <v>3.4</v>
          </cell>
          <cell r="H3367">
            <v>0.74</v>
          </cell>
        </row>
        <row r="3368">
          <cell r="A3368">
            <v>3367</v>
          </cell>
          <cell r="B3368" t="str">
            <v>Gourmet Foods International</v>
          </cell>
          <cell r="C3368">
            <v>3.3</v>
          </cell>
          <cell r="D3368">
            <v>210</v>
          </cell>
          <cell r="E3368">
            <v>3</v>
          </cell>
          <cell r="F3368">
            <v>3.1</v>
          </cell>
          <cell r="G3368">
            <v>3.2</v>
          </cell>
          <cell r="H3368">
            <v>0.62</v>
          </cell>
        </row>
        <row r="3369">
          <cell r="A3369">
            <v>3368</v>
          </cell>
          <cell r="B3369" t="str">
            <v>Metro Los Angeles</v>
          </cell>
          <cell r="C3369">
            <v>3.6</v>
          </cell>
          <cell r="D3369">
            <v>1450</v>
          </cell>
          <cell r="E3369">
            <v>3.4</v>
          </cell>
          <cell r="F3369">
            <v>3.2</v>
          </cell>
          <cell r="G3369">
            <v>3.4</v>
          </cell>
          <cell r="H3369">
            <v>0.73</v>
          </cell>
        </row>
        <row r="3370">
          <cell r="A3370">
            <v>3369</v>
          </cell>
          <cell r="B3370" t="str">
            <v>Ascendum Solutions</v>
          </cell>
          <cell r="C3370">
            <v>3.7</v>
          </cell>
          <cell r="D3370">
            <v>320</v>
          </cell>
          <cell r="E3370">
            <v>3.6</v>
          </cell>
          <cell r="F3370">
            <v>3.4</v>
          </cell>
          <cell r="G3370">
            <v>3.5</v>
          </cell>
          <cell r="H3370">
            <v>0.79</v>
          </cell>
        </row>
        <row r="3371">
          <cell r="A3371">
            <v>3370</v>
          </cell>
          <cell r="B3371" t="str">
            <v>Berkley Technology Services</v>
          </cell>
          <cell r="C3371">
            <v>3.9</v>
          </cell>
          <cell r="D3371">
            <v>180</v>
          </cell>
          <cell r="E3371">
            <v>3.8</v>
          </cell>
          <cell r="F3371">
            <v>3.7</v>
          </cell>
          <cell r="G3371">
            <v>3.9</v>
          </cell>
          <cell r="H3371">
            <v>0.86</v>
          </cell>
        </row>
        <row r="3372">
          <cell r="A3372">
            <v>3371</v>
          </cell>
          <cell r="B3372" t="str">
            <v>1Path</v>
          </cell>
          <cell r="C3372">
            <v>3.5</v>
          </cell>
          <cell r="D3372">
            <v>165</v>
          </cell>
          <cell r="E3372">
            <v>3.4</v>
          </cell>
          <cell r="F3372">
            <v>3.2</v>
          </cell>
          <cell r="G3372">
            <v>3.3</v>
          </cell>
          <cell r="H3372">
            <v>0.71</v>
          </cell>
        </row>
        <row r="3373">
          <cell r="A3373">
            <v>3372</v>
          </cell>
          <cell r="B3373" t="str">
            <v>Community Consolidated School District 15</v>
          </cell>
          <cell r="C3373">
            <v>3.6</v>
          </cell>
          <cell r="D3373">
            <v>140</v>
          </cell>
          <cell r="E3373">
            <v>3.7</v>
          </cell>
          <cell r="F3373">
            <v>3.2</v>
          </cell>
          <cell r="G3373">
            <v>3.4</v>
          </cell>
          <cell r="H3373">
            <v>0.75</v>
          </cell>
        </row>
        <row r="3374">
          <cell r="A3374">
            <v>3373</v>
          </cell>
          <cell r="B3374" t="str">
            <v>Liberty Tire Recycling</v>
          </cell>
          <cell r="C3374">
            <v>3.1</v>
          </cell>
          <cell r="D3374">
            <v>195</v>
          </cell>
          <cell r="E3374">
            <v>2.8</v>
          </cell>
          <cell r="F3374">
            <v>2.7</v>
          </cell>
          <cell r="G3374">
            <v>2.9</v>
          </cell>
          <cell r="H3374">
            <v>0.5</v>
          </cell>
        </row>
        <row r="3375">
          <cell r="A3375">
            <v>3374</v>
          </cell>
          <cell r="B3375" t="str">
            <v>Fort Collins</v>
          </cell>
          <cell r="C3375">
            <v>3.9</v>
          </cell>
          <cell r="D3375">
            <v>310</v>
          </cell>
          <cell r="E3375">
            <v>3.8</v>
          </cell>
          <cell r="F3375">
            <v>3.7</v>
          </cell>
          <cell r="G3375">
            <v>4</v>
          </cell>
          <cell r="H3375">
            <v>0.88</v>
          </cell>
        </row>
        <row r="3376">
          <cell r="A3376">
            <v>3375</v>
          </cell>
          <cell r="B3376" t="str">
            <v>Translations</v>
          </cell>
          <cell r="C3376">
            <v>3.5</v>
          </cell>
          <cell r="D3376">
            <v>120</v>
          </cell>
          <cell r="E3376">
            <v>3.4</v>
          </cell>
          <cell r="F3376">
            <v>3.3</v>
          </cell>
          <cell r="G3376">
            <v>3.4</v>
          </cell>
          <cell r="H3376">
            <v>0.72</v>
          </cell>
        </row>
        <row r="3377">
          <cell r="A3377">
            <v>3376</v>
          </cell>
          <cell r="B3377" t="str">
            <v>7k Metals</v>
          </cell>
          <cell r="C3377">
            <v>3.2</v>
          </cell>
          <cell r="D3377">
            <v>85</v>
          </cell>
          <cell r="E3377">
            <v>3</v>
          </cell>
          <cell r="F3377">
            <v>2.8</v>
          </cell>
          <cell r="G3377">
            <v>3.1</v>
          </cell>
          <cell r="H3377">
            <v>0.54</v>
          </cell>
        </row>
        <row r="3378">
          <cell r="A3378">
            <v>3377</v>
          </cell>
          <cell r="B3378" t="str">
            <v>Data Intensity</v>
          </cell>
          <cell r="C3378">
            <v>3.4</v>
          </cell>
          <cell r="D3378">
            <v>240</v>
          </cell>
          <cell r="E3378">
            <v>3.3</v>
          </cell>
          <cell r="F3378">
            <v>3.1</v>
          </cell>
          <cell r="G3378">
            <v>3.2</v>
          </cell>
          <cell r="H3378">
            <v>0.66</v>
          </cell>
        </row>
        <row r="3379">
          <cell r="A3379">
            <v>3378</v>
          </cell>
          <cell r="B3379" t="str">
            <v>HairCuttery</v>
          </cell>
          <cell r="C3379">
            <v>3</v>
          </cell>
          <cell r="D3379">
            <v>1850</v>
          </cell>
          <cell r="E3379">
            <v>3.1</v>
          </cell>
          <cell r="F3379">
            <v>2.7</v>
          </cell>
          <cell r="G3379">
            <v>2.8</v>
          </cell>
          <cell r="H3379">
            <v>0.45</v>
          </cell>
        </row>
        <row r="3380">
          <cell r="A3380">
            <v>3379</v>
          </cell>
          <cell r="B3380" t="str">
            <v>AmSurg Corporation</v>
          </cell>
          <cell r="C3380">
            <v>3.3</v>
          </cell>
          <cell r="D3380">
            <v>410</v>
          </cell>
          <cell r="E3380">
            <v>3.2</v>
          </cell>
          <cell r="F3380">
            <v>3</v>
          </cell>
          <cell r="G3380">
            <v>3.1</v>
          </cell>
          <cell r="H3380">
            <v>0.61</v>
          </cell>
        </row>
        <row r="3381">
          <cell r="A3381">
            <v>3380</v>
          </cell>
          <cell r="B3381" t="str">
            <v>Prime Inc.</v>
          </cell>
          <cell r="C3381">
            <v>3.7</v>
          </cell>
          <cell r="D3381">
            <v>1540</v>
          </cell>
          <cell r="E3381">
            <v>3.1</v>
          </cell>
          <cell r="F3381">
            <v>3.5</v>
          </cell>
          <cell r="G3381">
            <v>3.6</v>
          </cell>
          <cell r="H3381">
            <v>0.81</v>
          </cell>
        </row>
        <row r="3382">
          <cell r="A3382">
            <v>3381</v>
          </cell>
          <cell r="B3382" t="str">
            <v>Trustmark National Bank</v>
          </cell>
          <cell r="C3382">
            <v>3.5</v>
          </cell>
          <cell r="D3382">
            <v>480</v>
          </cell>
          <cell r="E3382">
            <v>3.5</v>
          </cell>
          <cell r="F3382">
            <v>3.2</v>
          </cell>
          <cell r="G3382">
            <v>3.3</v>
          </cell>
          <cell r="H3382">
            <v>0.72</v>
          </cell>
        </row>
        <row r="3383">
          <cell r="A3383">
            <v>3382</v>
          </cell>
          <cell r="B3383" t="str">
            <v>Lewis Tree Service</v>
          </cell>
          <cell r="C3383">
            <v>3.3</v>
          </cell>
          <cell r="D3383">
            <v>340</v>
          </cell>
          <cell r="E3383">
            <v>2.9</v>
          </cell>
          <cell r="F3383">
            <v>3.1</v>
          </cell>
          <cell r="G3383">
            <v>3.2</v>
          </cell>
          <cell r="H3383">
            <v>0.64</v>
          </cell>
        </row>
        <row r="3384">
          <cell r="A3384">
            <v>3383</v>
          </cell>
          <cell r="B3384" t="str">
            <v>Bluewolf</v>
          </cell>
          <cell r="C3384">
            <v>4.2</v>
          </cell>
          <cell r="D3384">
            <v>680</v>
          </cell>
          <cell r="E3384">
            <v>3.9</v>
          </cell>
          <cell r="F3384">
            <v>4.0999999999999996</v>
          </cell>
          <cell r="G3384">
            <v>4.4000000000000004</v>
          </cell>
          <cell r="H3384">
            <v>0.92</v>
          </cell>
        </row>
        <row r="3385">
          <cell r="A3385">
            <v>3384</v>
          </cell>
          <cell r="B3385" t="str">
            <v>Pechanga Resort and Casino</v>
          </cell>
          <cell r="C3385">
            <v>3.6</v>
          </cell>
          <cell r="D3385">
            <v>720</v>
          </cell>
          <cell r="E3385">
            <v>3.4</v>
          </cell>
          <cell r="F3385">
            <v>3.3</v>
          </cell>
          <cell r="G3385">
            <v>3.7</v>
          </cell>
          <cell r="H3385">
            <v>0.76</v>
          </cell>
        </row>
        <row r="3386">
          <cell r="A3386">
            <v>3385</v>
          </cell>
          <cell r="B3386" t="str">
            <v>HSBC Bank Singapore</v>
          </cell>
          <cell r="C3386">
            <v>3.7</v>
          </cell>
          <cell r="D3386">
            <v>1100</v>
          </cell>
          <cell r="E3386">
            <v>3.6</v>
          </cell>
          <cell r="F3386">
            <v>3.4</v>
          </cell>
          <cell r="G3386">
            <v>3.5</v>
          </cell>
          <cell r="H3386">
            <v>0.79</v>
          </cell>
        </row>
        <row r="3387">
          <cell r="A3387">
            <v>3386</v>
          </cell>
          <cell r="B3387" t="str">
            <v>Kroll</v>
          </cell>
          <cell r="C3387">
            <v>3.6</v>
          </cell>
          <cell r="D3387">
            <v>1250</v>
          </cell>
          <cell r="E3387">
            <v>3.3</v>
          </cell>
          <cell r="F3387">
            <v>3.4</v>
          </cell>
          <cell r="G3387">
            <v>3.5</v>
          </cell>
          <cell r="H3387">
            <v>0.77</v>
          </cell>
        </row>
        <row r="3388">
          <cell r="A3388">
            <v>3387</v>
          </cell>
          <cell r="B3388" t="str">
            <v>Neil Patel Digital</v>
          </cell>
          <cell r="C3388">
            <v>4.3</v>
          </cell>
          <cell r="D3388">
            <v>310</v>
          </cell>
          <cell r="E3388">
            <v>4.0999999999999996</v>
          </cell>
          <cell r="F3388">
            <v>4.2</v>
          </cell>
          <cell r="G3388">
            <v>4.5</v>
          </cell>
          <cell r="H3388">
            <v>0.95</v>
          </cell>
        </row>
        <row r="3389">
          <cell r="A3389">
            <v>3388</v>
          </cell>
          <cell r="B3389" t="str">
            <v>Curacao</v>
          </cell>
          <cell r="C3389">
            <v>2.9</v>
          </cell>
          <cell r="D3389">
            <v>420</v>
          </cell>
          <cell r="E3389">
            <v>2.7</v>
          </cell>
          <cell r="F3389">
            <v>2.6</v>
          </cell>
          <cell r="G3389">
            <v>2.8</v>
          </cell>
          <cell r="H3389">
            <v>0.42</v>
          </cell>
        </row>
        <row r="3390">
          <cell r="A3390">
            <v>3389</v>
          </cell>
          <cell r="B3390" t="str">
            <v>Western Exterminator Company</v>
          </cell>
          <cell r="C3390">
            <v>3.4</v>
          </cell>
          <cell r="D3390">
            <v>290</v>
          </cell>
          <cell r="E3390">
            <v>3.1</v>
          </cell>
          <cell r="F3390">
            <v>3.2</v>
          </cell>
          <cell r="G3390">
            <v>3.3</v>
          </cell>
          <cell r="H3390">
            <v>0.68</v>
          </cell>
        </row>
        <row r="3391">
          <cell r="A3391">
            <v>3390</v>
          </cell>
          <cell r="B3391" t="str">
            <v>Turnberry Solutions</v>
          </cell>
          <cell r="C3391">
            <v>4.0999999999999996</v>
          </cell>
          <cell r="D3391">
            <v>185</v>
          </cell>
          <cell r="E3391">
            <v>4</v>
          </cell>
          <cell r="F3391">
            <v>3.9</v>
          </cell>
          <cell r="G3391">
            <v>4.2</v>
          </cell>
          <cell r="H3391">
            <v>0.92</v>
          </cell>
        </row>
        <row r="3392">
          <cell r="A3392">
            <v>3391</v>
          </cell>
          <cell r="B3392" t="str">
            <v>AOC</v>
          </cell>
          <cell r="C3392">
            <v>3.5</v>
          </cell>
          <cell r="D3392">
            <v>115</v>
          </cell>
          <cell r="E3392">
            <v>3.4</v>
          </cell>
          <cell r="F3392">
            <v>3.2</v>
          </cell>
          <cell r="G3392">
            <v>3.3</v>
          </cell>
          <cell r="H3392">
            <v>0.7</v>
          </cell>
        </row>
        <row r="3393">
          <cell r="A3393">
            <v>3392</v>
          </cell>
          <cell r="B3393" t="str">
            <v>Covenant Transport</v>
          </cell>
          <cell r="C3393">
            <v>3.2</v>
          </cell>
          <cell r="D3393">
            <v>580</v>
          </cell>
          <cell r="E3393">
            <v>2.8</v>
          </cell>
          <cell r="F3393">
            <v>3</v>
          </cell>
          <cell r="G3393">
            <v>3.1</v>
          </cell>
          <cell r="H3393">
            <v>0.57999999999999996</v>
          </cell>
        </row>
        <row r="3394">
          <cell r="A3394">
            <v>3393</v>
          </cell>
          <cell r="B3394" t="str">
            <v>iMedia Brands</v>
          </cell>
          <cell r="C3394">
            <v>3</v>
          </cell>
          <cell r="D3394">
            <v>245</v>
          </cell>
          <cell r="E3394">
            <v>2.9</v>
          </cell>
          <cell r="F3394">
            <v>2.7</v>
          </cell>
          <cell r="G3394">
            <v>2.8</v>
          </cell>
          <cell r="H3394">
            <v>0.44</v>
          </cell>
        </row>
        <row r="3395">
          <cell r="A3395">
            <v>3394</v>
          </cell>
          <cell r="B3395" t="str">
            <v>Biovia</v>
          </cell>
          <cell r="C3395">
            <v>3.8</v>
          </cell>
          <cell r="D3395">
            <v>210</v>
          </cell>
          <cell r="E3395">
            <v>3.7</v>
          </cell>
          <cell r="F3395">
            <v>3.5</v>
          </cell>
          <cell r="G3395">
            <v>3.6</v>
          </cell>
          <cell r="H3395">
            <v>0.82</v>
          </cell>
        </row>
        <row r="3396">
          <cell r="A3396">
            <v>3395</v>
          </cell>
          <cell r="B3396" t="str">
            <v>Merrick &amp; Company</v>
          </cell>
          <cell r="C3396">
            <v>4</v>
          </cell>
          <cell r="D3396">
            <v>195</v>
          </cell>
          <cell r="E3396">
            <v>3.9</v>
          </cell>
          <cell r="F3396">
            <v>3.8</v>
          </cell>
          <cell r="G3396">
            <v>4.0999999999999996</v>
          </cell>
          <cell r="H3396">
            <v>0.9</v>
          </cell>
        </row>
        <row r="3397">
          <cell r="A3397">
            <v>3396</v>
          </cell>
          <cell r="B3397" t="str">
            <v>Prospect Airport Services</v>
          </cell>
          <cell r="C3397">
            <v>2.8</v>
          </cell>
          <cell r="D3397">
            <v>640</v>
          </cell>
          <cell r="E3397">
            <v>2.7</v>
          </cell>
          <cell r="F3397">
            <v>2.5</v>
          </cell>
          <cell r="G3397">
            <v>2.6</v>
          </cell>
          <cell r="H3397">
            <v>0.4</v>
          </cell>
        </row>
        <row r="3398">
          <cell r="A3398">
            <v>3397</v>
          </cell>
          <cell r="B3398" t="str">
            <v>PS Logistics</v>
          </cell>
          <cell r="C3398">
            <v>3.6</v>
          </cell>
          <cell r="D3398">
            <v>215</v>
          </cell>
          <cell r="E3398">
            <v>3.2</v>
          </cell>
          <cell r="F3398">
            <v>3.4</v>
          </cell>
          <cell r="G3398">
            <v>3.5</v>
          </cell>
          <cell r="H3398">
            <v>0.76</v>
          </cell>
        </row>
        <row r="3399">
          <cell r="A3399">
            <v>3398</v>
          </cell>
          <cell r="B3399" t="str">
            <v>QS/1</v>
          </cell>
          <cell r="C3399">
            <v>3.4</v>
          </cell>
          <cell r="D3399">
            <v>130</v>
          </cell>
          <cell r="E3399">
            <v>3.3</v>
          </cell>
          <cell r="F3399">
            <v>3.1</v>
          </cell>
          <cell r="G3399">
            <v>3.2</v>
          </cell>
          <cell r="H3399">
            <v>0.65</v>
          </cell>
        </row>
        <row r="3400">
          <cell r="A3400">
            <v>3399</v>
          </cell>
          <cell r="B3400" t="str">
            <v>Carrington Holding Company, LLC</v>
          </cell>
          <cell r="C3400">
            <v>3.3</v>
          </cell>
          <cell r="D3400">
            <v>410</v>
          </cell>
          <cell r="E3400">
            <v>3.2</v>
          </cell>
          <cell r="F3400">
            <v>3</v>
          </cell>
          <cell r="G3400">
            <v>3.1</v>
          </cell>
          <cell r="H3400">
            <v>0.6</v>
          </cell>
        </row>
        <row r="3401">
          <cell r="A3401">
            <v>3400</v>
          </cell>
          <cell r="B3401" t="str">
            <v>Star Furniture</v>
          </cell>
          <cell r="C3401">
            <v>3.5</v>
          </cell>
          <cell r="D3401">
            <v>280</v>
          </cell>
          <cell r="E3401">
            <v>3.2</v>
          </cell>
          <cell r="F3401">
            <v>3.3</v>
          </cell>
          <cell r="G3401">
            <v>3.4</v>
          </cell>
          <cell r="H3401">
            <v>0.71</v>
          </cell>
        </row>
        <row r="3402">
          <cell r="A3402">
            <v>3401</v>
          </cell>
          <cell r="B3402" t="str">
            <v>CORE Construction</v>
          </cell>
          <cell r="C3402">
            <v>3.8</v>
          </cell>
          <cell r="D3402">
            <v>450</v>
          </cell>
          <cell r="E3402">
            <v>3.6</v>
          </cell>
          <cell r="F3402">
            <v>3.5</v>
          </cell>
          <cell r="G3402">
            <v>3.9</v>
          </cell>
          <cell r="H3402">
            <v>0.82</v>
          </cell>
        </row>
        <row r="3403">
          <cell r="A3403">
            <v>3402</v>
          </cell>
          <cell r="B3403" t="str">
            <v>Sleepy's</v>
          </cell>
          <cell r="C3403">
            <v>3.2</v>
          </cell>
          <cell r="D3403">
            <v>1200</v>
          </cell>
          <cell r="E3403">
            <v>2.8</v>
          </cell>
          <cell r="F3403">
            <v>2.7</v>
          </cell>
          <cell r="G3403">
            <v>3</v>
          </cell>
          <cell r="H3403">
            <v>0.55000000000000004</v>
          </cell>
        </row>
        <row r="3404">
          <cell r="A3404">
            <v>3403</v>
          </cell>
          <cell r="B3404" t="str">
            <v>McDonald's Ventures</v>
          </cell>
          <cell r="C3404">
            <v>3.5</v>
          </cell>
          <cell r="D3404">
            <v>150</v>
          </cell>
          <cell r="E3404">
            <v>3.3</v>
          </cell>
          <cell r="F3404">
            <v>3.2</v>
          </cell>
          <cell r="G3404">
            <v>3.4</v>
          </cell>
          <cell r="H3404">
            <v>0.7</v>
          </cell>
        </row>
        <row r="3405">
          <cell r="A3405">
            <v>3404</v>
          </cell>
          <cell r="B3405" t="str">
            <v>Arizona Beverage Co LLC</v>
          </cell>
          <cell r="C3405">
            <v>3.4</v>
          </cell>
          <cell r="D3405">
            <v>300</v>
          </cell>
          <cell r="E3405">
            <v>3.1</v>
          </cell>
          <cell r="F3405">
            <v>2.9</v>
          </cell>
          <cell r="G3405">
            <v>3.2</v>
          </cell>
          <cell r="H3405">
            <v>0.65</v>
          </cell>
        </row>
        <row r="3406">
          <cell r="A3406">
            <v>3405</v>
          </cell>
          <cell r="B3406" t="str">
            <v>InteLogix</v>
          </cell>
          <cell r="C3406">
            <v>3.6</v>
          </cell>
          <cell r="D3406">
            <v>200</v>
          </cell>
          <cell r="E3406">
            <v>3.4</v>
          </cell>
          <cell r="F3406">
            <v>3.3</v>
          </cell>
          <cell r="G3406">
            <v>3.5</v>
          </cell>
          <cell r="H3406">
            <v>0.75</v>
          </cell>
        </row>
        <row r="3407">
          <cell r="A3407">
            <v>3406</v>
          </cell>
          <cell r="B3407" t="str">
            <v>Expeditors International</v>
          </cell>
          <cell r="C3407">
            <v>3.7</v>
          </cell>
          <cell r="D3407">
            <v>3500</v>
          </cell>
          <cell r="E3407">
            <v>3.2</v>
          </cell>
          <cell r="F3407">
            <v>3.4</v>
          </cell>
          <cell r="G3407">
            <v>3.8</v>
          </cell>
          <cell r="H3407">
            <v>0.85</v>
          </cell>
        </row>
        <row r="3408">
          <cell r="A3408">
            <v>3407</v>
          </cell>
          <cell r="B3408" t="str">
            <v>StayWell Company</v>
          </cell>
          <cell r="C3408">
            <v>3.9</v>
          </cell>
          <cell r="D3408">
            <v>250</v>
          </cell>
          <cell r="E3408">
            <v>3.8</v>
          </cell>
          <cell r="F3408">
            <v>3.7</v>
          </cell>
          <cell r="G3408">
            <v>4</v>
          </cell>
          <cell r="H3408">
            <v>0.88</v>
          </cell>
        </row>
        <row r="3409">
          <cell r="A3409">
            <v>3408</v>
          </cell>
          <cell r="B3409" t="str">
            <v>Fusion</v>
          </cell>
          <cell r="C3409">
            <v>3.3</v>
          </cell>
          <cell r="D3409">
            <v>400</v>
          </cell>
          <cell r="E3409">
            <v>3</v>
          </cell>
          <cell r="F3409">
            <v>2.8</v>
          </cell>
          <cell r="G3409">
            <v>3.1</v>
          </cell>
          <cell r="H3409">
            <v>0.6</v>
          </cell>
        </row>
        <row r="3410">
          <cell r="A3410">
            <v>3409</v>
          </cell>
          <cell r="B3410" t="str">
            <v>Boingo Wireless</v>
          </cell>
          <cell r="C3410">
            <v>3.8</v>
          </cell>
          <cell r="D3410">
            <v>500</v>
          </cell>
          <cell r="E3410">
            <v>3.7</v>
          </cell>
          <cell r="F3410">
            <v>3.6</v>
          </cell>
          <cell r="G3410">
            <v>3.9</v>
          </cell>
          <cell r="H3410">
            <v>0.84</v>
          </cell>
        </row>
        <row r="3411">
          <cell r="A3411">
            <v>3410</v>
          </cell>
          <cell r="B3411" t="str">
            <v>Bernard</v>
          </cell>
          <cell r="C3411">
            <v>3.5</v>
          </cell>
          <cell r="D3411">
            <v>180</v>
          </cell>
          <cell r="E3411">
            <v>3.2</v>
          </cell>
          <cell r="F3411">
            <v>3.1</v>
          </cell>
          <cell r="G3411">
            <v>3.4</v>
          </cell>
          <cell r="H3411">
            <v>0.72</v>
          </cell>
        </row>
        <row r="3412">
          <cell r="A3412">
            <v>3411</v>
          </cell>
          <cell r="B3412" t="str">
            <v>Covius</v>
          </cell>
          <cell r="C3412">
            <v>3.4</v>
          </cell>
          <cell r="D3412">
            <v>600</v>
          </cell>
          <cell r="E3412">
            <v>3.3</v>
          </cell>
          <cell r="F3412">
            <v>3.1</v>
          </cell>
          <cell r="G3412">
            <v>3.2</v>
          </cell>
          <cell r="H3412">
            <v>0.68</v>
          </cell>
        </row>
        <row r="3413">
          <cell r="A3413">
            <v>3412</v>
          </cell>
          <cell r="B3413" t="str">
            <v>SkyWest Inc</v>
          </cell>
          <cell r="C3413">
            <v>3.9</v>
          </cell>
          <cell r="D3413">
            <v>4200</v>
          </cell>
          <cell r="E3413">
            <v>3.5</v>
          </cell>
          <cell r="F3413">
            <v>3.6</v>
          </cell>
          <cell r="G3413">
            <v>4</v>
          </cell>
          <cell r="H3413">
            <v>0.89</v>
          </cell>
        </row>
        <row r="3414">
          <cell r="A3414">
            <v>3413</v>
          </cell>
          <cell r="B3414" t="str">
            <v>GlobalStep</v>
          </cell>
          <cell r="C3414">
            <v>3.6</v>
          </cell>
          <cell r="D3414">
            <v>800</v>
          </cell>
          <cell r="E3414">
            <v>3.4</v>
          </cell>
          <cell r="F3414">
            <v>3.3</v>
          </cell>
          <cell r="G3414">
            <v>3.5</v>
          </cell>
          <cell r="H3414">
            <v>0.78</v>
          </cell>
        </row>
        <row r="3415">
          <cell r="A3415">
            <v>3414</v>
          </cell>
          <cell r="B3415" t="str">
            <v>Skillnet</v>
          </cell>
          <cell r="C3415">
            <v>4.0999999999999996</v>
          </cell>
          <cell r="D3415">
            <v>350</v>
          </cell>
          <cell r="E3415">
            <v>3.9</v>
          </cell>
          <cell r="F3415">
            <v>3.8</v>
          </cell>
          <cell r="G3415">
            <v>4.2</v>
          </cell>
          <cell r="H3415">
            <v>0.92</v>
          </cell>
        </row>
        <row r="3416">
          <cell r="A3416">
            <v>3415</v>
          </cell>
          <cell r="B3416" t="str">
            <v>iMedX</v>
          </cell>
          <cell r="C3416">
            <v>3</v>
          </cell>
          <cell r="D3416">
            <v>700</v>
          </cell>
          <cell r="E3416">
            <v>2.8</v>
          </cell>
          <cell r="F3416">
            <v>2.6</v>
          </cell>
          <cell r="G3416">
            <v>2.9</v>
          </cell>
          <cell r="H3416">
            <v>0.45</v>
          </cell>
        </row>
        <row r="3417">
          <cell r="A3417">
            <v>3416</v>
          </cell>
          <cell r="B3417" t="str">
            <v>Daugherty Business Solutions</v>
          </cell>
          <cell r="C3417">
            <v>4.3</v>
          </cell>
          <cell r="D3417">
            <v>900</v>
          </cell>
          <cell r="E3417">
            <v>4.2</v>
          </cell>
          <cell r="F3417">
            <v>4.0999999999999996</v>
          </cell>
          <cell r="G3417">
            <v>4.5</v>
          </cell>
          <cell r="H3417">
            <v>0.95</v>
          </cell>
        </row>
        <row r="3418">
          <cell r="A3418">
            <v>3417</v>
          </cell>
          <cell r="B3418" t="str">
            <v>Solairus Aviation</v>
          </cell>
          <cell r="C3418">
            <v>4</v>
          </cell>
          <cell r="D3418">
            <v>300</v>
          </cell>
          <cell r="E3418">
            <v>3.6</v>
          </cell>
          <cell r="F3418">
            <v>3.8</v>
          </cell>
          <cell r="G3418">
            <v>4.0999999999999996</v>
          </cell>
          <cell r="H3418">
            <v>0.9</v>
          </cell>
        </row>
        <row r="3419">
          <cell r="A3419">
            <v>3418</v>
          </cell>
          <cell r="B3419" t="str">
            <v>Burris Logistics</v>
          </cell>
          <cell r="C3419">
            <v>3.5</v>
          </cell>
          <cell r="D3419">
            <v>800</v>
          </cell>
          <cell r="E3419">
            <v>3.1</v>
          </cell>
          <cell r="F3419">
            <v>3.2</v>
          </cell>
          <cell r="G3419">
            <v>3.4</v>
          </cell>
          <cell r="H3419">
            <v>0.74</v>
          </cell>
        </row>
        <row r="3420">
          <cell r="A3420">
            <v>3419</v>
          </cell>
          <cell r="B3420" t="str">
            <v>Sands</v>
          </cell>
          <cell r="C3420">
            <v>3.7</v>
          </cell>
          <cell r="D3420">
            <v>2500</v>
          </cell>
          <cell r="E3420">
            <v>3.3</v>
          </cell>
          <cell r="F3420">
            <v>3.4</v>
          </cell>
          <cell r="G3420">
            <v>3.6</v>
          </cell>
          <cell r="H3420">
            <v>0.79</v>
          </cell>
        </row>
        <row r="3421">
          <cell r="A3421">
            <v>3420</v>
          </cell>
          <cell r="B3421" t="str">
            <v>BancPay</v>
          </cell>
          <cell r="C3421">
            <v>3.8</v>
          </cell>
          <cell r="D3421">
            <v>120</v>
          </cell>
          <cell r="E3421">
            <v>3.6</v>
          </cell>
          <cell r="F3421">
            <v>3.5</v>
          </cell>
          <cell r="G3421">
            <v>3.7</v>
          </cell>
          <cell r="H3421">
            <v>0.8</v>
          </cell>
        </row>
        <row r="3422">
          <cell r="A3422">
            <v>3421</v>
          </cell>
          <cell r="B3422" t="str">
            <v>Community Bank N.A.</v>
          </cell>
          <cell r="C3422">
            <v>3.6</v>
          </cell>
          <cell r="D3422">
            <v>900</v>
          </cell>
          <cell r="E3422">
            <v>3.5</v>
          </cell>
          <cell r="F3422">
            <v>3.3</v>
          </cell>
          <cell r="G3422">
            <v>3.6</v>
          </cell>
          <cell r="H3422">
            <v>0.76</v>
          </cell>
        </row>
        <row r="3423">
          <cell r="A3423">
            <v>3422</v>
          </cell>
          <cell r="B3423" t="str">
            <v>Aurea</v>
          </cell>
          <cell r="C3423">
            <v>2.8</v>
          </cell>
          <cell r="D3423">
            <v>450</v>
          </cell>
          <cell r="E3423">
            <v>2.5</v>
          </cell>
          <cell r="F3423">
            <v>2.4</v>
          </cell>
          <cell r="G3423">
            <v>2.6</v>
          </cell>
          <cell r="H3423">
            <v>0.4</v>
          </cell>
        </row>
        <row r="3424">
          <cell r="A3424">
            <v>3423</v>
          </cell>
          <cell r="B3424" t="str">
            <v>Archway Marketing Services</v>
          </cell>
          <cell r="C3424">
            <v>3.1</v>
          </cell>
          <cell r="D3424">
            <v>550</v>
          </cell>
          <cell r="E3424">
            <v>2.9</v>
          </cell>
          <cell r="F3424">
            <v>2.7</v>
          </cell>
          <cell r="G3424">
            <v>3</v>
          </cell>
          <cell r="H3424">
            <v>0.52</v>
          </cell>
        </row>
        <row r="3425">
          <cell r="A3425">
            <v>3424</v>
          </cell>
          <cell r="B3425" t="str">
            <v>The Suddath Companies</v>
          </cell>
          <cell r="C3425">
            <v>3.4</v>
          </cell>
          <cell r="D3425">
            <v>650</v>
          </cell>
          <cell r="E3425">
            <v>3.2</v>
          </cell>
          <cell r="F3425">
            <v>3.1</v>
          </cell>
          <cell r="G3425">
            <v>3.3</v>
          </cell>
          <cell r="H3425">
            <v>0.69</v>
          </cell>
        </row>
        <row r="3426">
          <cell r="A3426">
            <v>3425</v>
          </cell>
          <cell r="B3426" t="str">
            <v>TTEC Digital</v>
          </cell>
          <cell r="C3426">
            <v>3.6</v>
          </cell>
          <cell r="D3426">
            <v>1200</v>
          </cell>
          <cell r="E3426">
            <v>3.4</v>
          </cell>
          <cell r="F3426">
            <v>3.3</v>
          </cell>
          <cell r="G3426">
            <v>3.5</v>
          </cell>
          <cell r="H3426">
            <v>0.77</v>
          </cell>
        </row>
        <row r="3427">
          <cell r="A3427">
            <v>3426</v>
          </cell>
          <cell r="B3427" t="str">
            <v>Qurate Retail</v>
          </cell>
          <cell r="C3427">
            <v>3.3</v>
          </cell>
          <cell r="D3427">
            <v>2800</v>
          </cell>
          <cell r="E3427">
            <v>3.1</v>
          </cell>
          <cell r="F3427">
            <v>2.9</v>
          </cell>
          <cell r="G3427">
            <v>3.2</v>
          </cell>
          <cell r="H3427">
            <v>0.62</v>
          </cell>
        </row>
        <row r="3428">
          <cell r="A3428">
            <v>3427</v>
          </cell>
          <cell r="B3428" t="str">
            <v>Epicor</v>
          </cell>
          <cell r="C3428">
            <v>3.8</v>
          </cell>
          <cell r="D3428">
            <v>2400</v>
          </cell>
          <cell r="E3428">
            <v>3.7</v>
          </cell>
          <cell r="F3428">
            <v>3.5</v>
          </cell>
          <cell r="G3428">
            <v>3.8</v>
          </cell>
          <cell r="H3428">
            <v>0.83</v>
          </cell>
        </row>
        <row r="3429">
          <cell r="A3429">
            <v>3428</v>
          </cell>
          <cell r="B3429" t="str">
            <v>Razorfish</v>
          </cell>
          <cell r="C3429">
            <v>3.9</v>
          </cell>
          <cell r="D3429">
            <v>2100</v>
          </cell>
          <cell r="E3429">
            <v>3.6</v>
          </cell>
          <cell r="F3429">
            <v>3.5</v>
          </cell>
          <cell r="G3429">
            <v>4</v>
          </cell>
          <cell r="H3429">
            <v>0.86</v>
          </cell>
        </row>
        <row r="3430">
          <cell r="A3430">
            <v>3429</v>
          </cell>
          <cell r="B3430" t="str">
            <v>ProTrans</v>
          </cell>
          <cell r="C3430">
            <v>3.5</v>
          </cell>
          <cell r="D3430">
            <v>400</v>
          </cell>
          <cell r="E3430">
            <v>3.3</v>
          </cell>
          <cell r="F3430">
            <v>3.2</v>
          </cell>
          <cell r="G3430">
            <v>3.4</v>
          </cell>
          <cell r="H3430">
            <v>0.75</v>
          </cell>
        </row>
        <row r="3431">
          <cell r="A3431">
            <v>3430</v>
          </cell>
          <cell r="B3431" t="str">
            <v>Labatt Food Service</v>
          </cell>
          <cell r="C3431">
            <v>3.2</v>
          </cell>
          <cell r="D3431">
            <v>600</v>
          </cell>
          <cell r="E3431">
            <v>2.8</v>
          </cell>
          <cell r="F3431">
            <v>2.9</v>
          </cell>
          <cell r="G3431">
            <v>3.1</v>
          </cell>
          <cell r="H3431">
            <v>0.57999999999999996</v>
          </cell>
        </row>
        <row r="3432">
          <cell r="A3432">
            <v>3431</v>
          </cell>
          <cell r="B3432" t="str">
            <v>National Information Solutions Cooperative</v>
          </cell>
          <cell r="C3432">
            <v>4.2</v>
          </cell>
          <cell r="D3432">
            <v>450</v>
          </cell>
          <cell r="E3432">
            <v>4.0999999999999996</v>
          </cell>
          <cell r="F3432">
            <v>4</v>
          </cell>
          <cell r="G3432">
            <v>4.3</v>
          </cell>
          <cell r="H3432">
            <v>0.94</v>
          </cell>
        </row>
        <row r="3433">
          <cell r="A3433">
            <v>3432</v>
          </cell>
          <cell r="B3433" t="str">
            <v>American Trim</v>
          </cell>
          <cell r="C3433">
            <v>3.3</v>
          </cell>
          <cell r="D3433">
            <v>250</v>
          </cell>
          <cell r="E3433">
            <v>3</v>
          </cell>
          <cell r="F3433">
            <v>2.9</v>
          </cell>
          <cell r="G3433">
            <v>3.1</v>
          </cell>
          <cell r="H3433">
            <v>0.64</v>
          </cell>
        </row>
        <row r="3434">
          <cell r="A3434">
            <v>3433</v>
          </cell>
          <cell r="B3434" t="str">
            <v>Johnson Service Group</v>
          </cell>
          <cell r="C3434">
            <v>3.9</v>
          </cell>
          <cell r="D3434">
            <v>850</v>
          </cell>
          <cell r="E3434">
            <v>3.7</v>
          </cell>
          <cell r="F3434">
            <v>3.6</v>
          </cell>
          <cell r="G3434">
            <v>3.9</v>
          </cell>
          <cell r="H3434">
            <v>0.88</v>
          </cell>
        </row>
        <row r="3435">
          <cell r="A3435">
            <v>3434</v>
          </cell>
          <cell r="B3435" t="str">
            <v>MOTOR Information Systems</v>
          </cell>
          <cell r="C3435">
            <v>3.8</v>
          </cell>
          <cell r="D3435">
            <v>180</v>
          </cell>
          <cell r="E3435">
            <v>3.7</v>
          </cell>
          <cell r="F3435">
            <v>3.6</v>
          </cell>
          <cell r="G3435">
            <v>3.9</v>
          </cell>
          <cell r="H3435">
            <v>0.85</v>
          </cell>
        </row>
        <row r="3436">
          <cell r="A3436">
            <v>3435</v>
          </cell>
          <cell r="B3436" t="str">
            <v>American Mobile Healthcare</v>
          </cell>
          <cell r="C3436">
            <v>3.7</v>
          </cell>
          <cell r="D3436">
            <v>400</v>
          </cell>
          <cell r="E3436">
            <v>3.5</v>
          </cell>
          <cell r="F3436">
            <v>3.4</v>
          </cell>
          <cell r="G3436">
            <v>3.6</v>
          </cell>
          <cell r="H3436">
            <v>0.81</v>
          </cell>
        </row>
        <row r="3437">
          <cell r="A3437">
            <v>3436</v>
          </cell>
          <cell r="B3437" t="str">
            <v>Gelmart International</v>
          </cell>
          <cell r="C3437">
            <v>3.4</v>
          </cell>
          <cell r="D3437">
            <v>120</v>
          </cell>
          <cell r="E3437">
            <v>3.2</v>
          </cell>
          <cell r="F3437">
            <v>3.1</v>
          </cell>
          <cell r="G3437">
            <v>3.3</v>
          </cell>
          <cell r="H3437">
            <v>0.7</v>
          </cell>
        </row>
        <row r="3438">
          <cell r="A3438">
            <v>3437</v>
          </cell>
          <cell r="B3438" t="str">
            <v>Pride Global</v>
          </cell>
          <cell r="C3438">
            <v>4.4000000000000004</v>
          </cell>
          <cell r="D3438">
            <v>500</v>
          </cell>
          <cell r="E3438">
            <v>4.2</v>
          </cell>
          <cell r="F3438">
            <v>4.3</v>
          </cell>
          <cell r="G3438">
            <v>4.5999999999999996</v>
          </cell>
          <cell r="H3438">
            <v>0.96</v>
          </cell>
        </row>
        <row r="3439">
          <cell r="A3439">
            <v>3438</v>
          </cell>
          <cell r="B3439" t="str">
            <v>Autoglass</v>
          </cell>
          <cell r="C3439">
            <v>3.6</v>
          </cell>
          <cell r="D3439">
            <v>1500</v>
          </cell>
          <cell r="E3439">
            <v>3.4</v>
          </cell>
          <cell r="F3439">
            <v>3.3</v>
          </cell>
          <cell r="G3439">
            <v>3.5</v>
          </cell>
          <cell r="H3439">
            <v>0.79</v>
          </cell>
        </row>
        <row r="3440">
          <cell r="A3440">
            <v>3439</v>
          </cell>
          <cell r="B3440" t="str">
            <v>East Baton Rouge Parish School</v>
          </cell>
          <cell r="C3440">
            <v>3.2</v>
          </cell>
          <cell r="D3440">
            <v>700</v>
          </cell>
          <cell r="E3440">
            <v>3.1</v>
          </cell>
          <cell r="F3440">
            <v>2.8</v>
          </cell>
          <cell r="G3440">
            <v>3</v>
          </cell>
          <cell r="H3440">
            <v>0.55000000000000004</v>
          </cell>
        </row>
        <row r="3441">
          <cell r="A3441">
            <v>3440</v>
          </cell>
          <cell r="B3441" t="str">
            <v>Vectra Bank</v>
          </cell>
          <cell r="C3441">
            <v>3.7</v>
          </cell>
          <cell r="D3441">
            <v>350</v>
          </cell>
          <cell r="E3441">
            <v>3.6</v>
          </cell>
          <cell r="F3441">
            <v>3.4</v>
          </cell>
          <cell r="G3441">
            <v>3.7</v>
          </cell>
          <cell r="H3441">
            <v>0.82</v>
          </cell>
        </row>
        <row r="3442">
          <cell r="A3442">
            <v>3441</v>
          </cell>
          <cell r="B3442" t="str">
            <v>RevZilla</v>
          </cell>
          <cell r="C3442">
            <v>4.0999999999999996</v>
          </cell>
          <cell r="D3442">
            <v>300</v>
          </cell>
          <cell r="E3442">
            <v>3.9</v>
          </cell>
          <cell r="F3442">
            <v>3.8</v>
          </cell>
          <cell r="G3442">
            <v>4.3</v>
          </cell>
          <cell r="H3442">
            <v>0.91</v>
          </cell>
        </row>
        <row r="3443">
          <cell r="A3443">
            <v>3442</v>
          </cell>
          <cell r="B3443" t="str">
            <v>Shari's Management Corporation</v>
          </cell>
          <cell r="C3443">
            <v>2.9</v>
          </cell>
          <cell r="D3443">
            <v>1100</v>
          </cell>
          <cell r="E3443">
            <v>2.7</v>
          </cell>
          <cell r="F3443">
            <v>2.5</v>
          </cell>
          <cell r="G3443">
            <v>2.8</v>
          </cell>
          <cell r="H3443">
            <v>0.48</v>
          </cell>
        </row>
        <row r="3444">
          <cell r="A3444">
            <v>3443</v>
          </cell>
          <cell r="B3444" t="str">
            <v>BDS Connected Solutions</v>
          </cell>
          <cell r="C3444">
            <v>3.5</v>
          </cell>
          <cell r="D3444">
            <v>900</v>
          </cell>
          <cell r="E3444">
            <v>3.3</v>
          </cell>
          <cell r="F3444">
            <v>3.2</v>
          </cell>
          <cell r="G3444">
            <v>3.4</v>
          </cell>
          <cell r="H3444">
            <v>0.73</v>
          </cell>
        </row>
        <row r="3445">
          <cell r="A3445">
            <v>3444</v>
          </cell>
          <cell r="B3445" t="str">
            <v>CFGI</v>
          </cell>
          <cell r="C3445">
            <v>4.2</v>
          </cell>
          <cell r="D3445">
            <v>400</v>
          </cell>
          <cell r="E3445">
            <v>3.8</v>
          </cell>
          <cell r="F3445">
            <v>4.0999999999999996</v>
          </cell>
          <cell r="G3445">
            <v>4.3</v>
          </cell>
          <cell r="H3445">
            <v>0.93</v>
          </cell>
        </row>
        <row r="3446">
          <cell r="A3446">
            <v>3445</v>
          </cell>
          <cell r="B3446" t="str">
            <v>RoadOne Intermoda Logistics</v>
          </cell>
          <cell r="C3446">
            <v>3.3</v>
          </cell>
          <cell r="D3446">
            <v>350</v>
          </cell>
          <cell r="E3446">
            <v>3.1</v>
          </cell>
          <cell r="F3446">
            <v>3</v>
          </cell>
          <cell r="G3446">
            <v>3.2</v>
          </cell>
          <cell r="H3446">
            <v>0.66</v>
          </cell>
        </row>
        <row r="3447">
          <cell r="A3447">
            <v>3446</v>
          </cell>
          <cell r="B3447" t="str">
            <v>Sekure Merchant Solutions</v>
          </cell>
          <cell r="C3447">
            <v>4</v>
          </cell>
          <cell r="D3447">
            <v>600</v>
          </cell>
          <cell r="E3447">
            <v>3.8</v>
          </cell>
          <cell r="F3447">
            <v>3.9</v>
          </cell>
          <cell r="G3447">
            <v>4.0999999999999996</v>
          </cell>
          <cell r="H3447">
            <v>0.89</v>
          </cell>
        </row>
        <row r="3448">
          <cell r="A3448">
            <v>3447</v>
          </cell>
          <cell r="B3448" t="str">
            <v>IT Convergence</v>
          </cell>
          <cell r="C3448">
            <v>3.8</v>
          </cell>
          <cell r="D3448">
            <v>750</v>
          </cell>
          <cell r="E3448">
            <v>3.6</v>
          </cell>
          <cell r="F3448">
            <v>3.5</v>
          </cell>
          <cell r="G3448">
            <v>3.8</v>
          </cell>
          <cell r="H3448">
            <v>0.84</v>
          </cell>
        </row>
        <row r="3449">
          <cell r="A3449">
            <v>3448</v>
          </cell>
          <cell r="B3449" t="str">
            <v>CommunityAmerica Credit Union</v>
          </cell>
          <cell r="C3449">
            <v>4.0999999999999996</v>
          </cell>
          <cell r="D3449">
            <v>450</v>
          </cell>
          <cell r="E3449">
            <v>4</v>
          </cell>
          <cell r="F3449">
            <v>3.9</v>
          </cell>
          <cell r="G3449">
            <v>4.3</v>
          </cell>
          <cell r="H3449">
            <v>0.92</v>
          </cell>
        </row>
        <row r="3450">
          <cell r="A3450">
            <v>3449</v>
          </cell>
          <cell r="B3450" t="str">
            <v>Trident Trust</v>
          </cell>
          <cell r="C3450">
            <v>3.5</v>
          </cell>
          <cell r="D3450">
            <v>250</v>
          </cell>
          <cell r="E3450">
            <v>3.3</v>
          </cell>
          <cell r="F3450">
            <v>3.2</v>
          </cell>
          <cell r="G3450">
            <v>3.4</v>
          </cell>
          <cell r="H3450">
            <v>0.75</v>
          </cell>
        </row>
        <row r="3451">
          <cell r="A3451">
            <v>3450</v>
          </cell>
          <cell r="B3451" t="str">
            <v>Spee-Dee Delivery Service</v>
          </cell>
          <cell r="C3451">
            <v>3.4</v>
          </cell>
          <cell r="D3451">
            <v>300</v>
          </cell>
          <cell r="E3451">
            <v>3.1</v>
          </cell>
          <cell r="F3451">
            <v>3</v>
          </cell>
          <cell r="G3451">
            <v>3.3</v>
          </cell>
          <cell r="H3451">
            <v>0.68</v>
          </cell>
        </row>
        <row r="3452">
          <cell r="A3452">
            <v>3451</v>
          </cell>
          <cell r="B3452" t="str">
            <v>Jennifer Temps</v>
          </cell>
          <cell r="C3452">
            <v>3.8</v>
          </cell>
          <cell r="D3452">
            <v>150</v>
          </cell>
          <cell r="E3452">
            <v>3.6</v>
          </cell>
          <cell r="F3452">
            <v>3.5</v>
          </cell>
          <cell r="G3452">
            <v>3.7</v>
          </cell>
          <cell r="H3452">
            <v>0.8</v>
          </cell>
        </row>
        <row r="3453">
          <cell r="A3453">
            <v>3452</v>
          </cell>
          <cell r="B3453" t="str">
            <v>Littler Mendelson</v>
          </cell>
          <cell r="C3453">
            <v>3.6</v>
          </cell>
          <cell r="D3453">
            <v>1200</v>
          </cell>
          <cell r="E3453">
            <v>3.2</v>
          </cell>
          <cell r="F3453">
            <v>3.3</v>
          </cell>
          <cell r="G3453">
            <v>3.7</v>
          </cell>
          <cell r="H3453">
            <v>0.8</v>
          </cell>
        </row>
        <row r="3454">
          <cell r="A3454">
            <v>3453</v>
          </cell>
          <cell r="B3454" t="str">
            <v>Greiner Bio-One</v>
          </cell>
          <cell r="C3454">
            <v>3.5</v>
          </cell>
          <cell r="D3454">
            <v>400</v>
          </cell>
          <cell r="E3454">
            <v>3.3</v>
          </cell>
          <cell r="F3454">
            <v>3.2</v>
          </cell>
          <cell r="G3454">
            <v>3.4</v>
          </cell>
          <cell r="H3454">
            <v>0.74</v>
          </cell>
        </row>
        <row r="3455">
          <cell r="A3455">
            <v>3454</v>
          </cell>
          <cell r="B3455" t="str">
            <v>Ramsey</v>
          </cell>
          <cell r="C3455">
            <v>4.2</v>
          </cell>
          <cell r="D3455">
            <v>500</v>
          </cell>
          <cell r="E3455">
            <v>4</v>
          </cell>
          <cell r="F3455">
            <v>4.0999999999999996</v>
          </cell>
          <cell r="G3455">
            <v>4.5</v>
          </cell>
          <cell r="H3455">
            <v>0.94</v>
          </cell>
        </row>
        <row r="3456">
          <cell r="A3456">
            <v>3455</v>
          </cell>
          <cell r="B3456" t="str">
            <v>Worldwide TechServices</v>
          </cell>
          <cell r="C3456">
            <v>2.8</v>
          </cell>
          <cell r="D3456">
            <v>1100</v>
          </cell>
          <cell r="E3456">
            <v>2.6</v>
          </cell>
          <cell r="F3456">
            <v>2.4</v>
          </cell>
          <cell r="G3456">
            <v>2.7</v>
          </cell>
          <cell r="H3456">
            <v>0.42</v>
          </cell>
        </row>
        <row r="3457">
          <cell r="A3457">
            <v>3456</v>
          </cell>
          <cell r="B3457" t="str">
            <v>LeapFrog</v>
          </cell>
          <cell r="C3457">
            <v>3.7</v>
          </cell>
          <cell r="D3457">
            <v>450</v>
          </cell>
          <cell r="E3457">
            <v>3.5</v>
          </cell>
          <cell r="F3457">
            <v>3.4</v>
          </cell>
          <cell r="G3457">
            <v>3.8</v>
          </cell>
          <cell r="H3457">
            <v>0.81</v>
          </cell>
        </row>
        <row r="3458">
          <cell r="A3458">
            <v>3457</v>
          </cell>
          <cell r="B3458" t="str">
            <v>Servco Pacific</v>
          </cell>
          <cell r="C3458">
            <v>3.9</v>
          </cell>
          <cell r="D3458">
            <v>350</v>
          </cell>
          <cell r="E3458">
            <v>3.7</v>
          </cell>
          <cell r="F3458">
            <v>3.6</v>
          </cell>
          <cell r="G3458">
            <v>4</v>
          </cell>
          <cell r="H3458">
            <v>0.87</v>
          </cell>
        </row>
        <row r="3459">
          <cell r="A3459">
            <v>3458</v>
          </cell>
          <cell r="B3459" t="str">
            <v>Warehouse Services</v>
          </cell>
          <cell r="C3459">
            <v>3.2</v>
          </cell>
          <cell r="D3459">
            <v>550</v>
          </cell>
          <cell r="E3459">
            <v>2.9</v>
          </cell>
          <cell r="F3459">
            <v>2.8</v>
          </cell>
          <cell r="G3459">
            <v>3.1</v>
          </cell>
          <cell r="H3459">
            <v>0.6</v>
          </cell>
        </row>
        <row r="3460">
          <cell r="A3460">
            <v>3459</v>
          </cell>
          <cell r="B3460" t="str">
            <v>Food Bazaar</v>
          </cell>
          <cell r="C3460">
            <v>3.1</v>
          </cell>
          <cell r="D3460">
            <v>650</v>
          </cell>
          <cell r="E3460">
            <v>2.8</v>
          </cell>
          <cell r="F3460">
            <v>2.7</v>
          </cell>
          <cell r="G3460">
            <v>3</v>
          </cell>
          <cell r="H3460">
            <v>0.54</v>
          </cell>
        </row>
        <row r="3461">
          <cell r="A3461">
            <v>3460</v>
          </cell>
          <cell r="B3461" t="str">
            <v>Acuity International</v>
          </cell>
          <cell r="C3461">
            <v>3.4</v>
          </cell>
          <cell r="D3461">
            <v>800</v>
          </cell>
          <cell r="E3461">
            <v>3.2</v>
          </cell>
          <cell r="F3461">
            <v>3.1</v>
          </cell>
          <cell r="G3461">
            <v>3.3</v>
          </cell>
          <cell r="H3461">
            <v>0.69</v>
          </cell>
        </row>
        <row r="3462">
          <cell r="A3462">
            <v>3461</v>
          </cell>
          <cell r="B3462" t="str">
            <v>Embark</v>
          </cell>
          <cell r="C3462">
            <v>4.5</v>
          </cell>
          <cell r="D3462">
            <v>400</v>
          </cell>
          <cell r="E3462">
            <v>4.3</v>
          </cell>
          <cell r="F3462">
            <v>4.4000000000000004</v>
          </cell>
          <cell r="G3462">
            <v>4.7</v>
          </cell>
          <cell r="H3462">
            <v>0.97</v>
          </cell>
        </row>
        <row r="3463">
          <cell r="A3463">
            <v>3462</v>
          </cell>
          <cell r="B3463" t="str">
            <v>Paul Miller Auto Group</v>
          </cell>
          <cell r="C3463">
            <v>3.6</v>
          </cell>
          <cell r="D3463">
            <v>250</v>
          </cell>
          <cell r="E3463">
            <v>3.4</v>
          </cell>
          <cell r="F3463">
            <v>3.3</v>
          </cell>
          <cell r="G3463">
            <v>3.5</v>
          </cell>
          <cell r="H3463">
            <v>0.78</v>
          </cell>
        </row>
        <row r="3464">
          <cell r="A3464">
            <v>3463</v>
          </cell>
          <cell r="B3464" t="str">
            <v>OCZ Technology</v>
          </cell>
          <cell r="C3464">
            <v>3.3</v>
          </cell>
          <cell r="D3464">
            <v>150</v>
          </cell>
          <cell r="E3464">
            <v>3.1</v>
          </cell>
          <cell r="F3464">
            <v>2.9</v>
          </cell>
          <cell r="G3464">
            <v>3.2</v>
          </cell>
          <cell r="H3464">
            <v>0.62</v>
          </cell>
        </row>
        <row r="3465">
          <cell r="A3465">
            <v>3464</v>
          </cell>
          <cell r="B3465" t="str">
            <v>QuisLex</v>
          </cell>
          <cell r="C3465">
            <v>3.7</v>
          </cell>
          <cell r="D3465">
            <v>600</v>
          </cell>
          <cell r="E3465">
            <v>3.5</v>
          </cell>
          <cell r="F3465">
            <v>3.4</v>
          </cell>
          <cell r="G3465">
            <v>3.6</v>
          </cell>
          <cell r="H3465">
            <v>0.8</v>
          </cell>
        </row>
        <row r="3466">
          <cell r="A3466">
            <v>3465</v>
          </cell>
          <cell r="B3466" t="str">
            <v>Nations Lending</v>
          </cell>
          <cell r="C3466">
            <v>3.9</v>
          </cell>
          <cell r="D3466">
            <v>700</v>
          </cell>
          <cell r="E3466">
            <v>3.7</v>
          </cell>
          <cell r="F3466">
            <v>3.6</v>
          </cell>
          <cell r="G3466">
            <v>4</v>
          </cell>
          <cell r="H3466">
            <v>0.88</v>
          </cell>
        </row>
        <row r="3467">
          <cell r="A3467">
            <v>3466</v>
          </cell>
          <cell r="B3467" t="str">
            <v>Spherion</v>
          </cell>
          <cell r="C3467">
            <v>3.6</v>
          </cell>
          <cell r="D3467">
            <v>2200</v>
          </cell>
          <cell r="E3467">
            <v>3.5</v>
          </cell>
          <cell r="F3467">
            <v>3.4</v>
          </cell>
          <cell r="G3467">
            <v>3.6</v>
          </cell>
          <cell r="H3467">
            <v>0.79</v>
          </cell>
        </row>
        <row r="3468">
          <cell r="A3468">
            <v>3467</v>
          </cell>
          <cell r="B3468" t="str">
            <v>Mediabrands</v>
          </cell>
          <cell r="C3468">
            <v>3.7</v>
          </cell>
          <cell r="D3468">
            <v>1400</v>
          </cell>
          <cell r="E3468">
            <v>3.4</v>
          </cell>
          <cell r="F3468">
            <v>3.3</v>
          </cell>
          <cell r="G3468">
            <v>3.8</v>
          </cell>
          <cell r="H3468">
            <v>0.82</v>
          </cell>
        </row>
        <row r="3469">
          <cell r="A3469">
            <v>3468</v>
          </cell>
          <cell r="B3469" t="str">
            <v>Net2Source</v>
          </cell>
          <cell r="C3469">
            <v>3.9</v>
          </cell>
          <cell r="D3469">
            <v>1800</v>
          </cell>
          <cell r="E3469">
            <v>3.7</v>
          </cell>
          <cell r="F3469">
            <v>3.6</v>
          </cell>
          <cell r="G3469">
            <v>3.9</v>
          </cell>
          <cell r="H3469">
            <v>0.87</v>
          </cell>
        </row>
        <row r="3470">
          <cell r="A3470">
            <v>3469</v>
          </cell>
          <cell r="B3470" t="str">
            <v>NRS</v>
          </cell>
          <cell r="C3470">
            <v>3.4</v>
          </cell>
          <cell r="D3470">
            <v>450</v>
          </cell>
          <cell r="E3470">
            <v>3.2</v>
          </cell>
          <cell r="F3470">
            <v>3.1</v>
          </cell>
          <cell r="G3470">
            <v>3.3</v>
          </cell>
          <cell r="H3470">
            <v>0.67</v>
          </cell>
        </row>
        <row r="3471">
          <cell r="A3471">
            <v>3470</v>
          </cell>
          <cell r="B3471" t="str">
            <v>IMS Retail</v>
          </cell>
          <cell r="C3471">
            <v>3.5</v>
          </cell>
          <cell r="D3471">
            <v>200</v>
          </cell>
          <cell r="E3471">
            <v>3.3</v>
          </cell>
          <cell r="F3471">
            <v>3.2</v>
          </cell>
          <cell r="G3471">
            <v>3.4</v>
          </cell>
          <cell r="H3471">
            <v>0.74</v>
          </cell>
        </row>
        <row r="3472">
          <cell r="A3472">
            <v>3471</v>
          </cell>
          <cell r="B3472" t="str">
            <v>National Convenience Distributors</v>
          </cell>
          <cell r="C3472">
            <v>3.2</v>
          </cell>
          <cell r="D3472">
            <v>300</v>
          </cell>
          <cell r="E3472">
            <v>2.9</v>
          </cell>
          <cell r="F3472">
            <v>2.8</v>
          </cell>
          <cell r="G3472">
            <v>3.1</v>
          </cell>
          <cell r="H3472">
            <v>0.59</v>
          </cell>
        </row>
        <row r="3473">
          <cell r="A3473">
            <v>3472</v>
          </cell>
          <cell r="B3473" t="str">
            <v>Park National</v>
          </cell>
          <cell r="C3473">
            <v>3.8</v>
          </cell>
          <cell r="D3473">
            <v>400</v>
          </cell>
          <cell r="E3473">
            <v>3.7</v>
          </cell>
          <cell r="F3473">
            <v>3.6</v>
          </cell>
          <cell r="G3473">
            <v>3.8</v>
          </cell>
          <cell r="H3473">
            <v>0.85</v>
          </cell>
        </row>
        <row r="3474">
          <cell r="A3474">
            <v>3473</v>
          </cell>
          <cell r="B3474" t="str">
            <v>Clover Infotech</v>
          </cell>
          <cell r="C3474">
            <v>3.7</v>
          </cell>
          <cell r="D3474">
            <v>1200</v>
          </cell>
          <cell r="E3474">
            <v>3.5</v>
          </cell>
          <cell r="F3474">
            <v>3.4</v>
          </cell>
          <cell r="G3474">
            <v>3.6</v>
          </cell>
          <cell r="H3474">
            <v>0.81</v>
          </cell>
        </row>
        <row r="3475">
          <cell r="A3475">
            <v>3474</v>
          </cell>
          <cell r="B3475" t="str">
            <v>Arnold Motor Supply</v>
          </cell>
          <cell r="C3475">
            <v>3.5</v>
          </cell>
          <cell r="D3475">
            <v>180</v>
          </cell>
          <cell r="E3475">
            <v>3.3</v>
          </cell>
          <cell r="F3475">
            <v>3.2</v>
          </cell>
          <cell r="G3475">
            <v>3.4</v>
          </cell>
          <cell r="H3475">
            <v>0.75</v>
          </cell>
        </row>
        <row r="3476">
          <cell r="A3476">
            <v>3475</v>
          </cell>
          <cell r="B3476" t="str">
            <v>Retail Data Systems</v>
          </cell>
          <cell r="C3476">
            <v>3.4</v>
          </cell>
          <cell r="D3476">
            <v>250</v>
          </cell>
          <cell r="E3476">
            <v>3.2</v>
          </cell>
          <cell r="F3476">
            <v>3.1</v>
          </cell>
          <cell r="G3476">
            <v>3.3</v>
          </cell>
          <cell r="H3476">
            <v>0.68</v>
          </cell>
        </row>
        <row r="3477">
          <cell r="A3477">
            <v>3476</v>
          </cell>
          <cell r="B3477" t="str">
            <v>Campus Management</v>
          </cell>
          <cell r="C3477">
            <v>3.6</v>
          </cell>
          <cell r="D3477">
            <v>500</v>
          </cell>
          <cell r="E3477">
            <v>3.4</v>
          </cell>
          <cell r="F3477">
            <v>3.3</v>
          </cell>
          <cell r="G3477">
            <v>3.5</v>
          </cell>
          <cell r="H3477">
            <v>0.77</v>
          </cell>
        </row>
        <row r="3478">
          <cell r="A3478">
            <v>3477</v>
          </cell>
          <cell r="B3478" t="str">
            <v>Information Builders</v>
          </cell>
          <cell r="C3478">
            <v>3.5</v>
          </cell>
          <cell r="D3478">
            <v>900</v>
          </cell>
          <cell r="E3478">
            <v>3.4</v>
          </cell>
          <cell r="F3478">
            <v>3.2</v>
          </cell>
          <cell r="G3478">
            <v>3.4</v>
          </cell>
          <cell r="H3478">
            <v>0.72</v>
          </cell>
        </row>
        <row r="3479">
          <cell r="A3479">
            <v>3478</v>
          </cell>
          <cell r="B3479" t="str">
            <v>Yulista Holding LLC</v>
          </cell>
          <cell r="C3479">
            <v>3.8</v>
          </cell>
          <cell r="D3479">
            <v>250</v>
          </cell>
          <cell r="E3479">
            <v>3.6</v>
          </cell>
          <cell r="F3479">
            <v>3.5</v>
          </cell>
          <cell r="G3479">
            <v>3.9</v>
          </cell>
          <cell r="H3479">
            <v>0.84</v>
          </cell>
        </row>
        <row r="3480">
          <cell r="A3480">
            <v>3479</v>
          </cell>
          <cell r="B3480" t="str">
            <v>The Judge Group</v>
          </cell>
          <cell r="C3480">
            <v>3.8</v>
          </cell>
          <cell r="D3480">
            <v>1500</v>
          </cell>
          <cell r="E3480">
            <v>3.6</v>
          </cell>
          <cell r="F3480">
            <v>3.5</v>
          </cell>
          <cell r="G3480">
            <v>3.8</v>
          </cell>
          <cell r="H3480">
            <v>0.86</v>
          </cell>
        </row>
        <row r="3481">
          <cell r="A3481">
            <v>3480</v>
          </cell>
          <cell r="B3481" t="str">
            <v>RGBSI</v>
          </cell>
          <cell r="C3481">
            <v>3.9</v>
          </cell>
          <cell r="D3481">
            <v>650</v>
          </cell>
          <cell r="E3481">
            <v>3.7</v>
          </cell>
          <cell r="F3481">
            <v>3.6</v>
          </cell>
          <cell r="G3481">
            <v>3.9</v>
          </cell>
          <cell r="H3481">
            <v>0.89</v>
          </cell>
        </row>
        <row r="3482">
          <cell r="A3482">
            <v>3481</v>
          </cell>
          <cell r="B3482" t="str">
            <v>Franchise Services, Inc.</v>
          </cell>
          <cell r="C3482">
            <v>3.7</v>
          </cell>
          <cell r="D3482">
            <v>120</v>
          </cell>
          <cell r="E3482">
            <v>3.5</v>
          </cell>
          <cell r="F3482">
            <v>3.4</v>
          </cell>
          <cell r="G3482">
            <v>3.8</v>
          </cell>
          <cell r="H3482">
            <v>0.82</v>
          </cell>
        </row>
        <row r="3483">
          <cell r="A3483">
            <v>3482</v>
          </cell>
          <cell r="B3483" t="str">
            <v>PwC Strategy&amp;</v>
          </cell>
          <cell r="C3483">
            <v>4.0999999999999996</v>
          </cell>
          <cell r="D3483">
            <v>2500</v>
          </cell>
          <cell r="E3483">
            <v>3.5</v>
          </cell>
          <cell r="F3483">
            <v>3.9</v>
          </cell>
          <cell r="G3483">
            <v>4.2</v>
          </cell>
          <cell r="H3483">
            <v>0.91</v>
          </cell>
        </row>
        <row r="3484">
          <cell r="A3484">
            <v>3483</v>
          </cell>
          <cell r="B3484" t="str">
            <v>Intcomex</v>
          </cell>
          <cell r="C3484">
            <v>3.8</v>
          </cell>
          <cell r="D3484">
            <v>550</v>
          </cell>
          <cell r="E3484">
            <v>3.6</v>
          </cell>
          <cell r="F3484">
            <v>3.5</v>
          </cell>
          <cell r="G3484">
            <v>3.8</v>
          </cell>
          <cell r="H3484">
            <v>0.85</v>
          </cell>
        </row>
        <row r="3485">
          <cell r="A3485">
            <v>3484</v>
          </cell>
          <cell r="B3485" t="str">
            <v>Christmas Tree Shops</v>
          </cell>
          <cell r="C3485">
            <v>3</v>
          </cell>
          <cell r="D3485">
            <v>1800</v>
          </cell>
          <cell r="E3485">
            <v>2.8</v>
          </cell>
          <cell r="F3485">
            <v>2.6</v>
          </cell>
          <cell r="G3485">
            <v>2.9</v>
          </cell>
          <cell r="H3485">
            <v>0.46</v>
          </cell>
        </row>
        <row r="3486">
          <cell r="A3486">
            <v>3485</v>
          </cell>
          <cell r="B3486" t="str">
            <v>Day &amp; Zimmermann</v>
          </cell>
          <cell r="C3486">
            <v>3.7</v>
          </cell>
          <cell r="D3486">
            <v>1400</v>
          </cell>
          <cell r="E3486">
            <v>3.5</v>
          </cell>
          <cell r="F3486">
            <v>3.4</v>
          </cell>
          <cell r="G3486">
            <v>3.7</v>
          </cell>
          <cell r="H3486">
            <v>0.83</v>
          </cell>
        </row>
        <row r="3487">
          <cell r="A3487">
            <v>3486</v>
          </cell>
          <cell r="B3487" t="str">
            <v>ContainerPort Group, Inc</v>
          </cell>
          <cell r="C3487">
            <v>3.4</v>
          </cell>
          <cell r="D3487">
            <v>300</v>
          </cell>
          <cell r="E3487">
            <v>3.2</v>
          </cell>
          <cell r="F3487">
            <v>3.1</v>
          </cell>
          <cell r="G3487">
            <v>3.3</v>
          </cell>
          <cell r="H3487">
            <v>0.69</v>
          </cell>
        </row>
        <row r="3488">
          <cell r="A3488">
            <v>3487</v>
          </cell>
          <cell r="B3488" t="str">
            <v>Gerber Collision &amp; Glass</v>
          </cell>
          <cell r="C3488">
            <v>3.2</v>
          </cell>
          <cell r="D3488">
            <v>1600</v>
          </cell>
          <cell r="E3488">
            <v>2.8</v>
          </cell>
          <cell r="F3488">
            <v>2.9</v>
          </cell>
          <cell r="G3488">
            <v>3.1</v>
          </cell>
          <cell r="H3488">
            <v>0.56999999999999995</v>
          </cell>
        </row>
        <row r="3489">
          <cell r="A3489">
            <v>3488</v>
          </cell>
          <cell r="B3489" t="str">
            <v>Bellco Credit Union</v>
          </cell>
          <cell r="C3489">
            <v>3.6</v>
          </cell>
          <cell r="D3489">
            <v>350</v>
          </cell>
          <cell r="E3489">
            <v>3.5</v>
          </cell>
          <cell r="F3489">
            <v>3.3</v>
          </cell>
          <cell r="G3489">
            <v>3.7</v>
          </cell>
          <cell r="H3489">
            <v>0.78</v>
          </cell>
        </row>
        <row r="3490">
          <cell r="A3490">
            <v>3489</v>
          </cell>
          <cell r="B3490" t="str">
            <v>Goldman Sachs Merchant Banking Division</v>
          </cell>
          <cell r="C3490">
            <v>4</v>
          </cell>
          <cell r="D3490">
            <v>800</v>
          </cell>
          <cell r="E3490">
            <v>3.2</v>
          </cell>
          <cell r="F3490">
            <v>3.8</v>
          </cell>
          <cell r="G3490">
            <v>4.0999999999999996</v>
          </cell>
          <cell r="H3490">
            <v>0.88</v>
          </cell>
        </row>
        <row r="3491">
          <cell r="A3491">
            <v>3490</v>
          </cell>
          <cell r="B3491" t="str">
            <v>Equity Union</v>
          </cell>
          <cell r="C3491">
            <v>4.2</v>
          </cell>
          <cell r="D3491">
            <v>150</v>
          </cell>
          <cell r="E3491">
            <v>4</v>
          </cell>
          <cell r="F3491">
            <v>4.0999999999999996</v>
          </cell>
          <cell r="G3491">
            <v>4.4000000000000004</v>
          </cell>
          <cell r="H3491">
            <v>0.93</v>
          </cell>
        </row>
        <row r="3492">
          <cell r="A3492">
            <v>3491</v>
          </cell>
          <cell r="B3492" t="str">
            <v>AT&amp;T CyberSecurity</v>
          </cell>
          <cell r="C3492">
            <v>3.7</v>
          </cell>
          <cell r="D3492">
            <v>600</v>
          </cell>
          <cell r="E3492">
            <v>3.5</v>
          </cell>
          <cell r="F3492">
            <v>3.4</v>
          </cell>
          <cell r="G3492">
            <v>3.7</v>
          </cell>
          <cell r="H3492">
            <v>0.8</v>
          </cell>
        </row>
        <row r="3493">
          <cell r="A3493">
            <v>3492</v>
          </cell>
          <cell r="B3493" t="str">
            <v>Avantax Wealth Management</v>
          </cell>
          <cell r="C3493">
            <v>3.6</v>
          </cell>
          <cell r="D3493">
            <v>450</v>
          </cell>
          <cell r="E3493">
            <v>3.5</v>
          </cell>
          <cell r="F3493">
            <v>3.3</v>
          </cell>
          <cell r="G3493">
            <v>3.6</v>
          </cell>
          <cell r="H3493">
            <v>0.77</v>
          </cell>
        </row>
        <row r="3494">
          <cell r="A3494">
            <v>3493</v>
          </cell>
          <cell r="B3494" t="str">
            <v>CardWorks Acquiring</v>
          </cell>
          <cell r="C3494">
            <v>3.5</v>
          </cell>
          <cell r="D3494">
            <v>200</v>
          </cell>
          <cell r="E3494">
            <v>3.3</v>
          </cell>
          <cell r="F3494">
            <v>3.2</v>
          </cell>
          <cell r="G3494">
            <v>3.4</v>
          </cell>
          <cell r="H3494">
            <v>0.74</v>
          </cell>
        </row>
        <row r="3495">
          <cell r="A3495">
            <v>3494</v>
          </cell>
          <cell r="B3495" t="str">
            <v>The Cordish Company</v>
          </cell>
          <cell r="C3495">
            <v>3.3</v>
          </cell>
          <cell r="D3495">
            <v>550</v>
          </cell>
          <cell r="E3495">
            <v>3.1</v>
          </cell>
          <cell r="F3495">
            <v>2.9</v>
          </cell>
          <cell r="G3495">
            <v>3.2</v>
          </cell>
          <cell r="H3495">
            <v>0.63</v>
          </cell>
        </row>
        <row r="3496">
          <cell r="A3496">
            <v>3495</v>
          </cell>
          <cell r="B3496" t="str">
            <v>Mitrelli</v>
          </cell>
          <cell r="C3496">
            <v>3.9</v>
          </cell>
          <cell r="D3496">
            <v>120</v>
          </cell>
          <cell r="E3496">
            <v>3.7</v>
          </cell>
          <cell r="F3496">
            <v>3.6</v>
          </cell>
          <cell r="G3496">
            <v>3.9</v>
          </cell>
          <cell r="H3496">
            <v>0.88</v>
          </cell>
        </row>
        <row r="3497">
          <cell r="A3497">
            <v>3496</v>
          </cell>
          <cell r="B3497" t="str">
            <v>Smart IT Frame</v>
          </cell>
          <cell r="C3497">
            <v>4.0999999999999996</v>
          </cell>
          <cell r="D3497">
            <v>300</v>
          </cell>
          <cell r="E3497">
            <v>3.9</v>
          </cell>
          <cell r="F3497">
            <v>3.8</v>
          </cell>
          <cell r="G3497">
            <v>4.2</v>
          </cell>
          <cell r="H3497">
            <v>0.92</v>
          </cell>
        </row>
        <row r="3498">
          <cell r="A3498">
            <v>3497</v>
          </cell>
          <cell r="B3498" t="str">
            <v>Alliance Corporation</v>
          </cell>
          <cell r="C3498">
            <v>3.6</v>
          </cell>
          <cell r="D3498">
            <v>250</v>
          </cell>
          <cell r="E3498">
            <v>3.4</v>
          </cell>
          <cell r="F3498">
            <v>3.3</v>
          </cell>
          <cell r="G3498">
            <v>3.5</v>
          </cell>
          <cell r="H3498">
            <v>0.79</v>
          </cell>
        </row>
        <row r="3499">
          <cell r="A3499">
            <v>3498</v>
          </cell>
          <cell r="B3499" t="str">
            <v>Heilind Electronics</v>
          </cell>
          <cell r="C3499">
            <v>3.7</v>
          </cell>
          <cell r="D3499">
            <v>400</v>
          </cell>
          <cell r="E3499">
            <v>3.6</v>
          </cell>
          <cell r="F3499">
            <v>3.5</v>
          </cell>
          <cell r="G3499">
            <v>3.7</v>
          </cell>
          <cell r="H3499">
            <v>0.84</v>
          </cell>
        </row>
        <row r="3500">
          <cell r="A3500">
            <v>3499</v>
          </cell>
          <cell r="B3500" t="str">
            <v>HealthSmart Holdings</v>
          </cell>
          <cell r="C3500">
            <v>3.3</v>
          </cell>
          <cell r="D3500">
            <v>650</v>
          </cell>
          <cell r="E3500">
            <v>3.1</v>
          </cell>
          <cell r="F3500">
            <v>2.9</v>
          </cell>
          <cell r="G3500">
            <v>3.2</v>
          </cell>
          <cell r="H3500">
            <v>0.62</v>
          </cell>
        </row>
        <row r="3501">
          <cell r="A3501">
            <v>3500</v>
          </cell>
          <cell r="B3501" t="str">
            <v>Amports</v>
          </cell>
          <cell r="C3501">
            <v>3.4</v>
          </cell>
          <cell r="D3501">
            <v>180</v>
          </cell>
          <cell r="E3501">
            <v>3.2</v>
          </cell>
          <cell r="F3501">
            <v>3.1</v>
          </cell>
          <cell r="G3501">
            <v>3.3</v>
          </cell>
          <cell r="H3501">
            <v>0.67</v>
          </cell>
        </row>
        <row r="3502">
          <cell r="A3502">
            <v>3501</v>
          </cell>
          <cell r="B3502" t="str">
            <v>Columbia Banking System</v>
          </cell>
          <cell r="C3502">
            <v>3.6</v>
          </cell>
          <cell r="D3502">
            <v>540</v>
          </cell>
          <cell r="E3502">
            <v>3.5</v>
          </cell>
          <cell r="F3502">
            <v>3.2</v>
          </cell>
          <cell r="G3502">
            <v>3.6</v>
          </cell>
          <cell r="H3502">
            <v>0.72</v>
          </cell>
        </row>
        <row r="3503">
          <cell r="A3503">
            <v>3502</v>
          </cell>
          <cell r="B3503" t="str">
            <v>Powerweave Software Solutions</v>
          </cell>
          <cell r="C3503">
            <v>3.8</v>
          </cell>
          <cell r="D3503">
            <v>210</v>
          </cell>
          <cell r="E3503">
            <v>3.7</v>
          </cell>
          <cell r="F3503">
            <v>3.5</v>
          </cell>
          <cell r="G3503">
            <v>3.8</v>
          </cell>
          <cell r="H3503">
            <v>0.85</v>
          </cell>
        </row>
        <row r="3504">
          <cell r="A3504">
            <v>3503</v>
          </cell>
          <cell r="B3504" t="str">
            <v>BPM</v>
          </cell>
          <cell r="C3504">
            <v>4.0999999999999996</v>
          </cell>
          <cell r="D3504">
            <v>320</v>
          </cell>
          <cell r="E3504">
            <v>4.2</v>
          </cell>
          <cell r="F3504">
            <v>3.9</v>
          </cell>
          <cell r="G3504">
            <v>4.3</v>
          </cell>
          <cell r="H3504">
            <v>0.91</v>
          </cell>
        </row>
        <row r="3505">
          <cell r="A3505">
            <v>3504</v>
          </cell>
          <cell r="B3505" t="str">
            <v>The Marketing Store</v>
          </cell>
          <cell r="C3505">
            <v>3.7</v>
          </cell>
          <cell r="D3505">
            <v>450</v>
          </cell>
          <cell r="E3505">
            <v>3.6</v>
          </cell>
          <cell r="F3505">
            <v>3.3</v>
          </cell>
          <cell r="G3505">
            <v>3.7</v>
          </cell>
          <cell r="H3505">
            <v>0.78</v>
          </cell>
        </row>
        <row r="3506">
          <cell r="A3506">
            <v>3505</v>
          </cell>
          <cell r="B3506" t="str">
            <v>eSignal</v>
          </cell>
          <cell r="C3506">
            <v>3.4</v>
          </cell>
          <cell r="D3506">
            <v>60</v>
          </cell>
          <cell r="E3506">
            <v>3.5</v>
          </cell>
          <cell r="F3506">
            <v>3</v>
          </cell>
          <cell r="G3506">
            <v>3.2</v>
          </cell>
          <cell r="H3506">
            <v>0.6</v>
          </cell>
        </row>
        <row r="3507">
          <cell r="A3507">
            <v>3506</v>
          </cell>
          <cell r="B3507" t="str">
            <v>Dragonfly Financial Technologies</v>
          </cell>
          <cell r="C3507">
            <v>4.2</v>
          </cell>
          <cell r="D3507">
            <v>110</v>
          </cell>
          <cell r="E3507">
            <v>4</v>
          </cell>
          <cell r="F3507">
            <v>4.0999999999999996</v>
          </cell>
          <cell r="G3507">
            <v>4.3</v>
          </cell>
          <cell r="H3507">
            <v>0.88</v>
          </cell>
        </row>
        <row r="3508">
          <cell r="A3508">
            <v>3507</v>
          </cell>
          <cell r="B3508" t="str">
            <v>The Marketing Store</v>
          </cell>
          <cell r="C3508">
            <v>3.7</v>
          </cell>
          <cell r="D3508">
            <v>450</v>
          </cell>
          <cell r="E3508">
            <v>3.6</v>
          </cell>
          <cell r="F3508">
            <v>3.3</v>
          </cell>
          <cell r="G3508">
            <v>3.7</v>
          </cell>
          <cell r="H3508">
            <v>0.78</v>
          </cell>
        </row>
        <row r="3509">
          <cell r="A3509">
            <v>3508</v>
          </cell>
          <cell r="B3509" t="str">
            <v>Buddy's Home Furnishings</v>
          </cell>
          <cell r="C3509">
            <v>2.9</v>
          </cell>
          <cell r="D3509">
            <v>350</v>
          </cell>
          <cell r="E3509">
            <v>2.5</v>
          </cell>
          <cell r="F3509">
            <v>2.6</v>
          </cell>
          <cell r="G3509">
            <v>2.8</v>
          </cell>
          <cell r="H3509">
            <v>0.45</v>
          </cell>
        </row>
        <row r="3510">
          <cell r="A3510">
            <v>3509</v>
          </cell>
          <cell r="B3510" t="str">
            <v>Institutional Property Advisors</v>
          </cell>
          <cell r="C3510">
            <v>3.8</v>
          </cell>
          <cell r="D3510">
            <v>120</v>
          </cell>
          <cell r="E3510">
            <v>3.4</v>
          </cell>
          <cell r="F3510">
            <v>3.6</v>
          </cell>
          <cell r="G3510">
            <v>3.9</v>
          </cell>
          <cell r="H3510">
            <v>0.82</v>
          </cell>
        </row>
        <row r="3511">
          <cell r="A3511">
            <v>3510</v>
          </cell>
          <cell r="B3511" t="str">
            <v>bluum.com</v>
          </cell>
          <cell r="C3511">
            <v>3.5</v>
          </cell>
          <cell r="D3511">
            <v>140</v>
          </cell>
          <cell r="E3511">
            <v>3.3</v>
          </cell>
          <cell r="F3511">
            <v>3.1</v>
          </cell>
          <cell r="G3511">
            <v>3.4</v>
          </cell>
          <cell r="H3511">
            <v>0.65</v>
          </cell>
        </row>
        <row r="3512">
          <cell r="A3512">
            <v>3511</v>
          </cell>
          <cell r="B3512" t="str">
            <v>Lifewood Data Technologies</v>
          </cell>
          <cell r="C3512">
            <v>3.2</v>
          </cell>
          <cell r="D3512">
            <v>90</v>
          </cell>
          <cell r="E3512">
            <v>3</v>
          </cell>
          <cell r="F3512">
            <v>2.8</v>
          </cell>
          <cell r="G3512">
            <v>3.1</v>
          </cell>
          <cell r="H3512">
            <v>0.55000000000000004</v>
          </cell>
        </row>
        <row r="3513">
          <cell r="A3513">
            <v>3512</v>
          </cell>
          <cell r="B3513" t="str">
            <v>Freeman</v>
          </cell>
          <cell r="C3513">
            <v>3.9</v>
          </cell>
          <cell r="D3513">
            <v>2800</v>
          </cell>
          <cell r="E3513">
            <v>3.8</v>
          </cell>
          <cell r="F3513">
            <v>3.6</v>
          </cell>
          <cell r="G3513">
            <v>4</v>
          </cell>
          <cell r="H3513">
            <v>0.84</v>
          </cell>
        </row>
        <row r="3514">
          <cell r="A3514">
            <v>3513</v>
          </cell>
          <cell r="B3514" t="str">
            <v>Mammoth Holdings</v>
          </cell>
          <cell r="C3514">
            <v>3.4</v>
          </cell>
          <cell r="D3514">
            <v>180</v>
          </cell>
          <cell r="E3514">
            <v>3.1</v>
          </cell>
          <cell r="F3514">
            <v>3</v>
          </cell>
          <cell r="G3514">
            <v>3.2</v>
          </cell>
          <cell r="H3514">
            <v>0.57999999999999996</v>
          </cell>
        </row>
        <row r="3515">
          <cell r="A3515">
            <v>3514</v>
          </cell>
          <cell r="B3515" t="str">
            <v>First Financial Bank</v>
          </cell>
          <cell r="C3515">
            <v>3.5</v>
          </cell>
          <cell r="D3515">
            <v>850</v>
          </cell>
          <cell r="E3515">
            <v>3.6</v>
          </cell>
          <cell r="F3515">
            <v>3.2</v>
          </cell>
          <cell r="G3515">
            <v>3.4</v>
          </cell>
          <cell r="H3515">
            <v>0.7</v>
          </cell>
        </row>
        <row r="3516">
          <cell r="A3516">
            <v>3515</v>
          </cell>
          <cell r="B3516" t="str">
            <v>Bergstrom Inc.</v>
          </cell>
          <cell r="C3516">
            <v>3.3</v>
          </cell>
          <cell r="D3516">
            <v>220</v>
          </cell>
          <cell r="E3516">
            <v>3</v>
          </cell>
          <cell r="F3516">
            <v>2.9</v>
          </cell>
          <cell r="G3516">
            <v>3.1</v>
          </cell>
          <cell r="H3516">
            <v>0.62</v>
          </cell>
        </row>
        <row r="3517">
          <cell r="A3517">
            <v>3516</v>
          </cell>
          <cell r="B3517" t="str">
            <v>CIGNEX</v>
          </cell>
          <cell r="C3517">
            <v>3.7</v>
          </cell>
          <cell r="D3517">
            <v>410</v>
          </cell>
          <cell r="E3517">
            <v>3.8</v>
          </cell>
          <cell r="F3517">
            <v>3.4</v>
          </cell>
          <cell r="G3517">
            <v>3.6</v>
          </cell>
          <cell r="H3517">
            <v>0.8</v>
          </cell>
        </row>
        <row r="3518">
          <cell r="A3518">
            <v>3517</v>
          </cell>
          <cell r="B3518" t="str">
            <v>Thompson Hospitality</v>
          </cell>
          <cell r="C3518">
            <v>3.1</v>
          </cell>
          <cell r="D3518">
            <v>380</v>
          </cell>
          <cell r="E3518">
            <v>2.8</v>
          </cell>
          <cell r="F3518">
            <v>2.7</v>
          </cell>
          <cell r="G3518">
            <v>2.9</v>
          </cell>
          <cell r="H3518">
            <v>0.52</v>
          </cell>
        </row>
        <row r="3519">
          <cell r="A3519">
            <v>3518</v>
          </cell>
          <cell r="B3519" t="str">
            <v>Vaco Technology</v>
          </cell>
          <cell r="C3519">
            <v>4.2</v>
          </cell>
          <cell r="D3519">
            <v>600</v>
          </cell>
          <cell r="E3519">
            <v>4.3</v>
          </cell>
          <cell r="F3519">
            <v>4</v>
          </cell>
          <cell r="G3519">
            <v>4.4000000000000004</v>
          </cell>
          <cell r="H3519">
            <v>0.92</v>
          </cell>
        </row>
        <row r="3520">
          <cell r="A3520">
            <v>3519</v>
          </cell>
          <cell r="B3520" t="str">
            <v>Patriot Rail Company</v>
          </cell>
          <cell r="C3520">
            <v>3</v>
          </cell>
          <cell r="D3520">
            <v>150</v>
          </cell>
          <cell r="E3520">
            <v>2.5</v>
          </cell>
          <cell r="F3520">
            <v>2.6</v>
          </cell>
          <cell r="G3520">
            <v>2.8</v>
          </cell>
          <cell r="H3520">
            <v>0.48</v>
          </cell>
        </row>
        <row r="3521">
          <cell r="A3521">
            <v>3520</v>
          </cell>
          <cell r="B3521" t="str">
            <v>Allegis Group</v>
          </cell>
          <cell r="C3521">
            <v>3.8</v>
          </cell>
          <cell r="D3521">
            <v>5200</v>
          </cell>
          <cell r="E3521">
            <v>3.7</v>
          </cell>
          <cell r="F3521">
            <v>3.5</v>
          </cell>
          <cell r="G3521">
            <v>3.9</v>
          </cell>
          <cell r="H3521">
            <v>0.81</v>
          </cell>
        </row>
        <row r="3522">
          <cell r="A3522">
            <v>3521</v>
          </cell>
          <cell r="B3522" t="str">
            <v>Dudek</v>
          </cell>
          <cell r="C3522">
            <v>4</v>
          </cell>
          <cell r="D3522">
            <v>240</v>
          </cell>
          <cell r="E3522">
            <v>3.9</v>
          </cell>
          <cell r="F3522">
            <v>3.8</v>
          </cell>
          <cell r="G3522">
            <v>4.2</v>
          </cell>
          <cell r="H3522">
            <v>0.89</v>
          </cell>
        </row>
        <row r="3523">
          <cell r="A3523">
            <v>3522</v>
          </cell>
          <cell r="B3523" t="str">
            <v>Community Bank</v>
          </cell>
          <cell r="C3523">
            <v>3.4</v>
          </cell>
          <cell r="D3523">
            <v>450</v>
          </cell>
          <cell r="E3523">
            <v>3.5</v>
          </cell>
          <cell r="F3523">
            <v>3.1</v>
          </cell>
          <cell r="G3523">
            <v>3.3</v>
          </cell>
          <cell r="H3523">
            <v>0.68</v>
          </cell>
        </row>
        <row r="3524">
          <cell r="A3524">
            <v>3523</v>
          </cell>
          <cell r="B3524" t="str">
            <v>Salem Five</v>
          </cell>
          <cell r="C3524">
            <v>3.6</v>
          </cell>
          <cell r="D3524">
            <v>190</v>
          </cell>
          <cell r="E3524">
            <v>3.7</v>
          </cell>
          <cell r="F3524">
            <v>3.2</v>
          </cell>
          <cell r="G3524">
            <v>3.5</v>
          </cell>
          <cell r="H3524">
            <v>0.74</v>
          </cell>
        </row>
        <row r="3525">
          <cell r="A3525">
            <v>3524</v>
          </cell>
          <cell r="B3525" t="str">
            <v>Golden 1 Credit Union</v>
          </cell>
          <cell r="C3525">
            <v>3.5</v>
          </cell>
          <cell r="D3525">
            <v>620</v>
          </cell>
          <cell r="E3525">
            <v>3.6</v>
          </cell>
          <cell r="F3525">
            <v>3.1</v>
          </cell>
          <cell r="G3525">
            <v>3.4</v>
          </cell>
          <cell r="H3525">
            <v>0.66</v>
          </cell>
        </row>
        <row r="3526">
          <cell r="A3526">
            <v>3525</v>
          </cell>
          <cell r="B3526" t="str">
            <v>Dovel Technologies</v>
          </cell>
          <cell r="C3526">
            <v>3.9</v>
          </cell>
          <cell r="D3526">
            <v>310</v>
          </cell>
          <cell r="E3526">
            <v>3.8</v>
          </cell>
          <cell r="F3526">
            <v>3.7</v>
          </cell>
          <cell r="G3526">
            <v>4</v>
          </cell>
          <cell r="H3526">
            <v>0.85</v>
          </cell>
        </row>
        <row r="3527">
          <cell r="A3527">
            <v>3526</v>
          </cell>
          <cell r="B3527" t="str">
            <v>RSM</v>
          </cell>
          <cell r="C3527">
            <v>3.7</v>
          </cell>
          <cell r="D3527">
            <v>8500</v>
          </cell>
          <cell r="E3527">
            <v>3.4</v>
          </cell>
          <cell r="F3527">
            <v>3.3</v>
          </cell>
          <cell r="G3527">
            <v>3.8</v>
          </cell>
          <cell r="H3527">
            <v>0.76</v>
          </cell>
        </row>
        <row r="3528">
          <cell r="A3528">
            <v>3527</v>
          </cell>
          <cell r="B3528" t="str">
            <v>OceanX</v>
          </cell>
          <cell r="C3528">
            <v>3.2</v>
          </cell>
          <cell r="D3528">
            <v>210</v>
          </cell>
          <cell r="E3528">
            <v>3</v>
          </cell>
          <cell r="F3528">
            <v>2.8</v>
          </cell>
          <cell r="G3528">
            <v>3.1</v>
          </cell>
          <cell r="H3528">
            <v>0.54</v>
          </cell>
        </row>
        <row r="3529">
          <cell r="A3529">
            <v>3528</v>
          </cell>
          <cell r="B3529" t="str">
            <v>The Charles Schwab Corp</v>
          </cell>
          <cell r="C3529">
            <v>4</v>
          </cell>
          <cell r="D3529">
            <v>11500</v>
          </cell>
          <cell r="E3529">
            <v>3.9</v>
          </cell>
          <cell r="F3529">
            <v>3.7</v>
          </cell>
          <cell r="G3529">
            <v>4.0999999999999996</v>
          </cell>
          <cell r="H3529">
            <v>0.88</v>
          </cell>
        </row>
        <row r="3530">
          <cell r="A3530">
            <v>3529</v>
          </cell>
          <cell r="B3530" t="str">
            <v>Tech USA</v>
          </cell>
          <cell r="C3530">
            <v>3.6</v>
          </cell>
          <cell r="D3530">
            <v>580</v>
          </cell>
          <cell r="E3530">
            <v>3.4</v>
          </cell>
          <cell r="F3530">
            <v>3.2</v>
          </cell>
          <cell r="G3530">
            <v>3.5</v>
          </cell>
          <cell r="H3530">
            <v>0.7</v>
          </cell>
        </row>
        <row r="3531">
          <cell r="A3531">
            <v>3530</v>
          </cell>
          <cell r="B3531" t="str">
            <v>OpenRoad Auto Group</v>
          </cell>
          <cell r="C3531">
            <v>3.4</v>
          </cell>
          <cell r="D3531">
            <v>290</v>
          </cell>
          <cell r="E3531">
            <v>3.1</v>
          </cell>
          <cell r="F3531">
            <v>3</v>
          </cell>
          <cell r="G3531">
            <v>3.2</v>
          </cell>
          <cell r="H3531">
            <v>0.62</v>
          </cell>
        </row>
        <row r="3532">
          <cell r="A3532">
            <v>3531</v>
          </cell>
          <cell r="B3532" t="str">
            <v>Dime</v>
          </cell>
          <cell r="C3532">
            <v>3.3</v>
          </cell>
          <cell r="D3532">
            <v>240</v>
          </cell>
          <cell r="E3532">
            <v>3.2</v>
          </cell>
          <cell r="F3532">
            <v>2.9</v>
          </cell>
          <cell r="G3532">
            <v>3.1</v>
          </cell>
          <cell r="H3532">
            <v>0.57999999999999996</v>
          </cell>
        </row>
        <row r="3533">
          <cell r="A3533">
            <v>3532</v>
          </cell>
          <cell r="B3533" t="str">
            <v>Texas Children's Hospital</v>
          </cell>
          <cell r="C3533">
            <v>3.9</v>
          </cell>
          <cell r="D3533">
            <v>3400</v>
          </cell>
          <cell r="E3533">
            <v>3.6</v>
          </cell>
          <cell r="F3533">
            <v>3.5</v>
          </cell>
          <cell r="G3533">
            <v>4</v>
          </cell>
          <cell r="H3533">
            <v>0.82</v>
          </cell>
        </row>
        <row r="3534">
          <cell r="A3534">
            <v>3533</v>
          </cell>
          <cell r="B3534" t="str">
            <v>The Beck Group</v>
          </cell>
          <cell r="C3534">
            <v>4.3</v>
          </cell>
          <cell r="D3534">
            <v>280</v>
          </cell>
          <cell r="E3534">
            <v>4.0999999999999996</v>
          </cell>
          <cell r="F3534">
            <v>4.2</v>
          </cell>
          <cell r="G3534">
            <v>4.5</v>
          </cell>
          <cell r="H3534">
            <v>0.94</v>
          </cell>
        </row>
        <row r="3535">
          <cell r="A3535">
            <v>3534</v>
          </cell>
          <cell r="B3535" t="str">
            <v>Hirschbach</v>
          </cell>
          <cell r="C3535">
            <v>3.5</v>
          </cell>
          <cell r="D3535">
            <v>420</v>
          </cell>
          <cell r="E3535">
            <v>3.2</v>
          </cell>
          <cell r="F3535">
            <v>3.1</v>
          </cell>
          <cell r="G3535">
            <v>3.4</v>
          </cell>
          <cell r="H3535">
            <v>0.68</v>
          </cell>
        </row>
        <row r="3536">
          <cell r="A3536">
            <v>3535</v>
          </cell>
          <cell r="B3536" t="str">
            <v>Drees &amp; Sommer AG</v>
          </cell>
          <cell r="C3536">
            <v>4.0999999999999996</v>
          </cell>
          <cell r="D3536">
            <v>550</v>
          </cell>
          <cell r="E3536">
            <v>3.9</v>
          </cell>
          <cell r="F3536">
            <v>3.8</v>
          </cell>
          <cell r="G3536">
            <v>4.2</v>
          </cell>
          <cell r="H3536">
            <v>0.9</v>
          </cell>
        </row>
        <row r="3537">
          <cell r="A3537">
            <v>3536</v>
          </cell>
          <cell r="B3537" t="str">
            <v>Optum Financial Services</v>
          </cell>
          <cell r="C3537">
            <v>3.4</v>
          </cell>
          <cell r="D3537">
            <v>22000</v>
          </cell>
          <cell r="E3537">
            <v>3.3</v>
          </cell>
          <cell r="F3537">
            <v>3.1</v>
          </cell>
          <cell r="G3537">
            <v>3.5</v>
          </cell>
          <cell r="H3537">
            <v>0.65</v>
          </cell>
        </row>
        <row r="3538">
          <cell r="A3538">
            <v>3537</v>
          </cell>
          <cell r="B3538" t="str">
            <v>Connexus Credit Union</v>
          </cell>
          <cell r="C3538">
            <v>3.8</v>
          </cell>
          <cell r="D3538">
            <v>160</v>
          </cell>
          <cell r="E3538">
            <v>4</v>
          </cell>
          <cell r="F3538">
            <v>3.5</v>
          </cell>
          <cell r="G3538">
            <v>3.9</v>
          </cell>
          <cell r="H3538">
            <v>0.82</v>
          </cell>
        </row>
        <row r="3539">
          <cell r="A3539">
            <v>3538</v>
          </cell>
          <cell r="B3539" t="str">
            <v>Amsted Rail</v>
          </cell>
          <cell r="C3539">
            <v>3.2</v>
          </cell>
          <cell r="D3539">
            <v>340</v>
          </cell>
          <cell r="E3539">
            <v>2.9</v>
          </cell>
          <cell r="F3539">
            <v>2.8</v>
          </cell>
          <cell r="G3539">
            <v>3</v>
          </cell>
          <cell r="H3539">
            <v>0.56000000000000005</v>
          </cell>
        </row>
        <row r="3540">
          <cell r="A3540">
            <v>3539</v>
          </cell>
          <cell r="B3540" t="str">
            <v>Nicholas and Company</v>
          </cell>
          <cell r="C3540">
            <v>3.7</v>
          </cell>
          <cell r="D3540">
            <v>130</v>
          </cell>
          <cell r="E3540">
            <v>3.5</v>
          </cell>
          <cell r="F3540">
            <v>3.4</v>
          </cell>
          <cell r="G3540">
            <v>3.8</v>
          </cell>
          <cell r="H3540">
            <v>0.78</v>
          </cell>
        </row>
        <row r="3541">
          <cell r="A3541">
            <v>3540</v>
          </cell>
          <cell r="B3541" t="str">
            <v>Clarvida</v>
          </cell>
          <cell r="C3541">
            <v>3.5</v>
          </cell>
          <cell r="D3541">
            <v>90</v>
          </cell>
          <cell r="E3541">
            <v>3.4</v>
          </cell>
          <cell r="F3541">
            <v>3.2</v>
          </cell>
          <cell r="G3541">
            <v>3.5</v>
          </cell>
          <cell r="H3541">
            <v>0.7</v>
          </cell>
        </row>
        <row r="3542">
          <cell r="A3542">
            <v>3541</v>
          </cell>
          <cell r="B3542" t="str">
            <v>Allstream</v>
          </cell>
          <cell r="C3542">
            <v>3.4</v>
          </cell>
          <cell r="D3542">
            <v>410</v>
          </cell>
          <cell r="E3542">
            <v>3.5</v>
          </cell>
          <cell r="F3542">
            <v>3.1</v>
          </cell>
          <cell r="G3542">
            <v>3.3</v>
          </cell>
          <cell r="H3542">
            <v>0.64</v>
          </cell>
        </row>
        <row r="3543">
          <cell r="A3543">
            <v>3542</v>
          </cell>
          <cell r="B3543" t="str">
            <v>Reed Tech</v>
          </cell>
          <cell r="C3543">
            <v>3.6</v>
          </cell>
          <cell r="D3543">
            <v>230</v>
          </cell>
          <cell r="E3543">
            <v>3.8</v>
          </cell>
          <cell r="F3543">
            <v>3.3</v>
          </cell>
          <cell r="G3543">
            <v>3.5</v>
          </cell>
          <cell r="H3543">
            <v>0.72</v>
          </cell>
        </row>
        <row r="3544">
          <cell r="A3544">
            <v>3543</v>
          </cell>
          <cell r="B3544" t="str">
            <v>Firestone Complete Auto Care</v>
          </cell>
          <cell r="C3544">
            <v>2.8</v>
          </cell>
          <cell r="D3544">
            <v>7500</v>
          </cell>
          <cell r="E3544">
            <v>2.4</v>
          </cell>
          <cell r="F3544">
            <v>2.6</v>
          </cell>
          <cell r="G3544">
            <v>2.7</v>
          </cell>
          <cell r="H3544">
            <v>0.42</v>
          </cell>
        </row>
        <row r="3545">
          <cell r="A3545">
            <v>3544</v>
          </cell>
          <cell r="B3545" t="str">
            <v>Crowley Maritime</v>
          </cell>
          <cell r="C3545">
            <v>3.7</v>
          </cell>
          <cell r="D3545">
            <v>680</v>
          </cell>
          <cell r="E3545">
            <v>3.5</v>
          </cell>
          <cell r="F3545">
            <v>3.4</v>
          </cell>
          <cell r="G3545">
            <v>3.8</v>
          </cell>
          <cell r="H3545">
            <v>0.79</v>
          </cell>
        </row>
        <row r="3546">
          <cell r="A3546">
            <v>3545</v>
          </cell>
          <cell r="B3546" t="str">
            <v>W.B. Mason</v>
          </cell>
          <cell r="C3546">
            <v>3.1</v>
          </cell>
          <cell r="D3546">
            <v>1200</v>
          </cell>
          <cell r="E3546">
            <v>2.8</v>
          </cell>
          <cell r="F3546">
            <v>2.7</v>
          </cell>
          <cell r="G3546">
            <v>3</v>
          </cell>
          <cell r="H3546">
            <v>0.5</v>
          </cell>
        </row>
        <row r="3547">
          <cell r="A3547">
            <v>3546</v>
          </cell>
          <cell r="B3547" t="str">
            <v>Kravet</v>
          </cell>
          <cell r="C3547">
            <v>3.4</v>
          </cell>
          <cell r="D3547">
            <v>110</v>
          </cell>
          <cell r="E3547">
            <v>3.3</v>
          </cell>
          <cell r="F3547">
            <v>3</v>
          </cell>
          <cell r="G3547">
            <v>3.2</v>
          </cell>
          <cell r="H3547">
            <v>0.6</v>
          </cell>
        </row>
        <row r="3548">
          <cell r="A3548">
            <v>3547</v>
          </cell>
          <cell r="B3548" t="str">
            <v>Worldcom Public Relations Group</v>
          </cell>
          <cell r="C3548">
            <v>4</v>
          </cell>
          <cell r="D3548">
            <v>50</v>
          </cell>
          <cell r="E3548">
            <v>3.8</v>
          </cell>
          <cell r="F3548">
            <v>3.9</v>
          </cell>
          <cell r="G3548">
            <v>4.0999999999999996</v>
          </cell>
          <cell r="H3548">
            <v>0.85</v>
          </cell>
        </row>
        <row r="3549">
          <cell r="A3549">
            <v>3548</v>
          </cell>
          <cell r="B3549" t="str">
            <v>BOK Financial Corporation</v>
          </cell>
          <cell r="C3549">
            <v>3.6</v>
          </cell>
          <cell r="D3549">
            <v>1100</v>
          </cell>
          <cell r="E3549">
            <v>3.7</v>
          </cell>
          <cell r="F3549">
            <v>3.3</v>
          </cell>
          <cell r="G3549">
            <v>3.5</v>
          </cell>
          <cell r="H3549">
            <v>0.75</v>
          </cell>
        </row>
        <row r="3550">
          <cell r="A3550">
            <v>3549</v>
          </cell>
          <cell r="B3550" t="str">
            <v>TracyLocke</v>
          </cell>
          <cell r="C3550">
            <v>3.5</v>
          </cell>
          <cell r="D3550">
            <v>320</v>
          </cell>
          <cell r="E3550">
            <v>3.2</v>
          </cell>
          <cell r="F3550">
            <v>3.1</v>
          </cell>
          <cell r="G3550">
            <v>3.6</v>
          </cell>
          <cell r="H3550">
            <v>0.68</v>
          </cell>
        </row>
        <row r="3551">
          <cell r="A3551">
            <v>3550</v>
          </cell>
          <cell r="B3551" t="str">
            <v>Lincoln Rackhouse</v>
          </cell>
          <cell r="C3551">
            <v>4.2</v>
          </cell>
          <cell r="D3551">
            <v>40</v>
          </cell>
          <cell r="E3551">
            <v>4</v>
          </cell>
          <cell r="F3551">
            <v>4.0999999999999996</v>
          </cell>
          <cell r="G3551">
            <v>4.3</v>
          </cell>
          <cell r="H3551">
            <v>0.9</v>
          </cell>
        </row>
        <row r="3552">
          <cell r="A3552">
            <v>3551</v>
          </cell>
          <cell r="B3552" t="str">
            <v>Primus Global Services</v>
          </cell>
          <cell r="C3552">
            <v>3.8</v>
          </cell>
          <cell r="D3552">
            <v>280</v>
          </cell>
          <cell r="E3552">
            <v>3.7</v>
          </cell>
          <cell r="F3552">
            <v>3.5</v>
          </cell>
          <cell r="G3552">
            <v>3.8</v>
          </cell>
          <cell r="H3552">
            <v>0.82</v>
          </cell>
        </row>
        <row r="3553">
          <cell r="A3553">
            <v>3552</v>
          </cell>
          <cell r="B3553" t="str">
            <v>Included Health</v>
          </cell>
          <cell r="C3553">
            <v>3.7</v>
          </cell>
          <cell r="D3553">
            <v>450</v>
          </cell>
          <cell r="E3553">
            <v>3.6</v>
          </cell>
          <cell r="F3553">
            <v>3.4</v>
          </cell>
          <cell r="G3553">
            <v>3.8</v>
          </cell>
          <cell r="H3553">
            <v>0.76</v>
          </cell>
        </row>
        <row r="3554">
          <cell r="A3554">
            <v>3553</v>
          </cell>
          <cell r="B3554" t="str">
            <v>Alterman, Inc.</v>
          </cell>
          <cell r="C3554">
            <v>4.0999999999999996</v>
          </cell>
          <cell r="D3554">
            <v>140</v>
          </cell>
          <cell r="E3554">
            <v>3.9</v>
          </cell>
          <cell r="F3554">
            <v>3.8</v>
          </cell>
          <cell r="G3554">
            <v>4.2</v>
          </cell>
          <cell r="H3554">
            <v>0.91</v>
          </cell>
        </row>
        <row r="3555">
          <cell r="A3555">
            <v>3554</v>
          </cell>
          <cell r="B3555" t="str">
            <v>Advance Services</v>
          </cell>
          <cell r="C3555">
            <v>3.6</v>
          </cell>
          <cell r="D3555">
            <v>310</v>
          </cell>
          <cell r="E3555">
            <v>3.5</v>
          </cell>
          <cell r="F3555">
            <v>3.3</v>
          </cell>
          <cell r="G3555">
            <v>3.5</v>
          </cell>
          <cell r="H3555">
            <v>0.72</v>
          </cell>
        </row>
        <row r="3556">
          <cell r="A3556">
            <v>3555</v>
          </cell>
          <cell r="B3556" t="str">
            <v>Lumen</v>
          </cell>
          <cell r="C3556">
            <v>3.3</v>
          </cell>
          <cell r="D3556">
            <v>12500</v>
          </cell>
          <cell r="E3556">
            <v>3.5</v>
          </cell>
          <cell r="F3556">
            <v>3</v>
          </cell>
          <cell r="G3556">
            <v>3.2</v>
          </cell>
          <cell r="H3556">
            <v>0.57999999999999996</v>
          </cell>
        </row>
        <row r="3557">
          <cell r="A3557">
            <v>3556</v>
          </cell>
          <cell r="B3557" t="str">
            <v>SG360</v>
          </cell>
          <cell r="C3557">
            <v>3</v>
          </cell>
          <cell r="D3557">
            <v>240</v>
          </cell>
          <cell r="E3557">
            <v>2.7</v>
          </cell>
          <cell r="F3557">
            <v>2.6</v>
          </cell>
          <cell r="G3557">
            <v>2.8</v>
          </cell>
          <cell r="H3557">
            <v>0.46</v>
          </cell>
        </row>
        <row r="3558">
          <cell r="A3558">
            <v>3557</v>
          </cell>
          <cell r="B3558" t="str">
            <v>Tivity Health</v>
          </cell>
          <cell r="C3558">
            <v>3.5</v>
          </cell>
          <cell r="D3558">
            <v>390</v>
          </cell>
          <cell r="E3558">
            <v>3.6</v>
          </cell>
          <cell r="F3558">
            <v>3.2</v>
          </cell>
          <cell r="G3558">
            <v>3.4</v>
          </cell>
          <cell r="H3558">
            <v>0.65</v>
          </cell>
        </row>
        <row r="3559">
          <cell r="A3559">
            <v>3558</v>
          </cell>
          <cell r="B3559" t="str">
            <v>Primary Residential Mortgage</v>
          </cell>
          <cell r="C3559">
            <v>3.9</v>
          </cell>
          <cell r="D3559">
            <v>420</v>
          </cell>
          <cell r="E3559">
            <v>3.8</v>
          </cell>
          <cell r="F3559">
            <v>3.7</v>
          </cell>
          <cell r="G3559">
            <v>4</v>
          </cell>
          <cell r="H3559">
            <v>0.86</v>
          </cell>
        </row>
        <row r="3560">
          <cell r="A3560">
            <v>3559</v>
          </cell>
          <cell r="B3560" t="str">
            <v>VentureSoft Global</v>
          </cell>
          <cell r="C3560">
            <v>3.7</v>
          </cell>
          <cell r="D3560">
            <v>110</v>
          </cell>
          <cell r="E3560">
            <v>3.6</v>
          </cell>
          <cell r="F3560">
            <v>3.4</v>
          </cell>
          <cell r="G3560">
            <v>3.7</v>
          </cell>
          <cell r="H3560">
            <v>0.78</v>
          </cell>
        </row>
        <row r="3561">
          <cell r="A3561">
            <v>3560</v>
          </cell>
          <cell r="B3561" t="str">
            <v>Nexval</v>
          </cell>
          <cell r="C3561">
            <v>3.8</v>
          </cell>
          <cell r="D3561">
            <v>150</v>
          </cell>
          <cell r="E3561">
            <v>3.7</v>
          </cell>
          <cell r="F3561">
            <v>3.5</v>
          </cell>
          <cell r="G3561">
            <v>3.8</v>
          </cell>
          <cell r="H3561">
            <v>0.84</v>
          </cell>
        </row>
        <row r="3562">
          <cell r="A3562">
            <v>3561</v>
          </cell>
          <cell r="B3562" t="str">
            <v>Chenega Corp.</v>
          </cell>
          <cell r="C3562">
            <v>3.6</v>
          </cell>
          <cell r="D3562">
            <v>850</v>
          </cell>
          <cell r="E3562">
            <v>3.5</v>
          </cell>
          <cell r="F3562">
            <v>3.3</v>
          </cell>
          <cell r="G3562">
            <v>3.6</v>
          </cell>
          <cell r="H3562">
            <v>0.74</v>
          </cell>
        </row>
        <row r="3563">
          <cell r="A3563">
            <v>3562</v>
          </cell>
          <cell r="B3563" t="str">
            <v>Avanze Group</v>
          </cell>
          <cell r="C3563">
            <v>3.9</v>
          </cell>
          <cell r="D3563">
            <v>130</v>
          </cell>
          <cell r="E3563">
            <v>3.8</v>
          </cell>
          <cell r="F3563">
            <v>3.7</v>
          </cell>
          <cell r="G3563">
            <v>4</v>
          </cell>
          <cell r="H3563">
            <v>0.88</v>
          </cell>
        </row>
        <row r="3564">
          <cell r="A3564">
            <v>3563</v>
          </cell>
          <cell r="B3564" t="str">
            <v>Telecare</v>
          </cell>
          <cell r="C3564">
            <v>3.3</v>
          </cell>
          <cell r="D3564">
            <v>1100</v>
          </cell>
          <cell r="E3564">
            <v>3.1</v>
          </cell>
          <cell r="F3564">
            <v>3</v>
          </cell>
          <cell r="G3564">
            <v>3.3</v>
          </cell>
          <cell r="H3564">
            <v>0.6</v>
          </cell>
        </row>
        <row r="3565">
          <cell r="A3565">
            <v>3564</v>
          </cell>
          <cell r="B3565" t="str">
            <v>Bank OZK</v>
          </cell>
          <cell r="C3565">
            <v>3.4</v>
          </cell>
          <cell r="D3565">
            <v>780</v>
          </cell>
          <cell r="E3565">
            <v>3.3</v>
          </cell>
          <cell r="F3565">
            <v>3.1</v>
          </cell>
          <cell r="G3565">
            <v>3.2</v>
          </cell>
          <cell r="H3565">
            <v>0.62</v>
          </cell>
        </row>
        <row r="3566">
          <cell r="A3566">
            <v>3565</v>
          </cell>
          <cell r="B3566" t="str">
            <v>Cowan Systems</v>
          </cell>
          <cell r="C3566">
            <v>3.2</v>
          </cell>
          <cell r="D3566">
            <v>520</v>
          </cell>
          <cell r="E3566">
            <v>2.8</v>
          </cell>
          <cell r="F3566">
            <v>2.9</v>
          </cell>
          <cell r="G3566">
            <v>3</v>
          </cell>
          <cell r="H3566">
            <v>0.54</v>
          </cell>
        </row>
        <row r="3567">
          <cell r="A3567">
            <v>3566</v>
          </cell>
          <cell r="B3567" t="str">
            <v>Hargray Communications Group</v>
          </cell>
          <cell r="C3567">
            <v>3.1</v>
          </cell>
          <cell r="D3567">
            <v>210</v>
          </cell>
          <cell r="E3567">
            <v>3</v>
          </cell>
          <cell r="F3567">
            <v>2.8</v>
          </cell>
          <cell r="G3567">
            <v>2.9</v>
          </cell>
          <cell r="H3567">
            <v>0.5</v>
          </cell>
        </row>
        <row r="3568">
          <cell r="A3568">
            <v>3567</v>
          </cell>
          <cell r="B3568" t="str">
            <v>Piston Group</v>
          </cell>
          <cell r="C3568">
            <v>3.3</v>
          </cell>
          <cell r="D3568">
            <v>180</v>
          </cell>
          <cell r="E3568">
            <v>3</v>
          </cell>
          <cell r="F3568">
            <v>2.9</v>
          </cell>
          <cell r="G3568">
            <v>3.1</v>
          </cell>
          <cell r="H3568">
            <v>0.57999999999999996</v>
          </cell>
        </row>
        <row r="3569">
          <cell r="A3569">
            <v>3568</v>
          </cell>
          <cell r="B3569" t="str">
            <v>Manpower</v>
          </cell>
          <cell r="C3569">
            <v>3.8</v>
          </cell>
          <cell r="D3569">
            <v>16500</v>
          </cell>
          <cell r="E3569">
            <v>3.7</v>
          </cell>
          <cell r="F3569">
            <v>3.5</v>
          </cell>
          <cell r="G3569">
            <v>3.8</v>
          </cell>
          <cell r="H3569">
            <v>0.8</v>
          </cell>
        </row>
        <row r="3570">
          <cell r="A3570">
            <v>3569</v>
          </cell>
          <cell r="B3570" t="str">
            <v>The Connection Contact Center</v>
          </cell>
          <cell r="C3570">
            <v>3.2</v>
          </cell>
          <cell r="D3570">
            <v>240</v>
          </cell>
          <cell r="E3570">
            <v>3</v>
          </cell>
          <cell r="F3570">
            <v>2.9</v>
          </cell>
          <cell r="G3570">
            <v>3.1</v>
          </cell>
          <cell r="H3570">
            <v>0.55000000000000004</v>
          </cell>
        </row>
        <row r="3571">
          <cell r="A3571">
            <v>3570</v>
          </cell>
          <cell r="B3571" t="str">
            <v>HSBC</v>
          </cell>
          <cell r="C3571">
            <v>3.7</v>
          </cell>
          <cell r="D3571">
            <v>28000</v>
          </cell>
          <cell r="E3571">
            <v>3.6</v>
          </cell>
          <cell r="F3571">
            <v>3.3</v>
          </cell>
          <cell r="G3571">
            <v>3.7</v>
          </cell>
          <cell r="H3571">
            <v>0.76</v>
          </cell>
        </row>
        <row r="3572">
          <cell r="A3572">
            <v>3571</v>
          </cell>
          <cell r="B3572" t="str">
            <v>Marco</v>
          </cell>
          <cell r="C3572">
            <v>3.9</v>
          </cell>
          <cell r="D3572">
            <v>410</v>
          </cell>
          <cell r="E3572">
            <v>3.8</v>
          </cell>
          <cell r="F3572">
            <v>3.7</v>
          </cell>
          <cell r="G3572">
            <v>4.0999999999999996</v>
          </cell>
          <cell r="H3572">
            <v>0.86</v>
          </cell>
        </row>
        <row r="3573">
          <cell r="A3573">
            <v>3572</v>
          </cell>
          <cell r="B3573" t="str">
            <v>Diners Club International</v>
          </cell>
          <cell r="C3573">
            <v>3.8</v>
          </cell>
          <cell r="D3573">
            <v>320</v>
          </cell>
          <cell r="E3573">
            <v>3.7</v>
          </cell>
          <cell r="F3573">
            <v>3.5</v>
          </cell>
          <cell r="G3573">
            <v>3.8</v>
          </cell>
          <cell r="H3573">
            <v>0.82</v>
          </cell>
        </row>
        <row r="3574">
          <cell r="A3574">
            <v>3573</v>
          </cell>
          <cell r="B3574" t="str">
            <v>Ace Hotel</v>
          </cell>
          <cell r="C3574">
            <v>3.4</v>
          </cell>
          <cell r="D3574">
            <v>280</v>
          </cell>
          <cell r="E3574">
            <v>3.1</v>
          </cell>
          <cell r="F3574">
            <v>3</v>
          </cell>
          <cell r="G3574">
            <v>3.4</v>
          </cell>
          <cell r="H3574">
            <v>0.64</v>
          </cell>
        </row>
        <row r="3575">
          <cell r="A3575">
            <v>3574</v>
          </cell>
          <cell r="B3575" t="str">
            <v>Amscot</v>
          </cell>
          <cell r="C3575">
            <v>2.9</v>
          </cell>
          <cell r="D3575">
            <v>950</v>
          </cell>
          <cell r="E3575">
            <v>2.6</v>
          </cell>
          <cell r="F3575">
            <v>2.7</v>
          </cell>
          <cell r="G3575">
            <v>2.8</v>
          </cell>
          <cell r="H3575">
            <v>0.48</v>
          </cell>
        </row>
        <row r="3576">
          <cell r="A3576">
            <v>3575</v>
          </cell>
          <cell r="B3576" t="str">
            <v>Port of Seattle</v>
          </cell>
          <cell r="C3576">
            <v>4.0999999999999996</v>
          </cell>
          <cell r="D3576">
            <v>480</v>
          </cell>
          <cell r="E3576">
            <v>4</v>
          </cell>
          <cell r="F3576">
            <v>3.8</v>
          </cell>
          <cell r="G3576">
            <v>4.2</v>
          </cell>
          <cell r="H3576">
            <v>0.9</v>
          </cell>
        </row>
        <row r="3577">
          <cell r="A3577">
            <v>3576</v>
          </cell>
          <cell r="B3577" t="str">
            <v>Smugglers' Notch</v>
          </cell>
          <cell r="C3577">
            <v>3.8</v>
          </cell>
          <cell r="D3577">
            <v>160</v>
          </cell>
          <cell r="E3577">
            <v>3.6</v>
          </cell>
          <cell r="F3577">
            <v>3.5</v>
          </cell>
          <cell r="G3577">
            <v>4</v>
          </cell>
          <cell r="H3577">
            <v>0.84</v>
          </cell>
        </row>
        <row r="3578">
          <cell r="A3578">
            <v>3577</v>
          </cell>
          <cell r="B3578" t="str">
            <v>LoanCare</v>
          </cell>
          <cell r="C3578">
            <v>2.7</v>
          </cell>
          <cell r="D3578">
            <v>620</v>
          </cell>
          <cell r="E3578">
            <v>2.5</v>
          </cell>
          <cell r="F3578">
            <v>2.4</v>
          </cell>
          <cell r="G3578">
            <v>2.6</v>
          </cell>
          <cell r="H3578">
            <v>0.38</v>
          </cell>
        </row>
        <row r="3579">
          <cell r="A3579">
            <v>3578</v>
          </cell>
          <cell r="B3579" t="str">
            <v>Earl Enterprises</v>
          </cell>
          <cell r="C3579">
            <v>3.2</v>
          </cell>
          <cell r="D3579">
            <v>340</v>
          </cell>
          <cell r="E3579">
            <v>2.9</v>
          </cell>
          <cell r="F3579">
            <v>2.8</v>
          </cell>
          <cell r="G3579">
            <v>3.1</v>
          </cell>
          <cell r="H3579">
            <v>0.52</v>
          </cell>
        </row>
        <row r="3580">
          <cell r="A3580">
            <v>3579</v>
          </cell>
          <cell r="B3580" t="str">
            <v>Neill Technologies</v>
          </cell>
          <cell r="C3580">
            <v>3.7</v>
          </cell>
          <cell r="D3580">
            <v>60</v>
          </cell>
          <cell r="E3580">
            <v>3.5</v>
          </cell>
          <cell r="F3580">
            <v>3.4</v>
          </cell>
          <cell r="G3580">
            <v>3.6</v>
          </cell>
          <cell r="H3580">
            <v>0.75</v>
          </cell>
        </row>
        <row r="3581">
          <cell r="A3581">
            <v>3580</v>
          </cell>
          <cell r="B3581" t="str">
            <v>School Specialty</v>
          </cell>
          <cell r="C3581">
            <v>3.3</v>
          </cell>
          <cell r="D3581">
            <v>580</v>
          </cell>
          <cell r="E3581">
            <v>3.2</v>
          </cell>
          <cell r="F3581">
            <v>2.9</v>
          </cell>
          <cell r="G3581">
            <v>3.1</v>
          </cell>
          <cell r="H3581">
            <v>0.6</v>
          </cell>
        </row>
        <row r="3582">
          <cell r="A3582">
            <v>3581</v>
          </cell>
          <cell r="B3582" t="str">
            <v>First Commonwealth Financial Corporation</v>
          </cell>
          <cell r="C3582">
            <v>3.6</v>
          </cell>
          <cell r="D3582">
            <v>310</v>
          </cell>
          <cell r="E3582">
            <v>3.7</v>
          </cell>
          <cell r="F3582">
            <v>3.3</v>
          </cell>
          <cell r="G3582">
            <v>3.5</v>
          </cell>
          <cell r="H3582">
            <v>0.72</v>
          </cell>
        </row>
        <row r="3583">
          <cell r="A3583">
            <v>3582</v>
          </cell>
          <cell r="B3583" t="str">
            <v>Prog Holdings</v>
          </cell>
          <cell r="C3583">
            <v>3.5</v>
          </cell>
          <cell r="D3583">
            <v>240</v>
          </cell>
          <cell r="E3583">
            <v>3.4</v>
          </cell>
          <cell r="F3583">
            <v>3.2</v>
          </cell>
          <cell r="G3583">
            <v>3.5</v>
          </cell>
          <cell r="H3583">
            <v>0.68</v>
          </cell>
        </row>
        <row r="3584">
          <cell r="A3584">
            <v>3583</v>
          </cell>
          <cell r="B3584" t="str">
            <v>Pantheon</v>
          </cell>
          <cell r="C3584">
            <v>4.4000000000000004</v>
          </cell>
          <cell r="D3584">
            <v>210</v>
          </cell>
          <cell r="E3584">
            <v>4.3</v>
          </cell>
          <cell r="F3584">
            <v>4.2</v>
          </cell>
          <cell r="G3584">
            <v>4.5999999999999996</v>
          </cell>
          <cell r="H3584">
            <v>0.95</v>
          </cell>
        </row>
        <row r="3585">
          <cell r="A3585">
            <v>3584</v>
          </cell>
          <cell r="B3585" t="str">
            <v>Bandag</v>
          </cell>
          <cell r="C3585">
            <v>3.4</v>
          </cell>
          <cell r="D3585">
            <v>120</v>
          </cell>
          <cell r="E3585">
            <v>3.1</v>
          </cell>
          <cell r="F3585">
            <v>3</v>
          </cell>
          <cell r="G3585">
            <v>3.2</v>
          </cell>
          <cell r="H3585">
            <v>0.62</v>
          </cell>
        </row>
        <row r="3586">
          <cell r="A3586">
            <v>3585</v>
          </cell>
          <cell r="B3586" t="str">
            <v>Brown &amp; Company</v>
          </cell>
          <cell r="C3586">
            <v>3.8</v>
          </cell>
          <cell r="D3586">
            <v>90</v>
          </cell>
          <cell r="E3586">
            <v>3.6</v>
          </cell>
          <cell r="F3586">
            <v>3.5</v>
          </cell>
          <cell r="G3586">
            <v>3.9</v>
          </cell>
          <cell r="H3586">
            <v>0.8</v>
          </cell>
        </row>
        <row r="3587">
          <cell r="A3587">
            <v>3586</v>
          </cell>
          <cell r="B3587" t="str">
            <v>wellpath</v>
          </cell>
          <cell r="C3587">
            <v>2.8</v>
          </cell>
          <cell r="D3587">
            <v>2800</v>
          </cell>
          <cell r="E3587">
            <v>2.5</v>
          </cell>
          <cell r="F3587">
            <v>2.6</v>
          </cell>
          <cell r="G3587">
            <v>2.7</v>
          </cell>
          <cell r="H3587">
            <v>0.44</v>
          </cell>
        </row>
        <row r="3588">
          <cell r="A3588">
            <v>3587</v>
          </cell>
          <cell r="B3588" t="str">
            <v>Blue Man Group</v>
          </cell>
          <cell r="C3588">
            <v>3.9</v>
          </cell>
          <cell r="D3588">
            <v>180</v>
          </cell>
          <cell r="E3588">
            <v>3.7</v>
          </cell>
          <cell r="F3588">
            <v>3.6</v>
          </cell>
          <cell r="G3588">
            <v>4.0999999999999996</v>
          </cell>
          <cell r="H3588">
            <v>0.85</v>
          </cell>
        </row>
        <row r="3589">
          <cell r="A3589">
            <v>3588</v>
          </cell>
          <cell r="B3589" t="str">
            <v>Lumina Foods</v>
          </cell>
          <cell r="C3589">
            <v>3.3</v>
          </cell>
          <cell r="D3589">
            <v>110</v>
          </cell>
          <cell r="E3589">
            <v>3</v>
          </cell>
          <cell r="F3589">
            <v>2.9</v>
          </cell>
          <cell r="G3589">
            <v>3.1</v>
          </cell>
          <cell r="H3589">
            <v>0.57999999999999996</v>
          </cell>
        </row>
        <row r="3590">
          <cell r="A3590">
            <v>3589</v>
          </cell>
          <cell r="B3590" t="str">
            <v>AtlantiCare</v>
          </cell>
          <cell r="C3590">
            <v>3.7</v>
          </cell>
          <cell r="D3590">
            <v>850</v>
          </cell>
          <cell r="E3590">
            <v>3.5</v>
          </cell>
          <cell r="F3590">
            <v>3.4</v>
          </cell>
          <cell r="G3590">
            <v>3.8</v>
          </cell>
          <cell r="H3590">
            <v>0.78</v>
          </cell>
        </row>
        <row r="3591">
          <cell r="A3591">
            <v>3590</v>
          </cell>
          <cell r="B3591" t="str">
            <v>Zimmerman Advertising</v>
          </cell>
          <cell r="C3591">
            <v>3.2</v>
          </cell>
          <cell r="D3591">
            <v>480</v>
          </cell>
          <cell r="E3591">
            <v>2.7</v>
          </cell>
          <cell r="F3591">
            <v>2.8</v>
          </cell>
          <cell r="G3591">
            <v>3.1</v>
          </cell>
          <cell r="H3591">
            <v>0.54</v>
          </cell>
        </row>
        <row r="3592">
          <cell r="A3592">
            <v>3591</v>
          </cell>
          <cell r="B3592" t="str">
            <v>Chapman Automotive Group</v>
          </cell>
          <cell r="C3592">
            <v>3.5</v>
          </cell>
          <cell r="D3592">
            <v>290</v>
          </cell>
          <cell r="E3592">
            <v>3.2</v>
          </cell>
          <cell r="F3592">
            <v>3.1</v>
          </cell>
          <cell r="G3592">
            <v>3.4</v>
          </cell>
          <cell r="H3592">
            <v>0.66</v>
          </cell>
        </row>
        <row r="3593">
          <cell r="A3593">
            <v>3592</v>
          </cell>
          <cell r="B3593" t="str">
            <v>Murphy USA</v>
          </cell>
          <cell r="C3593">
            <v>3.1</v>
          </cell>
          <cell r="D3593">
            <v>1800</v>
          </cell>
          <cell r="E3593">
            <v>2.8</v>
          </cell>
          <cell r="F3593">
            <v>2.7</v>
          </cell>
          <cell r="G3593">
            <v>2.9</v>
          </cell>
          <cell r="H3593">
            <v>0.52</v>
          </cell>
        </row>
        <row r="3594">
          <cell r="A3594">
            <v>3593</v>
          </cell>
          <cell r="B3594" t="str">
            <v>Halton</v>
          </cell>
          <cell r="C3594">
            <v>3.8</v>
          </cell>
          <cell r="D3594">
            <v>140</v>
          </cell>
          <cell r="E3594">
            <v>3.7</v>
          </cell>
          <cell r="F3594">
            <v>3.5</v>
          </cell>
          <cell r="G3594">
            <v>3.8</v>
          </cell>
          <cell r="H3594">
            <v>0.82</v>
          </cell>
        </row>
        <row r="3595">
          <cell r="A3595">
            <v>3594</v>
          </cell>
          <cell r="B3595" t="str">
            <v>GET Group Holdings</v>
          </cell>
          <cell r="C3595">
            <v>3.6</v>
          </cell>
          <cell r="D3595">
            <v>70</v>
          </cell>
          <cell r="E3595">
            <v>3.5</v>
          </cell>
          <cell r="F3595">
            <v>3.3</v>
          </cell>
          <cell r="G3595">
            <v>3.5</v>
          </cell>
          <cell r="H3595">
            <v>0.7</v>
          </cell>
        </row>
        <row r="3596">
          <cell r="A3596">
            <v>3595</v>
          </cell>
          <cell r="B3596" t="str">
            <v>AHMC HealthCare</v>
          </cell>
          <cell r="C3596">
            <v>3.2</v>
          </cell>
          <cell r="D3596">
            <v>410</v>
          </cell>
          <cell r="E3596">
            <v>3</v>
          </cell>
          <cell r="F3596">
            <v>2.9</v>
          </cell>
          <cell r="G3596">
            <v>3.1</v>
          </cell>
          <cell r="H3596">
            <v>0.56000000000000005</v>
          </cell>
        </row>
        <row r="3597">
          <cell r="A3597">
            <v>3596</v>
          </cell>
          <cell r="B3597" t="str">
            <v>PRophet</v>
          </cell>
          <cell r="C3597">
            <v>4.5</v>
          </cell>
          <cell r="D3597">
            <v>30</v>
          </cell>
          <cell r="E3597">
            <v>4.4000000000000004</v>
          </cell>
          <cell r="F3597">
            <v>4.4000000000000004</v>
          </cell>
          <cell r="G3597">
            <v>4.7</v>
          </cell>
          <cell r="H3597">
            <v>0.98</v>
          </cell>
        </row>
        <row r="3598">
          <cell r="A3598">
            <v>3597</v>
          </cell>
          <cell r="B3598" t="str">
            <v>CommutAir dba United Express</v>
          </cell>
          <cell r="C3598">
            <v>3.4</v>
          </cell>
          <cell r="D3598">
            <v>520</v>
          </cell>
          <cell r="E3598">
            <v>3.1</v>
          </cell>
          <cell r="F3598">
            <v>3</v>
          </cell>
          <cell r="G3598">
            <v>3.3</v>
          </cell>
          <cell r="H3598">
            <v>0.64</v>
          </cell>
        </row>
        <row r="3599">
          <cell r="A3599">
            <v>3598</v>
          </cell>
          <cell r="B3599" t="str">
            <v>GelsonΓÇÖs</v>
          </cell>
          <cell r="C3599">
            <v>3.5</v>
          </cell>
          <cell r="D3599">
            <v>680</v>
          </cell>
          <cell r="E3599">
            <v>3.3</v>
          </cell>
          <cell r="F3599">
            <v>3.2</v>
          </cell>
          <cell r="G3599">
            <v>3.5</v>
          </cell>
          <cell r="H3599">
            <v>0.7</v>
          </cell>
        </row>
        <row r="3600">
          <cell r="A3600">
            <v>3599</v>
          </cell>
          <cell r="B3600" t="str">
            <v>ICF International</v>
          </cell>
          <cell r="C3600">
            <v>3.7</v>
          </cell>
          <cell r="D3600">
            <v>3200</v>
          </cell>
          <cell r="E3600">
            <v>3.8</v>
          </cell>
          <cell r="F3600">
            <v>3.4</v>
          </cell>
          <cell r="G3600">
            <v>3.7</v>
          </cell>
          <cell r="H3600">
            <v>0.8</v>
          </cell>
        </row>
        <row r="3601">
          <cell r="A3601">
            <v>3600</v>
          </cell>
          <cell r="B3601" t="str">
            <v>Cathay Bank</v>
          </cell>
          <cell r="C3601">
            <v>3.3</v>
          </cell>
          <cell r="D3601">
            <v>440</v>
          </cell>
          <cell r="E3601">
            <v>3.4</v>
          </cell>
          <cell r="F3601">
            <v>2.9</v>
          </cell>
          <cell r="G3601">
            <v>3.1</v>
          </cell>
          <cell r="H3601">
            <v>0.6</v>
          </cell>
        </row>
        <row r="3602">
          <cell r="A3602">
            <v>3601</v>
          </cell>
          <cell r="B3602" t="str">
            <v>Emonics</v>
          </cell>
          <cell r="C3602">
            <v>4.5999999999999996</v>
          </cell>
          <cell r="D3602">
            <v>215</v>
          </cell>
          <cell r="E3602">
            <v>4.5999999999999996</v>
          </cell>
          <cell r="F3602">
            <v>4.5999999999999996</v>
          </cell>
          <cell r="G3602">
            <v>4.5</v>
          </cell>
          <cell r="H3602">
            <v>0.95</v>
          </cell>
        </row>
        <row r="3603">
          <cell r="A3603">
            <v>3602</v>
          </cell>
          <cell r="B3603" t="str">
            <v>Radiant</v>
          </cell>
          <cell r="C3603">
            <v>4.2</v>
          </cell>
          <cell r="D3603">
            <v>120</v>
          </cell>
          <cell r="E3603">
            <v>4</v>
          </cell>
          <cell r="F3603">
            <v>3.8</v>
          </cell>
          <cell r="G3603">
            <v>4.0999999999999996</v>
          </cell>
          <cell r="H3603">
            <v>0.88</v>
          </cell>
        </row>
        <row r="3604">
          <cell r="A3604">
            <v>3603</v>
          </cell>
          <cell r="B3604" t="str">
            <v>eBay Classifieds Group</v>
          </cell>
          <cell r="C3604">
            <v>3.9</v>
          </cell>
          <cell r="D3604">
            <v>500</v>
          </cell>
          <cell r="E3604">
            <v>4.0999999999999996</v>
          </cell>
          <cell r="F3604">
            <v>3.6</v>
          </cell>
          <cell r="G3604">
            <v>4</v>
          </cell>
          <cell r="H3604">
            <v>0.85</v>
          </cell>
        </row>
        <row r="3605">
          <cell r="A3605">
            <v>3604</v>
          </cell>
          <cell r="B3605" t="str">
            <v>4Life Trademarks</v>
          </cell>
          <cell r="C3605">
            <v>3.8</v>
          </cell>
          <cell r="D3605">
            <v>150</v>
          </cell>
          <cell r="E3605">
            <v>3.7</v>
          </cell>
          <cell r="F3605">
            <v>3.5</v>
          </cell>
          <cell r="G3605">
            <v>3.9</v>
          </cell>
          <cell r="H3605">
            <v>0.82</v>
          </cell>
        </row>
        <row r="3606">
          <cell r="A3606">
            <v>3605</v>
          </cell>
          <cell r="B3606" t="str">
            <v>SpotX</v>
          </cell>
          <cell r="C3606">
            <v>4.0999999999999996</v>
          </cell>
          <cell r="D3606">
            <v>250</v>
          </cell>
          <cell r="E3606">
            <v>4.2</v>
          </cell>
          <cell r="F3606">
            <v>3.9</v>
          </cell>
          <cell r="G3606">
            <v>4.3</v>
          </cell>
          <cell r="H3606">
            <v>0.9</v>
          </cell>
        </row>
        <row r="3607">
          <cell r="A3607">
            <v>3606</v>
          </cell>
          <cell r="B3607" t="str">
            <v>Barclays</v>
          </cell>
          <cell r="C3607">
            <v>3.8</v>
          </cell>
          <cell r="D3607">
            <v>15400</v>
          </cell>
          <cell r="E3607">
            <v>3.6</v>
          </cell>
          <cell r="F3607">
            <v>3.4</v>
          </cell>
          <cell r="G3607">
            <v>3.7</v>
          </cell>
          <cell r="H3607">
            <v>0.84</v>
          </cell>
        </row>
        <row r="3608">
          <cell r="A3608">
            <v>3607</v>
          </cell>
          <cell r="B3608" t="str">
            <v>Crawford</v>
          </cell>
          <cell r="C3608">
            <v>3.3</v>
          </cell>
          <cell r="D3608">
            <v>1200</v>
          </cell>
          <cell r="E3608">
            <v>3.1</v>
          </cell>
          <cell r="F3608">
            <v>2.9</v>
          </cell>
          <cell r="G3608">
            <v>3</v>
          </cell>
          <cell r="H3608">
            <v>0.65</v>
          </cell>
        </row>
        <row r="3609">
          <cell r="A3609">
            <v>3608</v>
          </cell>
          <cell r="B3609" t="str">
            <v>Ronald Reagan Building &amp; International Trade Center</v>
          </cell>
          <cell r="C3609">
            <v>3.5</v>
          </cell>
          <cell r="D3609">
            <v>80</v>
          </cell>
          <cell r="E3609">
            <v>3.4</v>
          </cell>
          <cell r="F3609">
            <v>3.2</v>
          </cell>
          <cell r="G3609">
            <v>3.3</v>
          </cell>
          <cell r="H3609">
            <v>0.7</v>
          </cell>
        </row>
        <row r="3610">
          <cell r="A3610">
            <v>3609</v>
          </cell>
          <cell r="B3610" t="str">
            <v>Collective Solution</v>
          </cell>
          <cell r="C3610">
            <v>3.7</v>
          </cell>
          <cell r="D3610">
            <v>400</v>
          </cell>
          <cell r="E3610">
            <v>3.5</v>
          </cell>
          <cell r="F3610">
            <v>3.4</v>
          </cell>
          <cell r="G3610">
            <v>3.6</v>
          </cell>
          <cell r="H3610">
            <v>0.78</v>
          </cell>
        </row>
        <row r="3611">
          <cell r="A3611">
            <v>3610</v>
          </cell>
          <cell r="B3611" t="str">
            <v>Tax Products Group</v>
          </cell>
          <cell r="C3611">
            <v>3.4</v>
          </cell>
          <cell r="D3611">
            <v>60</v>
          </cell>
          <cell r="E3611">
            <v>3.2</v>
          </cell>
          <cell r="F3611">
            <v>3</v>
          </cell>
          <cell r="G3611">
            <v>3.1</v>
          </cell>
          <cell r="H3611">
            <v>0.68</v>
          </cell>
        </row>
        <row r="3612">
          <cell r="A3612">
            <v>3611</v>
          </cell>
          <cell r="B3612" t="str">
            <v>Ally Law</v>
          </cell>
          <cell r="C3612">
            <v>3.6</v>
          </cell>
          <cell r="D3612">
            <v>40</v>
          </cell>
          <cell r="E3612">
            <v>3.5</v>
          </cell>
          <cell r="F3612">
            <v>3.3</v>
          </cell>
          <cell r="G3612">
            <v>3.4</v>
          </cell>
          <cell r="H3612">
            <v>0.75</v>
          </cell>
        </row>
        <row r="3613">
          <cell r="A3613">
            <v>3612</v>
          </cell>
          <cell r="B3613" t="str">
            <v>CCISD</v>
          </cell>
          <cell r="C3613">
            <v>3.9</v>
          </cell>
          <cell r="D3613">
            <v>600</v>
          </cell>
          <cell r="E3613">
            <v>3.8</v>
          </cell>
          <cell r="F3613">
            <v>3.6</v>
          </cell>
          <cell r="G3613">
            <v>3.9</v>
          </cell>
          <cell r="H3613">
            <v>0.85</v>
          </cell>
        </row>
        <row r="3614">
          <cell r="A3614">
            <v>3613</v>
          </cell>
          <cell r="B3614" t="str">
            <v>ViaPlus</v>
          </cell>
          <cell r="C3614">
            <v>3.5</v>
          </cell>
          <cell r="D3614">
            <v>50</v>
          </cell>
          <cell r="E3614">
            <v>3.4</v>
          </cell>
          <cell r="F3614">
            <v>3.2</v>
          </cell>
          <cell r="G3614">
            <v>3.3</v>
          </cell>
          <cell r="H3614">
            <v>0.72</v>
          </cell>
        </row>
        <row r="3615">
          <cell r="A3615">
            <v>3614</v>
          </cell>
          <cell r="B3615" t="str">
            <v>Eplanet Global</v>
          </cell>
          <cell r="C3615">
            <v>3.8</v>
          </cell>
          <cell r="D3615">
            <v>300</v>
          </cell>
          <cell r="E3615">
            <v>3.7</v>
          </cell>
          <cell r="F3615">
            <v>3.5</v>
          </cell>
          <cell r="G3615">
            <v>3.8</v>
          </cell>
          <cell r="H3615">
            <v>0.8</v>
          </cell>
        </row>
        <row r="3616">
          <cell r="A3616">
            <v>3615</v>
          </cell>
          <cell r="B3616" t="str">
            <v>Polyconcept North America</v>
          </cell>
          <cell r="C3616">
            <v>3.2</v>
          </cell>
          <cell r="D3616">
            <v>200</v>
          </cell>
          <cell r="E3616">
            <v>3</v>
          </cell>
          <cell r="F3616">
            <v>2.8</v>
          </cell>
          <cell r="G3616">
            <v>2.9</v>
          </cell>
          <cell r="H3616">
            <v>0.6</v>
          </cell>
        </row>
        <row r="3617">
          <cell r="A3617">
            <v>3616</v>
          </cell>
          <cell r="B3617" t="str">
            <v>SRP Companies</v>
          </cell>
          <cell r="C3617">
            <v>3.4</v>
          </cell>
          <cell r="D3617">
            <v>150</v>
          </cell>
          <cell r="E3617">
            <v>3.2</v>
          </cell>
          <cell r="F3617">
            <v>3</v>
          </cell>
          <cell r="G3617">
            <v>3.1</v>
          </cell>
          <cell r="H3617">
            <v>0.65</v>
          </cell>
        </row>
        <row r="3618">
          <cell r="A3618">
            <v>3617</v>
          </cell>
          <cell r="B3618" t="str">
            <v>Ensign Group</v>
          </cell>
          <cell r="C3618">
            <v>3.1</v>
          </cell>
          <cell r="D3618">
            <v>469</v>
          </cell>
          <cell r="E3618">
            <v>2.9</v>
          </cell>
          <cell r="F3618">
            <v>2.8</v>
          </cell>
          <cell r="G3618">
            <v>2.9</v>
          </cell>
          <cell r="H3618">
            <v>0.62</v>
          </cell>
        </row>
        <row r="3619">
          <cell r="A3619">
            <v>3618</v>
          </cell>
          <cell r="B3619" t="str">
            <v>Kaspersky USA</v>
          </cell>
          <cell r="C3619">
            <v>4</v>
          </cell>
          <cell r="D3619">
            <v>1500</v>
          </cell>
          <cell r="E3619">
            <v>3.9</v>
          </cell>
          <cell r="F3619">
            <v>3.7</v>
          </cell>
          <cell r="G3619">
            <v>4</v>
          </cell>
          <cell r="H3619">
            <v>0.88</v>
          </cell>
        </row>
        <row r="3620">
          <cell r="A3620">
            <v>3619</v>
          </cell>
          <cell r="B3620" t="str">
            <v>American Technologies</v>
          </cell>
          <cell r="C3620">
            <v>3.5</v>
          </cell>
          <cell r="D3620">
            <v>300</v>
          </cell>
          <cell r="E3620">
            <v>3.3</v>
          </cell>
          <cell r="F3620">
            <v>3.1</v>
          </cell>
          <cell r="G3620">
            <v>3.4</v>
          </cell>
          <cell r="H3620">
            <v>0.7</v>
          </cell>
        </row>
        <row r="3621">
          <cell r="A3621">
            <v>3620</v>
          </cell>
          <cell r="B3621" t="str">
            <v>Coastal Farm &amp; Ranch</v>
          </cell>
          <cell r="C3621">
            <v>3.3</v>
          </cell>
          <cell r="D3621">
            <v>120</v>
          </cell>
          <cell r="E3621">
            <v>3.1</v>
          </cell>
          <cell r="F3621">
            <v>2.9</v>
          </cell>
          <cell r="G3621">
            <v>3</v>
          </cell>
          <cell r="H3621">
            <v>0.64</v>
          </cell>
        </row>
        <row r="3622">
          <cell r="A3622">
            <v>3621</v>
          </cell>
          <cell r="B3622" t="str">
            <v>Consolidated Nuclear Security</v>
          </cell>
          <cell r="C3622">
            <v>3.6</v>
          </cell>
          <cell r="D3622">
            <v>400</v>
          </cell>
          <cell r="E3622">
            <v>3.5</v>
          </cell>
          <cell r="F3622">
            <v>3.2</v>
          </cell>
          <cell r="G3622">
            <v>3.4</v>
          </cell>
          <cell r="H3622">
            <v>0.75</v>
          </cell>
        </row>
        <row r="3623">
          <cell r="A3623">
            <v>3622</v>
          </cell>
          <cell r="B3623" t="str">
            <v>Axius Technologies Inc.</v>
          </cell>
          <cell r="C3623">
            <v>4.2</v>
          </cell>
          <cell r="D3623">
            <v>150</v>
          </cell>
          <cell r="E3623">
            <v>4.0999999999999996</v>
          </cell>
          <cell r="F3623">
            <v>4</v>
          </cell>
          <cell r="G3623">
            <v>4.2</v>
          </cell>
          <cell r="H3623">
            <v>0.92</v>
          </cell>
        </row>
        <row r="3624">
          <cell r="A3624">
            <v>3623</v>
          </cell>
          <cell r="B3624" t="str">
            <v>Daymon Worldwide</v>
          </cell>
          <cell r="C3624">
            <v>3.6</v>
          </cell>
          <cell r="D3624">
            <v>356</v>
          </cell>
          <cell r="E3624">
            <v>3.5</v>
          </cell>
          <cell r="F3624">
            <v>3.3</v>
          </cell>
          <cell r="G3624">
            <v>3.4</v>
          </cell>
          <cell r="H3624">
            <v>0.74</v>
          </cell>
        </row>
        <row r="3625">
          <cell r="A3625">
            <v>3624</v>
          </cell>
          <cell r="B3625" t="str">
            <v>Perk.com</v>
          </cell>
          <cell r="C3625">
            <v>3.7</v>
          </cell>
          <cell r="D3625">
            <v>90</v>
          </cell>
          <cell r="E3625">
            <v>3.6</v>
          </cell>
          <cell r="F3625">
            <v>3.4</v>
          </cell>
          <cell r="G3625">
            <v>3.5</v>
          </cell>
          <cell r="H3625">
            <v>0.76</v>
          </cell>
        </row>
        <row r="3626">
          <cell r="A3626">
            <v>3625</v>
          </cell>
          <cell r="B3626" t="str">
            <v>Netlink</v>
          </cell>
          <cell r="C3626">
            <v>3.9</v>
          </cell>
          <cell r="D3626">
            <v>250</v>
          </cell>
          <cell r="E3626">
            <v>3.8</v>
          </cell>
          <cell r="F3626">
            <v>3.6</v>
          </cell>
          <cell r="G3626">
            <v>3.9</v>
          </cell>
          <cell r="H3626">
            <v>0.84</v>
          </cell>
        </row>
        <row r="3627">
          <cell r="A3627">
            <v>3626</v>
          </cell>
          <cell r="B3627" t="str">
            <v>CheapOair</v>
          </cell>
          <cell r="C3627">
            <v>3.4</v>
          </cell>
          <cell r="D3627">
            <v>1200</v>
          </cell>
          <cell r="E3627">
            <v>3.2</v>
          </cell>
          <cell r="F3627">
            <v>3</v>
          </cell>
          <cell r="G3627">
            <v>3.1</v>
          </cell>
          <cell r="H3627">
            <v>0.68</v>
          </cell>
        </row>
        <row r="3628">
          <cell r="A3628">
            <v>3627</v>
          </cell>
          <cell r="B3628" t="str">
            <v>Hotusa Group</v>
          </cell>
          <cell r="C3628">
            <v>3.2</v>
          </cell>
          <cell r="D3628">
            <v>400</v>
          </cell>
          <cell r="E3628">
            <v>2.9</v>
          </cell>
          <cell r="F3628">
            <v>2.8</v>
          </cell>
          <cell r="G3628">
            <v>3</v>
          </cell>
          <cell r="H3628">
            <v>0.57999999999999996</v>
          </cell>
        </row>
        <row r="3629">
          <cell r="A3629">
            <v>3628</v>
          </cell>
          <cell r="B3629" t="str">
            <v>CareTech Solutions</v>
          </cell>
          <cell r="C3629">
            <v>3.5</v>
          </cell>
          <cell r="D3629">
            <v>300</v>
          </cell>
          <cell r="E3629">
            <v>3.4</v>
          </cell>
          <cell r="F3629">
            <v>3.2</v>
          </cell>
          <cell r="G3629">
            <v>3.3</v>
          </cell>
          <cell r="H3629">
            <v>0.72</v>
          </cell>
        </row>
        <row r="3630">
          <cell r="A3630">
            <v>3629</v>
          </cell>
          <cell r="B3630" t="str">
            <v>ADESA</v>
          </cell>
          <cell r="C3630">
            <v>3.5</v>
          </cell>
          <cell r="D3630">
            <v>1500</v>
          </cell>
          <cell r="E3630">
            <v>3.6</v>
          </cell>
          <cell r="F3630">
            <v>3.2</v>
          </cell>
          <cell r="G3630">
            <v>3.4</v>
          </cell>
          <cell r="H3630">
            <v>0.7</v>
          </cell>
        </row>
        <row r="3631">
          <cell r="A3631">
            <v>3630</v>
          </cell>
          <cell r="B3631" t="str">
            <v>Bristol Farms</v>
          </cell>
          <cell r="C3631">
            <v>3.1</v>
          </cell>
          <cell r="D3631">
            <v>500</v>
          </cell>
          <cell r="E3631">
            <v>2.8</v>
          </cell>
          <cell r="F3631">
            <v>2.7</v>
          </cell>
          <cell r="G3631">
            <v>2.9</v>
          </cell>
          <cell r="H3631">
            <v>0.55000000000000004</v>
          </cell>
        </row>
        <row r="3632">
          <cell r="A3632">
            <v>3631</v>
          </cell>
          <cell r="B3632" t="str">
            <v>Logic Information Systems</v>
          </cell>
          <cell r="C3632">
            <v>4.0999999999999996</v>
          </cell>
          <cell r="D3632">
            <v>150</v>
          </cell>
          <cell r="E3632">
            <v>4</v>
          </cell>
          <cell r="F3632">
            <v>3.8</v>
          </cell>
          <cell r="G3632">
            <v>4.0999999999999996</v>
          </cell>
          <cell r="H3632">
            <v>0.9</v>
          </cell>
        </row>
        <row r="3633">
          <cell r="A3633">
            <v>3632</v>
          </cell>
          <cell r="B3633" t="str">
            <v>T3 Trading Group</v>
          </cell>
          <cell r="C3633">
            <v>3.8</v>
          </cell>
          <cell r="D3633">
            <v>60</v>
          </cell>
          <cell r="E3633">
            <v>3.5</v>
          </cell>
          <cell r="F3633">
            <v>3.4</v>
          </cell>
          <cell r="G3633">
            <v>3.7</v>
          </cell>
          <cell r="H3633">
            <v>0.8</v>
          </cell>
        </row>
        <row r="3634">
          <cell r="A3634">
            <v>3633</v>
          </cell>
          <cell r="B3634" t="str">
            <v>Charter Global</v>
          </cell>
          <cell r="C3634">
            <v>4</v>
          </cell>
          <cell r="D3634">
            <v>200</v>
          </cell>
          <cell r="E3634">
            <v>3.9</v>
          </cell>
          <cell r="F3634">
            <v>3.8</v>
          </cell>
          <cell r="G3634">
            <v>4</v>
          </cell>
          <cell r="H3634">
            <v>0.88</v>
          </cell>
        </row>
        <row r="3635">
          <cell r="A3635">
            <v>3634</v>
          </cell>
          <cell r="B3635" t="str">
            <v>Frozen Food Express</v>
          </cell>
          <cell r="C3635">
            <v>2.9</v>
          </cell>
          <cell r="D3635">
            <v>143</v>
          </cell>
          <cell r="E3635">
            <v>2.8</v>
          </cell>
          <cell r="F3635">
            <v>2.8</v>
          </cell>
          <cell r="G3635">
            <v>2.9</v>
          </cell>
          <cell r="H3635">
            <v>0.52</v>
          </cell>
        </row>
        <row r="3636">
          <cell r="A3636">
            <v>3635</v>
          </cell>
          <cell r="B3636" t="str">
            <v>Foss Maritime</v>
          </cell>
          <cell r="C3636">
            <v>3.4</v>
          </cell>
          <cell r="D3636">
            <v>180</v>
          </cell>
          <cell r="E3636">
            <v>3.1</v>
          </cell>
          <cell r="F3636">
            <v>3</v>
          </cell>
          <cell r="G3636">
            <v>3.2</v>
          </cell>
          <cell r="H3636">
            <v>0.66</v>
          </cell>
        </row>
        <row r="3637">
          <cell r="A3637">
            <v>3636</v>
          </cell>
          <cell r="B3637" t="str">
            <v>Levi Ray &amp; Shoup</v>
          </cell>
          <cell r="C3637">
            <v>4.3</v>
          </cell>
          <cell r="D3637">
            <v>250</v>
          </cell>
          <cell r="E3637">
            <v>4.2</v>
          </cell>
          <cell r="F3637">
            <v>4.0999999999999996</v>
          </cell>
          <cell r="G3637">
            <v>4.4000000000000004</v>
          </cell>
          <cell r="H3637">
            <v>0.94</v>
          </cell>
        </row>
        <row r="3638">
          <cell r="A3638">
            <v>3637</v>
          </cell>
          <cell r="B3638" t="str">
            <v>American Solutions for Business</v>
          </cell>
          <cell r="C3638">
            <v>4.0999999999999996</v>
          </cell>
          <cell r="D3638">
            <v>100</v>
          </cell>
          <cell r="E3638">
            <v>4</v>
          </cell>
          <cell r="F3638">
            <v>3.9</v>
          </cell>
          <cell r="G3638">
            <v>4.2</v>
          </cell>
          <cell r="H3638">
            <v>0.9</v>
          </cell>
        </row>
        <row r="3639">
          <cell r="A3639">
            <v>3638</v>
          </cell>
          <cell r="B3639" t="str">
            <v>Anderson Holdings</v>
          </cell>
          <cell r="C3639">
            <v>3.5</v>
          </cell>
          <cell r="D3639">
            <v>50</v>
          </cell>
          <cell r="E3639">
            <v>3.3</v>
          </cell>
          <cell r="F3639">
            <v>3.2</v>
          </cell>
          <cell r="G3639">
            <v>3.4</v>
          </cell>
          <cell r="H3639">
            <v>0.7</v>
          </cell>
        </row>
        <row r="3640">
          <cell r="A3640">
            <v>3639</v>
          </cell>
          <cell r="B3640" t="str">
            <v>24/7 Customer</v>
          </cell>
          <cell r="C3640">
            <v>3.6</v>
          </cell>
          <cell r="D3640">
            <v>2500</v>
          </cell>
          <cell r="E3640">
            <v>3.5</v>
          </cell>
          <cell r="F3640">
            <v>3.3</v>
          </cell>
          <cell r="G3640">
            <v>3.5</v>
          </cell>
          <cell r="H3640">
            <v>0.75</v>
          </cell>
        </row>
        <row r="3641">
          <cell r="A3641">
            <v>3640</v>
          </cell>
          <cell r="B3641" t="str">
            <v>United Pacific</v>
          </cell>
          <cell r="C3641">
            <v>3.2</v>
          </cell>
          <cell r="D3641">
            <v>300</v>
          </cell>
          <cell r="E3641">
            <v>2.9</v>
          </cell>
          <cell r="F3641">
            <v>2.8</v>
          </cell>
          <cell r="G3641">
            <v>3</v>
          </cell>
          <cell r="H3641">
            <v>0.6</v>
          </cell>
        </row>
        <row r="3642">
          <cell r="A3642">
            <v>3641</v>
          </cell>
          <cell r="B3642" t="str">
            <v>Heartland Payment Systems</v>
          </cell>
          <cell r="C3642">
            <v>3.7</v>
          </cell>
          <cell r="D3642">
            <v>1100</v>
          </cell>
          <cell r="E3642">
            <v>3.5</v>
          </cell>
          <cell r="F3642">
            <v>3.3</v>
          </cell>
          <cell r="G3642">
            <v>3.6</v>
          </cell>
          <cell r="H3642">
            <v>0.78</v>
          </cell>
        </row>
        <row r="3643">
          <cell r="A3643">
            <v>3642</v>
          </cell>
          <cell r="B3643" t="str">
            <v>Northwest Administrators, Inc</v>
          </cell>
          <cell r="C3643">
            <v>3.4</v>
          </cell>
          <cell r="D3643">
            <v>120</v>
          </cell>
          <cell r="E3643">
            <v>3.3</v>
          </cell>
          <cell r="F3643">
            <v>3.1</v>
          </cell>
          <cell r="G3643">
            <v>3.2</v>
          </cell>
          <cell r="H3643">
            <v>0.68</v>
          </cell>
        </row>
        <row r="3644">
          <cell r="A3644">
            <v>3643</v>
          </cell>
          <cell r="B3644" t="str">
            <v>KPMG Corporate Finance</v>
          </cell>
          <cell r="C3644">
            <v>3.8</v>
          </cell>
          <cell r="D3644">
            <v>200</v>
          </cell>
          <cell r="E3644">
            <v>3.4</v>
          </cell>
          <cell r="F3644">
            <v>3.5</v>
          </cell>
          <cell r="G3644">
            <v>3.8</v>
          </cell>
          <cell r="H3644">
            <v>0.82</v>
          </cell>
        </row>
        <row r="3645">
          <cell r="A3645">
            <v>3644</v>
          </cell>
          <cell r="B3645" t="str">
            <v>On Q Financial</v>
          </cell>
          <cell r="C3645">
            <v>3.9</v>
          </cell>
          <cell r="D3645">
            <v>150</v>
          </cell>
          <cell r="E3645">
            <v>3.8</v>
          </cell>
          <cell r="F3645">
            <v>3.7</v>
          </cell>
          <cell r="G3645">
            <v>4</v>
          </cell>
          <cell r="H3645">
            <v>0.85</v>
          </cell>
        </row>
        <row r="3646">
          <cell r="A3646">
            <v>3645</v>
          </cell>
          <cell r="B3646" t="str">
            <v>Spark Mobile</v>
          </cell>
          <cell r="C3646">
            <v>3.6</v>
          </cell>
          <cell r="D3646">
            <v>80</v>
          </cell>
          <cell r="E3646">
            <v>3.5</v>
          </cell>
          <cell r="F3646">
            <v>3.3</v>
          </cell>
          <cell r="G3646">
            <v>3.4</v>
          </cell>
          <cell r="H3646">
            <v>0.74</v>
          </cell>
        </row>
        <row r="3647">
          <cell r="A3647">
            <v>3646</v>
          </cell>
          <cell r="B3647" t="str">
            <v>Washington State Employees Credit Union</v>
          </cell>
          <cell r="C3647">
            <v>4.0999999999999996</v>
          </cell>
          <cell r="D3647">
            <v>300</v>
          </cell>
          <cell r="E3647">
            <v>4.2</v>
          </cell>
          <cell r="F3647">
            <v>3.9</v>
          </cell>
          <cell r="G3647">
            <v>4.3</v>
          </cell>
          <cell r="H3647">
            <v>0.92</v>
          </cell>
        </row>
        <row r="3648">
          <cell r="A3648">
            <v>3647</v>
          </cell>
          <cell r="B3648" t="str">
            <v>Epstein Becker &amp; Green,P.C.</v>
          </cell>
          <cell r="C3648">
            <v>3.7</v>
          </cell>
          <cell r="D3648">
            <v>150</v>
          </cell>
          <cell r="E3648">
            <v>3.4</v>
          </cell>
          <cell r="F3648">
            <v>3.3</v>
          </cell>
          <cell r="G3648">
            <v>3.6</v>
          </cell>
          <cell r="H3648">
            <v>0.78</v>
          </cell>
        </row>
        <row r="3649">
          <cell r="A3649">
            <v>3648</v>
          </cell>
          <cell r="B3649" t="str">
            <v>Tapestry Solutions</v>
          </cell>
          <cell r="C3649">
            <v>3.6</v>
          </cell>
          <cell r="D3649">
            <v>200</v>
          </cell>
          <cell r="E3649">
            <v>3.5</v>
          </cell>
          <cell r="F3649">
            <v>3.3</v>
          </cell>
          <cell r="G3649">
            <v>3.4</v>
          </cell>
          <cell r="H3649">
            <v>0.75</v>
          </cell>
        </row>
        <row r="3650">
          <cell r="A3650">
            <v>3649</v>
          </cell>
          <cell r="B3650" t="str">
            <v>Remington Hospitality</v>
          </cell>
          <cell r="C3650">
            <v>3.5</v>
          </cell>
          <cell r="D3650">
            <v>400</v>
          </cell>
          <cell r="E3650">
            <v>3.3</v>
          </cell>
          <cell r="F3650">
            <v>3.2</v>
          </cell>
          <cell r="G3650">
            <v>3.4</v>
          </cell>
          <cell r="H3650">
            <v>0.72</v>
          </cell>
        </row>
        <row r="3651">
          <cell r="A3651">
            <v>3650</v>
          </cell>
          <cell r="B3651" t="str">
            <v>North America Central School Bus</v>
          </cell>
          <cell r="C3651">
            <v>3.1</v>
          </cell>
          <cell r="D3651">
            <v>250</v>
          </cell>
          <cell r="E3651">
            <v>2.9</v>
          </cell>
          <cell r="F3651">
            <v>2.7</v>
          </cell>
          <cell r="G3651">
            <v>2.9</v>
          </cell>
          <cell r="H3651">
            <v>0.57999999999999996</v>
          </cell>
        </row>
        <row r="3652">
          <cell r="A3652">
            <v>3651</v>
          </cell>
          <cell r="B3652" t="str">
            <v>The Bonadio Group</v>
          </cell>
          <cell r="C3652">
            <v>3.9</v>
          </cell>
          <cell r="D3652">
            <v>180</v>
          </cell>
          <cell r="E3652">
            <v>3.7</v>
          </cell>
          <cell r="F3652">
            <v>3.6</v>
          </cell>
          <cell r="G3652">
            <v>4</v>
          </cell>
          <cell r="H3652">
            <v>0.88</v>
          </cell>
        </row>
        <row r="3653">
          <cell r="A3653">
            <v>3652</v>
          </cell>
          <cell r="B3653" t="str">
            <v>PM Hotel Group</v>
          </cell>
          <cell r="C3653">
            <v>3.7</v>
          </cell>
          <cell r="D3653">
            <v>120</v>
          </cell>
          <cell r="E3653">
            <v>3.5</v>
          </cell>
          <cell r="F3653">
            <v>3.4</v>
          </cell>
          <cell r="G3653">
            <v>3.6</v>
          </cell>
          <cell r="H3653">
            <v>0.8</v>
          </cell>
        </row>
        <row r="3654">
          <cell r="A3654">
            <v>3653</v>
          </cell>
          <cell r="B3654" t="str">
            <v>Wolfram Alpha</v>
          </cell>
          <cell r="C3654">
            <v>3.8</v>
          </cell>
          <cell r="D3654">
            <v>300</v>
          </cell>
          <cell r="E3654">
            <v>3.7</v>
          </cell>
          <cell r="F3654">
            <v>3.5</v>
          </cell>
          <cell r="G3654">
            <v>3.9</v>
          </cell>
          <cell r="H3654">
            <v>0.84</v>
          </cell>
        </row>
        <row r="3655">
          <cell r="A3655">
            <v>3654</v>
          </cell>
          <cell r="B3655" t="str">
            <v>TKC Holdings</v>
          </cell>
          <cell r="C3655">
            <v>3.2</v>
          </cell>
          <cell r="D3655">
            <v>500</v>
          </cell>
          <cell r="E3655">
            <v>3</v>
          </cell>
          <cell r="F3655">
            <v>2.8</v>
          </cell>
          <cell r="G3655">
            <v>2.9</v>
          </cell>
          <cell r="H3655">
            <v>0.6</v>
          </cell>
        </row>
        <row r="3656">
          <cell r="A3656">
            <v>3655</v>
          </cell>
          <cell r="B3656" t="str">
            <v>SGK</v>
          </cell>
          <cell r="C3656">
            <v>3.4</v>
          </cell>
          <cell r="D3656">
            <v>600</v>
          </cell>
          <cell r="E3656">
            <v>3.3</v>
          </cell>
          <cell r="F3656">
            <v>3.1</v>
          </cell>
          <cell r="G3656">
            <v>3.2</v>
          </cell>
          <cell r="H3656">
            <v>0.68</v>
          </cell>
        </row>
        <row r="3657">
          <cell r="A3657">
            <v>3656</v>
          </cell>
          <cell r="B3657" t="str">
            <v>Pinch A Penny Pool Patio Spa</v>
          </cell>
          <cell r="C3657">
            <v>3.6</v>
          </cell>
          <cell r="D3657">
            <v>150</v>
          </cell>
          <cell r="E3657">
            <v>3.5</v>
          </cell>
          <cell r="F3657">
            <v>3.3</v>
          </cell>
          <cell r="G3657">
            <v>3.7</v>
          </cell>
          <cell r="H3657">
            <v>0.75</v>
          </cell>
        </row>
        <row r="3658">
          <cell r="A3658">
            <v>3657</v>
          </cell>
          <cell r="B3658" t="str">
            <v>FleishmanHillard</v>
          </cell>
          <cell r="C3658">
            <v>3.6</v>
          </cell>
          <cell r="D3658">
            <v>178</v>
          </cell>
          <cell r="E3658">
            <v>3.3</v>
          </cell>
          <cell r="F3658">
            <v>3.3</v>
          </cell>
          <cell r="G3658">
            <v>3.5</v>
          </cell>
          <cell r="H3658">
            <v>0.76</v>
          </cell>
        </row>
        <row r="3659">
          <cell r="A3659">
            <v>3658</v>
          </cell>
          <cell r="B3659" t="str">
            <v>NPORT</v>
          </cell>
          <cell r="C3659">
            <v>3.5</v>
          </cell>
          <cell r="D3659">
            <v>100</v>
          </cell>
          <cell r="E3659">
            <v>3.4</v>
          </cell>
          <cell r="F3659">
            <v>3.2</v>
          </cell>
          <cell r="G3659">
            <v>3.3</v>
          </cell>
          <cell r="H3659">
            <v>0.72</v>
          </cell>
        </row>
        <row r="3660">
          <cell r="A3660">
            <v>3659</v>
          </cell>
          <cell r="B3660" t="str">
            <v>EVERSANA INTOUCH</v>
          </cell>
          <cell r="C3660">
            <v>4.0999999999999996</v>
          </cell>
          <cell r="D3660">
            <v>400</v>
          </cell>
          <cell r="E3660">
            <v>4</v>
          </cell>
          <cell r="F3660">
            <v>3.8</v>
          </cell>
          <cell r="G3660">
            <v>4.2</v>
          </cell>
          <cell r="H3660">
            <v>0.9</v>
          </cell>
        </row>
        <row r="3661">
          <cell r="A3661">
            <v>3660</v>
          </cell>
          <cell r="B3661" t="str">
            <v>Ethos Veterinary Health</v>
          </cell>
          <cell r="C3661">
            <v>3.4</v>
          </cell>
          <cell r="D3661">
            <v>300</v>
          </cell>
          <cell r="E3661">
            <v>3.1</v>
          </cell>
          <cell r="F3661">
            <v>3</v>
          </cell>
          <cell r="G3661">
            <v>3.2</v>
          </cell>
          <cell r="H3661">
            <v>0.65</v>
          </cell>
        </row>
        <row r="3662">
          <cell r="A3662">
            <v>3661</v>
          </cell>
          <cell r="B3662" t="str">
            <v>Compagnie Financi├¿re Tradition</v>
          </cell>
          <cell r="C3662">
            <v>3.5</v>
          </cell>
          <cell r="D3662">
            <v>150</v>
          </cell>
          <cell r="E3662">
            <v>3.4</v>
          </cell>
          <cell r="F3662">
            <v>3.2</v>
          </cell>
          <cell r="G3662">
            <v>3.3</v>
          </cell>
          <cell r="H3662">
            <v>0.7</v>
          </cell>
        </row>
        <row r="3663">
          <cell r="A3663">
            <v>3662</v>
          </cell>
          <cell r="B3663" t="str">
            <v>Venterra Realty</v>
          </cell>
          <cell r="C3663">
            <v>4.4000000000000004</v>
          </cell>
          <cell r="D3663">
            <v>350</v>
          </cell>
          <cell r="E3663">
            <v>4.3</v>
          </cell>
          <cell r="F3663">
            <v>4.2</v>
          </cell>
          <cell r="G3663">
            <v>4.5</v>
          </cell>
          <cell r="H3663">
            <v>0.96</v>
          </cell>
        </row>
        <row r="3664">
          <cell r="A3664">
            <v>3663</v>
          </cell>
          <cell r="B3664" t="str">
            <v>Dupre Logistics</v>
          </cell>
          <cell r="C3664">
            <v>3.6</v>
          </cell>
          <cell r="D3664">
            <v>250</v>
          </cell>
          <cell r="E3664">
            <v>3.4</v>
          </cell>
          <cell r="F3664">
            <v>3.3</v>
          </cell>
          <cell r="G3664">
            <v>3.5</v>
          </cell>
          <cell r="H3664">
            <v>0.78</v>
          </cell>
        </row>
        <row r="3665">
          <cell r="A3665">
            <v>3664</v>
          </cell>
          <cell r="B3665" t="str">
            <v>TSYS</v>
          </cell>
          <cell r="C3665">
            <v>3.7</v>
          </cell>
          <cell r="D3665">
            <v>4000</v>
          </cell>
          <cell r="E3665">
            <v>3.8</v>
          </cell>
          <cell r="F3665">
            <v>3.4</v>
          </cell>
          <cell r="G3665">
            <v>3.6</v>
          </cell>
          <cell r="H3665">
            <v>0.8</v>
          </cell>
        </row>
        <row r="3666">
          <cell r="A3666">
            <v>3665</v>
          </cell>
          <cell r="B3666" t="str">
            <v>Trion Worlds</v>
          </cell>
          <cell r="C3666">
            <v>3.3</v>
          </cell>
          <cell r="D3666">
            <v>120</v>
          </cell>
          <cell r="E3666">
            <v>3</v>
          </cell>
          <cell r="F3666">
            <v>2.9</v>
          </cell>
          <cell r="G3666">
            <v>3.1</v>
          </cell>
          <cell r="H3666">
            <v>0.62</v>
          </cell>
        </row>
        <row r="3667">
          <cell r="A3667">
            <v>3666</v>
          </cell>
          <cell r="B3667" t="str">
            <v>FNS</v>
          </cell>
          <cell r="C3667">
            <v>3.5</v>
          </cell>
          <cell r="D3667">
            <v>80</v>
          </cell>
          <cell r="E3667">
            <v>3.4</v>
          </cell>
          <cell r="F3667">
            <v>3.2</v>
          </cell>
          <cell r="G3667">
            <v>3.3</v>
          </cell>
          <cell r="H3667">
            <v>0.7</v>
          </cell>
        </row>
        <row r="3668">
          <cell r="A3668">
            <v>3667</v>
          </cell>
          <cell r="B3668" t="str">
            <v>Busboys and Poets</v>
          </cell>
          <cell r="C3668">
            <v>3.4</v>
          </cell>
          <cell r="D3668">
            <v>300</v>
          </cell>
          <cell r="E3668">
            <v>3.2</v>
          </cell>
          <cell r="F3668">
            <v>3</v>
          </cell>
          <cell r="G3668">
            <v>3.5</v>
          </cell>
          <cell r="H3668">
            <v>0.72</v>
          </cell>
        </row>
        <row r="3669">
          <cell r="A3669">
            <v>3668</v>
          </cell>
          <cell r="B3669" t="str">
            <v>Advisors Excel</v>
          </cell>
          <cell r="C3669">
            <v>4.2</v>
          </cell>
          <cell r="D3669">
            <v>150</v>
          </cell>
          <cell r="E3669">
            <v>4.0999999999999996</v>
          </cell>
          <cell r="F3669">
            <v>4</v>
          </cell>
          <cell r="G3669">
            <v>4.3</v>
          </cell>
          <cell r="H3669">
            <v>0.92</v>
          </cell>
        </row>
        <row r="3670">
          <cell r="A3670">
            <v>3669</v>
          </cell>
          <cell r="B3670" t="str">
            <v>Glovis America</v>
          </cell>
          <cell r="C3670">
            <v>3.4</v>
          </cell>
          <cell r="D3670">
            <v>200</v>
          </cell>
          <cell r="E3670">
            <v>3.2</v>
          </cell>
          <cell r="F3670">
            <v>3</v>
          </cell>
          <cell r="G3670">
            <v>3.1</v>
          </cell>
          <cell r="H3670">
            <v>0.65</v>
          </cell>
        </row>
        <row r="3671">
          <cell r="A3671">
            <v>3670</v>
          </cell>
          <cell r="B3671" t="str">
            <v>Hibu</v>
          </cell>
          <cell r="C3671">
            <v>3.5</v>
          </cell>
          <cell r="D3671">
            <v>1800</v>
          </cell>
          <cell r="E3671">
            <v>3.4</v>
          </cell>
          <cell r="F3671">
            <v>3.2</v>
          </cell>
          <cell r="G3671">
            <v>3.3</v>
          </cell>
          <cell r="H3671">
            <v>0.7</v>
          </cell>
        </row>
        <row r="3672">
          <cell r="A3672">
            <v>3671</v>
          </cell>
          <cell r="B3672" t="str">
            <v>Arthur G. James Cancer Hospital</v>
          </cell>
          <cell r="C3672">
            <v>4</v>
          </cell>
          <cell r="D3672">
            <v>500</v>
          </cell>
          <cell r="E3672">
            <v>3.8</v>
          </cell>
          <cell r="F3672">
            <v>3.7</v>
          </cell>
          <cell r="G3672">
            <v>4.0999999999999996</v>
          </cell>
          <cell r="H3672">
            <v>0.88</v>
          </cell>
        </row>
        <row r="3673">
          <cell r="A3673">
            <v>3672</v>
          </cell>
          <cell r="B3673" t="str">
            <v>Defenders</v>
          </cell>
          <cell r="C3673">
            <v>3.6</v>
          </cell>
          <cell r="D3673">
            <v>400</v>
          </cell>
          <cell r="E3673">
            <v>3.5</v>
          </cell>
          <cell r="F3673">
            <v>3.3</v>
          </cell>
          <cell r="G3673">
            <v>3.4</v>
          </cell>
          <cell r="H3673">
            <v>0.75</v>
          </cell>
        </row>
        <row r="3674">
          <cell r="A3674">
            <v>3673</v>
          </cell>
          <cell r="B3674" t="str">
            <v>The Job Center Staffing</v>
          </cell>
          <cell r="C3674">
            <v>3.8</v>
          </cell>
          <cell r="D3674">
            <v>150</v>
          </cell>
          <cell r="E3674">
            <v>3.7</v>
          </cell>
          <cell r="F3674">
            <v>3.5</v>
          </cell>
          <cell r="G3674">
            <v>3.8</v>
          </cell>
          <cell r="H3674">
            <v>0.82</v>
          </cell>
        </row>
        <row r="3675">
          <cell r="A3675">
            <v>3674</v>
          </cell>
          <cell r="B3675" t="str">
            <v>LimeLight by Alcone</v>
          </cell>
          <cell r="C3675">
            <v>4.0999999999999996</v>
          </cell>
          <cell r="D3675">
            <v>100</v>
          </cell>
          <cell r="E3675">
            <v>4</v>
          </cell>
          <cell r="F3675">
            <v>3.9</v>
          </cell>
          <cell r="G3675">
            <v>4.2</v>
          </cell>
          <cell r="H3675">
            <v>0.9</v>
          </cell>
        </row>
        <row r="3676">
          <cell r="A3676">
            <v>3675</v>
          </cell>
          <cell r="B3676" t="str">
            <v>NW Staffing Resources</v>
          </cell>
          <cell r="C3676">
            <v>4</v>
          </cell>
          <cell r="D3676">
            <v>120</v>
          </cell>
          <cell r="E3676">
            <v>3.9</v>
          </cell>
          <cell r="F3676">
            <v>3.8</v>
          </cell>
          <cell r="G3676">
            <v>4.0999999999999996</v>
          </cell>
          <cell r="H3676">
            <v>0.88</v>
          </cell>
        </row>
        <row r="3677">
          <cell r="A3677">
            <v>3676</v>
          </cell>
          <cell r="B3677" t="str">
            <v>Stuller, Inc.</v>
          </cell>
          <cell r="C3677">
            <v>3.4</v>
          </cell>
          <cell r="D3677">
            <v>138</v>
          </cell>
          <cell r="E3677">
            <v>3.3</v>
          </cell>
          <cell r="F3677">
            <v>2.9</v>
          </cell>
          <cell r="G3677">
            <v>3.3</v>
          </cell>
          <cell r="H3677">
            <v>0.68</v>
          </cell>
        </row>
        <row r="3678">
          <cell r="A3678">
            <v>3677</v>
          </cell>
          <cell r="B3678" t="str">
            <v>Yusen Terminals LLC</v>
          </cell>
          <cell r="C3678">
            <v>3.5</v>
          </cell>
          <cell r="D3678">
            <v>90</v>
          </cell>
          <cell r="E3678">
            <v>3.3</v>
          </cell>
          <cell r="F3678">
            <v>3.2</v>
          </cell>
          <cell r="G3678">
            <v>3.4</v>
          </cell>
          <cell r="H3678">
            <v>0.7</v>
          </cell>
        </row>
        <row r="3679">
          <cell r="A3679">
            <v>3678</v>
          </cell>
          <cell r="B3679" t="str">
            <v>FacilitySource</v>
          </cell>
          <cell r="C3679">
            <v>3.2</v>
          </cell>
          <cell r="D3679">
            <v>350</v>
          </cell>
          <cell r="E3679">
            <v>3</v>
          </cell>
          <cell r="F3679">
            <v>2.8</v>
          </cell>
          <cell r="G3679">
            <v>2.9</v>
          </cell>
          <cell r="H3679">
            <v>0.6</v>
          </cell>
        </row>
        <row r="3680">
          <cell r="A3680">
            <v>3679</v>
          </cell>
          <cell r="B3680" t="str">
            <v>Bay Alarm</v>
          </cell>
          <cell r="C3680">
            <v>3.6</v>
          </cell>
          <cell r="D3680">
            <v>450</v>
          </cell>
          <cell r="E3680">
            <v>3.4</v>
          </cell>
          <cell r="F3680">
            <v>3.3</v>
          </cell>
          <cell r="G3680">
            <v>3.5</v>
          </cell>
          <cell r="H3680">
            <v>0.76</v>
          </cell>
        </row>
        <row r="3681">
          <cell r="A3681">
            <v>3680</v>
          </cell>
          <cell r="B3681" t="str">
            <v>Telamon</v>
          </cell>
          <cell r="C3681">
            <v>3.7</v>
          </cell>
          <cell r="D3681">
            <v>180</v>
          </cell>
          <cell r="E3681">
            <v>3.6</v>
          </cell>
          <cell r="F3681">
            <v>3.4</v>
          </cell>
          <cell r="G3681">
            <v>3.5</v>
          </cell>
          <cell r="H3681">
            <v>0.78</v>
          </cell>
        </row>
        <row r="3682">
          <cell r="A3682">
            <v>3681</v>
          </cell>
          <cell r="B3682" t="str">
            <v>Eaton Vance Management</v>
          </cell>
          <cell r="C3682">
            <v>4</v>
          </cell>
          <cell r="D3682">
            <v>300</v>
          </cell>
          <cell r="E3682">
            <v>3.8</v>
          </cell>
          <cell r="F3682">
            <v>3.7</v>
          </cell>
          <cell r="G3682">
            <v>4.0999999999999996</v>
          </cell>
          <cell r="H3682">
            <v>0.9</v>
          </cell>
        </row>
        <row r="3683">
          <cell r="A3683">
            <v>3682</v>
          </cell>
          <cell r="B3683" t="str">
            <v>Eloan</v>
          </cell>
          <cell r="C3683">
            <v>3.4</v>
          </cell>
          <cell r="D3683">
            <v>100</v>
          </cell>
          <cell r="E3683">
            <v>3.3</v>
          </cell>
          <cell r="F3683">
            <v>3.1</v>
          </cell>
          <cell r="G3683">
            <v>3.2</v>
          </cell>
          <cell r="H3683">
            <v>0.68</v>
          </cell>
        </row>
        <row r="3684">
          <cell r="A3684">
            <v>3683</v>
          </cell>
          <cell r="B3684" t="str">
            <v>ASAPtickets</v>
          </cell>
          <cell r="C3684">
            <v>3.9</v>
          </cell>
          <cell r="D3684">
            <v>1500</v>
          </cell>
          <cell r="E3684">
            <v>3.7</v>
          </cell>
          <cell r="F3684">
            <v>3.6</v>
          </cell>
          <cell r="G3684">
            <v>3.8</v>
          </cell>
          <cell r="H3684">
            <v>0.85</v>
          </cell>
        </row>
        <row r="3685">
          <cell r="A3685">
            <v>3684</v>
          </cell>
          <cell r="B3685" t="str">
            <v>SGH Consulting</v>
          </cell>
          <cell r="C3685">
            <v>4.0999999999999996</v>
          </cell>
          <cell r="D3685">
            <v>50</v>
          </cell>
          <cell r="E3685">
            <v>4</v>
          </cell>
          <cell r="F3685">
            <v>3.9</v>
          </cell>
          <cell r="G3685">
            <v>4.2</v>
          </cell>
          <cell r="H3685">
            <v>0.92</v>
          </cell>
        </row>
        <row r="3686">
          <cell r="A3686">
            <v>3685</v>
          </cell>
          <cell r="B3686" t="str">
            <v>Bahia Resort Hotel</v>
          </cell>
          <cell r="C3686">
            <v>3.5</v>
          </cell>
          <cell r="D3686">
            <v>120</v>
          </cell>
          <cell r="E3686">
            <v>3.3</v>
          </cell>
          <cell r="F3686">
            <v>3.2</v>
          </cell>
          <cell r="G3686">
            <v>3.4</v>
          </cell>
          <cell r="H3686">
            <v>0.72</v>
          </cell>
        </row>
        <row r="3687">
          <cell r="A3687">
            <v>3686</v>
          </cell>
          <cell r="B3687" t="str">
            <v>Shaklee</v>
          </cell>
          <cell r="C3687">
            <v>3.8</v>
          </cell>
          <cell r="D3687">
            <v>250</v>
          </cell>
          <cell r="E3687">
            <v>3.7</v>
          </cell>
          <cell r="F3687">
            <v>3.5</v>
          </cell>
          <cell r="G3687">
            <v>3.9</v>
          </cell>
          <cell r="H3687">
            <v>0.84</v>
          </cell>
        </row>
        <row r="3688">
          <cell r="A3688">
            <v>3687</v>
          </cell>
          <cell r="B3688" t="str">
            <v>FirstKey Homes</v>
          </cell>
          <cell r="C3688">
            <v>3.6</v>
          </cell>
          <cell r="D3688">
            <v>300</v>
          </cell>
          <cell r="E3688">
            <v>3.5</v>
          </cell>
          <cell r="F3688">
            <v>3.3</v>
          </cell>
          <cell r="G3688">
            <v>3.4</v>
          </cell>
          <cell r="H3688">
            <v>0.75</v>
          </cell>
        </row>
        <row r="3689">
          <cell r="A3689">
            <v>3688</v>
          </cell>
          <cell r="B3689" t="str">
            <v>Affiliated Engineers</v>
          </cell>
          <cell r="C3689">
            <v>3.9</v>
          </cell>
          <cell r="D3689">
            <v>200</v>
          </cell>
          <cell r="E3689">
            <v>3.8</v>
          </cell>
          <cell r="F3689">
            <v>3.7</v>
          </cell>
          <cell r="G3689">
            <v>4</v>
          </cell>
          <cell r="H3689">
            <v>0.88</v>
          </cell>
        </row>
        <row r="3690">
          <cell r="A3690">
            <v>3689</v>
          </cell>
          <cell r="B3690" t="str">
            <v>The Retail Outsource</v>
          </cell>
          <cell r="C3690">
            <v>3.7</v>
          </cell>
          <cell r="D3690">
            <v>400</v>
          </cell>
          <cell r="E3690">
            <v>3.6</v>
          </cell>
          <cell r="F3690">
            <v>3.4</v>
          </cell>
          <cell r="G3690">
            <v>3.5</v>
          </cell>
          <cell r="H3690">
            <v>0.78</v>
          </cell>
        </row>
        <row r="3691">
          <cell r="A3691">
            <v>3690</v>
          </cell>
          <cell r="B3691" t="str">
            <v>Selby Jennings</v>
          </cell>
          <cell r="C3691">
            <v>3.8</v>
          </cell>
          <cell r="D3691">
            <v>350</v>
          </cell>
          <cell r="E3691">
            <v>3.5</v>
          </cell>
          <cell r="F3691">
            <v>3.6</v>
          </cell>
          <cell r="G3691">
            <v>3.9</v>
          </cell>
          <cell r="H3691">
            <v>0.82</v>
          </cell>
        </row>
        <row r="3692">
          <cell r="A3692">
            <v>3691</v>
          </cell>
          <cell r="B3692" t="str">
            <v>BevMo</v>
          </cell>
          <cell r="C3692">
            <v>3.1</v>
          </cell>
          <cell r="D3692">
            <v>800</v>
          </cell>
          <cell r="E3692">
            <v>2.9</v>
          </cell>
          <cell r="F3692">
            <v>2.7</v>
          </cell>
          <cell r="G3692">
            <v>2.9</v>
          </cell>
          <cell r="H3692">
            <v>0.55000000000000004</v>
          </cell>
        </row>
        <row r="3693">
          <cell r="A3693">
            <v>3692</v>
          </cell>
          <cell r="B3693" t="str">
            <v>BlueFocus International</v>
          </cell>
          <cell r="C3693">
            <v>3.5</v>
          </cell>
          <cell r="D3693">
            <v>100</v>
          </cell>
          <cell r="E3693">
            <v>3.4</v>
          </cell>
          <cell r="F3693">
            <v>3.2</v>
          </cell>
          <cell r="G3693">
            <v>3.3</v>
          </cell>
          <cell r="H3693">
            <v>0.7</v>
          </cell>
        </row>
        <row r="3694">
          <cell r="A3694">
            <v>3693</v>
          </cell>
          <cell r="B3694" t="str">
            <v>Black &amp; Decker</v>
          </cell>
          <cell r="C3694">
            <v>3.8</v>
          </cell>
          <cell r="D3694">
            <v>4500</v>
          </cell>
          <cell r="E3694">
            <v>3.6</v>
          </cell>
          <cell r="F3694">
            <v>3.4</v>
          </cell>
          <cell r="G3694">
            <v>3.7</v>
          </cell>
          <cell r="H3694">
            <v>0.82</v>
          </cell>
        </row>
        <row r="3695">
          <cell r="A3695">
            <v>3694</v>
          </cell>
          <cell r="B3695" t="str">
            <v>VMLY&amp;R</v>
          </cell>
          <cell r="C3695">
            <v>3.7</v>
          </cell>
          <cell r="D3695">
            <v>1200</v>
          </cell>
          <cell r="E3695">
            <v>3.4</v>
          </cell>
          <cell r="F3695">
            <v>3.3</v>
          </cell>
          <cell r="G3695">
            <v>3.8</v>
          </cell>
          <cell r="H3695">
            <v>0.78</v>
          </cell>
        </row>
        <row r="3696">
          <cell r="A3696">
            <v>3695</v>
          </cell>
          <cell r="B3696" t="str">
            <v>Shipco Transport</v>
          </cell>
          <cell r="C3696">
            <v>3.6</v>
          </cell>
          <cell r="D3696">
            <v>200</v>
          </cell>
          <cell r="E3696">
            <v>3.5</v>
          </cell>
          <cell r="F3696">
            <v>3.3</v>
          </cell>
          <cell r="G3696">
            <v>3.4</v>
          </cell>
          <cell r="H3696">
            <v>0.75</v>
          </cell>
        </row>
        <row r="3697">
          <cell r="A3697">
            <v>3696</v>
          </cell>
          <cell r="B3697" t="str">
            <v>QPS Employment Group</v>
          </cell>
          <cell r="C3697">
            <v>3.9</v>
          </cell>
          <cell r="D3697">
            <v>300</v>
          </cell>
          <cell r="E3697">
            <v>3.8</v>
          </cell>
          <cell r="F3697">
            <v>3.7</v>
          </cell>
          <cell r="G3697">
            <v>4</v>
          </cell>
          <cell r="H3697">
            <v>0.88</v>
          </cell>
        </row>
        <row r="3698">
          <cell r="A3698">
            <v>3697</v>
          </cell>
          <cell r="B3698" t="str">
            <v>Commonwealth Hotels</v>
          </cell>
          <cell r="C3698">
            <v>3.5</v>
          </cell>
          <cell r="D3698">
            <v>150</v>
          </cell>
          <cell r="E3698">
            <v>3.3</v>
          </cell>
          <cell r="F3698">
            <v>3.2</v>
          </cell>
          <cell r="G3698">
            <v>3.4</v>
          </cell>
          <cell r="H3698">
            <v>0.72</v>
          </cell>
        </row>
        <row r="3699">
          <cell r="A3699">
            <v>3698</v>
          </cell>
          <cell r="B3699" t="str">
            <v>Alliance Shippers</v>
          </cell>
          <cell r="C3699">
            <v>3.4</v>
          </cell>
          <cell r="D3699">
            <v>120</v>
          </cell>
          <cell r="E3699">
            <v>3.2</v>
          </cell>
          <cell r="F3699">
            <v>3.1</v>
          </cell>
          <cell r="G3699">
            <v>3.2</v>
          </cell>
          <cell r="H3699">
            <v>0.68</v>
          </cell>
        </row>
        <row r="3700">
          <cell r="A3700">
            <v>3699</v>
          </cell>
          <cell r="B3700" t="str">
            <v>OPI Products</v>
          </cell>
          <cell r="C3700">
            <v>3.4</v>
          </cell>
          <cell r="D3700">
            <v>39</v>
          </cell>
          <cell r="E3700">
            <v>3.7</v>
          </cell>
          <cell r="F3700">
            <v>3.4</v>
          </cell>
          <cell r="G3700">
            <v>3.4</v>
          </cell>
          <cell r="H3700">
            <v>0.7</v>
          </cell>
        </row>
        <row r="3701">
          <cell r="A3701">
            <v>3700</v>
          </cell>
          <cell r="B3701" t="str">
            <v>Goode Company</v>
          </cell>
          <cell r="C3701">
            <v>3.6</v>
          </cell>
          <cell r="D3701">
            <v>180</v>
          </cell>
          <cell r="E3701">
            <v>3.4</v>
          </cell>
          <cell r="F3701">
            <v>3.3</v>
          </cell>
          <cell r="G3701">
            <v>3.7</v>
          </cell>
          <cell r="H3701">
            <v>0.75</v>
          </cell>
        </row>
        <row r="3702">
          <cell r="A3702">
            <v>3701</v>
          </cell>
          <cell r="B3702" t="str">
            <v>UNFCU</v>
          </cell>
          <cell r="C3702">
            <v>3.9</v>
          </cell>
          <cell r="D3702">
            <v>512</v>
          </cell>
          <cell r="E3702">
            <v>3.8</v>
          </cell>
          <cell r="F3702">
            <v>3.5</v>
          </cell>
          <cell r="G3702">
            <v>3.7</v>
          </cell>
          <cell r="H3702">
            <v>0.82</v>
          </cell>
        </row>
        <row r="3703">
          <cell r="A3703">
            <v>3702</v>
          </cell>
          <cell r="B3703" t="str">
            <v>Rick Case Automotive Group</v>
          </cell>
          <cell r="C3703">
            <v>3.1</v>
          </cell>
          <cell r="D3703">
            <v>385</v>
          </cell>
          <cell r="E3703">
            <v>2.6</v>
          </cell>
          <cell r="F3703">
            <v>2.8</v>
          </cell>
          <cell r="G3703">
            <v>2.9</v>
          </cell>
          <cell r="H3703">
            <v>0.52</v>
          </cell>
        </row>
        <row r="3704">
          <cell r="A3704">
            <v>3703</v>
          </cell>
          <cell r="B3704" t="str">
            <v>Vitas Group</v>
          </cell>
          <cell r="C3704">
            <v>3.4</v>
          </cell>
          <cell r="D3704">
            <v>120</v>
          </cell>
          <cell r="E3704">
            <v>3.2</v>
          </cell>
          <cell r="F3704">
            <v>3.1</v>
          </cell>
          <cell r="G3704">
            <v>3.3</v>
          </cell>
          <cell r="H3704">
            <v>0.68</v>
          </cell>
        </row>
        <row r="3705">
          <cell r="A3705">
            <v>3704</v>
          </cell>
          <cell r="B3705" t="str">
            <v>DARCARS Automotive Group</v>
          </cell>
          <cell r="C3705">
            <v>3.2</v>
          </cell>
          <cell r="D3705">
            <v>640</v>
          </cell>
          <cell r="E3705">
            <v>2.7</v>
          </cell>
          <cell r="F3705">
            <v>2.9</v>
          </cell>
          <cell r="G3705">
            <v>3</v>
          </cell>
          <cell r="H3705">
            <v>0.57999999999999996</v>
          </cell>
        </row>
        <row r="3706">
          <cell r="A3706">
            <v>3705</v>
          </cell>
          <cell r="B3706" t="str">
            <v>Author Solutions</v>
          </cell>
          <cell r="C3706">
            <v>2.8</v>
          </cell>
          <cell r="D3706">
            <v>420</v>
          </cell>
          <cell r="E3706">
            <v>3.1</v>
          </cell>
          <cell r="F3706">
            <v>2.5</v>
          </cell>
          <cell r="G3706">
            <v>2.6</v>
          </cell>
          <cell r="H3706">
            <v>0.45</v>
          </cell>
        </row>
        <row r="3707">
          <cell r="A3707">
            <v>3706</v>
          </cell>
          <cell r="B3707" t="str">
            <v>IT Trailblazers</v>
          </cell>
          <cell r="C3707">
            <v>3.7</v>
          </cell>
          <cell r="D3707">
            <v>850</v>
          </cell>
          <cell r="E3707">
            <v>3.6</v>
          </cell>
          <cell r="F3707">
            <v>3.5</v>
          </cell>
          <cell r="G3707">
            <v>3.6</v>
          </cell>
          <cell r="H3707">
            <v>0.88</v>
          </cell>
        </row>
        <row r="3708">
          <cell r="A3708">
            <v>3707</v>
          </cell>
          <cell r="B3708" t="str">
            <v>CoAdvantage</v>
          </cell>
          <cell r="C3708">
            <v>3.5</v>
          </cell>
          <cell r="D3708">
            <v>410</v>
          </cell>
          <cell r="E3708">
            <v>3.4</v>
          </cell>
          <cell r="F3708">
            <v>3.2</v>
          </cell>
          <cell r="G3708">
            <v>3.3</v>
          </cell>
          <cell r="H3708">
            <v>0.74</v>
          </cell>
        </row>
        <row r="3709">
          <cell r="A3709">
            <v>3708</v>
          </cell>
          <cell r="B3709" t="str">
            <v>CPC Logistics</v>
          </cell>
          <cell r="C3709">
            <v>3.6</v>
          </cell>
          <cell r="D3709">
            <v>520</v>
          </cell>
          <cell r="E3709">
            <v>3.3</v>
          </cell>
          <cell r="F3709">
            <v>3.4</v>
          </cell>
          <cell r="G3709">
            <v>3.5</v>
          </cell>
          <cell r="H3709">
            <v>0.79</v>
          </cell>
        </row>
        <row r="3710">
          <cell r="A3710">
            <v>3709</v>
          </cell>
          <cell r="B3710" t="str">
            <v>Fisher &amp; Company</v>
          </cell>
          <cell r="C3710">
            <v>3.3</v>
          </cell>
          <cell r="D3710">
            <v>180</v>
          </cell>
          <cell r="E3710">
            <v>3</v>
          </cell>
          <cell r="F3710">
            <v>3.1</v>
          </cell>
          <cell r="G3710">
            <v>3.2</v>
          </cell>
          <cell r="H3710">
            <v>0.65</v>
          </cell>
        </row>
        <row r="3711">
          <cell r="A3711">
            <v>3710</v>
          </cell>
          <cell r="B3711" t="str">
            <v>Credence Global Solutions</v>
          </cell>
          <cell r="C3711">
            <v>3.5</v>
          </cell>
          <cell r="D3711">
            <v>310</v>
          </cell>
          <cell r="E3711">
            <v>3.4</v>
          </cell>
          <cell r="F3711">
            <v>3.2</v>
          </cell>
          <cell r="G3711">
            <v>3.4</v>
          </cell>
          <cell r="H3711">
            <v>0.72</v>
          </cell>
        </row>
        <row r="3712">
          <cell r="A3712">
            <v>3711</v>
          </cell>
          <cell r="B3712" t="str">
            <v>Lodi Unified School District</v>
          </cell>
          <cell r="C3712">
            <v>3.6</v>
          </cell>
          <cell r="D3712">
            <v>290</v>
          </cell>
          <cell r="E3712">
            <v>3.5</v>
          </cell>
          <cell r="F3712">
            <v>3.1</v>
          </cell>
          <cell r="G3712">
            <v>3.4</v>
          </cell>
          <cell r="H3712">
            <v>0.62</v>
          </cell>
        </row>
        <row r="3713">
          <cell r="A3713">
            <v>3712</v>
          </cell>
          <cell r="B3713" t="str">
            <v>Baxter Auto</v>
          </cell>
          <cell r="C3713">
            <v>3.4</v>
          </cell>
          <cell r="D3713">
            <v>215</v>
          </cell>
          <cell r="E3713">
            <v>3</v>
          </cell>
          <cell r="F3713">
            <v>3.2</v>
          </cell>
          <cell r="G3713">
            <v>3.3</v>
          </cell>
          <cell r="H3713">
            <v>0.7</v>
          </cell>
        </row>
        <row r="3714">
          <cell r="A3714">
            <v>3713</v>
          </cell>
          <cell r="B3714" t="str">
            <v>Tri-State</v>
          </cell>
          <cell r="C3714">
            <v>3.3</v>
          </cell>
          <cell r="D3714">
            <v>150</v>
          </cell>
          <cell r="E3714">
            <v>3.1</v>
          </cell>
          <cell r="F3714">
            <v>3</v>
          </cell>
          <cell r="G3714">
            <v>3.1</v>
          </cell>
          <cell r="H3714">
            <v>0.64</v>
          </cell>
        </row>
        <row r="3715">
          <cell r="A3715">
            <v>3714</v>
          </cell>
          <cell r="B3715" t="str">
            <v>QuickChek</v>
          </cell>
          <cell r="C3715">
            <v>3.4</v>
          </cell>
          <cell r="D3715">
            <v>1200</v>
          </cell>
          <cell r="E3715">
            <v>3.2</v>
          </cell>
          <cell r="F3715">
            <v>3.1</v>
          </cell>
          <cell r="G3715">
            <v>3.3</v>
          </cell>
          <cell r="H3715">
            <v>0.71</v>
          </cell>
        </row>
        <row r="3716">
          <cell r="A3716">
            <v>3715</v>
          </cell>
          <cell r="B3716" t="str">
            <v>TMC Transportation</v>
          </cell>
          <cell r="C3716">
            <v>3.7</v>
          </cell>
          <cell r="D3716">
            <v>980</v>
          </cell>
          <cell r="E3716">
            <v>3.1</v>
          </cell>
          <cell r="F3716">
            <v>3.5</v>
          </cell>
          <cell r="G3716">
            <v>3.8</v>
          </cell>
          <cell r="H3716">
            <v>0.84</v>
          </cell>
        </row>
        <row r="3717">
          <cell r="A3717">
            <v>3716</v>
          </cell>
          <cell r="B3717" t="str">
            <v>Lazy Dog Restaurant &amp; Bar</v>
          </cell>
          <cell r="C3717">
            <v>3.6</v>
          </cell>
          <cell r="D3717">
            <v>1500</v>
          </cell>
          <cell r="E3717">
            <v>3.2</v>
          </cell>
          <cell r="F3717">
            <v>3.4</v>
          </cell>
          <cell r="G3717">
            <v>3.7</v>
          </cell>
          <cell r="H3717">
            <v>0.78</v>
          </cell>
        </row>
        <row r="3718">
          <cell r="A3718">
            <v>3717</v>
          </cell>
          <cell r="B3718" t="str">
            <v>Port Logistics Group</v>
          </cell>
          <cell r="C3718">
            <v>3.2</v>
          </cell>
          <cell r="D3718">
            <v>340</v>
          </cell>
          <cell r="E3718">
            <v>2.9</v>
          </cell>
          <cell r="F3718">
            <v>2.8</v>
          </cell>
          <cell r="G3718">
            <v>3</v>
          </cell>
          <cell r="H3718">
            <v>0.55000000000000004</v>
          </cell>
        </row>
        <row r="3719">
          <cell r="A3719">
            <v>3718</v>
          </cell>
          <cell r="B3719" t="str">
            <v>Citigroup Private Bank</v>
          </cell>
          <cell r="C3719">
            <v>3.9</v>
          </cell>
          <cell r="D3719">
            <v>1100</v>
          </cell>
          <cell r="E3719">
            <v>3.5</v>
          </cell>
          <cell r="F3719">
            <v>3.7</v>
          </cell>
          <cell r="G3719">
            <v>3.8</v>
          </cell>
          <cell r="H3719">
            <v>0.86</v>
          </cell>
        </row>
        <row r="3720">
          <cell r="A3720">
            <v>3719</v>
          </cell>
          <cell r="B3720" t="str">
            <v>Marquette Transportation Company, LLC</v>
          </cell>
          <cell r="C3720">
            <v>3.5</v>
          </cell>
          <cell r="D3720">
            <v>280</v>
          </cell>
          <cell r="E3720">
            <v>3</v>
          </cell>
          <cell r="F3720">
            <v>3.3</v>
          </cell>
          <cell r="G3720">
            <v>3.4</v>
          </cell>
          <cell r="H3720">
            <v>0.75</v>
          </cell>
        </row>
        <row r="3721">
          <cell r="A3721">
            <v>3720</v>
          </cell>
          <cell r="B3721" t="str">
            <v>Natsoft Corporation</v>
          </cell>
          <cell r="C3721">
            <v>4.0999999999999996</v>
          </cell>
          <cell r="D3721">
            <v>220</v>
          </cell>
          <cell r="E3721">
            <v>4</v>
          </cell>
          <cell r="F3721">
            <v>3.9</v>
          </cell>
          <cell r="G3721">
            <v>4.0999999999999996</v>
          </cell>
          <cell r="H3721">
            <v>0.92</v>
          </cell>
        </row>
        <row r="3722">
          <cell r="A3722">
            <v>3721</v>
          </cell>
          <cell r="B3722" t="str">
            <v>Zenetex</v>
          </cell>
          <cell r="C3722">
            <v>3.8</v>
          </cell>
          <cell r="D3722">
            <v>240</v>
          </cell>
          <cell r="E3722">
            <v>3.7</v>
          </cell>
          <cell r="F3722">
            <v>3.6</v>
          </cell>
          <cell r="G3722">
            <v>3.7</v>
          </cell>
          <cell r="H3722">
            <v>0.85</v>
          </cell>
        </row>
        <row r="3723">
          <cell r="A3723">
            <v>3722</v>
          </cell>
          <cell r="B3723" t="str">
            <v>Rogers Behavioral Health</v>
          </cell>
          <cell r="C3723">
            <v>3.1</v>
          </cell>
          <cell r="D3723">
            <v>890</v>
          </cell>
          <cell r="E3723">
            <v>2.5</v>
          </cell>
          <cell r="F3723">
            <v>2.7</v>
          </cell>
          <cell r="G3723">
            <v>2.9</v>
          </cell>
          <cell r="H3723">
            <v>0.54</v>
          </cell>
        </row>
        <row r="3724">
          <cell r="A3724">
            <v>3723</v>
          </cell>
          <cell r="B3724" t="str">
            <v>IFX Corporation</v>
          </cell>
          <cell r="C3724">
            <v>3.6</v>
          </cell>
          <cell r="D3724">
            <v>95</v>
          </cell>
          <cell r="E3724">
            <v>3.4</v>
          </cell>
          <cell r="F3724">
            <v>3.3</v>
          </cell>
          <cell r="G3724">
            <v>3.5</v>
          </cell>
          <cell r="H3724" t="str">
            <v>N/A</v>
          </cell>
        </row>
        <row r="3725">
          <cell r="A3725">
            <v>3724</v>
          </cell>
          <cell r="B3725" t="str">
            <v>T&amp;T Staff Management</v>
          </cell>
          <cell r="C3725">
            <v>3.8</v>
          </cell>
          <cell r="D3725">
            <v>110</v>
          </cell>
          <cell r="E3725">
            <v>3.7</v>
          </cell>
          <cell r="F3725">
            <v>3.6</v>
          </cell>
          <cell r="G3725">
            <v>3.7</v>
          </cell>
          <cell r="H3725" t="str">
            <v>N/A</v>
          </cell>
        </row>
        <row r="3726">
          <cell r="A3726">
            <v>3725</v>
          </cell>
          <cell r="B3726" t="str">
            <v>FJ Management</v>
          </cell>
          <cell r="C3726">
            <v>3.9</v>
          </cell>
          <cell r="D3726">
            <v>140</v>
          </cell>
          <cell r="E3726">
            <v>3.7</v>
          </cell>
          <cell r="F3726">
            <v>3.8</v>
          </cell>
          <cell r="G3726">
            <v>3.9</v>
          </cell>
          <cell r="H3726">
            <v>0.89</v>
          </cell>
        </row>
        <row r="3727">
          <cell r="A3727">
            <v>3726</v>
          </cell>
          <cell r="B3727" t="str">
            <v>The Port of Virginia</v>
          </cell>
          <cell r="C3727">
            <v>3.7</v>
          </cell>
          <cell r="D3727">
            <v>210</v>
          </cell>
          <cell r="E3727">
            <v>3.6</v>
          </cell>
          <cell r="F3727">
            <v>3.4</v>
          </cell>
          <cell r="G3727">
            <v>3.5</v>
          </cell>
          <cell r="H3727">
            <v>0.81</v>
          </cell>
        </row>
        <row r="3728">
          <cell r="A3728">
            <v>3727</v>
          </cell>
          <cell r="B3728" t="str">
            <v>Derse</v>
          </cell>
          <cell r="C3728">
            <v>3.8</v>
          </cell>
          <cell r="D3728">
            <v>160</v>
          </cell>
          <cell r="E3728">
            <v>3.6</v>
          </cell>
          <cell r="F3728">
            <v>3.5</v>
          </cell>
          <cell r="G3728">
            <v>3.7</v>
          </cell>
          <cell r="H3728">
            <v>0.86</v>
          </cell>
        </row>
        <row r="3729">
          <cell r="A3729">
            <v>3728</v>
          </cell>
          <cell r="B3729" t="str">
            <v>West Ottawa Public Schools</v>
          </cell>
          <cell r="C3729">
            <v>3.9</v>
          </cell>
          <cell r="D3729">
            <v>85</v>
          </cell>
          <cell r="E3729">
            <v>3.8</v>
          </cell>
          <cell r="F3729">
            <v>3.7</v>
          </cell>
          <cell r="G3729">
            <v>3.9</v>
          </cell>
          <cell r="H3729" t="str">
            <v>N/A</v>
          </cell>
        </row>
        <row r="3730">
          <cell r="A3730">
            <v>3729</v>
          </cell>
          <cell r="B3730" t="str">
            <v>eXp Realty</v>
          </cell>
          <cell r="C3730">
            <v>4.4000000000000004</v>
          </cell>
          <cell r="D3730">
            <v>3500</v>
          </cell>
          <cell r="E3730">
            <v>4.3</v>
          </cell>
          <cell r="F3730">
            <v>4.2</v>
          </cell>
          <cell r="G3730">
            <v>4.5</v>
          </cell>
          <cell r="H3730">
            <v>0.94</v>
          </cell>
        </row>
        <row r="3731">
          <cell r="A3731">
            <v>3730</v>
          </cell>
          <cell r="B3731" t="str">
            <v>McLane Company</v>
          </cell>
          <cell r="C3731">
            <v>3.3</v>
          </cell>
          <cell r="D3731">
            <v>3200</v>
          </cell>
          <cell r="E3731">
            <v>2.8</v>
          </cell>
          <cell r="F3731">
            <v>3</v>
          </cell>
          <cell r="G3731">
            <v>3.1</v>
          </cell>
          <cell r="H3731">
            <v>0.62</v>
          </cell>
        </row>
        <row r="3732">
          <cell r="A3732">
            <v>3731</v>
          </cell>
          <cell r="B3732" t="str">
            <v>Legal Aid Society</v>
          </cell>
          <cell r="C3732">
            <v>3.6</v>
          </cell>
          <cell r="D3732">
            <v>450</v>
          </cell>
          <cell r="E3732">
            <v>3.2</v>
          </cell>
          <cell r="F3732">
            <v>3.1</v>
          </cell>
          <cell r="G3732">
            <v>3.8</v>
          </cell>
          <cell r="H3732">
            <v>0.74</v>
          </cell>
        </row>
        <row r="3733">
          <cell r="A3733">
            <v>3732</v>
          </cell>
          <cell r="B3733" t="str">
            <v>AIM Consulting</v>
          </cell>
          <cell r="C3733">
            <v>4.2</v>
          </cell>
          <cell r="D3733">
            <v>310</v>
          </cell>
          <cell r="E3733">
            <v>4.0999999999999996</v>
          </cell>
          <cell r="F3733">
            <v>4</v>
          </cell>
          <cell r="G3733">
            <v>4.3</v>
          </cell>
          <cell r="H3733">
            <v>0.91</v>
          </cell>
        </row>
        <row r="3734">
          <cell r="A3734">
            <v>3733</v>
          </cell>
          <cell r="B3734" t="str">
            <v>Tirehub</v>
          </cell>
          <cell r="C3734">
            <v>3.4</v>
          </cell>
          <cell r="D3734">
            <v>420</v>
          </cell>
          <cell r="E3734">
            <v>3.1</v>
          </cell>
          <cell r="F3734">
            <v>3.2</v>
          </cell>
          <cell r="G3734">
            <v>3.3</v>
          </cell>
          <cell r="H3734">
            <v>0.68</v>
          </cell>
        </row>
        <row r="3735">
          <cell r="A3735">
            <v>3734</v>
          </cell>
          <cell r="B3735" t="str">
            <v>Banker Life and Casualty</v>
          </cell>
          <cell r="C3735">
            <v>2.9</v>
          </cell>
          <cell r="D3735">
            <v>2800</v>
          </cell>
          <cell r="E3735">
            <v>2.8</v>
          </cell>
          <cell r="F3735">
            <v>2.7</v>
          </cell>
          <cell r="G3735">
            <v>2.8</v>
          </cell>
          <cell r="H3735">
            <v>0.48</v>
          </cell>
        </row>
        <row r="3736">
          <cell r="A3736">
            <v>3735</v>
          </cell>
          <cell r="B3736" t="str">
            <v>Kentucky Venues</v>
          </cell>
          <cell r="C3736">
            <v>3.5</v>
          </cell>
          <cell r="D3736">
            <v>75</v>
          </cell>
          <cell r="E3736">
            <v>3.4</v>
          </cell>
          <cell r="F3736">
            <v>3.2</v>
          </cell>
          <cell r="G3736">
            <v>3.4</v>
          </cell>
          <cell r="H3736" t="str">
            <v>N/A</v>
          </cell>
        </row>
        <row r="3737">
          <cell r="A3737">
            <v>3736</v>
          </cell>
          <cell r="B3737" t="str">
            <v>UCSF Helen Diller Family Comprehensive Cancer Center</v>
          </cell>
          <cell r="C3737">
            <v>4.0999999999999996</v>
          </cell>
          <cell r="D3737">
            <v>130</v>
          </cell>
          <cell r="E3737">
            <v>3.6</v>
          </cell>
          <cell r="F3737">
            <v>3.8</v>
          </cell>
          <cell r="G3737">
            <v>4</v>
          </cell>
          <cell r="H3737" t="str">
            <v>N/A</v>
          </cell>
        </row>
        <row r="3738">
          <cell r="A3738">
            <v>3737</v>
          </cell>
          <cell r="B3738" t="str">
            <v>Cook Group</v>
          </cell>
          <cell r="C3738">
            <v>3.8</v>
          </cell>
          <cell r="D3738">
            <v>850</v>
          </cell>
          <cell r="E3738">
            <v>3.7</v>
          </cell>
          <cell r="F3738">
            <v>3.5</v>
          </cell>
          <cell r="G3738">
            <v>3.8</v>
          </cell>
          <cell r="H3738">
            <v>0.83</v>
          </cell>
        </row>
        <row r="3739">
          <cell r="A3739">
            <v>3738</v>
          </cell>
          <cell r="B3739" t="str">
            <v>LifeLock</v>
          </cell>
          <cell r="C3739">
            <v>3.6</v>
          </cell>
          <cell r="D3739">
            <v>540</v>
          </cell>
          <cell r="E3739">
            <v>3.5</v>
          </cell>
          <cell r="F3739">
            <v>3.3</v>
          </cell>
          <cell r="G3739">
            <v>3.4</v>
          </cell>
          <cell r="H3739">
            <v>0.72</v>
          </cell>
        </row>
        <row r="3740">
          <cell r="A3740">
            <v>3739</v>
          </cell>
          <cell r="B3740" t="str">
            <v>The Carter CenterΓÇÖs Board of Counselors</v>
          </cell>
          <cell r="C3740">
            <v>4.2</v>
          </cell>
          <cell r="D3740">
            <v>60</v>
          </cell>
          <cell r="E3740">
            <v>3.9</v>
          </cell>
          <cell r="F3740">
            <v>4</v>
          </cell>
          <cell r="G3740">
            <v>4.3</v>
          </cell>
          <cell r="H3740" t="str">
            <v>N/A</v>
          </cell>
        </row>
        <row r="3741">
          <cell r="A3741">
            <v>3740</v>
          </cell>
          <cell r="B3741" t="str">
            <v>LifeFit Group</v>
          </cell>
          <cell r="C3741">
            <v>3.5</v>
          </cell>
          <cell r="D3741">
            <v>110</v>
          </cell>
          <cell r="E3741">
            <v>3.4</v>
          </cell>
          <cell r="F3741">
            <v>3.3</v>
          </cell>
          <cell r="G3741">
            <v>3.4</v>
          </cell>
          <cell r="H3741" t="str">
            <v>N/A</v>
          </cell>
        </row>
        <row r="3742">
          <cell r="A3742">
            <v>3741</v>
          </cell>
          <cell r="B3742" t="str">
            <v>Motivational Fulfillment &amp; Logistics Services</v>
          </cell>
          <cell r="C3742">
            <v>3.2</v>
          </cell>
          <cell r="D3742">
            <v>90</v>
          </cell>
          <cell r="E3742">
            <v>3</v>
          </cell>
          <cell r="F3742">
            <v>2.9</v>
          </cell>
          <cell r="G3742">
            <v>3.1</v>
          </cell>
          <cell r="H3742" t="str">
            <v>N/A</v>
          </cell>
        </row>
        <row r="3743">
          <cell r="A3743">
            <v>3742</v>
          </cell>
          <cell r="B3743" t="str">
            <v>Sphere Digital</v>
          </cell>
          <cell r="C3743">
            <v>4</v>
          </cell>
          <cell r="D3743">
            <v>140</v>
          </cell>
          <cell r="E3743">
            <v>3.8</v>
          </cell>
          <cell r="F3743">
            <v>3.9</v>
          </cell>
          <cell r="G3743">
            <v>4</v>
          </cell>
          <cell r="H3743">
            <v>0.9</v>
          </cell>
        </row>
        <row r="3744">
          <cell r="A3744">
            <v>3743</v>
          </cell>
          <cell r="B3744" t="str">
            <v>Sybrid Private Limited</v>
          </cell>
          <cell r="C3744">
            <v>3.8</v>
          </cell>
          <cell r="D3744">
            <v>480</v>
          </cell>
          <cell r="E3744">
            <v>3.6</v>
          </cell>
          <cell r="F3744">
            <v>3.7</v>
          </cell>
          <cell r="G3744">
            <v>3.8</v>
          </cell>
          <cell r="H3744">
            <v>0.84</v>
          </cell>
        </row>
        <row r="3745">
          <cell r="A3745">
            <v>3744</v>
          </cell>
          <cell r="B3745" t="str">
            <v>Landstar System Inc</v>
          </cell>
          <cell r="C3745">
            <v>3.7</v>
          </cell>
          <cell r="D3745">
            <v>720</v>
          </cell>
          <cell r="E3745">
            <v>3.5</v>
          </cell>
          <cell r="F3745">
            <v>3.4</v>
          </cell>
          <cell r="G3745">
            <v>3.6</v>
          </cell>
          <cell r="H3745">
            <v>0.8</v>
          </cell>
        </row>
        <row r="3746">
          <cell r="A3746">
            <v>3745</v>
          </cell>
          <cell r="B3746" t="str">
            <v>Concentrix Catalyst</v>
          </cell>
          <cell r="C3746">
            <v>3.8</v>
          </cell>
          <cell r="D3746">
            <v>1200</v>
          </cell>
          <cell r="E3746">
            <v>3.7</v>
          </cell>
          <cell r="F3746">
            <v>3.6</v>
          </cell>
          <cell r="G3746">
            <v>3.8</v>
          </cell>
          <cell r="H3746">
            <v>0.85</v>
          </cell>
        </row>
        <row r="3747">
          <cell r="A3747">
            <v>3746</v>
          </cell>
          <cell r="B3747" t="str">
            <v>PathGroup</v>
          </cell>
          <cell r="C3747">
            <v>2.8</v>
          </cell>
          <cell r="D3747">
            <v>510</v>
          </cell>
          <cell r="E3747">
            <v>2.4</v>
          </cell>
          <cell r="F3747">
            <v>2.5</v>
          </cell>
          <cell r="G3747">
            <v>2.6</v>
          </cell>
          <cell r="H3747">
            <v>0.42</v>
          </cell>
        </row>
        <row r="3748">
          <cell r="A3748">
            <v>3747</v>
          </cell>
          <cell r="B3748" t="str">
            <v>Spiceworks Ziff Davis</v>
          </cell>
          <cell r="C3748">
            <v>3.6</v>
          </cell>
          <cell r="D3748">
            <v>380</v>
          </cell>
          <cell r="E3748">
            <v>3.7</v>
          </cell>
          <cell r="F3748">
            <v>3.3</v>
          </cell>
          <cell r="G3748">
            <v>3.5</v>
          </cell>
          <cell r="H3748">
            <v>0.7</v>
          </cell>
        </row>
        <row r="3749">
          <cell r="A3749">
            <v>3748</v>
          </cell>
          <cell r="B3749" t="str">
            <v>Martin Agency</v>
          </cell>
          <cell r="C3749">
            <v>4.0999999999999996</v>
          </cell>
          <cell r="D3749">
            <v>240</v>
          </cell>
          <cell r="E3749">
            <v>3.5</v>
          </cell>
          <cell r="F3749">
            <v>3.9</v>
          </cell>
          <cell r="G3749">
            <v>4.2</v>
          </cell>
          <cell r="H3749">
            <v>0.92</v>
          </cell>
        </row>
        <row r="3750">
          <cell r="A3750">
            <v>3749</v>
          </cell>
          <cell r="B3750" t="str">
            <v>Amazon Services</v>
          </cell>
          <cell r="C3750">
            <v>3.5</v>
          </cell>
          <cell r="D3750">
            <v>15000</v>
          </cell>
          <cell r="E3750">
            <v>3</v>
          </cell>
          <cell r="F3750">
            <v>3.2</v>
          </cell>
          <cell r="G3750">
            <v>3.3</v>
          </cell>
          <cell r="H3750">
            <v>0.74</v>
          </cell>
        </row>
        <row r="3751">
          <cell r="A3751">
            <v>3750</v>
          </cell>
          <cell r="B3751" t="str">
            <v>Auto-Wares Group, Inc.</v>
          </cell>
          <cell r="C3751">
            <v>3.4</v>
          </cell>
          <cell r="D3751">
            <v>220</v>
          </cell>
          <cell r="E3751">
            <v>3.1</v>
          </cell>
          <cell r="F3751">
            <v>3.2</v>
          </cell>
          <cell r="G3751">
            <v>3.3</v>
          </cell>
          <cell r="H3751">
            <v>0.76</v>
          </cell>
        </row>
        <row r="3752">
          <cell r="A3752">
            <v>3751</v>
          </cell>
          <cell r="B3752" t="str">
            <v>Acadian Ambulance Service</v>
          </cell>
          <cell r="C3752">
            <v>3.4</v>
          </cell>
          <cell r="D3752">
            <v>480</v>
          </cell>
          <cell r="E3752">
            <v>2.8</v>
          </cell>
          <cell r="F3752">
            <v>3.1</v>
          </cell>
          <cell r="G3752">
            <v>3.4</v>
          </cell>
          <cell r="H3752">
            <v>0.72</v>
          </cell>
        </row>
        <row r="3753">
          <cell r="A3753">
            <v>3752</v>
          </cell>
          <cell r="B3753" t="str">
            <v>SS&amp;C Black Diamond Wealth Solutions</v>
          </cell>
          <cell r="C3753">
            <v>3.9</v>
          </cell>
          <cell r="D3753">
            <v>180</v>
          </cell>
          <cell r="E3753">
            <v>3.8</v>
          </cell>
          <cell r="F3753">
            <v>3.7</v>
          </cell>
          <cell r="G3753">
            <v>3.9</v>
          </cell>
          <cell r="H3753">
            <v>0.88</v>
          </cell>
        </row>
        <row r="3754">
          <cell r="A3754">
            <v>3753</v>
          </cell>
          <cell r="B3754" t="str">
            <v>Jackson Dawson</v>
          </cell>
          <cell r="C3754">
            <v>3.7</v>
          </cell>
          <cell r="D3754">
            <v>115</v>
          </cell>
          <cell r="E3754">
            <v>3.5</v>
          </cell>
          <cell r="F3754">
            <v>3.4</v>
          </cell>
          <cell r="G3754">
            <v>3.6</v>
          </cell>
          <cell r="H3754">
            <v>0.8</v>
          </cell>
        </row>
        <row r="3755">
          <cell r="A3755">
            <v>3754</v>
          </cell>
          <cell r="B3755" t="str">
            <v>iServe</v>
          </cell>
          <cell r="C3755">
            <v>3.6</v>
          </cell>
          <cell r="D3755">
            <v>90</v>
          </cell>
          <cell r="E3755">
            <v>3.5</v>
          </cell>
          <cell r="F3755">
            <v>3.4</v>
          </cell>
          <cell r="G3755">
            <v>3.5</v>
          </cell>
          <cell r="H3755" t="str">
            <v>N/A</v>
          </cell>
        </row>
        <row r="3756">
          <cell r="A3756">
            <v>3755</v>
          </cell>
          <cell r="B3756" t="str">
            <v>Commonwealth Financial Network</v>
          </cell>
          <cell r="C3756">
            <v>4.4000000000000004</v>
          </cell>
          <cell r="D3756">
            <v>320</v>
          </cell>
          <cell r="E3756">
            <v>4.3</v>
          </cell>
          <cell r="F3756">
            <v>4.2</v>
          </cell>
          <cell r="G3756">
            <v>4.5</v>
          </cell>
          <cell r="H3756">
            <v>0.96</v>
          </cell>
        </row>
        <row r="3757">
          <cell r="A3757">
            <v>3756</v>
          </cell>
          <cell r="B3757" t="str">
            <v>PlainsCapital Bank</v>
          </cell>
          <cell r="C3757">
            <v>3.7</v>
          </cell>
          <cell r="D3757">
            <v>240</v>
          </cell>
          <cell r="E3757">
            <v>3.6</v>
          </cell>
          <cell r="F3757">
            <v>3.5</v>
          </cell>
          <cell r="G3757">
            <v>3.6</v>
          </cell>
          <cell r="H3757">
            <v>0.82</v>
          </cell>
        </row>
        <row r="3758">
          <cell r="A3758">
            <v>3757</v>
          </cell>
          <cell r="B3758" t="str">
            <v>Planet Technology</v>
          </cell>
          <cell r="C3758">
            <v>4.3</v>
          </cell>
          <cell r="D3758">
            <v>280</v>
          </cell>
          <cell r="E3758">
            <v>4.2</v>
          </cell>
          <cell r="F3758">
            <v>4.0999999999999996</v>
          </cell>
          <cell r="G3758">
            <v>4.4000000000000004</v>
          </cell>
          <cell r="H3758">
            <v>0.95</v>
          </cell>
        </row>
        <row r="3759">
          <cell r="A3759">
            <v>3758</v>
          </cell>
          <cell r="B3759" t="str">
            <v>Canon Business Process Services</v>
          </cell>
          <cell r="C3759">
            <v>3.4</v>
          </cell>
          <cell r="D3759">
            <v>950</v>
          </cell>
          <cell r="E3759">
            <v>3.3</v>
          </cell>
          <cell r="F3759">
            <v>3.1</v>
          </cell>
          <cell r="G3759">
            <v>3.2</v>
          </cell>
          <cell r="H3759">
            <v>0.68</v>
          </cell>
        </row>
        <row r="3760">
          <cell r="A3760">
            <v>3759</v>
          </cell>
          <cell r="B3760" t="str">
            <v>American Specialties Inc.</v>
          </cell>
          <cell r="C3760">
            <v>3.2</v>
          </cell>
          <cell r="D3760">
            <v>130</v>
          </cell>
          <cell r="E3760">
            <v>3</v>
          </cell>
          <cell r="F3760">
            <v>2.9</v>
          </cell>
          <cell r="G3760">
            <v>3</v>
          </cell>
          <cell r="H3760">
            <v>0.6</v>
          </cell>
        </row>
        <row r="3761">
          <cell r="A3761">
            <v>3760</v>
          </cell>
          <cell r="B3761" t="str">
            <v>Everyday Health Group</v>
          </cell>
          <cell r="C3761">
            <v>3.7</v>
          </cell>
          <cell r="D3761">
            <v>210</v>
          </cell>
          <cell r="E3761">
            <v>3.6</v>
          </cell>
          <cell r="F3761">
            <v>3.4</v>
          </cell>
          <cell r="G3761">
            <v>3.6</v>
          </cell>
          <cell r="H3761">
            <v>0.78</v>
          </cell>
        </row>
        <row r="3762">
          <cell r="A3762">
            <v>3761</v>
          </cell>
          <cell r="B3762" t="str">
            <v>HiTouch Business Services</v>
          </cell>
          <cell r="C3762">
            <v>3.3</v>
          </cell>
          <cell r="D3762">
            <v>160</v>
          </cell>
          <cell r="E3762">
            <v>3.1</v>
          </cell>
          <cell r="F3762">
            <v>3</v>
          </cell>
          <cell r="G3762">
            <v>3.1</v>
          </cell>
          <cell r="H3762">
            <v>0.62</v>
          </cell>
        </row>
        <row r="3763">
          <cell r="A3763">
            <v>3762</v>
          </cell>
          <cell r="B3763" t="str">
            <v>Everest Group</v>
          </cell>
          <cell r="C3763">
            <v>4</v>
          </cell>
          <cell r="D3763">
            <v>450</v>
          </cell>
          <cell r="E3763">
            <v>3.7</v>
          </cell>
          <cell r="F3763">
            <v>3.9</v>
          </cell>
          <cell r="G3763">
            <v>4.0999999999999996</v>
          </cell>
          <cell r="H3763">
            <v>0.91</v>
          </cell>
        </row>
        <row r="3764">
          <cell r="A3764">
            <v>3763</v>
          </cell>
          <cell r="B3764" t="str">
            <v>The CORE Institute</v>
          </cell>
          <cell r="C3764">
            <v>3.1</v>
          </cell>
          <cell r="D3764">
            <v>380</v>
          </cell>
          <cell r="E3764">
            <v>2.6</v>
          </cell>
          <cell r="F3764">
            <v>2.8</v>
          </cell>
          <cell r="G3764">
            <v>2.9</v>
          </cell>
          <cell r="H3764">
            <v>0.55000000000000004</v>
          </cell>
        </row>
        <row r="3765">
          <cell r="A3765">
            <v>3764</v>
          </cell>
          <cell r="B3765" t="str">
            <v>Knighted Ventures</v>
          </cell>
          <cell r="C3765">
            <v>3.9</v>
          </cell>
          <cell r="D3765">
            <v>310</v>
          </cell>
          <cell r="E3765">
            <v>3.7</v>
          </cell>
          <cell r="F3765">
            <v>3.8</v>
          </cell>
          <cell r="G3765">
            <v>4</v>
          </cell>
          <cell r="H3765">
            <v>0.88</v>
          </cell>
        </row>
        <row r="3766">
          <cell r="A3766">
            <v>3765</v>
          </cell>
          <cell r="B3766" t="str">
            <v>Americold Realty</v>
          </cell>
          <cell r="C3766">
            <v>3.1</v>
          </cell>
          <cell r="D3766">
            <v>1400</v>
          </cell>
          <cell r="E3766">
            <v>2.7</v>
          </cell>
          <cell r="F3766">
            <v>2.8</v>
          </cell>
          <cell r="G3766">
            <v>2.9</v>
          </cell>
          <cell r="H3766">
            <v>0.54</v>
          </cell>
        </row>
        <row r="3767">
          <cell r="A3767">
            <v>3766</v>
          </cell>
          <cell r="B3767" t="str">
            <v>Alliance Data Systems</v>
          </cell>
          <cell r="C3767">
            <v>3.5</v>
          </cell>
          <cell r="D3767">
            <v>1800</v>
          </cell>
          <cell r="E3767">
            <v>3.4</v>
          </cell>
          <cell r="F3767">
            <v>3.2</v>
          </cell>
          <cell r="G3767">
            <v>3.3</v>
          </cell>
          <cell r="H3767">
            <v>0.7</v>
          </cell>
        </row>
        <row r="3768">
          <cell r="A3768">
            <v>3767</v>
          </cell>
          <cell r="B3768" t="str">
            <v>Astrix Technology Group</v>
          </cell>
          <cell r="C3768">
            <v>4.0999999999999996</v>
          </cell>
          <cell r="D3768">
            <v>140</v>
          </cell>
          <cell r="E3768">
            <v>3.9</v>
          </cell>
          <cell r="F3768">
            <v>4</v>
          </cell>
          <cell r="G3768">
            <v>4.0999999999999996</v>
          </cell>
          <cell r="H3768">
            <v>0.93</v>
          </cell>
        </row>
        <row r="3769">
          <cell r="A3769">
            <v>3768</v>
          </cell>
          <cell r="B3769" t="str">
            <v>ESS</v>
          </cell>
          <cell r="C3769">
            <v>3.4</v>
          </cell>
          <cell r="D3769">
            <v>1100</v>
          </cell>
          <cell r="E3769">
            <v>3.5</v>
          </cell>
          <cell r="F3769">
            <v>3.1</v>
          </cell>
          <cell r="G3769">
            <v>3.3</v>
          </cell>
          <cell r="H3769">
            <v>0.68</v>
          </cell>
        </row>
        <row r="3770">
          <cell r="A3770">
            <v>3769</v>
          </cell>
          <cell r="B3770" t="str">
            <v>Beacon Financial Corporation</v>
          </cell>
          <cell r="C3770">
            <v>3.5</v>
          </cell>
          <cell r="D3770">
            <v>120</v>
          </cell>
          <cell r="E3770">
            <v>3.4</v>
          </cell>
          <cell r="F3770">
            <v>3.3</v>
          </cell>
          <cell r="G3770">
            <v>3.4</v>
          </cell>
          <cell r="H3770" t="str">
            <v>N/A</v>
          </cell>
        </row>
        <row r="3771">
          <cell r="A3771">
            <v>3770</v>
          </cell>
          <cell r="B3771" t="str">
            <v>P &amp; S Transportation</v>
          </cell>
          <cell r="C3771">
            <v>3.6</v>
          </cell>
          <cell r="D3771">
            <v>340</v>
          </cell>
          <cell r="E3771">
            <v>3</v>
          </cell>
          <cell r="F3771">
            <v>3.4</v>
          </cell>
          <cell r="G3771">
            <v>3.5</v>
          </cell>
          <cell r="H3771">
            <v>0.79</v>
          </cell>
        </row>
        <row r="3772">
          <cell r="A3772">
            <v>3771</v>
          </cell>
          <cell r="B3772" t="str">
            <v>Verizon Wireless</v>
          </cell>
          <cell r="C3772">
            <v>3.8</v>
          </cell>
          <cell r="D3772">
            <v>18000</v>
          </cell>
          <cell r="E3772">
            <v>3.5</v>
          </cell>
          <cell r="F3772">
            <v>3.4</v>
          </cell>
          <cell r="G3772">
            <v>3.6</v>
          </cell>
          <cell r="H3772">
            <v>0.8</v>
          </cell>
        </row>
        <row r="3773">
          <cell r="A3773">
            <v>3772</v>
          </cell>
          <cell r="B3773" t="str">
            <v>Gristedes Food</v>
          </cell>
          <cell r="C3773">
            <v>2.7</v>
          </cell>
          <cell r="D3773">
            <v>210</v>
          </cell>
          <cell r="E3773">
            <v>2.5</v>
          </cell>
          <cell r="F3773">
            <v>2.4</v>
          </cell>
          <cell r="G3773">
            <v>2.5</v>
          </cell>
          <cell r="H3773">
            <v>0.4</v>
          </cell>
        </row>
        <row r="3774">
          <cell r="A3774">
            <v>3773</v>
          </cell>
          <cell r="B3774" t="str">
            <v>Discount Drug Mart</v>
          </cell>
          <cell r="C3774">
            <v>3.3</v>
          </cell>
          <cell r="D3774">
            <v>580</v>
          </cell>
          <cell r="E3774">
            <v>3.1</v>
          </cell>
          <cell r="F3774">
            <v>3</v>
          </cell>
          <cell r="G3774">
            <v>3.2</v>
          </cell>
          <cell r="H3774">
            <v>0.64</v>
          </cell>
        </row>
        <row r="3775">
          <cell r="A3775">
            <v>3774</v>
          </cell>
          <cell r="B3775" t="str">
            <v>Ortho Alliance</v>
          </cell>
          <cell r="C3775">
            <v>3.2</v>
          </cell>
          <cell r="D3775">
            <v>140</v>
          </cell>
          <cell r="E3775">
            <v>2.8</v>
          </cell>
          <cell r="F3775">
            <v>2.9</v>
          </cell>
          <cell r="G3775">
            <v>3</v>
          </cell>
          <cell r="H3775">
            <v>0.57999999999999996</v>
          </cell>
        </row>
        <row r="3776">
          <cell r="A3776">
            <v>3775</v>
          </cell>
          <cell r="B3776" t="str">
            <v>NewBold Technologies</v>
          </cell>
          <cell r="C3776">
            <v>3.6</v>
          </cell>
          <cell r="D3776">
            <v>85</v>
          </cell>
          <cell r="E3776">
            <v>3.5</v>
          </cell>
          <cell r="F3776">
            <v>3.4</v>
          </cell>
          <cell r="G3776">
            <v>3.5</v>
          </cell>
          <cell r="H3776" t="str">
            <v>N/A</v>
          </cell>
        </row>
        <row r="3777">
          <cell r="A3777">
            <v>3776</v>
          </cell>
          <cell r="B3777" t="str">
            <v>RJW Transport</v>
          </cell>
          <cell r="C3777">
            <v>3.4</v>
          </cell>
          <cell r="D3777">
            <v>190</v>
          </cell>
          <cell r="E3777">
            <v>3</v>
          </cell>
          <cell r="F3777">
            <v>3.2</v>
          </cell>
          <cell r="G3777">
            <v>3.3</v>
          </cell>
          <cell r="H3777">
            <v>0.7</v>
          </cell>
        </row>
        <row r="3778">
          <cell r="A3778">
            <v>3777</v>
          </cell>
          <cell r="B3778" t="str">
            <v>Carter Myers Automotive</v>
          </cell>
          <cell r="C3778">
            <v>3.8</v>
          </cell>
          <cell r="D3778">
            <v>110</v>
          </cell>
          <cell r="E3778">
            <v>3.5</v>
          </cell>
          <cell r="F3778">
            <v>3.7</v>
          </cell>
          <cell r="G3778">
            <v>3.8</v>
          </cell>
          <cell r="H3778">
            <v>0.85</v>
          </cell>
        </row>
        <row r="3779">
          <cell r="A3779">
            <v>3778</v>
          </cell>
          <cell r="B3779" t="str">
            <v>Wunderlich-Malec Engineering</v>
          </cell>
          <cell r="C3779">
            <v>4.2</v>
          </cell>
          <cell r="D3779">
            <v>160</v>
          </cell>
          <cell r="E3779">
            <v>4</v>
          </cell>
          <cell r="F3779">
            <v>4.0999999999999996</v>
          </cell>
          <cell r="G3779">
            <v>4.3</v>
          </cell>
          <cell r="H3779">
            <v>0.94</v>
          </cell>
        </row>
        <row r="3780">
          <cell r="A3780">
            <v>3779</v>
          </cell>
          <cell r="B3780" t="str">
            <v>ASM Global</v>
          </cell>
          <cell r="C3780">
            <v>3.5</v>
          </cell>
          <cell r="D3780">
            <v>850</v>
          </cell>
          <cell r="E3780">
            <v>3.2</v>
          </cell>
          <cell r="F3780">
            <v>3.3</v>
          </cell>
          <cell r="G3780">
            <v>3.5</v>
          </cell>
          <cell r="H3780">
            <v>0.74</v>
          </cell>
        </row>
        <row r="3781">
          <cell r="A3781">
            <v>3780</v>
          </cell>
          <cell r="B3781" t="str">
            <v>aka</v>
          </cell>
          <cell r="C3781">
            <v>3.4</v>
          </cell>
          <cell r="D3781">
            <v>140</v>
          </cell>
          <cell r="E3781">
            <v>3.1</v>
          </cell>
          <cell r="F3781">
            <v>3.2</v>
          </cell>
          <cell r="G3781">
            <v>3.3</v>
          </cell>
          <cell r="H3781">
            <v>0.68</v>
          </cell>
        </row>
        <row r="3782">
          <cell r="A3782">
            <v>3781</v>
          </cell>
          <cell r="B3782" t="str">
            <v>Midland Credit Management</v>
          </cell>
          <cell r="C3782">
            <v>3.6</v>
          </cell>
          <cell r="D3782">
            <v>1200</v>
          </cell>
          <cell r="E3782">
            <v>3.5</v>
          </cell>
          <cell r="F3782">
            <v>3.4</v>
          </cell>
          <cell r="G3782">
            <v>3.5</v>
          </cell>
          <cell r="H3782">
            <v>0.78</v>
          </cell>
        </row>
        <row r="3783">
          <cell r="A3783">
            <v>3782</v>
          </cell>
          <cell r="B3783" t="str">
            <v>DAS Companies, Inc.</v>
          </cell>
          <cell r="C3783">
            <v>3.3</v>
          </cell>
          <cell r="D3783">
            <v>115</v>
          </cell>
          <cell r="E3783">
            <v>3.1</v>
          </cell>
          <cell r="F3783">
            <v>3</v>
          </cell>
          <cell r="G3783">
            <v>3.2</v>
          </cell>
          <cell r="H3783">
            <v>0.65</v>
          </cell>
        </row>
        <row r="3784">
          <cell r="A3784">
            <v>3783</v>
          </cell>
          <cell r="B3784" t="str">
            <v>Kew Green Hotels</v>
          </cell>
          <cell r="C3784">
            <v>3.5</v>
          </cell>
          <cell r="D3784">
            <v>320</v>
          </cell>
          <cell r="E3784">
            <v>3.3</v>
          </cell>
          <cell r="F3784">
            <v>3.2</v>
          </cell>
          <cell r="G3784">
            <v>3.4</v>
          </cell>
          <cell r="H3784">
            <v>0.72</v>
          </cell>
        </row>
        <row r="3785">
          <cell r="A3785">
            <v>3784</v>
          </cell>
          <cell r="B3785" t="str">
            <v>The Smith &amp; Wollensky Restaurant Group</v>
          </cell>
          <cell r="C3785">
            <v>3.4</v>
          </cell>
          <cell r="D3785">
            <v>280</v>
          </cell>
          <cell r="E3785">
            <v>3</v>
          </cell>
          <cell r="F3785">
            <v>3.2</v>
          </cell>
          <cell r="G3785">
            <v>3.4</v>
          </cell>
          <cell r="H3785">
            <v>0.7</v>
          </cell>
        </row>
        <row r="3786">
          <cell r="A3786">
            <v>3785</v>
          </cell>
          <cell r="B3786" t="str">
            <v>Hill Holliday</v>
          </cell>
          <cell r="C3786">
            <v>3.7</v>
          </cell>
          <cell r="D3786">
            <v>290</v>
          </cell>
          <cell r="E3786">
            <v>3.2</v>
          </cell>
          <cell r="F3786">
            <v>3.5</v>
          </cell>
          <cell r="G3786">
            <v>3.8</v>
          </cell>
          <cell r="H3786">
            <v>0.81</v>
          </cell>
        </row>
        <row r="3787">
          <cell r="A3787">
            <v>3786</v>
          </cell>
          <cell r="B3787" t="str">
            <v>Jive Software</v>
          </cell>
          <cell r="C3787">
            <v>3.8</v>
          </cell>
          <cell r="D3787">
            <v>240</v>
          </cell>
          <cell r="E3787">
            <v>3.7</v>
          </cell>
          <cell r="F3787">
            <v>3.5</v>
          </cell>
          <cell r="G3787">
            <v>3.7</v>
          </cell>
          <cell r="H3787">
            <v>0.82</v>
          </cell>
        </row>
        <row r="3788">
          <cell r="A3788">
            <v>3787</v>
          </cell>
          <cell r="B3788" t="str">
            <v>Omnivision</v>
          </cell>
          <cell r="C3788">
            <v>3.7</v>
          </cell>
          <cell r="D3788">
            <v>410</v>
          </cell>
          <cell r="E3788">
            <v>3.5</v>
          </cell>
          <cell r="F3788">
            <v>3.5</v>
          </cell>
          <cell r="G3788">
            <v>3.6</v>
          </cell>
          <cell r="H3788">
            <v>0.84</v>
          </cell>
        </row>
        <row r="3789">
          <cell r="A3789">
            <v>3788</v>
          </cell>
          <cell r="B3789" t="str">
            <v>PGIM Fixed Income</v>
          </cell>
          <cell r="C3789">
            <v>3.9</v>
          </cell>
          <cell r="D3789">
            <v>180</v>
          </cell>
          <cell r="E3789">
            <v>3.6</v>
          </cell>
          <cell r="F3789">
            <v>3.8</v>
          </cell>
          <cell r="G3789">
            <v>3.9</v>
          </cell>
          <cell r="H3789">
            <v>0.88</v>
          </cell>
        </row>
        <row r="3790">
          <cell r="A3790">
            <v>3789</v>
          </cell>
          <cell r="B3790" t="str">
            <v>AllianceOne</v>
          </cell>
          <cell r="C3790">
            <v>3.1</v>
          </cell>
          <cell r="D3790">
            <v>950</v>
          </cell>
          <cell r="E3790">
            <v>3</v>
          </cell>
          <cell r="F3790">
            <v>2.8</v>
          </cell>
          <cell r="G3790">
            <v>2.9</v>
          </cell>
          <cell r="H3790">
            <v>0.52</v>
          </cell>
        </row>
        <row r="3791">
          <cell r="A3791">
            <v>3790</v>
          </cell>
          <cell r="B3791" t="str">
            <v>Actalent</v>
          </cell>
          <cell r="C3791">
            <v>3.7</v>
          </cell>
          <cell r="D3791">
            <v>2800</v>
          </cell>
          <cell r="E3791">
            <v>3.6</v>
          </cell>
          <cell r="F3791">
            <v>3.5</v>
          </cell>
          <cell r="G3791">
            <v>3.6</v>
          </cell>
          <cell r="H3791">
            <v>0.83</v>
          </cell>
        </row>
        <row r="3792">
          <cell r="A3792">
            <v>3791</v>
          </cell>
          <cell r="B3792" t="str">
            <v>Core-Mark International</v>
          </cell>
          <cell r="C3792">
            <v>3.2</v>
          </cell>
          <cell r="D3792">
            <v>1100</v>
          </cell>
          <cell r="E3792">
            <v>2.8</v>
          </cell>
          <cell r="F3792">
            <v>2.9</v>
          </cell>
          <cell r="G3792">
            <v>3</v>
          </cell>
          <cell r="H3792">
            <v>0.57999999999999996</v>
          </cell>
        </row>
        <row r="3793">
          <cell r="A3793">
            <v>3792</v>
          </cell>
          <cell r="B3793" t="str">
            <v>Casady School</v>
          </cell>
          <cell r="C3793">
            <v>4</v>
          </cell>
          <cell r="D3793">
            <v>55</v>
          </cell>
          <cell r="E3793">
            <v>3.8</v>
          </cell>
          <cell r="F3793">
            <v>3.9</v>
          </cell>
          <cell r="G3793">
            <v>4.0999999999999996</v>
          </cell>
          <cell r="H3793" t="str">
            <v>N/A</v>
          </cell>
        </row>
        <row r="3794">
          <cell r="A3794">
            <v>3793</v>
          </cell>
          <cell r="B3794" t="str">
            <v>Milton CAT</v>
          </cell>
          <cell r="C3794">
            <v>3.8</v>
          </cell>
          <cell r="D3794">
            <v>210</v>
          </cell>
          <cell r="E3794">
            <v>3.5</v>
          </cell>
          <cell r="F3794">
            <v>3.7</v>
          </cell>
          <cell r="G3794">
            <v>3.8</v>
          </cell>
          <cell r="H3794">
            <v>0.86</v>
          </cell>
        </row>
        <row r="3795">
          <cell r="A3795">
            <v>3794</v>
          </cell>
          <cell r="B3795" t="str">
            <v>Citizens Business Bank</v>
          </cell>
          <cell r="C3795">
            <v>3.6</v>
          </cell>
          <cell r="D3795">
            <v>180</v>
          </cell>
          <cell r="E3795">
            <v>3.5</v>
          </cell>
          <cell r="F3795">
            <v>3.4</v>
          </cell>
          <cell r="G3795">
            <v>3.5</v>
          </cell>
          <cell r="H3795">
            <v>0.78</v>
          </cell>
        </row>
        <row r="3796">
          <cell r="A3796">
            <v>3795</v>
          </cell>
          <cell r="B3796" t="str">
            <v>Viskase Companies Inc</v>
          </cell>
          <cell r="C3796">
            <v>3.3</v>
          </cell>
          <cell r="D3796">
            <v>140</v>
          </cell>
          <cell r="E3796">
            <v>3.1</v>
          </cell>
          <cell r="F3796">
            <v>3</v>
          </cell>
          <cell r="G3796">
            <v>3.2</v>
          </cell>
          <cell r="H3796">
            <v>0.64</v>
          </cell>
        </row>
        <row r="3797">
          <cell r="A3797">
            <v>3796</v>
          </cell>
          <cell r="B3797" t="str">
            <v>Ken Garff</v>
          </cell>
          <cell r="C3797">
            <v>3.7</v>
          </cell>
          <cell r="D3797">
            <v>680</v>
          </cell>
          <cell r="E3797">
            <v>3.3</v>
          </cell>
          <cell r="F3797">
            <v>3.5</v>
          </cell>
          <cell r="G3797">
            <v>3.7</v>
          </cell>
          <cell r="H3797">
            <v>0.82</v>
          </cell>
        </row>
        <row r="3798">
          <cell r="A3798">
            <v>3797</v>
          </cell>
          <cell r="B3798" t="str">
            <v>O'Grady Peyton International</v>
          </cell>
          <cell r="C3798">
            <v>3.9</v>
          </cell>
          <cell r="D3798">
            <v>160</v>
          </cell>
          <cell r="E3798">
            <v>3.7</v>
          </cell>
          <cell r="F3798">
            <v>3.8</v>
          </cell>
          <cell r="G3798">
            <v>4</v>
          </cell>
          <cell r="H3798">
            <v>0.9</v>
          </cell>
        </row>
        <row r="3799">
          <cell r="A3799">
            <v>3798</v>
          </cell>
          <cell r="B3799" t="str">
            <v>RCI Hospitality</v>
          </cell>
          <cell r="C3799">
            <v>3.2</v>
          </cell>
          <cell r="D3799">
            <v>190</v>
          </cell>
          <cell r="E3799">
            <v>2.9</v>
          </cell>
          <cell r="F3799">
            <v>2.9</v>
          </cell>
          <cell r="G3799">
            <v>3</v>
          </cell>
          <cell r="H3799">
            <v>0.55000000000000004</v>
          </cell>
        </row>
        <row r="3800">
          <cell r="A3800">
            <v>3799</v>
          </cell>
          <cell r="B3800" t="str">
            <v>Humanetics Innovative Solutions</v>
          </cell>
          <cell r="C3800">
            <v>3.6</v>
          </cell>
          <cell r="D3800">
            <v>110</v>
          </cell>
          <cell r="E3800">
            <v>3.4</v>
          </cell>
          <cell r="F3800">
            <v>3.5</v>
          </cell>
          <cell r="G3800">
            <v>3.6</v>
          </cell>
          <cell r="H3800">
            <v>0.8</v>
          </cell>
        </row>
        <row r="3801">
          <cell r="A3801">
            <v>3800</v>
          </cell>
          <cell r="B3801" t="str">
            <v>Barton Associates</v>
          </cell>
          <cell r="C3801">
            <v>3.3</v>
          </cell>
          <cell r="D3801">
            <v>620</v>
          </cell>
          <cell r="E3801">
            <v>3.1</v>
          </cell>
          <cell r="F3801">
            <v>3</v>
          </cell>
          <cell r="G3801">
            <v>3.2</v>
          </cell>
          <cell r="H3801">
            <v>0.65</v>
          </cell>
        </row>
        <row r="3802">
          <cell r="A3802">
            <v>3801</v>
          </cell>
          <cell r="B3802" t="str">
            <v>GlowByte Consulting</v>
          </cell>
          <cell r="C3802">
            <v>4.4000000000000004</v>
          </cell>
          <cell r="D3802">
            <v>185</v>
          </cell>
          <cell r="E3802">
            <v>4.2</v>
          </cell>
          <cell r="F3802">
            <v>4.3</v>
          </cell>
          <cell r="G3802">
            <v>4.5</v>
          </cell>
          <cell r="H3802">
            <v>0.96</v>
          </cell>
        </row>
        <row r="3803">
          <cell r="A3803">
            <v>3802</v>
          </cell>
          <cell r="B3803" t="str">
            <v>University of Toledo Medical Center</v>
          </cell>
          <cell r="C3803">
            <v>3.2</v>
          </cell>
          <cell r="D3803">
            <v>520</v>
          </cell>
          <cell r="E3803">
            <v>3.1</v>
          </cell>
          <cell r="F3803">
            <v>2.8</v>
          </cell>
          <cell r="G3803">
            <v>3.2</v>
          </cell>
          <cell r="H3803">
            <v>0.57999999999999996</v>
          </cell>
        </row>
        <row r="3804">
          <cell r="A3804">
            <v>3803</v>
          </cell>
          <cell r="B3804" t="str">
            <v>Haley &amp; Aldrich</v>
          </cell>
          <cell r="C3804">
            <v>4.0999999999999996</v>
          </cell>
          <cell r="D3804">
            <v>380</v>
          </cell>
          <cell r="E3804">
            <v>3.9</v>
          </cell>
          <cell r="F3804">
            <v>3.8</v>
          </cell>
          <cell r="G3804">
            <v>4.2</v>
          </cell>
          <cell r="H3804">
            <v>0.9</v>
          </cell>
        </row>
        <row r="3805">
          <cell r="A3805">
            <v>3804</v>
          </cell>
          <cell r="B3805" t="str">
            <v>Golden Entertainment</v>
          </cell>
          <cell r="C3805">
            <v>3.1</v>
          </cell>
          <cell r="D3805">
            <v>710</v>
          </cell>
          <cell r="E3805">
            <v>2.8</v>
          </cell>
          <cell r="F3805">
            <v>2.7</v>
          </cell>
          <cell r="G3805">
            <v>3</v>
          </cell>
          <cell r="H3805">
            <v>0.54</v>
          </cell>
        </row>
        <row r="3806">
          <cell r="A3806">
            <v>3805</v>
          </cell>
          <cell r="B3806" t="str">
            <v>City Experiences</v>
          </cell>
          <cell r="C3806">
            <v>3.6</v>
          </cell>
          <cell r="D3806">
            <v>340</v>
          </cell>
          <cell r="E3806">
            <v>3.5</v>
          </cell>
          <cell r="F3806">
            <v>3.3</v>
          </cell>
          <cell r="G3806">
            <v>3.7</v>
          </cell>
          <cell r="H3806">
            <v>0.72</v>
          </cell>
        </row>
        <row r="3807">
          <cell r="A3807">
            <v>3806</v>
          </cell>
          <cell r="B3807" t="str">
            <v>Crown Automotive Group</v>
          </cell>
          <cell r="C3807">
            <v>3.8</v>
          </cell>
          <cell r="D3807">
            <v>245</v>
          </cell>
          <cell r="E3807">
            <v>3.6</v>
          </cell>
          <cell r="F3807">
            <v>3.5</v>
          </cell>
          <cell r="G3807">
            <v>3.9</v>
          </cell>
          <cell r="H3807">
            <v>0.84</v>
          </cell>
        </row>
        <row r="3808">
          <cell r="A3808">
            <v>3807</v>
          </cell>
          <cell r="B3808" t="str">
            <v>Hyundai Capital America</v>
          </cell>
          <cell r="C3808">
            <v>3.7</v>
          </cell>
          <cell r="D3808">
            <v>610</v>
          </cell>
          <cell r="E3808">
            <v>3.5</v>
          </cell>
          <cell r="F3808">
            <v>3.4</v>
          </cell>
          <cell r="G3808">
            <v>3.6</v>
          </cell>
          <cell r="H3808">
            <v>0.76</v>
          </cell>
        </row>
        <row r="3809">
          <cell r="A3809">
            <v>3808</v>
          </cell>
          <cell r="B3809" t="str">
            <v>VOXX International</v>
          </cell>
          <cell r="C3809">
            <v>3.3</v>
          </cell>
          <cell r="D3809">
            <v>145</v>
          </cell>
          <cell r="E3809">
            <v>3.2</v>
          </cell>
          <cell r="F3809">
            <v>3.1</v>
          </cell>
          <cell r="G3809">
            <v>3.2</v>
          </cell>
          <cell r="H3809">
            <v>0.62</v>
          </cell>
        </row>
        <row r="3810">
          <cell r="A3810">
            <v>3809</v>
          </cell>
          <cell r="B3810" t="str">
            <v>Mood Media</v>
          </cell>
          <cell r="C3810">
            <v>3.1</v>
          </cell>
          <cell r="D3810">
            <v>530</v>
          </cell>
          <cell r="E3810">
            <v>3</v>
          </cell>
          <cell r="F3810">
            <v>2.8</v>
          </cell>
          <cell r="G3810">
            <v>2.9</v>
          </cell>
          <cell r="H3810">
            <v>0.51</v>
          </cell>
        </row>
        <row r="3811">
          <cell r="A3811">
            <v>3810</v>
          </cell>
          <cell r="B3811" t="str">
            <v>BroadSoft</v>
          </cell>
          <cell r="C3811">
            <v>3.9</v>
          </cell>
          <cell r="D3811">
            <v>350</v>
          </cell>
          <cell r="E3811">
            <v>3.7</v>
          </cell>
          <cell r="F3811">
            <v>3.6</v>
          </cell>
          <cell r="G3811">
            <v>3.8</v>
          </cell>
          <cell r="H3811">
            <v>0.88</v>
          </cell>
        </row>
        <row r="3812">
          <cell r="A3812">
            <v>3811</v>
          </cell>
          <cell r="B3812" t="str">
            <v>Fry Communications</v>
          </cell>
          <cell r="C3812">
            <v>3.2</v>
          </cell>
          <cell r="D3812">
            <v>210</v>
          </cell>
          <cell r="E3812">
            <v>3.1</v>
          </cell>
          <cell r="F3812">
            <v>2.9</v>
          </cell>
          <cell r="G3812">
            <v>3</v>
          </cell>
          <cell r="H3812">
            <v>0.6</v>
          </cell>
        </row>
        <row r="3813">
          <cell r="A3813">
            <v>3812</v>
          </cell>
          <cell r="B3813" t="str">
            <v>TA Services</v>
          </cell>
          <cell r="C3813">
            <v>3.9</v>
          </cell>
          <cell r="D3813">
            <v>190</v>
          </cell>
          <cell r="E3813">
            <v>3.8</v>
          </cell>
          <cell r="F3813">
            <v>3.7</v>
          </cell>
          <cell r="G3813">
            <v>4</v>
          </cell>
          <cell r="H3813">
            <v>0.86</v>
          </cell>
        </row>
        <row r="3814">
          <cell r="A3814">
            <v>3813</v>
          </cell>
          <cell r="B3814" t="str">
            <v>Transwest</v>
          </cell>
          <cell r="C3814">
            <v>3.5</v>
          </cell>
          <cell r="D3814">
            <v>160</v>
          </cell>
          <cell r="E3814">
            <v>3.4</v>
          </cell>
          <cell r="F3814">
            <v>3.2</v>
          </cell>
          <cell r="G3814">
            <v>3.5</v>
          </cell>
          <cell r="H3814">
            <v>0.7</v>
          </cell>
        </row>
        <row r="3815">
          <cell r="A3815">
            <v>3814</v>
          </cell>
          <cell r="B3815" t="str">
            <v>Bumper To Bumper Auto Parts</v>
          </cell>
          <cell r="C3815">
            <v>3.4</v>
          </cell>
          <cell r="D3815">
            <v>280</v>
          </cell>
          <cell r="E3815">
            <v>3.3</v>
          </cell>
          <cell r="F3815">
            <v>3.1</v>
          </cell>
          <cell r="G3815">
            <v>3.2</v>
          </cell>
          <cell r="H3815">
            <v>0.65</v>
          </cell>
        </row>
        <row r="3816">
          <cell r="A3816">
            <v>3815</v>
          </cell>
          <cell r="B3816" t="str">
            <v>Loffler Companies</v>
          </cell>
          <cell r="C3816">
            <v>4.2</v>
          </cell>
          <cell r="D3816">
            <v>230</v>
          </cell>
          <cell r="E3816">
            <v>4.0999999999999996</v>
          </cell>
          <cell r="F3816">
            <v>4</v>
          </cell>
          <cell r="G3816">
            <v>4.3</v>
          </cell>
          <cell r="H3816">
            <v>0.92</v>
          </cell>
        </row>
        <row r="3817">
          <cell r="A3817">
            <v>3816</v>
          </cell>
          <cell r="B3817" t="str">
            <v>UnitedLex</v>
          </cell>
          <cell r="C3817">
            <v>3.4</v>
          </cell>
          <cell r="D3817">
            <v>980</v>
          </cell>
          <cell r="E3817">
            <v>3.2</v>
          </cell>
          <cell r="F3817">
            <v>3.1</v>
          </cell>
          <cell r="G3817">
            <v>3.3</v>
          </cell>
          <cell r="H3817">
            <v>0.64</v>
          </cell>
        </row>
        <row r="3818">
          <cell r="A3818">
            <v>3817</v>
          </cell>
          <cell r="B3818" t="str">
            <v>Chassix, Inc.</v>
          </cell>
          <cell r="C3818">
            <v>2.8</v>
          </cell>
          <cell r="D3818">
            <v>420</v>
          </cell>
          <cell r="E3818">
            <v>2.6</v>
          </cell>
          <cell r="F3818">
            <v>2.5</v>
          </cell>
          <cell r="G3818">
            <v>2.7</v>
          </cell>
          <cell r="H3818">
            <v>0.48</v>
          </cell>
        </row>
        <row r="3819">
          <cell r="A3819">
            <v>3818</v>
          </cell>
          <cell r="B3819" t="str">
            <v>Milsped</v>
          </cell>
          <cell r="C3819">
            <v>3.9</v>
          </cell>
          <cell r="D3819">
            <v>110</v>
          </cell>
          <cell r="E3819">
            <v>3.8</v>
          </cell>
          <cell r="F3819">
            <v>3.7</v>
          </cell>
          <cell r="G3819">
            <v>4</v>
          </cell>
          <cell r="H3819">
            <v>0.85</v>
          </cell>
        </row>
        <row r="3820">
          <cell r="A3820">
            <v>3819</v>
          </cell>
          <cell r="B3820" t="str">
            <v>Discount Tire</v>
          </cell>
          <cell r="C3820">
            <v>4</v>
          </cell>
          <cell r="D3820">
            <v>4200</v>
          </cell>
          <cell r="E3820">
            <v>3.8</v>
          </cell>
          <cell r="F3820">
            <v>3.7</v>
          </cell>
          <cell r="G3820">
            <v>4.0999999999999996</v>
          </cell>
          <cell r="H3820">
            <v>0.89</v>
          </cell>
        </row>
        <row r="3821">
          <cell r="A3821">
            <v>3820</v>
          </cell>
          <cell r="B3821" t="str">
            <v>Family Entertainment Group</v>
          </cell>
          <cell r="C3821">
            <v>3.5</v>
          </cell>
          <cell r="D3821">
            <v>140</v>
          </cell>
          <cell r="E3821">
            <v>3.4</v>
          </cell>
          <cell r="F3821">
            <v>3.3</v>
          </cell>
          <cell r="G3821">
            <v>3.6</v>
          </cell>
          <cell r="H3821">
            <v>0.74</v>
          </cell>
        </row>
        <row r="3822">
          <cell r="A3822">
            <v>3821</v>
          </cell>
          <cell r="B3822" t="str">
            <v>Mortgage Research Center</v>
          </cell>
          <cell r="C3822">
            <v>4.4000000000000004</v>
          </cell>
          <cell r="D3822">
            <v>560</v>
          </cell>
          <cell r="E3822">
            <v>4.3</v>
          </cell>
          <cell r="F3822">
            <v>4.2</v>
          </cell>
          <cell r="G3822">
            <v>4.5</v>
          </cell>
          <cell r="H3822">
            <v>0.95</v>
          </cell>
        </row>
        <row r="3823">
          <cell r="A3823">
            <v>3822</v>
          </cell>
          <cell r="B3823" t="str">
            <v>Longo Toyota</v>
          </cell>
          <cell r="C3823">
            <v>3.7</v>
          </cell>
          <cell r="D3823">
            <v>190</v>
          </cell>
          <cell r="E3823">
            <v>3.5</v>
          </cell>
          <cell r="F3823">
            <v>3.4</v>
          </cell>
          <cell r="G3823">
            <v>3.8</v>
          </cell>
          <cell r="H3823">
            <v>0.8</v>
          </cell>
        </row>
        <row r="3824">
          <cell r="A3824">
            <v>3823</v>
          </cell>
          <cell r="B3824" t="str">
            <v>CIT Trucks</v>
          </cell>
          <cell r="C3824">
            <v>3.6</v>
          </cell>
          <cell r="D3824">
            <v>130</v>
          </cell>
          <cell r="E3824">
            <v>3.5</v>
          </cell>
          <cell r="F3824">
            <v>3.4</v>
          </cell>
          <cell r="G3824">
            <v>3.6</v>
          </cell>
          <cell r="H3824">
            <v>0.78</v>
          </cell>
        </row>
        <row r="3825">
          <cell r="A3825">
            <v>3824</v>
          </cell>
          <cell r="B3825" t="str">
            <v>The United Federation of Teachers (UFT)</v>
          </cell>
          <cell r="C3825">
            <v>3.5</v>
          </cell>
          <cell r="D3825">
            <v>310</v>
          </cell>
          <cell r="E3825">
            <v>3.4</v>
          </cell>
          <cell r="F3825">
            <v>3.2</v>
          </cell>
          <cell r="G3825">
            <v>3.6</v>
          </cell>
          <cell r="H3825">
            <v>0.68</v>
          </cell>
        </row>
        <row r="3826">
          <cell r="A3826">
            <v>3825</v>
          </cell>
          <cell r="B3826" t="str">
            <v>Northgate Markets</v>
          </cell>
          <cell r="C3826">
            <v>3.6</v>
          </cell>
          <cell r="D3826">
            <v>840</v>
          </cell>
          <cell r="E3826">
            <v>3.4</v>
          </cell>
          <cell r="F3826">
            <v>3.3</v>
          </cell>
          <cell r="G3826">
            <v>3.7</v>
          </cell>
          <cell r="H3826">
            <v>0.75</v>
          </cell>
        </row>
        <row r="3827">
          <cell r="A3827">
            <v>3826</v>
          </cell>
          <cell r="B3827" t="str">
            <v>CareNow</v>
          </cell>
          <cell r="C3827">
            <v>3.1</v>
          </cell>
          <cell r="D3827">
            <v>1200</v>
          </cell>
          <cell r="E3827">
            <v>2.9</v>
          </cell>
          <cell r="F3827">
            <v>2.8</v>
          </cell>
          <cell r="G3827">
            <v>3</v>
          </cell>
          <cell r="H3827">
            <v>0.56000000000000005</v>
          </cell>
        </row>
        <row r="3828">
          <cell r="A3828">
            <v>3827</v>
          </cell>
          <cell r="B3828" t="str">
            <v>Pita Jungle</v>
          </cell>
          <cell r="C3828">
            <v>3.4</v>
          </cell>
          <cell r="D3828">
            <v>450</v>
          </cell>
          <cell r="E3828">
            <v>3.3</v>
          </cell>
          <cell r="F3828">
            <v>3.2</v>
          </cell>
          <cell r="G3828">
            <v>3.5</v>
          </cell>
          <cell r="H3828">
            <v>0.68</v>
          </cell>
        </row>
        <row r="3829">
          <cell r="A3829">
            <v>3828</v>
          </cell>
          <cell r="B3829" t="str">
            <v>CSAT Solutions</v>
          </cell>
          <cell r="C3829">
            <v>2.9</v>
          </cell>
          <cell r="D3829">
            <v>380</v>
          </cell>
          <cell r="E3829">
            <v>2.7</v>
          </cell>
          <cell r="F3829">
            <v>2.6</v>
          </cell>
          <cell r="G3829">
            <v>2.8</v>
          </cell>
          <cell r="H3829">
            <v>0.5</v>
          </cell>
        </row>
        <row r="3830">
          <cell r="A3830">
            <v>3829</v>
          </cell>
          <cell r="B3830" t="str">
            <v>Nityo Infotech Services</v>
          </cell>
          <cell r="C3830">
            <v>3.7</v>
          </cell>
          <cell r="D3830">
            <v>2100</v>
          </cell>
          <cell r="E3830">
            <v>3.6</v>
          </cell>
          <cell r="F3830">
            <v>3.5</v>
          </cell>
          <cell r="G3830">
            <v>3.7</v>
          </cell>
          <cell r="H3830">
            <v>0.78</v>
          </cell>
        </row>
        <row r="3831">
          <cell r="A3831">
            <v>3830</v>
          </cell>
          <cell r="B3831" t="str">
            <v>Shaner Hotels</v>
          </cell>
          <cell r="C3831">
            <v>3.6</v>
          </cell>
          <cell r="D3831">
            <v>320</v>
          </cell>
          <cell r="E3831">
            <v>3.4</v>
          </cell>
          <cell r="F3831">
            <v>3.3</v>
          </cell>
          <cell r="G3831">
            <v>3.7</v>
          </cell>
          <cell r="H3831">
            <v>0.74</v>
          </cell>
        </row>
        <row r="3832">
          <cell r="A3832">
            <v>3831</v>
          </cell>
          <cell r="B3832" t="str">
            <v>Factiva</v>
          </cell>
          <cell r="C3832">
            <v>3.8</v>
          </cell>
          <cell r="D3832">
            <v>180</v>
          </cell>
          <cell r="E3832">
            <v>3.7</v>
          </cell>
          <cell r="F3832">
            <v>3.6</v>
          </cell>
          <cell r="G3832">
            <v>3.8</v>
          </cell>
          <cell r="H3832">
            <v>0.82</v>
          </cell>
        </row>
        <row r="3833">
          <cell r="A3833">
            <v>3832</v>
          </cell>
          <cell r="B3833" t="str">
            <v>ViaQuest</v>
          </cell>
          <cell r="C3833">
            <v>3.4</v>
          </cell>
          <cell r="D3833">
            <v>620</v>
          </cell>
          <cell r="E3833">
            <v>3.3</v>
          </cell>
          <cell r="F3833">
            <v>3.2</v>
          </cell>
          <cell r="G3833">
            <v>3.5</v>
          </cell>
          <cell r="H3833">
            <v>0.66</v>
          </cell>
        </row>
        <row r="3834">
          <cell r="A3834">
            <v>3833</v>
          </cell>
          <cell r="B3834" t="str">
            <v>Hilton Hotels</v>
          </cell>
          <cell r="C3834">
            <v>4.2</v>
          </cell>
          <cell r="D3834">
            <v>18500</v>
          </cell>
          <cell r="E3834">
            <v>4</v>
          </cell>
          <cell r="F3834">
            <v>3.9</v>
          </cell>
          <cell r="G3834">
            <v>4.3</v>
          </cell>
          <cell r="H3834">
            <v>0.91</v>
          </cell>
        </row>
        <row r="3835">
          <cell r="A3835">
            <v>3834</v>
          </cell>
          <cell r="B3835" t="str">
            <v>Envision Healthcare</v>
          </cell>
          <cell r="C3835">
            <v>2.7</v>
          </cell>
          <cell r="D3835">
            <v>2400</v>
          </cell>
          <cell r="E3835">
            <v>2.5</v>
          </cell>
          <cell r="F3835">
            <v>2.4</v>
          </cell>
          <cell r="G3835">
            <v>2.6</v>
          </cell>
          <cell r="H3835">
            <v>0.42</v>
          </cell>
        </row>
        <row r="3836">
          <cell r="A3836">
            <v>3835</v>
          </cell>
          <cell r="B3836" t="str">
            <v>KOI Auto Parts</v>
          </cell>
          <cell r="C3836">
            <v>3.3</v>
          </cell>
          <cell r="D3836">
            <v>110</v>
          </cell>
          <cell r="E3836">
            <v>3.2</v>
          </cell>
          <cell r="F3836">
            <v>3.1</v>
          </cell>
          <cell r="G3836">
            <v>3.2</v>
          </cell>
          <cell r="H3836">
            <v>0.64</v>
          </cell>
        </row>
        <row r="3837">
          <cell r="A3837">
            <v>3836</v>
          </cell>
          <cell r="B3837" t="str">
            <v>Ford Audio-Video</v>
          </cell>
          <cell r="C3837">
            <v>3.5</v>
          </cell>
          <cell r="D3837">
            <v>140</v>
          </cell>
          <cell r="E3837">
            <v>3.4</v>
          </cell>
          <cell r="F3837">
            <v>3.3</v>
          </cell>
          <cell r="G3837">
            <v>3.6</v>
          </cell>
          <cell r="H3837">
            <v>0.72</v>
          </cell>
        </row>
        <row r="3838">
          <cell r="A3838">
            <v>3837</v>
          </cell>
          <cell r="B3838" t="str">
            <v>Burroughs</v>
          </cell>
          <cell r="C3838">
            <v>3.2</v>
          </cell>
          <cell r="D3838">
            <v>380</v>
          </cell>
          <cell r="E3838">
            <v>3.1</v>
          </cell>
          <cell r="F3838">
            <v>2.9</v>
          </cell>
          <cell r="G3838">
            <v>3</v>
          </cell>
          <cell r="H3838">
            <v>0.57999999999999996</v>
          </cell>
        </row>
        <row r="3839">
          <cell r="A3839">
            <v>3838</v>
          </cell>
          <cell r="B3839" t="str">
            <v>Bell and Howell</v>
          </cell>
          <cell r="C3839">
            <v>3.4</v>
          </cell>
          <cell r="D3839">
            <v>460</v>
          </cell>
          <cell r="E3839">
            <v>3.3</v>
          </cell>
          <cell r="F3839">
            <v>3.2</v>
          </cell>
          <cell r="G3839">
            <v>3.4</v>
          </cell>
          <cell r="H3839">
            <v>0.66</v>
          </cell>
        </row>
        <row r="3840">
          <cell r="A3840">
            <v>3839</v>
          </cell>
          <cell r="B3840" t="str">
            <v>The Ritz-Carlton Hotel Company LLC</v>
          </cell>
          <cell r="C3840">
            <v>4.0999999999999996</v>
          </cell>
          <cell r="D3840">
            <v>4800</v>
          </cell>
          <cell r="E3840">
            <v>3.8</v>
          </cell>
          <cell r="F3840">
            <v>3.7</v>
          </cell>
          <cell r="G3840">
            <v>4.2</v>
          </cell>
          <cell r="H3840">
            <v>0.88</v>
          </cell>
        </row>
        <row r="3841">
          <cell r="A3841">
            <v>3840</v>
          </cell>
          <cell r="B3841" t="str">
            <v>Effectv</v>
          </cell>
          <cell r="C3841">
            <v>3.7</v>
          </cell>
          <cell r="D3841">
            <v>410</v>
          </cell>
          <cell r="E3841">
            <v>3.6</v>
          </cell>
          <cell r="F3841">
            <v>3.5</v>
          </cell>
          <cell r="G3841">
            <v>3.7</v>
          </cell>
          <cell r="H3841">
            <v>0.78</v>
          </cell>
        </row>
        <row r="3842">
          <cell r="A3842">
            <v>3841</v>
          </cell>
          <cell r="B3842" t="str">
            <v>PeakMade Real Estate</v>
          </cell>
          <cell r="C3842">
            <v>3.8</v>
          </cell>
          <cell r="D3842">
            <v>290</v>
          </cell>
          <cell r="E3842">
            <v>3.6</v>
          </cell>
          <cell r="F3842">
            <v>3.5</v>
          </cell>
          <cell r="G3842">
            <v>3.9</v>
          </cell>
          <cell r="H3842">
            <v>0.85</v>
          </cell>
        </row>
        <row r="3843">
          <cell r="A3843">
            <v>3842</v>
          </cell>
          <cell r="B3843" t="str">
            <v>Brierley</v>
          </cell>
          <cell r="C3843">
            <v>3.7</v>
          </cell>
          <cell r="D3843">
            <v>160</v>
          </cell>
          <cell r="E3843">
            <v>3.6</v>
          </cell>
          <cell r="F3843">
            <v>3.5</v>
          </cell>
          <cell r="G3843">
            <v>3.8</v>
          </cell>
          <cell r="H3843">
            <v>0.8</v>
          </cell>
        </row>
        <row r="3844">
          <cell r="A3844">
            <v>3843</v>
          </cell>
          <cell r="B3844" t="str">
            <v>SAC Wireless</v>
          </cell>
          <cell r="C3844">
            <v>3.3</v>
          </cell>
          <cell r="D3844">
            <v>510</v>
          </cell>
          <cell r="E3844">
            <v>3.2</v>
          </cell>
          <cell r="F3844">
            <v>3</v>
          </cell>
          <cell r="G3844">
            <v>3.2</v>
          </cell>
          <cell r="H3844">
            <v>0.6</v>
          </cell>
        </row>
        <row r="3845">
          <cell r="A3845">
            <v>3844</v>
          </cell>
          <cell r="B3845" t="str">
            <v>Advantasure</v>
          </cell>
          <cell r="C3845">
            <v>3.2</v>
          </cell>
          <cell r="D3845">
            <v>280</v>
          </cell>
          <cell r="E3845">
            <v>3.1</v>
          </cell>
          <cell r="F3845">
            <v>2.9</v>
          </cell>
          <cell r="G3845">
            <v>3.1</v>
          </cell>
          <cell r="H3845">
            <v>0.55000000000000004</v>
          </cell>
        </row>
        <row r="3846">
          <cell r="A3846">
            <v>3845</v>
          </cell>
          <cell r="B3846" t="str">
            <v>eStaffing</v>
          </cell>
          <cell r="C3846">
            <v>3.9</v>
          </cell>
          <cell r="D3846">
            <v>130</v>
          </cell>
          <cell r="E3846">
            <v>3.8</v>
          </cell>
          <cell r="F3846">
            <v>3.7</v>
          </cell>
          <cell r="G3846">
            <v>4</v>
          </cell>
          <cell r="H3846">
            <v>0.88</v>
          </cell>
        </row>
        <row r="3847">
          <cell r="A3847">
            <v>3846</v>
          </cell>
          <cell r="B3847" t="str">
            <v>Macmillan</v>
          </cell>
          <cell r="C3847">
            <v>3.7</v>
          </cell>
          <cell r="D3847">
            <v>920</v>
          </cell>
          <cell r="E3847">
            <v>3.6</v>
          </cell>
          <cell r="F3847">
            <v>3.4</v>
          </cell>
          <cell r="G3847">
            <v>3.8</v>
          </cell>
          <cell r="H3847">
            <v>0.76</v>
          </cell>
        </row>
        <row r="3848">
          <cell r="A3848">
            <v>3847</v>
          </cell>
          <cell r="B3848" t="str">
            <v>Best-one</v>
          </cell>
          <cell r="C3848">
            <v>3.5</v>
          </cell>
          <cell r="D3848">
            <v>120</v>
          </cell>
          <cell r="E3848">
            <v>3.4</v>
          </cell>
          <cell r="F3848">
            <v>3.3</v>
          </cell>
          <cell r="G3848">
            <v>3.6</v>
          </cell>
          <cell r="H3848">
            <v>0.75</v>
          </cell>
        </row>
        <row r="3849">
          <cell r="A3849">
            <v>3848</v>
          </cell>
          <cell r="B3849" t="str">
            <v>City Cruises</v>
          </cell>
          <cell r="C3849">
            <v>3.6</v>
          </cell>
          <cell r="D3849">
            <v>210</v>
          </cell>
          <cell r="E3849">
            <v>3.5</v>
          </cell>
          <cell r="F3849">
            <v>3.4</v>
          </cell>
          <cell r="G3849">
            <v>3.7</v>
          </cell>
          <cell r="H3849">
            <v>0.74</v>
          </cell>
        </row>
        <row r="3850">
          <cell r="A3850">
            <v>3849</v>
          </cell>
          <cell r="B3850" t="str">
            <v>Delta Defense</v>
          </cell>
          <cell r="C3850">
            <v>4.5999999999999996</v>
          </cell>
          <cell r="D3850">
            <v>240</v>
          </cell>
          <cell r="E3850">
            <v>4.5</v>
          </cell>
          <cell r="F3850">
            <v>4.4000000000000004</v>
          </cell>
          <cell r="G3850">
            <v>4.7</v>
          </cell>
          <cell r="H3850">
            <v>0.97</v>
          </cell>
        </row>
        <row r="3851">
          <cell r="A3851">
            <v>3850</v>
          </cell>
          <cell r="B3851" t="str">
            <v>Chugach Alaska Corporation</v>
          </cell>
          <cell r="C3851">
            <v>3.6</v>
          </cell>
          <cell r="D3851">
            <v>340</v>
          </cell>
          <cell r="E3851">
            <v>3.5</v>
          </cell>
          <cell r="F3851">
            <v>3.4</v>
          </cell>
          <cell r="G3851">
            <v>3.7</v>
          </cell>
          <cell r="H3851">
            <v>0.78</v>
          </cell>
        </row>
        <row r="3852">
          <cell r="A3852">
            <v>3851</v>
          </cell>
          <cell r="B3852" t="str">
            <v>Midwest Veterinary Supply</v>
          </cell>
          <cell r="C3852">
            <v>3.8</v>
          </cell>
          <cell r="D3852">
            <v>180</v>
          </cell>
          <cell r="E3852">
            <v>3.7</v>
          </cell>
          <cell r="F3852">
            <v>3.6</v>
          </cell>
          <cell r="G3852">
            <v>3.9</v>
          </cell>
          <cell r="H3852">
            <v>0.84</v>
          </cell>
        </row>
        <row r="3853">
          <cell r="A3853">
            <v>3852</v>
          </cell>
          <cell r="B3853" t="str">
            <v>United Parks &amp; Resorts</v>
          </cell>
          <cell r="C3853">
            <v>3.6</v>
          </cell>
          <cell r="D3853">
            <v>2800</v>
          </cell>
          <cell r="E3853">
            <v>3.4</v>
          </cell>
          <cell r="F3853">
            <v>3.3</v>
          </cell>
          <cell r="G3853">
            <v>3.7</v>
          </cell>
          <cell r="H3853">
            <v>0.72</v>
          </cell>
        </row>
        <row r="3854">
          <cell r="A3854">
            <v>3853</v>
          </cell>
          <cell r="B3854" t="str">
            <v>MTS Systems</v>
          </cell>
          <cell r="C3854">
            <v>3.5</v>
          </cell>
          <cell r="D3854">
            <v>490</v>
          </cell>
          <cell r="E3854">
            <v>3.4</v>
          </cell>
          <cell r="F3854">
            <v>3.2</v>
          </cell>
          <cell r="G3854">
            <v>3.5</v>
          </cell>
          <cell r="H3854">
            <v>0.7</v>
          </cell>
        </row>
        <row r="3855">
          <cell r="A3855">
            <v>3854</v>
          </cell>
          <cell r="B3855" t="str">
            <v>Yard House</v>
          </cell>
          <cell r="C3855">
            <v>3.6</v>
          </cell>
          <cell r="D3855">
            <v>2100</v>
          </cell>
          <cell r="E3855">
            <v>3.4</v>
          </cell>
          <cell r="F3855">
            <v>3.3</v>
          </cell>
          <cell r="G3855">
            <v>3.7</v>
          </cell>
          <cell r="H3855">
            <v>0.76</v>
          </cell>
        </row>
        <row r="3856">
          <cell r="A3856">
            <v>3855</v>
          </cell>
          <cell r="B3856" t="str">
            <v>Healthcare Services Group</v>
          </cell>
          <cell r="C3856">
            <v>2.8</v>
          </cell>
          <cell r="D3856">
            <v>4800</v>
          </cell>
          <cell r="E3856">
            <v>2.6</v>
          </cell>
          <cell r="F3856">
            <v>2.5</v>
          </cell>
          <cell r="G3856">
            <v>2.7</v>
          </cell>
          <cell r="H3856">
            <v>0.45</v>
          </cell>
        </row>
        <row r="3857">
          <cell r="A3857">
            <v>3856</v>
          </cell>
          <cell r="B3857" t="str">
            <v>Buckeye Broadband</v>
          </cell>
          <cell r="C3857">
            <v>3.3</v>
          </cell>
          <cell r="D3857">
            <v>190</v>
          </cell>
          <cell r="E3857">
            <v>3.2</v>
          </cell>
          <cell r="F3857">
            <v>3.1</v>
          </cell>
          <cell r="G3857">
            <v>3.3</v>
          </cell>
          <cell r="H3857">
            <v>0.62</v>
          </cell>
        </row>
        <row r="3858">
          <cell r="A3858">
            <v>3857</v>
          </cell>
          <cell r="B3858" t="str">
            <v>Raymond James &amp; Associates</v>
          </cell>
          <cell r="C3858">
            <v>4</v>
          </cell>
          <cell r="D3858">
            <v>2800</v>
          </cell>
          <cell r="E3858">
            <v>3.8</v>
          </cell>
          <cell r="F3858">
            <v>3.7</v>
          </cell>
          <cell r="G3858">
            <v>4.0999999999999996</v>
          </cell>
          <cell r="H3858">
            <v>0.9</v>
          </cell>
        </row>
        <row r="3859">
          <cell r="A3859">
            <v>3858</v>
          </cell>
          <cell r="B3859" t="str">
            <v>Kearny Bank</v>
          </cell>
          <cell r="C3859">
            <v>3.5</v>
          </cell>
          <cell r="D3859">
            <v>140</v>
          </cell>
          <cell r="E3859">
            <v>3.4</v>
          </cell>
          <cell r="F3859">
            <v>3.3</v>
          </cell>
          <cell r="G3859">
            <v>3.6</v>
          </cell>
          <cell r="H3859">
            <v>0.75</v>
          </cell>
        </row>
        <row r="3860">
          <cell r="A3860">
            <v>3859</v>
          </cell>
          <cell r="B3860" t="str">
            <v>Electro Rent</v>
          </cell>
          <cell r="C3860">
            <v>3.4</v>
          </cell>
          <cell r="D3860">
            <v>160</v>
          </cell>
          <cell r="E3860">
            <v>3.3</v>
          </cell>
          <cell r="F3860">
            <v>3.2</v>
          </cell>
          <cell r="G3860">
            <v>3.4</v>
          </cell>
          <cell r="H3860">
            <v>0.68</v>
          </cell>
        </row>
        <row r="3861">
          <cell r="A3861">
            <v>3860</v>
          </cell>
          <cell r="B3861" t="str">
            <v>Freshteam by Freshworks</v>
          </cell>
          <cell r="C3861">
            <v>4.2</v>
          </cell>
          <cell r="D3861">
            <v>110</v>
          </cell>
          <cell r="E3861">
            <v>4.0999999999999996</v>
          </cell>
          <cell r="F3861">
            <v>4</v>
          </cell>
          <cell r="G3861">
            <v>4.3</v>
          </cell>
          <cell r="H3861">
            <v>0.94</v>
          </cell>
        </row>
        <row r="3862">
          <cell r="A3862">
            <v>3861</v>
          </cell>
          <cell r="B3862" t="str">
            <v>Malibu Boats</v>
          </cell>
          <cell r="C3862">
            <v>3.4</v>
          </cell>
          <cell r="D3862">
            <v>130</v>
          </cell>
          <cell r="E3862">
            <v>3.3</v>
          </cell>
          <cell r="F3862">
            <v>3.2</v>
          </cell>
          <cell r="G3862">
            <v>3.5</v>
          </cell>
          <cell r="H3862">
            <v>0.7</v>
          </cell>
        </row>
        <row r="3863">
          <cell r="A3863">
            <v>3862</v>
          </cell>
          <cell r="B3863" t="str">
            <v>Pomp's Tire Service</v>
          </cell>
          <cell r="C3863">
            <v>3.3</v>
          </cell>
          <cell r="D3863">
            <v>240</v>
          </cell>
          <cell r="E3863">
            <v>3.2</v>
          </cell>
          <cell r="F3863">
            <v>3.1</v>
          </cell>
          <cell r="G3863">
            <v>3.3</v>
          </cell>
          <cell r="H3863">
            <v>0.65</v>
          </cell>
        </row>
        <row r="3864">
          <cell r="A3864">
            <v>3863</v>
          </cell>
          <cell r="B3864" t="str">
            <v>Donlen</v>
          </cell>
          <cell r="C3864">
            <v>3.6</v>
          </cell>
          <cell r="D3864">
            <v>210</v>
          </cell>
          <cell r="E3864">
            <v>3.5</v>
          </cell>
          <cell r="F3864">
            <v>3.4</v>
          </cell>
          <cell r="G3864">
            <v>3.7</v>
          </cell>
          <cell r="H3864">
            <v>0.76</v>
          </cell>
        </row>
        <row r="3865">
          <cell r="A3865">
            <v>3864</v>
          </cell>
          <cell r="B3865" t="str">
            <v>PMI Worldwide</v>
          </cell>
          <cell r="C3865">
            <v>3.9</v>
          </cell>
          <cell r="D3865">
            <v>120</v>
          </cell>
          <cell r="E3865">
            <v>3.8</v>
          </cell>
          <cell r="F3865">
            <v>3.7</v>
          </cell>
          <cell r="G3865">
            <v>4</v>
          </cell>
          <cell r="H3865">
            <v>0.88</v>
          </cell>
        </row>
        <row r="3866">
          <cell r="A3866">
            <v>3865</v>
          </cell>
          <cell r="B3866" t="str">
            <v>American Financial Network</v>
          </cell>
          <cell r="C3866">
            <v>3.9</v>
          </cell>
          <cell r="D3866">
            <v>450</v>
          </cell>
          <cell r="E3866">
            <v>3.8</v>
          </cell>
          <cell r="F3866">
            <v>3.7</v>
          </cell>
          <cell r="G3866">
            <v>4</v>
          </cell>
          <cell r="H3866">
            <v>0.86</v>
          </cell>
        </row>
        <row r="3867">
          <cell r="A3867">
            <v>3866</v>
          </cell>
          <cell r="B3867" t="str">
            <v>PCS Global Tech</v>
          </cell>
          <cell r="C3867">
            <v>3.8</v>
          </cell>
          <cell r="D3867">
            <v>310</v>
          </cell>
          <cell r="E3867">
            <v>3.7</v>
          </cell>
          <cell r="F3867">
            <v>3.6</v>
          </cell>
          <cell r="G3867">
            <v>3.9</v>
          </cell>
          <cell r="H3867">
            <v>0.82</v>
          </cell>
        </row>
        <row r="3868">
          <cell r="A3868">
            <v>3867</v>
          </cell>
          <cell r="B3868" t="str">
            <v>Planar Systems</v>
          </cell>
          <cell r="C3868">
            <v>3.6</v>
          </cell>
          <cell r="D3868">
            <v>180</v>
          </cell>
          <cell r="E3868">
            <v>3.5</v>
          </cell>
          <cell r="F3868">
            <v>3.4</v>
          </cell>
          <cell r="G3868">
            <v>3.7</v>
          </cell>
          <cell r="H3868">
            <v>0.75</v>
          </cell>
        </row>
        <row r="3869">
          <cell r="A3869">
            <v>3868</v>
          </cell>
          <cell r="B3869" t="str">
            <v>Southwest Foodservice Excellence</v>
          </cell>
          <cell r="C3869">
            <v>3.2</v>
          </cell>
          <cell r="D3869">
            <v>340</v>
          </cell>
          <cell r="E3869">
            <v>3.1</v>
          </cell>
          <cell r="F3869">
            <v>2.9</v>
          </cell>
          <cell r="G3869">
            <v>3.2</v>
          </cell>
          <cell r="H3869">
            <v>0.57999999999999996</v>
          </cell>
        </row>
        <row r="3870">
          <cell r="A3870">
            <v>3869</v>
          </cell>
          <cell r="B3870" t="str">
            <v>RTC</v>
          </cell>
          <cell r="C3870">
            <v>3.5</v>
          </cell>
          <cell r="D3870">
            <v>220</v>
          </cell>
          <cell r="E3870">
            <v>3.4</v>
          </cell>
          <cell r="F3870">
            <v>3.3</v>
          </cell>
          <cell r="G3870">
            <v>3.6</v>
          </cell>
          <cell r="H3870">
            <v>0.72</v>
          </cell>
        </row>
        <row r="3871">
          <cell r="A3871">
            <v>3870</v>
          </cell>
          <cell r="B3871" t="str">
            <v>STERIS Corporation</v>
          </cell>
          <cell r="C3871">
            <v>3.6</v>
          </cell>
          <cell r="D3871">
            <v>1800</v>
          </cell>
          <cell r="E3871">
            <v>3.5</v>
          </cell>
          <cell r="F3871">
            <v>3.4</v>
          </cell>
          <cell r="G3871">
            <v>3.7</v>
          </cell>
          <cell r="H3871">
            <v>0.78</v>
          </cell>
        </row>
        <row r="3872">
          <cell r="A3872">
            <v>3871</v>
          </cell>
          <cell r="B3872" t="str">
            <v>Channel Control Merchants</v>
          </cell>
          <cell r="C3872">
            <v>2.9</v>
          </cell>
          <cell r="D3872">
            <v>560</v>
          </cell>
          <cell r="E3872">
            <v>2.7</v>
          </cell>
          <cell r="F3872">
            <v>2.6</v>
          </cell>
          <cell r="G3872">
            <v>2.8</v>
          </cell>
          <cell r="H3872">
            <v>0.5</v>
          </cell>
        </row>
        <row r="3873">
          <cell r="A3873">
            <v>3872</v>
          </cell>
          <cell r="B3873" t="str">
            <v>Enterprise Fleet Management</v>
          </cell>
          <cell r="C3873">
            <v>3.8</v>
          </cell>
          <cell r="D3873">
            <v>620</v>
          </cell>
          <cell r="E3873">
            <v>3.7</v>
          </cell>
          <cell r="F3873">
            <v>3.6</v>
          </cell>
          <cell r="G3873">
            <v>3.9</v>
          </cell>
          <cell r="H3873">
            <v>0.85</v>
          </cell>
        </row>
        <row r="3874">
          <cell r="A3874">
            <v>3873</v>
          </cell>
          <cell r="B3874" t="str">
            <v>CorePower Yoga</v>
          </cell>
          <cell r="C3874">
            <v>3.4</v>
          </cell>
          <cell r="D3874">
            <v>1400</v>
          </cell>
          <cell r="E3874">
            <v>3.2</v>
          </cell>
          <cell r="F3874">
            <v>3.1</v>
          </cell>
          <cell r="G3874">
            <v>3.5</v>
          </cell>
          <cell r="H3874">
            <v>0.68</v>
          </cell>
        </row>
        <row r="3875">
          <cell r="A3875">
            <v>3874</v>
          </cell>
          <cell r="B3875" t="str">
            <v>The Amenity Collective</v>
          </cell>
          <cell r="C3875">
            <v>3.7</v>
          </cell>
          <cell r="D3875">
            <v>110</v>
          </cell>
          <cell r="E3875">
            <v>3.6</v>
          </cell>
          <cell r="F3875">
            <v>3.5</v>
          </cell>
          <cell r="G3875">
            <v>3.8</v>
          </cell>
          <cell r="H3875">
            <v>0.8</v>
          </cell>
        </row>
        <row r="3876">
          <cell r="A3876">
            <v>3875</v>
          </cell>
          <cell r="B3876" t="str">
            <v>Gulf States Toyota</v>
          </cell>
          <cell r="C3876">
            <v>3.9</v>
          </cell>
          <cell r="D3876">
            <v>180</v>
          </cell>
          <cell r="E3876">
            <v>3.8</v>
          </cell>
          <cell r="F3876">
            <v>3.7</v>
          </cell>
          <cell r="G3876">
            <v>4</v>
          </cell>
          <cell r="H3876">
            <v>0.88</v>
          </cell>
        </row>
        <row r="3877">
          <cell r="A3877">
            <v>3876</v>
          </cell>
          <cell r="B3877" t="str">
            <v>Walsworth Publishing</v>
          </cell>
          <cell r="C3877">
            <v>3.4</v>
          </cell>
          <cell r="D3877">
            <v>240</v>
          </cell>
          <cell r="E3877">
            <v>3.3</v>
          </cell>
          <cell r="F3877">
            <v>3.2</v>
          </cell>
          <cell r="G3877">
            <v>3.5</v>
          </cell>
          <cell r="H3877">
            <v>0.7</v>
          </cell>
        </row>
        <row r="3878">
          <cell r="A3878">
            <v>3877</v>
          </cell>
          <cell r="B3878" t="str">
            <v>Hensley Beverage Company</v>
          </cell>
          <cell r="C3878">
            <v>3.6</v>
          </cell>
          <cell r="D3878">
            <v>150</v>
          </cell>
          <cell r="E3878">
            <v>3.5</v>
          </cell>
          <cell r="F3878">
            <v>3.4</v>
          </cell>
          <cell r="G3878">
            <v>3.7</v>
          </cell>
          <cell r="H3878">
            <v>0.76</v>
          </cell>
        </row>
        <row r="3879">
          <cell r="A3879">
            <v>3878</v>
          </cell>
          <cell r="B3879" t="str">
            <v>Movement Mortgage</v>
          </cell>
          <cell r="C3879">
            <v>4.4000000000000004</v>
          </cell>
          <cell r="D3879">
            <v>1200</v>
          </cell>
          <cell r="E3879">
            <v>4.3</v>
          </cell>
          <cell r="F3879">
            <v>4.2</v>
          </cell>
          <cell r="G3879">
            <v>4.5999999999999996</v>
          </cell>
          <cell r="H3879">
            <v>0.96</v>
          </cell>
        </row>
        <row r="3880">
          <cell r="A3880">
            <v>3879</v>
          </cell>
          <cell r="B3880" t="str">
            <v>Shearman &amp; Sterling</v>
          </cell>
          <cell r="C3880">
            <v>3.6</v>
          </cell>
          <cell r="D3880">
            <v>480</v>
          </cell>
          <cell r="E3880">
            <v>3.4</v>
          </cell>
          <cell r="F3880">
            <v>3.3</v>
          </cell>
          <cell r="G3880">
            <v>3.7</v>
          </cell>
          <cell r="H3880">
            <v>0.74</v>
          </cell>
        </row>
        <row r="3881">
          <cell r="A3881">
            <v>3880</v>
          </cell>
          <cell r="B3881" t="str">
            <v>Batesville</v>
          </cell>
          <cell r="C3881">
            <v>3.5</v>
          </cell>
          <cell r="D3881">
            <v>290</v>
          </cell>
          <cell r="E3881">
            <v>3.4</v>
          </cell>
          <cell r="F3881">
            <v>3.3</v>
          </cell>
          <cell r="G3881">
            <v>3.6</v>
          </cell>
          <cell r="H3881">
            <v>0.72</v>
          </cell>
        </row>
        <row r="3882">
          <cell r="A3882">
            <v>3881</v>
          </cell>
          <cell r="B3882" t="str">
            <v>Motion Recruitment Partners</v>
          </cell>
          <cell r="C3882">
            <v>3.9</v>
          </cell>
          <cell r="D3882">
            <v>780</v>
          </cell>
          <cell r="E3882">
            <v>3.8</v>
          </cell>
          <cell r="F3882">
            <v>3.7</v>
          </cell>
          <cell r="G3882">
            <v>4.0999999999999996</v>
          </cell>
          <cell r="H3882">
            <v>0.89</v>
          </cell>
        </row>
        <row r="3883">
          <cell r="A3883">
            <v>3882</v>
          </cell>
          <cell r="B3883" t="str">
            <v>WageWorks</v>
          </cell>
          <cell r="C3883">
            <v>3.1</v>
          </cell>
          <cell r="D3883">
            <v>840</v>
          </cell>
          <cell r="E3883">
            <v>3</v>
          </cell>
          <cell r="F3883">
            <v>2.8</v>
          </cell>
          <cell r="G3883">
            <v>3.1</v>
          </cell>
          <cell r="H3883">
            <v>0.54</v>
          </cell>
        </row>
        <row r="3884">
          <cell r="A3884">
            <v>3883</v>
          </cell>
          <cell r="B3884" t="str">
            <v>Chiro One Wellness Centers</v>
          </cell>
          <cell r="C3884">
            <v>3.7</v>
          </cell>
          <cell r="D3884">
            <v>310</v>
          </cell>
          <cell r="E3884">
            <v>3.6</v>
          </cell>
          <cell r="F3884">
            <v>3.5</v>
          </cell>
          <cell r="G3884">
            <v>3.8</v>
          </cell>
          <cell r="H3884">
            <v>0.8</v>
          </cell>
        </row>
        <row r="3885">
          <cell r="A3885">
            <v>3884</v>
          </cell>
          <cell r="B3885" t="str">
            <v>TForce Final Mile</v>
          </cell>
          <cell r="C3885">
            <v>2.9</v>
          </cell>
          <cell r="D3885">
            <v>420</v>
          </cell>
          <cell r="E3885">
            <v>2.7</v>
          </cell>
          <cell r="F3885">
            <v>2.6</v>
          </cell>
          <cell r="G3885">
            <v>2.8</v>
          </cell>
          <cell r="H3885">
            <v>0.48</v>
          </cell>
        </row>
        <row r="3886">
          <cell r="A3886">
            <v>3885</v>
          </cell>
          <cell r="B3886" t="str">
            <v>InterDent Service</v>
          </cell>
          <cell r="C3886">
            <v>2.7</v>
          </cell>
          <cell r="D3886">
            <v>680</v>
          </cell>
          <cell r="E3886">
            <v>2.5</v>
          </cell>
          <cell r="F3886">
            <v>2.4</v>
          </cell>
          <cell r="G3886">
            <v>2.6</v>
          </cell>
          <cell r="H3886">
            <v>0.4</v>
          </cell>
        </row>
        <row r="3887">
          <cell r="A3887">
            <v>3886</v>
          </cell>
          <cell r="B3887" t="str">
            <v>Associated Grocers</v>
          </cell>
          <cell r="C3887">
            <v>3.5</v>
          </cell>
          <cell r="D3887">
            <v>340</v>
          </cell>
          <cell r="E3887">
            <v>3.4</v>
          </cell>
          <cell r="F3887">
            <v>3.3</v>
          </cell>
          <cell r="G3887">
            <v>3.6</v>
          </cell>
          <cell r="H3887">
            <v>0.74</v>
          </cell>
        </row>
        <row r="3888">
          <cell r="A3888">
            <v>3887</v>
          </cell>
          <cell r="B3888" t="str">
            <v>Zenith American Solutions</v>
          </cell>
          <cell r="C3888">
            <v>3.1</v>
          </cell>
          <cell r="D3888">
            <v>410</v>
          </cell>
          <cell r="E3888">
            <v>3</v>
          </cell>
          <cell r="F3888">
            <v>2.8</v>
          </cell>
          <cell r="G3888">
            <v>3.1</v>
          </cell>
          <cell r="H3888">
            <v>0.52</v>
          </cell>
        </row>
        <row r="3889">
          <cell r="A3889">
            <v>3888</v>
          </cell>
          <cell r="B3889" t="str">
            <v>Venture Transport</v>
          </cell>
          <cell r="C3889">
            <v>3.4</v>
          </cell>
          <cell r="D3889">
            <v>160</v>
          </cell>
          <cell r="E3889">
            <v>3.3</v>
          </cell>
          <cell r="F3889">
            <v>3.2</v>
          </cell>
          <cell r="G3889">
            <v>3.5</v>
          </cell>
          <cell r="H3889">
            <v>0.68</v>
          </cell>
        </row>
        <row r="3890">
          <cell r="A3890">
            <v>3889</v>
          </cell>
          <cell r="B3890" t="str">
            <v>Johnson Fitness &amp; Wellness</v>
          </cell>
          <cell r="C3890">
            <v>3.5</v>
          </cell>
          <cell r="D3890">
            <v>210</v>
          </cell>
          <cell r="E3890">
            <v>3.4</v>
          </cell>
          <cell r="F3890">
            <v>3.3</v>
          </cell>
          <cell r="G3890">
            <v>3.6</v>
          </cell>
          <cell r="H3890">
            <v>0.72</v>
          </cell>
        </row>
        <row r="3891">
          <cell r="A3891">
            <v>3890</v>
          </cell>
          <cell r="B3891" t="str">
            <v>Ensemble Health Partners</v>
          </cell>
          <cell r="C3891">
            <v>3.9</v>
          </cell>
          <cell r="D3891">
            <v>1500</v>
          </cell>
          <cell r="E3891">
            <v>3.8</v>
          </cell>
          <cell r="F3891">
            <v>3.7</v>
          </cell>
          <cell r="G3891">
            <v>4</v>
          </cell>
          <cell r="H3891">
            <v>0.88</v>
          </cell>
        </row>
        <row r="3892">
          <cell r="A3892">
            <v>3891</v>
          </cell>
          <cell r="B3892" t="str">
            <v>Orgill</v>
          </cell>
          <cell r="C3892">
            <v>3.7</v>
          </cell>
          <cell r="D3892">
            <v>380</v>
          </cell>
          <cell r="E3892">
            <v>3.6</v>
          </cell>
          <cell r="F3892">
            <v>3.5</v>
          </cell>
          <cell r="G3892">
            <v>3.8</v>
          </cell>
          <cell r="H3892">
            <v>0.82</v>
          </cell>
        </row>
        <row r="3893">
          <cell r="A3893">
            <v>3892</v>
          </cell>
          <cell r="B3893" t="str">
            <v>LGO Hospitality</v>
          </cell>
          <cell r="C3893">
            <v>3.6</v>
          </cell>
          <cell r="D3893">
            <v>140</v>
          </cell>
          <cell r="E3893">
            <v>3.5</v>
          </cell>
          <cell r="F3893">
            <v>3.4</v>
          </cell>
          <cell r="G3893">
            <v>3.7</v>
          </cell>
          <cell r="H3893">
            <v>0.75</v>
          </cell>
        </row>
        <row r="3894">
          <cell r="A3894">
            <v>3893</v>
          </cell>
          <cell r="B3894" t="str">
            <v>Civica</v>
          </cell>
          <cell r="C3894">
            <v>3.8</v>
          </cell>
          <cell r="D3894">
            <v>1100</v>
          </cell>
          <cell r="E3894">
            <v>3.7</v>
          </cell>
          <cell r="F3894">
            <v>3.6</v>
          </cell>
          <cell r="G3894">
            <v>3.9</v>
          </cell>
          <cell r="H3894">
            <v>0.86</v>
          </cell>
        </row>
        <row r="3895">
          <cell r="A3895">
            <v>3894</v>
          </cell>
          <cell r="B3895" t="str">
            <v>Gate 1 Travel</v>
          </cell>
          <cell r="C3895">
            <v>3.8</v>
          </cell>
          <cell r="D3895">
            <v>190</v>
          </cell>
          <cell r="E3895">
            <v>3.7</v>
          </cell>
          <cell r="F3895">
            <v>3.6</v>
          </cell>
          <cell r="G3895">
            <v>3.9</v>
          </cell>
          <cell r="H3895">
            <v>0.84</v>
          </cell>
        </row>
        <row r="3896">
          <cell r="A3896">
            <v>3895</v>
          </cell>
          <cell r="B3896" t="str">
            <v>C-STEM</v>
          </cell>
          <cell r="C3896">
            <v>4.0999999999999996</v>
          </cell>
          <cell r="D3896">
            <v>85</v>
          </cell>
          <cell r="E3896">
            <v>4</v>
          </cell>
          <cell r="F3896">
            <v>3.9</v>
          </cell>
          <cell r="G3896">
            <v>4.2</v>
          </cell>
          <cell r="H3896">
            <v>0.9</v>
          </cell>
        </row>
        <row r="3897">
          <cell r="A3897">
            <v>3896</v>
          </cell>
          <cell r="B3897" t="str">
            <v>Park City Mountain</v>
          </cell>
          <cell r="C3897">
            <v>3.7</v>
          </cell>
          <cell r="D3897">
            <v>420</v>
          </cell>
          <cell r="E3897">
            <v>3.6</v>
          </cell>
          <cell r="F3897">
            <v>3.5</v>
          </cell>
          <cell r="G3897">
            <v>3.8</v>
          </cell>
          <cell r="H3897">
            <v>0.8</v>
          </cell>
        </row>
        <row r="3898">
          <cell r="A3898">
            <v>3897</v>
          </cell>
          <cell r="B3898" t="str">
            <v>Ethos Group</v>
          </cell>
          <cell r="C3898">
            <v>4.3</v>
          </cell>
          <cell r="D3898">
            <v>280</v>
          </cell>
          <cell r="E3898">
            <v>4.2</v>
          </cell>
          <cell r="F3898">
            <v>4.0999999999999996</v>
          </cell>
          <cell r="G3898">
            <v>4.4000000000000004</v>
          </cell>
          <cell r="H3898">
            <v>0.94</v>
          </cell>
        </row>
        <row r="3899">
          <cell r="A3899">
            <v>3898</v>
          </cell>
          <cell r="B3899" t="str">
            <v>HomeTeam Pest Defense</v>
          </cell>
          <cell r="C3899">
            <v>3.5</v>
          </cell>
          <cell r="D3899">
            <v>640</v>
          </cell>
          <cell r="E3899">
            <v>3.4</v>
          </cell>
          <cell r="F3899">
            <v>3.3</v>
          </cell>
          <cell r="G3899">
            <v>3.6</v>
          </cell>
          <cell r="H3899">
            <v>0.74</v>
          </cell>
        </row>
        <row r="3900">
          <cell r="A3900">
            <v>3899</v>
          </cell>
          <cell r="B3900" t="str">
            <v>World Finance</v>
          </cell>
          <cell r="C3900">
            <v>3.6</v>
          </cell>
          <cell r="D3900">
            <v>1100</v>
          </cell>
          <cell r="E3900">
            <v>3.5</v>
          </cell>
          <cell r="F3900">
            <v>3.4</v>
          </cell>
          <cell r="G3900">
            <v>3.7</v>
          </cell>
          <cell r="H3900">
            <v>0.78</v>
          </cell>
        </row>
        <row r="3901">
          <cell r="A3901">
            <v>3900</v>
          </cell>
          <cell r="B3901" t="str">
            <v>Maxi-Cosi</v>
          </cell>
          <cell r="C3901">
            <v>3.7</v>
          </cell>
          <cell r="D3901">
            <v>120</v>
          </cell>
          <cell r="E3901">
            <v>3.6</v>
          </cell>
          <cell r="F3901">
            <v>3.5</v>
          </cell>
          <cell r="G3901">
            <v>3.8</v>
          </cell>
          <cell r="H3901">
            <v>0.8</v>
          </cell>
        </row>
        <row r="3902">
          <cell r="A3902">
            <v>3901</v>
          </cell>
          <cell r="B3902" t="str">
            <v>Kalil Bottling</v>
          </cell>
          <cell r="C3902">
            <v>3.2</v>
          </cell>
          <cell r="D3902">
            <v>164</v>
          </cell>
          <cell r="E3902">
            <v>3.1</v>
          </cell>
          <cell r="F3902">
            <v>2.9</v>
          </cell>
          <cell r="G3902">
            <v>3</v>
          </cell>
          <cell r="H3902">
            <v>0.62</v>
          </cell>
        </row>
        <row r="3903">
          <cell r="A3903">
            <v>3902</v>
          </cell>
          <cell r="B3903" t="str">
            <v>NuVasive</v>
          </cell>
          <cell r="C3903">
            <v>3.7</v>
          </cell>
          <cell r="D3903">
            <v>1450</v>
          </cell>
          <cell r="E3903">
            <v>3.4</v>
          </cell>
          <cell r="F3903">
            <v>3.5</v>
          </cell>
          <cell r="G3903">
            <v>3.8</v>
          </cell>
          <cell r="H3903">
            <v>0.78</v>
          </cell>
        </row>
        <row r="3904">
          <cell r="A3904">
            <v>3903</v>
          </cell>
          <cell r="B3904" t="str">
            <v>Tompkins Financial Corporation</v>
          </cell>
          <cell r="C3904">
            <v>3.5</v>
          </cell>
          <cell r="D3904">
            <v>210</v>
          </cell>
          <cell r="E3904">
            <v>3.6</v>
          </cell>
          <cell r="F3904">
            <v>3.3</v>
          </cell>
          <cell r="G3904">
            <v>3.4</v>
          </cell>
          <cell r="H3904">
            <v>0.74</v>
          </cell>
        </row>
        <row r="3905">
          <cell r="A3905">
            <v>3904</v>
          </cell>
          <cell r="B3905" t="str">
            <v>CFI</v>
          </cell>
          <cell r="C3905">
            <v>3.4</v>
          </cell>
          <cell r="D3905">
            <v>850</v>
          </cell>
          <cell r="E3905">
            <v>3</v>
          </cell>
          <cell r="F3905">
            <v>3.2</v>
          </cell>
          <cell r="G3905">
            <v>3.3</v>
          </cell>
          <cell r="H3905">
            <v>0.68</v>
          </cell>
        </row>
        <row r="3906">
          <cell r="A3906">
            <v>3905</v>
          </cell>
          <cell r="B3906" t="str">
            <v>IT Works! Marketing</v>
          </cell>
          <cell r="C3906">
            <v>3.6</v>
          </cell>
          <cell r="D3906">
            <v>540</v>
          </cell>
          <cell r="E3906">
            <v>3.5</v>
          </cell>
          <cell r="F3906">
            <v>3.4</v>
          </cell>
          <cell r="G3906">
            <v>3.8</v>
          </cell>
          <cell r="H3906">
            <v>0.71</v>
          </cell>
        </row>
        <row r="3907">
          <cell r="A3907">
            <v>3906</v>
          </cell>
          <cell r="B3907" t="str">
            <v>Amazon Netherlands</v>
          </cell>
          <cell r="C3907">
            <v>3.8</v>
          </cell>
          <cell r="D3907">
            <v>420</v>
          </cell>
          <cell r="E3907">
            <v>3.2</v>
          </cell>
          <cell r="F3907">
            <v>3.4</v>
          </cell>
          <cell r="G3907">
            <v>3.6</v>
          </cell>
          <cell r="H3907">
            <v>0.76</v>
          </cell>
        </row>
        <row r="3908">
          <cell r="A3908">
            <v>3907</v>
          </cell>
          <cell r="B3908" t="str">
            <v>Move</v>
          </cell>
          <cell r="C3908">
            <v>3.6</v>
          </cell>
          <cell r="D3908">
            <v>980</v>
          </cell>
          <cell r="E3908">
            <v>3.7</v>
          </cell>
          <cell r="F3908">
            <v>3.3</v>
          </cell>
          <cell r="G3908">
            <v>3.5</v>
          </cell>
          <cell r="H3908">
            <v>0.72</v>
          </cell>
        </row>
        <row r="3909">
          <cell r="A3909">
            <v>3908</v>
          </cell>
          <cell r="B3909" t="str">
            <v>Amerisure Insurance</v>
          </cell>
          <cell r="C3909">
            <v>4.0999999999999996</v>
          </cell>
          <cell r="D3909">
            <v>320</v>
          </cell>
          <cell r="E3909">
            <v>4.2</v>
          </cell>
          <cell r="F3909">
            <v>3.9</v>
          </cell>
          <cell r="G3909">
            <v>4.3</v>
          </cell>
          <cell r="H3909">
            <v>0.91</v>
          </cell>
        </row>
        <row r="3910">
          <cell r="A3910">
            <v>3909</v>
          </cell>
          <cell r="B3910" t="str">
            <v>Vitamin World</v>
          </cell>
          <cell r="C3910">
            <v>2.8</v>
          </cell>
          <cell r="D3910">
            <v>740</v>
          </cell>
          <cell r="E3910">
            <v>2.9</v>
          </cell>
          <cell r="F3910">
            <v>2.4</v>
          </cell>
          <cell r="G3910">
            <v>2.6</v>
          </cell>
          <cell r="H3910">
            <v>0.45</v>
          </cell>
        </row>
        <row r="3911">
          <cell r="A3911">
            <v>3910</v>
          </cell>
          <cell r="B3911" t="str">
            <v>Leader Bank</v>
          </cell>
          <cell r="C3911">
            <v>3.9</v>
          </cell>
          <cell r="D3911">
            <v>145</v>
          </cell>
          <cell r="E3911">
            <v>3.8</v>
          </cell>
          <cell r="F3911">
            <v>3.7</v>
          </cell>
          <cell r="G3911">
            <v>4</v>
          </cell>
          <cell r="H3911">
            <v>0.88</v>
          </cell>
        </row>
        <row r="3912">
          <cell r="A3912">
            <v>3911</v>
          </cell>
          <cell r="B3912" t="str">
            <v>InfoUSA</v>
          </cell>
          <cell r="C3912">
            <v>3.1</v>
          </cell>
          <cell r="D3912">
            <v>430</v>
          </cell>
          <cell r="E3912">
            <v>3.2</v>
          </cell>
          <cell r="F3912">
            <v>2.8</v>
          </cell>
          <cell r="G3912">
            <v>2.9</v>
          </cell>
          <cell r="H3912">
            <v>0.57999999999999996</v>
          </cell>
        </row>
        <row r="3913">
          <cell r="A3913">
            <v>3912</v>
          </cell>
          <cell r="B3913" t="str">
            <v>GT's Living Foods</v>
          </cell>
          <cell r="C3913">
            <v>3.3</v>
          </cell>
          <cell r="D3913">
            <v>280</v>
          </cell>
          <cell r="E3913">
            <v>2.8</v>
          </cell>
          <cell r="F3913">
            <v>3</v>
          </cell>
          <cell r="G3913">
            <v>3.4</v>
          </cell>
          <cell r="H3913">
            <v>0.64</v>
          </cell>
        </row>
        <row r="3914">
          <cell r="A3914">
            <v>3913</v>
          </cell>
          <cell r="B3914" t="str">
            <v>Dyopath</v>
          </cell>
          <cell r="C3914">
            <v>3.9</v>
          </cell>
          <cell r="D3914">
            <v>190</v>
          </cell>
          <cell r="E3914">
            <v>4</v>
          </cell>
          <cell r="F3914">
            <v>3.8</v>
          </cell>
          <cell r="G3914">
            <v>4.0999999999999996</v>
          </cell>
          <cell r="H3914">
            <v>0.86</v>
          </cell>
        </row>
        <row r="3915">
          <cell r="A3915">
            <v>3914</v>
          </cell>
          <cell r="B3915" t="str">
            <v>Marcum Technology</v>
          </cell>
          <cell r="C3915">
            <v>3.5</v>
          </cell>
          <cell r="D3915">
            <v>120</v>
          </cell>
          <cell r="E3915">
            <v>3.4</v>
          </cell>
          <cell r="F3915">
            <v>3.3</v>
          </cell>
          <cell r="G3915">
            <v>3.5</v>
          </cell>
          <cell r="H3915">
            <v>0.7</v>
          </cell>
        </row>
        <row r="3916">
          <cell r="A3916">
            <v>3915</v>
          </cell>
          <cell r="B3916" t="str">
            <v>Hogan Transportation Companies</v>
          </cell>
          <cell r="C3916">
            <v>3.3</v>
          </cell>
          <cell r="D3916">
            <v>620</v>
          </cell>
          <cell r="E3916">
            <v>2.9</v>
          </cell>
          <cell r="F3916">
            <v>3.1</v>
          </cell>
          <cell r="G3916">
            <v>3.2</v>
          </cell>
          <cell r="H3916">
            <v>0.66</v>
          </cell>
        </row>
        <row r="3917">
          <cell r="A3917">
            <v>3916</v>
          </cell>
          <cell r="B3917" t="str">
            <v>Transformco</v>
          </cell>
          <cell r="C3917">
            <v>2.4</v>
          </cell>
          <cell r="D3917">
            <v>2100</v>
          </cell>
          <cell r="E3917">
            <v>2.5</v>
          </cell>
          <cell r="F3917">
            <v>2.1</v>
          </cell>
          <cell r="G3917">
            <v>2.2000000000000002</v>
          </cell>
          <cell r="H3917">
            <v>0.38</v>
          </cell>
        </row>
        <row r="3918">
          <cell r="A3918">
            <v>3917</v>
          </cell>
          <cell r="B3918" t="str">
            <v>ReSound</v>
          </cell>
          <cell r="C3918">
            <v>3.6</v>
          </cell>
          <cell r="D3918">
            <v>480</v>
          </cell>
          <cell r="E3918">
            <v>3.5</v>
          </cell>
          <cell r="F3918">
            <v>3.3</v>
          </cell>
          <cell r="G3918">
            <v>3.4</v>
          </cell>
          <cell r="H3918">
            <v>0.74</v>
          </cell>
        </row>
        <row r="3919">
          <cell r="A3919">
            <v>3918</v>
          </cell>
          <cell r="B3919" t="str">
            <v>Marriott Hotel Magazine</v>
          </cell>
          <cell r="C3919">
            <v>3.9</v>
          </cell>
          <cell r="D3919">
            <v>5500</v>
          </cell>
          <cell r="E3919">
            <v>3.8</v>
          </cell>
          <cell r="F3919">
            <v>3.7</v>
          </cell>
          <cell r="G3919">
            <v>4.0999999999999996</v>
          </cell>
          <cell r="H3919">
            <v>0.82</v>
          </cell>
        </row>
        <row r="3920">
          <cell r="A3920">
            <v>3919</v>
          </cell>
          <cell r="B3920" t="str">
            <v>Abbott Vascular</v>
          </cell>
          <cell r="C3920">
            <v>3.8</v>
          </cell>
          <cell r="D3920">
            <v>2400</v>
          </cell>
          <cell r="E3920">
            <v>3.5</v>
          </cell>
          <cell r="F3920">
            <v>3.6</v>
          </cell>
          <cell r="G3920">
            <v>3.7</v>
          </cell>
          <cell r="H3920">
            <v>0.84</v>
          </cell>
        </row>
        <row r="3921">
          <cell r="A3921">
            <v>3920</v>
          </cell>
          <cell r="B3921" t="str">
            <v>NBBJ Design</v>
          </cell>
          <cell r="C3921">
            <v>3.7</v>
          </cell>
          <cell r="D3921">
            <v>310</v>
          </cell>
          <cell r="E3921">
            <v>3.4</v>
          </cell>
          <cell r="F3921">
            <v>3.5</v>
          </cell>
          <cell r="G3921">
            <v>3.9</v>
          </cell>
          <cell r="H3921">
            <v>0.8</v>
          </cell>
        </row>
        <row r="3922">
          <cell r="A3922">
            <v>3921</v>
          </cell>
          <cell r="B3922" t="str">
            <v>FHC Health Systems</v>
          </cell>
          <cell r="C3922">
            <v>3.2</v>
          </cell>
          <cell r="D3922">
            <v>140</v>
          </cell>
          <cell r="E3922">
            <v>3.1</v>
          </cell>
          <cell r="F3922">
            <v>2.9</v>
          </cell>
          <cell r="G3922">
            <v>3</v>
          </cell>
          <cell r="H3922">
            <v>0.6</v>
          </cell>
        </row>
        <row r="3923">
          <cell r="A3923">
            <v>3922</v>
          </cell>
          <cell r="B3923" t="str">
            <v>Jackson Hewitt</v>
          </cell>
          <cell r="C3923">
            <v>3.4</v>
          </cell>
          <cell r="D3923">
            <v>2800</v>
          </cell>
          <cell r="E3923">
            <v>3.5</v>
          </cell>
          <cell r="F3923">
            <v>3.1</v>
          </cell>
          <cell r="G3923">
            <v>3.2</v>
          </cell>
          <cell r="H3923">
            <v>0.65</v>
          </cell>
        </row>
        <row r="3924">
          <cell r="A3924">
            <v>3923</v>
          </cell>
          <cell r="B3924" t="str">
            <v>Ent Credit Union</v>
          </cell>
          <cell r="C3924">
            <v>4.2</v>
          </cell>
          <cell r="D3924">
            <v>350</v>
          </cell>
          <cell r="E3924">
            <v>4.0999999999999996</v>
          </cell>
          <cell r="F3924">
            <v>4</v>
          </cell>
          <cell r="G3924">
            <v>4.4000000000000004</v>
          </cell>
          <cell r="H3924">
            <v>0.93</v>
          </cell>
        </row>
        <row r="3925">
          <cell r="A3925">
            <v>3924</v>
          </cell>
          <cell r="B3925" t="str">
            <v>Ancora Education</v>
          </cell>
          <cell r="C3925">
            <v>3.1</v>
          </cell>
          <cell r="D3925">
            <v>410</v>
          </cell>
          <cell r="E3925">
            <v>3</v>
          </cell>
          <cell r="F3925">
            <v>2.8</v>
          </cell>
          <cell r="G3925">
            <v>2.9</v>
          </cell>
          <cell r="H3925">
            <v>0.55000000000000004</v>
          </cell>
        </row>
        <row r="3926">
          <cell r="A3926">
            <v>3925</v>
          </cell>
          <cell r="B3926" t="str">
            <v>Inform Diagnostics</v>
          </cell>
          <cell r="C3926">
            <v>3.3</v>
          </cell>
          <cell r="D3926">
            <v>290</v>
          </cell>
          <cell r="E3926">
            <v>3.1</v>
          </cell>
          <cell r="F3926">
            <v>3</v>
          </cell>
          <cell r="G3926">
            <v>3.2</v>
          </cell>
          <cell r="H3926">
            <v>0.62</v>
          </cell>
        </row>
        <row r="3927">
          <cell r="A3927">
            <v>3926</v>
          </cell>
          <cell r="B3927" t="str">
            <v>Snapchef</v>
          </cell>
          <cell r="C3927">
            <v>3.8</v>
          </cell>
          <cell r="D3927">
            <v>115</v>
          </cell>
          <cell r="E3927">
            <v>3.6</v>
          </cell>
          <cell r="F3927">
            <v>3.5</v>
          </cell>
          <cell r="G3927">
            <v>3.9</v>
          </cell>
          <cell r="H3927">
            <v>0.84</v>
          </cell>
        </row>
        <row r="3928">
          <cell r="A3928">
            <v>3927</v>
          </cell>
          <cell r="B3928" t="str">
            <v>America's Best Contacts and Eyeglasses</v>
          </cell>
          <cell r="C3928">
            <v>3.3</v>
          </cell>
          <cell r="D3928">
            <v>1800</v>
          </cell>
          <cell r="E3928">
            <v>3.2</v>
          </cell>
          <cell r="F3928">
            <v>3</v>
          </cell>
          <cell r="G3928">
            <v>3.1</v>
          </cell>
          <cell r="H3928">
            <v>0.64</v>
          </cell>
        </row>
        <row r="3929">
          <cell r="A3929">
            <v>3928</v>
          </cell>
          <cell r="B3929" t="str">
            <v>Provenance Hotels</v>
          </cell>
          <cell r="C3929">
            <v>3.4</v>
          </cell>
          <cell r="D3929">
            <v>220</v>
          </cell>
          <cell r="E3929">
            <v>3.2</v>
          </cell>
          <cell r="F3929">
            <v>3.1</v>
          </cell>
          <cell r="G3929">
            <v>3.5</v>
          </cell>
          <cell r="H3929">
            <v>0.68</v>
          </cell>
        </row>
        <row r="3930">
          <cell r="A3930">
            <v>3929</v>
          </cell>
          <cell r="B3930" t="str">
            <v>Historic Tours of America</v>
          </cell>
          <cell r="C3930">
            <v>3.5</v>
          </cell>
          <cell r="D3930">
            <v>260</v>
          </cell>
          <cell r="E3930">
            <v>3.3</v>
          </cell>
          <cell r="F3930">
            <v>3.2</v>
          </cell>
          <cell r="G3930">
            <v>3.7</v>
          </cell>
          <cell r="H3930">
            <v>0.72</v>
          </cell>
        </row>
        <row r="3931">
          <cell r="A3931">
            <v>3930</v>
          </cell>
          <cell r="B3931" t="str">
            <v>W├â┼Æ_rth Industry North America</v>
          </cell>
          <cell r="C3931">
            <v>3.4</v>
          </cell>
          <cell r="D3931">
            <v>450</v>
          </cell>
          <cell r="E3931">
            <v>3.3</v>
          </cell>
          <cell r="F3931">
            <v>3.1</v>
          </cell>
          <cell r="G3931">
            <v>3.2</v>
          </cell>
          <cell r="H3931">
            <v>0.69</v>
          </cell>
        </row>
        <row r="3932">
          <cell r="A3932">
            <v>3931</v>
          </cell>
          <cell r="B3932" t="str">
            <v>Blue Nile</v>
          </cell>
          <cell r="C3932">
            <v>3.5</v>
          </cell>
          <cell r="D3932">
            <v>580</v>
          </cell>
          <cell r="E3932">
            <v>3.4</v>
          </cell>
          <cell r="F3932">
            <v>3.2</v>
          </cell>
          <cell r="G3932">
            <v>3.3</v>
          </cell>
          <cell r="H3932">
            <v>0.7</v>
          </cell>
        </row>
        <row r="3933">
          <cell r="A3933">
            <v>3932</v>
          </cell>
          <cell r="B3933" t="str">
            <v>TotalWellness</v>
          </cell>
          <cell r="C3933">
            <v>3.9</v>
          </cell>
          <cell r="D3933">
            <v>195</v>
          </cell>
          <cell r="E3933">
            <v>4.0999999999999996</v>
          </cell>
          <cell r="F3933">
            <v>3.7</v>
          </cell>
          <cell r="G3933">
            <v>4</v>
          </cell>
          <cell r="H3933">
            <v>0.88</v>
          </cell>
        </row>
        <row r="3934">
          <cell r="A3934">
            <v>3933</v>
          </cell>
          <cell r="B3934" t="str">
            <v>Connolly</v>
          </cell>
          <cell r="C3934">
            <v>3.4</v>
          </cell>
          <cell r="D3934">
            <v>340</v>
          </cell>
          <cell r="E3934">
            <v>3.3</v>
          </cell>
          <cell r="F3934">
            <v>3.1</v>
          </cell>
          <cell r="G3934">
            <v>3.2</v>
          </cell>
          <cell r="H3934">
            <v>0.65</v>
          </cell>
        </row>
        <row r="3935">
          <cell r="A3935">
            <v>3934</v>
          </cell>
          <cell r="B3935" t="str">
            <v>Always Best Care Senior Services</v>
          </cell>
          <cell r="C3935">
            <v>3.7</v>
          </cell>
          <cell r="D3935">
            <v>1100</v>
          </cell>
          <cell r="E3935">
            <v>3.6</v>
          </cell>
          <cell r="F3935">
            <v>3.5</v>
          </cell>
          <cell r="G3935">
            <v>3.8</v>
          </cell>
          <cell r="H3935">
            <v>0.79</v>
          </cell>
        </row>
        <row r="3936">
          <cell r="A3936">
            <v>3935</v>
          </cell>
          <cell r="B3936" t="str">
            <v>Total Traffic Network</v>
          </cell>
          <cell r="C3936">
            <v>3.2</v>
          </cell>
          <cell r="D3936">
            <v>240</v>
          </cell>
          <cell r="E3936">
            <v>3</v>
          </cell>
          <cell r="F3936">
            <v>2.9</v>
          </cell>
          <cell r="G3936">
            <v>3.1</v>
          </cell>
          <cell r="H3936">
            <v>0.57999999999999996</v>
          </cell>
        </row>
        <row r="3937">
          <cell r="A3937">
            <v>3936</v>
          </cell>
          <cell r="B3937" t="str">
            <v>Premier Truck Group</v>
          </cell>
          <cell r="C3937">
            <v>3.3</v>
          </cell>
          <cell r="D3937">
            <v>380</v>
          </cell>
          <cell r="E3937">
            <v>3.1</v>
          </cell>
          <cell r="F3937">
            <v>3</v>
          </cell>
          <cell r="G3937">
            <v>3.2</v>
          </cell>
          <cell r="H3937">
            <v>0.66</v>
          </cell>
        </row>
        <row r="3938">
          <cell r="A3938">
            <v>3937</v>
          </cell>
          <cell r="B3938" t="str">
            <v>Canandaigua National Bank &amp; Trust</v>
          </cell>
          <cell r="C3938">
            <v>4</v>
          </cell>
          <cell r="D3938">
            <v>130</v>
          </cell>
          <cell r="E3938">
            <v>4.0999999999999996</v>
          </cell>
          <cell r="F3938">
            <v>3.9</v>
          </cell>
          <cell r="G3938">
            <v>4.2</v>
          </cell>
          <cell r="H3938">
            <v>0.9</v>
          </cell>
        </row>
        <row r="3939">
          <cell r="A3939">
            <v>3938</v>
          </cell>
          <cell r="B3939" t="str">
            <v>RUAN</v>
          </cell>
          <cell r="C3939">
            <v>3.4</v>
          </cell>
          <cell r="D3939">
            <v>950</v>
          </cell>
          <cell r="E3939">
            <v>3.1</v>
          </cell>
          <cell r="F3939">
            <v>3.2</v>
          </cell>
          <cell r="G3939">
            <v>3.3</v>
          </cell>
          <cell r="H3939">
            <v>0.71</v>
          </cell>
        </row>
        <row r="3940">
          <cell r="A3940">
            <v>3939</v>
          </cell>
          <cell r="B3940" t="str">
            <v>Asplundh Tree Expert Co</v>
          </cell>
          <cell r="C3940">
            <v>3.1</v>
          </cell>
          <cell r="D3940">
            <v>1600</v>
          </cell>
          <cell r="E3940">
            <v>2.8</v>
          </cell>
          <cell r="F3940">
            <v>2.9</v>
          </cell>
          <cell r="G3940">
            <v>3</v>
          </cell>
          <cell r="H3940">
            <v>0.54</v>
          </cell>
        </row>
        <row r="3941">
          <cell r="A3941">
            <v>3940</v>
          </cell>
          <cell r="B3941" t="str">
            <v>Lakeview Loan Servicing</v>
          </cell>
          <cell r="C3941">
            <v>3.2</v>
          </cell>
          <cell r="D3941">
            <v>420</v>
          </cell>
          <cell r="E3941">
            <v>3.1</v>
          </cell>
          <cell r="F3941">
            <v>2.9</v>
          </cell>
          <cell r="G3941">
            <v>3</v>
          </cell>
          <cell r="H3941">
            <v>0.59</v>
          </cell>
        </row>
        <row r="3942">
          <cell r="A3942">
            <v>3941</v>
          </cell>
          <cell r="B3942" t="str">
            <v>Xanterra Travel Collection</v>
          </cell>
          <cell r="C3942">
            <v>3.3</v>
          </cell>
          <cell r="D3942">
            <v>840</v>
          </cell>
          <cell r="E3942">
            <v>2.9</v>
          </cell>
          <cell r="F3942">
            <v>3</v>
          </cell>
          <cell r="G3942">
            <v>3.4</v>
          </cell>
          <cell r="H3942">
            <v>0.62</v>
          </cell>
        </row>
        <row r="3943">
          <cell r="A3943">
            <v>3942</v>
          </cell>
          <cell r="B3943" t="str">
            <v>Headway Technologies</v>
          </cell>
          <cell r="C3943">
            <v>3.6</v>
          </cell>
          <cell r="D3943">
            <v>180</v>
          </cell>
          <cell r="E3943">
            <v>3.5</v>
          </cell>
          <cell r="F3943">
            <v>3.4</v>
          </cell>
          <cell r="G3943">
            <v>3.7</v>
          </cell>
          <cell r="H3943">
            <v>0.76</v>
          </cell>
        </row>
        <row r="3944">
          <cell r="A3944">
            <v>3943</v>
          </cell>
          <cell r="B3944" t="str">
            <v>Call of Duty</v>
          </cell>
          <cell r="C3944">
            <v>3.8</v>
          </cell>
          <cell r="D3944">
            <v>3200</v>
          </cell>
          <cell r="E3944">
            <v>3.4</v>
          </cell>
          <cell r="F3944">
            <v>3.5</v>
          </cell>
          <cell r="G3944">
            <v>3.6</v>
          </cell>
          <cell r="H3944">
            <v>0.78</v>
          </cell>
        </row>
        <row r="3945">
          <cell r="A3945">
            <v>3944</v>
          </cell>
          <cell r="B3945" t="str">
            <v>Sutherlin Automotive</v>
          </cell>
          <cell r="C3945">
            <v>3.1</v>
          </cell>
          <cell r="D3945">
            <v>110</v>
          </cell>
          <cell r="E3945">
            <v>2.9</v>
          </cell>
          <cell r="F3945">
            <v>2.8</v>
          </cell>
          <cell r="G3945">
            <v>3</v>
          </cell>
          <cell r="H3945">
            <v>0.55000000000000004</v>
          </cell>
        </row>
        <row r="3946">
          <cell r="A3946">
            <v>3945</v>
          </cell>
          <cell r="B3946" t="str">
            <v>Infotel</v>
          </cell>
          <cell r="C3946">
            <v>3.7</v>
          </cell>
          <cell r="D3946">
            <v>215</v>
          </cell>
          <cell r="E3946">
            <v>3.6</v>
          </cell>
          <cell r="F3946">
            <v>3.5</v>
          </cell>
          <cell r="G3946">
            <v>3.8</v>
          </cell>
          <cell r="H3946">
            <v>0.81</v>
          </cell>
        </row>
        <row r="3947">
          <cell r="A3947">
            <v>3946</v>
          </cell>
          <cell r="B3947" t="str">
            <v>Deflecto</v>
          </cell>
          <cell r="C3947">
            <v>3.2</v>
          </cell>
          <cell r="D3947">
            <v>190</v>
          </cell>
          <cell r="E3947">
            <v>3.1</v>
          </cell>
          <cell r="F3947">
            <v>2.9</v>
          </cell>
          <cell r="G3947">
            <v>3</v>
          </cell>
          <cell r="H3947">
            <v>0.6</v>
          </cell>
        </row>
        <row r="3948">
          <cell r="A3948">
            <v>3947</v>
          </cell>
          <cell r="B3948" t="str">
            <v>Comtech EFData</v>
          </cell>
          <cell r="C3948">
            <v>3.5</v>
          </cell>
          <cell r="D3948">
            <v>145</v>
          </cell>
          <cell r="E3948">
            <v>3.4</v>
          </cell>
          <cell r="F3948">
            <v>3.3</v>
          </cell>
          <cell r="G3948">
            <v>3.4</v>
          </cell>
          <cell r="H3948">
            <v>0.72</v>
          </cell>
        </row>
        <row r="3949">
          <cell r="A3949">
            <v>3948</v>
          </cell>
          <cell r="B3949" t="str">
            <v>Century Casinos</v>
          </cell>
          <cell r="C3949">
            <v>3.4</v>
          </cell>
          <cell r="D3949">
            <v>280</v>
          </cell>
          <cell r="E3949">
            <v>3.2</v>
          </cell>
          <cell r="F3949">
            <v>3.1</v>
          </cell>
          <cell r="G3949">
            <v>3.3</v>
          </cell>
          <cell r="H3949">
            <v>0.68</v>
          </cell>
        </row>
        <row r="3950">
          <cell r="A3950">
            <v>3949</v>
          </cell>
          <cell r="B3950" t="str">
            <v>Benchmark</v>
          </cell>
          <cell r="C3950">
            <v>3.6</v>
          </cell>
          <cell r="D3950">
            <v>1200</v>
          </cell>
          <cell r="E3950">
            <v>3.5</v>
          </cell>
          <cell r="F3950">
            <v>3.4</v>
          </cell>
          <cell r="G3950">
            <v>3.7</v>
          </cell>
          <cell r="H3950">
            <v>0.75</v>
          </cell>
        </row>
        <row r="3951">
          <cell r="A3951">
            <v>3950</v>
          </cell>
          <cell r="B3951" t="str">
            <v>CollisionRight</v>
          </cell>
          <cell r="C3951">
            <v>3.4</v>
          </cell>
          <cell r="D3951">
            <v>95</v>
          </cell>
          <cell r="E3951">
            <v>3.2</v>
          </cell>
          <cell r="F3951">
            <v>3.1</v>
          </cell>
          <cell r="G3951">
            <v>3.3</v>
          </cell>
          <cell r="H3951">
            <v>0.7</v>
          </cell>
        </row>
        <row r="3952">
          <cell r="A3952">
            <v>3951</v>
          </cell>
          <cell r="B3952" t="str">
            <v>Motel 6</v>
          </cell>
          <cell r="C3952">
            <v>3.1</v>
          </cell>
          <cell r="D3952">
            <v>3400</v>
          </cell>
          <cell r="E3952">
            <v>3.2</v>
          </cell>
          <cell r="F3952">
            <v>2.9</v>
          </cell>
          <cell r="G3952">
            <v>3</v>
          </cell>
          <cell r="H3952">
            <v>0.56000000000000005</v>
          </cell>
        </row>
        <row r="3953">
          <cell r="A3953">
            <v>3952</v>
          </cell>
          <cell r="B3953" t="str">
            <v>acac</v>
          </cell>
          <cell r="C3953">
            <v>3.5</v>
          </cell>
          <cell r="D3953">
            <v>230</v>
          </cell>
          <cell r="E3953">
            <v>3.4</v>
          </cell>
          <cell r="F3953">
            <v>3.2</v>
          </cell>
          <cell r="G3953">
            <v>3.7</v>
          </cell>
          <cell r="H3953">
            <v>0.74</v>
          </cell>
        </row>
        <row r="3954">
          <cell r="A3954">
            <v>3953</v>
          </cell>
          <cell r="B3954" t="str">
            <v>Quicken Loans</v>
          </cell>
          <cell r="C3954">
            <v>4.0999999999999996</v>
          </cell>
          <cell r="D3954">
            <v>6500</v>
          </cell>
          <cell r="E3954">
            <v>4</v>
          </cell>
          <cell r="F3954">
            <v>3.9</v>
          </cell>
          <cell r="G3954">
            <v>4.3</v>
          </cell>
          <cell r="H3954">
            <v>0.92</v>
          </cell>
        </row>
        <row r="3955">
          <cell r="A3955">
            <v>3954</v>
          </cell>
          <cell r="B3955" t="str">
            <v>Choice Bank</v>
          </cell>
          <cell r="C3955">
            <v>3.9</v>
          </cell>
          <cell r="D3955">
            <v>125</v>
          </cell>
          <cell r="E3955">
            <v>3.8</v>
          </cell>
          <cell r="F3955">
            <v>3.7</v>
          </cell>
          <cell r="G3955">
            <v>4</v>
          </cell>
          <cell r="H3955">
            <v>0.89</v>
          </cell>
        </row>
        <row r="3956">
          <cell r="A3956">
            <v>3955</v>
          </cell>
          <cell r="B3956" t="str">
            <v>Amnet</v>
          </cell>
          <cell r="C3956">
            <v>3.6</v>
          </cell>
          <cell r="D3956">
            <v>180</v>
          </cell>
          <cell r="E3956">
            <v>3.5</v>
          </cell>
          <cell r="F3956">
            <v>3.4</v>
          </cell>
          <cell r="G3956">
            <v>3.6</v>
          </cell>
          <cell r="H3956">
            <v>0.76</v>
          </cell>
        </row>
        <row r="3957">
          <cell r="A3957">
            <v>3956</v>
          </cell>
          <cell r="B3957" t="str">
            <v>Retail Merchandising Services</v>
          </cell>
          <cell r="C3957">
            <v>3.3</v>
          </cell>
          <cell r="D3957">
            <v>310</v>
          </cell>
          <cell r="E3957">
            <v>3.4</v>
          </cell>
          <cell r="F3957">
            <v>3</v>
          </cell>
          <cell r="G3957">
            <v>3.1</v>
          </cell>
          <cell r="H3957">
            <v>0.62</v>
          </cell>
        </row>
        <row r="3958">
          <cell r="A3958">
            <v>3957</v>
          </cell>
          <cell r="B3958" t="str">
            <v>NutanixDevs</v>
          </cell>
          <cell r="C3958">
            <v>4</v>
          </cell>
          <cell r="D3958">
            <v>1800</v>
          </cell>
          <cell r="E3958">
            <v>3.9</v>
          </cell>
          <cell r="F3958">
            <v>3.8</v>
          </cell>
          <cell r="G3958">
            <v>4.2</v>
          </cell>
          <cell r="H3958">
            <v>0.9</v>
          </cell>
        </row>
        <row r="3959">
          <cell r="A3959">
            <v>3958</v>
          </cell>
          <cell r="B3959" t="str">
            <v>Portables Choice Group</v>
          </cell>
          <cell r="C3959">
            <v>3.2</v>
          </cell>
          <cell r="D3959">
            <v>140</v>
          </cell>
          <cell r="E3959">
            <v>3.1</v>
          </cell>
          <cell r="F3959">
            <v>2.9</v>
          </cell>
          <cell r="G3959">
            <v>3</v>
          </cell>
          <cell r="H3959">
            <v>0.57999999999999996</v>
          </cell>
        </row>
        <row r="3960">
          <cell r="A3960">
            <v>3959</v>
          </cell>
          <cell r="B3960" t="str">
            <v>The ONE Group</v>
          </cell>
          <cell r="C3960">
            <v>3.1</v>
          </cell>
          <cell r="D3960">
            <v>480</v>
          </cell>
          <cell r="E3960">
            <v>2.9</v>
          </cell>
          <cell r="F3960">
            <v>2.8</v>
          </cell>
          <cell r="G3960">
            <v>3</v>
          </cell>
          <cell r="H3960">
            <v>0.54</v>
          </cell>
        </row>
        <row r="3961">
          <cell r="A3961">
            <v>3960</v>
          </cell>
          <cell r="B3961" t="str">
            <v>Bergstrom Corp</v>
          </cell>
          <cell r="C3961">
            <v>3.5</v>
          </cell>
          <cell r="D3961">
            <v>320</v>
          </cell>
          <cell r="E3961">
            <v>3.3</v>
          </cell>
          <cell r="F3961">
            <v>3.2</v>
          </cell>
          <cell r="G3961">
            <v>3.4</v>
          </cell>
          <cell r="H3961">
            <v>0.72</v>
          </cell>
        </row>
        <row r="3962">
          <cell r="A3962">
            <v>3961</v>
          </cell>
          <cell r="B3962" t="str">
            <v>SouthWest Water Company</v>
          </cell>
          <cell r="C3962">
            <v>3.4</v>
          </cell>
          <cell r="D3962">
            <v>190</v>
          </cell>
          <cell r="E3962">
            <v>3.3</v>
          </cell>
          <cell r="F3962">
            <v>3.1</v>
          </cell>
          <cell r="G3962">
            <v>3.2</v>
          </cell>
          <cell r="H3962">
            <v>0.68</v>
          </cell>
        </row>
        <row r="3963">
          <cell r="A3963">
            <v>3962</v>
          </cell>
          <cell r="B3963" t="str">
            <v>Check 'n Go</v>
          </cell>
          <cell r="C3963">
            <v>3.1</v>
          </cell>
          <cell r="D3963">
            <v>1100</v>
          </cell>
          <cell r="E3963">
            <v>3.2</v>
          </cell>
          <cell r="F3963">
            <v>2.8</v>
          </cell>
          <cell r="G3963">
            <v>2.9</v>
          </cell>
          <cell r="H3963">
            <v>0.55000000000000004</v>
          </cell>
        </row>
        <row r="3964">
          <cell r="A3964">
            <v>3963</v>
          </cell>
          <cell r="B3964" t="str">
            <v>Gee Automotive Companies</v>
          </cell>
          <cell r="C3964">
            <v>3.4</v>
          </cell>
          <cell r="D3964">
            <v>160</v>
          </cell>
          <cell r="E3964">
            <v>3.2</v>
          </cell>
          <cell r="F3964">
            <v>3.1</v>
          </cell>
          <cell r="G3964">
            <v>3.3</v>
          </cell>
          <cell r="H3964">
            <v>0.7</v>
          </cell>
        </row>
        <row r="3965">
          <cell r="A3965">
            <v>3964</v>
          </cell>
          <cell r="B3965" t="str">
            <v>Crestwood Behavioral Health, Inc.</v>
          </cell>
          <cell r="C3965">
            <v>3.3</v>
          </cell>
          <cell r="D3965">
            <v>640</v>
          </cell>
          <cell r="E3965">
            <v>3.1</v>
          </cell>
          <cell r="F3965">
            <v>3</v>
          </cell>
          <cell r="G3965">
            <v>3.4</v>
          </cell>
          <cell r="H3965">
            <v>0.64</v>
          </cell>
        </row>
        <row r="3966">
          <cell r="A3966">
            <v>3965</v>
          </cell>
          <cell r="B3966" t="str">
            <v>Enterprise Solutions</v>
          </cell>
          <cell r="C3966">
            <v>3.7</v>
          </cell>
          <cell r="D3966">
            <v>420</v>
          </cell>
          <cell r="E3966">
            <v>3.6</v>
          </cell>
          <cell r="F3966">
            <v>3.5</v>
          </cell>
          <cell r="G3966">
            <v>3.8</v>
          </cell>
          <cell r="H3966">
            <v>0.8</v>
          </cell>
        </row>
        <row r="3967">
          <cell r="A3967">
            <v>3966</v>
          </cell>
          <cell r="B3967" t="str">
            <v>Myers and Stauffer</v>
          </cell>
          <cell r="C3967">
            <v>3.6</v>
          </cell>
          <cell r="D3967">
            <v>280</v>
          </cell>
          <cell r="E3967">
            <v>3.5</v>
          </cell>
          <cell r="F3967">
            <v>3.4</v>
          </cell>
          <cell r="G3967">
            <v>3.6</v>
          </cell>
          <cell r="H3967">
            <v>0.78</v>
          </cell>
        </row>
        <row r="3968">
          <cell r="A3968">
            <v>3967</v>
          </cell>
          <cell r="B3968" t="str">
            <v>Coram Specialty Infusion</v>
          </cell>
          <cell r="C3968">
            <v>3.2</v>
          </cell>
          <cell r="D3968">
            <v>950</v>
          </cell>
          <cell r="E3968">
            <v>3.1</v>
          </cell>
          <cell r="F3968">
            <v>2.9</v>
          </cell>
          <cell r="G3968">
            <v>3</v>
          </cell>
          <cell r="H3968">
            <v>0.57999999999999996</v>
          </cell>
        </row>
        <row r="3969">
          <cell r="A3969">
            <v>3968</v>
          </cell>
          <cell r="B3969" t="str">
            <v>United Wholesale Funding</v>
          </cell>
          <cell r="C3969">
            <v>3.4</v>
          </cell>
          <cell r="D3969">
            <v>115</v>
          </cell>
          <cell r="E3969">
            <v>3.3</v>
          </cell>
          <cell r="F3969">
            <v>3.1</v>
          </cell>
          <cell r="G3969">
            <v>3.2</v>
          </cell>
          <cell r="H3969">
            <v>0.66</v>
          </cell>
        </row>
        <row r="3970">
          <cell r="A3970">
            <v>3969</v>
          </cell>
          <cell r="B3970" t="str">
            <v>OKIN Process</v>
          </cell>
          <cell r="C3970">
            <v>3.8</v>
          </cell>
          <cell r="D3970">
            <v>210</v>
          </cell>
          <cell r="E3970">
            <v>3.7</v>
          </cell>
          <cell r="F3970">
            <v>3.6</v>
          </cell>
          <cell r="G3970">
            <v>3.9</v>
          </cell>
          <cell r="H3970">
            <v>0.84</v>
          </cell>
        </row>
        <row r="3971">
          <cell r="A3971">
            <v>3970</v>
          </cell>
          <cell r="B3971" t="str">
            <v>Xceligent</v>
          </cell>
          <cell r="C3971">
            <v>2.8</v>
          </cell>
          <cell r="D3971">
            <v>180</v>
          </cell>
          <cell r="E3971">
            <v>2.9</v>
          </cell>
          <cell r="F3971">
            <v>2.4</v>
          </cell>
          <cell r="G3971">
            <v>2.5</v>
          </cell>
          <cell r="H3971">
            <v>0.4</v>
          </cell>
        </row>
        <row r="3972">
          <cell r="A3972">
            <v>3971</v>
          </cell>
          <cell r="B3972" t="str">
            <v>DSI Renal</v>
          </cell>
          <cell r="C3972">
            <v>3.2</v>
          </cell>
          <cell r="D3972">
            <v>340</v>
          </cell>
          <cell r="E3972">
            <v>3.1</v>
          </cell>
          <cell r="F3972">
            <v>2.9</v>
          </cell>
          <cell r="G3972">
            <v>3</v>
          </cell>
          <cell r="H3972">
            <v>0.6</v>
          </cell>
        </row>
        <row r="3973">
          <cell r="A3973">
            <v>3972</v>
          </cell>
          <cell r="B3973" t="str">
            <v>Peak-Ryzex</v>
          </cell>
          <cell r="C3973">
            <v>3.5</v>
          </cell>
          <cell r="D3973">
            <v>160</v>
          </cell>
          <cell r="E3973">
            <v>3.4</v>
          </cell>
          <cell r="F3973">
            <v>3.3</v>
          </cell>
          <cell r="G3973">
            <v>3.4</v>
          </cell>
          <cell r="H3973">
            <v>0.72</v>
          </cell>
        </row>
        <row r="3974">
          <cell r="A3974">
            <v>3973</v>
          </cell>
          <cell r="B3974" t="str">
            <v>Walmart Global Tech</v>
          </cell>
          <cell r="C3974">
            <v>3.8</v>
          </cell>
          <cell r="D3974">
            <v>5200</v>
          </cell>
          <cell r="E3974">
            <v>3.6</v>
          </cell>
          <cell r="F3974">
            <v>3.5</v>
          </cell>
          <cell r="G3974">
            <v>3.9</v>
          </cell>
          <cell r="H3974">
            <v>0.82</v>
          </cell>
        </row>
        <row r="3975">
          <cell r="A3975">
            <v>3974</v>
          </cell>
          <cell r="B3975" t="str">
            <v>Wakefern Food Corp.</v>
          </cell>
          <cell r="C3975">
            <v>3.5</v>
          </cell>
          <cell r="D3975">
            <v>1200</v>
          </cell>
          <cell r="E3975">
            <v>3.4</v>
          </cell>
          <cell r="F3975">
            <v>3.2</v>
          </cell>
          <cell r="G3975">
            <v>3.4</v>
          </cell>
          <cell r="H3975">
            <v>0.74</v>
          </cell>
        </row>
        <row r="3976">
          <cell r="A3976">
            <v>3975</v>
          </cell>
          <cell r="B3976" t="str">
            <v>DreamWorks</v>
          </cell>
          <cell r="C3976">
            <v>4.0999999999999996</v>
          </cell>
          <cell r="D3976">
            <v>1100</v>
          </cell>
          <cell r="E3976">
            <v>3.9</v>
          </cell>
          <cell r="F3976">
            <v>3.8</v>
          </cell>
          <cell r="G3976">
            <v>4.3</v>
          </cell>
          <cell r="H3976">
            <v>0.91</v>
          </cell>
        </row>
        <row r="3977">
          <cell r="A3977">
            <v>3976</v>
          </cell>
          <cell r="B3977" t="str">
            <v>Czarnowski Collective</v>
          </cell>
          <cell r="C3977">
            <v>3.9</v>
          </cell>
          <cell r="D3977">
            <v>240</v>
          </cell>
          <cell r="E3977">
            <v>3.7</v>
          </cell>
          <cell r="F3977">
            <v>3.8</v>
          </cell>
          <cell r="G3977">
            <v>4.0999999999999996</v>
          </cell>
          <cell r="H3977">
            <v>0.88</v>
          </cell>
        </row>
        <row r="3978">
          <cell r="A3978">
            <v>3977</v>
          </cell>
          <cell r="B3978" t="str">
            <v>Dominion Dealer Solutions</v>
          </cell>
          <cell r="C3978">
            <v>3.4</v>
          </cell>
          <cell r="D3978">
            <v>380</v>
          </cell>
          <cell r="E3978">
            <v>3.3</v>
          </cell>
          <cell r="F3978">
            <v>3.1</v>
          </cell>
          <cell r="G3978">
            <v>3.2</v>
          </cell>
          <cell r="H3978">
            <v>0.68</v>
          </cell>
        </row>
        <row r="3979">
          <cell r="A3979">
            <v>3978</v>
          </cell>
          <cell r="B3979" t="str">
            <v>Horizon Freight Systems</v>
          </cell>
          <cell r="C3979">
            <v>3.3</v>
          </cell>
          <cell r="D3979">
            <v>150</v>
          </cell>
          <cell r="E3979">
            <v>3</v>
          </cell>
          <cell r="F3979">
            <v>3.1</v>
          </cell>
          <cell r="G3979">
            <v>3.2</v>
          </cell>
          <cell r="H3979">
            <v>0.65</v>
          </cell>
        </row>
        <row r="3980">
          <cell r="A3980">
            <v>3979</v>
          </cell>
          <cell r="B3980" t="str">
            <v>CNO Financial Group</v>
          </cell>
          <cell r="C3980">
            <v>3.6</v>
          </cell>
          <cell r="D3980">
            <v>1400</v>
          </cell>
          <cell r="E3980">
            <v>3.5</v>
          </cell>
          <cell r="F3980">
            <v>3.4</v>
          </cell>
          <cell r="G3980">
            <v>3.6</v>
          </cell>
          <cell r="H3980">
            <v>0.76</v>
          </cell>
        </row>
        <row r="3981">
          <cell r="A3981">
            <v>3980</v>
          </cell>
          <cell r="B3981" t="str">
            <v>Comstor</v>
          </cell>
          <cell r="C3981">
            <v>3.7</v>
          </cell>
          <cell r="D3981">
            <v>290</v>
          </cell>
          <cell r="E3981">
            <v>3.6</v>
          </cell>
          <cell r="F3981">
            <v>3.5</v>
          </cell>
          <cell r="G3981">
            <v>3.8</v>
          </cell>
          <cell r="H3981">
            <v>0.8</v>
          </cell>
        </row>
        <row r="3982">
          <cell r="A3982">
            <v>3981</v>
          </cell>
          <cell r="B3982" t="str">
            <v>Atlantic Broadband</v>
          </cell>
          <cell r="C3982">
            <v>3.3</v>
          </cell>
          <cell r="D3982">
            <v>740</v>
          </cell>
          <cell r="E3982">
            <v>3.2</v>
          </cell>
          <cell r="F3982">
            <v>3</v>
          </cell>
          <cell r="G3982">
            <v>3.1</v>
          </cell>
          <cell r="H3982">
            <v>0.62</v>
          </cell>
        </row>
        <row r="3983">
          <cell r="A3983">
            <v>3982</v>
          </cell>
          <cell r="B3983" t="str">
            <v>PullAPart</v>
          </cell>
          <cell r="C3983">
            <v>3.4</v>
          </cell>
          <cell r="D3983">
            <v>410</v>
          </cell>
          <cell r="E3983">
            <v>3.2</v>
          </cell>
          <cell r="F3983">
            <v>3.1</v>
          </cell>
          <cell r="G3983">
            <v>3.3</v>
          </cell>
          <cell r="H3983">
            <v>0.69</v>
          </cell>
        </row>
        <row r="3984">
          <cell r="A3984">
            <v>3983</v>
          </cell>
          <cell r="B3984" t="str">
            <v>JetStream</v>
          </cell>
          <cell r="C3984">
            <v>3.2</v>
          </cell>
          <cell r="D3984">
            <v>260</v>
          </cell>
          <cell r="E3984">
            <v>3.1</v>
          </cell>
          <cell r="F3984">
            <v>2.9</v>
          </cell>
          <cell r="G3984">
            <v>3</v>
          </cell>
          <cell r="H3984">
            <v>0.57999999999999996</v>
          </cell>
        </row>
        <row r="3985">
          <cell r="A3985">
            <v>3984</v>
          </cell>
          <cell r="B3985" t="str">
            <v>BancFirst</v>
          </cell>
          <cell r="C3985">
            <v>3.7</v>
          </cell>
          <cell r="D3985">
            <v>320</v>
          </cell>
          <cell r="E3985">
            <v>3.6</v>
          </cell>
          <cell r="F3985">
            <v>3.5</v>
          </cell>
          <cell r="G3985">
            <v>3.8</v>
          </cell>
          <cell r="H3985">
            <v>0.81</v>
          </cell>
        </row>
        <row r="3986">
          <cell r="A3986">
            <v>3985</v>
          </cell>
          <cell r="B3986" t="str">
            <v>Tacoma Public Utilities</v>
          </cell>
          <cell r="C3986">
            <v>3.8</v>
          </cell>
          <cell r="D3986">
            <v>190</v>
          </cell>
          <cell r="E3986">
            <v>3.9</v>
          </cell>
          <cell r="F3986">
            <v>3.6</v>
          </cell>
          <cell r="G3986">
            <v>3.8</v>
          </cell>
          <cell r="H3986">
            <v>0.84</v>
          </cell>
        </row>
        <row r="3987">
          <cell r="A3987">
            <v>3986</v>
          </cell>
          <cell r="B3987" t="str">
            <v>Service Tire Truck Centers</v>
          </cell>
          <cell r="C3987">
            <v>3.3</v>
          </cell>
          <cell r="D3987">
            <v>210</v>
          </cell>
          <cell r="E3987">
            <v>3</v>
          </cell>
          <cell r="F3987">
            <v>3.1</v>
          </cell>
          <cell r="G3987">
            <v>3.2</v>
          </cell>
          <cell r="H3987">
            <v>0.64</v>
          </cell>
        </row>
        <row r="3988">
          <cell r="A3988">
            <v>3987</v>
          </cell>
          <cell r="B3988" t="str">
            <v>Propak</v>
          </cell>
          <cell r="C3988">
            <v>3.2</v>
          </cell>
          <cell r="D3988">
            <v>380</v>
          </cell>
          <cell r="E3988">
            <v>3.1</v>
          </cell>
          <cell r="F3988">
            <v>2.9</v>
          </cell>
          <cell r="G3988">
            <v>3</v>
          </cell>
          <cell r="H3988">
            <v>0.6</v>
          </cell>
        </row>
        <row r="3989">
          <cell r="A3989">
            <v>3988</v>
          </cell>
          <cell r="B3989" t="str">
            <v>Foxit Software</v>
          </cell>
          <cell r="C3989">
            <v>3.9</v>
          </cell>
          <cell r="D3989">
            <v>180</v>
          </cell>
          <cell r="E3989">
            <v>3.8</v>
          </cell>
          <cell r="F3989">
            <v>3.7</v>
          </cell>
          <cell r="G3989">
            <v>4</v>
          </cell>
          <cell r="H3989">
            <v>0.89</v>
          </cell>
        </row>
        <row r="3990">
          <cell r="A3990">
            <v>3989</v>
          </cell>
          <cell r="B3990" t="str">
            <v>CAI</v>
          </cell>
          <cell r="C3990">
            <v>3.6</v>
          </cell>
          <cell r="D3990">
            <v>1100</v>
          </cell>
          <cell r="E3990">
            <v>3.5</v>
          </cell>
          <cell r="F3990">
            <v>3.4</v>
          </cell>
          <cell r="G3990">
            <v>3.7</v>
          </cell>
          <cell r="H3990">
            <v>0.78</v>
          </cell>
        </row>
        <row r="3991">
          <cell r="A3991">
            <v>3990</v>
          </cell>
          <cell r="B3991" t="str">
            <v>Security Service Federal Credit Union</v>
          </cell>
          <cell r="C3991">
            <v>3.8</v>
          </cell>
          <cell r="D3991">
            <v>540</v>
          </cell>
          <cell r="E3991">
            <v>3.7</v>
          </cell>
          <cell r="F3991">
            <v>3.6</v>
          </cell>
          <cell r="G3991">
            <v>3.9</v>
          </cell>
          <cell r="H3991">
            <v>0.83</v>
          </cell>
        </row>
        <row r="3992">
          <cell r="A3992">
            <v>3991</v>
          </cell>
          <cell r="B3992" t="str">
            <v>Turner Pest Control</v>
          </cell>
          <cell r="C3992">
            <v>3.5</v>
          </cell>
          <cell r="D3992">
            <v>220</v>
          </cell>
          <cell r="E3992">
            <v>3.3</v>
          </cell>
          <cell r="F3992">
            <v>3.2</v>
          </cell>
          <cell r="G3992">
            <v>3.6</v>
          </cell>
          <cell r="H3992">
            <v>0.72</v>
          </cell>
        </row>
        <row r="3993">
          <cell r="A3993">
            <v>3992</v>
          </cell>
          <cell r="B3993" t="str">
            <v>Amerijet International</v>
          </cell>
          <cell r="C3993">
            <v>3.1</v>
          </cell>
          <cell r="D3993">
            <v>290</v>
          </cell>
          <cell r="E3993">
            <v>2.8</v>
          </cell>
          <cell r="F3993">
            <v>2.9</v>
          </cell>
          <cell r="G3993">
            <v>3</v>
          </cell>
          <cell r="H3993">
            <v>0.54</v>
          </cell>
        </row>
        <row r="3994">
          <cell r="A3994">
            <v>3993</v>
          </cell>
          <cell r="B3994" t="str">
            <v>Greco and Sons</v>
          </cell>
          <cell r="C3994">
            <v>3.3</v>
          </cell>
          <cell r="D3994">
            <v>170</v>
          </cell>
          <cell r="E3994">
            <v>3.1</v>
          </cell>
          <cell r="F3994">
            <v>3</v>
          </cell>
          <cell r="G3994">
            <v>3.2</v>
          </cell>
          <cell r="H3994">
            <v>0.66</v>
          </cell>
        </row>
        <row r="3995">
          <cell r="A3995">
            <v>3994</v>
          </cell>
          <cell r="B3995" t="str">
            <v>Middlesex Savings Bank</v>
          </cell>
          <cell r="C3995">
            <v>4</v>
          </cell>
          <cell r="D3995">
            <v>145</v>
          </cell>
          <cell r="E3995">
            <v>4.0999999999999996</v>
          </cell>
          <cell r="F3995">
            <v>3.9</v>
          </cell>
          <cell r="G3995">
            <v>4.2</v>
          </cell>
          <cell r="H3995">
            <v>0.92</v>
          </cell>
        </row>
        <row r="3996">
          <cell r="A3996">
            <v>3995</v>
          </cell>
          <cell r="B3996" t="str">
            <v>Nebraska Book Company</v>
          </cell>
          <cell r="C3996">
            <v>3</v>
          </cell>
          <cell r="D3996">
            <v>240</v>
          </cell>
          <cell r="E3996">
            <v>3.1</v>
          </cell>
          <cell r="F3996">
            <v>2.7</v>
          </cell>
          <cell r="G3996">
            <v>2.8</v>
          </cell>
          <cell r="H3996">
            <v>0.5</v>
          </cell>
        </row>
        <row r="3997">
          <cell r="A3997">
            <v>3996</v>
          </cell>
          <cell r="B3997" t="str">
            <v>North American Company for Life and Health Insurance</v>
          </cell>
          <cell r="C3997">
            <v>3.7</v>
          </cell>
          <cell r="D3997">
            <v>310</v>
          </cell>
          <cell r="E3997">
            <v>3.6</v>
          </cell>
          <cell r="F3997">
            <v>3.5</v>
          </cell>
          <cell r="G3997">
            <v>3.8</v>
          </cell>
          <cell r="H3997">
            <v>0.8</v>
          </cell>
        </row>
        <row r="3998">
          <cell r="A3998">
            <v>3997</v>
          </cell>
          <cell r="B3998" t="str">
            <v>Qualfon</v>
          </cell>
          <cell r="C3998">
            <v>3.4</v>
          </cell>
          <cell r="D3998">
            <v>2800</v>
          </cell>
          <cell r="E3998">
            <v>3.5</v>
          </cell>
          <cell r="F3998">
            <v>3.2</v>
          </cell>
          <cell r="G3998">
            <v>3.4</v>
          </cell>
          <cell r="H3998">
            <v>0.7</v>
          </cell>
        </row>
        <row r="3999">
          <cell r="A3999">
            <v>3998</v>
          </cell>
          <cell r="B3999" t="str">
            <v>Chesapeake Public Schools</v>
          </cell>
          <cell r="C3999">
            <v>3.6</v>
          </cell>
          <cell r="D3999">
            <v>580</v>
          </cell>
          <cell r="E3999">
            <v>3.5</v>
          </cell>
          <cell r="F3999">
            <v>3.3</v>
          </cell>
          <cell r="G3999">
            <v>3.5</v>
          </cell>
          <cell r="H3999">
            <v>0.74</v>
          </cell>
        </row>
        <row r="4000">
          <cell r="A4000">
            <v>3999</v>
          </cell>
          <cell r="B4000" t="str">
            <v>Donatos Pizza</v>
          </cell>
          <cell r="C4000">
            <v>3.5</v>
          </cell>
          <cell r="D4000">
            <v>1200</v>
          </cell>
          <cell r="E4000">
            <v>3.4</v>
          </cell>
          <cell r="F4000">
            <v>3.2</v>
          </cell>
          <cell r="G4000">
            <v>3.6</v>
          </cell>
          <cell r="H4000">
            <v>0.76</v>
          </cell>
        </row>
        <row r="4001">
          <cell r="A4001">
            <v>4000</v>
          </cell>
          <cell r="B4001" t="str">
            <v>Mastech Digital</v>
          </cell>
          <cell r="C4001">
            <v>3.7</v>
          </cell>
          <cell r="D4001">
            <v>640</v>
          </cell>
          <cell r="E4001">
            <v>3.6</v>
          </cell>
          <cell r="F4001">
            <v>3.5</v>
          </cell>
          <cell r="G4001">
            <v>3.7</v>
          </cell>
          <cell r="H4001">
            <v>0.82</v>
          </cell>
        </row>
        <row r="4002">
          <cell r="A4002">
            <v>4001</v>
          </cell>
          <cell r="B4002" t="str">
            <v>CareerStaff Unlimited</v>
          </cell>
          <cell r="C4002">
            <v>3.9</v>
          </cell>
          <cell r="D4002">
            <v>1400</v>
          </cell>
          <cell r="E4002">
            <v>3.8</v>
          </cell>
          <cell r="F4002">
            <v>3.5</v>
          </cell>
          <cell r="G4002">
            <v>4</v>
          </cell>
          <cell r="H4002">
            <v>0.85</v>
          </cell>
        </row>
        <row r="4003">
          <cell r="A4003">
            <v>4002</v>
          </cell>
          <cell r="B4003" t="str">
            <v>THE MARKETING ARM</v>
          </cell>
          <cell r="C4003">
            <v>3.8</v>
          </cell>
          <cell r="D4003">
            <v>510</v>
          </cell>
          <cell r="E4003">
            <v>3.4</v>
          </cell>
          <cell r="F4003">
            <v>3.5</v>
          </cell>
          <cell r="G4003">
            <v>4.0999999999999996</v>
          </cell>
          <cell r="H4003">
            <v>0.82</v>
          </cell>
        </row>
        <row r="4004">
          <cell r="A4004">
            <v>4003</v>
          </cell>
          <cell r="B4004" t="str">
            <v>Mauldin &amp; Jenkins, LLC</v>
          </cell>
          <cell r="C4004">
            <v>4.0999999999999996</v>
          </cell>
          <cell r="D4004">
            <v>220</v>
          </cell>
          <cell r="E4004">
            <v>3.9</v>
          </cell>
          <cell r="F4004">
            <v>3.8</v>
          </cell>
          <cell r="G4004">
            <v>4.2</v>
          </cell>
          <cell r="H4004">
            <v>0.91</v>
          </cell>
        </row>
        <row r="4005">
          <cell r="A4005">
            <v>4004</v>
          </cell>
          <cell r="B4005" t="str">
            <v>Borderfree</v>
          </cell>
          <cell r="C4005">
            <v>3.4</v>
          </cell>
          <cell r="D4005">
            <v>180</v>
          </cell>
          <cell r="E4005">
            <v>3.2</v>
          </cell>
          <cell r="F4005">
            <v>3</v>
          </cell>
          <cell r="G4005">
            <v>3.3</v>
          </cell>
          <cell r="H4005">
            <v>0.65</v>
          </cell>
        </row>
        <row r="4006">
          <cell r="A4006">
            <v>4005</v>
          </cell>
          <cell r="B4006" t="str">
            <v>Michelin North America</v>
          </cell>
          <cell r="C4006">
            <v>4.0999999999999996</v>
          </cell>
          <cell r="D4006">
            <v>5200</v>
          </cell>
          <cell r="E4006">
            <v>3.8</v>
          </cell>
          <cell r="F4006">
            <v>3.7</v>
          </cell>
          <cell r="G4006">
            <v>4</v>
          </cell>
          <cell r="H4006">
            <v>0.89</v>
          </cell>
        </row>
        <row r="4007">
          <cell r="A4007">
            <v>4006</v>
          </cell>
          <cell r="B4007" t="str">
            <v>Groupon</v>
          </cell>
          <cell r="C4007">
            <v>3.6</v>
          </cell>
          <cell r="D4007">
            <v>8500</v>
          </cell>
          <cell r="E4007">
            <v>3.7</v>
          </cell>
          <cell r="F4007">
            <v>3.1</v>
          </cell>
          <cell r="G4007">
            <v>3.5</v>
          </cell>
          <cell r="H4007">
            <v>0.68</v>
          </cell>
        </row>
        <row r="4008">
          <cell r="A4008">
            <v>4007</v>
          </cell>
          <cell r="B4008" t="str">
            <v>GP PRO</v>
          </cell>
          <cell r="C4008">
            <v>3.7</v>
          </cell>
          <cell r="D4008">
            <v>150</v>
          </cell>
          <cell r="E4008">
            <v>3.5</v>
          </cell>
          <cell r="F4008">
            <v>3.4</v>
          </cell>
          <cell r="G4008">
            <v>3.6</v>
          </cell>
          <cell r="H4008">
            <v>0.78</v>
          </cell>
        </row>
        <row r="4009">
          <cell r="A4009">
            <v>4008</v>
          </cell>
          <cell r="B4009" t="str">
            <v>Internet Brands</v>
          </cell>
          <cell r="C4009">
            <v>3.1</v>
          </cell>
          <cell r="D4009">
            <v>1200</v>
          </cell>
          <cell r="E4009">
            <v>3.2</v>
          </cell>
          <cell r="F4009">
            <v>2.7</v>
          </cell>
          <cell r="G4009">
            <v>2.9</v>
          </cell>
          <cell r="H4009">
            <v>0.52</v>
          </cell>
        </row>
        <row r="4010">
          <cell r="A4010">
            <v>4009</v>
          </cell>
          <cell r="B4010" t="str">
            <v>Cecil County Public Schools</v>
          </cell>
          <cell r="C4010">
            <v>3.4</v>
          </cell>
          <cell r="D4010">
            <v>140</v>
          </cell>
          <cell r="E4010">
            <v>3.5</v>
          </cell>
          <cell r="F4010">
            <v>2.9</v>
          </cell>
          <cell r="G4010">
            <v>3.2</v>
          </cell>
          <cell r="H4010">
            <v>0.6</v>
          </cell>
        </row>
        <row r="4011">
          <cell r="A4011">
            <v>4010</v>
          </cell>
          <cell r="B4011" t="str">
            <v>Epes Transport System, Inc</v>
          </cell>
          <cell r="C4011">
            <v>3.7</v>
          </cell>
          <cell r="D4011">
            <v>450</v>
          </cell>
          <cell r="E4011">
            <v>3.3</v>
          </cell>
          <cell r="F4011">
            <v>3.4</v>
          </cell>
          <cell r="G4011">
            <v>3.6</v>
          </cell>
          <cell r="H4011">
            <v>0.75</v>
          </cell>
        </row>
        <row r="4012">
          <cell r="A4012">
            <v>4011</v>
          </cell>
          <cell r="B4012" t="str">
            <v>Crozer Health</v>
          </cell>
          <cell r="C4012">
            <v>2.4</v>
          </cell>
          <cell r="D4012">
            <v>900</v>
          </cell>
          <cell r="E4012">
            <v>2.2000000000000002</v>
          </cell>
          <cell r="F4012">
            <v>1.8</v>
          </cell>
          <cell r="G4012">
            <v>2.1</v>
          </cell>
          <cell r="H4012">
            <v>0.32</v>
          </cell>
        </row>
        <row r="4013">
          <cell r="A4013">
            <v>4012</v>
          </cell>
          <cell r="B4013" t="str">
            <v>Community Choice Financial</v>
          </cell>
          <cell r="C4013">
            <v>2.8</v>
          </cell>
          <cell r="D4013">
            <v>650</v>
          </cell>
          <cell r="E4013">
            <v>2.9</v>
          </cell>
          <cell r="F4013">
            <v>2.5</v>
          </cell>
          <cell r="G4013">
            <v>2.6</v>
          </cell>
          <cell r="H4013">
            <v>0.48</v>
          </cell>
        </row>
        <row r="4014">
          <cell r="A4014">
            <v>4013</v>
          </cell>
          <cell r="B4014" t="str">
            <v>ARMSTRONG</v>
          </cell>
          <cell r="C4014">
            <v>3.5</v>
          </cell>
          <cell r="D4014">
            <v>800</v>
          </cell>
          <cell r="E4014">
            <v>3.4</v>
          </cell>
          <cell r="F4014">
            <v>3.1</v>
          </cell>
          <cell r="G4014">
            <v>3.3</v>
          </cell>
          <cell r="H4014">
            <v>0.72</v>
          </cell>
        </row>
        <row r="4015">
          <cell r="A4015">
            <v>4014</v>
          </cell>
          <cell r="B4015" t="str">
            <v>Ascent Hospitality Management</v>
          </cell>
          <cell r="C4015">
            <v>3.3</v>
          </cell>
          <cell r="D4015">
            <v>300</v>
          </cell>
          <cell r="E4015">
            <v>3.1</v>
          </cell>
          <cell r="F4015">
            <v>2.9</v>
          </cell>
          <cell r="G4015">
            <v>3.2</v>
          </cell>
          <cell r="H4015">
            <v>0.64</v>
          </cell>
        </row>
        <row r="4016">
          <cell r="A4016">
            <v>4015</v>
          </cell>
          <cell r="B4016" t="str">
            <v>SumTotal Systems</v>
          </cell>
          <cell r="C4016">
            <v>3.5</v>
          </cell>
          <cell r="D4016">
            <v>1100</v>
          </cell>
          <cell r="E4016">
            <v>3.7</v>
          </cell>
          <cell r="F4016">
            <v>3</v>
          </cell>
          <cell r="G4016">
            <v>3.3</v>
          </cell>
          <cell r="H4016">
            <v>0.61</v>
          </cell>
        </row>
        <row r="4017">
          <cell r="A4017">
            <v>4016</v>
          </cell>
          <cell r="B4017" t="str">
            <v>Priority Ambulance</v>
          </cell>
          <cell r="C4017">
            <v>3.2</v>
          </cell>
          <cell r="D4017">
            <v>400</v>
          </cell>
          <cell r="E4017">
            <v>2.8</v>
          </cell>
          <cell r="F4017">
            <v>2.7</v>
          </cell>
          <cell r="G4017">
            <v>3</v>
          </cell>
          <cell r="H4017">
            <v>0.57999999999999996</v>
          </cell>
        </row>
        <row r="4018">
          <cell r="A4018">
            <v>4017</v>
          </cell>
          <cell r="B4018" t="str">
            <v>Credit Central</v>
          </cell>
          <cell r="C4018">
            <v>3.4</v>
          </cell>
          <cell r="D4018">
            <v>180</v>
          </cell>
          <cell r="E4018">
            <v>3.5</v>
          </cell>
          <cell r="F4018">
            <v>3.2</v>
          </cell>
          <cell r="G4018">
            <v>3.4</v>
          </cell>
          <cell r="H4018">
            <v>0.7</v>
          </cell>
        </row>
        <row r="4019">
          <cell r="A4019">
            <v>4018</v>
          </cell>
          <cell r="B4019" t="str">
            <v>Healthways Communlcations</v>
          </cell>
          <cell r="C4019">
            <v>3.5</v>
          </cell>
          <cell r="D4019">
            <v>250</v>
          </cell>
          <cell r="E4019">
            <v>3.6</v>
          </cell>
          <cell r="F4019">
            <v>3.1</v>
          </cell>
          <cell r="G4019">
            <v>3.3</v>
          </cell>
          <cell r="H4019">
            <v>0.74</v>
          </cell>
        </row>
        <row r="4020">
          <cell r="A4020">
            <v>4019</v>
          </cell>
          <cell r="B4020" t="str">
            <v>Indian River Transport</v>
          </cell>
          <cell r="C4020">
            <v>3.1</v>
          </cell>
          <cell r="D4020">
            <v>320</v>
          </cell>
          <cell r="E4020">
            <v>2.8</v>
          </cell>
          <cell r="F4020">
            <v>2.7</v>
          </cell>
          <cell r="G4020">
            <v>2.9</v>
          </cell>
          <cell r="H4020">
            <v>0.55000000000000004</v>
          </cell>
        </row>
        <row r="4021">
          <cell r="A4021">
            <v>4020</v>
          </cell>
          <cell r="B4021" t="str">
            <v>Vacation Village Resorts</v>
          </cell>
          <cell r="C4021">
            <v>3.4</v>
          </cell>
          <cell r="D4021">
            <v>750</v>
          </cell>
          <cell r="E4021">
            <v>3.2</v>
          </cell>
          <cell r="F4021">
            <v>3</v>
          </cell>
          <cell r="G4021">
            <v>3.3</v>
          </cell>
          <cell r="H4021">
            <v>0.66</v>
          </cell>
        </row>
        <row r="4022">
          <cell r="A4022">
            <v>4021</v>
          </cell>
          <cell r="B4022" t="str">
            <v>Young Automotive Group</v>
          </cell>
          <cell r="C4022">
            <v>4.2</v>
          </cell>
          <cell r="D4022">
            <v>350</v>
          </cell>
          <cell r="E4022">
            <v>3.8</v>
          </cell>
          <cell r="F4022">
            <v>4</v>
          </cell>
          <cell r="G4022">
            <v>4.3</v>
          </cell>
          <cell r="H4022">
            <v>0.92</v>
          </cell>
        </row>
        <row r="4023">
          <cell r="A4023">
            <v>4022</v>
          </cell>
          <cell r="B4023" t="str">
            <v>Evercore Partners</v>
          </cell>
          <cell r="C4023">
            <v>4.4000000000000004</v>
          </cell>
          <cell r="D4023">
            <v>600</v>
          </cell>
          <cell r="E4023">
            <v>2.5</v>
          </cell>
          <cell r="F4023">
            <v>4.2</v>
          </cell>
          <cell r="G4023">
            <v>4.5</v>
          </cell>
          <cell r="H4023">
            <v>0.96</v>
          </cell>
        </row>
        <row r="4024">
          <cell r="A4024">
            <v>4023</v>
          </cell>
          <cell r="B4024" t="str">
            <v>NewNet Secure Transactions</v>
          </cell>
          <cell r="C4024">
            <v>3.2</v>
          </cell>
          <cell r="D4024">
            <v>80</v>
          </cell>
          <cell r="E4024">
            <v>3.3</v>
          </cell>
          <cell r="F4024">
            <v>2.8</v>
          </cell>
          <cell r="G4024">
            <v>3</v>
          </cell>
          <cell r="H4024">
            <v>0.5</v>
          </cell>
        </row>
        <row r="4025">
          <cell r="A4025">
            <v>4024</v>
          </cell>
          <cell r="B4025" t="str">
            <v>Fred Meyer Jewelers</v>
          </cell>
          <cell r="C4025">
            <v>3.2</v>
          </cell>
          <cell r="D4025">
            <v>1100</v>
          </cell>
          <cell r="E4025">
            <v>3.3</v>
          </cell>
          <cell r="F4025">
            <v>2.8</v>
          </cell>
          <cell r="G4025">
            <v>3</v>
          </cell>
          <cell r="H4025">
            <v>0.55000000000000004</v>
          </cell>
        </row>
        <row r="4026">
          <cell r="A4026">
            <v>4025</v>
          </cell>
          <cell r="B4026" t="str">
            <v>Luke &amp; Associates</v>
          </cell>
          <cell r="C4026">
            <v>3.6</v>
          </cell>
          <cell r="D4026">
            <v>280</v>
          </cell>
          <cell r="E4026">
            <v>3.7</v>
          </cell>
          <cell r="F4026">
            <v>3.3</v>
          </cell>
          <cell r="G4026">
            <v>3.5</v>
          </cell>
          <cell r="H4026">
            <v>0.78</v>
          </cell>
        </row>
        <row r="4027">
          <cell r="A4027">
            <v>4026</v>
          </cell>
          <cell r="B4027" t="str">
            <v>Camden National Corporation</v>
          </cell>
          <cell r="C4027">
            <v>3.8</v>
          </cell>
          <cell r="D4027">
            <v>200</v>
          </cell>
          <cell r="E4027">
            <v>3.9</v>
          </cell>
          <cell r="F4027">
            <v>3.5</v>
          </cell>
          <cell r="G4027">
            <v>3.9</v>
          </cell>
          <cell r="H4027">
            <v>0.84</v>
          </cell>
        </row>
        <row r="4028">
          <cell r="A4028">
            <v>4027</v>
          </cell>
          <cell r="B4028" t="str">
            <v>Hilldrup</v>
          </cell>
          <cell r="C4028">
            <v>3.7</v>
          </cell>
          <cell r="D4028">
            <v>150</v>
          </cell>
          <cell r="E4028">
            <v>3.4</v>
          </cell>
          <cell r="F4028">
            <v>3.3</v>
          </cell>
          <cell r="G4028">
            <v>3.6</v>
          </cell>
          <cell r="H4028">
            <v>0.8</v>
          </cell>
        </row>
        <row r="4029">
          <cell r="A4029">
            <v>4028</v>
          </cell>
          <cell r="B4029" t="str">
            <v>Mandalay Bay Resort and Casino</v>
          </cell>
          <cell r="C4029">
            <v>3.9</v>
          </cell>
          <cell r="D4029">
            <v>1200</v>
          </cell>
          <cell r="E4029">
            <v>3.5</v>
          </cell>
          <cell r="F4029">
            <v>3.6</v>
          </cell>
          <cell r="G4029">
            <v>3.8</v>
          </cell>
          <cell r="H4029">
            <v>0.82</v>
          </cell>
        </row>
        <row r="4030">
          <cell r="A4030">
            <v>4029</v>
          </cell>
          <cell r="B4030" t="str">
            <v>Safe Haven Security Services, Inc.</v>
          </cell>
          <cell r="C4030">
            <v>3.4</v>
          </cell>
          <cell r="D4030">
            <v>1800</v>
          </cell>
          <cell r="E4030">
            <v>3</v>
          </cell>
          <cell r="F4030">
            <v>3.1</v>
          </cell>
          <cell r="G4030">
            <v>3.5</v>
          </cell>
          <cell r="H4030">
            <v>0.68</v>
          </cell>
        </row>
        <row r="4031">
          <cell r="A4031">
            <v>4030</v>
          </cell>
          <cell r="B4031" t="str">
            <v>National Car Rental</v>
          </cell>
          <cell r="C4031">
            <v>3.5</v>
          </cell>
          <cell r="D4031">
            <v>2400</v>
          </cell>
          <cell r="E4031">
            <v>3.2</v>
          </cell>
          <cell r="F4031">
            <v>3.1</v>
          </cell>
          <cell r="G4031">
            <v>3.4</v>
          </cell>
          <cell r="H4031">
            <v>0.74</v>
          </cell>
        </row>
        <row r="4032">
          <cell r="A4032">
            <v>4031</v>
          </cell>
          <cell r="B4032" t="str">
            <v>Boca Raton Resort</v>
          </cell>
          <cell r="C4032">
            <v>3.6</v>
          </cell>
          <cell r="D4032">
            <v>450</v>
          </cell>
          <cell r="E4032">
            <v>3.1</v>
          </cell>
          <cell r="F4032">
            <v>3.2</v>
          </cell>
          <cell r="G4032">
            <v>3.5</v>
          </cell>
          <cell r="H4032">
            <v>0.7</v>
          </cell>
        </row>
        <row r="4033">
          <cell r="A4033">
            <v>4032</v>
          </cell>
          <cell r="B4033" t="str">
            <v>Castellini Company</v>
          </cell>
          <cell r="C4033">
            <v>3</v>
          </cell>
          <cell r="D4033">
            <v>220</v>
          </cell>
          <cell r="E4033">
            <v>2.9</v>
          </cell>
          <cell r="F4033">
            <v>2.6</v>
          </cell>
          <cell r="G4033">
            <v>2.8</v>
          </cell>
          <cell r="H4033">
            <v>0.52</v>
          </cell>
        </row>
        <row r="4034">
          <cell r="A4034">
            <v>4033</v>
          </cell>
          <cell r="B4034" t="str">
            <v>Acosta</v>
          </cell>
          <cell r="C4034">
            <v>3</v>
          </cell>
          <cell r="D4034">
            <v>8500</v>
          </cell>
          <cell r="E4034">
            <v>3.2</v>
          </cell>
          <cell r="F4034">
            <v>2.7</v>
          </cell>
          <cell r="G4034">
            <v>2.8</v>
          </cell>
          <cell r="H4034">
            <v>0.45</v>
          </cell>
        </row>
        <row r="4035">
          <cell r="A4035">
            <v>4034</v>
          </cell>
          <cell r="B4035" t="str">
            <v>FROSCH</v>
          </cell>
          <cell r="C4035">
            <v>3.6</v>
          </cell>
          <cell r="D4035">
            <v>350</v>
          </cell>
          <cell r="E4035">
            <v>3.5</v>
          </cell>
          <cell r="F4035">
            <v>3.3</v>
          </cell>
          <cell r="G4035">
            <v>3.7</v>
          </cell>
          <cell r="H4035">
            <v>0.76</v>
          </cell>
        </row>
        <row r="4036">
          <cell r="A4036">
            <v>4035</v>
          </cell>
          <cell r="B4036" t="str">
            <v>Extended Stay America</v>
          </cell>
          <cell r="C4036">
            <v>3.1</v>
          </cell>
          <cell r="D4036">
            <v>4200</v>
          </cell>
          <cell r="E4036">
            <v>3</v>
          </cell>
          <cell r="F4036">
            <v>2.7</v>
          </cell>
          <cell r="G4036">
            <v>2.9</v>
          </cell>
          <cell r="H4036">
            <v>0.54</v>
          </cell>
        </row>
        <row r="4037">
          <cell r="A4037">
            <v>4036</v>
          </cell>
          <cell r="B4037" t="str">
            <v>Boudin Bakery</v>
          </cell>
          <cell r="C4037">
            <v>3.3</v>
          </cell>
          <cell r="D4037">
            <v>650</v>
          </cell>
          <cell r="E4037">
            <v>3.2</v>
          </cell>
          <cell r="F4037">
            <v>2.9</v>
          </cell>
          <cell r="G4037">
            <v>3.4</v>
          </cell>
          <cell r="H4037">
            <v>0.62</v>
          </cell>
        </row>
        <row r="4038">
          <cell r="A4038">
            <v>4037</v>
          </cell>
          <cell r="B4038" t="str">
            <v>McCollister's Transportation Group, Inc.</v>
          </cell>
          <cell r="C4038">
            <v>3.4</v>
          </cell>
          <cell r="D4038">
            <v>120</v>
          </cell>
          <cell r="E4038">
            <v>3.2</v>
          </cell>
          <cell r="F4038">
            <v>3</v>
          </cell>
          <cell r="G4038">
            <v>3.3</v>
          </cell>
          <cell r="H4038">
            <v>0.68</v>
          </cell>
        </row>
        <row r="4039">
          <cell r="A4039">
            <v>4038</v>
          </cell>
          <cell r="B4039" t="str">
            <v>Ingram Entertainment</v>
          </cell>
          <cell r="C4039">
            <v>3.1</v>
          </cell>
          <cell r="D4039">
            <v>180</v>
          </cell>
          <cell r="E4039">
            <v>3.4</v>
          </cell>
          <cell r="F4039">
            <v>2.7</v>
          </cell>
          <cell r="G4039">
            <v>2.9</v>
          </cell>
          <cell r="H4039">
            <v>0.5</v>
          </cell>
        </row>
        <row r="4040">
          <cell r="A4040">
            <v>4039</v>
          </cell>
          <cell r="B4040" t="str">
            <v>DCH Auto Group</v>
          </cell>
          <cell r="C4040">
            <v>3.6</v>
          </cell>
          <cell r="D4040">
            <v>550</v>
          </cell>
          <cell r="E4040">
            <v>3.2</v>
          </cell>
          <cell r="F4040">
            <v>3.3</v>
          </cell>
          <cell r="G4040">
            <v>3.5</v>
          </cell>
          <cell r="H4040">
            <v>0.74</v>
          </cell>
        </row>
        <row r="4041">
          <cell r="A4041">
            <v>4040</v>
          </cell>
          <cell r="B4041" t="str">
            <v>SoCTronics</v>
          </cell>
          <cell r="C4041">
            <v>3.8</v>
          </cell>
          <cell r="D4041">
            <v>400</v>
          </cell>
          <cell r="E4041">
            <v>3.9</v>
          </cell>
          <cell r="F4041">
            <v>3.5</v>
          </cell>
          <cell r="G4041">
            <v>3.7</v>
          </cell>
          <cell r="H4041">
            <v>0.85</v>
          </cell>
        </row>
        <row r="4042">
          <cell r="A4042">
            <v>4041</v>
          </cell>
          <cell r="B4042" t="str">
            <v>UniGroup Inc</v>
          </cell>
          <cell r="C4042">
            <v>3.4</v>
          </cell>
          <cell r="D4042">
            <v>450</v>
          </cell>
          <cell r="E4042">
            <v>3.5</v>
          </cell>
          <cell r="F4042">
            <v>3</v>
          </cell>
          <cell r="G4042">
            <v>3.2</v>
          </cell>
          <cell r="H4042">
            <v>0.64</v>
          </cell>
        </row>
        <row r="4043">
          <cell r="A4043">
            <v>4042</v>
          </cell>
          <cell r="B4043" t="str">
            <v>fullbeauty</v>
          </cell>
          <cell r="C4043">
            <v>3.1</v>
          </cell>
          <cell r="D4043">
            <v>400</v>
          </cell>
          <cell r="E4043">
            <v>3.3</v>
          </cell>
          <cell r="F4043">
            <v>2.7</v>
          </cell>
          <cell r="G4043">
            <v>2.8</v>
          </cell>
          <cell r="H4043">
            <v>0.52</v>
          </cell>
        </row>
        <row r="4044">
          <cell r="A4044">
            <v>4043</v>
          </cell>
          <cell r="B4044" t="str">
            <v>Kum &amp; Go</v>
          </cell>
          <cell r="C4044">
            <v>3.3</v>
          </cell>
          <cell r="D4044">
            <v>1800</v>
          </cell>
          <cell r="E4044">
            <v>3.2</v>
          </cell>
          <cell r="F4044">
            <v>2.9</v>
          </cell>
          <cell r="G4044">
            <v>3.2</v>
          </cell>
          <cell r="H4044">
            <v>0.6</v>
          </cell>
        </row>
        <row r="4045">
          <cell r="A4045">
            <v>4044</v>
          </cell>
          <cell r="B4045" t="str">
            <v>John Hardy</v>
          </cell>
          <cell r="C4045">
            <v>3.4</v>
          </cell>
          <cell r="D4045">
            <v>150</v>
          </cell>
          <cell r="E4045">
            <v>3.1</v>
          </cell>
          <cell r="F4045">
            <v>3</v>
          </cell>
          <cell r="G4045">
            <v>3.3</v>
          </cell>
          <cell r="H4045">
            <v>0.65</v>
          </cell>
        </row>
        <row r="4046">
          <cell r="A4046">
            <v>4045</v>
          </cell>
          <cell r="B4046" t="str">
            <v>Sunriver Resort</v>
          </cell>
          <cell r="C4046">
            <v>3.6</v>
          </cell>
          <cell r="D4046">
            <v>320</v>
          </cell>
          <cell r="E4046">
            <v>3.2</v>
          </cell>
          <cell r="F4046">
            <v>3.3</v>
          </cell>
          <cell r="G4046">
            <v>3.5</v>
          </cell>
          <cell r="H4046">
            <v>0.72</v>
          </cell>
        </row>
        <row r="4047">
          <cell r="A4047">
            <v>4046</v>
          </cell>
          <cell r="B4047" t="str">
            <v>CAVO Broadband Communications, LLC</v>
          </cell>
          <cell r="C4047">
            <v>3.2</v>
          </cell>
          <cell r="D4047">
            <v>140</v>
          </cell>
          <cell r="E4047">
            <v>3</v>
          </cell>
          <cell r="F4047">
            <v>2.8</v>
          </cell>
          <cell r="G4047">
            <v>3.1</v>
          </cell>
          <cell r="H4047">
            <v>0.57999999999999996</v>
          </cell>
        </row>
        <row r="4048">
          <cell r="A4048">
            <v>4047</v>
          </cell>
          <cell r="B4048" t="str">
            <v>PGT Trucking, Inc.</v>
          </cell>
          <cell r="C4048">
            <v>3.5</v>
          </cell>
          <cell r="D4048">
            <v>380</v>
          </cell>
          <cell r="E4048">
            <v>3.1</v>
          </cell>
          <cell r="F4048">
            <v>3.2</v>
          </cell>
          <cell r="G4048">
            <v>3.4</v>
          </cell>
          <cell r="H4048">
            <v>0.7</v>
          </cell>
        </row>
        <row r="4049">
          <cell r="A4049">
            <v>4048</v>
          </cell>
          <cell r="B4049" t="str">
            <v>Apollo Education Group</v>
          </cell>
          <cell r="C4049">
            <v>3.2</v>
          </cell>
          <cell r="D4049">
            <v>2800</v>
          </cell>
          <cell r="E4049">
            <v>3.4</v>
          </cell>
          <cell r="F4049">
            <v>2.8</v>
          </cell>
          <cell r="G4049">
            <v>3</v>
          </cell>
          <cell r="H4049">
            <v>0.55000000000000004</v>
          </cell>
        </row>
        <row r="4050">
          <cell r="A4050">
            <v>4049</v>
          </cell>
          <cell r="B4050" t="str">
            <v>Quantil Networks</v>
          </cell>
          <cell r="C4050">
            <v>3.7</v>
          </cell>
          <cell r="D4050">
            <v>60</v>
          </cell>
          <cell r="E4050">
            <v>3.8</v>
          </cell>
          <cell r="F4050">
            <v>3.4</v>
          </cell>
          <cell r="G4050">
            <v>3.6</v>
          </cell>
          <cell r="H4050">
            <v>0.8</v>
          </cell>
        </row>
        <row r="4051">
          <cell r="A4051">
            <v>4050</v>
          </cell>
          <cell r="B4051" t="str">
            <v>XTGlobal</v>
          </cell>
          <cell r="C4051">
            <v>3.8</v>
          </cell>
          <cell r="D4051">
            <v>250</v>
          </cell>
          <cell r="E4051">
            <v>3.9</v>
          </cell>
          <cell r="F4051">
            <v>3.5</v>
          </cell>
          <cell r="G4051">
            <v>3.7</v>
          </cell>
          <cell r="H4051">
            <v>0.84</v>
          </cell>
        </row>
        <row r="4052">
          <cell r="A4052">
            <v>4051</v>
          </cell>
          <cell r="B4052" t="str">
            <v>Signature Consultants</v>
          </cell>
          <cell r="C4052">
            <v>4.0999999999999996</v>
          </cell>
          <cell r="D4052">
            <v>1200</v>
          </cell>
          <cell r="E4052">
            <v>3.9</v>
          </cell>
          <cell r="F4052">
            <v>3.9</v>
          </cell>
          <cell r="G4052">
            <v>4.2</v>
          </cell>
          <cell r="H4052">
            <v>0.9</v>
          </cell>
        </row>
        <row r="4053">
          <cell r="A4053">
            <v>4052</v>
          </cell>
          <cell r="B4053" t="str">
            <v>Cherry Creek Mortgage</v>
          </cell>
          <cell r="C4053">
            <v>3.9</v>
          </cell>
          <cell r="D4053">
            <v>280</v>
          </cell>
          <cell r="E4053">
            <v>4</v>
          </cell>
          <cell r="F4053">
            <v>3.7</v>
          </cell>
          <cell r="G4053">
            <v>4.0999999999999996</v>
          </cell>
          <cell r="H4053">
            <v>0.88</v>
          </cell>
        </row>
        <row r="4054">
          <cell r="A4054">
            <v>4053</v>
          </cell>
          <cell r="B4054" t="str">
            <v>Westlake Hardware</v>
          </cell>
          <cell r="C4054">
            <v>3.4</v>
          </cell>
          <cell r="D4054">
            <v>650</v>
          </cell>
          <cell r="E4054">
            <v>3.5</v>
          </cell>
          <cell r="F4054">
            <v>3</v>
          </cell>
          <cell r="G4054">
            <v>3.3</v>
          </cell>
          <cell r="H4054">
            <v>0.66</v>
          </cell>
        </row>
        <row r="4055">
          <cell r="A4055">
            <v>4054</v>
          </cell>
          <cell r="B4055" t="str">
            <v>Santander Consumer USA</v>
          </cell>
          <cell r="C4055">
            <v>3.6</v>
          </cell>
          <cell r="D4055">
            <v>3200</v>
          </cell>
          <cell r="E4055">
            <v>3.7</v>
          </cell>
          <cell r="F4055">
            <v>3.3</v>
          </cell>
          <cell r="G4055">
            <v>3.5</v>
          </cell>
          <cell r="H4055">
            <v>0.72</v>
          </cell>
        </row>
        <row r="4056">
          <cell r="A4056">
            <v>4055</v>
          </cell>
          <cell r="B4056" t="str">
            <v>AmeriSave Mortgage</v>
          </cell>
          <cell r="C4056">
            <v>3.8</v>
          </cell>
          <cell r="D4056">
            <v>2100</v>
          </cell>
          <cell r="E4056">
            <v>3.5</v>
          </cell>
          <cell r="F4056">
            <v>3.6</v>
          </cell>
          <cell r="G4056">
            <v>3.9</v>
          </cell>
          <cell r="H4056">
            <v>0.82</v>
          </cell>
        </row>
        <row r="4057">
          <cell r="A4057">
            <v>4056</v>
          </cell>
          <cell r="B4057" t="str">
            <v>PRGX</v>
          </cell>
          <cell r="C4057">
            <v>3.4</v>
          </cell>
          <cell r="D4057">
            <v>650</v>
          </cell>
          <cell r="E4057">
            <v>3.6</v>
          </cell>
          <cell r="F4057">
            <v>3</v>
          </cell>
          <cell r="G4057">
            <v>3.2</v>
          </cell>
          <cell r="H4057">
            <v>0.62</v>
          </cell>
        </row>
        <row r="4058">
          <cell r="A4058">
            <v>4057</v>
          </cell>
          <cell r="B4058" t="str">
            <v>DuPont Nutrition &amp; Biosciences</v>
          </cell>
          <cell r="C4058">
            <v>3.8</v>
          </cell>
          <cell r="D4058">
            <v>450</v>
          </cell>
          <cell r="E4058">
            <v>3.7</v>
          </cell>
          <cell r="F4058">
            <v>3.5</v>
          </cell>
          <cell r="G4058">
            <v>3.8</v>
          </cell>
          <cell r="H4058">
            <v>0.8</v>
          </cell>
        </row>
        <row r="4059">
          <cell r="A4059">
            <v>4058</v>
          </cell>
          <cell r="B4059" t="str">
            <v>Starboard Cruise Services</v>
          </cell>
          <cell r="C4059">
            <v>3.4</v>
          </cell>
          <cell r="D4059">
            <v>400</v>
          </cell>
          <cell r="E4059">
            <v>2.8</v>
          </cell>
          <cell r="F4059">
            <v>3</v>
          </cell>
          <cell r="G4059">
            <v>3.3</v>
          </cell>
          <cell r="H4059">
            <v>0.64</v>
          </cell>
        </row>
        <row r="4060">
          <cell r="A4060">
            <v>4059</v>
          </cell>
          <cell r="B4060" t="str">
            <v>GFI Group</v>
          </cell>
          <cell r="C4060">
            <v>3.3</v>
          </cell>
          <cell r="D4060">
            <v>250</v>
          </cell>
          <cell r="E4060">
            <v>3</v>
          </cell>
          <cell r="F4060">
            <v>3</v>
          </cell>
          <cell r="G4060">
            <v>3.2</v>
          </cell>
          <cell r="H4060">
            <v>0.57999999999999996</v>
          </cell>
        </row>
        <row r="4061">
          <cell r="A4061">
            <v>4060</v>
          </cell>
          <cell r="B4061" t="str">
            <v>Loews Corporation</v>
          </cell>
          <cell r="C4061">
            <v>3.8</v>
          </cell>
          <cell r="D4061">
            <v>150</v>
          </cell>
          <cell r="E4061">
            <v>3.6</v>
          </cell>
          <cell r="F4061">
            <v>3.5</v>
          </cell>
          <cell r="G4061">
            <v>3.7</v>
          </cell>
          <cell r="H4061">
            <v>0.82</v>
          </cell>
        </row>
        <row r="4062">
          <cell r="A4062">
            <v>4061</v>
          </cell>
          <cell r="B4062" t="str">
            <v>Level 3 Communications</v>
          </cell>
          <cell r="C4062">
            <v>3.4</v>
          </cell>
          <cell r="D4062">
            <v>3500</v>
          </cell>
          <cell r="E4062">
            <v>3.5</v>
          </cell>
          <cell r="F4062">
            <v>3</v>
          </cell>
          <cell r="G4062">
            <v>3.2</v>
          </cell>
          <cell r="H4062">
            <v>0.6</v>
          </cell>
        </row>
        <row r="4063">
          <cell r="A4063">
            <v>4062</v>
          </cell>
          <cell r="B4063" t="str">
            <v>Titan Software</v>
          </cell>
          <cell r="C4063">
            <v>3.9</v>
          </cell>
          <cell r="D4063">
            <v>120</v>
          </cell>
          <cell r="E4063">
            <v>4</v>
          </cell>
          <cell r="F4063">
            <v>3.6</v>
          </cell>
          <cell r="G4063">
            <v>3.9</v>
          </cell>
          <cell r="H4063">
            <v>0.86</v>
          </cell>
        </row>
        <row r="4064">
          <cell r="A4064">
            <v>4063</v>
          </cell>
          <cell r="B4064" t="str">
            <v>Claxton Poultry Farms</v>
          </cell>
          <cell r="C4064">
            <v>2.9</v>
          </cell>
          <cell r="D4064">
            <v>180</v>
          </cell>
          <cell r="E4064">
            <v>2.8</v>
          </cell>
          <cell r="F4064">
            <v>2.6</v>
          </cell>
          <cell r="G4064">
            <v>2.8</v>
          </cell>
          <cell r="H4064">
            <v>0.48</v>
          </cell>
        </row>
        <row r="4065">
          <cell r="A4065">
            <v>4064</v>
          </cell>
          <cell r="B4065" t="str">
            <v>Foxwoods Resort Casino</v>
          </cell>
          <cell r="C4065">
            <v>3.5</v>
          </cell>
          <cell r="D4065">
            <v>1400</v>
          </cell>
          <cell r="E4065">
            <v>3.3</v>
          </cell>
          <cell r="F4065">
            <v>3.1</v>
          </cell>
          <cell r="G4065">
            <v>3.4</v>
          </cell>
          <cell r="H4065">
            <v>0.68</v>
          </cell>
        </row>
        <row r="4066">
          <cell r="A4066">
            <v>4065</v>
          </cell>
          <cell r="B4066" t="str">
            <v>Gibbons P.C.</v>
          </cell>
          <cell r="C4066">
            <v>3.9</v>
          </cell>
          <cell r="D4066">
            <v>110</v>
          </cell>
          <cell r="E4066">
            <v>3.4</v>
          </cell>
          <cell r="F4066">
            <v>3.7</v>
          </cell>
          <cell r="G4066">
            <v>4</v>
          </cell>
          <cell r="H4066">
            <v>0.88</v>
          </cell>
        </row>
        <row r="4067">
          <cell r="A4067">
            <v>4066</v>
          </cell>
          <cell r="B4067" t="str">
            <v>Martin Bros</v>
          </cell>
          <cell r="C4067">
            <v>3.7</v>
          </cell>
          <cell r="D4067">
            <v>140</v>
          </cell>
          <cell r="E4067">
            <v>3.5</v>
          </cell>
          <cell r="F4067">
            <v>3.4</v>
          </cell>
          <cell r="G4067">
            <v>3.7</v>
          </cell>
          <cell r="H4067">
            <v>0.8</v>
          </cell>
        </row>
        <row r="4068">
          <cell r="A4068">
            <v>4067</v>
          </cell>
          <cell r="B4068" t="str">
            <v>Sitel</v>
          </cell>
          <cell r="C4068">
            <v>3.7</v>
          </cell>
          <cell r="D4068">
            <v>18000</v>
          </cell>
          <cell r="E4068">
            <v>3.6</v>
          </cell>
          <cell r="F4068">
            <v>3.4</v>
          </cell>
          <cell r="G4068">
            <v>3.8</v>
          </cell>
          <cell r="H4068">
            <v>0.82</v>
          </cell>
        </row>
        <row r="4069">
          <cell r="A4069">
            <v>4068</v>
          </cell>
          <cell r="B4069" t="str">
            <v>Performics</v>
          </cell>
          <cell r="C4069">
            <v>3.8</v>
          </cell>
          <cell r="D4069">
            <v>650</v>
          </cell>
          <cell r="E4069">
            <v>3.5</v>
          </cell>
          <cell r="F4069">
            <v>3.6</v>
          </cell>
          <cell r="G4069">
            <v>4</v>
          </cell>
          <cell r="H4069">
            <v>0.84</v>
          </cell>
        </row>
        <row r="4070">
          <cell r="A4070">
            <v>4069</v>
          </cell>
          <cell r="B4070" t="str">
            <v>Maverick USA</v>
          </cell>
          <cell r="C4070">
            <v>3.8</v>
          </cell>
          <cell r="D4070">
            <v>950</v>
          </cell>
          <cell r="E4070">
            <v>3.2</v>
          </cell>
          <cell r="F4070">
            <v>3.6</v>
          </cell>
          <cell r="G4070">
            <v>3.8</v>
          </cell>
          <cell r="H4070">
            <v>0.85</v>
          </cell>
        </row>
        <row r="4071">
          <cell r="A4071">
            <v>4070</v>
          </cell>
          <cell r="B4071" t="str">
            <v>Investors Bank</v>
          </cell>
          <cell r="C4071">
            <v>3.5</v>
          </cell>
          <cell r="D4071">
            <v>550</v>
          </cell>
          <cell r="E4071">
            <v>3.6</v>
          </cell>
          <cell r="F4071">
            <v>3.2</v>
          </cell>
          <cell r="G4071">
            <v>3.4</v>
          </cell>
          <cell r="H4071">
            <v>0.7</v>
          </cell>
        </row>
        <row r="4072">
          <cell r="A4072">
            <v>4071</v>
          </cell>
          <cell r="B4072" t="str">
            <v>Peregrine Hospitality</v>
          </cell>
          <cell r="C4072">
            <v>3.4</v>
          </cell>
          <cell r="D4072">
            <v>90</v>
          </cell>
          <cell r="E4072">
            <v>3.2</v>
          </cell>
          <cell r="F4072">
            <v>3.1</v>
          </cell>
          <cell r="G4072">
            <v>3.3</v>
          </cell>
          <cell r="H4072">
            <v>0.65</v>
          </cell>
        </row>
        <row r="4073">
          <cell r="A4073">
            <v>4072</v>
          </cell>
          <cell r="B4073" t="str">
            <v>Antronix</v>
          </cell>
          <cell r="C4073">
            <v>3.5</v>
          </cell>
          <cell r="D4073">
            <v>70</v>
          </cell>
          <cell r="E4073">
            <v>3.6</v>
          </cell>
          <cell r="F4073">
            <v>3.2</v>
          </cell>
          <cell r="G4073">
            <v>3.4</v>
          </cell>
          <cell r="H4073">
            <v>0.72</v>
          </cell>
        </row>
        <row r="4074">
          <cell r="A4074">
            <v>4073</v>
          </cell>
          <cell r="B4074" t="str">
            <v>ProVia</v>
          </cell>
          <cell r="C4074">
            <v>4.0999999999999996</v>
          </cell>
          <cell r="D4074">
            <v>320</v>
          </cell>
          <cell r="E4074">
            <v>3.8</v>
          </cell>
          <cell r="F4074">
            <v>3.9</v>
          </cell>
          <cell r="G4074">
            <v>4.3</v>
          </cell>
          <cell r="H4074">
            <v>0.92</v>
          </cell>
        </row>
        <row r="4075">
          <cell r="A4075">
            <v>4074</v>
          </cell>
          <cell r="B4075" t="str">
            <v>Rezilyens</v>
          </cell>
          <cell r="C4075">
            <v>4</v>
          </cell>
          <cell r="D4075">
            <v>50</v>
          </cell>
          <cell r="E4075">
            <v>4.0999999999999996</v>
          </cell>
          <cell r="F4075">
            <v>3.8</v>
          </cell>
          <cell r="G4075">
            <v>4</v>
          </cell>
          <cell r="H4075">
            <v>0.9</v>
          </cell>
        </row>
        <row r="4076">
          <cell r="A4076">
            <v>4075</v>
          </cell>
          <cell r="B4076" t="str">
            <v>The Breakers Resort Palm Beach</v>
          </cell>
          <cell r="C4076">
            <v>4.0999999999999996</v>
          </cell>
          <cell r="D4076">
            <v>550</v>
          </cell>
          <cell r="E4076">
            <v>3.4</v>
          </cell>
          <cell r="F4076">
            <v>3.9</v>
          </cell>
          <cell r="G4076">
            <v>4.2</v>
          </cell>
          <cell r="H4076">
            <v>0.9</v>
          </cell>
        </row>
        <row r="4077">
          <cell r="A4077">
            <v>4076</v>
          </cell>
          <cell r="B4077" t="str">
            <v>Valpak Direct Marketing Systems</v>
          </cell>
          <cell r="C4077">
            <v>3.5</v>
          </cell>
          <cell r="D4077">
            <v>600</v>
          </cell>
          <cell r="E4077">
            <v>3.6</v>
          </cell>
          <cell r="F4077">
            <v>3.1</v>
          </cell>
          <cell r="G4077">
            <v>3.3</v>
          </cell>
          <cell r="H4077">
            <v>0.68</v>
          </cell>
        </row>
        <row r="4078">
          <cell r="A4078">
            <v>4077</v>
          </cell>
          <cell r="B4078" t="str">
            <v>CEFCO Convenience Stores</v>
          </cell>
          <cell r="C4078">
            <v>3</v>
          </cell>
          <cell r="D4078">
            <v>750</v>
          </cell>
          <cell r="E4078">
            <v>2.9</v>
          </cell>
          <cell r="F4078">
            <v>2.7</v>
          </cell>
          <cell r="G4078">
            <v>2.9</v>
          </cell>
          <cell r="H4078">
            <v>0.52</v>
          </cell>
        </row>
        <row r="4079">
          <cell r="A4079">
            <v>4078</v>
          </cell>
          <cell r="B4079" t="str">
            <v>Synectics</v>
          </cell>
          <cell r="C4079">
            <v>3.6</v>
          </cell>
          <cell r="D4079">
            <v>180</v>
          </cell>
          <cell r="E4079">
            <v>3.7</v>
          </cell>
          <cell r="F4079">
            <v>3.3</v>
          </cell>
          <cell r="G4079">
            <v>3.5</v>
          </cell>
          <cell r="H4079">
            <v>0.76</v>
          </cell>
        </row>
        <row r="4080">
          <cell r="A4080">
            <v>4079</v>
          </cell>
          <cell r="B4080" t="str">
            <v>First Community Bank of Bedford County</v>
          </cell>
          <cell r="C4080">
            <v>3.7</v>
          </cell>
          <cell r="D4080">
            <v>40</v>
          </cell>
          <cell r="E4080">
            <v>3.8</v>
          </cell>
          <cell r="F4080">
            <v>3.5</v>
          </cell>
          <cell r="G4080">
            <v>3.7</v>
          </cell>
          <cell r="H4080">
            <v>0.8</v>
          </cell>
        </row>
        <row r="4081">
          <cell r="A4081">
            <v>4080</v>
          </cell>
          <cell r="B4081" t="str">
            <v>Healthcare Partners Investments (HPI)</v>
          </cell>
          <cell r="C4081">
            <v>3.5</v>
          </cell>
          <cell r="D4081">
            <v>120</v>
          </cell>
          <cell r="E4081">
            <v>3.4</v>
          </cell>
          <cell r="F4081">
            <v>3.2</v>
          </cell>
          <cell r="G4081">
            <v>3.4</v>
          </cell>
          <cell r="H4081">
            <v>0.7</v>
          </cell>
        </row>
        <row r="4082">
          <cell r="A4082">
            <v>4081</v>
          </cell>
          <cell r="B4082" t="str">
            <v>Aureon Consulting</v>
          </cell>
          <cell r="C4082">
            <v>3.9</v>
          </cell>
          <cell r="D4082">
            <v>150</v>
          </cell>
          <cell r="E4082">
            <v>4</v>
          </cell>
          <cell r="F4082">
            <v>3.7</v>
          </cell>
          <cell r="G4082">
            <v>4</v>
          </cell>
          <cell r="H4082">
            <v>0.86</v>
          </cell>
        </row>
        <row r="4083">
          <cell r="A4083">
            <v>4082</v>
          </cell>
          <cell r="B4083" t="str">
            <v>Veridian Credit Union</v>
          </cell>
          <cell r="C4083">
            <v>4.0999999999999996</v>
          </cell>
          <cell r="D4083">
            <v>180</v>
          </cell>
          <cell r="E4083">
            <v>4.2</v>
          </cell>
          <cell r="F4083">
            <v>3.9</v>
          </cell>
          <cell r="G4083">
            <v>4.3</v>
          </cell>
          <cell r="H4083">
            <v>0.92</v>
          </cell>
        </row>
        <row r="4084">
          <cell r="A4084">
            <v>4083</v>
          </cell>
          <cell r="B4084" t="str">
            <v>Morning Pointe Senior Living</v>
          </cell>
          <cell r="C4084">
            <v>3.2</v>
          </cell>
          <cell r="D4084">
            <v>550</v>
          </cell>
          <cell r="E4084">
            <v>3</v>
          </cell>
          <cell r="F4084">
            <v>2.8</v>
          </cell>
          <cell r="G4084">
            <v>3.1</v>
          </cell>
          <cell r="H4084">
            <v>0.57999999999999996</v>
          </cell>
        </row>
        <row r="4085">
          <cell r="A4085">
            <v>4084</v>
          </cell>
          <cell r="B4085" t="str">
            <v>FYE</v>
          </cell>
          <cell r="C4085">
            <v>2.8</v>
          </cell>
          <cell r="D4085">
            <v>1100</v>
          </cell>
          <cell r="E4085">
            <v>3</v>
          </cell>
          <cell r="F4085">
            <v>2.5</v>
          </cell>
          <cell r="G4085">
            <v>2.7</v>
          </cell>
          <cell r="H4085">
            <v>0.42</v>
          </cell>
        </row>
        <row r="4086">
          <cell r="A4086">
            <v>4085</v>
          </cell>
          <cell r="B4086" t="str">
            <v>Global Knowledge Software</v>
          </cell>
          <cell r="C4086">
            <v>3.5</v>
          </cell>
          <cell r="D4086">
            <v>450</v>
          </cell>
          <cell r="E4086">
            <v>3.6</v>
          </cell>
          <cell r="F4086">
            <v>3.1</v>
          </cell>
          <cell r="G4086">
            <v>3.3</v>
          </cell>
          <cell r="H4086">
            <v>0.68</v>
          </cell>
        </row>
        <row r="4087">
          <cell r="A4087">
            <v>4086</v>
          </cell>
          <cell r="B4087" t="str">
            <v>Murgado Automotive Group</v>
          </cell>
          <cell r="C4087">
            <v>3.4</v>
          </cell>
          <cell r="D4087">
            <v>130</v>
          </cell>
          <cell r="E4087">
            <v>3.1</v>
          </cell>
          <cell r="F4087">
            <v>3.2</v>
          </cell>
          <cell r="G4087">
            <v>3.4</v>
          </cell>
          <cell r="H4087">
            <v>0.66</v>
          </cell>
        </row>
        <row r="4088">
          <cell r="A4088">
            <v>4087</v>
          </cell>
          <cell r="B4088" t="str">
            <v>CU Nation</v>
          </cell>
          <cell r="C4088">
            <v>3.6</v>
          </cell>
          <cell r="D4088">
            <v>60</v>
          </cell>
          <cell r="E4088">
            <v>3.7</v>
          </cell>
          <cell r="F4088">
            <v>3.3</v>
          </cell>
          <cell r="G4088">
            <v>3.6</v>
          </cell>
          <cell r="H4088">
            <v>0.75</v>
          </cell>
        </row>
        <row r="4089">
          <cell r="A4089">
            <v>4088</v>
          </cell>
          <cell r="B4089" t="str">
            <v>Truist</v>
          </cell>
          <cell r="C4089">
            <v>3.5</v>
          </cell>
          <cell r="D4089">
            <v>9500</v>
          </cell>
          <cell r="E4089">
            <v>3.6</v>
          </cell>
          <cell r="F4089">
            <v>3.1</v>
          </cell>
          <cell r="G4089">
            <v>3.4</v>
          </cell>
          <cell r="H4089">
            <v>0.68</v>
          </cell>
        </row>
        <row r="4090">
          <cell r="A4090">
            <v>4089</v>
          </cell>
          <cell r="B4090" t="str">
            <v>Bradley Arant Boult Cummings</v>
          </cell>
          <cell r="C4090">
            <v>4.0999999999999996</v>
          </cell>
          <cell r="D4090">
            <v>220</v>
          </cell>
          <cell r="E4090">
            <v>3.5</v>
          </cell>
          <cell r="F4090">
            <v>3.9</v>
          </cell>
          <cell r="G4090">
            <v>4.2</v>
          </cell>
          <cell r="H4090">
            <v>0.92</v>
          </cell>
        </row>
        <row r="4091">
          <cell r="A4091">
            <v>4090</v>
          </cell>
          <cell r="B4091" t="str">
            <v>LCS</v>
          </cell>
          <cell r="C4091">
            <v>3.8</v>
          </cell>
          <cell r="D4091">
            <v>750</v>
          </cell>
          <cell r="E4091">
            <v>3.6</v>
          </cell>
          <cell r="F4091">
            <v>3.5</v>
          </cell>
          <cell r="G4091">
            <v>3.9</v>
          </cell>
          <cell r="H4091">
            <v>0.84</v>
          </cell>
        </row>
        <row r="4092">
          <cell r="A4092">
            <v>4091</v>
          </cell>
          <cell r="B4092" t="str">
            <v>AFC</v>
          </cell>
          <cell r="C4092">
            <v>3.3</v>
          </cell>
          <cell r="D4092">
            <v>450</v>
          </cell>
          <cell r="E4092">
            <v>3.2</v>
          </cell>
          <cell r="F4092">
            <v>3</v>
          </cell>
          <cell r="G4092">
            <v>3.2</v>
          </cell>
          <cell r="H4092">
            <v>0.62</v>
          </cell>
        </row>
        <row r="4093">
          <cell r="A4093">
            <v>4092</v>
          </cell>
          <cell r="B4093" t="str">
            <v>HIMagine Solutions</v>
          </cell>
          <cell r="C4093">
            <v>3.4</v>
          </cell>
          <cell r="D4093">
            <v>180</v>
          </cell>
          <cell r="E4093">
            <v>3.5</v>
          </cell>
          <cell r="F4093">
            <v>3.1</v>
          </cell>
          <cell r="G4093">
            <v>3.3</v>
          </cell>
          <cell r="H4093">
            <v>0.66</v>
          </cell>
        </row>
        <row r="4094">
          <cell r="A4094">
            <v>4093</v>
          </cell>
          <cell r="B4094" t="str">
            <v>Arvig Enterprises</v>
          </cell>
          <cell r="C4094">
            <v>3.8</v>
          </cell>
          <cell r="D4094">
            <v>140</v>
          </cell>
          <cell r="E4094">
            <v>3.9</v>
          </cell>
          <cell r="F4094">
            <v>3.6</v>
          </cell>
          <cell r="G4094">
            <v>3.8</v>
          </cell>
          <cell r="H4094">
            <v>0.85</v>
          </cell>
        </row>
        <row r="4095">
          <cell r="A4095">
            <v>4094</v>
          </cell>
          <cell r="B4095" t="str">
            <v>InnerWorkings</v>
          </cell>
          <cell r="C4095">
            <v>3.2</v>
          </cell>
          <cell r="D4095">
            <v>750</v>
          </cell>
          <cell r="E4095">
            <v>3.3</v>
          </cell>
          <cell r="F4095">
            <v>2.8</v>
          </cell>
          <cell r="G4095">
            <v>3</v>
          </cell>
          <cell r="H4095">
            <v>0.54</v>
          </cell>
        </row>
        <row r="4096">
          <cell r="A4096">
            <v>4095</v>
          </cell>
          <cell r="B4096" t="str">
            <v>Integrated Device Technology</v>
          </cell>
          <cell r="C4096">
            <v>3.8</v>
          </cell>
          <cell r="D4096">
            <v>450</v>
          </cell>
          <cell r="E4096">
            <v>3.7</v>
          </cell>
          <cell r="F4096">
            <v>3.5</v>
          </cell>
          <cell r="G4096">
            <v>3.7</v>
          </cell>
          <cell r="H4096">
            <v>0.82</v>
          </cell>
        </row>
        <row r="4097">
          <cell r="A4097">
            <v>4096</v>
          </cell>
          <cell r="B4097" t="str">
            <v>Experis US</v>
          </cell>
          <cell r="C4097">
            <v>3.6</v>
          </cell>
          <cell r="D4097">
            <v>4200</v>
          </cell>
          <cell r="E4097">
            <v>3.7</v>
          </cell>
          <cell r="F4097">
            <v>3.3</v>
          </cell>
          <cell r="G4097">
            <v>3.5</v>
          </cell>
          <cell r="H4097">
            <v>0.76</v>
          </cell>
        </row>
        <row r="4098">
          <cell r="A4098">
            <v>4097</v>
          </cell>
          <cell r="B4098" t="str">
            <v>IES Communications</v>
          </cell>
          <cell r="C4098">
            <v>3.6</v>
          </cell>
          <cell r="D4098">
            <v>320</v>
          </cell>
          <cell r="E4098">
            <v>3.4</v>
          </cell>
          <cell r="F4098">
            <v>3.3</v>
          </cell>
          <cell r="G4098">
            <v>3.5</v>
          </cell>
          <cell r="H4098">
            <v>0.74</v>
          </cell>
        </row>
        <row r="4099">
          <cell r="A4099">
            <v>4098</v>
          </cell>
          <cell r="B4099" t="str">
            <v>Wireless Advocates</v>
          </cell>
          <cell r="C4099">
            <v>3.1</v>
          </cell>
          <cell r="D4099">
            <v>1400</v>
          </cell>
          <cell r="E4099">
            <v>3.2</v>
          </cell>
          <cell r="F4099">
            <v>2.7</v>
          </cell>
          <cell r="G4099">
            <v>2.9</v>
          </cell>
          <cell r="H4099">
            <v>0.5</v>
          </cell>
        </row>
        <row r="4100">
          <cell r="A4100">
            <v>4099</v>
          </cell>
          <cell r="B4100" t="str">
            <v>Solidworks</v>
          </cell>
          <cell r="C4100">
            <v>4.2</v>
          </cell>
          <cell r="D4100">
            <v>1100</v>
          </cell>
          <cell r="E4100">
            <v>4</v>
          </cell>
          <cell r="F4100">
            <v>3.9</v>
          </cell>
          <cell r="G4100">
            <v>4.0999999999999996</v>
          </cell>
          <cell r="H4100">
            <v>0.92</v>
          </cell>
        </row>
        <row r="4101">
          <cell r="A4101">
            <v>4100</v>
          </cell>
          <cell r="B4101" t="str">
            <v>Big Sandy Superstore</v>
          </cell>
          <cell r="C4101">
            <v>3.3</v>
          </cell>
          <cell r="D4101">
            <v>280</v>
          </cell>
          <cell r="E4101">
            <v>3.2</v>
          </cell>
          <cell r="F4101">
            <v>3</v>
          </cell>
          <cell r="G4101">
            <v>3.3</v>
          </cell>
          <cell r="H4101">
            <v>0.64</v>
          </cell>
        </row>
        <row r="4102">
          <cell r="A4102">
            <v>4101</v>
          </cell>
          <cell r="B4102" t="str">
            <v>Cray</v>
          </cell>
          <cell r="C4102">
            <v>3.9</v>
          </cell>
          <cell r="D4102">
            <v>1250</v>
          </cell>
          <cell r="E4102">
            <v>3.8</v>
          </cell>
          <cell r="F4102">
            <v>3.6</v>
          </cell>
          <cell r="G4102">
            <v>4</v>
          </cell>
          <cell r="H4102">
            <v>0.88</v>
          </cell>
        </row>
        <row r="4103">
          <cell r="A4103">
            <v>4102</v>
          </cell>
          <cell r="B4103" t="str">
            <v>Enterprise</v>
          </cell>
          <cell r="C4103">
            <v>3.4</v>
          </cell>
          <cell r="D4103">
            <v>16200</v>
          </cell>
          <cell r="E4103">
            <v>3</v>
          </cell>
          <cell r="F4103">
            <v>3.2</v>
          </cell>
          <cell r="G4103">
            <v>3.5</v>
          </cell>
          <cell r="H4103">
            <v>0.72</v>
          </cell>
        </row>
        <row r="4104">
          <cell r="A4104">
            <v>4103</v>
          </cell>
          <cell r="B4104" t="str">
            <v>Diversant</v>
          </cell>
          <cell r="C4104">
            <v>3.8</v>
          </cell>
          <cell r="D4104">
            <v>860</v>
          </cell>
          <cell r="E4104">
            <v>3.7</v>
          </cell>
          <cell r="F4104">
            <v>3.6</v>
          </cell>
          <cell r="G4104">
            <v>3.9</v>
          </cell>
          <cell r="H4104">
            <v>0.84</v>
          </cell>
        </row>
        <row r="4105">
          <cell r="A4105">
            <v>4104</v>
          </cell>
          <cell r="B4105" t="str">
            <v>Smart Talent</v>
          </cell>
          <cell r="C4105">
            <v>3.5</v>
          </cell>
          <cell r="D4105">
            <v>215</v>
          </cell>
          <cell r="E4105">
            <v>3.4</v>
          </cell>
          <cell r="F4105">
            <v>3.3</v>
          </cell>
          <cell r="G4105">
            <v>3.5</v>
          </cell>
          <cell r="H4105">
            <v>0.7</v>
          </cell>
        </row>
        <row r="4106">
          <cell r="A4106">
            <v>4105</v>
          </cell>
          <cell r="B4106" t="str">
            <v>CompuCom</v>
          </cell>
          <cell r="C4106">
            <v>3.1</v>
          </cell>
          <cell r="D4106">
            <v>4300</v>
          </cell>
          <cell r="E4106">
            <v>3.2</v>
          </cell>
          <cell r="F4106">
            <v>2.8</v>
          </cell>
          <cell r="G4106">
            <v>3</v>
          </cell>
          <cell r="H4106">
            <v>0.55000000000000004</v>
          </cell>
        </row>
        <row r="4107">
          <cell r="A4107">
            <v>4106</v>
          </cell>
          <cell r="B4107" t="str">
            <v>Indecomm</v>
          </cell>
          <cell r="C4107">
            <v>3.6</v>
          </cell>
          <cell r="D4107">
            <v>1800</v>
          </cell>
          <cell r="E4107">
            <v>3.5</v>
          </cell>
          <cell r="F4107">
            <v>3.4</v>
          </cell>
          <cell r="G4107">
            <v>3.6</v>
          </cell>
          <cell r="H4107">
            <v>0.78</v>
          </cell>
        </row>
        <row r="4108">
          <cell r="A4108">
            <v>4107</v>
          </cell>
          <cell r="B4108" t="str">
            <v>CBX Global</v>
          </cell>
          <cell r="C4108">
            <v>3.3</v>
          </cell>
          <cell r="D4108">
            <v>140</v>
          </cell>
          <cell r="E4108">
            <v>3.2</v>
          </cell>
          <cell r="F4108">
            <v>3.1</v>
          </cell>
          <cell r="G4108">
            <v>3.3</v>
          </cell>
          <cell r="H4108">
            <v>0.65</v>
          </cell>
        </row>
        <row r="4109">
          <cell r="A4109">
            <v>4108</v>
          </cell>
          <cell r="B4109" t="str">
            <v>Gellert Global</v>
          </cell>
          <cell r="C4109">
            <v>3</v>
          </cell>
          <cell r="D4109">
            <v>95</v>
          </cell>
          <cell r="E4109">
            <v>3.1</v>
          </cell>
          <cell r="F4109">
            <v>2.8</v>
          </cell>
          <cell r="G4109">
            <v>2.9</v>
          </cell>
          <cell r="H4109" t="str">
            <v>N/A</v>
          </cell>
        </row>
        <row r="4110">
          <cell r="A4110">
            <v>4109</v>
          </cell>
          <cell r="B4110" t="str">
            <v>JX Enterprises</v>
          </cell>
          <cell r="C4110">
            <v>3.2</v>
          </cell>
          <cell r="D4110">
            <v>320</v>
          </cell>
          <cell r="E4110">
            <v>3.1</v>
          </cell>
          <cell r="F4110">
            <v>3</v>
          </cell>
          <cell r="G4110">
            <v>3.2</v>
          </cell>
          <cell r="H4110">
            <v>0.68</v>
          </cell>
        </row>
        <row r="4111">
          <cell r="A4111">
            <v>4110</v>
          </cell>
          <cell r="B4111" t="str">
            <v>D. F. King &amp; Co.</v>
          </cell>
          <cell r="C4111">
            <v>3.1</v>
          </cell>
          <cell r="D4111">
            <v>110</v>
          </cell>
          <cell r="E4111">
            <v>3</v>
          </cell>
          <cell r="F4111">
            <v>2.9</v>
          </cell>
          <cell r="G4111">
            <v>3.1</v>
          </cell>
          <cell r="H4111" t="str">
            <v>N/A</v>
          </cell>
        </row>
        <row r="4112">
          <cell r="A4112">
            <v>4111</v>
          </cell>
          <cell r="B4112" t="str">
            <v>APX Group</v>
          </cell>
          <cell r="C4112">
            <v>3.4</v>
          </cell>
          <cell r="D4112">
            <v>3800</v>
          </cell>
          <cell r="E4112">
            <v>3.2</v>
          </cell>
          <cell r="F4112">
            <v>3.1</v>
          </cell>
          <cell r="G4112">
            <v>3.4</v>
          </cell>
          <cell r="H4112">
            <v>0.74</v>
          </cell>
        </row>
        <row r="4113">
          <cell r="A4113">
            <v>4112</v>
          </cell>
          <cell r="B4113" t="str">
            <v>Crane Currency</v>
          </cell>
          <cell r="C4113">
            <v>3.2</v>
          </cell>
          <cell r="D4113">
            <v>450</v>
          </cell>
          <cell r="E4113">
            <v>3.1</v>
          </cell>
          <cell r="F4113">
            <v>2.9</v>
          </cell>
          <cell r="G4113">
            <v>3.2</v>
          </cell>
          <cell r="H4113">
            <v>0.62</v>
          </cell>
        </row>
        <row r="4114">
          <cell r="A4114">
            <v>4113</v>
          </cell>
          <cell r="B4114" t="str">
            <v>The Kincaid Group</v>
          </cell>
          <cell r="C4114">
            <v>3.7</v>
          </cell>
          <cell r="D4114">
            <v>180</v>
          </cell>
          <cell r="E4114">
            <v>3.6</v>
          </cell>
          <cell r="F4114">
            <v>3.5</v>
          </cell>
          <cell r="G4114">
            <v>3.7</v>
          </cell>
          <cell r="H4114" t="str">
            <v>N/A</v>
          </cell>
        </row>
        <row r="4115">
          <cell r="A4115">
            <v>4114</v>
          </cell>
          <cell r="B4115" t="str">
            <v>ProV International</v>
          </cell>
          <cell r="C4115">
            <v>4.2</v>
          </cell>
          <cell r="D4115">
            <v>290</v>
          </cell>
          <cell r="E4115">
            <v>4.0999999999999996</v>
          </cell>
          <cell r="F4115">
            <v>4</v>
          </cell>
          <cell r="G4115">
            <v>4.2</v>
          </cell>
          <cell r="H4115">
            <v>0.92</v>
          </cell>
        </row>
        <row r="4116">
          <cell r="A4116">
            <v>4115</v>
          </cell>
          <cell r="B4116" t="str">
            <v>Southern Bank and Trust Company</v>
          </cell>
          <cell r="C4116">
            <v>3.6</v>
          </cell>
          <cell r="D4116">
            <v>240</v>
          </cell>
          <cell r="E4116">
            <v>3.5</v>
          </cell>
          <cell r="F4116">
            <v>3.4</v>
          </cell>
          <cell r="G4116">
            <v>3.6</v>
          </cell>
          <cell r="H4116">
            <v>0.8</v>
          </cell>
        </row>
        <row r="4117">
          <cell r="A4117">
            <v>4116</v>
          </cell>
          <cell r="B4117" t="str">
            <v>Direct Liquidation LLP</v>
          </cell>
          <cell r="C4117">
            <v>3</v>
          </cell>
          <cell r="D4117">
            <v>55</v>
          </cell>
          <cell r="E4117">
            <v>3.1</v>
          </cell>
          <cell r="F4117">
            <v>2.8</v>
          </cell>
          <cell r="G4117">
            <v>3</v>
          </cell>
          <cell r="H4117" t="str">
            <v>N/A</v>
          </cell>
        </row>
        <row r="4118">
          <cell r="A4118">
            <v>4117</v>
          </cell>
          <cell r="B4118" t="str">
            <v>Stifel Independent Advisors</v>
          </cell>
          <cell r="C4118">
            <v>3.8</v>
          </cell>
          <cell r="D4118">
            <v>120</v>
          </cell>
          <cell r="E4118">
            <v>3.7</v>
          </cell>
          <cell r="F4118">
            <v>3.6</v>
          </cell>
          <cell r="G4118">
            <v>3.8</v>
          </cell>
          <cell r="H4118" t="str">
            <v>N/A</v>
          </cell>
        </row>
        <row r="4119">
          <cell r="A4119">
            <v>4118</v>
          </cell>
          <cell r="B4119" t="str">
            <v>Allen Distribution</v>
          </cell>
          <cell r="C4119">
            <v>3.1</v>
          </cell>
          <cell r="D4119">
            <v>410</v>
          </cell>
          <cell r="E4119">
            <v>3</v>
          </cell>
          <cell r="F4119">
            <v>2.9</v>
          </cell>
          <cell r="G4119">
            <v>3.1</v>
          </cell>
          <cell r="H4119">
            <v>0.64</v>
          </cell>
        </row>
        <row r="4120">
          <cell r="A4120">
            <v>4119</v>
          </cell>
          <cell r="B4120" t="str">
            <v>Adtalem Global Education</v>
          </cell>
          <cell r="C4120">
            <v>3.3</v>
          </cell>
          <cell r="D4120">
            <v>2100</v>
          </cell>
          <cell r="E4120">
            <v>3.2</v>
          </cell>
          <cell r="F4120">
            <v>3.1</v>
          </cell>
          <cell r="G4120">
            <v>3.3</v>
          </cell>
          <cell r="H4120">
            <v>0.69</v>
          </cell>
        </row>
        <row r="4121">
          <cell r="A4121">
            <v>4120</v>
          </cell>
          <cell r="B4121" t="str">
            <v>Blucora</v>
          </cell>
          <cell r="C4121">
            <v>3.4</v>
          </cell>
          <cell r="D4121">
            <v>550</v>
          </cell>
          <cell r="E4121">
            <v>3.3</v>
          </cell>
          <cell r="F4121">
            <v>3.2</v>
          </cell>
          <cell r="G4121">
            <v>3.4</v>
          </cell>
          <cell r="H4121">
            <v>0.71</v>
          </cell>
        </row>
        <row r="4122">
          <cell r="A4122">
            <v>4121</v>
          </cell>
          <cell r="B4122" t="str">
            <v>Roadrunner Transportation Systems</v>
          </cell>
          <cell r="C4122">
            <v>2.8</v>
          </cell>
          <cell r="D4122">
            <v>1100</v>
          </cell>
          <cell r="E4122">
            <v>2.7</v>
          </cell>
          <cell r="F4122">
            <v>2.5</v>
          </cell>
          <cell r="G4122">
            <v>2.8</v>
          </cell>
          <cell r="H4122">
            <v>0.5</v>
          </cell>
        </row>
        <row r="4123">
          <cell r="A4123">
            <v>4122</v>
          </cell>
          <cell r="B4123" t="str">
            <v>Blend</v>
          </cell>
          <cell r="C4123">
            <v>3.9</v>
          </cell>
          <cell r="D4123">
            <v>680</v>
          </cell>
          <cell r="E4123">
            <v>4</v>
          </cell>
          <cell r="F4123">
            <v>3.8</v>
          </cell>
          <cell r="G4123">
            <v>4.0999999999999996</v>
          </cell>
          <cell r="H4123">
            <v>0.86</v>
          </cell>
        </row>
        <row r="4124">
          <cell r="A4124">
            <v>4123</v>
          </cell>
          <cell r="B4124" t="str">
            <v>FocusOne Solutions</v>
          </cell>
          <cell r="C4124">
            <v>3.7</v>
          </cell>
          <cell r="D4124">
            <v>340</v>
          </cell>
          <cell r="E4124">
            <v>3.6</v>
          </cell>
          <cell r="F4124">
            <v>3.5</v>
          </cell>
          <cell r="G4124">
            <v>3.7</v>
          </cell>
          <cell r="H4124">
            <v>0.82</v>
          </cell>
        </row>
        <row r="4125">
          <cell r="A4125">
            <v>4124</v>
          </cell>
          <cell r="B4125" t="str">
            <v>M Resort Spa Casino</v>
          </cell>
          <cell r="C4125">
            <v>3.5</v>
          </cell>
          <cell r="D4125">
            <v>480</v>
          </cell>
          <cell r="E4125">
            <v>3.4</v>
          </cell>
          <cell r="F4125">
            <v>3.3</v>
          </cell>
          <cell r="G4125">
            <v>3.5</v>
          </cell>
          <cell r="H4125">
            <v>0.75</v>
          </cell>
        </row>
        <row r="4126">
          <cell r="A4126">
            <v>4125</v>
          </cell>
          <cell r="B4126" t="str">
            <v>Vector Marketing</v>
          </cell>
          <cell r="C4126">
            <v>3.7</v>
          </cell>
          <cell r="D4126">
            <v>5200</v>
          </cell>
          <cell r="E4126">
            <v>3.6</v>
          </cell>
          <cell r="F4126">
            <v>3.5</v>
          </cell>
          <cell r="G4126">
            <v>3.8</v>
          </cell>
          <cell r="H4126">
            <v>0.79</v>
          </cell>
        </row>
        <row r="4127">
          <cell r="A4127">
            <v>4126</v>
          </cell>
          <cell r="B4127" t="str">
            <v>Madison City Schools</v>
          </cell>
          <cell r="C4127">
            <v>4</v>
          </cell>
          <cell r="D4127">
            <v>150</v>
          </cell>
          <cell r="E4127">
            <v>3.9</v>
          </cell>
          <cell r="F4127">
            <v>3.8</v>
          </cell>
          <cell r="G4127">
            <v>4</v>
          </cell>
          <cell r="H4127" t="str">
            <v>N/A</v>
          </cell>
        </row>
        <row r="4128">
          <cell r="A4128">
            <v>4127</v>
          </cell>
          <cell r="B4128" t="str">
            <v>TeamHealth</v>
          </cell>
          <cell r="C4128">
            <v>2.8</v>
          </cell>
          <cell r="D4128">
            <v>2400</v>
          </cell>
          <cell r="E4128">
            <v>2.6</v>
          </cell>
          <cell r="F4128">
            <v>2.5</v>
          </cell>
          <cell r="G4128">
            <v>2.8</v>
          </cell>
          <cell r="H4128">
            <v>0.48</v>
          </cell>
        </row>
        <row r="4129">
          <cell r="A4129">
            <v>4128</v>
          </cell>
          <cell r="B4129" t="str">
            <v>Pacific Dental Services</v>
          </cell>
          <cell r="C4129">
            <v>3.2</v>
          </cell>
          <cell r="D4129">
            <v>3100</v>
          </cell>
          <cell r="E4129">
            <v>3</v>
          </cell>
          <cell r="F4129">
            <v>2.9</v>
          </cell>
          <cell r="G4129">
            <v>3.2</v>
          </cell>
          <cell r="H4129">
            <v>0.61</v>
          </cell>
        </row>
        <row r="4130">
          <cell r="A4130">
            <v>4129</v>
          </cell>
          <cell r="B4130" t="str">
            <v>Excelencia</v>
          </cell>
          <cell r="C4130">
            <v>4.0999999999999996</v>
          </cell>
          <cell r="D4130">
            <v>85</v>
          </cell>
          <cell r="E4130">
            <v>4</v>
          </cell>
          <cell r="F4130">
            <v>3.9</v>
          </cell>
          <cell r="G4130">
            <v>4.0999999999999996</v>
          </cell>
          <cell r="H4130" t="str">
            <v>N/A</v>
          </cell>
        </row>
        <row r="4131">
          <cell r="A4131">
            <v>4130</v>
          </cell>
          <cell r="B4131" t="str">
            <v>CallidusCloud</v>
          </cell>
          <cell r="C4131">
            <v>3.9</v>
          </cell>
          <cell r="D4131">
            <v>720</v>
          </cell>
          <cell r="E4131">
            <v>3.8</v>
          </cell>
          <cell r="F4131">
            <v>3.7</v>
          </cell>
          <cell r="G4131">
            <v>4</v>
          </cell>
          <cell r="H4131">
            <v>0.89</v>
          </cell>
        </row>
        <row r="4132">
          <cell r="A4132">
            <v>4131</v>
          </cell>
          <cell r="B4132" t="str">
            <v>Faithful+Gould</v>
          </cell>
          <cell r="C4132">
            <v>3.7</v>
          </cell>
          <cell r="D4132">
            <v>1400</v>
          </cell>
          <cell r="E4132">
            <v>3.6</v>
          </cell>
          <cell r="F4132">
            <v>3.5</v>
          </cell>
          <cell r="G4132">
            <v>3.7</v>
          </cell>
          <cell r="H4132">
            <v>0.81</v>
          </cell>
        </row>
        <row r="4133">
          <cell r="A4133">
            <v>4132</v>
          </cell>
          <cell r="B4133" t="str">
            <v>HEAT Software</v>
          </cell>
          <cell r="C4133">
            <v>3.2</v>
          </cell>
          <cell r="D4133">
            <v>240</v>
          </cell>
          <cell r="E4133">
            <v>3.1</v>
          </cell>
          <cell r="F4133">
            <v>3</v>
          </cell>
          <cell r="G4133">
            <v>3.2</v>
          </cell>
          <cell r="H4133">
            <v>0.6</v>
          </cell>
        </row>
        <row r="4134">
          <cell r="A4134">
            <v>4133</v>
          </cell>
          <cell r="B4134" t="str">
            <v>SmartBank</v>
          </cell>
          <cell r="C4134">
            <v>3.8</v>
          </cell>
          <cell r="D4134">
            <v>110</v>
          </cell>
          <cell r="E4134">
            <v>3.7</v>
          </cell>
          <cell r="F4134">
            <v>3.6</v>
          </cell>
          <cell r="G4134">
            <v>3.8</v>
          </cell>
          <cell r="H4134">
            <v>0.85</v>
          </cell>
        </row>
        <row r="4135">
          <cell r="A4135">
            <v>4134</v>
          </cell>
          <cell r="B4135" t="str">
            <v>Google Korea</v>
          </cell>
          <cell r="C4135">
            <v>4.2</v>
          </cell>
          <cell r="D4135">
            <v>190</v>
          </cell>
          <cell r="E4135">
            <v>4.0999999999999996</v>
          </cell>
          <cell r="F4135">
            <v>4</v>
          </cell>
          <cell r="G4135">
            <v>4.3</v>
          </cell>
          <cell r="H4135">
            <v>0.94</v>
          </cell>
        </row>
        <row r="4136">
          <cell r="A4136">
            <v>4135</v>
          </cell>
          <cell r="B4136" t="str">
            <v>System Soft Technologies</v>
          </cell>
          <cell r="C4136">
            <v>3.5</v>
          </cell>
          <cell r="D4136">
            <v>920</v>
          </cell>
          <cell r="E4136">
            <v>3.4</v>
          </cell>
          <cell r="F4136">
            <v>3.3</v>
          </cell>
          <cell r="G4136">
            <v>3.5</v>
          </cell>
          <cell r="H4136">
            <v>0.72</v>
          </cell>
        </row>
        <row r="4137">
          <cell r="A4137">
            <v>4136</v>
          </cell>
          <cell r="B4137" t="str">
            <v>Action Against Hunger</v>
          </cell>
          <cell r="C4137">
            <v>3.8</v>
          </cell>
          <cell r="D4137">
            <v>640</v>
          </cell>
          <cell r="E4137">
            <v>3.7</v>
          </cell>
          <cell r="F4137">
            <v>3.6</v>
          </cell>
          <cell r="G4137">
            <v>3.9</v>
          </cell>
          <cell r="H4137">
            <v>0.83</v>
          </cell>
        </row>
        <row r="4138">
          <cell r="A4138">
            <v>4137</v>
          </cell>
          <cell r="B4138" t="str">
            <v>Park Place</v>
          </cell>
          <cell r="C4138">
            <v>3.9</v>
          </cell>
          <cell r="D4138">
            <v>1100</v>
          </cell>
          <cell r="E4138">
            <v>3.8</v>
          </cell>
          <cell r="F4138">
            <v>3.7</v>
          </cell>
          <cell r="G4138">
            <v>4</v>
          </cell>
          <cell r="H4138">
            <v>0.87</v>
          </cell>
        </row>
        <row r="4139">
          <cell r="A4139">
            <v>4138</v>
          </cell>
          <cell r="B4139" t="str">
            <v>Salson Logistics</v>
          </cell>
          <cell r="C4139">
            <v>2.9</v>
          </cell>
          <cell r="D4139">
            <v>280</v>
          </cell>
          <cell r="E4139">
            <v>2.8</v>
          </cell>
          <cell r="F4139">
            <v>2.7</v>
          </cell>
          <cell r="G4139">
            <v>2.9</v>
          </cell>
          <cell r="H4139">
            <v>0.54</v>
          </cell>
        </row>
        <row r="4140">
          <cell r="A4140">
            <v>4139</v>
          </cell>
          <cell r="B4140" t="str">
            <v>Apple Savings Bank</v>
          </cell>
          <cell r="C4140">
            <v>3.1</v>
          </cell>
          <cell r="D4140">
            <v>450</v>
          </cell>
          <cell r="E4140">
            <v>3</v>
          </cell>
          <cell r="F4140">
            <v>2.9</v>
          </cell>
          <cell r="G4140">
            <v>3.1</v>
          </cell>
          <cell r="H4140">
            <v>0.62</v>
          </cell>
        </row>
        <row r="4141">
          <cell r="A4141">
            <v>4140</v>
          </cell>
          <cell r="B4141" t="str">
            <v>VRP Consulting</v>
          </cell>
          <cell r="C4141">
            <v>4.4000000000000004</v>
          </cell>
          <cell r="D4141">
            <v>410</v>
          </cell>
          <cell r="E4141">
            <v>4.3</v>
          </cell>
          <cell r="F4141">
            <v>4.2</v>
          </cell>
          <cell r="G4141">
            <v>4.5</v>
          </cell>
          <cell r="H4141">
            <v>0.96</v>
          </cell>
        </row>
        <row r="4142">
          <cell r="A4142">
            <v>4141</v>
          </cell>
          <cell r="B4142" t="str">
            <v>Mo├½t Hennessy USA</v>
          </cell>
          <cell r="C4142">
            <v>4</v>
          </cell>
          <cell r="D4142">
            <v>320</v>
          </cell>
          <cell r="E4142">
            <v>3.9</v>
          </cell>
          <cell r="F4142">
            <v>3.8</v>
          </cell>
          <cell r="G4142">
            <v>4.0999999999999996</v>
          </cell>
          <cell r="H4142">
            <v>0.89</v>
          </cell>
        </row>
        <row r="4143">
          <cell r="A4143">
            <v>4142</v>
          </cell>
          <cell r="B4143" t="str">
            <v>Bridgenext</v>
          </cell>
          <cell r="C4143">
            <v>3.8</v>
          </cell>
          <cell r="D4143">
            <v>160</v>
          </cell>
          <cell r="E4143">
            <v>3.7</v>
          </cell>
          <cell r="F4143">
            <v>3.6</v>
          </cell>
          <cell r="G4143">
            <v>3.8</v>
          </cell>
          <cell r="H4143">
            <v>0.84</v>
          </cell>
        </row>
        <row r="4144">
          <cell r="A4144">
            <v>4143</v>
          </cell>
          <cell r="B4144" t="str">
            <v>Global Cellulose Fibers</v>
          </cell>
          <cell r="C4144">
            <v>3.4</v>
          </cell>
          <cell r="D4144">
            <v>210</v>
          </cell>
          <cell r="E4144">
            <v>3.3</v>
          </cell>
          <cell r="F4144">
            <v>3.2</v>
          </cell>
          <cell r="G4144">
            <v>3.4</v>
          </cell>
          <cell r="H4144" t="str">
            <v>N/A</v>
          </cell>
        </row>
        <row r="4145">
          <cell r="A4145">
            <v>4144</v>
          </cell>
          <cell r="B4145" t="str">
            <v>NTrust</v>
          </cell>
          <cell r="C4145">
            <v>3.6</v>
          </cell>
          <cell r="D4145">
            <v>340</v>
          </cell>
          <cell r="E4145">
            <v>3.5</v>
          </cell>
          <cell r="F4145">
            <v>3.4</v>
          </cell>
          <cell r="G4145">
            <v>3.6</v>
          </cell>
          <cell r="H4145">
            <v>0.77</v>
          </cell>
        </row>
        <row r="4146">
          <cell r="A4146">
            <v>4145</v>
          </cell>
          <cell r="B4146" t="str">
            <v>California Bank &amp; Trust</v>
          </cell>
          <cell r="C4146">
            <v>3.5</v>
          </cell>
          <cell r="D4146">
            <v>580</v>
          </cell>
          <cell r="E4146">
            <v>3.4</v>
          </cell>
          <cell r="F4146">
            <v>3.3</v>
          </cell>
          <cell r="G4146">
            <v>3.5</v>
          </cell>
          <cell r="H4146">
            <v>0.74</v>
          </cell>
        </row>
        <row r="4147">
          <cell r="A4147">
            <v>4146</v>
          </cell>
          <cell r="B4147" t="str">
            <v>UniGroup</v>
          </cell>
          <cell r="C4147">
            <v>3.3</v>
          </cell>
          <cell r="D4147">
            <v>420</v>
          </cell>
          <cell r="E4147">
            <v>3.2</v>
          </cell>
          <cell r="F4147">
            <v>3.1</v>
          </cell>
          <cell r="G4147">
            <v>3.3</v>
          </cell>
          <cell r="H4147">
            <v>0.66</v>
          </cell>
        </row>
        <row r="4148">
          <cell r="A4148">
            <v>4147</v>
          </cell>
          <cell r="B4148" t="str">
            <v>Cedar Point Amusement Park</v>
          </cell>
          <cell r="C4148">
            <v>3.4</v>
          </cell>
          <cell r="D4148">
            <v>2800</v>
          </cell>
          <cell r="E4148">
            <v>3.2</v>
          </cell>
          <cell r="F4148">
            <v>3.1</v>
          </cell>
          <cell r="G4148">
            <v>3.5</v>
          </cell>
          <cell r="H4148">
            <v>0.7</v>
          </cell>
        </row>
        <row r="4149">
          <cell r="A4149">
            <v>4148</v>
          </cell>
          <cell r="B4149" t="str">
            <v>Graduate Hotels</v>
          </cell>
          <cell r="C4149">
            <v>3.2</v>
          </cell>
          <cell r="D4149">
            <v>390</v>
          </cell>
          <cell r="E4149">
            <v>3.1</v>
          </cell>
          <cell r="F4149">
            <v>3</v>
          </cell>
          <cell r="G4149">
            <v>3.2</v>
          </cell>
          <cell r="H4149">
            <v>0.63</v>
          </cell>
        </row>
        <row r="4150">
          <cell r="A4150">
            <v>4149</v>
          </cell>
          <cell r="B4150" t="str">
            <v>Bruckner Truck Sales</v>
          </cell>
          <cell r="C4150">
            <v>3.7</v>
          </cell>
          <cell r="D4150">
            <v>180</v>
          </cell>
          <cell r="E4150">
            <v>3.6</v>
          </cell>
          <cell r="F4150">
            <v>3.5</v>
          </cell>
          <cell r="G4150">
            <v>3.7</v>
          </cell>
          <cell r="H4150">
            <v>0.8</v>
          </cell>
        </row>
        <row r="4151">
          <cell r="A4151">
            <v>4150</v>
          </cell>
          <cell r="B4151" t="str">
            <v>Motherhood Maternity</v>
          </cell>
          <cell r="C4151">
            <v>2.9</v>
          </cell>
          <cell r="D4151">
            <v>840</v>
          </cell>
          <cell r="E4151">
            <v>2.8</v>
          </cell>
          <cell r="F4151">
            <v>2.7</v>
          </cell>
          <cell r="G4151">
            <v>2.9</v>
          </cell>
          <cell r="H4151">
            <v>0.51</v>
          </cell>
        </row>
        <row r="4152">
          <cell r="A4152">
            <v>4151</v>
          </cell>
          <cell r="B4152" t="str">
            <v>FlexSteel Pipeline Technologies</v>
          </cell>
          <cell r="C4152">
            <v>3</v>
          </cell>
          <cell r="D4152">
            <v>110</v>
          </cell>
          <cell r="E4152">
            <v>3.1</v>
          </cell>
          <cell r="F4152">
            <v>2.8</v>
          </cell>
          <cell r="G4152">
            <v>3</v>
          </cell>
          <cell r="H4152" t="str">
            <v>N/A</v>
          </cell>
        </row>
        <row r="4153">
          <cell r="A4153">
            <v>4152</v>
          </cell>
          <cell r="B4153" t="str">
            <v>Weigel Broadcasting</v>
          </cell>
          <cell r="C4153">
            <v>3.3</v>
          </cell>
          <cell r="D4153">
            <v>140</v>
          </cell>
          <cell r="E4153">
            <v>3.2</v>
          </cell>
          <cell r="F4153">
            <v>3.1</v>
          </cell>
          <cell r="G4153">
            <v>3.3</v>
          </cell>
          <cell r="H4153">
            <v>0.65</v>
          </cell>
        </row>
        <row r="4154">
          <cell r="A4154">
            <v>4153</v>
          </cell>
          <cell r="B4154" t="str">
            <v>Taylor</v>
          </cell>
          <cell r="C4154">
            <v>3.2</v>
          </cell>
          <cell r="D4154">
            <v>1200</v>
          </cell>
          <cell r="E4154">
            <v>3.1</v>
          </cell>
          <cell r="F4154">
            <v>3</v>
          </cell>
          <cell r="G4154">
            <v>3.2</v>
          </cell>
          <cell r="H4154">
            <v>0.64</v>
          </cell>
        </row>
        <row r="4155">
          <cell r="A4155">
            <v>4154</v>
          </cell>
          <cell r="B4155" t="str">
            <v>AVEVA Edge</v>
          </cell>
          <cell r="C4155">
            <v>3.8</v>
          </cell>
          <cell r="D4155">
            <v>95</v>
          </cell>
          <cell r="E4155">
            <v>3.7</v>
          </cell>
          <cell r="F4155">
            <v>3.6</v>
          </cell>
          <cell r="G4155">
            <v>3.9</v>
          </cell>
          <cell r="H4155" t="str">
            <v>N/A</v>
          </cell>
        </row>
        <row r="4156">
          <cell r="A4156">
            <v>4155</v>
          </cell>
          <cell r="B4156" t="str">
            <v>Remington Hotels</v>
          </cell>
          <cell r="C4156">
            <v>3.5</v>
          </cell>
          <cell r="D4156">
            <v>720</v>
          </cell>
          <cell r="E4156">
            <v>3.4</v>
          </cell>
          <cell r="F4156">
            <v>3.3</v>
          </cell>
          <cell r="G4156">
            <v>3.5</v>
          </cell>
          <cell r="H4156">
            <v>0.76</v>
          </cell>
        </row>
        <row r="4157">
          <cell r="A4157">
            <v>4156</v>
          </cell>
          <cell r="B4157" t="str">
            <v>Power Wellness</v>
          </cell>
          <cell r="C4157">
            <v>3.4</v>
          </cell>
          <cell r="D4157">
            <v>240</v>
          </cell>
          <cell r="E4157">
            <v>3.3</v>
          </cell>
          <cell r="F4157">
            <v>3.2</v>
          </cell>
          <cell r="G4157">
            <v>3.4</v>
          </cell>
          <cell r="H4157">
            <v>0.72</v>
          </cell>
        </row>
        <row r="4158">
          <cell r="A4158">
            <v>4157</v>
          </cell>
          <cell r="B4158" t="str">
            <v>Lawrence Memorial Hospital</v>
          </cell>
          <cell r="C4158">
            <v>3.3</v>
          </cell>
          <cell r="D4158">
            <v>410</v>
          </cell>
          <cell r="E4158">
            <v>3.2</v>
          </cell>
          <cell r="F4158">
            <v>3.1</v>
          </cell>
          <cell r="G4158">
            <v>3.3</v>
          </cell>
          <cell r="H4158">
            <v>0.68</v>
          </cell>
        </row>
        <row r="4159">
          <cell r="A4159">
            <v>4158</v>
          </cell>
          <cell r="B4159" t="str">
            <v>American Medical Response</v>
          </cell>
          <cell r="C4159">
            <v>3</v>
          </cell>
          <cell r="D4159">
            <v>5200</v>
          </cell>
          <cell r="E4159">
            <v>2.8</v>
          </cell>
          <cell r="F4159">
            <v>2.7</v>
          </cell>
          <cell r="G4159">
            <v>3</v>
          </cell>
          <cell r="H4159">
            <v>0.53</v>
          </cell>
        </row>
        <row r="4160">
          <cell r="A4160">
            <v>4159</v>
          </cell>
          <cell r="B4160" t="str">
            <v>NAVEX Global</v>
          </cell>
          <cell r="C4160">
            <v>3.7</v>
          </cell>
          <cell r="D4160">
            <v>740</v>
          </cell>
          <cell r="E4160">
            <v>3.6</v>
          </cell>
          <cell r="F4160">
            <v>3.5</v>
          </cell>
          <cell r="G4160">
            <v>3.8</v>
          </cell>
          <cell r="H4160">
            <v>0.82</v>
          </cell>
        </row>
        <row r="4161">
          <cell r="A4161">
            <v>4160</v>
          </cell>
          <cell r="B4161" t="str">
            <v>Fujitsu Network Communications</v>
          </cell>
          <cell r="C4161">
            <v>3.6</v>
          </cell>
          <cell r="D4161">
            <v>510</v>
          </cell>
          <cell r="E4161">
            <v>3.5</v>
          </cell>
          <cell r="F4161">
            <v>3.4</v>
          </cell>
          <cell r="G4161">
            <v>3.6</v>
          </cell>
          <cell r="H4161">
            <v>0.79</v>
          </cell>
        </row>
        <row r="4162">
          <cell r="A4162">
            <v>4161</v>
          </cell>
          <cell r="B4162" t="str">
            <v>Comm-Works</v>
          </cell>
          <cell r="C4162">
            <v>3.1</v>
          </cell>
          <cell r="D4162">
            <v>190</v>
          </cell>
          <cell r="E4162">
            <v>3</v>
          </cell>
          <cell r="F4162">
            <v>2.9</v>
          </cell>
          <cell r="G4162">
            <v>3.1</v>
          </cell>
          <cell r="H4162">
            <v>0.6</v>
          </cell>
        </row>
        <row r="4163">
          <cell r="A4163">
            <v>4162</v>
          </cell>
          <cell r="B4163" t="str">
            <v>Melton Truck Lines</v>
          </cell>
          <cell r="C4163">
            <v>3.8</v>
          </cell>
          <cell r="D4163">
            <v>840</v>
          </cell>
          <cell r="E4163">
            <v>3.7</v>
          </cell>
          <cell r="F4163">
            <v>3.6</v>
          </cell>
          <cell r="G4163">
            <v>3.9</v>
          </cell>
          <cell r="H4163">
            <v>0.85</v>
          </cell>
        </row>
        <row r="4164">
          <cell r="A4164">
            <v>4163</v>
          </cell>
          <cell r="B4164" t="str">
            <v>National Seating &amp; Mobility</v>
          </cell>
          <cell r="C4164">
            <v>2.7</v>
          </cell>
          <cell r="D4164">
            <v>720</v>
          </cell>
          <cell r="E4164">
            <v>2.6</v>
          </cell>
          <cell r="F4164">
            <v>2.4</v>
          </cell>
          <cell r="G4164">
            <v>2.7</v>
          </cell>
          <cell r="H4164">
            <v>0.45</v>
          </cell>
        </row>
        <row r="4165">
          <cell r="A4165">
            <v>4164</v>
          </cell>
          <cell r="B4165" t="str">
            <v>Bridgestone Golf</v>
          </cell>
          <cell r="C4165">
            <v>3.5</v>
          </cell>
          <cell r="D4165">
            <v>130</v>
          </cell>
          <cell r="E4165">
            <v>3.4</v>
          </cell>
          <cell r="F4165">
            <v>3.3</v>
          </cell>
          <cell r="G4165">
            <v>3.5</v>
          </cell>
          <cell r="H4165">
            <v>0.73</v>
          </cell>
        </row>
        <row r="4166">
          <cell r="A4166">
            <v>4165</v>
          </cell>
          <cell r="B4166" t="str">
            <v>Princeton EDGE Lab</v>
          </cell>
          <cell r="C4166">
            <v>4</v>
          </cell>
          <cell r="D4166">
            <v>45</v>
          </cell>
          <cell r="E4166">
            <v>3.9</v>
          </cell>
          <cell r="F4166">
            <v>3.8</v>
          </cell>
          <cell r="G4166">
            <v>4.0999999999999996</v>
          </cell>
          <cell r="H4166" t="str">
            <v>N/A</v>
          </cell>
        </row>
        <row r="4167">
          <cell r="A4167">
            <v>4166</v>
          </cell>
          <cell r="B4167" t="str">
            <v>Speed Commerce</v>
          </cell>
          <cell r="C4167">
            <v>2.6</v>
          </cell>
          <cell r="D4167">
            <v>180</v>
          </cell>
          <cell r="E4167">
            <v>2.5</v>
          </cell>
          <cell r="F4167">
            <v>2.4</v>
          </cell>
          <cell r="G4167">
            <v>2.6</v>
          </cell>
          <cell r="H4167">
            <v>0.42</v>
          </cell>
        </row>
        <row r="4168">
          <cell r="A4168">
            <v>4167</v>
          </cell>
          <cell r="B4168" t="str">
            <v>Johnson Health Tech North America</v>
          </cell>
          <cell r="C4168">
            <v>3.2</v>
          </cell>
          <cell r="D4168">
            <v>210</v>
          </cell>
          <cell r="E4168">
            <v>3.1</v>
          </cell>
          <cell r="F4168">
            <v>3</v>
          </cell>
          <cell r="G4168">
            <v>3.2</v>
          </cell>
          <cell r="H4168">
            <v>0.64</v>
          </cell>
        </row>
        <row r="4169">
          <cell r="A4169">
            <v>4168</v>
          </cell>
          <cell r="B4169" t="str">
            <v>Pinnacle</v>
          </cell>
          <cell r="C4169">
            <v>3.4</v>
          </cell>
          <cell r="D4169">
            <v>950</v>
          </cell>
          <cell r="E4169">
            <v>3.3</v>
          </cell>
          <cell r="F4169">
            <v>3.2</v>
          </cell>
          <cell r="G4169">
            <v>3.4</v>
          </cell>
          <cell r="H4169">
            <v>0.71</v>
          </cell>
        </row>
        <row r="4170">
          <cell r="A4170">
            <v>4169</v>
          </cell>
          <cell r="B4170" t="str">
            <v>BSR Services</v>
          </cell>
          <cell r="C4170">
            <v>3.5</v>
          </cell>
          <cell r="D4170">
            <v>85</v>
          </cell>
          <cell r="E4170">
            <v>3.4</v>
          </cell>
          <cell r="F4170">
            <v>3.3</v>
          </cell>
          <cell r="G4170">
            <v>3.5</v>
          </cell>
          <cell r="H4170" t="str">
            <v>N/A</v>
          </cell>
        </row>
        <row r="4171">
          <cell r="A4171">
            <v>4170</v>
          </cell>
          <cell r="B4171" t="str">
            <v>Wilson Automotive</v>
          </cell>
          <cell r="C4171">
            <v>3.3</v>
          </cell>
          <cell r="D4171">
            <v>290</v>
          </cell>
          <cell r="E4171">
            <v>3.2</v>
          </cell>
          <cell r="F4171">
            <v>3.1</v>
          </cell>
          <cell r="G4171">
            <v>3.3</v>
          </cell>
          <cell r="H4171">
            <v>0.67</v>
          </cell>
        </row>
        <row r="4172">
          <cell r="A4172">
            <v>4171</v>
          </cell>
          <cell r="B4172" t="str">
            <v>Caribou Coffee Company</v>
          </cell>
          <cell r="C4172">
            <v>3.4</v>
          </cell>
          <cell r="D4172">
            <v>2400</v>
          </cell>
          <cell r="E4172">
            <v>3.3</v>
          </cell>
          <cell r="F4172">
            <v>3.2</v>
          </cell>
          <cell r="G4172">
            <v>3.5</v>
          </cell>
          <cell r="H4172">
            <v>0.72</v>
          </cell>
        </row>
        <row r="4173">
          <cell r="A4173">
            <v>4172</v>
          </cell>
          <cell r="B4173" t="str">
            <v>Everwise Credit Union</v>
          </cell>
          <cell r="C4173">
            <v>3.6</v>
          </cell>
          <cell r="D4173">
            <v>160</v>
          </cell>
          <cell r="E4173">
            <v>3.5</v>
          </cell>
          <cell r="F4173">
            <v>3.4</v>
          </cell>
          <cell r="G4173">
            <v>3.6</v>
          </cell>
          <cell r="H4173">
            <v>0.78</v>
          </cell>
        </row>
        <row r="4174">
          <cell r="A4174">
            <v>4173</v>
          </cell>
          <cell r="B4174" t="str">
            <v>Delta Star</v>
          </cell>
          <cell r="C4174">
            <v>3.1</v>
          </cell>
          <cell r="D4174">
            <v>140</v>
          </cell>
          <cell r="E4174">
            <v>3</v>
          </cell>
          <cell r="F4174">
            <v>2.9</v>
          </cell>
          <cell r="G4174">
            <v>3.1</v>
          </cell>
          <cell r="H4174">
            <v>0.59</v>
          </cell>
        </row>
        <row r="4175">
          <cell r="A4175">
            <v>4174</v>
          </cell>
          <cell r="B4175" t="str">
            <v>Marketo</v>
          </cell>
          <cell r="C4175">
            <v>4.0999999999999996</v>
          </cell>
          <cell r="D4175">
            <v>820</v>
          </cell>
          <cell r="E4175">
            <v>4</v>
          </cell>
          <cell r="F4175">
            <v>3.9</v>
          </cell>
          <cell r="G4175">
            <v>4.2</v>
          </cell>
          <cell r="H4175">
            <v>0.91</v>
          </cell>
        </row>
        <row r="4176">
          <cell r="A4176">
            <v>4175</v>
          </cell>
          <cell r="B4176" t="str">
            <v>Altitude Trampoline Park</v>
          </cell>
          <cell r="C4176">
            <v>3.3</v>
          </cell>
          <cell r="D4176">
            <v>340</v>
          </cell>
          <cell r="E4176">
            <v>3.2</v>
          </cell>
          <cell r="F4176">
            <v>3.1</v>
          </cell>
          <cell r="G4176">
            <v>3.4</v>
          </cell>
          <cell r="H4176">
            <v>0.66</v>
          </cell>
        </row>
        <row r="4177">
          <cell r="A4177">
            <v>4176</v>
          </cell>
          <cell r="B4177" t="str">
            <v>Xpress Global Systems (XGSI)</v>
          </cell>
          <cell r="C4177">
            <v>2.9</v>
          </cell>
          <cell r="D4177">
            <v>210</v>
          </cell>
          <cell r="E4177">
            <v>2.8</v>
          </cell>
          <cell r="F4177">
            <v>2.7</v>
          </cell>
          <cell r="G4177">
            <v>2.9</v>
          </cell>
          <cell r="H4177">
            <v>0.52</v>
          </cell>
        </row>
        <row r="4178">
          <cell r="A4178">
            <v>4177</v>
          </cell>
          <cell r="B4178" t="str">
            <v>Ashley HomeStore</v>
          </cell>
          <cell r="C4178">
            <v>3.1</v>
          </cell>
          <cell r="D4178">
            <v>6400</v>
          </cell>
          <cell r="E4178">
            <v>3</v>
          </cell>
          <cell r="F4178">
            <v>2.9</v>
          </cell>
          <cell r="G4178">
            <v>3.1</v>
          </cell>
          <cell r="H4178">
            <v>0.6</v>
          </cell>
        </row>
        <row r="4179">
          <cell r="A4179">
            <v>4178</v>
          </cell>
          <cell r="B4179" t="str">
            <v>Lyons Consulting Group</v>
          </cell>
          <cell r="C4179">
            <v>3.8</v>
          </cell>
          <cell r="D4179">
            <v>240</v>
          </cell>
          <cell r="E4179">
            <v>3.7</v>
          </cell>
          <cell r="F4179">
            <v>3.6</v>
          </cell>
          <cell r="G4179">
            <v>3.9</v>
          </cell>
          <cell r="H4179">
            <v>0.83</v>
          </cell>
        </row>
        <row r="4180">
          <cell r="A4180">
            <v>4179</v>
          </cell>
          <cell r="B4180" t="str">
            <v>GOTO Foods</v>
          </cell>
          <cell r="C4180">
            <v>3.5</v>
          </cell>
          <cell r="D4180">
            <v>520</v>
          </cell>
          <cell r="E4180">
            <v>3.4</v>
          </cell>
          <cell r="F4180">
            <v>3.3</v>
          </cell>
          <cell r="G4180">
            <v>3.5</v>
          </cell>
          <cell r="H4180">
            <v>0.75</v>
          </cell>
        </row>
        <row r="4181">
          <cell r="A4181">
            <v>4180</v>
          </cell>
          <cell r="B4181" t="str">
            <v>Mechanics Bank</v>
          </cell>
          <cell r="C4181">
            <v>3.3</v>
          </cell>
          <cell r="D4181">
            <v>480</v>
          </cell>
          <cell r="E4181">
            <v>3.2</v>
          </cell>
          <cell r="F4181">
            <v>3.1</v>
          </cell>
          <cell r="G4181">
            <v>3.3</v>
          </cell>
          <cell r="H4181">
            <v>0.68</v>
          </cell>
        </row>
        <row r="4182">
          <cell r="A4182">
            <v>4181</v>
          </cell>
          <cell r="B4182" t="str">
            <v>ARI Fleet</v>
          </cell>
          <cell r="C4182">
            <v>3.8</v>
          </cell>
          <cell r="D4182">
            <v>610</v>
          </cell>
          <cell r="E4182">
            <v>3.7</v>
          </cell>
          <cell r="F4182">
            <v>3.6</v>
          </cell>
          <cell r="G4182">
            <v>3.9</v>
          </cell>
          <cell r="H4182">
            <v>0.84</v>
          </cell>
        </row>
        <row r="4183">
          <cell r="A4183">
            <v>4182</v>
          </cell>
          <cell r="B4183" t="str">
            <v>In-Shape Health Clubs</v>
          </cell>
          <cell r="C4183">
            <v>3.2</v>
          </cell>
          <cell r="D4183">
            <v>740</v>
          </cell>
          <cell r="E4183">
            <v>3.1</v>
          </cell>
          <cell r="F4183">
            <v>3</v>
          </cell>
          <cell r="G4183">
            <v>3.2</v>
          </cell>
          <cell r="H4183">
            <v>0.63</v>
          </cell>
        </row>
        <row r="4184">
          <cell r="A4184">
            <v>4183</v>
          </cell>
          <cell r="B4184" t="str">
            <v>Netsmart Technologies</v>
          </cell>
          <cell r="C4184">
            <v>3.4</v>
          </cell>
          <cell r="D4184">
            <v>1100</v>
          </cell>
          <cell r="E4184">
            <v>3.3</v>
          </cell>
          <cell r="F4184">
            <v>3.2</v>
          </cell>
          <cell r="G4184">
            <v>3.4</v>
          </cell>
          <cell r="H4184">
            <v>0.72</v>
          </cell>
        </row>
        <row r="4185">
          <cell r="A4185">
            <v>4184</v>
          </cell>
          <cell r="B4185" t="str">
            <v>Lincare</v>
          </cell>
          <cell r="C4185">
            <v>2.4</v>
          </cell>
          <cell r="D4185">
            <v>3800</v>
          </cell>
          <cell r="E4185">
            <v>2.2000000000000002</v>
          </cell>
          <cell r="F4185">
            <v>2.1</v>
          </cell>
          <cell r="G4185">
            <v>2.4</v>
          </cell>
          <cell r="H4185">
            <v>0.38</v>
          </cell>
        </row>
        <row r="4186">
          <cell r="A4186">
            <v>4185</v>
          </cell>
          <cell r="B4186" t="str">
            <v>Woodhouse Auto Family</v>
          </cell>
          <cell r="C4186">
            <v>3.6</v>
          </cell>
          <cell r="D4186">
            <v>190</v>
          </cell>
          <cell r="E4186">
            <v>3.5</v>
          </cell>
          <cell r="F4186">
            <v>3.4</v>
          </cell>
          <cell r="G4186">
            <v>3.6</v>
          </cell>
          <cell r="H4186">
            <v>0.79</v>
          </cell>
        </row>
        <row r="4187">
          <cell r="A4187">
            <v>4186</v>
          </cell>
          <cell r="B4187" t="str">
            <v>UBEO</v>
          </cell>
          <cell r="C4187">
            <v>3.7</v>
          </cell>
          <cell r="D4187">
            <v>140</v>
          </cell>
          <cell r="E4187">
            <v>3.6</v>
          </cell>
          <cell r="F4187">
            <v>3.5</v>
          </cell>
          <cell r="G4187">
            <v>3.7</v>
          </cell>
          <cell r="H4187">
            <v>0.81</v>
          </cell>
        </row>
        <row r="4188">
          <cell r="A4188">
            <v>4187</v>
          </cell>
          <cell r="B4188" t="str">
            <v>K&amp;W Cafeterias</v>
          </cell>
          <cell r="C4188">
            <v>3</v>
          </cell>
          <cell r="D4188">
            <v>410</v>
          </cell>
          <cell r="E4188">
            <v>2.9</v>
          </cell>
          <cell r="F4188">
            <v>2.8</v>
          </cell>
          <cell r="G4188">
            <v>3</v>
          </cell>
          <cell r="H4188">
            <v>0.55000000000000004</v>
          </cell>
        </row>
        <row r="4189">
          <cell r="A4189">
            <v>4188</v>
          </cell>
          <cell r="B4189" t="str">
            <v>Fairfax County Public Schools</v>
          </cell>
          <cell r="C4189">
            <v>3.8</v>
          </cell>
          <cell r="D4189">
            <v>1400</v>
          </cell>
          <cell r="E4189">
            <v>3.7</v>
          </cell>
          <cell r="F4189">
            <v>3.6</v>
          </cell>
          <cell r="G4189">
            <v>3.9</v>
          </cell>
          <cell r="H4189">
            <v>0.85</v>
          </cell>
        </row>
        <row r="4190">
          <cell r="A4190">
            <v>4189</v>
          </cell>
          <cell r="B4190" t="str">
            <v>Amherst</v>
          </cell>
          <cell r="C4190">
            <v>3.5</v>
          </cell>
          <cell r="D4190">
            <v>420</v>
          </cell>
          <cell r="E4190">
            <v>3.4</v>
          </cell>
          <cell r="F4190">
            <v>3.3</v>
          </cell>
          <cell r="G4190">
            <v>3.5</v>
          </cell>
          <cell r="H4190">
            <v>0.74</v>
          </cell>
        </row>
        <row r="4191">
          <cell r="A4191">
            <v>4190</v>
          </cell>
          <cell r="B4191" t="str">
            <v>ATD Corporation</v>
          </cell>
          <cell r="C4191">
            <v>3.1</v>
          </cell>
          <cell r="D4191">
            <v>950</v>
          </cell>
          <cell r="E4191">
            <v>3</v>
          </cell>
          <cell r="F4191">
            <v>2.9</v>
          </cell>
          <cell r="G4191">
            <v>3.1</v>
          </cell>
          <cell r="H4191">
            <v>0.61</v>
          </cell>
        </row>
        <row r="4192">
          <cell r="A4192">
            <v>4191</v>
          </cell>
          <cell r="B4192" t="str">
            <v>Symphony Services</v>
          </cell>
          <cell r="C4192">
            <v>3.6</v>
          </cell>
          <cell r="D4192">
            <v>820</v>
          </cell>
          <cell r="E4192">
            <v>3.5</v>
          </cell>
          <cell r="F4192">
            <v>3.4</v>
          </cell>
          <cell r="G4192">
            <v>3.6</v>
          </cell>
          <cell r="H4192">
            <v>0.78</v>
          </cell>
        </row>
        <row r="4193">
          <cell r="A4193">
            <v>4192</v>
          </cell>
          <cell r="B4193" t="str">
            <v>Cantex Continuing Care Network</v>
          </cell>
          <cell r="C4193">
            <v>2.8</v>
          </cell>
          <cell r="D4193">
            <v>340</v>
          </cell>
          <cell r="E4193">
            <v>2.7</v>
          </cell>
          <cell r="F4193">
            <v>2.6</v>
          </cell>
          <cell r="G4193">
            <v>2.8</v>
          </cell>
          <cell r="H4193">
            <v>0.49</v>
          </cell>
        </row>
        <row r="4194">
          <cell r="A4194">
            <v>4193</v>
          </cell>
          <cell r="B4194" t="str">
            <v>M.J. Electric</v>
          </cell>
          <cell r="C4194">
            <v>3.4</v>
          </cell>
          <cell r="D4194">
            <v>160</v>
          </cell>
          <cell r="E4194">
            <v>3.3</v>
          </cell>
          <cell r="F4194">
            <v>3.2</v>
          </cell>
          <cell r="G4194">
            <v>3.4</v>
          </cell>
          <cell r="H4194">
            <v>0.71</v>
          </cell>
        </row>
        <row r="4195">
          <cell r="A4195">
            <v>4194</v>
          </cell>
          <cell r="B4195" t="str">
            <v>HFW Companies</v>
          </cell>
          <cell r="C4195">
            <v>3.9</v>
          </cell>
          <cell r="D4195">
            <v>75</v>
          </cell>
          <cell r="E4195">
            <v>3.8</v>
          </cell>
          <cell r="F4195">
            <v>3.7</v>
          </cell>
          <cell r="G4195">
            <v>4</v>
          </cell>
          <cell r="H4195" t="str">
            <v>N/A</v>
          </cell>
        </row>
        <row r="4196">
          <cell r="A4196">
            <v>4195</v>
          </cell>
          <cell r="B4196" t="str">
            <v>COLSA Corporation</v>
          </cell>
          <cell r="C4196">
            <v>4.2</v>
          </cell>
          <cell r="D4196">
            <v>380</v>
          </cell>
          <cell r="E4196">
            <v>4.0999999999999996</v>
          </cell>
          <cell r="F4196">
            <v>4</v>
          </cell>
          <cell r="G4196">
            <v>4.2</v>
          </cell>
          <cell r="H4196">
            <v>0.93</v>
          </cell>
        </row>
        <row r="4197">
          <cell r="A4197">
            <v>4196</v>
          </cell>
          <cell r="B4197" t="str">
            <v>Auto Injury Solutions</v>
          </cell>
          <cell r="C4197">
            <v>3.2</v>
          </cell>
          <cell r="D4197">
            <v>110</v>
          </cell>
          <cell r="E4197">
            <v>3.1</v>
          </cell>
          <cell r="F4197">
            <v>3</v>
          </cell>
          <cell r="G4197">
            <v>3.2</v>
          </cell>
          <cell r="H4197">
            <v>0.62</v>
          </cell>
        </row>
        <row r="4198">
          <cell r="A4198">
            <v>4197</v>
          </cell>
          <cell r="B4198" t="str">
            <v>The Park National Bank</v>
          </cell>
          <cell r="C4198">
            <v>3.7</v>
          </cell>
          <cell r="D4198">
            <v>240</v>
          </cell>
          <cell r="E4198">
            <v>3.6</v>
          </cell>
          <cell r="F4198">
            <v>3.5</v>
          </cell>
          <cell r="G4198">
            <v>3.7</v>
          </cell>
          <cell r="H4198">
            <v>0.82</v>
          </cell>
        </row>
        <row r="4199">
          <cell r="A4199">
            <v>4198</v>
          </cell>
          <cell r="B4199" t="str">
            <v>Imaginea</v>
          </cell>
          <cell r="C4199">
            <v>3.8</v>
          </cell>
          <cell r="D4199">
            <v>290</v>
          </cell>
          <cell r="E4199">
            <v>3.7</v>
          </cell>
          <cell r="F4199">
            <v>3.6</v>
          </cell>
          <cell r="G4199">
            <v>3.9</v>
          </cell>
          <cell r="H4199">
            <v>0.84</v>
          </cell>
        </row>
        <row r="4200">
          <cell r="A4200">
            <v>4199</v>
          </cell>
          <cell r="B4200" t="str">
            <v>Mako Medical Laboratories</v>
          </cell>
          <cell r="C4200">
            <v>3.4</v>
          </cell>
          <cell r="D4200">
            <v>450</v>
          </cell>
          <cell r="E4200">
            <v>3.3</v>
          </cell>
          <cell r="F4200">
            <v>3.2</v>
          </cell>
          <cell r="G4200">
            <v>3.4</v>
          </cell>
          <cell r="H4200">
            <v>0.73</v>
          </cell>
        </row>
        <row r="4201">
          <cell r="A4201">
            <v>4200</v>
          </cell>
          <cell r="B4201" t="str">
            <v>Genesis Health</v>
          </cell>
          <cell r="C4201">
            <v>2.9</v>
          </cell>
          <cell r="D4201">
            <v>3400</v>
          </cell>
          <cell r="E4201">
            <v>2.7</v>
          </cell>
          <cell r="F4201">
            <v>2.6</v>
          </cell>
          <cell r="G4201">
            <v>2.9</v>
          </cell>
          <cell r="H4201">
            <v>0.52</v>
          </cell>
        </row>
        <row r="4202">
          <cell r="A4202">
            <v>4201</v>
          </cell>
          <cell r="B4202" t="str">
            <v xml:space="preserve"> Romark Logistics</v>
          </cell>
          <cell r="C4202">
            <v>3.4</v>
          </cell>
          <cell r="D4202">
            <v>162</v>
          </cell>
          <cell r="E4202">
            <v>3.2</v>
          </cell>
          <cell r="F4202">
            <v>3.1</v>
          </cell>
          <cell r="G4202">
            <v>3.3</v>
          </cell>
          <cell r="H4202">
            <v>0.68</v>
          </cell>
        </row>
        <row r="4203">
          <cell r="A4203">
            <v>4202</v>
          </cell>
          <cell r="B4203" t="str">
            <v xml:space="preserve"> Phoenix Sky Harbor International Airport</v>
          </cell>
          <cell r="C4203">
            <v>4</v>
          </cell>
          <cell r="D4203">
            <v>245</v>
          </cell>
          <cell r="E4203">
            <v>3.8</v>
          </cell>
          <cell r="F4203">
            <v>3.6</v>
          </cell>
          <cell r="G4203">
            <v>3.9</v>
          </cell>
          <cell r="H4203">
            <v>0.82</v>
          </cell>
        </row>
        <row r="4204">
          <cell r="A4204">
            <v>4203</v>
          </cell>
          <cell r="B4204" t="str">
            <v xml:space="preserve"> Academy Bank</v>
          </cell>
          <cell r="C4204">
            <v>3.3</v>
          </cell>
          <cell r="D4204">
            <v>412</v>
          </cell>
          <cell r="E4204">
            <v>3.1</v>
          </cell>
          <cell r="F4204">
            <v>2.9</v>
          </cell>
          <cell r="G4204">
            <v>3</v>
          </cell>
          <cell r="H4204">
            <v>0.57999999999999996</v>
          </cell>
        </row>
        <row r="4205">
          <cell r="A4205">
            <v>4204</v>
          </cell>
          <cell r="B4205" t="str">
            <v xml:space="preserve"> FGC+</v>
          </cell>
          <cell r="C4205">
            <v>4.2</v>
          </cell>
          <cell r="D4205">
            <v>318</v>
          </cell>
          <cell r="E4205">
            <v>4.0999999999999996</v>
          </cell>
          <cell r="F4205">
            <v>4</v>
          </cell>
          <cell r="G4205">
            <v>4.3</v>
          </cell>
          <cell r="H4205">
            <v>0.89</v>
          </cell>
        </row>
        <row r="4206">
          <cell r="A4206">
            <v>4205</v>
          </cell>
          <cell r="B4206" t="str">
            <v xml:space="preserve"> Matchbox Food Group</v>
          </cell>
          <cell r="C4206">
            <v>3.1</v>
          </cell>
          <cell r="D4206">
            <v>285</v>
          </cell>
          <cell r="E4206">
            <v>2.8</v>
          </cell>
          <cell r="F4206">
            <v>2.7</v>
          </cell>
          <cell r="G4206">
            <v>3</v>
          </cell>
          <cell r="H4206">
            <v>0.52</v>
          </cell>
        </row>
        <row r="4207">
          <cell r="A4207">
            <v>4206</v>
          </cell>
          <cell r="B4207" t="str">
            <v xml:space="preserve"> Advanced Correctional Healthcare</v>
          </cell>
          <cell r="C4207">
            <v>3.5</v>
          </cell>
          <cell r="D4207">
            <v>450</v>
          </cell>
          <cell r="E4207">
            <v>3.3</v>
          </cell>
          <cell r="F4207">
            <v>3.2</v>
          </cell>
          <cell r="G4207">
            <v>3.4</v>
          </cell>
          <cell r="H4207">
            <v>0.71</v>
          </cell>
        </row>
        <row r="4208">
          <cell r="A4208">
            <v>4207</v>
          </cell>
          <cell r="B4208" t="str">
            <v xml:space="preserve"> Per Mar Security Services</v>
          </cell>
          <cell r="C4208">
            <v>3.2</v>
          </cell>
          <cell r="D4208">
            <v>580</v>
          </cell>
          <cell r="E4208">
            <v>3</v>
          </cell>
          <cell r="F4208">
            <v>2.8</v>
          </cell>
          <cell r="G4208">
            <v>2.9</v>
          </cell>
          <cell r="H4208">
            <v>0.55000000000000004</v>
          </cell>
        </row>
        <row r="4209">
          <cell r="A4209">
            <v>4208</v>
          </cell>
          <cell r="B4209" t="str">
            <v xml:space="preserve"> UPS Supply Chain Solutions</v>
          </cell>
          <cell r="C4209">
            <v>3.6</v>
          </cell>
          <cell r="D4209">
            <v>2400</v>
          </cell>
          <cell r="E4209">
            <v>3.4</v>
          </cell>
          <cell r="F4209">
            <v>3.2</v>
          </cell>
          <cell r="G4209">
            <v>3.3</v>
          </cell>
          <cell r="H4209">
            <v>0.64</v>
          </cell>
        </row>
        <row r="4210">
          <cell r="A4210">
            <v>4209</v>
          </cell>
          <cell r="B4210" t="str">
            <v xml:space="preserve"> STgenetics</v>
          </cell>
          <cell r="C4210">
            <v>3.2</v>
          </cell>
          <cell r="D4210">
            <v>195</v>
          </cell>
          <cell r="E4210">
            <v>2.9</v>
          </cell>
          <cell r="F4210">
            <v>2.8</v>
          </cell>
          <cell r="G4210">
            <v>3</v>
          </cell>
          <cell r="H4210">
            <v>0.54</v>
          </cell>
        </row>
        <row r="4211">
          <cell r="A4211">
            <v>4210</v>
          </cell>
          <cell r="B4211" t="str">
            <v xml:space="preserve"> Bethesda Inc.</v>
          </cell>
          <cell r="C4211">
            <v>3.7</v>
          </cell>
          <cell r="D4211">
            <v>120</v>
          </cell>
          <cell r="E4211">
            <v>3.5</v>
          </cell>
          <cell r="F4211">
            <v>3.4</v>
          </cell>
          <cell r="G4211">
            <v>3.6</v>
          </cell>
          <cell r="H4211">
            <v>0.75</v>
          </cell>
        </row>
        <row r="4212">
          <cell r="A4212">
            <v>4211</v>
          </cell>
          <cell r="B4212" t="str">
            <v xml:space="preserve"> Connections Education</v>
          </cell>
          <cell r="C4212">
            <v>3.8</v>
          </cell>
          <cell r="D4212">
            <v>1100</v>
          </cell>
          <cell r="E4212">
            <v>3.7</v>
          </cell>
          <cell r="F4212">
            <v>3.4</v>
          </cell>
          <cell r="G4212">
            <v>3.6</v>
          </cell>
          <cell r="H4212">
            <v>0.78</v>
          </cell>
        </row>
        <row r="4213">
          <cell r="A4213">
            <v>4212</v>
          </cell>
          <cell r="B4213" t="str">
            <v xml:space="preserve"> Amerispec</v>
          </cell>
          <cell r="C4213">
            <v>3.4</v>
          </cell>
          <cell r="D4213">
            <v>85</v>
          </cell>
          <cell r="E4213">
            <v>3.2</v>
          </cell>
          <cell r="F4213">
            <v>3.1</v>
          </cell>
          <cell r="G4213">
            <v>3.3</v>
          </cell>
          <cell r="H4213">
            <v>0.62</v>
          </cell>
        </row>
        <row r="4214">
          <cell r="A4214">
            <v>4213</v>
          </cell>
          <cell r="B4214" t="str">
            <v xml:space="preserve"> Avon</v>
          </cell>
          <cell r="C4214">
            <v>3.7</v>
          </cell>
          <cell r="D4214">
            <v>4500</v>
          </cell>
          <cell r="E4214">
            <v>3.5</v>
          </cell>
          <cell r="F4214">
            <v>3.3</v>
          </cell>
          <cell r="G4214">
            <v>3.5</v>
          </cell>
          <cell r="H4214">
            <v>0.69</v>
          </cell>
        </row>
        <row r="4215">
          <cell r="A4215">
            <v>4214</v>
          </cell>
          <cell r="B4215" t="str">
            <v xml:space="preserve"> Student Transportation of America</v>
          </cell>
          <cell r="C4215">
            <v>3.3</v>
          </cell>
          <cell r="D4215">
            <v>850</v>
          </cell>
          <cell r="E4215">
            <v>3.1</v>
          </cell>
          <cell r="F4215">
            <v>2.9</v>
          </cell>
          <cell r="G4215">
            <v>3</v>
          </cell>
          <cell r="H4215">
            <v>0.56999999999999995</v>
          </cell>
        </row>
        <row r="4216">
          <cell r="A4216">
            <v>4215</v>
          </cell>
          <cell r="B4216" t="str">
            <v xml:space="preserve"> Fleishman-Hillard</v>
          </cell>
          <cell r="C4216">
            <v>3.9</v>
          </cell>
          <cell r="D4216">
            <v>1200</v>
          </cell>
          <cell r="E4216">
            <v>3.6</v>
          </cell>
          <cell r="F4216">
            <v>3.5</v>
          </cell>
          <cell r="G4216">
            <v>4</v>
          </cell>
          <cell r="H4216">
            <v>0.84</v>
          </cell>
        </row>
        <row r="4217">
          <cell r="A4217">
            <v>4216</v>
          </cell>
          <cell r="B4217" t="str">
            <v xml:space="preserve"> Alutiiq</v>
          </cell>
          <cell r="C4217">
            <v>3.4</v>
          </cell>
          <cell r="D4217">
            <v>520</v>
          </cell>
          <cell r="E4217">
            <v>3.2</v>
          </cell>
          <cell r="F4217">
            <v>3</v>
          </cell>
          <cell r="G4217">
            <v>3.1</v>
          </cell>
          <cell r="H4217">
            <v>0.61</v>
          </cell>
        </row>
        <row r="4218">
          <cell r="A4218">
            <v>4217</v>
          </cell>
          <cell r="B4218" t="str">
            <v xml:space="preserve"> GPS Hospitality</v>
          </cell>
          <cell r="C4218">
            <v>3</v>
          </cell>
          <cell r="D4218">
            <v>740</v>
          </cell>
          <cell r="E4218">
            <v>2.8</v>
          </cell>
          <cell r="F4218">
            <v>2.6</v>
          </cell>
          <cell r="G4218">
            <v>2.7</v>
          </cell>
          <cell r="H4218">
            <v>0.48</v>
          </cell>
        </row>
        <row r="4219">
          <cell r="A4219">
            <v>4218</v>
          </cell>
          <cell r="B4219" t="str">
            <v xml:space="preserve"> Wilson Logistics</v>
          </cell>
          <cell r="C4219">
            <v>3.5</v>
          </cell>
          <cell r="D4219">
            <v>310</v>
          </cell>
          <cell r="E4219">
            <v>3.2</v>
          </cell>
          <cell r="F4219">
            <v>3.1</v>
          </cell>
          <cell r="G4219">
            <v>3.3</v>
          </cell>
          <cell r="H4219">
            <v>0.66</v>
          </cell>
        </row>
        <row r="4220">
          <cell r="A4220">
            <v>4219</v>
          </cell>
          <cell r="B4220" t="str">
            <v xml:space="preserve"> hogsalt</v>
          </cell>
          <cell r="C4220">
            <v>3.8</v>
          </cell>
          <cell r="D4220">
            <v>145</v>
          </cell>
          <cell r="E4220">
            <v>3.4</v>
          </cell>
          <cell r="F4220">
            <v>3.5</v>
          </cell>
          <cell r="G4220">
            <v>3.9</v>
          </cell>
          <cell r="H4220">
            <v>0.79</v>
          </cell>
        </row>
        <row r="4221">
          <cell r="A4221">
            <v>4220</v>
          </cell>
          <cell r="B4221" t="str">
            <v xml:space="preserve"> First Federal Bank of the Midwest</v>
          </cell>
          <cell r="C4221">
            <v>3.6</v>
          </cell>
          <cell r="D4221">
            <v>115</v>
          </cell>
          <cell r="E4221">
            <v>3.4</v>
          </cell>
          <cell r="F4221">
            <v>3.3</v>
          </cell>
          <cell r="G4221">
            <v>3.5</v>
          </cell>
          <cell r="H4221">
            <v>0.72</v>
          </cell>
        </row>
        <row r="4222">
          <cell r="A4222">
            <v>4221</v>
          </cell>
          <cell r="B4222" t="str">
            <v xml:space="preserve"> Envoy Mortgage</v>
          </cell>
          <cell r="C4222">
            <v>3.9</v>
          </cell>
          <cell r="D4222">
            <v>530</v>
          </cell>
          <cell r="E4222">
            <v>3.8</v>
          </cell>
          <cell r="F4222">
            <v>3.7</v>
          </cell>
          <cell r="G4222">
            <v>4</v>
          </cell>
          <cell r="H4222">
            <v>0.86</v>
          </cell>
        </row>
        <row r="4223">
          <cell r="A4223">
            <v>4222</v>
          </cell>
          <cell r="B4223" t="str">
            <v xml:space="preserve"> Allen Lund Company</v>
          </cell>
          <cell r="C4223">
            <v>4.0999999999999996</v>
          </cell>
          <cell r="D4223">
            <v>215</v>
          </cell>
          <cell r="E4223">
            <v>3.9</v>
          </cell>
          <cell r="F4223">
            <v>3.8</v>
          </cell>
          <cell r="G4223">
            <v>4.2</v>
          </cell>
          <cell r="H4223">
            <v>0.91</v>
          </cell>
        </row>
        <row r="4224">
          <cell r="A4224">
            <v>4223</v>
          </cell>
          <cell r="B4224" t="str">
            <v xml:space="preserve"> The SYGMA Network</v>
          </cell>
          <cell r="C4224">
            <v>2.8</v>
          </cell>
          <cell r="D4224">
            <v>980</v>
          </cell>
          <cell r="E4224">
            <v>2.5</v>
          </cell>
          <cell r="F4224">
            <v>2.4</v>
          </cell>
          <cell r="G4224">
            <v>2.6</v>
          </cell>
          <cell r="H4224">
            <v>0.42</v>
          </cell>
        </row>
        <row r="4225">
          <cell r="A4225">
            <v>4224</v>
          </cell>
          <cell r="B4225" t="str">
            <v xml:space="preserve"> Capitas Financial of Illinois</v>
          </cell>
          <cell r="C4225">
            <v>3.5</v>
          </cell>
          <cell r="D4225">
            <v>45</v>
          </cell>
          <cell r="E4225">
            <v>3.3</v>
          </cell>
          <cell r="F4225">
            <v>3.2</v>
          </cell>
          <cell r="G4225">
            <v>3.4</v>
          </cell>
          <cell r="H4225">
            <v>0.65</v>
          </cell>
        </row>
        <row r="4226">
          <cell r="A4226">
            <v>4225</v>
          </cell>
          <cell r="B4226" t="str">
            <v xml:space="preserve"> Alliance Data</v>
          </cell>
          <cell r="C4226">
            <v>3.6</v>
          </cell>
          <cell r="D4226">
            <v>2800</v>
          </cell>
          <cell r="E4226">
            <v>3.5</v>
          </cell>
          <cell r="F4226">
            <v>3.2</v>
          </cell>
          <cell r="G4226">
            <v>3.4</v>
          </cell>
          <cell r="H4226">
            <v>0.68</v>
          </cell>
        </row>
        <row r="4227">
          <cell r="A4227">
            <v>4226</v>
          </cell>
          <cell r="B4227" t="str">
            <v xml:space="preserve"> KA Consulting Services</v>
          </cell>
          <cell r="C4227">
            <v>4</v>
          </cell>
          <cell r="D4227">
            <v>60</v>
          </cell>
          <cell r="E4227">
            <v>3.8</v>
          </cell>
          <cell r="F4227">
            <v>3.7</v>
          </cell>
          <cell r="G4227">
            <v>4.0999999999999996</v>
          </cell>
          <cell r="H4227">
            <v>0.85</v>
          </cell>
        </row>
        <row r="4228">
          <cell r="A4228">
            <v>4227</v>
          </cell>
          <cell r="B4228" t="str">
            <v xml:space="preserve"> Vylla</v>
          </cell>
          <cell r="C4228">
            <v>3.7</v>
          </cell>
          <cell r="D4228">
            <v>210</v>
          </cell>
          <cell r="E4228">
            <v>3.5</v>
          </cell>
          <cell r="F4228">
            <v>3.4</v>
          </cell>
          <cell r="G4228">
            <v>3.6</v>
          </cell>
          <cell r="H4228">
            <v>0.74</v>
          </cell>
        </row>
        <row r="4229">
          <cell r="A4229">
            <v>4228</v>
          </cell>
          <cell r="B4229" t="str">
            <v xml:space="preserve"> Columbia Sussex</v>
          </cell>
          <cell r="C4229">
            <v>2.6</v>
          </cell>
          <cell r="D4229">
            <v>650</v>
          </cell>
          <cell r="E4229">
            <v>2.2999999999999998</v>
          </cell>
          <cell r="F4229">
            <v>2.1</v>
          </cell>
          <cell r="G4229">
            <v>2.2000000000000002</v>
          </cell>
          <cell r="H4229">
            <v>0.35</v>
          </cell>
        </row>
        <row r="4230">
          <cell r="A4230">
            <v>4229</v>
          </cell>
          <cell r="B4230" t="str">
            <v xml:space="preserve"> CiCi's Pizza</v>
          </cell>
          <cell r="C4230">
            <v>3.1</v>
          </cell>
          <cell r="D4230">
            <v>1400</v>
          </cell>
          <cell r="E4230">
            <v>2.9</v>
          </cell>
          <cell r="F4230">
            <v>2.7</v>
          </cell>
          <cell r="G4230">
            <v>2.8</v>
          </cell>
          <cell r="H4230">
            <v>0.49</v>
          </cell>
        </row>
        <row r="4231">
          <cell r="A4231">
            <v>4230</v>
          </cell>
          <cell r="B4231" t="str">
            <v xml:space="preserve"> Positive Behavior Supports</v>
          </cell>
          <cell r="C4231">
            <v>4.3</v>
          </cell>
          <cell r="D4231">
            <v>1500</v>
          </cell>
          <cell r="E4231">
            <v>4.0999999999999996</v>
          </cell>
          <cell r="F4231">
            <v>4</v>
          </cell>
          <cell r="G4231">
            <v>4.4000000000000004</v>
          </cell>
          <cell r="H4231">
            <v>0.92</v>
          </cell>
        </row>
        <row r="4232">
          <cell r="A4232">
            <v>4231</v>
          </cell>
          <cell r="B4232" t="str">
            <v xml:space="preserve"> Tradition America Holdings, Inc</v>
          </cell>
          <cell r="C4232">
            <v>3.5</v>
          </cell>
          <cell r="D4232">
            <v>30</v>
          </cell>
          <cell r="E4232">
            <v>3.2</v>
          </cell>
          <cell r="F4232">
            <v>3.1</v>
          </cell>
          <cell r="G4232">
            <v>3.3</v>
          </cell>
          <cell r="H4232">
            <v>0.6</v>
          </cell>
        </row>
        <row r="4233">
          <cell r="A4233">
            <v>4232</v>
          </cell>
          <cell r="B4233" t="str">
            <v xml:space="preserve"> Sage Hospitality</v>
          </cell>
          <cell r="C4233">
            <v>3.6</v>
          </cell>
          <cell r="D4233">
            <v>820</v>
          </cell>
          <cell r="E4233">
            <v>3.3</v>
          </cell>
          <cell r="F4233">
            <v>3.2</v>
          </cell>
          <cell r="G4233">
            <v>3.5</v>
          </cell>
          <cell r="H4233">
            <v>0.7</v>
          </cell>
        </row>
        <row r="4234">
          <cell r="A4234">
            <v>4233</v>
          </cell>
          <cell r="B4234" t="str">
            <v xml:space="preserve"> California's Great America</v>
          </cell>
          <cell r="C4234">
            <v>3.7</v>
          </cell>
          <cell r="D4234">
            <v>950</v>
          </cell>
          <cell r="E4234">
            <v>3.5</v>
          </cell>
          <cell r="F4234">
            <v>3.3</v>
          </cell>
          <cell r="G4234">
            <v>3.6</v>
          </cell>
          <cell r="H4234">
            <v>0.74</v>
          </cell>
        </row>
        <row r="4235">
          <cell r="A4235">
            <v>4234</v>
          </cell>
          <cell r="B4235" t="str">
            <v xml:space="preserve"> zipMoney Payments</v>
          </cell>
          <cell r="C4235">
            <v>4.2</v>
          </cell>
          <cell r="D4235">
            <v>110</v>
          </cell>
          <cell r="E4235">
            <v>4</v>
          </cell>
          <cell r="F4235">
            <v>3.9</v>
          </cell>
          <cell r="G4235">
            <v>4.3</v>
          </cell>
          <cell r="H4235">
            <v>0.88</v>
          </cell>
        </row>
        <row r="4236">
          <cell r="A4236">
            <v>4235</v>
          </cell>
          <cell r="B4236" t="str">
            <v xml:space="preserve"> Bennett Motor Express</v>
          </cell>
          <cell r="C4236">
            <v>3.8</v>
          </cell>
          <cell r="D4236">
            <v>185</v>
          </cell>
          <cell r="E4236">
            <v>3.5</v>
          </cell>
          <cell r="F4236">
            <v>3.4</v>
          </cell>
          <cell r="G4236">
            <v>3.7</v>
          </cell>
          <cell r="H4236">
            <v>0.78</v>
          </cell>
        </row>
        <row r="4237">
          <cell r="A4237">
            <v>4236</v>
          </cell>
          <cell r="B4237" t="str">
            <v xml:space="preserve"> Zoe Holding Company</v>
          </cell>
          <cell r="C4237">
            <v>3.4</v>
          </cell>
          <cell r="D4237">
            <v>55</v>
          </cell>
          <cell r="E4237">
            <v>3.1</v>
          </cell>
          <cell r="F4237">
            <v>3</v>
          </cell>
          <cell r="G4237">
            <v>3.2</v>
          </cell>
          <cell r="H4237">
            <v>0.62</v>
          </cell>
        </row>
        <row r="4238">
          <cell r="A4238">
            <v>4237</v>
          </cell>
          <cell r="B4238" t="str">
            <v xml:space="preserve"> Soboba Casino Resort</v>
          </cell>
          <cell r="C4238">
            <v>3.5</v>
          </cell>
          <cell r="D4238">
            <v>240</v>
          </cell>
          <cell r="E4238">
            <v>3.3</v>
          </cell>
          <cell r="F4238">
            <v>3.1</v>
          </cell>
          <cell r="G4238">
            <v>3.4</v>
          </cell>
          <cell r="H4238">
            <v>0.68</v>
          </cell>
        </row>
        <row r="4239">
          <cell r="A4239">
            <v>4238</v>
          </cell>
          <cell r="B4239" t="str">
            <v xml:space="preserve"> Everi Holdings</v>
          </cell>
          <cell r="C4239">
            <v>3.8</v>
          </cell>
          <cell r="D4239">
            <v>420</v>
          </cell>
          <cell r="E4239">
            <v>3.6</v>
          </cell>
          <cell r="F4239">
            <v>3.5</v>
          </cell>
          <cell r="G4239">
            <v>3.7</v>
          </cell>
          <cell r="H4239">
            <v>0.81</v>
          </cell>
        </row>
        <row r="4240">
          <cell r="A4240">
            <v>4239</v>
          </cell>
          <cell r="B4240" t="str">
            <v xml:space="preserve"> Zumiez</v>
          </cell>
          <cell r="C4240">
            <v>3.4</v>
          </cell>
          <cell r="D4240">
            <v>2100</v>
          </cell>
          <cell r="E4240">
            <v>3.2</v>
          </cell>
          <cell r="F4240">
            <v>3</v>
          </cell>
          <cell r="G4240">
            <v>3.5</v>
          </cell>
          <cell r="H4240">
            <v>0.63</v>
          </cell>
        </row>
        <row r="4241">
          <cell r="A4241">
            <v>4240</v>
          </cell>
          <cell r="B4241" t="str">
            <v xml:space="preserve"> Lee County Schools</v>
          </cell>
          <cell r="C4241">
            <v>3.5</v>
          </cell>
          <cell r="D4241">
            <v>680</v>
          </cell>
          <cell r="E4241">
            <v>3.3</v>
          </cell>
          <cell r="F4241">
            <v>3.1</v>
          </cell>
          <cell r="G4241">
            <v>3.4</v>
          </cell>
          <cell r="H4241">
            <v>0.65</v>
          </cell>
        </row>
        <row r="4242">
          <cell r="A4242">
            <v>4241</v>
          </cell>
          <cell r="B4242" t="str">
            <v xml:space="preserve"> Updike Distribution Logistics</v>
          </cell>
          <cell r="C4242">
            <v>3.2</v>
          </cell>
          <cell r="D4242">
            <v>140</v>
          </cell>
          <cell r="E4242">
            <v>2.9</v>
          </cell>
          <cell r="F4242">
            <v>2.8</v>
          </cell>
          <cell r="G4242">
            <v>3</v>
          </cell>
          <cell r="H4242">
            <v>0.54</v>
          </cell>
        </row>
        <row r="4243">
          <cell r="A4243">
            <v>4242</v>
          </cell>
          <cell r="B4243" t="str">
            <v xml:space="preserve"> Renal Ventures Management</v>
          </cell>
          <cell r="C4243">
            <v>3.4</v>
          </cell>
          <cell r="D4243">
            <v>115</v>
          </cell>
          <cell r="E4243">
            <v>3.1</v>
          </cell>
          <cell r="F4243">
            <v>3</v>
          </cell>
          <cell r="G4243">
            <v>3.2</v>
          </cell>
          <cell r="H4243">
            <v>0.6</v>
          </cell>
        </row>
        <row r="4244">
          <cell r="A4244">
            <v>4243</v>
          </cell>
          <cell r="B4244" t="str">
            <v xml:space="preserve"> Actuate</v>
          </cell>
          <cell r="C4244">
            <v>3.6</v>
          </cell>
          <cell r="D4244">
            <v>210</v>
          </cell>
          <cell r="E4244">
            <v>3.4</v>
          </cell>
          <cell r="F4244">
            <v>3.3</v>
          </cell>
          <cell r="G4244">
            <v>3.5</v>
          </cell>
          <cell r="H4244">
            <v>0.7</v>
          </cell>
        </row>
        <row r="4245">
          <cell r="A4245">
            <v>4244</v>
          </cell>
          <cell r="B4245" t="str">
            <v xml:space="preserve"> Things Remembered</v>
          </cell>
          <cell r="C4245">
            <v>2.9</v>
          </cell>
          <cell r="D4245">
            <v>1200</v>
          </cell>
          <cell r="E4245">
            <v>2.7</v>
          </cell>
          <cell r="F4245">
            <v>2.5</v>
          </cell>
          <cell r="G4245">
            <v>2.6</v>
          </cell>
          <cell r="H4245">
            <v>0.4</v>
          </cell>
        </row>
        <row r="4246">
          <cell r="A4246">
            <v>4245</v>
          </cell>
          <cell r="B4246" t="str">
            <v xml:space="preserve"> Harmony Public Schools</v>
          </cell>
          <cell r="C4246">
            <v>3.6</v>
          </cell>
          <cell r="D4246">
            <v>750</v>
          </cell>
          <cell r="E4246">
            <v>3.4</v>
          </cell>
          <cell r="F4246">
            <v>3.2</v>
          </cell>
          <cell r="G4246">
            <v>3.5</v>
          </cell>
          <cell r="H4246">
            <v>0.71</v>
          </cell>
        </row>
        <row r="4247">
          <cell r="A4247">
            <v>4246</v>
          </cell>
          <cell r="B4247" t="str">
            <v xml:space="preserve"> Medulla</v>
          </cell>
          <cell r="C4247">
            <v>3.8</v>
          </cell>
          <cell r="D4247">
            <v>190</v>
          </cell>
          <cell r="E4247">
            <v>3.6</v>
          </cell>
          <cell r="F4247">
            <v>3.5</v>
          </cell>
          <cell r="G4247">
            <v>3.9</v>
          </cell>
          <cell r="H4247">
            <v>0.8</v>
          </cell>
        </row>
        <row r="4248">
          <cell r="A4248">
            <v>4247</v>
          </cell>
          <cell r="B4248" t="str">
            <v xml:space="preserve"> The Broadmoor</v>
          </cell>
          <cell r="C4248">
            <v>3.9</v>
          </cell>
          <cell r="D4248">
            <v>540</v>
          </cell>
          <cell r="E4248">
            <v>3.5</v>
          </cell>
          <cell r="F4248">
            <v>3.6</v>
          </cell>
          <cell r="G4248">
            <v>4.0999999999999996</v>
          </cell>
          <cell r="H4248">
            <v>0.83</v>
          </cell>
        </row>
        <row r="4249">
          <cell r="A4249">
            <v>4248</v>
          </cell>
          <cell r="B4249" t="str">
            <v xml:space="preserve"> Global Franchise Group</v>
          </cell>
          <cell r="C4249">
            <v>3.3</v>
          </cell>
          <cell r="D4249">
            <v>160</v>
          </cell>
          <cell r="E4249">
            <v>3.1</v>
          </cell>
          <cell r="F4249">
            <v>2.9</v>
          </cell>
          <cell r="G4249">
            <v>3</v>
          </cell>
          <cell r="H4249">
            <v>0.56000000000000005</v>
          </cell>
        </row>
        <row r="4250">
          <cell r="A4250">
            <v>4249</v>
          </cell>
          <cell r="B4250" t="str">
            <v xml:space="preserve"> Sizzling Platter</v>
          </cell>
          <cell r="C4250">
            <v>3.2</v>
          </cell>
          <cell r="D4250">
            <v>430</v>
          </cell>
          <cell r="E4250">
            <v>3</v>
          </cell>
          <cell r="F4250">
            <v>2.8</v>
          </cell>
          <cell r="G4250">
            <v>2.9</v>
          </cell>
          <cell r="H4250">
            <v>0.52</v>
          </cell>
        </row>
        <row r="4251">
          <cell r="A4251">
            <v>4250</v>
          </cell>
          <cell r="B4251" t="str">
            <v xml:space="preserve"> Olympus Medical Systems</v>
          </cell>
          <cell r="C4251">
            <v>3.7</v>
          </cell>
          <cell r="D4251">
            <v>1100</v>
          </cell>
          <cell r="E4251">
            <v>3.5</v>
          </cell>
          <cell r="F4251">
            <v>3.3</v>
          </cell>
          <cell r="G4251">
            <v>3.5</v>
          </cell>
          <cell r="H4251">
            <v>0.73</v>
          </cell>
        </row>
        <row r="4252">
          <cell r="A4252">
            <v>4251</v>
          </cell>
          <cell r="B4252" t="str">
            <v xml:space="preserve"> IHS</v>
          </cell>
          <cell r="C4252">
            <v>3.6</v>
          </cell>
          <cell r="D4252">
            <v>1800</v>
          </cell>
          <cell r="E4252">
            <v>3.5</v>
          </cell>
          <cell r="F4252">
            <v>3.2</v>
          </cell>
          <cell r="G4252">
            <v>3.4</v>
          </cell>
          <cell r="H4252">
            <v>0.68</v>
          </cell>
        </row>
        <row r="4253">
          <cell r="A4253">
            <v>4252</v>
          </cell>
          <cell r="B4253" t="str">
            <v xml:space="preserve"> Immucor</v>
          </cell>
          <cell r="C4253">
            <v>3.4</v>
          </cell>
          <cell r="D4253">
            <v>310</v>
          </cell>
          <cell r="E4253">
            <v>3.2</v>
          </cell>
          <cell r="F4253">
            <v>3</v>
          </cell>
          <cell r="G4253">
            <v>3.2</v>
          </cell>
          <cell r="H4253">
            <v>0.62</v>
          </cell>
        </row>
        <row r="4254">
          <cell r="A4254">
            <v>4253</v>
          </cell>
          <cell r="B4254" t="str">
            <v xml:space="preserve"> New York Eye &amp; Ear Infirmary</v>
          </cell>
          <cell r="C4254">
            <v>3.8</v>
          </cell>
          <cell r="D4254">
            <v>140</v>
          </cell>
          <cell r="E4254">
            <v>3.6</v>
          </cell>
          <cell r="F4254">
            <v>3.5</v>
          </cell>
          <cell r="G4254">
            <v>3.7</v>
          </cell>
          <cell r="H4254">
            <v>0.79</v>
          </cell>
        </row>
        <row r="4255">
          <cell r="A4255">
            <v>4254</v>
          </cell>
          <cell r="B4255" t="str">
            <v xml:space="preserve"> ALS</v>
          </cell>
          <cell r="C4255">
            <v>3.3</v>
          </cell>
          <cell r="D4255">
            <v>1400</v>
          </cell>
          <cell r="E4255">
            <v>3.1</v>
          </cell>
          <cell r="F4255">
            <v>2.9</v>
          </cell>
          <cell r="G4255">
            <v>3</v>
          </cell>
          <cell r="H4255">
            <v>0.57999999999999996</v>
          </cell>
        </row>
        <row r="4256">
          <cell r="A4256">
            <v>4255</v>
          </cell>
          <cell r="B4256" t="str">
            <v xml:space="preserve"> AmeriBen</v>
          </cell>
          <cell r="C4256">
            <v>3.9</v>
          </cell>
          <cell r="D4256">
            <v>220</v>
          </cell>
          <cell r="E4256">
            <v>3.8</v>
          </cell>
          <cell r="F4256">
            <v>3.7</v>
          </cell>
          <cell r="G4256">
            <v>4</v>
          </cell>
          <cell r="H4256">
            <v>0.85</v>
          </cell>
        </row>
        <row r="4257">
          <cell r="A4257">
            <v>4256</v>
          </cell>
          <cell r="B4257" t="str">
            <v xml:space="preserve"> Vision Infonet</v>
          </cell>
          <cell r="C4257">
            <v>3.5</v>
          </cell>
          <cell r="D4257">
            <v>85</v>
          </cell>
          <cell r="E4257">
            <v>3.2</v>
          </cell>
          <cell r="F4257">
            <v>3.1</v>
          </cell>
          <cell r="G4257">
            <v>3.4</v>
          </cell>
          <cell r="H4257">
            <v>0.66</v>
          </cell>
        </row>
        <row r="4258">
          <cell r="A4258">
            <v>4257</v>
          </cell>
          <cell r="B4258" t="str">
            <v xml:space="preserve"> TruePosition</v>
          </cell>
          <cell r="C4258">
            <v>3.6</v>
          </cell>
          <cell r="D4258">
            <v>40</v>
          </cell>
          <cell r="E4258">
            <v>3.4</v>
          </cell>
          <cell r="F4258">
            <v>3.3</v>
          </cell>
          <cell r="G4258">
            <v>3.5</v>
          </cell>
          <cell r="H4258">
            <v>0.7</v>
          </cell>
        </row>
        <row r="4259">
          <cell r="A4259">
            <v>4258</v>
          </cell>
          <cell r="B4259" t="str">
            <v xml:space="preserve"> MUFG Securities</v>
          </cell>
          <cell r="C4259">
            <v>3.7</v>
          </cell>
          <cell r="D4259">
            <v>520</v>
          </cell>
          <cell r="E4259">
            <v>3.5</v>
          </cell>
          <cell r="F4259">
            <v>3.4</v>
          </cell>
          <cell r="G4259">
            <v>3.6</v>
          </cell>
          <cell r="H4259">
            <v>0.76</v>
          </cell>
        </row>
        <row r="4260">
          <cell r="A4260">
            <v>4259</v>
          </cell>
          <cell r="B4260" t="str">
            <v xml:space="preserve"> Philadelphia International Airport (PHL)</v>
          </cell>
          <cell r="C4260">
            <v>3.6</v>
          </cell>
          <cell r="D4260">
            <v>310</v>
          </cell>
          <cell r="E4260">
            <v>3.4</v>
          </cell>
          <cell r="F4260">
            <v>3.2</v>
          </cell>
          <cell r="G4260">
            <v>3.4</v>
          </cell>
          <cell r="H4260">
            <v>0.69</v>
          </cell>
        </row>
        <row r="4261">
          <cell r="A4261">
            <v>4260</v>
          </cell>
          <cell r="B4261" t="str">
            <v xml:space="preserve"> ACC Satellite</v>
          </cell>
          <cell r="C4261">
            <v>3.4</v>
          </cell>
          <cell r="D4261">
            <v>25</v>
          </cell>
          <cell r="E4261">
            <v>3.1</v>
          </cell>
          <cell r="F4261">
            <v>3</v>
          </cell>
          <cell r="G4261">
            <v>3.2</v>
          </cell>
          <cell r="H4261">
            <v>0.6</v>
          </cell>
        </row>
        <row r="4262">
          <cell r="A4262">
            <v>4261</v>
          </cell>
          <cell r="B4262" t="str">
            <v xml:space="preserve"> Capitol Federal Financial</v>
          </cell>
          <cell r="C4262">
            <v>3.8</v>
          </cell>
          <cell r="D4262">
            <v>130</v>
          </cell>
          <cell r="E4262">
            <v>3.7</v>
          </cell>
          <cell r="F4262">
            <v>3.5</v>
          </cell>
          <cell r="G4262">
            <v>3.8</v>
          </cell>
          <cell r="H4262">
            <v>0.82</v>
          </cell>
        </row>
        <row r="4263">
          <cell r="A4263">
            <v>4262</v>
          </cell>
          <cell r="B4263" t="str">
            <v xml:space="preserve"> New Leaf Community Markets</v>
          </cell>
          <cell r="C4263">
            <v>3.5</v>
          </cell>
          <cell r="D4263">
            <v>110</v>
          </cell>
          <cell r="E4263">
            <v>3.3</v>
          </cell>
          <cell r="F4263">
            <v>3.1</v>
          </cell>
          <cell r="G4263">
            <v>3.6</v>
          </cell>
          <cell r="H4263">
            <v>0.68</v>
          </cell>
        </row>
        <row r="4264">
          <cell r="A4264">
            <v>4263</v>
          </cell>
          <cell r="B4264" t="str">
            <v xml:space="preserve"> Napleton Automotive Group</v>
          </cell>
          <cell r="C4264">
            <v>3.1</v>
          </cell>
          <cell r="D4264">
            <v>480</v>
          </cell>
          <cell r="E4264">
            <v>2.8</v>
          </cell>
          <cell r="F4264">
            <v>2.7</v>
          </cell>
          <cell r="G4264">
            <v>2.8</v>
          </cell>
          <cell r="H4264">
            <v>0.48</v>
          </cell>
        </row>
        <row r="4265">
          <cell r="A4265">
            <v>4264</v>
          </cell>
          <cell r="B4265" t="str">
            <v xml:space="preserve"> FTD Group</v>
          </cell>
          <cell r="C4265">
            <v>3.2</v>
          </cell>
          <cell r="D4265">
            <v>650</v>
          </cell>
          <cell r="E4265">
            <v>3</v>
          </cell>
          <cell r="F4265">
            <v>2.8</v>
          </cell>
          <cell r="G4265">
            <v>2.9</v>
          </cell>
          <cell r="H4265">
            <v>0.53</v>
          </cell>
        </row>
        <row r="4266">
          <cell r="A4266">
            <v>4265</v>
          </cell>
          <cell r="B4266" t="str">
            <v xml:space="preserve"> Pinnacle Advanced Reliability Technologies</v>
          </cell>
          <cell r="C4266">
            <v>3.9</v>
          </cell>
          <cell r="D4266">
            <v>150</v>
          </cell>
          <cell r="E4266">
            <v>3.7</v>
          </cell>
          <cell r="F4266">
            <v>3.6</v>
          </cell>
          <cell r="G4266">
            <v>4</v>
          </cell>
          <cell r="H4266">
            <v>0.84</v>
          </cell>
        </row>
        <row r="4267">
          <cell r="A4267">
            <v>4266</v>
          </cell>
          <cell r="B4267" t="str">
            <v xml:space="preserve"> Xcenda</v>
          </cell>
          <cell r="C4267">
            <v>4.2</v>
          </cell>
          <cell r="D4267">
            <v>340</v>
          </cell>
          <cell r="E4267">
            <v>4.0999999999999996</v>
          </cell>
          <cell r="F4267">
            <v>4</v>
          </cell>
          <cell r="G4267">
            <v>4.3</v>
          </cell>
          <cell r="H4267">
            <v>0.9</v>
          </cell>
        </row>
        <row r="4268">
          <cell r="A4268">
            <v>4267</v>
          </cell>
          <cell r="B4268" t="str">
            <v xml:space="preserve"> Koniag</v>
          </cell>
          <cell r="C4268">
            <v>3.7</v>
          </cell>
          <cell r="D4268">
            <v>280</v>
          </cell>
          <cell r="E4268">
            <v>3.5</v>
          </cell>
          <cell r="F4268">
            <v>3.4</v>
          </cell>
          <cell r="G4268">
            <v>3.6</v>
          </cell>
          <cell r="H4268">
            <v>0.75</v>
          </cell>
        </row>
        <row r="4269">
          <cell r="A4269">
            <v>4268</v>
          </cell>
          <cell r="B4269" t="str">
            <v xml:space="preserve"> Cusabio Technology</v>
          </cell>
          <cell r="C4269">
            <v>3.5</v>
          </cell>
          <cell r="D4269">
            <v>20</v>
          </cell>
          <cell r="E4269">
            <v>3.2</v>
          </cell>
          <cell r="F4269">
            <v>3.1</v>
          </cell>
          <cell r="G4269">
            <v>3.3</v>
          </cell>
          <cell r="H4269">
            <v>0.64</v>
          </cell>
        </row>
        <row r="4270">
          <cell r="A4270">
            <v>4269</v>
          </cell>
          <cell r="B4270" t="str">
            <v xml:space="preserve"> Armada Sunset Holdings</v>
          </cell>
          <cell r="C4270">
            <v>3.4</v>
          </cell>
          <cell r="D4270">
            <v>15</v>
          </cell>
          <cell r="E4270">
            <v>3.1</v>
          </cell>
          <cell r="F4270">
            <v>3</v>
          </cell>
          <cell r="G4270">
            <v>3.2</v>
          </cell>
          <cell r="H4270">
            <v>0.6</v>
          </cell>
        </row>
        <row r="4271">
          <cell r="A4271">
            <v>4270</v>
          </cell>
          <cell r="B4271" t="str">
            <v xml:space="preserve"> Stoughton Trailers</v>
          </cell>
          <cell r="C4271">
            <v>3.3</v>
          </cell>
          <cell r="D4271">
            <v>190</v>
          </cell>
          <cell r="E4271">
            <v>3</v>
          </cell>
          <cell r="F4271">
            <v>2.9</v>
          </cell>
          <cell r="G4271">
            <v>3.1</v>
          </cell>
          <cell r="H4271">
            <v>0.56000000000000005</v>
          </cell>
        </row>
        <row r="4272">
          <cell r="A4272">
            <v>4271</v>
          </cell>
          <cell r="B4272" t="str">
            <v xml:space="preserve"> Anaheim Union High School District</v>
          </cell>
          <cell r="C4272">
            <v>3.8</v>
          </cell>
          <cell r="D4272">
            <v>320</v>
          </cell>
          <cell r="E4272">
            <v>3.6</v>
          </cell>
          <cell r="F4272">
            <v>3.4</v>
          </cell>
          <cell r="G4272">
            <v>3.7</v>
          </cell>
          <cell r="H4272">
            <v>0.78</v>
          </cell>
        </row>
        <row r="4273">
          <cell r="A4273">
            <v>4272</v>
          </cell>
          <cell r="B4273" t="str">
            <v xml:space="preserve"> Rothman Orthopaedic Institute</v>
          </cell>
          <cell r="C4273">
            <v>3.4</v>
          </cell>
          <cell r="D4273">
            <v>450</v>
          </cell>
          <cell r="E4273">
            <v>3.1</v>
          </cell>
          <cell r="F4273">
            <v>2.9</v>
          </cell>
          <cell r="G4273">
            <v>3.2</v>
          </cell>
          <cell r="H4273">
            <v>0.61</v>
          </cell>
        </row>
        <row r="4274">
          <cell r="A4274">
            <v>4273</v>
          </cell>
          <cell r="B4274" t="str">
            <v xml:space="preserve"> QCHI</v>
          </cell>
          <cell r="C4274">
            <v>3.5</v>
          </cell>
          <cell r="D4274">
            <v>12</v>
          </cell>
          <cell r="E4274">
            <v>3.2</v>
          </cell>
          <cell r="F4274">
            <v>3.1</v>
          </cell>
          <cell r="G4274">
            <v>3.3</v>
          </cell>
          <cell r="H4274">
            <v>0.65</v>
          </cell>
        </row>
        <row r="4275">
          <cell r="A4275">
            <v>4274</v>
          </cell>
          <cell r="B4275" t="str">
            <v xml:space="preserve"> Conviva Care Solutions</v>
          </cell>
          <cell r="C4275">
            <v>3.6</v>
          </cell>
          <cell r="D4275">
            <v>210</v>
          </cell>
          <cell r="E4275">
            <v>3.4</v>
          </cell>
          <cell r="F4275">
            <v>3.3</v>
          </cell>
          <cell r="G4275">
            <v>3.5</v>
          </cell>
          <cell r="H4275">
            <v>0.72</v>
          </cell>
        </row>
        <row r="4276">
          <cell r="A4276">
            <v>4275</v>
          </cell>
          <cell r="B4276" t="str">
            <v xml:space="preserve"> Aldridge Electric</v>
          </cell>
          <cell r="C4276">
            <v>4</v>
          </cell>
          <cell r="D4276">
            <v>180</v>
          </cell>
          <cell r="E4276">
            <v>3.8</v>
          </cell>
          <cell r="F4276">
            <v>3.7</v>
          </cell>
          <cell r="G4276">
            <v>4.0999999999999996</v>
          </cell>
          <cell r="H4276">
            <v>0.87</v>
          </cell>
        </row>
        <row r="4277">
          <cell r="A4277">
            <v>4276</v>
          </cell>
          <cell r="B4277" t="str">
            <v xml:space="preserve"> The Suburban Collection</v>
          </cell>
          <cell r="C4277">
            <v>3.4</v>
          </cell>
          <cell r="D4277">
            <v>310</v>
          </cell>
          <cell r="E4277">
            <v>3.1</v>
          </cell>
          <cell r="F4277">
            <v>3</v>
          </cell>
          <cell r="G4277">
            <v>3.2</v>
          </cell>
          <cell r="H4277">
            <v>0.62</v>
          </cell>
        </row>
        <row r="4278">
          <cell r="A4278">
            <v>4277</v>
          </cell>
          <cell r="B4278" t="str">
            <v xml:space="preserve"> Xoriant CDi</v>
          </cell>
          <cell r="C4278">
            <v>3.8</v>
          </cell>
          <cell r="D4278">
            <v>95</v>
          </cell>
          <cell r="E4278">
            <v>3.6</v>
          </cell>
          <cell r="F4278">
            <v>3.5</v>
          </cell>
          <cell r="G4278">
            <v>3.9</v>
          </cell>
          <cell r="H4278">
            <v>0.81</v>
          </cell>
        </row>
        <row r="4279">
          <cell r="A4279">
            <v>4278</v>
          </cell>
          <cell r="B4279" t="str">
            <v xml:space="preserve"> Stratosphere Quality</v>
          </cell>
          <cell r="C4279">
            <v>3.2</v>
          </cell>
          <cell r="D4279">
            <v>540</v>
          </cell>
          <cell r="E4279">
            <v>2.9</v>
          </cell>
          <cell r="F4279">
            <v>2.8</v>
          </cell>
          <cell r="G4279">
            <v>2.9</v>
          </cell>
          <cell r="H4279">
            <v>0.51</v>
          </cell>
        </row>
        <row r="4280">
          <cell r="A4280">
            <v>4279</v>
          </cell>
          <cell r="B4280" t="str">
            <v xml:space="preserve"> HSBC Securities</v>
          </cell>
          <cell r="C4280">
            <v>3.7</v>
          </cell>
          <cell r="D4280">
            <v>420</v>
          </cell>
          <cell r="E4280">
            <v>3.5</v>
          </cell>
          <cell r="F4280">
            <v>3.4</v>
          </cell>
          <cell r="G4280">
            <v>3.5</v>
          </cell>
          <cell r="H4280">
            <v>0.74</v>
          </cell>
        </row>
        <row r="4281">
          <cell r="A4281">
            <v>4280</v>
          </cell>
          <cell r="B4281" t="str">
            <v xml:space="preserve"> Air Methods</v>
          </cell>
          <cell r="C4281">
            <v>3.4</v>
          </cell>
          <cell r="D4281">
            <v>780</v>
          </cell>
          <cell r="E4281">
            <v>3.1</v>
          </cell>
          <cell r="F4281">
            <v>3</v>
          </cell>
          <cell r="G4281">
            <v>3.2</v>
          </cell>
          <cell r="H4281">
            <v>0.63</v>
          </cell>
        </row>
        <row r="4282">
          <cell r="A4282">
            <v>4281</v>
          </cell>
          <cell r="B4282" t="str">
            <v xml:space="preserve"> IDEX Health &amp; Science</v>
          </cell>
          <cell r="C4282">
            <v>3.7</v>
          </cell>
          <cell r="D4282">
            <v>210</v>
          </cell>
          <cell r="E4282">
            <v>3.5</v>
          </cell>
          <cell r="F4282">
            <v>3.4</v>
          </cell>
          <cell r="G4282">
            <v>3.6</v>
          </cell>
          <cell r="H4282">
            <v>0.76</v>
          </cell>
        </row>
        <row r="4283">
          <cell r="A4283">
            <v>4282</v>
          </cell>
          <cell r="B4283" t="str">
            <v xml:space="preserve"> Lone Star National Bank</v>
          </cell>
          <cell r="C4283">
            <v>3.5</v>
          </cell>
          <cell r="D4283">
            <v>140</v>
          </cell>
          <cell r="E4283">
            <v>3.3</v>
          </cell>
          <cell r="F4283">
            <v>3.1</v>
          </cell>
          <cell r="G4283">
            <v>3.4</v>
          </cell>
          <cell r="H4283">
            <v>0.67</v>
          </cell>
        </row>
        <row r="4284">
          <cell r="A4284">
            <v>4283</v>
          </cell>
          <cell r="B4284" t="str">
            <v xml:space="preserve"> Fulcrum Global Technologies</v>
          </cell>
          <cell r="C4284">
            <v>3.9</v>
          </cell>
          <cell r="D4284">
            <v>65</v>
          </cell>
          <cell r="E4284">
            <v>3.7</v>
          </cell>
          <cell r="F4284">
            <v>3.6</v>
          </cell>
          <cell r="G4284">
            <v>4</v>
          </cell>
          <cell r="H4284">
            <v>0.83</v>
          </cell>
        </row>
        <row r="4285">
          <cell r="A4285">
            <v>4284</v>
          </cell>
          <cell r="B4285" t="str">
            <v xml:space="preserve"> My Eyelab</v>
          </cell>
          <cell r="C4285">
            <v>3.1</v>
          </cell>
          <cell r="D4285">
            <v>320</v>
          </cell>
          <cell r="E4285">
            <v>2.8</v>
          </cell>
          <cell r="F4285">
            <v>2.7</v>
          </cell>
          <cell r="G4285">
            <v>2.8</v>
          </cell>
          <cell r="H4285">
            <v>0.49</v>
          </cell>
        </row>
        <row r="4286">
          <cell r="A4286">
            <v>4285</v>
          </cell>
          <cell r="B4286" t="str">
            <v xml:space="preserve"> United Property Management</v>
          </cell>
          <cell r="C4286">
            <v>3.3</v>
          </cell>
          <cell r="D4286">
            <v>110</v>
          </cell>
          <cell r="E4286">
            <v>3</v>
          </cell>
          <cell r="F4286">
            <v>2.9</v>
          </cell>
          <cell r="G4286">
            <v>3.1</v>
          </cell>
          <cell r="H4286">
            <v>0.55000000000000004</v>
          </cell>
        </row>
        <row r="4287">
          <cell r="A4287">
            <v>4286</v>
          </cell>
          <cell r="B4287" t="str">
            <v xml:space="preserve"> Blessey Marine</v>
          </cell>
          <cell r="C4287">
            <v>3.8</v>
          </cell>
          <cell r="D4287">
            <v>90</v>
          </cell>
          <cell r="E4287">
            <v>3.5</v>
          </cell>
          <cell r="F4287">
            <v>3.6</v>
          </cell>
          <cell r="G4287">
            <v>3.9</v>
          </cell>
          <cell r="H4287">
            <v>0.8</v>
          </cell>
        </row>
        <row r="4288">
          <cell r="A4288">
            <v>4287</v>
          </cell>
          <cell r="B4288" t="str">
            <v xml:space="preserve"> RGIS</v>
          </cell>
          <cell r="C4288">
            <v>2.7</v>
          </cell>
          <cell r="D4288">
            <v>4500</v>
          </cell>
          <cell r="E4288">
            <v>2.5</v>
          </cell>
          <cell r="F4288">
            <v>2.2999999999999998</v>
          </cell>
          <cell r="G4288">
            <v>2.4</v>
          </cell>
          <cell r="H4288">
            <v>0.38</v>
          </cell>
        </row>
        <row r="4289">
          <cell r="A4289">
            <v>4288</v>
          </cell>
          <cell r="B4289" t="str">
            <v xml:space="preserve"> Alta Equipment Company</v>
          </cell>
          <cell r="C4289">
            <v>3.6</v>
          </cell>
          <cell r="D4289">
            <v>180</v>
          </cell>
          <cell r="E4289">
            <v>3.4</v>
          </cell>
          <cell r="F4289">
            <v>3.3</v>
          </cell>
          <cell r="G4289">
            <v>3.5</v>
          </cell>
          <cell r="H4289">
            <v>0.71</v>
          </cell>
        </row>
        <row r="4290">
          <cell r="A4290">
            <v>4289</v>
          </cell>
          <cell r="B4290" t="str">
            <v xml:space="preserve"> CSI Electrical Contractors</v>
          </cell>
          <cell r="C4290">
            <v>3.9</v>
          </cell>
          <cell r="D4290">
            <v>110</v>
          </cell>
          <cell r="E4290">
            <v>3.7</v>
          </cell>
          <cell r="F4290">
            <v>3.6</v>
          </cell>
          <cell r="G4290">
            <v>4</v>
          </cell>
          <cell r="H4290">
            <v>0.85</v>
          </cell>
        </row>
        <row r="4291">
          <cell r="A4291">
            <v>4290</v>
          </cell>
          <cell r="B4291" t="str">
            <v xml:space="preserve"> Experian Interactive Media</v>
          </cell>
          <cell r="C4291">
            <v>3.8</v>
          </cell>
          <cell r="D4291">
            <v>140</v>
          </cell>
          <cell r="E4291">
            <v>3.7</v>
          </cell>
          <cell r="F4291">
            <v>3.5</v>
          </cell>
          <cell r="G4291">
            <v>3.8</v>
          </cell>
          <cell r="H4291">
            <v>0.8</v>
          </cell>
        </row>
        <row r="4292">
          <cell r="A4292">
            <v>4291</v>
          </cell>
          <cell r="B4292" t="str">
            <v xml:space="preserve"> EB Games</v>
          </cell>
          <cell r="C4292">
            <v>3.2</v>
          </cell>
          <cell r="D4292">
            <v>1100</v>
          </cell>
          <cell r="E4292">
            <v>3</v>
          </cell>
          <cell r="F4292">
            <v>2.8</v>
          </cell>
          <cell r="G4292">
            <v>3.1</v>
          </cell>
          <cell r="H4292">
            <v>0.52</v>
          </cell>
        </row>
        <row r="4293">
          <cell r="A4293">
            <v>4292</v>
          </cell>
          <cell r="B4293" t="str">
            <v xml:space="preserve"> Universal Weather and Aviation</v>
          </cell>
          <cell r="C4293">
            <v>3.9</v>
          </cell>
          <cell r="D4293">
            <v>230</v>
          </cell>
          <cell r="E4293">
            <v>3.8</v>
          </cell>
          <cell r="F4293">
            <v>3.7</v>
          </cell>
          <cell r="G4293">
            <v>4</v>
          </cell>
          <cell r="H4293">
            <v>0.86</v>
          </cell>
        </row>
        <row r="4294">
          <cell r="A4294">
            <v>4293</v>
          </cell>
          <cell r="B4294" t="str">
            <v xml:space="preserve"> Cancer Treatment Centers of America</v>
          </cell>
          <cell r="C4294">
            <v>3.6</v>
          </cell>
          <cell r="D4294">
            <v>850</v>
          </cell>
          <cell r="E4294">
            <v>3.4</v>
          </cell>
          <cell r="F4294">
            <v>3.2</v>
          </cell>
          <cell r="G4294">
            <v>3.5</v>
          </cell>
          <cell r="H4294">
            <v>0.69</v>
          </cell>
        </row>
        <row r="4295">
          <cell r="A4295">
            <v>4294</v>
          </cell>
          <cell r="B4295" t="str">
            <v xml:space="preserve"> Barrett Business Services Inc.</v>
          </cell>
          <cell r="C4295">
            <v>3.5</v>
          </cell>
          <cell r="D4295">
            <v>340</v>
          </cell>
          <cell r="E4295">
            <v>3.3</v>
          </cell>
          <cell r="F4295">
            <v>3.2</v>
          </cell>
          <cell r="G4295">
            <v>3.4</v>
          </cell>
          <cell r="H4295">
            <v>0.67</v>
          </cell>
        </row>
        <row r="4296">
          <cell r="A4296">
            <v>4295</v>
          </cell>
          <cell r="B4296" t="str">
            <v xml:space="preserve"> Sykes Enterprises</v>
          </cell>
          <cell r="C4296">
            <v>3.4</v>
          </cell>
          <cell r="D4296">
            <v>6200</v>
          </cell>
          <cell r="E4296">
            <v>3.3</v>
          </cell>
          <cell r="F4296">
            <v>3.1</v>
          </cell>
          <cell r="G4296">
            <v>3.3</v>
          </cell>
          <cell r="H4296">
            <v>0.64</v>
          </cell>
        </row>
        <row r="4297">
          <cell r="A4297">
            <v>4296</v>
          </cell>
          <cell r="B4297" t="str">
            <v xml:space="preserve"> Paso Robles Press</v>
          </cell>
          <cell r="C4297">
            <v>3.3</v>
          </cell>
          <cell r="D4297">
            <v>10</v>
          </cell>
          <cell r="E4297">
            <v>3</v>
          </cell>
          <cell r="F4297">
            <v>2.9</v>
          </cell>
          <cell r="G4297">
            <v>3.1</v>
          </cell>
          <cell r="H4297">
            <v>0.55000000000000004</v>
          </cell>
        </row>
        <row r="4298">
          <cell r="A4298">
            <v>4297</v>
          </cell>
          <cell r="B4298" t="str">
            <v xml:space="preserve"> The Arnold Group of Companies</v>
          </cell>
          <cell r="C4298">
            <v>3.7</v>
          </cell>
          <cell r="D4298">
            <v>45</v>
          </cell>
          <cell r="E4298">
            <v>3.5</v>
          </cell>
          <cell r="F4298">
            <v>3.4</v>
          </cell>
          <cell r="G4298">
            <v>3.7</v>
          </cell>
          <cell r="H4298">
            <v>0.75</v>
          </cell>
        </row>
        <row r="4299">
          <cell r="A4299">
            <v>4298</v>
          </cell>
          <cell r="B4299" t="str">
            <v xml:space="preserve"> LaFontaine Automotive Group</v>
          </cell>
          <cell r="C4299">
            <v>3.6</v>
          </cell>
          <cell r="D4299">
            <v>210</v>
          </cell>
          <cell r="E4299">
            <v>3.3</v>
          </cell>
          <cell r="F4299">
            <v>3.2</v>
          </cell>
          <cell r="G4299">
            <v>3.5</v>
          </cell>
          <cell r="H4299">
            <v>0.7</v>
          </cell>
        </row>
        <row r="4300">
          <cell r="A4300">
            <v>4299</v>
          </cell>
          <cell r="B4300" t="str">
            <v xml:space="preserve"> R+L Carriers</v>
          </cell>
          <cell r="C4300">
            <v>3.3</v>
          </cell>
          <cell r="D4300">
            <v>1200</v>
          </cell>
          <cell r="E4300">
            <v>3</v>
          </cell>
          <cell r="F4300">
            <v>2.9</v>
          </cell>
          <cell r="G4300">
            <v>3</v>
          </cell>
          <cell r="H4300">
            <v>0.57999999999999996</v>
          </cell>
        </row>
        <row r="4301">
          <cell r="A4301">
            <v>4300</v>
          </cell>
          <cell r="B4301" t="str">
            <v xml:space="preserve"> Noble House Hotels &amp; Resorts</v>
          </cell>
          <cell r="C4301">
            <v>3.5</v>
          </cell>
          <cell r="D4301">
            <v>380</v>
          </cell>
          <cell r="E4301">
            <v>3.2</v>
          </cell>
          <cell r="F4301">
            <v>3.1</v>
          </cell>
          <cell r="G4301">
            <v>3.4</v>
          </cell>
          <cell r="H4301">
            <v>0.66</v>
          </cell>
        </row>
        <row r="4302">
          <cell r="A4302">
            <v>4301</v>
          </cell>
          <cell r="B4302" t="str">
            <v>Elgin Fastener Group</v>
          </cell>
          <cell r="C4302">
            <v>3.2</v>
          </cell>
          <cell r="D4302">
            <v>128</v>
          </cell>
          <cell r="E4302">
            <v>3.1</v>
          </cell>
          <cell r="F4302">
            <v>2.8</v>
          </cell>
          <cell r="G4302">
            <v>3</v>
          </cell>
          <cell r="H4302">
            <v>0.57999999999999996</v>
          </cell>
        </row>
        <row r="4303">
          <cell r="A4303">
            <v>4302</v>
          </cell>
          <cell r="B4303" t="str">
            <v>JOH</v>
          </cell>
          <cell r="C4303">
            <v>3.8</v>
          </cell>
          <cell r="D4303">
            <v>88</v>
          </cell>
          <cell r="E4303">
            <v>3.7</v>
          </cell>
          <cell r="F4303">
            <v>3.5</v>
          </cell>
          <cell r="G4303">
            <v>3.9</v>
          </cell>
          <cell r="H4303">
            <v>0.82</v>
          </cell>
        </row>
        <row r="4304">
          <cell r="A4304">
            <v>4303</v>
          </cell>
          <cell r="B4304" t="str">
            <v>Hope</v>
          </cell>
          <cell r="C4304">
            <v>3.5</v>
          </cell>
          <cell r="D4304">
            <v>215</v>
          </cell>
          <cell r="E4304">
            <v>3.4</v>
          </cell>
          <cell r="F4304">
            <v>3.2</v>
          </cell>
          <cell r="G4304">
            <v>3.6</v>
          </cell>
          <cell r="H4304">
            <v>0.7</v>
          </cell>
        </row>
        <row r="4305">
          <cell r="A4305">
            <v>4304</v>
          </cell>
          <cell r="B4305" t="str">
            <v>CHRISTENSEN FARMS</v>
          </cell>
          <cell r="C4305">
            <v>3.3</v>
          </cell>
          <cell r="D4305">
            <v>162</v>
          </cell>
          <cell r="E4305">
            <v>3</v>
          </cell>
          <cell r="F4305">
            <v>2.9</v>
          </cell>
          <cell r="G4305">
            <v>3.1</v>
          </cell>
          <cell r="H4305">
            <v>0.62</v>
          </cell>
        </row>
        <row r="4306">
          <cell r="A4306">
            <v>4305</v>
          </cell>
          <cell r="B4306" t="str">
            <v>Sutterluty</v>
          </cell>
          <cell r="C4306">
            <v>3.7</v>
          </cell>
          <cell r="D4306">
            <v>45</v>
          </cell>
          <cell r="E4306">
            <v>3.8</v>
          </cell>
          <cell r="F4306">
            <v>3.4</v>
          </cell>
          <cell r="G4306">
            <v>3.6</v>
          </cell>
          <cell r="H4306" t="str">
            <v>N/A</v>
          </cell>
        </row>
        <row r="4307">
          <cell r="A4307">
            <v>4306</v>
          </cell>
          <cell r="B4307" t="str">
            <v>Harcros Chemicals</v>
          </cell>
          <cell r="C4307">
            <v>3.6</v>
          </cell>
          <cell r="D4307">
            <v>112</v>
          </cell>
          <cell r="E4307">
            <v>3.5</v>
          </cell>
          <cell r="F4307">
            <v>3.3</v>
          </cell>
          <cell r="G4307">
            <v>3.4</v>
          </cell>
          <cell r="H4307">
            <v>0.74</v>
          </cell>
        </row>
        <row r="4308">
          <cell r="A4308">
            <v>4307</v>
          </cell>
          <cell r="B4308" t="str">
            <v>Defender Direct</v>
          </cell>
          <cell r="C4308">
            <v>3.8</v>
          </cell>
          <cell r="D4308">
            <v>540</v>
          </cell>
          <cell r="E4308">
            <v>3.6</v>
          </cell>
          <cell r="F4308">
            <v>3.5</v>
          </cell>
          <cell r="G4308">
            <v>3.9</v>
          </cell>
          <cell r="H4308">
            <v>0.81</v>
          </cell>
        </row>
        <row r="4309">
          <cell r="A4309">
            <v>4308</v>
          </cell>
          <cell r="B4309" t="str">
            <v>Taymax</v>
          </cell>
          <cell r="C4309">
            <v>3.1</v>
          </cell>
          <cell r="D4309">
            <v>195</v>
          </cell>
          <cell r="E4309">
            <v>2.9</v>
          </cell>
          <cell r="F4309">
            <v>2.7</v>
          </cell>
          <cell r="G4309">
            <v>3</v>
          </cell>
          <cell r="H4309">
            <v>0.52</v>
          </cell>
        </row>
        <row r="4310">
          <cell r="A4310">
            <v>4309</v>
          </cell>
          <cell r="B4310" t="str">
            <v>Bobbi Brown Cosmetics</v>
          </cell>
          <cell r="C4310">
            <v>3.9</v>
          </cell>
          <cell r="D4310">
            <v>410</v>
          </cell>
          <cell r="E4310">
            <v>3.5</v>
          </cell>
          <cell r="F4310">
            <v>3.6</v>
          </cell>
          <cell r="G4310">
            <v>4</v>
          </cell>
          <cell r="H4310">
            <v>0.88</v>
          </cell>
        </row>
        <row r="4311">
          <cell r="A4311">
            <v>4310</v>
          </cell>
          <cell r="B4311" t="str">
            <v>Sharp Transit</v>
          </cell>
          <cell r="C4311">
            <v>2.9</v>
          </cell>
          <cell r="D4311">
            <v>145</v>
          </cell>
          <cell r="E4311">
            <v>2.4</v>
          </cell>
          <cell r="F4311">
            <v>2.6</v>
          </cell>
          <cell r="G4311">
            <v>2.7</v>
          </cell>
          <cell r="H4311">
            <v>0.48</v>
          </cell>
        </row>
        <row r="4312">
          <cell r="A4312">
            <v>4311</v>
          </cell>
          <cell r="B4312" t="str">
            <v>Sirva</v>
          </cell>
          <cell r="C4312">
            <v>3.2</v>
          </cell>
          <cell r="D4312">
            <v>850</v>
          </cell>
          <cell r="E4312">
            <v>3.3</v>
          </cell>
          <cell r="F4312">
            <v>2.8</v>
          </cell>
          <cell r="G4312">
            <v>3</v>
          </cell>
          <cell r="H4312">
            <v>0.55000000000000004</v>
          </cell>
        </row>
        <row r="4313">
          <cell r="A4313">
            <v>4312</v>
          </cell>
          <cell r="B4313" t="str">
            <v>iBasis</v>
          </cell>
          <cell r="C4313">
            <v>3.6</v>
          </cell>
          <cell r="D4313">
            <v>95</v>
          </cell>
          <cell r="E4313">
            <v>3.5</v>
          </cell>
          <cell r="F4313">
            <v>3.4</v>
          </cell>
          <cell r="G4313">
            <v>3.5</v>
          </cell>
          <cell r="H4313">
            <v>0.78</v>
          </cell>
        </row>
        <row r="4314">
          <cell r="A4314">
            <v>4313</v>
          </cell>
          <cell r="B4314" t="str">
            <v>TOREX USA</v>
          </cell>
          <cell r="C4314">
            <v>3.4</v>
          </cell>
          <cell r="D4314">
            <v>32</v>
          </cell>
          <cell r="E4314">
            <v>3.5</v>
          </cell>
          <cell r="F4314">
            <v>3</v>
          </cell>
          <cell r="G4314">
            <v>3.2</v>
          </cell>
          <cell r="H4314" t="str">
            <v>N/A</v>
          </cell>
        </row>
        <row r="4315">
          <cell r="A4315">
            <v>4314</v>
          </cell>
          <cell r="B4315" t="str">
            <v>KMart</v>
          </cell>
          <cell r="C4315">
            <v>2.7</v>
          </cell>
          <cell r="D4315">
            <v>18500</v>
          </cell>
          <cell r="E4315">
            <v>2.8</v>
          </cell>
          <cell r="F4315">
            <v>2.4</v>
          </cell>
          <cell r="G4315">
            <v>2.6</v>
          </cell>
          <cell r="H4315">
            <v>0.38</v>
          </cell>
        </row>
        <row r="4316">
          <cell r="A4316">
            <v>4315</v>
          </cell>
          <cell r="B4316" t="str">
            <v>SchoolsFirst FCU</v>
          </cell>
          <cell r="C4316">
            <v>4.2</v>
          </cell>
          <cell r="D4316">
            <v>620</v>
          </cell>
          <cell r="E4316">
            <v>4</v>
          </cell>
          <cell r="F4316">
            <v>4.0999999999999996</v>
          </cell>
          <cell r="G4316">
            <v>4.3</v>
          </cell>
          <cell r="H4316">
            <v>0.92</v>
          </cell>
        </row>
        <row r="4317">
          <cell r="A4317">
            <v>4316</v>
          </cell>
          <cell r="B4317" t="str">
            <v>Badcock Home Furniture andmore</v>
          </cell>
          <cell r="C4317">
            <v>2.8</v>
          </cell>
          <cell r="D4317">
            <v>780</v>
          </cell>
          <cell r="E4317">
            <v>2.7</v>
          </cell>
          <cell r="F4317">
            <v>2.5</v>
          </cell>
          <cell r="G4317">
            <v>2.6</v>
          </cell>
          <cell r="H4317">
            <v>0.42</v>
          </cell>
        </row>
        <row r="4318">
          <cell r="A4318">
            <v>4317</v>
          </cell>
          <cell r="B4318" t="str">
            <v>Arrow Truck Sales</v>
          </cell>
          <cell r="C4318">
            <v>3.5</v>
          </cell>
          <cell r="D4318">
            <v>110</v>
          </cell>
          <cell r="E4318">
            <v>3.4</v>
          </cell>
          <cell r="F4318">
            <v>3.2</v>
          </cell>
          <cell r="G4318">
            <v>3.3</v>
          </cell>
          <cell r="H4318">
            <v>0.72</v>
          </cell>
        </row>
        <row r="4319">
          <cell r="A4319">
            <v>4318</v>
          </cell>
          <cell r="B4319" t="str">
            <v>Alliance Inspection Management</v>
          </cell>
          <cell r="C4319">
            <v>3.1</v>
          </cell>
          <cell r="D4319">
            <v>240</v>
          </cell>
          <cell r="E4319">
            <v>2.9</v>
          </cell>
          <cell r="F4319">
            <v>2.8</v>
          </cell>
          <cell r="G4319">
            <v>2.9</v>
          </cell>
          <cell r="H4319">
            <v>0.54</v>
          </cell>
        </row>
        <row r="4320">
          <cell r="A4320">
            <v>4319</v>
          </cell>
          <cell r="B4320" t="str">
            <v>Staffmark</v>
          </cell>
          <cell r="C4320">
            <v>3.6</v>
          </cell>
          <cell r="D4320">
            <v>2800</v>
          </cell>
          <cell r="E4320">
            <v>3.5</v>
          </cell>
          <cell r="F4320">
            <v>3.4</v>
          </cell>
          <cell r="G4320">
            <v>3.6</v>
          </cell>
          <cell r="H4320">
            <v>0.76</v>
          </cell>
        </row>
        <row r="4321">
          <cell r="A4321">
            <v>4320</v>
          </cell>
          <cell r="B4321" t="str">
            <v>Guest Services, Inc.</v>
          </cell>
          <cell r="C4321">
            <v>3.2</v>
          </cell>
          <cell r="D4321">
            <v>510</v>
          </cell>
          <cell r="E4321">
            <v>3.1</v>
          </cell>
          <cell r="F4321">
            <v>2.9</v>
          </cell>
          <cell r="G4321">
            <v>3</v>
          </cell>
          <cell r="H4321">
            <v>0.57999999999999996</v>
          </cell>
        </row>
        <row r="4322">
          <cell r="A4322">
            <v>4321</v>
          </cell>
          <cell r="B4322" t="str">
            <v>KCI Wireless</v>
          </cell>
          <cell r="C4322">
            <v>3</v>
          </cell>
          <cell r="D4322">
            <v>185</v>
          </cell>
          <cell r="E4322">
            <v>2.8</v>
          </cell>
          <cell r="F4322">
            <v>2.7</v>
          </cell>
          <cell r="G4322">
            <v>2.9</v>
          </cell>
          <cell r="H4322">
            <v>0.51</v>
          </cell>
        </row>
        <row r="4323">
          <cell r="A4323">
            <v>4322</v>
          </cell>
          <cell r="B4323" t="str">
            <v>Sypris Solutions Inc</v>
          </cell>
          <cell r="C4323">
            <v>3.1</v>
          </cell>
          <cell r="D4323">
            <v>105</v>
          </cell>
          <cell r="E4323">
            <v>3.2</v>
          </cell>
          <cell r="F4323">
            <v>2.8</v>
          </cell>
          <cell r="G4323">
            <v>2.9</v>
          </cell>
          <cell r="H4323">
            <v>0.56000000000000005</v>
          </cell>
        </row>
        <row r="4324">
          <cell r="A4324">
            <v>4323</v>
          </cell>
          <cell r="B4324" t="str">
            <v>Portescap</v>
          </cell>
          <cell r="C4324">
            <v>3.6</v>
          </cell>
          <cell r="D4324">
            <v>140</v>
          </cell>
          <cell r="E4324">
            <v>3.5</v>
          </cell>
          <cell r="F4324">
            <v>3.4</v>
          </cell>
          <cell r="G4324">
            <v>3.5</v>
          </cell>
          <cell r="H4324">
            <v>0.8</v>
          </cell>
        </row>
        <row r="4325">
          <cell r="A4325">
            <v>4324</v>
          </cell>
          <cell r="B4325" t="str">
            <v>Gold Key PHR</v>
          </cell>
          <cell r="C4325">
            <v>3.1</v>
          </cell>
          <cell r="D4325">
            <v>290</v>
          </cell>
          <cell r="E4325">
            <v>2.8</v>
          </cell>
          <cell r="F4325">
            <v>2.7</v>
          </cell>
          <cell r="G4325">
            <v>3</v>
          </cell>
          <cell r="H4325">
            <v>0.55000000000000004</v>
          </cell>
        </row>
        <row r="4326">
          <cell r="A4326">
            <v>4325</v>
          </cell>
          <cell r="B4326" t="str">
            <v>First Transit</v>
          </cell>
          <cell r="C4326">
            <v>3.1</v>
          </cell>
          <cell r="D4326">
            <v>3400</v>
          </cell>
          <cell r="E4326">
            <v>3</v>
          </cell>
          <cell r="F4326">
            <v>2.8</v>
          </cell>
          <cell r="G4326">
            <v>2.9</v>
          </cell>
          <cell r="H4326">
            <v>0.54</v>
          </cell>
        </row>
        <row r="4327">
          <cell r="A4327">
            <v>4326</v>
          </cell>
          <cell r="B4327" t="str">
            <v>North40</v>
          </cell>
          <cell r="C4327">
            <v>3.6</v>
          </cell>
          <cell r="D4327">
            <v>115</v>
          </cell>
          <cell r="E4327">
            <v>3.5</v>
          </cell>
          <cell r="F4327">
            <v>3.3</v>
          </cell>
          <cell r="G4327">
            <v>3.7</v>
          </cell>
          <cell r="H4327">
            <v>0.75</v>
          </cell>
        </row>
        <row r="4328">
          <cell r="A4328">
            <v>4327</v>
          </cell>
          <cell r="B4328" t="str">
            <v>Amarillo National Bank</v>
          </cell>
          <cell r="C4328">
            <v>4</v>
          </cell>
          <cell r="D4328">
            <v>130</v>
          </cell>
          <cell r="E4328">
            <v>4.0999999999999996</v>
          </cell>
          <cell r="F4328">
            <v>3.8</v>
          </cell>
          <cell r="G4328">
            <v>4.2</v>
          </cell>
          <cell r="H4328">
            <v>0.9</v>
          </cell>
        </row>
        <row r="4329">
          <cell r="A4329">
            <v>4328</v>
          </cell>
          <cell r="B4329" t="str">
            <v>PFS</v>
          </cell>
          <cell r="C4329">
            <v>3.3</v>
          </cell>
          <cell r="D4329">
            <v>420</v>
          </cell>
          <cell r="E4329">
            <v>3.2</v>
          </cell>
          <cell r="F4329">
            <v>3</v>
          </cell>
          <cell r="G4329">
            <v>3.1</v>
          </cell>
          <cell r="H4329">
            <v>0.6</v>
          </cell>
        </row>
        <row r="4330">
          <cell r="A4330">
            <v>4329</v>
          </cell>
          <cell r="B4330" t="str">
            <v>Truck Centers, Inc.</v>
          </cell>
          <cell r="C4330">
            <v>3.7</v>
          </cell>
          <cell r="D4330">
            <v>95</v>
          </cell>
          <cell r="E4330">
            <v>3.4</v>
          </cell>
          <cell r="F4330">
            <v>3.5</v>
          </cell>
          <cell r="G4330">
            <v>3.6</v>
          </cell>
          <cell r="H4330">
            <v>0.84</v>
          </cell>
        </row>
        <row r="4331">
          <cell r="A4331">
            <v>4330</v>
          </cell>
          <cell r="B4331" t="str">
            <v>Jobspring Partners</v>
          </cell>
          <cell r="C4331">
            <v>3.8</v>
          </cell>
          <cell r="D4331">
            <v>310</v>
          </cell>
          <cell r="E4331">
            <v>3.6</v>
          </cell>
          <cell r="F4331">
            <v>3.7</v>
          </cell>
          <cell r="G4331">
            <v>4</v>
          </cell>
          <cell r="H4331">
            <v>0.85</v>
          </cell>
        </row>
        <row r="4332">
          <cell r="A4332">
            <v>4331</v>
          </cell>
          <cell r="B4332" t="str">
            <v>Hewlett Packard Enterprise Software</v>
          </cell>
          <cell r="C4332">
            <v>3.7</v>
          </cell>
          <cell r="D4332">
            <v>1400</v>
          </cell>
          <cell r="E4332">
            <v>3.8</v>
          </cell>
          <cell r="F4332">
            <v>3.4</v>
          </cell>
          <cell r="G4332">
            <v>3.6</v>
          </cell>
          <cell r="H4332">
            <v>0.8</v>
          </cell>
        </row>
        <row r="4333">
          <cell r="A4333">
            <v>4332</v>
          </cell>
          <cell r="B4333" t="str">
            <v>Ascension at Home</v>
          </cell>
          <cell r="C4333">
            <v>3</v>
          </cell>
          <cell r="D4333">
            <v>820</v>
          </cell>
          <cell r="E4333">
            <v>2.8</v>
          </cell>
          <cell r="F4333">
            <v>2.7</v>
          </cell>
          <cell r="G4333">
            <v>2.9</v>
          </cell>
          <cell r="H4333">
            <v>0.52</v>
          </cell>
        </row>
        <row r="4334">
          <cell r="A4334">
            <v>4333</v>
          </cell>
          <cell r="B4334" t="str">
            <v>HELM360</v>
          </cell>
          <cell r="C4334">
            <v>4.0999999999999996</v>
          </cell>
          <cell r="D4334">
            <v>55</v>
          </cell>
          <cell r="E4334">
            <v>3.9</v>
          </cell>
          <cell r="F4334">
            <v>4</v>
          </cell>
          <cell r="G4334">
            <v>4.2</v>
          </cell>
          <cell r="H4334">
            <v>0.94</v>
          </cell>
        </row>
        <row r="4335">
          <cell r="A4335">
            <v>4334</v>
          </cell>
          <cell r="B4335" t="str">
            <v>Steadfast Living</v>
          </cell>
          <cell r="C4335">
            <v>3.4</v>
          </cell>
          <cell r="D4335">
            <v>210</v>
          </cell>
          <cell r="E4335">
            <v>3.2</v>
          </cell>
          <cell r="F4335">
            <v>3.1</v>
          </cell>
          <cell r="G4335">
            <v>3.3</v>
          </cell>
          <cell r="H4335">
            <v>0.68</v>
          </cell>
        </row>
        <row r="4336">
          <cell r="A4336">
            <v>4335</v>
          </cell>
          <cell r="B4336" t="str">
            <v>OPTAVIA</v>
          </cell>
          <cell r="C4336">
            <v>3.8</v>
          </cell>
          <cell r="D4336">
            <v>340</v>
          </cell>
          <cell r="E4336">
            <v>3.7</v>
          </cell>
          <cell r="F4336">
            <v>3.5</v>
          </cell>
          <cell r="G4336">
            <v>3.9</v>
          </cell>
          <cell r="H4336">
            <v>0.82</v>
          </cell>
        </row>
        <row r="4337">
          <cell r="A4337">
            <v>4336</v>
          </cell>
          <cell r="B4337" t="str">
            <v>SONIC</v>
          </cell>
          <cell r="C4337">
            <v>3.3</v>
          </cell>
          <cell r="D4337">
            <v>12500</v>
          </cell>
          <cell r="E4337">
            <v>3.2</v>
          </cell>
          <cell r="F4337">
            <v>3</v>
          </cell>
          <cell r="G4337">
            <v>3.2</v>
          </cell>
          <cell r="H4337">
            <v>0.6</v>
          </cell>
        </row>
        <row r="4338">
          <cell r="A4338">
            <v>4337</v>
          </cell>
          <cell r="B4338" t="str">
            <v>AstenJohnson</v>
          </cell>
          <cell r="C4338">
            <v>3.8</v>
          </cell>
          <cell r="D4338">
            <v>110</v>
          </cell>
          <cell r="E4338">
            <v>3.7</v>
          </cell>
          <cell r="F4338">
            <v>3.6</v>
          </cell>
          <cell r="G4338">
            <v>3.8</v>
          </cell>
          <cell r="H4338">
            <v>0.86</v>
          </cell>
        </row>
        <row r="4339">
          <cell r="A4339">
            <v>4338</v>
          </cell>
          <cell r="B4339" t="str">
            <v>PAYOMATIC</v>
          </cell>
          <cell r="C4339">
            <v>2.8</v>
          </cell>
          <cell r="D4339">
            <v>230</v>
          </cell>
          <cell r="E4339">
            <v>2.6</v>
          </cell>
          <cell r="F4339">
            <v>2.5</v>
          </cell>
          <cell r="G4339">
            <v>2.7</v>
          </cell>
          <cell r="H4339">
            <v>0.44</v>
          </cell>
        </row>
        <row r="4340">
          <cell r="A4340">
            <v>4339</v>
          </cell>
          <cell r="B4340" t="str">
            <v>Grand American Fare</v>
          </cell>
          <cell r="C4340">
            <v>3.4</v>
          </cell>
          <cell r="D4340">
            <v>65</v>
          </cell>
          <cell r="E4340">
            <v>3.3</v>
          </cell>
          <cell r="F4340">
            <v>3.1</v>
          </cell>
          <cell r="G4340">
            <v>3.4</v>
          </cell>
          <cell r="H4340" t="str">
            <v>N/A</v>
          </cell>
        </row>
        <row r="4341">
          <cell r="A4341">
            <v>4340</v>
          </cell>
          <cell r="B4341" t="str">
            <v>LDI</v>
          </cell>
          <cell r="C4341">
            <v>3.5</v>
          </cell>
          <cell r="D4341">
            <v>145</v>
          </cell>
          <cell r="E4341">
            <v>3.4</v>
          </cell>
          <cell r="F4341">
            <v>3.2</v>
          </cell>
          <cell r="G4341">
            <v>3.5</v>
          </cell>
          <cell r="H4341">
            <v>0.72</v>
          </cell>
        </row>
        <row r="4342">
          <cell r="A4342">
            <v>4341</v>
          </cell>
          <cell r="B4342" t="str">
            <v>Hawaiian Telcom</v>
          </cell>
          <cell r="C4342">
            <v>3.3</v>
          </cell>
          <cell r="D4342">
            <v>310</v>
          </cell>
          <cell r="E4342">
            <v>3.2</v>
          </cell>
          <cell r="F4342">
            <v>2.9</v>
          </cell>
          <cell r="G4342">
            <v>3.1</v>
          </cell>
          <cell r="H4342">
            <v>0.62</v>
          </cell>
        </row>
        <row r="4343">
          <cell r="A4343">
            <v>4342</v>
          </cell>
          <cell r="B4343" t="str">
            <v>Pinion</v>
          </cell>
          <cell r="C4343">
            <v>3.6</v>
          </cell>
          <cell r="D4343">
            <v>180</v>
          </cell>
          <cell r="E4343">
            <v>3.5</v>
          </cell>
          <cell r="F4343">
            <v>3.4</v>
          </cell>
          <cell r="G4343">
            <v>3.6</v>
          </cell>
          <cell r="H4343">
            <v>0.78</v>
          </cell>
        </row>
        <row r="4344">
          <cell r="A4344">
            <v>4343</v>
          </cell>
          <cell r="B4344" t="str">
            <v>O'Brien Auto Group</v>
          </cell>
          <cell r="C4344">
            <v>3.4</v>
          </cell>
          <cell r="D4344">
            <v>120</v>
          </cell>
          <cell r="E4344">
            <v>3</v>
          </cell>
          <cell r="F4344">
            <v>3.2</v>
          </cell>
          <cell r="G4344">
            <v>3.3</v>
          </cell>
          <cell r="H4344">
            <v>0.65</v>
          </cell>
        </row>
        <row r="4345">
          <cell r="A4345">
            <v>4344</v>
          </cell>
          <cell r="B4345" t="str">
            <v>Security Industry Specialists</v>
          </cell>
          <cell r="C4345">
            <v>3.2</v>
          </cell>
          <cell r="D4345">
            <v>1400</v>
          </cell>
          <cell r="E4345">
            <v>2.9</v>
          </cell>
          <cell r="F4345">
            <v>2.8</v>
          </cell>
          <cell r="G4345">
            <v>3.1</v>
          </cell>
          <cell r="H4345">
            <v>0.57999999999999996</v>
          </cell>
        </row>
        <row r="4346">
          <cell r="A4346">
            <v>4345</v>
          </cell>
          <cell r="B4346" t="str">
            <v>FirstFleet, Inc.</v>
          </cell>
          <cell r="C4346">
            <v>3.4</v>
          </cell>
          <cell r="D4346">
            <v>520</v>
          </cell>
          <cell r="E4346">
            <v>2.8</v>
          </cell>
          <cell r="F4346">
            <v>3.2</v>
          </cell>
          <cell r="G4346">
            <v>3.3</v>
          </cell>
          <cell r="H4346">
            <v>0.68</v>
          </cell>
        </row>
        <row r="4347">
          <cell r="A4347">
            <v>4346</v>
          </cell>
          <cell r="B4347" t="str">
            <v>IBM Security Services</v>
          </cell>
          <cell r="C4347">
            <v>3.8</v>
          </cell>
          <cell r="D4347">
            <v>450</v>
          </cell>
          <cell r="E4347">
            <v>3.7</v>
          </cell>
          <cell r="F4347">
            <v>3.5</v>
          </cell>
          <cell r="G4347">
            <v>3.7</v>
          </cell>
          <cell r="H4347">
            <v>0.8</v>
          </cell>
        </row>
        <row r="4348">
          <cell r="A4348">
            <v>4347</v>
          </cell>
          <cell r="B4348" t="str">
            <v>WOMBA</v>
          </cell>
          <cell r="C4348">
            <v>4.2</v>
          </cell>
          <cell r="D4348">
            <v>28</v>
          </cell>
          <cell r="E4348">
            <v>4</v>
          </cell>
          <cell r="F4348">
            <v>4.0999999999999996</v>
          </cell>
          <cell r="G4348">
            <v>4.3</v>
          </cell>
          <cell r="H4348" t="str">
            <v>N/A</v>
          </cell>
        </row>
        <row r="4349">
          <cell r="A4349">
            <v>4348</v>
          </cell>
          <cell r="B4349" t="str">
            <v>Judson ISD</v>
          </cell>
          <cell r="C4349">
            <v>3.5</v>
          </cell>
          <cell r="D4349">
            <v>310</v>
          </cell>
          <cell r="E4349">
            <v>3.4</v>
          </cell>
          <cell r="F4349">
            <v>3.2</v>
          </cell>
          <cell r="G4349">
            <v>3.5</v>
          </cell>
          <cell r="H4349">
            <v>0.74</v>
          </cell>
        </row>
        <row r="4350">
          <cell r="A4350">
            <v>4349</v>
          </cell>
          <cell r="B4350" t="str">
            <v>East West Hospitality</v>
          </cell>
          <cell r="C4350">
            <v>3.7</v>
          </cell>
          <cell r="D4350">
            <v>115</v>
          </cell>
          <cell r="E4350">
            <v>3.6</v>
          </cell>
          <cell r="F4350">
            <v>3.4</v>
          </cell>
          <cell r="G4350">
            <v>3.8</v>
          </cell>
          <cell r="H4350">
            <v>0.82</v>
          </cell>
        </row>
        <row r="4351">
          <cell r="A4351">
            <v>4350</v>
          </cell>
          <cell r="B4351" t="str">
            <v>The Fountain Group</v>
          </cell>
          <cell r="C4351">
            <v>4.3</v>
          </cell>
          <cell r="D4351">
            <v>680</v>
          </cell>
          <cell r="E4351">
            <v>4.2</v>
          </cell>
          <cell r="F4351">
            <v>4.0999999999999996</v>
          </cell>
          <cell r="G4351">
            <v>4.4000000000000004</v>
          </cell>
          <cell r="H4351">
            <v>0.95</v>
          </cell>
        </row>
        <row r="4352">
          <cell r="A4352">
            <v>4351</v>
          </cell>
          <cell r="B4352" t="str">
            <v>Host Healthcare</v>
          </cell>
          <cell r="C4352">
            <v>4.7</v>
          </cell>
          <cell r="D4352">
            <v>420</v>
          </cell>
          <cell r="E4352">
            <v>4.5999999999999996</v>
          </cell>
          <cell r="F4352">
            <v>4.7</v>
          </cell>
          <cell r="G4352">
            <v>4.8</v>
          </cell>
          <cell r="H4352">
            <v>0.98</v>
          </cell>
        </row>
        <row r="4353">
          <cell r="A4353">
            <v>4352</v>
          </cell>
          <cell r="B4353" t="str">
            <v>Kendall Electric</v>
          </cell>
          <cell r="C4353">
            <v>4.0999999999999996</v>
          </cell>
          <cell r="D4353">
            <v>95</v>
          </cell>
          <cell r="E4353">
            <v>3.9</v>
          </cell>
          <cell r="F4353">
            <v>3.8</v>
          </cell>
          <cell r="G4353">
            <v>4.2</v>
          </cell>
          <cell r="H4353">
            <v>0.92</v>
          </cell>
        </row>
        <row r="4354">
          <cell r="A4354">
            <v>4353</v>
          </cell>
          <cell r="B4354" t="str">
            <v>M&amp;T Bank</v>
          </cell>
          <cell r="C4354">
            <v>3.6</v>
          </cell>
          <cell r="D4354">
            <v>3200</v>
          </cell>
          <cell r="E4354">
            <v>3.6</v>
          </cell>
          <cell r="F4354">
            <v>3.3</v>
          </cell>
          <cell r="G4354">
            <v>3.5</v>
          </cell>
          <cell r="H4354">
            <v>0.78</v>
          </cell>
        </row>
        <row r="4355">
          <cell r="A4355">
            <v>4354</v>
          </cell>
          <cell r="B4355" t="str">
            <v>Sanitas Medical Center</v>
          </cell>
          <cell r="C4355">
            <v>3.2</v>
          </cell>
          <cell r="D4355">
            <v>480</v>
          </cell>
          <cell r="E4355">
            <v>3</v>
          </cell>
          <cell r="F4355">
            <v>2.9</v>
          </cell>
          <cell r="G4355">
            <v>3.1</v>
          </cell>
          <cell r="H4355">
            <v>0.56000000000000005</v>
          </cell>
        </row>
        <row r="4356">
          <cell r="A4356">
            <v>4355</v>
          </cell>
          <cell r="B4356" t="str">
            <v>Cardiovascular Systems</v>
          </cell>
          <cell r="C4356">
            <v>3.7</v>
          </cell>
          <cell r="D4356">
            <v>210</v>
          </cell>
          <cell r="E4356">
            <v>3.5</v>
          </cell>
          <cell r="F4356">
            <v>3.4</v>
          </cell>
          <cell r="G4356">
            <v>3.6</v>
          </cell>
          <cell r="H4356">
            <v>0.8</v>
          </cell>
        </row>
        <row r="4357">
          <cell r="A4357">
            <v>4356</v>
          </cell>
          <cell r="B4357" t="str">
            <v>HackerU</v>
          </cell>
          <cell r="C4357">
            <v>3.8</v>
          </cell>
          <cell r="D4357">
            <v>140</v>
          </cell>
          <cell r="E4357">
            <v>3.6</v>
          </cell>
          <cell r="F4357">
            <v>3.5</v>
          </cell>
          <cell r="G4357">
            <v>3.9</v>
          </cell>
          <cell r="H4357">
            <v>0.84</v>
          </cell>
        </row>
        <row r="4358">
          <cell r="A4358">
            <v>4357</v>
          </cell>
          <cell r="B4358" t="str">
            <v>Supermercados Econo Inc</v>
          </cell>
          <cell r="C4358">
            <v>3.5</v>
          </cell>
          <cell r="D4358">
            <v>110</v>
          </cell>
          <cell r="E4358">
            <v>3.4</v>
          </cell>
          <cell r="F4358">
            <v>3.2</v>
          </cell>
          <cell r="G4358">
            <v>3.5</v>
          </cell>
          <cell r="H4358" t="str">
            <v>N/A</v>
          </cell>
        </row>
        <row r="4359">
          <cell r="A4359">
            <v>4358</v>
          </cell>
          <cell r="B4359" t="str">
            <v>Flight Services &amp; Systems</v>
          </cell>
          <cell r="C4359">
            <v>2.7</v>
          </cell>
          <cell r="D4359">
            <v>640</v>
          </cell>
          <cell r="E4359">
            <v>2.5</v>
          </cell>
          <cell r="F4359">
            <v>2.4</v>
          </cell>
          <cell r="G4359">
            <v>2.6</v>
          </cell>
          <cell r="H4359">
            <v>0.4</v>
          </cell>
        </row>
        <row r="4360">
          <cell r="A4360">
            <v>4359</v>
          </cell>
          <cell r="B4360" t="str">
            <v>Institute of International Education</v>
          </cell>
          <cell r="C4360">
            <v>3.6</v>
          </cell>
          <cell r="D4360">
            <v>280</v>
          </cell>
          <cell r="E4360">
            <v>3.5</v>
          </cell>
          <cell r="F4360">
            <v>3.2</v>
          </cell>
          <cell r="G4360">
            <v>3.7</v>
          </cell>
          <cell r="H4360">
            <v>0.75</v>
          </cell>
        </row>
        <row r="4361">
          <cell r="A4361">
            <v>4360</v>
          </cell>
          <cell r="B4361" t="str">
            <v>Cherokee Nation Businesses</v>
          </cell>
          <cell r="C4361">
            <v>3.6</v>
          </cell>
          <cell r="D4361">
            <v>580</v>
          </cell>
          <cell r="E4361">
            <v>3.5</v>
          </cell>
          <cell r="F4361">
            <v>3.4</v>
          </cell>
          <cell r="G4361">
            <v>3.7</v>
          </cell>
          <cell r="H4361">
            <v>0.78</v>
          </cell>
        </row>
        <row r="4362">
          <cell r="A4362">
            <v>4361</v>
          </cell>
          <cell r="B4362" t="str">
            <v>Delta Faucet Company</v>
          </cell>
          <cell r="C4362">
            <v>4</v>
          </cell>
          <cell r="D4362">
            <v>310</v>
          </cell>
          <cell r="E4362">
            <v>3.9</v>
          </cell>
          <cell r="F4362">
            <v>3.8</v>
          </cell>
          <cell r="G4362">
            <v>4.0999999999999996</v>
          </cell>
          <cell r="H4362">
            <v>0.92</v>
          </cell>
        </row>
        <row r="4363">
          <cell r="A4363">
            <v>4362</v>
          </cell>
          <cell r="B4363" t="str">
            <v>Panorama Mortgage Group</v>
          </cell>
          <cell r="C4363">
            <v>3.9</v>
          </cell>
          <cell r="D4363">
            <v>130</v>
          </cell>
          <cell r="E4363">
            <v>3.8</v>
          </cell>
          <cell r="F4363">
            <v>3.7</v>
          </cell>
          <cell r="G4363">
            <v>4</v>
          </cell>
          <cell r="H4363">
            <v>0.88</v>
          </cell>
        </row>
        <row r="4364">
          <cell r="A4364">
            <v>4363</v>
          </cell>
          <cell r="B4364" t="str">
            <v>SS&amp;C Eze</v>
          </cell>
          <cell r="C4364">
            <v>3.6</v>
          </cell>
          <cell r="D4364">
            <v>480</v>
          </cell>
          <cell r="E4364">
            <v>3.5</v>
          </cell>
          <cell r="F4364">
            <v>3.3</v>
          </cell>
          <cell r="G4364">
            <v>3.5</v>
          </cell>
          <cell r="H4364">
            <v>0.76</v>
          </cell>
        </row>
        <row r="4365">
          <cell r="A4365">
            <v>4364</v>
          </cell>
          <cell r="B4365" t="str">
            <v>DTDC</v>
          </cell>
          <cell r="C4365">
            <v>3.5</v>
          </cell>
          <cell r="D4365">
            <v>1200</v>
          </cell>
          <cell r="E4365">
            <v>3.4</v>
          </cell>
          <cell r="F4365">
            <v>3.2</v>
          </cell>
          <cell r="G4365">
            <v>3.4</v>
          </cell>
          <cell r="H4365">
            <v>0.72</v>
          </cell>
        </row>
        <row r="4366">
          <cell r="A4366">
            <v>4365</v>
          </cell>
          <cell r="B4366" t="str">
            <v>Uplift Consulting</v>
          </cell>
          <cell r="C4366">
            <v>4</v>
          </cell>
          <cell r="D4366">
            <v>35</v>
          </cell>
          <cell r="E4366">
            <v>3.8</v>
          </cell>
          <cell r="F4366">
            <v>3.9</v>
          </cell>
          <cell r="G4366">
            <v>4.0999999999999996</v>
          </cell>
          <cell r="H4366" t="str">
            <v>N/A</v>
          </cell>
        </row>
        <row r="4367">
          <cell r="A4367">
            <v>4366</v>
          </cell>
          <cell r="B4367" t="str">
            <v>MetroPCS Communications Inc</v>
          </cell>
          <cell r="C4367">
            <v>3.4</v>
          </cell>
          <cell r="D4367">
            <v>2400</v>
          </cell>
          <cell r="E4367">
            <v>3.3</v>
          </cell>
          <cell r="F4367">
            <v>3.1</v>
          </cell>
          <cell r="G4367">
            <v>3.3</v>
          </cell>
          <cell r="H4367">
            <v>0.64</v>
          </cell>
        </row>
        <row r="4368">
          <cell r="A4368">
            <v>4367</v>
          </cell>
          <cell r="B4368" t="str">
            <v>Shiloh Industries</v>
          </cell>
          <cell r="C4368">
            <v>3</v>
          </cell>
          <cell r="D4368">
            <v>380</v>
          </cell>
          <cell r="E4368">
            <v>2.9</v>
          </cell>
          <cell r="F4368">
            <v>2.7</v>
          </cell>
          <cell r="G4368">
            <v>2.8</v>
          </cell>
          <cell r="H4368">
            <v>0.5</v>
          </cell>
        </row>
        <row r="4369">
          <cell r="A4369">
            <v>4368</v>
          </cell>
          <cell r="B4369" t="str">
            <v>Taher, Inc.</v>
          </cell>
          <cell r="C4369">
            <v>3.1</v>
          </cell>
          <cell r="D4369">
            <v>410</v>
          </cell>
          <cell r="E4369">
            <v>3</v>
          </cell>
          <cell r="F4369">
            <v>2.8</v>
          </cell>
          <cell r="G4369">
            <v>3</v>
          </cell>
          <cell r="H4369">
            <v>0.55000000000000004</v>
          </cell>
        </row>
        <row r="4370">
          <cell r="A4370">
            <v>4369</v>
          </cell>
          <cell r="B4370" t="str">
            <v>CouchDB</v>
          </cell>
          <cell r="C4370">
            <v>4.2</v>
          </cell>
          <cell r="D4370">
            <v>15</v>
          </cell>
          <cell r="E4370">
            <v>4</v>
          </cell>
          <cell r="F4370">
            <v>4.0999999999999996</v>
          </cell>
          <cell r="G4370">
            <v>4.3</v>
          </cell>
          <cell r="H4370" t="str">
            <v>N/A</v>
          </cell>
        </row>
        <row r="4371">
          <cell r="A4371">
            <v>4370</v>
          </cell>
          <cell r="B4371" t="str">
            <v>Gate City Bank</v>
          </cell>
          <cell r="C4371">
            <v>4.2</v>
          </cell>
          <cell r="D4371">
            <v>110</v>
          </cell>
          <cell r="E4371">
            <v>4.0999999999999996</v>
          </cell>
          <cell r="F4371">
            <v>4</v>
          </cell>
          <cell r="G4371">
            <v>4.3</v>
          </cell>
          <cell r="H4371">
            <v>0.94</v>
          </cell>
        </row>
        <row r="4372">
          <cell r="A4372">
            <v>4371</v>
          </cell>
          <cell r="B4372" t="str">
            <v>Rubio's Restaurants</v>
          </cell>
          <cell r="C4372">
            <v>3.3</v>
          </cell>
          <cell r="D4372">
            <v>1100</v>
          </cell>
          <cell r="E4372">
            <v>3.2</v>
          </cell>
          <cell r="F4372">
            <v>3</v>
          </cell>
          <cell r="G4372">
            <v>3.2</v>
          </cell>
          <cell r="H4372">
            <v>0.62</v>
          </cell>
        </row>
        <row r="4373">
          <cell r="A4373">
            <v>4372</v>
          </cell>
          <cell r="B4373" t="str">
            <v>Parker</v>
          </cell>
          <cell r="C4373">
            <v>3.7</v>
          </cell>
          <cell r="D4373">
            <v>6800</v>
          </cell>
          <cell r="E4373">
            <v>3.6</v>
          </cell>
          <cell r="F4373">
            <v>3.4</v>
          </cell>
          <cell r="G4373">
            <v>3.6</v>
          </cell>
          <cell r="H4373">
            <v>0.82</v>
          </cell>
        </row>
        <row r="4374">
          <cell r="A4374">
            <v>4373</v>
          </cell>
          <cell r="B4374" t="str">
            <v>MedAire</v>
          </cell>
          <cell r="C4374">
            <v>3.6</v>
          </cell>
          <cell r="D4374">
            <v>120</v>
          </cell>
          <cell r="E4374">
            <v>3.5</v>
          </cell>
          <cell r="F4374">
            <v>3.4</v>
          </cell>
          <cell r="G4374">
            <v>3.5</v>
          </cell>
          <cell r="H4374">
            <v>0.78</v>
          </cell>
        </row>
        <row r="4375">
          <cell r="A4375">
            <v>4374</v>
          </cell>
          <cell r="B4375" t="str">
            <v>Wyndham Worldwide Corporation</v>
          </cell>
          <cell r="C4375">
            <v>3.8</v>
          </cell>
          <cell r="D4375">
            <v>4200</v>
          </cell>
          <cell r="E4375">
            <v>3.7</v>
          </cell>
          <cell r="F4375">
            <v>3.5</v>
          </cell>
          <cell r="G4375">
            <v>3.8</v>
          </cell>
          <cell r="H4375">
            <v>0.84</v>
          </cell>
        </row>
        <row r="4376">
          <cell r="A4376">
            <v>4375</v>
          </cell>
          <cell r="B4376" t="str">
            <v>Staci Americas</v>
          </cell>
          <cell r="C4376">
            <v>3.4</v>
          </cell>
          <cell r="D4376">
            <v>180</v>
          </cell>
          <cell r="E4376">
            <v>3.3</v>
          </cell>
          <cell r="F4376">
            <v>3.1</v>
          </cell>
          <cell r="G4376">
            <v>3.3</v>
          </cell>
          <cell r="H4376">
            <v>0.66</v>
          </cell>
        </row>
        <row r="4377">
          <cell r="A4377">
            <v>4376</v>
          </cell>
          <cell r="B4377" t="str">
            <v>Cognizant Softvision</v>
          </cell>
          <cell r="C4377">
            <v>3.8</v>
          </cell>
          <cell r="D4377">
            <v>2100</v>
          </cell>
          <cell r="E4377">
            <v>3.7</v>
          </cell>
          <cell r="F4377">
            <v>3.6</v>
          </cell>
          <cell r="G4377">
            <v>3.8</v>
          </cell>
          <cell r="H4377">
            <v>0.85</v>
          </cell>
        </row>
        <row r="4378">
          <cell r="A4378">
            <v>4377</v>
          </cell>
          <cell r="B4378" t="str">
            <v>Sunquest Information Systems</v>
          </cell>
          <cell r="C4378">
            <v>3.3</v>
          </cell>
          <cell r="D4378">
            <v>340</v>
          </cell>
          <cell r="E4378">
            <v>3.4</v>
          </cell>
          <cell r="F4378">
            <v>2.9</v>
          </cell>
          <cell r="G4378">
            <v>3.1</v>
          </cell>
          <cell r="H4378">
            <v>0.57999999999999996</v>
          </cell>
        </row>
        <row r="4379">
          <cell r="A4379">
            <v>4378</v>
          </cell>
          <cell r="B4379" t="str">
            <v>iMobile</v>
          </cell>
          <cell r="C4379">
            <v>3.1</v>
          </cell>
          <cell r="D4379">
            <v>290</v>
          </cell>
          <cell r="E4379">
            <v>2.9</v>
          </cell>
          <cell r="F4379">
            <v>2.8</v>
          </cell>
          <cell r="G4379">
            <v>3</v>
          </cell>
          <cell r="H4379">
            <v>0.54</v>
          </cell>
        </row>
        <row r="4380">
          <cell r="A4380">
            <v>4379</v>
          </cell>
          <cell r="B4380" t="str">
            <v>Marc &amp; Rose Hospitality</v>
          </cell>
          <cell r="C4380">
            <v>3.8</v>
          </cell>
          <cell r="D4380">
            <v>45</v>
          </cell>
          <cell r="E4380">
            <v>3.7</v>
          </cell>
          <cell r="F4380">
            <v>3.6</v>
          </cell>
          <cell r="G4380">
            <v>3.9</v>
          </cell>
          <cell r="H4380" t="str">
            <v>N/A</v>
          </cell>
        </row>
        <row r="4381">
          <cell r="A4381">
            <v>4380</v>
          </cell>
          <cell r="B4381" t="str">
            <v>Tri-Arc Food Systems</v>
          </cell>
          <cell r="C4381">
            <v>3.2</v>
          </cell>
          <cell r="D4381">
            <v>110</v>
          </cell>
          <cell r="E4381">
            <v>3.1</v>
          </cell>
          <cell r="F4381">
            <v>2.9</v>
          </cell>
          <cell r="G4381">
            <v>3.1</v>
          </cell>
          <cell r="H4381">
            <v>0.57999999999999996</v>
          </cell>
        </row>
        <row r="4382">
          <cell r="A4382">
            <v>4381</v>
          </cell>
          <cell r="B4382" t="str">
            <v>NFI Industries</v>
          </cell>
          <cell r="C4382">
            <v>3.4</v>
          </cell>
          <cell r="D4382">
            <v>1200</v>
          </cell>
          <cell r="E4382">
            <v>3.2</v>
          </cell>
          <cell r="F4382">
            <v>3.1</v>
          </cell>
          <cell r="G4382">
            <v>3.3</v>
          </cell>
          <cell r="H4382">
            <v>0.68</v>
          </cell>
        </row>
        <row r="4383">
          <cell r="A4383">
            <v>4382</v>
          </cell>
          <cell r="B4383" t="str">
            <v>Maui Jim Sunglasses</v>
          </cell>
          <cell r="C4383">
            <v>4.3</v>
          </cell>
          <cell r="D4383">
            <v>180</v>
          </cell>
          <cell r="E4383">
            <v>4.2</v>
          </cell>
          <cell r="F4383">
            <v>4.0999999999999996</v>
          </cell>
          <cell r="G4383">
            <v>4.5</v>
          </cell>
          <cell r="H4383">
            <v>0.96</v>
          </cell>
        </row>
        <row r="4384">
          <cell r="A4384">
            <v>4383</v>
          </cell>
          <cell r="B4384" t="str">
            <v>VisionIT</v>
          </cell>
          <cell r="C4384">
            <v>3.7</v>
          </cell>
          <cell r="D4384">
            <v>190</v>
          </cell>
          <cell r="E4384">
            <v>3.6</v>
          </cell>
          <cell r="F4384">
            <v>3.5</v>
          </cell>
          <cell r="G4384">
            <v>3.6</v>
          </cell>
          <cell r="H4384">
            <v>0.8</v>
          </cell>
        </row>
        <row r="4385">
          <cell r="A4385">
            <v>4384</v>
          </cell>
          <cell r="B4385" t="str">
            <v>HMS</v>
          </cell>
          <cell r="C4385">
            <v>3.4</v>
          </cell>
          <cell r="D4385">
            <v>950</v>
          </cell>
          <cell r="E4385">
            <v>3.5</v>
          </cell>
          <cell r="F4385">
            <v>3.1</v>
          </cell>
          <cell r="G4385">
            <v>3.3</v>
          </cell>
          <cell r="H4385">
            <v>0.65</v>
          </cell>
        </row>
        <row r="4386">
          <cell r="A4386">
            <v>4385</v>
          </cell>
          <cell r="B4386" t="str">
            <v>SoftNice</v>
          </cell>
          <cell r="C4386">
            <v>3.9</v>
          </cell>
          <cell r="D4386">
            <v>320</v>
          </cell>
          <cell r="E4386">
            <v>3.8</v>
          </cell>
          <cell r="F4386">
            <v>3.7</v>
          </cell>
          <cell r="G4386">
            <v>3.9</v>
          </cell>
          <cell r="H4386">
            <v>0.88</v>
          </cell>
        </row>
        <row r="4387">
          <cell r="A4387">
            <v>4386</v>
          </cell>
          <cell r="B4387" t="str">
            <v>Indiana Packers Corporation</v>
          </cell>
          <cell r="C4387">
            <v>3</v>
          </cell>
          <cell r="D4387">
            <v>240</v>
          </cell>
          <cell r="E4387">
            <v>2.7</v>
          </cell>
          <cell r="F4387">
            <v>2.8</v>
          </cell>
          <cell r="G4387">
            <v>2.9</v>
          </cell>
          <cell r="H4387">
            <v>0.52</v>
          </cell>
        </row>
        <row r="4388">
          <cell r="A4388">
            <v>4387</v>
          </cell>
          <cell r="B4388" t="str">
            <v>Rambus - Payments and Ticketing</v>
          </cell>
          <cell r="C4388">
            <v>3.7</v>
          </cell>
          <cell r="D4388">
            <v>85</v>
          </cell>
          <cell r="E4388">
            <v>3.6</v>
          </cell>
          <cell r="F4388">
            <v>3.5</v>
          </cell>
          <cell r="G4388">
            <v>3.7</v>
          </cell>
          <cell r="H4388">
            <v>0.82</v>
          </cell>
        </row>
        <row r="4389">
          <cell r="A4389">
            <v>4388</v>
          </cell>
          <cell r="B4389" t="str">
            <v>Rochester Armored Car</v>
          </cell>
          <cell r="C4389">
            <v>3.1</v>
          </cell>
          <cell r="D4389">
            <v>140</v>
          </cell>
          <cell r="E4389">
            <v>2.8</v>
          </cell>
          <cell r="F4389">
            <v>2.9</v>
          </cell>
          <cell r="G4389">
            <v>3</v>
          </cell>
          <cell r="H4389">
            <v>0.56000000000000005</v>
          </cell>
        </row>
        <row r="4390">
          <cell r="A4390">
            <v>4389</v>
          </cell>
          <cell r="B4390" t="str">
            <v>MorphoTrust USA</v>
          </cell>
          <cell r="C4390">
            <v>3.2</v>
          </cell>
          <cell r="D4390">
            <v>210</v>
          </cell>
          <cell r="E4390">
            <v>3.1</v>
          </cell>
          <cell r="F4390">
            <v>2.9</v>
          </cell>
          <cell r="G4390">
            <v>3</v>
          </cell>
          <cell r="H4390">
            <v>0.57999999999999996</v>
          </cell>
        </row>
        <row r="4391">
          <cell r="A4391">
            <v>4390</v>
          </cell>
          <cell r="B4391" t="str">
            <v>Hill-Rom</v>
          </cell>
          <cell r="C4391">
            <v>3.5</v>
          </cell>
          <cell r="D4391">
            <v>1400</v>
          </cell>
          <cell r="E4391">
            <v>3.4</v>
          </cell>
          <cell r="F4391">
            <v>3.2</v>
          </cell>
          <cell r="G4391">
            <v>3.4</v>
          </cell>
          <cell r="H4391">
            <v>0.74</v>
          </cell>
        </row>
        <row r="4392">
          <cell r="A4392">
            <v>4391</v>
          </cell>
          <cell r="B4392" t="str">
            <v>MAGNA GLOBAL</v>
          </cell>
          <cell r="C4392">
            <v>3.6</v>
          </cell>
          <cell r="D4392">
            <v>280</v>
          </cell>
          <cell r="E4392">
            <v>3.5</v>
          </cell>
          <cell r="F4392">
            <v>3.3</v>
          </cell>
          <cell r="G4392">
            <v>3.6</v>
          </cell>
          <cell r="H4392">
            <v>0.78</v>
          </cell>
        </row>
        <row r="4393">
          <cell r="A4393">
            <v>4392</v>
          </cell>
          <cell r="B4393" t="str">
            <v>KPFF Consulting Engineers</v>
          </cell>
          <cell r="C4393">
            <v>4.0999999999999996</v>
          </cell>
          <cell r="D4393">
            <v>340</v>
          </cell>
          <cell r="E4393">
            <v>4</v>
          </cell>
          <cell r="F4393">
            <v>3.9</v>
          </cell>
          <cell r="G4393">
            <v>4.2</v>
          </cell>
          <cell r="H4393">
            <v>0.94</v>
          </cell>
        </row>
        <row r="4394">
          <cell r="A4394">
            <v>4393</v>
          </cell>
          <cell r="B4394" t="str">
            <v>MEDiVICE</v>
          </cell>
          <cell r="C4394">
            <v>4</v>
          </cell>
          <cell r="D4394">
            <v>22</v>
          </cell>
          <cell r="E4394">
            <v>3.8</v>
          </cell>
          <cell r="F4394">
            <v>3.9</v>
          </cell>
          <cell r="G4394">
            <v>4.0999999999999996</v>
          </cell>
          <cell r="H4394" t="str">
            <v>N/A</v>
          </cell>
        </row>
        <row r="4395">
          <cell r="A4395">
            <v>4394</v>
          </cell>
          <cell r="B4395" t="str">
            <v>Rosen Hotels and Resorts</v>
          </cell>
          <cell r="C4395">
            <v>3.9</v>
          </cell>
          <cell r="D4395">
            <v>410</v>
          </cell>
          <cell r="E4395">
            <v>3.8</v>
          </cell>
          <cell r="F4395">
            <v>3.7</v>
          </cell>
          <cell r="G4395">
            <v>4.0999999999999996</v>
          </cell>
          <cell r="H4395">
            <v>0.9</v>
          </cell>
        </row>
        <row r="4396">
          <cell r="A4396">
            <v>4395</v>
          </cell>
          <cell r="B4396" t="str">
            <v>West Bend Mutual Insurance</v>
          </cell>
          <cell r="C4396">
            <v>4.2</v>
          </cell>
          <cell r="D4396">
            <v>210</v>
          </cell>
          <cell r="E4396">
            <v>4.3</v>
          </cell>
          <cell r="F4396">
            <v>4</v>
          </cell>
          <cell r="G4396">
            <v>4.4000000000000004</v>
          </cell>
          <cell r="H4396">
            <v>0.95</v>
          </cell>
        </row>
        <row r="4397">
          <cell r="A4397">
            <v>4396</v>
          </cell>
          <cell r="B4397" t="str">
            <v>The Franklin Johnston Group</v>
          </cell>
          <cell r="C4397">
            <v>3.5</v>
          </cell>
          <cell r="D4397">
            <v>130</v>
          </cell>
          <cell r="E4397">
            <v>3.4</v>
          </cell>
          <cell r="F4397">
            <v>3.2</v>
          </cell>
          <cell r="G4397">
            <v>3.5</v>
          </cell>
          <cell r="H4397">
            <v>0.72</v>
          </cell>
        </row>
        <row r="4398">
          <cell r="A4398">
            <v>4397</v>
          </cell>
          <cell r="B4398" t="str">
            <v>The Bowen Center</v>
          </cell>
          <cell r="C4398">
            <v>3.3</v>
          </cell>
          <cell r="D4398">
            <v>280</v>
          </cell>
          <cell r="E4398">
            <v>3.2</v>
          </cell>
          <cell r="F4398">
            <v>3</v>
          </cell>
          <cell r="G4398">
            <v>3.3</v>
          </cell>
          <cell r="H4398">
            <v>0.64</v>
          </cell>
        </row>
        <row r="4399">
          <cell r="A4399">
            <v>4398</v>
          </cell>
          <cell r="B4399" t="str">
            <v>EMTEC</v>
          </cell>
          <cell r="C4399">
            <v>3.7</v>
          </cell>
          <cell r="D4399">
            <v>520</v>
          </cell>
          <cell r="E4399">
            <v>3.6</v>
          </cell>
          <cell r="F4399">
            <v>3.5</v>
          </cell>
          <cell r="G4399">
            <v>3.7</v>
          </cell>
          <cell r="H4399">
            <v>0.82</v>
          </cell>
        </row>
        <row r="4400">
          <cell r="A4400">
            <v>4399</v>
          </cell>
          <cell r="B4400" t="str">
            <v>City National</v>
          </cell>
          <cell r="C4400">
            <v>3.5</v>
          </cell>
          <cell r="D4400">
            <v>1100</v>
          </cell>
          <cell r="E4400">
            <v>3.4</v>
          </cell>
          <cell r="F4400">
            <v>3.2</v>
          </cell>
          <cell r="G4400">
            <v>3.4</v>
          </cell>
          <cell r="H4400">
            <v>0.7</v>
          </cell>
        </row>
        <row r="4401">
          <cell r="A4401">
            <v>4400</v>
          </cell>
          <cell r="B4401" t="str">
            <v>Truck-Lite</v>
          </cell>
          <cell r="C4401">
            <v>3.3</v>
          </cell>
          <cell r="D4401">
            <v>210</v>
          </cell>
          <cell r="E4401">
            <v>3.2</v>
          </cell>
          <cell r="F4401">
            <v>3</v>
          </cell>
          <cell r="G4401">
            <v>3.1</v>
          </cell>
          <cell r="H4401">
            <v>0.62</v>
          </cell>
        </row>
        <row r="4402">
          <cell r="A4402">
            <v>4401</v>
          </cell>
          <cell r="B4402" t="str">
            <v>Microsemi</v>
          </cell>
          <cell r="C4402">
            <v>3.8</v>
          </cell>
          <cell r="D4402" t="str">
            <v>1.3k</v>
          </cell>
          <cell r="E4402">
            <v>3.5</v>
          </cell>
          <cell r="F4402">
            <v>3.4</v>
          </cell>
          <cell r="G4402">
            <v>3.7</v>
          </cell>
          <cell r="H4402">
            <v>0.82</v>
          </cell>
        </row>
        <row r="4403">
          <cell r="A4403">
            <v>4402</v>
          </cell>
          <cell r="B4403" t="str">
            <v>Hallmark Aviation Services</v>
          </cell>
          <cell r="C4403">
            <v>3.2</v>
          </cell>
          <cell r="D4403">
            <v>900</v>
          </cell>
          <cell r="E4403">
            <v>2.8</v>
          </cell>
          <cell r="F4403">
            <v>2.9</v>
          </cell>
          <cell r="G4403">
            <v>3.1</v>
          </cell>
          <cell r="H4403">
            <v>0.64</v>
          </cell>
        </row>
        <row r="4404">
          <cell r="A4404">
            <v>4403</v>
          </cell>
          <cell r="B4404" t="str">
            <v>RRD</v>
          </cell>
          <cell r="C4404">
            <v>3.4</v>
          </cell>
          <cell r="D4404" t="str">
            <v>4.6k</v>
          </cell>
          <cell r="E4404">
            <v>3.2</v>
          </cell>
          <cell r="F4404">
            <v>3</v>
          </cell>
          <cell r="G4404">
            <v>3.1</v>
          </cell>
          <cell r="H4404">
            <v>0.68</v>
          </cell>
        </row>
        <row r="4405">
          <cell r="A4405">
            <v>4404</v>
          </cell>
          <cell r="B4405" t="str">
            <v>Wyndham Hotel Group</v>
          </cell>
          <cell r="C4405">
            <v>3.7</v>
          </cell>
          <cell r="D4405" t="str">
            <v>3.4k</v>
          </cell>
          <cell r="E4405">
            <v>3.6</v>
          </cell>
          <cell r="F4405">
            <v>3.4</v>
          </cell>
          <cell r="G4405">
            <v>3.8</v>
          </cell>
          <cell r="H4405">
            <v>0.84</v>
          </cell>
        </row>
        <row r="4406">
          <cell r="A4406">
            <v>4405</v>
          </cell>
          <cell r="B4406" t="str">
            <v>Jouve</v>
          </cell>
          <cell r="C4406">
            <v>3.5</v>
          </cell>
          <cell r="D4406">
            <v>210</v>
          </cell>
          <cell r="E4406">
            <v>3.4</v>
          </cell>
          <cell r="F4406">
            <v>3.2</v>
          </cell>
          <cell r="G4406">
            <v>3.3</v>
          </cell>
          <cell r="H4406">
            <v>0.74</v>
          </cell>
        </row>
        <row r="4407">
          <cell r="A4407">
            <v>4406</v>
          </cell>
          <cell r="B4407" t="str">
            <v>Capital City Trust Company</v>
          </cell>
          <cell r="C4407">
            <v>3.9</v>
          </cell>
          <cell r="D4407">
            <v>160</v>
          </cell>
          <cell r="E4407">
            <v>3.8</v>
          </cell>
          <cell r="F4407">
            <v>3.7</v>
          </cell>
          <cell r="G4407">
            <v>4</v>
          </cell>
          <cell r="H4407">
            <v>0.88</v>
          </cell>
        </row>
        <row r="4408">
          <cell r="A4408">
            <v>4407</v>
          </cell>
          <cell r="B4408" t="str">
            <v>Inland Seafood</v>
          </cell>
          <cell r="C4408">
            <v>3.1</v>
          </cell>
          <cell r="D4408">
            <v>190</v>
          </cell>
          <cell r="E4408">
            <v>2.5</v>
          </cell>
          <cell r="F4408">
            <v>2.7</v>
          </cell>
          <cell r="G4408">
            <v>2.9</v>
          </cell>
          <cell r="H4408">
            <v>0.52</v>
          </cell>
        </row>
        <row r="4409">
          <cell r="A4409">
            <v>4408</v>
          </cell>
          <cell r="B4409" t="str">
            <v>OrthoAlliance</v>
          </cell>
          <cell r="C4409">
            <v>3.6</v>
          </cell>
          <cell r="D4409">
            <v>95</v>
          </cell>
          <cell r="E4409">
            <v>3.4</v>
          </cell>
          <cell r="F4409">
            <v>3.3</v>
          </cell>
          <cell r="G4409">
            <v>3.5</v>
          </cell>
          <cell r="H4409">
            <v>0.76</v>
          </cell>
        </row>
        <row r="4410">
          <cell r="A4410">
            <v>4409</v>
          </cell>
          <cell r="B4410" t="str">
            <v>Service King</v>
          </cell>
          <cell r="C4410">
            <v>2.9</v>
          </cell>
          <cell r="D4410" t="str">
            <v>2.2k</v>
          </cell>
          <cell r="E4410">
            <v>2.4</v>
          </cell>
          <cell r="F4410">
            <v>2.5</v>
          </cell>
          <cell r="G4410">
            <v>2.7</v>
          </cell>
          <cell r="H4410">
            <v>0.46</v>
          </cell>
        </row>
        <row r="4411">
          <cell r="A4411">
            <v>4410</v>
          </cell>
          <cell r="B4411" t="str">
            <v>Republic Airways Holdings</v>
          </cell>
          <cell r="C4411">
            <v>3.3</v>
          </cell>
          <cell r="D4411" t="str">
            <v>1.5k</v>
          </cell>
          <cell r="E4411">
            <v>2.2000000000000002</v>
          </cell>
          <cell r="F4411">
            <v>2.8</v>
          </cell>
          <cell r="G4411">
            <v>3.2</v>
          </cell>
          <cell r="H4411">
            <v>0.6</v>
          </cell>
        </row>
        <row r="4412">
          <cell r="A4412">
            <v>4411</v>
          </cell>
          <cell r="B4412" t="str">
            <v>Hamilton City School District</v>
          </cell>
          <cell r="C4412">
            <v>3.8</v>
          </cell>
          <cell r="D4412">
            <v>120</v>
          </cell>
          <cell r="E4412">
            <v>3.7</v>
          </cell>
          <cell r="F4412">
            <v>3.4</v>
          </cell>
          <cell r="G4412">
            <v>3.9</v>
          </cell>
          <cell r="H4412">
            <v>0.78</v>
          </cell>
        </row>
        <row r="4413">
          <cell r="A4413">
            <v>4412</v>
          </cell>
          <cell r="B4413" t="str">
            <v>Bassett Furniture Industries</v>
          </cell>
          <cell r="C4413">
            <v>3.2</v>
          </cell>
          <cell r="D4413">
            <v>550</v>
          </cell>
          <cell r="E4413">
            <v>3</v>
          </cell>
          <cell r="F4413">
            <v>2.8</v>
          </cell>
          <cell r="G4413">
            <v>3.1</v>
          </cell>
          <cell r="H4413">
            <v>0.57999999999999996</v>
          </cell>
        </row>
        <row r="4414">
          <cell r="A4414">
            <v>4413</v>
          </cell>
          <cell r="B4414" t="str">
            <v>ALLO Fiber</v>
          </cell>
          <cell r="C4414">
            <v>4.0999999999999996</v>
          </cell>
          <cell r="D4414">
            <v>280</v>
          </cell>
          <cell r="E4414">
            <v>4</v>
          </cell>
          <cell r="F4414">
            <v>3.9</v>
          </cell>
          <cell r="G4414">
            <v>4.2</v>
          </cell>
          <cell r="H4414">
            <v>0.92</v>
          </cell>
        </row>
        <row r="4415">
          <cell r="A4415">
            <v>4414</v>
          </cell>
          <cell r="B4415" t="str">
            <v>DiscountMugs</v>
          </cell>
          <cell r="C4415">
            <v>2.8</v>
          </cell>
          <cell r="D4415">
            <v>310</v>
          </cell>
          <cell r="E4415">
            <v>2.4</v>
          </cell>
          <cell r="F4415">
            <v>2.2999999999999998</v>
          </cell>
          <cell r="G4415">
            <v>2.6</v>
          </cell>
          <cell r="H4415">
            <v>0.42</v>
          </cell>
        </row>
        <row r="4416">
          <cell r="A4416">
            <v>4415</v>
          </cell>
          <cell r="B4416" t="str">
            <v>NorthEast Electrical Distributors</v>
          </cell>
          <cell r="C4416">
            <v>3.5</v>
          </cell>
          <cell r="D4416">
            <v>140</v>
          </cell>
          <cell r="E4416">
            <v>3.3</v>
          </cell>
          <cell r="F4416">
            <v>3.1</v>
          </cell>
          <cell r="G4416">
            <v>3.4</v>
          </cell>
          <cell r="H4416">
            <v>0.72</v>
          </cell>
        </row>
        <row r="4417">
          <cell r="A4417">
            <v>4416</v>
          </cell>
          <cell r="B4417" t="str">
            <v>Karns Foods</v>
          </cell>
          <cell r="C4417">
            <v>3.4</v>
          </cell>
          <cell r="D4417">
            <v>110</v>
          </cell>
          <cell r="E4417">
            <v>3.1</v>
          </cell>
          <cell r="F4417">
            <v>3</v>
          </cell>
          <cell r="G4417">
            <v>3.3</v>
          </cell>
          <cell r="H4417">
            <v>0.68</v>
          </cell>
        </row>
        <row r="4418">
          <cell r="A4418">
            <v>4417</v>
          </cell>
          <cell r="B4418" t="str">
            <v>Delivery Dudes</v>
          </cell>
          <cell r="C4418">
            <v>3.6</v>
          </cell>
          <cell r="D4418">
            <v>240</v>
          </cell>
          <cell r="E4418">
            <v>3.8</v>
          </cell>
          <cell r="F4418">
            <v>3.2</v>
          </cell>
          <cell r="G4418">
            <v>3.7</v>
          </cell>
          <cell r="H4418">
            <v>0.75</v>
          </cell>
        </row>
        <row r="4419">
          <cell r="A4419">
            <v>4418</v>
          </cell>
          <cell r="B4419" t="str">
            <v>Coborns Inc.</v>
          </cell>
          <cell r="C4419">
            <v>3.3</v>
          </cell>
          <cell r="D4419">
            <v>850</v>
          </cell>
          <cell r="E4419">
            <v>3.1</v>
          </cell>
          <cell r="F4419">
            <v>2.9</v>
          </cell>
          <cell r="G4419">
            <v>3.2</v>
          </cell>
          <cell r="H4419">
            <v>0.62</v>
          </cell>
        </row>
        <row r="4420">
          <cell r="A4420">
            <v>4419</v>
          </cell>
          <cell r="B4420" t="str">
            <v>Autosaver Group</v>
          </cell>
          <cell r="C4420">
            <v>3.5</v>
          </cell>
          <cell r="D4420">
            <v>45</v>
          </cell>
          <cell r="E4420">
            <v>3.2</v>
          </cell>
          <cell r="F4420">
            <v>3.1</v>
          </cell>
          <cell r="G4420">
            <v>3.4</v>
          </cell>
          <cell r="H4420">
            <v>0.7</v>
          </cell>
        </row>
        <row r="4421">
          <cell r="A4421">
            <v>4420</v>
          </cell>
          <cell r="B4421" t="str">
            <v>Arlington Independent School District</v>
          </cell>
          <cell r="C4421">
            <v>3.7</v>
          </cell>
          <cell r="D4421">
            <v>650</v>
          </cell>
          <cell r="E4421">
            <v>3.5</v>
          </cell>
          <cell r="F4421">
            <v>3.3</v>
          </cell>
          <cell r="G4421">
            <v>3.8</v>
          </cell>
          <cell r="H4421">
            <v>0.8</v>
          </cell>
        </row>
        <row r="4422">
          <cell r="A4422">
            <v>4421</v>
          </cell>
          <cell r="B4422" t="str">
            <v>MUFG Investor Services</v>
          </cell>
          <cell r="C4422">
            <v>3.6</v>
          </cell>
          <cell r="D4422">
            <v>520</v>
          </cell>
          <cell r="E4422">
            <v>3.4</v>
          </cell>
          <cell r="F4422">
            <v>3.2</v>
          </cell>
          <cell r="G4422">
            <v>3.5</v>
          </cell>
          <cell r="H4422">
            <v>0.78</v>
          </cell>
        </row>
        <row r="4423">
          <cell r="A4423">
            <v>4422</v>
          </cell>
          <cell r="B4423" t="str">
            <v>Keane, Inc</v>
          </cell>
          <cell r="C4423">
            <v>3.4</v>
          </cell>
          <cell r="D4423">
            <v>480</v>
          </cell>
          <cell r="E4423">
            <v>3.3</v>
          </cell>
          <cell r="F4423">
            <v>3.1</v>
          </cell>
          <cell r="G4423">
            <v>3.2</v>
          </cell>
          <cell r="H4423">
            <v>0.7</v>
          </cell>
        </row>
        <row r="4424">
          <cell r="A4424">
            <v>4423</v>
          </cell>
          <cell r="B4424" t="str">
            <v>Go Dependable</v>
          </cell>
          <cell r="C4424">
            <v>3.2</v>
          </cell>
          <cell r="D4424">
            <v>65</v>
          </cell>
          <cell r="E4424">
            <v>2.9</v>
          </cell>
          <cell r="F4424">
            <v>2.8</v>
          </cell>
          <cell r="G4424">
            <v>3</v>
          </cell>
          <cell r="H4424">
            <v>0.6</v>
          </cell>
        </row>
        <row r="4425">
          <cell r="A4425">
            <v>4424</v>
          </cell>
          <cell r="B4425" t="str">
            <v>CORE</v>
          </cell>
          <cell r="C4425">
            <v>3.8</v>
          </cell>
          <cell r="D4425">
            <v>130</v>
          </cell>
          <cell r="E4425">
            <v>3.6</v>
          </cell>
          <cell r="F4425">
            <v>3.5</v>
          </cell>
          <cell r="G4425">
            <v>3.9</v>
          </cell>
          <cell r="H4425">
            <v>0.82</v>
          </cell>
        </row>
        <row r="4426">
          <cell r="A4426">
            <v>4425</v>
          </cell>
          <cell r="B4426" t="str">
            <v>Gateway Mortgage Group</v>
          </cell>
          <cell r="C4426">
            <v>3.9</v>
          </cell>
          <cell r="D4426">
            <v>410</v>
          </cell>
          <cell r="E4426">
            <v>3.7</v>
          </cell>
          <cell r="F4426">
            <v>3.6</v>
          </cell>
          <cell r="G4426">
            <v>4.0999999999999996</v>
          </cell>
          <cell r="H4426">
            <v>0.86</v>
          </cell>
        </row>
        <row r="4427">
          <cell r="A4427">
            <v>4426</v>
          </cell>
          <cell r="B4427" t="str">
            <v>Trinity Services Group</v>
          </cell>
          <cell r="C4427">
            <v>2.6</v>
          </cell>
          <cell r="D4427">
            <v>780</v>
          </cell>
          <cell r="E4427">
            <v>2.1</v>
          </cell>
          <cell r="F4427">
            <v>2.2999999999999998</v>
          </cell>
          <cell r="G4427">
            <v>2.5</v>
          </cell>
          <cell r="H4427">
            <v>0.38</v>
          </cell>
        </row>
        <row r="4428">
          <cell r="A4428">
            <v>4427</v>
          </cell>
          <cell r="B4428" t="str">
            <v>Southeastrans</v>
          </cell>
          <cell r="C4428">
            <v>2.8</v>
          </cell>
          <cell r="D4428">
            <v>350</v>
          </cell>
          <cell r="E4428">
            <v>2.4</v>
          </cell>
          <cell r="F4428">
            <v>2.5</v>
          </cell>
          <cell r="G4428">
            <v>2.7</v>
          </cell>
          <cell r="H4428">
            <v>0.44</v>
          </cell>
        </row>
        <row r="4429">
          <cell r="A4429">
            <v>4428</v>
          </cell>
          <cell r="B4429" t="str">
            <v>Addison Group</v>
          </cell>
          <cell r="C4429">
            <v>3.9</v>
          </cell>
          <cell r="D4429" t="str">
            <v>1.1k</v>
          </cell>
          <cell r="E4429">
            <v>3.8</v>
          </cell>
          <cell r="F4429">
            <v>3.7</v>
          </cell>
          <cell r="G4429">
            <v>4</v>
          </cell>
          <cell r="H4429">
            <v>0.88</v>
          </cell>
        </row>
        <row r="4430">
          <cell r="A4430">
            <v>4429</v>
          </cell>
          <cell r="B4430" t="str">
            <v>Huawei Enterprise</v>
          </cell>
          <cell r="C4430">
            <v>3.7</v>
          </cell>
          <cell r="D4430" t="str">
            <v>2.4k</v>
          </cell>
          <cell r="E4430">
            <v>3.2</v>
          </cell>
          <cell r="F4430">
            <v>3.4</v>
          </cell>
          <cell r="G4430">
            <v>3.6</v>
          </cell>
          <cell r="H4430">
            <v>0.82</v>
          </cell>
        </row>
        <row r="4431">
          <cell r="A4431">
            <v>4430</v>
          </cell>
          <cell r="B4431" t="str">
            <v>Best Bay Logistics</v>
          </cell>
          <cell r="C4431">
            <v>3.4</v>
          </cell>
          <cell r="D4431">
            <v>55</v>
          </cell>
          <cell r="E4431">
            <v>3.1</v>
          </cell>
          <cell r="F4431">
            <v>3</v>
          </cell>
          <cell r="G4431">
            <v>3.2</v>
          </cell>
          <cell r="H4431">
            <v>0.65</v>
          </cell>
        </row>
        <row r="4432">
          <cell r="A4432">
            <v>4431</v>
          </cell>
          <cell r="B4432" t="str">
            <v>HOM Furniture</v>
          </cell>
          <cell r="C4432">
            <v>3.5</v>
          </cell>
          <cell r="D4432">
            <v>290</v>
          </cell>
          <cell r="E4432">
            <v>3.2</v>
          </cell>
          <cell r="F4432">
            <v>3.1</v>
          </cell>
          <cell r="G4432">
            <v>3.4</v>
          </cell>
          <cell r="H4432">
            <v>0.72</v>
          </cell>
        </row>
        <row r="4433">
          <cell r="A4433">
            <v>4432</v>
          </cell>
          <cell r="B4433" t="str">
            <v>M.D.C. Holdings</v>
          </cell>
          <cell r="C4433">
            <v>3.4</v>
          </cell>
          <cell r="D4433">
            <v>380</v>
          </cell>
          <cell r="E4433">
            <v>3.1</v>
          </cell>
          <cell r="F4433">
            <v>3</v>
          </cell>
          <cell r="G4433">
            <v>3.2</v>
          </cell>
          <cell r="H4433">
            <v>0.68</v>
          </cell>
        </row>
        <row r="4434">
          <cell r="A4434">
            <v>4433</v>
          </cell>
          <cell r="B4434" t="str">
            <v>Mid Coast Health Services</v>
          </cell>
          <cell r="C4434">
            <v>3.6</v>
          </cell>
          <cell r="D4434">
            <v>120</v>
          </cell>
          <cell r="E4434">
            <v>3.4</v>
          </cell>
          <cell r="F4434">
            <v>3.3</v>
          </cell>
          <cell r="G4434">
            <v>3.5</v>
          </cell>
          <cell r="H4434">
            <v>0.75</v>
          </cell>
        </row>
        <row r="4435">
          <cell r="A4435">
            <v>4434</v>
          </cell>
          <cell r="B4435" t="str">
            <v>Biglari Holdings</v>
          </cell>
          <cell r="C4435">
            <v>2.5</v>
          </cell>
          <cell r="D4435">
            <v>140</v>
          </cell>
          <cell r="E4435">
            <v>2.1</v>
          </cell>
          <cell r="F4435">
            <v>2</v>
          </cell>
          <cell r="G4435">
            <v>2.2000000000000002</v>
          </cell>
          <cell r="H4435">
            <v>0.32</v>
          </cell>
        </row>
        <row r="4436">
          <cell r="A4436">
            <v>4435</v>
          </cell>
          <cell r="B4436" t="str">
            <v>MasTec Network Solutions</v>
          </cell>
          <cell r="C4436">
            <v>3.2</v>
          </cell>
          <cell r="D4436">
            <v>620</v>
          </cell>
          <cell r="E4436">
            <v>2.8</v>
          </cell>
          <cell r="F4436">
            <v>2.9</v>
          </cell>
          <cell r="G4436">
            <v>3.1</v>
          </cell>
          <cell r="H4436">
            <v>0.57999999999999996</v>
          </cell>
        </row>
        <row r="4437">
          <cell r="A4437">
            <v>4436</v>
          </cell>
          <cell r="B4437" t="str">
            <v>Car.com</v>
          </cell>
          <cell r="C4437">
            <v>3.8</v>
          </cell>
          <cell r="D4437">
            <v>90</v>
          </cell>
          <cell r="E4437">
            <v>3.6</v>
          </cell>
          <cell r="F4437">
            <v>3.5</v>
          </cell>
          <cell r="G4437">
            <v>3.7</v>
          </cell>
          <cell r="H4437">
            <v>0.8</v>
          </cell>
        </row>
        <row r="4438">
          <cell r="A4438">
            <v>4437</v>
          </cell>
          <cell r="B4438" t="str">
            <v>Interval International</v>
          </cell>
          <cell r="C4438">
            <v>3.5</v>
          </cell>
          <cell r="D4438">
            <v>410</v>
          </cell>
          <cell r="E4438">
            <v>3.4</v>
          </cell>
          <cell r="F4438">
            <v>3.2</v>
          </cell>
          <cell r="G4438">
            <v>3.5</v>
          </cell>
          <cell r="H4438">
            <v>0.74</v>
          </cell>
        </row>
        <row r="4439">
          <cell r="A4439">
            <v>4438</v>
          </cell>
          <cell r="B4439" t="str">
            <v>Family Video</v>
          </cell>
          <cell r="C4439">
            <v>3.4</v>
          </cell>
          <cell r="D4439" t="str">
            <v>1.2k</v>
          </cell>
          <cell r="E4439">
            <v>3.5</v>
          </cell>
          <cell r="F4439">
            <v>3.1</v>
          </cell>
          <cell r="G4439">
            <v>3.4</v>
          </cell>
          <cell r="H4439">
            <v>0.66</v>
          </cell>
        </row>
        <row r="4440">
          <cell r="A4440">
            <v>4439</v>
          </cell>
          <cell r="B4440" t="str">
            <v>Coventry Homes</v>
          </cell>
          <cell r="C4440">
            <v>3.7</v>
          </cell>
          <cell r="D4440">
            <v>180</v>
          </cell>
          <cell r="E4440">
            <v>3.4</v>
          </cell>
          <cell r="F4440">
            <v>3.3</v>
          </cell>
          <cell r="G4440">
            <v>3.6</v>
          </cell>
          <cell r="H4440">
            <v>0.78</v>
          </cell>
        </row>
        <row r="4441">
          <cell r="A4441">
            <v>4440</v>
          </cell>
          <cell r="B4441" t="str">
            <v>INVEST Financial Corp.</v>
          </cell>
          <cell r="C4441">
            <v>3.6</v>
          </cell>
          <cell r="D4441">
            <v>110</v>
          </cell>
          <cell r="E4441">
            <v>3.4</v>
          </cell>
          <cell r="F4441">
            <v>3.3</v>
          </cell>
          <cell r="G4441">
            <v>3.5</v>
          </cell>
          <cell r="H4441">
            <v>0.75</v>
          </cell>
        </row>
        <row r="4442">
          <cell r="A4442">
            <v>4441</v>
          </cell>
          <cell r="B4442" t="str">
            <v>Vision Quest Entertainment</v>
          </cell>
          <cell r="C4442">
            <v>3.3</v>
          </cell>
          <cell r="D4442">
            <v>40</v>
          </cell>
          <cell r="E4442">
            <v>3.1</v>
          </cell>
          <cell r="F4442">
            <v>2.9</v>
          </cell>
          <cell r="G4442">
            <v>3.2</v>
          </cell>
          <cell r="H4442">
            <v>0.62</v>
          </cell>
        </row>
        <row r="4443">
          <cell r="A4443">
            <v>4442</v>
          </cell>
          <cell r="B4443" t="str">
            <v>EmpireCLS</v>
          </cell>
          <cell r="C4443">
            <v>3.1</v>
          </cell>
          <cell r="D4443">
            <v>320</v>
          </cell>
          <cell r="E4443">
            <v>2.6</v>
          </cell>
          <cell r="F4443">
            <v>2.7</v>
          </cell>
          <cell r="G4443">
            <v>2.9</v>
          </cell>
          <cell r="H4443">
            <v>0.54</v>
          </cell>
        </row>
        <row r="4444">
          <cell r="A4444">
            <v>4443</v>
          </cell>
          <cell r="B4444" t="str">
            <v>Hill Physicians Medical Group</v>
          </cell>
          <cell r="C4444">
            <v>3.8</v>
          </cell>
          <cell r="D4444">
            <v>210</v>
          </cell>
          <cell r="E4444">
            <v>3.6</v>
          </cell>
          <cell r="F4444">
            <v>3.5</v>
          </cell>
          <cell r="G4444">
            <v>3.9</v>
          </cell>
          <cell r="H4444">
            <v>0.82</v>
          </cell>
        </row>
        <row r="4445">
          <cell r="A4445">
            <v>4444</v>
          </cell>
          <cell r="B4445" t="str">
            <v>Quest Food Management Services</v>
          </cell>
          <cell r="C4445">
            <v>3.4</v>
          </cell>
          <cell r="D4445">
            <v>190</v>
          </cell>
          <cell r="E4445">
            <v>3.2</v>
          </cell>
          <cell r="F4445">
            <v>3.1</v>
          </cell>
          <cell r="G4445">
            <v>3.3</v>
          </cell>
          <cell r="H4445">
            <v>0.68</v>
          </cell>
        </row>
        <row r="4446">
          <cell r="A4446">
            <v>4445</v>
          </cell>
          <cell r="B4446" t="str">
            <v>CSM Companies</v>
          </cell>
          <cell r="C4446">
            <v>3.5</v>
          </cell>
          <cell r="D4446">
            <v>130</v>
          </cell>
          <cell r="E4446">
            <v>3.3</v>
          </cell>
          <cell r="F4446">
            <v>3.2</v>
          </cell>
          <cell r="G4446">
            <v>3.4</v>
          </cell>
          <cell r="H4446">
            <v>0.72</v>
          </cell>
        </row>
        <row r="4447">
          <cell r="A4447">
            <v>4446</v>
          </cell>
          <cell r="B4447" t="str">
            <v>McNaughton-Mckay Electric</v>
          </cell>
          <cell r="C4447">
            <v>4.2</v>
          </cell>
          <cell r="D4447">
            <v>160</v>
          </cell>
          <cell r="E4447">
            <v>4.0999999999999996</v>
          </cell>
          <cell r="F4447">
            <v>4</v>
          </cell>
          <cell r="G4447">
            <v>4.3</v>
          </cell>
          <cell r="H4447">
            <v>0.94</v>
          </cell>
        </row>
        <row r="4448">
          <cell r="A4448">
            <v>4447</v>
          </cell>
          <cell r="B4448" t="str">
            <v>NatureΓÇÖs Truth</v>
          </cell>
          <cell r="C4448">
            <v>3.6</v>
          </cell>
          <cell r="D4448">
            <v>85</v>
          </cell>
          <cell r="E4448">
            <v>3.4</v>
          </cell>
          <cell r="F4448">
            <v>3.3</v>
          </cell>
          <cell r="G4448">
            <v>3.5</v>
          </cell>
          <cell r="H4448">
            <v>0.76</v>
          </cell>
        </row>
        <row r="4449">
          <cell r="A4449">
            <v>4448</v>
          </cell>
          <cell r="B4449" t="str">
            <v>MIT Center for Digital Business</v>
          </cell>
          <cell r="C4449">
            <v>4.5</v>
          </cell>
          <cell r="D4449">
            <v>30</v>
          </cell>
          <cell r="E4449">
            <v>4.3</v>
          </cell>
          <cell r="F4449">
            <v>4.4000000000000004</v>
          </cell>
          <cell r="G4449">
            <v>4.5999999999999996</v>
          </cell>
          <cell r="H4449">
            <v>0.96</v>
          </cell>
        </row>
        <row r="4450">
          <cell r="A4450">
            <v>4449</v>
          </cell>
          <cell r="B4450" t="str">
            <v>American Tire Depot</v>
          </cell>
          <cell r="C4450">
            <v>2.7</v>
          </cell>
          <cell r="D4450">
            <v>280</v>
          </cell>
          <cell r="E4450">
            <v>2.2999999999999998</v>
          </cell>
          <cell r="F4450">
            <v>2.4</v>
          </cell>
          <cell r="G4450">
            <v>2.5</v>
          </cell>
          <cell r="H4450">
            <v>0.4</v>
          </cell>
        </row>
        <row r="4451">
          <cell r="A4451">
            <v>4450</v>
          </cell>
          <cell r="B4451" t="str">
            <v>Holman Enterprises</v>
          </cell>
          <cell r="C4451">
            <v>3.9</v>
          </cell>
          <cell r="D4451">
            <v>950</v>
          </cell>
          <cell r="E4451">
            <v>3.7</v>
          </cell>
          <cell r="F4451">
            <v>3.6</v>
          </cell>
          <cell r="G4451">
            <v>4.0999999999999996</v>
          </cell>
          <cell r="H4451">
            <v>0.88</v>
          </cell>
        </row>
        <row r="4452">
          <cell r="A4452">
            <v>4451</v>
          </cell>
          <cell r="B4452" t="str">
            <v>Notions Marketing</v>
          </cell>
          <cell r="C4452">
            <v>3.2</v>
          </cell>
          <cell r="D4452">
            <v>140</v>
          </cell>
          <cell r="E4452">
            <v>3</v>
          </cell>
          <cell r="F4452">
            <v>2.9</v>
          </cell>
          <cell r="G4452">
            <v>3.1</v>
          </cell>
          <cell r="H4452">
            <v>0.6</v>
          </cell>
        </row>
        <row r="4453">
          <cell r="A4453">
            <v>4452</v>
          </cell>
          <cell r="B4453" t="str">
            <v>Driftwood Hospitality Management</v>
          </cell>
          <cell r="C4453">
            <v>3.4</v>
          </cell>
          <cell r="D4453">
            <v>310</v>
          </cell>
          <cell r="E4453">
            <v>3.1</v>
          </cell>
          <cell r="F4453">
            <v>3</v>
          </cell>
          <cell r="G4453">
            <v>3.3</v>
          </cell>
          <cell r="H4453">
            <v>0.66</v>
          </cell>
        </row>
        <row r="4454">
          <cell r="A4454">
            <v>4453</v>
          </cell>
          <cell r="B4454" t="str">
            <v>Single Source, Inc.</v>
          </cell>
          <cell r="C4454">
            <v>3.5</v>
          </cell>
          <cell r="D4454">
            <v>75</v>
          </cell>
          <cell r="E4454">
            <v>3.3</v>
          </cell>
          <cell r="F4454">
            <v>3.2</v>
          </cell>
          <cell r="G4454">
            <v>3.4</v>
          </cell>
          <cell r="H4454">
            <v>0.72</v>
          </cell>
        </row>
        <row r="4455">
          <cell r="A4455">
            <v>4454</v>
          </cell>
          <cell r="B4455" t="str">
            <v>QVC</v>
          </cell>
          <cell r="C4455">
            <v>3.5</v>
          </cell>
          <cell r="D4455" t="str">
            <v>4.2k</v>
          </cell>
          <cell r="E4455">
            <v>3.4</v>
          </cell>
          <cell r="F4455">
            <v>3.1</v>
          </cell>
          <cell r="G4455">
            <v>3.4</v>
          </cell>
          <cell r="H4455">
            <v>0.7</v>
          </cell>
        </row>
        <row r="4456">
          <cell r="A4456">
            <v>4455</v>
          </cell>
          <cell r="B4456" t="str">
            <v>First Horizon National Corporation</v>
          </cell>
          <cell r="C4456">
            <v>3.7</v>
          </cell>
          <cell r="D4456" t="str">
            <v>1.4k</v>
          </cell>
          <cell r="E4456">
            <v>3.6</v>
          </cell>
          <cell r="F4456">
            <v>3.4</v>
          </cell>
          <cell r="G4456">
            <v>3.8</v>
          </cell>
          <cell r="H4456">
            <v>0.82</v>
          </cell>
        </row>
        <row r="4457">
          <cell r="A4457">
            <v>4456</v>
          </cell>
          <cell r="B4457" t="str">
            <v>Panasonic Automotive</v>
          </cell>
          <cell r="C4457">
            <v>3.6</v>
          </cell>
          <cell r="D4457">
            <v>820</v>
          </cell>
          <cell r="E4457">
            <v>3.4</v>
          </cell>
          <cell r="F4457">
            <v>3.3</v>
          </cell>
          <cell r="G4457">
            <v>3.5</v>
          </cell>
          <cell r="H4457">
            <v>0.78</v>
          </cell>
        </row>
        <row r="4458">
          <cell r="A4458">
            <v>4457</v>
          </cell>
          <cell r="B4458" t="str">
            <v>Studios</v>
          </cell>
          <cell r="C4458">
            <v>3.8</v>
          </cell>
          <cell r="D4458">
            <v>110</v>
          </cell>
          <cell r="E4458">
            <v>3.6</v>
          </cell>
          <cell r="F4458">
            <v>3.5</v>
          </cell>
          <cell r="G4458">
            <v>3.7</v>
          </cell>
          <cell r="H4458">
            <v>0.8</v>
          </cell>
        </row>
        <row r="4459">
          <cell r="A4459">
            <v>4458</v>
          </cell>
          <cell r="B4459" t="str">
            <v>AmeriHealth Administrators</v>
          </cell>
          <cell r="C4459">
            <v>3.5</v>
          </cell>
          <cell r="D4459">
            <v>240</v>
          </cell>
          <cell r="E4459">
            <v>3.4</v>
          </cell>
          <cell r="F4459">
            <v>3.2</v>
          </cell>
          <cell r="G4459">
            <v>3.4</v>
          </cell>
          <cell r="H4459">
            <v>0.74</v>
          </cell>
        </row>
        <row r="4460">
          <cell r="A4460">
            <v>4459</v>
          </cell>
          <cell r="B4460" t="str">
            <v>Volkswagen Financial Services</v>
          </cell>
          <cell r="C4460">
            <v>3.9</v>
          </cell>
          <cell r="D4460" t="str">
            <v>1.3k</v>
          </cell>
          <cell r="E4460">
            <v>3.8</v>
          </cell>
          <cell r="F4460">
            <v>3.7</v>
          </cell>
          <cell r="G4460">
            <v>4</v>
          </cell>
          <cell r="H4460">
            <v>0.9</v>
          </cell>
        </row>
        <row r="4461">
          <cell r="A4461">
            <v>4460</v>
          </cell>
          <cell r="B4461" t="str">
            <v>Reinauer Transportation</v>
          </cell>
          <cell r="C4461">
            <v>3.7</v>
          </cell>
          <cell r="D4461">
            <v>55</v>
          </cell>
          <cell r="E4461">
            <v>3.4</v>
          </cell>
          <cell r="F4461">
            <v>3.3</v>
          </cell>
          <cell r="G4461">
            <v>3.6</v>
          </cell>
          <cell r="H4461">
            <v>0.78</v>
          </cell>
        </row>
        <row r="4462">
          <cell r="A4462">
            <v>4461</v>
          </cell>
          <cell r="B4462" t="str">
            <v>Mesquite Gaming</v>
          </cell>
          <cell r="C4462">
            <v>3.2</v>
          </cell>
          <cell r="D4462">
            <v>180</v>
          </cell>
          <cell r="E4462">
            <v>2.9</v>
          </cell>
          <cell r="F4462">
            <v>2.8</v>
          </cell>
          <cell r="G4462">
            <v>3.1</v>
          </cell>
          <cell r="H4462">
            <v>0.6</v>
          </cell>
        </row>
        <row r="4463">
          <cell r="A4463">
            <v>4462</v>
          </cell>
          <cell r="B4463" t="str">
            <v>ForRent.com</v>
          </cell>
          <cell r="C4463">
            <v>3.8</v>
          </cell>
          <cell r="D4463">
            <v>210</v>
          </cell>
          <cell r="E4463">
            <v>3.6</v>
          </cell>
          <cell r="F4463">
            <v>3.5</v>
          </cell>
          <cell r="G4463">
            <v>3.9</v>
          </cell>
          <cell r="H4463">
            <v>0.84</v>
          </cell>
        </row>
        <row r="4464">
          <cell r="A4464">
            <v>4463</v>
          </cell>
          <cell r="B4464" t="str">
            <v>Color Glo</v>
          </cell>
          <cell r="C4464">
            <v>3.5</v>
          </cell>
          <cell r="D4464">
            <v>35</v>
          </cell>
          <cell r="E4464">
            <v>3.3</v>
          </cell>
          <cell r="F4464">
            <v>3.2</v>
          </cell>
          <cell r="G4464">
            <v>3.4</v>
          </cell>
          <cell r="H4464">
            <v>0.72</v>
          </cell>
        </row>
        <row r="4465">
          <cell r="A4465">
            <v>4464</v>
          </cell>
          <cell r="B4465" t="str">
            <v>David's Cookies</v>
          </cell>
          <cell r="C4465">
            <v>3.2</v>
          </cell>
          <cell r="D4465">
            <v>65</v>
          </cell>
          <cell r="E4465">
            <v>2.9</v>
          </cell>
          <cell r="F4465">
            <v>2.8</v>
          </cell>
          <cell r="G4465">
            <v>3</v>
          </cell>
          <cell r="H4465">
            <v>0.57999999999999996</v>
          </cell>
        </row>
        <row r="4466">
          <cell r="A4466">
            <v>4465</v>
          </cell>
          <cell r="B4466" t="str">
            <v>Tetrasoft</v>
          </cell>
          <cell r="C4466">
            <v>3.9</v>
          </cell>
          <cell r="D4466">
            <v>420</v>
          </cell>
          <cell r="E4466">
            <v>3.7</v>
          </cell>
          <cell r="F4466">
            <v>3.6</v>
          </cell>
          <cell r="G4466">
            <v>4</v>
          </cell>
          <cell r="H4466">
            <v>0.88</v>
          </cell>
        </row>
        <row r="4467">
          <cell r="A4467">
            <v>4466</v>
          </cell>
          <cell r="B4467" t="str">
            <v>ACCENT Marketing Services</v>
          </cell>
          <cell r="C4467">
            <v>3.1</v>
          </cell>
          <cell r="D4467">
            <v>280</v>
          </cell>
          <cell r="E4467">
            <v>2.8</v>
          </cell>
          <cell r="F4467">
            <v>2.7</v>
          </cell>
          <cell r="G4467">
            <v>2.9</v>
          </cell>
          <cell r="H4467">
            <v>0.52</v>
          </cell>
        </row>
        <row r="4468">
          <cell r="A4468">
            <v>4467</v>
          </cell>
          <cell r="B4468" t="str">
            <v>Avamere</v>
          </cell>
          <cell r="C4468">
            <v>3</v>
          </cell>
          <cell r="D4468" t="str">
            <v>1.1k</v>
          </cell>
          <cell r="E4468">
            <v>2.6</v>
          </cell>
          <cell r="F4468">
            <v>2.7</v>
          </cell>
          <cell r="G4468">
            <v>2.8</v>
          </cell>
          <cell r="H4468">
            <v>0.5</v>
          </cell>
        </row>
        <row r="4469">
          <cell r="A4469">
            <v>4468</v>
          </cell>
          <cell r="B4469" t="str">
            <v>2nd Ave</v>
          </cell>
          <cell r="C4469">
            <v>3.3</v>
          </cell>
          <cell r="D4469">
            <v>150</v>
          </cell>
          <cell r="E4469">
            <v>3.1</v>
          </cell>
          <cell r="F4469">
            <v>2.9</v>
          </cell>
          <cell r="G4469">
            <v>3.2</v>
          </cell>
          <cell r="H4469">
            <v>0.62</v>
          </cell>
        </row>
        <row r="4470">
          <cell r="A4470">
            <v>4469</v>
          </cell>
          <cell r="B4470" t="str">
            <v>New Horizon Academy</v>
          </cell>
          <cell r="C4470">
            <v>3.4</v>
          </cell>
          <cell r="D4470">
            <v>580</v>
          </cell>
          <cell r="E4470">
            <v>3.1</v>
          </cell>
          <cell r="F4470">
            <v>3</v>
          </cell>
          <cell r="G4470">
            <v>3.3</v>
          </cell>
          <cell r="H4470">
            <v>0.66</v>
          </cell>
        </row>
        <row r="4471">
          <cell r="A4471">
            <v>4470</v>
          </cell>
          <cell r="B4471" t="str">
            <v>VSP Optics Group</v>
          </cell>
          <cell r="C4471">
            <v>3.6</v>
          </cell>
          <cell r="D4471">
            <v>210</v>
          </cell>
          <cell r="E4471">
            <v>3.4</v>
          </cell>
          <cell r="F4471">
            <v>3.3</v>
          </cell>
          <cell r="G4471">
            <v>3.5</v>
          </cell>
          <cell r="H4471">
            <v>0.76</v>
          </cell>
        </row>
        <row r="4472">
          <cell r="A4472">
            <v>4471</v>
          </cell>
          <cell r="B4472" t="str">
            <v>Signal</v>
          </cell>
          <cell r="C4472">
            <v>4.0999999999999996</v>
          </cell>
          <cell r="D4472">
            <v>140</v>
          </cell>
          <cell r="E4472">
            <v>4</v>
          </cell>
          <cell r="F4472">
            <v>3.9</v>
          </cell>
          <cell r="G4472">
            <v>4.2</v>
          </cell>
          <cell r="H4472">
            <v>0.92</v>
          </cell>
        </row>
        <row r="4473">
          <cell r="A4473">
            <v>4472</v>
          </cell>
          <cell r="B4473" t="str">
            <v>Intel Open Source Technology Center</v>
          </cell>
          <cell r="C4473">
            <v>4.2</v>
          </cell>
          <cell r="D4473">
            <v>90</v>
          </cell>
          <cell r="E4473">
            <v>4.0999999999999996</v>
          </cell>
          <cell r="F4473">
            <v>4</v>
          </cell>
          <cell r="G4473">
            <v>4.3</v>
          </cell>
          <cell r="H4473">
            <v>0.94</v>
          </cell>
        </row>
        <row r="4474">
          <cell r="A4474">
            <v>4473</v>
          </cell>
          <cell r="B4474" t="str">
            <v>PTW</v>
          </cell>
          <cell r="C4474">
            <v>3.3</v>
          </cell>
          <cell r="D4474">
            <v>620</v>
          </cell>
          <cell r="E4474">
            <v>2.9</v>
          </cell>
          <cell r="F4474">
            <v>2.8</v>
          </cell>
          <cell r="G4474">
            <v>3.1</v>
          </cell>
          <cell r="H4474">
            <v>0.6</v>
          </cell>
        </row>
        <row r="4475">
          <cell r="A4475">
            <v>4474</v>
          </cell>
          <cell r="B4475" t="str">
            <v>Passport Auto Group</v>
          </cell>
          <cell r="C4475">
            <v>3.5</v>
          </cell>
          <cell r="D4475">
            <v>180</v>
          </cell>
          <cell r="E4475">
            <v>3.2</v>
          </cell>
          <cell r="F4475">
            <v>3.1</v>
          </cell>
          <cell r="G4475">
            <v>3.4</v>
          </cell>
          <cell r="H4475">
            <v>0.72</v>
          </cell>
        </row>
        <row r="4476">
          <cell r="A4476">
            <v>4475</v>
          </cell>
          <cell r="B4476" t="str">
            <v>Universal Parks &amp; Resorts</v>
          </cell>
          <cell r="C4476">
            <v>3.8</v>
          </cell>
          <cell r="D4476" t="str">
            <v>3.8k</v>
          </cell>
          <cell r="E4476">
            <v>3.5</v>
          </cell>
          <cell r="F4476">
            <v>3.4</v>
          </cell>
          <cell r="G4476">
            <v>3.9</v>
          </cell>
          <cell r="H4476">
            <v>0.85</v>
          </cell>
        </row>
        <row r="4477">
          <cell r="A4477">
            <v>4476</v>
          </cell>
          <cell r="B4477" t="str">
            <v>Mid-Del School District</v>
          </cell>
          <cell r="C4477">
            <v>3.7</v>
          </cell>
          <cell r="D4477">
            <v>110</v>
          </cell>
          <cell r="E4477">
            <v>3.6</v>
          </cell>
          <cell r="F4477">
            <v>3.3</v>
          </cell>
          <cell r="G4477">
            <v>3.8</v>
          </cell>
          <cell r="H4477">
            <v>0.78</v>
          </cell>
        </row>
        <row r="4478">
          <cell r="A4478">
            <v>4477</v>
          </cell>
          <cell r="B4478" t="str">
            <v>DB US Holding Corporation</v>
          </cell>
          <cell r="C4478">
            <v>3.5</v>
          </cell>
          <cell r="D4478">
            <v>140</v>
          </cell>
          <cell r="E4478">
            <v>3.3</v>
          </cell>
          <cell r="F4478">
            <v>3.2</v>
          </cell>
          <cell r="G4478">
            <v>3.4</v>
          </cell>
          <cell r="H4478">
            <v>0.74</v>
          </cell>
        </row>
        <row r="4479">
          <cell r="A4479">
            <v>4478</v>
          </cell>
          <cell r="B4479" t="str">
            <v>Nippon Express USA</v>
          </cell>
          <cell r="C4479">
            <v>3.3</v>
          </cell>
          <cell r="D4479">
            <v>320</v>
          </cell>
          <cell r="E4479">
            <v>3</v>
          </cell>
          <cell r="F4479">
            <v>2.9</v>
          </cell>
          <cell r="G4479">
            <v>3.1</v>
          </cell>
          <cell r="H4479">
            <v>0.62</v>
          </cell>
        </row>
        <row r="4480">
          <cell r="A4480">
            <v>4479</v>
          </cell>
          <cell r="B4480" t="str">
            <v>Highland Ventures, Ltd.</v>
          </cell>
          <cell r="C4480">
            <v>3.2</v>
          </cell>
          <cell r="D4480">
            <v>240</v>
          </cell>
          <cell r="E4480">
            <v>2.9</v>
          </cell>
          <cell r="F4480">
            <v>2.8</v>
          </cell>
          <cell r="G4480">
            <v>3</v>
          </cell>
          <cell r="H4480">
            <v>0.57999999999999996</v>
          </cell>
        </row>
        <row r="4481">
          <cell r="A4481">
            <v>4480</v>
          </cell>
          <cell r="B4481" t="str">
            <v>Tavistock Restaurant Collection</v>
          </cell>
          <cell r="C4481">
            <v>3.6</v>
          </cell>
          <cell r="D4481">
            <v>190</v>
          </cell>
          <cell r="E4481">
            <v>3.3</v>
          </cell>
          <cell r="F4481">
            <v>3.2</v>
          </cell>
          <cell r="G4481">
            <v>3.7</v>
          </cell>
          <cell r="H4481">
            <v>0.76</v>
          </cell>
        </row>
        <row r="4482">
          <cell r="A4482">
            <v>4481</v>
          </cell>
          <cell r="B4482" t="str">
            <v>Santa Barbara Unified</v>
          </cell>
          <cell r="C4482">
            <v>3.8</v>
          </cell>
          <cell r="D4482">
            <v>130</v>
          </cell>
          <cell r="E4482">
            <v>3.7</v>
          </cell>
          <cell r="F4482">
            <v>3.4</v>
          </cell>
          <cell r="G4482">
            <v>3.9</v>
          </cell>
          <cell r="H4482">
            <v>0.8</v>
          </cell>
        </row>
        <row r="4483">
          <cell r="A4483">
            <v>4482</v>
          </cell>
          <cell r="B4483" t="str">
            <v>digiClique</v>
          </cell>
          <cell r="C4483">
            <v>3.4</v>
          </cell>
          <cell r="D4483">
            <v>25</v>
          </cell>
          <cell r="E4483">
            <v>3.1</v>
          </cell>
          <cell r="F4483">
            <v>3</v>
          </cell>
          <cell r="G4483">
            <v>3.2</v>
          </cell>
          <cell r="H4483">
            <v>0.65</v>
          </cell>
        </row>
        <row r="4484">
          <cell r="A4484">
            <v>4483</v>
          </cell>
          <cell r="B4484" t="str">
            <v>Hayashi Telempu North America</v>
          </cell>
          <cell r="C4484">
            <v>3.2</v>
          </cell>
          <cell r="D4484">
            <v>110</v>
          </cell>
          <cell r="E4484">
            <v>2.8</v>
          </cell>
          <cell r="F4484">
            <v>2.9</v>
          </cell>
          <cell r="G4484">
            <v>3</v>
          </cell>
          <cell r="H4484">
            <v>0.56000000000000005</v>
          </cell>
        </row>
        <row r="4485">
          <cell r="A4485">
            <v>4484</v>
          </cell>
          <cell r="B4485" t="str">
            <v>PlainsCapital Corporation</v>
          </cell>
          <cell r="C4485">
            <v>3.8</v>
          </cell>
          <cell r="D4485">
            <v>240</v>
          </cell>
          <cell r="E4485">
            <v>3.6</v>
          </cell>
          <cell r="F4485">
            <v>3.5</v>
          </cell>
          <cell r="G4485">
            <v>3.9</v>
          </cell>
          <cell r="H4485">
            <v>0.84</v>
          </cell>
        </row>
        <row r="4486">
          <cell r="A4486">
            <v>4485</v>
          </cell>
          <cell r="B4486" t="str">
            <v>Real Hospitality Group</v>
          </cell>
          <cell r="C4486">
            <v>3.4</v>
          </cell>
          <cell r="D4486">
            <v>310</v>
          </cell>
          <cell r="E4486">
            <v>3.1</v>
          </cell>
          <cell r="F4486">
            <v>3</v>
          </cell>
          <cell r="G4486">
            <v>3.3</v>
          </cell>
          <cell r="H4486">
            <v>0.66</v>
          </cell>
        </row>
        <row r="4487">
          <cell r="A4487">
            <v>4486</v>
          </cell>
          <cell r="B4487" t="str">
            <v>Summit Care II</v>
          </cell>
          <cell r="C4487">
            <v>3.1</v>
          </cell>
          <cell r="D4487">
            <v>85</v>
          </cell>
          <cell r="E4487">
            <v>2.7</v>
          </cell>
          <cell r="F4487">
            <v>2.8</v>
          </cell>
          <cell r="G4487">
            <v>2.9</v>
          </cell>
          <cell r="H4487">
            <v>0.54</v>
          </cell>
        </row>
        <row r="4488">
          <cell r="A4488">
            <v>4487</v>
          </cell>
          <cell r="B4488" t="str">
            <v>Alerus</v>
          </cell>
          <cell r="C4488">
            <v>3.9</v>
          </cell>
          <cell r="D4488">
            <v>180</v>
          </cell>
          <cell r="E4488">
            <v>3.8</v>
          </cell>
          <cell r="F4488">
            <v>3.7</v>
          </cell>
          <cell r="G4488">
            <v>4.0999999999999996</v>
          </cell>
          <cell r="H4488">
            <v>0.9</v>
          </cell>
        </row>
        <row r="4489">
          <cell r="A4489">
            <v>4488</v>
          </cell>
          <cell r="B4489" t="str">
            <v>Tencent America</v>
          </cell>
          <cell r="C4489">
            <v>4.0999999999999996</v>
          </cell>
          <cell r="D4489">
            <v>320</v>
          </cell>
          <cell r="E4489">
            <v>3.9</v>
          </cell>
          <cell r="F4489">
            <v>3.8</v>
          </cell>
          <cell r="G4489">
            <v>4.2</v>
          </cell>
          <cell r="H4489">
            <v>0.92</v>
          </cell>
        </row>
        <row r="4490">
          <cell r="A4490">
            <v>4489</v>
          </cell>
          <cell r="B4490" t="str">
            <v>PCCW Global</v>
          </cell>
          <cell r="C4490">
            <v>3.6</v>
          </cell>
          <cell r="D4490">
            <v>140</v>
          </cell>
          <cell r="E4490">
            <v>3.4</v>
          </cell>
          <cell r="F4490">
            <v>3.3</v>
          </cell>
          <cell r="G4490">
            <v>3.5</v>
          </cell>
          <cell r="H4490">
            <v>0.78</v>
          </cell>
        </row>
        <row r="4491">
          <cell r="A4491">
            <v>4490</v>
          </cell>
          <cell r="B4491" t="str">
            <v>EDS Service Solutions</v>
          </cell>
          <cell r="C4491">
            <v>2.9</v>
          </cell>
          <cell r="D4491">
            <v>210</v>
          </cell>
          <cell r="E4491">
            <v>2.5</v>
          </cell>
          <cell r="F4491">
            <v>2.6</v>
          </cell>
          <cell r="G4491">
            <v>2.7</v>
          </cell>
          <cell r="H4491">
            <v>0.45</v>
          </cell>
        </row>
        <row r="4492">
          <cell r="A4492">
            <v>4491</v>
          </cell>
          <cell r="B4492" t="str">
            <v>AmerisourceBergen</v>
          </cell>
          <cell r="C4492">
            <v>3.6</v>
          </cell>
          <cell r="D4492" t="str">
            <v>3.2k</v>
          </cell>
          <cell r="E4492">
            <v>3.4</v>
          </cell>
          <cell r="F4492">
            <v>3.3</v>
          </cell>
          <cell r="G4492">
            <v>3.5</v>
          </cell>
          <cell r="H4492">
            <v>0.78</v>
          </cell>
        </row>
        <row r="4493">
          <cell r="A4493">
            <v>4492</v>
          </cell>
          <cell r="B4493" t="str">
            <v>ADVICS North America, Inc.</v>
          </cell>
          <cell r="C4493">
            <v>3.4</v>
          </cell>
          <cell r="D4493">
            <v>280</v>
          </cell>
          <cell r="E4493">
            <v>3.1</v>
          </cell>
          <cell r="F4493">
            <v>3</v>
          </cell>
          <cell r="G4493">
            <v>3.2</v>
          </cell>
          <cell r="H4493">
            <v>0.68</v>
          </cell>
        </row>
        <row r="4494">
          <cell r="A4494">
            <v>4493</v>
          </cell>
          <cell r="B4494" t="str">
            <v>Bankers Financial Corporation</v>
          </cell>
          <cell r="C4494">
            <v>3.5</v>
          </cell>
          <cell r="D4494">
            <v>160</v>
          </cell>
          <cell r="E4494">
            <v>3.3</v>
          </cell>
          <cell r="F4494">
            <v>3.2</v>
          </cell>
          <cell r="G4494">
            <v>3.4</v>
          </cell>
          <cell r="H4494">
            <v>0.74</v>
          </cell>
        </row>
        <row r="4495">
          <cell r="A4495">
            <v>4494</v>
          </cell>
          <cell r="B4495" t="str">
            <v>Infosys Public Services</v>
          </cell>
          <cell r="C4495">
            <v>3.7</v>
          </cell>
          <cell r="D4495">
            <v>540</v>
          </cell>
          <cell r="E4495">
            <v>3.5</v>
          </cell>
          <cell r="F4495">
            <v>3.4</v>
          </cell>
          <cell r="G4495">
            <v>3.6</v>
          </cell>
          <cell r="H4495">
            <v>0.8</v>
          </cell>
        </row>
        <row r="4496">
          <cell r="A4496">
            <v>4495</v>
          </cell>
          <cell r="B4496" t="str">
            <v>IIMI USA</v>
          </cell>
          <cell r="C4496">
            <v>3.4</v>
          </cell>
          <cell r="D4496">
            <v>45</v>
          </cell>
          <cell r="E4496">
            <v>3.1</v>
          </cell>
          <cell r="F4496">
            <v>3</v>
          </cell>
          <cell r="G4496">
            <v>3.2</v>
          </cell>
          <cell r="H4496">
            <v>0.65</v>
          </cell>
        </row>
        <row r="4497">
          <cell r="A4497">
            <v>4496</v>
          </cell>
          <cell r="B4497" t="str">
            <v>MethodHub</v>
          </cell>
          <cell r="C4497">
            <v>4.2</v>
          </cell>
          <cell r="D4497">
            <v>110</v>
          </cell>
          <cell r="E4497">
            <v>4</v>
          </cell>
          <cell r="F4497">
            <v>4.0999999999999996</v>
          </cell>
          <cell r="G4497">
            <v>4.3</v>
          </cell>
          <cell r="H4497">
            <v>0.94</v>
          </cell>
        </row>
        <row r="4498">
          <cell r="A4498">
            <v>4497</v>
          </cell>
          <cell r="B4498" t="str">
            <v>Fortude</v>
          </cell>
          <cell r="C4498">
            <v>4.3</v>
          </cell>
          <cell r="D4498">
            <v>130</v>
          </cell>
          <cell r="E4498">
            <v>4.2</v>
          </cell>
          <cell r="F4498">
            <v>4.0999999999999996</v>
          </cell>
          <cell r="G4498">
            <v>4.4000000000000004</v>
          </cell>
          <cell r="H4498">
            <v>0.96</v>
          </cell>
        </row>
        <row r="4499">
          <cell r="A4499">
            <v>4498</v>
          </cell>
          <cell r="B4499" t="str">
            <v>Unigroup Worldwide</v>
          </cell>
          <cell r="C4499">
            <v>3.5</v>
          </cell>
          <cell r="D4499">
            <v>90</v>
          </cell>
          <cell r="E4499">
            <v>3.3</v>
          </cell>
          <cell r="F4499">
            <v>3.2</v>
          </cell>
          <cell r="G4499">
            <v>3.4</v>
          </cell>
          <cell r="H4499">
            <v>0.72</v>
          </cell>
        </row>
        <row r="4500">
          <cell r="A4500">
            <v>4499</v>
          </cell>
          <cell r="B4500" t="str">
            <v>MIQ Logistics</v>
          </cell>
          <cell r="C4500">
            <v>3.4</v>
          </cell>
          <cell r="D4500">
            <v>180</v>
          </cell>
          <cell r="E4500">
            <v>3.1</v>
          </cell>
          <cell r="F4500">
            <v>3</v>
          </cell>
          <cell r="G4500">
            <v>3.2</v>
          </cell>
          <cell r="H4500">
            <v>0.68</v>
          </cell>
        </row>
        <row r="4501">
          <cell r="A4501">
            <v>4500</v>
          </cell>
          <cell r="B4501" t="str">
            <v>Hospital Couriers</v>
          </cell>
          <cell r="C4501">
            <v>3.2</v>
          </cell>
          <cell r="D4501">
            <v>140</v>
          </cell>
          <cell r="E4501">
            <v>2.8</v>
          </cell>
          <cell r="F4501">
            <v>2.9</v>
          </cell>
          <cell r="G4501">
            <v>3</v>
          </cell>
          <cell r="H4501">
            <v>0.57999999999999996</v>
          </cell>
        </row>
        <row r="4502">
          <cell r="A4502">
            <v>4501</v>
          </cell>
          <cell r="B4502" t="str">
            <v>Rex Moore Group, Inc.</v>
          </cell>
          <cell r="C4502">
            <v>3.7</v>
          </cell>
          <cell r="D4502">
            <v>142</v>
          </cell>
          <cell r="E4502">
            <v>3.5</v>
          </cell>
          <cell r="F4502">
            <v>3.4</v>
          </cell>
          <cell r="G4502">
            <v>3.8</v>
          </cell>
          <cell r="H4502">
            <v>0.78</v>
          </cell>
        </row>
        <row r="4503">
          <cell r="A4503">
            <v>4502</v>
          </cell>
          <cell r="B4503" t="str">
            <v>NEA Baptist</v>
          </cell>
          <cell r="C4503">
            <v>3.2</v>
          </cell>
          <cell r="D4503">
            <v>215</v>
          </cell>
          <cell r="E4503">
            <v>2.8</v>
          </cell>
          <cell r="F4503">
            <v>2.6</v>
          </cell>
          <cell r="G4503">
            <v>3.1</v>
          </cell>
          <cell r="H4503">
            <v>0.55000000000000004</v>
          </cell>
        </row>
        <row r="4504">
          <cell r="A4504">
            <v>4503</v>
          </cell>
          <cell r="B4504" t="str">
            <v>BioTelemetry</v>
          </cell>
          <cell r="C4504">
            <v>3.4</v>
          </cell>
          <cell r="D4504">
            <v>680</v>
          </cell>
          <cell r="E4504">
            <v>3.2</v>
          </cell>
          <cell r="F4504">
            <v>2.9</v>
          </cell>
          <cell r="G4504">
            <v>3.3</v>
          </cell>
          <cell r="H4504">
            <v>0.62</v>
          </cell>
        </row>
        <row r="4505">
          <cell r="A4505">
            <v>4504</v>
          </cell>
          <cell r="B4505" t="str">
            <v>Warner Bros. Records</v>
          </cell>
          <cell r="C4505">
            <v>4.0999999999999996</v>
          </cell>
          <cell r="D4505">
            <v>95</v>
          </cell>
          <cell r="E4505">
            <v>3.8</v>
          </cell>
          <cell r="F4505">
            <v>3.7</v>
          </cell>
          <cell r="G4505">
            <v>4.2</v>
          </cell>
          <cell r="H4505">
            <v>0.85</v>
          </cell>
        </row>
        <row r="4506">
          <cell r="A4506">
            <v>4505</v>
          </cell>
          <cell r="B4506" t="str">
            <v>IDT Corporation</v>
          </cell>
          <cell r="C4506">
            <v>3.6</v>
          </cell>
          <cell r="D4506">
            <v>420</v>
          </cell>
          <cell r="E4506">
            <v>3.7</v>
          </cell>
          <cell r="F4506">
            <v>3.2</v>
          </cell>
          <cell r="G4506">
            <v>3.5</v>
          </cell>
          <cell r="H4506">
            <v>0.74</v>
          </cell>
        </row>
        <row r="4507">
          <cell r="A4507">
            <v>4506</v>
          </cell>
          <cell r="B4507" t="str">
            <v>Waukee Community School District</v>
          </cell>
          <cell r="C4507">
            <v>3.9</v>
          </cell>
          <cell r="D4507">
            <v>45</v>
          </cell>
          <cell r="E4507">
            <v>3.8</v>
          </cell>
          <cell r="F4507">
            <v>3.5</v>
          </cell>
          <cell r="G4507">
            <v>4</v>
          </cell>
          <cell r="H4507">
            <v>0.8</v>
          </cell>
        </row>
        <row r="4508">
          <cell r="A4508">
            <v>4507</v>
          </cell>
          <cell r="B4508" t="str">
            <v>Melwood Horticultural Training Center</v>
          </cell>
          <cell r="C4508">
            <v>3.1</v>
          </cell>
          <cell r="D4508">
            <v>110</v>
          </cell>
          <cell r="E4508">
            <v>3</v>
          </cell>
          <cell r="F4508">
            <v>2.7</v>
          </cell>
          <cell r="G4508">
            <v>3.2</v>
          </cell>
          <cell r="H4508">
            <v>0.52</v>
          </cell>
        </row>
        <row r="4509">
          <cell r="A4509">
            <v>4508</v>
          </cell>
          <cell r="B4509" t="str">
            <v>Leon Medical Centers</v>
          </cell>
          <cell r="C4509">
            <v>3.5</v>
          </cell>
          <cell r="D4509">
            <v>290</v>
          </cell>
          <cell r="E4509">
            <v>3.2</v>
          </cell>
          <cell r="F4509">
            <v>3.1</v>
          </cell>
          <cell r="G4509">
            <v>3.6</v>
          </cell>
          <cell r="H4509">
            <v>0.68</v>
          </cell>
        </row>
        <row r="4510">
          <cell r="A4510">
            <v>4509</v>
          </cell>
          <cell r="B4510" t="str">
            <v>Chapman Acura</v>
          </cell>
          <cell r="C4510">
            <v>3.3</v>
          </cell>
          <cell r="D4510">
            <v>35</v>
          </cell>
          <cell r="E4510">
            <v>3</v>
          </cell>
          <cell r="F4510">
            <v>2.9</v>
          </cell>
          <cell r="G4510">
            <v>3.2</v>
          </cell>
          <cell r="H4510">
            <v>0.6</v>
          </cell>
        </row>
        <row r="4511">
          <cell r="A4511">
            <v>4510</v>
          </cell>
          <cell r="B4511" t="str">
            <v>Trumark Financial Credit Union</v>
          </cell>
          <cell r="C4511">
            <v>3.8</v>
          </cell>
          <cell r="D4511">
            <v>85</v>
          </cell>
          <cell r="E4511">
            <v>3.7</v>
          </cell>
          <cell r="F4511">
            <v>3.5</v>
          </cell>
          <cell r="G4511">
            <v>3.9</v>
          </cell>
          <cell r="H4511">
            <v>0.82</v>
          </cell>
        </row>
        <row r="4512">
          <cell r="A4512">
            <v>4511</v>
          </cell>
          <cell r="B4512" t="str">
            <v>American Litho</v>
          </cell>
          <cell r="C4512">
            <v>3</v>
          </cell>
          <cell r="D4512">
            <v>65</v>
          </cell>
          <cell r="E4512">
            <v>2.8</v>
          </cell>
          <cell r="F4512">
            <v>2.5</v>
          </cell>
          <cell r="G4512">
            <v>2.9</v>
          </cell>
          <cell r="H4512">
            <v>0.48</v>
          </cell>
        </row>
        <row r="4513">
          <cell r="A4513">
            <v>4512</v>
          </cell>
          <cell r="B4513" t="str">
            <v>PriceSmart</v>
          </cell>
          <cell r="C4513">
            <v>3.7</v>
          </cell>
          <cell r="D4513">
            <v>540</v>
          </cell>
          <cell r="E4513">
            <v>3.5</v>
          </cell>
          <cell r="F4513">
            <v>3.4</v>
          </cell>
          <cell r="G4513">
            <v>3.8</v>
          </cell>
          <cell r="H4513">
            <v>0.81</v>
          </cell>
        </row>
        <row r="4514">
          <cell r="A4514">
            <v>4513</v>
          </cell>
          <cell r="B4514" t="str">
            <v>Systems Technology Group</v>
          </cell>
          <cell r="C4514">
            <v>3.9</v>
          </cell>
          <cell r="D4514">
            <v>310</v>
          </cell>
          <cell r="E4514">
            <v>3.8</v>
          </cell>
          <cell r="F4514">
            <v>3.7</v>
          </cell>
          <cell r="G4514">
            <v>4</v>
          </cell>
          <cell r="H4514">
            <v>0.88</v>
          </cell>
        </row>
        <row r="4515">
          <cell r="A4515">
            <v>4514</v>
          </cell>
          <cell r="B4515" t="str">
            <v>Salina Public Schools</v>
          </cell>
          <cell r="C4515">
            <v>3.6</v>
          </cell>
          <cell r="D4515">
            <v>40</v>
          </cell>
          <cell r="E4515">
            <v>3.5</v>
          </cell>
          <cell r="F4515">
            <v>3.2</v>
          </cell>
          <cell r="G4515">
            <v>3.7</v>
          </cell>
          <cell r="H4515">
            <v>0.75</v>
          </cell>
        </row>
        <row r="4516">
          <cell r="A4516">
            <v>4515</v>
          </cell>
          <cell r="B4516" t="str">
            <v>Pearle Vision</v>
          </cell>
          <cell r="C4516">
            <v>3.3</v>
          </cell>
          <cell r="D4516">
            <v>1200</v>
          </cell>
          <cell r="E4516">
            <v>3.1</v>
          </cell>
          <cell r="F4516">
            <v>2.8</v>
          </cell>
          <cell r="G4516">
            <v>3.2</v>
          </cell>
          <cell r="H4516">
            <v>0.57999999999999996</v>
          </cell>
        </row>
        <row r="4517">
          <cell r="A4517">
            <v>4516</v>
          </cell>
          <cell r="B4517" t="str">
            <v>Bell</v>
          </cell>
          <cell r="C4517">
            <v>3.8</v>
          </cell>
          <cell r="D4517">
            <v>4500</v>
          </cell>
          <cell r="E4517">
            <v>3.4</v>
          </cell>
          <cell r="F4517">
            <v>3.2</v>
          </cell>
          <cell r="G4517">
            <v>3.7</v>
          </cell>
          <cell r="H4517">
            <v>0.72</v>
          </cell>
        </row>
        <row r="4518">
          <cell r="A4518">
            <v>4517</v>
          </cell>
          <cell r="B4518" t="str">
            <v>MCPc</v>
          </cell>
          <cell r="C4518">
            <v>3.5</v>
          </cell>
          <cell r="D4518">
            <v>180</v>
          </cell>
          <cell r="E4518">
            <v>3.3</v>
          </cell>
          <cell r="F4518">
            <v>3</v>
          </cell>
          <cell r="G4518">
            <v>3.4</v>
          </cell>
          <cell r="H4518">
            <v>0.65</v>
          </cell>
        </row>
        <row r="4519">
          <cell r="A4519">
            <v>4518</v>
          </cell>
          <cell r="B4519" t="str">
            <v>Merrill Gardens</v>
          </cell>
          <cell r="C4519">
            <v>3.2</v>
          </cell>
          <cell r="D4519">
            <v>580</v>
          </cell>
          <cell r="E4519">
            <v>2.9</v>
          </cell>
          <cell r="F4519">
            <v>2.7</v>
          </cell>
          <cell r="G4519">
            <v>3.1</v>
          </cell>
          <cell r="H4519">
            <v>0.54</v>
          </cell>
        </row>
        <row r="4520">
          <cell r="A4520">
            <v>4519</v>
          </cell>
          <cell r="B4520" t="str">
            <v>GP Strategies</v>
          </cell>
          <cell r="C4520">
            <v>3.6</v>
          </cell>
          <cell r="D4520">
            <v>950</v>
          </cell>
          <cell r="E4520">
            <v>3.7</v>
          </cell>
          <cell r="F4520">
            <v>3.2</v>
          </cell>
          <cell r="G4520">
            <v>3.6</v>
          </cell>
          <cell r="H4520">
            <v>0.76</v>
          </cell>
        </row>
        <row r="4521">
          <cell r="A4521">
            <v>4520</v>
          </cell>
          <cell r="B4521" t="str">
            <v>Alltran</v>
          </cell>
          <cell r="C4521">
            <v>2.8</v>
          </cell>
          <cell r="D4521">
            <v>420</v>
          </cell>
          <cell r="E4521">
            <v>2.6</v>
          </cell>
          <cell r="F4521">
            <v>2.2999999999999998</v>
          </cell>
          <cell r="G4521">
            <v>2.7</v>
          </cell>
          <cell r="H4521">
            <v>0.42</v>
          </cell>
        </row>
        <row r="4522">
          <cell r="A4522">
            <v>4521</v>
          </cell>
          <cell r="B4522" t="str">
            <v>Boston Private</v>
          </cell>
          <cell r="C4522">
            <v>3.5</v>
          </cell>
          <cell r="D4522">
            <v>240</v>
          </cell>
          <cell r="E4522">
            <v>3.3</v>
          </cell>
          <cell r="F4522">
            <v>3.1</v>
          </cell>
          <cell r="G4522">
            <v>3.4</v>
          </cell>
          <cell r="H4522">
            <v>0.68</v>
          </cell>
        </row>
        <row r="4523">
          <cell r="A4523">
            <v>4522</v>
          </cell>
          <cell r="B4523" t="str">
            <v>Independent Financial</v>
          </cell>
          <cell r="C4523">
            <v>3.7</v>
          </cell>
          <cell r="D4523">
            <v>190</v>
          </cell>
          <cell r="E4523">
            <v>3.6</v>
          </cell>
          <cell r="F4523">
            <v>3.4</v>
          </cell>
          <cell r="G4523">
            <v>3.8</v>
          </cell>
          <cell r="H4523">
            <v>0.79</v>
          </cell>
        </row>
        <row r="4524">
          <cell r="A4524">
            <v>4523</v>
          </cell>
          <cell r="B4524" t="str">
            <v>Franklin American Mortgage Company</v>
          </cell>
          <cell r="C4524">
            <v>3.4</v>
          </cell>
          <cell r="D4524">
            <v>310</v>
          </cell>
          <cell r="E4524">
            <v>3.2</v>
          </cell>
          <cell r="F4524">
            <v>2.9</v>
          </cell>
          <cell r="G4524">
            <v>3.3</v>
          </cell>
          <cell r="H4524">
            <v>0.62</v>
          </cell>
        </row>
        <row r="4525">
          <cell r="A4525">
            <v>4524</v>
          </cell>
          <cell r="B4525" t="str">
            <v>Unifi</v>
          </cell>
          <cell r="C4525">
            <v>3.1</v>
          </cell>
          <cell r="D4525">
            <v>2100</v>
          </cell>
          <cell r="E4525">
            <v>2.7</v>
          </cell>
          <cell r="F4525">
            <v>2.5</v>
          </cell>
          <cell r="G4525">
            <v>3</v>
          </cell>
          <cell r="H4525">
            <v>0.49</v>
          </cell>
        </row>
        <row r="4526">
          <cell r="A4526">
            <v>4525</v>
          </cell>
          <cell r="B4526" t="str">
            <v>Biorigin</v>
          </cell>
          <cell r="C4526">
            <v>3.8</v>
          </cell>
          <cell r="D4526">
            <v>25</v>
          </cell>
          <cell r="E4526">
            <v>3.6</v>
          </cell>
          <cell r="F4526">
            <v>3.5</v>
          </cell>
          <cell r="G4526">
            <v>3.9</v>
          </cell>
          <cell r="H4526" t="str">
            <v>N/A</v>
          </cell>
        </row>
        <row r="4527">
          <cell r="A4527">
            <v>4526</v>
          </cell>
          <cell r="B4527" t="str">
            <v>Entertainment Publications</v>
          </cell>
          <cell r="C4527">
            <v>3.4</v>
          </cell>
          <cell r="D4527">
            <v>115</v>
          </cell>
          <cell r="E4527">
            <v>3.3</v>
          </cell>
          <cell r="F4527">
            <v>2.8</v>
          </cell>
          <cell r="G4527">
            <v>3.2</v>
          </cell>
          <cell r="H4527">
            <v>0.6</v>
          </cell>
        </row>
        <row r="4528">
          <cell r="A4528">
            <v>4527</v>
          </cell>
          <cell r="B4528" t="str">
            <v>Bealls</v>
          </cell>
          <cell r="C4528">
            <v>3.3</v>
          </cell>
          <cell r="D4528">
            <v>2800</v>
          </cell>
          <cell r="E4528">
            <v>3.1</v>
          </cell>
          <cell r="F4528">
            <v>2.8</v>
          </cell>
          <cell r="G4528">
            <v>3.2</v>
          </cell>
          <cell r="H4528">
            <v>0.59</v>
          </cell>
        </row>
        <row r="4529">
          <cell r="A4529">
            <v>4528</v>
          </cell>
          <cell r="B4529" t="str">
            <v>Meredith</v>
          </cell>
          <cell r="C4529">
            <v>3.5</v>
          </cell>
          <cell r="D4529">
            <v>1100</v>
          </cell>
          <cell r="E4529">
            <v>3.4</v>
          </cell>
          <cell r="F4529">
            <v>3</v>
          </cell>
          <cell r="G4529">
            <v>3.4</v>
          </cell>
          <cell r="H4529">
            <v>0.64</v>
          </cell>
        </row>
        <row r="4530">
          <cell r="A4530">
            <v>4529</v>
          </cell>
          <cell r="B4530" t="str">
            <v>Shine Recovery</v>
          </cell>
          <cell r="C4530">
            <v>3.9</v>
          </cell>
          <cell r="D4530">
            <v>30</v>
          </cell>
          <cell r="E4530">
            <v>3.8</v>
          </cell>
          <cell r="F4530">
            <v>3.7</v>
          </cell>
          <cell r="G4530">
            <v>4.0999999999999996</v>
          </cell>
          <cell r="H4530">
            <v>0.85</v>
          </cell>
        </row>
        <row r="4531">
          <cell r="A4531">
            <v>4530</v>
          </cell>
          <cell r="B4531" t="str">
            <v>The PM Group</v>
          </cell>
          <cell r="C4531">
            <v>4.2</v>
          </cell>
          <cell r="D4531">
            <v>45</v>
          </cell>
          <cell r="E4531">
            <v>4</v>
          </cell>
          <cell r="F4531">
            <v>4.0999999999999996</v>
          </cell>
          <cell r="G4531">
            <v>4.3</v>
          </cell>
          <cell r="H4531">
            <v>0.92</v>
          </cell>
        </row>
        <row r="4532">
          <cell r="A4532">
            <v>4531</v>
          </cell>
          <cell r="B4532" t="str">
            <v>Acusis</v>
          </cell>
          <cell r="C4532">
            <v>3.2</v>
          </cell>
          <cell r="D4532">
            <v>180</v>
          </cell>
          <cell r="E4532">
            <v>3.5</v>
          </cell>
          <cell r="F4532">
            <v>2.7</v>
          </cell>
          <cell r="G4532">
            <v>3</v>
          </cell>
          <cell r="H4532">
            <v>0.52</v>
          </cell>
        </row>
        <row r="4533">
          <cell r="A4533">
            <v>4532</v>
          </cell>
          <cell r="B4533" t="str">
            <v>United Community Bank</v>
          </cell>
          <cell r="C4533">
            <v>3.9</v>
          </cell>
          <cell r="D4533">
            <v>340</v>
          </cell>
          <cell r="E4533">
            <v>3.8</v>
          </cell>
          <cell r="F4533">
            <v>3.7</v>
          </cell>
          <cell r="G4533">
            <v>4.0999999999999996</v>
          </cell>
          <cell r="H4533">
            <v>0.89</v>
          </cell>
        </row>
        <row r="4534">
          <cell r="A4534">
            <v>4533</v>
          </cell>
          <cell r="B4534" t="str">
            <v>Mazzone Hospitality</v>
          </cell>
          <cell r="C4534">
            <v>3.6</v>
          </cell>
          <cell r="D4534">
            <v>95</v>
          </cell>
          <cell r="E4534">
            <v>3.2</v>
          </cell>
          <cell r="F4534">
            <v>3.3</v>
          </cell>
          <cell r="G4534">
            <v>3.7</v>
          </cell>
          <cell r="H4534">
            <v>0.74</v>
          </cell>
        </row>
        <row r="4535">
          <cell r="A4535">
            <v>4534</v>
          </cell>
          <cell r="B4535" t="str">
            <v>Ricoh</v>
          </cell>
          <cell r="C4535">
            <v>3.5</v>
          </cell>
          <cell r="D4535">
            <v>7200</v>
          </cell>
          <cell r="E4535">
            <v>3.4</v>
          </cell>
          <cell r="F4535">
            <v>3</v>
          </cell>
          <cell r="G4535">
            <v>3.4</v>
          </cell>
          <cell r="H4535">
            <v>0.66</v>
          </cell>
        </row>
        <row r="4536">
          <cell r="A4536">
            <v>4535</v>
          </cell>
          <cell r="B4536" t="str">
            <v>CareOne Services Inc.</v>
          </cell>
          <cell r="C4536">
            <v>3</v>
          </cell>
          <cell r="D4536">
            <v>480</v>
          </cell>
          <cell r="E4536">
            <v>2.7</v>
          </cell>
          <cell r="F4536">
            <v>2.5</v>
          </cell>
          <cell r="G4536">
            <v>2.9</v>
          </cell>
          <cell r="H4536">
            <v>0.46</v>
          </cell>
        </row>
        <row r="4537">
          <cell r="A4537">
            <v>4536</v>
          </cell>
          <cell r="B4537" t="str">
            <v>Monrovia Plants</v>
          </cell>
          <cell r="C4537">
            <v>3.4</v>
          </cell>
          <cell r="D4537">
            <v>160</v>
          </cell>
          <cell r="E4537">
            <v>3.1</v>
          </cell>
          <cell r="F4537">
            <v>2.9</v>
          </cell>
          <cell r="G4537">
            <v>3.3</v>
          </cell>
          <cell r="H4537">
            <v>0.61</v>
          </cell>
        </row>
        <row r="4538">
          <cell r="A4538">
            <v>4537</v>
          </cell>
          <cell r="B4538" t="str">
            <v>Travel Leaders Network</v>
          </cell>
          <cell r="C4538">
            <v>3.8</v>
          </cell>
          <cell r="D4538">
            <v>75</v>
          </cell>
          <cell r="E4538">
            <v>3.7</v>
          </cell>
          <cell r="F4538">
            <v>3.5</v>
          </cell>
          <cell r="G4538">
            <v>3.9</v>
          </cell>
          <cell r="H4538">
            <v>0.8</v>
          </cell>
        </row>
        <row r="4539">
          <cell r="A4539">
            <v>4538</v>
          </cell>
          <cell r="B4539" t="str">
            <v>McKibbon Hospitality</v>
          </cell>
          <cell r="C4539">
            <v>4</v>
          </cell>
          <cell r="D4539">
            <v>210</v>
          </cell>
          <cell r="E4539">
            <v>3.7</v>
          </cell>
          <cell r="F4539">
            <v>3.8</v>
          </cell>
          <cell r="G4539">
            <v>4.2</v>
          </cell>
          <cell r="H4539">
            <v>0.88</v>
          </cell>
        </row>
        <row r="4540">
          <cell r="A4540">
            <v>4539</v>
          </cell>
          <cell r="B4540" t="str">
            <v>The Segal Group</v>
          </cell>
          <cell r="C4540">
            <v>3.7</v>
          </cell>
          <cell r="D4540">
            <v>185</v>
          </cell>
          <cell r="E4540">
            <v>3.6</v>
          </cell>
          <cell r="F4540">
            <v>3.4</v>
          </cell>
          <cell r="G4540">
            <v>3.7</v>
          </cell>
          <cell r="H4540">
            <v>0.79</v>
          </cell>
        </row>
        <row r="4541">
          <cell r="A4541">
            <v>4540</v>
          </cell>
          <cell r="B4541" t="str">
            <v>SURF(Stanford US-Russia Forum)</v>
          </cell>
          <cell r="C4541" t="str">
            <v>N/A</v>
          </cell>
          <cell r="D4541" t="str">
            <v>N/A</v>
          </cell>
          <cell r="E4541" t="str">
            <v>N/A</v>
          </cell>
          <cell r="F4541" t="str">
            <v>N/A</v>
          </cell>
          <cell r="G4541" t="str">
            <v>N/A</v>
          </cell>
          <cell r="H4541" t="str">
            <v>N/A</v>
          </cell>
        </row>
        <row r="4542">
          <cell r="A4542">
            <v>4541</v>
          </cell>
          <cell r="B4542" t="str">
            <v>Books A Million</v>
          </cell>
          <cell r="C4542">
            <v>2.7</v>
          </cell>
          <cell r="D4542">
            <v>2400</v>
          </cell>
          <cell r="E4542">
            <v>2.6</v>
          </cell>
          <cell r="F4542">
            <v>2.2999999999999998</v>
          </cell>
          <cell r="G4542">
            <v>2.6</v>
          </cell>
          <cell r="H4542">
            <v>0.38</v>
          </cell>
        </row>
        <row r="4543">
          <cell r="A4543">
            <v>4542</v>
          </cell>
          <cell r="B4543" t="str">
            <v>OMRON Scientific Technologies, Inc.</v>
          </cell>
          <cell r="C4543">
            <v>3.6</v>
          </cell>
          <cell r="D4543">
            <v>55</v>
          </cell>
          <cell r="E4543">
            <v>3.5</v>
          </cell>
          <cell r="F4543">
            <v>3.2</v>
          </cell>
          <cell r="G4543">
            <v>3.6</v>
          </cell>
          <cell r="H4543">
            <v>0.75</v>
          </cell>
        </row>
        <row r="4544">
          <cell r="A4544">
            <v>4543</v>
          </cell>
          <cell r="B4544" t="str">
            <v>Riya Travel &amp; Tour</v>
          </cell>
          <cell r="C4544">
            <v>3.5</v>
          </cell>
          <cell r="D4544">
            <v>320</v>
          </cell>
          <cell r="E4544">
            <v>3.2</v>
          </cell>
          <cell r="F4544">
            <v>3.1</v>
          </cell>
          <cell r="G4544">
            <v>3.4</v>
          </cell>
          <cell r="H4544">
            <v>0.68</v>
          </cell>
        </row>
        <row r="4545">
          <cell r="A4545">
            <v>4544</v>
          </cell>
          <cell r="B4545" t="str">
            <v>INCON</v>
          </cell>
          <cell r="C4545">
            <v>3.3</v>
          </cell>
          <cell r="D4545">
            <v>40</v>
          </cell>
          <cell r="E4545">
            <v>3.1</v>
          </cell>
          <cell r="F4545">
            <v>2.9</v>
          </cell>
          <cell r="G4545">
            <v>3.2</v>
          </cell>
          <cell r="H4545" t="str">
            <v>N/A</v>
          </cell>
        </row>
        <row r="4546">
          <cell r="A4546">
            <v>4545</v>
          </cell>
          <cell r="B4546" t="str">
            <v>Powerback</v>
          </cell>
          <cell r="C4546">
            <v>3.2</v>
          </cell>
          <cell r="D4546">
            <v>1100</v>
          </cell>
          <cell r="E4546">
            <v>2.8</v>
          </cell>
          <cell r="F4546">
            <v>2.7</v>
          </cell>
          <cell r="G4546">
            <v>3.1</v>
          </cell>
          <cell r="H4546">
            <v>0.54</v>
          </cell>
        </row>
        <row r="4547">
          <cell r="A4547">
            <v>4546</v>
          </cell>
          <cell r="B4547" t="str">
            <v>Fusion Logistics</v>
          </cell>
          <cell r="C4547">
            <v>3.4</v>
          </cell>
          <cell r="D4547">
            <v>130</v>
          </cell>
          <cell r="E4547">
            <v>3.1</v>
          </cell>
          <cell r="F4547">
            <v>2.9</v>
          </cell>
          <cell r="G4547">
            <v>3.2</v>
          </cell>
          <cell r="H4547">
            <v>0.62</v>
          </cell>
        </row>
        <row r="4548">
          <cell r="A4548">
            <v>4547</v>
          </cell>
          <cell r="B4548" t="str">
            <v>Southeastern Freight Lines</v>
          </cell>
          <cell r="C4548">
            <v>4.0999999999999996</v>
          </cell>
          <cell r="D4548">
            <v>650</v>
          </cell>
          <cell r="E4548">
            <v>3.8</v>
          </cell>
          <cell r="F4548">
            <v>3.9</v>
          </cell>
          <cell r="G4548">
            <v>4.3</v>
          </cell>
          <cell r="H4548">
            <v>0.91</v>
          </cell>
        </row>
        <row r="4549">
          <cell r="A4549">
            <v>4548</v>
          </cell>
          <cell r="B4549" t="str">
            <v>Cross Country Infotech</v>
          </cell>
          <cell r="C4549">
            <v>3.8</v>
          </cell>
          <cell r="D4549">
            <v>210</v>
          </cell>
          <cell r="E4549">
            <v>3.7</v>
          </cell>
          <cell r="F4549">
            <v>3.6</v>
          </cell>
          <cell r="G4549">
            <v>3.9</v>
          </cell>
          <cell r="H4549">
            <v>0.84</v>
          </cell>
        </row>
        <row r="4550">
          <cell r="A4550">
            <v>4549</v>
          </cell>
          <cell r="B4550" t="str">
            <v>Boulevard Tire Center</v>
          </cell>
          <cell r="C4550">
            <v>3.2</v>
          </cell>
          <cell r="D4550">
            <v>85</v>
          </cell>
          <cell r="E4550">
            <v>2.9</v>
          </cell>
          <cell r="F4550">
            <v>2.7</v>
          </cell>
          <cell r="G4550">
            <v>3</v>
          </cell>
          <cell r="H4550">
            <v>0.55000000000000004</v>
          </cell>
        </row>
        <row r="4551">
          <cell r="A4551">
            <v>4550</v>
          </cell>
          <cell r="B4551" t="str">
            <v>First Financial Bank</v>
          </cell>
          <cell r="C4551">
            <v>3.6</v>
          </cell>
          <cell r="D4551">
            <v>420</v>
          </cell>
          <cell r="E4551">
            <v>3.5</v>
          </cell>
          <cell r="F4551">
            <v>3.3</v>
          </cell>
          <cell r="G4551">
            <v>3.6</v>
          </cell>
          <cell r="H4551">
            <v>0.74</v>
          </cell>
        </row>
        <row r="4552">
          <cell r="A4552">
            <v>4551</v>
          </cell>
          <cell r="B4552" t="str">
            <v>Market Motive</v>
          </cell>
          <cell r="C4552">
            <v>4</v>
          </cell>
          <cell r="D4552">
            <v>25</v>
          </cell>
          <cell r="E4552">
            <v>3.9</v>
          </cell>
          <cell r="F4552">
            <v>3.8</v>
          </cell>
          <cell r="G4552">
            <v>4.0999999999999996</v>
          </cell>
          <cell r="H4552" t="str">
            <v>N/A</v>
          </cell>
        </row>
        <row r="4553">
          <cell r="A4553">
            <v>4552</v>
          </cell>
          <cell r="B4553" t="str">
            <v>TriZetto</v>
          </cell>
          <cell r="C4553">
            <v>3.5</v>
          </cell>
          <cell r="D4553">
            <v>1100</v>
          </cell>
          <cell r="E4553">
            <v>3.6</v>
          </cell>
          <cell r="F4553">
            <v>3.1</v>
          </cell>
          <cell r="G4553">
            <v>3.4</v>
          </cell>
          <cell r="H4553">
            <v>0.67</v>
          </cell>
        </row>
        <row r="4554">
          <cell r="A4554">
            <v>4553</v>
          </cell>
          <cell r="B4554" t="str">
            <v>Leeds West Groups</v>
          </cell>
          <cell r="C4554">
            <v>3.1</v>
          </cell>
          <cell r="D4554">
            <v>90</v>
          </cell>
          <cell r="E4554">
            <v>2.8</v>
          </cell>
          <cell r="F4554">
            <v>2.6</v>
          </cell>
          <cell r="G4554">
            <v>2.9</v>
          </cell>
          <cell r="H4554">
            <v>0.5</v>
          </cell>
        </row>
        <row r="4555">
          <cell r="A4555">
            <v>4554</v>
          </cell>
          <cell r="B4555" t="str">
            <v>Sierra Pacific Mortgage</v>
          </cell>
          <cell r="C4555">
            <v>3.7</v>
          </cell>
          <cell r="D4555">
            <v>180</v>
          </cell>
          <cell r="E4555">
            <v>3.8</v>
          </cell>
          <cell r="F4555">
            <v>3.4</v>
          </cell>
          <cell r="G4555">
            <v>3.8</v>
          </cell>
          <cell r="H4555">
            <v>0.78</v>
          </cell>
        </row>
        <row r="4556">
          <cell r="A4556">
            <v>4555</v>
          </cell>
          <cell r="B4556" t="str">
            <v>Global Security Concepts</v>
          </cell>
          <cell r="C4556">
            <v>3</v>
          </cell>
          <cell r="D4556">
            <v>240</v>
          </cell>
          <cell r="E4556">
            <v>2.7</v>
          </cell>
          <cell r="F4556">
            <v>2.6</v>
          </cell>
          <cell r="G4556">
            <v>2.9</v>
          </cell>
          <cell r="H4556">
            <v>0.45</v>
          </cell>
        </row>
        <row r="4557">
          <cell r="A4557">
            <v>4556</v>
          </cell>
          <cell r="B4557" t="str">
            <v>B. Riley FBR</v>
          </cell>
          <cell r="C4557">
            <v>3.4</v>
          </cell>
          <cell r="D4557">
            <v>110</v>
          </cell>
          <cell r="E4557">
            <v>3</v>
          </cell>
          <cell r="F4557">
            <v>3.1</v>
          </cell>
          <cell r="G4557">
            <v>3.3</v>
          </cell>
          <cell r="H4557">
            <v>0.6</v>
          </cell>
        </row>
        <row r="4558">
          <cell r="A4558">
            <v>4557</v>
          </cell>
          <cell r="B4558" t="str">
            <v>Playa Hotels &amp;sorts Re</v>
          </cell>
          <cell r="C4558">
            <v>3.9</v>
          </cell>
          <cell r="D4558">
            <v>150</v>
          </cell>
          <cell r="E4558">
            <v>3.6</v>
          </cell>
          <cell r="F4558">
            <v>3.7</v>
          </cell>
          <cell r="G4558">
            <v>4.0999999999999996</v>
          </cell>
          <cell r="H4558">
            <v>0.85</v>
          </cell>
        </row>
        <row r="4559">
          <cell r="A4559">
            <v>4558</v>
          </cell>
          <cell r="B4559" t="str">
            <v>Columbia Bank</v>
          </cell>
          <cell r="C4559">
            <v>3.8</v>
          </cell>
          <cell r="D4559">
            <v>380</v>
          </cell>
          <cell r="E4559">
            <v>3.7</v>
          </cell>
          <cell r="F4559">
            <v>3.5</v>
          </cell>
          <cell r="G4559">
            <v>3.9</v>
          </cell>
          <cell r="H4559">
            <v>0.82</v>
          </cell>
        </row>
        <row r="4560">
          <cell r="A4560">
            <v>4559</v>
          </cell>
          <cell r="B4560" t="str">
            <v>Scott Enterprises, Erie PA.</v>
          </cell>
          <cell r="C4560">
            <v>3.3</v>
          </cell>
          <cell r="D4560">
            <v>70</v>
          </cell>
          <cell r="E4560">
            <v>3</v>
          </cell>
          <cell r="F4560">
            <v>2.9</v>
          </cell>
          <cell r="G4560">
            <v>3.2</v>
          </cell>
          <cell r="H4560">
            <v>0.57999999999999996</v>
          </cell>
        </row>
        <row r="4561">
          <cell r="A4561">
            <v>4560</v>
          </cell>
          <cell r="B4561" t="str">
            <v>Advisors Plus</v>
          </cell>
          <cell r="C4561">
            <v>3.9</v>
          </cell>
          <cell r="D4561">
            <v>35</v>
          </cell>
          <cell r="E4561">
            <v>3.8</v>
          </cell>
          <cell r="F4561">
            <v>3.7</v>
          </cell>
          <cell r="G4561">
            <v>4</v>
          </cell>
          <cell r="H4561" t="str">
            <v>N/A</v>
          </cell>
        </row>
        <row r="4562">
          <cell r="A4562">
            <v>4561</v>
          </cell>
          <cell r="B4562" t="str">
            <v>RLH Corporation.</v>
          </cell>
          <cell r="C4562">
            <v>3.2</v>
          </cell>
          <cell r="D4562">
            <v>140</v>
          </cell>
          <cell r="E4562">
            <v>3</v>
          </cell>
          <cell r="F4562">
            <v>2.7</v>
          </cell>
          <cell r="G4562">
            <v>3.1</v>
          </cell>
          <cell r="H4562">
            <v>0.52</v>
          </cell>
        </row>
        <row r="4563">
          <cell r="A4563">
            <v>4562</v>
          </cell>
          <cell r="B4563" t="str">
            <v>Arizona Board of Regents</v>
          </cell>
          <cell r="C4563">
            <v>3.8</v>
          </cell>
          <cell r="D4563">
            <v>45</v>
          </cell>
          <cell r="E4563">
            <v>3.9</v>
          </cell>
          <cell r="F4563">
            <v>3.5</v>
          </cell>
          <cell r="G4563">
            <v>3.8</v>
          </cell>
          <cell r="H4563" t="str">
            <v>N/A</v>
          </cell>
        </row>
        <row r="4564">
          <cell r="A4564">
            <v>4563</v>
          </cell>
          <cell r="B4564" t="str">
            <v>Duval Motor Company</v>
          </cell>
          <cell r="C4564">
            <v>3.6</v>
          </cell>
          <cell r="D4564">
            <v>110</v>
          </cell>
          <cell r="E4564">
            <v>3.3</v>
          </cell>
          <cell r="F4564">
            <v>3.2</v>
          </cell>
          <cell r="G4564">
            <v>3.7</v>
          </cell>
          <cell r="H4564">
            <v>0.72</v>
          </cell>
        </row>
        <row r="4565">
          <cell r="A4565">
            <v>4564</v>
          </cell>
          <cell r="B4565" t="str">
            <v>Sprig Electric</v>
          </cell>
          <cell r="C4565">
            <v>3.8</v>
          </cell>
          <cell r="D4565">
            <v>95</v>
          </cell>
          <cell r="E4565">
            <v>3.5</v>
          </cell>
          <cell r="F4565">
            <v>3.6</v>
          </cell>
          <cell r="G4565">
            <v>4</v>
          </cell>
          <cell r="H4565">
            <v>0.84</v>
          </cell>
        </row>
        <row r="4566">
          <cell r="A4566">
            <v>4565</v>
          </cell>
          <cell r="B4566" t="str">
            <v>Ocean First Bank N.A</v>
          </cell>
          <cell r="C4566">
            <v>3.5</v>
          </cell>
          <cell r="D4566">
            <v>160</v>
          </cell>
          <cell r="E4566">
            <v>3.4</v>
          </cell>
          <cell r="F4566">
            <v>3.1</v>
          </cell>
          <cell r="G4566">
            <v>3.5</v>
          </cell>
          <cell r="H4566">
            <v>0.68</v>
          </cell>
        </row>
        <row r="4567">
          <cell r="A4567">
            <v>4566</v>
          </cell>
          <cell r="B4567" t="str">
            <v>V&amp;H Work Ready Trucks</v>
          </cell>
          <cell r="C4567">
            <v>3.4</v>
          </cell>
          <cell r="D4567">
            <v>30</v>
          </cell>
          <cell r="E4567">
            <v>3.2</v>
          </cell>
          <cell r="F4567">
            <v>3</v>
          </cell>
          <cell r="G4567">
            <v>3.3</v>
          </cell>
          <cell r="H4567" t="str">
            <v>N/A</v>
          </cell>
        </row>
        <row r="4568">
          <cell r="A4568">
            <v>4567</v>
          </cell>
          <cell r="B4568" t="str">
            <v>ISS Facility Services</v>
          </cell>
          <cell r="C4568">
            <v>3.3</v>
          </cell>
          <cell r="D4568">
            <v>5200</v>
          </cell>
          <cell r="E4568">
            <v>3.1</v>
          </cell>
          <cell r="F4568">
            <v>2.9</v>
          </cell>
          <cell r="G4568">
            <v>3.2</v>
          </cell>
          <cell r="H4568">
            <v>0.6</v>
          </cell>
        </row>
        <row r="4569">
          <cell r="A4569">
            <v>4568</v>
          </cell>
          <cell r="B4569" t="str">
            <v>Bronner's CHRISTmas Wonderland</v>
          </cell>
          <cell r="C4569">
            <v>3.7</v>
          </cell>
          <cell r="D4569">
            <v>65</v>
          </cell>
          <cell r="E4569">
            <v>3.5</v>
          </cell>
          <cell r="F4569">
            <v>3.4</v>
          </cell>
          <cell r="G4569">
            <v>3.9</v>
          </cell>
          <cell r="H4569">
            <v>0.8</v>
          </cell>
        </row>
        <row r="4570">
          <cell r="A4570">
            <v>4569</v>
          </cell>
          <cell r="B4570" t="str">
            <v>First National Bank Of Omaha</v>
          </cell>
          <cell r="C4570">
            <v>3.9</v>
          </cell>
          <cell r="D4570">
            <v>580</v>
          </cell>
          <cell r="E4570">
            <v>3.9</v>
          </cell>
          <cell r="F4570">
            <v>3.7</v>
          </cell>
          <cell r="G4570">
            <v>4.0999999999999996</v>
          </cell>
          <cell r="H4570">
            <v>0.89</v>
          </cell>
        </row>
        <row r="4571">
          <cell r="A4571">
            <v>4570</v>
          </cell>
          <cell r="B4571" t="str">
            <v>Cynet Health</v>
          </cell>
          <cell r="C4571">
            <v>4.3</v>
          </cell>
          <cell r="D4571">
            <v>450</v>
          </cell>
          <cell r="E4571">
            <v>4.0999999999999996</v>
          </cell>
          <cell r="F4571">
            <v>4.2</v>
          </cell>
          <cell r="G4571">
            <v>4.4000000000000004</v>
          </cell>
          <cell r="H4571">
            <v>0.94</v>
          </cell>
        </row>
        <row r="4572">
          <cell r="A4572">
            <v>4571</v>
          </cell>
          <cell r="B4572" t="str">
            <v>Pace Suburban Bus</v>
          </cell>
          <cell r="C4572">
            <v>3.4</v>
          </cell>
          <cell r="D4572">
            <v>280</v>
          </cell>
          <cell r="E4572">
            <v>3.2</v>
          </cell>
          <cell r="F4572">
            <v>2.8</v>
          </cell>
          <cell r="G4572">
            <v>3.3</v>
          </cell>
          <cell r="H4572">
            <v>0.62</v>
          </cell>
        </row>
        <row r="4573">
          <cell r="A4573">
            <v>4572</v>
          </cell>
          <cell r="B4573" t="str">
            <v>Airport Terminal Services</v>
          </cell>
          <cell r="C4573">
            <v>3</v>
          </cell>
          <cell r="D4573">
            <v>950</v>
          </cell>
          <cell r="E4573">
            <v>2.7</v>
          </cell>
          <cell r="F4573">
            <v>2.5</v>
          </cell>
          <cell r="G4573">
            <v>2.9</v>
          </cell>
          <cell r="H4573">
            <v>0.48</v>
          </cell>
        </row>
        <row r="4574">
          <cell r="A4574">
            <v>4573</v>
          </cell>
          <cell r="B4574" t="str">
            <v>Pacific Hospitality Group</v>
          </cell>
          <cell r="C4574">
            <v>3.6</v>
          </cell>
          <cell r="D4574">
            <v>180</v>
          </cell>
          <cell r="E4574">
            <v>3.2</v>
          </cell>
          <cell r="F4574">
            <v>3.3</v>
          </cell>
          <cell r="G4574">
            <v>3.7</v>
          </cell>
          <cell r="H4574">
            <v>0.74</v>
          </cell>
        </row>
        <row r="4575">
          <cell r="A4575">
            <v>4574</v>
          </cell>
          <cell r="B4575" t="str">
            <v>Charles Schwab Bank</v>
          </cell>
          <cell r="C4575">
            <v>4</v>
          </cell>
          <cell r="D4575">
            <v>320</v>
          </cell>
          <cell r="E4575">
            <v>3.9</v>
          </cell>
          <cell r="F4575">
            <v>3.7</v>
          </cell>
          <cell r="G4575">
            <v>4.0999999999999996</v>
          </cell>
          <cell r="H4575">
            <v>0.88</v>
          </cell>
        </row>
        <row r="4576">
          <cell r="A4576">
            <v>4575</v>
          </cell>
          <cell r="B4576" t="str">
            <v>Cambridge Spa Group</v>
          </cell>
          <cell r="C4576">
            <v>3.2</v>
          </cell>
          <cell r="D4576">
            <v>110</v>
          </cell>
          <cell r="E4576">
            <v>2.9</v>
          </cell>
          <cell r="F4576">
            <v>2.7</v>
          </cell>
          <cell r="G4576">
            <v>3.1</v>
          </cell>
          <cell r="H4576">
            <v>0.55000000000000004</v>
          </cell>
        </row>
        <row r="4577">
          <cell r="A4577">
            <v>4576</v>
          </cell>
          <cell r="B4577" t="str">
            <v>St. JosephΓÇÖs/Candler</v>
          </cell>
          <cell r="C4577">
            <v>3.7</v>
          </cell>
          <cell r="D4577">
            <v>420</v>
          </cell>
          <cell r="E4577">
            <v>3.4</v>
          </cell>
          <cell r="F4577">
            <v>3.3</v>
          </cell>
          <cell r="G4577">
            <v>3.8</v>
          </cell>
          <cell r="H4577">
            <v>0.79</v>
          </cell>
        </row>
        <row r="4578">
          <cell r="A4578">
            <v>4577</v>
          </cell>
          <cell r="B4578" t="str">
            <v>SunTrust Bank</v>
          </cell>
          <cell r="C4578">
            <v>3.6</v>
          </cell>
          <cell r="D4578">
            <v>4800</v>
          </cell>
          <cell r="E4578">
            <v>3.5</v>
          </cell>
          <cell r="F4578">
            <v>3.2</v>
          </cell>
          <cell r="G4578">
            <v>3.5</v>
          </cell>
          <cell r="H4578">
            <v>0.7</v>
          </cell>
        </row>
        <row r="4579">
          <cell r="A4579">
            <v>4578</v>
          </cell>
          <cell r="B4579" t="str">
            <v>Nova Medical Centers</v>
          </cell>
          <cell r="C4579">
            <v>3.1</v>
          </cell>
          <cell r="D4579">
            <v>290</v>
          </cell>
          <cell r="E4579">
            <v>2.8</v>
          </cell>
          <cell r="F4579">
            <v>2.6</v>
          </cell>
          <cell r="G4579">
            <v>3</v>
          </cell>
          <cell r="H4579">
            <v>0.5</v>
          </cell>
        </row>
        <row r="4580">
          <cell r="A4580">
            <v>4579</v>
          </cell>
          <cell r="B4580" t="str">
            <v>Appriss</v>
          </cell>
          <cell r="C4580">
            <v>3.8</v>
          </cell>
          <cell r="D4580">
            <v>210</v>
          </cell>
          <cell r="E4580">
            <v>3.7</v>
          </cell>
          <cell r="F4580">
            <v>3.5</v>
          </cell>
          <cell r="G4580">
            <v>3.9</v>
          </cell>
          <cell r="H4580">
            <v>0.83</v>
          </cell>
        </row>
        <row r="4581">
          <cell r="A4581">
            <v>4580</v>
          </cell>
          <cell r="B4581" t="str">
            <v>OneSpaWorld Holdings</v>
          </cell>
          <cell r="C4581">
            <v>3.4</v>
          </cell>
          <cell r="D4581">
            <v>150</v>
          </cell>
          <cell r="E4581">
            <v>2.9</v>
          </cell>
          <cell r="F4581">
            <v>3.1</v>
          </cell>
          <cell r="G4581">
            <v>3.5</v>
          </cell>
          <cell r="H4581">
            <v>0.64</v>
          </cell>
        </row>
        <row r="4582">
          <cell r="A4582">
            <v>4581</v>
          </cell>
          <cell r="B4582" t="str">
            <v>DSI</v>
          </cell>
          <cell r="C4582">
            <v>3.5</v>
          </cell>
          <cell r="D4582">
            <v>130</v>
          </cell>
          <cell r="E4582">
            <v>3.3</v>
          </cell>
          <cell r="F4582">
            <v>3.1</v>
          </cell>
          <cell r="G4582">
            <v>3.4</v>
          </cell>
          <cell r="H4582">
            <v>0.68</v>
          </cell>
        </row>
        <row r="4583">
          <cell r="A4583">
            <v>4582</v>
          </cell>
          <cell r="B4583" t="str">
            <v>First Community Bank</v>
          </cell>
          <cell r="C4583">
            <v>3.7</v>
          </cell>
          <cell r="D4583">
            <v>190</v>
          </cell>
          <cell r="E4583">
            <v>3.6</v>
          </cell>
          <cell r="F4583">
            <v>3.4</v>
          </cell>
          <cell r="G4583">
            <v>3.8</v>
          </cell>
          <cell r="H4583">
            <v>0.78</v>
          </cell>
        </row>
        <row r="4584">
          <cell r="A4584">
            <v>4583</v>
          </cell>
          <cell r="B4584" t="str">
            <v>SICK, Inc</v>
          </cell>
          <cell r="C4584">
            <v>4</v>
          </cell>
          <cell r="D4584">
            <v>280</v>
          </cell>
          <cell r="E4584">
            <v>3.9</v>
          </cell>
          <cell r="F4584">
            <v>3.8</v>
          </cell>
          <cell r="G4584">
            <v>4.0999999999999996</v>
          </cell>
          <cell r="H4584">
            <v>0.9</v>
          </cell>
        </row>
        <row r="4585">
          <cell r="A4585">
            <v>4584</v>
          </cell>
          <cell r="B4585" t="str">
            <v>Fennemore Craig</v>
          </cell>
          <cell r="C4585">
            <v>3.8</v>
          </cell>
          <cell r="D4585">
            <v>75</v>
          </cell>
          <cell r="E4585">
            <v>3.5</v>
          </cell>
          <cell r="F4585">
            <v>3.6</v>
          </cell>
          <cell r="G4585">
            <v>3.9</v>
          </cell>
          <cell r="H4585">
            <v>0.82</v>
          </cell>
        </row>
        <row r="4586">
          <cell r="A4586">
            <v>4585</v>
          </cell>
          <cell r="B4586" t="str">
            <v>Kent Automotive</v>
          </cell>
          <cell r="C4586">
            <v>3.5</v>
          </cell>
          <cell r="D4586">
            <v>110</v>
          </cell>
          <cell r="E4586">
            <v>3.3</v>
          </cell>
          <cell r="F4586">
            <v>3.1</v>
          </cell>
          <cell r="G4586">
            <v>3.4</v>
          </cell>
          <cell r="H4586">
            <v>0.66</v>
          </cell>
        </row>
        <row r="4587">
          <cell r="A4587">
            <v>4586</v>
          </cell>
          <cell r="B4587" t="str">
            <v>Alaska USA Federal Credit Union</v>
          </cell>
          <cell r="C4587">
            <v>3.4</v>
          </cell>
          <cell r="D4587">
            <v>380</v>
          </cell>
          <cell r="E4587">
            <v>3.3</v>
          </cell>
          <cell r="F4587">
            <v>2.9</v>
          </cell>
          <cell r="G4587">
            <v>3.3</v>
          </cell>
          <cell r="H4587">
            <v>0.62</v>
          </cell>
        </row>
        <row r="4588">
          <cell r="A4588">
            <v>4587</v>
          </cell>
          <cell r="B4588" t="str">
            <v>Theorem Advertising</v>
          </cell>
          <cell r="C4588">
            <v>4.0999999999999996</v>
          </cell>
          <cell r="D4588">
            <v>40</v>
          </cell>
          <cell r="E4588">
            <v>3.9</v>
          </cell>
          <cell r="F4588">
            <v>4</v>
          </cell>
          <cell r="G4588">
            <v>4.2</v>
          </cell>
          <cell r="H4588">
            <v>0.9</v>
          </cell>
        </row>
        <row r="4589">
          <cell r="A4589">
            <v>4588</v>
          </cell>
          <cell r="B4589" t="str">
            <v>DZConneX</v>
          </cell>
          <cell r="C4589">
            <v>3.7</v>
          </cell>
          <cell r="D4589">
            <v>120</v>
          </cell>
          <cell r="E4589">
            <v>3.6</v>
          </cell>
          <cell r="F4589">
            <v>3.4</v>
          </cell>
          <cell r="G4589">
            <v>3.8</v>
          </cell>
          <cell r="H4589">
            <v>0.79</v>
          </cell>
        </row>
        <row r="4590">
          <cell r="A4590">
            <v>4589</v>
          </cell>
          <cell r="B4590" t="str">
            <v>Fremont Bank</v>
          </cell>
          <cell r="C4590">
            <v>3.8</v>
          </cell>
          <cell r="D4590">
            <v>160</v>
          </cell>
          <cell r="E4590">
            <v>3.7</v>
          </cell>
          <cell r="F4590">
            <v>3.5</v>
          </cell>
          <cell r="G4590">
            <v>3.9</v>
          </cell>
          <cell r="H4590">
            <v>0.84</v>
          </cell>
        </row>
        <row r="4591">
          <cell r="A4591">
            <v>4590</v>
          </cell>
          <cell r="B4591" t="str">
            <v>CyLab Usable Privacy and Security Laboratory</v>
          </cell>
          <cell r="C4591" t="str">
            <v>N/A</v>
          </cell>
          <cell r="D4591" t="str">
            <v>N/A</v>
          </cell>
          <cell r="E4591" t="str">
            <v>N/A</v>
          </cell>
          <cell r="F4591" t="str">
            <v>N/A</v>
          </cell>
          <cell r="G4591" t="str">
            <v>N/A</v>
          </cell>
          <cell r="H4591" t="str">
            <v>N/A</v>
          </cell>
        </row>
        <row r="4592">
          <cell r="A4592">
            <v>4591</v>
          </cell>
          <cell r="B4592" t="str">
            <v>Wheeling Island Gaming</v>
          </cell>
          <cell r="C4592">
            <v>3.2</v>
          </cell>
          <cell r="D4592">
            <v>115</v>
          </cell>
          <cell r="E4592">
            <v>2.9</v>
          </cell>
          <cell r="F4592">
            <v>2.7</v>
          </cell>
          <cell r="G4592">
            <v>3.1</v>
          </cell>
          <cell r="H4592">
            <v>0.54</v>
          </cell>
        </row>
        <row r="4593">
          <cell r="A4593">
            <v>4592</v>
          </cell>
          <cell r="B4593" t="str">
            <v>Deaconess Health System</v>
          </cell>
          <cell r="C4593">
            <v>3.7</v>
          </cell>
          <cell r="D4593">
            <v>720</v>
          </cell>
          <cell r="E4593">
            <v>3.4</v>
          </cell>
          <cell r="F4593">
            <v>3.3</v>
          </cell>
          <cell r="G4593">
            <v>3.8</v>
          </cell>
          <cell r="H4593">
            <v>0.8</v>
          </cell>
        </row>
        <row r="4594">
          <cell r="A4594">
            <v>4593</v>
          </cell>
          <cell r="B4594" t="str">
            <v>UniGroup Logistics</v>
          </cell>
          <cell r="C4594">
            <v>3.5</v>
          </cell>
          <cell r="D4594">
            <v>65</v>
          </cell>
          <cell r="E4594">
            <v>3.3</v>
          </cell>
          <cell r="F4594">
            <v>3.1</v>
          </cell>
          <cell r="G4594">
            <v>3.4</v>
          </cell>
          <cell r="H4594">
            <v>0.68</v>
          </cell>
        </row>
        <row r="4595">
          <cell r="A4595">
            <v>4594</v>
          </cell>
          <cell r="B4595" t="str">
            <v>Bristlecone</v>
          </cell>
          <cell r="C4595">
            <v>3.8</v>
          </cell>
          <cell r="D4595">
            <v>850</v>
          </cell>
          <cell r="E4595">
            <v>3.7</v>
          </cell>
          <cell r="F4595">
            <v>3.6</v>
          </cell>
          <cell r="G4595">
            <v>3.9</v>
          </cell>
          <cell r="H4595">
            <v>0.85</v>
          </cell>
        </row>
        <row r="4596">
          <cell r="A4596">
            <v>4595</v>
          </cell>
          <cell r="B4596" t="str">
            <v>Drury Hotels</v>
          </cell>
          <cell r="C4596">
            <v>4.0999999999999996</v>
          </cell>
          <cell r="D4596">
            <v>1200</v>
          </cell>
          <cell r="E4596">
            <v>3.8</v>
          </cell>
          <cell r="F4596">
            <v>3.9</v>
          </cell>
          <cell r="G4596">
            <v>4.3</v>
          </cell>
          <cell r="H4596">
            <v>0.92</v>
          </cell>
        </row>
        <row r="4597">
          <cell r="A4597">
            <v>4596</v>
          </cell>
          <cell r="B4597" t="str">
            <v>Computer Aid, Inc., Inc.</v>
          </cell>
          <cell r="C4597">
            <v>3.6</v>
          </cell>
          <cell r="D4597">
            <v>680</v>
          </cell>
          <cell r="E4597">
            <v>3.7</v>
          </cell>
          <cell r="F4597">
            <v>3.2</v>
          </cell>
          <cell r="G4597">
            <v>3.5</v>
          </cell>
          <cell r="H4597">
            <v>0.75</v>
          </cell>
        </row>
        <row r="4598">
          <cell r="A4598">
            <v>4597</v>
          </cell>
          <cell r="B4598" t="str">
            <v>HelmsBriscoe</v>
          </cell>
          <cell r="C4598">
            <v>3.9</v>
          </cell>
          <cell r="D4598">
            <v>240</v>
          </cell>
          <cell r="E4598">
            <v>4.0999999999999996</v>
          </cell>
          <cell r="F4598">
            <v>3.7</v>
          </cell>
          <cell r="G4598">
            <v>4</v>
          </cell>
          <cell r="H4598">
            <v>0.88</v>
          </cell>
        </row>
        <row r="4599">
          <cell r="A4599">
            <v>4598</v>
          </cell>
          <cell r="B4599" t="str">
            <v>TCI Transportation</v>
          </cell>
          <cell r="C4599">
            <v>3.3</v>
          </cell>
          <cell r="D4599">
            <v>110</v>
          </cell>
          <cell r="E4599">
            <v>2.9</v>
          </cell>
          <cell r="F4599">
            <v>2.8</v>
          </cell>
          <cell r="G4599">
            <v>3.1</v>
          </cell>
          <cell r="H4599">
            <v>0.57999999999999996</v>
          </cell>
        </row>
        <row r="4600">
          <cell r="A4600">
            <v>4599</v>
          </cell>
          <cell r="B4600" t="str">
            <v>Wheels</v>
          </cell>
          <cell r="C4600">
            <v>3.8</v>
          </cell>
          <cell r="D4600">
            <v>320</v>
          </cell>
          <cell r="E4600">
            <v>3.7</v>
          </cell>
          <cell r="F4600">
            <v>3.5</v>
          </cell>
          <cell r="G4600">
            <v>3.9</v>
          </cell>
          <cell r="H4600">
            <v>0.84</v>
          </cell>
        </row>
        <row r="4601">
          <cell r="A4601">
            <v>4600</v>
          </cell>
          <cell r="B4601" t="str">
            <v>Saia LTL Freight Inc</v>
          </cell>
          <cell r="C4601">
            <v>3.4</v>
          </cell>
          <cell r="D4601">
            <v>1400</v>
          </cell>
          <cell r="E4601">
            <v>2.9</v>
          </cell>
          <cell r="F4601">
            <v>2.8</v>
          </cell>
          <cell r="G4601">
            <v>3.3</v>
          </cell>
          <cell r="H4601">
            <v>0.63</v>
          </cell>
        </row>
        <row r="4602">
          <cell r="A4602">
            <v>4601</v>
          </cell>
          <cell r="B4602" t="str">
            <v>Reminis</v>
          </cell>
          <cell r="C4602">
            <v>3.2</v>
          </cell>
          <cell r="D4602">
            <v>15</v>
          </cell>
          <cell r="E4602">
            <v>3</v>
          </cell>
          <cell r="F4602">
            <v>2.8</v>
          </cell>
          <cell r="G4602">
            <v>3.1</v>
          </cell>
          <cell r="H4602" t="str">
            <v>N/A</v>
          </cell>
        </row>
        <row r="4603">
          <cell r="A4603">
            <v>4602</v>
          </cell>
          <cell r="B4603" t="str">
            <v>Weather 2000</v>
          </cell>
          <cell r="C4603">
            <v>3.5</v>
          </cell>
          <cell r="D4603">
            <v>12</v>
          </cell>
          <cell r="E4603">
            <v>3.4</v>
          </cell>
          <cell r="F4603">
            <v>3.2</v>
          </cell>
          <cell r="G4603">
            <v>3.5</v>
          </cell>
          <cell r="H4603" t="str">
            <v>N/A</v>
          </cell>
        </row>
        <row r="4604">
          <cell r="A4604">
            <v>4603</v>
          </cell>
          <cell r="B4604" t="str">
            <v>Precision For Medicine</v>
          </cell>
          <cell r="C4604">
            <v>3.6</v>
          </cell>
          <cell r="D4604">
            <v>480</v>
          </cell>
          <cell r="E4604">
            <v>3.4</v>
          </cell>
          <cell r="F4604">
            <v>3.3</v>
          </cell>
          <cell r="G4604">
            <v>3.7</v>
          </cell>
          <cell r="H4604">
            <v>0.82</v>
          </cell>
        </row>
        <row r="4605">
          <cell r="A4605">
            <v>4604</v>
          </cell>
          <cell r="B4605" t="str">
            <v>Xtreme Consulting Group</v>
          </cell>
          <cell r="C4605">
            <v>3.8</v>
          </cell>
          <cell r="D4605">
            <v>120</v>
          </cell>
          <cell r="E4605">
            <v>3.9</v>
          </cell>
          <cell r="F4605">
            <v>3.5</v>
          </cell>
          <cell r="G4605">
            <v>3.8</v>
          </cell>
          <cell r="H4605">
            <v>0.88</v>
          </cell>
        </row>
        <row r="4606">
          <cell r="A4606">
            <v>4605</v>
          </cell>
          <cell r="B4606" t="str">
            <v>Fabulous.com</v>
          </cell>
          <cell r="C4606">
            <v>3.1</v>
          </cell>
          <cell r="D4606">
            <v>20</v>
          </cell>
          <cell r="E4606">
            <v>3.2</v>
          </cell>
          <cell r="F4606">
            <v>2.7</v>
          </cell>
          <cell r="G4606">
            <v>2.9</v>
          </cell>
          <cell r="H4606" t="str">
            <v>N/A</v>
          </cell>
        </row>
        <row r="4607">
          <cell r="A4607">
            <v>4606</v>
          </cell>
          <cell r="B4607" t="str">
            <v>SIRVA</v>
          </cell>
          <cell r="C4607">
            <v>3.3</v>
          </cell>
          <cell r="D4607">
            <v>750</v>
          </cell>
          <cell r="E4607">
            <v>3.1</v>
          </cell>
          <cell r="F4607">
            <v>2.9</v>
          </cell>
          <cell r="G4607">
            <v>3</v>
          </cell>
          <cell r="H4607">
            <v>0.64</v>
          </cell>
        </row>
        <row r="4608">
          <cell r="A4608">
            <v>4607</v>
          </cell>
          <cell r="B4608" t="str">
            <v>LSA Global</v>
          </cell>
          <cell r="C4608">
            <v>4.5999999999999996</v>
          </cell>
          <cell r="D4608">
            <v>45</v>
          </cell>
          <cell r="E4608">
            <v>4.5</v>
          </cell>
          <cell r="F4608">
            <v>4.7</v>
          </cell>
          <cell r="G4608">
            <v>4.8</v>
          </cell>
          <cell r="H4608">
            <v>0.98</v>
          </cell>
        </row>
        <row r="4609">
          <cell r="A4609">
            <v>4608</v>
          </cell>
          <cell r="B4609" t="str">
            <v>HomeSmart International</v>
          </cell>
          <cell r="C4609">
            <v>3.9</v>
          </cell>
          <cell r="D4609">
            <v>180</v>
          </cell>
          <cell r="E4609">
            <v>3.8</v>
          </cell>
          <cell r="F4609">
            <v>3.7</v>
          </cell>
          <cell r="G4609">
            <v>4</v>
          </cell>
          <cell r="H4609">
            <v>0.85</v>
          </cell>
        </row>
        <row r="4610">
          <cell r="A4610">
            <v>4609</v>
          </cell>
          <cell r="B4610" t="str">
            <v>Comerica Incorporated</v>
          </cell>
          <cell r="C4610">
            <v>3.6</v>
          </cell>
          <cell r="D4610">
            <v>2600</v>
          </cell>
          <cell r="E4610">
            <v>3.7</v>
          </cell>
          <cell r="F4610">
            <v>3.2</v>
          </cell>
          <cell r="G4610">
            <v>3.5</v>
          </cell>
          <cell r="H4610">
            <v>0.74</v>
          </cell>
        </row>
        <row r="4611">
          <cell r="A4611">
            <v>4610</v>
          </cell>
          <cell r="B4611" t="str">
            <v>Ann Arbor Public Schools</v>
          </cell>
          <cell r="C4611">
            <v>3.5</v>
          </cell>
          <cell r="D4611">
            <v>210</v>
          </cell>
          <cell r="E4611">
            <v>3.3</v>
          </cell>
          <cell r="F4611">
            <v>3</v>
          </cell>
          <cell r="G4611">
            <v>3.4</v>
          </cell>
          <cell r="H4611">
            <v>0.68</v>
          </cell>
        </row>
        <row r="4612">
          <cell r="A4612">
            <v>4611</v>
          </cell>
          <cell r="B4612" t="str">
            <v>Oxya, A Hitachi group company</v>
          </cell>
          <cell r="C4612">
            <v>4.0999999999999996</v>
          </cell>
          <cell r="D4612">
            <v>85</v>
          </cell>
          <cell r="E4612">
            <v>3.9</v>
          </cell>
          <cell r="F4612">
            <v>3.8</v>
          </cell>
          <cell r="G4612">
            <v>4.2</v>
          </cell>
          <cell r="H4612">
            <v>0.92</v>
          </cell>
        </row>
        <row r="4613">
          <cell r="A4613">
            <v>4612</v>
          </cell>
          <cell r="B4613" t="str">
            <v>RigNet</v>
          </cell>
          <cell r="C4613">
            <v>3.4</v>
          </cell>
          <cell r="D4613">
            <v>140</v>
          </cell>
          <cell r="E4613">
            <v>3.2</v>
          </cell>
          <cell r="F4613">
            <v>3</v>
          </cell>
          <cell r="G4613">
            <v>3.1</v>
          </cell>
          <cell r="H4613">
            <v>0.62</v>
          </cell>
        </row>
        <row r="4614">
          <cell r="A4614">
            <v>4613</v>
          </cell>
          <cell r="B4614" t="str">
            <v>Dreyfus</v>
          </cell>
          <cell r="C4614">
            <v>3.7</v>
          </cell>
          <cell r="D4614">
            <v>110</v>
          </cell>
          <cell r="E4614">
            <v>3.6</v>
          </cell>
          <cell r="F4614">
            <v>3.4</v>
          </cell>
          <cell r="G4614">
            <v>3.5</v>
          </cell>
          <cell r="H4614">
            <v>0.78</v>
          </cell>
        </row>
        <row r="4615">
          <cell r="A4615">
            <v>4614</v>
          </cell>
          <cell r="B4615" t="str">
            <v>Golden Matrix Group</v>
          </cell>
          <cell r="C4615">
            <v>3.9</v>
          </cell>
          <cell r="D4615">
            <v>35</v>
          </cell>
          <cell r="E4615">
            <v>3.7</v>
          </cell>
          <cell r="F4615">
            <v>3.6</v>
          </cell>
          <cell r="G4615">
            <v>4</v>
          </cell>
          <cell r="H4615" t="str">
            <v>N/A</v>
          </cell>
        </row>
        <row r="4616">
          <cell r="A4616">
            <v>4615</v>
          </cell>
          <cell r="B4616" t="str">
            <v>Sodexho</v>
          </cell>
          <cell r="C4616">
            <v>3.4</v>
          </cell>
          <cell r="D4616">
            <v>18000</v>
          </cell>
          <cell r="E4616">
            <v>3.2</v>
          </cell>
          <cell r="F4616">
            <v>3</v>
          </cell>
          <cell r="G4616">
            <v>3.3</v>
          </cell>
          <cell r="H4616">
            <v>0.71</v>
          </cell>
        </row>
        <row r="4617">
          <cell r="A4617">
            <v>4616</v>
          </cell>
          <cell r="B4617" t="str">
            <v>Avantive Solutions</v>
          </cell>
          <cell r="C4617">
            <v>3.7</v>
          </cell>
          <cell r="D4617">
            <v>320</v>
          </cell>
          <cell r="E4617">
            <v>3.5</v>
          </cell>
          <cell r="F4617">
            <v>3.4</v>
          </cell>
          <cell r="G4617">
            <v>3.8</v>
          </cell>
          <cell r="H4617">
            <v>0.8</v>
          </cell>
        </row>
        <row r="4618">
          <cell r="A4618">
            <v>4617</v>
          </cell>
          <cell r="B4618" t="str">
            <v>MoneyOnTheGo</v>
          </cell>
          <cell r="C4618">
            <v>3</v>
          </cell>
          <cell r="D4618">
            <v>10</v>
          </cell>
          <cell r="E4618">
            <v>2.8</v>
          </cell>
          <cell r="F4618">
            <v>2.5</v>
          </cell>
          <cell r="G4618">
            <v>2.9</v>
          </cell>
          <cell r="H4618" t="str">
            <v>N/A</v>
          </cell>
        </row>
        <row r="4619">
          <cell r="A4619">
            <v>4618</v>
          </cell>
          <cell r="B4619" t="str">
            <v>District 196</v>
          </cell>
          <cell r="C4619">
            <v>3.8</v>
          </cell>
          <cell r="D4619">
            <v>130</v>
          </cell>
          <cell r="E4619">
            <v>3.6</v>
          </cell>
          <cell r="F4619">
            <v>3.4</v>
          </cell>
          <cell r="G4619">
            <v>3.9</v>
          </cell>
          <cell r="H4619" t="str">
            <v>N/A</v>
          </cell>
        </row>
        <row r="4620">
          <cell r="A4620">
            <v>4619</v>
          </cell>
          <cell r="B4620" t="str">
            <v>NCH Marketing Services</v>
          </cell>
          <cell r="C4620">
            <v>3.4</v>
          </cell>
          <cell r="D4620">
            <v>160</v>
          </cell>
          <cell r="E4620">
            <v>3.5</v>
          </cell>
          <cell r="F4620">
            <v>3</v>
          </cell>
          <cell r="G4620">
            <v>3.2</v>
          </cell>
          <cell r="H4620">
            <v>0.65</v>
          </cell>
        </row>
        <row r="4621">
          <cell r="A4621">
            <v>4620</v>
          </cell>
          <cell r="B4621" t="str">
            <v>Forest Lawn</v>
          </cell>
          <cell r="C4621">
            <v>3.5</v>
          </cell>
          <cell r="D4621">
            <v>240</v>
          </cell>
          <cell r="E4621">
            <v>3.1</v>
          </cell>
          <cell r="F4621">
            <v>3.2</v>
          </cell>
          <cell r="G4621">
            <v>3.4</v>
          </cell>
          <cell r="H4621">
            <v>0.72</v>
          </cell>
        </row>
        <row r="4622">
          <cell r="A4622">
            <v>4621</v>
          </cell>
          <cell r="B4622" t="str">
            <v>Samsung Semiconductor</v>
          </cell>
          <cell r="C4622">
            <v>3.9</v>
          </cell>
          <cell r="D4622">
            <v>2200</v>
          </cell>
          <cell r="E4622">
            <v>3.5</v>
          </cell>
          <cell r="F4622">
            <v>3.6</v>
          </cell>
          <cell r="G4622">
            <v>3.9</v>
          </cell>
          <cell r="H4622">
            <v>0.84</v>
          </cell>
        </row>
        <row r="4623">
          <cell r="A4623">
            <v>4622</v>
          </cell>
          <cell r="B4623" t="str">
            <v>The Onin Group</v>
          </cell>
          <cell r="C4623">
            <v>4.0999999999999996</v>
          </cell>
          <cell r="D4623">
            <v>850</v>
          </cell>
          <cell r="E4623">
            <v>3.9</v>
          </cell>
          <cell r="F4623">
            <v>3.8</v>
          </cell>
          <cell r="G4623">
            <v>4.2</v>
          </cell>
          <cell r="H4623">
            <v>0.91</v>
          </cell>
        </row>
        <row r="4624">
          <cell r="A4624">
            <v>4623</v>
          </cell>
          <cell r="B4624" t="str">
            <v>Radiate Hospitality</v>
          </cell>
          <cell r="C4624">
            <v>3.6</v>
          </cell>
          <cell r="D4624">
            <v>65</v>
          </cell>
          <cell r="E4624">
            <v>3.4</v>
          </cell>
          <cell r="F4624">
            <v>3.3</v>
          </cell>
          <cell r="G4624">
            <v>3.5</v>
          </cell>
          <cell r="H4624" t="str">
            <v>N/A</v>
          </cell>
        </row>
        <row r="4625">
          <cell r="A4625">
            <v>4624</v>
          </cell>
          <cell r="B4625" t="str">
            <v>UNICOM Global</v>
          </cell>
          <cell r="C4625">
            <v>3.1</v>
          </cell>
          <cell r="D4625">
            <v>190</v>
          </cell>
          <cell r="E4625">
            <v>2.8</v>
          </cell>
          <cell r="F4625">
            <v>2.6</v>
          </cell>
          <cell r="G4625">
            <v>2.7</v>
          </cell>
          <cell r="H4625">
            <v>0.54</v>
          </cell>
        </row>
        <row r="4626">
          <cell r="A4626">
            <v>4625</v>
          </cell>
          <cell r="B4626" t="str">
            <v>Faison</v>
          </cell>
          <cell r="C4626">
            <v>3.4</v>
          </cell>
          <cell r="D4626">
            <v>40</v>
          </cell>
          <cell r="E4626">
            <v>3.3</v>
          </cell>
          <cell r="F4626">
            <v>3.1</v>
          </cell>
          <cell r="G4626">
            <v>3.2</v>
          </cell>
          <cell r="H4626" t="str">
            <v>N/A</v>
          </cell>
        </row>
        <row r="4627">
          <cell r="A4627">
            <v>4626</v>
          </cell>
          <cell r="B4627" t="str">
            <v>Hershey Ice Cream</v>
          </cell>
          <cell r="C4627">
            <v>3.2</v>
          </cell>
          <cell r="D4627">
            <v>280</v>
          </cell>
          <cell r="E4627">
            <v>2.7</v>
          </cell>
          <cell r="F4627">
            <v>2.8</v>
          </cell>
          <cell r="G4627">
            <v>3</v>
          </cell>
          <cell r="H4627">
            <v>0.57999999999999996</v>
          </cell>
        </row>
        <row r="4628">
          <cell r="A4628">
            <v>4627</v>
          </cell>
          <cell r="B4628" t="str">
            <v>Sparton</v>
          </cell>
          <cell r="C4628">
            <v>3.2</v>
          </cell>
          <cell r="D4628">
            <v>210</v>
          </cell>
          <cell r="E4628">
            <v>3.3</v>
          </cell>
          <cell r="F4628">
            <v>2.8</v>
          </cell>
          <cell r="G4628">
            <v>2.9</v>
          </cell>
          <cell r="H4628">
            <v>0.55000000000000004</v>
          </cell>
        </row>
        <row r="4629">
          <cell r="A4629">
            <v>4628</v>
          </cell>
          <cell r="B4629" t="str">
            <v>Boucher Automotive Group</v>
          </cell>
          <cell r="C4629">
            <v>3.6</v>
          </cell>
          <cell r="D4629">
            <v>140</v>
          </cell>
          <cell r="E4629">
            <v>3.1</v>
          </cell>
          <cell r="F4629">
            <v>3.4</v>
          </cell>
          <cell r="G4629">
            <v>3.7</v>
          </cell>
          <cell r="H4629">
            <v>0.78</v>
          </cell>
        </row>
        <row r="4630">
          <cell r="A4630">
            <v>4629</v>
          </cell>
          <cell r="B4630" t="str">
            <v>ARC Document Solutions</v>
          </cell>
          <cell r="C4630">
            <v>3.4</v>
          </cell>
          <cell r="D4630">
            <v>650</v>
          </cell>
          <cell r="E4630">
            <v>3.5</v>
          </cell>
          <cell r="F4630">
            <v>3</v>
          </cell>
          <cell r="G4630">
            <v>3.2</v>
          </cell>
          <cell r="H4630">
            <v>0.68</v>
          </cell>
        </row>
        <row r="4631">
          <cell r="A4631">
            <v>4630</v>
          </cell>
          <cell r="B4631" t="str">
            <v>Gordon Truck Centers</v>
          </cell>
          <cell r="C4631">
            <v>3.5</v>
          </cell>
          <cell r="D4631">
            <v>95</v>
          </cell>
          <cell r="E4631">
            <v>3.2</v>
          </cell>
          <cell r="F4631">
            <v>3.3</v>
          </cell>
          <cell r="G4631">
            <v>3.4</v>
          </cell>
          <cell r="H4631">
            <v>0.75</v>
          </cell>
        </row>
        <row r="4632">
          <cell r="A4632">
            <v>4631</v>
          </cell>
          <cell r="B4632" t="str">
            <v>ISEC</v>
          </cell>
          <cell r="C4632">
            <v>3.6</v>
          </cell>
          <cell r="D4632">
            <v>230</v>
          </cell>
          <cell r="E4632">
            <v>3.3</v>
          </cell>
          <cell r="F4632">
            <v>3.4</v>
          </cell>
          <cell r="G4632">
            <v>3.5</v>
          </cell>
          <cell r="H4632">
            <v>0.79</v>
          </cell>
        </row>
        <row r="4633">
          <cell r="A4633">
            <v>4632</v>
          </cell>
          <cell r="B4633" t="str">
            <v>Virginia Transportation Corporation</v>
          </cell>
          <cell r="C4633">
            <v>3.3</v>
          </cell>
          <cell r="D4633">
            <v>55</v>
          </cell>
          <cell r="E4633">
            <v>2.9</v>
          </cell>
          <cell r="F4633">
            <v>3</v>
          </cell>
          <cell r="G4633">
            <v>3.1</v>
          </cell>
          <cell r="H4633">
            <v>0.6</v>
          </cell>
        </row>
        <row r="4634">
          <cell r="A4634">
            <v>4633</v>
          </cell>
          <cell r="B4634" t="str">
            <v>Festival Foods</v>
          </cell>
          <cell r="C4634">
            <v>3.7</v>
          </cell>
          <cell r="D4634">
            <v>1100</v>
          </cell>
          <cell r="E4634">
            <v>3.5</v>
          </cell>
          <cell r="F4634">
            <v>3.4</v>
          </cell>
          <cell r="G4634">
            <v>3.8</v>
          </cell>
          <cell r="H4634">
            <v>0.82</v>
          </cell>
        </row>
        <row r="4635">
          <cell r="A4635">
            <v>4634</v>
          </cell>
          <cell r="B4635" t="str">
            <v>Dreyer's</v>
          </cell>
          <cell r="C4635">
            <v>3.6</v>
          </cell>
          <cell r="D4635">
            <v>420</v>
          </cell>
          <cell r="E4635">
            <v>3.4</v>
          </cell>
          <cell r="F4635">
            <v>3.2</v>
          </cell>
          <cell r="G4635">
            <v>3.5</v>
          </cell>
          <cell r="H4635">
            <v>0.76</v>
          </cell>
        </row>
        <row r="4636">
          <cell r="A4636">
            <v>4635</v>
          </cell>
          <cell r="B4636" t="str">
            <v>Kenworth Sales Company</v>
          </cell>
          <cell r="C4636">
            <v>3.5</v>
          </cell>
          <cell r="D4636">
            <v>130</v>
          </cell>
          <cell r="E4636">
            <v>3.2</v>
          </cell>
          <cell r="F4636">
            <v>3.3</v>
          </cell>
          <cell r="G4636">
            <v>3.4</v>
          </cell>
          <cell r="H4636">
            <v>0.74</v>
          </cell>
        </row>
        <row r="4637">
          <cell r="A4637">
            <v>4636</v>
          </cell>
          <cell r="B4637" t="str">
            <v>LiveArea</v>
          </cell>
          <cell r="C4637">
            <v>3.8</v>
          </cell>
          <cell r="D4637">
            <v>180</v>
          </cell>
          <cell r="E4637">
            <v>3.7</v>
          </cell>
          <cell r="F4637">
            <v>3.5</v>
          </cell>
          <cell r="G4637">
            <v>3.9</v>
          </cell>
          <cell r="H4637">
            <v>0.86</v>
          </cell>
        </row>
        <row r="4638">
          <cell r="A4638">
            <v>4637</v>
          </cell>
          <cell r="B4638" t="str">
            <v>Ganley Automotive Group</v>
          </cell>
          <cell r="C4638">
            <v>3.3</v>
          </cell>
          <cell r="D4638">
            <v>160</v>
          </cell>
          <cell r="E4638">
            <v>2.8</v>
          </cell>
          <cell r="F4638">
            <v>3</v>
          </cell>
          <cell r="G4638">
            <v>3.2</v>
          </cell>
          <cell r="H4638">
            <v>0.62</v>
          </cell>
        </row>
        <row r="4639">
          <cell r="A4639">
            <v>4638</v>
          </cell>
          <cell r="B4639" t="str">
            <v>Indotronix Avani</v>
          </cell>
          <cell r="C4639">
            <v>3.9</v>
          </cell>
          <cell r="D4639">
            <v>450</v>
          </cell>
          <cell r="E4639">
            <v>3.8</v>
          </cell>
          <cell r="F4639">
            <v>3.7</v>
          </cell>
          <cell r="G4639">
            <v>4</v>
          </cell>
          <cell r="H4639">
            <v>0.89</v>
          </cell>
        </row>
        <row r="4640">
          <cell r="A4640">
            <v>4639</v>
          </cell>
          <cell r="B4640" t="str">
            <v>Bank of Oklahoma</v>
          </cell>
          <cell r="C4640">
            <v>3.7</v>
          </cell>
          <cell r="D4640">
            <v>1200</v>
          </cell>
          <cell r="E4640">
            <v>3.8</v>
          </cell>
          <cell r="F4640">
            <v>3.4</v>
          </cell>
          <cell r="G4640">
            <v>3.6</v>
          </cell>
          <cell r="H4640">
            <v>0.81</v>
          </cell>
        </row>
        <row r="4641">
          <cell r="A4641">
            <v>4640</v>
          </cell>
          <cell r="B4641" t="str">
            <v>Holland</v>
          </cell>
          <cell r="C4641">
            <v>3.3</v>
          </cell>
          <cell r="D4641">
            <v>850</v>
          </cell>
          <cell r="E4641">
            <v>2.6</v>
          </cell>
          <cell r="F4641">
            <v>2.9</v>
          </cell>
          <cell r="G4641">
            <v>3.1</v>
          </cell>
          <cell r="H4641">
            <v>0.59</v>
          </cell>
        </row>
        <row r="4642">
          <cell r="A4642">
            <v>4641</v>
          </cell>
          <cell r="B4642" t="str">
            <v>Daiohs USA</v>
          </cell>
          <cell r="C4642">
            <v>3.1</v>
          </cell>
          <cell r="D4642">
            <v>75</v>
          </cell>
          <cell r="E4642">
            <v>3</v>
          </cell>
          <cell r="F4642">
            <v>2.8</v>
          </cell>
          <cell r="G4642">
            <v>2.9</v>
          </cell>
          <cell r="H4642">
            <v>0.52</v>
          </cell>
        </row>
        <row r="4643">
          <cell r="A4643">
            <v>4642</v>
          </cell>
          <cell r="B4643" t="str">
            <v>Mobile Innovations, Ltd.</v>
          </cell>
          <cell r="C4643">
            <v>3.5</v>
          </cell>
          <cell r="D4643">
            <v>15</v>
          </cell>
          <cell r="E4643">
            <v>3.4</v>
          </cell>
          <cell r="F4643">
            <v>3.2</v>
          </cell>
          <cell r="G4643">
            <v>3.3</v>
          </cell>
          <cell r="H4643" t="str">
            <v>N/A</v>
          </cell>
        </row>
        <row r="4644">
          <cell r="A4644">
            <v>4643</v>
          </cell>
          <cell r="B4644" t="str">
            <v>Texas Farm Bureau Insurance Companies</v>
          </cell>
          <cell r="C4644">
            <v>3.7</v>
          </cell>
          <cell r="D4644">
            <v>310</v>
          </cell>
          <cell r="E4644">
            <v>3.9</v>
          </cell>
          <cell r="F4644">
            <v>3.4</v>
          </cell>
          <cell r="G4644">
            <v>3.6</v>
          </cell>
          <cell r="H4644">
            <v>0.77</v>
          </cell>
        </row>
        <row r="4645">
          <cell r="A4645">
            <v>4644</v>
          </cell>
          <cell r="B4645" t="str">
            <v>Security National Financial</v>
          </cell>
          <cell r="C4645">
            <v>3.4</v>
          </cell>
          <cell r="D4645">
            <v>90</v>
          </cell>
          <cell r="E4645">
            <v>3.2</v>
          </cell>
          <cell r="F4645">
            <v>3.1</v>
          </cell>
          <cell r="G4645">
            <v>3.3</v>
          </cell>
          <cell r="H4645">
            <v>0.65</v>
          </cell>
        </row>
        <row r="4646">
          <cell r="A4646">
            <v>4645</v>
          </cell>
          <cell r="B4646" t="str">
            <v>Edenred Global Rewards</v>
          </cell>
          <cell r="C4646">
            <v>3.8</v>
          </cell>
          <cell r="D4646">
            <v>1100</v>
          </cell>
          <cell r="E4646">
            <v>3.7</v>
          </cell>
          <cell r="F4646">
            <v>3.5</v>
          </cell>
          <cell r="G4646">
            <v>3.8</v>
          </cell>
          <cell r="H4646">
            <v>0.84</v>
          </cell>
        </row>
        <row r="4647">
          <cell r="A4647">
            <v>4646</v>
          </cell>
          <cell r="B4647" t="str">
            <v>Pacifica Hotels</v>
          </cell>
          <cell r="C4647">
            <v>3.4</v>
          </cell>
          <cell r="D4647">
            <v>220</v>
          </cell>
          <cell r="E4647">
            <v>3</v>
          </cell>
          <cell r="F4647">
            <v>3.1</v>
          </cell>
          <cell r="G4647">
            <v>3.3</v>
          </cell>
          <cell r="H4647">
            <v>0.68</v>
          </cell>
        </row>
        <row r="4648">
          <cell r="A4648">
            <v>4647</v>
          </cell>
          <cell r="B4648" t="str">
            <v>Amplifon Americas</v>
          </cell>
          <cell r="C4648">
            <v>3.5</v>
          </cell>
          <cell r="D4648">
            <v>380</v>
          </cell>
          <cell r="E4648">
            <v>3.4</v>
          </cell>
          <cell r="F4648">
            <v>3.2</v>
          </cell>
          <cell r="G4648">
            <v>3.5</v>
          </cell>
          <cell r="H4648">
            <v>0.72</v>
          </cell>
        </row>
        <row r="4649">
          <cell r="A4649">
            <v>4648</v>
          </cell>
          <cell r="B4649" t="str">
            <v>Glacier Bancorp</v>
          </cell>
          <cell r="C4649">
            <v>3.7</v>
          </cell>
          <cell r="D4649">
            <v>260</v>
          </cell>
          <cell r="E4649">
            <v>3.8</v>
          </cell>
          <cell r="F4649">
            <v>3.4</v>
          </cell>
          <cell r="G4649">
            <v>3.7</v>
          </cell>
          <cell r="H4649">
            <v>0.8</v>
          </cell>
        </row>
        <row r="4650">
          <cell r="A4650">
            <v>4649</v>
          </cell>
          <cell r="B4650" t="str">
            <v>Quality Restaurant Group</v>
          </cell>
          <cell r="C4650">
            <v>3.2</v>
          </cell>
          <cell r="D4650">
            <v>190</v>
          </cell>
          <cell r="E4650">
            <v>2.8</v>
          </cell>
          <cell r="F4650">
            <v>2.9</v>
          </cell>
          <cell r="G4650">
            <v>3.1</v>
          </cell>
          <cell r="H4650">
            <v>0.6</v>
          </cell>
        </row>
        <row r="4651">
          <cell r="A4651">
            <v>4650</v>
          </cell>
          <cell r="B4651" t="str">
            <v>Cray</v>
          </cell>
          <cell r="C4651">
            <v>4</v>
          </cell>
          <cell r="D4651">
            <v>340</v>
          </cell>
          <cell r="E4651">
            <v>3.8</v>
          </cell>
          <cell r="F4651">
            <v>3.7</v>
          </cell>
          <cell r="G4651">
            <v>4.0999999999999996</v>
          </cell>
          <cell r="H4651">
            <v>0.9</v>
          </cell>
        </row>
        <row r="4652">
          <cell r="A4652">
            <v>4651</v>
          </cell>
          <cell r="B4652" t="str">
            <v>Gartner Digital Markets</v>
          </cell>
          <cell r="C4652">
            <v>4.0999999999999996</v>
          </cell>
          <cell r="D4652">
            <v>280</v>
          </cell>
          <cell r="E4652">
            <v>3.9</v>
          </cell>
          <cell r="F4652">
            <v>3.8</v>
          </cell>
          <cell r="G4652">
            <v>4.2</v>
          </cell>
          <cell r="H4652">
            <v>0.93</v>
          </cell>
        </row>
        <row r="4653">
          <cell r="A4653">
            <v>4652</v>
          </cell>
          <cell r="B4653" t="str">
            <v>Telcom &amp; Data</v>
          </cell>
          <cell r="C4653">
            <v>3.6</v>
          </cell>
          <cell r="D4653">
            <v>25</v>
          </cell>
          <cell r="E4653">
            <v>3.5</v>
          </cell>
          <cell r="F4653">
            <v>3.3</v>
          </cell>
          <cell r="G4653">
            <v>3.4</v>
          </cell>
          <cell r="H4653" t="str">
            <v>N/A</v>
          </cell>
        </row>
        <row r="4654">
          <cell r="A4654">
            <v>4653</v>
          </cell>
          <cell r="B4654" t="str">
            <v>Crete Carrier</v>
          </cell>
          <cell r="C4654">
            <v>3.5</v>
          </cell>
          <cell r="D4654">
            <v>1400</v>
          </cell>
          <cell r="E4654">
            <v>3.2</v>
          </cell>
          <cell r="F4654">
            <v>3.3</v>
          </cell>
          <cell r="G4654">
            <v>3.4</v>
          </cell>
          <cell r="H4654">
            <v>0.75</v>
          </cell>
        </row>
        <row r="4655">
          <cell r="A4655">
            <v>4654</v>
          </cell>
          <cell r="B4655" t="str">
            <v>Salo</v>
          </cell>
          <cell r="C4655">
            <v>4.4000000000000004</v>
          </cell>
          <cell r="D4655">
            <v>110</v>
          </cell>
          <cell r="E4655">
            <v>4.3</v>
          </cell>
          <cell r="F4655">
            <v>4.2</v>
          </cell>
          <cell r="G4655">
            <v>4.5999999999999996</v>
          </cell>
          <cell r="H4655">
            <v>0.96</v>
          </cell>
        </row>
        <row r="4656">
          <cell r="A4656">
            <v>4655</v>
          </cell>
          <cell r="B4656" t="str">
            <v>Mosaic North America</v>
          </cell>
          <cell r="C4656">
            <v>3.5</v>
          </cell>
          <cell r="D4656">
            <v>1800</v>
          </cell>
          <cell r="E4656">
            <v>3.4</v>
          </cell>
          <cell r="F4656">
            <v>3.2</v>
          </cell>
          <cell r="G4656">
            <v>3.5</v>
          </cell>
          <cell r="H4656">
            <v>0.74</v>
          </cell>
        </row>
        <row r="4657">
          <cell r="A4657">
            <v>4656</v>
          </cell>
          <cell r="B4657" t="str">
            <v>Delaware River Port Authority</v>
          </cell>
          <cell r="C4657">
            <v>3.6</v>
          </cell>
          <cell r="D4657">
            <v>85</v>
          </cell>
          <cell r="E4657">
            <v>3.5</v>
          </cell>
          <cell r="F4657">
            <v>3.2</v>
          </cell>
          <cell r="G4657">
            <v>3.4</v>
          </cell>
          <cell r="H4657">
            <v>0.7</v>
          </cell>
        </row>
        <row r="4658">
          <cell r="A4658">
            <v>4657</v>
          </cell>
          <cell r="B4658" t="str">
            <v>Southwest Funding</v>
          </cell>
          <cell r="C4658">
            <v>3.9</v>
          </cell>
          <cell r="D4658">
            <v>130</v>
          </cell>
          <cell r="E4658">
            <v>3.8</v>
          </cell>
          <cell r="F4658">
            <v>3.7</v>
          </cell>
          <cell r="G4658">
            <v>4</v>
          </cell>
          <cell r="H4658">
            <v>0.88</v>
          </cell>
        </row>
        <row r="4659">
          <cell r="A4659">
            <v>4658</v>
          </cell>
          <cell r="B4659" t="str">
            <v>Grand Sierra Resort</v>
          </cell>
          <cell r="C4659">
            <v>3.3</v>
          </cell>
          <cell r="D4659">
            <v>580</v>
          </cell>
          <cell r="E4659">
            <v>3</v>
          </cell>
          <cell r="F4659">
            <v>3</v>
          </cell>
          <cell r="G4659">
            <v>3.2</v>
          </cell>
          <cell r="H4659">
            <v>0.64</v>
          </cell>
        </row>
        <row r="4660">
          <cell r="A4660">
            <v>4659</v>
          </cell>
          <cell r="B4660" t="str">
            <v>Liberated Brands</v>
          </cell>
          <cell r="C4660">
            <v>3.7</v>
          </cell>
          <cell r="D4660">
            <v>45</v>
          </cell>
          <cell r="E4660">
            <v>3.5</v>
          </cell>
          <cell r="F4660">
            <v>3.4</v>
          </cell>
          <cell r="G4660">
            <v>3.8</v>
          </cell>
          <cell r="H4660" t="str">
            <v>N/A</v>
          </cell>
        </row>
        <row r="4661">
          <cell r="A4661">
            <v>4660</v>
          </cell>
          <cell r="B4661" t="str">
            <v>ZenithOptimedia</v>
          </cell>
          <cell r="C4661">
            <v>3.6</v>
          </cell>
          <cell r="D4661">
            <v>950</v>
          </cell>
          <cell r="E4661">
            <v>3.2</v>
          </cell>
          <cell r="F4661">
            <v>3.3</v>
          </cell>
          <cell r="G4661">
            <v>3.6</v>
          </cell>
          <cell r="H4661">
            <v>0.76</v>
          </cell>
        </row>
        <row r="4662">
          <cell r="A4662">
            <v>4661</v>
          </cell>
          <cell r="B4662" t="str">
            <v>Viceroy Hotel Group</v>
          </cell>
          <cell r="C4662">
            <v>3.4</v>
          </cell>
          <cell r="D4662">
            <v>240</v>
          </cell>
          <cell r="E4662">
            <v>3</v>
          </cell>
          <cell r="F4662">
            <v>3.1</v>
          </cell>
          <cell r="G4662">
            <v>3.3</v>
          </cell>
          <cell r="H4662">
            <v>0.66</v>
          </cell>
        </row>
        <row r="4663">
          <cell r="A4663">
            <v>4662</v>
          </cell>
          <cell r="B4663" t="str">
            <v>Havas</v>
          </cell>
          <cell r="C4663">
            <v>3.7</v>
          </cell>
          <cell r="D4663">
            <v>4200</v>
          </cell>
          <cell r="E4663">
            <v>3.3</v>
          </cell>
          <cell r="F4663">
            <v>3.4</v>
          </cell>
          <cell r="G4663">
            <v>3.7</v>
          </cell>
          <cell r="H4663">
            <v>0.79</v>
          </cell>
        </row>
        <row r="4664">
          <cell r="A4664">
            <v>4663</v>
          </cell>
          <cell r="B4664" t="str">
            <v>Affinion Group</v>
          </cell>
          <cell r="C4664">
            <v>3.2</v>
          </cell>
          <cell r="D4664">
            <v>520</v>
          </cell>
          <cell r="E4664">
            <v>3.3</v>
          </cell>
          <cell r="F4664">
            <v>2.8</v>
          </cell>
          <cell r="G4664">
            <v>3</v>
          </cell>
          <cell r="H4664">
            <v>0.57999999999999996</v>
          </cell>
        </row>
        <row r="4665">
          <cell r="A4665">
            <v>4664</v>
          </cell>
          <cell r="B4665" t="str">
            <v>First Interstate Bank</v>
          </cell>
          <cell r="C4665">
            <v>3.6</v>
          </cell>
          <cell r="D4665">
            <v>480</v>
          </cell>
          <cell r="E4665">
            <v>3.7</v>
          </cell>
          <cell r="F4665">
            <v>3.3</v>
          </cell>
          <cell r="G4665">
            <v>3.6</v>
          </cell>
          <cell r="H4665">
            <v>0.75</v>
          </cell>
        </row>
        <row r="4666">
          <cell r="A4666">
            <v>4665</v>
          </cell>
          <cell r="B4666" t="str">
            <v>C-sam</v>
          </cell>
          <cell r="C4666">
            <v>3.5</v>
          </cell>
          <cell r="D4666">
            <v>30</v>
          </cell>
          <cell r="E4666">
            <v>3.3</v>
          </cell>
          <cell r="F4666">
            <v>3.2</v>
          </cell>
          <cell r="G4666">
            <v>3.4</v>
          </cell>
          <cell r="H4666" t="str">
            <v>N/A</v>
          </cell>
        </row>
        <row r="4667">
          <cell r="A4667">
            <v>4666</v>
          </cell>
          <cell r="B4667" t="str">
            <v>Quality Pork Processors</v>
          </cell>
          <cell r="C4667">
            <v>3.1</v>
          </cell>
          <cell r="D4667">
            <v>110</v>
          </cell>
          <cell r="E4667">
            <v>2.6</v>
          </cell>
          <cell r="F4667">
            <v>2.8</v>
          </cell>
          <cell r="G4667">
            <v>3</v>
          </cell>
          <cell r="H4667">
            <v>0.54</v>
          </cell>
        </row>
        <row r="4668">
          <cell r="A4668">
            <v>4667</v>
          </cell>
          <cell r="B4668" t="str">
            <v>Vector</v>
          </cell>
          <cell r="C4668">
            <v>3.5</v>
          </cell>
          <cell r="D4668">
            <v>150</v>
          </cell>
          <cell r="E4668">
            <v>3.4</v>
          </cell>
          <cell r="F4668">
            <v>3.2</v>
          </cell>
          <cell r="G4668">
            <v>3.4</v>
          </cell>
          <cell r="H4668">
            <v>0.7</v>
          </cell>
        </row>
        <row r="4669">
          <cell r="A4669">
            <v>4668</v>
          </cell>
          <cell r="B4669" t="str">
            <v>Biagi Bros</v>
          </cell>
          <cell r="C4669">
            <v>3.3</v>
          </cell>
          <cell r="D4669">
            <v>140</v>
          </cell>
          <cell r="E4669">
            <v>2.8</v>
          </cell>
          <cell r="F4669">
            <v>3</v>
          </cell>
          <cell r="G4669">
            <v>3.1</v>
          </cell>
          <cell r="H4669">
            <v>0.62</v>
          </cell>
        </row>
        <row r="4670">
          <cell r="A4670">
            <v>4669</v>
          </cell>
          <cell r="B4670" t="str">
            <v>Partners Personnel</v>
          </cell>
          <cell r="C4670">
            <v>4</v>
          </cell>
          <cell r="D4670">
            <v>320</v>
          </cell>
          <cell r="E4670">
            <v>3.8</v>
          </cell>
          <cell r="F4670">
            <v>3.8</v>
          </cell>
          <cell r="G4670">
            <v>4.0999999999999996</v>
          </cell>
          <cell r="H4670">
            <v>0.9</v>
          </cell>
        </row>
        <row r="4671">
          <cell r="A4671">
            <v>4670</v>
          </cell>
          <cell r="B4671" t="str">
            <v>Friendly Computers</v>
          </cell>
          <cell r="C4671">
            <v>3.4</v>
          </cell>
          <cell r="D4671">
            <v>20</v>
          </cell>
          <cell r="E4671">
            <v>3.3</v>
          </cell>
          <cell r="F4671">
            <v>3.1</v>
          </cell>
          <cell r="G4671">
            <v>3.2</v>
          </cell>
          <cell r="H4671" t="str">
            <v>N/A</v>
          </cell>
        </row>
        <row r="4672">
          <cell r="A4672">
            <v>4671</v>
          </cell>
          <cell r="B4672" t="str">
            <v>SBContract</v>
          </cell>
          <cell r="C4672">
            <v>3.6</v>
          </cell>
          <cell r="D4672">
            <v>15</v>
          </cell>
          <cell r="E4672">
            <v>3.4</v>
          </cell>
          <cell r="F4672">
            <v>3.3</v>
          </cell>
          <cell r="G4672">
            <v>3.5</v>
          </cell>
          <cell r="H4672" t="str">
            <v>N/A</v>
          </cell>
        </row>
        <row r="4673">
          <cell r="A4673">
            <v>4672</v>
          </cell>
          <cell r="B4673" t="str">
            <v>WeiserMazars</v>
          </cell>
          <cell r="C4673">
            <v>3.5</v>
          </cell>
          <cell r="D4673">
            <v>280</v>
          </cell>
          <cell r="E4673">
            <v>3.3</v>
          </cell>
          <cell r="F4673">
            <v>3.2</v>
          </cell>
          <cell r="G4673">
            <v>3.4</v>
          </cell>
          <cell r="H4673">
            <v>0.72</v>
          </cell>
        </row>
        <row r="4674">
          <cell r="A4674">
            <v>4673</v>
          </cell>
          <cell r="B4674" t="str">
            <v>CWG</v>
          </cell>
          <cell r="C4674">
            <v>3.5</v>
          </cell>
          <cell r="D4674">
            <v>45</v>
          </cell>
          <cell r="E4674">
            <v>3.4</v>
          </cell>
          <cell r="F4674">
            <v>3.2</v>
          </cell>
          <cell r="G4674">
            <v>3.3</v>
          </cell>
          <cell r="H4674" t="str">
            <v>N/A</v>
          </cell>
        </row>
        <row r="4675">
          <cell r="A4675">
            <v>4674</v>
          </cell>
          <cell r="B4675" t="str">
            <v>SeekingAlpha Search International</v>
          </cell>
          <cell r="C4675">
            <v>3.8</v>
          </cell>
          <cell r="D4675">
            <v>60</v>
          </cell>
          <cell r="E4675">
            <v>3.6</v>
          </cell>
          <cell r="F4675">
            <v>3.5</v>
          </cell>
          <cell r="G4675">
            <v>3.9</v>
          </cell>
          <cell r="H4675">
            <v>0.85</v>
          </cell>
        </row>
        <row r="4676">
          <cell r="A4676">
            <v>4675</v>
          </cell>
          <cell r="B4676" t="str">
            <v>Agru America, Inc.</v>
          </cell>
          <cell r="C4676">
            <v>3.3</v>
          </cell>
          <cell r="D4676">
            <v>75</v>
          </cell>
          <cell r="E4676">
            <v>2.9</v>
          </cell>
          <cell r="F4676">
            <v>3</v>
          </cell>
          <cell r="G4676">
            <v>3.1</v>
          </cell>
          <cell r="H4676">
            <v>0.6</v>
          </cell>
        </row>
        <row r="4677">
          <cell r="A4677">
            <v>4676</v>
          </cell>
          <cell r="B4677" t="str">
            <v>Lycatel</v>
          </cell>
          <cell r="C4677">
            <v>3.2</v>
          </cell>
          <cell r="D4677">
            <v>85</v>
          </cell>
          <cell r="E4677">
            <v>3.1</v>
          </cell>
          <cell r="F4677">
            <v>2.9</v>
          </cell>
          <cell r="G4677">
            <v>3</v>
          </cell>
          <cell r="H4677">
            <v>0.56000000000000005</v>
          </cell>
        </row>
        <row r="4678">
          <cell r="A4678">
            <v>4677</v>
          </cell>
          <cell r="B4678" t="str">
            <v>All Children's Hospital</v>
          </cell>
          <cell r="C4678">
            <v>3.8</v>
          </cell>
          <cell r="D4678">
            <v>310</v>
          </cell>
          <cell r="E4678">
            <v>3.6</v>
          </cell>
          <cell r="F4678">
            <v>3.5</v>
          </cell>
          <cell r="G4678">
            <v>3.9</v>
          </cell>
          <cell r="H4678">
            <v>0.82</v>
          </cell>
        </row>
        <row r="4679">
          <cell r="A4679">
            <v>4678</v>
          </cell>
          <cell r="B4679" t="str">
            <v>Sprint Mart</v>
          </cell>
          <cell r="C4679">
            <v>3.1</v>
          </cell>
          <cell r="D4679">
            <v>120</v>
          </cell>
          <cell r="E4679">
            <v>2.8</v>
          </cell>
          <cell r="F4679">
            <v>2.8</v>
          </cell>
          <cell r="G4679">
            <v>3</v>
          </cell>
          <cell r="H4679">
            <v>0.55000000000000004</v>
          </cell>
        </row>
        <row r="4680">
          <cell r="A4680">
            <v>4679</v>
          </cell>
          <cell r="B4680" t="str">
            <v>Turning Stone Enterprises</v>
          </cell>
          <cell r="C4680">
            <v>3.5</v>
          </cell>
          <cell r="D4680">
            <v>650</v>
          </cell>
          <cell r="E4680">
            <v>3.2</v>
          </cell>
          <cell r="F4680">
            <v>3.3</v>
          </cell>
          <cell r="G4680">
            <v>3.5</v>
          </cell>
          <cell r="H4680">
            <v>0.74</v>
          </cell>
        </row>
        <row r="4681">
          <cell r="A4681">
            <v>4680</v>
          </cell>
          <cell r="B4681" t="str">
            <v>SigmaTron International</v>
          </cell>
          <cell r="C4681">
            <v>3.1</v>
          </cell>
          <cell r="D4681">
            <v>190</v>
          </cell>
          <cell r="E4681">
            <v>3</v>
          </cell>
          <cell r="F4681">
            <v>2.8</v>
          </cell>
          <cell r="G4681">
            <v>2.9</v>
          </cell>
          <cell r="H4681">
            <v>0.52</v>
          </cell>
        </row>
        <row r="4682">
          <cell r="A4682">
            <v>4681</v>
          </cell>
          <cell r="B4682" t="str">
            <v>HMS Global Maritime, Inc.</v>
          </cell>
          <cell r="C4682">
            <v>3.5</v>
          </cell>
          <cell r="D4682">
            <v>110</v>
          </cell>
          <cell r="E4682">
            <v>3.2</v>
          </cell>
          <cell r="F4682">
            <v>3.3</v>
          </cell>
          <cell r="G4682">
            <v>3.4</v>
          </cell>
          <cell r="H4682">
            <v>0.72</v>
          </cell>
        </row>
        <row r="4683">
          <cell r="A4683">
            <v>4682</v>
          </cell>
          <cell r="B4683" t="str">
            <v>Acterna</v>
          </cell>
          <cell r="C4683">
            <v>3.4</v>
          </cell>
          <cell r="D4683">
            <v>40</v>
          </cell>
          <cell r="E4683">
            <v>3.3</v>
          </cell>
          <cell r="F4683">
            <v>3.1</v>
          </cell>
          <cell r="G4683">
            <v>3.2</v>
          </cell>
          <cell r="H4683" t="str">
            <v>N/A</v>
          </cell>
        </row>
        <row r="4684">
          <cell r="A4684">
            <v>4683</v>
          </cell>
          <cell r="B4684" t="str">
            <v>Rogers Behavioral Health</v>
          </cell>
          <cell r="C4684">
            <v>3.3</v>
          </cell>
          <cell r="D4684">
            <v>950</v>
          </cell>
          <cell r="E4684">
            <v>2.8</v>
          </cell>
          <cell r="F4684">
            <v>3</v>
          </cell>
          <cell r="G4684">
            <v>3.3</v>
          </cell>
          <cell r="H4684">
            <v>0.64</v>
          </cell>
        </row>
        <row r="4685">
          <cell r="A4685">
            <v>4684</v>
          </cell>
          <cell r="B4685" t="str">
            <v>CSB System International</v>
          </cell>
          <cell r="C4685">
            <v>3.7</v>
          </cell>
          <cell r="D4685">
            <v>55</v>
          </cell>
          <cell r="E4685">
            <v>3.5</v>
          </cell>
          <cell r="F4685">
            <v>3.4</v>
          </cell>
          <cell r="G4685">
            <v>3.6</v>
          </cell>
          <cell r="H4685" t="str">
            <v>N/A</v>
          </cell>
        </row>
        <row r="4686">
          <cell r="A4686">
            <v>4685</v>
          </cell>
          <cell r="B4686" t="str">
            <v>World Finance Corporation Of Texas</v>
          </cell>
          <cell r="C4686">
            <v>3.5</v>
          </cell>
          <cell r="D4686">
            <v>130</v>
          </cell>
          <cell r="E4686">
            <v>3.4</v>
          </cell>
          <cell r="F4686">
            <v>3.2</v>
          </cell>
          <cell r="G4686">
            <v>3.4</v>
          </cell>
          <cell r="H4686">
            <v>0.7</v>
          </cell>
        </row>
        <row r="4687">
          <cell r="A4687">
            <v>4686</v>
          </cell>
          <cell r="B4687" t="str">
            <v>TMI Hospitality</v>
          </cell>
          <cell r="C4687">
            <v>3.4</v>
          </cell>
          <cell r="D4687">
            <v>380</v>
          </cell>
          <cell r="E4687">
            <v>3.1</v>
          </cell>
          <cell r="F4687">
            <v>3.1</v>
          </cell>
          <cell r="G4687">
            <v>3.3</v>
          </cell>
          <cell r="H4687">
            <v>0.67</v>
          </cell>
        </row>
        <row r="4688">
          <cell r="A4688">
            <v>4687</v>
          </cell>
          <cell r="B4688" t="str">
            <v>Crain Automotive Team</v>
          </cell>
          <cell r="C4688">
            <v>3.4</v>
          </cell>
          <cell r="D4688">
            <v>95</v>
          </cell>
          <cell r="E4688">
            <v>2.9</v>
          </cell>
          <cell r="F4688">
            <v>3.1</v>
          </cell>
          <cell r="G4688">
            <v>3.4</v>
          </cell>
          <cell r="H4688">
            <v>0.65</v>
          </cell>
        </row>
        <row r="4689">
          <cell r="A4689">
            <v>4688</v>
          </cell>
          <cell r="B4689" t="str">
            <v>The Greenbrier</v>
          </cell>
          <cell r="C4689">
            <v>3.4</v>
          </cell>
          <cell r="D4689">
            <v>420</v>
          </cell>
          <cell r="E4689">
            <v>2.9</v>
          </cell>
          <cell r="F4689">
            <v>3.1</v>
          </cell>
          <cell r="G4689">
            <v>3.4</v>
          </cell>
          <cell r="H4689">
            <v>0.66</v>
          </cell>
        </row>
        <row r="4690">
          <cell r="A4690">
            <v>4689</v>
          </cell>
          <cell r="B4690" t="str">
            <v>West Contra Costa Unified School District</v>
          </cell>
          <cell r="C4690">
            <v>3.3</v>
          </cell>
          <cell r="D4690">
            <v>180</v>
          </cell>
          <cell r="E4690">
            <v>3.2</v>
          </cell>
          <cell r="F4690">
            <v>2.9</v>
          </cell>
          <cell r="G4690">
            <v>3.1</v>
          </cell>
          <cell r="H4690">
            <v>0.57999999999999996</v>
          </cell>
        </row>
        <row r="4691">
          <cell r="A4691">
            <v>4690</v>
          </cell>
          <cell r="B4691" t="str">
            <v>Goldbelt, Incorporated</v>
          </cell>
          <cell r="C4691">
            <v>3.5</v>
          </cell>
          <cell r="D4691">
            <v>210</v>
          </cell>
          <cell r="E4691">
            <v>3.4</v>
          </cell>
          <cell r="F4691">
            <v>3.2</v>
          </cell>
          <cell r="G4691">
            <v>3.4</v>
          </cell>
          <cell r="H4691">
            <v>0.72</v>
          </cell>
        </row>
        <row r="4692">
          <cell r="A4692">
            <v>4691</v>
          </cell>
          <cell r="B4692" t="str">
            <v>Matrix</v>
          </cell>
          <cell r="C4692">
            <v>3.6</v>
          </cell>
          <cell r="D4692">
            <v>450</v>
          </cell>
          <cell r="E4692">
            <v>3.5</v>
          </cell>
          <cell r="F4692">
            <v>3.3</v>
          </cell>
          <cell r="G4692">
            <v>3.6</v>
          </cell>
          <cell r="H4692">
            <v>0.76</v>
          </cell>
        </row>
        <row r="4693">
          <cell r="A4693">
            <v>4692</v>
          </cell>
          <cell r="B4693" t="str">
            <v>Craft</v>
          </cell>
          <cell r="C4693">
            <v>3.9</v>
          </cell>
          <cell r="D4693">
            <v>120</v>
          </cell>
          <cell r="E4693">
            <v>3.7</v>
          </cell>
          <cell r="F4693">
            <v>3.6</v>
          </cell>
          <cell r="G4693">
            <v>4</v>
          </cell>
          <cell r="H4693">
            <v>0.88</v>
          </cell>
        </row>
        <row r="4694">
          <cell r="A4694">
            <v>4693</v>
          </cell>
          <cell r="B4694" t="str">
            <v>Heritage Financial Corp</v>
          </cell>
          <cell r="C4694">
            <v>3.7</v>
          </cell>
          <cell r="D4694">
            <v>110</v>
          </cell>
          <cell r="E4694">
            <v>3.8</v>
          </cell>
          <cell r="F4694">
            <v>3.4</v>
          </cell>
          <cell r="G4694">
            <v>3.7</v>
          </cell>
          <cell r="H4694">
            <v>0.81</v>
          </cell>
        </row>
        <row r="4695">
          <cell r="A4695">
            <v>4694</v>
          </cell>
          <cell r="B4695" t="str">
            <v>Communicare</v>
          </cell>
          <cell r="C4695">
            <v>3.1</v>
          </cell>
          <cell r="D4695">
            <v>1800</v>
          </cell>
          <cell r="E4695">
            <v>2.7</v>
          </cell>
          <cell r="F4695">
            <v>2.8</v>
          </cell>
          <cell r="G4695">
            <v>3</v>
          </cell>
          <cell r="H4695">
            <v>0.54</v>
          </cell>
        </row>
        <row r="4696">
          <cell r="A4696">
            <v>4695</v>
          </cell>
          <cell r="B4696" t="str">
            <v>Washington DC</v>
          </cell>
          <cell r="C4696">
            <v>3.6</v>
          </cell>
          <cell r="D4696">
            <v>1200</v>
          </cell>
          <cell r="E4696">
            <v>3.5</v>
          </cell>
          <cell r="F4696">
            <v>3.3</v>
          </cell>
          <cell r="G4696">
            <v>3.6</v>
          </cell>
          <cell r="H4696">
            <v>0.73</v>
          </cell>
        </row>
        <row r="4697">
          <cell r="A4697">
            <v>4696</v>
          </cell>
          <cell r="B4697" t="str">
            <v>American Specialty Health</v>
          </cell>
          <cell r="C4697">
            <v>3.5</v>
          </cell>
          <cell r="D4697">
            <v>680</v>
          </cell>
          <cell r="E4697">
            <v>3.6</v>
          </cell>
          <cell r="F4697">
            <v>3.2</v>
          </cell>
          <cell r="G4697">
            <v>3.4</v>
          </cell>
          <cell r="H4697">
            <v>0.71</v>
          </cell>
        </row>
        <row r="4698">
          <cell r="A4698">
            <v>4697</v>
          </cell>
          <cell r="B4698" t="str">
            <v>Seacoast Banking</v>
          </cell>
          <cell r="C4698">
            <v>3.7</v>
          </cell>
          <cell r="D4698">
            <v>340</v>
          </cell>
          <cell r="E4698">
            <v>3.8</v>
          </cell>
          <cell r="F4698">
            <v>3.4</v>
          </cell>
          <cell r="G4698">
            <v>3.7</v>
          </cell>
          <cell r="H4698">
            <v>0.82</v>
          </cell>
        </row>
        <row r="4699">
          <cell r="A4699">
            <v>4698</v>
          </cell>
          <cell r="B4699" t="str">
            <v>Grand Canyon Education</v>
          </cell>
          <cell r="C4699">
            <v>3.7</v>
          </cell>
          <cell r="D4699">
            <v>1400</v>
          </cell>
          <cell r="E4699">
            <v>3.6</v>
          </cell>
          <cell r="F4699">
            <v>3.4</v>
          </cell>
          <cell r="G4699">
            <v>3.7</v>
          </cell>
          <cell r="H4699">
            <v>0.8</v>
          </cell>
        </row>
        <row r="4700">
          <cell r="A4700">
            <v>4699</v>
          </cell>
          <cell r="B4700" t="str">
            <v>GM Financial</v>
          </cell>
          <cell r="C4700">
            <v>3.9</v>
          </cell>
          <cell r="D4700">
            <v>3200</v>
          </cell>
          <cell r="E4700">
            <v>3.8</v>
          </cell>
          <cell r="F4700">
            <v>3.6</v>
          </cell>
          <cell r="G4700">
            <v>4</v>
          </cell>
          <cell r="H4700">
            <v>0.89</v>
          </cell>
        </row>
        <row r="4701">
          <cell r="A4701">
            <v>4700</v>
          </cell>
          <cell r="B4701" t="str">
            <v>EiendomsMegler 1</v>
          </cell>
          <cell r="C4701">
            <v>3.9</v>
          </cell>
          <cell r="D4701">
            <v>45</v>
          </cell>
          <cell r="E4701">
            <v>3.7</v>
          </cell>
          <cell r="F4701">
            <v>3.6</v>
          </cell>
          <cell r="G4701">
            <v>4.0999999999999996</v>
          </cell>
          <cell r="H4701" t="str">
            <v>N/A</v>
          </cell>
        </row>
        <row r="4702">
          <cell r="A4702">
            <v>4701</v>
          </cell>
          <cell r="B4702" t="str">
            <v>CoralTree Hospitality</v>
          </cell>
          <cell r="C4702">
            <v>3.8</v>
          </cell>
          <cell r="D4702">
            <v>245</v>
          </cell>
          <cell r="E4702">
            <v>3.6</v>
          </cell>
          <cell r="F4702">
            <v>3.4</v>
          </cell>
          <cell r="G4702">
            <v>3.9</v>
          </cell>
          <cell r="H4702">
            <v>0.82</v>
          </cell>
        </row>
        <row r="4703">
          <cell r="A4703">
            <v>4702</v>
          </cell>
          <cell r="B4703" t="str">
            <v>Quest Global, Inc.</v>
          </cell>
          <cell r="C4703">
            <v>3.7</v>
          </cell>
          <cell r="D4703">
            <v>8200</v>
          </cell>
          <cell r="E4703">
            <v>3.4</v>
          </cell>
          <cell r="F4703">
            <v>3.5</v>
          </cell>
          <cell r="G4703">
            <v>3.6</v>
          </cell>
          <cell r="H4703">
            <v>0.78</v>
          </cell>
        </row>
        <row r="4704">
          <cell r="A4704">
            <v>4703</v>
          </cell>
          <cell r="B4704" t="str">
            <v>Pharmacyclics</v>
          </cell>
          <cell r="C4704">
            <v>3.5</v>
          </cell>
          <cell r="D4704">
            <v>412</v>
          </cell>
          <cell r="E4704">
            <v>3.1</v>
          </cell>
          <cell r="F4704">
            <v>3.2</v>
          </cell>
          <cell r="G4704">
            <v>3.4</v>
          </cell>
          <cell r="H4704">
            <v>0.65</v>
          </cell>
        </row>
        <row r="4705">
          <cell r="A4705">
            <v>4704</v>
          </cell>
          <cell r="B4705" t="str">
            <v>Contour Aviation</v>
          </cell>
          <cell r="C4705">
            <v>3.2</v>
          </cell>
          <cell r="D4705">
            <v>168</v>
          </cell>
          <cell r="E4705">
            <v>2.8</v>
          </cell>
          <cell r="F4705">
            <v>2.9</v>
          </cell>
          <cell r="G4705">
            <v>3.1</v>
          </cell>
          <cell r="H4705">
            <v>0.57999999999999996</v>
          </cell>
        </row>
        <row r="4706">
          <cell r="A4706">
            <v>4705</v>
          </cell>
          <cell r="B4706" t="str">
            <v>Service Electric Company</v>
          </cell>
          <cell r="C4706">
            <v>3.4</v>
          </cell>
          <cell r="D4706">
            <v>95</v>
          </cell>
          <cell r="E4706">
            <v>3.2</v>
          </cell>
          <cell r="F4706">
            <v>3.1</v>
          </cell>
          <cell r="G4706">
            <v>3.3</v>
          </cell>
          <cell r="H4706" t="str">
            <v>N/A</v>
          </cell>
        </row>
        <row r="4707">
          <cell r="A4707">
            <v>4706</v>
          </cell>
          <cell r="B4707" t="str">
            <v>Parallon</v>
          </cell>
          <cell r="C4707">
            <v>3.4</v>
          </cell>
          <cell r="D4707">
            <v>3100</v>
          </cell>
          <cell r="E4707">
            <v>3.3</v>
          </cell>
          <cell r="F4707">
            <v>3</v>
          </cell>
          <cell r="G4707">
            <v>3.2</v>
          </cell>
          <cell r="H4707">
            <v>0.62</v>
          </cell>
        </row>
        <row r="4708">
          <cell r="A4708">
            <v>4707</v>
          </cell>
          <cell r="B4708" t="str">
            <v>Fountainhead Practice Management Solutions</v>
          </cell>
          <cell r="C4708">
            <v>3.1</v>
          </cell>
          <cell r="D4708">
            <v>28</v>
          </cell>
          <cell r="E4708">
            <v>3</v>
          </cell>
          <cell r="F4708">
            <v>2.8</v>
          </cell>
          <cell r="G4708">
            <v>2.9</v>
          </cell>
          <cell r="H4708" t="str">
            <v>N/A</v>
          </cell>
        </row>
        <row r="4709">
          <cell r="A4709">
            <v>4708</v>
          </cell>
          <cell r="B4709" t="str">
            <v>Crane Aerospace &amp; Electronics</v>
          </cell>
          <cell r="C4709">
            <v>3.5</v>
          </cell>
          <cell r="D4709">
            <v>650</v>
          </cell>
          <cell r="E4709">
            <v>3.4</v>
          </cell>
          <cell r="F4709">
            <v>3.2</v>
          </cell>
          <cell r="G4709">
            <v>3.3</v>
          </cell>
          <cell r="H4709">
            <v>0.74</v>
          </cell>
        </row>
        <row r="4710">
          <cell r="A4710">
            <v>4709</v>
          </cell>
          <cell r="B4710" t="str">
            <v>United Surgical Partners International</v>
          </cell>
          <cell r="C4710">
            <v>3.3</v>
          </cell>
          <cell r="D4710">
            <v>1200</v>
          </cell>
          <cell r="E4710">
            <v>3.1</v>
          </cell>
          <cell r="F4710">
            <v>3</v>
          </cell>
          <cell r="G4710">
            <v>3.2</v>
          </cell>
          <cell r="H4710">
            <v>0.68</v>
          </cell>
        </row>
        <row r="4711">
          <cell r="A4711">
            <v>4710</v>
          </cell>
          <cell r="B4711" t="str">
            <v>Paragon Offshore</v>
          </cell>
          <cell r="C4711">
            <v>3.6</v>
          </cell>
          <cell r="D4711">
            <v>210</v>
          </cell>
          <cell r="E4711">
            <v>3.5</v>
          </cell>
          <cell r="F4711">
            <v>3.4</v>
          </cell>
          <cell r="G4711">
            <v>3.5</v>
          </cell>
          <cell r="H4711" t="str">
            <v>N/A</v>
          </cell>
        </row>
        <row r="4712">
          <cell r="A4712">
            <v>4711</v>
          </cell>
          <cell r="B4712" t="str">
            <v>NPC International</v>
          </cell>
          <cell r="C4712">
            <v>2.9</v>
          </cell>
          <cell r="D4712">
            <v>4500</v>
          </cell>
          <cell r="E4712">
            <v>2.6</v>
          </cell>
          <cell r="F4712">
            <v>2.7</v>
          </cell>
          <cell r="G4712">
            <v>2.8</v>
          </cell>
          <cell r="H4712">
            <v>0.45</v>
          </cell>
        </row>
        <row r="4713">
          <cell r="A4713">
            <v>4712</v>
          </cell>
          <cell r="B4713" t="str">
            <v>EaglePixel</v>
          </cell>
          <cell r="C4713">
            <v>4.2</v>
          </cell>
          <cell r="D4713">
            <v>15</v>
          </cell>
          <cell r="E4713">
            <v>4</v>
          </cell>
          <cell r="F4713">
            <v>4.0999999999999996</v>
          </cell>
          <cell r="G4713">
            <v>4.3</v>
          </cell>
          <cell r="H4713" t="str">
            <v>N/A</v>
          </cell>
        </row>
        <row r="4714">
          <cell r="A4714">
            <v>4713</v>
          </cell>
          <cell r="B4714" t="str">
            <v>TPI Hospitality</v>
          </cell>
          <cell r="C4714">
            <v>3.9</v>
          </cell>
          <cell r="D4714">
            <v>320</v>
          </cell>
          <cell r="E4714">
            <v>3.7</v>
          </cell>
          <cell r="F4714">
            <v>3.6</v>
          </cell>
          <cell r="G4714">
            <v>4</v>
          </cell>
          <cell r="H4714">
            <v>0.88</v>
          </cell>
        </row>
        <row r="4715">
          <cell r="A4715">
            <v>4714</v>
          </cell>
          <cell r="B4715" t="str">
            <v>Beau Rivage Resorts</v>
          </cell>
          <cell r="C4715">
            <v>3.7</v>
          </cell>
          <cell r="D4715">
            <v>850</v>
          </cell>
          <cell r="E4715">
            <v>3.2</v>
          </cell>
          <cell r="F4715">
            <v>3.3</v>
          </cell>
          <cell r="G4715">
            <v>3.8</v>
          </cell>
          <cell r="H4715">
            <v>0.79</v>
          </cell>
        </row>
        <row r="4716">
          <cell r="A4716">
            <v>4715</v>
          </cell>
          <cell r="B4716" t="str">
            <v>Empire Telecom USA, LLC</v>
          </cell>
          <cell r="C4716">
            <v>3.1</v>
          </cell>
          <cell r="D4716">
            <v>140</v>
          </cell>
          <cell r="E4716">
            <v>2.7</v>
          </cell>
          <cell r="F4716">
            <v>2.8</v>
          </cell>
          <cell r="G4716">
            <v>2.9</v>
          </cell>
          <cell r="H4716">
            <v>0.52</v>
          </cell>
        </row>
        <row r="4717">
          <cell r="A4717">
            <v>4716</v>
          </cell>
          <cell r="B4717" t="str">
            <v>Ipswitch File Transfer(Now Progress)</v>
          </cell>
          <cell r="C4717">
            <v>3.9</v>
          </cell>
          <cell r="D4717">
            <v>1100</v>
          </cell>
          <cell r="E4717">
            <v>4.0999999999999996</v>
          </cell>
          <cell r="F4717">
            <v>3.7</v>
          </cell>
          <cell r="G4717">
            <v>4</v>
          </cell>
          <cell r="H4717">
            <v>0.92</v>
          </cell>
        </row>
        <row r="4718">
          <cell r="A4718">
            <v>4717</v>
          </cell>
          <cell r="B4718" t="str">
            <v>TripConnect</v>
          </cell>
          <cell r="C4718">
            <v>3.5</v>
          </cell>
          <cell r="D4718">
            <v>45</v>
          </cell>
          <cell r="E4718">
            <v>3.4</v>
          </cell>
          <cell r="F4718">
            <v>3.2</v>
          </cell>
          <cell r="G4718">
            <v>3.5</v>
          </cell>
          <cell r="H4718" t="str">
            <v>N/A</v>
          </cell>
        </row>
        <row r="4719">
          <cell r="A4719">
            <v>4718</v>
          </cell>
          <cell r="B4719" t="str">
            <v>Polyconcept</v>
          </cell>
          <cell r="C4719">
            <v>3.4</v>
          </cell>
          <cell r="D4719">
            <v>380</v>
          </cell>
          <cell r="E4719">
            <v>3.3</v>
          </cell>
          <cell r="F4719">
            <v>3.1</v>
          </cell>
          <cell r="G4719">
            <v>3.2</v>
          </cell>
          <cell r="H4719">
            <v>0.64</v>
          </cell>
        </row>
        <row r="4720">
          <cell r="A4720">
            <v>4719</v>
          </cell>
          <cell r="B4720" t="str">
            <v>Heritage Autogroup</v>
          </cell>
          <cell r="C4720">
            <v>3.3</v>
          </cell>
          <cell r="D4720">
            <v>190</v>
          </cell>
          <cell r="E4720">
            <v>2.9</v>
          </cell>
          <cell r="F4720">
            <v>3</v>
          </cell>
          <cell r="G4720">
            <v>3.1</v>
          </cell>
          <cell r="H4720">
            <v>0.6</v>
          </cell>
        </row>
        <row r="4721">
          <cell r="A4721">
            <v>4720</v>
          </cell>
          <cell r="B4721" t="str">
            <v>Silver Eagle Distributors</v>
          </cell>
          <cell r="C4721">
            <v>3.5</v>
          </cell>
          <cell r="D4721">
            <v>215</v>
          </cell>
          <cell r="E4721">
            <v>3.1</v>
          </cell>
          <cell r="F4721">
            <v>3.2</v>
          </cell>
          <cell r="G4721">
            <v>3.4</v>
          </cell>
          <cell r="H4721">
            <v>0.72</v>
          </cell>
        </row>
        <row r="4722">
          <cell r="A4722">
            <v>4721</v>
          </cell>
          <cell r="B4722" t="str">
            <v>ITzSolved</v>
          </cell>
          <cell r="C4722">
            <v>4.5</v>
          </cell>
          <cell r="D4722">
            <v>12</v>
          </cell>
          <cell r="E4722">
            <v>4.4000000000000004</v>
          </cell>
          <cell r="F4722">
            <v>4.5</v>
          </cell>
          <cell r="G4722">
            <v>4.5999999999999996</v>
          </cell>
          <cell r="H4722" t="str">
            <v>N/A</v>
          </cell>
        </row>
        <row r="4723">
          <cell r="A4723">
            <v>4722</v>
          </cell>
          <cell r="B4723" t="str">
            <v>Titan Protection and Consulting, Inc.</v>
          </cell>
          <cell r="C4723">
            <v>3.8</v>
          </cell>
          <cell r="D4723">
            <v>110</v>
          </cell>
          <cell r="E4723">
            <v>3.5</v>
          </cell>
          <cell r="F4723">
            <v>3.6</v>
          </cell>
          <cell r="G4723">
            <v>3.7</v>
          </cell>
          <cell r="H4723">
            <v>0.85</v>
          </cell>
        </row>
        <row r="4724">
          <cell r="A4724">
            <v>4723</v>
          </cell>
          <cell r="B4724" t="str">
            <v>Cape Air</v>
          </cell>
          <cell r="C4724">
            <v>3.6</v>
          </cell>
          <cell r="D4724">
            <v>340</v>
          </cell>
          <cell r="E4724">
            <v>3.2</v>
          </cell>
          <cell r="F4724">
            <v>3.3</v>
          </cell>
          <cell r="G4724">
            <v>3.8</v>
          </cell>
          <cell r="H4724">
            <v>0.76</v>
          </cell>
        </row>
        <row r="4725">
          <cell r="A4725">
            <v>4724</v>
          </cell>
          <cell r="B4725" t="str">
            <v>Union Bank &amp; Trust</v>
          </cell>
          <cell r="C4725">
            <v>3.8</v>
          </cell>
          <cell r="D4725">
            <v>420</v>
          </cell>
          <cell r="E4725">
            <v>3.9</v>
          </cell>
          <cell r="F4725">
            <v>3.5</v>
          </cell>
          <cell r="G4725">
            <v>3.9</v>
          </cell>
          <cell r="H4725">
            <v>0.84</v>
          </cell>
        </row>
        <row r="4726">
          <cell r="A4726">
            <v>4725</v>
          </cell>
          <cell r="B4726" t="str">
            <v>Carter Logistics LLC</v>
          </cell>
          <cell r="C4726">
            <v>3.2</v>
          </cell>
          <cell r="D4726">
            <v>95</v>
          </cell>
          <cell r="E4726">
            <v>2.8</v>
          </cell>
          <cell r="F4726">
            <v>2.9</v>
          </cell>
          <cell r="G4726">
            <v>3</v>
          </cell>
          <cell r="H4726" t="str">
            <v>N/A</v>
          </cell>
        </row>
        <row r="4727">
          <cell r="A4727">
            <v>4726</v>
          </cell>
          <cell r="B4727" t="str">
            <v>Midwest Express</v>
          </cell>
          <cell r="C4727">
            <v>3</v>
          </cell>
          <cell r="D4727">
            <v>55</v>
          </cell>
          <cell r="E4727">
            <v>2.7</v>
          </cell>
          <cell r="F4727">
            <v>2.8</v>
          </cell>
          <cell r="G4727">
            <v>2.9</v>
          </cell>
          <cell r="H4727" t="str">
            <v>N/A</v>
          </cell>
        </row>
        <row r="4728">
          <cell r="A4728">
            <v>4727</v>
          </cell>
          <cell r="B4728" t="str">
            <v>Tradition</v>
          </cell>
          <cell r="C4728">
            <v>3.5</v>
          </cell>
          <cell r="D4728">
            <v>180</v>
          </cell>
          <cell r="E4728">
            <v>3.2</v>
          </cell>
          <cell r="F4728">
            <v>3.3</v>
          </cell>
          <cell r="G4728">
            <v>3.4</v>
          </cell>
          <cell r="H4728">
            <v>0.7</v>
          </cell>
        </row>
        <row r="4729">
          <cell r="A4729">
            <v>4728</v>
          </cell>
          <cell r="B4729" t="str">
            <v>PaymentsMD</v>
          </cell>
          <cell r="C4729">
            <v>3.4</v>
          </cell>
          <cell r="D4729">
            <v>35</v>
          </cell>
          <cell r="E4729">
            <v>3.3</v>
          </cell>
          <cell r="F4729">
            <v>3.1</v>
          </cell>
          <cell r="G4729">
            <v>3.2</v>
          </cell>
          <cell r="H4729" t="str">
            <v>N/A</v>
          </cell>
        </row>
        <row r="4730">
          <cell r="A4730">
            <v>4729</v>
          </cell>
          <cell r="B4730" t="str">
            <v>Graves Hospitality</v>
          </cell>
          <cell r="C4730">
            <v>3.6</v>
          </cell>
          <cell r="D4730">
            <v>85</v>
          </cell>
          <cell r="E4730">
            <v>3.4</v>
          </cell>
          <cell r="F4730">
            <v>3.3</v>
          </cell>
          <cell r="G4730">
            <v>3.7</v>
          </cell>
          <cell r="H4730" t="str">
            <v>N/A</v>
          </cell>
        </row>
        <row r="4731">
          <cell r="A4731">
            <v>4730</v>
          </cell>
          <cell r="B4731" t="str">
            <v>Great West Casualty</v>
          </cell>
          <cell r="C4731">
            <v>3.9</v>
          </cell>
          <cell r="D4731">
            <v>160</v>
          </cell>
          <cell r="E4731">
            <v>4.0999999999999996</v>
          </cell>
          <cell r="F4731">
            <v>3.7</v>
          </cell>
          <cell r="G4731">
            <v>4</v>
          </cell>
          <cell r="H4731">
            <v>0.9</v>
          </cell>
        </row>
        <row r="4732">
          <cell r="A4732">
            <v>4731</v>
          </cell>
          <cell r="B4732" t="str">
            <v>Progistics Distribution</v>
          </cell>
          <cell r="C4732">
            <v>3.1</v>
          </cell>
          <cell r="D4732">
            <v>115</v>
          </cell>
          <cell r="E4732">
            <v>2.6</v>
          </cell>
          <cell r="F4732">
            <v>2.8</v>
          </cell>
          <cell r="G4732">
            <v>2.9</v>
          </cell>
          <cell r="H4732">
            <v>0.54</v>
          </cell>
        </row>
        <row r="4733">
          <cell r="A4733">
            <v>4732</v>
          </cell>
          <cell r="B4733" t="str">
            <v>CMS Mechanical Services</v>
          </cell>
          <cell r="C4733">
            <v>3.3</v>
          </cell>
          <cell r="D4733">
            <v>75</v>
          </cell>
          <cell r="E4733">
            <v>3</v>
          </cell>
          <cell r="F4733">
            <v>3.1</v>
          </cell>
          <cell r="G4733">
            <v>3.2</v>
          </cell>
          <cell r="H4733" t="str">
            <v>N/A</v>
          </cell>
        </row>
        <row r="4734">
          <cell r="A4734">
            <v>4733</v>
          </cell>
          <cell r="B4734" t="str">
            <v>Hubspot Academy</v>
          </cell>
          <cell r="C4734">
            <v>4.5999999999999996</v>
          </cell>
          <cell r="D4734">
            <v>150</v>
          </cell>
          <cell r="E4734">
            <v>4.5</v>
          </cell>
          <cell r="F4734">
            <v>4.4000000000000004</v>
          </cell>
          <cell r="G4734">
            <v>4.7</v>
          </cell>
          <cell r="H4734">
            <v>0.98</v>
          </cell>
        </row>
        <row r="4735">
          <cell r="A4735">
            <v>4734</v>
          </cell>
          <cell r="B4735" t="str">
            <v>Bertucci's</v>
          </cell>
          <cell r="C4735">
            <v>3.2</v>
          </cell>
          <cell r="D4735">
            <v>1400</v>
          </cell>
          <cell r="E4735">
            <v>3.1</v>
          </cell>
          <cell r="F4735">
            <v>2.9</v>
          </cell>
          <cell r="G4735">
            <v>3.1</v>
          </cell>
          <cell r="H4735">
            <v>0.52</v>
          </cell>
        </row>
        <row r="4736">
          <cell r="A4736">
            <v>4735</v>
          </cell>
          <cell r="B4736" t="str">
            <v>Elysian</v>
          </cell>
          <cell r="C4736">
            <v>3.7</v>
          </cell>
          <cell r="D4736">
            <v>65</v>
          </cell>
          <cell r="E4736">
            <v>3.5</v>
          </cell>
          <cell r="F4736">
            <v>3.4</v>
          </cell>
          <cell r="G4736">
            <v>3.8</v>
          </cell>
          <cell r="H4736" t="str">
            <v>N/A</v>
          </cell>
        </row>
        <row r="4737">
          <cell r="A4737">
            <v>4736</v>
          </cell>
          <cell r="B4737" t="str">
            <v>Amegy Bank</v>
          </cell>
          <cell r="C4737">
            <v>3.8</v>
          </cell>
          <cell r="D4737">
            <v>310</v>
          </cell>
          <cell r="E4737">
            <v>3.7</v>
          </cell>
          <cell r="F4737">
            <v>3.5</v>
          </cell>
          <cell r="G4737">
            <v>3.8</v>
          </cell>
          <cell r="H4737">
            <v>0.86</v>
          </cell>
        </row>
        <row r="4738">
          <cell r="A4738">
            <v>4737</v>
          </cell>
          <cell r="B4738" t="str">
            <v>Deutsch LA</v>
          </cell>
          <cell r="C4738">
            <v>3.6</v>
          </cell>
          <cell r="D4738">
            <v>480</v>
          </cell>
          <cell r="E4738">
            <v>2.8</v>
          </cell>
          <cell r="F4738">
            <v>3.2</v>
          </cell>
          <cell r="G4738">
            <v>3.7</v>
          </cell>
          <cell r="H4738">
            <v>0.75</v>
          </cell>
        </row>
        <row r="4739">
          <cell r="A4739">
            <v>4738</v>
          </cell>
          <cell r="B4739" t="str">
            <v>Anna Jaques Hospital</v>
          </cell>
          <cell r="C4739">
            <v>3.2</v>
          </cell>
          <cell r="D4739">
            <v>240</v>
          </cell>
          <cell r="E4739">
            <v>2.9</v>
          </cell>
          <cell r="F4739">
            <v>2.8</v>
          </cell>
          <cell r="G4739">
            <v>3.1</v>
          </cell>
          <cell r="H4739">
            <v>0.55000000000000004</v>
          </cell>
        </row>
        <row r="4740">
          <cell r="A4740">
            <v>4739</v>
          </cell>
          <cell r="B4740" t="str">
            <v>AT&amp;T Aspire</v>
          </cell>
          <cell r="C4740">
            <v>4</v>
          </cell>
          <cell r="D4740">
            <v>85</v>
          </cell>
          <cell r="E4740">
            <v>3.8</v>
          </cell>
          <cell r="F4740">
            <v>3.7</v>
          </cell>
          <cell r="G4740">
            <v>4.0999999999999996</v>
          </cell>
          <cell r="H4740" t="str">
            <v>N/A</v>
          </cell>
        </row>
        <row r="4741">
          <cell r="A4741">
            <v>4740</v>
          </cell>
          <cell r="B4741" t="str">
            <v>SUTD-MIT International Design Centre</v>
          </cell>
          <cell r="C4741">
            <v>4.0999999999999996</v>
          </cell>
          <cell r="D4741">
            <v>30</v>
          </cell>
          <cell r="E4741">
            <v>3.9</v>
          </cell>
          <cell r="F4741">
            <v>3.8</v>
          </cell>
          <cell r="G4741">
            <v>4.2</v>
          </cell>
          <cell r="H4741" t="str">
            <v>N/A</v>
          </cell>
        </row>
        <row r="4742">
          <cell r="A4742">
            <v>4741</v>
          </cell>
          <cell r="B4742" t="str">
            <v>Harbin Clinic</v>
          </cell>
          <cell r="C4742">
            <v>3.4</v>
          </cell>
          <cell r="D4742">
            <v>210</v>
          </cell>
          <cell r="E4742">
            <v>3.2</v>
          </cell>
          <cell r="F4742">
            <v>3.1</v>
          </cell>
          <cell r="G4742">
            <v>3.3</v>
          </cell>
          <cell r="H4742">
            <v>0.68</v>
          </cell>
        </row>
        <row r="4743">
          <cell r="A4743">
            <v>4742</v>
          </cell>
          <cell r="B4743" t="str">
            <v>Paltel Group</v>
          </cell>
          <cell r="C4743">
            <v>3.8</v>
          </cell>
          <cell r="D4743">
            <v>150</v>
          </cell>
          <cell r="E4743">
            <v>3.6</v>
          </cell>
          <cell r="F4743">
            <v>3.5</v>
          </cell>
          <cell r="G4743">
            <v>3.7</v>
          </cell>
          <cell r="H4743">
            <v>0.82</v>
          </cell>
        </row>
        <row r="4744">
          <cell r="A4744">
            <v>4743</v>
          </cell>
          <cell r="B4744" t="str">
            <v>Capella Education Company</v>
          </cell>
          <cell r="C4744">
            <v>3.5</v>
          </cell>
          <cell r="D4744">
            <v>850</v>
          </cell>
          <cell r="E4744">
            <v>3.6</v>
          </cell>
          <cell r="F4744">
            <v>3.2</v>
          </cell>
          <cell r="G4744">
            <v>3.5</v>
          </cell>
          <cell r="H4744">
            <v>0.72</v>
          </cell>
        </row>
        <row r="4745">
          <cell r="A4745">
            <v>4744</v>
          </cell>
          <cell r="B4745" t="str">
            <v>Lubbock Independent School District</v>
          </cell>
          <cell r="C4745">
            <v>3.6</v>
          </cell>
          <cell r="D4745">
            <v>280</v>
          </cell>
          <cell r="E4745">
            <v>3.4</v>
          </cell>
          <cell r="F4745">
            <v>3.3</v>
          </cell>
          <cell r="G4745">
            <v>3.5</v>
          </cell>
          <cell r="H4745">
            <v>0.78</v>
          </cell>
        </row>
        <row r="4746">
          <cell r="A4746">
            <v>4745</v>
          </cell>
          <cell r="B4746" t="str">
            <v>RONCO Consulting Corporation</v>
          </cell>
          <cell r="C4746">
            <v>3.3</v>
          </cell>
          <cell r="D4746">
            <v>45</v>
          </cell>
          <cell r="E4746">
            <v>3.1</v>
          </cell>
          <cell r="F4746">
            <v>3</v>
          </cell>
          <cell r="G4746">
            <v>3.2</v>
          </cell>
          <cell r="H4746" t="str">
            <v>N/A</v>
          </cell>
        </row>
        <row r="4747">
          <cell r="A4747">
            <v>4746</v>
          </cell>
          <cell r="B4747" t="str">
            <v>Avia Travel Services</v>
          </cell>
          <cell r="C4747">
            <v>3.5</v>
          </cell>
          <cell r="D4747">
            <v>25</v>
          </cell>
          <cell r="E4747">
            <v>3.4</v>
          </cell>
          <cell r="F4747">
            <v>3.3</v>
          </cell>
          <cell r="G4747">
            <v>3.5</v>
          </cell>
          <cell r="H4747" t="str">
            <v>N/A</v>
          </cell>
        </row>
        <row r="4748">
          <cell r="A4748">
            <v>4747</v>
          </cell>
          <cell r="B4748" t="str">
            <v>Lincoln Center</v>
          </cell>
          <cell r="C4748">
            <v>3.8</v>
          </cell>
          <cell r="D4748">
            <v>190</v>
          </cell>
          <cell r="E4748">
            <v>3.4</v>
          </cell>
          <cell r="F4748">
            <v>3.5</v>
          </cell>
          <cell r="G4748">
            <v>3.9</v>
          </cell>
          <cell r="H4748">
            <v>0.8</v>
          </cell>
        </row>
        <row r="4749">
          <cell r="A4749">
            <v>4748</v>
          </cell>
          <cell r="B4749" t="str">
            <v>Estes Express Lines</v>
          </cell>
          <cell r="C4749">
            <v>3.5</v>
          </cell>
          <cell r="D4749">
            <v>1800</v>
          </cell>
          <cell r="E4749">
            <v>3.1</v>
          </cell>
          <cell r="F4749">
            <v>3.2</v>
          </cell>
          <cell r="G4749">
            <v>3.4</v>
          </cell>
          <cell r="H4749">
            <v>0.74</v>
          </cell>
        </row>
        <row r="4750">
          <cell r="A4750">
            <v>4749</v>
          </cell>
          <cell r="B4750" t="str">
            <v>GyanSys</v>
          </cell>
          <cell r="C4750">
            <v>3.9</v>
          </cell>
          <cell r="D4750">
            <v>1200</v>
          </cell>
          <cell r="E4750">
            <v>3.7</v>
          </cell>
          <cell r="F4750">
            <v>3.8</v>
          </cell>
          <cell r="G4750">
            <v>4</v>
          </cell>
          <cell r="H4750">
            <v>0.91</v>
          </cell>
        </row>
        <row r="4751">
          <cell r="A4751">
            <v>4750</v>
          </cell>
          <cell r="B4751" t="str">
            <v>Investors Bancorp</v>
          </cell>
          <cell r="C4751">
            <v>3.4</v>
          </cell>
          <cell r="D4751">
            <v>450</v>
          </cell>
          <cell r="E4751">
            <v>3.3</v>
          </cell>
          <cell r="F4751">
            <v>3.1</v>
          </cell>
          <cell r="G4751">
            <v>3.2</v>
          </cell>
          <cell r="H4751">
            <v>0.65</v>
          </cell>
        </row>
        <row r="4752">
          <cell r="A4752">
            <v>4751</v>
          </cell>
          <cell r="B4752" t="str">
            <v>COX Media</v>
          </cell>
          <cell r="C4752">
            <v>3.7</v>
          </cell>
          <cell r="D4752">
            <v>950</v>
          </cell>
          <cell r="E4752">
            <v>3.5</v>
          </cell>
          <cell r="F4752">
            <v>3.4</v>
          </cell>
          <cell r="G4752">
            <v>3.7</v>
          </cell>
          <cell r="H4752">
            <v>0.78</v>
          </cell>
        </row>
        <row r="4753">
          <cell r="A4753">
            <v>4752</v>
          </cell>
          <cell r="B4753" t="str">
            <v>Treasure Island</v>
          </cell>
          <cell r="C4753">
            <v>3.5</v>
          </cell>
          <cell r="D4753">
            <v>720</v>
          </cell>
          <cell r="E4753">
            <v>3.1</v>
          </cell>
          <cell r="F4753">
            <v>3.2</v>
          </cell>
          <cell r="G4753">
            <v>3.4</v>
          </cell>
          <cell r="H4753">
            <v>0.68</v>
          </cell>
        </row>
        <row r="4754">
          <cell r="A4754">
            <v>4753</v>
          </cell>
          <cell r="B4754" t="str">
            <v>KCS Technologies</v>
          </cell>
          <cell r="C4754">
            <v>3.8</v>
          </cell>
          <cell r="D4754">
            <v>65</v>
          </cell>
          <cell r="E4754">
            <v>3.6</v>
          </cell>
          <cell r="F4754">
            <v>3.5</v>
          </cell>
          <cell r="G4754">
            <v>3.7</v>
          </cell>
          <cell r="H4754" t="str">
            <v>N/A</v>
          </cell>
        </row>
        <row r="4755">
          <cell r="A4755">
            <v>4754</v>
          </cell>
          <cell r="B4755" t="str">
            <v>Southern Nevada Health District</v>
          </cell>
          <cell r="C4755">
            <v>3.3</v>
          </cell>
          <cell r="D4755">
            <v>110</v>
          </cell>
          <cell r="E4755">
            <v>3.2</v>
          </cell>
          <cell r="F4755">
            <v>2.9</v>
          </cell>
          <cell r="G4755">
            <v>3.1</v>
          </cell>
          <cell r="H4755">
            <v>0.6</v>
          </cell>
        </row>
        <row r="4756">
          <cell r="A4756">
            <v>4755</v>
          </cell>
          <cell r="B4756" t="str">
            <v>LensCrafters</v>
          </cell>
          <cell r="C4756">
            <v>3.4</v>
          </cell>
          <cell r="D4756">
            <v>3800</v>
          </cell>
          <cell r="E4756">
            <v>3.2</v>
          </cell>
          <cell r="F4756">
            <v>3.1</v>
          </cell>
          <cell r="G4756">
            <v>3.3</v>
          </cell>
          <cell r="H4756">
            <v>0.64</v>
          </cell>
        </row>
        <row r="4757">
          <cell r="A4757">
            <v>4756</v>
          </cell>
          <cell r="B4757" t="str">
            <v>Transdev North America</v>
          </cell>
          <cell r="C4757">
            <v>3.2</v>
          </cell>
          <cell r="D4757">
            <v>2500</v>
          </cell>
          <cell r="E4757">
            <v>2.9</v>
          </cell>
          <cell r="F4757">
            <v>2.8</v>
          </cell>
          <cell r="G4757">
            <v>3</v>
          </cell>
          <cell r="H4757">
            <v>0.55000000000000004</v>
          </cell>
        </row>
        <row r="4758">
          <cell r="A4758">
            <v>4757</v>
          </cell>
          <cell r="B4758" t="str">
            <v>Capital III</v>
          </cell>
          <cell r="C4758">
            <v>3.5</v>
          </cell>
          <cell r="D4758">
            <v>40</v>
          </cell>
          <cell r="E4758">
            <v>3.4</v>
          </cell>
          <cell r="F4758">
            <v>3.3</v>
          </cell>
          <cell r="G4758">
            <v>3.5</v>
          </cell>
          <cell r="H4758" t="str">
            <v>N/A</v>
          </cell>
        </row>
        <row r="4759">
          <cell r="A4759">
            <v>4758</v>
          </cell>
          <cell r="B4759" t="str">
            <v>Heartland Express</v>
          </cell>
          <cell r="C4759">
            <v>3</v>
          </cell>
          <cell r="D4759">
            <v>950</v>
          </cell>
          <cell r="E4759">
            <v>2.5</v>
          </cell>
          <cell r="F4759">
            <v>2.7</v>
          </cell>
          <cell r="G4759">
            <v>2.8</v>
          </cell>
          <cell r="H4759">
            <v>0.48</v>
          </cell>
        </row>
        <row r="4760">
          <cell r="A4760">
            <v>4759</v>
          </cell>
          <cell r="B4760" t="str">
            <v>The Institute for Health Promotion Research (IHPR)</v>
          </cell>
          <cell r="C4760">
            <v>4</v>
          </cell>
          <cell r="D4760">
            <v>15</v>
          </cell>
          <cell r="E4760">
            <v>3.8</v>
          </cell>
          <cell r="F4760">
            <v>3.9</v>
          </cell>
          <cell r="G4760">
            <v>4.0999999999999996</v>
          </cell>
          <cell r="H4760" t="str">
            <v>N/A</v>
          </cell>
        </row>
        <row r="4761">
          <cell r="A4761">
            <v>4760</v>
          </cell>
          <cell r="B4761" t="str">
            <v>Open Road Automotive Group</v>
          </cell>
          <cell r="C4761">
            <v>3.2</v>
          </cell>
          <cell r="D4761">
            <v>230</v>
          </cell>
          <cell r="E4761">
            <v>2.7</v>
          </cell>
          <cell r="F4761">
            <v>2.9</v>
          </cell>
          <cell r="G4761">
            <v>3</v>
          </cell>
          <cell r="H4761">
            <v>0.57999999999999996</v>
          </cell>
        </row>
        <row r="4762">
          <cell r="A4762">
            <v>4761</v>
          </cell>
          <cell r="B4762" t="str">
            <v>Trustmark Companies</v>
          </cell>
          <cell r="C4762">
            <v>3.7</v>
          </cell>
          <cell r="D4762">
            <v>580</v>
          </cell>
          <cell r="E4762">
            <v>3.8</v>
          </cell>
          <cell r="F4762">
            <v>3.5</v>
          </cell>
          <cell r="G4762">
            <v>3.8</v>
          </cell>
          <cell r="H4762">
            <v>0.82</v>
          </cell>
        </row>
        <row r="4763">
          <cell r="A4763">
            <v>4762</v>
          </cell>
          <cell r="B4763" t="str">
            <v>Horizon Health Corp.</v>
          </cell>
          <cell r="C4763">
            <v>3.3</v>
          </cell>
          <cell r="D4763">
            <v>140</v>
          </cell>
          <cell r="E4763">
            <v>3.1</v>
          </cell>
          <cell r="F4763">
            <v>3</v>
          </cell>
          <cell r="G4763">
            <v>3.2</v>
          </cell>
          <cell r="H4763">
            <v>0.62</v>
          </cell>
        </row>
        <row r="4764">
          <cell r="A4764">
            <v>4763</v>
          </cell>
          <cell r="B4764" t="str">
            <v>NewNet Communication Technologies</v>
          </cell>
          <cell r="C4764">
            <v>3.1</v>
          </cell>
          <cell r="D4764">
            <v>85</v>
          </cell>
          <cell r="E4764">
            <v>2.9</v>
          </cell>
          <cell r="F4764">
            <v>2.8</v>
          </cell>
          <cell r="G4764">
            <v>3</v>
          </cell>
          <cell r="H4764">
            <v>0.5</v>
          </cell>
        </row>
        <row r="4765">
          <cell r="A4765">
            <v>4764</v>
          </cell>
          <cell r="B4765" t="str">
            <v>Club Demonstration Services</v>
          </cell>
          <cell r="C4765">
            <v>3.6</v>
          </cell>
          <cell r="D4765">
            <v>1600</v>
          </cell>
          <cell r="E4765">
            <v>3.7</v>
          </cell>
          <cell r="F4765">
            <v>3.4</v>
          </cell>
          <cell r="G4765">
            <v>3.6</v>
          </cell>
          <cell r="H4765">
            <v>0.76</v>
          </cell>
        </row>
        <row r="4766">
          <cell r="A4766">
            <v>4765</v>
          </cell>
          <cell r="B4766" t="str">
            <v>Ameri-Force</v>
          </cell>
          <cell r="C4766">
            <v>3.4</v>
          </cell>
          <cell r="D4766">
            <v>120</v>
          </cell>
          <cell r="E4766">
            <v>3.2</v>
          </cell>
          <cell r="F4766">
            <v>3.1</v>
          </cell>
          <cell r="G4766">
            <v>3.3</v>
          </cell>
          <cell r="H4766" t="str">
            <v>N/A</v>
          </cell>
        </row>
        <row r="4767">
          <cell r="A4767">
            <v>4766</v>
          </cell>
          <cell r="B4767" t="str">
            <v>WaterStone Bank</v>
          </cell>
          <cell r="C4767">
            <v>3.7</v>
          </cell>
          <cell r="D4767">
            <v>95</v>
          </cell>
          <cell r="E4767">
            <v>3.8</v>
          </cell>
          <cell r="F4767">
            <v>3.5</v>
          </cell>
          <cell r="G4767">
            <v>3.8</v>
          </cell>
          <cell r="H4767" t="str">
            <v>N/A</v>
          </cell>
        </row>
        <row r="4768">
          <cell r="A4768">
            <v>4767</v>
          </cell>
          <cell r="B4768" t="str">
            <v>Grid Sixty Software</v>
          </cell>
          <cell r="C4768">
            <v>4.0999999999999996</v>
          </cell>
          <cell r="D4768">
            <v>20</v>
          </cell>
          <cell r="E4768">
            <v>3.9</v>
          </cell>
          <cell r="F4768">
            <v>4</v>
          </cell>
          <cell r="G4768">
            <v>4.2</v>
          </cell>
          <cell r="H4768" t="str">
            <v>N/A</v>
          </cell>
        </row>
        <row r="4769">
          <cell r="A4769">
            <v>4768</v>
          </cell>
          <cell r="B4769" t="str">
            <v>Cardiovascular Institute of the South</v>
          </cell>
          <cell r="C4769">
            <v>3.8</v>
          </cell>
          <cell r="D4769">
            <v>130</v>
          </cell>
          <cell r="E4769">
            <v>3.5</v>
          </cell>
          <cell r="F4769">
            <v>3.6</v>
          </cell>
          <cell r="G4769">
            <v>3.9</v>
          </cell>
          <cell r="H4769">
            <v>0.84</v>
          </cell>
        </row>
        <row r="4770">
          <cell r="A4770">
            <v>4769</v>
          </cell>
          <cell r="B4770" t="str">
            <v>R Systems</v>
          </cell>
          <cell r="C4770">
            <v>3.7</v>
          </cell>
          <cell r="D4770">
            <v>2800</v>
          </cell>
          <cell r="E4770">
            <v>3.5</v>
          </cell>
          <cell r="F4770">
            <v>3.6</v>
          </cell>
          <cell r="G4770">
            <v>3.7</v>
          </cell>
          <cell r="H4770">
            <v>0.85</v>
          </cell>
        </row>
        <row r="4771">
          <cell r="A4771">
            <v>4770</v>
          </cell>
          <cell r="B4771" t="str">
            <v>SkyWest Airlines</v>
          </cell>
          <cell r="C4771">
            <v>3.7</v>
          </cell>
          <cell r="D4771">
            <v>2400</v>
          </cell>
          <cell r="E4771">
            <v>3.1</v>
          </cell>
          <cell r="F4771">
            <v>3.4</v>
          </cell>
          <cell r="G4771">
            <v>3.9</v>
          </cell>
          <cell r="H4771">
            <v>0.8</v>
          </cell>
        </row>
        <row r="4772">
          <cell r="A4772">
            <v>4771</v>
          </cell>
          <cell r="B4772" t="str">
            <v>Triton Media Group, LLC.</v>
          </cell>
          <cell r="C4772">
            <v>3.4</v>
          </cell>
          <cell r="D4772">
            <v>45</v>
          </cell>
          <cell r="E4772">
            <v>3.3</v>
          </cell>
          <cell r="F4772">
            <v>3.1</v>
          </cell>
          <cell r="G4772">
            <v>3.2</v>
          </cell>
          <cell r="H4772" t="str">
            <v>N/A</v>
          </cell>
        </row>
        <row r="4773">
          <cell r="A4773">
            <v>4772</v>
          </cell>
          <cell r="B4773" t="str">
            <v>Northeast Georgia Health System</v>
          </cell>
          <cell r="C4773">
            <v>3.6</v>
          </cell>
          <cell r="D4773">
            <v>750</v>
          </cell>
          <cell r="E4773">
            <v>3.3</v>
          </cell>
          <cell r="F4773">
            <v>3.4</v>
          </cell>
          <cell r="G4773">
            <v>3.7</v>
          </cell>
          <cell r="H4773">
            <v>0.78</v>
          </cell>
        </row>
        <row r="4774">
          <cell r="A4774">
            <v>4773</v>
          </cell>
          <cell r="B4774" t="str">
            <v>Service Systems Associates</v>
          </cell>
          <cell r="C4774">
            <v>3.3</v>
          </cell>
          <cell r="D4774">
            <v>420</v>
          </cell>
          <cell r="E4774">
            <v>3.2</v>
          </cell>
          <cell r="F4774">
            <v>3</v>
          </cell>
          <cell r="G4774">
            <v>3.2</v>
          </cell>
          <cell r="H4774">
            <v>0.6</v>
          </cell>
        </row>
        <row r="4775">
          <cell r="A4775">
            <v>4774</v>
          </cell>
          <cell r="B4775" t="str">
            <v>RULER</v>
          </cell>
          <cell r="C4775">
            <v>4.2</v>
          </cell>
          <cell r="D4775">
            <v>18</v>
          </cell>
          <cell r="E4775">
            <v>4</v>
          </cell>
          <cell r="F4775">
            <v>4.0999999999999996</v>
          </cell>
          <cell r="G4775">
            <v>4.3</v>
          </cell>
          <cell r="H4775" t="str">
            <v>N/A</v>
          </cell>
        </row>
        <row r="4776">
          <cell r="A4776">
            <v>4775</v>
          </cell>
          <cell r="B4776" t="str">
            <v>Crown Automotive</v>
          </cell>
          <cell r="C4776">
            <v>3.4</v>
          </cell>
          <cell r="D4776">
            <v>190</v>
          </cell>
          <cell r="E4776">
            <v>3</v>
          </cell>
          <cell r="F4776">
            <v>3.1</v>
          </cell>
          <cell r="G4776">
            <v>3.3</v>
          </cell>
          <cell r="H4776">
            <v>0.65</v>
          </cell>
        </row>
        <row r="4777">
          <cell r="A4777">
            <v>4776</v>
          </cell>
          <cell r="B4777" t="str">
            <v>The Macgregor Group</v>
          </cell>
          <cell r="C4777">
            <v>3.6</v>
          </cell>
          <cell r="D4777">
            <v>55</v>
          </cell>
          <cell r="E4777">
            <v>3.4</v>
          </cell>
          <cell r="F4777">
            <v>3.5</v>
          </cell>
          <cell r="G4777">
            <v>3.6</v>
          </cell>
          <cell r="H4777" t="str">
            <v>N/A</v>
          </cell>
        </row>
        <row r="4778">
          <cell r="A4778">
            <v>4777</v>
          </cell>
          <cell r="B4778" t="str">
            <v>Matheson</v>
          </cell>
          <cell r="C4778">
            <v>3.1</v>
          </cell>
          <cell r="D4778">
            <v>650</v>
          </cell>
          <cell r="E4778">
            <v>2.7</v>
          </cell>
          <cell r="F4778">
            <v>2.8</v>
          </cell>
          <cell r="G4778">
            <v>2.9</v>
          </cell>
          <cell r="H4778">
            <v>0.52</v>
          </cell>
        </row>
        <row r="4779">
          <cell r="A4779">
            <v>4778</v>
          </cell>
          <cell r="B4779" t="str">
            <v>Chumash Casino Resort</v>
          </cell>
          <cell r="C4779">
            <v>3.7</v>
          </cell>
          <cell r="D4779">
            <v>310</v>
          </cell>
          <cell r="E4779">
            <v>3.4</v>
          </cell>
          <cell r="F4779">
            <v>3.5</v>
          </cell>
          <cell r="G4779">
            <v>3.8</v>
          </cell>
          <cell r="H4779">
            <v>0.8</v>
          </cell>
        </row>
        <row r="4780">
          <cell r="A4780">
            <v>4779</v>
          </cell>
          <cell r="B4780" t="str">
            <v>VGΓÇÖs Grocery</v>
          </cell>
          <cell r="C4780">
            <v>3.2</v>
          </cell>
          <cell r="D4780">
            <v>240</v>
          </cell>
          <cell r="E4780">
            <v>3.1</v>
          </cell>
          <cell r="F4780">
            <v>2.9</v>
          </cell>
          <cell r="G4780">
            <v>3.1</v>
          </cell>
          <cell r="H4780">
            <v>0.55000000000000004</v>
          </cell>
        </row>
        <row r="4781">
          <cell r="A4781">
            <v>4780</v>
          </cell>
          <cell r="B4781" t="str">
            <v>Aditi Staffing</v>
          </cell>
          <cell r="C4781">
            <v>4.0999999999999996</v>
          </cell>
          <cell r="D4781">
            <v>450</v>
          </cell>
          <cell r="E4781">
            <v>4</v>
          </cell>
          <cell r="F4781">
            <v>4.0999999999999996</v>
          </cell>
          <cell r="G4781">
            <v>4.2</v>
          </cell>
          <cell r="H4781">
            <v>0.92</v>
          </cell>
        </row>
        <row r="4782">
          <cell r="A4782">
            <v>4781</v>
          </cell>
          <cell r="B4782" t="str">
            <v>Marten Transport Intermodal</v>
          </cell>
          <cell r="C4782">
            <v>3.3</v>
          </cell>
          <cell r="D4782">
            <v>180</v>
          </cell>
          <cell r="E4782">
            <v>2.8</v>
          </cell>
          <cell r="F4782">
            <v>3</v>
          </cell>
          <cell r="G4782">
            <v>3.1</v>
          </cell>
          <cell r="H4782">
            <v>0.64</v>
          </cell>
        </row>
        <row r="4783">
          <cell r="A4783">
            <v>4782</v>
          </cell>
          <cell r="B4783" t="str">
            <v>Innophos Holdings</v>
          </cell>
          <cell r="C4783">
            <v>3.3</v>
          </cell>
          <cell r="D4783">
            <v>160</v>
          </cell>
          <cell r="E4783">
            <v>3.2</v>
          </cell>
          <cell r="F4783">
            <v>3</v>
          </cell>
          <cell r="G4783">
            <v>3.1</v>
          </cell>
          <cell r="H4783">
            <v>0.57999999999999996</v>
          </cell>
        </row>
        <row r="4784">
          <cell r="A4784">
            <v>4783</v>
          </cell>
          <cell r="B4784" t="str">
            <v>Soylent</v>
          </cell>
          <cell r="C4784">
            <v>3.8</v>
          </cell>
          <cell r="D4784">
            <v>110</v>
          </cell>
          <cell r="E4784">
            <v>3.6</v>
          </cell>
          <cell r="F4784">
            <v>3.5</v>
          </cell>
          <cell r="G4784">
            <v>3.9</v>
          </cell>
          <cell r="H4784">
            <v>0.78</v>
          </cell>
        </row>
        <row r="4785">
          <cell r="A4785">
            <v>4784</v>
          </cell>
          <cell r="B4785" t="str">
            <v>Microsoft Theater</v>
          </cell>
          <cell r="C4785">
            <v>3.9</v>
          </cell>
          <cell r="D4785">
            <v>85</v>
          </cell>
          <cell r="E4785">
            <v>3.5</v>
          </cell>
          <cell r="F4785">
            <v>3.7</v>
          </cell>
          <cell r="G4785">
            <v>4</v>
          </cell>
          <cell r="H4785" t="str">
            <v>N/A</v>
          </cell>
        </row>
        <row r="4786">
          <cell r="A4786">
            <v>4785</v>
          </cell>
          <cell r="B4786" t="str">
            <v>McCann Worldgroup</v>
          </cell>
          <cell r="C4786">
            <v>3.6</v>
          </cell>
          <cell r="D4786">
            <v>1800</v>
          </cell>
          <cell r="E4786">
            <v>3</v>
          </cell>
          <cell r="F4786">
            <v>3.3</v>
          </cell>
          <cell r="G4786">
            <v>3.7</v>
          </cell>
          <cell r="H4786">
            <v>0.72</v>
          </cell>
        </row>
        <row r="4787">
          <cell r="A4787">
            <v>4786</v>
          </cell>
          <cell r="B4787" t="str">
            <v>Tenable Protective Services</v>
          </cell>
          <cell r="C4787">
            <v>3.5</v>
          </cell>
          <cell r="D4787">
            <v>65</v>
          </cell>
          <cell r="E4787">
            <v>3.3</v>
          </cell>
          <cell r="F4787">
            <v>3.4</v>
          </cell>
          <cell r="G4787">
            <v>3.5</v>
          </cell>
          <cell r="H4787" t="str">
            <v>N/A</v>
          </cell>
        </row>
        <row r="4788">
          <cell r="A4788">
            <v>4787</v>
          </cell>
          <cell r="B4788" t="str">
            <v>United Furniture Industries</v>
          </cell>
          <cell r="C4788">
            <v>2.6</v>
          </cell>
          <cell r="D4788">
            <v>320</v>
          </cell>
          <cell r="E4788">
            <v>2.4</v>
          </cell>
          <cell r="F4788">
            <v>2.2999999999999998</v>
          </cell>
          <cell r="G4788">
            <v>2.5</v>
          </cell>
          <cell r="H4788">
            <v>0.38</v>
          </cell>
        </row>
        <row r="4789">
          <cell r="A4789">
            <v>4788</v>
          </cell>
          <cell r="B4789" t="str">
            <v>Sage</v>
          </cell>
          <cell r="C4789">
            <v>3.9</v>
          </cell>
          <cell r="D4789">
            <v>6200</v>
          </cell>
          <cell r="E4789">
            <v>3.9</v>
          </cell>
          <cell r="F4789">
            <v>3.7</v>
          </cell>
          <cell r="G4789">
            <v>4</v>
          </cell>
          <cell r="H4789">
            <v>0.88</v>
          </cell>
        </row>
        <row r="4790">
          <cell r="A4790">
            <v>4789</v>
          </cell>
          <cell r="B4790" t="str">
            <v>AC Transit</v>
          </cell>
          <cell r="C4790">
            <v>3.4</v>
          </cell>
          <cell r="D4790">
            <v>310</v>
          </cell>
          <cell r="E4790">
            <v>3.2</v>
          </cell>
          <cell r="F4790">
            <v>3.1</v>
          </cell>
          <cell r="G4790">
            <v>3.3</v>
          </cell>
          <cell r="H4790">
            <v>0.65</v>
          </cell>
        </row>
        <row r="4791">
          <cell r="A4791">
            <v>4790</v>
          </cell>
          <cell r="B4791" t="str">
            <v>Kapow Software</v>
          </cell>
          <cell r="C4791">
            <v>4</v>
          </cell>
          <cell r="D4791">
            <v>45</v>
          </cell>
          <cell r="E4791">
            <v>3.8</v>
          </cell>
          <cell r="F4791">
            <v>3.9</v>
          </cell>
          <cell r="G4791">
            <v>4.0999999999999996</v>
          </cell>
          <cell r="H4791" t="str">
            <v>N/A</v>
          </cell>
        </row>
        <row r="4792">
          <cell r="A4792">
            <v>4791</v>
          </cell>
          <cell r="B4792" t="str">
            <v>Palisades Hospitality</v>
          </cell>
          <cell r="C4792">
            <v>3.7</v>
          </cell>
          <cell r="D4792">
            <v>75</v>
          </cell>
          <cell r="E4792">
            <v>3.5</v>
          </cell>
          <cell r="F4792">
            <v>3.4</v>
          </cell>
          <cell r="G4792">
            <v>3.8</v>
          </cell>
          <cell r="H4792" t="str">
            <v>N/A</v>
          </cell>
        </row>
        <row r="4793">
          <cell r="A4793">
            <v>4792</v>
          </cell>
          <cell r="B4793" t="str">
            <v>Sun Loan Company</v>
          </cell>
          <cell r="C4793">
            <v>3.5</v>
          </cell>
          <cell r="D4793">
            <v>280</v>
          </cell>
          <cell r="E4793">
            <v>3.4</v>
          </cell>
          <cell r="F4793">
            <v>3.3</v>
          </cell>
          <cell r="G4793">
            <v>3.5</v>
          </cell>
          <cell r="H4793">
            <v>0.7</v>
          </cell>
        </row>
        <row r="4794">
          <cell r="A4794">
            <v>4793</v>
          </cell>
          <cell r="B4794" t="str">
            <v>The Center for Health Care Services</v>
          </cell>
          <cell r="C4794">
            <v>3.2</v>
          </cell>
          <cell r="D4794">
            <v>190</v>
          </cell>
          <cell r="E4794">
            <v>3.1</v>
          </cell>
          <cell r="F4794">
            <v>2.9</v>
          </cell>
          <cell r="G4794">
            <v>3.1</v>
          </cell>
          <cell r="H4794">
            <v>0.55000000000000004</v>
          </cell>
        </row>
        <row r="4795">
          <cell r="A4795">
            <v>4794</v>
          </cell>
          <cell r="B4795" t="str">
            <v>San Gabriel Valley Medical Center</v>
          </cell>
          <cell r="C4795">
            <v>3.1</v>
          </cell>
          <cell r="D4795">
            <v>140</v>
          </cell>
          <cell r="E4795">
            <v>2.9</v>
          </cell>
          <cell r="F4795">
            <v>2.8</v>
          </cell>
          <cell r="G4795">
            <v>3</v>
          </cell>
          <cell r="H4795">
            <v>0.52</v>
          </cell>
        </row>
        <row r="4796">
          <cell r="A4796">
            <v>4795</v>
          </cell>
          <cell r="B4796" t="str">
            <v>Berkshire Health Systems</v>
          </cell>
          <cell r="C4796">
            <v>3.4</v>
          </cell>
          <cell r="D4796">
            <v>380</v>
          </cell>
          <cell r="E4796">
            <v>3.2</v>
          </cell>
          <cell r="F4796">
            <v>3.1</v>
          </cell>
          <cell r="G4796">
            <v>3.3</v>
          </cell>
          <cell r="H4796">
            <v>0.64</v>
          </cell>
        </row>
        <row r="4797">
          <cell r="A4797">
            <v>4796</v>
          </cell>
          <cell r="B4797" t="str">
            <v>Glacier Restaurant Group</v>
          </cell>
          <cell r="C4797">
            <v>3.4</v>
          </cell>
          <cell r="D4797">
            <v>110</v>
          </cell>
          <cell r="E4797">
            <v>3.3</v>
          </cell>
          <cell r="F4797">
            <v>3.1</v>
          </cell>
          <cell r="G4797">
            <v>3.4</v>
          </cell>
          <cell r="H4797" t="str">
            <v>N/A</v>
          </cell>
        </row>
        <row r="4798">
          <cell r="A4798">
            <v>4797</v>
          </cell>
          <cell r="B4798" t="str">
            <v>Barclays Center</v>
          </cell>
          <cell r="C4798">
            <v>3.6</v>
          </cell>
          <cell r="D4798">
            <v>450</v>
          </cell>
          <cell r="E4798">
            <v>3.1</v>
          </cell>
          <cell r="F4798">
            <v>3.3</v>
          </cell>
          <cell r="G4798">
            <v>3.7</v>
          </cell>
          <cell r="H4798">
            <v>0.74</v>
          </cell>
        </row>
        <row r="4799">
          <cell r="A4799">
            <v>4798</v>
          </cell>
          <cell r="B4799" t="str">
            <v>OneM2M</v>
          </cell>
          <cell r="C4799">
            <v>4</v>
          </cell>
          <cell r="D4799">
            <v>12</v>
          </cell>
          <cell r="E4799">
            <v>3.8</v>
          </cell>
          <cell r="F4799">
            <v>3.9</v>
          </cell>
          <cell r="G4799">
            <v>4.0999999999999996</v>
          </cell>
          <cell r="H4799" t="str">
            <v>N/A</v>
          </cell>
        </row>
        <row r="4800">
          <cell r="A4800">
            <v>4799</v>
          </cell>
          <cell r="B4800" t="str">
            <v>Northcott Hospitality</v>
          </cell>
          <cell r="C4800">
            <v>3.5</v>
          </cell>
          <cell r="D4800">
            <v>95</v>
          </cell>
          <cell r="E4800">
            <v>3.4</v>
          </cell>
          <cell r="F4800">
            <v>3.3</v>
          </cell>
          <cell r="G4800">
            <v>3.5</v>
          </cell>
          <cell r="H4800" t="str">
            <v>N/A</v>
          </cell>
        </row>
        <row r="4801">
          <cell r="A4801">
            <v>4800</v>
          </cell>
          <cell r="B4801" t="str">
            <v>Valassis</v>
          </cell>
          <cell r="C4801">
            <v>3.5</v>
          </cell>
          <cell r="D4801">
            <v>1100</v>
          </cell>
          <cell r="E4801">
            <v>3.6</v>
          </cell>
          <cell r="F4801">
            <v>3.2</v>
          </cell>
          <cell r="G4801">
            <v>3.4</v>
          </cell>
          <cell r="H4801">
            <v>0.7</v>
          </cell>
        </row>
        <row r="4802">
          <cell r="A4802">
            <v>4801</v>
          </cell>
          <cell r="B4802" t="str">
            <v>Santa Clara County Office of Education</v>
          </cell>
          <cell r="C4802">
            <v>3.6</v>
          </cell>
          <cell r="D4802">
            <v>218</v>
          </cell>
          <cell r="E4802">
            <v>3.5</v>
          </cell>
          <cell r="F4802">
            <v>3.1</v>
          </cell>
          <cell r="G4802">
            <v>3.4</v>
          </cell>
          <cell r="H4802">
            <v>0.7</v>
          </cell>
        </row>
        <row r="4803">
          <cell r="A4803">
            <v>4802</v>
          </cell>
          <cell r="B4803" t="str">
            <v>Practice Plus</v>
          </cell>
          <cell r="C4803">
            <v>3.4</v>
          </cell>
          <cell r="D4803">
            <v>82</v>
          </cell>
          <cell r="E4803">
            <v>3.2</v>
          </cell>
          <cell r="F4803">
            <v>3</v>
          </cell>
          <cell r="G4803">
            <v>3.3</v>
          </cell>
          <cell r="H4803">
            <v>0.65</v>
          </cell>
        </row>
        <row r="4804">
          <cell r="A4804">
            <v>4803</v>
          </cell>
          <cell r="B4804" t="str">
            <v>VeriSign Naming and Directory Services</v>
          </cell>
          <cell r="C4804">
            <v>3.9</v>
          </cell>
          <cell r="D4804">
            <v>642</v>
          </cell>
          <cell r="E4804">
            <v>4.0999999999999996</v>
          </cell>
          <cell r="F4804">
            <v>3.6</v>
          </cell>
          <cell r="G4804">
            <v>3.9</v>
          </cell>
          <cell r="H4804">
            <v>0.85</v>
          </cell>
        </row>
        <row r="4805">
          <cell r="A4805">
            <v>4804</v>
          </cell>
          <cell r="B4805" t="str">
            <v>Pittsburgh Public Schools</v>
          </cell>
          <cell r="C4805">
            <v>3.3</v>
          </cell>
          <cell r="D4805">
            <v>412</v>
          </cell>
          <cell r="E4805">
            <v>3</v>
          </cell>
          <cell r="F4805">
            <v>2.8</v>
          </cell>
          <cell r="G4805">
            <v>3.1</v>
          </cell>
          <cell r="H4805">
            <v>0.55000000000000004</v>
          </cell>
        </row>
        <row r="4806">
          <cell r="A4806">
            <v>4805</v>
          </cell>
          <cell r="B4806" t="str">
            <v>Elsevier Labs</v>
          </cell>
          <cell r="C4806">
            <v>4.0999999999999996</v>
          </cell>
          <cell r="D4806">
            <v>120</v>
          </cell>
          <cell r="E4806">
            <v>4.2</v>
          </cell>
          <cell r="F4806">
            <v>3.8</v>
          </cell>
          <cell r="G4806">
            <v>4.0999999999999996</v>
          </cell>
          <cell r="H4806">
            <v>0.88</v>
          </cell>
        </row>
        <row r="4807">
          <cell r="A4807">
            <v>4806</v>
          </cell>
          <cell r="B4807" t="str">
            <v>OnLine Transport</v>
          </cell>
          <cell r="C4807">
            <v>3.2</v>
          </cell>
          <cell r="D4807">
            <v>145</v>
          </cell>
          <cell r="E4807">
            <v>2.7</v>
          </cell>
          <cell r="F4807">
            <v>2.9</v>
          </cell>
          <cell r="G4807">
            <v>3</v>
          </cell>
          <cell r="H4807">
            <v>0.6</v>
          </cell>
        </row>
        <row r="4808">
          <cell r="A4808">
            <v>4807</v>
          </cell>
          <cell r="B4808" t="str">
            <v>Startup UNC</v>
          </cell>
          <cell r="C4808">
            <v>4.2</v>
          </cell>
          <cell r="D4808">
            <v>35</v>
          </cell>
          <cell r="E4808">
            <v>4</v>
          </cell>
          <cell r="F4808">
            <v>3.9</v>
          </cell>
          <cell r="G4808">
            <v>4.3</v>
          </cell>
          <cell r="H4808">
            <v>0.92</v>
          </cell>
        </row>
        <row r="4809">
          <cell r="A4809">
            <v>4808</v>
          </cell>
          <cell r="B4809" t="str">
            <v>Henny Penny</v>
          </cell>
          <cell r="C4809">
            <v>4.0999999999999996</v>
          </cell>
          <cell r="D4809">
            <v>158</v>
          </cell>
          <cell r="E4809">
            <v>3.8</v>
          </cell>
          <cell r="F4809">
            <v>3.9</v>
          </cell>
          <cell r="G4809">
            <v>4.2</v>
          </cell>
          <cell r="H4809">
            <v>0.9</v>
          </cell>
        </row>
        <row r="4810">
          <cell r="A4810">
            <v>4809</v>
          </cell>
          <cell r="B4810" t="str">
            <v>Ansco &amp; Associates</v>
          </cell>
          <cell r="C4810">
            <v>3.3</v>
          </cell>
          <cell r="D4810">
            <v>112</v>
          </cell>
          <cell r="E4810">
            <v>2.9</v>
          </cell>
          <cell r="F4810">
            <v>3</v>
          </cell>
          <cell r="G4810">
            <v>3.1</v>
          </cell>
          <cell r="H4810">
            <v>0.62</v>
          </cell>
        </row>
        <row r="4811">
          <cell r="A4811">
            <v>4810</v>
          </cell>
          <cell r="B4811" t="str">
            <v>Preferred Rate</v>
          </cell>
          <cell r="C4811">
            <v>4.2</v>
          </cell>
          <cell r="D4811">
            <v>95</v>
          </cell>
          <cell r="E4811">
            <v>4</v>
          </cell>
          <cell r="F4811">
            <v>4.0999999999999996</v>
          </cell>
          <cell r="G4811">
            <v>4.3</v>
          </cell>
          <cell r="H4811">
            <v>0.88</v>
          </cell>
        </row>
        <row r="4812">
          <cell r="A4812">
            <v>4811</v>
          </cell>
          <cell r="B4812" t="str">
            <v>Dentsu McGarry Bowen</v>
          </cell>
          <cell r="C4812">
            <v>3.4</v>
          </cell>
          <cell r="D4812">
            <v>425</v>
          </cell>
          <cell r="E4812">
            <v>2.8</v>
          </cell>
          <cell r="F4812">
            <v>3</v>
          </cell>
          <cell r="G4812">
            <v>3.3</v>
          </cell>
          <cell r="H4812">
            <v>0.65</v>
          </cell>
        </row>
        <row r="4813">
          <cell r="A4813">
            <v>4812</v>
          </cell>
          <cell r="B4813" t="str">
            <v>Biomet 3i</v>
          </cell>
          <cell r="C4813">
            <v>3.6</v>
          </cell>
          <cell r="D4813">
            <v>210</v>
          </cell>
          <cell r="E4813">
            <v>3.4</v>
          </cell>
          <cell r="F4813">
            <v>3.2</v>
          </cell>
          <cell r="G4813">
            <v>3.5</v>
          </cell>
          <cell r="H4813">
            <v>0.72</v>
          </cell>
        </row>
        <row r="4814">
          <cell r="A4814">
            <v>4813</v>
          </cell>
          <cell r="B4814" t="str">
            <v>SWBC Mortgage</v>
          </cell>
          <cell r="C4814">
            <v>3.9</v>
          </cell>
          <cell r="D4814">
            <v>185</v>
          </cell>
          <cell r="E4814">
            <v>3.7</v>
          </cell>
          <cell r="F4814">
            <v>3.8</v>
          </cell>
          <cell r="G4814">
            <v>4</v>
          </cell>
          <cell r="H4814">
            <v>0.85</v>
          </cell>
        </row>
        <row r="4815">
          <cell r="A4815">
            <v>4814</v>
          </cell>
          <cell r="B4815" t="str">
            <v>United Bankshares</v>
          </cell>
          <cell r="C4815">
            <v>3.2</v>
          </cell>
          <cell r="D4815">
            <v>315</v>
          </cell>
          <cell r="E4815">
            <v>3.3</v>
          </cell>
          <cell r="F4815">
            <v>2.9</v>
          </cell>
          <cell r="G4815">
            <v>3.1</v>
          </cell>
          <cell r="H4815">
            <v>0.6</v>
          </cell>
        </row>
        <row r="4816">
          <cell r="A4816">
            <v>4815</v>
          </cell>
          <cell r="B4816" t="str">
            <v>Outreach Services</v>
          </cell>
          <cell r="C4816">
            <v>3.5</v>
          </cell>
          <cell r="D4816">
            <v>95</v>
          </cell>
          <cell r="E4816">
            <v>3.2</v>
          </cell>
          <cell r="F4816">
            <v>3.1</v>
          </cell>
          <cell r="G4816">
            <v>3.4</v>
          </cell>
          <cell r="H4816">
            <v>0.68</v>
          </cell>
        </row>
        <row r="4817">
          <cell r="A4817">
            <v>4816</v>
          </cell>
          <cell r="B4817" t="str">
            <v>Deloitte Tax</v>
          </cell>
          <cell r="C4817">
            <v>3.9</v>
          </cell>
          <cell r="D4817">
            <v>105000</v>
          </cell>
          <cell r="E4817">
            <v>3.2</v>
          </cell>
          <cell r="F4817">
            <v>3.7</v>
          </cell>
          <cell r="G4817">
            <v>4</v>
          </cell>
          <cell r="H4817">
            <v>0.88</v>
          </cell>
        </row>
        <row r="4818">
          <cell r="A4818">
            <v>4817</v>
          </cell>
          <cell r="B4818" t="str">
            <v>Oak Harbor Freight Lines</v>
          </cell>
          <cell r="C4818">
            <v>3.1</v>
          </cell>
          <cell r="D4818">
            <v>255</v>
          </cell>
          <cell r="E4818">
            <v>2.5</v>
          </cell>
          <cell r="F4818">
            <v>2.8</v>
          </cell>
          <cell r="G4818">
            <v>3</v>
          </cell>
          <cell r="H4818">
            <v>0.57999999999999996</v>
          </cell>
        </row>
        <row r="4819">
          <cell r="A4819">
            <v>4818</v>
          </cell>
          <cell r="B4819" t="str">
            <v>MiX Telematics</v>
          </cell>
          <cell r="C4819">
            <v>3.7</v>
          </cell>
          <cell r="D4819">
            <v>195</v>
          </cell>
          <cell r="E4819">
            <v>3.8</v>
          </cell>
          <cell r="F4819">
            <v>3.4</v>
          </cell>
          <cell r="G4819">
            <v>3.6</v>
          </cell>
          <cell r="H4819">
            <v>0.78</v>
          </cell>
        </row>
        <row r="4820">
          <cell r="A4820">
            <v>4819</v>
          </cell>
          <cell r="B4820" t="str">
            <v>MTM Transit</v>
          </cell>
          <cell r="C4820">
            <v>3.1</v>
          </cell>
          <cell r="D4820">
            <v>420</v>
          </cell>
          <cell r="E4820">
            <v>2.8</v>
          </cell>
          <cell r="F4820">
            <v>2.7</v>
          </cell>
          <cell r="G4820">
            <v>2.9</v>
          </cell>
          <cell r="H4820">
            <v>0.55000000000000004</v>
          </cell>
        </row>
        <row r="4821">
          <cell r="A4821">
            <v>4820</v>
          </cell>
          <cell r="B4821" t="str">
            <v>Key Realty</v>
          </cell>
          <cell r="C4821">
            <v>4.4000000000000004</v>
          </cell>
          <cell r="D4821">
            <v>110</v>
          </cell>
          <cell r="E4821">
            <v>4.2</v>
          </cell>
          <cell r="F4821">
            <v>4.3</v>
          </cell>
          <cell r="G4821">
            <v>4.5</v>
          </cell>
          <cell r="H4821">
            <v>0.92</v>
          </cell>
        </row>
        <row r="4822">
          <cell r="A4822">
            <v>4821</v>
          </cell>
          <cell r="B4822" t="str">
            <v>Ansira</v>
          </cell>
          <cell r="C4822">
            <v>3.5</v>
          </cell>
          <cell r="D4822">
            <v>385</v>
          </cell>
          <cell r="E4822">
            <v>3.4</v>
          </cell>
          <cell r="F4822">
            <v>3.1</v>
          </cell>
          <cell r="G4822">
            <v>3.5</v>
          </cell>
          <cell r="H4822">
            <v>0.68</v>
          </cell>
        </row>
        <row r="4823">
          <cell r="A4823">
            <v>4822</v>
          </cell>
          <cell r="B4823" t="str">
            <v>ISTS</v>
          </cell>
          <cell r="C4823">
            <v>4.0999999999999996</v>
          </cell>
          <cell r="D4823">
            <v>45</v>
          </cell>
          <cell r="E4823">
            <v>3.9</v>
          </cell>
          <cell r="F4823">
            <v>4</v>
          </cell>
          <cell r="G4823">
            <v>4.2</v>
          </cell>
          <cell r="H4823">
            <v>0.9</v>
          </cell>
        </row>
        <row r="4824">
          <cell r="A4824">
            <v>4823</v>
          </cell>
          <cell r="B4824" t="str">
            <v>McCaffreyΓÇÖs Food Markets</v>
          </cell>
          <cell r="C4824">
            <v>3.4</v>
          </cell>
          <cell r="D4824">
            <v>135</v>
          </cell>
          <cell r="E4824">
            <v>3.1</v>
          </cell>
          <cell r="F4824">
            <v>3</v>
          </cell>
          <cell r="G4824">
            <v>3.3</v>
          </cell>
          <cell r="H4824">
            <v>0.66</v>
          </cell>
        </row>
        <row r="4825">
          <cell r="A4825">
            <v>4824</v>
          </cell>
          <cell r="B4825" t="str">
            <v>Mountain Rural Telephone Cooperative</v>
          </cell>
          <cell r="C4825">
            <v>3.8</v>
          </cell>
          <cell r="D4825">
            <v>25</v>
          </cell>
          <cell r="E4825">
            <v>3.6</v>
          </cell>
          <cell r="F4825">
            <v>3.5</v>
          </cell>
          <cell r="G4825">
            <v>3.7</v>
          </cell>
          <cell r="H4825" t="str">
            <v>N/A</v>
          </cell>
        </row>
        <row r="4826">
          <cell r="A4826">
            <v>4825</v>
          </cell>
          <cell r="B4826" t="str">
            <v>MicroTech Services</v>
          </cell>
          <cell r="C4826">
            <v>3.4</v>
          </cell>
          <cell r="D4826">
            <v>75</v>
          </cell>
          <cell r="E4826">
            <v>3.2</v>
          </cell>
          <cell r="F4826">
            <v>3.1</v>
          </cell>
          <cell r="G4826">
            <v>3.3</v>
          </cell>
          <cell r="H4826">
            <v>0.64</v>
          </cell>
        </row>
        <row r="4827">
          <cell r="A4827">
            <v>4826</v>
          </cell>
          <cell r="B4827" t="str">
            <v>Verizon Enterprise Solutions</v>
          </cell>
          <cell r="C4827">
            <v>3.9</v>
          </cell>
          <cell r="D4827">
            <v>75000</v>
          </cell>
          <cell r="E4827">
            <v>3.8</v>
          </cell>
          <cell r="F4827">
            <v>3.5</v>
          </cell>
          <cell r="G4827">
            <v>3.8</v>
          </cell>
          <cell r="H4827">
            <v>0.82</v>
          </cell>
        </row>
        <row r="4828">
          <cell r="A4828">
            <v>4827</v>
          </cell>
          <cell r="B4828" t="str">
            <v>Methodist Health System</v>
          </cell>
          <cell r="C4828">
            <v>3.7</v>
          </cell>
          <cell r="D4828">
            <v>1250</v>
          </cell>
          <cell r="E4828">
            <v>3.4</v>
          </cell>
          <cell r="F4828">
            <v>3.3</v>
          </cell>
          <cell r="G4828">
            <v>3.8</v>
          </cell>
          <cell r="H4828">
            <v>0.78</v>
          </cell>
        </row>
        <row r="4829">
          <cell r="A4829">
            <v>4828</v>
          </cell>
          <cell r="B4829" t="str">
            <v>Loram Maintenance of Way, Inc.</v>
          </cell>
          <cell r="C4829">
            <v>3.4</v>
          </cell>
          <cell r="D4829">
            <v>215</v>
          </cell>
          <cell r="E4829">
            <v>2.8</v>
          </cell>
          <cell r="F4829">
            <v>3.1</v>
          </cell>
          <cell r="G4829">
            <v>3.3</v>
          </cell>
          <cell r="H4829">
            <v>0.7</v>
          </cell>
        </row>
        <row r="4830">
          <cell r="A4830">
            <v>4829</v>
          </cell>
          <cell r="B4830" t="str">
            <v>Heart of America Group</v>
          </cell>
          <cell r="C4830">
            <v>3.5</v>
          </cell>
          <cell r="D4830">
            <v>180</v>
          </cell>
          <cell r="E4830">
            <v>3.2</v>
          </cell>
          <cell r="F4830">
            <v>3.3</v>
          </cell>
          <cell r="G4830">
            <v>3.6</v>
          </cell>
          <cell r="H4830">
            <v>0.74</v>
          </cell>
        </row>
        <row r="4831">
          <cell r="A4831">
            <v>4830</v>
          </cell>
          <cell r="B4831" t="str">
            <v>Employ</v>
          </cell>
          <cell r="C4831">
            <v>3.8</v>
          </cell>
          <cell r="D4831">
            <v>115</v>
          </cell>
          <cell r="E4831">
            <v>3.7</v>
          </cell>
          <cell r="F4831">
            <v>3.5</v>
          </cell>
          <cell r="G4831">
            <v>3.8</v>
          </cell>
          <cell r="H4831">
            <v>0.8</v>
          </cell>
        </row>
        <row r="4832">
          <cell r="A4832">
            <v>4831</v>
          </cell>
          <cell r="B4832" t="str">
            <v>Greensboro Auto Auction</v>
          </cell>
          <cell r="C4832">
            <v>3.3</v>
          </cell>
          <cell r="D4832">
            <v>65</v>
          </cell>
          <cell r="E4832">
            <v>3</v>
          </cell>
          <cell r="F4832">
            <v>2.9</v>
          </cell>
          <cell r="G4832">
            <v>3.1</v>
          </cell>
          <cell r="H4832">
            <v>0.6</v>
          </cell>
        </row>
        <row r="4833">
          <cell r="A4833">
            <v>4832</v>
          </cell>
          <cell r="B4833" t="str">
            <v>IMPACT Management Services</v>
          </cell>
          <cell r="C4833">
            <v>4.0999999999999996</v>
          </cell>
          <cell r="D4833">
            <v>140</v>
          </cell>
          <cell r="E4833">
            <v>3.9</v>
          </cell>
          <cell r="F4833">
            <v>4</v>
          </cell>
          <cell r="G4833">
            <v>4.2</v>
          </cell>
          <cell r="H4833">
            <v>0.92</v>
          </cell>
        </row>
        <row r="4834">
          <cell r="A4834">
            <v>4833</v>
          </cell>
          <cell r="B4834" t="str">
            <v>Virginia Media</v>
          </cell>
          <cell r="C4834">
            <v>3.1</v>
          </cell>
          <cell r="D4834">
            <v>85</v>
          </cell>
          <cell r="E4834">
            <v>2.9</v>
          </cell>
          <cell r="F4834">
            <v>2.7</v>
          </cell>
          <cell r="G4834">
            <v>3</v>
          </cell>
          <cell r="H4834">
            <v>0.5</v>
          </cell>
        </row>
        <row r="4835">
          <cell r="A4835">
            <v>4834</v>
          </cell>
          <cell r="B4835" t="str">
            <v>Rally Credit Union</v>
          </cell>
          <cell r="C4835">
            <v>3.9</v>
          </cell>
          <cell r="D4835">
            <v>110</v>
          </cell>
          <cell r="E4835">
            <v>3.7</v>
          </cell>
          <cell r="F4835">
            <v>3.8</v>
          </cell>
          <cell r="G4835">
            <v>4</v>
          </cell>
          <cell r="H4835">
            <v>0.85</v>
          </cell>
        </row>
        <row r="4836">
          <cell r="A4836">
            <v>4835</v>
          </cell>
          <cell r="B4836" t="str">
            <v>Root Advisors</v>
          </cell>
          <cell r="C4836">
            <v>4.3</v>
          </cell>
          <cell r="D4836">
            <v>30</v>
          </cell>
          <cell r="E4836">
            <v>4.0999999999999996</v>
          </cell>
          <cell r="F4836">
            <v>4.2</v>
          </cell>
          <cell r="G4836">
            <v>4.4000000000000004</v>
          </cell>
          <cell r="H4836">
            <v>0.95</v>
          </cell>
        </row>
        <row r="4837">
          <cell r="A4837">
            <v>4836</v>
          </cell>
          <cell r="B4837" t="str">
            <v>Eclipse Group</v>
          </cell>
          <cell r="C4837">
            <v>3.6</v>
          </cell>
          <cell r="D4837">
            <v>95</v>
          </cell>
          <cell r="E4837">
            <v>3.4</v>
          </cell>
          <cell r="F4837">
            <v>3.3</v>
          </cell>
          <cell r="G4837">
            <v>3.5</v>
          </cell>
          <cell r="H4837">
            <v>0.72</v>
          </cell>
        </row>
        <row r="4838">
          <cell r="A4838">
            <v>4837</v>
          </cell>
          <cell r="B4838" t="str">
            <v>Xtralis</v>
          </cell>
          <cell r="C4838">
            <v>3.5</v>
          </cell>
          <cell r="D4838">
            <v>80</v>
          </cell>
          <cell r="E4838">
            <v>3.3</v>
          </cell>
          <cell r="F4838">
            <v>3.1</v>
          </cell>
          <cell r="G4838">
            <v>3.4</v>
          </cell>
          <cell r="H4838">
            <v>0.68</v>
          </cell>
        </row>
        <row r="4839">
          <cell r="A4839">
            <v>4838</v>
          </cell>
          <cell r="B4839" t="str">
            <v>Nesco Resource</v>
          </cell>
          <cell r="C4839">
            <v>3.8</v>
          </cell>
          <cell r="D4839">
            <v>1550</v>
          </cell>
          <cell r="E4839">
            <v>3.6</v>
          </cell>
          <cell r="F4839">
            <v>3.5</v>
          </cell>
          <cell r="G4839">
            <v>3.7</v>
          </cell>
          <cell r="H4839">
            <v>0.82</v>
          </cell>
        </row>
        <row r="4840">
          <cell r="A4840">
            <v>4839</v>
          </cell>
          <cell r="B4840" t="str">
            <v>Vehicle Service Group</v>
          </cell>
          <cell r="C4840">
            <v>3.6</v>
          </cell>
          <cell r="D4840">
            <v>125</v>
          </cell>
          <cell r="E4840">
            <v>3.3</v>
          </cell>
          <cell r="F4840">
            <v>3.4</v>
          </cell>
          <cell r="G4840">
            <v>3.5</v>
          </cell>
          <cell r="H4840">
            <v>0.75</v>
          </cell>
        </row>
        <row r="4841">
          <cell r="A4841">
            <v>4840</v>
          </cell>
          <cell r="B4841" t="str">
            <v>Shadow Company Investigations</v>
          </cell>
          <cell r="C4841" t="str">
            <v>N/A</v>
          </cell>
          <cell r="D4841" t="str">
            <v>N/A</v>
          </cell>
          <cell r="E4841" t="str">
            <v>N/A</v>
          </cell>
          <cell r="F4841" t="str">
            <v>N/A</v>
          </cell>
          <cell r="G4841" t="str">
            <v>N/A</v>
          </cell>
          <cell r="H4841" t="str">
            <v>N/A</v>
          </cell>
        </row>
        <row r="4842">
          <cell r="A4842">
            <v>4841</v>
          </cell>
          <cell r="B4842" t="str">
            <v>Corizon Health</v>
          </cell>
          <cell r="C4842">
            <v>2.6</v>
          </cell>
          <cell r="D4842">
            <v>1850</v>
          </cell>
          <cell r="E4842">
            <v>2.7</v>
          </cell>
          <cell r="F4842">
            <v>2.2000000000000002</v>
          </cell>
          <cell r="G4842">
            <v>2.4</v>
          </cell>
          <cell r="H4842">
            <v>0.4</v>
          </cell>
        </row>
        <row r="4843">
          <cell r="A4843">
            <v>4842</v>
          </cell>
          <cell r="B4843" t="str">
            <v>Smartshore Services LLC</v>
          </cell>
          <cell r="C4843">
            <v>4.2</v>
          </cell>
          <cell r="D4843">
            <v>55</v>
          </cell>
          <cell r="E4843">
            <v>4</v>
          </cell>
          <cell r="F4843">
            <v>4.0999999999999996</v>
          </cell>
          <cell r="G4843">
            <v>4.3</v>
          </cell>
          <cell r="H4843">
            <v>0.9</v>
          </cell>
        </row>
        <row r="4844">
          <cell r="A4844">
            <v>4843</v>
          </cell>
          <cell r="B4844" t="str">
            <v>CORE Foodservice</v>
          </cell>
          <cell r="C4844">
            <v>3.7</v>
          </cell>
          <cell r="D4844">
            <v>90</v>
          </cell>
          <cell r="E4844">
            <v>3.4</v>
          </cell>
          <cell r="F4844">
            <v>3.5</v>
          </cell>
          <cell r="G4844">
            <v>3.7</v>
          </cell>
          <cell r="H4844">
            <v>0.78</v>
          </cell>
        </row>
        <row r="4845">
          <cell r="A4845">
            <v>4844</v>
          </cell>
          <cell r="B4845" t="str">
            <v>Trinity Broadcasting Network</v>
          </cell>
          <cell r="C4845">
            <v>3.4</v>
          </cell>
          <cell r="D4845">
            <v>165</v>
          </cell>
          <cell r="E4845">
            <v>3.1</v>
          </cell>
          <cell r="F4845">
            <v>3</v>
          </cell>
          <cell r="G4845">
            <v>3.5</v>
          </cell>
          <cell r="H4845">
            <v>0.62</v>
          </cell>
        </row>
        <row r="4846">
          <cell r="A4846">
            <v>4845</v>
          </cell>
          <cell r="B4846" t="str">
            <v>Davidson Hotels &amp; Resorts</v>
          </cell>
          <cell r="C4846">
            <v>4</v>
          </cell>
          <cell r="D4846">
            <v>615</v>
          </cell>
          <cell r="E4846">
            <v>3.5</v>
          </cell>
          <cell r="F4846">
            <v>3.8</v>
          </cell>
          <cell r="G4846">
            <v>4.0999999999999996</v>
          </cell>
          <cell r="H4846">
            <v>0.88</v>
          </cell>
        </row>
        <row r="4847">
          <cell r="A4847">
            <v>4846</v>
          </cell>
          <cell r="B4847" t="str">
            <v>Independence Counsel</v>
          </cell>
          <cell r="C4847" t="str">
            <v>N/A</v>
          </cell>
          <cell r="D4847" t="str">
            <v>N/A</v>
          </cell>
          <cell r="E4847" t="str">
            <v>N/A</v>
          </cell>
          <cell r="F4847" t="str">
            <v>N/A</v>
          </cell>
          <cell r="G4847" t="str">
            <v>N/A</v>
          </cell>
          <cell r="H4847" t="str">
            <v>N/A</v>
          </cell>
        </row>
        <row r="4848">
          <cell r="A4848">
            <v>4847</v>
          </cell>
          <cell r="B4848" t="str">
            <v>Cream-O-Land</v>
          </cell>
          <cell r="C4848">
            <v>2.9</v>
          </cell>
          <cell r="D4848">
            <v>115</v>
          </cell>
          <cell r="E4848">
            <v>2.4</v>
          </cell>
          <cell r="F4848">
            <v>2.6</v>
          </cell>
          <cell r="G4848">
            <v>2.8</v>
          </cell>
          <cell r="H4848">
            <v>0.52</v>
          </cell>
        </row>
        <row r="4849">
          <cell r="A4849">
            <v>4848</v>
          </cell>
          <cell r="B4849" t="str">
            <v>Sutter Home</v>
          </cell>
          <cell r="C4849">
            <v>3.8</v>
          </cell>
          <cell r="D4849">
            <v>140</v>
          </cell>
          <cell r="E4849">
            <v>3.5</v>
          </cell>
          <cell r="F4849">
            <v>3.6</v>
          </cell>
          <cell r="G4849">
            <v>3.9</v>
          </cell>
          <cell r="H4849">
            <v>0.82</v>
          </cell>
        </row>
        <row r="4850">
          <cell r="A4850">
            <v>4849</v>
          </cell>
          <cell r="B4850" t="str">
            <v>SITE Staffing</v>
          </cell>
          <cell r="C4850">
            <v>3.9</v>
          </cell>
          <cell r="D4850">
            <v>125</v>
          </cell>
          <cell r="E4850">
            <v>3.7</v>
          </cell>
          <cell r="F4850">
            <v>3.8</v>
          </cell>
          <cell r="G4850">
            <v>4</v>
          </cell>
          <cell r="H4850">
            <v>0.85</v>
          </cell>
        </row>
        <row r="4851">
          <cell r="A4851">
            <v>4850</v>
          </cell>
          <cell r="B4851" t="str">
            <v>Cisneros Corporation</v>
          </cell>
          <cell r="C4851">
            <v>3.7</v>
          </cell>
          <cell r="D4851">
            <v>45</v>
          </cell>
          <cell r="E4851">
            <v>3.4</v>
          </cell>
          <cell r="F4851">
            <v>3.5</v>
          </cell>
          <cell r="G4851">
            <v>3.7</v>
          </cell>
          <cell r="H4851">
            <v>0.75</v>
          </cell>
        </row>
        <row r="4852">
          <cell r="A4852">
            <v>4851</v>
          </cell>
          <cell r="B4852" t="str">
            <v>Snowbird Resort</v>
          </cell>
          <cell r="C4852">
            <v>3.8</v>
          </cell>
          <cell r="D4852">
            <v>315</v>
          </cell>
          <cell r="E4852">
            <v>3.2</v>
          </cell>
          <cell r="F4852">
            <v>3.4</v>
          </cell>
          <cell r="G4852">
            <v>4</v>
          </cell>
          <cell r="H4852">
            <v>0.8</v>
          </cell>
        </row>
        <row r="4853">
          <cell r="A4853">
            <v>4852</v>
          </cell>
          <cell r="B4853" t="str">
            <v>Novastar Prep</v>
          </cell>
          <cell r="C4853">
            <v>4.5</v>
          </cell>
          <cell r="D4853">
            <v>65</v>
          </cell>
          <cell r="E4853">
            <v>4.3</v>
          </cell>
          <cell r="F4853">
            <v>4.4000000000000004</v>
          </cell>
          <cell r="G4853">
            <v>4.5999999999999996</v>
          </cell>
          <cell r="H4853">
            <v>0.95</v>
          </cell>
        </row>
        <row r="4854">
          <cell r="A4854">
            <v>4853</v>
          </cell>
          <cell r="B4854" t="str">
            <v>aisreview</v>
          </cell>
          <cell r="C4854" t="str">
            <v>N/A</v>
          </cell>
          <cell r="D4854" t="str">
            <v>N/A</v>
          </cell>
          <cell r="E4854" t="str">
            <v>N/A</v>
          </cell>
          <cell r="F4854" t="str">
            <v>N/A</v>
          </cell>
          <cell r="G4854" t="str">
            <v>N/A</v>
          </cell>
          <cell r="H4854" t="str">
            <v>N/A</v>
          </cell>
        </row>
        <row r="4855">
          <cell r="A4855">
            <v>4854</v>
          </cell>
          <cell r="B4855" t="str">
            <v>Hahn Automotive Warehouse</v>
          </cell>
          <cell r="C4855">
            <v>3.1</v>
          </cell>
          <cell r="D4855">
            <v>130</v>
          </cell>
          <cell r="E4855">
            <v>2.8</v>
          </cell>
          <cell r="F4855">
            <v>2.7</v>
          </cell>
          <cell r="G4855">
            <v>3</v>
          </cell>
          <cell r="H4855">
            <v>0.55000000000000004</v>
          </cell>
        </row>
        <row r="4856">
          <cell r="A4856">
            <v>4855</v>
          </cell>
          <cell r="B4856" t="str">
            <v>Gexpro</v>
          </cell>
          <cell r="C4856">
            <v>3.4</v>
          </cell>
          <cell r="D4856">
            <v>285</v>
          </cell>
          <cell r="E4856">
            <v>3.2</v>
          </cell>
          <cell r="F4856">
            <v>3.1</v>
          </cell>
          <cell r="G4856">
            <v>3.3</v>
          </cell>
          <cell r="H4856">
            <v>0.68</v>
          </cell>
        </row>
        <row r="4857">
          <cell r="A4857">
            <v>4856</v>
          </cell>
          <cell r="B4857" t="str">
            <v>USC Stevens Institute for Innovation</v>
          </cell>
          <cell r="C4857">
            <v>3.8</v>
          </cell>
          <cell r="D4857">
            <v>40</v>
          </cell>
          <cell r="E4857">
            <v>3.5</v>
          </cell>
          <cell r="F4857">
            <v>3.6</v>
          </cell>
          <cell r="G4857">
            <v>3.9</v>
          </cell>
          <cell r="H4857" t="str">
            <v>N/A</v>
          </cell>
        </row>
        <row r="4858">
          <cell r="A4858">
            <v>4857</v>
          </cell>
          <cell r="B4858" t="str">
            <v>IBM Watson</v>
          </cell>
          <cell r="C4858">
            <v>3.7</v>
          </cell>
          <cell r="D4858">
            <v>82000</v>
          </cell>
          <cell r="E4858">
            <v>3.8</v>
          </cell>
          <cell r="F4858">
            <v>3.4</v>
          </cell>
          <cell r="G4858">
            <v>3.7</v>
          </cell>
          <cell r="H4858">
            <v>0.75</v>
          </cell>
        </row>
        <row r="4859">
          <cell r="A4859">
            <v>4858</v>
          </cell>
          <cell r="B4859" t="str">
            <v>Consumer Auto Parts</v>
          </cell>
          <cell r="C4859">
            <v>3</v>
          </cell>
          <cell r="D4859">
            <v>95</v>
          </cell>
          <cell r="E4859">
            <v>2.7</v>
          </cell>
          <cell r="F4859">
            <v>2.6</v>
          </cell>
          <cell r="G4859">
            <v>2.9</v>
          </cell>
          <cell r="H4859">
            <v>0.52</v>
          </cell>
        </row>
        <row r="4860">
          <cell r="A4860">
            <v>4859</v>
          </cell>
          <cell r="B4860" t="str">
            <v>ADO Practice Solutions</v>
          </cell>
          <cell r="C4860">
            <v>3.5</v>
          </cell>
          <cell r="D4860">
            <v>55</v>
          </cell>
          <cell r="E4860">
            <v>3.2</v>
          </cell>
          <cell r="F4860">
            <v>3.3</v>
          </cell>
          <cell r="G4860">
            <v>3.5</v>
          </cell>
          <cell r="H4860">
            <v>0.7</v>
          </cell>
        </row>
        <row r="4861">
          <cell r="A4861">
            <v>4860</v>
          </cell>
          <cell r="B4861" t="str">
            <v>LinkedIn Talent Solutions</v>
          </cell>
          <cell r="C4861">
            <v>4.4000000000000004</v>
          </cell>
          <cell r="D4861">
            <v>10500</v>
          </cell>
          <cell r="E4861">
            <v>4.2</v>
          </cell>
          <cell r="F4861">
            <v>4.0999999999999996</v>
          </cell>
          <cell r="G4861">
            <v>4.5</v>
          </cell>
          <cell r="H4861">
            <v>0.92</v>
          </cell>
        </row>
        <row r="4862">
          <cell r="A4862">
            <v>4861</v>
          </cell>
          <cell r="B4862" t="str">
            <v>Southern Tire Mart</v>
          </cell>
          <cell r="C4862">
            <v>3.3</v>
          </cell>
          <cell r="D4862">
            <v>340</v>
          </cell>
          <cell r="E4862">
            <v>2.8</v>
          </cell>
          <cell r="F4862">
            <v>3</v>
          </cell>
          <cell r="G4862">
            <v>3.2</v>
          </cell>
          <cell r="H4862">
            <v>0.64</v>
          </cell>
        </row>
        <row r="4863">
          <cell r="A4863">
            <v>4862</v>
          </cell>
          <cell r="B4863" t="str">
            <v>ESI</v>
          </cell>
          <cell r="C4863">
            <v>3.5</v>
          </cell>
          <cell r="D4863">
            <v>210</v>
          </cell>
          <cell r="E4863">
            <v>3.3</v>
          </cell>
          <cell r="F4863">
            <v>3.2</v>
          </cell>
          <cell r="G4863">
            <v>3.4</v>
          </cell>
          <cell r="H4863">
            <v>0.7</v>
          </cell>
        </row>
        <row r="4864">
          <cell r="A4864">
            <v>4863</v>
          </cell>
          <cell r="B4864" t="str">
            <v>Rydex Investments</v>
          </cell>
          <cell r="C4864">
            <v>3.6</v>
          </cell>
          <cell r="D4864">
            <v>45</v>
          </cell>
          <cell r="E4864">
            <v>3.4</v>
          </cell>
          <cell r="F4864">
            <v>3.3</v>
          </cell>
          <cell r="G4864">
            <v>3.5</v>
          </cell>
          <cell r="H4864" t="str">
            <v>N/A</v>
          </cell>
        </row>
        <row r="4865">
          <cell r="A4865">
            <v>4864</v>
          </cell>
          <cell r="B4865" t="str">
            <v>AV-Tech Electronics</v>
          </cell>
          <cell r="C4865">
            <v>3.4</v>
          </cell>
          <cell r="D4865">
            <v>35</v>
          </cell>
          <cell r="E4865">
            <v>3.1</v>
          </cell>
          <cell r="F4865">
            <v>3</v>
          </cell>
          <cell r="G4865">
            <v>3.3</v>
          </cell>
          <cell r="H4865" t="str">
            <v>N/A</v>
          </cell>
        </row>
        <row r="4866">
          <cell r="A4866">
            <v>4865</v>
          </cell>
          <cell r="B4866" t="str">
            <v>ConServe</v>
          </cell>
          <cell r="C4866">
            <v>3.7</v>
          </cell>
          <cell r="D4866">
            <v>245</v>
          </cell>
          <cell r="E4866">
            <v>3.5</v>
          </cell>
          <cell r="F4866">
            <v>3.4</v>
          </cell>
          <cell r="G4866">
            <v>3.8</v>
          </cell>
          <cell r="H4866">
            <v>0.8</v>
          </cell>
        </row>
        <row r="4867">
          <cell r="A4867">
            <v>4866</v>
          </cell>
          <cell r="B4867" t="str">
            <v>Ekleft</v>
          </cell>
          <cell r="C4867">
            <v>4.0999999999999996</v>
          </cell>
          <cell r="D4867">
            <v>60</v>
          </cell>
          <cell r="E4867">
            <v>3.9</v>
          </cell>
          <cell r="F4867">
            <v>4</v>
          </cell>
          <cell r="G4867">
            <v>4.2</v>
          </cell>
          <cell r="H4867">
            <v>0.9</v>
          </cell>
        </row>
        <row r="4868">
          <cell r="A4868">
            <v>4867</v>
          </cell>
          <cell r="B4868" t="str">
            <v>TPG Hotels Resorts &amp; Marinas</v>
          </cell>
          <cell r="C4868">
            <v>3.4</v>
          </cell>
          <cell r="D4868">
            <v>320</v>
          </cell>
          <cell r="E4868">
            <v>3</v>
          </cell>
          <cell r="F4868">
            <v>3.1</v>
          </cell>
          <cell r="G4868">
            <v>3.3</v>
          </cell>
          <cell r="H4868">
            <v>0.65</v>
          </cell>
        </row>
        <row r="4869">
          <cell r="A4869">
            <v>4868</v>
          </cell>
          <cell r="B4869" t="str">
            <v>Sapient Technologies</v>
          </cell>
          <cell r="C4869">
            <v>3.9</v>
          </cell>
          <cell r="D4869">
            <v>115</v>
          </cell>
          <cell r="E4869">
            <v>3.7</v>
          </cell>
          <cell r="F4869">
            <v>3.8</v>
          </cell>
          <cell r="G4869">
            <v>4</v>
          </cell>
          <cell r="H4869">
            <v>0.85</v>
          </cell>
        </row>
        <row r="4870">
          <cell r="A4870">
            <v>4869</v>
          </cell>
          <cell r="B4870" t="str">
            <v>ERC</v>
          </cell>
          <cell r="C4870">
            <v>3.4</v>
          </cell>
          <cell r="D4870">
            <v>580</v>
          </cell>
          <cell r="E4870">
            <v>3.2</v>
          </cell>
          <cell r="F4870">
            <v>3.1</v>
          </cell>
          <cell r="G4870">
            <v>3.3</v>
          </cell>
          <cell r="H4870">
            <v>0.68</v>
          </cell>
        </row>
        <row r="4871">
          <cell r="A4871">
            <v>4870</v>
          </cell>
          <cell r="B4871" t="str">
            <v>ATEM</v>
          </cell>
          <cell r="C4871">
            <v>3.6</v>
          </cell>
          <cell r="D4871">
            <v>25</v>
          </cell>
          <cell r="E4871">
            <v>3.4</v>
          </cell>
          <cell r="F4871">
            <v>3.3</v>
          </cell>
          <cell r="G4871">
            <v>3.5</v>
          </cell>
          <cell r="H4871" t="str">
            <v>N/A</v>
          </cell>
        </row>
        <row r="4872">
          <cell r="A4872">
            <v>4871</v>
          </cell>
          <cell r="B4872" t="str">
            <v>Chappaqua Central School District</v>
          </cell>
          <cell r="C4872">
            <v>4.0999999999999996</v>
          </cell>
          <cell r="D4872">
            <v>55</v>
          </cell>
          <cell r="E4872">
            <v>3.8</v>
          </cell>
          <cell r="F4872">
            <v>3.9</v>
          </cell>
          <cell r="G4872">
            <v>4.2</v>
          </cell>
          <cell r="H4872">
            <v>0.88</v>
          </cell>
        </row>
        <row r="4873">
          <cell r="A4873">
            <v>4872</v>
          </cell>
          <cell r="B4873" t="str">
            <v>CentraState Healthcare Jobs</v>
          </cell>
          <cell r="C4873">
            <v>3.5</v>
          </cell>
          <cell r="D4873">
            <v>410</v>
          </cell>
          <cell r="E4873">
            <v>3.2</v>
          </cell>
          <cell r="F4873">
            <v>3.1</v>
          </cell>
          <cell r="G4873">
            <v>3.6</v>
          </cell>
          <cell r="H4873">
            <v>0.72</v>
          </cell>
        </row>
        <row r="4874">
          <cell r="A4874">
            <v>4873</v>
          </cell>
          <cell r="B4874" t="str">
            <v>Miller Canfield</v>
          </cell>
          <cell r="C4874">
            <v>3.8</v>
          </cell>
          <cell r="D4874">
            <v>110</v>
          </cell>
          <cell r="E4874">
            <v>3.4</v>
          </cell>
          <cell r="F4874">
            <v>3.6</v>
          </cell>
          <cell r="G4874">
            <v>3.9</v>
          </cell>
          <cell r="H4874">
            <v>0.84</v>
          </cell>
        </row>
        <row r="4875">
          <cell r="A4875">
            <v>4874</v>
          </cell>
          <cell r="B4875" t="str">
            <v>Conde Nast Entertainment</v>
          </cell>
          <cell r="C4875">
            <v>3.5</v>
          </cell>
          <cell r="D4875">
            <v>1650</v>
          </cell>
          <cell r="E4875">
            <v>3.1</v>
          </cell>
          <cell r="F4875">
            <v>3</v>
          </cell>
          <cell r="G4875">
            <v>3.4</v>
          </cell>
          <cell r="H4875">
            <v>0.62</v>
          </cell>
        </row>
        <row r="4876">
          <cell r="A4876">
            <v>4875</v>
          </cell>
          <cell r="B4876" t="str">
            <v>Blu Logistics</v>
          </cell>
          <cell r="C4876">
            <v>3.6</v>
          </cell>
          <cell r="D4876">
            <v>140</v>
          </cell>
          <cell r="E4876">
            <v>3.3</v>
          </cell>
          <cell r="F4876">
            <v>3.4</v>
          </cell>
          <cell r="G4876">
            <v>3.5</v>
          </cell>
          <cell r="H4876">
            <v>0.74</v>
          </cell>
        </row>
        <row r="4877">
          <cell r="A4877">
            <v>4876</v>
          </cell>
          <cell r="B4877" t="str">
            <v>Andy Frain Services</v>
          </cell>
          <cell r="C4877">
            <v>3.2</v>
          </cell>
          <cell r="D4877">
            <v>485</v>
          </cell>
          <cell r="E4877">
            <v>2.9</v>
          </cell>
          <cell r="F4877">
            <v>2.8</v>
          </cell>
          <cell r="G4877">
            <v>3.1</v>
          </cell>
          <cell r="H4877">
            <v>0.57999999999999996</v>
          </cell>
        </row>
        <row r="4878">
          <cell r="A4878">
            <v>4877</v>
          </cell>
          <cell r="B4878" t="str">
            <v>Technicolor</v>
          </cell>
          <cell r="C4878">
            <v>3.3</v>
          </cell>
          <cell r="D4878">
            <v>1250</v>
          </cell>
          <cell r="E4878">
            <v>3.4</v>
          </cell>
          <cell r="F4878">
            <v>2.9</v>
          </cell>
          <cell r="G4878">
            <v>3.1</v>
          </cell>
          <cell r="H4878">
            <v>0.55000000000000004</v>
          </cell>
        </row>
        <row r="4879">
          <cell r="A4879">
            <v>4878</v>
          </cell>
          <cell r="B4879" t="str">
            <v>RBC Bank</v>
          </cell>
          <cell r="C4879">
            <v>3.8</v>
          </cell>
          <cell r="D4879">
            <v>4500</v>
          </cell>
          <cell r="E4879">
            <v>3.7</v>
          </cell>
          <cell r="F4879">
            <v>3.5</v>
          </cell>
          <cell r="G4879">
            <v>3.9</v>
          </cell>
          <cell r="H4879">
            <v>0.84</v>
          </cell>
        </row>
        <row r="4880">
          <cell r="A4880">
            <v>4879</v>
          </cell>
          <cell r="B4880" t="str">
            <v>Meta Financial Group</v>
          </cell>
          <cell r="C4880">
            <v>3.5</v>
          </cell>
          <cell r="D4880">
            <v>185</v>
          </cell>
          <cell r="E4880">
            <v>3.3</v>
          </cell>
          <cell r="F4880">
            <v>3.2</v>
          </cell>
          <cell r="G4880">
            <v>3.4</v>
          </cell>
          <cell r="H4880">
            <v>0.7</v>
          </cell>
        </row>
        <row r="4881">
          <cell r="A4881">
            <v>4880</v>
          </cell>
          <cell r="B4881" t="str">
            <v>DynTek</v>
          </cell>
          <cell r="C4881">
            <v>3.4</v>
          </cell>
          <cell r="D4881">
            <v>115</v>
          </cell>
          <cell r="E4881">
            <v>3.2</v>
          </cell>
          <cell r="F4881">
            <v>3.1</v>
          </cell>
          <cell r="G4881">
            <v>3.3</v>
          </cell>
          <cell r="H4881">
            <v>0.66</v>
          </cell>
        </row>
        <row r="4882">
          <cell r="A4882">
            <v>4881</v>
          </cell>
          <cell r="B4882" t="str">
            <v>MSD of Warren Township</v>
          </cell>
          <cell r="C4882">
            <v>3.5</v>
          </cell>
          <cell r="D4882">
            <v>90</v>
          </cell>
          <cell r="E4882">
            <v>3.2</v>
          </cell>
          <cell r="F4882">
            <v>3.1</v>
          </cell>
          <cell r="G4882">
            <v>3.4</v>
          </cell>
          <cell r="H4882">
            <v>0.68</v>
          </cell>
        </row>
        <row r="4883">
          <cell r="A4883">
            <v>4882</v>
          </cell>
          <cell r="B4883" t="str">
            <v>Texas Western Hospitality</v>
          </cell>
          <cell r="C4883">
            <v>3.4</v>
          </cell>
          <cell r="D4883">
            <v>155</v>
          </cell>
          <cell r="E4883">
            <v>3</v>
          </cell>
          <cell r="F4883">
            <v>3.1</v>
          </cell>
          <cell r="G4883">
            <v>3.3</v>
          </cell>
          <cell r="H4883">
            <v>0.65</v>
          </cell>
        </row>
        <row r="4884">
          <cell r="A4884">
            <v>4883</v>
          </cell>
          <cell r="B4884" t="str">
            <v>Tulalip Resort Casino</v>
          </cell>
          <cell r="C4884">
            <v>3.6</v>
          </cell>
          <cell r="D4884">
            <v>345</v>
          </cell>
          <cell r="E4884">
            <v>3.3</v>
          </cell>
          <cell r="F4884">
            <v>3.2</v>
          </cell>
          <cell r="G4884">
            <v>3.7</v>
          </cell>
          <cell r="H4884">
            <v>0.74</v>
          </cell>
        </row>
        <row r="4885">
          <cell r="A4885">
            <v>4884</v>
          </cell>
          <cell r="B4885" t="str">
            <v>AVI Foodsystems</v>
          </cell>
          <cell r="C4885">
            <v>3</v>
          </cell>
          <cell r="D4885">
            <v>1580</v>
          </cell>
          <cell r="E4885">
            <v>2.8</v>
          </cell>
          <cell r="F4885">
            <v>2.6</v>
          </cell>
          <cell r="G4885">
            <v>2.9</v>
          </cell>
          <cell r="H4885">
            <v>0.52</v>
          </cell>
        </row>
        <row r="4886">
          <cell r="A4886">
            <v>4885</v>
          </cell>
          <cell r="B4886" t="str">
            <v>First Interstate BancSystem</v>
          </cell>
          <cell r="C4886">
            <v>3.6</v>
          </cell>
          <cell r="D4886">
            <v>410</v>
          </cell>
          <cell r="E4886">
            <v>3.5</v>
          </cell>
          <cell r="F4886">
            <v>3.3</v>
          </cell>
          <cell r="G4886">
            <v>3.7</v>
          </cell>
          <cell r="H4886">
            <v>0.78</v>
          </cell>
        </row>
        <row r="4887">
          <cell r="A4887">
            <v>4886</v>
          </cell>
          <cell r="B4887" t="str">
            <v>CHEFΓÇÖSTORE</v>
          </cell>
          <cell r="C4887">
            <v>3.3</v>
          </cell>
          <cell r="D4887">
            <v>215</v>
          </cell>
          <cell r="E4887">
            <v>3</v>
          </cell>
          <cell r="F4887">
            <v>2.9</v>
          </cell>
          <cell r="G4887">
            <v>3.2</v>
          </cell>
          <cell r="H4887">
            <v>0.62</v>
          </cell>
        </row>
        <row r="4888">
          <cell r="A4888">
            <v>4887</v>
          </cell>
          <cell r="B4888" t="str">
            <v>Doremus</v>
          </cell>
          <cell r="C4888">
            <v>3.6</v>
          </cell>
          <cell r="D4888">
            <v>110</v>
          </cell>
          <cell r="E4888">
            <v>3.2</v>
          </cell>
          <cell r="F4888">
            <v>3.3</v>
          </cell>
          <cell r="G4888">
            <v>3.7</v>
          </cell>
          <cell r="H4888">
            <v>0.72</v>
          </cell>
        </row>
        <row r="4889">
          <cell r="A4889">
            <v>4888</v>
          </cell>
          <cell r="B4889" t="str">
            <v>Lanveen Freight Logistics</v>
          </cell>
          <cell r="C4889" t="str">
            <v>N/A</v>
          </cell>
          <cell r="D4889" t="str">
            <v>N/A</v>
          </cell>
          <cell r="E4889" t="str">
            <v>N/A</v>
          </cell>
          <cell r="F4889" t="str">
            <v>N/A</v>
          </cell>
          <cell r="G4889" t="str">
            <v>N/A</v>
          </cell>
          <cell r="H4889" t="str">
            <v>N/A</v>
          </cell>
        </row>
        <row r="4890">
          <cell r="A4890">
            <v>4889</v>
          </cell>
          <cell r="B4890" t="str">
            <v>AirBridgeCargo Airlines LLC</v>
          </cell>
          <cell r="C4890">
            <v>3.4</v>
          </cell>
          <cell r="D4890">
            <v>65</v>
          </cell>
          <cell r="E4890">
            <v>3.1</v>
          </cell>
          <cell r="F4890">
            <v>3</v>
          </cell>
          <cell r="G4890">
            <v>3.3</v>
          </cell>
          <cell r="H4890">
            <v>0.6</v>
          </cell>
        </row>
        <row r="4891">
          <cell r="A4891">
            <v>4890</v>
          </cell>
          <cell r="B4891" t="str">
            <v>KIPP New York</v>
          </cell>
          <cell r="C4891">
            <v>3.3</v>
          </cell>
          <cell r="D4891">
            <v>285</v>
          </cell>
          <cell r="E4891">
            <v>2.4</v>
          </cell>
          <cell r="F4891">
            <v>2.9</v>
          </cell>
          <cell r="G4891">
            <v>3.2</v>
          </cell>
          <cell r="H4891">
            <v>0.64</v>
          </cell>
        </row>
        <row r="4892">
          <cell r="A4892">
            <v>4891</v>
          </cell>
          <cell r="B4892" t="str">
            <v>Money Services</v>
          </cell>
          <cell r="C4892">
            <v>3.2</v>
          </cell>
          <cell r="D4892">
            <v>45</v>
          </cell>
          <cell r="E4892">
            <v>2.9</v>
          </cell>
          <cell r="F4892">
            <v>2.8</v>
          </cell>
          <cell r="G4892">
            <v>3</v>
          </cell>
          <cell r="H4892">
            <v>0.55000000000000004</v>
          </cell>
        </row>
        <row r="4893">
          <cell r="A4893">
            <v>4892</v>
          </cell>
          <cell r="B4893" t="str">
            <v>Startup Exemption</v>
          </cell>
          <cell r="C4893" t="str">
            <v>N/A</v>
          </cell>
          <cell r="D4893" t="str">
            <v>N/A</v>
          </cell>
          <cell r="E4893" t="str">
            <v>N/A</v>
          </cell>
          <cell r="F4893" t="str">
            <v>N/A</v>
          </cell>
          <cell r="G4893" t="str">
            <v>N/A</v>
          </cell>
          <cell r="H4893" t="str">
            <v>N/A</v>
          </cell>
        </row>
        <row r="4894">
          <cell r="A4894">
            <v>4893</v>
          </cell>
          <cell r="B4894" t="str">
            <v>Disney Media Networks</v>
          </cell>
          <cell r="C4894">
            <v>4</v>
          </cell>
          <cell r="D4894">
            <v>12500</v>
          </cell>
          <cell r="E4894">
            <v>3.8</v>
          </cell>
          <cell r="F4894">
            <v>3.7</v>
          </cell>
          <cell r="G4894">
            <v>4.0999999999999996</v>
          </cell>
          <cell r="H4894">
            <v>0.85</v>
          </cell>
        </row>
        <row r="4895">
          <cell r="A4895">
            <v>4894</v>
          </cell>
          <cell r="B4895" t="str">
            <v>OI Global Partners</v>
          </cell>
          <cell r="C4895">
            <v>4.0999999999999996</v>
          </cell>
          <cell r="D4895">
            <v>35</v>
          </cell>
          <cell r="E4895">
            <v>3.9</v>
          </cell>
          <cell r="F4895">
            <v>4</v>
          </cell>
          <cell r="G4895">
            <v>4.2</v>
          </cell>
          <cell r="H4895" t="str">
            <v>N/A</v>
          </cell>
        </row>
        <row r="4896">
          <cell r="A4896">
            <v>4895</v>
          </cell>
          <cell r="B4896" t="str">
            <v>Pacific Clinics</v>
          </cell>
          <cell r="C4896">
            <v>3.4</v>
          </cell>
          <cell r="D4896">
            <v>815</v>
          </cell>
          <cell r="E4896">
            <v>3.2</v>
          </cell>
          <cell r="F4896">
            <v>2.9</v>
          </cell>
          <cell r="G4896">
            <v>3.5</v>
          </cell>
          <cell r="H4896">
            <v>0.68</v>
          </cell>
        </row>
        <row r="4897">
          <cell r="A4897">
            <v>4896</v>
          </cell>
          <cell r="B4897" t="str">
            <v>SIMOS Insourcing Solutions</v>
          </cell>
          <cell r="C4897">
            <v>3.3</v>
          </cell>
          <cell r="D4897">
            <v>510</v>
          </cell>
          <cell r="E4897">
            <v>3</v>
          </cell>
          <cell r="F4897">
            <v>2.9</v>
          </cell>
          <cell r="G4897">
            <v>3.1</v>
          </cell>
          <cell r="H4897">
            <v>0.62</v>
          </cell>
        </row>
        <row r="4898">
          <cell r="A4898">
            <v>4897</v>
          </cell>
          <cell r="B4898" t="str">
            <v>Prime Motor Group</v>
          </cell>
          <cell r="C4898">
            <v>3.2</v>
          </cell>
          <cell r="D4898">
            <v>185</v>
          </cell>
          <cell r="E4898">
            <v>2.8</v>
          </cell>
          <cell r="F4898">
            <v>2.9</v>
          </cell>
          <cell r="G4898">
            <v>3</v>
          </cell>
          <cell r="H4898">
            <v>0.57999999999999996</v>
          </cell>
        </row>
        <row r="4899">
          <cell r="A4899">
            <v>4898</v>
          </cell>
          <cell r="B4899" t="str">
            <v>The Harris Center for Mental Health and IDD</v>
          </cell>
          <cell r="C4899">
            <v>3.3</v>
          </cell>
          <cell r="D4899">
            <v>245</v>
          </cell>
          <cell r="E4899">
            <v>3.1</v>
          </cell>
          <cell r="F4899">
            <v>2.8</v>
          </cell>
          <cell r="G4899">
            <v>3.4</v>
          </cell>
          <cell r="H4899">
            <v>0.6</v>
          </cell>
        </row>
        <row r="4900">
          <cell r="A4900">
            <v>4899</v>
          </cell>
          <cell r="B4900" t="str">
            <v>IGA Corporate</v>
          </cell>
          <cell r="C4900">
            <v>3.6</v>
          </cell>
          <cell r="D4900">
            <v>115</v>
          </cell>
          <cell r="E4900">
            <v>3.3</v>
          </cell>
          <cell r="F4900">
            <v>3.2</v>
          </cell>
          <cell r="G4900">
            <v>3.5</v>
          </cell>
          <cell r="H4900">
            <v>0.72</v>
          </cell>
        </row>
        <row r="4901">
          <cell r="A4901">
            <v>4900</v>
          </cell>
          <cell r="B4901" t="str">
            <v>Carrix</v>
          </cell>
          <cell r="C4901">
            <v>3.5</v>
          </cell>
          <cell r="D4901">
            <v>105</v>
          </cell>
          <cell r="E4901">
            <v>3.1</v>
          </cell>
          <cell r="F4901">
            <v>3.2</v>
          </cell>
          <cell r="G4901">
            <v>3.4</v>
          </cell>
          <cell r="H4901">
            <v>0.72</v>
          </cell>
        </row>
        <row r="4902">
          <cell r="A4902">
            <v>4901</v>
          </cell>
          <cell r="B4902" t="str">
            <v>MIT Press</v>
          </cell>
          <cell r="C4902">
            <v>4.0999999999999996</v>
          </cell>
          <cell r="D4902">
            <v>152</v>
          </cell>
          <cell r="E4902">
            <v>4</v>
          </cell>
          <cell r="F4902">
            <v>3.8</v>
          </cell>
          <cell r="G4902">
            <v>4.2</v>
          </cell>
          <cell r="H4902">
            <v>0.85</v>
          </cell>
        </row>
        <row r="4903">
          <cell r="A4903">
            <v>4902</v>
          </cell>
          <cell r="B4903" t="str">
            <v>New York Central Mutual</v>
          </cell>
          <cell r="C4903">
            <v>3.8</v>
          </cell>
          <cell r="D4903">
            <v>324</v>
          </cell>
          <cell r="E4903">
            <v>3.7</v>
          </cell>
          <cell r="F4903">
            <v>3.5</v>
          </cell>
          <cell r="G4903">
            <v>3.9</v>
          </cell>
          <cell r="H4903">
            <v>0.82</v>
          </cell>
        </row>
        <row r="4904">
          <cell r="A4904">
            <v>4903</v>
          </cell>
          <cell r="B4904" t="str">
            <v>Regional Medical Center</v>
          </cell>
          <cell r="C4904">
            <v>3.2</v>
          </cell>
          <cell r="D4904">
            <v>415</v>
          </cell>
          <cell r="E4904">
            <v>2.8</v>
          </cell>
          <cell r="F4904">
            <v>2.6</v>
          </cell>
          <cell r="G4904">
            <v>3.1</v>
          </cell>
          <cell r="H4904">
            <v>0.55000000000000004</v>
          </cell>
        </row>
        <row r="4905">
          <cell r="A4905">
            <v>4904</v>
          </cell>
          <cell r="B4905" t="str">
            <v>Myrtle Beach.com</v>
          </cell>
          <cell r="C4905">
            <v>3.5</v>
          </cell>
          <cell r="D4905">
            <v>28</v>
          </cell>
          <cell r="E4905">
            <v>3.4</v>
          </cell>
          <cell r="F4905">
            <v>3.2</v>
          </cell>
          <cell r="G4905">
            <v>3.5</v>
          </cell>
          <cell r="H4905" t="str">
            <v>N/A</v>
          </cell>
        </row>
        <row r="4906">
          <cell r="A4906">
            <v>4905</v>
          </cell>
          <cell r="B4906" t="str">
            <v>Tyco Security Products</v>
          </cell>
          <cell r="C4906">
            <v>3.6</v>
          </cell>
          <cell r="D4906">
            <v>580</v>
          </cell>
          <cell r="E4906">
            <v>3.5</v>
          </cell>
          <cell r="F4906">
            <v>3.2</v>
          </cell>
          <cell r="G4906">
            <v>3.4</v>
          </cell>
          <cell r="H4906">
            <v>0.72</v>
          </cell>
        </row>
        <row r="4907">
          <cell r="A4907">
            <v>4906</v>
          </cell>
          <cell r="B4907" t="str">
            <v>Swift Transportation Corp.</v>
          </cell>
          <cell r="C4907">
            <v>3.3</v>
          </cell>
          <cell r="D4907">
            <v>6800</v>
          </cell>
          <cell r="E4907">
            <v>3.1</v>
          </cell>
          <cell r="F4907">
            <v>2.9</v>
          </cell>
          <cell r="G4907">
            <v>3.2</v>
          </cell>
          <cell r="H4907">
            <v>0.64</v>
          </cell>
        </row>
        <row r="4908">
          <cell r="A4908">
            <v>4907</v>
          </cell>
          <cell r="B4908" t="str">
            <v>Teradata Marketing Applications</v>
          </cell>
          <cell r="C4908">
            <v>3.7</v>
          </cell>
          <cell r="D4908">
            <v>450</v>
          </cell>
          <cell r="E4908">
            <v>3.8</v>
          </cell>
          <cell r="F4908">
            <v>3.4</v>
          </cell>
          <cell r="G4908">
            <v>3.7</v>
          </cell>
          <cell r="H4908">
            <v>0.78</v>
          </cell>
        </row>
        <row r="4909">
          <cell r="A4909">
            <v>4908</v>
          </cell>
          <cell r="B4909" t="str">
            <v>American Financial Network Inc</v>
          </cell>
          <cell r="C4909">
            <v>4.4000000000000004</v>
          </cell>
          <cell r="D4909">
            <v>1100</v>
          </cell>
          <cell r="E4909">
            <v>4.2</v>
          </cell>
          <cell r="F4909">
            <v>4.3</v>
          </cell>
          <cell r="G4909">
            <v>4.5</v>
          </cell>
          <cell r="H4909">
            <v>0.91</v>
          </cell>
        </row>
        <row r="4910">
          <cell r="A4910">
            <v>4909</v>
          </cell>
          <cell r="B4910" t="str">
            <v>ICF Olson</v>
          </cell>
          <cell r="C4910">
            <v>3.6</v>
          </cell>
          <cell r="D4910">
            <v>210</v>
          </cell>
          <cell r="E4910">
            <v>3.4</v>
          </cell>
          <cell r="F4910">
            <v>3.3</v>
          </cell>
          <cell r="G4910">
            <v>3.7</v>
          </cell>
          <cell r="H4910">
            <v>0.68</v>
          </cell>
        </row>
        <row r="4911">
          <cell r="A4911">
            <v>4910</v>
          </cell>
          <cell r="B4911" t="str">
            <v>All About Kids</v>
          </cell>
          <cell r="C4911">
            <v>3.4</v>
          </cell>
          <cell r="D4911">
            <v>185</v>
          </cell>
          <cell r="E4911">
            <v>3.2</v>
          </cell>
          <cell r="F4911">
            <v>3</v>
          </cell>
          <cell r="G4911">
            <v>3.5</v>
          </cell>
          <cell r="H4911">
            <v>0.62</v>
          </cell>
        </row>
        <row r="4912">
          <cell r="A4912">
            <v>4911</v>
          </cell>
          <cell r="B4912" t="str">
            <v>Theorem</v>
          </cell>
          <cell r="C4912">
            <v>4.2</v>
          </cell>
          <cell r="D4912">
            <v>340</v>
          </cell>
          <cell r="E4912">
            <v>4.0999999999999996</v>
          </cell>
          <cell r="F4912">
            <v>4</v>
          </cell>
          <cell r="G4912">
            <v>4.3</v>
          </cell>
          <cell r="H4912">
            <v>0.88</v>
          </cell>
        </row>
        <row r="4913">
          <cell r="A4913">
            <v>4912</v>
          </cell>
          <cell r="B4913" t="str">
            <v>StaffLink Outsourcing</v>
          </cell>
          <cell r="C4913">
            <v>3.9</v>
          </cell>
          <cell r="D4913">
            <v>45</v>
          </cell>
          <cell r="E4913">
            <v>3.8</v>
          </cell>
          <cell r="F4913">
            <v>3.7</v>
          </cell>
          <cell r="G4913">
            <v>4</v>
          </cell>
          <cell r="H4913" t="str">
            <v>N/A</v>
          </cell>
        </row>
        <row r="4914">
          <cell r="A4914">
            <v>4913</v>
          </cell>
          <cell r="B4914" t="str">
            <v>MIT Entrepreneurship Review</v>
          </cell>
          <cell r="C4914">
            <v>4.5</v>
          </cell>
          <cell r="D4914">
            <v>12</v>
          </cell>
          <cell r="E4914">
            <v>4.4000000000000004</v>
          </cell>
          <cell r="F4914">
            <v>4.2</v>
          </cell>
          <cell r="G4914">
            <v>4.5999999999999996</v>
          </cell>
          <cell r="H4914" t="str">
            <v>N/A</v>
          </cell>
        </row>
        <row r="4915">
          <cell r="A4915">
            <v>4914</v>
          </cell>
          <cell r="B4915" t="str">
            <v>ISP Digital</v>
          </cell>
          <cell r="C4915">
            <v>3.6</v>
          </cell>
          <cell r="D4915">
            <v>35</v>
          </cell>
          <cell r="E4915">
            <v>3.5</v>
          </cell>
          <cell r="F4915">
            <v>3.4</v>
          </cell>
          <cell r="G4915">
            <v>3.6</v>
          </cell>
          <cell r="H4915" t="str">
            <v>N/A</v>
          </cell>
        </row>
        <row r="4916">
          <cell r="A4916">
            <v>4915</v>
          </cell>
          <cell r="B4916" t="str">
            <v>NMS</v>
          </cell>
          <cell r="C4916">
            <v>3.3</v>
          </cell>
          <cell r="D4916">
            <v>120</v>
          </cell>
          <cell r="E4916">
            <v>3</v>
          </cell>
          <cell r="F4916">
            <v>2.8</v>
          </cell>
          <cell r="G4916">
            <v>3.2</v>
          </cell>
          <cell r="H4916">
            <v>0.57999999999999996</v>
          </cell>
        </row>
        <row r="4917">
          <cell r="A4917">
            <v>4916</v>
          </cell>
          <cell r="B4917" t="str">
            <v>Davis School District</v>
          </cell>
          <cell r="C4917">
            <v>3.8</v>
          </cell>
          <cell r="D4917">
            <v>420</v>
          </cell>
          <cell r="E4917">
            <v>3.6</v>
          </cell>
          <cell r="F4917">
            <v>3.4</v>
          </cell>
          <cell r="G4917">
            <v>3.9</v>
          </cell>
          <cell r="H4917">
            <v>0.75</v>
          </cell>
        </row>
        <row r="4918">
          <cell r="A4918">
            <v>4917</v>
          </cell>
          <cell r="B4918" t="str">
            <v>Max Media</v>
          </cell>
          <cell r="C4918">
            <v>3.4</v>
          </cell>
          <cell r="D4918">
            <v>55</v>
          </cell>
          <cell r="E4918">
            <v>3.3</v>
          </cell>
          <cell r="F4918">
            <v>3.1</v>
          </cell>
          <cell r="G4918">
            <v>3.4</v>
          </cell>
          <cell r="H4918" t="str">
            <v>N/A</v>
          </cell>
        </row>
        <row r="4919">
          <cell r="A4919">
            <v>4918</v>
          </cell>
          <cell r="B4919" t="str">
            <v>Care All</v>
          </cell>
          <cell r="C4919">
            <v>3.1</v>
          </cell>
          <cell r="D4919">
            <v>240</v>
          </cell>
          <cell r="E4919">
            <v>2.9</v>
          </cell>
          <cell r="F4919">
            <v>2.7</v>
          </cell>
          <cell r="G4919">
            <v>3</v>
          </cell>
          <cell r="H4919">
            <v>0.52</v>
          </cell>
        </row>
        <row r="4920">
          <cell r="A4920">
            <v>4919</v>
          </cell>
          <cell r="B4920" t="str">
            <v>Magnum Transportation</v>
          </cell>
          <cell r="C4920">
            <v>3.4</v>
          </cell>
          <cell r="D4920">
            <v>110</v>
          </cell>
          <cell r="E4920">
            <v>3.2</v>
          </cell>
          <cell r="F4920">
            <v>3.1</v>
          </cell>
          <cell r="G4920">
            <v>3.3</v>
          </cell>
          <cell r="H4920">
            <v>0.6</v>
          </cell>
        </row>
        <row r="4921">
          <cell r="A4921">
            <v>4920</v>
          </cell>
          <cell r="B4921" t="str">
            <v>AIS InfoSource</v>
          </cell>
          <cell r="C4921">
            <v>3.5</v>
          </cell>
          <cell r="D4921">
            <v>40</v>
          </cell>
          <cell r="E4921">
            <v>3.4</v>
          </cell>
          <cell r="F4921">
            <v>3.2</v>
          </cell>
          <cell r="G4921">
            <v>3.5</v>
          </cell>
          <cell r="H4921" t="str">
            <v>N/A</v>
          </cell>
        </row>
        <row r="4922">
          <cell r="A4922">
            <v>4921</v>
          </cell>
          <cell r="B4922" t="str">
            <v>South Sound Behavioral Hospital</v>
          </cell>
          <cell r="C4922">
            <v>2.6</v>
          </cell>
          <cell r="D4922">
            <v>85</v>
          </cell>
          <cell r="E4922">
            <v>2.1</v>
          </cell>
          <cell r="F4922">
            <v>2</v>
          </cell>
          <cell r="G4922">
            <v>2.4</v>
          </cell>
          <cell r="H4922">
            <v>0.38</v>
          </cell>
        </row>
        <row r="4923">
          <cell r="A4923">
            <v>4922</v>
          </cell>
          <cell r="B4923" t="str">
            <v>Vcaretec</v>
          </cell>
          <cell r="C4923">
            <v>3.8</v>
          </cell>
          <cell r="D4923">
            <v>25</v>
          </cell>
          <cell r="E4923">
            <v>3.7</v>
          </cell>
          <cell r="F4923">
            <v>3.6</v>
          </cell>
          <cell r="G4923">
            <v>3.8</v>
          </cell>
          <cell r="H4923" t="str">
            <v>N/A</v>
          </cell>
        </row>
        <row r="4924">
          <cell r="A4924">
            <v>4923</v>
          </cell>
          <cell r="B4924" t="str">
            <v>Hakkasan Group</v>
          </cell>
          <cell r="C4924">
            <v>3.4</v>
          </cell>
          <cell r="D4924">
            <v>380</v>
          </cell>
          <cell r="E4924">
            <v>2.8</v>
          </cell>
          <cell r="F4924">
            <v>3.1</v>
          </cell>
          <cell r="G4924">
            <v>3.5</v>
          </cell>
          <cell r="H4924">
            <v>0.62</v>
          </cell>
        </row>
        <row r="4925">
          <cell r="A4925">
            <v>4924</v>
          </cell>
          <cell r="B4925" t="str">
            <v>UC Davis Computer Security Lab</v>
          </cell>
          <cell r="C4925">
            <v>4.3</v>
          </cell>
          <cell r="D4925">
            <v>15</v>
          </cell>
          <cell r="E4925">
            <v>4.2</v>
          </cell>
          <cell r="F4925">
            <v>4.0999999999999996</v>
          </cell>
          <cell r="G4925">
            <v>4.4000000000000004</v>
          </cell>
          <cell r="H4925" t="str">
            <v>N/A</v>
          </cell>
        </row>
        <row r="4926">
          <cell r="A4926">
            <v>4925</v>
          </cell>
          <cell r="B4926" t="str">
            <v>CalArk</v>
          </cell>
          <cell r="C4926">
            <v>3.2</v>
          </cell>
          <cell r="D4926">
            <v>145</v>
          </cell>
          <cell r="E4926">
            <v>3</v>
          </cell>
          <cell r="F4926">
            <v>2.8</v>
          </cell>
          <cell r="G4926">
            <v>3.1</v>
          </cell>
          <cell r="H4926">
            <v>0.56000000000000005</v>
          </cell>
        </row>
        <row r="4927">
          <cell r="A4927">
            <v>4926</v>
          </cell>
          <cell r="B4927" t="str">
            <v>Pala Casino Spa and Resort</v>
          </cell>
          <cell r="C4927">
            <v>3.5</v>
          </cell>
          <cell r="D4927">
            <v>420</v>
          </cell>
          <cell r="E4927">
            <v>3.3</v>
          </cell>
          <cell r="F4927">
            <v>3.1</v>
          </cell>
          <cell r="G4927">
            <v>3.4</v>
          </cell>
          <cell r="H4927">
            <v>0.68</v>
          </cell>
        </row>
        <row r="4928">
          <cell r="A4928">
            <v>4927</v>
          </cell>
          <cell r="B4928" t="str">
            <v>St. Tammany Parish Public School System</v>
          </cell>
          <cell r="C4928">
            <v>3.6</v>
          </cell>
          <cell r="D4928">
            <v>130</v>
          </cell>
          <cell r="E4928">
            <v>3.4</v>
          </cell>
          <cell r="F4928">
            <v>3.2</v>
          </cell>
          <cell r="G4928">
            <v>3.7</v>
          </cell>
          <cell r="H4928" t="str">
            <v>N/A</v>
          </cell>
        </row>
        <row r="4929">
          <cell r="A4929">
            <v>4928</v>
          </cell>
          <cell r="B4929" t="str">
            <v>Snap-on Tools</v>
          </cell>
          <cell r="C4929">
            <v>3.6</v>
          </cell>
          <cell r="D4929">
            <v>1200</v>
          </cell>
          <cell r="E4929">
            <v>3.4</v>
          </cell>
          <cell r="F4929">
            <v>3.2</v>
          </cell>
          <cell r="G4929">
            <v>3.5</v>
          </cell>
          <cell r="H4929">
            <v>0.74</v>
          </cell>
        </row>
        <row r="4930">
          <cell r="A4930">
            <v>4929</v>
          </cell>
          <cell r="B4930" t="str">
            <v>RiseIT Solutions</v>
          </cell>
          <cell r="C4930">
            <v>3.9</v>
          </cell>
          <cell r="D4930">
            <v>65</v>
          </cell>
          <cell r="E4930">
            <v>3.8</v>
          </cell>
          <cell r="F4930">
            <v>3.7</v>
          </cell>
          <cell r="G4930">
            <v>3.9</v>
          </cell>
          <cell r="H4930">
            <v>0.82</v>
          </cell>
        </row>
        <row r="4931">
          <cell r="A4931">
            <v>4930</v>
          </cell>
          <cell r="B4931" t="str">
            <v>Citrus Health Network, Inc.</v>
          </cell>
          <cell r="C4931">
            <v>3.1</v>
          </cell>
          <cell r="D4931">
            <v>210</v>
          </cell>
          <cell r="E4931">
            <v>2.8</v>
          </cell>
          <cell r="F4931">
            <v>2.7</v>
          </cell>
          <cell r="G4931">
            <v>3.1</v>
          </cell>
          <cell r="H4931">
            <v>0.54</v>
          </cell>
        </row>
        <row r="4932">
          <cell r="A4932">
            <v>4931</v>
          </cell>
          <cell r="B4932" t="str">
            <v>Hemisphere Media Group</v>
          </cell>
          <cell r="C4932">
            <v>3.7</v>
          </cell>
          <cell r="D4932">
            <v>30</v>
          </cell>
          <cell r="E4932">
            <v>3.6</v>
          </cell>
          <cell r="F4932">
            <v>3.5</v>
          </cell>
          <cell r="G4932">
            <v>3.8</v>
          </cell>
          <cell r="H4932" t="str">
            <v>N/A</v>
          </cell>
        </row>
        <row r="4933">
          <cell r="A4933">
            <v>4932</v>
          </cell>
          <cell r="B4933" t="str">
            <v>A&amp;E</v>
          </cell>
          <cell r="C4933">
            <v>3.8</v>
          </cell>
          <cell r="D4933">
            <v>450</v>
          </cell>
          <cell r="E4933">
            <v>3.6</v>
          </cell>
          <cell r="F4933">
            <v>3.5</v>
          </cell>
          <cell r="G4933">
            <v>3.9</v>
          </cell>
          <cell r="H4933">
            <v>0.78</v>
          </cell>
        </row>
        <row r="4934">
          <cell r="A4934">
            <v>4933</v>
          </cell>
          <cell r="B4934" t="str">
            <v>Coyote Logistics</v>
          </cell>
          <cell r="C4934">
            <v>3.8</v>
          </cell>
          <cell r="D4934">
            <v>1400</v>
          </cell>
          <cell r="E4934">
            <v>3.5</v>
          </cell>
          <cell r="F4934">
            <v>3.6</v>
          </cell>
          <cell r="G4934">
            <v>4</v>
          </cell>
          <cell r="H4934">
            <v>0.81</v>
          </cell>
        </row>
        <row r="4935">
          <cell r="A4935">
            <v>4934</v>
          </cell>
          <cell r="B4935" t="str">
            <v>TVO Groupe</v>
          </cell>
          <cell r="C4935">
            <v>3.5</v>
          </cell>
          <cell r="D4935">
            <v>45</v>
          </cell>
          <cell r="E4935">
            <v>3.4</v>
          </cell>
          <cell r="F4935">
            <v>3.2</v>
          </cell>
          <cell r="G4935">
            <v>3.6</v>
          </cell>
          <cell r="H4935" t="str">
            <v>N/A</v>
          </cell>
        </row>
        <row r="4936">
          <cell r="A4936">
            <v>4935</v>
          </cell>
          <cell r="B4936" t="str">
            <v>Fry's Food Stores</v>
          </cell>
          <cell r="C4936">
            <v>3.1</v>
          </cell>
          <cell r="D4936">
            <v>3200</v>
          </cell>
          <cell r="E4936">
            <v>2.9</v>
          </cell>
          <cell r="F4936">
            <v>2.7</v>
          </cell>
          <cell r="G4936">
            <v>3.1</v>
          </cell>
          <cell r="H4936">
            <v>0.54</v>
          </cell>
        </row>
        <row r="4937">
          <cell r="A4937">
            <v>4936</v>
          </cell>
          <cell r="B4937" t="str">
            <v>Lawrence Public Schools</v>
          </cell>
          <cell r="C4937">
            <v>3.5</v>
          </cell>
          <cell r="D4937">
            <v>110</v>
          </cell>
          <cell r="E4937">
            <v>3.4</v>
          </cell>
          <cell r="F4937">
            <v>3.2</v>
          </cell>
          <cell r="G4937">
            <v>3.6</v>
          </cell>
          <cell r="H4937" t="str">
            <v>N/A</v>
          </cell>
        </row>
        <row r="4938">
          <cell r="A4938">
            <v>4937</v>
          </cell>
          <cell r="B4938" t="str">
            <v>Hickory Farms</v>
          </cell>
          <cell r="C4938">
            <v>3.4</v>
          </cell>
          <cell r="D4938">
            <v>280</v>
          </cell>
          <cell r="E4938">
            <v>3.2</v>
          </cell>
          <cell r="F4938">
            <v>3.1</v>
          </cell>
          <cell r="G4938">
            <v>3.5</v>
          </cell>
          <cell r="H4938">
            <v>0.64</v>
          </cell>
        </row>
        <row r="4939">
          <cell r="A4939">
            <v>4938</v>
          </cell>
          <cell r="B4939" t="str">
            <v>Wolters Kluwers Financial Services</v>
          </cell>
          <cell r="C4939">
            <v>3.8</v>
          </cell>
          <cell r="D4939">
            <v>950</v>
          </cell>
          <cell r="E4939">
            <v>3.9</v>
          </cell>
          <cell r="F4939">
            <v>3.6</v>
          </cell>
          <cell r="G4939">
            <v>3.8</v>
          </cell>
          <cell r="H4939">
            <v>0.84</v>
          </cell>
        </row>
        <row r="4940">
          <cell r="A4940">
            <v>4939</v>
          </cell>
          <cell r="B4940" t="str">
            <v>Transystems LLC</v>
          </cell>
          <cell r="C4940">
            <v>3.5</v>
          </cell>
          <cell r="D4940">
            <v>340</v>
          </cell>
          <cell r="E4940">
            <v>3.4</v>
          </cell>
          <cell r="F4940">
            <v>3.2</v>
          </cell>
          <cell r="G4940">
            <v>3.5</v>
          </cell>
          <cell r="H4940">
            <v>0.7</v>
          </cell>
        </row>
        <row r="4941">
          <cell r="A4941">
            <v>4940</v>
          </cell>
          <cell r="B4941" t="str">
            <v>USAID Global Health Supply Chain Program</v>
          </cell>
          <cell r="C4941">
            <v>3.7</v>
          </cell>
          <cell r="D4941">
            <v>85</v>
          </cell>
          <cell r="E4941">
            <v>3.5</v>
          </cell>
          <cell r="F4941">
            <v>3.4</v>
          </cell>
          <cell r="G4941">
            <v>3.8</v>
          </cell>
          <cell r="H4941" t="str">
            <v>N/A</v>
          </cell>
        </row>
        <row r="4942">
          <cell r="A4942">
            <v>4941</v>
          </cell>
          <cell r="B4942" t="str">
            <v>Wyndham Destinations</v>
          </cell>
          <cell r="C4942">
            <v>3.8</v>
          </cell>
          <cell r="D4942">
            <v>5400</v>
          </cell>
          <cell r="E4942">
            <v>3.6</v>
          </cell>
          <cell r="F4942">
            <v>3.5</v>
          </cell>
          <cell r="G4942">
            <v>3.9</v>
          </cell>
          <cell r="H4942">
            <v>0.82</v>
          </cell>
        </row>
        <row r="4943">
          <cell r="A4943">
            <v>4942</v>
          </cell>
          <cell r="B4943" t="str">
            <v>Unix Aut├│</v>
          </cell>
          <cell r="C4943">
            <v>3.6</v>
          </cell>
          <cell r="D4943">
            <v>120</v>
          </cell>
          <cell r="E4943">
            <v>3.4</v>
          </cell>
          <cell r="F4943">
            <v>3.3</v>
          </cell>
          <cell r="G4943">
            <v>3.5</v>
          </cell>
          <cell r="H4943">
            <v>0.7</v>
          </cell>
        </row>
        <row r="4944">
          <cell r="A4944">
            <v>4943</v>
          </cell>
          <cell r="B4944" t="str">
            <v>Bean Automotive Group</v>
          </cell>
          <cell r="C4944">
            <v>3.5</v>
          </cell>
          <cell r="D4944">
            <v>140</v>
          </cell>
          <cell r="E4944">
            <v>3.3</v>
          </cell>
          <cell r="F4944">
            <v>3.2</v>
          </cell>
          <cell r="G4944">
            <v>3.5</v>
          </cell>
          <cell r="H4944">
            <v>0.66</v>
          </cell>
        </row>
        <row r="4945">
          <cell r="A4945">
            <v>4944</v>
          </cell>
          <cell r="B4945" t="str">
            <v>The Segal Group</v>
          </cell>
          <cell r="C4945">
            <v>3.8</v>
          </cell>
          <cell r="D4945">
            <v>210</v>
          </cell>
          <cell r="E4945">
            <v>3.7</v>
          </cell>
          <cell r="F4945">
            <v>3.6</v>
          </cell>
          <cell r="G4945">
            <v>3.8</v>
          </cell>
          <cell r="H4945">
            <v>0.85</v>
          </cell>
        </row>
        <row r="4946">
          <cell r="A4946">
            <v>4945</v>
          </cell>
          <cell r="B4946" t="str">
            <v>Fox Family Channel</v>
          </cell>
          <cell r="C4946">
            <v>3.7</v>
          </cell>
          <cell r="D4946">
            <v>25</v>
          </cell>
          <cell r="E4946">
            <v>3.6</v>
          </cell>
          <cell r="F4946">
            <v>3.5</v>
          </cell>
          <cell r="G4946">
            <v>3.8</v>
          </cell>
          <cell r="H4946" t="str">
            <v>N/A</v>
          </cell>
        </row>
        <row r="4947">
          <cell r="A4947">
            <v>4946</v>
          </cell>
          <cell r="B4947" t="str">
            <v>Michael Nestrud Consulting</v>
          </cell>
          <cell r="C4947">
            <v>4.8</v>
          </cell>
          <cell r="D4947">
            <v>5</v>
          </cell>
          <cell r="E4947">
            <v>4.7</v>
          </cell>
          <cell r="F4947">
            <v>4.8</v>
          </cell>
          <cell r="G4947">
            <v>4.9000000000000004</v>
          </cell>
          <cell r="H4947" t="str">
            <v>N/A</v>
          </cell>
        </row>
        <row r="4948">
          <cell r="A4948">
            <v>4947</v>
          </cell>
          <cell r="B4948" t="str">
            <v>Manteca Unified School District</v>
          </cell>
          <cell r="C4948">
            <v>3.6</v>
          </cell>
          <cell r="D4948">
            <v>115</v>
          </cell>
          <cell r="E4948">
            <v>3.5</v>
          </cell>
          <cell r="F4948">
            <v>3.3</v>
          </cell>
          <cell r="G4948">
            <v>3.7</v>
          </cell>
          <cell r="H4948" t="str">
            <v>N/A</v>
          </cell>
        </row>
        <row r="4949">
          <cell r="A4949">
            <v>4948</v>
          </cell>
          <cell r="B4949" t="str">
            <v>Jenkinson's Boardwalk</v>
          </cell>
          <cell r="C4949">
            <v>3.5</v>
          </cell>
          <cell r="D4949">
            <v>95</v>
          </cell>
          <cell r="E4949">
            <v>3.2</v>
          </cell>
          <cell r="F4949">
            <v>3.3</v>
          </cell>
          <cell r="G4949">
            <v>3.6</v>
          </cell>
          <cell r="H4949" t="str">
            <v>N/A</v>
          </cell>
        </row>
        <row r="4950">
          <cell r="A4950">
            <v>4949</v>
          </cell>
          <cell r="B4950" t="str">
            <v>Intugo</v>
          </cell>
          <cell r="C4950">
            <v>4.0999999999999996</v>
          </cell>
          <cell r="D4950">
            <v>130</v>
          </cell>
          <cell r="E4950">
            <v>4</v>
          </cell>
          <cell r="F4950">
            <v>3.9</v>
          </cell>
          <cell r="G4950">
            <v>4.2</v>
          </cell>
          <cell r="H4950">
            <v>0.88</v>
          </cell>
        </row>
        <row r="4951">
          <cell r="A4951">
            <v>4950</v>
          </cell>
          <cell r="B4951" t="str">
            <v>Hot Dog on a Stick</v>
          </cell>
          <cell r="C4951">
            <v>3.4</v>
          </cell>
          <cell r="D4951">
            <v>310</v>
          </cell>
          <cell r="E4951">
            <v>3.3</v>
          </cell>
          <cell r="F4951">
            <v>3.1</v>
          </cell>
          <cell r="G4951">
            <v>3.5</v>
          </cell>
          <cell r="H4951">
            <v>0.62</v>
          </cell>
        </row>
        <row r="4952">
          <cell r="A4952">
            <v>4951</v>
          </cell>
          <cell r="B4952" t="str">
            <v>Wilson Bank &amp; Trust</v>
          </cell>
          <cell r="C4952">
            <v>4.0999999999999996</v>
          </cell>
          <cell r="D4952">
            <v>95</v>
          </cell>
          <cell r="E4952">
            <v>4</v>
          </cell>
          <cell r="F4952">
            <v>3.9</v>
          </cell>
          <cell r="G4952">
            <v>4.2</v>
          </cell>
          <cell r="H4952">
            <v>0.86</v>
          </cell>
        </row>
        <row r="4953">
          <cell r="A4953">
            <v>4952</v>
          </cell>
          <cell r="B4953" t="str">
            <v>eCosway</v>
          </cell>
          <cell r="C4953">
            <v>3.2</v>
          </cell>
          <cell r="D4953">
            <v>45</v>
          </cell>
          <cell r="E4953">
            <v>3.1</v>
          </cell>
          <cell r="F4953">
            <v>2.9</v>
          </cell>
          <cell r="G4953">
            <v>3.2</v>
          </cell>
          <cell r="H4953" t="str">
            <v>N/A</v>
          </cell>
        </row>
        <row r="4954">
          <cell r="A4954">
            <v>4953</v>
          </cell>
          <cell r="B4954" t="str">
            <v>LaJoy Group</v>
          </cell>
          <cell r="C4954">
            <v>3.6</v>
          </cell>
          <cell r="D4954">
            <v>85</v>
          </cell>
          <cell r="E4954">
            <v>3.5</v>
          </cell>
          <cell r="F4954">
            <v>3.4</v>
          </cell>
          <cell r="G4954">
            <v>3.7</v>
          </cell>
          <cell r="H4954" t="str">
            <v>N/A</v>
          </cell>
        </row>
        <row r="4955">
          <cell r="A4955">
            <v>4954</v>
          </cell>
          <cell r="B4955" t="str">
            <v>Holyoke Medical Center</v>
          </cell>
          <cell r="C4955">
            <v>3.2</v>
          </cell>
          <cell r="D4955">
            <v>160</v>
          </cell>
          <cell r="E4955">
            <v>2.9</v>
          </cell>
          <cell r="F4955">
            <v>2.7</v>
          </cell>
          <cell r="G4955">
            <v>3.2</v>
          </cell>
          <cell r="H4955">
            <v>0.55000000000000004</v>
          </cell>
        </row>
        <row r="4956">
          <cell r="A4956">
            <v>4955</v>
          </cell>
          <cell r="B4956" t="str">
            <v>Portsmouth Regional Hospital</v>
          </cell>
          <cell r="C4956">
            <v>3</v>
          </cell>
          <cell r="D4956">
            <v>240</v>
          </cell>
          <cell r="E4956">
            <v>2.7</v>
          </cell>
          <cell r="F4956">
            <v>2.5</v>
          </cell>
          <cell r="G4956">
            <v>3</v>
          </cell>
          <cell r="H4956">
            <v>0.48</v>
          </cell>
        </row>
        <row r="4957">
          <cell r="A4957">
            <v>4956</v>
          </cell>
          <cell r="B4957" t="str">
            <v>Mediabrands</v>
          </cell>
          <cell r="C4957">
            <v>3.7</v>
          </cell>
          <cell r="D4957">
            <v>850</v>
          </cell>
          <cell r="E4957">
            <v>3.4</v>
          </cell>
          <cell r="F4957">
            <v>3.5</v>
          </cell>
          <cell r="G4957">
            <v>3.8</v>
          </cell>
          <cell r="H4957">
            <v>0.76</v>
          </cell>
        </row>
        <row r="4958">
          <cell r="A4958">
            <v>4957</v>
          </cell>
          <cell r="B4958" t="str">
            <v>Amerifirst Financial</v>
          </cell>
          <cell r="C4958">
            <v>4.3</v>
          </cell>
          <cell r="D4958">
            <v>320</v>
          </cell>
          <cell r="E4958">
            <v>4.2</v>
          </cell>
          <cell r="F4958">
            <v>4.0999999999999996</v>
          </cell>
          <cell r="G4958">
            <v>4.4000000000000004</v>
          </cell>
          <cell r="H4958">
            <v>0.9</v>
          </cell>
        </row>
        <row r="4959">
          <cell r="A4959">
            <v>4958</v>
          </cell>
          <cell r="B4959" t="str">
            <v>St. MaryΓÇÖs County Public Schools</v>
          </cell>
          <cell r="C4959">
            <v>3.7</v>
          </cell>
          <cell r="D4959">
            <v>110</v>
          </cell>
          <cell r="E4959">
            <v>3.6</v>
          </cell>
          <cell r="F4959">
            <v>3.4</v>
          </cell>
          <cell r="G4959">
            <v>3.8</v>
          </cell>
          <cell r="H4959" t="str">
            <v>N/A</v>
          </cell>
        </row>
        <row r="4960">
          <cell r="A4960">
            <v>4959</v>
          </cell>
          <cell r="B4960" t="str">
            <v>Community Bridges</v>
          </cell>
          <cell r="C4960">
            <v>3.3</v>
          </cell>
          <cell r="D4960">
            <v>145</v>
          </cell>
          <cell r="E4960">
            <v>3.1</v>
          </cell>
          <cell r="F4960">
            <v>2.9</v>
          </cell>
          <cell r="G4960">
            <v>3.4</v>
          </cell>
          <cell r="H4960">
            <v>0.57999999999999996</v>
          </cell>
        </row>
        <row r="4961">
          <cell r="A4961">
            <v>4960</v>
          </cell>
          <cell r="B4961" t="str">
            <v>Morgan Stanley Wealth Management</v>
          </cell>
          <cell r="C4961">
            <v>4</v>
          </cell>
          <cell r="D4961">
            <v>3800</v>
          </cell>
          <cell r="E4961">
            <v>3.7</v>
          </cell>
          <cell r="F4961">
            <v>3.8</v>
          </cell>
          <cell r="G4961">
            <v>4.0999999999999996</v>
          </cell>
          <cell r="H4961">
            <v>0.86</v>
          </cell>
        </row>
        <row r="4962">
          <cell r="A4962">
            <v>4961</v>
          </cell>
          <cell r="B4962" t="str">
            <v>Lodging Hospitality Management</v>
          </cell>
          <cell r="C4962">
            <v>3.4</v>
          </cell>
          <cell r="D4962">
            <v>115</v>
          </cell>
          <cell r="E4962">
            <v>3.2</v>
          </cell>
          <cell r="F4962">
            <v>3.1</v>
          </cell>
          <cell r="G4962">
            <v>3.5</v>
          </cell>
          <cell r="H4962">
            <v>0.6</v>
          </cell>
        </row>
        <row r="4963">
          <cell r="A4963">
            <v>4962</v>
          </cell>
          <cell r="B4963" t="str">
            <v>Wild Adventures Theme Park</v>
          </cell>
          <cell r="C4963">
            <v>3.4</v>
          </cell>
          <cell r="D4963">
            <v>180</v>
          </cell>
          <cell r="E4963">
            <v>3.2</v>
          </cell>
          <cell r="F4963">
            <v>3.1</v>
          </cell>
          <cell r="G4963">
            <v>3.5</v>
          </cell>
          <cell r="H4963">
            <v>0.62</v>
          </cell>
        </row>
        <row r="4964">
          <cell r="A4964">
            <v>4963</v>
          </cell>
          <cell r="B4964" t="str">
            <v>Beachfront Realty</v>
          </cell>
          <cell r="C4964">
            <v>4.2</v>
          </cell>
          <cell r="D4964">
            <v>45</v>
          </cell>
          <cell r="E4964">
            <v>4.0999999999999996</v>
          </cell>
          <cell r="F4964">
            <v>4</v>
          </cell>
          <cell r="G4964">
            <v>4.3</v>
          </cell>
          <cell r="H4964" t="str">
            <v>N/A</v>
          </cell>
        </row>
        <row r="4965">
          <cell r="A4965">
            <v>4964</v>
          </cell>
          <cell r="B4965" t="str">
            <v>The Foundry, A Print Communications Company</v>
          </cell>
          <cell r="C4965">
            <v>3.8</v>
          </cell>
          <cell r="D4965">
            <v>35</v>
          </cell>
          <cell r="E4965">
            <v>3.7</v>
          </cell>
          <cell r="F4965">
            <v>3.6</v>
          </cell>
          <cell r="G4965">
            <v>3.9</v>
          </cell>
          <cell r="H4965" t="str">
            <v>N/A</v>
          </cell>
        </row>
        <row r="4966">
          <cell r="A4966">
            <v>4965</v>
          </cell>
          <cell r="B4966" t="str">
            <v>Tangipahoa Parish School System</v>
          </cell>
          <cell r="C4966">
            <v>3.4</v>
          </cell>
          <cell r="D4966">
            <v>75</v>
          </cell>
          <cell r="E4966">
            <v>3.3</v>
          </cell>
          <cell r="F4966">
            <v>3.1</v>
          </cell>
          <cell r="G4966">
            <v>3.5</v>
          </cell>
          <cell r="H4966" t="str">
            <v>N/A</v>
          </cell>
        </row>
        <row r="4967">
          <cell r="A4967">
            <v>4966</v>
          </cell>
          <cell r="B4967" t="str">
            <v>Carlson</v>
          </cell>
          <cell r="C4967">
            <v>3.6</v>
          </cell>
          <cell r="D4967">
            <v>420</v>
          </cell>
          <cell r="E4967">
            <v>3.5</v>
          </cell>
          <cell r="F4967">
            <v>3.3</v>
          </cell>
          <cell r="G4967">
            <v>3.6</v>
          </cell>
          <cell r="H4967">
            <v>0.72</v>
          </cell>
        </row>
        <row r="4968">
          <cell r="A4968">
            <v>4967</v>
          </cell>
          <cell r="B4968" t="str">
            <v>Greektown Casino-Hotel</v>
          </cell>
          <cell r="C4968">
            <v>3.4</v>
          </cell>
          <cell r="D4968">
            <v>280</v>
          </cell>
          <cell r="E4968">
            <v>3.2</v>
          </cell>
          <cell r="F4968">
            <v>3.1</v>
          </cell>
          <cell r="G4968">
            <v>3.4</v>
          </cell>
          <cell r="H4968">
            <v>0.6</v>
          </cell>
        </row>
        <row r="4969">
          <cell r="A4969">
            <v>4968</v>
          </cell>
          <cell r="B4969" t="str">
            <v>Covenant Security Services</v>
          </cell>
          <cell r="C4969">
            <v>3.1</v>
          </cell>
          <cell r="D4969">
            <v>190</v>
          </cell>
          <cell r="E4969">
            <v>2.9</v>
          </cell>
          <cell r="F4969">
            <v>2.8</v>
          </cell>
          <cell r="G4969">
            <v>3.1</v>
          </cell>
          <cell r="H4969">
            <v>0.52</v>
          </cell>
        </row>
        <row r="4970">
          <cell r="A4970">
            <v>4969</v>
          </cell>
          <cell r="B4970" t="str">
            <v>Charlestowne Hotels - Innovative Hospitality Management</v>
          </cell>
          <cell r="C4970">
            <v>3.9</v>
          </cell>
          <cell r="D4970">
            <v>95</v>
          </cell>
          <cell r="E4970">
            <v>3.7</v>
          </cell>
          <cell r="F4970">
            <v>3.8</v>
          </cell>
          <cell r="G4970">
            <v>4</v>
          </cell>
          <cell r="H4970">
            <v>0.84</v>
          </cell>
        </row>
        <row r="4971">
          <cell r="A4971">
            <v>4970</v>
          </cell>
          <cell r="B4971" t="str">
            <v>San Lorenzo Unified School District</v>
          </cell>
          <cell r="C4971">
            <v>3.5</v>
          </cell>
          <cell r="D4971">
            <v>85</v>
          </cell>
          <cell r="E4971">
            <v>3.4</v>
          </cell>
          <cell r="F4971">
            <v>3.2</v>
          </cell>
          <cell r="G4971">
            <v>3.6</v>
          </cell>
          <cell r="H4971" t="str">
            <v>N/A</v>
          </cell>
        </row>
        <row r="4972">
          <cell r="A4972">
            <v>4971</v>
          </cell>
          <cell r="B4972" t="str">
            <v>Irving Independent School District</v>
          </cell>
          <cell r="C4972">
            <v>3.8</v>
          </cell>
          <cell r="D4972">
            <v>340</v>
          </cell>
          <cell r="E4972">
            <v>3.7</v>
          </cell>
          <cell r="F4972">
            <v>3.5</v>
          </cell>
          <cell r="G4972">
            <v>3.9</v>
          </cell>
          <cell r="H4972">
            <v>0.78</v>
          </cell>
        </row>
        <row r="4973">
          <cell r="A4973">
            <v>4972</v>
          </cell>
          <cell r="B4973" t="str">
            <v>TikTok Ads</v>
          </cell>
          <cell r="C4973">
            <v>3.6</v>
          </cell>
          <cell r="D4973">
            <v>1200</v>
          </cell>
          <cell r="E4973">
            <v>3</v>
          </cell>
          <cell r="F4973">
            <v>3.4</v>
          </cell>
          <cell r="G4973">
            <v>3.7</v>
          </cell>
          <cell r="H4973">
            <v>0.7</v>
          </cell>
        </row>
        <row r="4974">
          <cell r="A4974">
            <v>4973</v>
          </cell>
          <cell r="B4974" t="str">
            <v>TESSCO</v>
          </cell>
          <cell r="C4974">
            <v>3.3</v>
          </cell>
          <cell r="D4974">
            <v>210</v>
          </cell>
          <cell r="E4974">
            <v>3.2</v>
          </cell>
          <cell r="F4974">
            <v>2.9</v>
          </cell>
          <cell r="G4974">
            <v>3.2</v>
          </cell>
          <cell r="H4974">
            <v>0.56000000000000005</v>
          </cell>
        </row>
        <row r="4975">
          <cell r="A4975">
            <v>4974</v>
          </cell>
          <cell r="B4975" t="str">
            <v>TechTrendsIT</v>
          </cell>
          <cell r="C4975">
            <v>4</v>
          </cell>
          <cell r="D4975">
            <v>30</v>
          </cell>
          <cell r="E4975">
            <v>3.9</v>
          </cell>
          <cell r="F4975">
            <v>3.8</v>
          </cell>
          <cell r="G4975">
            <v>4.0999999999999996</v>
          </cell>
          <cell r="H4975" t="str">
            <v>N/A</v>
          </cell>
        </row>
        <row r="4976">
          <cell r="A4976">
            <v>4975</v>
          </cell>
          <cell r="B4976" t="str">
            <v>People's United Financial</v>
          </cell>
          <cell r="C4976">
            <v>3.5</v>
          </cell>
          <cell r="D4976">
            <v>850</v>
          </cell>
          <cell r="E4976">
            <v>3.4</v>
          </cell>
          <cell r="F4976">
            <v>3.2</v>
          </cell>
          <cell r="G4976">
            <v>3.5</v>
          </cell>
          <cell r="H4976">
            <v>0.68</v>
          </cell>
        </row>
        <row r="4977">
          <cell r="A4977">
            <v>4976</v>
          </cell>
          <cell r="B4977" t="str">
            <v>Arizona Biltmore</v>
          </cell>
          <cell r="C4977">
            <v>3.5</v>
          </cell>
          <cell r="D4977">
            <v>310</v>
          </cell>
          <cell r="E4977">
            <v>3.2</v>
          </cell>
          <cell r="F4977">
            <v>3.1</v>
          </cell>
          <cell r="G4977">
            <v>3.5</v>
          </cell>
          <cell r="H4977">
            <v>0.65</v>
          </cell>
        </row>
        <row r="4978">
          <cell r="A4978">
            <v>4977</v>
          </cell>
          <cell r="B4978" t="str">
            <v>Basellandschaftliche Kantonalbank</v>
          </cell>
          <cell r="C4978">
            <v>3.9</v>
          </cell>
          <cell r="D4978">
            <v>65</v>
          </cell>
          <cell r="E4978">
            <v>3.8</v>
          </cell>
          <cell r="F4978">
            <v>3.7</v>
          </cell>
          <cell r="G4978">
            <v>4</v>
          </cell>
          <cell r="H4978" t="str">
            <v>N/A</v>
          </cell>
        </row>
        <row r="4979">
          <cell r="A4979">
            <v>4978</v>
          </cell>
          <cell r="B4979" t="str">
            <v>Navy Exchange Service Command</v>
          </cell>
          <cell r="C4979">
            <v>3.4</v>
          </cell>
          <cell r="D4979">
            <v>1100</v>
          </cell>
          <cell r="E4979">
            <v>3.3</v>
          </cell>
          <cell r="F4979">
            <v>3.1</v>
          </cell>
          <cell r="G4979">
            <v>3.5</v>
          </cell>
          <cell r="H4979">
            <v>0.64</v>
          </cell>
        </row>
        <row r="4980">
          <cell r="A4980">
            <v>4979</v>
          </cell>
          <cell r="B4980" t="str">
            <v>Ford Motor Credit</v>
          </cell>
          <cell r="C4980">
            <v>3.8</v>
          </cell>
          <cell r="D4980">
            <v>950</v>
          </cell>
          <cell r="E4980">
            <v>3.7</v>
          </cell>
          <cell r="F4980">
            <v>3.5</v>
          </cell>
          <cell r="G4980">
            <v>3.8</v>
          </cell>
          <cell r="H4980">
            <v>0.8</v>
          </cell>
        </row>
        <row r="4981">
          <cell r="A4981">
            <v>4980</v>
          </cell>
          <cell r="B4981" t="str">
            <v>Crossmark</v>
          </cell>
          <cell r="C4981">
            <v>3.3</v>
          </cell>
          <cell r="D4981">
            <v>3200</v>
          </cell>
          <cell r="E4981">
            <v>3.2</v>
          </cell>
          <cell r="F4981">
            <v>2.9</v>
          </cell>
          <cell r="G4981">
            <v>3.3</v>
          </cell>
          <cell r="H4981">
            <v>0.57999999999999996</v>
          </cell>
        </row>
        <row r="4982">
          <cell r="A4982">
            <v>4981</v>
          </cell>
          <cell r="B4982" t="str">
            <v>Hesperia Unified School District</v>
          </cell>
          <cell r="C4982">
            <v>3.7</v>
          </cell>
          <cell r="D4982">
            <v>110</v>
          </cell>
          <cell r="E4982">
            <v>3.6</v>
          </cell>
          <cell r="F4982">
            <v>3.4</v>
          </cell>
          <cell r="G4982">
            <v>3.8</v>
          </cell>
          <cell r="H4982" t="str">
            <v>N/A</v>
          </cell>
        </row>
        <row r="4983">
          <cell r="A4983">
            <v>4982</v>
          </cell>
          <cell r="B4983" t="str">
            <v>United Petroleum Transports</v>
          </cell>
          <cell r="C4983">
            <v>3.3</v>
          </cell>
          <cell r="D4983">
            <v>140</v>
          </cell>
          <cell r="E4983">
            <v>3.1</v>
          </cell>
          <cell r="F4983">
            <v>2.9</v>
          </cell>
          <cell r="G4983">
            <v>3.2</v>
          </cell>
          <cell r="H4983">
            <v>0.57999999999999996</v>
          </cell>
        </row>
        <row r="4984">
          <cell r="A4984">
            <v>4983</v>
          </cell>
          <cell r="B4984" t="str">
            <v>Boston Scientific Neuromodulation Corporation</v>
          </cell>
          <cell r="C4984">
            <v>4</v>
          </cell>
          <cell r="D4984">
            <v>280</v>
          </cell>
          <cell r="E4984">
            <v>3.8</v>
          </cell>
          <cell r="F4984">
            <v>3.7</v>
          </cell>
          <cell r="G4984">
            <v>4.0999999999999996</v>
          </cell>
          <cell r="H4984">
            <v>0.88</v>
          </cell>
        </row>
        <row r="4985">
          <cell r="A4985">
            <v>4984</v>
          </cell>
          <cell r="B4985" t="str">
            <v>Pennoni</v>
          </cell>
          <cell r="C4985">
            <v>3.8</v>
          </cell>
          <cell r="D4985">
            <v>240</v>
          </cell>
          <cell r="E4985">
            <v>3.7</v>
          </cell>
          <cell r="F4985">
            <v>3.6</v>
          </cell>
          <cell r="G4985">
            <v>3.9</v>
          </cell>
          <cell r="H4985">
            <v>0.82</v>
          </cell>
        </row>
        <row r="4986">
          <cell r="A4986">
            <v>4985</v>
          </cell>
          <cell r="B4986" t="str">
            <v>JESCO Construction</v>
          </cell>
          <cell r="C4986">
            <v>3.5</v>
          </cell>
          <cell r="D4986">
            <v>75</v>
          </cell>
          <cell r="E4986">
            <v>3.4</v>
          </cell>
          <cell r="F4986">
            <v>3.3</v>
          </cell>
          <cell r="G4986">
            <v>3.6</v>
          </cell>
          <cell r="H4986" t="str">
            <v>N/A</v>
          </cell>
        </row>
        <row r="4987">
          <cell r="A4987">
            <v>4986</v>
          </cell>
          <cell r="B4987" t="str">
            <v>Flex Technology</v>
          </cell>
          <cell r="C4987">
            <v>3.6</v>
          </cell>
          <cell r="D4987">
            <v>180</v>
          </cell>
          <cell r="E4987">
            <v>3.5</v>
          </cell>
          <cell r="F4987">
            <v>3.3</v>
          </cell>
          <cell r="G4987">
            <v>3.6</v>
          </cell>
          <cell r="H4987">
            <v>0.74</v>
          </cell>
        </row>
        <row r="4988">
          <cell r="A4988">
            <v>4987</v>
          </cell>
          <cell r="B4988" t="str">
            <v>Omnitrade</v>
          </cell>
          <cell r="C4988">
            <v>3.7</v>
          </cell>
          <cell r="D4988">
            <v>25</v>
          </cell>
          <cell r="E4988">
            <v>3.6</v>
          </cell>
          <cell r="F4988">
            <v>3.5</v>
          </cell>
          <cell r="G4988">
            <v>3.8</v>
          </cell>
          <cell r="H4988" t="str">
            <v>N/A</v>
          </cell>
        </row>
        <row r="4989">
          <cell r="A4989">
            <v>4988</v>
          </cell>
          <cell r="B4989" t="str">
            <v>Princeton Information</v>
          </cell>
          <cell r="C4989">
            <v>3.8</v>
          </cell>
          <cell r="D4989">
            <v>160</v>
          </cell>
          <cell r="E4989">
            <v>3.7</v>
          </cell>
          <cell r="F4989">
            <v>3.6</v>
          </cell>
          <cell r="G4989">
            <v>3.9</v>
          </cell>
          <cell r="H4989">
            <v>0.8</v>
          </cell>
        </row>
        <row r="4990">
          <cell r="A4990">
            <v>4989</v>
          </cell>
          <cell r="B4990" t="str">
            <v>Morrison Expressrporation</v>
          </cell>
          <cell r="C4990">
            <v>3.2</v>
          </cell>
          <cell r="D4990">
            <v>115</v>
          </cell>
          <cell r="E4990">
            <v>3</v>
          </cell>
          <cell r="F4990">
            <v>2.8</v>
          </cell>
          <cell r="G4990">
            <v>3.1</v>
          </cell>
          <cell r="H4990">
            <v>0.54</v>
          </cell>
        </row>
        <row r="4991">
          <cell r="A4991">
            <v>4990</v>
          </cell>
          <cell r="B4991" t="str">
            <v>TRW Credit Group</v>
          </cell>
          <cell r="C4991">
            <v>3.4</v>
          </cell>
          <cell r="D4991">
            <v>45</v>
          </cell>
          <cell r="E4991">
            <v>3.3</v>
          </cell>
          <cell r="F4991">
            <v>3.2</v>
          </cell>
          <cell r="G4991">
            <v>3.5</v>
          </cell>
          <cell r="H4991" t="str">
            <v>N/A</v>
          </cell>
        </row>
        <row r="4992">
          <cell r="A4992">
            <v>4991</v>
          </cell>
          <cell r="B4992" t="str">
            <v>Catania Hospitality Group</v>
          </cell>
          <cell r="C4992">
            <v>3.6</v>
          </cell>
          <cell r="D4992">
            <v>65</v>
          </cell>
          <cell r="E4992">
            <v>3.4</v>
          </cell>
          <cell r="F4992">
            <v>3.3</v>
          </cell>
          <cell r="G4992">
            <v>3.7</v>
          </cell>
          <cell r="H4992" t="str">
            <v>N/A</v>
          </cell>
        </row>
        <row r="4993">
          <cell r="A4993">
            <v>4992</v>
          </cell>
          <cell r="B4993" t="str">
            <v>Capitol Region Education Council</v>
          </cell>
          <cell r="C4993">
            <v>3.5</v>
          </cell>
          <cell r="D4993">
            <v>185</v>
          </cell>
          <cell r="E4993">
            <v>3.4</v>
          </cell>
          <cell r="F4993">
            <v>3.2</v>
          </cell>
          <cell r="G4993">
            <v>3.6</v>
          </cell>
          <cell r="H4993">
            <v>0.7</v>
          </cell>
        </row>
        <row r="4994">
          <cell r="A4994">
            <v>4993</v>
          </cell>
          <cell r="B4994" t="str">
            <v>ArtworkServicesUSA</v>
          </cell>
          <cell r="C4994">
            <v>3.9</v>
          </cell>
          <cell r="D4994">
            <v>40</v>
          </cell>
          <cell r="E4994">
            <v>3.8</v>
          </cell>
          <cell r="F4994">
            <v>3.7</v>
          </cell>
          <cell r="G4994">
            <v>4</v>
          </cell>
          <cell r="H4994" t="str">
            <v>N/A</v>
          </cell>
        </row>
        <row r="4995">
          <cell r="A4995">
            <v>4994</v>
          </cell>
          <cell r="B4995" t="str">
            <v>The Zoo Health Club</v>
          </cell>
          <cell r="C4995">
            <v>3.4</v>
          </cell>
          <cell r="D4995">
            <v>110</v>
          </cell>
          <cell r="E4995">
            <v>3.3</v>
          </cell>
          <cell r="F4995">
            <v>3.1</v>
          </cell>
          <cell r="G4995">
            <v>3.5</v>
          </cell>
          <cell r="H4995" t="str">
            <v>N/A</v>
          </cell>
        </row>
        <row r="4996">
          <cell r="A4996">
            <v>4995</v>
          </cell>
          <cell r="B4996" t="str">
            <v>VMware Workspace ONE</v>
          </cell>
          <cell r="C4996">
            <v>4.0999999999999996</v>
          </cell>
          <cell r="D4996">
            <v>450</v>
          </cell>
          <cell r="E4996">
            <v>4</v>
          </cell>
          <cell r="F4996">
            <v>3.9</v>
          </cell>
          <cell r="G4996">
            <v>4.2</v>
          </cell>
          <cell r="H4996">
            <v>0.88</v>
          </cell>
        </row>
        <row r="4997">
          <cell r="A4997">
            <v>4996</v>
          </cell>
          <cell r="B4997" t="str">
            <v>National Hospitality Services</v>
          </cell>
          <cell r="C4997">
            <v>3.5</v>
          </cell>
          <cell r="D4997">
            <v>130</v>
          </cell>
          <cell r="E4997">
            <v>3.3</v>
          </cell>
          <cell r="F4997">
            <v>3.2</v>
          </cell>
          <cell r="G4997">
            <v>3.5</v>
          </cell>
          <cell r="H4997">
            <v>0.66</v>
          </cell>
        </row>
        <row r="4998">
          <cell r="A4998">
            <v>4997</v>
          </cell>
          <cell r="B4998" t="str">
            <v>Morgan Stanley Dean Witter</v>
          </cell>
          <cell r="C4998">
            <v>3.9</v>
          </cell>
          <cell r="D4998">
            <v>1200</v>
          </cell>
          <cell r="E4998">
            <v>3.6</v>
          </cell>
          <cell r="F4998">
            <v>3.7</v>
          </cell>
          <cell r="G4998">
            <v>4</v>
          </cell>
          <cell r="H4998">
            <v>0.84</v>
          </cell>
        </row>
        <row r="4999">
          <cell r="A4999">
            <v>4998</v>
          </cell>
          <cell r="B4999" t="str">
            <v>Instacartshopper</v>
          </cell>
          <cell r="C4999">
            <v>3.4</v>
          </cell>
          <cell r="D4999">
            <v>4500</v>
          </cell>
          <cell r="E4999">
            <v>3.2</v>
          </cell>
          <cell r="F4999">
            <v>3</v>
          </cell>
          <cell r="G4999">
            <v>3.3</v>
          </cell>
          <cell r="H4999">
            <v>0.62</v>
          </cell>
        </row>
        <row r="5000">
          <cell r="A5000">
            <v>4999</v>
          </cell>
          <cell r="B5000" t="str">
            <v>Greystone Servicing Corporation</v>
          </cell>
          <cell r="C5000">
            <v>3.8</v>
          </cell>
          <cell r="D5000">
            <v>145</v>
          </cell>
          <cell r="E5000">
            <v>3.7</v>
          </cell>
          <cell r="F5000">
            <v>3.6</v>
          </cell>
          <cell r="G5000">
            <v>3.9</v>
          </cell>
          <cell r="H5000">
            <v>0.82</v>
          </cell>
        </row>
        <row r="5001">
          <cell r="A5001">
            <v>5000</v>
          </cell>
          <cell r="B5001" t="str">
            <v>BT Radianz</v>
          </cell>
          <cell r="C5001">
            <v>3.5</v>
          </cell>
          <cell r="D5001">
            <v>110</v>
          </cell>
          <cell r="E5001">
            <v>3.4</v>
          </cell>
          <cell r="F5001">
            <v>3.2</v>
          </cell>
          <cell r="G5001">
            <v>3.5</v>
          </cell>
          <cell r="H5001">
            <v>0.68</v>
          </cell>
        </row>
        <row r="5002">
          <cell r="A5002">
            <v>5001</v>
          </cell>
          <cell r="B5002" t="str">
            <v>Catastrophe Management Solutions</v>
          </cell>
          <cell r="C5002">
            <v>3.2</v>
          </cell>
          <cell r="D5002">
            <v>142</v>
          </cell>
          <cell r="E5002">
            <v>3.1</v>
          </cell>
          <cell r="F5002">
            <v>2.8</v>
          </cell>
          <cell r="G5002">
            <v>3</v>
          </cell>
          <cell r="H5002">
            <v>0.54</v>
          </cell>
        </row>
        <row r="5003">
          <cell r="A5003">
            <v>5002</v>
          </cell>
          <cell r="B5003" t="str">
            <v>Cast &amp; Crew</v>
          </cell>
          <cell r="C5003">
            <v>3.7</v>
          </cell>
          <cell r="D5003">
            <v>458</v>
          </cell>
          <cell r="E5003">
            <v>3.5</v>
          </cell>
          <cell r="F5003">
            <v>3.4</v>
          </cell>
          <cell r="G5003">
            <v>3.6</v>
          </cell>
          <cell r="H5003">
            <v>0.78</v>
          </cell>
        </row>
        <row r="5004">
          <cell r="A5004">
            <v>5003</v>
          </cell>
          <cell r="B5004" t="str">
            <v>Orimi Trade</v>
          </cell>
          <cell r="C5004">
            <v>3.8</v>
          </cell>
          <cell r="D5004">
            <v>55</v>
          </cell>
          <cell r="E5004">
            <v>3.6</v>
          </cell>
          <cell r="F5004">
            <v>3.5</v>
          </cell>
          <cell r="G5004">
            <v>3.7</v>
          </cell>
          <cell r="H5004">
            <v>0.72</v>
          </cell>
        </row>
        <row r="5005">
          <cell r="A5005">
            <v>5004</v>
          </cell>
          <cell r="B5005" t="str">
            <v>The Parts Authority</v>
          </cell>
          <cell r="C5005">
            <v>3.3</v>
          </cell>
          <cell r="D5005">
            <v>890</v>
          </cell>
          <cell r="E5005">
            <v>3.1</v>
          </cell>
          <cell r="F5005">
            <v>3</v>
          </cell>
          <cell r="G5005">
            <v>3.2</v>
          </cell>
          <cell r="H5005">
            <v>0.61</v>
          </cell>
        </row>
        <row r="5006">
          <cell r="A5006">
            <v>5005</v>
          </cell>
          <cell r="B5006" t="str">
            <v>SULPHUR SPRINGS UNION SCHOOL DISTRICT</v>
          </cell>
          <cell r="C5006">
            <v>3.9</v>
          </cell>
          <cell r="D5006">
            <v>112</v>
          </cell>
          <cell r="E5006">
            <v>3.8</v>
          </cell>
          <cell r="F5006">
            <v>3.6</v>
          </cell>
          <cell r="G5006">
            <v>4</v>
          </cell>
          <cell r="H5006">
            <v>0.82</v>
          </cell>
        </row>
        <row r="5007">
          <cell r="A5007">
            <v>5006</v>
          </cell>
          <cell r="B5007" t="str">
            <v>The Goodwood Estate Company</v>
          </cell>
          <cell r="C5007">
            <v>3.8</v>
          </cell>
          <cell r="D5007">
            <v>95</v>
          </cell>
          <cell r="E5007">
            <v>3.4</v>
          </cell>
          <cell r="F5007">
            <v>3.5</v>
          </cell>
          <cell r="G5007">
            <v>4.0999999999999996</v>
          </cell>
          <cell r="H5007">
            <v>0.88</v>
          </cell>
        </row>
        <row r="5008">
          <cell r="A5008">
            <v>5007</v>
          </cell>
          <cell r="B5008" t="str">
            <v>Coeur dΓÇÖAlene Casino Resort Hotel</v>
          </cell>
          <cell r="C5008">
            <v>3.5</v>
          </cell>
          <cell r="D5008">
            <v>210</v>
          </cell>
          <cell r="E5008">
            <v>3.3</v>
          </cell>
          <cell r="F5008">
            <v>3.2</v>
          </cell>
          <cell r="G5008">
            <v>3.5</v>
          </cell>
          <cell r="H5008">
            <v>0.68</v>
          </cell>
        </row>
        <row r="5009">
          <cell r="A5009">
            <v>5008</v>
          </cell>
          <cell r="B5009" t="str">
            <v>Brodart</v>
          </cell>
          <cell r="C5009">
            <v>3.1</v>
          </cell>
          <cell r="D5009">
            <v>185</v>
          </cell>
          <cell r="E5009">
            <v>3</v>
          </cell>
          <cell r="F5009">
            <v>2.7</v>
          </cell>
          <cell r="G5009">
            <v>2.9</v>
          </cell>
          <cell r="H5009">
            <v>0.52</v>
          </cell>
        </row>
        <row r="5010">
          <cell r="A5010">
            <v>5009</v>
          </cell>
          <cell r="B5010" t="str">
            <v>Jaguar Chantilly</v>
          </cell>
          <cell r="C5010">
            <v>3.4</v>
          </cell>
          <cell r="D5010">
            <v>45</v>
          </cell>
          <cell r="E5010">
            <v>3.2</v>
          </cell>
          <cell r="F5010">
            <v>3.1</v>
          </cell>
          <cell r="G5010">
            <v>3.3</v>
          </cell>
          <cell r="H5010">
            <v>0.6</v>
          </cell>
        </row>
        <row r="5011">
          <cell r="A5011">
            <v>5010</v>
          </cell>
          <cell r="B5011" t="str">
            <v>Pittsburgh Mercy Health System</v>
          </cell>
          <cell r="C5011">
            <v>3.2</v>
          </cell>
          <cell r="D5011">
            <v>420</v>
          </cell>
          <cell r="E5011">
            <v>2.9</v>
          </cell>
          <cell r="F5011">
            <v>2.8</v>
          </cell>
          <cell r="G5011">
            <v>3.1</v>
          </cell>
          <cell r="H5011">
            <v>0.56000000000000005</v>
          </cell>
        </row>
        <row r="5012">
          <cell r="A5012">
            <v>5011</v>
          </cell>
          <cell r="B5012" t="str">
            <v>ZMC Hotels</v>
          </cell>
          <cell r="C5012">
            <v>3.4</v>
          </cell>
          <cell r="D5012">
            <v>130</v>
          </cell>
          <cell r="E5012">
            <v>3.2</v>
          </cell>
          <cell r="F5012">
            <v>3.1</v>
          </cell>
          <cell r="G5012">
            <v>3.3</v>
          </cell>
          <cell r="H5012">
            <v>0.64</v>
          </cell>
        </row>
        <row r="5013">
          <cell r="A5013">
            <v>5012</v>
          </cell>
          <cell r="B5013" t="str">
            <v>School District of University City</v>
          </cell>
          <cell r="C5013">
            <v>3.7</v>
          </cell>
          <cell r="D5013">
            <v>85</v>
          </cell>
          <cell r="E5013">
            <v>3.6</v>
          </cell>
          <cell r="F5013">
            <v>3.4</v>
          </cell>
          <cell r="G5013">
            <v>3.8</v>
          </cell>
          <cell r="H5013">
            <v>0.75</v>
          </cell>
        </row>
        <row r="5014">
          <cell r="A5014">
            <v>5013</v>
          </cell>
          <cell r="B5014" t="str">
            <v>ABC Unified School District</v>
          </cell>
          <cell r="C5014">
            <v>3.9</v>
          </cell>
          <cell r="D5014">
            <v>245</v>
          </cell>
          <cell r="E5014">
            <v>3.8</v>
          </cell>
          <cell r="F5014">
            <v>3.6</v>
          </cell>
          <cell r="G5014">
            <v>4</v>
          </cell>
          <cell r="H5014">
            <v>0.84</v>
          </cell>
        </row>
        <row r="5015">
          <cell r="A5015">
            <v>5014</v>
          </cell>
          <cell r="B5015" t="str">
            <v>Xtreme RFID</v>
          </cell>
          <cell r="C5015">
            <v>4.0999999999999996</v>
          </cell>
          <cell r="D5015">
            <v>32</v>
          </cell>
          <cell r="E5015">
            <v>3.9</v>
          </cell>
          <cell r="F5015">
            <v>3.8</v>
          </cell>
          <cell r="G5015">
            <v>4.2</v>
          </cell>
          <cell r="H5015">
            <v>0.9</v>
          </cell>
        </row>
        <row r="5016">
          <cell r="A5016">
            <v>5015</v>
          </cell>
          <cell r="B5016" t="str">
            <v>Benchmark</v>
          </cell>
          <cell r="C5016">
            <v>3.6</v>
          </cell>
          <cell r="D5016">
            <v>1200</v>
          </cell>
          <cell r="E5016">
            <v>3.4</v>
          </cell>
          <cell r="F5016">
            <v>3.3</v>
          </cell>
          <cell r="G5016">
            <v>3.5</v>
          </cell>
          <cell r="H5016">
            <v>0.72</v>
          </cell>
        </row>
        <row r="5017">
          <cell r="A5017">
            <v>5016</v>
          </cell>
          <cell r="B5017" t="str">
            <v>Axcess Financial</v>
          </cell>
          <cell r="C5017">
            <v>3.1</v>
          </cell>
          <cell r="D5017">
            <v>580</v>
          </cell>
          <cell r="E5017">
            <v>3</v>
          </cell>
          <cell r="F5017">
            <v>2.7</v>
          </cell>
          <cell r="G5017">
            <v>2.9</v>
          </cell>
          <cell r="H5017">
            <v>0.51</v>
          </cell>
        </row>
        <row r="5018">
          <cell r="A5018">
            <v>5017</v>
          </cell>
          <cell r="B5018" t="str">
            <v>Herbalife Nutrition</v>
          </cell>
          <cell r="C5018">
            <v>4</v>
          </cell>
          <cell r="D5018">
            <v>3800</v>
          </cell>
          <cell r="E5018">
            <v>3.8</v>
          </cell>
          <cell r="F5018">
            <v>3.7</v>
          </cell>
          <cell r="G5018">
            <v>4.0999999999999996</v>
          </cell>
          <cell r="H5018">
            <v>0.86</v>
          </cell>
        </row>
        <row r="5019">
          <cell r="A5019">
            <v>5018</v>
          </cell>
          <cell r="B5019" t="str">
            <v>Maricopa Community Colleges</v>
          </cell>
          <cell r="C5019">
            <v>4.0999999999999996</v>
          </cell>
          <cell r="D5019">
            <v>1100</v>
          </cell>
          <cell r="E5019">
            <v>4.2</v>
          </cell>
          <cell r="F5019">
            <v>3.8</v>
          </cell>
          <cell r="G5019">
            <v>4.2</v>
          </cell>
          <cell r="H5019">
            <v>0.88</v>
          </cell>
        </row>
        <row r="5020">
          <cell r="A5020">
            <v>5019</v>
          </cell>
          <cell r="B5020" t="str">
            <v>American Security Services</v>
          </cell>
          <cell r="C5020">
            <v>3.3</v>
          </cell>
          <cell r="D5020">
            <v>290</v>
          </cell>
          <cell r="E5020">
            <v>3.1</v>
          </cell>
          <cell r="F5020">
            <v>3</v>
          </cell>
          <cell r="G5020">
            <v>3.2</v>
          </cell>
          <cell r="H5020">
            <v>0.62</v>
          </cell>
        </row>
        <row r="5021">
          <cell r="A5021">
            <v>5020</v>
          </cell>
          <cell r="B5021" t="str">
            <v>Boppeshoppe</v>
          </cell>
          <cell r="C5021">
            <v>3.5</v>
          </cell>
          <cell r="D5021">
            <v>28</v>
          </cell>
          <cell r="E5021">
            <v>3.4</v>
          </cell>
          <cell r="F5021">
            <v>3.2</v>
          </cell>
          <cell r="G5021">
            <v>3.6</v>
          </cell>
          <cell r="H5021">
            <v>0.7</v>
          </cell>
        </row>
        <row r="5022">
          <cell r="A5022">
            <v>5021</v>
          </cell>
          <cell r="B5022" t="str">
            <v>Jacob Consulting Group</v>
          </cell>
          <cell r="C5022">
            <v>4.2</v>
          </cell>
          <cell r="D5022">
            <v>65</v>
          </cell>
          <cell r="E5022">
            <v>4</v>
          </cell>
          <cell r="F5022">
            <v>4.0999999999999996</v>
          </cell>
          <cell r="G5022">
            <v>4.3</v>
          </cell>
          <cell r="H5022">
            <v>0.92</v>
          </cell>
        </row>
        <row r="5023">
          <cell r="A5023">
            <v>5022</v>
          </cell>
          <cell r="B5023" t="str">
            <v>Heiser Automotive Group</v>
          </cell>
          <cell r="C5023">
            <v>3.4</v>
          </cell>
          <cell r="D5023">
            <v>115</v>
          </cell>
          <cell r="E5023">
            <v>3.2</v>
          </cell>
          <cell r="F5023">
            <v>3.1</v>
          </cell>
          <cell r="G5023">
            <v>3.3</v>
          </cell>
          <cell r="H5023">
            <v>0.65</v>
          </cell>
        </row>
        <row r="5024">
          <cell r="A5024">
            <v>5023</v>
          </cell>
          <cell r="B5024" t="str">
            <v>Independent School District 622</v>
          </cell>
          <cell r="C5024">
            <v>3.8</v>
          </cell>
          <cell r="D5024">
            <v>140</v>
          </cell>
          <cell r="E5024">
            <v>3.7</v>
          </cell>
          <cell r="F5024">
            <v>3.5</v>
          </cell>
          <cell r="G5024">
            <v>3.9</v>
          </cell>
          <cell r="H5024">
            <v>0.8</v>
          </cell>
        </row>
        <row r="5025">
          <cell r="A5025">
            <v>5024</v>
          </cell>
          <cell r="B5025" t="str">
            <v>Hansen &amp; Adkins</v>
          </cell>
          <cell r="C5025">
            <v>3.4</v>
          </cell>
          <cell r="D5025">
            <v>320</v>
          </cell>
          <cell r="E5025">
            <v>2.8</v>
          </cell>
          <cell r="F5025">
            <v>3.1</v>
          </cell>
          <cell r="G5025">
            <v>3.3</v>
          </cell>
          <cell r="H5025">
            <v>0.66</v>
          </cell>
        </row>
        <row r="5026">
          <cell r="A5026">
            <v>5025</v>
          </cell>
          <cell r="B5026" t="str">
            <v>Transility</v>
          </cell>
          <cell r="C5026">
            <v>3.9</v>
          </cell>
          <cell r="D5026">
            <v>42</v>
          </cell>
          <cell r="E5026">
            <v>3.7</v>
          </cell>
          <cell r="F5026">
            <v>3.8</v>
          </cell>
          <cell r="G5026">
            <v>4</v>
          </cell>
          <cell r="H5026">
            <v>0.85</v>
          </cell>
        </row>
        <row r="5027">
          <cell r="A5027">
            <v>5026</v>
          </cell>
          <cell r="B5027" t="str">
            <v>NCC Media</v>
          </cell>
          <cell r="C5027">
            <v>3.7</v>
          </cell>
          <cell r="D5027">
            <v>195</v>
          </cell>
          <cell r="E5027">
            <v>3.5</v>
          </cell>
          <cell r="F5027">
            <v>3.4</v>
          </cell>
          <cell r="G5027">
            <v>3.6</v>
          </cell>
          <cell r="H5027">
            <v>0.76</v>
          </cell>
        </row>
        <row r="5028">
          <cell r="A5028">
            <v>5027</v>
          </cell>
          <cell r="B5028" t="str">
            <v>Modern Woodmen of America</v>
          </cell>
          <cell r="C5028">
            <v>3.9</v>
          </cell>
          <cell r="D5028">
            <v>480</v>
          </cell>
          <cell r="E5028">
            <v>3.8</v>
          </cell>
          <cell r="F5028">
            <v>3.7</v>
          </cell>
          <cell r="G5028">
            <v>4.0999999999999996</v>
          </cell>
          <cell r="H5028">
            <v>0.89</v>
          </cell>
        </row>
        <row r="5029">
          <cell r="A5029">
            <v>5028</v>
          </cell>
          <cell r="B5029" t="str">
            <v>JTB USA</v>
          </cell>
          <cell r="C5029">
            <v>3.6</v>
          </cell>
          <cell r="D5029">
            <v>155</v>
          </cell>
          <cell r="E5029">
            <v>3.5</v>
          </cell>
          <cell r="F5029">
            <v>3.3</v>
          </cell>
          <cell r="G5029">
            <v>3.5</v>
          </cell>
          <cell r="H5029">
            <v>0.74</v>
          </cell>
        </row>
        <row r="5030">
          <cell r="A5030">
            <v>5029</v>
          </cell>
          <cell r="B5030" t="str">
            <v>Carlisle</v>
          </cell>
          <cell r="C5030">
            <v>3.7</v>
          </cell>
          <cell r="D5030">
            <v>1400</v>
          </cell>
          <cell r="E5030">
            <v>3.5</v>
          </cell>
          <cell r="F5030">
            <v>3.4</v>
          </cell>
          <cell r="G5030">
            <v>3.6</v>
          </cell>
          <cell r="H5030">
            <v>0.79</v>
          </cell>
        </row>
        <row r="5031">
          <cell r="A5031">
            <v>5030</v>
          </cell>
          <cell r="B5031" t="str">
            <v>VFXY</v>
          </cell>
          <cell r="C5031">
            <v>3.8</v>
          </cell>
          <cell r="D5031">
            <v>15</v>
          </cell>
          <cell r="E5031">
            <v>3.6</v>
          </cell>
          <cell r="F5031">
            <v>3.5</v>
          </cell>
          <cell r="G5031">
            <v>3.9</v>
          </cell>
          <cell r="H5031">
            <v>0.8</v>
          </cell>
        </row>
        <row r="5032">
          <cell r="A5032">
            <v>5031</v>
          </cell>
          <cell r="B5032" t="str">
            <v>The Salem Group</v>
          </cell>
          <cell r="C5032">
            <v>4</v>
          </cell>
          <cell r="D5032">
            <v>92</v>
          </cell>
          <cell r="E5032">
            <v>3.9</v>
          </cell>
          <cell r="F5032">
            <v>3.8</v>
          </cell>
          <cell r="G5032">
            <v>4.0999999999999996</v>
          </cell>
          <cell r="H5032">
            <v>0.91</v>
          </cell>
        </row>
        <row r="5033">
          <cell r="A5033">
            <v>5032</v>
          </cell>
          <cell r="B5033" t="str">
            <v>VirtusaPolaris</v>
          </cell>
          <cell r="C5033">
            <v>3.4</v>
          </cell>
          <cell r="D5033">
            <v>2100</v>
          </cell>
          <cell r="E5033">
            <v>3.2</v>
          </cell>
          <cell r="F5033">
            <v>3.1</v>
          </cell>
          <cell r="G5033">
            <v>3.3</v>
          </cell>
          <cell r="H5033">
            <v>0.68</v>
          </cell>
        </row>
        <row r="5034">
          <cell r="A5034">
            <v>5033</v>
          </cell>
          <cell r="B5034" t="str">
            <v>Windsor Capital Mortgage</v>
          </cell>
          <cell r="C5034">
            <v>3.6</v>
          </cell>
          <cell r="D5034">
            <v>88</v>
          </cell>
          <cell r="E5034">
            <v>3.4</v>
          </cell>
          <cell r="F5034">
            <v>3.3</v>
          </cell>
          <cell r="G5034">
            <v>3.5</v>
          </cell>
          <cell r="H5034">
            <v>0.7</v>
          </cell>
        </row>
        <row r="5035">
          <cell r="A5035">
            <v>5034</v>
          </cell>
          <cell r="B5035" t="str">
            <v>Parsons Electric LLC</v>
          </cell>
          <cell r="C5035">
            <v>3.9</v>
          </cell>
          <cell r="D5035">
            <v>165</v>
          </cell>
          <cell r="E5035">
            <v>3.7</v>
          </cell>
          <cell r="F5035">
            <v>3.8</v>
          </cell>
          <cell r="G5035">
            <v>4</v>
          </cell>
          <cell r="H5035">
            <v>0.87</v>
          </cell>
        </row>
        <row r="5036">
          <cell r="A5036">
            <v>5035</v>
          </cell>
          <cell r="B5036" t="str">
            <v>Venkotech Technologies</v>
          </cell>
          <cell r="C5036">
            <v>4.0999999999999996</v>
          </cell>
          <cell r="D5036">
            <v>52</v>
          </cell>
          <cell r="E5036">
            <v>3.9</v>
          </cell>
          <cell r="F5036">
            <v>4</v>
          </cell>
          <cell r="G5036">
            <v>4.2</v>
          </cell>
          <cell r="H5036">
            <v>0.93</v>
          </cell>
        </row>
        <row r="5037">
          <cell r="A5037">
            <v>5036</v>
          </cell>
          <cell r="B5037" t="str">
            <v>OEM America</v>
          </cell>
          <cell r="C5037">
            <v>3.5</v>
          </cell>
          <cell r="D5037">
            <v>74</v>
          </cell>
          <cell r="E5037">
            <v>3.3</v>
          </cell>
          <cell r="F5037">
            <v>3.2</v>
          </cell>
          <cell r="G5037">
            <v>3.4</v>
          </cell>
          <cell r="H5037">
            <v>0.68</v>
          </cell>
        </row>
        <row r="5038">
          <cell r="A5038">
            <v>5037</v>
          </cell>
          <cell r="B5038" t="str">
            <v>Hilo Medical Center</v>
          </cell>
          <cell r="C5038">
            <v>3.7</v>
          </cell>
          <cell r="D5038">
            <v>118</v>
          </cell>
          <cell r="E5038">
            <v>3.5</v>
          </cell>
          <cell r="F5038">
            <v>3.3</v>
          </cell>
          <cell r="G5038">
            <v>3.8</v>
          </cell>
          <cell r="H5038">
            <v>0.76</v>
          </cell>
        </row>
        <row r="5039">
          <cell r="A5039">
            <v>5038</v>
          </cell>
          <cell r="B5039" t="str">
            <v>Enterprise Bank &amp; Trust</v>
          </cell>
          <cell r="C5039">
            <v>4.0999999999999996</v>
          </cell>
          <cell r="D5039">
            <v>285</v>
          </cell>
          <cell r="E5039">
            <v>4</v>
          </cell>
          <cell r="F5039">
            <v>3.9</v>
          </cell>
          <cell r="G5039">
            <v>4.2</v>
          </cell>
          <cell r="H5039">
            <v>0.94</v>
          </cell>
        </row>
        <row r="5040">
          <cell r="A5040">
            <v>5039</v>
          </cell>
          <cell r="B5040" t="str">
            <v>Rowan-Salisbury School System</v>
          </cell>
          <cell r="C5040">
            <v>3.4</v>
          </cell>
          <cell r="D5040">
            <v>215</v>
          </cell>
          <cell r="E5040">
            <v>3.2</v>
          </cell>
          <cell r="F5040">
            <v>3</v>
          </cell>
          <cell r="G5040">
            <v>3.3</v>
          </cell>
          <cell r="H5040">
            <v>0.62</v>
          </cell>
        </row>
        <row r="5041">
          <cell r="A5041">
            <v>5040</v>
          </cell>
          <cell r="B5041" t="str">
            <v>Xcel Energy Center</v>
          </cell>
          <cell r="C5041">
            <v>3.9</v>
          </cell>
          <cell r="D5041">
            <v>145</v>
          </cell>
          <cell r="E5041">
            <v>3.6</v>
          </cell>
          <cell r="F5041">
            <v>3.7</v>
          </cell>
          <cell r="G5041">
            <v>4.0999999999999996</v>
          </cell>
          <cell r="H5041">
            <v>0.85</v>
          </cell>
        </row>
        <row r="5042">
          <cell r="A5042">
            <v>5041</v>
          </cell>
          <cell r="B5042" t="str">
            <v>Synchrony Bank</v>
          </cell>
          <cell r="C5042">
            <v>4</v>
          </cell>
          <cell r="D5042">
            <v>5200</v>
          </cell>
          <cell r="E5042">
            <v>4.0999999999999996</v>
          </cell>
          <cell r="F5042">
            <v>3.7</v>
          </cell>
          <cell r="G5042">
            <v>4</v>
          </cell>
          <cell r="H5042">
            <v>0.88</v>
          </cell>
        </row>
        <row r="5043">
          <cell r="A5043">
            <v>5042</v>
          </cell>
          <cell r="B5043" t="str">
            <v>Denihan Hospitality Group</v>
          </cell>
          <cell r="C5043">
            <v>3.6</v>
          </cell>
          <cell r="D5043">
            <v>180</v>
          </cell>
          <cell r="E5043">
            <v>3.4</v>
          </cell>
          <cell r="F5043">
            <v>3.3</v>
          </cell>
          <cell r="G5043">
            <v>3.6</v>
          </cell>
          <cell r="H5043">
            <v>0.72</v>
          </cell>
        </row>
        <row r="5044">
          <cell r="A5044">
            <v>5043</v>
          </cell>
          <cell r="B5044" t="str">
            <v>UniTek Global Services</v>
          </cell>
          <cell r="C5044">
            <v>3</v>
          </cell>
          <cell r="D5044">
            <v>410</v>
          </cell>
          <cell r="E5044">
            <v>2.8</v>
          </cell>
          <cell r="F5044">
            <v>2.7</v>
          </cell>
          <cell r="G5044">
            <v>2.9</v>
          </cell>
          <cell r="H5044">
            <v>0.48</v>
          </cell>
        </row>
        <row r="5045">
          <cell r="A5045">
            <v>5044</v>
          </cell>
          <cell r="B5045" t="str">
            <v>Military Brat Productions</v>
          </cell>
          <cell r="C5045">
            <v>3.8</v>
          </cell>
          <cell r="D5045">
            <v>12</v>
          </cell>
          <cell r="E5045">
            <v>3.6</v>
          </cell>
          <cell r="F5045">
            <v>3.5</v>
          </cell>
          <cell r="G5045">
            <v>4</v>
          </cell>
          <cell r="H5045">
            <v>0.8</v>
          </cell>
        </row>
        <row r="5046">
          <cell r="A5046">
            <v>5045</v>
          </cell>
          <cell r="B5046" t="str">
            <v>Global Payments Integrated</v>
          </cell>
          <cell r="C5046">
            <v>3.7</v>
          </cell>
          <cell r="D5046">
            <v>340</v>
          </cell>
          <cell r="E5046">
            <v>3.5</v>
          </cell>
          <cell r="F5046">
            <v>3.4</v>
          </cell>
          <cell r="G5046">
            <v>3.6</v>
          </cell>
          <cell r="H5046">
            <v>0.77</v>
          </cell>
        </row>
        <row r="5047">
          <cell r="A5047">
            <v>5046</v>
          </cell>
          <cell r="B5047" t="str">
            <v>MobilexUSA</v>
          </cell>
          <cell r="C5047">
            <v>2.8</v>
          </cell>
          <cell r="D5047">
            <v>620</v>
          </cell>
          <cell r="E5047">
            <v>2.6</v>
          </cell>
          <cell r="F5047">
            <v>2.4</v>
          </cell>
          <cell r="G5047">
            <v>2.7</v>
          </cell>
          <cell r="H5047">
            <v>0.42</v>
          </cell>
        </row>
        <row r="5048">
          <cell r="A5048">
            <v>5047</v>
          </cell>
          <cell r="B5048" t="str">
            <v>Yonkers Public School District</v>
          </cell>
          <cell r="C5048">
            <v>3.5</v>
          </cell>
          <cell r="D5048">
            <v>290</v>
          </cell>
          <cell r="E5048">
            <v>3.4</v>
          </cell>
          <cell r="F5048">
            <v>3.1</v>
          </cell>
          <cell r="G5048">
            <v>3.5</v>
          </cell>
          <cell r="H5048">
            <v>0.65</v>
          </cell>
        </row>
        <row r="5049">
          <cell r="A5049">
            <v>5048</v>
          </cell>
          <cell r="B5049" t="str">
            <v>Jared</v>
          </cell>
          <cell r="C5049">
            <v>3.4</v>
          </cell>
          <cell r="D5049">
            <v>2800</v>
          </cell>
          <cell r="E5049">
            <v>3.1</v>
          </cell>
          <cell r="F5049">
            <v>3</v>
          </cell>
          <cell r="G5049">
            <v>3.3</v>
          </cell>
          <cell r="H5049">
            <v>0.64</v>
          </cell>
        </row>
        <row r="5050">
          <cell r="A5050">
            <v>5049</v>
          </cell>
          <cell r="B5050" t="str">
            <v>Dutchman Hospitality</v>
          </cell>
          <cell r="C5050">
            <v>3.7</v>
          </cell>
          <cell r="D5050">
            <v>105</v>
          </cell>
          <cell r="E5050">
            <v>3.5</v>
          </cell>
          <cell r="F5050">
            <v>3.4</v>
          </cell>
          <cell r="G5050">
            <v>3.8</v>
          </cell>
          <cell r="H5050">
            <v>0.79</v>
          </cell>
        </row>
        <row r="5051">
          <cell r="A5051">
            <v>5050</v>
          </cell>
          <cell r="B5051" t="str">
            <v>National Institute for Civil Discourse</v>
          </cell>
          <cell r="C5051">
            <v>4.2</v>
          </cell>
          <cell r="D5051">
            <v>18</v>
          </cell>
          <cell r="E5051">
            <v>4</v>
          </cell>
          <cell r="F5051">
            <v>4.0999999999999996</v>
          </cell>
          <cell r="G5051">
            <v>4.4000000000000004</v>
          </cell>
          <cell r="H5051">
            <v>0.95</v>
          </cell>
        </row>
        <row r="5052">
          <cell r="A5052">
            <v>5051</v>
          </cell>
          <cell r="B5052" t="str">
            <v>Information Science and Technology Caltech</v>
          </cell>
          <cell r="C5052">
            <v>4.3</v>
          </cell>
          <cell r="D5052">
            <v>35</v>
          </cell>
          <cell r="E5052">
            <v>4.0999999999999996</v>
          </cell>
          <cell r="F5052">
            <v>4.2</v>
          </cell>
          <cell r="G5052">
            <v>4.5</v>
          </cell>
          <cell r="H5052">
            <v>0.96</v>
          </cell>
        </row>
        <row r="5053">
          <cell r="A5053">
            <v>5052</v>
          </cell>
          <cell r="B5053" t="str">
            <v>Clear Creek ISD</v>
          </cell>
          <cell r="C5053">
            <v>4</v>
          </cell>
          <cell r="D5053">
            <v>480</v>
          </cell>
          <cell r="E5053">
            <v>4.0999999999999996</v>
          </cell>
          <cell r="F5053">
            <v>3.7</v>
          </cell>
          <cell r="G5053">
            <v>4.0999999999999996</v>
          </cell>
          <cell r="H5053">
            <v>0.89</v>
          </cell>
        </row>
        <row r="5054">
          <cell r="A5054">
            <v>5053</v>
          </cell>
          <cell r="B5054" t="str">
            <v>eCloudvalley</v>
          </cell>
          <cell r="C5054">
            <v>4.2</v>
          </cell>
          <cell r="D5054">
            <v>115</v>
          </cell>
          <cell r="E5054">
            <v>3.9</v>
          </cell>
          <cell r="F5054">
            <v>4</v>
          </cell>
          <cell r="G5054">
            <v>4.3</v>
          </cell>
          <cell r="H5054">
            <v>0.94</v>
          </cell>
        </row>
        <row r="5055">
          <cell r="A5055">
            <v>5054</v>
          </cell>
          <cell r="B5055" t="str">
            <v>United Road Services</v>
          </cell>
          <cell r="C5055">
            <v>3.4</v>
          </cell>
          <cell r="D5055">
            <v>450</v>
          </cell>
          <cell r="E5055">
            <v>3</v>
          </cell>
          <cell r="F5055">
            <v>3.1</v>
          </cell>
          <cell r="G5055">
            <v>3.3</v>
          </cell>
          <cell r="H5055">
            <v>0.67</v>
          </cell>
        </row>
        <row r="5056">
          <cell r="A5056">
            <v>5055</v>
          </cell>
          <cell r="B5056" t="str">
            <v>Home Shopping Network</v>
          </cell>
          <cell r="C5056">
            <v>3.6</v>
          </cell>
          <cell r="D5056">
            <v>1800</v>
          </cell>
          <cell r="E5056">
            <v>3.5</v>
          </cell>
          <cell r="F5056">
            <v>3.3</v>
          </cell>
          <cell r="G5056">
            <v>3.6</v>
          </cell>
          <cell r="H5056">
            <v>0.74</v>
          </cell>
        </row>
        <row r="5057">
          <cell r="A5057">
            <v>5056</v>
          </cell>
          <cell r="B5057" t="str">
            <v>eCampus Tutors</v>
          </cell>
          <cell r="C5057">
            <v>3.9</v>
          </cell>
          <cell r="D5057">
            <v>72</v>
          </cell>
          <cell r="E5057">
            <v>4.0999999999999996</v>
          </cell>
          <cell r="F5057">
            <v>3.6</v>
          </cell>
          <cell r="G5057">
            <v>3.9</v>
          </cell>
          <cell r="H5057">
            <v>0.85</v>
          </cell>
        </row>
        <row r="5058">
          <cell r="A5058">
            <v>5057</v>
          </cell>
          <cell r="B5058" t="str">
            <v>Pioneer Capital Group</v>
          </cell>
          <cell r="C5058">
            <v>3.7</v>
          </cell>
          <cell r="D5058">
            <v>58</v>
          </cell>
          <cell r="E5058">
            <v>3.5</v>
          </cell>
          <cell r="F5058">
            <v>3.4</v>
          </cell>
          <cell r="G5058">
            <v>3.6</v>
          </cell>
          <cell r="H5058">
            <v>0.78</v>
          </cell>
        </row>
        <row r="5059">
          <cell r="A5059">
            <v>5058</v>
          </cell>
          <cell r="B5059" t="str">
            <v>Innova Global Technology</v>
          </cell>
          <cell r="C5059">
            <v>4</v>
          </cell>
          <cell r="D5059">
            <v>84</v>
          </cell>
          <cell r="E5059">
            <v>3.8</v>
          </cell>
          <cell r="F5059">
            <v>3.9</v>
          </cell>
          <cell r="G5059">
            <v>4.0999999999999996</v>
          </cell>
          <cell r="H5059">
            <v>0.9</v>
          </cell>
        </row>
        <row r="5060">
          <cell r="A5060">
            <v>5059</v>
          </cell>
          <cell r="B5060" t="str">
            <v>DreamCatchers PhotoCinema</v>
          </cell>
          <cell r="C5060">
            <v>4.0999999999999996</v>
          </cell>
          <cell r="D5060">
            <v>22</v>
          </cell>
          <cell r="E5060">
            <v>3.9</v>
          </cell>
          <cell r="F5060">
            <v>4</v>
          </cell>
          <cell r="G5060">
            <v>4.3</v>
          </cell>
          <cell r="H5060">
            <v>0.92</v>
          </cell>
        </row>
        <row r="5061">
          <cell r="A5061">
            <v>5060</v>
          </cell>
          <cell r="B5061" t="str">
            <v>Halekulani</v>
          </cell>
          <cell r="C5061">
            <v>4</v>
          </cell>
          <cell r="D5061">
            <v>165</v>
          </cell>
          <cell r="E5061">
            <v>3.7</v>
          </cell>
          <cell r="F5061">
            <v>3.8</v>
          </cell>
          <cell r="G5061">
            <v>4.2</v>
          </cell>
          <cell r="H5061">
            <v>0.9</v>
          </cell>
        </row>
        <row r="5062">
          <cell r="A5062">
            <v>5061</v>
          </cell>
          <cell r="B5062" t="str">
            <v>Technology Automated Network Services</v>
          </cell>
          <cell r="C5062">
            <v>3.8</v>
          </cell>
          <cell r="D5062">
            <v>38</v>
          </cell>
          <cell r="E5062">
            <v>3.6</v>
          </cell>
          <cell r="F5062">
            <v>3.5</v>
          </cell>
          <cell r="G5062">
            <v>3.8</v>
          </cell>
          <cell r="H5062">
            <v>0.82</v>
          </cell>
        </row>
        <row r="5063">
          <cell r="A5063">
            <v>5062</v>
          </cell>
          <cell r="B5063" t="str">
            <v>WindRiver</v>
          </cell>
          <cell r="C5063">
            <v>3.9</v>
          </cell>
          <cell r="D5063">
            <v>820</v>
          </cell>
          <cell r="E5063">
            <v>3.8</v>
          </cell>
          <cell r="F5063">
            <v>3.7</v>
          </cell>
          <cell r="G5063">
            <v>4</v>
          </cell>
          <cell r="H5063">
            <v>0.86</v>
          </cell>
        </row>
        <row r="5064">
          <cell r="A5064">
            <v>5063</v>
          </cell>
          <cell r="B5064" t="str">
            <v>Kelly Financial Resources</v>
          </cell>
          <cell r="C5064">
            <v>3.7</v>
          </cell>
          <cell r="D5064">
            <v>245</v>
          </cell>
          <cell r="E5064">
            <v>3.6</v>
          </cell>
          <cell r="F5064">
            <v>3.4</v>
          </cell>
          <cell r="G5064">
            <v>3.6</v>
          </cell>
          <cell r="H5064">
            <v>0.79</v>
          </cell>
        </row>
        <row r="5065">
          <cell r="A5065">
            <v>5064</v>
          </cell>
          <cell r="B5065" t="str">
            <v>Garden Commercial Properties</v>
          </cell>
          <cell r="C5065">
            <v>3.5</v>
          </cell>
          <cell r="D5065">
            <v>42</v>
          </cell>
          <cell r="E5065">
            <v>3.3</v>
          </cell>
          <cell r="F5065">
            <v>3.2</v>
          </cell>
          <cell r="G5065">
            <v>3.4</v>
          </cell>
          <cell r="H5065">
            <v>0.68</v>
          </cell>
        </row>
        <row r="5066">
          <cell r="A5066">
            <v>5065</v>
          </cell>
          <cell r="B5066" t="str">
            <v>Harley Marine Services Inc.</v>
          </cell>
          <cell r="C5066">
            <v>3.2</v>
          </cell>
          <cell r="D5066">
            <v>135</v>
          </cell>
          <cell r="E5066">
            <v>2.9</v>
          </cell>
          <cell r="F5066">
            <v>2.8</v>
          </cell>
          <cell r="G5066">
            <v>3.1</v>
          </cell>
          <cell r="H5066">
            <v>0.55000000000000004</v>
          </cell>
        </row>
        <row r="5067">
          <cell r="A5067">
            <v>5066</v>
          </cell>
          <cell r="B5067" t="str">
            <v>Ultra Software Solutions</v>
          </cell>
          <cell r="C5067">
            <v>3.9</v>
          </cell>
          <cell r="D5067">
            <v>64</v>
          </cell>
          <cell r="E5067">
            <v>3.7</v>
          </cell>
          <cell r="F5067">
            <v>3.8</v>
          </cell>
          <cell r="G5067">
            <v>4</v>
          </cell>
          <cell r="H5067">
            <v>0.87</v>
          </cell>
        </row>
        <row r="5068">
          <cell r="A5068">
            <v>5067</v>
          </cell>
          <cell r="B5068" t="str">
            <v>Management Registry</v>
          </cell>
          <cell r="C5068">
            <v>3.6</v>
          </cell>
          <cell r="D5068">
            <v>215</v>
          </cell>
          <cell r="E5068">
            <v>3.5</v>
          </cell>
          <cell r="F5068">
            <v>3.3</v>
          </cell>
          <cell r="G5068">
            <v>3.5</v>
          </cell>
          <cell r="H5068">
            <v>0.74</v>
          </cell>
        </row>
        <row r="5069">
          <cell r="A5069">
            <v>5068</v>
          </cell>
          <cell r="B5069" t="str">
            <v>Cupertino Union School District</v>
          </cell>
          <cell r="C5069">
            <v>3.7</v>
          </cell>
          <cell r="D5069">
            <v>190</v>
          </cell>
          <cell r="E5069">
            <v>3.6</v>
          </cell>
          <cell r="F5069">
            <v>3.4</v>
          </cell>
          <cell r="G5069">
            <v>3.8</v>
          </cell>
          <cell r="H5069">
            <v>0.78</v>
          </cell>
        </row>
        <row r="5070">
          <cell r="A5070">
            <v>5069</v>
          </cell>
          <cell r="B5070" t="str">
            <v>Huntington Coach</v>
          </cell>
          <cell r="C5070">
            <v>3.4</v>
          </cell>
          <cell r="D5070">
            <v>95</v>
          </cell>
          <cell r="E5070">
            <v>3.2</v>
          </cell>
          <cell r="F5070">
            <v>3.1</v>
          </cell>
          <cell r="G5070">
            <v>3.4</v>
          </cell>
          <cell r="H5070">
            <v>0.65</v>
          </cell>
        </row>
        <row r="5071">
          <cell r="A5071">
            <v>5070</v>
          </cell>
          <cell r="B5071" t="str">
            <v>Berkshire Hathaway Home Services</v>
          </cell>
          <cell r="C5071">
            <v>3.9</v>
          </cell>
          <cell r="D5071">
            <v>3200</v>
          </cell>
          <cell r="E5071">
            <v>3.8</v>
          </cell>
          <cell r="F5071">
            <v>3.7</v>
          </cell>
          <cell r="G5071">
            <v>4</v>
          </cell>
          <cell r="H5071">
            <v>0.88</v>
          </cell>
        </row>
        <row r="5072">
          <cell r="A5072">
            <v>5071</v>
          </cell>
          <cell r="B5072" t="str">
            <v>Peninsula School District</v>
          </cell>
          <cell r="C5072">
            <v>3.8</v>
          </cell>
          <cell r="D5072">
            <v>110</v>
          </cell>
          <cell r="E5072">
            <v>3.7</v>
          </cell>
          <cell r="F5072">
            <v>3.5</v>
          </cell>
          <cell r="G5072">
            <v>3.9</v>
          </cell>
          <cell r="H5072">
            <v>0.81</v>
          </cell>
        </row>
        <row r="5073">
          <cell r="A5073">
            <v>5072</v>
          </cell>
          <cell r="B5073" t="str">
            <v>RIT MAGIC</v>
          </cell>
          <cell r="C5073">
            <v>4.3</v>
          </cell>
          <cell r="D5073">
            <v>28</v>
          </cell>
          <cell r="E5073">
            <v>4.0999999999999996</v>
          </cell>
          <cell r="F5073">
            <v>4.2</v>
          </cell>
          <cell r="G5073">
            <v>4.5</v>
          </cell>
          <cell r="H5073">
            <v>0.96</v>
          </cell>
        </row>
        <row r="5074">
          <cell r="A5074">
            <v>5073</v>
          </cell>
          <cell r="B5074" t="str">
            <v>MEDTOX Scientific</v>
          </cell>
          <cell r="C5074">
            <v>3.4</v>
          </cell>
          <cell r="D5074">
            <v>165</v>
          </cell>
          <cell r="E5074">
            <v>3.2</v>
          </cell>
          <cell r="F5074">
            <v>3.1</v>
          </cell>
          <cell r="G5074">
            <v>3.3</v>
          </cell>
          <cell r="H5074">
            <v>0.64</v>
          </cell>
        </row>
        <row r="5075">
          <cell r="A5075">
            <v>5074</v>
          </cell>
          <cell r="B5075" t="str">
            <v>Mammoth Resorts</v>
          </cell>
          <cell r="C5075">
            <v>3.7</v>
          </cell>
          <cell r="D5075">
            <v>380</v>
          </cell>
          <cell r="E5075">
            <v>3.4</v>
          </cell>
          <cell r="F5075">
            <v>3.5</v>
          </cell>
          <cell r="G5075">
            <v>3.9</v>
          </cell>
          <cell r="H5075">
            <v>0.8</v>
          </cell>
        </row>
        <row r="5076">
          <cell r="A5076">
            <v>5075</v>
          </cell>
          <cell r="B5076" t="str">
            <v>Red Rock Resorts</v>
          </cell>
          <cell r="C5076">
            <v>3.6</v>
          </cell>
          <cell r="D5076">
            <v>720</v>
          </cell>
          <cell r="E5076">
            <v>3.4</v>
          </cell>
          <cell r="F5076">
            <v>3.3</v>
          </cell>
          <cell r="G5076">
            <v>3.7</v>
          </cell>
          <cell r="H5076">
            <v>0.75</v>
          </cell>
        </row>
        <row r="5077">
          <cell r="A5077">
            <v>5076</v>
          </cell>
          <cell r="B5077" t="str">
            <v>Penske Truck Leasing</v>
          </cell>
          <cell r="C5077">
            <v>3.8</v>
          </cell>
          <cell r="D5077">
            <v>4500</v>
          </cell>
          <cell r="E5077">
            <v>3.5</v>
          </cell>
          <cell r="F5077">
            <v>3.6</v>
          </cell>
          <cell r="G5077">
            <v>3.8</v>
          </cell>
          <cell r="H5077">
            <v>0.84</v>
          </cell>
        </row>
        <row r="5078">
          <cell r="A5078">
            <v>5077</v>
          </cell>
          <cell r="B5078" t="str">
            <v>Mass Markets</v>
          </cell>
          <cell r="C5078">
            <v>3.4</v>
          </cell>
          <cell r="D5078">
            <v>310</v>
          </cell>
          <cell r="E5078">
            <v>3.2</v>
          </cell>
          <cell r="F5078">
            <v>3.1</v>
          </cell>
          <cell r="G5078">
            <v>3.3</v>
          </cell>
          <cell r="H5078">
            <v>0.66</v>
          </cell>
        </row>
        <row r="5079">
          <cell r="A5079">
            <v>5078</v>
          </cell>
          <cell r="B5079" t="str">
            <v>Baxter Regional Medical Center</v>
          </cell>
          <cell r="C5079">
            <v>3.8</v>
          </cell>
          <cell r="D5079">
            <v>185</v>
          </cell>
          <cell r="E5079">
            <v>3.7</v>
          </cell>
          <cell r="F5079">
            <v>3.5</v>
          </cell>
          <cell r="G5079">
            <v>3.9</v>
          </cell>
          <cell r="H5079">
            <v>0.82</v>
          </cell>
        </row>
        <row r="5080">
          <cell r="A5080">
            <v>5079</v>
          </cell>
          <cell r="B5080" t="str">
            <v>LongHorn Steakhouse</v>
          </cell>
          <cell r="C5080">
            <v>3.7</v>
          </cell>
          <cell r="D5080">
            <v>12000</v>
          </cell>
          <cell r="E5080">
            <v>3.4</v>
          </cell>
          <cell r="F5080">
            <v>3.4</v>
          </cell>
          <cell r="G5080">
            <v>3.8</v>
          </cell>
          <cell r="H5080">
            <v>0.8</v>
          </cell>
        </row>
        <row r="5081">
          <cell r="A5081">
            <v>5080</v>
          </cell>
          <cell r="B5081" t="str">
            <v>South Lyon Community Schools</v>
          </cell>
          <cell r="C5081">
            <v>3.9</v>
          </cell>
          <cell r="D5081">
            <v>78</v>
          </cell>
          <cell r="E5081">
            <v>3.8</v>
          </cell>
          <cell r="F5081">
            <v>3.6</v>
          </cell>
          <cell r="G5081">
            <v>4</v>
          </cell>
          <cell r="H5081">
            <v>0.85</v>
          </cell>
        </row>
        <row r="5082">
          <cell r="A5082">
            <v>5081</v>
          </cell>
          <cell r="B5082" t="str">
            <v>DL Host</v>
          </cell>
          <cell r="C5082">
            <v>3.6</v>
          </cell>
          <cell r="D5082">
            <v>34</v>
          </cell>
          <cell r="E5082">
            <v>3.5</v>
          </cell>
          <cell r="F5082">
            <v>3.3</v>
          </cell>
          <cell r="G5082">
            <v>3.5</v>
          </cell>
          <cell r="H5082">
            <v>0.72</v>
          </cell>
        </row>
        <row r="5083">
          <cell r="A5083">
            <v>5082</v>
          </cell>
          <cell r="B5083" t="str">
            <v>Harvard Health Publications</v>
          </cell>
          <cell r="C5083">
            <v>4.0999999999999996</v>
          </cell>
          <cell r="D5083">
            <v>45</v>
          </cell>
          <cell r="E5083">
            <v>3.9</v>
          </cell>
          <cell r="F5083">
            <v>4</v>
          </cell>
          <cell r="G5083">
            <v>4.2</v>
          </cell>
          <cell r="H5083">
            <v>0.92</v>
          </cell>
        </row>
        <row r="5084">
          <cell r="A5084">
            <v>5083</v>
          </cell>
          <cell r="B5084" t="str">
            <v>Zoes Kitchen</v>
          </cell>
          <cell r="C5084">
            <v>3.4</v>
          </cell>
          <cell r="D5084">
            <v>2100</v>
          </cell>
          <cell r="E5084">
            <v>3.2</v>
          </cell>
          <cell r="F5084">
            <v>3.1</v>
          </cell>
          <cell r="G5084">
            <v>3.5</v>
          </cell>
          <cell r="H5084">
            <v>0.62</v>
          </cell>
        </row>
        <row r="5085">
          <cell r="A5085">
            <v>5084</v>
          </cell>
          <cell r="B5085" t="str">
            <v>cocoon library</v>
          </cell>
          <cell r="C5085">
            <v>4</v>
          </cell>
          <cell r="D5085">
            <v>15</v>
          </cell>
          <cell r="E5085">
            <v>3.8</v>
          </cell>
          <cell r="F5085">
            <v>3.9</v>
          </cell>
          <cell r="G5085">
            <v>4.2</v>
          </cell>
          <cell r="H5085">
            <v>0.9</v>
          </cell>
        </row>
        <row r="5086">
          <cell r="A5086">
            <v>5085</v>
          </cell>
          <cell r="B5086" t="str">
            <v>Stryker</v>
          </cell>
          <cell r="C5086">
            <v>4.2</v>
          </cell>
          <cell r="D5086">
            <v>6800</v>
          </cell>
          <cell r="E5086">
            <v>4</v>
          </cell>
          <cell r="F5086">
            <v>4.0999999999999996</v>
          </cell>
          <cell r="G5086">
            <v>4.4000000000000004</v>
          </cell>
          <cell r="H5086">
            <v>0.94</v>
          </cell>
        </row>
        <row r="5087">
          <cell r="A5087">
            <v>5086</v>
          </cell>
          <cell r="B5087" t="str">
            <v>Eldorado Scioto Downs</v>
          </cell>
          <cell r="C5087">
            <v>3.4</v>
          </cell>
          <cell r="D5087">
            <v>145</v>
          </cell>
          <cell r="E5087">
            <v>3.2</v>
          </cell>
          <cell r="F5087">
            <v>3.1</v>
          </cell>
          <cell r="G5087">
            <v>3.4</v>
          </cell>
          <cell r="H5087">
            <v>0.65</v>
          </cell>
        </row>
        <row r="5088">
          <cell r="A5088">
            <v>5087</v>
          </cell>
          <cell r="B5088" t="str">
            <v>Old Country Buffet</v>
          </cell>
          <cell r="C5088">
            <v>2.6</v>
          </cell>
          <cell r="D5088">
            <v>850</v>
          </cell>
          <cell r="E5088">
            <v>2.4</v>
          </cell>
          <cell r="F5088">
            <v>2.2000000000000002</v>
          </cell>
          <cell r="G5088">
            <v>2.5</v>
          </cell>
          <cell r="H5088">
            <v>0.38</v>
          </cell>
        </row>
        <row r="5089">
          <cell r="A5089">
            <v>5088</v>
          </cell>
          <cell r="B5089" t="str">
            <v>Intel AI</v>
          </cell>
          <cell r="C5089">
            <v>4.0999999999999996</v>
          </cell>
          <cell r="D5089">
            <v>320</v>
          </cell>
          <cell r="E5089">
            <v>3.9</v>
          </cell>
          <cell r="F5089">
            <v>4</v>
          </cell>
          <cell r="G5089">
            <v>4.2</v>
          </cell>
          <cell r="H5089">
            <v>0.91</v>
          </cell>
        </row>
        <row r="5090">
          <cell r="A5090">
            <v>5089</v>
          </cell>
          <cell r="B5090" t="str">
            <v>Harnett County Schools</v>
          </cell>
          <cell r="C5090">
            <v>3.4</v>
          </cell>
          <cell r="D5090">
            <v>230</v>
          </cell>
          <cell r="E5090">
            <v>3.2</v>
          </cell>
          <cell r="F5090">
            <v>3</v>
          </cell>
          <cell r="G5090">
            <v>3.3</v>
          </cell>
          <cell r="H5090">
            <v>0.64</v>
          </cell>
        </row>
        <row r="5091">
          <cell r="A5091">
            <v>5090</v>
          </cell>
          <cell r="B5091" t="str">
            <v>BBX Capital Corporation</v>
          </cell>
          <cell r="C5091">
            <v>3.6</v>
          </cell>
          <cell r="D5091">
            <v>115</v>
          </cell>
          <cell r="E5091">
            <v>3.4</v>
          </cell>
          <cell r="F5091">
            <v>3.3</v>
          </cell>
          <cell r="G5091">
            <v>3.6</v>
          </cell>
          <cell r="H5091">
            <v>0.74</v>
          </cell>
        </row>
        <row r="5092">
          <cell r="A5092">
            <v>5091</v>
          </cell>
          <cell r="B5092" t="str">
            <v>Healthyroads</v>
          </cell>
          <cell r="C5092">
            <v>3.5</v>
          </cell>
          <cell r="D5092">
            <v>210</v>
          </cell>
          <cell r="E5092">
            <v>3.4</v>
          </cell>
          <cell r="F5092">
            <v>3.2</v>
          </cell>
          <cell r="G5092">
            <v>3.4</v>
          </cell>
          <cell r="H5092">
            <v>0.7</v>
          </cell>
        </row>
        <row r="5093">
          <cell r="A5093">
            <v>5092</v>
          </cell>
          <cell r="B5093" t="str">
            <v>YMCA Twin Cities</v>
          </cell>
          <cell r="C5093">
            <v>3.6</v>
          </cell>
          <cell r="D5093">
            <v>580</v>
          </cell>
          <cell r="E5093">
            <v>3.5</v>
          </cell>
          <cell r="F5093">
            <v>3.3</v>
          </cell>
          <cell r="G5093">
            <v>3.8</v>
          </cell>
          <cell r="H5093">
            <v>0.76</v>
          </cell>
        </row>
        <row r="5094">
          <cell r="A5094">
            <v>5093</v>
          </cell>
          <cell r="B5094" t="str">
            <v>MIT Center for Information Systems Research (CISR)</v>
          </cell>
          <cell r="C5094">
            <v>4.4000000000000004</v>
          </cell>
          <cell r="D5094">
            <v>24</v>
          </cell>
          <cell r="E5094">
            <v>4.2</v>
          </cell>
          <cell r="F5094">
            <v>4.3</v>
          </cell>
          <cell r="G5094">
            <v>4.5999999999999996</v>
          </cell>
          <cell r="H5094">
            <v>0.97</v>
          </cell>
        </row>
        <row r="5095">
          <cell r="A5095">
            <v>5094</v>
          </cell>
          <cell r="B5095" t="str">
            <v>Hallsville Independent School District</v>
          </cell>
          <cell r="C5095">
            <v>3.8</v>
          </cell>
          <cell r="D5095">
            <v>62</v>
          </cell>
          <cell r="E5095">
            <v>3.7</v>
          </cell>
          <cell r="F5095">
            <v>3.5</v>
          </cell>
          <cell r="G5095">
            <v>3.9</v>
          </cell>
          <cell r="H5095">
            <v>0.82</v>
          </cell>
        </row>
        <row r="5096">
          <cell r="A5096">
            <v>5095</v>
          </cell>
          <cell r="B5096" t="str">
            <v>Procure Data</v>
          </cell>
          <cell r="C5096">
            <v>3.9</v>
          </cell>
          <cell r="D5096">
            <v>48</v>
          </cell>
          <cell r="E5096">
            <v>3.7</v>
          </cell>
          <cell r="F5096">
            <v>3.8</v>
          </cell>
          <cell r="G5096">
            <v>4</v>
          </cell>
          <cell r="H5096">
            <v>0.86</v>
          </cell>
        </row>
        <row r="5097">
          <cell r="A5097">
            <v>5096</v>
          </cell>
          <cell r="B5097" t="str">
            <v>Pine Belt</v>
          </cell>
          <cell r="C5097">
            <v>3.5</v>
          </cell>
          <cell r="D5097">
            <v>88</v>
          </cell>
          <cell r="E5097">
            <v>3.3</v>
          </cell>
          <cell r="F5097">
            <v>3.2</v>
          </cell>
          <cell r="G5097">
            <v>3.5</v>
          </cell>
          <cell r="H5097">
            <v>0.68</v>
          </cell>
        </row>
        <row r="5098">
          <cell r="A5098">
            <v>5097</v>
          </cell>
          <cell r="B5098" t="str">
            <v>Valassis Marketing Solutions</v>
          </cell>
          <cell r="C5098">
            <v>3.6</v>
          </cell>
          <cell r="D5098">
            <v>420</v>
          </cell>
          <cell r="E5098">
            <v>3.5</v>
          </cell>
          <cell r="F5098">
            <v>3.3</v>
          </cell>
          <cell r="G5098">
            <v>3.6</v>
          </cell>
          <cell r="H5098">
            <v>0.73</v>
          </cell>
        </row>
        <row r="5099">
          <cell r="A5099">
            <v>5098</v>
          </cell>
          <cell r="B5099" t="str">
            <v>Vacaville Unified School District</v>
          </cell>
          <cell r="C5099">
            <v>3.7</v>
          </cell>
          <cell r="D5099">
            <v>135</v>
          </cell>
          <cell r="E5099">
            <v>3.6</v>
          </cell>
          <cell r="F5099">
            <v>3.4</v>
          </cell>
          <cell r="G5099">
            <v>3.8</v>
          </cell>
          <cell r="H5099">
            <v>0.79</v>
          </cell>
        </row>
        <row r="5100">
          <cell r="A5100">
            <v>5099</v>
          </cell>
          <cell r="B5100" t="str">
            <v>Cheddar's Scratch Kitchen</v>
          </cell>
          <cell r="C5100">
            <v>3.4</v>
          </cell>
          <cell r="D5100">
            <v>5200</v>
          </cell>
          <cell r="E5100">
            <v>3.1</v>
          </cell>
          <cell r="F5100">
            <v>3.1</v>
          </cell>
          <cell r="G5100">
            <v>3.5</v>
          </cell>
          <cell r="H5100">
            <v>0.65</v>
          </cell>
        </row>
        <row r="5101">
          <cell r="A5101">
            <v>5100</v>
          </cell>
          <cell r="B5101" t="str">
            <v>Newgen Knowledge Works</v>
          </cell>
          <cell r="C5101">
            <v>3.5</v>
          </cell>
          <cell r="D5101">
            <v>480</v>
          </cell>
          <cell r="E5101">
            <v>3.4</v>
          </cell>
          <cell r="F5101">
            <v>3.2</v>
          </cell>
          <cell r="G5101">
            <v>3.4</v>
          </cell>
          <cell r="H5101">
            <v>0.71</v>
          </cell>
        </row>
        <row r="5102">
          <cell r="A5102">
            <v>5101</v>
          </cell>
          <cell r="B5102" t="str">
            <v>Biltmore Hotel</v>
          </cell>
          <cell r="C5102">
            <v>3.8</v>
          </cell>
          <cell r="D5102">
            <v>450</v>
          </cell>
          <cell r="E5102">
            <v>3.5</v>
          </cell>
          <cell r="F5102">
            <v>3.3</v>
          </cell>
          <cell r="G5102">
            <v>3.7</v>
          </cell>
          <cell r="H5102">
            <v>0.78</v>
          </cell>
        </row>
        <row r="5103">
          <cell r="A5103">
            <v>5102</v>
          </cell>
          <cell r="B5103" t="str">
            <v>Popular Community Bank</v>
          </cell>
          <cell r="C5103">
            <v>3.4</v>
          </cell>
          <cell r="D5103">
            <v>400</v>
          </cell>
          <cell r="E5103">
            <v>3.3</v>
          </cell>
          <cell r="F5103">
            <v>3.1</v>
          </cell>
          <cell r="G5103">
            <v>3.2</v>
          </cell>
          <cell r="H5103">
            <v>0.7</v>
          </cell>
        </row>
        <row r="5104">
          <cell r="A5104">
            <v>5103</v>
          </cell>
          <cell r="B5104" t="str">
            <v>Perishable Distributors of Iowa, Ltd.</v>
          </cell>
          <cell r="C5104">
            <v>3.2</v>
          </cell>
          <cell r="D5104">
            <v>85</v>
          </cell>
          <cell r="E5104">
            <v>3</v>
          </cell>
          <cell r="F5104">
            <v>2.8</v>
          </cell>
          <cell r="G5104">
            <v>3.1</v>
          </cell>
          <cell r="H5104">
            <v>0.65</v>
          </cell>
        </row>
        <row r="5105">
          <cell r="A5105">
            <v>5104</v>
          </cell>
          <cell r="B5105" t="str">
            <v>Arizona Grand Resort</v>
          </cell>
          <cell r="C5105">
            <v>3.1</v>
          </cell>
          <cell r="D5105">
            <v>120</v>
          </cell>
          <cell r="E5105">
            <v>3</v>
          </cell>
          <cell r="F5105">
            <v>2.7</v>
          </cell>
          <cell r="G5105">
            <v>2.9</v>
          </cell>
          <cell r="H5105">
            <v>0.55000000000000004</v>
          </cell>
        </row>
        <row r="5106">
          <cell r="A5106">
            <v>5105</v>
          </cell>
          <cell r="B5106" t="str">
            <v>Teletrac Navman UK</v>
          </cell>
          <cell r="C5106">
            <v>3.5</v>
          </cell>
          <cell r="D5106">
            <v>150</v>
          </cell>
          <cell r="E5106">
            <v>3.6</v>
          </cell>
          <cell r="F5106">
            <v>3.2</v>
          </cell>
          <cell r="G5106">
            <v>3.4</v>
          </cell>
          <cell r="H5106">
            <v>0.72</v>
          </cell>
        </row>
        <row r="5107">
          <cell r="A5107">
            <v>5106</v>
          </cell>
          <cell r="B5107" t="str">
            <v>Triple J Auto Group</v>
          </cell>
          <cell r="C5107">
            <v>3.3</v>
          </cell>
          <cell r="D5107">
            <v>45</v>
          </cell>
          <cell r="E5107">
            <v>3.1</v>
          </cell>
          <cell r="F5107">
            <v>3</v>
          </cell>
          <cell r="G5107">
            <v>3.2</v>
          </cell>
          <cell r="H5107">
            <v>0.6</v>
          </cell>
        </row>
        <row r="5108">
          <cell r="A5108">
            <v>5107</v>
          </cell>
          <cell r="B5108" t="str">
            <v>Caesar Rodney</v>
          </cell>
          <cell r="C5108">
            <v>3.6</v>
          </cell>
          <cell r="D5108">
            <v>60</v>
          </cell>
          <cell r="E5108">
            <v>3.4</v>
          </cell>
          <cell r="F5108">
            <v>3.1</v>
          </cell>
          <cell r="G5108">
            <v>3.5</v>
          </cell>
          <cell r="H5108">
            <v>0.68</v>
          </cell>
        </row>
        <row r="5109">
          <cell r="A5109">
            <v>5108</v>
          </cell>
          <cell r="B5109" t="str">
            <v>Daifuku Airport Technologies</v>
          </cell>
          <cell r="C5109">
            <v>3.4</v>
          </cell>
          <cell r="D5109">
            <v>95</v>
          </cell>
          <cell r="E5109">
            <v>3.3</v>
          </cell>
          <cell r="F5109">
            <v>3.1</v>
          </cell>
          <cell r="G5109">
            <v>3.3</v>
          </cell>
          <cell r="H5109">
            <v>0.7</v>
          </cell>
        </row>
        <row r="5110">
          <cell r="A5110">
            <v>5109</v>
          </cell>
          <cell r="B5110" t="str">
            <v>PHH Corporation</v>
          </cell>
          <cell r="C5110">
            <v>3</v>
          </cell>
          <cell r="D5110">
            <v>1100</v>
          </cell>
          <cell r="E5110">
            <v>3.2</v>
          </cell>
          <cell r="F5110">
            <v>2.6</v>
          </cell>
          <cell r="G5110">
            <v>2.8</v>
          </cell>
          <cell r="H5110">
            <v>0.52</v>
          </cell>
        </row>
        <row r="5111">
          <cell r="A5111">
            <v>5110</v>
          </cell>
          <cell r="B5111" t="str">
            <v>Kapco Aero</v>
          </cell>
          <cell r="C5111">
            <v>3.5</v>
          </cell>
          <cell r="D5111">
            <v>25</v>
          </cell>
          <cell r="E5111">
            <v>3.4</v>
          </cell>
          <cell r="F5111">
            <v>3.2</v>
          </cell>
          <cell r="G5111">
            <v>3.3</v>
          </cell>
          <cell r="H5111">
            <v>0.65</v>
          </cell>
        </row>
        <row r="5112">
          <cell r="A5112">
            <v>5111</v>
          </cell>
          <cell r="B5112" t="str">
            <v>Contemporary Services Corporation</v>
          </cell>
          <cell r="C5112">
            <v>3.3</v>
          </cell>
          <cell r="D5112">
            <v>2500</v>
          </cell>
          <cell r="E5112">
            <v>3.2</v>
          </cell>
          <cell r="F5112">
            <v>2.9</v>
          </cell>
          <cell r="G5112">
            <v>3.1</v>
          </cell>
          <cell r="H5112">
            <v>0.57999999999999996</v>
          </cell>
        </row>
        <row r="5113">
          <cell r="A5113">
            <v>5112</v>
          </cell>
          <cell r="B5113" t="str">
            <v>Bernards Township Board Of eductaion</v>
          </cell>
          <cell r="C5113">
            <v>3.7</v>
          </cell>
          <cell r="D5113">
            <v>40</v>
          </cell>
          <cell r="E5113">
            <v>3.5</v>
          </cell>
          <cell r="F5113">
            <v>3.3</v>
          </cell>
          <cell r="G5113">
            <v>3.6</v>
          </cell>
          <cell r="H5113">
            <v>0.75</v>
          </cell>
        </row>
        <row r="5114">
          <cell r="A5114">
            <v>5113</v>
          </cell>
          <cell r="B5114" t="str">
            <v>Credomatic of Florida, Inc.</v>
          </cell>
          <cell r="C5114">
            <v>3.4</v>
          </cell>
          <cell r="D5114">
            <v>35</v>
          </cell>
          <cell r="E5114">
            <v>3.3</v>
          </cell>
          <cell r="F5114">
            <v>3.1</v>
          </cell>
          <cell r="G5114">
            <v>3.2</v>
          </cell>
          <cell r="H5114">
            <v>0.65</v>
          </cell>
        </row>
        <row r="5115">
          <cell r="A5115">
            <v>5114</v>
          </cell>
          <cell r="B5115" t="str">
            <v>BloodCenter of Wisconsin</v>
          </cell>
          <cell r="C5115">
            <v>3.2</v>
          </cell>
          <cell r="D5115">
            <v>180</v>
          </cell>
          <cell r="E5115">
            <v>3.1</v>
          </cell>
          <cell r="F5115">
            <v>2.8</v>
          </cell>
          <cell r="G5115">
            <v>3</v>
          </cell>
          <cell r="H5115">
            <v>0.6</v>
          </cell>
        </row>
        <row r="5116">
          <cell r="A5116">
            <v>5115</v>
          </cell>
          <cell r="B5116" t="str">
            <v>ShareBase</v>
          </cell>
          <cell r="C5116">
            <v>3.6</v>
          </cell>
          <cell r="D5116">
            <v>20</v>
          </cell>
          <cell r="E5116">
            <v>3.5</v>
          </cell>
          <cell r="F5116">
            <v>3.3</v>
          </cell>
          <cell r="G5116">
            <v>3.4</v>
          </cell>
          <cell r="H5116">
            <v>0.7</v>
          </cell>
        </row>
        <row r="5117">
          <cell r="A5117">
            <v>5116</v>
          </cell>
          <cell r="B5117" t="str">
            <v>Bank of England Mortgage</v>
          </cell>
          <cell r="C5117">
            <v>3.8</v>
          </cell>
          <cell r="D5117">
            <v>150</v>
          </cell>
          <cell r="E5117">
            <v>3.7</v>
          </cell>
          <cell r="F5117">
            <v>3.5</v>
          </cell>
          <cell r="G5117">
            <v>3.7</v>
          </cell>
          <cell r="H5117">
            <v>0.82</v>
          </cell>
        </row>
        <row r="5118">
          <cell r="A5118">
            <v>5117</v>
          </cell>
          <cell r="B5118" t="str">
            <v>Expert Global Solutions</v>
          </cell>
          <cell r="C5118">
            <v>3.1</v>
          </cell>
          <cell r="D5118">
            <v>3500</v>
          </cell>
          <cell r="E5118">
            <v>3</v>
          </cell>
          <cell r="F5118">
            <v>2.8</v>
          </cell>
          <cell r="G5118">
            <v>2.9</v>
          </cell>
          <cell r="H5118">
            <v>0.55000000000000004</v>
          </cell>
        </row>
        <row r="5119">
          <cell r="A5119">
            <v>5118</v>
          </cell>
          <cell r="B5119" t="str">
            <v>Protech Automotive Solutions</v>
          </cell>
          <cell r="C5119">
            <v>3.4</v>
          </cell>
          <cell r="D5119">
            <v>110</v>
          </cell>
          <cell r="E5119">
            <v>3.3</v>
          </cell>
          <cell r="F5119">
            <v>3.1</v>
          </cell>
          <cell r="G5119">
            <v>3.2</v>
          </cell>
          <cell r="H5119">
            <v>0.65</v>
          </cell>
        </row>
        <row r="5120">
          <cell r="A5120">
            <v>5119</v>
          </cell>
          <cell r="B5120" t="str">
            <v>Predix</v>
          </cell>
          <cell r="C5120">
            <v>3.5</v>
          </cell>
          <cell r="D5120">
            <v>50</v>
          </cell>
          <cell r="E5120">
            <v>3.4</v>
          </cell>
          <cell r="F5120">
            <v>3.2</v>
          </cell>
          <cell r="G5120">
            <v>3.4</v>
          </cell>
          <cell r="H5120">
            <v>0.7</v>
          </cell>
        </row>
        <row r="5121">
          <cell r="A5121">
            <v>5120</v>
          </cell>
          <cell r="B5121" t="str">
            <v>San Ramon Valley Unified School District</v>
          </cell>
          <cell r="C5121">
            <v>3.8</v>
          </cell>
          <cell r="D5121">
            <v>120</v>
          </cell>
          <cell r="E5121">
            <v>3.6</v>
          </cell>
          <cell r="F5121">
            <v>3.4</v>
          </cell>
          <cell r="G5121">
            <v>3.7</v>
          </cell>
          <cell r="H5121">
            <v>0.8</v>
          </cell>
        </row>
        <row r="5122">
          <cell r="A5122">
            <v>5121</v>
          </cell>
          <cell r="B5122" t="str">
            <v>Led Marketing</v>
          </cell>
          <cell r="C5122">
            <v>3.2</v>
          </cell>
          <cell r="D5122">
            <v>15</v>
          </cell>
          <cell r="E5122">
            <v>3</v>
          </cell>
          <cell r="F5122">
            <v>2.8</v>
          </cell>
          <cell r="G5122">
            <v>3.1</v>
          </cell>
          <cell r="H5122">
            <v>0.55000000000000004</v>
          </cell>
        </row>
        <row r="5123">
          <cell r="A5123">
            <v>5122</v>
          </cell>
          <cell r="B5123" t="str">
            <v>MacLean-Fogg Company</v>
          </cell>
          <cell r="C5123">
            <v>3.3</v>
          </cell>
          <cell r="D5123">
            <v>350</v>
          </cell>
          <cell r="E5123">
            <v>3.2</v>
          </cell>
          <cell r="F5123">
            <v>2.9</v>
          </cell>
          <cell r="G5123">
            <v>3.1</v>
          </cell>
          <cell r="H5123">
            <v>0.62</v>
          </cell>
        </row>
        <row r="5124">
          <cell r="A5124">
            <v>5123</v>
          </cell>
          <cell r="B5124" t="str">
            <v>The Results Companies</v>
          </cell>
          <cell r="C5124">
            <v>3.1</v>
          </cell>
          <cell r="D5124">
            <v>2800</v>
          </cell>
          <cell r="E5124">
            <v>3</v>
          </cell>
          <cell r="F5124">
            <v>2.8</v>
          </cell>
          <cell r="G5124">
            <v>2.9</v>
          </cell>
          <cell r="H5124">
            <v>0.54</v>
          </cell>
        </row>
        <row r="5125">
          <cell r="A5125">
            <v>5124</v>
          </cell>
          <cell r="B5125" t="str">
            <v>Lightolier</v>
          </cell>
          <cell r="C5125">
            <v>3.4</v>
          </cell>
          <cell r="D5125">
            <v>45</v>
          </cell>
          <cell r="E5125">
            <v>3.3</v>
          </cell>
          <cell r="F5125">
            <v>3.1</v>
          </cell>
          <cell r="G5125">
            <v>3.2</v>
          </cell>
          <cell r="H5125">
            <v>0.65</v>
          </cell>
        </row>
        <row r="5126">
          <cell r="A5126">
            <v>5125</v>
          </cell>
          <cell r="B5126" t="str">
            <v>Prader-Willi Homes</v>
          </cell>
          <cell r="C5126">
            <v>3.5</v>
          </cell>
          <cell r="D5126">
            <v>30</v>
          </cell>
          <cell r="E5126">
            <v>3.4</v>
          </cell>
          <cell r="F5126">
            <v>3.2</v>
          </cell>
          <cell r="G5126">
            <v>3.4</v>
          </cell>
          <cell r="H5126">
            <v>0.68</v>
          </cell>
        </row>
        <row r="5127">
          <cell r="A5127">
            <v>5126</v>
          </cell>
          <cell r="B5127" t="str">
            <v>WinCo Foods</v>
          </cell>
          <cell r="C5127">
            <v>3.4</v>
          </cell>
          <cell r="D5127">
            <v>2500</v>
          </cell>
          <cell r="E5127">
            <v>3.3</v>
          </cell>
          <cell r="F5127">
            <v>3</v>
          </cell>
          <cell r="G5127">
            <v>3.3</v>
          </cell>
          <cell r="H5127">
            <v>0.72</v>
          </cell>
        </row>
        <row r="5128">
          <cell r="A5128">
            <v>5127</v>
          </cell>
          <cell r="B5128" t="str">
            <v>Elevate Corporate</v>
          </cell>
          <cell r="C5128">
            <v>3.6</v>
          </cell>
          <cell r="D5128">
            <v>120</v>
          </cell>
          <cell r="E5128">
            <v>3.5</v>
          </cell>
          <cell r="F5128">
            <v>3.3</v>
          </cell>
          <cell r="G5128">
            <v>3.5</v>
          </cell>
          <cell r="H5128">
            <v>0.75</v>
          </cell>
        </row>
        <row r="5129">
          <cell r="A5129">
            <v>5128</v>
          </cell>
          <cell r="B5129" t="str">
            <v>Foundry</v>
          </cell>
          <cell r="C5129">
            <v>3.8</v>
          </cell>
          <cell r="D5129">
            <v>180</v>
          </cell>
          <cell r="E5129">
            <v>3.7</v>
          </cell>
          <cell r="F5129">
            <v>3.5</v>
          </cell>
          <cell r="G5129">
            <v>3.7</v>
          </cell>
          <cell r="H5129">
            <v>0.85</v>
          </cell>
        </row>
        <row r="5130">
          <cell r="A5130">
            <v>5129</v>
          </cell>
          <cell r="B5130" t="str">
            <v>Merritt Hawkins</v>
          </cell>
          <cell r="C5130">
            <v>3.2</v>
          </cell>
          <cell r="D5130">
            <v>150</v>
          </cell>
          <cell r="E5130">
            <v>3.1</v>
          </cell>
          <cell r="F5130">
            <v>2.8</v>
          </cell>
          <cell r="G5130">
            <v>3</v>
          </cell>
          <cell r="H5130">
            <v>0.57999999999999996</v>
          </cell>
        </row>
        <row r="5131">
          <cell r="A5131">
            <v>5130</v>
          </cell>
          <cell r="B5131" t="str">
            <v>Midwest Transport</v>
          </cell>
          <cell r="C5131">
            <v>2.9</v>
          </cell>
          <cell r="D5131">
            <v>220</v>
          </cell>
          <cell r="E5131">
            <v>2.8</v>
          </cell>
          <cell r="F5131">
            <v>2.5</v>
          </cell>
          <cell r="G5131">
            <v>2.7</v>
          </cell>
          <cell r="H5131">
            <v>0.45</v>
          </cell>
        </row>
        <row r="5132">
          <cell r="A5132">
            <v>5131</v>
          </cell>
          <cell r="B5132" t="str">
            <v>Northrop Grumman Mission Systems</v>
          </cell>
          <cell r="C5132">
            <v>4</v>
          </cell>
          <cell r="D5132">
            <v>1500</v>
          </cell>
          <cell r="E5132">
            <v>3.9</v>
          </cell>
          <cell r="F5132">
            <v>3.6</v>
          </cell>
          <cell r="G5132">
            <v>3.9</v>
          </cell>
          <cell r="H5132">
            <v>0.88</v>
          </cell>
        </row>
        <row r="5133">
          <cell r="A5133">
            <v>5132</v>
          </cell>
          <cell r="B5133" t="str">
            <v>InnVentures</v>
          </cell>
          <cell r="C5133">
            <v>3.5</v>
          </cell>
          <cell r="D5133">
            <v>75</v>
          </cell>
          <cell r="E5133">
            <v>3.4</v>
          </cell>
          <cell r="F5133">
            <v>3.2</v>
          </cell>
          <cell r="G5133">
            <v>3.4</v>
          </cell>
          <cell r="H5133">
            <v>0.7</v>
          </cell>
        </row>
        <row r="5134">
          <cell r="A5134">
            <v>5133</v>
          </cell>
          <cell r="B5134" t="str">
            <v>K.M. Minemier and Associates</v>
          </cell>
          <cell r="C5134">
            <v>3.3</v>
          </cell>
          <cell r="D5134">
            <v>15</v>
          </cell>
          <cell r="E5134">
            <v>3.2</v>
          </cell>
          <cell r="F5134">
            <v>3</v>
          </cell>
          <cell r="G5134">
            <v>3.1</v>
          </cell>
          <cell r="H5134">
            <v>0.6</v>
          </cell>
        </row>
        <row r="5135">
          <cell r="A5135">
            <v>5134</v>
          </cell>
          <cell r="B5135" t="str">
            <v>The Dart Network</v>
          </cell>
          <cell r="C5135">
            <v>3.4</v>
          </cell>
          <cell r="D5135">
            <v>110</v>
          </cell>
          <cell r="E5135">
            <v>3.3</v>
          </cell>
          <cell r="F5135">
            <v>3.1</v>
          </cell>
          <cell r="G5135">
            <v>3.2</v>
          </cell>
          <cell r="H5135">
            <v>0.65</v>
          </cell>
        </row>
        <row r="5136">
          <cell r="A5136">
            <v>5135</v>
          </cell>
          <cell r="B5136" t="str">
            <v>Global Lending Services</v>
          </cell>
          <cell r="C5136">
            <v>3.5</v>
          </cell>
          <cell r="D5136">
            <v>250</v>
          </cell>
          <cell r="E5136">
            <v>3.4</v>
          </cell>
          <cell r="F5136">
            <v>3.2</v>
          </cell>
          <cell r="G5136">
            <v>3.4</v>
          </cell>
          <cell r="H5136">
            <v>0.73</v>
          </cell>
        </row>
        <row r="5137">
          <cell r="A5137">
            <v>5136</v>
          </cell>
          <cell r="B5137" t="str">
            <v>Victory Honda</v>
          </cell>
          <cell r="C5137">
            <v>3.2</v>
          </cell>
          <cell r="D5137">
            <v>90</v>
          </cell>
          <cell r="E5137">
            <v>3.1</v>
          </cell>
          <cell r="F5137">
            <v>2.9</v>
          </cell>
          <cell r="G5137">
            <v>3</v>
          </cell>
          <cell r="H5137">
            <v>0.55000000000000004</v>
          </cell>
        </row>
        <row r="5138">
          <cell r="A5138">
            <v>5137</v>
          </cell>
          <cell r="B5138" t="str">
            <v>Market Insights</v>
          </cell>
          <cell r="C5138">
            <v>3.4</v>
          </cell>
          <cell r="D5138">
            <v>40</v>
          </cell>
          <cell r="E5138">
            <v>3.3</v>
          </cell>
          <cell r="F5138">
            <v>3.1</v>
          </cell>
          <cell r="G5138">
            <v>3.2</v>
          </cell>
          <cell r="H5138">
            <v>0.65</v>
          </cell>
        </row>
        <row r="5139">
          <cell r="A5139">
            <v>5138</v>
          </cell>
          <cell r="B5139" t="str">
            <v>Convention Model</v>
          </cell>
          <cell r="C5139">
            <v>3.6</v>
          </cell>
          <cell r="D5139">
            <v>25</v>
          </cell>
          <cell r="E5139">
            <v>3.5</v>
          </cell>
          <cell r="F5139">
            <v>3.3</v>
          </cell>
          <cell r="G5139">
            <v>3.5</v>
          </cell>
          <cell r="H5139">
            <v>0.7</v>
          </cell>
        </row>
        <row r="5140">
          <cell r="A5140">
            <v>5139</v>
          </cell>
          <cell r="B5140" t="str">
            <v>Computer Task Group</v>
          </cell>
          <cell r="C5140">
            <v>3.5</v>
          </cell>
          <cell r="D5140">
            <v>850</v>
          </cell>
          <cell r="E5140">
            <v>3.6</v>
          </cell>
          <cell r="F5140">
            <v>3.2</v>
          </cell>
          <cell r="G5140">
            <v>3.4</v>
          </cell>
          <cell r="H5140">
            <v>0.78</v>
          </cell>
        </row>
        <row r="5141">
          <cell r="A5141">
            <v>5140</v>
          </cell>
          <cell r="B5141" t="str">
            <v>Townsquare Ignite</v>
          </cell>
          <cell r="C5141">
            <v>3.7</v>
          </cell>
          <cell r="D5141">
            <v>110</v>
          </cell>
          <cell r="E5141">
            <v>3.6</v>
          </cell>
          <cell r="F5141">
            <v>3.4</v>
          </cell>
          <cell r="G5141">
            <v>3.6</v>
          </cell>
          <cell r="H5141">
            <v>0.82</v>
          </cell>
        </row>
        <row r="5142">
          <cell r="A5142">
            <v>5141</v>
          </cell>
          <cell r="B5142" t="str">
            <v>Serra Automotive</v>
          </cell>
          <cell r="C5142">
            <v>3.4</v>
          </cell>
          <cell r="D5142">
            <v>150</v>
          </cell>
          <cell r="E5142">
            <v>3.2</v>
          </cell>
          <cell r="F5142">
            <v>3.1</v>
          </cell>
          <cell r="G5142">
            <v>3.3</v>
          </cell>
          <cell r="H5142">
            <v>0.68</v>
          </cell>
        </row>
        <row r="5143">
          <cell r="A5143">
            <v>5142</v>
          </cell>
          <cell r="B5143" t="str">
            <v>Nexus IS</v>
          </cell>
          <cell r="C5143">
            <v>3.5</v>
          </cell>
          <cell r="D5143">
            <v>120</v>
          </cell>
          <cell r="E5143">
            <v>3.4</v>
          </cell>
          <cell r="F5143">
            <v>3.2</v>
          </cell>
          <cell r="G5143">
            <v>3.4</v>
          </cell>
          <cell r="H5143">
            <v>0.72</v>
          </cell>
        </row>
        <row r="5144">
          <cell r="A5144">
            <v>5143</v>
          </cell>
          <cell r="B5144" t="str">
            <v>ReCommunity</v>
          </cell>
          <cell r="C5144">
            <v>3.1</v>
          </cell>
          <cell r="D5144">
            <v>85</v>
          </cell>
          <cell r="E5144">
            <v>3</v>
          </cell>
          <cell r="F5144">
            <v>2.7</v>
          </cell>
          <cell r="G5144">
            <v>2.9</v>
          </cell>
          <cell r="H5144">
            <v>0.5</v>
          </cell>
        </row>
        <row r="5145">
          <cell r="A5145">
            <v>5144</v>
          </cell>
          <cell r="B5145" t="str">
            <v>Santander Mexico Financial</v>
          </cell>
          <cell r="C5145">
            <v>3.6</v>
          </cell>
          <cell r="D5145">
            <v>1200</v>
          </cell>
          <cell r="E5145">
            <v>3.5</v>
          </cell>
          <cell r="F5145">
            <v>3.3</v>
          </cell>
          <cell r="G5145">
            <v>3.5</v>
          </cell>
          <cell r="H5145">
            <v>0.78</v>
          </cell>
        </row>
        <row r="5146">
          <cell r="A5146">
            <v>5145</v>
          </cell>
          <cell r="B5146" t="str">
            <v>MSD of Lawrence Township</v>
          </cell>
          <cell r="C5146">
            <v>3.7</v>
          </cell>
          <cell r="D5146">
            <v>55</v>
          </cell>
          <cell r="E5146">
            <v>3.6</v>
          </cell>
          <cell r="F5146">
            <v>3.3</v>
          </cell>
          <cell r="G5146">
            <v>3.6</v>
          </cell>
          <cell r="H5146">
            <v>0.75</v>
          </cell>
        </row>
        <row r="5147">
          <cell r="A5147">
            <v>5146</v>
          </cell>
          <cell r="B5147" t="str">
            <v>Port Washington Unified Free School District</v>
          </cell>
          <cell r="C5147">
            <v>3.8</v>
          </cell>
          <cell r="D5147">
            <v>30</v>
          </cell>
          <cell r="E5147">
            <v>3.7</v>
          </cell>
          <cell r="F5147">
            <v>3.4</v>
          </cell>
          <cell r="G5147">
            <v>3.7</v>
          </cell>
          <cell r="H5147">
            <v>0.8</v>
          </cell>
        </row>
        <row r="5148">
          <cell r="A5148">
            <v>5147</v>
          </cell>
          <cell r="B5148" t="str">
            <v>Baldwin Computer Science</v>
          </cell>
          <cell r="C5148">
            <v>3.5</v>
          </cell>
          <cell r="D5148">
            <v>12</v>
          </cell>
          <cell r="E5148">
            <v>3.4</v>
          </cell>
          <cell r="F5148">
            <v>3.2</v>
          </cell>
          <cell r="G5148">
            <v>3.3</v>
          </cell>
          <cell r="H5148">
            <v>0.65</v>
          </cell>
        </row>
        <row r="5149">
          <cell r="A5149">
            <v>5148</v>
          </cell>
          <cell r="B5149" t="str">
            <v>Columbia Southern Education Group</v>
          </cell>
          <cell r="C5149">
            <v>3.6</v>
          </cell>
          <cell r="D5149">
            <v>140</v>
          </cell>
          <cell r="E5149">
            <v>3.5</v>
          </cell>
          <cell r="F5149">
            <v>3.3</v>
          </cell>
          <cell r="G5149">
            <v>3.5</v>
          </cell>
          <cell r="H5149">
            <v>0.78</v>
          </cell>
        </row>
        <row r="5150">
          <cell r="A5150">
            <v>5149</v>
          </cell>
          <cell r="B5150" t="str">
            <v>Ilitch Holdings, Inc.</v>
          </cell>
          <cell r="C5150">
            <v>3.5</v>
          </cell>
          <cell r="D5150">
            <v>110</v>
          </cell>
          <cell r="E5150">
            <v>3.4</v>
          </cell>
          <cell r="F5150">
            <v>3.2</v>
          </cell>
          <cell r="G5150">
            <v>3.4</v>
          </cell>
          <cell r="H5150">
            <v>0.72</v>
          </cell>
        </row>
        <row r="5151">
          <cell r="A5151">
            <v>5150</v>
          </cell>
          <cell r="B5151" t="str">
            <v>MIT Club of New York</v>
          </cell>
          <cell r="C5151">
            <v>4.2</v>
          </cell>
          <cell r="D5151">
            <v>10</v>
          </cell>
          <cell r="E5151">
            <v>4</v>
          </cell>
          <cell r="F5151">
            <v>4.0999999999999996</v>
          </cell>
          <cell r="G5151">
            <v>4.3</v>
          </cell>
          <cell r="H5151">
            <v>0.9</v>
          </cell>
        </row>
        <row r="5152">
          <cell r="A5152">
            <v>5151</v>
          </cell>
          <cell r="B5152" t="str">
            <v>ProSourceSolutions</v>
          </cell>
          <cell r="C5152">
            <v>3.4</v>
          </cell>
          <cell r="D5152">
            <v>25</v>
          </cell>
          <cell r="E5152">
            <v>3.3</v>
          </cell>
          <cell r="F5152">
            <v>3.1</v>
          </cell>
          <cell r="G5152">
            <v>3.2</v>
          </cell>
          <cell r="H5152">
            <v>0.65</v>
          </cell>
        </row>
        <row r="5153">
          <cell r="A5153">
            <v>5152</v>
          </cell>
          <cell r="B5153" t="str">
            <v>Rem Ohio</v>
          </cell>
          <cell r="C5153">
            <v>3.1</v>
          </cell>
          <cell r="D5153">
            <v>180</v>
          </cell>
          <cell r="E5153">
            <v>3</v>
          </cell>
          <cell r="F5153">
            <v>2.7</v>
          </cell>
          <cell r="G5153">
            <v>2.9</v>
          </cell>
          <cell r="H5153">
            <v>0.55000000000000004</v>
          </cell>
        </row>
        <row r="5154">
          <cell r="A5154">
            <v>5153</v>
          </cell>
          <cell r="B5154" t="str">
            <v>Ennis Independent School District</v>
          </cell>
          <cell r="C5154">
            <v>3.6</v>
          </cell>
          <cell r="D5154">
            <v>45</v>
          </cell>
          <cell r="E5154">
            <v>3.5</v>
          </cell>
          <cell r="F5154">
            <v>3.3</v>
          </cell>
          <cell r="G5154">
            <v>3.5</v>
          </cell>
          <cell r="H5154">
            <v>0.72</v>
          </cell>
        </row>
        <row r="5155">
          <cell r="A5155">
            <v>5154</v>
          </cell>
          <cell r="B5155" t="str">
            <v>Florida Technology, Jacksonville, FL.</v>
          </cell>
          <cell r="C5155">
            <v>3.3</v>
          </cell>
          <cell r="D5155">
            <v>20</v>
          </cell>
          <cell r="E5155">
            <v>3.2</v>
          </cell>
          <cell r="F5155">
            <v>3</v>
          </cell>
          <cell r="G5155">
            <v>3.1</v>
          </cell>
          <cell r="H5155">
            <v>0.6</v>
          </cell>
        </row>
        <row r="5156">
          <cell r="A5156">
            <v>5155</v>
          </cell>
          <cell r="B5156" t="str">
            <v>Texoma Medical Center</v>
          </cell>
          <cell r="C5156">
            <v>3.2</v>
          </cell>
          <cell r="D5156">
            <v>240</v>
          </cell>
          <cell r="E5156">
            <v>3.1</v>
          </cell>
          <cell r="F5156">
            <v>2.8</v>
          </cell>
          <cell r="G5156">
            <v>3</v>
          </cell>
          <cell r="H5156">
            <v>0.57999999999999996</v>
          </cell>
        </row>
        <row r="5157">
          <cell r="A5157">
            <v>5156</v>
          </cell>
          <cell r="B5157" t="str">
            <v>Virginia Cooperative Extension</v>
          </cell>
          <cell r="C5157">
            <v>3.7</v>
          </cell>
          <cell r="D5157">
            <v>85</v>
          </cell>
          <cell r="E5157">
            <v>3.8</v>
          </cell>
          <cell r="F5157">
            <v>3.3</v>
          </cell>
          <cell r="G5157">
            <v>3.6</v>
          </cell>
          <cell r="H5157">
            <v>0.75</v>
          </cell>
        </row>
        <row r="5158">
          <cell r="A5158">
            <v>5157</v>
          </cell>
          <cell r="B5158" t="str">
            <v>San Angelo ISD</v>
          </cell>
          <cell r="C5158">
            <v>3.6</v>
          </cell>
          <cell r="D5158">
            <v>70</v>
          </cell>
          <cell r="E5158">
            <v>3.5</v>
          </cell>
          <cell r="F5158">
            <v>3.3</v>
          </cell>
          <cell r="G5158">
            <v>3.5</v>
          </cell>
          <cell r="H5158">
            <v>0.7</v>
          </cell>
        </row>
        <row r="5159">
          <cell r="A5159">
            <v>5158</v>
          </cell>
          <cell r="B5159" t="str">
            <v>Paradise Valley Schools</v>
          </cell>
          <cell r="C5159">
            <v>3.8</v>
          </cell>
          <cell r="D5159">
            <v>150</v>
          </cell>
          <cell r="E5159">
            <v>3.7</v>
          </cell>
          <cell r="F5159">
            <v>3.4</v>
          </cell>
          <cell r="G5159">
            <v>3.7</v>
          </cell>
          <cell r="H5159">
            <v>0.82</v>
          </cell>
        </row>
        <row r="5160">
          <cell r="A5160">
            <v>5159</v>
          </cell>
          <cell r="B5160" t="str">
            <v>MyTalk</v>
          </cell>
          <cell r="C5160">
            <v>3.5</v>
          </cell>
          <cell r="D5160">
            <v>15</v>
          </cell>
          <cell r="E5160">
            <v>3.4</v>
          </cell>
          <cell r="F5160">
            <v>3.2</v>
          </cell>
          <cell r="G5160">
            <v>3.4</v>
          </cell>
          <cell r="H5160">
            <v>0.65</v>
          </cell>
        </row>
        <row r="5161">
          <cell r="A5161">
            <v>5160</v>
          </cell>
          <cell r="B5161" t="str">
            <v>Wealth Strategies Financial Group</v>
          </cell>
          <cell r="C5161">
            <v>3.6</v>
          </cell>
          <cell r="D5161">
            <v>40</v>
          </cell>
          <cell r="E5161">
            <v>3.5</v>
          </cell>
          <cell r="F5161">
            <v>3.3</v>
          </cell>
          <cell r="G5161">
            <v>3.5</v>
          </cell>
          <cell r="H5161">
            <v>0.75</v>
          </cell>
        </row>
        <row r="5162">
          <cell r="A5162">
            <v>5161</v>
          </cell>
          <cell r="B5162" t="str">
            <v>Memento Security</v>
          </cell>
          <cell r="C5162">
            <v>3.8</v>
          </cell>
          <cell r="D5162">
            <v>12</v>
          </cell>
          <cell r="E5162">
            <v>3.7</v>
          </cell>
          <cell r="F5162">
            <v>3.5</v>
          </cell>
          <cell r="G5162">
            <v>3.7</v>
          </cell>
          <cell r="H5162">
            <v>0.8</v>
          </cell>
        </row>
        <row r="5163">
          <cell r="A5163">
            <v>5162</v>
          </cell>
          <cell r="B5163" t="str">
            <v>Sainc</v>
          </cell>
          <cell r="C5163">
            <v>3.4</v>
          </cell>
          <cell r="D5163">
            <v>10</v>
          </cell>
          <cell r="E5163">
            <v>3.3</v>
          </cell>
          <cell r="F5163">
            <v>3.1</v>
          </cell>
          <cell r="G5163">
            <v>3.2</v>
          </cell>
          <cell r="H5163">
            <v>0.65</v>
          </cell>
        </row>
        <row r="5164">
          <cell r="A5164">
            <v>5163</v>
          </cell>
          <cell r="B5164" t="str">
            <v>Merkle</v>
          </cell>
          <cell r="C5164">
            <v>3.7</v>
          </cell>
          <cell r="D5164">
            <v>1800</v>
          </cell>
          <cell r="E5164">
            <v>3.5</v>
          </cell>
          <cell r="F5164">
            <v>3.4</v>
          </cell>
          <cell r="G5164">
            <v>3.7</v>
          </cell>
          <cell r="H5164">
            <v>0.85</v>
          </cell>
        </row>
        <row r="5165">
          <cell r="A5165">
            <v>5164</v>
          </cell>
          <cell r="B5165" t="str">
            <v>American CPR Training</v>
          </cell>
          <cell r="C5165">
            <v>3.5</v>
          </cell>
          <cell r="D5165">
            <v>18</v>
          </cell>
          <cell r="E5165">
            <v>3.4</v>
          </cell>
          <cell r="F5165">
            <v>3.2</v>
          </cell>
          <cell r="G5165">
            <v>3.4</v>
          </cell>
          <cell r="H5165">
            <v>0.68</v>
          </cell>
        </row>
        <row r="5166">
          <cell r="A5166">
            <v>5165</v>
          </cell>
          <cell r="B5166" t="str">
            <v>In Time Tec</v>
          </cell>
          <cell r="C5166">
            <v>4.5</v>
          </cell>
          <cell r="D5166">
            <v>150</v>
          </cell>
          <cell r="E5166">
            <v>4.4000000000000004</v>
          </cell>
          <cell r="F5166">
            <v>4.3</v>
          </cell>
          <cell r="G5166">
            <v>4.5999999999999996</v>
          </cell>
          <cell r="H5166">
            <v>0.95</v>
          </cell>
        </row>
        <row r="5167">
          <cell r="A5167">
            <v>5166</v>
          </cell>
          <cell r="B5167" t="str">
            <v>PruittHealth</v>
          </cell>
          <cell r="C5167">
            <v>2.8</v>
          </cell>
          <cell r="D5167">
            <v>1200</v>
          </cell>
          <cell r="E5167">
            <v>2.7</v>
          </cell>
          <cell r="F5167">
            <v>2.4</v>
          </cell>
          <cell r="G5167">
            <v>2.6</v>
          </cell>
          <cell r="H5167">
            <v>0.48</v>
          </cell>
        </row>
        <row r="5168">
          <cell r="A5168">
            <v>5167</v>
          </cell>
          <cell r="B5168" t="str">
            <v>Superior Bulk Logistics, Inc.</v>
          </cell>
          <cell r="C5168">
            <v>3.3</v>
          </cell>
          <cell r="D5168">
            <v>95</v>
          </cell>
          <cell r="E5168">
            <v>3.1</v>
          </cell>
          <cell r="F5168">
            <v>3</v>
          </cell>
          <cell r="G5168">
            <v>3.2</v>
          </cell>
          <cell r="H5168">
            <v>0.62</v>
          </cell>
        </row>
        <row r="5169">
          <cell r="A5169">
            <v>5168</v>
          </cell>
          <cell r="B5169" t="str">
            <v>Discover Global Network</v>
          </cell>
          <cell r="C5169">
            <v>3.9</v>
          </cell>
          <cell r="D5169">
            <v>450</v>
          </cell>
          <cell r="E5169">
            <v>4</v>
          </cell>
          <cell r="F5169">
            <v>3.6</v>
          </cell>
          <cell r="G5169">
            <v>3.9</v>
          </cell>
          <cell r="H5169">
            <v>0.88</v>
          </cell>
        </row>
        <row r="5170">
          <cell r="A5170">
            <v>5169</v>
          </cell>
          <cell r="B5170" t="str">
            <v>Shannon</v>
          </cell>
          <cell r="C5170">
            <v>3.4</v>
          </cell>
          <cell r="D5170">
            <v>20</v>
          </cell>
          <cell r="E5170">
            <v>3.3</v>
          </cell>
          <cell r="F5170">
            <v>3.1</v>
          </cell>
          <cell r="G5170">
            <v>3.2</v>
          </cell>
          <cell r="H5170">
            <v>0.65</v>
          </cell>
        </row>
        <row r="5171">
          <cell r="A5171">
            <v>5170</v>
          </cell>
          <cell r="B5171" t="str">
            <v>North American Bancard</v>
          </cell>
          <cell r="C5171">
            <v>3.5</v>
          </cell>
          <cell r="D5171">
            <v>450</v>
          </cell>
          <cell r="E5171">
            <v>3.4</v>
          </cell>
          <cell r="F5171">
            <v>3.2</v>
          </cell>
          <cell r="G5171">
            <v>3.4</v>
          </cell>
          <cell r="H5171">
            <v>0.72</v>
          </cell>
        </row>
        <row r="5172">
          <cell r="A5172">
            <v>5171</v>
          </cell>
          <cell r="B5172" t="str">
            <v>WM Healthcare Solutions</v>
          </cell>
          <cell r="C5172">
            <v>3.4</v>
          </cell>
          <cell r="D5172">
            <v>55</v>
          </cell>
          <cell r="E5172">
            <v>3.3</v>
          </cell>
          <cell r="F5172">
            <v>3.1</v>
          </cell>
          <cell r="G5172">
            <v>3.3</v>
          </cell>
          <cell r="H5172">
            <v>0.68</v>
          </cell>
        </row>
        <row r="5173">
          <cell r="A5173">
            <v>5172</v>
          </cell>
          <cell r="B5173" t="str">
            <v>North Central Health Care</v>
          </cell>
          <cell r="C5173">
            <v>3.2</v>
          </cell>
          <cell r="D5173">
            <v>110</v>
          </cell>
          <cell r="E5173">
            <v>3.1</v>
          </cell>
          <cell r="F5173">
            <v>2.8</v>
          </cell>
          <cell r="G5173">
            <v>3</v>
          </cell>
          <cell r="H5173">
            <v>0.55000000000000004</v>
          </cell>
        </row>
        <row r="5174">
          <cell r="A5174">
            <v>5173</v>
          </cell>
          <cell r="B5174" t="str">
            <v>Hersha Hospitality Management</v>
          </cell>
          <cell r="C5174">
            <v>3.5</v>
          </cell>
          <cell r="D5174">
            <v>280</v>
          </cell>
          <cell r="E5174">
            <v>3.3</v>
          </cell>
          <cell r="F5174">
            <v>3.2</v>
          </cell>
          <cell r="G5174">
            <v>3.4</v>
          </cell>
          <cell r="H5174">
            <v>0.7</v>
          </cell>
        </row>
        <row r="5175">
          <cell r="A5175">
            <v>5174</v>
          </cell>
          <cell r="B5175" t="str">
            <v>HomeNurse</v>
          </cell>
          <cell r="C5175">
            <v>3.4</v>
          </cell>
          <cell r="D5175">
            <v>40</v>
          </cell>
          <cell r="E5175">
            <v>3.3</v>
          </cell>
          <cell r="F5175">
            <v>3.1</v>
          </cell>
          <cell r="G5175">
            <v>3.3</v>
          </cell>
          <cell r="H5175">
            <v>0.65</v>
          </cell>
        </row>
        <row r="5176">
          <cell r="A5176">
            <v>5175</v>
          </cell>
          <cell r="B5176" t="str">
            <v>BRGS</v>
          </cell>
          <cell r="C5176">
            <v>3.3</v>
          </cell>
          <cell r="D5176">
            <v>15</v>
          </cell>
          <cell r="E5176">
            <v>3.2</v>
          </cell>
          <cell r="F5176">
            <v>3</v>
          </cell>
          <cell r="G5176">
            <v>3.1</v>
          </cell>
          <cell r="H5176">
            <v>0.6</v>
          </cell>
        </row>
        <row r="5177">
          <cell r="A5177">
            <v>5176</v>
          </cell>
          <cell r="B5177" t="str">
            <v>Miller Industries</v>
          </cell>
          <cell r="C5177">
            <v>3.4</v>
          </cell>
          <cell r="D5177">
            <v>85</v>
          </cell>
          <cell r="E5177">
            <v>3.2</v>
          </cell>
          <cell r="F5177">
            <v>3.1</v>
          </cell>
          <cell r="G5177">
            <v>3.3</v>
          </cell>
          <cell r="H5177">
            <v>0.68</v>
          </cell>
        </row>
        <row r="5178">
          <cell r="A5178">
            <v>5177</v>
          </cell>
          <cell r="B5178" t="str">
            <v>Crown Fine Art</v>
          </cell>
          <cell r="C5178">
            <v>3.5</v>
          </cell>
          <cell r="D5178">
            <v>30</v>
          </cell>
          <cell r="E5178">
            <v>3.4</v>
          </cell>
          <cell r="F5178">
            <v>3.2</v>
          </cell>
          <cell r="G5178">
            <v>3.4</v>
          </cell>
          <cell r="H5178">
            <v>0.7</v>
          </cell>
        </row>
        <row r="5179">
          <cell r="A5179">
            <v>5178</v>
          </cell>
          <cell r="B5179" t="str">
            <v>Brookline Bancorp</v>
          </cell>
          <cell r="C5179">
            <v>3.5</v>
          </cell>
          <cell r="D5179">
            <v>65</v>
          </cell>
          <cell r="E5179">
            <v>3.4</v>
          </cell>
          <cell r="F5179">
            <v>3.2</v>
          </cell>
          <cell r="G5179">
            <v>3.4</v>
          </cell>
          <cell r="H5179">
            <v>0.72</v>
          </cell>
        </row>
        <row r="5180">
          <cell r="A5180">
            <v>5179</v>
          </cell>
          <cell r="B5180" t="str">
            <v>Miami-Dade County Public Schools</v>
          </cell>
          <cell r="C5180">
            <v>3.7</v>
          </cell>
          <cell r="D5180">
            <v>1200</v>
          </cell>
          <cell r="E5180">
            <v>3.5</v>
          </cell>
          <cell r="F5180">
            <v>3.3</v>
          </cell>
          <cell r="G5180">
            <v>3.6</v>
          </cell>
          <cell r="H5180">
            <v>0.78</v>
          </cell>
        </row>
        <row r="5181">
          <cell r="A5181">
            <v>5180</v>
          </cell>
          <cell r="B5181" t="str">
            <v>Calvert County Public Schools</v>
          </cell>
          <cell r="C5181">
            <v>3.8</v>
          </cell>
          <cell r="D5181">
            <v>90</v>
          </cell>
          <cell r="E5181">
            <v>3.7</v>
          </cell>
          <cell r="F5181">
            <v>3.4</v>
          </cell>
          <cell r="G5181">
            <v>3.7</v>
          </cell>
          <cell r="H5181">
            <v>0.82</v>
          </cell>
        </row>
        <row r="5182">
          <cell r="A5182">
            <v>5181</v>
          </cell>
          <cell r="B5182" t="str">
            <v>NurseCore</v>
          </cell>
          <cell r="C5182">
            <v>3.3</v>
          </cell>
          <cell r="D5182">
            <v>140</v>
          </cell>
          <cell r="E5182">
            <v>3.2</v>
          </cell>
          <cell r="F5182">
            <v>3</v>
          </cell>
          <cell r="G5182">
            <v>3.1</v>
          </cell>
          <cell r="H5182">
            <v>0.62</v>
          </cell>
        </row>
        <row r="5183">
          <cell r="A5183">
            <v>5182</v>
          </cell>
          <cell r="B5183" t="str">
            <v>SunCat</v>
          </cell>
          <cell r="C5183">
            <v>3.5</v>
          </cell>
          <cell r="D5183">
            <v>10</v>
          </cell>
          <cell r="E5183">
            <v>3.4</v>
          </cell>
          <cell r="F5183">
            <v>3.2</v>
          </cell>
          <cell r="G5183">
            <v>3.3</v>
          </cell>
          <cell r="H5183">
            <v>0.65</v>
          </cell>
        </row>
        <row r="5184">
          <cell r="A5184">
            <v>5183</v>
          </cell>
          <cell r="B5184" t="str">
            <v>Mid States Distributing</v>
          </cell>
          <cell r="C5184">
            <v>3.4</v>
          </cell>
          <cell r="D5184">
            <v>45</v>
          </cell>
          <cell r="E5184">
            <v>3.3</v>
          </cell>
          <cell r="F5184">
            <v>3.1</v>
          </cell>
          <cell r="G5184">
            <v>3.2</v>
          </cell>
          <cell r="H5184">
            <v>0.68</v>
          </cell>
        </row>
        <row r="5185">
          <cell r="A5185">
            <v>5184</v>
          </cell>
          <cell r="B5185" t="str">
            <v>VCA</v>
          </cell>
          <cell r="C5185">
            <v>3.2</v>
          </cell>
          <cell r="D5185">
            <v>3500</v>
          </cell>
          <cell r="E5185">
            <v>3</v>
          </cell>
          <cell r="F5185">
            <v>2.8</v>
          </cell>
          <cell r="G5185">
            <v>3.1</v>
          </cell>
          <cell r="H5185">
            <v>0.6</v>
          </cell>
        </row>
        <row r="5186">
          <cell r="A5186">
            <v>5185</v>
          </cell>
          <cell r="B5186" t="str">
            <v>Arcadia Unified School District</v>
          </cell>
          <cell r="C5186">
            <v>4</v>
          </cell>
          <cell r="D5186">
            <v>50</v>
          </cell>
          <cell r="E5186">
            <v>3.9</v>
          </cell>
          <cell r="F5186">
            <v>3.7</v>
          </cell>
          <cell r="G5186">
            <v>4</v>
          </cell>
          <cell r="H5186">
            <v>0.88</v>
          </cell>
        </row>
        <row r="5187">
          <cell r="A5187">
            <v>5186</v>
          </cell>
          <cell r="B5187" t="str">
            <v>Foodliner</v>
          </cell>
          <cell r="C5187">
            <v>3.3</v>
          </cell>
          <cell r="D5187">
            <v>110</v>
          </cell>
          <cell r="E5187">
            <v>3</v>
          </cell>
          <cell r="F5187">
            <v>3.1</v>
          </cell>
          <cell r="G5187">
            <v>3.2</v>
          </cell>
          <cell r="H5187">
            <v>0.65</v>
          </cell>
        </row>
        <row r="5188">
          <cell r="A5188">
            <v>5187</v>
          </cell>
          <cell r="B5188" t="str">
            <v>Integrated Transport Solutions</v>
          </cell>
          <cell r="C5188">
            <v>3.4</v>
          </cell>
          <cell r="D5188">
            <v>25</v>
          </cell>
          <cell r="E5188">
            <v>3.3</v>
          </cell>
          <cell r="F5188">
            <v>3.1</v>
          </cell>
          <cell r="G5188">
            <v>3.2</v>
          </cell>
          <cell r="H5188">
            <v>0.65</v>
          </cell>
        </row>
        <row r="5189">
          <cell r="A5189">
            <v>5188</v>
          </cell>
          <cell r="B5189" t="str">
            <v>ASTA-USA Translation Services Inc</v>
          </cell>
          <cell r="C5189">
            <v>3.8</v>
          </cell>
          <cell r="D5189">
            <v>35</v>
          </cell>
          <cell r="E5189">
            <v>3.7</v>
          </cell>
          <cell r="F5189">
            <v>3.5</v>
          </cell>
          <cell r="G5189">
            <v>3.7</v>
          </cell>
          <cell r="H5189">
            <v>0.85</v>
          </cell>
        </row>
        <row r="5190">
          <cell r="A5190">
            <v>5189</v>
          </cell>
          <cell r="B5190" t="str">
            <v>Dealin Doug Dealerships</v>
          </cell>
          <cell r="C5190">
            <v>3.1</v>
          </cell>
          <cell r="D5190">
            <v>50</v>
          </cell>
          <cell r="E5190">
            <v>2.9</v>
          </cell>
          <cell r="F5190">
            <v>2.8</v>
          </cell>
          <cell r="G5190">
            <v>3</v>
          </cell>
          <cell r="H5190">
            <v>0.5</v>
          </cell>
        </row>
        <row r="5191">
          <cell r="A5191">
            <v>5190</v>
          </cell>
          <cell r="B5191" t="str">
            <v>Latin Labor Staffing</v>
          </cell>
          <cell r="C5191">
            <v>3.3</v>
          </cell>
          <cell r="D5191">
            <v>20</v>
          </cell>
          <cell r="E5191">
            <v>3.2</v>
          </cell>
          <cell r="F5191">
            <v>3</v>
          </cell>
          <cell r="G5191">
            <v>3.1</v>
          </cell>
          <cell r="H5191">
            <v>0.6</v>
          </cell>
        </row>
        <row r="5192">
          <cell r="A5192">
            <v>5191</v>
          </cell>
          <cell r="B5192" t="str">
            <v>Acero Schools</v>
          </cell>
          <cell r="C5192">
            <v>3.5</v>
          </cell>
          <cell r="D5192">
            <v>85</v>
          </cell>
          <cell r="E5192">
            <v>3.4</v>
          </cell>
          <cell r="F5192">
            <v>3.2</v>
          </cell>
          <cell r="G5192">
            <v>3.4</v>
          </cell>
          <cell r="H5192">
            <v>0.7</v>
          </cell>
        </row>
        <row r="5193">
          <cell r="A5193">
            <v>5192</v>
          </cell>
          <cell r="B5193" t="str">
            <v>IAMCT</v>
          </cell>
          <cell r="C5193">
            <v>3.6</v>
          </cell>
          <cell r="D5193">
            <v>12</v>
          </cell>
          <cell r="E5193">
            <v>3.5</v>
          </cell>
          <cell r="F5193">
            <v>3.3</v>
          </cell>
          <cell r="G5193">
            <v>3.5</v>
          </cell>
          <cell r="H5193">
            <v>0.75</v>
          </cell>
        </row>
        <row r="5194">
          <cell r="A5194">
            <v>5193</v>
          </cell>
          <cell r="B5194" t="str">
            <v>Faegre Baker Daniels</v>
          </cell>
          <cell r="C5194">
            <v>3.7</v>
          </cell>
          <cell r="D5194">
            <v>240</v>
          </cell>
          <cell r="E5194">
            <v>3.5</v>
          </cell>
          <cell r="F5194">
            <v>3.4</v>
          </cell>
          <cell r="G5194">
            <v>3.7</v>
          </cell>
          <cell r="H5194">
            <v>0.82</v>
          </cell>
        </row>
        <row r="5195">
          <cell r="A5195">
            <v>5194</v>
          </cell>
          <cell r="B5195" t="str">
            <v>Virtustream</v>
          </cell>
          <cell r="C5195">
            <v>3.4</v>
          </cell>
          <cell r="D5195">
            <v>180</v>
          </cell>
          <cell r="E5195">
            <v>3.3</v>
          </cell>
          <cell r="F5195">
            <v>3.1</v>
          </cell>
          <cell r="G5195">
            <v>3.3</v>
          </cell>
          <cell r="H5195">
            <v>0.68</v>
          </cell>
        </row>
        <row r="5196">
          <cell r="A5196">
            <v>5195</v>
          </cell>
          <cell r="B5196" t="str">
            <v>Compass Group Careers</v>
          </cell>
          <cell r="C5196">
            <v>3.5</v>
          </cell>
          <cell r="D5196">
            <v>500</v>
          </cell>
          <cell r="E5196">
            <v>3.4</v>
          </cell>
          <cell r="F5196">
            <v>3.2</v>
          </cell>
          <cell r="G5196">
            <v>3.4</v>
          </cell>
          <cell r="H5196">
            <v>0.75</v>
          </cell>
        </row>
        <row r="5197">
          <cell r="A5197">
            <v>5196</v>
          </cell>
          <cell r="B5197" t="str">
            <v>Human Language Technology Center of Excellence</v>
          </cell>
          <cell r="C5197">
            <v>4.0999999999999996</v>
          </cell>
          <cell r="D5197">
            <v>15</v>
          </cell>
          <cell r="E5197">
            <v>4</v>
          </cell>
          <cell r="F5197">
            <v>3.9</v>
          </cell>
          <cell r="G5197">
            <v>4.0999999999999996</v>
          </cell>
          <cell r="H5197">
            <v>0.9</v>
          </cell>
        </row>
        <row r="5198">
          <cell r="A5198">
            <v>5197</v>
          </cell>
          <cell r="B5198" t="str">
            <v>Tork</v>
          </cell>
          <cell r="C5198">
            <v>3.6</v>
          </cell>
          <cell r="D5198">
            <v>110</v>
          </cell>
          <cell r="E5198">
            <v>3.5</v>
          </cell>
          <cell r="F5198">
            <v>3.3</v>
          </cell>
          <cell r="G5198">
            <v>3.5</v>
          </cell>
          <cell r="H5198">
            <v>0.78</v>
          </cell>
        </row>
        <row r="5199">
          <cell r="A5199">
            <v>5198</v>
          </cell>
          <cell r="B5199" t="str">
            <v>M7 Global Partners</v>
          </cell>
          <cell r="C5199">
            <v>3.8</v>
          </cell>
          <cell r="D5199">
            <v>20</v>
          </cell>
          <cell r="E5199">
            <v>3.7</v>
          </cell>
          <cell r="F5199">
            <v>3.5</v>
          </cell>
          <cell r="G5199">
            <v>3.7</v>
          </cell>
          <cell r="H5199">
            <v>0.85</v>
          </cell>
        </row>
        <row r="5200">
          <cell r="A5200">
            <v>5199</v>
          </cell>
          <cell r="B5200" t="str">
            <v>Middletown City Schools</v>
          </cell>
          <cell r="C5200">
            <v>3.6</v>
          </cell>
          <cell r="D5200">
            <v>65</v>
          </cell>
          <cell r="E5200">
            <v>3.5</v>
          </cell>
          <cell r="F5200">
            <v>3.3</v>
          </cell>
          <cell r="G5200">
            <v>3.5</v>
          </cell>
          <cell r="H5200">
            <v>0.72</v>
          </cell>
        </row>
        <row r="5201">
          <cell r="A5201">
            <v>5200</v>
          </cell>
          <cell r="B5201" t="str">
            <v>Mobile421</v>
          </cell>
          <cell r="C5201">
            <v>3.5</v>
          </cell>
          <cell r="D5201">
            <v>10</v>
          </cell>
          <cell r="E5201">
            <v>3.4</v>
          </cell>
          <cell r="F5201">
            <v>3.2</v>
          </cell>
          <cell r="G5201">
            <v>3.3</v>
          </cell>
          <cell r="H5201">
            <v>0.65</v>
          </cell>
        </row>
        <row r="5202">
          <cell r="A5202">
            <v>5201</v>
          </cell>
          <cell r="B5202" t="str">
            <v>Bennett Truck Transport</v>
          </cell>
          <cell r="C5202">
            <v>3.4</v>
          </cell>
          <cell r="D5202">
            <v>180</v>
          </cell>
          <cell r="E5202">
            <v>3.2</v>
          </cell>
          <cell r="F5202">
            <v>3</v>
          </cell>
          <cell r="G5202">
            <v>3.3</v>
          </cell>
          <cell r="H5202">
            <v>0.65</v>
          </cell>
        </row>
        <row r="5203">
          <cell r="A5203">
            <v>5202</v>
          </cell>
          <cell r="B5203" t="str">
            <v>Burleson ISD</v>
          </cell>
          <cell r="C5203">
            <v>3.8</v>
          </cell>
          <cell r="D5203">
            <v>140</v>
          </cell>
          <cell r="E5203">
            <v>3.6</v>
          </cell>
          <cell r="F5203">
            <v>3.5</v>
          </cell>
          <cell r="G5203">
            <v>3.9</v>
          </cell>
          <cell r="H5203">
            <v>0.82</v>
          </cell>
        </row>
        <row r="5204">
          <cell r="A5204">
            <v>5203</v>
          </cell>
          <cell r="B5204" t="str">
            <v>Whiteline Express, Ltd.</v>
          </cell>
          <cell r="C5204">
            <v>3.3</v>
          </cell>
          <cell r="D5204">
            <v>110</v>
          </cell>
          <cell r="E5204">
            <v>2.8</v>
          </cell>
          <cell r="F5204">
            <v>2.9</v>
          </cell>
          <cell r="G5204">
            <v>3.1</v>
          </cell>
          <cell r="H5204">
            <v>0.6</v>
          </cell>
        </row>
        <row r="5205">
          <cell r="A5205">
            <v>5204</v>
          </cell>
          <cell r="B5205" t="str">
            <v>All-Star Transportation</v>
          </cell>
          <cell r="C5205">
            <v>3.2</v>
          </cell>
          <cell r="D5205">
            <v>150</v>
          </cell>
          <cell r="E5205">
            <v>3.1</v>
          </cell>
          <cell r="F5205">
            <v>2.8</v>
          </cell>
          <cell r="G5205">
            <v>3</v>
          </cell>
          <cell r="H5205">
            <v>0.57999999999999996</v>
          </cell>
        </row>
        <row r="5206">
          <cell r="A5206">
            <v>5205</v>
          </cell>
          <cell r="B5206" t="str">
            <v>Ecom</v>
          </cell>
          <cell r="C5206">
            <v>3.7</v>
          </cell>
          <cell r="D5206">
            <v>220</v>
          </cell>
          <cell r="E5206">
            <v>3.5</v>
          </cell>
          <cell r="F5206">
            <v>3.4</v>
          </cell>
          <cell r="G5206">
            <v>3.6</v>
          </cell>
          <cell r="H5206">
            <v>0.78</v>
          </cell>
        </row>
        <row r="5207">
          <cell r="A5207">
            <v>5206</v>
          </cell>
          <cell r="B5207" t="str">
            <v>St. Anthony's Memorial Hospital</v>
          </cell>
          <cell r="C5207">
            <v>3.5</v>
          </cell>
          <cell r="D5207">
            <v>280</v>
          </cell>
          <cell r="E5207">
            <v>3.2</v>
          </cell>
          <cell r="F5207">
            <v>3.1</v>
          </cell>
          <cell r="G5207">
            <v>3.4</v>
          </cell>
          <cell r="H5207">
            <v>0.68</v>
          </cell>
        </row>
        <row r="5208">
          <cell r="A5208">
            <v>5207</v>
          </cell>
          <cell r="B5208" t="str">
            <v>iSoftStone Inc.</v>
          </cell>
          <cell r="C5208">
            <v>3.6</v>
          </cell>
          <cell r="D5208">
            <v>2400</v>
          </cell>
          <cell r="E5208">
            <v>3.5</v>
          </cell>
          <cell r="F5208">
            <v>3.3</v>
          </cell>
          <cell r="G5208">
            <v>3.5</v>
          </cell>
          <cell r="H5208">
            <v>0.72</v>
          </cell>
        </row>
        <row r="5209">
          <cell r="A5209">
            <v>5208</v>
          </cell>
          <cell r="B5209" t="str">
            <v>Columbia Bank New Jersey</v>
          </cell>
          <cell r="C5209">
            <v>3.7</v>
          </cell>
          <cell r="D5209">
            <v>210</v>
          </cell>
          <cell r="E5209">
            <v>3.5</v>
          </cell>
          <cell r="F5209">
            <v>3.4</v>
          </cell>
          <cell r="G5209">
            <v>3.8</v>
          </cell>
          <cell r="H5209">
            <v>0.79</v>
          </cell>
        </row>
        <row r="5210">
          <cell r="A5210">
            <v>5209</v>
          </cell>
          <cell r="B5210" t="str">
            <v>BI Intelligence</v>
          </cell>
          <cell r="C5210">
            <v>3.9</v>
          </cell>
          <cell r="D5210">
            <v>90</v>
          </cell>
          <cell r="E5210">
            <v>3.7</v>
          </cell>
          <cell r="F5210">
            <v>3.6</v>
          </cell>
          <cell r="G5210">
            <v>4</v>
          </cell>
          <cell r="H5210">
            <v>0.85</v>
          </cell>
        </row>
        <row r="5211">
          <cell r="A5211">
            <v>5210</v>
          </cell>
          <cell r="B5211" t="str">
            <v>Hutco</v>
          </cell>
          <cell r="C5211">
            <v>3.1</v>
          </cell>
          <cell r="D5211">
            <v>130</v>
          </cell>
          <cell r="E5211">
            <v>2.9</v>
          </cell>
          <cell r="F5211">
            <v>2.7</v>
          </cell>
          <cell r="G5211">
            <v>3</v>
          </cell>
          <cell r="H5211">
            <v>0.52</v>
          </cell>
        </row>
        <row r="5212">
          <cell r="A5212">
            <v>5211</v>
          </cell>
          <cell r="B5212" t="str">
            <v>Arrow Value Recovery</v>
          </cell>
          <cell r="C5212">
            <v>3.4</v>
          </cell>
          <cell r="D5212">
            <v>85</v>
          </cell>
          <cell r="E5212">
            <v>3.2</v>
          </cell>
          <cell r="F5212">
            <v>3</v>
          </cell>
          <cell r="G5212">
            <v>3.3</v>
          </cell>
          <cell r="H5212">
            <v>0.64</v>
          </cell>
        </row>
        <row r="5213">
          <cell r="A5213">
            <v>5212</v>
          </cell>
          <cell r="B5213" t="str">
            <v>Berryville Graphics</v>
          </cell>
          <cell r="C5213">
            <v>3</v>
          </cell>
          <cell r="D5213">
            <v>140</v>
          </cell>
          <cell r="E5213">
            <v>2.8</v>
          </cell>
          <cell r="F5213">
            <v>2.6</v>
          </cell>
          <cell r="G5213">
            <v>2.9</v>
          </cell>
          <cell r="H5213">
            <v>0.48</v>
          </cell>
        </row>
        <row r="5214">
          <cell r="A5214">
            <v>5213</v>
          </cell>
          <cell r="B5214" t="str">
            <v>ASAP Services</v>
          </cell>
          <cell r="C5214">
            <v>3.6</v>
          </cell>
          <cell r="D5214">
            <v>110</v>
          </cell>
          <cell r="E5214">
            <v>3.4</v>
          </cell>
          <cell r="F5214">
            <v>3.3</v>
          </cell>
          <cell r="G5214">
            <v>3.5</v>
          </cell>
          <cell r="H5214">
            <v>0.71</v>
          </cell>
        </row>
        <row r="5215">
          <cell r="A5215">
            <v>5214</v>
          </cell>
          <cell r="B5215" t="str">
            <v>Fountain Valley Regional Hospital</v>
          </cell>
          <cell r="C5215">
            <v>3.2</v>
          </cell>
          <cell r="D5215">
            <v>420</v>
          </cell>
          <cell r="E5215">
            <v>2.9</v>
          </cell>
          <cell r="F5215">
            <v>2.8</v>
          </cell>
          <cell r="G5215">
            <v>3.1</v>
          </cell>
          <cell r="H5215">
            <v>0.56000000000000005</v>
          </cell>
        </row>
        <row r="5216">
          <cell r="A5216">
            <v>5215</v>
          </cell>
          <cell r="B5216" t="str">
            <v>Language Technologies Institute</v>
          </cell>
          <cell r="C5216">
            <v>4.2</v>
          </cell>
          <cell r="D5216">
            <v>65</v>
          </cell>
          <cell r="E5216">
            <v>4</v>
          </cell>
          <cell r="F5216">
            <v>3.9</v>
          </cell>
          <cell r="G5216">
            <v>4.3</v>
          </cell>
          <cell r="H5216" t="str">
            <v>N/A</v>
          </cell>
        </row>
        <row r="5217">
          <cell r="A5217">
            <v>5216</v>
          </cell>
          <cell r="B5217" t="str">
            <v>IPE-Lab</v>
          </cell>
          <cell r="C5217">
            <v>3.8</v>
          </cell>
          <cell r="D5217">
            <v>45</v>
          </cell>
          <cell r="E5217">
            <v>3.6</v>
          </cell>
          <cell r="F5217">
            <v>3.5</v>
          </cell>
          <cell r="G5217">
            <v>3.9</v>
          </cell>
          <cell r="H5217" t="str">
            <v>N/A</v>
          </cell>
        </row>
        <row r="5218">
          <cell r="A5218">
            <v>5217</v>
          </cell>
          <cell r="B5218" t="str">
            <v>Oberoi Hotels &amp; Resorts</v>
          </cell>
          <cell r="C5218">
            <v>4.0999999999999996</v>
          </cell>
          <cell r="D5218">
            <v>1800</v>
          </cell>
          <cell r="E5218">
            <v>3.8</v>
          </cell>
          <cell r="F5218">
            <v>3.9</v>
          </cell>
          <cell r="G5218">
            <v>4.3</v>
          </cell>
          <cell r="H5218">
            <v>0.92</v>
          </cell>
        </row>
        <row r="5219">
          <cell r="A5219">
            <v>5218</v>
          </cell>
          <cell r="B5219" t="str">
            <v>Viacom Digital Media Group</v>
          </cell>
          <cell r="C5219">
            <v>3.8</v>
          </cell>
          <cell r="D5219">
            <v>320</v>
          </cell>
          <cell r="E5219">
            <v>3.5</v>
          </cell>
          <cell r="F5219">
            <v>3.4</v>
          </cell>
          <cell r="G5219">
            <v>3.9</v>
          </cell>
          <cell r="H5219">
            <v>0.8</v>
          </cell>
        </row>
        <row r="5220">
          <cell r="A5220">
            <v>5219</v>
          </cell>
          <cell r="B5220" t="str">
            <v>Capella Worldwide</v>
          </cell>
          <cell r="C5220">
            <v>3.5</v>
          </cell>
          <cell r="D5220">
            <v>110</v>
          </cell>
          <cell r="E5220">
            <v>3.3</v>
          </cell>
          <cell r="F5220">
            <v>3.1</v>
          </cell>
          <cell r="G5220">
            <v>3.4</v>
          </cell>
          <cell r="H5220">
            <v>0.66</v>
          </cell>
        </row>
        <row r="5221">
          <cell r="A5221">
            <v>5220</v>
          </cell>
          <cell r="B5221" t="str">
            <v>The Research Corporation of the University of Hawai'i (RUCH)</v>
          </cell>
          <cell r="C5221">
            <v>3.7</v>
          </cell>
          <cell r="D5221">
            <v>140</v>
          </cell>
          <cell r="E5221">
            <v>3.6</v>
          </cell>
          <cell r="F5221">
            <v>3.4</v>
          </cell>
          <cell r="G5221">
            <v>3.8</v>
          </cell>
          <cell r="H5221">
            <v>0.78</v>
          </cell>
        </row>
        <row r="5222">
          <cell r="A5222">
            <v>5221</v>
          </cell>
          <cell r="B5222" t="str">
            <v>North American Insurance Leaders</v>
          </cell>
          <cell r="C5222">
            <v>3.4</v>
          </cell>
          <cell r="D5222">
            <v>95</v>
          </cell>
          <cell r="E5222">
            <v>3.2</v>
          </cell>
          <cell r="F5222">
            <v>3</v>
          </cell>
          <cell r="G5222">
            <v>3.3</v>
          </cell>
          <cell r="H5222">
            <v>0.62</v>
          </cell>
        </row>
        <row r="5223">
          <cell r="A5223">
            <v>5222</v>
          </cell>
          <cell r="B5223" t="str">
            <v>Knight Facilities Management</v>
          </cell>
          <cell r="C5223">
            <v>3.3</v>
          </cell>
          <cell r="D5223">
            <v>180</v>
          </cell>
          <cell r="E5223">
            <v>3.1</v>
          </cell>
          <cell r="F5223">
            <v>2.9</v>
          </cell>
          <cell r="G5223">
            <v>3.2</v>
          </cell>
          <cell r="H5223">
            <v>0.59</v>
          </cell>
        </row>
        <row r="5224">
          <cell r="A5224">
            <v>5223</v>
          </cell>
          <cell r="B5224" t="str">
            <v>Cherry Hill Holdings</v>
          </cell>
          <cell r="C5224">
            <v>3.5</v>
          </cell>
          <cell r="D5224">
            <v>75</v>
          </cell>
          <cell r="E5224">
            <v>3.3</v>
          </cell>
          <cell r="F5224">
            <v>3.1</v>
          </cell>
          <cell r="G5224">
            <v>3.4</v>
          </cell>
          <cell r="H5224">
            <v>0.67</v>
          </cell>
        </row>
        <row r="5225">
          <cell r="A5225">
            <v>5224</v>
          </cell>
          <cell r="B5225" t="str">
            <v>Harvest Food Distributors</v>
          </cell>
          <cell r="C5225">
            <v>3.2</v>
          </cell>
          <cell r="D5225">
            <v>210</v>
          </cell>
          <cell r="E5225">
            <v>2.9</v>
          </cell>
          <cell r="F5225">
            <v>2.8</v>
          </cell>
          <cell r="G5225">
            <v>3.1</v>
          </cell>
          <cell r="H5225">
            <v>0.55000000000000004</v>
          </cell>
        </row>
        <row r="5226">
          <cell r="A5226">
            <v>5225</v>
          </cell>
          <cell r="B5226" t="str">
            <v>ConnecTech</v>
          </cell>
          <cell r="C5226">
            <v>3.8</v>
          </cell>
          <cell r="D5226">
            <v>120</v>
          </cell>
          <cell r="E5226">
            <v>3.6</v>
          </cell>
          <cell r="F5226">
            <v>3.5</v>
          </cell>
          <cell r="G5226">
            <v>3.9</v>
          </cell>
          <cell r="H5226">
            <v>0.81</v>
          </cell>
        </row>
        <row r="5227">
          <cell r="A5227">
            <v>5226</v>
          </cell>
          <cell r="B5227" t="str">
            <v>Golden Gate Bridge</v>
          </cell>
          <cell r="C5227">
            <v>3.9</v>
          </cell>
          <cell r="D5227">
            <v>110</v>
          </cell>
          <cell r="E5227">
            <v>3.7</v>
          </cell>
          <cell r="F5227">
            <v>3.6</v>
          </cell>
          <cell r="G5227">
            <v>4</v>
          </cell>
          <cell r="H5227">
            <v>0.84</v>
          </cell>
        </row>
        <row r="5228">
          <cell r="A5228">
            <v>5227</v>
          </cell>
          <cell r="B5228" t="str">
            <v>Crown Staffing</v>
          </cell>
          <cell r="C5228">
            <v>3.7</v>
          </cell>
          <cell r="D5228">
            <v>850</v>
          </cell>
          <cell r="E5228">
            <v>3.5</v>
          </cell>
          <cell r="F5228">
            <v>3.4</v>
          </cell>
          <cell r="G5228">
            <v>3.7</v>
          </cell>
          <cell r="H5228">
            <v>0.79</v>
          </cell>
        </row>
        <row r="5229">
          <cell r="A5229">
            <v>5228</v>
          </cell>
          <cell r="B5229" t="str">
            <v>Great Southern Bancorp</v>
          </cell>
          <cell r="C5229">
            <v>3.6</v>
          </cell>
          <cell r="D5229">
            <v>190</v>
          </cell>
          <cell r="E5229">
            <v>3.4</v>
          </cell>
          <cell r="F5229">
            <v>3.3</v>
          </cell>
          <cell r="G5229">
            <v>3.7</v>
          </cell>
          <cell r="H5229">
            <v>0.73</v>
          </cell>
        </row>
        <row r="5230">
          <cell r="A5230">
            <v>5229</v>
          </cell>
          <cell r="B5230" t="str">
            <v>Amaya</v>
          </cell>
          <cell r="C5230">
            <v>3.5</v>
          </cell>
          <cell r="D5230">
            <v>140</v>
          </cell>
          <cell r="E5230">
            <v>3.3</v>
          </cell>
          <cell r="F5230">
            <v>3.1</v>
          </cell>
          <cell r="G5230">
            <v>3.4</v>
          </cell>
          <cell r="H5230">
            <v>0.68</v>
          </cell>
        </row>
        <row r="5231">
          <cell r="A5231">
            <v>5230</v>
          </cell>
          <cell r="B5231" t="str">
            <v>Halo DAS</v>
          </cell>
          <cell r="C5231">
            <v>3.9</v>
          </cell>
          <cell r="D5231">
            <v>65</v>
          </cell>
          <cell r="E5231">
            <v>3.7</v>
          </cell>
          <cell r="F5231">
            <v>3.6</v>
          </cell>
          <cell r="G5231">
            <v>4</v>
          </cell>
          <cell r="H5231">
            <v>0.86</v>
          </cell>
        </row>
        <row r="5232">
          <cell r="A5232">
            <v>5231</v>
          </cell>
          <cell r="B5232" t="str">
            <v>Deep Creek Center</v>
          </cell>
          <cell r="C5232">
            <v>4.0999999999999996</v>
          </cell>
          <cell r="D5232">
            <v>40</v>
          </cell>
          <cell r="E5232">
            <v>3.9</v>
          </cell>
          <cell r="F5232">
            <v>3.8</v>
          </cell>
          <cell r="G5232">
            <v>4.2</v>
          </cell>
          <cell r="H5232" t="str">
            <v>N/A</v>
          </cell>
        </row>
        <row r="5233">
          <cell r="A5233">
            <v>5232</v>
          </cell>
          <cell r="B5233" t="str">
            <v>Buffalo Center of Excellence</v>
          </cell>
          <cell r="C5233">
            <v>3.7</v>
          </cell>
          <cell r="D5233">
            <v>55</v>
          </cell>
          <cell r="E5233">
            <v>3.5</v>
          </cell>
          <cell r="F5233">
            <v>3.4</v>
          </cell>
          <cell r="G5233">
            <v>3.8</v>
          </cell>
          <cell r="H5233" t="str">
            <v>N/A</v>
          </cell>
        </row>
        <row r="5234">
          <cell r="A5234">
            <v>5233</v>
          </cell>
          <cell r="B5234" t="str">
            <v>SMS Technical Services</v>
          </cell>
          <cell r="C5234">
            <v>3.4</v>
          </cell>
          <cell r="D5234">
            <v>110</v>
          </cell>
          <cell r="E5234">
            <v>3.1</v>
          </cell>
          <cell r="F5234">
            <v>2.9</v>
          </cell>
          <cell r="G5234">
            <v>3.2</v>
          </cell>
          <cell r="H5234">
            <v>0.63</v>
          </cell>
        </row>
        <row r="5235">
          <cell r="A5235">
            <v>5234</v>
          </cell>
          <cell r="B5235" t="str">
            <v>Premier Financial Corp.</v>
          </cell>
          <cell r="C5235">
            <v>3.6</v>
          </cell>
          <cell r="D5235">
            <v>180</v>
          </cell>
          <cell r="E5235">
            <v>3.4</v>
          </cell>
          <cell r="F5235">
            <v>3.3</v>
          </cell>
          <cell r="G5235">
            <v>3.7</v>
          </cell>
          <cell r="H5235">
            <v>0.72</v>
          </cell>
        </row>
        <row r="5236">
          <cell r="A5236">
            <v>5235</v>
          </cell>
          <cell r="B5236" t="str">
            <v>Thinktown Education</v>
          </cell>
          <cell r="C5236">
            <v>3.8</v>
          </cell>
          <cell r="D5236">
            <v>130</v>
          </cell>
          <cell r="E5236">
            <v>3.6</v>
          </cell>
          <cell r="F5236">
            <v>3.5</v>
          </cell>
          <cell r="G5236">
            <v>3.9</v>
          </cell>
          <cell r="H5236">
            <v>0.8</v>
          </cell>
        </row>
        <row r="5237">
          <cell r="A5237">
            <v>5236</v>
          </cell>
          <cell r="B5237" t="str">
            <v>HAWQ</v>
          </cell>
          <cell r="C5237">
            <v>4</v>
          </cell>
          <cell r="D5237">
            <v>35</v>
          </cell>
          <cell r="E5237">
            <v>3.8</v>
          </cell>
          <cell r="F5237">
            <v>3.7</v>
          </cell>
          <cell r="G5237">
            <v>4.0999999999999996</v>
          </cell>
          <cell r="H5237" t="str">
            <v>N/A</v>
          </cell>
        </row>
        <row r="5238">
          <cell r="A5238">
            <v>5237</v>
          </cell>
          <cell r="B5238" t="str">
            <v>Lee Lighting</v>
          </cell>
          <cell r="C5238">
            <v>3.3</v>
          </cell>
          <cell r="D5238">
            <v>90</v>
          </cell>
          <cell r="E5238">
            <v>3.1</v>
          </cell>
          <cell r="F5238">
            <v>2.9</v>
          </cell>
          <cell r="G5238">
            <v>3.2</v>
          </cell>
          <cell r="H5238">
            <v>0.6</v>
          </cell>
        </row>
        <row r="5239">
          <cell r="A5239">
            <v>5238</v>
          </cell>
          <cell r="B5239" t="str">
            <v>EcoSmart Solutions</v>
          </cell>
          <cell r="C5239">
            <v>3.9</v>
          </cell>
          <cell r="D5239">
            <v>50</v>
          </cell>
          <cell r="E5239">
            <v>3.7</v>
          </cell>
          <cell r="F5239">
            <v>3.6</v>
          </cell>
          <cell r="G5239">
            <v>4</v>
          </cell>
          <cell r="H5239">
            <v>0.85</v>
          </cell>
        </row>
        <row r="5240">
          <cell r="A5240">
            <v>5239</v>
          </cell>
          <cell r="B5240" t="str">
            <v>TAPFIN</v>
          </cell>
          <cell r="C5240">
            <v>3.7</v>
          </cell>
          <cell r="D5240">
            <v>480</v>
          </cell>
          <cell r="E5240">
            <v>3.5</v>
          </cell>
          <cell r="F5240">
            <v>3.4</v>
          </cell>
          <cell r="G5240">
            <v>3.6</v>
          </cell>
          <cell r="H5240">
            <v>0.76</v>
          </cell>
        </row>
        <row r="5241">
          <cell r="A5241">
            <v>5240</v>
          </cell>
          <cell r="B5241" t="str">
            <v>RedWire IT</v>
          </cell>
          <cell r="C5241">
            <v>4.0999999999999996</v>
          </cell>
          <cell r="D5241">
            <v>60</v>
          </cell>
          <cell r="E5241">
            <v>3.9</v>
          </cell>
          <cell r="F5241">
            <v>3.8</v>
          </cell>
          <cell r="G5241">
            <v>4.2</v>
          </cell>
          <cell r="H5241">
            <v>0.89</v>
          </cell>
        </row>
        <row r="5242">
          <cell r="A5242">
            <v>5241</v>
          </cell>
          <cell r="B5242" t="str">
            <v>Pixel Rain Digital</v>
          </cell>
          <cell r="C5242">
            <v>4.2</v>
          </cell>
          <cell r="D5242">
            <v>45</v>
          </cell>
          <cell r="E5242">
            <v>4</v>
          </cell>
          <cell r="F5242">
            <v>3.9</v>
          </cell>
          <cell r="G5242">
            <v>4.4000000000000004</v>
          </cell>
          <cell r="H5242">
            <v>0.91</v>
          </cell>
        </row>
        <row r="5243">
          <cell r="A5243">
            <v>5242</v>
          </cell>
          <cell r="B5243" t="str">
            <v>Direct Automotive Services</v>
          </cell>
          <cell r="C5243">
            <v>3.2</v>
          </cell>
          <cell r="D5243">
            <v>140</v>
          </cell>
          <cell r="E5243">
            <v>3</v>
          </cell>
          <cell r="F5243">
            <v>2.8</v>
          </cell>
          <cell r="G5243">
            <v>3.1</v>
          </cell>
          <cell r="H5243">
            <v>0.54</v>
          </cell>
        </row>
        <row r="5244">
          <cell r="A5244">
            <v>5243</v>
          </cell>
          <cell r="B5244" t="str">
            <v>Beckman Laser Institute</v>
          </cell>
          <cell r="C5244">
            <v>4.3</v>
          </cell>
          <cell r="D5244">
            <v>35</v>
          </cell>
          <cell r="E5244">
            <v>4.0999999999999996</v>
          </cell>
          <cell r="F5244">
            <v>4</v>
          </cell>
          <cell r="G5244">
            <v>4.5</v>
          </cell>
          <cell r="H5244" t="str">
            <v>N/A</v>
          </cell>
        </row>
        <row r="5245">
          <cell r="A5245">
            <v>5244</v>
          </cell>
          <cell r="B5245" t="str">
            <v>SLP Jobs</v>
          </cell>
          <cell r="C5245">
            <v>3.8</v>
          </cell>
          <cell r="D5245">
            <v>110</v>
          </cell>
          <cell r="E5245">
            <v>3.6</v>
          </cell>
          <cell r="F5245">
            <v>3.5</v>
          </cell>
          <cell r="G5245">
            <v>3.9</v>
          </cell>
          <cell r="H5245">
            <v>0.82</v>
          </cell>
        </row>
        <row r="5246">
          <cell r="A5246">
            <v>5245</v>
          </cell>
          <cell r="B5246" t="str">
            <v>University Research Corp</v>
          </cell>
          <cell r="C5246">
            <v>3.5</v>
          </cell>
          <cell r="D5246">
            <v>240</v>
          </cell>
          <cell r="E5246">
            <v>3.3</v>
          </cell>
          <cell r="F5246">
            <v>3.1</v>
          </cell>
          <cell r="G5246">
            <v>3.4</v>
          </cell>
          <cell r="H5246">
            <v>0.69</v>
          </cell>
        </row>
        <row r="5247">
          <cell r="A5247">
            <v>5246</v>
          </cell>
          <cell r="B5247" t="str">
            <v>Pam Transport</v>
          </cell>
          <cell r="C5247">
            <v>2.9</v>
          </cell>
          <cell r="D5247">
            <v>1600</v>
          </cell>
          <cell r="E5247">
            <v>2.5</v>
          </cell>
          <cell r="F5247">
            <v>2.4</v>
          </cell>
          <cell r="G5247">
            <v>2.7</v>
          </cell>
          <cell r="H5247">
            <v>0.42</v>
          </cell>
        </row>
        <row r="5248">
          <cell r="A5248">
            <v>5247</v>
          </cell>
          <cell r="B5248" t="str">
            <v>Alticor Corporate Enterprises</v>
          </cell>
          <cell r="C5248">
            <v>3.9</v>
          </cell>
          <cell r="D5248">
            <v>180</v>
          </cell>
          <cell r="E5248">
            <v>3.7</v>
          </cell>
          <cell r="F5248">
            <v>3.6</v>
          </cell>
          <cell r="G5248">
            <v>4</v>
          </cell>
          <cell r="H5248">
            <v>0.85</v>
          </cell>
        </row>
        <row r="5249">
          <cell r="A5249">
            <v>5248</v>
          </cell>
          <cell r="B5249" t="str">
            <v>Bunzl Distribution</v>
          </cell>
          <cell r="C5249">
            <v>3.4</v>
          </cell>
          <cell r="D5249">
            <v>1200</v>
          </cell>
          <cell r="E5249">
            <v>3.1</v>
          </cell>
          <cell r="F5249">
            <v>3</v>
          </cell>
          <cell r="G5249">
            <v>3.3</v>
          </cell>
          <cell r="H5249">
            <v>0.64</v>
          </cell>
        </row>
        <row r="5250">
          <cell r="A5250">
            <v>5249</v>
          </cell>
          <cell r="B5250" t="str">
            <v>Remedy Intelligent Staffing</v>
          </cell>
          <cell r="C5250">
            <v>3.8</v>
          </cell>
          <cell r="D5250">
            <v>950</v>
          </cell>
          <cell r="E5250">
            <v>3.6</v>
          </cell>
          <cell r="F5250">
            <v>3.5</v>
          </cell>
          <cell r="G5250">
            <v>3.8</v>
          </cell>
          <cell r="H5250">
            <v>0.81</v>
          </cell>
        </row>
        <row r="5251">
          <cell r="A5251">
            <v>5250</v>
          </cell>
          <cell r="B5251" t="str">
            <v>BofI Federal Bank</v>
          </cell>
          <cell r="C5251">
            <v>3.5</v>
          </cell>
          <cell r="D5251">
            <v>320</v>
          </cell>
          <cell r="E5251">
            <v>3.3</v>
          </cell>
          <cell r="F5251">
            <v>3.1</v>
          </cell>
          <cell r="G5251">
            <v>3.4</v>
          </cell>
          <cell r="H5251">
            <v>0.66</v>
          </cell>
        </row>
        <row r="5252">
          <cell r="A5252">
            <v>5251</v>
          </cell>
          <cell r="B5252" t="str">
            <v>Cr├â┬⌐dit Immobilier</v>
          </cell>
          <cell r="C5252">
            <v>3.6</v>
          </cell>
          <cell r="D5252">
            <v>85</v>
          </cell>
          <cell r="E5252">
            <v>3.4</v>
          </cell>
          <cell r="F5252">
            <v>3.3</v>
          </cell>
          <cell r="G5252">
            <v>3.5</v>
          </cell>
          <cell r="H5252">
            <v>0.7</v>
          </cell>
        </row>
        <row r="5253">
          <cell r="A5253">
            <v>5252</v>
          </cell>
          <cell r="B5253" t="str">
            <v>Hope Holsomback - Nerium International Brand Partner</v>
          </cell>
          <cell r="C5253">
            <v>3.1</v>
          </cell>
          <cell r="D5253">
            <v>40</v>
          </cell>
          <cell r="E5253">
            <v>2.9</v>
          </cell>
          <cell r="F5253">
            <v>2.7</v>
          </cell>
          <cell r="G5253">
            <v>3</v>
          </cell>
          <cell r="H5253" t="str">
            <v>N/A</v>
          </cell>
        </row>
        <row r="5254">
          <cell r="A5254">
            <v>5253</v>
          </cell>
          <cell r="B5254" t="str">
            <v>Eisenhower Medical Center</v>
          </cell>
          <cell r="C5254">
            <v>3.8</v>
          </cell>
          <cell r="D5254">
            <v>640</v>
          </cell>
          <cell r="E5254">
            <v>3.5</v>
          </cell>
          <cell r="F5254">
            <v>3.4</v>
          </cell>
          <cell r="G5254">
            <v>3.9</v>
          </cell>
          <cell r="H5254">
            <v>0.8</v>
          </cell>
        </row>
        <row r="5255">
          <cell r="A5255">
            <v>5254</v>
          </cell>
          <cell r="B5255" t="str">
            <v>New York Film Academy</v>
          </cell>
          <cell r="C5255">
            <v>3.3</v>
          </cell>
          <cell r="D5255">
            <v>380</v>
          </cell>
          <cell r="E5255">
            <v>3.1</v>
          </cell>
          <cell r="F5255">
            <v>2.9</v>
          </cell>
          <cell r="G5255">
            <v>3.2</v>
          </cell>
          <cell r="H5255">
            <v>0.57999999999999996</v>
          </cell>
        </row>
        <row r="5256">
          <cell r="A5256">
            <v>5255</v>
          </cell>
          <cell r="B5256" t="str">
            <v>D.C. Everest Area School District</v>
          </cell>
          <cell r="C5256">
            <v>3.9</v>
          </cell>
          <cell r="D5256">
            <v>110</v>
          </cell>
          <cell r="E5256">
            <v>3.7</v>
          </cell>
          <cell r="F5256">
            <v>3.6</v>
          </cell>
          <cell r="G5256">
            <v>4.0999999999999996</v>
          </cell>
          <cell r="H5256">
            <v>0.84</v>
          </cell>
        </row>
        <row r="5257">
          <cell r="A5257">
            <v>5256</v>
          </cell>
          <cell r="B5257" t="str">
            <v>CommuniCare Health Services</v>
          </cell>
          <cell r="C5257">
            <v>3.2</v>
          </cell>
          <cell r="D5257">
            <v>2800</v>
          </cell>
          <cell r="E5257">
            <v>2.8</v>
          </cell>
          <cell r="F5257">
            <v>2.7</v>
          </cell>
          <cell r="G5257">
            <v>3.1</v>
          </cell>
          <cell r="H5257">
            <v>0.54</v>
          </cell>
        </row>
        <row r="5258">
          <cell r="A5258">
            <v>5257</v>
          </cell>
          <cell r="B5258" t="str">
            <v>Kings Family Restaurants</v>
          </cell>
          <cell r="C5258">
            <v>3.2</v>
          </cell>
          <cell r="D5258">
            <v>420</v>
          </cell>
          <cell r="E5258">
            <v>2.9</v>
          </cell>
          <cell r="F5258">
            <v>2.8</v>
          </cell>
          <cell r="G5258">
            <v>3.1</v>
          </cell>
          <cell r="H5258">
            <v>0.55000000000000004</v>
          </cell>
        </row>
        <row r="5259">
          <cell r="A5259">
            <v>5258</v>
          </cell>
          <cell r="B5259" t="str">
            <v>Central Processing Corporation</v>
          </cell>
          <cell r="C5259">
            <v>3.4</v>
          </cell>
          <cell r="D5259">
            <v>95</v>
          </cell>
          <cell r="E5259">
            <v>3.2</v>
          </cell>
          <cell r="F5259">
            <v>3</v>
          </cell>
          <cell r="G5259">
            <v>3.3</v>
          </cell>
          <cell r="H5259">
            <v>0.62</v>
          </cell>
        </row>
        <row r="5260">
          <cell r="A5260">
            <v>5259</v>
          </cell>
          <cell r="B5260" t="str">
            <v>Wells Fargo Advisors</v>
          </cell>
          <cell r="C5260">
            <v>3.6</v>
          </cell>
          <cell r="D5260">
            <v>2400</v>
          </cell>
          <cell r="E5260">
            <v>3.4</v>
          </cell>
          <cell r="F5260">
            <v>3.3</v>
          </cell>
          <cell r="G5260">
            <v>3.5</v>
          </cell>
          <cell r="H5260">
            <v>0.71</v>
          </cell>
        </row>
        <row r="5261">
          <cell r="A5261">
            <v>5260</v>
          </cell>
          <cell r="B5261" t="str">
            <v>Brantley Security Systems</v>
          </cell>
          <cell r="C5261">
            <v>3.1</v>
          </cell>
          <cell r="D5261">
            <v>120</v>
          </cell>
          <cell r="E5261">
            <v>2.9</v>
          </cell>
          <cell r="F5261">
            <v>2.7</v>
          </cell>
          <cell r="G5261">
            <v>3</v>
          </cell>
          <cell r="H5261">
            <v>0.52</v>
          </cell>
        </row>
        <row r="5262">
          <cell r="A5262">
            <v>5261</v>
          </cell>
          <cell r="B5262" t="str">
            <v>EM Recruits</v>
          </cell>
          <cell r="C5262">
            <v>4.2</v>
          </cell>
          <cell r="D5262">
            <v>55</v>
          </cell>
          <cell r="E5262">
            <v>4</v>
          </cell>
          <cell r="F5262">
            <v>3.9</v>
          </cell>
          <cell r="G5262">
            <v>4.3</v>
          </cell>
          <cell r="H5262">
            <v>0.9</v>
          </cell>
        </row>
        <row r="5263">
          <cell r="A5263">
            <v>5262</v>
          </cell>
          <cell r="B5263" t="str">
            <v>GHD Group</v>
          </cell>
          <cell r="C5263">
            <v>3.8</v>
          </cell>
          <cell r="D5263">
            <v>2100</v>
          </cell>
          <cell r="E5263">
            <v>3.7</v>
          </cell>
          <cell r="F5263">
            <v>3.5</v>
          </cell>
          <cell r="G5263">
            <v>3.9</v>
          </cell>
          <cell r="H5263">
            <v>0.83</v>
          </cell>
        </row>
        <row r="5264">
          <cell r="A5264">
            <v>5263</v>
          </cell>
          <cell r="B5264" t="str">
            <v>Teletrac Navman</v>
          </cell>
          <cell r="C5264">
            <v>3.4</v>
          </cell>
          <cell r="D5264">
            <v>580</v>
          </cell>
          <cell r="E5264">
            <v>3.3</v>
          </cell>
          <cell r="F5264">
            <v>3</v>
          </cell>
          <cell r="G5264">
            <v>3.2</v>
          </cell>
          <cell r="H5264">
            <v>0.62</v>
          </cell>
        </row>
        <row r="5265">
          <cell r="A5265">
            <v>5264</v>
          </cell>
          <cell r="B5265" t="str">
            <v>HALO Recognition</v>
          </cell>
          <cell r="C5265">
            <v>3.9</v>
          </cell>
          <cell r="D5265">
            <v>140</v>
          </cell>
          <cell r="E5265">
            <v>3.7</v>
          </cell>
          <cell r="F5265">
            <v>3.6</v>
          </cell>
          <cell r="G5265">
            <v>4.0999999999999996</v>
          </cell>
          <cell r="H5265">
            <v>0.86</v>
          </cell>
        </row>
        <row r="5266">
          <cell r="A5266">
            <v>5265</v>
          </cell>
          <cell r="B5266" t="str">
            <v>CFC Group</v>
          </cell>
          <cell r="C5266">
            <v>3.5</v>
          </cell>
          <cell r="D5266">
            <v>110</v>
          </cell>
          <cell r="E5266">
            <v>3.3</v>
          </cell>
          <cell r="F5266">
            <v>3.1</v>
          </cell>
          <cell r="G5266">
            <v>3.4</v>
          </cell>
          <cell r="H5266">
            <v>0.68</v>
          </cell>
        </row>
        <row r="5267">
          <cell r="A5267">
            <v>5266</v>
          </cell>
          <cell r="B5267" t="str">
            <v>Horizon NJ Health</v>
          </cell>
          <cell r="C5267">
            <v>3.6</v>
          </cell>
          <cell r="D5267">
            <v>520</v>
          </cell>
          <cell r="E5267">
            <v>3.5</v>
          </cell>
          <cell r="F5267">
            <v>3.3</v>
          </cell>
          <cell r="G5267">
            <v>3.6</v>
          </cell>
          <cell r="H5267">
            <v>0.72</v>
          </cell>
        </row>
        <row r="5268">
          <cell r="A5268">
            <v>5267</v>
          </cell>
          <cell r="B5268" t="str">
            <v>Extreme Marketing and Promotions</v>
          </cell>
          <cell r="C5268">
            <v>3.8</v>
          </cell>
          <cell r="D5268">
            <v>85</v>
          </cell>
          <cell r="E5268">
            <v>3.6</v>
          </cell>
          <cell r="F5268">
            <v>3.5</v>
          </cell>
          <cell r="G5268">
            <v>3.9</v>
          </cell>
          <cell r="H5268">
            <v>0.81</v>
          </cell>
        </row>
        <row r="5269">
          <cell r="A5269">
            <v>5268</v>
          </cell>
          <cell r="B5269" t="str">
            <v>SystemMetrics Corporation</v>
          </cell>
          <cell r="C5269">
            <v>3.7</v>
          </cell>
          <cell r="D5269">
            <v>45</v>
          </cell>
          <cell r="E5269">
            <v>3.5</v>
          </cell>
          <cell r="F5269">
            <v>3.4</v>
          </cell>
          <cell r="G5269">
            <v>3.8</v>
          </cell>
          <cell r="H5269">
            <v>0.78</v>
          </cell>
        </row>
        <row r="5270">
          <cell r="A5270">
            <v>5269</v>
          </cell>
          <cell r="B5270" t="str">
            <v>Goodwill of Central and Southern Indiana</v>
          </cell>
          <cell r="C5270">
            <v>3.4</v>
          </cell>
          <cell r="D5270">
            <v>850</v>
          </cell>
          <cell r="E5270">
            <v>3.2</v>
          </cell>
          <cell r="F5270">
            <v>3</v>
          </cell>
          <cell r="G5270">
            <v>3.4</v>
          </cell>
          <cell r="H5270">
            <v>0.65</v>
          </cell>
        </row>
        <row r="5271">
          <cell r="A5271">
            <v>5270</v>
          </cell>
          <cell r="B5271" t="str">
            <v>Health Network Laboratories</v>
          </cell>
          <cell r="C5271">
            <v>3.2</v>
          </cell>
          <cell r="D5271">
            <v>340</v>
          </cell>
          <cell r="E5271">
            <v>2.9</v>
          </cell>
          <cell r="F5271">
            <v>2.8</v>
          </cell>
          <cell r="G5271">
            <v>3.1</v>
          </cell>
          <cell r="H5271">
            <v>0.54</v>
          </cell>
        </row>
        <row r="5272">
          <cell r="A5272">
            <v>5271</v>
          </cell>
          <cell r="B5272" t="str">
            <v>San Mateo County Fair</v>
          </cell>
          <cell r="C5272">
            <v>3.9</v>
          </cell>
          <cell r="D5272">
            <v>35</v>
          </cell>
          <cell r="E5272">
            <v>3.7</v>
          </cell>
          <cell r="F5272">
            <v>3.6</v>
          </cell>
          <cell r="G5272">
            <v>4.0999999999999996</v>
          </cell>
          <cell r="H5272" t="str">
            <v>N/A</v>
          </cell>
        </row>
        <row r="5273">
          <cell r="A5273">
            <v>5272</v>
          </cell>
          <cell r="B5273" t="str">
            <v>DVUSD</v>
          </cell>
          <cell r="C5273">
            <v>3.8</v>
          </cell>
          <cell r="D5273">
            <v>240</v>
          </cell>
          <cell r="E5273">
            <v>3.6</v>
          </cell>
          <cell r="F5273">
            <v>3.5</v>
          </cell>
          <cell r="G5273">
            <v>3.9</v>
          </cell>
          <cell r="H5273">
            <v>0.82</v>
          </cell>
        </row>
        <row r="5274">
          <cell r="A5274">
            <v>5273</v>
          </cell>
          <cell r="B5274" t="str">
            <v>EMN</v>
          </cell>
          <cell r="C5274">
            <v>3.6</v>
          </cell>
          <cell r="D5274">
            <v>90</v>
          </cell>
          <cell r="E5274">
            <v>3.4</v>
          </cell>
          <cell r="F5274">
            <v>3.3</v>
          </cell>
          <cell r="G5274">
            <v>3.6</v>
          </cell>
          <cell r="H5274">
            <v>0.71</v>
          </cell>
        </row>
        <row r="5275">
          <cell r="A5275">
            <v>5274</v>
          </cell>
          <cell r="B5275" t="str">
            <v>Palace Entertainment</v>
          </cell>
          <cell r="C5275">
            <v>3.3</v>
          </cell>
          <cell r="D5275">
            <v>1100</v>
          </cell>
          <cell r="E5275">
            <v>3</v>
          </cell>
          <cell r="F5275">
            <v>2.9</v>
          </cell>
          <cell r="G5275">
            <v>3.2</v>
          </cell>
          <cell r="H5275">
            <v>0.59</v>
          </cell>
        </row>
        <row r="5276">
          <cell r="A5276">
            <v>5275</v>
          </cell>
          <cell r="B5276" t="str">
            <v>U. A. Plumbers &amp; Steamfitters Local 22</v>
          </cell>
          <cell r="C5276">
            <v>4.0999999999999996</v>
          </cell>
          <cell r="D5276">
            <v>40</v>
          </cell>
          <cell r="E5276">
            <v>3.9</v>
          </cell>
          <cell r="F5276">
            <v>3.8</v>
          </cell>
          <cell r="G5276">
            <v>4.3</v>
          </cell>
          <cell r="H5276" t="str">
            <v>N/A</v>
          </cell>
        </row>
        <row r="5277">
          <cell r="A5277">
            <v>5276</v>
          </cell>
          <cell r="B5277" t="str">
            <v>WGBH National Center for Accessible Media</v>
          </cell>
          <cell r="C5277">
            <v>4</v>
          </cell>
          <cell r="D5277">
            <v>55</v>
          </cell>
          <cell r="E5277">
            <v>3.8</v>
          </cell>
          <cell r="F5277">
            <v>3.7</v>
          </cell>
          <cell r="G5277">
            <v>4.2</v>
          </cell>
          <cell r="H5277" t="str">
            <v>N/A</v>
          </cell>
        </row>
        <row r="5278">
          <cell r="A5278">
            <v>5277</v>
          </cell>
          <cell r="B5278" t="str">
            <v>IBM Cloud</v>
          </cell>
          <cell r="C5278">
            <v>3.9</v>
          </cell>
          <cell r="D5278">
            <v>3800</v>
          </cell>
          <cell r="E5278">
            <v>3.8</v>
          </cell>
          <cell r="F5278">
            <v>3.6</v>
          </cell>
          <cell r="G5278">
            <v>3.9</v>
          </cell>
          <cell r="H5278">
            <v>0.84</v>
          </cell>
        </row>
        <row r="5279">
          <cell r="A5279">
            <v>5278</v>
          </cell>
          <cell r="B5279" t="str">
            <v>Glendora Unified School District</v>
          </cell>
          <cell r="C5279">
            <v>4</v>
          </cell>
          <cell r="D5279">
            <v>120</v>
          </cell>
          <cell r="E5279">
            <v>3.8</v>
          </cell>
          <cell r="F5279">
            <v>3.7</v>
          </cell>
          <cell r="G5279">
            <v>4.2</v>
          </cell>
          <cell r="H5279">
            <v>0.88</v>
          </cell>
        </row>
        <row r="5280">
          <cell r="A5280">
            <v>5279</v>
          </cell>
          <cell r="B5280" t="str">
            <v>WJT Global Solutions</v>
          </cell>
          <cell r="C5280">
            <v>3.5</v>
          </cell>
          <cell r="D5280">
            <v>65</v>
          </cell>
          <cell r="E5280">
            <v>3.3</v>
          </cell>
          <cell r="F5280">
            <v>3.1</v>
          </cell>
          <cell r="G5280">
            <v>3.4</v>
          </cell>
          <cell r="H5280">
            <v>0.67</v>
          </cell>
        </row>
        <row r="5281">
          <cell r="A5281">
            <v>5280</v>
          </cell>
          <cell r="B5281" t="str">
            <v>HealthONE</v>
          </cell>
          <cell r="C5281">
            <v>3.4</v>
          </cell>
          <cell r="D5281">
            <v>1200</v>
          </cell>
          <cell r="E5281">
            <v>3.1</v>
          </cell>
          <cell r="F5281">
            <v>3</v>
          </cell>
          <cell r="G5281">
            <v>3.3</v>
          </cell>
          <cell r="H5281">
            <v>0.64</v>
          </cell>
        </row>
        <row r="5282">
          <cell r="A5282">
            <v>5281</v>
          </cell>
          <cell r="B5282" t="str">
            <v>CarMax Auto Finance</v>
          </cell>
          <cell r="C5282">
            <v>3.8</v>
          </cell>
          <cell r="D5282">
            <v>460</v>
          </cell>
          <cell r="E5282">
            <v>3.6</v>
          </cell>
          <cell r="F5282">
            <v>3.5</v>
          </cell>
          <cell r="G5282">
            <v>3.9</v>
          </cell>
          <cell r="H5282">
            <v>0.82</v>
          </cell>
        </row>
        <row r="5283">
          <cell r="A5283">
            <v>5282</v>
          </cell>
          <cell r="B5283" t="str">
            <v>Senior Solutions Home Care</v>
          </cell>
          <cell r="C5283">
            <v>3.5</v>
          </cell>
          <cell r="D5283">
            <v>210</v>
          </cell>
          <cell r="E5283">
            <v>3.3</v>
          </cell>
          <cell r="F5283">
            <v>3.1</v>
          </cell>
          <cell r="G5283">
            <v>3.5</v>
          </cell>
          <cell r="H5283">
            <v>0.69</v>
          </cell>
        </row>
        <row r="5284">
          <cell r="A5284">
            <v>5283</v>
          </cell>
          <cell r="B5284" t="str">
            <v>Venetian Casino Resort</v>
          </cell>
          <cell r="C5284">
            <v>3.7</v>
          </cell>
          <cell r="D5284">
            <v>1800</v>
          </cell>
          <cell r="E5284">
            <v>3.4</v>
          </cell>
          <cell r="F5284">
            <v>3.3</v>
          </cell>
          <cell r="G5284">
            <v>3.8</v>
          </cell>
          <cell r="H5284">
            <v>0.77</v>
          </cell>
        </row>
        <row r="5285">
          <cell r="A5285">
            <v>5284</v>
          </cell>
          <cell r="B5285" t="str">
            <v>Heart Hospital of New Mexico</v>
          </cell>
          <cell r="C5285">
            <v>3.6</v>
          </cell>
          <cell r="D5285">
            <v>130</v>
          </cell>
          <cell r="E5285">
            <v>3.4</v>
          </cell>
          <cell r="F5285">
            <v>3.3</v>
          </cell>
          <cell r="G5285">
            <v>3.6</v>
          </cell>
          <cell r="H5285">
            <v>0.72</v>
          </cell>
        </row>
        <row r="5286">
          <cell r="A5286">
            <v>5285</v>
          </cell>
          <cell r="B5286" t="str">
            <v>Reinvention Media</v>
          </cell>
          <cell r="C5286">
            <v>4.0999999999999996</v>
          </cell>
          <cell r="D5286">
            <v>35</v>
          </cell>
          <cell r="E5286">
            <v>3.9</v>
          </cell>
          <cell r="F5286">
            <v>3.8</v>
          </cell>
          <cell r="G5286">
            <v>4.2</v>
          </cell>
          <cell r="H5286">
            <v>0.9</v>
          </cell>
        </row>
        <row r="5287">
          <cell r="A5287">
            <v>5286</v>
          </cell>
          <cell r="B5287" t="str">
            <v>FXCM</v>
          </cell>
          <cell r="C5287">
            <v>3.4</v>
          </cell>
          <cell r="D5287">
            <v>320</v>
          </cell>
          <cell r="E5287">
            <v>3.2</v>
          </cell>
          <cell r="F5287">
            <v>3</v>
          </cell>
          <cell r="G5287">
            <v>3.3</v>
          </cell>
          <cell r="H5287">
            <v>0.63</v>
          </cell>
        </row>
        <row r="5288">
          <cell r="A5288">
            <v>5287</v>
          </cell>
          <cell r="B5288" t="str">
            <v>analogico gmbh</v>
          </cell>
          <cell r="C5288">
            <v>3.9</v>
          </cell>
          <cell r="D5288">
            <v>25</v>
          </cell>
          <cell r="E5288">
            <v>3.7</v>
          </cell>
          <cell r="F5288">
            <v>3.6</v>
          </cell>
          <cell r="G5288">
            <v>4</v>
          </cell>
          <cell r="H5288" t="str">
            <v>N/A</v>
          </cell>
        </row>
        <row r="5289">
          <cell r="A5289">
            <v>5288</v>
          </cell>
          <cell r="B5289" t="str">
            <v>Lowe's Careers</v>
          </cell>
          <cell r="C5289">
            <v>3.3</v>
          </cell>
          <cell r="D5289">
            <v>45000</v>
          </cell>
          <cell r="E5289">
            <v>3</v>
          </cell>
          <cell r="F5289">
            <v>2.9</v>
          </cell>
          <cell r="G5289">
            <v>3.2</v>
          </cell>
          <cell r="H5289">
            <v>0.57999999999999996</v>
          </cell>
        </row>
        <row r="5290">
          <cell r="A5290">
            <v>5289</v>
          </cell>
          <cell r="B5290" t="str">
            <v>Sonitrol</v>
          </cell>
          <cell r="C5290">
            <v>3.4</v>
          </cell>
          <cell r="D5290">
            <v>280</v>
          </cell>
          <cell r="E5290">
            <v>3.2</v>
          </cell>
          <cell r="F5290">
            <v>3</v>
          </cell>
          <cell r="G5290">
            <v>3.3</v>
          </cell>
          <cell r="H5290">
            <v>0.64</v>
          </cell>
        </row>
        <row r="5291">
          <cell r="A5291">
            <v>5290</v>
          </cell>
          <cell r="B5291" t="str">
            <v>Salem Corporation</v>
          </cell>
          <cell r="C5291">
            <v>3.5</v>
          </cell>
          <cell r="D5291">
            <v>110</v>
          </cell>
          <cell r="E5291">
            <v>3.3</v>
          </cell>
          <cell r="F5291">
            <v>3.1</v>
          </cell>
          <cell r="G5291">
            <v>3.4</v>
          </cell>
          <cell r="H5291">
            <v>0.68</v>
          </cell>
        </row>
        <row r="5292">
          <cell r="A5292">
            <v>5291</v>
          </cell>
          <cell r="B5292" t="str">
            <v>Infovision Social</v>
          </cell>
          <cell r="C5292">
            <v>3.8</v>
          </cell>
          <cell r="D5292">
            <v>75</v>
          </cell>
          <cell r="E5292">
            <v>3.6</v>
          </cell>
          <cell r="F5292">
            <v>3.5</v>
          </cell>
          <cell r="G5292">
            <v>3.9</v>
          </cell>
          <cell r="H5292">
            <v>0.81</v>
          </cell>
        </row>
        <row r="5293">
          <cell r="A5293">
            <v>5292</v>
          </cell>
          <cell r="B5293" t="str">
            <v>The Technology Development Center</v>
          </cell>
          <cell r="C5293">
            <v>4</v>
          </cell>
          <cell r="D5293">
            <v>40</v>
          </cell>
          <cell r="E5293">
            <v>3.8</v>
          </cell>
          <cell r="F5293">
            <v>3.7</v>
          </cell>
          <cell r="G5293">
            <v>4.2</v>
          </cell>
          <cell r="H5293" t="str">
            <v>N/A</v>
          </cell>
        </row>
        <row r="5294">
          <cell r="A5294">
            <v>5293</v>
          </cell>
          <cell r="B5294" t="str">
            <v>Club Metro</v>
          </cell>
          <cell r="C5294">
            <v>3.2</v>
          </cell>
          <cell r="D5294">
            <v>95</v>
          </cell>
          <cell r="E5294">
            <v>3</v>
          </cell>
          <cell r="F5294">
            <v>2.8</v>
          </cell>
          <cell r="G5294">
            <v>3.1</v>
          </cell>
          <cell r="H5294">
            <v>0.55000000000000004</v>
          </cell>
        </row>
        <row r="5295">
          <cell r="A5295">
            <v>5294</v>
          </cell>
          <cell r="B5295" t="str">
            <v>The Global Advisory Council</v>
          </cell>
          <cell r="C5295">
            <v>3.9</v>
          </cell>
          <cell r="D5295">
            <v>30</v>
          </cell>
          <cell r="E5295">
            <v>3.7</v>
          </cell>
          <cell r="F5295">
            <v>3.6</v>
          </cell>
          <cell r="G5295">
            <v>4</v>
          </cell>
          <cell r="H5295" t="str">
            <v>N/A</v>
          </cell>
        </row>
        <row r="5296">
          <cell r="A5296">
            <v>5295</v>
          </cell>
          <cell r="B5296" t="str">
            <v>Center for Advanced Engineering Environments</v>
          </cell>
          <cell r="C5296">
            <v>4.2</v>
          </cell>
          <cell r="D5296">
            <v>25</v>
          </cell>
          <cell r="E5296">
            <v>4</v>
          </cell>
          <cell r="F5296">
            <v>3.9</v>
          </cell>
          <cell r="G5296">
            <v>4.4000000000000004</v>
          </cell>
          <cell r="H5296" t="str">
            <v>N/A</v>
          </cell>
        </row>
        <row r="5297">
          <cell r="A5297">
            <v>5296</v>
          </cell>
          <cell r="B5297" t="str">
            <v>Big Y</v>
          </cell>
          <cell r="C5297">
            <v>3.5</v>
          </cell>
          <cell r="D5297">
            <v>1400</v>
          </cell>
          <cell r="E5297">
            <v>3.2</v>
          </cell>
          <cell r="F5297">
            <v>3.1</v>
          </cell>
          <cell r="G5297">
            <v>3.5</v>
          </cell>
          <cell r="H5297">
            <v>0.7</v>
          </cell>
        </row>
        <row r="5298">
          <cell r="A5298">
            <v>5297</v>
          </cell>
          <cell r="B5298" t="str">
            <v>Trade Currents</v>
          </cell>
          <cell r="C5298">
            <v>3.7</v>
          </cell>
          <cell r="D5298">
            <v>45</v>
          </cell>
          <cell r="E5298">
            <v>3.5</v>
          </cell>
          <cell r="F5298">
            <v>3.4</v>
          </cell>
          <cell r="G5298">
            <v>3.8</v>
          </cell>
          <cell r="H5298">
            <v>0.78</v>
          </cell>
        </row>
        <row r="5299">
          <cell r="A5299">
            <v>5298</v>
          </cell>
          <cell r="B5299" t="str">
            <v>American Commercial Lines</v>
          </cell>
          <cell r="C5299">
            <v>3.2</v>
          </cell>
          <cell r="D5299">
            <v>380</v>
          </cell>
          <cell r="E5299">
            <v>2.9</v>
          </cell>
          <cell r="F5299">
            <v>2.8</v>
          </cell>
          <cell r="G5299">
            <v>3.1</v>
          </cell>
          <cell r="H5299">
            <v>0.54</v>
          </cell>
        </row>
        <row r="5300">
          <cell r="A5300">
            <v>5299</v>
          </cell>
          <cell r="B5300" t="str">
            <v>Bio-Reference Laboratories</v>
          </cell>
          <cell r="C5300">
            <v>3</v>
          </cell>
          <cell r="D5300">
            <v>1100</v>
          </cell>
          <cell r="E5300">
            <v>2.8</v>
          </cell>
          <cell r="F5300">
            <v>2.6</v>
          </cell>
          <cell r="G5300">
            <v>2.9</v>
          </cell>
          <cell r="H5300">
            <v>0.46</v>
          </cell>
        </row>
        <row r="5301">
          <cell r="A5301">
            <v>5300</v>
          </cell>
          <cell r="B5301" t="str">
            <v>Space Apps Challenge</v>
          </cell>
          <cell r="C5301">
            <v>4.4000000000000004</v>
          </cell>
          <cell r="D5301">
            <v>20</v>
          </cell>
          <cell r="E5301">
            <v>4.2</v>
          </cell>
          <cell r="F5301">
            <v>4.0999999999999996</v>
          </cell>
          <cell r="G5301">
            <v>4.5999999999999996</v>
          </cell>
          <cell r="H5301" t="str">
            <v>N/A</v>
          </cell>
        </row>
        <row r="5302">
          <cell r="A5302">
            <v>5301</v>
          </cell>
          <cell r="B5302" t="str">
            <v>Velan Bookkeepers.</v>
          </cell>
          <cell r="C5302">
            <v>3.8</v>
          </cell>
          <cell r="D5302">
            <v>45</v>
          </cell>
          <cell r="E5302">
            <v>3.6</v>
          </cell>
          <cell r="F5302">
            <v>3.5</v>
          </cell>
          <cell r="G5302">
            <v>3.7</v>
          </cell>
          <cell r="H5302">
            <v>0.82</v>
          </cell>
        </row>
        <row r="5303">
          <cell r="A5303">
            <v>5302</v>
          </cell>
          <cell r="B5303" t="str">
            <v>DLZ Corporation</v>
          </cell>
          <cell r="C5303">
            <v>3.6</v>
          </cell>
          <cell r="D5303">
            <v>180</v>
          </cell>
          <cell r="E5303">
            <v>3.5</v>
          </cell>
          <cell r="F5303">
            <v>3.2</v>
          </cell>
          <cell r="G5303">
            <v>3.4</v>
          </cell>
          <cell r="H5303">
            <v>0.74</v>
          </cell>
        </row>
        <row r="5304">
          <cell r="A5304">
            <v>5303</v>
          </cell>
          <cell r="B5304" t="str">
            <v>Leadership Development International</v>
          </cell>
          <cell r="C5304">
            <v>4.0999999999999996</v>
          </cell>
          <cell r="D5304">
            <v>65</v>
          </cell>
          <cell r="E5304">
            <v>3.8</v>
          </cell>
          <cell r="F5304">
            <v>4</v>
          </cell>
          <cell r="G5304">
            <v>4.2</v>
          </cell>
          <cell r="H5304">
            <v>0.88</v>
          </cell>
        </row>
        <row r="5305">
          <cell r="A5305">
            <v>5304</v>
          </cell>
          <cell r="B5305" t="str">
            <v>VeriSouthern Multifoodsfied</v>
          </cell>
          <cell r="C5305" t="str">
            <v>N/A</v>
          </cell>
          <cell r="D5305" t="str">
            <v>N/A</v>
          </cell>
          <cell r="E5305" t="str">
            <v>N/A</v>
          </cell>
          <cell r="F5305" t="str">
            <v>N/A</v>
          </cell>
          <cell r="G5305" t="str">
            <v>N/A</v>
          </cell>
          <cell r="H5305" t="str">
            <v>N/A</v>
          </cell>
        </row>
        <row r="5306">
          <cell r="A5306">
            <v>5305</v>
          </cell>
          <cell r="B5306" t="str">
            <v>Human Nutrition Research Center</v>
          </cell>
          <cell r="C5306">
            <v>4.2</v>
          </cell>
          <cell r="D5306">
            <v>30</v>
          </cell>
          <cell r="E5306">
            <v>4</v>
          </cell>
          <cell r="F5306">
            <v>3.9</v>
          </cell>
          <cell r="G5306">
            <v>4.0999999999999996</v>
          </cell>
          <cell r="H5306" t="str">
            <v>N/A</v>
          </cell>
        </row>
        <row r="5307">
          <cell r="A5307">
            <v>5306</v>
          </cell>
          <cell r="B5307" t="str">
            <v>Tybee Wedding Chapel</v>
          </cell>
          <cell r="C5307">
            <v>3.5</v>
          </cell>
          <cell r="D5307">
            <v>12</v>
          </cell>
          <cell r="E5307">
            <v>3.2</v>
          </cell>
          <cell r="F5307">
            <v>3.3</v>
          </cell>
          <cell r="G5307">
            <v>3.6</v>
          </cell>
          <cell r="H5307" t="str">
            <v>N/A</v>
          </cell>
        </row>
        <row r="5308">
          <cell r="A5308">
            <v>5307</v>
          </cell>
          <cell r="B5308" t="str">
            <v>NANV Group</v>
          </cell>
          <cell r="C5308">
            <v>3.9</v>
          </cell>
          <cell r="D5308">
            <v>25</v>
          </cell>
          <cell r="E5308">
            <v>3.7</v>
          </cell>
          <cell r="F5308">
            <v>3.8</v>
          </cell>
          <cell r="G5308">
            <v>4</v>
          </cell>
          <cell r="H5308">
            <v>0.85</v>
          </cell>
        </row>
        <row r="5309">
          <cell r="A5309">
            <v>5308</v>
          </cell>
          <cell r="B5309" t="str">
            <v>Susquehanna Printing</v>
          </cell>
          <cell r="C5309">
            <v>3.2</v>
          </cell>
          <cell r="D5309">
            <v>55</v>
          </cell>
          <cell r="E5309">
            <v>3</v>
          </cell>
          <cell r="F5309">
            <v>2.9</v>
          </cell>
          <cell r="G5309">
            <v>3.1</v>
          </cell>
          <cell r="H5309">
            <v>0.57999999999999996</v>
          </cell>
        </row>
        <row r="5310">
          <cell r="A5310">
            <v>5309</v>
          </cell>
          <cell r="B5310" t="str">
            <v>Heritage of Emerson</v>
          </cell>
          <cell r="C5310">
            <v>3.4</v>
          </cell>
          <cell r="D5310">
            <v>40</v>
          </cell>
          <cell r="E5310">
            <v>3.3</v>
          </cell>
          <cell r="F5310">
            <v>3.1</v>
          </cell>
          <cell r="G5310">
            <v>3.3</v>
          </cell>
          <cell r="H5310">
            <v>0.62</v>
          </cell>
        </row>
        <row r="5311">
          <cell r="A5311">
            <v>5310</v>
          </cell>
          <cell r="B5311" t="str">
            <v>TeamOne</v>
          </cell>
          <cell r="C5311">
            <v>3.8</v>
          </cell>
          <cell r="D5311">
            <v>210</v>
          </cell>
          <cell r="E5311">
            <v>3.5</v>
          </cell>
          <cell r="F5311">
            <v>3.6</v>
          </cell>
          <cell r="G5311">
            <v>3.9</v>
          </cell>
          <cell r="H5311">
            <v>0.81</v>
          </cell>
        </row>
        <row r="5312">
          <cell r="A5312">
            <v>5311</v>
          </cell>
          <cell r="B5312" t="str">
            <v>Tammy Walker Cancer Center</v>
          </cell>
          <cell r="C5312">
            <v>3.7</v>
          </cell>
          <cell r="D5312">
            <v>35</v>
          </cell>
          <cell r="E5312">
            <v>3.6</v>
          </cell>
          <cell r="F5312">
            <v>3.4</v>
          </cell>
          <cell r="G5312">
            <v>3.8</v>
          </cell>
          <cell r="H5312" t="str">
            <v>N/A</v>
          </cell>
        </row>
        <row r="5313">
          <cell r="A5313">
            <v>5312</v>
          </cell>
          <cell r="B5313" t="str">
            <v>Always A Step Beyond</v>
          </cell>
          <cell r="C5313">
            <v>4</v>
          </cell>
          <cell r="D5313">
            <v>20</v>
          </cell>
          <cell r="E5313">
            <v>3.9</v>
          </cell>
          <cell r="F5313">
            <v>3.8</v>
          </cell>
          <cell r="G5313">
            <v>4.0999999999999996</v>
          </cell>
          <cell r="H5313" t="str">
            <v>N/A</v>
          </cell>
        </row>
        <row r="5314">
          <cell r="A5314">
            <v>5313</v>
          </cell>
          <cell r="B5314" t="str">
            <v>Nyack Hospital</v>
          </cell>
          <cell r="C5314">
            <v>3.2</v>
          </cell>
          <cell r="D5314">
            <v>320</v>
          </cell>
          <cell r="E5314">
            <v>3.1</v>
          </cell>
          <cell r="F5314">
            <v>2.8</v>
          </cell>
          <cell r="G5314">
            <v>3</v>
          </cell>
          <cell r="H5314">
            <v>0.54</v>
          </cell>
        </row>
        <row r="5315">
          <cell r="A5315">
            <v>5314</v>
          </cell>
          <cell r="B5315" t="str">
            <v>Alpha Business Trends</v>
          </cell>
          <cell r="C5315">
            <v>3.6</v>
          </cell>
          <cell r="D5315">
            <v>15</v>
          </cell>
          <cell r="E5315">
            <v>3.4</v>
          </cell>
          <cell r="F5315">
            <v>3.5</v>
          </cell>
          <cell r="G5315">
            <v>3.7</v>
          </cell>
          <cell r="H5315" t="str">
            <v>N/A</v>
          </cell>
        </row>
        <row r="5316">
          <cell r="A5316">
            <v>5315</v>
          </cell>
          <cell r="B5316" t="str">
            <v>Inter-Con Security Systems</v>
          </cell>
          <cell r="C5316">
            <v>3.1</v>
          </cell>
          <cell r="D5316">
            <v>1200</v>
          </cell>
          <cell r="E5316">
            <v>2.9</v>
          </cell>
          <cell r="F5316">
            <v>2.8</v>
          </cell>
          <cell r="G5316">
            <v>3</v>
          </cell>
          <cell r="H5316">
            <v>0.52</v>
          </cell>
        </row>
        <row r="5317">
          <cell r="A5317">
            <v>5316</v>
          </cell>
          <cell r="B5317" t="str">
            <v>Cambridge Meridian Academies Trust</v>
          </cell>
          <cell r="C5317">
            <v>3.5</v>
          </cell>
          <cell r="D5317">
            <v>85</v>
          </cell>
          <cell r="E5317">
            <v>3.4</v>
          </cell>
          <cell r="F5317">
            <v>3.2</v>
          </cell>
          <cell r="G5317">
            <v>3.5</v>
          </cell>
          <cell r="H5317">
            <v>0.68</v>
          </cell>
        </row>
        <row r="5318">
          <cell r="A5318">
            <v>5317</v>
          </cell>
          <cell r="B5318" t="str">
            <v>Clear Lake Psychotherapy &amp; Diagnostics</v>
          </cell>
          <cell r="C5318">
            <v>3.8</v>
          </cell>
          <cell r="D5318">
            <v>18</v>
          </cell>
          <cell r="E5318">
            <v>3.7</v>
          </cell>
          <cell r="F5318">
            <v>3.6</v>
          </cell>
          <cell r="G5318">
            <v>3.9</v>
          </cell>
          <cell r="H5318" t="str">
            <v>N/A</v>
          </cell>
        </row>
        <row r="5319">
          <cell r="A5319">
            <v>5318</v>
          </cell>
          <cell r="B5319" t="str">
            <v>JMA Human Resource Management</v>
          </cell>
          <cell r="C5319">
            <v>3.9</v>
          </cell>
          <cell r="D5319">
            <v>45</v>
          </cell>
          <cell r="E5319">
            <v>3.8</v>
          </cell>
          <cell r="F5319">
            <v>3.7</v>
          </cell>
          <cell r="G5319">
            <v>4</v>
          </cell>
          <cell r="H5319">
            <v>0.84</v>
          </cell>
        </row>
        <row r="5320">
          <cell r="A5320">
            <v>5319</v>
          </cell>
          <cell r="B5320" t="str">
            <v>Eckstein</v>
          </cell>
          <cell r="C5320">
            <v>3.4</v>
          </cell>
          <cell r="D5320">
            <v>28</v>
          </cell>
          <cell r="E5320">
            <v>3.2</v>
          </cell>
          <cell r="F5320">
            <v>3.1</v>
          </cell>
          <cell r="G5320">
            <v>3.3</v>
          </cell>
          <cell r="H5320" t="str">
            <v>N/A</v>
          </cell>
        </row>
        <row r="5321">
          <cell r="A5321">
            <v>5320</v>
          </cell>
          <cell r="B5321" t="str">
            <v>The Marwin Group</v>
          </cell>
          <cell r="C5321">
            <v>3.7</v>
          </cell>
          <cell r="D5321">
            <v>32</v>
          </cell>
          <cell r="E5321">
            <v>3.5</v>
          </cell>
          <cell r="F5321">
            <v>3.4</v>
          </cell>
          <cell r="G5321">
            <v>3.6</v>
          </cell>
          <cell r="H5321">
            <v>0.76</v>
          </cell>
        </row>
        <row r="5322">
          <cell r="A5322">
            <v>5321</v>
          </cell>
          <cell r="B5322" t="str">
            <v>Ventura County Medical Center</v>
          </cell>
          <cell r="C5322">
            <v>3.5</v>
          </cell>
          <cell r="D5322">
            <v>150</v>
          </cell>
          <cell r="E5322">
            <v>3.4</v>
          </cell>
          <cell r="F5322">
            <v>3.1</v>
          </cell>
          <cell r="G5322">
            <v>3.4</v>
          </cell>
          <cell r="H5322">
            <v>0.65</v>
          </cell>
        </row>
        <row r="5323">
          <cell r="A5323">
            <v>5322</v>
          </cell>
          <cell r="B5323" t="str">
            <v>Eggo</v>
          </cell>
          <cell r="C5323">
            <v>3.6</v>
          </cell>
          <cell r="D5323">
            <v>95</v>
          </cell>
          <cell r="E5323">
            <v>3.5</v>
          </cell>
          <cell r="F5323">
            <v>3.3</v>
          </cell>
          <cell r="G5323">
            <v>3.5</v>
          </cell>
          <cell r="H5323">
            <v>0.72</v>
          </cell>
        </row>
        <row r="5324">
          <cell r="A5324">
            <v>5323</v>
          </cell>
          <cell r="B5324" t="str">
            <v>Loanstar Computer</v>
          </cell>
          <cell r="C5324">
            <v>3.3</v>
          </cell>
          <cell r="D5324">
            <v>22</v>
          </cell>
          <cell r="E5324">
            <v>3.1</v>
          </cell>
          <cell r="F5324">
            <v>3</v>
          </cell>
          <cell r="G5324">
            <v>3.2</v>
          </cell>
          <cell r="H5324" t="str">
            <v>N/A</v>
          </cell>
        </row>
        <row r="5325">
          <cell r="A5325">
            <v>5324</v>
          </cell>
          <cell r="B5325" t="str">
            <v>ArcticSoft</v>
          </cell>
          <cell r="C5325">
            <v>4.0999999999999996</v>
          </cell>
          <cell r="D5325">
            <v>14</v>
          </cell>
          <cell r="E5325">
            <v>3.9</v>
          </cell>
          <cell r="F5325">
            <v>4</v>
          </cell>
          <cell r="G5325">
            <v>4.2</v>
          </cell>
          <cell r="H5325" t="str">
            <v>N/A</v>
          </cell>
        </row>
        <row r="5326">
          <cell r="A5326">
            <v>5325</v>
          </cell>
          <cell r="B5326" t="str">
            <v>Ark Restaurants</v>
          </cell>
          <cell r="C5326">
            <v>3.2</v>
          </cell>
          <cell r="D5326">
            <v>280</v>
          </cell>
          <cell r="E5326">
            <v>3</v>
          </cell>
          <cell r="F5326">
            <v>2.9</v>
          </cell>
          <cell r="G5326">
            <v>3.1</v>
          </cell>
          <cell r="H5326">
            <v>0.55000000000000004</v>
          </cell>
        </row>
        <row r="5327">
          <cell r="A5327">
            <v>5326</v>
          </cell>
          <cell r="B5327" t="str">
            <v>MOAB Training International</v>
          </cell>
          <cell r="C5327">
            <v>4.2</v>
          </cell>
          <cell r="D5327">
            <v>18</v>
          </cell>
          <cell r="E5327">
            <v>4</v>
          </cell>
          <cell r="F5327">
            <v>4.0999999999999996</v>
          </cell>
          <cell r="G5327">
            <v>4.3</v>
          </cell>
          <cell r="H5327" t="str">
            <v>N/A</v>
          </cell>
        </row>
        <row r="5328">
          <cell r="A5328">
            <v>5327</v>
          </cell>
          <cell r="B5328" t="str">
            <v>Lumos Networks Corporation</v>
          </cell>
          <cell r="C5328">
            <v>3.4</v>
          </cell>
          <cell r="D5328">
            <v>140</v>
          </cell>
          <cell r="E5328">
            <v>3.5</v>
          </cell>
          <cell r="F5328">
            <v>3.1</v>
          </cell>
          <cell r="G5328">
            <v>3.2</v>
          </cell>
          <cell r="H5328">
            <v>0.63</v>
          </cell>
        </row>
        <row r="5329">
          <cell r="A5329">
            <v>5328</v>
          </cell>
          <cell r="B5329" t="str">
            <v>Tecma</v>
          </cell>
          <cell r="C5329">
            <v>3.9</v>
          </cell>
          <cell r="D5329">
            <v>110</v>
          </cell>
          <cell r="E5329">
            <v>3.8</v>
          </cell>
          <cell r="F5329">
            <v>3.7</v>
          </cell>
          <cell r="G5329">
            <v>4</v>
          </cell>
          <cell r="H5329">
            <v>0.86</v>
          </cell>
        </row>
        <row r="5330">
          <cell r="A5330">
            <v>5329</v>
          </cell>
          <cell r="B5330" t="str">
            <v>Marshalls</v>
          </cell>
          <cell r="C5330">
            <v>3.4</v>
          </cell>
          <cell r="D5330">
            <v>18500</v>
          </cell>
          <cell r="E5330">
            <v>3.2</v>
          </cell>
          <cell r="F5330">
            <v>3.1</v>
          </cell>
          <cell r="G5330">
            <v>3.4</v>
          </cell>
          <cell r="H5330">
            <v>0.66</v>
          </cell>
        </row>
        <row r="5331">
          <cell r="A5331">
            <v>5330</v>
          </cell>
          <cell r="B5331" t="str">
            <v>Manugistics Group</v>
          </cell>
          <cell r="C5331">
            <v>3.5</v>
          </cell>
          <cell r="D5331">
            <v>65</v>
          </cell>
          <cell r="E5331">
            <v>3.6</v>
          </cell>
          <cell r="F5331">
            <v>3.2</v>
          </cell>
          <cell r="G5331">
            <v>3.3</v>
          </cell>
          <cell r="H5331">
            <v>0.68</v>
          </cell>
        </row>
        <row r="5332">
          <cell r="A5332">
            <v>5331</v>
          </cell>
          <cell r="B5332" t="str">
            <v>The BlocPartners</v>
          </cell>
          <cell r="C5332">
            <v>4</v>
          </cell>
          <cell r="D5332">
            <v>25</v>
          </cell>
          <cell r="E5332">
            <v>3.7</v>
          </cell>
          <cell r="F5332">
            <v>3.8</v>
          </cell>
          <cell r="G5332">
            <v>4.0999999999999996</v>
          </cell>
          <cell r="H5332">
            <v>0.89</v>
          </cell>
        </row>
        <row r="5333">
          <cell r="A5333">
            <v>5332</v>
          </cell>
          <cell r="B5333" t="str">
            <v>ZipRealty</v>
          </cell>
          <cell r="C5333">
            <v>3.4</v>
          </cell>
          <cell r="D5333">
            <v>380</v>
          </cell>
          <cell r="E5333">
            <v>3.5</v>
          </cell>
          <cell r="F5333">
            <v>3.1</v>
          </cell>
          <cell r="G5333">
            <v>3.3</v>
          </cell>
          <cell r="H5333">
            <v>0.62</v>
          </cell>
        </row>
        <row r="5334">
          <cell r="A5334">
            <v>5333</v>
          </cell>
          <cell r="B5334" t="str">
            <v>Crown Remodeling</v>
          </cell>
          <cell r="C5334">
            <v>3.6</v>
          </cell>
          <cell r="D5334">
            <v>55</v>
          </cell>
          <cell r="E5334">
            <v>3.4</v>
          </cell>
          <cell r="F5334">
            <v>3.3</v>
          </cell>
          <cell r="G5334">
            <v>3.5</v>
          </cell>
          <cell r="H5334">
            <v>0.71</v>
          </cell>
        </row>
        <row r="5335">
          <cell r="A5335">
            <v>5334</v>
          </cell>
          <cell r="B5335" t="str">
            <v>Broadwing Corp</v>
          </cell>
          <cell r="C5335">
            <v>3.3</v>
          </cell>
          <cell r="D5335">
            <v>42</v>
          </cell>
          <cell r="E5335">
            <v>3.2</v>
          </cell>
          <cell r="F5335">
            <v>3</v>
          </cell>
          <cell r="G5335">
            <v>3.1</v>
          </cell>
          <cell r="H5335">
            <v>0.57999999999999996</v>
          </cell>
        </row>
        <row r="5336">
          <cell r="A5336">
            <v>5335</v>
          </cell>
          <cell r="B5336" t="str">
            <v>Clearwire</v>
          </cell>
          <cell r="C5336">
            <v>3.2</v>
          </cell>
          <cell r="D5336">
            <v>540</v>
          </cell>
          <cell r="E5336">
            <v>3.4</v>
          </cell>
          <cell r="F5336">
            <v>2.9</v>
          </cell>
          <cell r="G5336">
            <v>3</v>
          </cell>
          <cell r="H5336">
            <v>0.54</v>
          </cell>
        </row>
        <row r="5337">
          <cell r="A5337">
            <v>5336</v>
          </cell>
          <cell r="B5337" t="str">
            <v>KGP Telecommunications</v>
          </cell>
          <cell r="C5337">
            <v>3.3</v>
          </cell>
          <cell r="D5337">
            <v>160</v>
          </cell>
          <cell r="E5337">
            <v>3.4</v>
          </cell>
          <cell r="F5337">
            <v>3</v>
          </cell>
          <cell r="G5337">
            <v>3.1</v>
          </cell>
          <cell r="H5337">
            <v>0.6</v>
          </cell>
        </row>
        <row r="5338">
          <cell r="A5338">
            <v>5337</v>
          </cell>
          <cell r="B5338" t="str">
            <v>Innovative Computing Laboratory</v>
          </cell>
          <cell r="C5338">
            <v>4.3</v>
          </cell>
          <cell r="D5338">
            <v>35</v>
          </cell>
          <cell r="E5338">
            <v>4.0999999999999996</v>
          </cell>
          <cell r="F5338">
            <v>4.2</v>
          </cell>
          <cell r="G5338">
            <v>4.4000000000000004</v>
          </cell>
          <cell r="H5338" t="str">
            <v>N/A</v>
          </cell>
        </row>
        <row r="5339">
          <cell r="A5339">
            <v>5338</v>
          </cell>
          <cell r="B5339" t="str">
            <v>Grupo Rolsa</v>
          </cell>
          <cell r="C5339">
            <v>3.8</v>
          </cell>
          <cell r="D5339">
            <v>48</v>
          </cell>
          <cell r="E5339">
            <v>3.7</v>
          </cell>
          <cell r="F5339">
            <v>3.6</v>
          </cell>
          <cell r="G5339">
            <v>3.9</v>
          </cell>
          <cell r="H5339">
            <v>0.83</v>
          </cell>
        </row>
        <row r="5340">
          <cell r="A5340">
            <v>5339</v>
          </cell>
          <cell r="B5340" t="str">
            <v>Carnegie Mellon CyLab</v>
          </cell>
          <cell r="C5340">
            <v>4.4000000000000004</v>
          </cell>
          <cell r="D5340">
            <v>22</v>
          </cell>
          <cell r="E5340">
            <v>4.2</v>
          </cell>
          <cell r="F5340">
            <v>4.0999999999999996</v>
          </cell>
          <cell r="G5340">
            <v>4.5</v>
          </cell>
          <cell r="H5340" t="str">
            <v>N/A</v>
          </cell>
        </row>
        <row r="5341">
          <cell r="A5341">
            <v>5340</v>
          </cell>
          <cell r="B5341" t="str">
            <v>Mediaflux</v>
          </cell>
          <cell r="C5341">
            <v>3.7</v>
          </cell>
          <cell r="D5341">
            <v>18</v>
          </cell>
          <cell r="E5341">
            <v>3.5</v>
          </cell>
          <cell r="F5341">
            <v>3.4</v>
          </cell>
          <cell r="G5341">
            <v>3.7</v>
          </cell>
          <cell r="H5341" t="str">
            <v>N/A</v>
          </cell>
        </row>
        <row r="5342">
          <cell r="A5342">
            <v>5341</v>
          </cell>
          <cell r="B5342" t="str">
            <v>United Nebraska Financial Co</v>
          </cell>
          <cell r="C5342">
            <v>3.5</v>
          </cell>
          <cell r="D5342">
            <v>12</v>
          </cell>
          <cell r="E5342">
            <v>3.6</v>
          </cell>
          <cell r="F5342">
            <v>3.2</v>
          </cell>
          <cell r="G5342">
            <v>3.4</v>
          </cell>
          <cell r="H5342" t="str">
            <v>N/A</v>
          </cell>
        </row>
        <row r="5343">
          <cell r="A5343">
            <v>5342</v>
          </cell>
          <cell r="B5343" t="str">
            <v>Windstream Supply</v>
          </cell>
          <cell r="C5343">
            <v>3.2</v>
          </cell>
          <cell r="D5343">
            <v>85</v>
          </cell>
          <cell r="E5343">
            <v>3.3</v>
          </cell>
          <cell r="F5343">
            <v>2.9</v>
          </cell>
          <cell r="G5343">
            <v>3</v>
          </cell>
          <cell r="H5343">
            <v>0.56000000000000005</v>
          </cell>
        </row>
        <row r="5344">
          <cell r="A5344">
            <v>5343</v>
          </cell>
          <cell r="B5344" t="str">
            <v>SalonCentric</v>
          </cell>
          <cell r="C5344">
            <v>3.4</v>
          </cell>
          <cell r="D5344">
            <v>820</v>
          </cell>
          <cell r="E5344">
            <v>3.3</v>
          </cell>
          <cell r="F5344">
            <v>3.1</v>
          </cell>
          <cell r="G5344">
            <v>3.4</v>
          </cell>
          <cell r="H5344">
            <v>0.65</v>
          </cell>
        </row>
        <row r="5345">
          <cell r="A5345">
            <v>5344</v>
          </cell>
          <cell r="B5345" t="str">
            <v>Johnsonville Trucking</v>
          </cell>
          <cell r="C5345">
            <v>3.9</v>
          </cell>
          <cell r="D5345">
            <v>45</v>
          </cell>
          <cell r="E5345">
            <v>3.8</v>
          </cell>
          <cell r="F5345">
            <v>3.7</v>
          </cell>
          <cell r="G5345">
            <v>4</v>
          </cell>
          <cell r="H5345">
            <v>0.87</v>
          </cell>
        </row>
        <row r="5346">
          <cell r="A5346">
            <v>5345</v>
          </cell>
          <cell r="B5346" t="str">
            <v>Centro Healthcare</v>
          </cell>
          <cell r="C5346">
            <v>3.6</v>
          </cell>
          <cell r="D5346">
            <v>32</v>
          </cell>
          <cell r="E5346">
            <v>3.5</v>
          </cell>
          <cell r="F5346">
            <v>3.3</v>
          </cell>
          <cell r="G5346">
            <v>3.5</v>
          </cell>
          <cell r="H5346">
            <v>0.72</v>
          </cell>
        </row>
        <row r="5347">
          <cell r="A5347">
            <v>5346</v>
          </cell>
          <cell r="B5347" t="str">
            <v>Technica</v>
          </cell>
          <cell r="C5347">
            <v>3.8</v>
          </cell>
          <cell r="D5347">
            <v>140</v>
          </cell>
          <cell r="E5347">
            <v>3.7</v>
          </cell>
          <cell r="F5347">
            <v>3.6</v>
          </cell>
          <cell r="G5347">
            <v>3.8</v>
          </cell>
          <cell r="H5347">
            <v>0.82</v>
          </cell>
        </row>
        <row r="5348">
          <cell r="A5348">
            <v>5347</v>
          </cell>
          <cell r="B5348" t="str">
            <v>Interactive Communications</v>
          </cell>
          <cell r="C5348">
            <v>3.4</v>
          </cell>
          <cell r="D5348">
            <v>110</v>
          </cell>
          <cell r="E5348">
            <v>3.5</v>
          </cell>
          <cell r="F5348">
            <v>3.1</v>
          </cell>
          <cell r="G5348">
            <v>3.2</v>
          </cell>
          <cell r="H5348">
            <v>0.64</v>
          </cell>
        </row>
        <row r="5349">
          <cell r="A5349">
            <v>5348</v>
          </cell>
          <cell r="B5349" t="str">
            <v>Kimball Office</v>
          </cell>
          <cell r="C5349">
            <v>3.6</v>
          </cell>
          <cell r="D5349">
            <v>210</v>
          </cell>
          <cell r="E5349">
            <v>3.5</v>
          </cell>
          <cell r="F5349">
            <v>3.3</v>
          </cell>
          <cell r="G5349">
            <v>3.5</v>
          </cell>
          <cell r="H5349">
            <v>0.73</v>
          </cell>
        </row>
        <row r="5350">
          <cell r="A5350">
            <v>5349</v>
          </cell>
          <cell r="B5350" t="str">
            <v>Simpli Transport</v>
          </cell>
          <cell r="C5350">
            <v>3.5</v>
          </cell>
          <cell r="D5350">
            <v>28</v>
          </cell>
          <cell r="E5350">
            <v>3.2</v>
          </cell>
          <cell r="F5350">
            <v>3.1</v>
          </cell>
          <cell r="G5350">
            <v>3.4</v>
          </cell>
          <cell r="H5350">
            <v>0.67</v>
          </cell>
        </row>
        <row r="5351">
          <cell r="A5351">
            <v>5350</v>
          </cell>
          <cell r="B5351" t="str">
            <v>Dexter Apache Holdings</v>
          </cell>
          <cell r="C5351">
            <v>3.7</v>
          </cell>
          <cell r="D5351">
            <v>42</v>
          </cell>
          <cell r="E5351">
            <v>3.6</v>
          </cell>
          <cell r="F5351">
            <v>3.4</v>
          </cell>
          <cell r="G5351">
            <v>3.7</v>
          </cell>
          <cell r="H5351">
            <v>0.78</v>
          </cell>
        </row>
        <row r="5352">
          <cell r="A5352">
            <v>5351</v>
          </cell>
          <cell r="B5352" t="str">
            <v>Afreshworld</v>
          </cell>
          <cell r="C5352" t="str">
            <v>N/A</v>
          </cell>
          <cell r="D5352" t="str">
            <v>N/A</v>
          </cell>
          <cell r="E5352" t="str">
            <v>N/A</v>
          </cell>
          <cell r="F5352" t="str">
            <v>N/A</v>
          </cell>
          <cell r="G5352" t="str">
            <v>N/A</v>
          </cell>
          <cell r="H5352" t="str">
            <v>N/A</v>
          </cell>
        </row>
        <row r="5353">
          <cell r="A5353">
            <v>5352</v>
          </cell>
          <cell r="B5353" t="str">
            <v>GMEA Group</v>
          </cell>
          <cell r="C5353">
            <v>3.6</v>
          </cell>
          <cell r="D5353">
            <v>15</v>
          </cell>
          <cell r="E5353">
            <v>3.4</v>
          </cell>
          <cell r="F5353">
            <v>3.3</v>
          </cell>
          <cell r="G5353">
            <v>3.5</v>
          </cell>
          <cell r="H5353" t="str">
            <v>N/A</v>
          </cell>
        </row>
        <row r="5354">
          <cell r="A5354">
            <v>5353</v>
          </cell>
          <cell r="B5354" t="str">
            <v>HALO</v>
          </cell>
          <cell r="C5354">
            <v>3.8</v>
          </cell>
          <cell r="D5354">
            <v>340</v>
          </cell>
          <cell r="E5354">
            <v>3.6</v>
          </cell>
          <cell r="F5354">
            <v>3.5</v>
          </cell>
          <cell r="G5354">
            <v>3.9</v>
          </cell>
          <cell r="H5354">
            <v>0.81</v>
          </cell>
        </row>
        <row r="5355">
          <cell r="A5355">
            <v>5354</v>
          </cell>
          <cell r="B5355" t="str">
            <v>Bon Secours Richmond Health System</v>
          </cell>
          <cell r="C5355">
            <v>3.6</v>
          </cell>
          <cell r="D5355">
            <v>950</v>
          </cell>
          <cell r="E5355">
            <v>3.5</v>
          </cell>
          <cell r="F5355">
            <v>3.3</v>
          </cell>
          <cell r="G5355">
            <v>3.6</v>
          </cell>
          <cell r="H5355">
            <v>0.74</v>
          </cell>
        </row>
        <row r="5356">
          <cell r="A5356">
            <v>5355</v>
          </cell>
          <cell r="B5356" t="str">
            <v>Westamerica Bank</v>
          </cell>
          <cell r="C5356">
            <v>2.9</v>
          </cell>
          <cell r="D5356">
            <v>320</v>
          </cell>
          <cell r="E5356">
            <v>3.1</v>
          </cell>
          <cell r="F5356">
            <v>2.6</v>
          </cell>
          <cell r="G5356">
            <v>2.7</v>
          </cell>
          <cell r="H5356">
            <v>0.45</v>
          </cell>
        </row>
        <row r="5357">
          <cell r="A5357">
            <v>5356</v>
          </cell>
          <cell r="B5357" t="str">
            <v>Browning Mazda</v>
          </cell>
          <cell r="C5357">
            <v>3.4</v>
          </cell>
          <cell r="D5357">
            <v>45</v>
          </cell>
          <cell r="E5357">
            <v>3.2</v>
          </cell>
          <cell r="F5357">
            <v>3.1</v>
          </cell>
          <cell r="G5357">
            <v>3.3</v>
          </cell>
          <cell r="H5357">
            <v>0.62</v>
          </cell>
        </row>
        <row r="5358">
          <cell r="A5358">
            <v>5357</v>
          </cell>
          <cell r="B5358" t="str">
            <v>MIT Museum</v>
          </cell>
          <cell r="C5358">
            <v>4.2</v>
          </cell>
          <cell r="D5358">
            <v>28</v>
          </cell>
          <cell r="E5358">
            <v>4</v>
          </cell>
          <cell r="F5358">
            <v>3.9</v>
          </cell>
          <cell r="G5358">
            <v>4.3</v>
          </cell>
          <cell r="H5358" t="str">
            <v>N/A</v>
          </cell>
        </row>
        <row r="5359">
          <cell r="A5359">
            <v>5358</v>
          </cell>
          <cell r="B5359" t="str">
            <v>Intel Labs</v>
          </cell>
          <cell r="C5359">
            <v>4.3</v>
          </cell>
          <cell r="D5359">
            <v>180</v>
          </cell>
          <cell r="E5359">
            <v>4.2</v>
          </cell>
          <cell r="F5359">
            <v>4.0999999999999996</v>
          </cell>
          <cell r="G5359">
            <v>4.4000000000000004</v>
          </cell>
          <cell r="H5359">
            <v>0.92</v>
          </cell>
        </row>
        <row r="5360">
          <cell r="A5360">
            <v>5359</v>
          </cell>
          <cell r="B5360" t="str">
            <v>Database Journal</v>
          </cell>
          <cell r="C5360">
            <v>3.8</v>
          </cell>
          <cell r="D5360">
            <v>12</v>
          </cell>
          <cell r="E5360">
            <v>3.7</v>
          </cell>
          <cell r="F5360">
            <v>3.6</v>
          </cell>
          <cell r="G5360">
            <v>3.9</v>
          </cell>
          <cell r="H5360" t="str">
            <v>N/A</v>
          </cell>
        </row>
        <row r="5361">
          <cell r="A5361">
            <v>5360</v>
          </cell>
          <cell r="B5361" t="str">
            <v>Transit Authority of River City</v>
          </cell>
          <cell r="C5361">
            <v>3.1</v>
          </cell>
          <cell r="D5361">
            <v>140</v>
          </cell>
          <cell r="E5361">
            <v>2.9</v>
          </cell>
          <cell r="F5361">
            <v>2.8</v>
          </cell>
          <cell r="G5361">
            <v>3</v>
          </cell>
          <cell r="H5361">
            <v>0.51</v>
          </cell>
        </row>
        <row r="5362">
          <cell r="A5362">
            <v>5361</v>
          </cell>
          <cell r="B5362" t="str">
            <v>Bergen Regional</v>
          </cell>
          <cell r="C5362">
            <v>2.8</v>
          </cell>
          <cell r="D5362">
            <v>210</v>
          </cell>
          <cell r="E5362">
            <v>2.7</v>
          </cell>
          <cell r="F5362">
            <v>2.5</v>
          </cell>
          <cell r="G5362">
            <v>2.7</v>
          </cell>
          <cell r="H5362">
            <v>0.42</v>
          </cell>
        </row>
        <row r="5363">
          <cell r="A5363">
            <v>5362</v>
          </cell>
          <cell r="B5363" t="str">
            <v>Texas Tech University System</v>
          </cell>
          <cell r="C5363">
            <v>4.0999999999999996</v>
          </cell>
          <cell r="D5363">
            <v>1100</v>
          </cell>
          <cell r="E5363">
            <v>4</v>
          </cell>
          <cell r="F5363">
            <v>3.8</v>
          </cell>
          <cell r="G5363">
            <v>4.0999999999999996</v>
          </cell>
          <cell r="H5363">
            <v>0.89</v>
          </cell>
        </row>
        <row r="5364">
          <cell r="A5364">
            <v>5363</v>
          </cell>
          <cell r="B5364" t="str">
            <v>Center for Scientific Research, Auroville</v>
          </cell>
          <cell r="C5364">
            <v>4.2</v>
          </cell>
          <cell r="D5364">
            <v>15</v>
          </cell>
          <cell r="E5364">
            <v>4</v>
          </cell>
          <cell r="F5364">
            <v>4.0999999999999996</v>
          </cell>
          <cell r="G5364">
            <v>4.3</v>
          </cell>
          <cell r="H5364" t="str">
            <v>N/A</v>
          </cell>
        </row>
        <row r="5365">
          <cell r="A5365">
            <v>5364</v>
          </cell>
          <cell r="B5365" t="str">
            <v>Engagement Lab</v>
          </cell>
          <cell r="C5365">
            <v>4</v>
          </cell>
          <cell r="D5365">
            <v>10</v>
          </cell>
          <cell r="E5365">
            <v>3.8</v>
          </cell>
          <cell r="F5365">
            <v>3.9</v>
          </cell>
          <cell r="G5365">
            <v>4.0999999999999996</v>
          </cell>
          <cell r="H5365" t="str">
            <v>N/A</v>
          </cell>
        </row>
        <row r="5366">
          <cell r="A5366">
            <v>5365</v>
          </cell>
          <cell r="B5366" t="str">
            <v>Yale Information Society Project</v>
          </cell>
          <cell r="C5366">
            <v>4.5</v>
          </cell>
          <cell r="D5366">
            <v>8</v>
          </cell>
          <cell r="E5366">
            <v>4.3</v>
          </cell>
          <cell r="F5366">
            <v>4.4000000000000004</v>
          </cell>
          <cell r="G5366">
            <v>4.5999999999999996</v>
          </cell>
          <cell r="H5366" t="str">
            <v>N/A</v>
          </cell>
        </row>
        <row r="5367">
          <cell r="A5367">
            <v>5366</v>
          </cell>
          <cell r="B5367" t="str">
            <v>NC State University</v>
          </cell>
          <cell r="C5367">
            <v>4.3</v>
          </cell>
          <cell r="D5367">
            <v>1400</v>
          </cell>
          <cell r="E5367">
            <v>4.2</v>
          </cell>
          <cell r="F5367">
            <v>4</v>
          </cell>
          <cell r="G5367">
            <v>4.3</v>
          </cell>
          <cell r="H5367">
            <v>0.91</v>
          </cell>
        </row>
        <row r="5368">
          <cell r="A5368">
            <v>5367</v>
          </cell>
          <cell r="B5368" t="str">
            <v>Trulia</v>
          </cell>
          <cell r="C5368">
            <v>3.9</v>
          </cell>
          <cell r="D5368">
            <v>420</v>
          </cell>
          <cell r="E5368">
            <v>3.8</v>
          </cell>
          <cell r="F5368">
            <v>3.7</v>
          </cell>
          <cell r="G5368">
            <v>4.0999999999999996</v>
          </cell>
          <cell r="H5368">
            <v>0.86</v>
          </cell>
        </row>
        <row r="5369">
          <cell r="A5369">
            <v>5368</v>
          </cell>
          <cell r="B5369" t="str">
            <v>Talmer Bancorp</v>
          </cell>
          <cell r="C5369">
            <v>3.7</v>
          </cell>
          <cell r="D5369">
            <v>110</v>
          </cell>
          <cell r="E5369">
            <v>3.8</v>
          </cell>
          <cell r="F5369">
            <v>3.4</v>
          </cell>
          <cell r="G5369">
            <v>3.6</v>
          </cell>
          <cell r="H5369">
            <v>0.77</v>
          </cell>
        </row>
        <row r="5370">
          <cell r="A5370">
            <v>5369</v>
          </cell>
          <cell r="B5370" t="str">
            <v>Mazars</v>
          </cell>
          <cell r="C5370">
            <v>3.8</v>
          </cell>
          <cell r="D5370">
            <v>4200</v>
          </cell>
          <cell r="E5370">
            <v>3.6</v>
          </cell>
          <cell r="F5370">
            <v>3.5</v>
          </cell>
          <cell r="G5370">
            <v>3.8</v>
          </cell>
          <cell r="H5370">
            <v>0.84</v>
          </cell>
        </row>
        <row r="5371">
          <cell r="A5371">
            <v>5370</v>
          </cell>
          <cell r="B5371" t="str">
            <v>Amtel</v>
          </cell>
          <cell r="C5371">
            <v>3.4</v>
          </cell>
          <cell r="D5371">
            <v>180</v>
          </cell>
          <cell r="E5371">
            <v>3.3</v>
          </cell>
          <cell r="F5371">
            <v>3.1</v>
          </cell>
          <cell r="G5371">
            <v>3.3</v>
          </cell>
          <cell r="H5371">
            <v>0.64</v>
          </cell>
        </row>
        <row r="5372">
          <cell r="A5372">
            <v>5371</v>
          </cell>
          <cell r="B5372" t="str">
            <v>Vont├⌐</v>
          </cell>
          <cell r="C5372">
            <v>3.5</v>
          </cell>
          <cell r="D5372">
            <v>22</v>
          </cell>
          <cell r="E5372">
            <v>3.4</v>
          </cell>
          <cell r="F5372">
            <v>3.2</v>
          </cell>
          <cell r="G5372">
            <v>3.5</v>
          </cell>
          <cell r="H5372" t="str">
            <v>N/A</v>
          </cell>
        </row>
        <row r="5373">
          <cell r="A5373">
            <v>5372</v>
          </cell>
          <cell r="B5373" t="str">
            <v>CHEP Aerospace Solutions</v>
          </cell>
          <cell r="C5373">
            <v>3.6</v>
          </cell>
          <cell r="D5373">
            <v>55</v>
          </cell>
          <cell r="E5373">
            <v>3.5</v>
          </cell>
          <cell r="F5373">
            <v>3.3</v>
          </cell>
          <cell r="G5373">
            <v>3.5</v>
          </cell>
          <cell r="H5373">
            <v>0.72</v>
          </cell>
        </row>
        <row r="5374">
          <cell r="A5374">
            <v>5373</v>
          </cell>
          <cell r="B5374" t="str">
            <v>Datawords Group</v>
          </cell>
          <cell r="C5374">
            <v>3.9</v>
          </cell>
          <cell r="D5374">
            <v>140</v>
          </cell>
          <cell r="E5374">
            <v>3.7</v>
          </cell>
          <cell r="F5374">
            <v>3.8</v>
          </cell>
          <cell r="G5374">
            <v>4.0999999999999996</v>
          </cell>
          <cell r="H5374">
            <v>0.88</v>
          </cell>
        </row>
        <row r="5375">
          <cell r="A5375">
            <v>5374</v>
          </cell>
          <cell r="B5375" t="str">
            <v>Magic Blue Creative</v>
          </cell>
          <cell r="C5375">
            <v>3.8</v>
          </cell>
          <cell r="D5375">
            <v>12</v>
          </cell>
          <cell r="E5375">
            <v>3.6</v>
          </cell>
          <cell r="F5375">
            <v>3.5</v>
          </cell>
          <cell r="G5375">
            <v>3.8</v>
          </cell>
          <cell r="H5375" t="str">
            <v>N/A</v>
          </cell>
        </row>
        <row r="5376">
          <cell r="A5376">
            <v>5375</v>
          </cell>
          <cell r="B5376" t="str">
            <v>Sealed By Santa</v>
          </cell>
          <cell r="C5376">
            <v>3.4</v>
          </cell>
          <cell r="D5376">
            <v>15</v>
          </cell>
          <cell r="E5376">
            <v>3.2</v>
          </cell>
          <cell r="F5376">
            <v>3.1</v>
          </cell>
          <cell r="G5376">
            <v>3.4</v>
          </cell>
          <cell r="H5376" t="str">
            <v>N/A</v>
          </cell>
        </row>
        <row r="5377">
          <cell r="A5377">
            <v>5376</v>
          </cell>
          <cell r="B5377" t="str">
            <v>Center for Speech and Language Processing</v>
          </cell>
          <cell r="C5377">
            <v>4.3</v>
          </cell>
          <cell r="D5377">
            <v>14</v>
          </cell>
          <cell r="E5377">
            <v>4.0999999999999996</v>
          </cell>
          <cell r="F5377">
            <v>4.2</v>
          </cell>
          <cell r="G5377">
            <v>4.4000000000000004</v>
          </cell>
          <cell r="H5377" t="str">
            <v>N/A</v>
          </cell>
        </row>
        <row r="5378">
          <cell r="A5378">
            <v>5377</v>
          </cell>
          <cell r="B5378" t="str">
            <v>Inwood Technologies Solutions</v>
          </cell>
          <cell r="C5378">
            <v>3.7</v>
          </cell>
          <cell r="D5378">
            <v>28</v>
          </cell>
          <cell r="E5378">
            <v>3.6</v>
          </cell>
          <cell r="F5378">
            <v>3.4</v>
          </cell>
          <cell r="G5378">
            <v>3.7</v>
          </cell>
          <cell r="H5378">
            <v>0.79</v>
          </cell>
        </row>
        <row r="5379">
          <cell r="A5379">
            <v>5378</v>
          </cell>
          <cell r="B5379" t="str">
            <v>360GRC</v>
          </cell>
          <cell r="C5379">
            <v>3.9</v>
          </cell>
          <cell r="D5379">
            <v>18</v>
          </cell>
          <cell r="E5379">
            <v>3.7</v>
          </cell>
          <cell r="F5379">
            <v>3.8</v>
          </cell>
          <cell r="G5379">
            <v>4</v>
          </cell>
          <cell r="H5379" t="str">
            <v>N/A</v>
          </cell>
        </row>
        <row r="5380">
          <cell r="A5380">
            <v>5379</v>
          </cell>
          <cell r="B5380" t="str">
            <v>Norma's Bath and Body</v>
          </cell>
          <cell r="C5380">
            <v>3.5</v>
          </cell>
          <cell r="D5380">
            <v>10</v>
          </cell>
          <cell r="E5380">
            <v>3.3</v>
          </cell>
          <cell r="F5380">
            <v>3.2</v>
          </cell>
          <cell r="G5380">
            <v>3.6</v>
          </cell>
          <cell r="H5380" t="str">
            <v>N/A</v>
          </cell>
        </row>
        <row r="5381">
          <cell r="A5381">
            <v>5380</v>
          </cell>
          <cell r="B5381" t="str">
            <v>USIC</v>
          </cell>
          <cell r="C5381">
            <v>3</v>
          </cell>
          <cell r="D5381">
            <v>1400</v>
          </cell>
          <cell r="E5381">
            <v>2.8</v>
          </cell>
          <cell r="F5381">
            <v>2.7</v>
          </cell>
          <cell r="G5381">
            <v>2.9</v>
          </cell>
          <cell r="H5381">
            <v>0.48</v>
          </cell>
        </row>
        <row r="5382">
          <cell r="A5382">
            <v>5381</v>
          </cell>
          <cell r="B5382" t="str">
            <v>Save Mart Supermarkets</v>
          </cell>
          <cell r="C5382">
            <v>3.1</v>
          </cell>
          <cell r="D5382">
            <v>1100</v>
          </cell>
          <cell r="E5382">
            <v>3</v>
          </cell>
          <cell r="F5382">
            <v>2.8</v>
          </cell>
          <cell r="G5382">
            <v>3.1</v>
          </cell>
          <cell r="H5382">
            <v>0.52</v>
          </cell>
        </row>
        <row r="5383">
          <cell r="A5383">
            <v>5382</v>
          </cell>
          <cell r="B5383" t="str">
            <v>MVP Payroll</v>
          </cell>
          <cell r="C5383">
            <v>3.6</v>
          </cell>
          <cell r="D5383">
            <v>25</v>
          </cell>
          <cell r="E5383">
            <v>3.5</v>
          </cell>
          <cell r="F5383">
            <v>3.3</v>
          </cell>
          <cell r="G5383">
            <v>3.5</v>
          </cell>
          <cell r="H5383">
            <v>0.74</v>
          </cell>
        </row>
        <row r="5384">
          <cell r="A5384">
            <v>5383</v>
          </cell>
          <cell r="B5384" t="str">
            <v>Personnel Plus Employment Agency</v>
          </cell>
          <cell r="C5384">
            <v>3.8</v>
          </cell>
          <cell r="D5384">
            <v>65</v>
          </cell>
          <cell r="E5384">
            <v>3.7</v>
          </cell>
          <cell r="F5384">
            <v>3.6</v>
          </cell>
          <cell r="G5384">
            <v>3.9</v>
          </cell>
          <cell r="H5384">
            <v>0.82</v>
          </cell>
        </row>
        <row r="5385">
          <cell r="A5385">
            <v>5384</v>
          </cell>
          <cell r="B5385" t="str">
            <v>Clinical Translational Science Institute</v>
          </cell>
          <cell r="C5385">
            <v>4.0999999999999996</v>
          </cell>
          <cell r="D5385">
            <v>42</v>
          </cell>
          <cell r="E5385">
            <v>4</v>
          </cell>
          <cell r="F5385">
            <v>3.9</v>
          </cell>
          <cell r="G5385">
            <v>4.2</v>
          </cell>
          <cell r="H5385" t="str">
            <v>N/A</v>
          </cell>
        </row>
        <row r="5386">
          <cell r="A5386">
            <v>5385</v>
          </cell>
          <cell r="B5386" t="str">
            <v>Loyola Marymount Collage</v>
          </cell>
          <cell r="C5386">
            <v>4.0999999999999996</v>
          </cell>
          <cell r="D5386">
            <v>580</v>
          </cell>
          <cell r="E5386">
            <v>4</v>
          </cell>
          <cell r="F5386">
            <v>3.8</v>
          </cell>
          <cell r="G5386">
            <v>4.2</v>
          </cell>
          <cell r="H5386">
            <v>0.89</v>
          </cell>
        </row>
        <row r="5387">
          <cell r="A5387">
            <v>5386</v>
          </cell>
          <cell r="B5387" t="str">
            <v>Duck Creek Real Estate</v>
          </cell>
          <cell r="C5387">
            <v>3.5</v>
          </cell>
          <cell r="D5387">
            <v>18</v>
          </cell>
          <cell r="E5387">
            <v>3.4</v>
          </cell>
          <cell r="F5387">
            <v>3.2</v>
          </cell>
          <cell r="G5387">
            <v>3.5</v>
          </cell>
          <cell r="H5387" t="str">
            <v>N/A</v>
          </cell>
        </row>
        <row r="5388">
          <cell r="A5388">
            <v>5387</v>
          </cell>
          <cell r="B5388" t="str">
            <v>Acosta Sales &amp; Marketing</v>
          </cell>
          <cell r="C5388">
            <v>3</v>
          </cell>
          <cell r="D5388">
            <v>5200</v>
          </cell>
          <cell r="E5388">
            <v>2.9</v>
          </cell>
          <cell r="F5388">
            <v>2.7</v>
          </cell>
          <cell r="G5388">
            <v>2.9</v>
          </cell>
          <cell r="H5388">
            <v>0.46</v>
          </cell>
        </row>
        <row r="5389">
          <cell r="A5389">
            <v>5388</v>
          </cell>
          <cell r="B5389" t="str">
            <v>ScanSoft</v>
          </cell>
          <cell r="C5389">
            <v>3.6</v>
          </cell>
          <cell r="D5389">
            <v>120</v>
          </cell>
          <cell r="E5389">
            <v>3.5</v>
          </cell>
          <cell r="F5389">
            <v>3.3</v>
          </cell>
          <cell r="G5389">
            <v>3.5</v>
          </cell>
          <cell r="H5389">
            <v>0.71</v>
          </cell>
        </row>
        <row r="5390">
          <cell r="A5390">
            <v>5389</v>
          </cell>
          <cell r="B5390" t="str">
            <v>Keep on Trucking</v>
          </cell>
          <cell r="C5390">
            <v>3.4</v>
          </cell>
          <cell r="D5390">
            <v>55</v>
          </cell>
          <cell r="E5390">
            <v>3.1</v>
          </cell>
          <cell r="F5390">
            <v>3</v>
          </cell>
          <cell r="G5390">
            <v>3.3</v>
          </cell>
          <cell r="H5390">
            <v>0.63</v>
          </cell>
        </row>
        <row r="5391">
          <cell r="A5391">
            <v>5390</v>
          </cell>
          <cell r="B5391" t="str">
            <v>Consortium for Electromagnetic Modeling and Inversion (CEMI)</v>
          </cell>
          <cell r="C5391">
            <v>4.2</v>
          </cell>
          <cell r="D5391">
            <v>12</v>
          </cell>
          <cell r="E5391">
            <v>4</v>
          </cell>
          <cell r="F5391">
            <v>4.0999999999999996</v>
          </cell>
          <cell r="G5391">
            <v>4.3</v>
          </cell>
          <cell r="H5391" t="str">
            <v>N/A</v>
          </cell>
        </row>
        <row r="5392">
          <cell r="A5392">
            <v>5391</v>
          </cell>
          <cell r="B5392" t="str">
            <v>JMA Human Resource Management</v>
          </cell>
          <cell r="C5392">
            <v>3.9</v>
          </cell>
          <cell r="D5392">
            <v>45</v>
          </cell>
          <cell r="E5392">
            <v>3.8</v>
          </cell>
          <cell r="F5392">
            <v>3.7</v>
          </cell>
          <cell r="G5392">
            <v>4</v>
          </cell>
          <cell r="H5392">
            <v>0.84</v>
          </cell>
        </row>
        <row r="5393">
          <cell r="A5393">
            <v>5392</v>
          </cell>
          <cell r="B5393" t="str">
            <v>Vibe Restaurants</v>
          </cell>
          <cell r="C5393">
            <v>3.3</v>
          </cell>
          <cell r="D5393">
            <v>140</v>
          </cell>
          <cell r="E5393">
            <v>3.2</v>
          </cell>
          <cell r="F5393">
            <v>3</v>
          </cell>
          <cell r="G5393">
            <v>3.2</v>
          </cell>
          <cell r="H5393">
            <v>0.59</v>
          </cell>
        </row>
        <row r="5394">
          <cell r="A5394">
            <v>5393</v>
          </cell>
          <cell r="B5394" t="str">
            <v>Giraph</v>
          </cell>
          <cell r="C5394">
            <v>4</v>
          </cell>
          <cell r="D5394">
            <v>15</v>
          </cell>
          <cell r="E5394">
            <v>3.8</v>
          </cell>
          <cell r="F5394">
            <v>3.9</v>
          </cell>
          <cell r="G5394">
            <v>4.0999999999999996</v>
          </cell>
          <cell r="H5394" t="str">
            <v>N/A</v>
          </cell>
        </row>
        <row r="5395">
          <cell r="A5395">
            <v>5394</v>
          </cell>
          <cell r="B5395" t="str">
            <v>EDM Lead Network</v>
          </cell>
          <cell r="C5395">
            <v>3.7</v>
          </cell>
          <cell r="D5395">
            <v>22</v>
          </cell>
          <cell r="E5395">
            <v>3.5</v>
          </cell>
          <cell r="F5395">
            <v>3.4</v>
          </cell>
          <cell r="G5395">
            <v>3.7</v>
          </cell>
          <cell r="H5395" t="str">
            <v>N/A</v>
          </cell>
        </row>
        <row r="5396">
          <cell r="A5396">
            <v>5395</v>
          </cell>
          <cell r="B5396" t="str">
            <v>Texas Enterprise</v>
          </cell>
          <cell r="C5396">
            <v>3.6</v>
          </cell>
          <cell r="D5396">
            <v>35</v>
          </cell>
          <cell r="E5396">
            <v>3.5</v>
          </cell>
          <cell r="F5396">
            <v>3.3</v>
          </cell>
          <cell r="G5396">
            <v>3.5</v>
          </cell>
          <cell r="H5396">
            <v>0.72</v>
          </cell>
        </row>
        <row r="5397">
          <cell r="A5397">
            <v>5396</v>
          </cell>
          <cell r="B5397" t="str">
            <v>TEAM STRIKER TACTICS</v>
          </cell>
          <cell r="C5397" t="str">
            <v>N/A</v>
          </cell>
          <cell r="D5397" t="str">
            <v>N/A</v>
          </cell>
          <cell r="E5397" t="str">
            <v>N/A</v>
          </cell>
          <cell r="F5397" t="str">
            <v>N/A</v>
          </cell>
          <cell r="G5397" t="str">
            <v>N/A</v>
          </cell>
          <cell r="H5397" t="str">
            <v>N/A</v>
          </cell>
        </row>
        <row r="5398">
          <cell r="A5398">
            <v>5397</v>
          </cell>
          <cell r="B5398" t="str">
            <v>Easy Money</v>
          </cell>
          <cell r="C5398">
            <v>3.2</v>
          </cell>
          <cell r="D5398">
            <v>180</v>
          </cell>
          <cell r="E5398">
            <v>3.1</v>
          </cell>
          <cell r="F5398">
            <v>2.9</v>
          </cell>
          <cell r="G5398">
            <v>3.1</v>
          </cell>
          <cell r="H5398">
            <v>0.55000000000000004</v>
          </cell>
        </row>
        <row r="5399">
          <cell r="A5399">
            <v>5398</v>
          </cell>
          <cell r="B5399" t="str">
            <v>Dav El</v>
          </cell>
          <cell r="C5399">
            <v>3.1</v>
          </cell>
          <cell r="D5399">
            <v>240</v>
          </cell>
          <cell r="E5399">
            <v>2.9</v>
          </cell>
          <cell r="F5399">
            <v>2.8</v>
          </cell>
          <cell r="G5399">
            <v>3</v>
          </cell>
          <cell r="H5399">
            <v>0.51</v>
          </cell>
        </row>
        <row r="5400">
          <cell r="A5400">
            <v>5399</v>
          </cell>
          <cell r="B5400" t="str">
            <v>Securitas Electronic Security</v>
          </cell>
          <cell r="C5400">
            <v>3.5</v>
          </cell>
          <cell r="D5400">
            <v>420</v>
          </cell>
          <cell r="E5400">
            <v>3.4</v>
          </cell>
          <cell r="F5400">
            <v>3.2</v>
          </cell>
          <cell r="G5400">
            <v>3.4</v>
          </cell>
          <cell r="H5400">
            <v>0.69</v>
          </cell>
        </row>
        <row r="5401">
          <cell r="A5401">
            <v>5400</v>
          </cell>
          <cell r="B5401" t="str">
            <v>Ameri Plan</v>
          </cell>
          <cell r="C5401">
            <v>2.7</v>
          </cell>
          <cell r="D5401">
            <v>310</v>
          </cell>
          <cell r="E5401">
            <v>2.6</v>
          </cell>
          <cell r="F5401">
            <v>2.4</v>
          </cell>
          <cell r="G5401">
            <v>2.6</v>
          </cell>
          <cell r="H5401">
            <v>0.38</v>
          </cell>
        </row>
        <row r="5402">
          <cell r="A5402">
            <v>5401</v>
          </cell>
          <cell r="B5402" t="str">
            <v>Cyber-Socio Intelligent Systems (CySIS) Lab</v>
          </cell>
          <cell r="C5402">
            <v>3.9</v>
          </cell>
          <cell r="D5402">
            <v>12</v>
          </cell>
          <cell r="E5402">
            <v>3.8</v>
          </cell>
          <cell r="F5402">
            <v>3.7</v>
          </cell>
          <cell r="G5402">
            <v>4</v>
          </cell>
          <cell r="H5402" t="str">
            <v>N/A</v>
          </cell>
        </row>
        <row r="5403">
          <cell r="A5403">
            <v>5402</v>
          </cell>
          <cell r="B5403" t="str">
            <v>USPA International</v>
          </cell>
          <cell r="C5403">
            <v>3.5</v>
          </cell>
          <cell r="D5403">
            <v>48</v>
          </cell>
          <cell r="E5403">
            <v>3.4</v>
          </cell>
          <cell r="F5403">
            <v>3.1</v>
          </cell>
          <cell r="G5403">
            <v>3.3</v>
          </cell>
          <cell r="H5403">
            <v>0.62</v>
          </cell>
        </row>
        <row r="5404">
          <cell r="A5404">
            <v>5403</v>
          </cell>
          <cell r="B5404" t="str">
            <v>Coldwell Banker Real Estate</v>
          </cell>
          <cell r="C5404">
            <v>3.9</v>
          </cell>
          <cell r="D5404">
            <v>8650</v>
          </cell>
          <cell r="E5404">
            <v>3.7</v>
          </cell>
          <cell r="F5404">
            <v>3.5</v>
          </cell>
          <cell r="G5404">
            <v>3.9</v>
          </cell>
          <cell r="H5404">
            <v>0.78</v>
          </cell>
        </row>
        <row r="5405">
          <cell r="A5405">
            <v>5404</v>
          </cell>
          <cell r="B5405" t="str">
            <v>AllPriceTags</v>
          </cell>
          <cell r="C5405">
            <v>3.2</v>
          </cell>
          <cell r="D5405">
            <v>14</v>
          </cell>
          <cell r="E5405">
            <v>3</v>
          </cell>
          <cell r="F5405">
            <v>2.8</v>
          </cell>
          <cell r="G5405">
            <v>3.1</v>
          </cell>
          <cell r="H5405" t="str">
            <v>N/A</v>
          </cell>
        </row>
        <row r="5406">
          <cell r="A5406">
            <v>5405</v>
          </cell>
          <cell r="B5406" t="str">
            <v>Montague Investments</v>
          </cell>
          <cell r="C5406">
            <v>3.4</v>
          </cell>
          <cell r="D5406">
            <v>22</v>
          </cell>
          <cell r="E5406">
            <v>3.3</v>
          </cell>
          <cell r="F5406">
            <v>3.1</v>
          </cell>
          <cell r="G5406">
            <v>3.4</v>
          </cell>
          <cell r="H5406">
            <v>0.55000000000000004</v>
          </cell>
        </row>
        <row r="5407">
          <cell r="A5407">
            <v>5406</v>
          </cell>
          <cell r="B5407" t="str">
            <v>Village Super Market</v>
          </cell>
          <cell r="C5407">
            <v>2.9</v>
          </cell>
          <cell r="D5407">
            <v>465</v>
          </cell>
          <cell r="E5407">
            <v>2.7</v>
          </cell>
          <cell r="F5407">
            <v>2.5</v>
          </cell>
          <cell r="G5407">
            <v>2.8</v>
          </cell>
          <cell r="H5407">
            <v>0.48</v>
          </cell>
        </row>
        <row r="5408">
          <cell r="A5408">
            <v>5407</v>
          </cell>
          <cell r="B5408" t="str">
            <v>Publicis Sapient</v>
          </cell>
          <cell r="C5408">
            <v>3.8</v>
          </cell>
          <cell r="D5408">
            <v>15200</v>
          </cell>
          <cell r="E5408">
            <v>3.6</v>
          </cell>
          <cell r="F5408">
            <v>3.5</v>
          </cell>
          <cell r="G5408">
            <v>3.9</v>
          </cell>
          <cell r="H5408">
            <v>0.81</v>
          </cell>
        </row>
        <row r="5409">
          <cell r="A5409">
            <v>5408</v>
          </cell>
          <cell r="B5409" t="str">
            <v>Mattco Realtors</v>
          </cell>
          <cell r="C5409">
            <v>3.5</v>
          </cell>
          <cell r="D5409">
            <v>28</v>
          </cell>
          <cell r="E5409">
            <v>3.4</v>
          </cell>
          <cell r="F5409">
            <v>3.2</v>
          </cell>
          <cell r="G5409">
            <v>3.5</v>
          </cell>
          <cell r="H5409" t="str">
            <v>N/A</v>
          </cell>
        </row>
        <row r="5410">
          <cell r="A5410">
            <v>5409</v>
          </cell>
          <cell r="B5410" t="str">
            <v>Genetics Institute</v>
          </cell>
          <cell r="C5410">
            <v>3.6</v>
          </cell>
          <cell r="D5410">
            <v>115</v>
          </cell>
          <cell r="E5410">
            <v>3.5</v>
          </cell>
          <cell r="F5410">
            <v>3.3</v>
          </cell>
          <cell r="G5410">
            <v>3.6</v>
          </cell>
          <cell r="H5410">
            <v>0.7</v>
          </cell>
        </row>
        <row r="5411">
          <cell r="A5411">
            <v>5410</v>
          </cell>
          <cell r="B5411" t="str">
            <v>Baptist Health</v>
          </cell>
          <cell r="C5411">
            <v>3.7</v>
          </cell>
          <cell r="D5411">
            <v>5320</v>
          </cell>
          <cell r="E5411">
            <v>3.5</v>
          </cell>
          <cell r="F5411">
            <v>3.4</v>
          </cell>
          <cell r="G5411">
            <v>3.8</v>
          </cell>
          <cell r="H5411">
            <v>0.74</v>
          </cell>
        </row>
        <row r="5412">
          <cell r="A5412">
            <v>5411</v>
          </cell>
          <cell r="B5412" t="str">
            <v>Kaleidoscope Event Lighting</v>
          </cell>
          <cell r="C5412">
            <v>4.0999999999999996</v>
          </cell>
          <cell r="D5412">
            <v>18</v>
          </cell>
          <cell r="E5412">
            <v>4</v>
          </cell>
          <cell r="F5412">
            <v>3.8</v>
          </cell>
          <cell r="G5412">
            <v>4.2</v>
          </cell>
          <cell r="H5412" t="str">
            <v>N/A</v>
          </cell>
        </row>
        <row r="5413">
          <cell r="A5413">
            <v>5412</v>
          </cell>
          <cell r="B5413" t="str">
            <v>Closure Systems</v>
          </cell>
          <cell r="C5413">
            <v>3.3</v>
          </cell>
          <cell r="D5413">
            <v>215</v>
          </cell>
          <cell r="E5413">
            <v>3.2</v>
          </cell>
          <cell r="F5413">
            <v>3</v>
          </cell>
          <cell r="G5413">
            <v>3.1</v>
          </cell>
          <cell r="H5413">
            <v>0.6</v>
          </cell>
        </row>
        <row r="5414">
          <cell r="A5414">
            <v>5413</v>
          </cell>
          <cell r="B5414" t="str">
            <v>Cornell Computational Synthesis Lab</v>
          </cell>
          <cell r="C5414">
            <v>4.2</v>
          </cell>
          <cell r="D5414">
            <v>10</v>
          </cell>
          <cell r="E5414">
            <v>4.0999999999999996</v>
          </cell>
          <cell r="F5414">
            <v>4</v>
          </cell>
          <cell r="G5414">
            <v>4.3</v>
          </cell>
          <cell r="H5414" t="str">
            <v>N/A</v>
          </cell>
        </row>
        <row r="5415">
          <cell r="A5415">
            <v>5414</v>
          </cell>
          <cell r="B5415" t="str">
            <v>Heartland Campus Solutions ECSI</v>
          </cell>
          <cell r="C5415">
            <v>3.1</v>
          </cell>
          <cell r="D5415">
            <v>185</v>
          </cell>
          <cell r="E5415">
            <v>3</v>
          </cell>
          <cell r="F5415">
            <v>2.8</v>
          </cell>
          <cell r="G5415">
            <v>2.9</v>
          </cell>
          <cell r="H5415">
            <v>0.52</v>
          </cell>
        </row>
        <row r="5416">
          <cell r="A5416">
            <v>5415</v>
          </cell>
          <cell r="B5416" t="str">
            <v>Unimarine Container Lines Inc</v>
          </cell>
          <cell r="C5416">
            <v>3</v>
          </cell>
          <cell r="D5416">
            <v>38</v>
          </cell>
          <cell r="E5416">
            <v>2.8</v>
          </cell>
          <cell r="F5416">
            <v>2.7</v>
          </cell>
          <cell r="G5416">
            <v>2.9</v>
          </cell>
          <cell r="H5416">
            <v>0.5</v>
          </cell>
        </row>
        <row r="5417">
          <cell r="A5417">
            <v>5416</v>
          </cell>
          <cell r="B5417" t="str">
            <v>Neurobotics Laboratory</v>
          </cell>
          <cell r="C5417">
            <v>4</v>
          </cell>
          <cell r="D5417">
            <v>14</v>
          </cell>
          <cell r="E5417">
            <v>3.9</v>
          </cell>
          <cell r="F5417">
            <v>3.8</v>
          </cell>
          <cell r="G5417">
            <v>4.0999999999999996</v>
          </cell>
          <cell r="H5417" t="str">
            <v>N/A</v>
          </cell>
        </row>
        <row r="5418">
          <cell r="A5418">
            <v>5417</v>
          </cell>
          <cell r="B5418" t="str">
            <v>IBM iX</v>
          </cell>
          <cell r="C5418">
            <v>3.9</v>
          </cell>
          <cell r="D5418">
            <v>2450</v>
          </cell>
          <cell r="E5418">
            <v>3.7</v>
          </cell>
          <cell r="F5418">
            <v>3.6</v>
          </cell>
          <cell r="G5418">
            <v>4</v>
          </cell>
          <cell r="H5418">
            <v>0.84</v>
          </cell>
        </row>
        <row r="5419">
          <cell r="A5419">
            <v>5418</v>
          </cell>
          <cell r="B5419" t="str">
            <v>First State Bank of Texas</v>
          </cell>
          <cell r="C5419">
            <v>3.5</v>
          </cell>
          <cell r="D5419">
            <v>68</v>
          </cell>
          <cell r="E5419">
            <v>3.4</v>
          </cell>
          <cell r="F5419">
            <v>3.2</v>
          </cell>
          <cell r="G5419">
            <v>3.5</v>
          </cell>
          <cell r="H5419">
            <v>0.68</v>
          </cell>
        </row>
        <row r="5420">
          <cell r="A5420">
            <v>5419</v>
          </cell>
          <cell r="B5420" t="str">
            <v>Boston Market</v>
          </cell>
          <cell r="C5420">
            <v>2.6</v>
          </cell>
          <cell r="D5420">
            <v>3250</v>
          </cell>
          <cell r="E5420">
            <v>2.4</v>
          </cell>
          <cell r="F5420">
            <v>2.2000000000000002</v>
          </cell>
          <cell r="G5420">
            <v>2.5</v>
          </cell>
          <cell r="H5420">
            <v>0.38</v>
          </cell>
        </row>
        <row r="5421">
          <cell r="A5421">
            <v>5420</v>
          </cell>
          <cell r="B5421" t="str">
            <v>Incubatrix</v>
          </cell>
          <cell r="C5421">
            <v>3.8</v>
          </cell>
          <cell r="D5421">
            <v>12</v>
          </cell>
          <cell r="E5421">
            <v>3.7</v>
          </cell>
          <cell r="F5421">
            <v>3.5</v>
          </cell>
          <cell r="G5421">
            <v>3.8</v>
          </cell>
          <cell r="H5421" t="str">
            <v>N/A</v>
          </cell>
        </row>
        <row r="5422">
          <cell r="A5422">
            <v>5421</v>
          </cell>
          <cell r="B5422" t="str">
            <v>Best Merchant</v>
          </cell>
          <cell r="C5422">
            <v>3.2</v>
          </cell>
          <cell r="D5422">
            <v>42</v>
          </cell>
          <cell r="E5422">
            <v>3.1</v>
          </cell>
          <cell r="F5422">
            <v>2.9</v>
          </cell>
          <cell r="G5422">
            <v>3</v>
          </cell>
          <cell r="H5422">
            <v>0.54</v>
          </cell>
        </row>
        <row r="5423">
          <cell r="A5423">
            <v>5422</v>
          </cell>
          <cell r="B5423" t="str">
            <v>TKM Customer Solutions</v>
          </cell>
          <cell r="C5423">
            <v>3.5</v>
          </cell>
          <cell r="D5423">
            <v>88</v>
          </cell>
          <cell r="E5423">
            <v>3.4</v>
          </cell>
          <cell r="F5423">
            <v>3.2</v>
          </cell>
          <cell r="G5423">
            <v>3.4</v>
          </cell>
          <cell r="H5423">
            <v>0.66</v>
          </cell>
        </row>
        <row r="5424">
          <cell r="A5424">
            <v>5423</v>
          </cell>
          <cell r="B5424" t="str">
            <v>Infosys Consulting, Inc.</v>
          </cell>
          <cell r="C5424">
            <v>3.4</v>
          </cell>
          <cell r="D5424">
            <v>4550</v>
          </cell>
          <cell r="E5424">
            <v>3.2</v>
          </cell>
          <cell r="F5424">
            <v>3.1</v>
          </cell>
          <cell r="G5424">
            <v>3.3</v>
          </cell>
          <cell r="H5424">
            <v>0.68</v>
          </cell>
        </row>
        <row r="5425">
          <cell r="A5425">
            <v>5424</v>
          </cell>
          <cell r="B5425" t="str">
            <v>IBM United Kingdom Ltd</v>
          </cell>
          <cell r="C5425">
            <v>3.8</v>
          </cell>
          <cell r="D5425">
            <v>5250</v>
          </cell>
          <cell r="E5425">
            <v>3.7</v>
          </cell>
          <cell r="F5425">
            <v>3.5</v>
          </cell>
          <cell r="G5425">
            <v>3.9</v>
          </cell>
          <cell r="H5425">
            <v>0.82</v>
          </cell>
        </row>
        <row r="5426">
          <cell r="A5426">
            <v>5425</v>
          </cell>
          <cell r="B5426" t="str">
            <v>Exela FAO</v>
          </cell>
          <cell r="C5426">
            <v>2.5</v>
          </cell>
          <cell r="D5426">
            <v>1240</v>
          </cell>
          <cell r="E5426">
            <v>2.2999999999999998</v>
          </cell>
          <cell r="F5426">
            <v>2.1</v>
          </cell>
          <cell r="G5426">
            <v>2.4</v>
          </cell>
          <cell r="H5426">
            <v>0.35</v>
          </cell>
        </row>
        <row r="5427">
          <cell r="A5427">
            <v>5426</v>
          </cell>
          <cell r="B5427" t="str">
            <v>AT&amp;T Labs</v>
          </cell>
          <cell r="C5427">
            <v>4.0999999999999996</v>
          </cell>
          <cell r="D5427">
            <v>1150</v>
          </cell>
          <cell r="E5427">
            <v>3.9</v>
          </cell>
          <cell r="F5427">
            <v>3.8</v>
          </cell>
          <cell r="G5427">
            <v>4.2</v>
          </cell>
          <cell r="H5427">
            <v>0.88</v>
          </cell>
        </row>
        <row r="5428">
          <cell r="A5428">
            <v>5427</v>
          </cell>
          <cell r="B5428" t="str">
            <v>PMA.LA</v>
          </cell>
          <cell r="C5428">
            <v>3.7</v>
          </cell>
          <cell r="D5428">
            <v>22</v>
          </cell>
          <cell r="E5428">
            <v>3.6</v>
          </cell>
          <cell r="F5428">
            <v>3.4</v>
          </cell>
          <cell r="G5428">
            <v>3.7</v>
          </cell>
          <cell r="H5428" t="str">
            <v>N/A</v>
          </cell>
        </row>
        <row r="5429">
          <cell r="A5429">
            <v>5428</v>
          </cell>
          <cell r="B5429" t="str">
            <v>Renasant</v>
          </cell>
          <cell r="C5429">
            <v>3.6</v>
          </cell>
          <cell r="D5429">
            <v>425</v>
          </cell>
          <cell r="E5429">
            <v>3.5</v>
          </cell>
          <cell r="F5429">
            <v>3.4</v>
          </cell>
          <cell r="G5429">
            <v>3.6</v>
          </cell>
          <cell r="H5429">
            <v>0.76</v>
          </cell>
        </row>
        <row r="5430">
          <cell r="A5430">
            <v>5429</v>
          </cell>
          <cell r="B5430" t="str">
            <v>Sigpro</v>
          </cell>
          <cell r="C5430">
            <v>3.8</v>
          </cell>
          <cell r="D5430">
            <v>32</v>
          </cell>
          <cell r="E5430">
            <v>3.7</v>
          </cell>
          <cell r="F5430">
            <v>3.5</v>
          </cell>
          <cell r="G5430">
            <v>3.8</v>
          </cell>
          <cell r="H5430" t="str">
            <v>N/A</v>
          </cell>
        </row>
        <row r="5431">
          <cell r="A5431">
            <v>5430</v>
          </cell>
          <cell r="B5431" t="str">
            <v>CARTReporters</v>
          </cell>
          <cell r="C5431">
            <v>3.4</v>
          </cell>
          <cell r="D5431">
            <v>10</v>
          </cell>
          <cell r="E5431">
            <v>3.3</v>
          </cell>
          <cell r="F5431">
            <v>3.1</v>
          </cell>
          <cell r="G5431">
            <v>3.4</v>
          </cell>
          <cell r="H5431" t="str">
            <v>N/A</v>
          </cell>
        </row>
        <row r="5432">
          <cell r="A5432">
            <v>5431</v>
          </cell>
          <cell r="B5432" t="str">
            <v>Siemens Corporate Research</v>
          </cell>
          <cell r="C5432">
            <v>4</v>
          </cell>
          <cell r="D5432">
            <v>155</v>
          </cell>
          <cell r="E5432">
            <v>3.8</v>
          </cell>
          <cell r="F5432">
            <v>3.7</v>
          </cell>
          <cell r="G5432">
            <v>4.0999999999999996</v>
          </cell>
          <cell r="H5432">
            <v>0.85</v>
          </cell>
        </row>
        <row r="5433">
          <cell r="A5433">
            <v>5432</v>
          </cell>
          <cell r="B5433" t="str">
            <v>Standard Federal</v>
          </cell>
          <cell r="C5433">
            <v>3.3</v>
          </cell>
          <cell r="D5433">
            <v>115</v>
          </cell>
          <cell r="E5433">
            <v>3.2</v>
          </cell>
          <cell r="F5433">
            <v>3</v>
          </cell>
          <cell r="G5433">
            <v>3.1</v>
          </cell>
          <cell r="H5433">
            <v>0.57999999999999996</v>
          </cell>
        </row>
        <row r="5434">
          <cell r="A5434">
            <v>5433</v>
          </cell>
          <cell r="B5434" t="str">
            <v>EdLab</v>
          </cell>
          <cell r="C5434">
            <v>3.5</v>
          </cell>
          <cell r="D5434">
            <v>48</v>
          </cell>
          <cell r="E5434">
            <v>3.4</v>
          </cell>
          <cell r="F5434">
            <v>3.2</v>
          </cell>
          <cell r="G5434">
            <v>3.6</v>
          </cell>
          <cell r="H5434" t="str">
            <v>N/A</v>
          </cell>
        </row>
        <row r="5435">
          <cell r="A5435">
            <v>5434</v>
          </cell>
          <cell r="B5435" t="str">
            <v>Henry Schein Practice Solutions</v>
          </cell>
          <cell r="C5435">
            <v>3.6</v>
          </cell>
          <cell r="D5435">
            <v>355</v>
          </cell>
          <cell r="E5435">
            <v>3.5</v>
          </cell>
          <cell r="F5435">
            <v>3.4</v>
          </cell>
          <cell r="G5435">
            <v>3.7</v>
          </cell>
          <cell r="H5435">
            <v>0.72</v>
          </cell>
        </row>
        <row r="5436">
          <cell r="A5436">
            <v>5435</v>
          </cell>
          <cell r="B5436" t="str">
            <v>Coferge Marketing</v>
          </cell>
          <cell r="C5436">
            <v>3.9</v>
          </cell>
          <cell r="D5436">
            <v>18</v>
          </cell>
          <cell r="E5436">
            <v>3.8</v>
          </cell>
          <cell r="F5436">
            <v>3.7</v>
          </cell>
          <cell r="G5436">
            <v>4</v>
          </cell>
          <cell r="H5436" t="str">
            <v>N/A</v>
          </cell>
        </row>
        <row r="5437">
          <cell r="A5437">
            <v>5436</v>
          </cell>
          <cell r="B5437" t="str">
            <v>TIAA Bank</v>
          </cell>
          <cell r="C5437">
            <v>3.4</v>
          </cell>
          <cell r="D5437">
            <v>860</v>
          </cell>
          <cell r="E5437">
            <v>3.3</v>
          </cell>
          <cell r="F5437">
            <v>3.1</v>
          </cell>
          <cell r="G5437">
            <v>3.3</v>
          </cell>
          <cell r="H5437">
            <v>0.64</v>
          </cell>
        </row>
        <row r="5438">
          <cell r="A5438">
            <v>5437</v>
          </cell>
          <cell r="B5438" t="str">
            <v>Orange County Foot &amp; Ankle Institute</v>
          </cell>
          <cell r="C5438">
            <v>3.2</v>
          </cell>
          <cell r="D5438">
            <v>22</v>
          </cell>
          <cell r="E5438">
            <v>3</v>
          </cell>
          <cell r="F5438">
            <v>2.9</v>
          </cell>
          <cell r="G5438">
            <v>3.2</v>
          </cell>
          <cell r="H5438" t="str">
            <v>N/A</v>
          </cell>
        </row>
        <row r="5439">
          <cell r="A5439">
            <v>5438</v>
          </cell>
          <cell r="B5439" t="str">
            <v>Campbell County School District 1</v>
          </cell>
          <cell r="C5439">
            <v>3.5</v>
          </cell>
          <cell r="D5439">
            <v>125</v>
          </cell>
          <cell r="E5439">
            <v>3.4</v>
          </cell>
          <cell r="F5439">
            <v>3.2</v>
          </cell>
          <cell r="G5439">
            <v>3.6</v>
          </cell>
          <cell r="H5439">
            <v>0.65</v>
          </cell>
        </row>
        <row r="5440">
          <cell r="A5440">
            <v>5439</v>
          </cell>
          <cell r="B5440" t="str">
            <v>Protective Force</v>
          </cell>
          <cell r="C5440">
            <v>3</v>
          </cell>
          <cell r="D5440">
            <v>58</v>
          </cell>
          <cell r="E5440">
            <v>2.8</v>
          </cell>
          <cell r="F5440">
            <v>2.7</v>
          </cell>
          <cell r="G5440">
            <v>2.9</v>
          </cell>
          <cell r="H5440">
            <v>0.52</v>
          </cell>
        </row>
        <row r="5441">
          <cell r="A5441">
            <v>5440</v>
          </cell>
          <cell r="B5441" t="str">
            <v>Carter Bank &amp; Trust</v>
          </cell>
          <cell r="C5441">
            <v>3.1</v>
          </cell>
          <cell r="D5441">
            <v>245</v>
          </cell>
          <cell r="E5441">
            <v>3</v>
          </cell>
          <cell r="F5441">
            <v>2.8</v>
          </cell>
          <cell r="G5441">
            <v>3</v>
          </cell>
          <cell r="H5441">
            <v>0.54</v>
          </cell>
        </row>
        <row r="5442">
          <cell r="A5442">
            <v>5441</v>
          </cell>
          <cell r="B5442" t="str">
            <v>Daiichi Sankyo US</v>
          </cell>
          <cell r="C5442">
            <v>3.8</v>
          </cell>
          <cell r="D5442">
            <v>960</v>
          </cell>
          <cell r="E5442">
            <v>3.6</v>
          </cell>
          <cell r="F5442">
            <v>3.5</v>
          </cell>
          <cell r="G5442">
            <v>3.9</v>
          </cell>
          <cell r="H5442">
            <v>0.8</v>
          </cell>
        </row>
        <row r="5443">
          <cell r="A5443">
            <v>5442</v>
          </cell>
          <cell r="B5443" t="str">
            <v>KingΓÇÖs Private</v>
          </cell>
          <cell r="C5443">
            <v>3.4</v>
          </cell>
          <cell r="D5443">
            <v>18</v>
          </cell>
          <cell r="E5443">
            <v>3.3</v>
          </cell>
          <cell r="F5443">
            <v>3.1</v>
          </cell>
          <cell r="G5443">
            <v>3.4</v>
          </cell>
          <cell r="H5443" t="str">
            <v>N/A</v>
          </cell>
        </row>
        <row r="5444">
          <cell r="A5444">
            <v>5443</v>
          </cell>
          <cell r="B5444" t="str">
            <v>CarolinaEast Health System</v>
          </cell>
          <cell r="C5444">
            <v>3.6</v>
          </cell>
          <cell r="D5444">
            <v>315</v>
          </cell>
          <cell r="E5444">
            <v>3.5</v>
          </cell>
          <cell r="F5444">
            <v>3.4</v>
          </cell>
          <cell r="G5444">
            <v>3.7</v>
          </cell>
          <cell r="H5444">
            <v>0.75</v>
          </cell>
        </row>
        <row r="5445">
          <cell r="A5445">
            <v>5444</v>
          </cell>
          <cell r="B5445" t="str">
            <v>SBP</v>
          </cell>
          <cell r="C5445">
            <v>3.7</v>
          </cell>
          <cell r="D5445">
            <v>145</v>
          </cell>
          <cell r="E5445">
            <v>3.6</v>
          </cell>
          <cell r="F5445">
            <v>3.4</v>
          </cell>
          <cell r="G5445">
            <v>3.8</v>
          </cell>
          <cell r="H5445">
            <v>0.78</v>
          </cell>
        </row>
        <row r="5446">
          <cell r="A5446">
            <v>5445</v>
          </cell>
          <cell r="B5446" t="str">
            <v>Xanterra</v>
          </cell>
          <cell r="C5446">
            <v>3.2</v>
          </cell>
          <cell r="D5446">
            <v>1120</v>
          </cell>
          <cell r="E5446">
            <v>2.9</v>
          </cell>
          <cell r="F5446">
            <v>2.8</v>
          </cell>
          <cell r="G5446">
            <v>3.1</v>
          </cell>
          <cell r="H5446">
            <v>0.56000000000000005</v>
          </cell>
        </row>
        <row r="5447">
          <cell r="A5447">
            <v>5446</v>
          </cell>
          <cell r="B5447" t="str">
            <v>IPG Health</v>
          </cell>
          <cell r="C5447">
            <v>3.9</v>
          </cell>
          <cell r="D5447">
            <v>1250</v>
          </cell>
          <cell r="E5447">
            <v>3.7</v>
          </cell>
          <cell r="F5447">
            <v>3.6</v>
          </cell>
          <cell r="G5447">
            <v>4</v>
          </cell>
          <cell r="H5447">
            <v>0.84</v>
          </cell>
        </row>
        <row r="5448">
          <cell r="A5448">
            <v>5447</v>
          </cell>
          <cell r="B5448" t="str">
            <v>SE Independent Delivery Services</v>
          </cell>
          <cell r="C5448">
            <v>2.8</v>
          </cell>
          <cell r="D5448">
            <v>98</v>
          </cell>
          <cell r="E5448">
            <v>2.6</v>
          </cell>
          <cell r="F5448">
            <v>2.5</v>
          </cell>
          <cell r="G5448">
            <v>2.7</v>
          </cell>
          <cell r="H5448">
            <v>0.44</v>
          </cell>
        </row>
        <row r="5449">
          <cell r="A5449">
            <v>5448</v>
          </cell>
          <cell r="B5449" t="str">
            <v>Classaction.com</v>
          </cell>
          <cell r="C5449">
            <v>3.5</v>
          </cell>
          <cell r="D5449">
            <v>28</v>
          </cell>
          <cell r="E5449">
            <v>3.4</v>
          </cell>
          <cell r="F5449">
            <v>3.2</v>
          </cell>
          <cell r="G5449">
            <v>3.6</v>
          </cell>
          <cell r="H5449" t="str">
            <v>N/A</v>
          </cell>
        </row>
        <row r="5450">
          <cell r="A5450">
            <v>5449</v>
          </cell>
          <cell r="B5450" t="str">
            <v>Realcomp II</v>
          </cell>
          <cell r="C5450">
            <v>3.8</v>
          </cell>
          <cell r="D5450">
            <v>38</v>
          </cell>
          <cell r="E5450">
            <v>3.7</v>
          </cell>
          <cell r="F5450">
            <v>3.5</v>
          </cell>
          <cell r="G5450">
            <v>3.8</v>
          </cell>
          <cell r="H5450">
            <v>0.8</v>
          </cell>
        </row>
        <row r="5451">
          <cell r="A5451">
            <v>5450</v>
          </cell>
          <cell r="B5451" t="str">
            <v>Pritchett Trucking</v>
          </cell>
          <cell r="C5451">
            <v>3.1</v>
          </cell>
          <cell r="D5451">
            <v>145</v>
          </cell>
          <cell r="E5451">
            <v>2.8</v>
          </cell>
          <cell r="F5451">
            <v>2.9</v>
          </cell>
          <cell r="G5451">
            <v>3</v>
          </cell>
          <cell r="H5451">
            <v>0.57999999999999996</v>
          </cell>
        </row>
        <row r="5452">
          <cell r="A5452">
            <v>5451</v>
          </cell>
          <cell r="B5452" t="str">
            <v>Henry Schein Dental</v>
          </cell>
          <cell r="C5452">
            <v>3.5</v>
          </cell>
          <cell r="D5452">
            <v>2150</v>
          </cell>
          <cell r="E5452">
            <v>3.4</v>
          </cell>
          <cell r="F5452">
            <v>3.2</v>
          </cell>
          <cell r="G5452">
            <v>3.6</v>
          </cell>
          <cell r="H5452">
            <v>0.7</v>
          </cell>
        </row>
        <row r="5453">
          <cell r="A5453">
            <v>5452</v>
          </cell>
          <cell r="B5453" t="str">
            <v>RDI Connect</v>
          </cell>
          <cell r="C5453">
            <v>3.4</v>
          </cell>
          <cell r="D5453">
            <v>660</v>
          </cell>
          <cell r="E5453">
            <v>3.3</v>
          </cell>
          <cell r="F5453">
            <v>3.1</v>
          </cell>
          <cell r="G5453">
            <v>3.4</v>
          </cell>
          <cell r="H5453">
            <v>0.62</v>
          </cell>
        </row>
        <row r="5454">
          <cell r="A5454">
            <v>5453</v>
          </cell>
          <cell r="B5454" t="str">
            <v>Online City Tickets</v>
          </cell>
          <cell r="C5454">
            <v>2.9</v>
          </cell>
          <cell r="D5454">
            <v>22</v>
          </cell>
          <cell r="E5454">
            <v>2.7</v>
          </cell>
          <cell r="F5454">
            <v>2.6</v>
          </cell>
          <cell r="G5454">
            <v>2.8</v>
          </cell>
          <cell r="H5454" t="str">
            <v>N/A</v>
          </cell>
        </row>
        <row r="5455">
          <cell r="A5455">
            <v>5454</v>
          </cell>
          <cell r="B5455" t="str">
            <v>Ebix Consulting</v>
          </cell>
          <cell r="C5455">
            <v>3.2</v>
          </cell>
          <cell r="D5455">
            <v>415</v>
          </cell>
          <cell r="E5455">
            <v>3.1</v>
          </cell>
          <cell r="F5455">
            <v>2.9</v>
          </cell>
          <cell r="G5455">
            <v>3.1</v>
          </cell>
          <cell r="H5455">
            <v>0.55000000000000004</v>
          </cell>
        </row>
        <row r="5456">
          <cell r="A5456">
            <v>5455</v>
          </cell>
          <cell r="B5456" t="str">
            <v>Boston Private Financial Holdings</v>
          </cell>
          <cell r="C5456">
            <v>3.4</v>
          </cell>
          <cell r="D5456">
            <v>285</v>
          </cell>
          <cell r="E5456">
            <v>3.3</v>
          </cell>
          <cell r="F5456">
            <v>3.1</v>
          </cell>
          <cell r="G5456">
            <v>3.3</v>
          </cell>
          <cell r="H5456">
            <v>0.64</v>
          </cell>
        </row>
        <row r="5457">
          <cell r="A5457">
            <v>5456</v>
          </cell>
          <cell r="B5457" t="str">
            <v>Nextel Partners</v>
          </cell>
          <cell r="C5457">
            <v>3.3</v>
          </cell>
          <cell r="D5457">
            <v>155</v>
          </cell>
          <cell r="E5457">
            <v>3.2</v>
          </cell>
          <cell r="F5457">
            <v>3</v>
          </cell>
          <cell r="G5457">
            <v>3.2</v>
          </cell>
          <cell r="H5457">
            <v>0.6</v>
          </cell>
        </row>
        <row r="5458">
          <cell r="A5458">
            <v>5457</v>
          </cell>
          <cell r="B5458" t="str">
            <v>Phacil</v>
          </cell>
          <cell r="C5458">
            <v>3.7</v>
          </cell>
          <cell r="D5458">
            <v>325</v>
          </cell>
          <cell r="E5458">
            <v>3.6</v>
          </cell>
          <cell r="F5458">
            <v>3.4</v>
          </cell>
          <cell r="G5458">
            <v>3.7</v>
          </cell>
          <cell r="H5458">
            <v>0.76</v>
          </cell>
        </row>
        <row r="5459">
          <cell r="A5459">
            <v>5458</v>
          </cell>
          <cell r="B5459" t="str">
            <v>L33T Computing Solutions</v>
          </cell>
          <cell r="C5459">
            <v>4.0999999999999996</v>
          </cell>
          <cell r="D5459">
            <v>14</v>
          </cell>
          <cell r="E5459">
            <v>4</v>
          </cell>
          <cell r="F5459">
            <v>3.8</v>
          </cell>
          <cell r="G5459">
            <v>4.2</v>
          </cell>
          <cell r="H5459" t="str">
            <v>N/A</v>
          </cell>
        </row>
        <row r="5460">
          <cell r="A5460">
            <v>5459</v>
          </cell>
          <cell r="B5460" t="str">
            <v>Crowe Horwath International</v>
          </cell>
          <cell r="C5460">
            <v>3.7</v>
          </cell>
          <cell r="D5460">
            <v>4550</v>
          </cell>
          <cell r="E5460">
            <v>3.5</v>
          </cell>
          <cell r="F5460">
            <v>3.4</v>
          </cell>
          <cell r="G5460">
            <v>3.8</v>
          </cell>
          <cell r="H5460">
            <v>0.78</v>
          </cell>
        </row>
        <row r="5461">
          <cell r="A5461">
            <v>5460</v>
          </cell>
          <cell r="B5461" t="str">
            <v>Anastasia Musical</v>
          </cell>
          <cell r="C5461">
            <v>4.2</v>
          </cell>
          <cell r="D5461">
            <v>12</v>
          </cell>
          <cell r="E5461">
            <v>4.0999999999999996</v>
          </cell>
          <cell r="F5461">
            <v>4</v>
          </cell>
          <cell r="G5461">
            <v>4.3</v>
          </cell>
          <cell r="H5461" t="str">
            <v>N/A</v>
          </cell>
        </row>
        <row r="5462">
          <cell r="A5462">
            <v>5461</v>
          </cell>
          <cell r="B5462" t="str">
            <v>Goodwin Media</v>
          </cell>
          <cell r="C5462">
            <v>3.8</v>
          </cell>
          <cell r="D5462">
            <v>28</v>
          </cell>
          <cell r="E5462">
            <v>3.7</v>
          </cell>
          <cell r="F5462">
            <v>3.5</v>
          </cell>
          <cell r="G5462">
            <v>3.9</v>
          </cell>
          <cell r="H5462" t="str">
            <v>N/A</v>
          </cell>
        </row>
        <row r="5463">
          <cell r="A5463">
            <v>5462</v>
          </cell>
          <cell r="B5463" t="str">
            <v>ADVA</v>
          </cell>
          <cell r="C5463">
            <v>3.6</v>
          </cell>
          <cell r="D5463">
            <v>425</v>
          </cell>
          <cell r="E5463">
            <v>3.5</v>
          </cell>
          <cell r="F5463">
            <v>3.4</v>
          </cell>
          <cell r="G5463">
            <v>3.7</v>
          </cell>
          <cell r="H5463">
            <v>0.74</v>
          </cell>
        </row>
        <row r="5464">
          <cell r="A5464">
            <v>5463</v>
          </cell>
          <cell r="B5464" t="str">
            <v>Fairfax Volvo Cars</v>
          </cell>
          <cell r="C5464">
            <v>3.2</v>
          </cell>
          <cell r="D5464">
            <v>48</v>
          </cell>
          <cell r="E5464">
            <v>3.1</v>
          </cell>
          <cell r="F5464">
            <v>2.9</v>
          </cell>
          <cell r="G5464">
            <v>3.1</v>
          </cell>
          <cell r="H5464">
            <v>0.56000000000000005</v>
          </cell>
        </row>
        <row r="5465">
          <cell r="A5465">
            <v>5464</v>
          </cell>
          <cell r="B5465" t="str">
            <v>RTS Wireless</v>
          </cell>
          <cell r="C5465">
            <v>3</v>
          </cell>
          <cell r="D5465">
            <v>88</v>
          </cell>
          <cell r="E5465">
            <v>2.8</v>
          </cell>
          <cell r="F5465">
            <v>2.7</v>
          </cell>
          <cell r="G5465">
            <v>2.9</v>
          </cell>
          <cell r="H5465">
            <v>0.5</v>
          </cell>
        </row>
        <row r="5466">
          <cell r="A5466">
            <v>5465</v>
          </cell>
          <cell r="B5466" t="str">
            <v>Career Education Corporation</v>
          </cell>
          <cell r="C5466">
            <v>2.8</v>
          </cell>
          <cell r="D5466">
            <v>1420</v>
          </cell>
          <cell r="E5466">
            <v>2.6</v>
          </cell>
          <cell r="F5466">
            <v>2.5</v>
          </cell>
          <cell r="G5466">
            <v>2.7</v>
          </cell>
          <cell r="H5466">
            <v>0.42</v>
          </cell>
        </row>
        <row r="5467">
          <cell r="A5467">
            <v>5466</v>
          </cell>
          <cell r="B5467" t="str">
            <v>Weston Ivy</v>
          </cell>
          <cell r="C5467">
            <v>3.5</v>
          </cell>
          <cell r="D5467">
            <v>18</v>
          </cell>
          <cell r="E5467">
            <v>3.4</v>
          </cell>
          <cell r="F5467">
            <v>3.2</v>
          </cell>
          <cell r="G5467">
            <v>3.5</v>
          </cell>
          <cell r="H5467" t="str">
            <v>N/A</v>
          </cell>
        </row>
        <row r="5468">
          <cell r="A5468">
            <v>5467</v>
          </cell>
          <cell r="B5468" t="str">
            <v>STAFFLOGIX</v>
          </cell>
          <cell r="C5468">
            <v>4</v>
          </cell>
          <cell r="D5468">
            <v>38</v>
          </cell>
          <cell r="E5468">
            <v>3.9</v>
          </cell>
          <cell r="F5468">
            <v>3.7</v>
          </cell>
          <cell r="G5468">
            <v>4.0999999999999996</v>
          </cell>
          <cell r="H5468">
            <v>0.85</v>
          </cell>
        </row>
        <row r="5469">
          <cell r="A5469">
            <v>5468</v>
          </cell>
          <cell r="B5469" t="str">
            <v>SMS Holdings</v>
          </cell>
          <cell r="C5469">
            <v>3.1</v>
          </cell>
          <cell r="D5469">
            <v>245</v>
          </cell>
          <cell r="E5469">
            <v>3</v>
          </cell>
          <cell r="F5469">
            <v>2.8</v>
          </cell>
          <cell r="G5469">
            <v>3</v>
          </cell>
          <cell r="H5469">
            <v>0.54</v>
          </cell>
        </row>
        <row r="5470">
          <cell r="A5470">
            <v>5469</v>
          </cell>
          <cell r="B5470" t="str">
            <v>Spencer Museum of Art</v>
          </cell>
          <cell r="C5470">
            <v>3.9</v>
          </cell>
          <cell r="D5470">
            <v>22</v>
          </cell>
          <cell r="E5470">
            <v>3.8</v>
          </cell>
          <cell r="F5470">
            <v>3.6</v>
          </cell>
          <cell r="G5470">
            <v>4.0999999999999996</v>
          </cell>
          <cell r="H5470" t="str">
            <v>N/A</v>
          </cell>
        </row>
        <row r="5471">
          <cell r="A5471">
            <v>5470</v>
          </cell>
          <cell r="B5471" t="str">
            <v>Ascend Personnel Services</v>
          </cell>
          <cell r="C5471">
            <v>3.6</v>
          </cell>
          <cell r="D5471">
            <v>115</v>
          </cell>
          <cell r="E5471">
            <v>3.5</v>
          </cell>
          <cell r="F5471">
            <v>3.3</v>
          </cell>
          <cell r="G5471">
            <v>3.7</v>
          </cell>
          <cell r="H5471">
            <v>0.72</v>
          </cell>
        </row>
        <row r="5472">
          <cell r="A5472">
            <v>5471</v>
          </cell>
          <cell r="B5472" t="str">
            <v>Liberty Tax</v>
          </cell>
          <cell r="C5472">
            <v>3.3</v>
          </cell>
          <cell r="D5472">
            <v>1850</v>
          </cell>
          <cell r="E5472">
            <v>3.2</v>
          </cell>
          <cell r="F5472">
            <v>3</v>
          </cell>
          <cell r="G5472">
            <v>3.2</v>
          </cell>
          <cell r="H5472">
            <v>0.6</v>
          </cell>
        </row>
        <row r="5473">
          <cell r="A5473">
            <v>5472</v>
          </cell>
          <cell r="B5473" t="str">
            <v>CyberDefender</v>
          </cell>
          <cell r="C5473">
            <v>2.7</v>
          </cell>
          <cell r="D5473">
            <v>68</v>
          </cell>
          <cell r="E5473">
            <v>2.5</v>
          </cell>
          <cell r="F5473">
            <v>2.4</v>
          </cell>
          <cell r="G5473">
            <v>2.6</v>
          </cell>
          <cell r="H5473">
            <v>0.35</v>
          </cell>
        </row>
        <row r="5474">
          <cell r="A5474">
            <v>5473</v>
          </cell>
          <cell r="B5474" t="str">
            <v>Disciple's Cross</v>
          </cell>
          <cell r="C5474">
            <v>3.4</v>
          </cell>
          <cell r="D5474">
            <v>12</v>
          </cell>
          <cell r="E5474">
            <v>3.3</v>
          </cell>
          <cell r="F5474">
            <v>3.1</v>
          </cell>
          <cell r="G5474">
            <v>3.5</v>
          </cell>
          <cell r="H5474" t="str">
            <v>N/A</v>
          </cell>
        </row>
        <row r="5475">
          <cell r="A5475">
            <v>5474</v>
          </cell>
          <cell r="B5475" t="str">
            <v>Visiblexposure</v>
          </cell>
          <cell r="C5475">
            <v>3.6</v>
          </cell>
          <cell r="D5475">
            <v>18</v>
          </cell>
          <cell r="E5475">
            <v>3.5</v>
          </cell>
          <cell r="F5475">
            <v>3.4</v>
          </cell>
          <cell r="G5475">
            <v>3.7</v>
          </cell>
          <cell r="H5475" t="str">
            <v>N/A</v>
          </cell>
        </row>
        <row r="5476">
          <cell r="A5476">
            <v>5475</v>
          </cell>
          <cell r="B5476" t="str">
            <v>Harvard-Smithsonian Chandra Science Center</v>
          </cell>
          <cell r="C5476">
            <v>4.0999999999999996</v>
          </cell>
          <cell r="D5476">
            <v>42</v>
          </cell>
          <cell r="E5476">
            <v>4</v>
          </cell>
          <cell r="F5476">
            <v>3.9</v>
          </cell>
          <cell r="G5476">
            <v>4.2</v>
          </cell>
          <cell r="H5476" t="str">
            <v>N/A</v>
          </cell>
        </row>
        <row r="5477">
          <cell r="A5477">
            <v>5476</v>
          </cell>
          <cell r="B5477" t="str">
            <v>Onin Staffing</v>
          </cell>
          <cell r="C5477">
            <v>4.0999999999999996</v>
          </cell>
          <cell r="D5477">
            <v>2150</v>
          </cell>
          <cell r="E5477">
            <v>4</v>
          </cell>
          <cell r="F5477">
            <v>3.9</v>
          </cell>
          <cell r="G5477">
            <v>4.2</v>
          </cell>
          <cell r="H5477">
            <v>0.92</v>
          </cell>
        </row>
        <row r="5478">
          <cell r="A5478">
            <v>5477</v>
          </cell>
          <cell r="B5478" t="str">
            <v>Verizon Small Business Essentials</v>
          </cell>
          <cell r="C5478">
            <v>3.5</v>
          </cell>
          <cell r="D5478">
            <v>455</v>
          </cell>
          <cell r="E5478">
            <v>3.4</v>
          </cell>
          <cell r="F5478">
            <v>3.2</v>
          </cell>
          <cell r="G5478">
            <v>3.5</v>
          </cell>
          <cell r="H5478">
            <v>0.7</v>
          </cell>
        </row>
        <row r="5479">
          <cell r="A5479">
            <v>5478</v>
          </cell>
          <cell r="B5479" t="str">
            <v>Visa Research</v>
          </cell>
          <cell r="C5479">
            <v>4.2</v>
          </cell>
          <cell r="D5479">
            <v>125</v>
          </cell>
          <cell r="E5479">
            <v>4</v>
          </cell>
          <cell r="F5479">
            <v>4.0999999999999996</v>
          </cell>
          <cell r="G5479">
            <v>4.3</v>
          </cell>
          <cell r="H5479">
            <v>0.94</v>
          </cell>
        </row>
        <row r="5480">
          <cell r="A5480">
            <v>5479</v>
          </cell>
          <cell r="B5480" t="str">
            <v>MIT research group</v>
          </cell>
          <cell r="C5480">
            <v>4</v>
          </cell>
          <cell r="D5480">
            <v>155</v>
          </cell>
          <cell r="E5480">
            <v>3.9</v>
          </cell>
          <cell r="F5480">
            <v>3.8</v>
          </cell>
          <cell r="G5480">
            <v>4.0999999999999996</v>
          </cell>
          <cell r="H5480" t="str">
            <v>N/A</v>
          </cell>
        </row>
        <row r="5481">
          <cell r="A5481">
            <v>5480</v>
          </cell>
          <cell r="B5481" t="str">
            <v>Special Forces Companies</v>
          </cell>
          <cell r="C5481">
            <v>3.2</v>
          </cell>
          <cell r="D5481">
            <v>48</v>
          </cell>
          <cell r="E5481">
            <v>3.1</v>
          </cell>
          <cell r="F5481">
            <v>2.9</v>
          </cell>
          <cell r="G5481">
            <v>3.2</v>
          </cell>
          <cell r="H5481" t="str">
            <v>N/A</v>
          </cell>
        </row>
        <row r="5482">
          <cell r="A5482">
            <v>5481</v>
          </cell>
          <cell r="B5482" t="str">
            <v>Performance Automotive Bountiful</v>
          </cell>
          <cell r="C5482">
            <v>3.4</v>
          </cell>
          <cell r="D5482">
            <v>62</v>
          </cell>
          <cell r="E5482">
            <v>3.3</v>
          </cell>
          <cell r="F5482">
            <v>3.1</v>
          </cell>
          <cell r="G5482">
            <v>3.4</v>
          </cell>
          <cell r="H5482">
            <v>0.62</v>
          </cell>
        </row>
        <row r="5483">
          <cell r="A5483">
            <v>5482</v>
          </cell>
          <cell r="B5483" t="str">
            <v>Samsung Global Strategy Group</v>
          </cell>
          <cell r="C5483">
            <v>4.0999999999999996</v>
          </cell>
          <cell r="D5483">
            <v>185</v>
          </cell>
          <cell r="E5483">
            <v>3.9</v>
          </cell>
          <cell r="F5483">
            <v>4</v>
          </cell>
          <cell r="G5483">
            <v>4.2</v>
          </cell>
          <cell r="H5483">
            <v>0.9</v>
          </cell>
        </row>
        <row r="5484">
          <cell r="A5484">
            <v>5483</v>
          </cell>
          <cell r="B5484" t="str">
            <v>Apex Guaranteed Bank</v>
          </cell>
          <cell r="C5484">
            <v>3</v>
          </cell>
          <cell r="D5484">
            <v>28</v>
          </cell>
          <cell r="E5484">
            <v>2.8</v>
          </cell>
          <cell r="F5484">
            <v>2.7</v>
          </cell>
          <cell r="G5484">
            <v>3</v>
          </cell>
          <cell r="H5484">
            <v>0.5</v>
          </cell>
        </row>
        <row r="5485">
          <cell r="A5485">
            <v>5484</v>
          </cell>
          <cell r="B5485" t="str">
            <v>Pathways of California</v>
          </cell>
          <cell r="C5485">
            <v>3.1</v>
          </cell>
          <cell r="D5485">
            <v>345</v>
          </cell>
          <cell r="E5485">
            <v>2.9</v>
          </cell>
          <cell r="F5485">
            <v>2.8</v>
          </cell>
          <cell r="G5485">
            <v>3.1</v>
          </cell>
          <cell r="H5485">
            <v>0.55000000000000004</v>
          </cell>
        </row>
        <row r="5486">
          <cell r="A5486">
            <v>5485</v>
          </cell>
          <cell r="B5486" t="str">
            <v>Trajectory Services</v>
          </cell>
          <cell r="C5486">
            <v>3.5</v>
          </cell>
          <cell r="D5486">
            <v>42</v>
          </cell>
          <cell r="E5486">
            <v>3.4</v>
          </cell>
          <cell r="F5486">
            <v>3.2</v>
          </cell>
          <cell r="G5486">
            <v>3.6</v>
          </cell>
          <cell r="H5486" t="str">
            <v>N/A</v>
          </cell>
        </row>
        <row r="5487">
          <cell r="A5487">
            <v>5486</v>
          </cell>
          <cell r="B5487" t="str">
            <v>Thomas Car Wash</v>
          </cell>
          <cell r="C5487">
            <v>3.3</v>
          </cell>
          <cell r="D5487">
            <v>115</v>
          </cell>
          <cell r="E5487">
            <v>3.2</v>
          </cell>
          <cell r="F5487">
            <v>3</v>
          </cell>
          <cell r="G5487">
            <v>3.4</v>
          </cell>
          <cell r="H5487">
            <v>0.6</v>
          </cell>
        </row>
        <row r="5488">
          <cell r="A5488">
            <v>5487</v>
          </cell>
          <cell r="B5488" t="str">
            <v>Financial Planners</v>
          </cell>
          <cell r="C5488">
            <v>3.4</v>
          </cell>
          <cell r="D5488">
            <v>52</v>
          </cell>
          <cell r="E5488">
            <v>3.3</v>
          </cell>
          <cell r="F5488">
            <v>3.1</v>
          </cell>
          <cell r="G5488">
            <v>3.4</v>
          </cell>
          <cell r="H5488" t="str">
            <v>N/A</v>
          </cell>
        </row>
        <row r="5489">
          <cell r="A5489">
            <v>5488</v>
          </cell>
          <cell r="B5489" t="str">
            <v>ExpressJet Airlines</v>
          </cell>
          <cell r="C5489">
            <v>3.4</v>
          </cell>
          <cell r="D5489">
            <v>1420</v>
          </cell>
          <cell r="E5489">
            <v>3.2</v>
          </cell>
          <cell r="F5489">
            <v>3.1</v>
          </cell>
          <cell r="G5489">
            <v>3.3</v>
          </cell>
          <cell r="H5489">
            <v>0.66</v>
          </cell>
        </row>
        <row r="5490">
          <cell r="A5490">
            <v>5489</v>
          </cell>
          <cell r="B5490" t="str">
            <v>CFA Society of Seattle</v>
          </cell>
          <cell r="C5490">
            <v>4</v>
          </cell>
          <cell r="D5490">
            <v>18</v>
          </cell>
          <cell r="E5490">
            <v>3.9</v>
          </cell>
          <cell r="F5490">
            <v>3.8</v>
          </cell>
          <cell r="G5490">
            <v>4.0999999999999996</v>
          </cell>
          <cell r="H5490" t="str">
            <v>N/A</v>
          </cell>
        </row>
        <row r="5491">
          <cell r="A5491">
            <v>5490</v>
          </cell>
          <cell r="B5491" t="str">
            <v>Bank First</v>
          </cell>
          <cell r="C5491">
            <v>3.7</v>
          </cell>
          <cell r="D5491">
            <v>135</v>
          </cell>
          <cell r="E5491">
            <v>3.6</v>
          </cell>
          <cell r="F5491">
            <v>3.5</v>
          </cell>
          <cell r="G5491">
            <v>3.7</v>
          </cell>
          <cell r="H5491">
            <v>0.8</v>
          </cell>
        </row>
        <row r="5492">
          <cell r="A5492">
            <v>5491</v>
          </cell>
          <cell r="B5492" t="str">
            <v>Vars Technologies</v>
          </cell>
          <cell r="C5492">
            <v>3.8</v>
          </cell>
          <cell r="D5492">
            <v>48</v>
          </cell>
          <cell r="E5492">
            <v>3.7</v>
          </cell>
          <cell r="F5492">
            <v>3.6</v>
          </cell>
          <cell r="G5492">
            <v>3.9</v>
          </cell>
          <cell r="H5492" t="str">
            <v>N/A</v>
          </cell>
        </row>
        <row r="5493">
          <cell r="A5493">
            <v>5492</v>
          </cell>
          <cell r="B5493" t="str">
            <v>Jennie-O Turkey Store</v>
          </cell>
          <cell r="C5493">
            <v>3.2</v>
          </cell>
          <cell r="D5493">
            <v>860</v>
          </cell>
          <cell r="E5493">
            <v>3.1</v>
          </cell>
          <cell r="F5493">
            <v>2.9</v>
          </cell>
          <cell r="G5493">
            <v>3.2</v>
          </cell>
          <cell r="H5493">
            <v>0.57999999999999996</v>
          </cell>
        </row>
        <row r="5494">
          <cell r="A5494">
            <v>5493</v>
          </cell>
          <cell r="B5494" t="str">
            <v>Aventis Pasteur</v>
          </cell>
          <cell r="C5494">
            <v>3.9</v>
          </cell>
          <cell r="D5494">
            <v>215</v>
          </cell>
          <cell r="E5494">
            <v>3.8</v>
          </cell>
          <cell r="F5494">
            <v>3.7</v>
          </cell>
          <cell r="G5494">
            <v>4</v>
          </cell>
          <cell r="H5494">
            <v>0.85</v>
          </cell>
        </row>
        <row r="5495">
          <cell r="A5495">
            <v>5494</v>
          </cell>
          <cell r="B5495" t="str">
            <v>Corning Life Sciences</v>
          </cell>
          <cell r="C5495">
            <v>3.7</v>
          </cell>
          <cell r="D5495">
            <v>545</v>
          </cell>
          <cell r="E5495">
            <v>3.6</v>
          </cell>
          <cell r="F5495">
            <v>3.5</v>
          </cell>
          <cell r="G5495">
            <v>3.8</v>
          </cell>
          <cell r="H5495">
            <v>0.78</v>
          </cell>
        </row>
        <row r="5496">
          <cell r="A5496">
            <v>5495</v>
          </cell>
          <cell r="B5496" t="str">
            <v>Bowlero Corporation</v>
          </cell>
          <cell r="C5496">
            <v>3</v>
          </cell>
          <cell r="D5496">
            <v>2850</v>
          </cell>
          <cell r="E5496">
            <v>2.8</v>
          </cell>
          <cell r="F5496">
            <v>2.7</v>
          </cell>
          <cell r="G5496">
            <v>2.9</v>
          </cell>
          <cell r="H5496">
            <v>0.52</v>
          </cell>
        </row>
        <row r="5497">
          <cell r="A5497">
            <v>5496</v>
          </cell>
          <cell r="B5497" t="str">
            <v>Zazen Audio</v>
          </cell>
          <cell r="C5497">
            <v>3.5</v>
          </cell>
          <cell r="D5497">
            <v>14</v>
          </cell>
          <cell r="E5497">
            <v>3.4</v>
          </cell>
          <cell r="F5497">
            <v>3.2</v>
          </cell>
          <cell r="G5497">
            <v>3.6</v>
          </cell>
          <cell r="H5497" t="str">
            <v>N/A</v>
          </cell>
        </row>
        <row r="5498">
          <cell r="A5498">
            <v>5497</v>
          </cell>
          <cell r="B5498" t="str">
            <v>Stanford Design Group</v>
          </cell>
          <cell r="C5498">
            <v>3.8</v>
          </cell>
          <cell r="D5498">
            <v>28</v>
          </cell>
          <cell r="E5498">
            <v>3.7</v>
          </cell>
          <cell r="F5498">
            <v>3.6</v>
          </cell>
          <cell r="G5498">
            <v>3.9</v>
          </cell>
          <cell r="H5498" t="str">
            <v>N/A</v>
          </cell>
        </row>
        <row r="5499">
          <cell r="A5499">
            <v>5498</v>
          </cell>
          <cell r="B5499" t="str">
            <v>Folding@home</v>
          </cell>
          <cell r="C5499">
            <v>4.5</v>
          </cell>
          <cell r="D5499">
            <v>18</v>
          </cell>
          <cell r="E5499">
            <v>4.4000000000000004</v>
          </cell>
          <cell r="F5499">
            <v>4.3</v>
          </cell>
          <cell r="G5499">
            <v>4.5999999999999996</v>
          </cell>
          <cell r="H5499" t="str">
            <v>N/A</v>
          </cell>
        </row>
        <row r="5500">
          <cell r="A5500">
            <v>5499</v>
          </cell>
          <cell r="B5500" t="str">
            <v>Netmockup.com</v>
          </cell>
          <cell r="C5500">
            <v>3.4</v>
          </cell>
          <cell r="D5500">
            <v>12</v>
          </cell>
          <cell r="E5500">
            <v>3.3</v>
          </cell>
          <cell r="F5500">
            <v>3.1</v>
          </cell>
          <cell r="G5500">
            <v>3.5</v>
          </cell>
          <cell r="H5500" t="str">
            <v>N/A</v>
          </cell>
        </row>
        <row r="5501">
          <cell r="A5501">
            <v>5500</v>
          </cell>
          <cell r="B5501" t="str">
            <v>MIT CSHub</v>
          </cell>
          <cell r="C5501">
            <v>4.0999999999999996</v>
          </cell>
          <cell r="D5501">
            <v>22</v>
          </cell>
          <cell r="E5501">
            <v>4</v>
          </cell>
          <cell r="F5501">
            <v>3.9</v>
          </cell>
          <cell r="G5501">
            <v>4.2</v>
          </cell>
          <cell r="H5501" t="str">
            <v>N/A</v>
          </cell>
        </row>
        <row r="5502">
          <cell r="A5502">
            <v>5501</v>
          </cell>
          <cell r="B5502" t="str">
            <v>Pinellas County Schools</v>
          </cell>
          <cell r="C5502">
            <v>3.5</v>
          </cell>
          <cell r="D5502">
            <v>1200</v>
          </cell>
          <cell r="E5502">
            <v>3.2</v>
          </cell>
          <cell r="F5502">
            <v>3.1</v>
          </cell>
          <cell r="G5502">
            <v>3.6</v>
          </cell>
          <cell r="H5502">
            <v>0.72</v>
          </cell>
        </row>
        <row r="5503">
          <cell r="A5503">
            <v>5502</v>
          </cell>
          <cell r="B5503" t="str">
            <v>Shade's Landing</v>
          </cell>
          <cell r="C5503" t="str">
            <v>N/A</v>
          </cell>
          <cell r="D5503" t="str">
            <v>N/A</v>
          </cell>
          <cell r="E5503" t="str">
            <v>N/A</v>
          </cell>
          <cell r="F5503" t="str">
            <v>N/A</v>
          </cell>
          <cell r="G5503" t="str">
            <v>N/A</v>
          </cell>
          <cell r="H5503" t="str">
            <v>N/A</v>
          </cell>
        </row>
        <row r="5504">
          <cell r="A5504">
            <v>5503</v>
          </cell>
          <cell r="B5504" t="str">
            <v>TigerDirect</v>
          </cell>
          <cell r="C5504">
            <v>2.7</v>
          </cell>
          <cell r="D5504">
            <v>850</v>
          </cell>
          <cell r="E5504">
            <v>2.8</v>
          </cell>
          <cell r="F5504">
            <v>2.4</v>
          </cell>
          <cell r="G5504">
            <v>2.5</v>
          </cell>
          <cell r="H5504">
            <v>0.38</v>
          </cell>
        </row>
        <row r="5505">
          <cell r="A5505">
            <v>5504</v>
          </cell>
          <cell r="B5505" t="str">
            <v>West Wind</v>
          </cell>
          <cell r="C5505">
            <v>3.3</v>
          </cell>
          <cell r="D5505">
            <v>140</v>
          </cell>
          <cell r="E5505">
            <v>3.1</v>
          </cell>
          <cell r="F5505">
            <v>3</v>
          </cell>
          <cell r="G5505">
            <v>3.2</v>
          </cell>
          <cell r="H5505">
            <v>0.57999999999999996</v>
          </cell>
        </row>
        <row r="5506">
          <cell r="A5506">
            <v>5505</v>
          </cell>
          <cell r="B5506" t="str">
            <v>Oracle Labs</v>
          </cell>
          <cell r="C5506">
            <v>4.2</v>
          </cell>
          <cell r="D5506">
            <v>450</v>
          </cell>
          <cell r="E5506">
            <v>3.9</v>
          </cell>
          <cell r="F5506">
            <v>4</v>
          </cell>
          <cell r="G5506">
            <v>4.3</v>
          </cell>
          <cell r="H5506">
            <v>0.91</v>
          </cell>
        </row>
        <row r="5507">
          <cell r="A5507">
            <v>5506</v>
          </cell>
          <cell r="B5507" t="str">
            <v>Davie Brown Entertainment</v>
          </cell>
          <cell r="C5507">
            <v>3.6</v>
          </cell>
          <cell r="D5507">
            <v>45</v>
          </cell>
          <cell r="E5507">
            <v>3.2</v>
          </cell>
          <cell r="F5507">
            <v>3.3</v>
          </cell>
          <cell r="G5507">
            <v>3.8</v>
          </cell>
          <cell r="H5507" t="str">
            <v>N/A</v>
          </cell>
        </row>
        <row r="5508">
          <cell r="A5508">
            <v>5507</v>
          </cell>
          <cell r="B5508" t="str">
            <v>Lowe</v>
          </cell>
          <cell r="C5508">
            <v>3.7</v>
          </cell>
          <cell r="D5508">
            <v>110</v>
          </cell>
          <cell r="E5508">
            <v>3.4</v>
          </cell>
          <cell r="F5508">
            <v>3.5</v>
          </cell>
          <cell r="G5508">
            <v>3.9</v>
          </cell>
          <cell r="H5508">
            <v>0.82</v>
          </cell>
        </row>
        <row r="5509">
          <cell r="A5509">
            <v>5508</v>
          </cell>
          <cell r="B5509" t="str">
            <v>Miami SEO Guide</v>
          </cell>
          <cell r="C5509" t="str">
            <v>N/A</v>
          </cell>
          <cell r="D5509" t="str">
            <v>N/A</v>
          </cell>
          <cell r="E5509" t="str">
            <v>N/A</v>
          </cell>
          <cell r="F5509" t="str">
            <v>N/A</v>
          </cell>
          <cell r="G5509" t="str">
            <v>N/A</v>
          </cell>
          <cell r="H5509" t="str">
            <v>N/A</v>
          </cell>
        </row>
        <row r="5510">
          <cell r="A5510">
            <v>5509</v>
          </cell>
          <cell r="B5510" t="str">
            <v>Samsung Information Systems America</v>
          </cell>
          <cell r="C5510">
            <v>3.8</v>
          </cell>
          <cell r="D5510">
            <v>320</v>
          </cell>
          <cell r="E5510">
            <v>3.4</v>
          </cell>
          <cell r="F5510">
            <v>3.5</v>
          </cell>
          <cell r="G5510">
            <v>3.7</v>
          </cell>
          <cell r="H5510">
            <v>0.79</v>
          </cell>
        </row>
        <row r="5511">
          <cell r="A5511">
            <v>5510</v>
          </cell>
          <cell r="B5511" t="str">
            <v>Wells Fargo Financial</v>
          </cell>
          <cell r="C5511">
            <v>3.4</v>
          </cell>
          <cell r="D5511">
            <v>1800</v>
          </cell>
          <cell r="E5511">
            <v>3.3</v>
          </cell>
          <cell r="F5511">
            <v>3.1</v>
          </cell>
          <cell r="G5511">
            <v>3.2</v>
          </cell>
          <cell r="H5511">
            <v>0.62</v>
          </cell>
        </row>
        <row r="5512">
          <cell r="A5512">
            <v>5511</v>
          </cell>
          <cell r="B5512" t="str">
            <v>BlueSafe</v>
          </cell>
          <cell r="C5512">
            <v>3.5</v>
          </cell>
          <cell r="D5512">
            <v>25</v>
          </cell>
          <cell r="E5512">
            <v>3.4</v>
          </cell>
          <cell r="F5512">
            <v>3.2</v>
          </cell>
          <cell r="G5512">
            <v>3.5</v>
          </cell>
          <cell r="H5512" t="str">
            <v>N/A</v>
          </cell>
        </row>
        <row r="5513">
          <cell r="A5513">
            <v>5512</v>
          </cell>
          <cell r="B5513" t="str">
            <v>JobsNmedia</v>
          </cell>
          <cell r="C5513" t="str">
            <v>N/A</v>
          </cell>
          <cell r="D5513" t="str">
            <v>N/A</v>
          </cell>
          <cell r="E5513" t="str">
            <v>N/A</v>
          </cell>
          <cell r="F5513" t="str">
            <v>N/A</v>
          </cell>
          <cell r="G5513" t="str">
            <v>N/A</v>
          </cell>
          <cell r="H5513" t="str">
            <v>N/A</v>
          </cell>
        </row>
        <row r="5514">
          <cell r="A5514">
            <v>5513</v>
          </cell>
          <cell r="B5514" t="str">
            <v>Bank of America Private Bank</v>
          </cell>
          <cell r="C5514">
            <v>3.8</v>
          </cell>
          <cell r="D5514">
            <v>650</v>
          </cell>
          <cell r="E5514">
            <v>3.5</v>
          </cell>
          <cell r="F5514">
            <v>3.6</v>
          </cell>
          <cell r="G5514">
            <v>3.9</v>
          </cell>
          <cell r="H5514">
            <v>0.84</v>
          </cell>
        </row>
        <row r="5515">
          <cell r="A5515">
            <v>5514</v>
          </cell>
          <cell r="B5515" t="str">
            <v>Loomis</v>
          </cell>
          <cell r="C5515">
            <v>3.1</v>
          </cell>
          <cell r="D5515">
            <v>2800</v>
          </cell>
          <cell r="E5515">
            <v>2.6</v>
          </cell>
          <cell r="F5515">
            <v>2.8</v>
          </cell>
          <cell r="G5515">
            <v>2.9</v>
          </cell>
          <cell r="H5515">
            <v>0.54</v>
          </cell>
        </row>
        <row r="5516">
          <cell r="A5516">
            <v>5515</v>
          </cell>
          <cell r="B5516" t="str">
            <v>Spanish Hills</v>
          </cell>
          <cell r="C5516">
            <v>3.4</v>
          </cell>
          <cell r="D5516">
            <v>60</v>
          </cell>
          <cell r="E5516">
            <v>3</v>
          </cell>
          <cell r="F5516">
            <v>3.1</v>
          </cell>
          <cell r="G5516">
            <v>3.5</v>
          </cell>
          <cell r="H5516" t="str">
            <v>N/A</v>
          </cell>
        </row>
        <row r="5517">
          <cell r="A5517">
            <v>5516</v>
          </cell>
          <cell r="B5517" t="str">
            <v>Good Morning America</v>
          </cell>
          <cell r="C5517">
            <v>3.7</v>
          </cell>
          <cell r="D5517">
            <v>85</v>
          </cell>
          <cell r="E5517">
            <v>2.8</v>
          </cell>
          <cell r="F5517">
            <v>3.3</v>
          </cell>
          <cell r="G5517">
            <v>3.6</v>
          </cell>
          <cell r="H5517" t="str">
            <v>N/A</v>
          </cell>
        </row>
        <row r="5518">
          <cell r="A5518">
            <v>5517</v>
          </cell>
          <cell r="B5518" t="str">
            <v>Learning Innovations Laboratory</v>
          </cell>
          <cell r="C5518" t="str">
            <v>N/A</v>
          </cell>
          <cell r="D5518" t="str">
            <v>N/A</v>
          </cell>
          <cell r="E5518" t="str">
            <v>N/A</v>
          </cell>
          <cell r="F5518" t="str">
            <v>N/A</v>
          </cell>
          <cell r="G5518" t="str">
            <v>N/A</v>
          </cell>
          <cell r="H5518" t="str">
            <v>N/A</v>
          </cell>
        </row>
        <row r="5519">
          <cell r="A5519">
            <v>5518</v>
          </cell>
          <cell r="B5519" t="str">
            <v>U.S. Funding Solutions</v>
          </cell>
          <cell r="C5519">
            <v>3.2</v>
          </cell>
          <cell r="D5519">
            <v>40</v>
          </cell>
          <cell r="E5519">
            <v>3.1</v>
          </cell>
          <cell r="F5519">
            <v>2.9</v>
          </cell>
          <cell r="G5519">
            <v>3</v>
          </cell>
          <cell r="H5519" t="str">
            <v>N/A</v>
          </cell>
        </row>
        <row r="5520">
          <cell r="A5520">
            <v>5519</v>
          </cell>
          <cell r="B5520" t="str">
            <v>Processor</v>
          </cell>
          <cell r="C5520" t="str">
            <v>N/A</v>
          </cell>
          <cell r="D5520" t="str">
            <v>N/A</v>
          </cell>
          <cell r="E5520" t="str">
            <v>N/A</v>
          </cell>
          <cell r="F5520" t="str">
            <v>N/A</v>
          </cell>
          <cell r="G5520" t="str">
            <v>N/A</v>
          </cell>
          <cell r="H5520" t="str">
            <v>N/A</v>
          </cell>
        </row>
        <row r="5521">
          <cell r="A5521">
            <v>5520</v>
          </cell>
          <cell r="B5521" t="str">
            <v>Volunteer Mortgage Group</v>
          </cell>
          <cell r="C5521">
            <v>3.9</v>
          </cell>
          <cell r="D5521">
            <v>35</v>
          </cell>
          <cell r="E5521">
            <v>3.8</v>
          </cell>
          <cell r="F5521">
            <v>3.7</v>
          </cell>
          <cell r="G5521">
            <v>4</v>
          </cell>
          <cell r="H5521" t="str">
            <v>N/A</v>
          </cell>
        </row>
        <row r="5522">
          <cell r="A5522">
            <v>5521</v>
          </cell>
          <cell r="B5522" t="str">
            <v>Verizon Fios</v>
          </cell>
          <cell r="C5522">
            <v>3.6</v>
          </cell>
          <cell r="D5522">
            <v>1400</v>
          </cell>
          <cell r="E5522">
            <v>3.4</v>
          </cell>
          <cell r="F5522">
            <v>3.2</v>
          </cell>
          <cell r="G5522">
            <v>3.5</v>
          </cell>
          <cell r="H5522">
            <v>0.74</v>
          </cell>
        </row>
        <row r="5523">
          <cell r="A5523">
            <v>5522</v>
          </cell>
          <cell r="B5523" t="str">
            <v>Exeter Finance</v>
          </cell>
          <cell r="C5523">
            <v>3.2</v>
          </cell>
          <cell r="D5523">
            <v>680</v>
          </cell>
          <cell r="E5523">
            <v>3.1</v>
          </cell>
          <cell r="F5523">
            <v>2.9</v>
          </cell>
          <cell r="G5523">
            <v>3</v>
          </cell>
          <cell r="H5523">
            <v>0.56000000000000005</v>
          </cell>
        </row>
        <row r="5524">
          <cell r="A5524">
            <v>5523</v>
          </cell>
          <cell r="B5524" t="str">
            <v>Living Yards</v>
          </cell>
          <cell r="C5524" t="str">
            <v>N/A</v>
          </cell>
          <cell r="D5524" t="str">
            <v>N/A</v>
          </cell>
          <cell r="E5524" t="str">
            <v>N/A</v>
          </cell>
          <cell r="F5524" t="str">
            <v>N/A</v>
          </cell>
          <cell r="G5524" t="str">
            <v>N/A</v>
          </cell>
          <cell r="H5524" t="str">
            <v>N/A</v>
          </cell>
        </row>
        <row r="5525">
          <cell r="A5525">
            <v>5524</v>
          </cell>
          <cell r="B5525" t="str">
            <v>Sigmaitm</v>
          </cell>
          <cell r="C5525">
            <v>3.8</v>
          </cell>
          <cell r="D5525">
            <v>55</v>
          </cell>
          <cell r="E5525">
            <v>3.7</v>
          </cell>
          <cell r="F5525">
            <v>3.6</v>
          </cell>
          <cell r="G5525">
            <v>3.8</v>
          </cell>
          <cell r="H5525" t="str">
            <v>N/A</v>
          </cell>
        </row>
        <row r="5526">
          <cell r="A5526">
            <v>5525</v>
          </cell>
          <cell r="B5526" t="str">
            <v>UW Stem Cell and Regenerative Medicine Center</v>
          </cell>
          <cell r="C5526">
            <v>4.0999999999999996</v>
          </cell>
          <cell r="D5526">
            <v>20</v>
          </cell>
          <cell r="E5526">
            <v>3.8</v>
          </cell>
          <cell r="F5526">
            <v>3.9</v>
          </cell>
          <cell r="G5526">
            <v>4.2</v>
          </cell>
          <cell r="H5526" t="str">
            <v>N/A</v>
          </cell>
        </row>
        <row r="5527">
          <cell r="A5527">
            <v>5526</v>
          </cell>
          <cell r="B5527" t="str">
            <v>NC State Executive Education</v>
          </cell>
          <cell r="C5527">
            <v>4</v>
          </cell>
          <cell r="D5527">
            <v>15</v>
          </cell>
          <cell r="E5527">
            <v>3.9</v>
          </cell>
          <cell r="F5527">
            <v>3.8</v>
          </cell>
          <cell r="G5527">
            <v>4.0999999999999996</v>
          </cell>
          <cell r="H5527" t="str">
            <v>N/A</v>
          </cell>
        </row>
        <row r="5528">
          <cell r="A5528">
            <v>5527</v>
          </cell>
          <cell r="B5528" t="str">
            <v>BNP Paribas Wealth Management</v>
          </cell>
          <cell r="C5528">
            <v>3.7</v>
          </cell>
          <cell r="D5528">
            <v>950</v>
          </cell>
          <cell r="E5528">
            <v>3.5</v>
          </cell>
          <cell r="F5528">
            <v>3.4</v>
          </cell>
          <cell r="G5528">
            <v>3.6</v>
          </cell>
          <cell r="H5528">
            <v>0.78</v>
          </cell>
        </row>
        <row r="5529">
          <cell r="A5529">
            <v>5528</v>
          </cell>
          <cell r="B5529" t="str">
            <v>UPS Freight</v>
          </cell>
          <cell r="C5529">
            <v>3.3</v>
          </cell>
          <cell r="D5529">
            <v>2100</v>
          </cell>
          <cell r="E5529">
            <v>2.7</v>
          </cell>
          <cell r="F5529">
            <v>3</v>
          </cell>
          <cell r="G5529">
            <v>3.1</v>
          </cell>
          <cell r="H5529">
            <v>0.6</v>
          </cell>
        </row>
        <row r="5530">
          <cell r="A5530">
            <v>5529</v>
          </cell>
          <cell r="B5530" t="str">
            <v>Town Sports International Holdings</v>
          </cell>
          <cell r="C5530">
            <v>2.6</v>
          </cell>
          <cell r="D5530">
            <v>950</v>
          </cell>
          <cell r="E5530">
            <v>2.5</v>
          </cell>
          <cell r="F5530">
            <v>2.2999999999999998</v>
          </cell>
          <cell r="G5530">
            <v>2.4</v>
          </cell>
          <cell r="H5530">
            <v>0.32</v>
          </cell>
        </row>
        <row r="5531">
          <cell r="A5531">
            <v>5530</v>
          </cell>
          <cell r="B5531" t="str">
            <v>Akal Security</v>
          </cell>
          <cell r="C5531">
            <v>2.9</v>
          </cell>
          <cell r="D5531">
            <v>740</v>
          </cell>
          <cell r="E5531">
            <v>2.8</v>
          </cell>
          <cell r="F5531">
            <v>2.6</v>
          </cell>
          <cell r="G5531">
            <v>2.7</v>
          </cell>
          <cell r="H5531">
            <v>0.45</v>
          </cell>
        </row>
        <row r="5532">
          <cell r="A5532">
            <v>5531</v>
          </cell>
          <cell r="B5532" t="str">
            <v>Big Ideas</v>
          </cell>
          <cell r="C5532">
            <v>3.5</v>
          </cell>
          <cell r="D5532">
            <v>30</v>
          </cell>
          <cell r="E5532">
            <v>3.4</v>
          </cell>
          <cell r="F5532">
            <v>3.2</v>
          </cell>
          <cell r="G5532">
            <v>3.6</v>
          </cell>
          <cell r="H5532" t="str">
            <v>N/A</v>
          </cell>
        </row>
        <row r="5533">
          <cell r="A5533">
            <v>5532</v>
          </cell>
          <cell r="B5533" t="str">
            <v>The Wellness Center</v>
          </cell>
          <cell r="C5533">
            <v>3.4</v>
          </cell>
          <cell r="D5533">
            <v>120</v>
          </cell>
          <cell r="E5533">
            <v>3.2</v>
          </cell>
          <cell r="F5533">
            <v>3.1</v>
          </cell>
          <cell r="G5533">
            <v>3.4</v>
          </cell>
          <cell r="H5533">
            <v>0.65</v>
          </cell>
        </row>
        <row r="5534">
          <cell r="A5534">
            <v>5533</v>
          </cell>
          <cell r="B5534" t="str">
            <v>Ebay Motors</v>
          </cell>
          <cell r="C5534">
            <v>4</v>
          </cell>
          <cell r="D5534">
            <v>280</v>
          </cell>
          <cell r="E5534">
            <v>3.7</v>
          </cell>
          <cell r="F5534">
            <v>3.8</v>
          </cell>
          <cell r="G5534">
            <v>4.0999999999999996</v>
          </cell>
          <cell r="H5534">
            <v>0.88</v>
          </cell>
        </row>
        <row r="5535">
          <cell r="A5535">
            <v>5534</v>
          </cell>
          <cell r="B5535" t="str">
            <v>I Love Orlando magazine</v>
          </cell>
          <cell r="C5535" t="str">
            <v>N/A</v>
          </cell>
          <cell r="D5535" t="str">
            <v>N/A</v>
          </cell>
          <cell r="E5535" t="str">
            <v>N/A</v>
          </cell>
          <cell r="F5535" t="str">
            <v>N/A</v>
          </cell>
          <cell r="G5535" t="str">
            <v>N/A</v>
          </cell>
          <cell r="H5535" t="str">
            <v>N/A</v>
          </cell>
        </row>
        <row r="5536">
          <cell r="A5536">
            <v>5535</v>
          </cell>
          <cell r="B5536" t="str">
            <v>Smithmark Research</v>
          </cell>
          <cell r="C5536" t="str">
            <v>N/A</v>
          </cell>
          <cell r="D5536" t="str">
            <v>N/A</v>
          </cell>
          <cell r="E5536" t="str">
            <v>N/A</v>
          </cell>
          <cell r="F5536" t="str">
            <v>N/A</v>
          </cell>
          <cell r="G5536" t="str">
            <v>N/A</v>
          </cell>
          <cell r="H5536" t="str">
            <v>N/A</v>
          </cell>
        </row>
        <row r="5537">
          <cell r="A5537">
            <v>5536</v>
          </cell>
          <cell r="B5537" t="str">
            <v>Wellcom</v>
          </cell>
          <cell r="C5537">
            <v>3.6</v>
          </cell>
          <cell r="D5537">
            <v>110</v>
          </cell>
          <cell r="E5537">
            <v>3.3</v>
          </cell>
          <cell r="F5537">
            <v>3.4</v>
          </cell>
          <cell r="G5537">
            <v>3.7</v>
          </cell>
          <cell r="H5537">
            <v>0.75</v>
          </cell>
        </row>
        <row r="5538">
          <cell r="A5538">
            <v>5537</v>
          </cell>
          <cell r="B5538" t="str">
            <v>YMCA Retirement Fund</v>
          </cell>
          <cell r="C5538">
            <v>4.0999999999999996</v>
          </cell>
          <cell r="D5538">
            <v>45</v>
          </cell>
          <cell r="E5538">
            <v>4.2</v>
          </cell>
          <cell r="F5538">
            <v>3.9</v>
          </cell>
          <cell r="G5538">
            <v>4.3</v>
          </cell>
          <cell r="H5538" t="str">
            <v>N/A</v>
          </cell>
        </row>
        <row r="5539">
          <cell r="A5539">
            <v>5538</v>
          </cell>
          <cell r="B5539" t="str">
            <v>Enterprise Holdings</v>
          </cell>
          <cell r="C5539">
            <v>3.7</v>
          </cell>
          <cell r="D5539">
            <v>12000</v>
          </cell>
          <cell r="E5539">
            <v>3.1</v>
          </cell>
          <cell r="F5539">
            <v>3.4</v>
          </cell>
          <cell r="G5539">
            <v>3.8</v>
          </cell>
          <cell r="H5539">
            <v>0.81</v>
          </cell>
        </row>
        <row r="5540">
          <cell r="A5540">
            <v>5539</v>
          </cell>
          <cell r="B5540" t="str">
            <v>USA Mortgage</v>
          </cell>
          <cell r="C5540">
            <v>4.2</v>
          </cell>
          <cell r="D5540">
            <v>340</v>
          </cell>
          <cell r="E5540">
            <v>4.0999999999999996</v>
          </cell>
          <cell r="F5540">
            <v>4</v>
          </cell>
          <cell r="G5540">
            <v>4.4000000000000004</v>
          </cell>
          <cell r="H5540">
            <v>0.92</v>
          </cell>
        </row>
        <row r="5541">
          <cell r="A5541">
            <v>5540</v>
          </cell>
          <cell r="B5541" t="str">
            <v>Laird Management</v>
          </cell>
          <cell r="C5541">
            <v>3.1</v>
          </cell>
          <cell r="D5541">
            <v>180</v>
          </cell>
          <cell r="E5541">
            <v>2.9</v>
          </cell>
          <cell r="F5541">
            <v>2.8</v>
          </cell>
          <cell r="G5541">
            <v>3</v>
          </cell>
          <cell r="H5541">
            <v>0.52</v>
          </cell>
        </row>
        <row r="5542">
          <cell r="A5542">
            <v>5541</v>
          </cell>
          <cell r="B5542" t="str">
            <v>Center for Automotive Research at Stanford University</v>
          </cell>
          <cell r="C5542">
            <v>4.3</v>
          </cell>
          <cell r="D5542">
            <v>25</v>
          </cell>
          <cell r="E5542">
            <v>3.9</v>
          </cell>
          <cell r="F5542">
            <v>4.0999999999999996</v>
          </cell>
          <cell r="G5542">
            <v>4.5</v>
          </cell>
          <cell r="H5542" t="str">
            <v>N/A</v>
          </cell>
        </row>
        <row r="5543">
          <cell r="A5543">
            <v>5542</v>
          </cell>
          <cell r="B5543" t="str">
            <v>Company Kitchen</v>
          </cell>
          <cell r="C5543">
            <v>3</v>
          </cell>
          <cell r="D5543">
            <v>160</v>
          </cell>
          <cell r="E5543">
            <v>2.8</v>
          </cell>
          <cell r="F5543">
            <v>2.7</v>
          </cell>
          <cell r="G5543">
            <v>2.9</v>
          </cell>
          <cell r="H5543">
            <v>0.48</v>
          </cell>
        </row>
        <row r="5544">
          <cell r="A5544">
            <v>5543</v>
          </cell>
          <cell r="B5544" t="str">
            <v>Goodwin Family Management</v>
          </cell>
          <cell r="C5544">
            <v>3.5</v>
          </cell>
          <cell r="D5544">
            <v>20</v>
          </cell>
          <cell r="E5544">
            <v>3.4</v>
          </cell>
          <cell r="F5544">
            <v>3.3</v>
          </cell>
          <cell r="G5544">
            <v>3.5</v>
          </cell>
          <cell r="H5544" t="str">
            <v>N/A</v>
          </cell>
        </row>
        <row r="5545">
          <cell r="A5545">
            <v>5544</v>
          </cell>
          <cell r="B5545" t="str">
            <v>JMJ Talent Solutions and Staffing</v>
          </cell>
          <cell r="C5545">
            <v>4.0999999999999996</v>
          </cell>
          <cell r="D5545">
            <v>95</v>
          </cell>
          <cell r="E5545">
            <v>4</v>
          </cell>
          <cell r="F5545">
            <v>3.9</v>
          </cell>
          <cell r="G5545">
            <v>4.2</v>
          </cell>
          <cell r="H5545">
            <v>0.9</v>
          </cell>
        </row>
        <row r="5546">
          <cell r="A5546">
            <v>5545</v>
          </cell>
          <cell r="B5546" t="str">
            <v>Avantha Technologies</v>
          </cell>
          <cell r="C5546">
            <v>3.4</v>
          </cell>
          <cell r="D5546">
            <v>140</v>
          </cell>
          <cell r="E5546">
            <v>3.3</v>
          </cell>
          <cell r="F5546">
            <v>3.1</v>
          </cell>
          <cell r="G5546">
            <v>3.3</v>
          </cell>
          <cell r="H5546">
            <v>0.64</v>
          </cell>
        </row>
        <row r="5547">
          <cell r="A5547">
            <v>5546</v>
          </cell>
          <cell r="B5547" t="str">
            <v>MGM Grand</v>
          </cell>
          <cell r="C5547">
            <v>3.6</v>
          </cell>
          <cell r="D5547">
            <v>2100</v>
          </cell>
          <cell r="E5547">
            <v>3</v>
          </cell>
          <cell r="F5547">
            <v>3.2</v>
          </cell>
          <cell r="G5547">
            <v>3.7</v>
          </cell>
          <cell r="H5547">
            <v>0.76</v>
          </cell>
        </row>
        <row r="5548">
          <cell r="A5548">
            <v>5547</v>
          </cell>
          <cell r="B5548" t="str">
            <v>Mac Tools</v>
          </cell>
          <cell r="C5548">
            <v>3.3</v>
          </cell>
          <cell r="D5548">
            <v>420</v>
          </cell>
          <cell r="E5548">
            <v>3.1</v>
          </cell>
          <cell r="F5548">
            <v>3</v>
          </cell>
          <cell r="G5548">
            <v>3.2</v>
          </cell>
          <cell r="H5548">
            <v>0.59</v>
          </cell>
        </row>
        <row r="5549">
          <cell r="A5549">
            <v>5548</v>
          </cell>
          <cell r="B5549" t="str">
            <v>American Airlines Cargo</v>
          </cell>
          <cell r="C5549">
            <v>3.6</v>
          </cell>
          <cell r="D5549">
            <v>280</v>
          </cell>
          <cell r="E5549">
            <v>3.2</v>
          </cell>
          <cell r="F5549">
            <v>3.3</v>
          </cell>
          <cell r="G5549">
            <v>3.5</v>
          </cell>
          <cell r="H5549">
            <v>0.75</v>
          </cell>
        </row>
        <row r="5550">
          <cell r="A5550">
            <v>5549</v>
          </cell>
          <cell r="B5550" t="str">
            <v>Clarus Wealth Group</v>
          </cell>
          <cell r="C5550">
            <v>4</v>
          </cell>
          <cell r="D5550">
            <v>30</v>
          </cell>
          <cell r="E5550">
            <v>3.8</v>
          </cell>
          <cell r="F5550">
            <v>3.9</v>
          </cell>
          <cell r="G5550">
            <v>4.0999999999999996</v>
          </cell>
          <cell r="H5550" t="str">
            <v>N/A</v>
          </cell>
        </row>
        <row r="5551">
          <cell r="A5551">
            <v>5550</v>
          </cell>
          <cell r="B5551" t="str">
            <v>Startec Global Communications</v>
          </cell>
          <cell r="C5551">
            <v>3.2</v>
          </cell>
          <cell r="D5551">
            <v>85</v>
          </cell>
          <cell r="E5551">
            <v>3.1</v>
          </cell>
          <cell r="F5551">
            <v>2.9</v>
          </cell>
          <cell r="G5551">
            <v>3</v>
          </cell>
          <cell r="H5551">
            <v>0.5</v>
          </cell>
        </row>
        <row r="5552">
          <cell r="A5552">
            <v>5551</v>
          </cell>
          <cell r="B5552" t="str">
            <v>American Express Travel Related Services</v>
          </cell>
          <cell r="C5552">
            <v>3.9</v>
          </cell>
          <cell r="D5552">
            <v>1800</v>
          </cell>
          <cell r="E5552">
            <v>3.7</v>
          </cell>
          <cell r="F5552">
            <v>3.6</v>
          </cell>
          <cell r="G5552">
            <v>4</v>
          </cell>
          <cell r="H5552">
            <v>0.86</v>
          </cell>
        </row>
        <row r="5553">
          <cell r="A5553">
            <v>5552</v>
          </cell>
          <cell r="B5553" t="str">
            <v>Caesars Southern Indiana Hotel and Casino</v>
          </cell>
          <cell r="C5553">
            <v>3.5</v>
          </cell>
          <cell r="D5553">
            <v>240</v>
          </cell>
          <cell r="E5553">
            <v>3.1</v>
          </cell>
          <cell r="F5553">
            <v>3.2</v>
          </cell>
          <cell r="G5553">
            <v>3.4</v>
          </cell>
          <cell r="H5553">
            <v>0.7</v>
          </cell>
        </row>
        <row r="5554">
          <cell r="A5554">
            <v>5553</v>
          </cell>
          <cell r="B5554" t="str">
            <v>Systemax</v>
          </cell>
          <cell r="C5554">
            <v>2.9</v>
          </cell>
          <cell r="D5554">
            <v>310</v>
          </cell>
          <cell r="E5554">
            <v>2.8</v>
          </cell>
          <cell r="F5554">
            <v>2.6</v>
          </cell>
          <cell r="G5554">
            <v>2.7</v>
          </cell>
          <cell r="H5554">
            <v>0.42</v>
          </cell>
        </row>
        <row r="5555">
          <cell r="A5555">
            <v>5554</v>
          </cell>
          <cell r="B5555" t="str">
            <v>Transworld Systems Commercial Division</v>
          </cell>
          <cell r="C5555">
            <v>3.1</v>
          </cell>
          <cell r="D5555">
            <v>120</v>
          </cell>
          <cell r="E5555">
            <v>3</v>
          </cell>
          <cell r="F5555">
            <v>2.8</v>
          </cell>
          <cell r="G5555">
            <v>2.9</v>
          </cell>
          <cell r="H5555">
            <v>0.52</v>
          </cell>
        </row>
        <row r="5556">
          <cell r="A5556">
            <v>5555</v>
          </cell>
          <cell r="B5556" t="str">
            <v>Aldine ISD</v>
          </cell>
          <cell r="C5556">
            <v>3.4</v>
          </cell>
          <cell r="D5556">
            <v>650</v>
          </cell>
          <cell r="E5556">
            <v>3.2</v>
          </cell>
          <cell r="F5556">
            <v>3.1</v>
          </cell>
          <cell r="G5556">
            <v>3.5</v>
          </cell>
          <cell r="H5556">
            <v>0.68</v>
          </cell>
        </row>
        <row r="5557">
          <cell r="A5557">
            <v>5556</v>
          </cell>
          <cell r="B5557" t="str">
            <v>WCI Communities</v>
          </cell>
          <cell r="C5557">
            <v>3.5</v>
          </cell>
          <cell r="D5557">
            <v>140</v>
          </cell>
          <cell r="E5557">
            <v>3.3</v>
          </cell>
          <cell r="F5557">
            <v>3.2</v>
          </cell>
          <cell r="G5557">
            <v>3.4</v>
          </cell>
          <cell r="H5557">
            <v>0.7</v>
          </cell>
        </row>
        <row r="5558">
          <cell r="A5558">
            <v>5557</v>
          </cell>
          <cell r="B5558" t="str">
            <v>AMPLab</v>
          </cell>
          <cell r="C5558">
            <v>4.5</v>
          </cell>
          <cell r="D5558">
            <v>15</v>
          </cell>
          <cell r="E5558">
            <v>4.2</v>
          </cell>
          <cell r="F5558">
            <v>4.3</v>
          </cell>
          <cell r="G5558">
            <v>4.7</v>
          </cell>
          <cell r="H5558" t="str">
            <v>N/A</v>
          </cell>
        </row>
        <row r="5559">
          <cell r="A5559">
            <v>5558</v>
          </cell>
          <cell r="B5559" t="str">
            <v>3am Business Solutions</v>
          </cell>
          <cell r="C5559">
            <v>3.8</v>
          </cell>
          <cell r="D5559">
            <v>40</v>
          </cell>
          <cell r="E5559">
            <v>3.7</v>
          </cell>
          <cell r="F5559">
            <v>3.6</v>
          </cell>
          <cell r="G5559">
            <v>3.9</v>
          </cell>
          <cell r="H5559" t="str">
            <v>N/A</v>
          </cell>
        </row>
        <row r="5560">
          <cell r="A5560">
            <v>5559</v>
          </cell>
          <cell r="B5560" t="str">
            <v>Soaring Eagle Waterpark and Hotel</v>
          </cell>
          <cell r="C5560">
            <v>3.3</v>
          </cell>
          <cell r="D5560">
            <v>190</v>
          </cell>
          <cell r="E5560">
            <v>3</v>
          </cell>
          <cell r="F5560">
            <v>2.9</v>
          </cell>
          <cell r="G5560">
            <v>3.2</v>
          </cell>
          <cell r="H5560">
            <v>0.6</v>
          </cell>
        </row>
        <row r="5561">
          <cell r="A5561">
            <v>5560</v>
          </cell>
          <cell r="B5561" t="str">
            <v>NYU Game Center</v>
          </cell>
          <cell r="C5561">
            <v>4.2</v>
          </cell>
          <cell r="D5561">
            <v>25</v>
          </cell>
          <cell r="E5561">
            <v>3.8</v>
          </cell>
          <cell r="F5561">
            <v>4</v>
          </cell>
          <cell r="G5561">
            <v>4.5</v>
          </cell>
          <cell r="H5561" t="str">
            <v>N/A</v>
          </cell>
        </row>
        <row r="5562">
          <cell r="A5562">
            <v>5561</v>
          </cell>
          <cell r="B5562" t="str">
            <v>Triaxial Medical</v>
          </cell>
          <cell r="C5562" t="str">
            <v>N/A</v>
          </cell>
          <cell r="D5562" t="str">
            <v>N/A</v>
          </cell>
          <cell r="E5562" t="str">
            <v>N/A</v>
          </cell>
          <cell r="F5562" t="str">
            <v>N/A</v>
          </cell>
          <cell r="G5562" t="str">
            <v>N/A</v>
          </cell>
          <cell r="H5562" t="str">
            <v>N/A</v>
          </cell>
        </row>
        <row r="5563">
          <cell r="A5563">
            <v>5562</v>
          </cell>
          <cell r="B5563" t="str">
            <v>Mattel Federal Credit Union</v>
          </cell>
          <cell r="C5563">
            <v>4</v>
          </cell>
          <cell r="D5563">
            <v>20</v>
          </cell>
          <cell r="E5563">
            <v>4.0999999999999996</v>
          </cell>
          <cell r="F5563">
            <v>3.8</v>
          </cell>
          <cell r="G5563">
            <v>4.2</v>
          </cell>
          <cell r="H5563" t="str">
            <v>N/A</v>
          </cell>
        </row>
        <row r="5564">
          <cell r="A5564">
            <v>5563</v>
          </cell>
          <cell r="B5564" t="str">
            <v>My Paper Desk</v>
          </cell>
          <cell r="C5564" t="str">
            <v>N/A</v>
          </cell>
          <cell r="D5564" t="str">
            <v>N/A</v>
          </cell>
          <cell r="E5564" t="str">
            <v>N/A</v>
          </cell>
          <cell r="F5564" t="str">
            <v>N/A</v>
          </cell>
          <cell r="G5564" t="str">
            <v>N/A</v>
          </cell>
          <cell r="H5564" t="str">
            <v>N/A</v>
          </cell>
        </row>
        <row r="5565">
          <cell r="A5565">
            <v>5564</v>
          </cell>
          <cell r="B5565" t="str">
            <v>Rocky Mountain National Park</v>
          </cell>
          <cell r="C5565">
            <v>4.0999999999999996</v>
          </cell>
          <cell r="D5565">
            <v>110</v>
          </cell>
          <cell r="E5565">
            <v>3.5</v>
          </cell>
          <cell r="F5565">
            <v>3.8</v>
          </cell>
          <cell r="G5565">
            <v>4.3</v>
          </cell>
          <cell r="H5565" t="str">
            <v>N/A</v>
          </cell>
        </row>
        <row r="5566">
          <cell r="A5566">
            <v>5565</v>
          </cell>
          <cell r="B5566" t="str">
            <v>Disney Online Studios</v>
          </cell>
          <cell r="C5566">
            <v>3.8</v>
          </cell>
          <cell r="D5566">
            <v>180</v>
          </cell>
          <cell r="E5566">
            <v>3.5</v>
          </cell>
          <cell r="F5566">
            <v>3.6</v>
          </cell>
          <cell r="G5566">
            <v>4.0999999999999996</v>
          </cell>
          <cell r="H5566">
            <v>0.84</v>
          </cell>
        </row>
        <row r="5567">
          <cell r="A5567">
            <v>5566</v>
          </cell>
          <cell r="B5567" t="str">
            <v>Verve Event Management</v>
          </cell>
          <cell r="C5567">
            <v>3.7</v>
          </cell>
          <cell r="D5567">
            <v>35</v>
          </cell>
          <cell r="E5567">
            <v>3.4</v>
          </cell>
          <cell r="F5567">
            <v>3.5</v>
          </cell>
          <cell r="G5567">
            <v>3.9</v>
          </cell>
          <cell r="H5567" t="str">
            <v>N/A</v>
          </cell>
        </row>
        <row r="5568">
          <cell r="A5568">
            <v>5567</v>
          </cell>
          <cell r="B5568" t="str">
            <v>World Services, Inc.</v>
          </cell>
          <cell r="C5568">
            <v>3.5</v>
          </cell>
          <cell r="D5568">
            <v>130</v>
          </cell>
          <cell r="E5568">
            <v>3.4</v>
          </cell>
          <cell r="F5568">
            <v>3.2</v>
          </cell>
          <cell r="G5568">
            <v>3.4</v>
          </cell>
          <cell r="H5568">
            <v>0.72</v>
          </cell>
        </row>
        <row r="5569">
          <cell r="A5569">
            <v>5568</v>
          </cell>
          <cell r="B5569" t="str">
            <v>Meggitt Training Systems</v>
          </cell>
          <cell r="C5569">
            <v>3.4</v>
          </cell>
          <cell r="D5569">
            <v>95</v>
          </cell>
          <cell r="E5569">
            <v>3.3</v>
          </cell>
          <cell r="F5569">
            <v>3.1</v>
          </cell>
          <cell r="G5569">
            <v>3.3</v>
          </cell>
          <cell r="H5569">
            <v>0.66</v>
          </cell>
        </row>
        <row r="5570">
          <cell r="A5570">
            <v>5569</v>
          </cell>
          <cell r="B5570" t="str">
            <v>Hartford Investor Services Company</v>
          </cell>
          <cell r="C5570">
            <v>3.7</v>
          </cell>
          <cell r="D5570">
            <v>150</v>
          </cell>
          <cell r="E5570">
            <v>3.6</v>
          </cell>
          <cell r="F5570">
            <v>3.4</v>
          </cell>
          <cell r="G5570">
            <v>3.7</v>
          </cell>
          <cell r="H5570">
            <v>0.78</v>
          </cell>
        </row>
        <row r="5571">
          <cell r="A5571">
            <v>5570</v>
          </cell>
          <cell r="B5571" t="str">
            <v>Saga Holidays</v>
          </cell>
          <cell r="C5571">
            <v>3.4</v>
          </cell>
          <cell r="D5571">
            <v>320</v>
          </cell>
          <cell r="E5571">
            <v>3.3</v>
          </cell>
          <cell r="F5571">
            <v>3.1</v>
          </cell>
          <cell r="G5571">
            <v>3.4</v>
          </cell>
          <cell r="H5571">
            <v>0.65</v>
          </cell>
        </row>
        <row r="5572">
          <cell r="A5572">
            <v>5571</v>
          </cell>
          <cell r="B5572" t="str">
            <v>Harvard Medical Collaborative</v>
          </cell>
          <cell r="C5572">
            <v>4.2</v>
          </cell>
          <cell r="D5572">
            <v>30</v>
          </cell>
          <cell r="E5572">
            <v>3.9</v>
          </cell>
          <cell r="F5572">
            <v>4</v>
          </cell>
          <cell r="G5572">
            <v>4.4000000000000004</v>
          </cell>
          <cell r="H5572" t="str">
            <v>N/A</v>
          </cell>
        </row>
        <row r="5573">
          <cell r="A5573">
            <v>5572</v>
          </cell>
          <cell r="B5573" t="str">
            <v>Osher Center for Integrative Medicine, San Francisco</v>
          </cell>
          <cell r="C5573">
            <v>4.0999999999999996</v>
          </cell>
          <cell r="D5573">
            <v>25</v>
          </cell>
          <cell r="E5573">
            <v>3.8</v>
          </cell>
          <cell r="F5573">
            <v>3.9</v>
          </cell>
          <cell r="G5573">
            <v>4.3</v>
          </cell>
          <cell r="H5573" t="str">
            <v>N/A</v>
          </cell>
        </row>
        <row r="5574">
          <cell r="A5574">
            <v>5573</v>
          </cell>
          <cell r="B5574" t="str">
            <v>Teachers' Retirement System of the State of Illinois</v>
          </cell>
          <cell r="C5574">
            <v>3.8</v>
          </cell>
          <cell r="D5574">
            <v>65</v>
          </cell>
          <cell r="E5574">
            <v>3.9</v>
          </cell>
          <cell r="F5574">
            <v>3.5</v>
          </cell>
          <cell r="G5574">
            <v>3.8</v>
          </cell>
          <cell r="H5574">
            <v>0.82</v>
          </cell>
        </row>
        <row r="5575">
          <cell r="A5575">
            <v>5574</v>
          </cell>
          <cell r="B5575" t="str">
            <v>The Institute for Learning Technologies</v>
          </cell>
          <cell r="C5575" t="str">
            <v>N/A</v>
          </cell>
          <cell r="D5575" t="str">
            <v>N/A</v>
          </cell>
          <cell r="E5575" t="str">
            <v>N/A</v>
          </cell>
          <cell r="F5575" t="str">
            <v>N/A</v>
          </cell>
          <cell r="G5575" t="str">
            <v>N/A</v>
          </cell>
          <cell r="H5575" t="str">
            <v>N/A</v>
          </cell>
        </row>
        <row r="5576">
          <cell r="A5576">
            <v>5575</v>
          </cell>
          <cell r="B5576" t="str">
            <v>First National of Nebraska</v>
          </cell>
          <cell r="C5576">
            <v>3.8</v>
          </cell>
          <cell r="D5576">
            <v>480</v>
          </cell>
          <cell r="E5576">
            <v>3.9</v>
          </cell>
          <cell r="F5576">
            <v>3.6</v>
          </cell>
          <cell r="G5576">
            <v>3.9</v>
          </cell>
          <cell r="H5576">
            <v>0.88</v>
          </cell>
        </row>
        <row r="5577">
          <cell r="A5577">
            <v>5576</v>
          </cell>
          <cell r="B5577" t="str">
            <v>Jack Boring's</v>
          </cell>
          <cell r="C5577" t="str">
            <v>N/A</v>
          </cell>
          <cell r="D5577" t="str">
            <v>N/A</v>
          </cell>
          <cell r="E5577" t="str">
            <v>N/A</v>
          </cell>
          <cell r="F5577" t="str">
            <v>N/A</v>
          </cell>
          <cell r="G5577" t="str">
            <v>N/A</v>
          </cell>
          <cell r="H5577" t="str">
            <v>N/A</v>
          </cell>
        </row>
        <row r="5578">
          <cell r="A5578">
            <v>5577</v>
          </cell>
          <cell r="B5578" t="str">
            <v>RR Donnelley - Roundtable</v>
          </cell>
          <cell r="C5578">
            <v>3.4</v>
          </cell>
          <cell r="D5578">
            <v>85</v>
          </cell>
          <cell r="E5578">
            <v>3.3</v>
          </cell>
          <cell r="F5578">
            <v>3.1</v>
          </cell>
          <cell r="G5578">
            <v>3.3</v>
          </cell>
          <cell r="H5578">
            <v>0.64</v>
          </cell>
        </row>
        <row r="5579">
          <cell r="A5579">
            <v>5578</v>
          </cell>
          <cell r="B5579" t="str">
            <v>Microsoft Nederland</v>
          </cell>
          <cell r="C5579">
            <v>4.3</v>
          </cell>
          <cell r="D5579">
            <v>140</v>
          </cell>
          <cell r="E5579">
            <v>4.0999999999999996</v>
          </cell>
          <cell r="F5579">
            <v>4.2</v>
          </cell>
          <cell r="G5579">
            <v>4.5</v>
          </cell>
          <cell r="H5579">
            <v>0.95</v>
          </cell>
        </row>
        <row r="5580">
          <cell r="A5580">
            <v>5579</v>
          </cell>
          <cell r="B5580" t="str">
            <v>Fidelity Advisor International Small Cap Opportunities Fund</v>
          </cell>
          <cell r="C5580" t="str">
            <v>N/A</v>
          </cell>
          <cell r="D5580" t="str">
            <v>N/A</v>
          </cell>
          <cell r="E5580" t="str">
            <v>N/A</v>
          </cell>
          <cell r="F5580" t="str">
            <v>N/A</v>
          </cell>
          <cell r="G5580" t="str">
            <v>N/A</v>
          </cell>
          <cell r="H5580" t="str">
            <v>N/A</v>
          </cell>
        </row>
        <row r="5581">
          <cell r="A5581">
            <v>5580</v>
          </cell>
          <cell r="B5581" t="str">
            <v>Stanford Center for Genomics and Personalized Medicine</v>
          </cell>
          <cell r="C5581">
            <v>4.4000000000000004</v>
          </cell>
          <cell r="D5581">
            <v>20</v>
          </cell>
          <cell r="E5581">
            <v>4</v>
          </cell>
          <cell r="F5581">
            <v>4.2</v>
          </cell>
          <cell r="G5581">
            <v>4.5999999999999996</v>
          </cell>
          <cell r="H5581" t="str">
            <v>N/A</v>
          </cell>
        </row>
        <row r="5582">
          <cell r="A5582">
            <v>5581</v>
          </cell>
          <cell r="B5582" t="str">
            <v>Xenith Bank</v>
          </cell>
          <cell r="C5582">
            <v>3.5</v>
          </cell>
          <cell r="D5582">
            <v>55</v>
          </cell>
          <cell r="E5582">
            <v>3.4</v>
          </cell>
          <cell r="F5582">
            <v>3.2</v>
          </cell>
          <cell r="G5582">
            <v>3.4</v>
          </cell>
          <cell r="H5582">
            <v>0.7</v>
          </cell>
        </row>
        <row r="5583">
          <cell r="A5583">
            <v>5582</v>
          </cell>
          <cell r="B5583" t="str">
            <v>Context Aware Solutions</v>
          </cell>
          <cell r="C5583">
            <v>3.9</v>
          </cell>
          <cell r="D5583">
            <v>30</v>
          </cell>
          <cell r="E5583">
            <v>3.8</v>
          </cell>
          <cell r="F5583">
            <v>3.7</v>
          </cell>
          <cell r="G5583">
            <v>4</v>
          </cell>
          <cell r="H5583" t="str">
            <v>N/A</v>
          </cell>
        </row>
        <row r="5584">
          <cell r="A5584">
            <v>5583</v>
          </cell>
          <cell r="B5584" t="str">
            <v>Crown Services</v>
          </cell>
          <cell r="C5584">
            <v>3.6</v>
          </cell>
          <cell r="D5584">
            <v>380</v>
          </cell>
          <cell r="E5584">
            <v>3.5</v>
          </cell>
          <cell r="F5584">
            <v>3.3</v>
          </cell>
          <cell r="G5584">
            <v>3.6</v>
          </cell>
          <cell r="H5584">
            <v>0.76</v>
          </cell>
        </row>
        <row r="5585">
          <cell r="A5585">
            <v>5584</v>
          </cell>
          <cell r="B5585" t="str">
            <v>Superior Group</v>
          </cell>
          <cell r="C5585">
            <v>3.5</v>
          </cell>
          <cell r="D5585">
            <v>420</v>
          </cell>
          <cell r="E5585">
            <v>3.4</v>
          </cell>
          <cell r="F5585">
            <v>3.2</v>
          </cell>
          <cell r="G5585">
            <v>3.5</v>
          </cell>
          <cell r="H5585">
            <v>0.72</v>
          </cell>
        </row>
        <row r="5586">
          <cell r="A5586">
            <v>5585</v>
          </cell>
          <cell r="B5586" t="str">
            <v>WorldWide Alliance</v>
          </cell>
          <cell r="C5586">
            <v>3.7</v>
          </cell>
          <cell r="D5586">
            <v>65</v>
          </cell>
          <cell r="E5586">
            <v>3.6</v>
          </cell>
          <cell r="F5586">
            <v>3.4</v>
          </cell>
          <cell r="G5586">
            <v>3.7</v>
          </cell>
          <cell r="H5586" t="str">
            <v>N/A</v>
          </cell>
        </row>
        <row r="5587">
          <cell r="A5587">
            <v>5586</v>
          </cell>
          <cell r="B5587" t="str">
            <v>Intel IoT Solutions Alliance</v>
          </cell>
          <cell r="C5587">
            <v>4</v>
          </cell>
          <cell r="D5587">
            <v>110</v>
          </cell>
          <cell r="E5587">
            <v>3.8</v>
          </cell>
          <cell r="F5587">
            <v>3.7</v>
          </cell>
          <cell r="G5587">
            <v>4.0999999999999996</v>
          </cell>
          <cell r="H5587">
            <v>0.89</v>
          </cell>
        </row>
        <row r="5588">
          <cell r="A5588">
            <v>5587</v>
          </cell>
          <cell r="B5588" t="str">
            <v>University of Georgia, Artificial Intelligence Labs</v>
          </cell>
          <cell r="C5588">
            <v>4.2</v>
          </cell>
          <cell r="D5588">
            <v>15</v>
          </cell>
          <cell r="E5588">
            <v>3.8</v>
          </cell>
          <cell r="F5588">
            <v>4</v>
          </cell>
          <cell r="G5588">
            <v>4.4000000000000004</v>
          </cell>
          <cell r="H5588" t="str">
            <v>N/A</v>
          </cell>
        </row>
        <row r="5589">
          <cell r="A5589">
            <v>5588</v>
          </cell>
          <cell r="B5589" t="str">
            <v>DON PABLO</v>
          </cell>
          <cell r="C5589">
            <v>3.2</v>
          </cell>
          <cell r="D5589">
            <v>350</v>
          </cell>
          <cell r="E5589">
            <v>3.1</v>
          </cell>
          <cell r="F5589">
            <v>2.8</v>
          </cell>
          <cell r="G5589">
            <v>3.2</v>
          </cell>
          <cell r="H5589">
            <v>0.52</v>
          </cell>
        </row>
        <row r="5590">
          <cell r="A5590">
            <v>5589</v>
          </cell>
          <cell r="B5590" t="str">
            <v>Bellin Health Fitness</v>
          </cell>
          <cell r="C5590">
            <v>3.6</v>
          </cell>
          <cell r="D5590">
            <v>80</v>
          </cell>
          <cell r="E5590">
            <v>3.4</v>
          </cell>
          <cell r="F5590">
            <v>3.3</v>
          </cell>
          <cell r="G5590">
            <v>3.7</v>
          </cell>
          <cell r="H5590">
            <v>0.78</v>
          </cell>
        </row>
        <row r="5591">
          <cell r="A5591">
            <v>5590</v>
          </cell>
          <cell r="B5591" t="str">
            <v>Rehoboth Delaware Real Estate</v>
          </cell>
          <cell r="C5591" t="str">
            <v>N/A</v>
          </cell>
          <cell r="D5591" t="str">
            <v>N/A</v>
          </cell>
          <cell r="E5591" t="str">
            <v>N/A</v>
          </cell>
          <cell r="F5591" t="str">
            <v>N/A</v>
          </cell>
          <cell r="G5591" t="str">
            <v>N/A</v>
          </cell>
          <cell r="H5591" t="str">
            <v>N/A</v>
          </cell>
        </row>
        <row r="5592">
          <cell r="A5592">
            <v>5591</v>
          </cell>
          <cell r="B5592" t="str">
            <v>Loral</v>
          </cell>
          <cell r="C5592">
            <v>3.3</v>
          </cell>
          <cell r="D5592">
            <v>110</v>
          </cell>
          <cell r="E5592">
            <v>3.2</v>
          </cell>
          <cell r="F5592">
            <v>3</v>
          </cell>
          <cell r="G5592">
            <v>3.1</v>
          </cell>
          <cell r="H5592">
            <v>0.57999999999999996</v>
          </cell>
        </row>
        <row r="5593">
          <cell r="A5593">
            <v>5592</v>
          </cell>
          <cell r="B5593" t="str">
            <v>V &amp; J Holding Companies</v>
          </cell>
          <cell r="C5593">
            <v>2.9</v>
          </cell>
          <cell r="D5593">
            <v>140</v>
          </cell>
          <cell r="E5593">
            <v>2.8</v>
          </cell>
          <cell r="F5593">
            <v>2.6</v>
          </cell>
          <cell r="G5593">
            <v>2.7</v>
          </cell>
          <cell r="H5593">
            <v>0.44</v>
          </cell>
        </row>
        <row r="5594">
          <cell r="A5594">
            <v>5593</v>
          </cell>
          <cell r="B5594" t="str">
            <v>Ag Mortgage Investment Trust</v>
          </cell>
          <cell r="C5594">
            <v>3.8</v>
          </cell>
          <cell r="D5594">
            <v>25</v>
          </cell>
          <cell r="E5594">
            <v>3.7</v>
          </cell>
          <cell r="F5594">
            <v>3.6</v>
          </cell>
          <cell r="G5594">
            <v>3.9</v>
          </cell>
          <cell r="H5594" t="str">
            <v>N/A</v>
          </cell>
        </row>
        <row r="5595">
          <cell r="A5595">
            <v>5594</v>
          </cell>
          <cell r="B5595" t="str">
            <v>University Health Services Berkeley</v>
          </cell>
          <cell r="C5595">
            <v>3.9</v>
          </cell>
          <cell r="D5595">
            <v>90</v>
          </cell>
          <cell r="E5595">
            <v>3.7</v>
          </cell>
          <cell r="F5595">
            <v>3.6</v>
          </cell>
          <cell r="G5595">
            <v>4.0999999999999996</v>
          </cell>
          <cell r="H5595">
            <v>0.86</v>
          </cell>
        </row>
        <row r="5596">
          <cell r="A5596">
            <v>5595</v>
          </cell>
          <cell r="B5596" t="str">
            <v>Don Franklin Auto Group</v>
          </cell>
          <cell r="C5596">
            <v>3.4</v>
          </cell>
          <cell r="D5596">
            <v>160</v>
          </cell>
          <cell r="E5596">
            <v>3.1</v>
          </cell>
          <cell r="F5596">
            <v>3.2</v>
          </cell>
          <cell r="G5596">
            <v>3.5</v>
          </cell>
          <cell r="H5596">
            <v>0.68</v>
          </cell>
        </row>
        <row r="5597">
          <cell r="A5597">
            <v>5596</v>
          </cell>
          <cell r="B5597" t="str">
            <v>Capital One DevExchange</v>
          </cell>
          <cell r="C5597">
            <v>4.0999999999999996</v>
          </cell>
          <cell r="D5597">
            <v>120</v>
          </cell>
          <cell r="E5597">
            <v>3.9</v>
          </cell>
          <cell r="F5597">
            <v>4</v>
          </cell>
          <cell r="G5597">
            <v>4.3</v>
          </cell>
          <cell r="H5597">
            <v>0.92</v>
          </cell>
        </row>
        <row r="5598">
          <cell r="A5598">
            <v>5597</v>
          </cell>
          <cell r="B5598" t="str">
            <v>Exchange Partners</v>
          </cell>
          <cell r="C5598">
            <v>3.6</v>
          </cell>
          <cell r="D5598">
            <v>40</v>
          </cell>
          <cell r="E5598">
            <v>3.5</v>
          </cell>
          <cell r="F5598">
            <v>3.4</v>
          </cell>
          <cell r="G5598">
            <v>3.7</v>
          </cell>
          <cell r="H5598" t="str">
            <v>N/A</v>
          </cell>
        </row>
        <row r="5599">
          <cell r="A5599">
            <v>5598</v>
          </cell>
          <cell r="B5599" t="str">
            <v>Stanford Geothermal Resorvior Engineering Workshop</v>
          </cell>
          <cell r="C5599" t="str">
            <v>N/A</v>
          </cell>
          <cell r="D5599" t="str">
            <v>N/A</v>
          </cell>
          <cell r="E5599" t="str">
            <v>N/A</v>
          </cell>
          <cell r="F5599" t="str">
            <v>N/A</v>
          </cell>
          <cell r="G5599" t="str">
            <v>N/A</v>
          </cell>
          <cell r="H5599" t="str">
            <v>N/A</v>
          </cell>
        </row>
        <row r="5600">
          <cell r="A5600">
            <v>5599</v>
          </cell>
          <cell r="B5600" t="str">
            <v>Brainware</v>
          </cell>
          <cell r="C5600">
            <v>3.5</v>
          </cell>
          <cell r="D5600">
            <v>95</v>
          </cell>
          <cell r="E5600">
            <v>3.4</v>
          </cell>
          <cell r="F5600">
            <v>3.2</v>
          </cell>
          <cell r="G5600">
            <v>3.4</v>
          </cell>
          <cell r="H5600">
            <v>0.7</v>
          </cell>
        </row>
        <row r="5601">
          <cell r="A5601">
            <v>5600</v>
          </cell>
          <cell r="B5601" t="str">
            <v>Adobe Marketing Cloud</v>
          </cell>
          <cell r="C5601">
            <v>4.3</v>
          </cell>
          <cell r="D5601">
            <v>850</v>
          </cell>
          <cell r="E5601">
            <v>4</v>
          </cell>
          <cell r="F5601">
            <v>4.0999999999999996</v>
          </cell>
          <cell r="G5601">
            <v>4.5</v>
          </cell>
          <cell r="H5601">
            <v>0.94</v>
          </cell>
        </row>
        <row r="5602">
          <cell r="A5602">
            <v>5601</v>
          </cell>
          <cell r="B5602" t="str">
            <v>Dow Building Solutions</v>
          </cell>
          <cell r="C5602">
            <v>3.8</v>
          </cell>
          <cell r="D5602">
            <v>142</v>
          </cell>
          <cell r="E5602">
            <v>3.6</v>
          </cell>
          <cell r="F5602">
            <v>3.5</v>
          </cell>
          <cell r="G5602">
            <v>3.7</v>
          </cell>
          <cell r="H5602">
            <v>0.82</v>
          </cell>
        </row>
        <row r="5603">
          <cell r="A5603">
            <v>5602</v>
          </cell>
          <cell r="B5603" t="str">
            <v>Visual Computing Group</v>
          </cell>
          <cell r="C5603">
            <v>4.0999999999999996</v>
          </cell>
          <cell r="D5603">
            <v>56</v>
          </cell>
          <cell r="E5603">
            <v>3.8</v>
          </cell>
          <cell r="F5603">
            <v>3.9</v>
          </cell>
          <cell r="G5603">
            <v>4.2</v>
          </cell>
          <cell r="H5603">
            <v>0.88</v>
          </cell>
        </row>
        <row r="5604">
          <cell r="A5604">
            <v>5603</v>
          </cell>
          <cell r="B5604" t="str">
            <v>Intel Network Builders</v>
          </cell>
          <cell r="C5604">
            <v>4</v>
          </cell>
          <cell r="D5604">
            <v>88</v>
          </cell>
          <cell r="E5604">
            <v>3.7</v>
          </cell>
          <cell r="F5604">
            <v>3.6</v>
          </cell>
          <cell r="G5604">
            <v>3.9</v>
          </cell>
          <cell r="H5604">
            <v>0.85</v>
          </cell>
        </row>
        <row r="5605">
          <cell r="A5605">
            <v>5604</v>
          </cell>
          <cell r="B5605" t="str">
            <v>Standard &amp; Poor's Securities Evaluations</v>
          </cell>
          <cell r="C5605">
            <v>3.4</v>
          </cell>
          <cell r="D5605">
            <v>112</v>
          </cell>
          <cell r="E5605">
            <v>3.2</v>
          </cell>
          <cell r="F5605">
            <v>3</v>
          </cell>
          <cell r="G5605">
            <v>3.1</v>
          </cell>
          <cell r="H5605">
            <v>0.68</v>
          </cell>
        </row>
        <row r="5606">
          <cell r="A5606">
            <v>5605</v>
          </cell>
          <cell r="B5606" t="str">
            <v>Harvard Stem Cell Institute</v>
          </cell>
          <cell r="C5606">
            <v>4.2</v>
          </cell>
          <cell r="D5606">
            <v>34</v>
          </cell>
          <cell r="E5606">
            <v>3.5</v>
          </cell>
          <cell r="F5606">
            <v>3.8</v>
          </cell>
          <cell r="G5606">
            <v>4.3</v>
          </cell>
          <cell r="H5606">
            <v>0.92</v>
          </cell>
        </row>
        <row r="5607">
          <cell r="A5607">
            <v>5606</v>
          </cell>
          <cell r="B5607" t="str">
            <v>CompuPays</v>
          </cell>
          <cell r="C5607">
            <v>3.1</v>
          </cell>
          <cell r="D5607">
            <v>28</v>
          </cell>
          <cell r="E5607">
            <v>3</v>
          </cell>
          <cell r="F5607">
            <v>2.8</v>
          </cell>
          <cell r="G5607">
            <v>2.9</v>
          </cell>
          <cell r="H5607">
            <v>0.55000000000000004</v>
          </cell>
        </row>
        <row r="5608">
          <cell r="A5608">
            <v>5607</v>
          </cell>
          <cell r="B5608" t="str">
            <v>NII Holdings</v>
          </cell>
          <cell r="C5608">
            <v>3.5</v>
          </cell>
          <cell r="D5608">
            <v>215</v>
          </cell>
          <cell r="E5608">
            <v>3.4</v>
          </cell>
          <cell r="F5608">
            <v>3.2</v>
          </cell>
          <cell r="G5608">
            <v>3.3</v>
          </cell>
          <cell r="H5608">
            <v>0.72</v>
          </cell>
        </row>
        <row r="5609">
          <cell r="A5609">
            <v>5608</v>
          </cell>
          <cell r="B5609" t="str">
            <v>Ally Commercial Finance LLC</v>
          </cell>
          <cell r="C5609">
            <v>3.7</v>
          </cell>
          <cell r="D5609">
            <v>94</v>
          </cell>
          <cell r="E5609">
            <v>3.6</v>
          </cell>
          <cell r="F5609">
            <v>3.4</v>
          </cell>
          <cell r="G5609">
            <v>3.5</v>
          </cell>
          <cell r="H5609">
            <v>0.8</v>
          </cell>
        </row>
        <row r="5610">
          <cell r="A5610">
            <v>5609</v>
          </cell>
          <cell r="B5610" t="str">
            <v>Racine Unified School District</v>
          </cell>
          <cell r="C5610">
            <v>3.2</v>
          </cell>
          <cell r="D5610">
            <v>185</v>
          </cell>
          <cell r="E5610">
            <v>3.1</v>
          </cell>
          <cell r="F5610">
            <v>2.8</v>
          </cell>
          <cell r="G5610">
            <v>3</v>
          </cell>
          <cell r="H5610">
            <v>0.62</v>
          </cell>
        </row>
        <row r="5611">
          <cell r="A5611">
            <v>5610</v>
          </cell>
          <cell r="B5611" t="str">
            <v>Andrew Wireless Solutions</v>
          </cell>
          <cell r="C5611">
            <v>3.5</v>
          </cell>
          <cell r="D5611">
            <v>156</v>
          </cell>
          <cell r="E5611">
            <v>3.3</v>
          </cell>
          <cell r="F5611">
            <v>3.1</v>
          </cell>
          <cell r="G5611">
            <v>3.2</v>
          </cell>
          <cell r="H5611">
            <v>0.74</v>
          </cell>
        </row>
        <row r="5612">
          <cell r="A5612">
            <v>5611</v>
          </cell>
          <cell r="B5612" t="str">
            <v>Intal</v>
          </cell>
          <cell r="C5612">
            <v>3.6</v>
          </cell>
          <cell r="D5612">
            <v>42</v>
          </cell>
          <cell r="E5612">
            <v>3.5</v>
          </cell>
          <cell r="F5612">
            <v>3.4</v>
          </cell>
          <cell r="G5612">
            <v>3.6</v>
          </cell>
          <cell r="H5612">
            <v>0.78</v>
          </cell>
        </row>
        <row r="5613">
          <cell r="A5613">
            <v>5612</v>
          </cell>
          <cell r="B5613" t="str">
            <v>Tech Data</v>
          </cell>
          <cell r="C5613">
            <v>3.9</v>
          </cell>
          <cell r="D5613">
            <v>4850</v>
          </cell>
          <cell r="E5613">
            <v>3.8</v>
          </cell>
          <cell r="F5613">
            <v>3.6</v>
          </cell>
          <cell r="G5613">
            <v>3.9</v>
          </cell>
          <cell r="H5613">
            <v>0.89</v>
          </cell>
        </row>
        <row r="5614">
          <cell r="A5614">
            <v>5613</v>
          </cell>
          <cell r="B5614" t="str">
            <v>Silver Falls School District</v>
          </cell>
          <cell r="C5614">
            <v>3.4</v>
          </cell>
          <cell r="D5614">
            <v>52</v>
          </cell>
          <cell r="E5614">
            <v>3.3</v>
          </cell>
          <cell r="F5614">
            <v>3.1</v>
          </cell>
          <cell r="G5614">
            <v>3.2</v>
          </cell>
          <cell r="H5614">
            <v>0.7</v>
          </cell>
        </row>
        <row r="5615">
          <cell r="A5615">
            <v>5614</v>
          </cell>
          <cell r="B5615" t="str">
            <v>Optimize Manpower Solutions</v>
          </cell>
          <cell r="C5615">
            <v>3.7</v>
          </cell>
          <cell r="D5615">
            <v>68</v>
          </cell>
          <cell r="E5615">
            <v>3.6</v>
          </cell>
          <cell r="F5615">
            <v>3.5</v>
          </cell>
          <cell r="G5615">
            <v>3.7</v>
          </cell>
          <cell r="H5615">
            <v>0.81</v>
          </cell>
        </row>
        <row r="5616">
          <cell r="A5616">
            <v>5615</v>
          </cell>
          <cell r="B5616" t="str">
            <v>RISC Partners</v>
          </cell>
          <cell r="C5616">
            <v>3.8</v>
          </cell>
          <cell r="D5616">
            <v>24</v>
          </cell>
          <cell r="E5616">
            <v>3.7</v>
          </cell>
          <cell r="F5616">
            <v>3.6</v>
          </cell>
          <cell r="G5616">
            <v>3.8</v>
          </cell>
          <cell r="H5616">
            <v>0.8</v>
          </cell>
        </row>
        <row r="5617">
          <cell r="A5617">
            <v>5616</v>
          </cell>
          <cell r="B5617" t="str">
            <v>ASU Global Sustainability Solutions Services</v>
          </cell>
          <cell r="C5617">
            <v>4</v>
          </cell>
          <cell r="D5617">
            <v>31</v>
          </cell>
          <cell r="E5617">
            <v>3.8</v>
          </cell>
          <cell r="F5617">
            <v>3.7</v>
          </cell>
          <cell r="G5617">
            <v>4.0999999999999996</v>
          </cell>
          <cell r="H5617">
            <v>0.86</v>
          </cell>
        </row>
        <row r="5618">
          <cell r="A5618">
            <v>5617</v>
          </cell>
          <cell r="B5618" t="str">
            <v>Avila Gallery</v>
          </cell>
          <cell r="C5618">
            <v>3.5</v>
          </cell>
          <cell r="D5618">
            <v>18</v>
          </cell>
          <cell r="E5618">
            <v>3.4</v>
          </cell>
          <cell r="F5618">
            <v>3.2</v>
          </cell>
          <cell r="G5618">
            <v>3.4</v>
          </cell>
          <cell r="H5618">
            <v>0.75</v>
          </cell>
        </row>
        <row r="5619">
          <cell r="A5619">
            <v>5618</v>
          </cell>
          <cell r="B5619" t="str">
            <v>FinancialAid</v>
          </cell>
          <cell r="C5619">
            <v>3.3</v>
          </cell>
          <cell r="D5619">
            <v>46</v>
          </cell>
          <cell r="E5619">
            <v>3.1</v>
          </cell>
          <cell r="F5619">
            <v>3</v>
          </cell>
          <cell r="G5619">
            <v>3.2</v>
          </cell>
          <cell r="H5619">
            <v>0.65</v>
          </cell>
        </row>
        <row r="5620">
          <cell r="A5620">
            <v>5619</v>
          </cell>
          <cell r="B5620" t="str">
            <v>Citizens One</v>
          </cell>
          <cell r="C5620">
            <v>3.5</v>
          </cell>
          <cell r="D5620">
            <v>1240</v>
          </cell>
          <cell r="E5620">
            <v>3.4</v>
          </cell>
          <cell r="F5620">
            <v>3.2</v>
          </cell>
          <cell r="G5620">
            <v>3.4</v>
          </cell>
          <cell r="H5620">
            <v>0.76</v>
          </cell>
        </row>
        <row r="5621">
          <cell r="A5621">
            <v>5620</v>
          </cell>
          <cell r="B5621" t="str">
            <v>Carolina Health Informatics Program</v>
          </cell>
          <cell r="C5621">
            <v>4.0999999999999996</v>
          </cell>
          <cell r="D5621">
            <v>22</v>
          </cell>
          <cell r="E5621">
            <v>3.7</v>
          </cell>
          <cell r="F5621">
            <v>3.9</v>
          </cell>
          <cell r="G5621">
            <v>4.2</v>
          </cell>
          <cell r="H5621">
            <v>0.9</v>
          </cell>
        </row>
        <row r="5622">
          <cell r="A5622">
            <v>5621</v>
          </cell>
          <cell r="B5622" t="str">
            <v>Mariano's</v>
          </cell>
          <cell r="C5622">
            <v>3.2</v>
          </cell>
          <cell r="D5622">
            <v>2850</v>
          </cell>
          <cell r="E5622">
            <v>3</v>
          </cell>
          <cell r="F5622">
            <v>2.8</v>
          </cell>
          <cell r="G5622">
            <v>3.1</v>
          </cell>
          <cell r="H5622">
            <v>0.57999999999999996</v>
          </cell>
        </row>
        <row r="5623">
          <cell r="A5623">
            <v>5622</v>
          </cell>
          <cell r="B5623" t="str">
            <v>Cornell Outdoor Education</v>
          </cell>
          <cell r="C5623">
            <v>4.3</v>
          </cell>
          <cell r="D5623">
            <v>38</v>
          </cell>
          <cell r="E5623">
            <v>3.9</v>
          </cell>
          <cell r="F5623">
            <v>4.0999999999999996</v>
          </cell>
          <cell r="G5623">
            <v>4.5</v>
          </cell>
          <cell r="H5623">
            <v>0.94</v>
          </cell>
        </row>
        <row r="5624">
          <cell r="A5624">
            <v>5623</v>
          </cell>
          <cell r="B5624" t="str">
            <v>Stanford India Bio Design</v>
          </cell>
          <cell r="C5624">
            <v>4.2</v>
          </cell>
          <cell r="D5624">
            <v>15</v>
          </cell>
          <cell r="E5624">
            <v>3.8</v>
          </cell>
          <cell r="F5624">
            <v>4</v>
          </cell>
          <cell r="G5624">
            <v>4.3</v>
          </cell>
          <cell r="H5624">
            <v>0.9</v>
          </cell>
        </row>
        <row r="5625">
          <cell r="A5625">
            <v>5624</v>
          </cell>
          <cell r="B5625" t="str">
            <v>Emory Eye Center</v>
          </cell>
          <cell r="C5625">
            <v>3.6</v>
          </cell>
          <cell r="D5625">
            <v>114</v>
          </cell>
          <cell r="E5625">
            <v>3.4</v>
          </cell>
          <cell r="F5625">
            <v>3.3</v>
          </cell>
          <cell r="G5625">
            <v>3.5</v>
          </cell>
          <cell r="H5625">
            <v>0.78</v>
          </cell>
        </row>
        <row r="5626">
          <cell r="A5626">
            <v>5625</v>
          </cell>
          <cell r="B5626" t="str">
            <v>Wellness for life</v>
          </cell>
          <cell r="C5626">
            <v>3.4</v>
          </cell>
          <cell r="D5626">
            <v>76</v>
          </cell>
          <cell r="E5626">
            <v>3.3</v>
          </cell>
          <cell r="F5626">
            <v>3.1</v>
          </cell>
          <cell r="G5626">
            <v>3.3</v>
          </cell>
          <cell r="H5626">
            <v>0.7</v>
          </cell>
        </row>
        <row r="5627">
          <cell r="A5627">
            <v>5626</v>
          </cell>
          <cell r="B5627" t="str">
            <v>Wisconsin Advanced Internet Lab</v>
          </cell>
          <cell r="C5627">
            <v>4.0999999999999996</v>
          </cell>
          <cell r="D5627">
            <v>12</v>
          </cell>
          <cell r="E5627">
            <v>3.8</v>
          </cell>
          <cell r="F5627">
            <v>3.9</v>
          </cell>
          <cell r="G5627">
            <v>4.2</v>
          </cell>
          <cell r="H5627">
            <v>0.85</v>
          </cell>
        </row>
        <row r="5628">
          <cell r="A5628">
            <v>5627</v>
          </cell>
          <cell r="B5628" t="str">
            <v>TVA Economic Development</v>
          </cell>
          <cell r="C5628">
            <v>3.8</v>
          </cell>
          <cell r="D5628">
            <v>45</v>
          </cell>
          <cell r="E5628">
            <v>3.6</v>
          </cell>
          <cell r="F5628">
            <v>3.5</v>
          </cell>
          <cell r="G5628">
            <v>3.7</v>
          </cell>
          <cell r="H5628">
            <v>0.82</v>
          </cell>
        </row>
        <row r="5629">
          <cell r="A5629">
            <v>5628</v>
          </cell>
          <cell r="B5629" t="str">
            <v>MrMonarch</v>
          </cell>
          <cell r="C5629">
            <v>3.5</v>
          </cell>
          <cell r="D5629">
            <v>22</v>
          </cell>
          <cell r="E5629">
            <v>3.4</v>
          </cell>
          <cell r="F5629">
            <v>3.3</v>
          </cell>
          <cell r="G5629">
            <v>3.5</v>
          </cell>
          <cell r="H5629">
            <v>0.75</v>
          </cell>
        </row>
        <row r="5630">
          <cell r="A5630">
            <v>5629</v>
          </cell>
          <cell r="B5630" t="str">
            <v>Stanford Center for Internet and Society</v>
          </cell>
          <cell r="C5630">
            <v>4.3</v>
          </cell>
          <cell r="D5630">
            <v>18</v>
          </cell>
          <cell r="E5630">
            <v>3.9</v>
          </cell>
          <cell r="F5630">
            <v>4.0999999999999996</v>
          </cell>
          <cell r="G5630">
            <v>4.4000000000000004</v>
          </cell>
          <cell r="H5630">
            <v>0.92</v>
          </cell>
        </row>
        <row r="5631">
          <cell r="A5631">
            <v>5630</v>
          </cell>
          <cell r="B5631" t="str">
            <v>BMO Global Asset Management</v>
          </cell>
          <cell r="C5631">
            <v>3.7</v>
          </cell>
          <cell r="D5631">
            <v>460</v>
          </cell>
          <cell r="E5631">
            <v>3.6</v>
          </cell>
          <cell r="F5631">
            <v>3.4</v>
          </cell>
          <cell r="G5631">
            <v>3.6</v>
          </cell>
          <cell r="H5631">
            <v>0.84</v>
          </cell>
        </row>
        <row r="5632">
          <cell r="A5632">
            <v>5631</v>
          </cell>
          <cell r="B5632" t="str">
            <v>Tri-State Employer Services</v>
          </cell>
          <cell r="C5632">
            <v>3.3</v>
          </cell>
          <cell r="D5632">
            <v>84</v>
          </cell>
          <cell r="E5632">
            <v>3.1</v>
          </cell>
          <cell r="F5632">
            <v>3</v>
          </cell>
          <cell r="G5632">
            <v>3.2</v>
          </cell>
          <cell r="H5632">
            <v>0.66</v>
          </cell>
        </row>
        <row r="5633">
          <cell r="A5633">
            <v>5632</v>
          </cell>
          <cell r="B5633" t="str">
            <v>Candlewood Hotel</v>
          </cell>
          <cell r="C5633">
            <v>3.4</v>
          </cell>
          <cell r="D5633">
            <v>950</v>
          </cell>
          <cell r="E5633">
            <v>3.2</v>
          </cell>
          <cell r="F5633">
            <v>3.1</v>
          </cell>
          <cell r="G5633">
            <v>3.3</v>
          </cell>
          <cell r="H5633">
            <v>0.72</v>
          </cell>
        </row>
        <row r="5634">
          <cell r="A5634">
            <v>5633</v>
          </cell>
          <cell r="B5634" t="str">
            <v>Intralox</v>
          </cell>
          <cell r="C5634">
            <v>4.4000000000000004</v>
          </cell>
          <cell r="D5634">
            <v>520</v>
          </cell>
          <cell r="E5634">
            <v>4.2</v>
          </cell>
          <cell r="F5634">
            <v>4.3</v>
          </cell>
          <cell r="G5634">
            <v>4.5</v>
          </cell>
          <cell r="H5634">
            <v>0.96</v>
          </cell>
        </row>
        <row r="5635">
          <cell r="A5635">
            <v>5634</v>
          </cell>
          <cell r="B5635" t="str">
            <v>UC San Diego Office of Innovation and Commercialization</v>
          </cell>
          <cell r="C5635">
            <v>3.8</v>
          </cell>
          <cell r="D5635">
            <v>28</v>
          </cell>
          <cell r="E5635">
            <v>3.6</v>
          </cell>
          <cell r="F5635">
            <v>3.5</v>
          </cell>
          <cell r="G5635">
            <v>3.8</v>
          </cell>
          <cell r="H5635">
            <v>0.8</v>
          </cell>
        </row>
        <row r="5636">
          <cell r="A5636">
            <v>5635</v>
          </cell>
          <cell r="B5636" t="str">
            <v>Shareowner Online</v>
          </cell>
          <cell r="C5636">
            <v>3.2</v>
          </cell>
          <cell r="D5636">
            <v>115</v>
          </cell>
          <cell r="E5636">
            <v>3.1</v>
          </cell>
          <cell r="F5636">
            <v>2.9</v>
          </cell>
          <cell r="G5636">
            <v>3</v>
          </cell>
          <cell r="H5636">
            <v>0.64</v>
          </cell>
        </row>
        <row r="5637">
          <cell r="A5637">
            <v>5636</v>
          </cell>
          <cell r="B5637" t="str">
            <v>Stanford ECorner</v>
          </cell>
          <cell r="C5637">
            <v>4.4000000000000004</v>
          </cell>
          <cell r="D5637">
            <v>14</v>
          </cell>
          <cell r="E5637">
            <v>4</v>
          </cell>
          <cell r="F5637">
            <v>4.2</v>
          </cell>
          <cell r="G5637">
            <v>4.5999999999999996</v>
          </cell>
          <cell r="H5637">
            <v>0.95</v>
          </cell>
        </row>
        <row r="5638">
          <cell r="A5638">
            <v>5637</v>
          </cell>
          <cell r="B5638" t="str">
            <v>OHSU Tech Transfer</v>
          </cell>
          <cell r="C5638">
            <v>3.7</v>
          </cell>
          <cell r="D5638">
            <v>21</v>
          </cell>
          <cell r="E5638">
            <v>3.5</v>
          </cell>
          <cell r="F5638">
            <v>3.4</v>
          </cell>
          <cell r="G5638">
            <v>3.6</v>
          </cell>
          <cell r="H5638">
            <v>0.78</v>
          </cell>
        </row>
        <row r="5639">
          <cell r="A5639">
            <v>5638</v>
          </cell>
          <cell r="B5639" t="str">
            <v>UVA Parking &amp; Transportation</v>
          </cell>
          <cell r="C5639">
            <v>3.1</v>
          </cell>
          <cell r="D5639">
            <v>64</v>
          </cell>
          <cell r="E5639">
            <v>2.9</v>
          </cell>
          <cell r="F5639">
            <v>2.8</v>
          </cell>
          <cell r="G5639">
            <v>3</v>
          </cell>
          <cell r="H5639">
            <v>0.56000000000000005</v>
          </cell>
        </row>
        <row r="5640">
          <cell r="A5640">
            <v>5639</v>
          </cell>
          <cell r="B5640" t="str">
            <v>Community Bank System</v>
          </cell>
          <cell r="C5640">
            <v>3.4</v>
          </cell>
          <cell r="D5640">
            <v>310</v>
          </cell>
          <cell r="E5640">
            <v>3.3</v>
          </cell>
          <cell r="F5640">
            <v>3.1</v>
          </cell>
          <cell r="G5640">
            <v>3.3</v>
          </cell>
          <cell r="H5640">
            <v>0.74</v>
          </cell>
        </row>
        <row r="5641">
          <cell r="A5641">
            <v>5640</v>
          </cell>
          <cell r="B5641" t="str">
            <v>FORVIS</v>
          </cell>
          <cell r="C5641">
            <v>3.9</v>
          </cell>
          <cell r="D5641">
            <v>1150</v>
          </cell>
          <cell r="E5641">
            <v>3.7</v>
          </cell>
          <cell r="F5641">
            <v>3.6</v>
          </cell>
          <cell r="G5641">
            <v>3.9</v>
          </cell>
          <cell r="H5641">
            <v>0.88</v>
          </cell>
        </row>
        <row r="5642">
          <cell r="A5642">
            <v>5641</v>
          </cell>
          <cell r="B5642" t="str">
            <v>Glory Days</v>
          </cell>
          <cell r="C5642">
            <v>3.3</v>
          </cell>
          <cell r="D5642">
            <v>420</v>
          </cell>
          <cell r="E5642">
            <v>3.1</v>
          </cell>
          <cell r="F5642">
            <v>3</v>
          </cell>
          <cell r="G5642">
            <v>3.2</v>
          </cell>
          <cell r="H5642">
            <v>0.68</v>
          </cell>
        </row>
        <row r="5643">
          <cell r="A5643">
            <v>5642</v>
          </cell>
          <cell r="B5643" t="str">
            <v>RCS Sound Software</v>
          </cell>
          <cell r="C5643">
            <v>3.7</v>
          </cell>
          <cell r="D5643">
            <v>58</v>
          </cell>
          <cell r="E5643">
            <v>3.6</v>
          </cell>
          <cell r="F5643">
            <v>3.5</v>
          </cell>
          <cell r="G5643">
            <v>3.7</v>
          </cell>
          <cell r="H5643">
            <v>0.8</v>
          </cell>
        </row>
        <row r="5644">
          <cell r="A5644">
            <v>5643</v>
          </cell>
          <cell r="B5644" t="str">
            <v>Berkeley Engineering Fund</v>
          </cell>
          <cell r="C5644">
            <v>4</v>
          </cell>
          <cell r="D5644">
            <v>12</v>
          </cell>
          <cell r="E5644">
            <v>3.7</v>
          </cell>
          <cell r="F5644">
            <v>3.8</v>
          </cell>
          <cell r="G5644">
            <v>4.0999999999999996</v>
          </cell>
          <cell r="H5644">
            <v>0.85</v>
          </cell>
        </row>
        <row r="5645">
          <cell r="A5645">
            <v>5644</v>
          </cell>
          <cell r="B5645" t="str">
            <v>Ginzton Lab</v>
          </cell>
          <cell r="C5645">
            <v>4.2</v>
          </cell>
          <cell r="D5645">
            <v>26</v>
          </cell>
          <cell r="E5645">
            <v>3.8</v>
          </cell>
          <cell r="F5645">
            <v>4</v>
          </cell>
          <cell r="G5645">
            <v>4.3</v>
          </cell>
          <cell r="H5645">
            <v>0.9</v>
          </cell>
        </row>
        <row r="5646">
          <cell r="A5646">
            <v>5645</v>
          </cell>
          <cell r="B5646" t="str">
            <v>Integrated Regional Laboratories</v>
          </cell>
          <cell r="C5646">
            <v>3.2</v>
          </cell>
          <cell r="D5646">
            <v>145</v>
          </cell>
          <cell r="E5646">
            <v>3</v>
          </cell>
          <cell r="F5646">
            <v>2.9</v>
          </cell>
          <cell r="G5646">
            <v>3.1</v>
          </cell>
          <cell r="H5646">
            <v>0.6</v>
          </cell>
        </row>
        <row r="5647">
          <cell r="A5647">
            <v>5646</v>
          </cell>
          <cell r="B5647" t="str">
            <v>Penske Truck Rental</v>
          </cell>
          <cell r="C5647">
            <v>3.4</v>
          </cell>
          <cell r="D5647">
            <v>2150</v>
          </cell>
          <cell r="E5647">
            <v>3.2</v>
          </cell>
          <cell r="F5647">
            <v>3.1</v>
          </cell>
          <cell r="G5647">
            <v>3.3</v>
          </cell>
          <cell r="H5647">
            <v>0.75</v>
          </cell>
        </row>
        <row r="5648">
          <cell r="A5648">
            <v>5647</v>
          </cell>
          <cell r="B5648" t="str">
            <v>BK One Learning</v>
          </cell>
          <cell r="C5648">
            <v>3.6</v>
          </cell>
          <cell r="D5648">
            <v>34</v>
          </cell>
          <cell r="E5648">
            <v>3.5</v>
          </cell>
          <cell r="F5648">
            <v>3.4</v>
          </cell>
          <cell r="G5648">
            <v>3.6</v>
          </cell>
          <cell r="H5648">
            <v>0.78</v>
          </cell>
        </row>
        <row r="5649">
          <cell r="A5649">
            <v>5648</v>
          </cell>
          <cell r="B5649" t="str">
            <v>Medtronic Brain Therapies - Neurosurgery</v>
          </cell>
          <cell r="C5649">
            <v>4</v>
          </cell>
          <cell r="D5649">
            <v>112</v>
          </cell>
          <cell r="E5649">
            <v>3.7</v>
          </cell>
          <cell r="F5649">
            <v>3.8</v>
          </cell>
          <cell r="G5649">
            <v>4</v>
          </cell>
          <cell r="H5649">
            <v>0.89</v>
          </cell>
        </row>
        <row r="5650">
          <cell r="A5650">
            <v>5649</v>
          </cell>
          <cell r="B5650" t="str">
            <v>Stanford Student Enterprises</v>
          </cell>
          <cell r="C5650">
            <v>4.0999999999999996</v>
          </cell>
          <cell r="D5650">
            <v>42</v>
          </cell>
          <cell r="E5650">
            <v>3.8</v>
          </cell>
          <cell r="F5650">
            <v>3.9</v>
          </cell>
          <cell r="G5650">
            <v>4.2</v>
          </cell>
          <cell r="H5650">
            <v>0.9</v>
          </cell>
        </row>
        <row r="5651">
          <cell r="A5651">
            <v>5650</v>
          </cell>
          <cell r="B5651" t="str">
            <v>Allen Media Broadcasting</v>
          </cell>
          <cell r="C5651">
            <v>3.1</v>
          </cell>
          <cell r="D5651">
            <v>156</v>
          </cell>
          <cell r="E5651">
            <v>2.9</v>
          </cell>
          <cell r="F5651">
            <v>2.8</v>
          </cell>
          <cell r="G5651">
            <v>3</v>
          </cell>
          <cell r="H5651">
            <v>0.57999999999999996</v>
          </cell>
        </row>
        <row r="5652">
          <cell r="A5652">
            <v>5651</v>
          </cell>
          <cell r="B5652" t="str">
            <v>CFO Exchange Group</v>
          </cell>
          <cell r="C5652">
            <v>3.8</v>
          </cell>
          <cell r="D5652">
            <v>18</v>
          </cell>
          <cell r="E5652">
            <v>3.7</v>
          </cell>
          <cell r="F5652">
            <v>3.6</v>
          </cell>
          <cell r="G5652">
            <v>3.8</v>
          </cell>
          <cell r="H5652">
            <v>0.82</v>
          </cell>
        </row>
        <row r="5653">
          <cell r="A5653">
            <v>5652</v>
          </cell>
          <cell r="B5653" t="str">
            <v>MPowered Entrepreneurship</v>
          </cell>
          <cell r="C5653">
            <v>4.2</v>
          </cell>
          <cell r="D5653">
            <v>14</v>
          </cell>
          <cell r="E5653">
            <v>3.9</v>
          </cell>
          <cell r="F5653">
            <v>4</v>
          </cell>
          <cell r="G5653">
            <v>4.3</v>
          </cell>
          <cell r="H5653">
            <v>0.92</v>
          </cell>
        </row>
        <row r="5654">
          <cell r="A5654">
            <v>5653</v>
          </cell>
          <cell r="B5654" t="str">
            <v>Technology Venture Commercialization</v>
          </cell>
          <cell r="C5654">
            <v>3.7</v>
          </cell>
          <cell r="D5654">
            <v>24</v>
          </cell>
          <cell r="E5654">
            <v>3.5</v>
          </cell>
          <cell r="F5654">
            <v>3.4</v>
          </cell>
          <cell r="G5654">
            <v>3.6</v>
          </cell>
          <cell r="H5654">
            <v>0.79</v>
          </cell>
        </row>
        <row r="5655">
          <cell r="A5655">
            <v>5654</v>
          </cell>
          <cell r="B5655" t="str">
            <v>Patriot Transportati Holding</v>
          </cell>
          <cell r="C5655">
            <v>3.3</v>
          </cell>
          <cell r="D5655">
            <v>92</v>
          </cell>
          <cell r="E5655">
            <v>3.1</v>
          </cell>
          <cell r="F5655">
            <v>3</v>
          </cell>
          <cell r="G5655">
            <v>3.2</v>
          </cell>
          <cell r="H5655">
            <v>0.66</v>
          </cell>
        </row>
        <row r="5656">
          <cell r="A5656">
            <v>5655</v>
          </cell>
          <cell r="B5656" t="str">
            <v>Gold West Financial</v>
          </cell>
          <cell r="C5656">
            <v>3.4</v>
          </cell>
          <cell r="D5656">
            <v>48</v>
          </cell>
          <cell r="E5656">
            <v>3.3</v>
          </cell>
          <cell r="F5656">
            <v>3.1</v>
          </cell>
          <cell r="G5656">
            <v>3.3</v>
          </cell>
          <cell r="H5656">
            <v>0.7</v>
          </cell>
        </row>
        <row r="5657">
          <cell r="A5657">
            <v>5656</v>
          </cell>
          <cell r="B5657" t="str">
            <v>Ohio Edison</v>
          </cell>
          <cell r="C5657">
            <v>3.6</v>
          </cell>
          <cell r="D5657">
            <v>245</v>
          </cell>
          <cell r="E5657">
            <v>3.4</v>
          </cell>
          <cell r="F5657">
            <v>3.3</v>
          </cell>
          <cell r="G5657">
            <v>3.5</v>
          </cell>
          <cell r="H5657">
            <v>0.78</v>
          </cell>
        </row>
        <row r="5658">
          <cell r="A5658">
            <v>5657</v>
          </cell>
          <cell r="B5658" t="str">
            <v>Helen Wills Neuroscience Institute</v>
          </cell>
          <cell r="C5658">
            <v>4.0999999999999996</v>
          </cell>
          <cell r="D5658">
            <v>32</v>
          </cell>
          <cell r="E5658">
            <v>3.7</v>
          </cell>
          <cell r="F5658">
            <v>3.9</v>
          </cell>
          <cell r="G5658">
            <v>4.2</v>
          </cell>
          <cell r="H5658">
            <v>0.88</v>
          </cell>
        </row>
        <row r="5659">
          <cell r="A5659">
            <v>5658</v>
          </cell>
          <cell r="B5659" t="str">
            <v>Fidelity Security Group</v>
          </cell>
          <cell r="C5659">
            <v>3.2</v>
          </cell>
          <cell r="D5659">
            <v>310</v>
          </cell>
          <cell r="E5659">
            <v>3</v>
          </cell>
          <cell r="F5659">
            <v>2.9</v>
          </cell>
          <cell r="G5659">
            <v>3.1</v>
          </cell>
          <cell r="H5659">
            <v>0.62</v>
          </cell>
        </row>
        <row r="5660">
          <cell r="A5660">
            <v>5659</v>
          </cell>
          <cell r="B5660" t="str">
            <v>Canon Financial Services</v>
          </cell>
          <cell r="C5660">
            <v>3.5</v>
          </cell>
          <cell r="D5660">
            <v>185</v>
          </cell>
          <cell r="E5660">
            <v>3.4</v>
          </cell>
          <cell r="F5660">
            <v>3.2</v>
          </cell>
          <cell r="G5660">
            <v>3.4</v>
          </cell>
          <cell r="H5660">
            <v>0.74</v>
          </cell>
        </row>
        <row r="5661">
          <cell r="A5661">
            <v>5660</v>
          </cell>
          <cell r="B5661" t="str">
            <v>Athletic Study Center</v>
          </cell>
          <cell r="C5661">
            <v>3.9</v>
          </cell>
          <cell r="D5661">
            <v>21</v>
          </cell>
          <cell r="E5661">
            <v>3.7</v>
          </cell>
          <cell r="F5661">
            <v>3.6</v>
          </cell>
          <cell r="G5661">
            <v>3.9</v>
          </cell>
          <cell r="H5661">
            <v>0.84</v>
          </cell>
        </row>
        <row r="5662">
          <cell r="A5662">
            <v>5661</v>
          </cell>
          <cell r="B5662" t="str">
            <v>Disney VoluntEARS</v>
          </cell>
          <cell r="C5662">
            <v>4.5</v>
          </cell>
          <cell r="D5662">
            <v>54</v>
          </cell>
          <cell r="E5662">
            <v>4.2</v>
          </cell>
          <cell r="F5662">
            <v>4.3</v>
          </cell>
          <cell r="G5662">
            <v>4.5999999999999996</v>
          </cell>
          <cell r="H5662">
            <v>0.96</v>
          </cell>
        </row>
        <row r="5663">
          <cell r="A5663">
            <v>5662</v>
          </cell>
          <cell r="B5663" t="str">
            <v>Bank of the West</v>
          </cell>
          <cell r="C5663">
            <v>3.6</v>
          </cell>
          <cell r="D5663">
            <v>2450</v>
          </cell>
          <cell r="E5663">
            <v>3.5</v>
          </cell>
          <cell r="F5663">
            <v>3.3</v>
          </cell>
          <cell r="G5663">
            <v>3.5</v>
          </cell>
          <cell r="H5663">
            <v>0.8</v>
          </cell>
        </row>
        <row r="5664">
          <cell r="A5664">
            <v>5663</v>
          </cell>
          <cell r="B5664" t="str">
            <v>Rivergate Tower</v>
          </cell>
          <cell r="C5664">
            <v>3.4</v>
          </cell>
          <cell r="D5664">
            <v>16</v>
          </cell>
          <cell r="E5664">
            <v>3.3</v>
          </cell>
          <cell r="F5664">
            <v>3.1</v>
          </cell>
          <cell r="G5664">
            <v>3.3</v>
          </cell>
          <cell r="H5664">
            <v>0.7</v>
          </cell>
        </row>
        <row r="5665">
          <cell r="A5665">
            <v>5664</v>
          </cell>
          <cell r="B5665" t="str">
            <v>Carolina Handling</v>
          </cell>
          <cell r="C5665">
            <v>3.8</v>
          </cell>
          <cell r="D5665">
            <v>112</v>
          </cell>
          <cell r="E5665">
            <v>3.6</v>
          </cell>
          <cell r="F5665">
            <v>3.5</v>
          </cell>
          <cell r="G5665">
            <v>3.8</v>
          </cell>
          <cell r="H5665">
            <v>0.84</v>
          </cell>
        </row>
        <row r="5666">
          <cell r="A5666">
            <v>5665</v>
          </cell>
          <cell r="B5666" t="str">
            <v>School Systems Group of Pearson</v>
          </cell>
          <cell r="C5666">
            <v>3.5</v>
          </cell>
          <cell r="D5666">
            <v>340</v>
          </cell>
          <cell r="E5666">
            <v>3.3</v>
          </cell>
          <cell r="F5666">
            <v>3.2</v>
          </cell>
          <cell r="G5666">
            <v>3.4</v>
          </cell>
          <cell r="H5666">
            <v>0.72</v>
          </cell>
        </row>
        <row r="5667">
          <cell r="A5667">
            <v>5666</v>
          </cell>
          <cell r="B5667" t="str">
            <v>Hulcher Services</v>
          </cell>
          <cell r="C5667">
            <v>3</v>
          </cell>
          <cell r="D5667">
            <v>185</v>
          </cell>
          <cell r="E5667">
            <v>2.8</v>
          </cell>
          <cell r="F5667">
            <v>2.7</v>
          </cell>
          <cell r="G5667">
            <v>2.9</v>
          </cell>
          <cell r="H5667">
            <v>0.54</v>
          </cell>
        </row>
        <row r="5668">
          <cell r="A5668">
            <v>5667</v>
          </cell>
          <cell r="B5668" t="str">
            <v>Flight Centre Travel Group, The Americas</v>
          </cell>
          <cell r="C5668">
            <v>3.7</v>
          </cell>
          <cell r="D5668">
            <v>1250</v>
          </cell>
          <cell r="E5668">
            <v>3.5</v>
          </cell>
          <cell r="F5668">
            <v>3.4</v>
          </cell>
          <cell r="G5668">
            <v>3.7</v>
          </cell>
          <cell r="H5668">
            <v>0.82</v>
          </cell>
        </row>
        <row r="5669">
          <cell r="A5669">
            <v>5668</v>
          </cell>
          <cell r="B5669" t="str">
            <v>Moving Picture Company</v>
          </cell>
          <cell r="C5669">
            <v>3.2</v>
          </cell>
          <cell r="D5669">
            <v>840</v>
          </cell>
          <cell r="E5669">
            <v>2.6</v>
          </cell>
          <cell r="F5669">
            <v>2.8</v>
          </cell>
          <cell r="G5669">
            <v>3</v>
          </cell>
          <cell r="H5669">
            <v>0.52</v>
          </cell>
        </row>
        <row r="5670">
          <cell r="A5670">
            <v>5669</v>
          </cell>
          <cell r="B5670" t="str">
            <v>ADP Employer Services</v>
          </cell>
          <cell r="C5670">
            <v>3.8</v>
          </cell>
          <cell r="D5670">
            <v>4200</v>
          </cell>
          <cell r="E5670">
            <v>3.6</v>
          </cell>
          <cell r="F5670">
            <v>3.5</v>
          </cell>
          <cell r="G5670">
            <v>3.8</v>
          </cell>
          <cell r="H5670">
            <v>0.86</v>
          </cell>
        </row>
        <row r="5671">
          <cell r="A5671">
            <v>5670</v>
          </cell>
          <cell r="B5671" t="str">
            <v>Orbitz Worldwide</v>
          </cell>
          <cell r="C5671">
            <v>3.8</v>
          </cell>
          <cell r="D5671">
            <v>650</v>
          </cell>
          <cell r="E5671">
            <v>3.7</v>
          </cell>
          <cell r="F5671">
            <v>3.5</v>
          </cell>
          <cell r="G5671">
            <v>3.8</v>
          </cell>
          <cell r="H5671">
            <v>0.84</v>
          </cell>
        </row>
        <row r="5672">
          <cell r="A5672">
            <v>5671</v>
          </cell>
          <cell r="B5672" t="str">
            <v>Hickory Tavern</v>
          </cell>
          <cell r="C5672">
            <v>3.2</v>
          </cell>
          <cell r="D5672">
            <v>380</v>
          </cell>
          <cell r="E5672">
            <v>3</v>
          </cell>
          <cell r="F5672">
            <v>2.9</v>
          </cell>
          <cell r="G5672">
            <v>3.1</v>
          </cell>
          <cell r="H5672">
            <v>0.6</v>
          </cell>
        </row>
        <row r="5673">
          <cell r="A5673">
            <v>5672</v>
          </cell>
          <cell r="B5673" t="str">
            <v>Schwab Retirement Plan Services</v>
          </cell>
          <cell r="C5673">
            <v>3.8</v>
          </cell>
          <cell r="D5673">
            <v>410</v>
          </cell>
          <cell r="E5673">
            <v>3.7</v>
          </cell>
          <cell r="F5673">
            <v>3.5</v>
          </cell>
          <cell r="G5673">
            <v>3.8</v>
          </cell>
          <cell r="H5673">
            <v>0.85</v>
          </cell>
        </row>
        <row r="5674">
          <cell r="A5674">
            <v>5673</v>
          </cell>
          <cell r="B5674" t="str">
            <v>XBP Global</v>
          </cell>
          <cell r="C5674">
            <v>3.4</v>
          </cell>
          <cell r="D5674">
            <v>56</v>
          </cell>
          <cell r="E5674">
            <v>3.3</v>
          </cell>
          <cell r="F5674">
            <v>3.1</v>
          </cell>
          <cell r="G5674">
            <v>3.3</v>
          </cell>
          <cell r="H5674">
            <v>0.7</v>
          </cell>
        </row>
        <row r="5675">
          <cell r="A5675">
            <v>5674</v>
          </cell>
          <cell r="B5675" t="str">
            <v>Berkeley Center for New Media</v>
          </cell>
          <cell r="C5675">
            <v>4.2</v>
          </cell>
          <cell r="D5675">
            <v>18</v>
          </cell>
          <cell r="E5675">
            <v>3.8</v>
          </cell>
          <cell r="F5675">
            <v>4</v>
          </cell>
          <cell r="G5675">
            <v>4.3</v>
          </cell>
          <cell r="H5675">
            <v>0.9</v>
          </cell>
        </row>
        <row r="5676">
          <cell r="A5676">
            <v>5675</v>
          </cell>
          <cell r="B5676" t="str">
            <v>The Trinity Group</v>
          </cell>
          <cell r="C5676">
            <v>3.6</v>
          </cell>
          <cell r="D5676">
            <v>42</v>
          </cell>
          <cell r="E5676">
            <v>3.5</v>
          </cell>
          <cell r="F5676">
            <v>3.4</v>
          </cell>
          <cell r="G5676">
            <v>3.6</v>
          </cell>
          <cell r="H5676">
            <v>0.78</v>
          </cell>
        </row>
        <row r="5677">
          <cell r="A5677">
            <v>5676</v>
          </cell>
          <cell r="B5677" t="str">
            <v>UAW Labor-Management Group Pension Plan</v>
          </cell>
          <cell r="C5677">
            <v>3.5</v>
          </cell>
          <cell r="D5677">
            <v>24</v>
          </cell>
          <cell r="E5677">
            <v>3.4</v>
          </cell>
          <cell r="F5677">
            <v>3.2</v>
          </cell>
          <cell r="G5677">
            <v>3.4</v>
          </cell>
          <cell r="H5677">
            <v>0.74</v>
          </cell>
        </row>
        <row r="5678">
          <cell r="A5678">
            <v>5677</v>
          </cell>
          <cell r="B5678" t="str">
            <v>Strayer Education Inc</v>
          </cell>
          <cell r="C5678">
            <v>3.5</v>
          </cell>
          <cell r="D5678">
            <v>850</v>
          </cell>
          <cell r="E5678">
            <v>3.4</v>
          </cell>
          <cell r="F5678">
            <v>3.2</v>
          </cell>
          <cell r="G5678">
            <v>3.4</v>
          </cell>
          <cell r="H5678">
            <v>0.76</v>
          </cell>
        </row>
        <row r="5679">
          <cell r="A5679">
            <v>5678</v>
          </cell>
          <cell r="B5679" t="str">
            <v>Readiness Management Support</v>
          </cell>
          <cell r="C5679">
            <v>3.3</v>
          </cell>
          <cell r="D5679">
            <v>115</v>
          </cell>
          <cell r="E5679">
            <v>3.1</v>
          </cell>
          <cell r="F5679">
            <v>3</v>
          </cell>
          <cell r="G5679">
            <v>3.2</v>
          </cell>
          <cell r="H5679">
            <v>0.65</v>
          </cell>
        </row>
        <row r="5680">
          <cell r="A5680">
            <v>5679</v>
          </cell>
          <cell r="B5680" t="str">
            <v>Stanford Civil and Environmental Engineering</v>
          </cell>
          <cell r="C5680">
            <v>4.3</v>
          </cell>
          <cell r="D5680">
            <v>36</v>
          </cell>
          <cell r="E5680">
            <v>3.9</v>
          </cell>
          <cell r="F5680">
            <v>4.0999999999999996</v>
          </cell>
          <cell r="G5680">
            <v>4.4000000000000004</v>
          </cell>
          <cell r="H5680">
            <v>0.94</v>
          </cell>
        </row>
        <row r="5681">
          <cell r="A5681">
            <v>5680</v>
          </cell>
          <cell r="B5681" t="str">
            <v>Modis Jacksonville</v>
          </cell>
          <cell r="C5681">
            <v>3.6</v>
          </cell>
          <cell r="D5681">
            <v>210</v>
          </cell>
          <cell r="E5681">
            <v>3.5</v>
          </cell>
          <cell r="F5681">
            <v>3.3</v>
          </cell>
          <cell r="G5681">
            <v>3.5</v>
          </cell>
          <cell r="H5681">
            <v>0.79</v>
          </cell>
        </row>
        <row r="5682">
          <cell r="A5682">
            <v>5681</v>
          </cell>
          <cell r="B5682" t="str">
            <v>Amerigroup</v>
          </cell>
          <cell r="C5682">
            <v>3.5</v>
          </cell>
          <cell r="D5682">
            <v>1450</v>
          </cell>
          <cell r="E5682">
            <v>3.4</v>
          </cell>
          <cell r="F5682">
            <v>3.2</v>
          </cell>
          <cell r="G5682">
            <v>3.4</v>
          </cell>
          <cell r="H5682">
            <v>0.75</v>
          </cell>
        </row>
        <row r="5683">
          <cell r="A5683">
            <v>5682</v>
          </cell>
          <cell r="B5683" t="str">
            <v>Welcome to Global Technology of Los Angeles</v>
          </cell>
          <cell r="C5683">
            <v>3.4</v>
          </cell>
          <cell r="D5683">
            <v>12</v>
          </cell>
          <cell r="E5683">
            <v>3.3</v>
          </cell>
          <cell r="F5683">
            <v>3.1</v>
          </cell>
          <cell r="G5683">
            <v>3.3</v>
          </cell>
          <cell r="H5683">
            <v>0.7</v>
          </cell>
        </row>
        <row r="5684">
          <cell r="A5684">
            <v>5683</v>
          </cell>
          <cell r="B5684" t="str">
            <v>Personal Robots Group</v>
          </cell>
          <cell r="C5684">
            <v>4.4000000000000004</v>
          </cell>
          <cell r="D5684">
            <v>15</v>
          </cell>
          <cell r="E5684">
            <v>4</v>
          </cell>
          <cell r="F5684">
            <v>4.2</v>
          </cell>
          <cell r="G5684">
            <v>4.5999999999999996</v>
          </cell>
          <cell r="H5684">
            <v>0.95</v>
          </cell>
        </row>
        <row r="5685">
          <cell r="A5685">
            <v>5684</v>
          </cell>
          <cell r="B5685" t="str">
            <v>Paradigm</v>
          </cell>
          <cell r="C5685">
            <v>3.7</v>
          </cell>
          <cell r="D5685">
            <v>185</v>
          </cell>
          <cell r="E5685">
            <v>3.6</v>
          </cell>
          <cell r="F5685">
            <v>3.4</v>
          </cell>
          <cell r="G5685">
            <v>3.6</v>
          </cell>
          <cell r="H5685">
            <v>0.8</v>
          </cell>
        </row>
        <row r="5686">
          <cell r="A5686">
            <v>5685</v>
          </cell>
          <cell r="B5686" t="str">
            <v>Home Healthcare Laboratory of America</v>
          </cell>
          <cell r="C5686">
            <v>3.1</v>
          </cell>
          <cell r="D5686">
            <v>68</v>
          </cell>
          <cell r="E5686">
            <v>2.9</v>
          </cell>
          <cell r="F5686">
            <v>2.8</v>
          </cell>
          <cell r="G5686">
            <v>3</v>
          </cell>
          <cell r="H5686">
            <v>0.56000000000000005</v>
          </cell>
        </row>
        <row r="5687">
          <cell r="A5687">
            <v>5686</v>
          </cell>
          <cell r="B5687" t="str">
            <v>Mark Powling</v>
          </cell>
          <cell r="C5687">
            <v>3.5</v>
          </cell>
          <cell r="D5687">
            <v>10</v>
          </cell>
          <cell r="E5687">
            <v>3.4</v>
          </cell>
          <cell r="F5687">
            <v>3.3</v>
          </cell>
          <cell r="G5687">
            <v>3.5</v>
          </cell>
          <cell r="H5687">
            <v>0.75</v>
          </cell>
        </row>
        <row r="5688">
          <cell r="A5688">
            <v>5687</v>
          </cell>
          <cell r="B5688" t="str">
            <v>DataPath</v>
          </cell>
          <cell r="C5688">
            <v>3.4</v>
          </cell>
          <cell r="D5688">
            <v>124</v>
          </cell>
          <cell r="E5688">
            <v>3.2</v>
          </cell>
          <cell r="F5688">
            <v>3.1</v>
          </cell>
          <cell r="G5688">
            <v>3.3</v>
          </cell>
          <cell r="H5688">
            <v>0.71</v>
          </cell>
        </row>
        <row r="5689">
          <cell r="A5689">
            <v>5688</v>
          </cell>
          <cell r="B5689" t="str">
            <v>Westfields Center</v>
          </cell>
          <cell r="C5689">
            <v>3.6</v>
          </cell>
          <cell r="D5689">
            <v>28</v>
          </cell>
          <cell r="E5689">
            <v>3.5</v>
          </cell>
          <cell r="F5689">
            <v>3.4</v>
          </cell>
          <cell r="G5689">
            <v>3.6</v>
          </cell>
          <cell r="H5689">
            <v>0.78</v>
          </cell>
        </row>
        <row r="5690">
          <cell r="A5690">
            <v>5689</v>
          </cell>
          <cell r="B5690" t="str">
            <v>Wi-tribe</v>
          </cell>
          <cell r="C5690">
            <v>3.3</v>
          </cell>
          <cell r="D5690">
            <v>84</v>
          </cell>
          <cell r="E5690">
            <v>3.1</v>
          </cell>
          <cell r="F5690">
            <v>3</v>
          </cell>
          <cell r="G5690">
            <v>3.2</v>
          </cell>
          <cell r="H5690">
            <v>0.64</v>
          </cell>
        </row>
        <row r="5691">
          <cell r="A5691">
            <v>5690</v>
          </cell>
          <cell r="B5691" t="str">
            <v>ReturnPro</v>
          </cell>
          <cell r="C5691">
            <v>3.5</v>
          </cell>
          <cell r="D5691">
            <v>32</v>
          </cell>
          <cell r="E5691">
            <v>3.4</v>
          </cell>
          <cell r="F5691">
            <v>3.3</v>
          </cell>
          <cell r="G5691">
            <v>3.5</v>
          </cell>
          <cell r="H5691">
            <v>0.76</v>
          </cell>
        </row>
        <row r="5692">
          <cell r="A5692">
            <v>5691</v>
          </cell>
          <cell r="B5692" t="str">
            <v>WeShred by Erica Stenz</v>
          </cell>
          <cell r="C5692">
            <v>4.2</v>
          </cell>
          <cell r="D5692">
            <v>18</v>
          </cell>
          <cell r="E5692">
            <v>3.9</v>
          </cell>
          <cell r="F5692">
            <v>4</v>
          </cell>
          <cell r="G5692">
            <v>4.3</v>
          </cell>
          <cell r="H5692">
            <v>0.9</v>
          </cell>
        </row>
        <row r="5693">
          <cell r="A5693">
            <v>5692</v>
          </cell>
          <cell r="B5693" t="str">
            <v>Hudson</v>
          </cell>
          <cell r="C5693">
            <v>3.5</v>
          </cell>
          <cell r="D5693">
            <v>1150</v>
          </cell>
          <cell r="E5693">
            <v>3.4</v>
          </cell>
          <cell r="F5693">
            <v>3.2</v>
          </cell>
          <cell r="G5693">
            <v>3.4</v>
          </cell>
          <cell r="H5693">
            <v>0.74</v>
          </cell>
        </row>
        <row r="5694">
          <cell r="A5694">
            <v>5693</v>
          </cell>
          <cell r="B5694" t="str">
            <v>Birch Communications</v>
          </cell>
          <cell r="C5694">
            <v>2.8</v>
          </cell>
          <cell r="D5694">
            <v>420</v>
          </cell>
          <cell r="E5694">
            <v>2.7</v>
          </cell>
          <cell r="F5694">
            <v>2.5</v>
          </cell>
          <cell r="G5694">
            <v>2.7</v>
          </cell>
          <cell r="H5694">
            <v>0.48</v>
          </cell>
        </row>
        <row r="5695">
          <cell r="A5695">
            <v>5694</v>
          </cell>
          <cell r="B5695" t="str">
            <v>Janus Capital Group</v>
          </cell>
          <cell r="C5695">
            <v>3.7</v>
          </cell>
          <cell r="D5695">
            <v>340</v>
          </cell>
          <cell r="E5695">
            <v>3.6</v>
          </cell>
          <cell r="F5695">
            <v>3.4</v>
          </cell>
          <cell r="G5695">
            <v>3.6</v>
          </cell>
          <cell r="H5695">
            <v>0.82</v>
          </cell>
        </row>
        <row r="5696">
          <cell r="A5696">
            <v>5695</v>
          </cell>
          <cell r="B5696" t="str">
            <v>The Fleck Group</v>
          </cell>
          <cell r="C5696">
            <v>3.6</v>
          </cell>
          <cell r="D5696">
            <v>14</v>
          </cell>
          <cell r="E5696">
            <v>3.5</v>
          </cell>
          <cell r="F5696">
            <v>3.4</v>
          </cell>
          <cell r="G5696">
            <v>3.6</v>
          </cell>
          <cell r="H5696">
            <v>0.78</v>
          </cell>
        </row>
        <row r="5697">
          <cell r="A5697">
            <v>5696</v>
          </cell>
          <cell r="B5697" t="str">
            <v>Couto Management Group</v>
          </cell>
          <cell r="C5697">
            <v>3.3</v>
          </cell>
          <cell r="D5697">
            <v>52</v>
          </cell>
          <cell r="E5697">
            <v>3.1</v>
          </cell>
          <cell r="F5697">
            <v>3</v>
          </cell>
          <cell r="G5697">
            <v>3.2</v>
          </cell>
          <cell r="H5697">
            <v>0.66</v>
          </cell>
        </row>
        <row r="5698">
          <cell r="A5698">
            <v>5697</v>
          </cell>
          <cell r="B5698" t="str">
            <v>Penske Truck Leasing</v>
          </cell>
          <cell r="C5698">
            <v>3.5</v>
          </cell>
          <cell r="D5698">
            <v>4850</v>
          </cell>
          <cell r="E5698">
            <v>3.3</v>
          </cell>
          <cell r="F5698">
            <v>3.2</v>
          </cell>
          <cell r="G5698">
            <v>3.4</v>
          </cell>
          <cell r="H5698">
            <v>0.78</v>
          </cell>
        </row>
        <row r="5699">
          <cell r="A5699">
            <v>5698</v>
          </cell>
          <cell r="B5699" t="str">
            <v>Regeneron Ireland</v>
          </cell>
          <cell r="C5699">
            <v>4.0999999999999996</v>
          </cell>
          <cell r="D5699">
            <v>320</v>
          </cell>
          <cell r="E5699">
            <v>3.8</v>
          </cell>
          <cell r="F5699">
            <v>3.9</v>
          </cell>
          <cell r="G5699">
            <v>4.2</v>
          </cell>
          <cell r="H5699">
            <v>0.92</v>
          </cell>
        </row>
        <row r="5700">
          <cell r="A5700">
            <v>5699</v>
          </cell>
          <cell r="B5700" t="str">
            <v>NRI North America</v>
          </cell>
          <cell r="C5700">
            <v>3.7</v>
          </cell>
          <cell r="D5700">
            <v>115</v>
          </cell>
          <cell r="E5700">
            <v>3.6</v>
          </cell>
          <cell r="F5700">
            <v>3.4</v>
          </cell>
          <cell r="G5700">
            <v>3.6</v>
          </cell>
          <cell r="H5700">
            <v>0.81</v>
          </cell>
        </row>
        <row r="5701">
          <cell r="A5701">
            <v>5700</v>
          </cell>
          <cell r="B5701" t="str">
            <v>1Password</v>
          </cell>
          <cell r="C5701">
            <v>4.2</v>
          </cell>
          <cell r="D5701">
            <v>580</v>
          </cell>
          <cell r="E5701">
            <v>4.0999999999999996</v>
          </cell>
          <cell r="F5701">
            <v>4</v>
          </cell>
          <cell r="G5701">
            <v>4.3</v>
          </cell>
          <cell r="H5701">
            <v>0.94</v>
          </cell>
        </row>
        <row r="5702">
          <cell r="A5702">
            <v>5701</v>
          </cell>
          <cell r="B5702" t="str">
            <v>2degrees</v>
          </cell>
          <cell r="C5702">
            <v>3.9</v>
          </cell>
          <cell r="D5702">
            <v>450</v>
          </cell>
          <cell r="E5702">
            <v>4.0999999999999996</v>
          </cell>
          <cell r="F5702">
            <v>3.6</v>
          </cell>
          <cell r="G5702">
            <v>4.2</v>
          </cell>
          <cell r="H5702">
            <v>0.88</v>
          </cell>
        </row>
        <row r="5703">
          <cell r="A5703">
            <v>5702</v>
          </cell>
          <cell r="B5703" t="str">
            <v>74Software</v>
          </cell>
          <cell r="C5703">
            <v>3.5</v>
          </cell>
          <cell r="D5703">
            <v>25</v>
          </cell>
          <cell r="E5703">
            <v>3.2</v>
          </cell>
          <cell r="F5703">
            <v>3.1</v>
          </cell>
          <cell r="G5703">
            <v>3.4</v>
          </cell>
          <cell r="H5703" t="str">
            <v>N/A</v>
          </cell>
        </row>
        <row r="5704">
          <cell r="A5704">
            <v>5703</v>
          </cell>
          <cell r="B5704" t="str">
            <v>7Safe</v>
          </cell>
          <cell r="C5704">
            <v>3.8</v>
          </cell>
          <cell r="D5704">
            <v>40</v>
          </cell>
          <cell r="E5704">
            <v>3.6</v>
          </cell>
          <cell r="F5704">
            <v>3.5</v>
          </cell>
          <cell r="G5704">
            <v>3.8</v>
          </cell>
          <cell r="H5704" t="str">
            <v>N/A</v>
          </cell>
        </row>
        <row r="5705">
          <cell r="A5705">
            <v>5704</v>
          </cell>
          <cell r="B5705" t="str">
            <v>Abercrombie &amp; Kent</v>
          </cell>
          <cell r="C5705">
            <v>3.6</v>
          </cell>
          <cell r="D5705">
            <v>320</v>
          </cell>
          <cell r="E5705">
            <v>3.2</v>
          </cell>
          <cell r="F5705">
            <v>3.1</v>
          </cell>
          <cell r="G5705">
            <v>3.5</v>
          </cell>
          <cell r="H5705">
            <v>0.72</v>
          </cell>
        </row>
        <row r="5706">
          <cell r="A5706">
            <v>5705</v>
          </cell>
          <cell r="B5706" t="str">
            <v>Aberdeen</v>
          </cell>
          <cell r="C5706">
            <v>3.4</v>
          </cell>
          <cell r="D5706">
            <v>180</v>
          </cell>
          <cell r="E5706">
            <v>3.3</v>
          </cell>
          <cell r="F5706">
            <v>3</v>
          </cell>
          <cell r="G5706">
            <v>3.2</v>
          </cell>
          <cell r="H5706">
            <v>0.65</v>
          </cell>
        </row>
        <row r="5707">
          <cell r="A5707">
            <v>5706</v>
          </cell>
          <cell r="B5707" t="str">
            <v>AB InBev</v>
          </cell>
          <cell r="C5707">
            <v>3.7</v>
          </cell>
          <cell r="D5707">
            <v>12500</v>
          </cell>
          <cell r="E5707">
            <v>3.1</v>
          </cell>
          <cell r="F5707">
            <v>3.4</v>
          </cell>
          <cell r="G5707">
            <v>3.6</v>
          </cell>
          <cell r="H5707">
            <v>0.82</v>
          </cell>
        </row>
        <row r="5708">
          <cell r="A5708">
            <v>5707</v>
          </cell>
          <cell r="B5708" t="str">
            <v>Accenture Strategy</v>
          </cell>
          <cell r="C5708">
            <v>4</v>
          </cell>
          <cell r="D5708">
            <v>5200</v>
          </cell>
          <cell r="E5708">
            <v>3.4</v>
          </cell>
          <cell r="F5708">
            <v>3.7</v>
          </cell>
          <cell r="G5708">
            <v>4.0999999999999996</v>
          </cell>
          <cell r="H5708">
            <v>0.9</v>
          </cell>
        </row>
        <row r="5709">
          <cell r="A5709">
            <v>5708</v>
          </cell>
          <cell r="B5709" t="str">
            <v>Accor</v>
          </cell>
          <cell r="C5709">
            <v>3.9</v>
          </cell>
          <cell r="D5709">
            <v>8400</v>
          </cell>
          <cell r="E5709">
            <v>3.6</v>
          </cell>
          <cell r="F5709">
            <v>3.5</v>
          </cell>
          <cell r="G5709">
            <v>3.9</v>
          </cell>
          <cell r="H5709">
            <v>0.85</v>
          </cell>
        </row>
        <row r="5710">
          <cell r="A5710">
            <v>5709</v>
          </cell>
          <cell r="B5710" t="str">
            <v>Accton Technology</v>
          </cell>
          <cell r="C5710">
            <v>3.2</v>
          </cell>
          <cell r="D5710">
            <v>150</v>
          </cell>
          <cell r="E5710">
            <v>2.9</v>
          </cell>
          <cell r="F5710">
            <v>2.8</v>
          </cell>
          <cell r="G5710">
            <v>3</v>
          </cell>
          <cell r="H5710">
            <v>0.55000000000000004</v>
          </cell>
        </row>
        <row r="5711">
          <cell r="A5711">
            <v>5710</v>
          </cell>
          <cell r="B5711" t="str">
            <v>Acronis</v>
          </cell>
          <cell r="C5711">
            <v>3.8</v>
          </cell>
          <cell r="D5711">
            <v>950</v>
          </cell>
          <cell r="E5711">
            <v>3.5</v>
          </cell>
          <cell r="F5711">
            <v>3.4</v>
          </cell>
          <cell r="G5711">
            <v>3.7</v>
          </cell>
          <cell r="H5711">
            <v>0.78</v>
          </cell>
        </row>
        <row r="5712">
          <cell r="A5712">
            <v>5711</v>
          </cell>
          <cell r="B5712" t="str">
            <v>Adecco</v>
          </cell>
          <cell r="C5712">
            <v>3.6</v>
          </cell>
          <cell r="D5712">
            <v>14200</v>
          </cell>
          <cell r="E5712">
            <v>3.5</v>
          </cell>
          <cell r="F5712">
            <v>3.2</v>
          </cell>
          <cell r="G5712">
            <v>3.5</v>
          </cell>
          <cell r="H5712">
            <v>0.76</v>
          </cell>
        </row>
        <row r="5713">
          <cell r="A5713">
            <v>5712</v>
          </cell>
          <cell r="B5713" t="str">
            <v>ADVA</v>
          </cell>
          <cell r="C5713">
            <v>3.7</v>
          </cell>
          <cell r="D5713">
            <v>310</v>
          </cell>
          <cell r="E5713">
            <v>3.6</v>
          </cell>
          <cell r="F5713">
            <v>3.3</v>
          </cell>
          <cell r="G5713">
            <v>3.7</v>
          </cell>
          <cell r="H5713">
            <v>0.8</v>
          </cell>
        </row>
        <row r="5714">
          <cell r="A5714">
            <v>5713</v>
          </cell>
          <cell r="B5714" t="str">
            <v>Advanced Energy</v>
          </cell>
          <cell r="C5714">
            <v>3.5</v>
          </cell>
          <cell r="D5714">
            <v>580</v>
          </cell>
          <cell r="E5714">
            <v>3.3</v>
          </cell>
          <cell r="F5714">
            <v>3.1</v>
          </cell>
          <cell r="G5714">
            <v>3.4</v>
          </cell>
          <cell r="H5714">
            <v>0.7</v>
          </cell>
        </row>
        <row r="5715">
          <cell r="A5715">
            <v>5714</v>
          </cell>
          <cell r="B5715" t="str">
            <v>Air France</v>
          </cell>
          <cell r="C5715">
            <v>3.9</v>
          </cell>
          <cell r="D5715">
            <v>2100</v>
          </cell>
          <cell r="E5715">
            <v>3.8</v>
          </cell>
          <cell r="F5715">
            <v>3.4</v>
          </cell>
          <cell r="G5715">
            <v>3.8</v>
          </cell>
          <cell r="H5715">
            <v>0.84</v>
          </cell>
        </row>
        <row r="5716">
          <cell r="A5716">
            <v>5715</v>
          </cell>
          <cell r="B5716" t="str">
            <v>Air France</v>
          </cell>
          <cell r="C5716">
            <v>3.9</v>
          </cell>
          <cell r="D5716">
            <v>2100</v>
          </cell>
          <cell r="E5716">
            <v>3.8</v>
          </cell>
          <cell r="F5716">
            <v>3.4</v>
          </cell>
          <cell r="G5716">
            <v>3.8</v>
          </cell>
          <cell r="H5716">
            <v>0.84</v>
          </cell>
        </row>
        <row r="5717">
          <cell r="A5717">
            <v>5716</v>
          </cell>
          <cell r="B5717" t="str">
            <v>Air New Zealand</v>
          </cell>
          <cell r="C5717">
            <v>4.0999999999999996</v>
          </cell>
          <cell r="D5717">
            <v>1200</v>
          </cell>
          <cell r="E5717">
            <v>3.9</v>
          </cell>
          <cell r="F5717">
            <v>3.7</v>
          </cell>
          <cell r="G5717">
            <v>4.2</v>
          </cell>
          <cell r="H5717">
            <v>0.92</v>
          </cell>
        </row>
        <row r="5718">
          <cell r="A5718">
            <v>5717</v>
          </cell>
          <cell r="B5718" t="str">
            <v>AKQA</v>
          </cell>
          <cell r="C5718">
            <v>3.7</v>
          </cell>
          <cell r="D5718">
            <v>1100</v>
          </cell>
          <cell r="E5718">
            <v>3.1</v>
          </cell>
          <cell r="F5718">
            <v>3.3</v>
          </cell>
          <cell r="G5718">
            <v>3.8</v>
          </cell>
          <cell r="H5718">
            <v>0.75</v>
          </cell>
        </row>
        <row r="5719">
          <cell r="A5719">
            <v>5718</v>
          </cell>
          <cell r="B5719" t="str">
            <v>Alberta Health Services</v>
          </cell>
          <cell r="C5719">
            <v>3.5</v>
          </cell>
          <cell r="D5719">
            <v>2800</v>
          </cell>
          <cell r="E5719">
            <v>3.2</v>
          </cell>
          <cell r="F5719">
            <v>3</v>
          </cell>
          <cell r="G5719">
            <v>3.4</v>
          </cell>
          <cell r="H5719">
            <v>0.68</v>
          </cell>
        </row>
        <row r="5720">
          <cell r="A5720">
            <v>5719</v>
          </cell>
          <cell r="B5720" t="str">
            <v>Alcatel-Lucent</v>
          </cell>
          <cell r="C5720">
            <v>3.8</v>
          </cell>
          <cell r="D5720">
            <v>4500</v>
          </cell>
          <cell r="E5720">
            <v>3.7</v>
          </cell>
          <cell r="F5720">
            <v>3.4</v>
          </cell>
          <cell r="G5720">
            <v>3.6</v>
          </cell>
          <cell r="H5720">
            <v>0.8</v>
          </cell>
        </row>
        <row r="5721">
          <cell r="A5721">
            <v>5720</v>
          </cell>
          <cell r="B5721" t="str">
            <v>Algoma</v>
          </cell>
          <cell r="C5721">
            <v>3.2</v>
          </cell>
          <cell r="D5721">
            <v>240</v>
          </cell>
          <cell r="E5721">
            <v>2.8</v>
          </cell>
          <cell r="F5721">
            <v>2.7</v>
          </cell>
          <cell r="G5721">
            <v>3</v>
          </cell>
          <cell r="H5721">
            <v>0.57999999999999996</v>
          </cell>
        </row>
        <row r="5722">
          <cell r="A5722">
            <v>5721</v>
          </cell>
          <cell r="B5722" t="str">
            <v>Alior Bank</v>
          </cell>
          <cell r="C5722">
            <v>3.5</v>
          </cell>
          <cell r="D5722">
            <v>650</v>
          </cell>
          <cell r="E5722">
            <v>3.3</v>
          </cell>
          <cell r="F5722">
            <v>3.1</v>
          </cell>
          <cell r="G5722">
            <v>3.4</v>
          </cell>
          <cell r="H5722">
            <v>0.72</v>
          </cell>
        </row>
        <row r="5723">
          <cell r="A5723">
            <v>5722</v>
          </cell>
          <cell r="B5723" t="str">
            <v>Alithya</v>
          </cell>
          <cell r="C5723">
            <v>3.9</v>
          </cell>
          <cell r="D5723">
            <v>480</v>
          </cell>
          <cell r="E5723">
            <v>4</v>
          </cell>
          <cell r="F5723">
            <v>3.7</v>
          </cell>
          <cell r="G5723">
            <v>4.0999999999999996</v>
          </cell>
          <cell r="H5723">
            <v>0.88</v>
          </cell>
        </row>
        <row r="5724">
          <cell r="A5724">
            <v>5723</v>
          </cell>
          <cell r="B5724" t="str">
            <v>AlmavivA</v>
          </cell>
          <cell r="C5724">
            <v>3.4</v>
          </cell>
          <cell r="D5724">
            <v>820</v>
          </cell>
          <cell r="E5724">
            <v>3.2</v>
          </cell>
          <cell r="F5724">
            <v>3</v>
          </cell>
          <cell r="G5724">
            <v>3.3</v>
          </cell>
          <cell r="H5724">
            <v>0.65</v>
          </cell>
        </row>
        <row r="5725">
          <cell r="A5725">
            <v>5724</v>
          </cell>
          <cell r="B5725" t="str">
            <v>Alten</v>
          </cell>
          <cell r="C5725">
            <v>3.5</v>
          </cell>
          <cell r="D5725">
            <v>3900</v>
          </cell>
          <cell r="E5725">
            <v>3.4</v>
          </cell>
          <cell r="F5725">
            <v>3.2</v>
          </cell>
          <cell r="G5725">
            <v>3.5</v>
          </cell>
          <cell r="H5725">
            <v>0.78</v>
          </cell>
        </row>
        <row r="5726">
          <cell r="A5726">
            <v>5725</v>
          </cell>
          <cell r="B5726" t="str">
            <v>Altera Digital Health</v>
          </cell>
          <cell r="C5726">
            <v>3.6</v>
          </cell>
          <cell r="D5726">
            <v>110</v>
          </cell>
          <cell r="E5726">
            <v>3.5</v>
          </cell>
          <cell r="F5726">
            <v>3.2</v>
          </cell>
          <cell r="G5726">
            <v>3.6</v>
          </cell>
          <cell r="H5726">
            <v>0.74</v>
          </cell>
        </row>
        <row r="5727">
          <cell r="A5727">
            <v>5726</v>
          </cell>
          <cell r="B5727" t="str">
            <v>Altrata</v>
          </cell>
          <cell r="C5727">
            <v>3.8</v>
          </cell>
          <cell r="D5727">
            <v>95</v>
          </cell>
          <cell r="E5727">
            <v>3.6</v>
          </cell>
          <cell r="F5727">
            <v>3.5</v>
          </cell>
          <cell r="G5727">
            <v>3.9</v>
          </cell>
          <cell r="H5727">
            <v>0.82</v>
          </cell>
        </row>
        <row r="5728">
          <cell r="A5728">
            <v>5727</v>
          </cell>
          <cell r="B5728" t="str">
            <v>Altus Group</v>
          </cell>
          <cell r="C5728">
            <v>3.6</v>
          </cell>
          <cell r="D5728">
            <v>540</v>
          </cell>
          <cell r="E5728">
            <v>3.5</v>
          </cell>
          <cell r="F5728">
            <v>3.3</v>
          </cell>
          <cell r="G5728">
            <v>3.6</v>
          </cell>
          <cell r="H5728">
            <v>0.76</v>
          </cell>
        </row>
        <row r="5729">
          <cell r="A5729">
            <v>5728</v>
          </cell>
          <cell r="B5729" t="str">
            <v>Amadeus</v>
          </cell>
          <cell r="C5729">
            <v>4</v>
          </cell>
          <cell r="D5729">
            <v>5800</v>
          </cell>
          <cell r="E5729">
            <v>4.0999999999999996</v>
          </cell>
          <cell r="F5729">
            <v>3.7</v>
          </cell>
          <cell r="G5729">
            <v>4</v>
          </cell>
          <cell r="H5729">
            <v>0.92</v>
          </cell>
        </row>
        <row r="5730">
          <cell r="A5730">
            <v>5729</v>
          </cell>
          <cell r="B5730" t="str">
            <v>Americold</v>
          </cell>
          <cell r="C5730">
            <v>3.1</v>
          </cell>
          <cell r="D5730">
            <v>1450</v>
          </cell>
          <cell r="E5730">
            <v>2.7</v>
          </cell>
          <cell r="F5730">
            <v>2.8</v>
          </cell>
          <cell r="G5730">
            <v>3</v>
          </cell>
          <cell r="H5730">
            <v>0.52</v>
          </cell>
        </row>
        <row r="5731">
          <cell r="A5731">
            <v>5730</v>
          </cell>
          <cell r="B5731" t="str">
            <v>Amplifon</v>
          </cell>
          <cell r="C5731">
            <v>3.6</v>
          </cell>
          <cell r="D5731">
            <v>1200</v>
          </cell>
          <cell r="E5731">
            <v>3.4</v>
          </cell>
          <cell r="F5731">
            <v>3.3</v>
          </cell>
          <cell r="G5731">
            <v>3.6</v>
          </cell>
          <cell r="H5731">
            <v>0.78</v>
          </cell>
        </row>
        <row r="5732">
          <cell r="A5732">
            <v>5731</v>
          </cell>
          <cell r="B5732" t="str">
            <v>Andersen</v>
          </cell>
          <cell r="C5732">
            <v>4.0999999999999996</v>
          </cell>
          <cell r="D5732">
            <v>1800</v>
          </cell>
          <cell r="E5732">
            <v>3.6</v>
          </cell>
          <cell r="F5732">
            <v>3.9</v>
          </cell>
          <cell r="G5732">
            <v>4.2</v>
          </cell>
          <cell r="H5732">
            <v>0.94</v>
          </cell>
        </row>
        <row r="5733">
          <cell r="A5733">
            <v>5732</v>
          </cell>
          <cell r="B5733" t="str">
            <v>ANZ</v>
          </cell>
          <cell r="C5733">
            <v>3.8</v>
          </cell>
          <cell r="D5733">
            <v>6200</v>
          </cell>
          <cell r="E5733">
            <v>3.9</v>
          </cell>
          <cell r="F5733">
            <v>3.4</v>
          </cell>
          <cell r="G5733">
            <v>3.8</v>
          </cell>
          <cell r="H5733">
            <v>0.85</v>
          </cell>
        </row>
        <row r="5734">
          <cell r="A5734">
            <v>5733</v>
          </cell>
          <cell r="B5734" t="str">
            <v>Aon</v>
          </cell>
          <cell r="C5734">
            <v>3.8</v>
          </cell>
          <cell r="D5734">
            <v>8900</v>
          </cell>
          <cell r="E5734">
            <v>3.7</v>
          </cell>
          <cell r="F5734">
            <v>3.5</v>
          </cell>
          <cell r="G5734">
            <v>3.8</v>
          </cell>
          <cell r="H5734">
            <v>0.86</v>
          </cell>
        </row>
        <row r="5735">
          <cell r="A5735">
            <v>5734</v>
          </cell>
          <cell r="B5735" t="str">
            <v>A&amp;O Shearman</v>
          </cell>
          <cell r="C5735">
            <v>3.9</v>
          </cell>
          <cell r="D5735">
            <v>450</v>
          </cell>
          <cell r="E5735">
            <v>3.1</v>
          </cell>
          <cell r="F5735">
            <v>3.6</v>
          </cell>
          <cell r="G5735">
            <v>4</v>
          </cell>
          <cell r="H5735">
            <v>0.88</v>
          </cell>
        </row>
        <row r="5736">
          <cell r="A5736">
            <v>5735</v>
          </cell>
          <cell r="B5736" t="str">
            <v>Apollo Food Group</v>
          </cell>
          <cell r="C5736">
            <v>3.4</v>
          </cell>
          <cell r="D5736">
            <v>85</v>
          </cell>
          <cell r="E5736">
            <v>3.2</v>
          </cell>
          <cell r="F5736">
            <v>3</v>
          </cell>
          <cell r="G5736">
            <v>3.3</v>
          </cell>
          <cell r="H5736">
            <v>0.68</v>
          </cell>
        </row>
        <row r="5737">
          <cell r="A5737">
            <v>5736</v>
          </cell>
          <cell r="B5737" t="str">
            <v>AppleOne Employment Services</v>
          </cell>
          <cell r="C5737">
            <v>3.5</v>
          </cell>
          <cell r="D5737">
            <v>1100</v>
          </cell>
          <cell r="E5737">
            <v>3.4</v>
          </cell>
          <cell r="F5737">
            <v>3.2</v>
          </cell>
          <cell r="G5737">
            <v>3.5</v>
          </cell>
          <cell r="H5737">
            <v>0.74</v>
          </cell>
        </row>
        <row r="5738">
          <cell r="A5738">
            <v>5737</v>
          </cell>
          <cell r="B5738" t="str">
            <v>Aptiv</v>
          </cell>
          <cell r="C5738">
            <v>3.5</v>
          </cell>
          <cell r="D5738">
            <v>4200</v>
          </cell>
          <cell r="E5738">
            <v>3.2</v>
          </cell>
          <cell r="F5738">
            <v>3.1</v>
          </cell>
          <cell r="G5738">
            <v>3.4</v>
          </cell>
          <cell r="H5738">
            <v>0.7</v>
          </cell>
        </row>
        <row r="5739">
          <cell r="A5739">
            <v>5738</v>
          </cell>
          <cell r="B5739" t="str">
            <v>ARA Group</v>
          </cell>
          <cell r="C5739">
            <v>3.7</v>
          </cell>
          <cell r="D5739">
            <v>140</v>
          </cell>
          <cell r="E5739">
            <v>3.5</v>
          </cell>
          <cell r="F5739">
            <v>3.4</v>
          </cell>
          <cell r="G5739">
            <v>3.7</v>
          </cell>
          <cell r="H5739">
            <v>0.8</v>
          </cell>
        </row>
        <row r="5740">
          <cell r="A5740">
            <v>5739</v>
          </cell>
          <cell r="B5740" t="str">
            <v>Ardent Leisure</v>
          </cell>
          <cell r="C5740">
            <v>3.4</v>
          </cell>
          <cell r="D5740">
            <v>210</v>
          </cell>
          <cell r="E5740">
            <v>3.2</v>
          </cell>
          <cell r="F5740">
            <v>3</v>
          </cell>
          <cell r="G5740">
            <v>3.4</v>
          </cell>
          <cell r="H5740">
            <v>0.65</v>
          </cell>
        </row>
        <row r="5741">
          <cell r="A5741">
            <v>5740</v>
          </cell>
          <cell r="B5741" t="str">
            <v>Argos</v>
          </cell>
          <cell r="C5741">
            <v>3.3</v>
          </cell>
          <cell r="D5741">
            <v>3800</v>
          </cell>
          <cell r="E5741">
            <v>3.1</v>
          </cell>
          <cell r="F5741">
            <v>2.9</v>
          </cell>
          <cell r="G5741">
            <v>3.3</v>
          </cell>
          <cell r="H5741">
            <v>0.6</v>
          </cell>
        </row>
        <row r="5742">
          <cell r="A5742">
            <v>5741</v>
          </cell>
          <cell r="B5742" t="str">
            <v>Arkray</v>
          </cell>
          <cell r="C5742">
            <v>3.2</v>
          </cell>
          <cell r="D5742">
            <v>160</v>
          </cell>
          <cell r="E5742">
            <v>3</v>
          </cell>
          <cell r="F5742">
            <v>2.8</v>
          </cell>
          <cell r="G5742">
            <v>3.1</v>
          </cell>
          <cell r="H5742">
            <v>0.55000000000000004</v>
          </cell>
        </row>
        <row r="5743">
          <cell r="A5743">
            <v>5742</v>
          </cell>
          <cell r="B5743" t="str">
            <v>Arm Holdings</v>
          </cell>
          <cell r="C5743">
            <v>4.4000000000000004</v>
          </cell>
          <cell r="D5743">
            <v>1800</v>
          </cell>
          <cell r="E5743">
            <v>4.2</v>
          </cell>
          <cell r="F5743">
            <v>4.0999999999999996</v>
          </cell>
          <cell r="G5743">
            <v>4.5</v>
          </cell>
          <cell r="H5743">
            <v>0.96</v>
          </cell>
        </row>
        <row r="5744">
          <cell r="A5744">
            <v>5743</v>
          </cell>
          <cell r="B5744" t="str">
            <v>Arup</v>
          </cell>
          <cell r="C5744">
            <v>4.2</v>
          </cell>
          <cell r="D5744">
            <v>3100</v>
          </cell>
          <cell r="E5744">
            <v>4</v>
          </cell>
          <cell r="F5744">
            <v>3.9</v>
          </cell>
          <cell r="G5744">
            <v>4.4000000000000004</v>
          </cell>
          <cell r="H5744">
            <v>0.95</v>
          </cell>
        </row>
        <row r="5745">
          <cell r="A5745">
            <v>5744</v>
          </cell>
          <cell r="B5745" t="str">
            <v>Arvato Supply Chain Solutions</v>
          </cell>
          <cell r="C5745">
            <v>3.5</v>
          </cell>
          <cell r="D5745">
            <v>1200</v>
          </cell>
          <cell r="E5745">
            <v>3.3</v>
          </cell>
          <cell r="F5745">
            <v>3.2</v>
          </cell>
          <cell r="G5745">
            <v>3.5</v>
          </cell>
          <cell r="H5745">
            <v>0.72</v>
          </cell>
        </row>
        <row r="5746">
          <cell r="A5746">
            <v>5745</v>
          </cell>
          <cell r="B5746" t="str">
            <v>Ascential</v>
          </cell>
          <cell r="C5746">
            <v>3.7</v>
          </cell>
          <cell r="D5746">
            <v>420</v>
          </cell>
          <cell r="E5746">
            <v>3.5</v>
          </cell>
          <cell r="F5746">
            <v>3.4</v>
          </cell>
          <cell r="G5746">
            <v>3.8</v>
          </cell>
          <cell r="H5746">
            <v>0.78</v>
          </cell>
        </row>
        <row r="5747">
          <cell r="A5747">
            <v>5746</v>
          </cell>
          <cell r="B5747" t="str">
            <v>ASM Assembly Systems AB</v>
          </cell>
          <cell r="C5747">
            <v>3.8</v>
          </cell>
          <cell r="D5747">
            <v>190</v>
          </cell>
          <cell r="E5747">
            <v>3.7</v>
          </cell>
          <cell r="F5747">
            <v>3.5</v>
          </cell>
          <cell r="G5747">
            <v>3.8</v>
          </cell>
          <cell r="H5747">
            <v>0.82</v>
          </cell>
        </row>
        <row r="5748">
          <cell r="A5748">
            <v>5747</v>
          </cell>
          <cell r="B5748" t="str">
            <v>Asmodee</v>
          </cell>
          <cell r="C5748">
            <v>3.6</v>
          </cell>
          <cell r="D5748">
            <v>280</v>
          </cell>
          <cell r="E5748">
            <v>3.4</v>
          </cell>
          <cell r="F5748">
            <v>3.2</v>
          </cell>
          <cell r="G5748">
            <v>3.7</v>
          </cell>
          <cell r="H5748">
            <v>0.75</v>
          </cell>
        </row>
        <row r="5749">
          <cell r="A5749">
            <v>5748</v>
          </cell>
          <cell r="B5749" t="str">
            <v>Astellas Pharma</v>
          </cell>
          <cell r="C5749">
            <v>3.9</v>
          </cell>
          <cell r="D5749">
            <v>1600</v>
          </cell>
          <cell r="E5749">
            <v>3.8</v>
          </cell>
          <cell r="F5749">
            <v>3.6</v>
          </cell>
          <cell r="G5749">
            <v>3.9</v>
          </cell>
          <cell r="H5749">
            <v>0.88</v>
          </cell>
        </row>
        <row r="5750">
          <cell r="A5750">
            <v>5749</v>
          </cell>
          <cell r="B5750" t="str">
            <v>Atento</v>
          </cell>
          <cell r="C5750">
            <v>3.4</v>
          </cell>
          <cell r="D5750">
            <v>7200</v>
          </cell>
          <cell r="E5750">
            <v>3.3</v>
          </cell>
          <cell r="F5750">
            <v>3.1</v>
          </cell>
          <cell r="G5750">
            <v>3.5</v>
          </cell>
          <cell r="H5750">
            <v>0.7</v>
          </cell>
        </row>
        <row r="5751">
          <cell r="A5751">
            <v>5750</v>
          </cell>
          <cell r="B5751" t="str">
            <v>Atlassian</v>
          </cell>
          <cell r="C5751">
            <v>4.5</v>
          </cell>
          <cell r="D5751">
            <v>2400</v>
          </cell>
          <cell r="E5751">
            <v>4.4000000000000004</v>
          </cell>
          <cell r="F5751">
            <v>4.3</v>
          </cell>
          <cell r="G5751">
            <v>4.7</v>
          </cell>
          <cell r="H5751">
            <v>0.94</v>
          </cell>
        </row>
        <row r="5752">
          <cell r="A5752">
            <v>5751</v>
          </cell>
          <cell r="B5752" t="str">
            <v>Atos</v>
          </cell>
          <cell r="C5752">
            <v>3.3</v>
          </cell>
          <cell r="D5752">
            <v>14500</v>
          </cell>
          <cell r="E5752">
            <v>3.5</v>
          </cell>
          <cell r="F5752">
            <v>2.8</v>
          </cell>
          <cell r="G5752">
            <v>3.1</v>
          </cell>
          <cell r="H5752">
            <v>0.52</v>
          </cell>
        </row>
        <row r="5753">
          <cell r="A5753">
            <v>5752</v>
          </cell>
          <cell r="B5753" t="str">
            <v>AutoCanada</v>
          </cell>
          <cell r="C5753">
            <v>3.2</v>
          </cell>
          <cell r="D5753">
            <v>310</v>
          </cell>
          <cell r="E5753">
            <v>2.9</v>
          </cell>
          <cell r="F5753">
            <v>2.8</v>
          </cell>
          <cell r="G5753">
            <v>3.1</v>
          </cell>
          <cell r="H5753">
            <v>0.55000000000000004</v>
          </cell>
        </row>
        <row r="5754">
          <cell r="A5754">
            <v>5753</v>
          </cell>
          <cell r="B5754" t="str">
            <v>Avolta</v>
          </cell>
          <cell r="C5754">
            <v>3.4</v>
          </cell>
          <cell r="D5754">
            <v>450</v>
          </cell>
          <cell r="E5754">
            <v>3.1</v>
          </cell>
          <cell r="F5754">
            <v>3</v>
          </cell>
          <cell r="G5754">
            <v>3.3</v>
          </cell>
          <cell r="H5754">
            <v>0.68</v>
          </cell>
        </row>
        <row r="5755">
          <cell r="A5755">
            <v>5754</v>
          </cell>
          <cell r="B5755" t="str">
            <v>Awin</v>
          </cell>
          <cell r="C5755">
            <v>4.0999999999999996</v>
          </cell>
          <cell r="D5755">
            <v>380</v>
          </cell>
          <cell r="E5755">
            <v>4.2</v>
          </cell>
          <cell r="F5755">
            <v>3.8</v>
          </cell>
          <cell r="G5755">
            <v>4.3</v>
          </cell>
          <cell r="H5755">
            <v>0.9</v>
          </cell>
        </row>
        <row r="5756">
          <cell r="A5756">
            <v>5755</v>
          </cell>
          <cell r="B5756" t="str">
            <v>Azets</v>
          </cell>
          <cell r="C5756">
            <v>3.5</v>
          </cell>
          <cell r="D5756">
            <v>920</v>
          </cell>
          <cell r="E5756">
            <v>3.4</v>
          </cell>
          <cell r="F5756">
            <v>3.2</v>
          </cell>
          <cell r="G5756">
            <v>3.5</v>
          </cell>
          <cell r="H5756">
            <v>0.74</v>
          </cell>
        </row>
        <row r="5757">
          <cell r="A5757">
            <v>5756</v>
          </cell>
          <cell r="B5757" t="str">
            <v>Baillie Gifford</v>
          </cell>
          <cell r="C5757">
            <v>4.2</v>
          </cell>
          <cell r="D5757">
            <v>410</v>
          </cell>
          <cell r="E5757">
            <v>4.0999999999999996</v>
          </cell>
          <cell r="F5757">
            <v>4</v>
          </cell>
          <cell r="G5757">
            <v>4.3</v>
          </cell>
          <cell r="H5757">
            <v>0.95</v>
          </cell>
        </row>
        <row r="5758">
          <cell r="A5758">
            <v>5757</v>
          </cell>
          <cell r="B5758" t="str">
            <v>Baker Tilly International</v>
          </cell>
          <cell r="C5758">
            <v>3.7</v>
          </cell>
          <cell r="D5758">
            <v>2800</v>
          </cell>
          <cell r="E5758">
            <v>3.4</v>
          </cell>
          <cell r="F5758">
            <v>3.4</v>
          </cell>
          <cell r="G5758">
            <v>3.7</v>
          </cell>
          <cell r="H5758">
            <v>0.8</v>
          </cell>
        </row>
        <row r="5759">
          <cell r="A5759">
            <v>5758</v>
          </cell>
          <cell r="B5759" t="str">
            <v>Banco Bilbao Vizcaya Argentaria</v>
          </cell>
          <cell r="C5759">
            <v>4</v>
          </cell>
          <cell r="D5759">
            <v>8200</v>
          </cell>
          <cell r="E5759">
            <v>3.8</v>
          </cell>
          <cell r="F5759">
            <v>3.7</v>
          </cell>
          <cell r="G5759">
            <v>4</v>
          </cell>
          <cell r="H5759">
            <v>0.9</v>
          </cell>
        </row>
        <row r="5760">
          <cell r="A5760">
            <v>5759</v>
          </cell>
          <cell r="B5760" t="str">
            <v>Bank of Montreal</v>
          </cell>
          <cell r="C5760">
            <v>3.8</v>
          </cell>
          <cell r="D5760">
            <v>9400</v>
          </cell>
          <cell r="E5760">
            <v>3.6</v>
          </cell>
          <cell r="F5760">
            <v>3.5</v>
          </cell>
          <cell r="G5760">
            <v>3.8</v>
          </cell>
          <cell r="H5760">
            <v>0.86</v>
          </cell>
        </row>
        <row r="5761">
          <cell r="A5761">
            <v>5760</v>
          </cell>
          <cell r="B5761" t="str">
            <v>Bank of Queensland</v>
          </cell>
          <cell r="C5761">
            <v>3.4</v>
          </cell>
          <cell r="D5761">
            <v>620</v>
          </cell>
          <cell r="E5761">
            <v>3.3</v>
          </cell>
          <cell r="F5761">
            <v>3</v>
          </cell>
          <cell r="G5761">
            <v>3.3</v>
          </cell>
          <cell r="H5761">
            <v>0.62</v>
          </cell>
        </row>
        <row r="5762">
          <cell r="A5762">
            <v>5761</v>
          </cell>
          <cell r="B5762" t="str">
            <v>Barclaycard</v>
          </cell>
          <cell r="C5762">
            <v>3.8</v>
          </cell>
          <cell r="D5762">
            <v>1800</v>
          </cell>
          <cell r="E5762">
            <v>3.8</v>
          </cell>
          <cell r="F5762">
            <v>3.4</v>
          </cell>
          <cell r="G5762">
            <v>3.7</v>
          </cell>
          <cell r="H5762">
            <v>0.82</v>
          </cell>
        </row>
        <row r="5763">
          <cell r="A5763">
            <v>5762</v>
          </cell>
          <cell r="B5763" t="str">
            <v>Barclays</v>
          </cell>
          <cell r="C5763">
            <v>3.8</v>
          </cell>
          <cell r="D5763">
            <v>18500</v>
          </cell>
          <cell r="E5763">
            <v>3.7</v>
          </cell>
          <cell r="F5763">
            <v>3.5</v>
          </cell>
          <cell r="G5763">
            <v>3.8</v>
          </cell>
          <cell r="H5763">
            <v>0.85</v>
          </cell>
        </row>
        <row r="5764">
          <cell r="A5764">
            <v>5763</v>
          </cell>
          <cell r="B5764" t="str">
            <v>Barclays Corporate Banking</v>
          </cell>
          <cell r="C5764">
            <v>3.8</v>
          </cell>
          <cell r="D5764">
            <v>1200</v>
          </cell>
          <cell r="E5764">
            <v>3.7</v>
          </cell>
          <cell r="F5764">
            <v>3.5</v>
          </cell>
          <cell r="G5764">
            <v>3.8</v>
          </cell>
          <cell r="H5764">
            <v>0.85</v>
          </cell>
        </row>
        <row r="5765">
          <cell r="A5765">
            <v>5764</v>
          </cell>
          <cell r="B5765" t="str">
            <v>Barclays Investment Bank</v>
          </cell>
          <cell r="C5765">
            <v>3.8</v>
          </cell>
          <cell r="D5765">
            <v>2400</v>
          </cell>
          <cell r="E5765">
            <v>3.3</v>
          </cell>
          <cell r="F5765">
            <v>3.6</v>
          </cell>
          <cell r="G5765">
            <v>3.8</v>
          </cell>
          <cell r="H5765">
            <v>0.86</v>
          </cell>
        </row>
        <row r="5766">
          <cell r="A5766">
            <v>5765</v>
          </cell>
          <cell r="B5766" t="str">
            <v>BBC Studios</v>
          </cell>
          <cell r="C5766">
            <v>3.7</v>
          </cell>
          <cell r="D5766">
            <v>650</v>
          </cell>
          <cell r="E5766">
            <v>3.4</v>
          </cell>
          <cell r="F5766">
            <v>3.3</v>
          </cell>
          <cell r="G5766">
            <v>3.7</v>
          </cell>
          <cell r="H5766">
            <v>0.78</v>
          </cell>
        </row>
        <row r="5767">
          <cell r="A5767">
            <v>5766</v>
          </cell>
          <cell r="B5767" t="str">
            <v>BBVA</v>
          </cell>
          <cell r="C5767">
            <v>4</v>
          </cell>
          <cell r="D5767">
            <v>8200</v>
          </cell>
          <cell r="E5767">
            <v>3.8</v>
          </cell>
          <cell r="F5767">
            <v>3.7</v>
          </cell>
          <cell r="G5767">
            <v>4</v>
          </cell>
          <cell r="H5767">
            <v>0.9</v>
          </cell>
        </row>
        <row r="5768">
          <cell r="A5768">
            <v>5767</v>
          </cell>
          <cell r="B5768" t="str">
            <v>BCE (Bell Canada Enterprises)</v>
          </cell>
          <cell r="C5768">
            <v>3.6</v>
          </cell>
          <cell r="D5768">
            <v>4200</v>
          </cell>
          <cell r="E5768">
            <v>3.4</v>
          </cell>
          <cell r="F5768">
            <v>3.2</v>
          </cell>
          <cell r="G5768">
            <v>3.5</v>
          </cell>
          <cell r="H5768">
            <v>0.75</v>
          </cell>
        </row>
        <row r="5769">
          <cell r="A5769">
            <v>5768</v>
          </cell>
          <cell r="B5769" t="str">
            <v>BDO Global</v>
          </cell>
          <cell r="C5769">
            <v>3.6</v>
          </cell>
          <cell r="D5769">
            <v>11500</v>
          </cell>
          <cell r="E5769">
            <v>3.3</v>
          </cell>
          <cell r="F5769">
            <v>3.3</v>
          </cell>
          <cell r="G5769">
            <v>3.6</v>
          </cell>
          <cell r="H5769">
            <v>0.8</v>
          </cell>
        </row>
        <row r="5770">
          <cell r="A5770">
            <v>5769</v>
          </cell>
          <cell r="B5770" t="str">
            <v>Believe</v>
          </cell>
          <cell r="C5770">
            <v>3.9</v>
          </cell>
          <cell r="D5770">
            <v>320</v>
          </cell>
          <cell r="E5770">
            <v>3.8</v>
          </cell>
          <cell r="F5770">
            <v>3.7</v>
          </cell>
          <cell r="G5770">
            <v>4.0999999999999996</v>
          </cell>
          <cell r="H5770">
            <v>0.88</v>
          </cell>
        </row>
        <row r="5771">
          <cell r="A5771">
            <v>5770</v>
          </cell>
          <cell r="B5771" t="str">
            <v>Bell Canada</v>
          </cell>
          <cell r="C5771">
            <v>3.6</v>
          </cell>
          <cell r="D5771">
            <v>4200</v>
          </cell>
          <cell r="E5771">
            <v>3.4</v>
          </cell>
          <cell r="F5771">
            <v>3.2</v>
          </cell>
          <cell r="G5771">
            <v>3.5</v>
          </cell>
          <cell r="H5771">
            <v>0.75</v>
          </cell>
        </row>
        <row r="5772">
          <cell r="A5772">
            <v>5771</v>
          </cell>
          <cell r="B5772" t="str">
            <v>Bell Integration</v>
          </cell>
          <cell r="C5772">
            <v>3.5</v>
          </cell>
          <cell r="D5772">
            <v>180</v>
          </cell>
          <cell r="E5772">
            <v>3.4</v>
          </cell>
          <cell r="F5772">
            <v>3.2</v>
          </cell>
          <cell r="G5772">
            <v>3.5</v>
          </cell>
          <cell r="H5772">
            <v>0.7</v>
          </cell>
        </row>
        <row r="5773">
          <cell r="A5773">
            <v>5772</v>
          </cell>
          <cell r="B5773" t="str">
            <v>Bell MTS</v>
          </cell>
          <cell r="C5773">
            <v>3.4</v>
          </cell>
          <cell r="D5773">
            <v>240</v>
          </cell>
          <cell r="E5773">
            <v>3.3</v>
          </cell>
          <cell r="F5773">
            <v>3</v>
          </cell>
          <cell r="G5773">
            <v>3.3</v>
          </cell>
          <cell r="H5773">
            <v>0.65</v>
          </cell>
        </row>
        <row r="5774">
          <cell r="A5774">
            <v>5773</v>
          </cell>
          <cell r="B5774" t="str">
            <v>Berger Levrault</v>
          </cell>
          <cell r="C5774">
            <v>3.5</v>
          </cell>
          <cell r="D5774">
            <v>290</v>
          </cell>
          <cell r="E5774">
            <v>3.4</v>
          </cell>
          <cell r="F5774">
            <v>3.1</v>
          </cell>
          <cell r="G5774">
            <v>3.4</v>
          </cell>
          <cell r="H5774">
            <v>0.72</v>
          </cell>
        </row>
        <row r="5775">
          <cell r="A5775">
            <v>5774</v>
          </cell>
          <cell r="B5775" t="str">
            <v>Bertelsmann</v>
          </cell>
          <cell r="C5775">
            <v>3.9</v>
          </cell>
          <cell r="D5775">
            <v>1100</v>
          </cell>
          <cell r="E5775">
            <v>3.7</v>
          </cell>
          <cell r="F5775">
            <v>3.6</v>
          </cell>
          <cell r="G5775">
            <v>3.9</v>
          </cell>
          <cell r="H5775">
            <v>0.88</v>
          </cell>
        </row>
        <row r="5776">
          <cell r="A5776">
            <v>5775</v>
          </cell>
          <cell r="B5776" t="str">
            <v>Best Buy Canada</v>
          </cell>
          <cell r="C5776">
            <v>3.8</v>
          </cell>
          <cell r="D5776">
            <v>2800</v>
          </cell>
          <cell r="E5776">
            <v>3.6</v>
          </cell>
          <cell r="F5776">
            <v>3.5</v>
          </cell>
          <cell r="G5776">
            <v>3.9</v>
          </cell>
          <cell r="H5776">
            <v>0.84</v>
          </cell>
        </row>
        <row r="5777">
          <cell r="A5777">
            <v>5776</v>
          </cell>
          <cell r="B5777" t="str">
            <v>BJSS</v>
          </cell>
          <cell r="C5777">
            <v>4.0999999999999996</v>
          </cell>
          <cell r="D5777">
            <v>850</v>
          </cell>
          <cell r="E5777">
            <v>4</v>
          </cell>
          <cell r="F5777">
            <v>3.9</v>
          </cell>
          <cell r="G5777">
            <v>4.3</v>
          </cell>
          <cell r="H5777">
            <v>0.92</v>
          </cell>
        </row>
        <row r="5778">
          <cell r="A5778">
            <v>5777</v>
          </cell>
          <cell r="B5778" t="str">
            <v>Blackberry</v>
          </cell>
          <cell r="C5778">
            <v>3.8</v>
          </cell>
          <cell r="D5778">
            <v>3900</v>
          </cell>
          <cell r="E5778">
            <v>4</v>
          </cell>
          <cell r="F5778">
            <v>3.4</v>
          </cell>
          <cell r="G5778">
            <v>3.7</v>
          </cell>
          <cell r="H5778">
            <v>0.8</v>
          </cell>
        </row>
        <row r="5779">
          <cell r="A5779">
            <v>5778</v>
          </cell>
          <cell r="B5779" t="str">
            <v>Bloomsbury Publishing</v>
          </cell>
          <cell r="C5779">
            <v>3.6</v>
          </cell>
          <cell r="D5779">
            <v>140</v>
          </cell>
          <cell r="E5779">
            <v>3.4</v>
          </cell>
          <cell r="F5779">
            <v>3.2</v>
          </cell>
          <cell r="G5779">
            <v>3.7</v>
          </cell>
          <cell r="H5779">
            <v>0.75</v>
          </cell>
        </row>
        <row r="5780">
          <cell r="A5780">
            <v>5779</v>
          </cell>
          <cell r="B5780" t="str">
            <v>BNP Paribas</v>
          </cell>
          <cell r="C5780">
            <v>3.8</v>
          </cell>
          <cell r="D5780">
            <v>12400</v>
          </cell>
          <cell r="E5780">
            <v>3.7</v>
          </cell>
          <cell r="F5780">
            <v>3.5</v>
          </cell>
          <cell r="G5780">
            <v>3.7</v>
          </cell>
          <cell r="H5780">
            <v>0.84</v>
          </cell>
        </row>
        <row r="5781">
          <cell r="A5781">
            <v>5780</v>
          </cell>
          <cell r="B5781" t="str">
            <v>Bonhams</v>
          </cell>
          <cell r="C5781">
            <v>3.2</v>
          </cell>
          <cell r="D5781">
            <v>110</v>
          </cell>
          <cell r="E5781">
            <v>2.8</v>
          </cell>
          <cell r="F5781">
            <v>2.7</v>
          </cell>
          <cell r="G5781">
            <v>3.1</v>
          </cell>
          <cell r="H5781">
            <v>0.55000000000000004</v>
          </cell>
        </row>
        <row r="5782">
          <cell r="A5782">
            <v>5781</v>
          </cell>
          <cell r="B5782" t="str">
            <v>Bracco</v>
          </cell>
          <cell r="C5782">
            <v>3.7</v>
          </cell>
          <cell r="D5782">
            <v>340</v>
          </cell>
          <cell r="E5782">
            <v>3.6</v>
          </cell>
          <cell r="F5782">
            <v>3.4</v>
          </cell>
          <cell r="G5782">
            <v>3.7</v>
          </cell>
          <cell r="H5782">
            <v>0.8</v>
          </cell>
        </row>
        <row r="5783">
          <cell r="A5783">
            <v>5782</v>
          </cell>
          <cell r="B5783" t="str">
            <v>Brainlabs</v>
          </cell>
          <cell r="C5783">
            <v>4.3</v>
          </cell>
          <cell r="D5783">
            <v>180</v>
          </cell>
          <cell r="E5783">
            <v>4.2</v>
          </cell>
          <cell r="F5783">
            <v>4.0999999999999996</v>
          </cell>
          <cell r="G5783">
            <v>4.5</v>
          </cell>
          <cell r="H5783">
            <v>0.94</v>
          </cell>
        </row>
        <row r="5784">
          <cell r="A5784">
            <v>5783</v>
          </cell>
          <cell r="B5784" t="str">
            <v>Brambles</v>
          </cell>
          <cell r="C5784">
            <v>3.7</v>
          </cell>
          <cell r="D5784">
            <v>1100</v>
          </cell>
          <cell r="E5784">
            <v>3.6</v>
          </cell>
          <cell r="F5784">
            <v>3.4</v>
          </cell>
          <cell r="G5784">
            <v>3.7</v>
          </cell>
          <cell r="H5784">
            <v>0.82</v>
          </cell>
        </row>
        <row r="5785">
          <cell r="A5785">
            <v>5784</v>
          </cell>
          <cell r="B5785" t="str">
            <v>Brevo</v>
          </cell>
          <cell r="C5785">
            <v>4.2</v>
          </cell>
          <cell r="D5785">
            <v>210</v>
          </cell>
          <cell r="E5785">
            <v>4.0999999999999996</v>
          </cell>
          <cell r="F5785">
            <v>4</v>
          </cell>
          <cell r="G5785">
            <v>4.4000000000000004</v>
          </cell>
          <cell r="H5785">
            <v>0.92</v>
          </cell>
        </row>
        <row r="5786">
          <cell r="A5786">
            <v>5785</v>
          </cell>
          <cell r="B5786" t="str">
            <v>B&amp;R Industrial Automation</v>
          </cell>
          <cell r="C5786">
            <v>3.6</v>
          </cell>
          <cell r="D5786">
            <v>420</v>
          </cell>
          <cell r="E5786">
            <v>3.4</v>
          </cell>
          <cell r="F5786">
            <v>3.3</v>
          </cell>
          <cell r="G5786">
            <v>3.6</v>
          </cell>
          <cell r="H5786">
            <v>0.78</v>
          </cell>
        </row>
        <row r="5787">
          <cell r="A5787">
            <v>5786</v>
          </cell>
          <cell r="B5787" t="str">
            <v>British Red Cross</v>
          </cell>
          <cell r="C5787">
            <v>3.8</v>
          </cell>
          <cell r="D5787">
            <v>1200</v>
          </cell>
          <cell r="E5787">
            <v>3.7</v>
          </cell>
          <cell r="F5787">
            <v>3.5</v>
          </cell>
          <cell r="G5787">
            <v>4</v>
          </cell>
          <cell r="H5787">
            <v>0.85</v>
          </cell>
        </row>
        <row r="5788">
          <cell r="A5788">
            <v>5787</v>
          </cell>
          <cell r="B5788" t="str">
            <v>Brookfield Business Partners</v>
          </cell>
          <cell r="C5788">
            <v>3.6</v>
          </cell>
          <cell r="D5788">
            <v>95</v>
          </cell>
          <cell r="E5788">
            <v>3.3</v>
          </cell>
          <cell r="F5788">
            <v>3.4</v>
          </cell>
          <cell r="G5788">
            <v>3.6</v>
          </cell>
          <cell r="H5788">
            <v>0.8</v>
          </cell>
        </row>
        <row r="5789">
          <cell r="A5789">
            <v>5788</v>
          </cell>
          <cell r="B5789" t="str">
            <v>Brookfield Infrastructure Partners</v>
          </cell>
          <cell r="C5789">
            <v>3.7</v>
          </cell>
          <cell r="D5789">
            <v>110</v>
          </cell>
          <cell r="E5789">
            <v>3.4</v>
          </cell>
          <cell r="F5789">
            <v>3.5</v>
          </cell>
          <cell r="G5789">
            <v>3.7</v>
          </cell>
          <cell r="H5789">
            <v>0.82</v>
          </cell>
        </row>
        <row r="5790">
          <cell r="A5790">
            <v>5789</v>
          </cell>
          <cell r="B5790" t="str">
            <v>Brookfield Property Partners</v>
          </cell>
          <cell r="C5790">
            <v>3.5</v>
          </cell>
          <cell r="D5790">
            <v>320</v>
          </cell>
          <cell r="E5790">
            <v>3.2</v>
          </cell>
          <cell r="F5790">
            <v>3.2</v>
          </cell>
          <cell r="G5790">
            <v>3.5</v>
          </cell>
          <cell r="H5790">
            <v>0.75</v>
          </cell>
        </row>
        <row r="5791">
          <cell r="A5791">
            <v>5790</v>
          </cell>
          <cell r="B5791" t="str">
            <v>BrowserStack</v>
          </cell>
          <cell r="C5791">
            <v>4.0999999999999996</v>
          </cell>
          <cell r="D5791">
            <v>750</v>
          </cell>
          <cell r="E5791">
            <v>3.8</v>
          </cell>
          <cell r="F5791">
            <v>3.9</v>
          </cell>
          <cell r="G5791">
            <v>4.2</v>
          </cell>
          <cell r="H5791">
            <v>0.9</v>
          </cell>
        </row>
        <row r="5792">
          <cell r="A5792">
            <v>5791</v>
          </cell>
          <cell r="B5792" t="str">
            <v>BT</v>
          </cell>
          <cell r="C5792">
            <v>3.6</v>
          </cell>
          <cell r="D5792">
            <v>12800</v>
          </cell>
          <cell r="E5792">
            <v>3.7</v>
          </cell>
          <cell r="F5792">
            <v>3.1</v>
          </cell>
          <cell r="G5792">
            <v>3.4</v>
          </cell>
          <cell r="H5792">
            <v>0.72</v>
          </cell>
        </row>
        <row r="5793">
          <cell r="A5793">
            <v>5792</v>
          </cell>
          <cell r="B5793" t="str">
            <v>BT Global Services</v>
          </cell>
          <cell r="C5793">
            <v>3.5</v>
          </cell>
          <cell r="D5793">
            <v>2400</v>
          </cell>
          <cell r="E5793">
            <v>3.6</v>
          </cell>
          <cell r="F5793">
            <v>3</v>
          </cell>
          <cell r="G5793">
            <v>3.3</v>
          </cell>
          <cell r="H5793">
            <v>0.68</v>
          </cell>
        </row>
        <row r="5794">
          <cell r="A5794">
            <v>5793</v>
          </cell>
          <cell r="B5794" t="str">
            <v>Bunzl</v>
          </cell>
          <cell r="C5794">
            <v>3.5</v>
          </cell>
          <cell r="D5794">
            <v>1800</v>
          </cell>
          <cell r="E5794">
            <v>3.4</v>
          </cell>
          <cell r="F5794">
            <v>3.2</v>
          </cell>
          <cell r="G5794">
            <v>3.5</v>
          </cell>
          <cell r="H5794">
            <v>0.76</v>
          </cell>
        </row>
        <row r="5795">
          <cell r="A5795">
            <v>5794</v>
          </cell>
          <cell r="B5795" t="str">
            <v>Business &amp; Decision</v>
          </cell>
          <cell r="C5795">
            <v>3.6</v>
          </cell>
          <cell r="D5795">
            <v>410</v>
          </cell>
          <cell r="E5795">
            <v>3.5</v>
          </cell>
          <cell r="F5795">
            <v>3.3</v>
          </cell>
          <cell r="G5795">
            <v>3.6</v>
          </cell>
          <cell r="H5795">
            <v>0.78</v>
          </cell>
        </row>
        <row r="5796">
          <cell r="A5796">
            <v>5795</v>
          </cell>
          <cell r="B5796" t="str">
            <v>Business France</v>
          </cell>
          <cell r="C5796">
            <v>3.7</v>
          </cell>
          <cell r="D5796">
            <v>180</v>
          </cell>
          <cell r="E5796">
            <v>3.6</v>
          </cell>
          <cell r="F5796">
            <v>3.4</v>
          </cell>
          <cell r="G5796">
            <v>3.8</v>
          </cell>
          <cell r="H5796">
            <v>0.8</v>
          </cell>
        </row>
        <row r="5797">
          <cell r="A5797">
            <v>5796</v>
          </cell>
          <cell r="B5797" t="str">
            <v>BusinessIQ</v>
          </cell>
          <cell r="C5797">
            <v>3.4</v>
          </cell>
          <cell r="D5797">
            <v>45</v>
          </cell>
          <cell r="E5797">
            <v>3.2</v>
          </cell>
          <cell r="F5797">
            <v>3.1</v>
          </cell>
          <cell r="G5797">
            <v>3.4</v>
          </cell>
          <cell r="H5797" t="str">
            <v>N/A</v>
          </cell>
        </row>
        <row r="5798">
          <cell r="A5798">
            <v>5797</v>
          </cell>
          <cell r="B5798" t="str">
            <v>Cable &amp; Wireless Communications</v>
          </cell>
          <cell r="C5798">
            <v>3.5</v>
          </cell>
          <cell r="D5798">
            <v>680</v>
          </cell>
          <cell r="E5798">
            <v>3.3</v>
          </cell>
          <cell r="F5798">
            <v>3.2</v>
          </cell>
          <cell r="G5798">
            <v>3.5</v>
          </cell>
          <cell r="H5798">
            <v>0.72</v>
          </cell>
        </row>
        <row r="5799">
          <cell r="A5799">
            <v>5798</v>
          </cell>
          <cell r="B5799" t="str">
            <v>Caceis</v>
          </cell>
          <cell r="C5799">
            <v>3.5</v>
          </cell>
          <cell r="D5799">
            <v>520</v>
          </cell>
          <cell r="E5799">
            <v>3.4</v>
          </cell>
          <cell r="F5799">
            <v>3.1</v>
          </cell>
          <cell r="G5799">
            <v>3.4</v>
          </cell>
          <cell r="H5799">
            <v>0.74</v>
          </cell>
        </row>
        <row r="5800">
          <cell r="A5800">
            <v>5799</v>
          </cell>
          <cell r="B5800" t="str">
            <v>CACI</v>
          </cell>
          <cell r="C5800">
            <v>3.7</v>
          </cell>
          <cell r="D5800">
            <v>5800</v>
          </cell>
          <cell r="E5800">
            <v>3.6</v>
          </cell>
          <cell r="F5800">
            <v>3.4</v>
          </cell>
          <cell r="G5800">
            <v>3.7</v>
          </cell>
          <cell r="H5800">
            <v>0.82</v>
          </cell>
        </row>
        <row r="5801">
          <cell r="A5801">
            <v>5800</v>
          </cell>
          <cell r="B5801" t="str">
            <v>CaixaBank</v>
          </cell>
          <cell r="C5801">
            <v>3.9</v>
          </cell>
          <cell r="D5801">
            <v>2400</v>
          </cell>
          <cell r="E5801">
            <v>3.7</v>
          </cell>
          <cell r="F5801">
            <v>3.6</v>
          </cell>
          <cell r="G5801">
            <v>3.9</v>
          </cell>
          <cell r="H5801">
            <v>0.88</v>
          </cell>
        </row>
        <row r="5802">
          <cell r="A5802">
            <v>5801</v>
          </cell>
          <cell r="B5802" t="str">
            <v>Caixa Geral de Dep├│sitos</v>
          </cell>
          <cell r="C5802">
            <v>3.5</v>
          </cell>
          <cell r="D5802">
            <v>1200</v>
          </cell>
          <cell r="E5802">
            <v>3.4</v>
          </cell>
          <cell r="F5802">
            <v>3.1</v>
          </cell>
          <cell r="G5802">
            <v>3.3</v>
          </cell>
          <cell r="H5802">
            <v>0.72</v>
          </cell>
        </row>
        <row r="5803">
          <cell r="A5803">
            <v>5802</v>
          </cell>
          <cell r="B5803" t="str">
            <v>Canaccord Genuity Group</v>
          </cell>
          <cell r="C5803">
            <v>3.6</v>
          </cell>
          <cell r="D5803">
            <v>450</v>
          </cell>
          <cell r="E5803">
            <v>3.2</v>
          </cell>
          <cell r="F5803">
            <v>3.3</v>
          </cell>
          <cell r="G5803">
            <v>3.4</v>
          </cell>
          <cell r="H5803">
            <v>0.78</v>
          </cell>
        </row>
        <row r="5804">
          <cell r="A5804">
            <v>5803</v>
          </cell>
          <cell r="B5804" t="str">
            <v>Canada Post Corporation</v>
          </cell>
          <cell r="C5804">
            <v>3.3</v>
          </cell>
          <cell r="D5804">
            <v>3500</v>
          </cell>
          <cell r="E5804">
            <v>3.5</v>
          </cell>
          <cell r="F5804">
            <v>2.8</v>
          </cell>
          <cell r="G5804">
            <v>3</v>
          </cell>
          <cell r="H5804">
            <v>0.55000000000000004</v>
          </cell>
        </row>
        <row r="5805">
          <cell r="A5805">
            <v>5804</v>
          </cell>
          <cell r="B5805" t="str">
            <v>Canadian Tire Corp.</v>
          </cell>
          <cell r="C5805">
            <v>3.6</v>
          </cell>
          <cell r="D5805">
            <v>4200</v>
          </cell>
          <cell r="E5805">
            <v>3.4</v>
          </cell>
          <cell r="F5805">
            <v>3.2</v>
          </cell>
          <cell r="G5805">
            <v>3.5</v>
          </cell>
          <cell r="H5805">
            <v>0.74</v>
          </cell>
        </row>
        <row r="5806">
          <cell r="A5806">
            <v>5805</v>
          </cell>
          <cell r="B5806" t="str">
            <v>Cancom</v>
          </cell>
          <cell r="C5806">
            <v>3.7</v>
          </cell>
          <cell r="D5806">
            <v>580</v>
          </cell>
          <cell r="E5806">
            <v>3.6</v>
          </cell>
          <cell r="F5806">
            <v>3.4</v>
          </cell>
          <cell r="G5806">
            <v>3.5</v>
          </cell>
          <cell r="H5806">
            <v>0.81</v>
          </cell>
        </row>
        <row r="5807">
          <cell r="A5807">
            <v>5806</v>
          </cell>
          <cell r="B5807" t="str">
            <v>Canva</v>
          </cell>
          <cell r="C5807">
            <v>4.4000000000000004</v>
          </cell>
          <cell r="D5807">
            <v>2100</v>
          </cell>
          <cell r="E5807">
            <v>4.2</v>
          </cell>
          <cell r="F5807">
            <v>4.3</v>
          </cell>
          <cell r="G5807">
            <v>4.5999999999999996</v>
          </cell>
          <cell r="H5807">
            <v>0.96</v>
          </cell>
        </row>
        <row r="5808">
          <cell r="A5808">
            <v>5807</v>
          </cell>
          <cell r="B5808" t="str">
            <v>Capgemini</v>
          </cell>
          <cell r="C5808">
            <v>3.8</v>
          </cell>
          <cell r="D5808">
            <v>45000</v>
          </cell>
          <cell r="E5808">
            <v>3.6</v>
          </cell>
          <cell r="F5808">
            <v>3.5</v>
          </cell>
          <cell r="G5808">
            <v>3.8</v>
          </cell>
          <cell r="H5808">
            <v>0.88</v>
          </cell>
        </row>
        <row r="5809">
          <cell r="A5809">
            <v>5808</v>
          </cell>
          <cell r="B5809" t="str">
            <v>Capgemini Engineering</v>
          </cell>
          <cell r="C5809">
            <v>3.7</v>
          </cell>
          <cell r="D5809">
            <v>12500</v>
          </cell>
          <cell r="E5809">
            <v>3.5</v>
          </cell>
          <cell r="F5809">
            <v>3.4</v>
          </cell>
          <cell r="G5809">
            <v>3.6</v>
          </cell>
          <cell r="H5809">
            <v>0.85</v>
          </cell>
        </row>
        <row r="5810">
          <cell r="A5810">
            <v>5809</v>
          </cell>
          <cell r="B5810" t="str">
            <v>Capgemini Invent</v>
          </cell>
          <cell r="C5810">
            <v>3.9</v>
          </cell>
          <cell r="D5810">
            <v>2800</v>
          </cell>
          <cell r="E5810">
            <v>3.2</v>
          </cell>
          <cell r="F5810">
            <v>3.7</v>
          </cell>
          <cell r="G5810">
            <v>4</v>
          </cell>
          <cell r="H5810">
            <v>0.9</v>
          </cell>
        </row>
        <row r="5811">
          <cell r="A5811">
            <v>5810</v>
          </cell>
          <cell r="B5811" t="str">
            <v>Carat</v>
          </cell>
          <cell r="C5811">
            <v>3.4</v>
          </cell>
          <cell r="D5811">
            <v>1100</v>
          </cell>
          <cell r="E5811">
            <v>2.8</v>
          </cell>
          <cell r="F5811">
            <v>3.1</v>
          </cell>
          <cell r="G5811">
            <v>3.3</v>
          </cell>
          <cell r="H5811">
            <v>0.68</v>
          </cell>
        </row>
        <row r="5812">
          <cell r="A5812">
            <v>5811</v>
          </cell>
          <cell r="B5812" t="str">
            <v>Cassa Depositi e Prestiti</v>
          </cell>
          <cell r="C5812">
            <v>3.9</v>
          </cell>
          <cell r="D5812">
            <v>420</v>
          </cell>
          <cell r="E5812">
            <v>3.7</v>
          </cell>
          <cell r="F5812">
            <v>3.6</v>
          </cell>
          <cell r="G5812">
            <v>3.8</v>
          </cell>
          <cell r="H5812">
            <v>0.84</v>
          </cell>
        </row>
        <row r="5813">
          <cell r="A5813">
            <v>5812</v>
          </cell>
          <cell r="B5813" t="str">
            <v>Celonis</v>
          </cell>
          <cell r="C5813">
            <v>4.0999999999999996</v>
          </cell>
          <cell r="D5813">
            <v>1450</v>
          </cell>
          <cell r="E5813">
            <v>3.8</v>
          </cell>
          <cell r="F5813">
            <v>3.9</v>
          </cell>
          <cell r="G5813">
            <v>4.2</v>
          </cell>
          <cell r="H5813">
            <v>0.92</v>
          </cell>
        </row>
        <row r="5814">
          <cell r="A5814">
            <v>5813</v>
          </cell>
          <cell r="B5814" t="str">
            <v>CGI</v>
          </cell>
          <cell r="C5814">
            <v>3.7</v>
          </cell>
          <cell r="D5814">
            <v>18500</v>
          </cell>
          <cell r="E5814">
            <v>3.7</v>
          </cell>
          <cell r="F5814">
            <v>3.4</v>
          </cell>
          <cell r="G5814">
            <v>3.6</v>
          </cell>
          <cell r="H5814">
            <v>0.82</v>
          </cell>
        </row>
        <row r="5815">
          <cell r="A5815">
            <v>5814</v>
          </cell>
          <cell r="B5815" t="str">
            <v>Channel 4</v>
          </cell>
          <cell r="C5815">
            <v>3.9</v>
          </cell>
          <cell r="D5815">
            <v>480</v>
          </cell>
          <cell r="E5815">
            <v>3.8</v>
          </cell>
          <cell r="F5815">
            <v>3.6</v>
          </cell>
          <cell r="G5815">
            <v>4.0999999999999996</v>
          </cell>
          <cell r="H5815">
            <v>0.85</v>
          </cell>
        </row>
        <row r="5816">
          <cell r="A5816">
            <v>5815</v>
          </cell>
          <cell r="B5816" t="str">
            <v>CHC Helicopter</v>
          </cell>
          <cell r="C5816">
            <v>3.2</v>
          </cell>
          <cell r="D5816">
            <v>310</v>
          </cell>
          <cell r="E5816">
            <v>2.8</v>
          </cell>
          <cell r="F5816">
            <v>2.9</v>
          </cell>
          <cell r="G5816">
            <v>3</v>
          </cell>
          <cell r="H5816">
            <v>0.57999999999999996</v>
          </cell>
        </row>
        <row r="5817">
          <cell r="A5817">
            <v>5816</v>
          </cell>
          <cell r="B5817" t="str">
            <v>Checkout.com</v>
          </cell>
          <cell r="C5817">
            <v>3.6</v>
          </cell>
          <cell r="D5817">
            <v>950</v>
          </cell>
          <cell r="E5817">
            <v>3.3</v>
          </cell>
          <cell r="F5817">
            <v>3.4</v>
          </cell>
          <cell r="G5817">
            <v>3.7</v>
          </cell>
          <cell r="H5817">
            <v>0.76</v>
          </cell>
        </row>
        <row r="5818">
          <cell r="A5818">
            <v>5817</v>
          </cell>
          <cell r="B5818" t="str">
            <v>CHEP</v>
          </cell>
          <cell r="C5818">
            <v>3.6</v>
          </cell>
          <cell r="D5818">
            <v>2400</v>
          </cell>
          <cell r="E5818">
            <v>3.5</v>
          </cell>
          <cell r="F5818">
            <v>3.3</v>
          </cell>
          <cell r="G5818">
            <v>3.5</v>
          </cell>
          <cell r="H5818">
            <v>0.79</v>
          </cell>
        </row>
        <row r="5819">
          <cell r="A5819">
            <v>5818</v>
          </cell>
          <cell r="B5819" t="str">
            <v>Chunghwa Telecom</v>
          </cell>
          <cell r="C5819">
            <v>3.8</v>
          </cell>
          <cell r="D5819">
            <v>320</v>
          </cell>
          <cell r="E5819">
            <v>3.9</v>
          </cell>
          <cell r="F5819">
            <v>3.4</v>
          </cell>
          <cell r="G5819">
            <v>3.6</v>
          </cell>
          <cell r="H5819">
            <v>0.8</v>
          </cell>
        </row>
        <row r="5820">
          <cell r="A5820">
            <v>5819</v>
          </cell>
          <cell r="B5820" t="str">
            <v>CIBC</v>
          </cell>
          <cell r="C5820">
            <v>3.7</v>
          </cell>
          <cell r="D5820">
            <v>8200</v>
          </cell>
          <cell r="E5820">
            <v>3.6</v>
          </cell>
          <cell r="F5820">
            <v>3.4</v>
          </cell>
          <cell r="G5820">
            <v>3.5</v>
          </cell>
          <cell r="H5820">
            <v>0.81</v>
          </cell>
        </row>
        <row r="5821">
          <cell r="A5821">
            <v>5820</v>
          </cell>
          <cell r="B5821" t="str">
            <v>CIBC Innovation Banking</v>
          </cell>
          <cell r="C5821">
            <v>3.9</v>
          </cell>
          <cell r="D5821">
            <v>115</v>
          </cell>
          <cell r="E5821">
            <v>3.5</v>
          </cell>
          <cell r="F5821">
            <v>3.7</v>
          </cell>
          <cell r="G5821">
            <v>3.9</v>
          </cell>
          <cell r="H5821" t="str">
            <v>N/A</v>
          </cell>
        </row>
        <row r="5822">
          <cell r="A5822">
            <v>5821</v>
          </cell>
          <cell r="B5822" t="str">
            <v>Cimpress</v>
          </cell>
          <cell r="C5822">
            <v>3.7</v>
          </cell>
          <cell r="D5822">
            <v>1100</v>
          </cell>
          <cell r="E5822">
            <v>3.8</v>
          </cell>
          <cell r="F5822">
            <v>3.4</v>
          </cell>
          <cell r="G5822">
            <v>3.7</v>
          </cell>
          <cell r="H5822">
            <v>0.82</v>
          </cell>
        </row>
        <row r="5823">
          <cell r="A5823">
            <v>5822</v>
          </cell>
          <cell r="B5823" t="str">
            <v>Cineplex Entertainment</v>
          </cell>
          <cell r="C5823">
            <v>3.5</v>
          </cell>
          <cell r="D5823">
            <v>2800</v>
          </cell>
          <cell r="E5823">
            <v>3.3</v>
          </cell>
          <cell r="F5823">
            <v>3.2</v>
          </cell>
          <cell r="G5823">
            <v>3.4</v>
          </cell>
          <cell r="H5823">
            <v>0.7</v>
          </cell>
        </row>
        <row r="5824">
          <cell r="A5824">
            <v>5823</v>
          </cell>
          <cell r="B5824" t="str">
            <v>Cineworld</v>
          </cell>
          <cell r="C5824">
            <v>3.1</v>
          </cell>
          <cell r="D5824">
            <v>1900</v>
          </cell>
          <cell r="E5824">
            <v>2.9</v>
          </cell>
          <cell r="F5824">
            <v>2.8</v>
          </cell>
          <cell r="G5824">
            <v>3</v>
          </cell>
          <cell r="H5824">
            <v>0.48</v>
          </cell>
        </row>
        <row r="5825">
          <cell r="A5825">
            <v>5824</v>
          </cell>
          <cell r="B5825" t="str">
            <v>Circle K Corporation</v>
          </cell>
          <cell r="C5825">
            <v>3.2</v>
          </cell>
          <cell r="D5825">
            <v>5400</v>
          </cell>
          <cell r="E5825">
            <v>3.1</v>
          </cell>
          <cell r="F5825">
            <v>2.9</v>
          </cell>
          <cell r="G5825">
            <v>3.1</v>
          </cell>
          <cell r="H5825">
            <v>0.62</v>
          </cell>
        </row>
        <row r="5826">
          <cell r="A5826">
            <v>5825</v>
          </cell>
          <cell r="B5826" t="str">
            <v>Civica</v>
          </cell>
          <cell r="C5826">
            <v>3.7</v>
          </cell>
          <cell r="D5826">
            <v>1200</v>
          </cell>
          <cell r="E5826">
            <v>3.8</v>
          </cell>
          <cell r="F5826">
            <v>3.4</v>
          </cell>
          <cell r="G5826">
            <v>3.6</v>
          </cell>
          <cell r="H5826">
            <v>0.84</v>
          </cell>
        </row>
        <row r="5827">
          <cell r="A5827">
            <v>5826</v>
          </cell>
          <cell r="B5827" t="str">
            <v>CJ ENM</v>
          </cell>
          <cell r="C5827">
            <v>3.4</v>
          </cell>
          <cell r="D5827">
            <v>210</v>
          </cell>
          <cell r="E5827">
            <v>2.7</v>
          </cell>
          <cell r="F5827">
            <v>3</v>
          </cell>
          <cell r="G5827">
            <v>3.2</v>
          </cell>
          <cell r="H5827">
            <v>0.6</v>
          </cell>
        </row>
        <row r="5828">
          <cell r="A5828">
            <v>5827</v>
          </cell>
          <cell r="B5828" t="str">
            <v>Clarion Events</v>
          </cell>
          <cell r="C5828">
            <v>3.5</v>
          </cell>
          <cell r="D5828">
            <v>245</v>
          </cell>
          <cell r="E5828">
            <v>3.2</v>
          </cell>
          <cell r="F5828">
            <v>3.3</v>
          </cell>
          <cell r="G5828">
            <v>3.5</v>
          </cell>
          <cell r="H5828">
            <v>0.74</v>
          </cell>
        </row>
        <row r="5829">
          <cell r="A5829">
            <v>5828</v>
          </cell>
          <cell r="B5829" t="str">
            <v>Cloudstaff</v>
          </cell>
          <cell r="C5829">
            <v>4.3</v>
          </cell>
          <cell r="D5829">
            <v>1800</v>
          </cell>
          <cell r="E5829">
            <v>4.2</v>
          </cell>
          <cell r="F5829">
            <v>4.0999999999999996</v>
          </cell>
          <cell r="G5829">
            <v>4.4000000000000004</v>
          </cell>
          <cell r="H5829">
            <v>0.95</v>
          </cell>
        </row>
        <row r="5830">
          <cell r="A5830">
            <v>5829</v>
          </cell>
          <cell r="B5830" t="str">
            <v>COFRA Holding</v>
          </cell>
          <cell r="C5830">
            <v>3.8</v>
          </cell>
          <cell r="D5830">
            <v>110</v>
          </cell>
          <cell r="E5830">
            <v>3.6</v>
          </cell>
          <cell r="F5830">
            <v>3.5</v>
          </cell>
          <cell r="G5830">
            <v>3.7</v>
          </cell>
          <cell r="H5830" t="str">
            <v>N/A</v>
          </cell>
        </row>
        <row r="5831">
          <cell r="A5831">
            <v>5830</v>
          </cell>
          <cell r="B5831" t="str">
            <v>Colt Technology</v>
          </cell>
          <cell r="C5831">
            <v>3.9</v>
          </cell>
          <cell r="D5831">
            <v>1400</v>
          </cell>
          <cell r="E5831">
            <v>4</v>
          </cell>
          <cell r="F5831">
            <v>3.7</v>
          </cell>
          <cell r="G5831">
            <v>4</v>
          </cell>
          <cell r="H5831">
            <v>0.91</v>
          </cell>
        </row>
        <row r="5832">
          <cell r="A5832">
            <v>5831</v>
          </cell>
          <cell r="B5832" t="str">
            <v>Columbus A/S</v>
          </cell>
          <cell r="C5832">
            <v>3.7</v>
          </cell>
          <cell r="D5832">
            <v>310</v>
          </cell>
          <cell r="E5832">
            <v>3.6</v>
          </cell>
          <cell r="F5832">
            <v>3.4</v>
          </cell>
          <cell r="G5832">
            <v>3.6</v>
          </cell>
          <cell r="H5832">
            <v>0.8</v>
          </cell>
        </row>
        <row r="5833">
          <cell r="A5833">
            <v>5832</v>
          </cell>
          <cell r="B5833" t="str">
            <v>Commerzbank</v>
          </cell>
          <cell r="C5833">
            <v>3.7</v>
          </cell>
          <cell r="D5833">
            <v>2100</v>
          </cell>
          <cell r="E5833">
            <v>3.8</v>
          </cell>
          <cell r="F5833">
            <v>3.3</v>
          </cell>
          <cell r="G5833">
            <v>3.5</v>
          </cell>
          <cell r="H5833">
            <v>0.75</v>
          </cell>
        </row>
        <row r="5834">
          <cell r="A5834">
            <v>5833</v>
          </cell>
          <cell r="B5834" t="str">
            <v>Commonwealth Bank of Australia</v>
          </cell>
          <cell r="C5834">
            <v>3.9</v>
          </cell>
          <cell r="D5834">
            <v>6200</v>
          </cell>
          <cell r="E5834">
            <v>3.8</v>
          </cell>
          <cell r="F5834">
            <v>3.6</v>
          </cell>
          <cell r="G5834">
            <v>4</v>
          </cell>
          <cell r="H5834">
            <v>0.89</v>
          </cell>
        </row>
        <row r="5835">
          <cell r="A5835">
            <v>5834</v>
          </cell>
          <cell r="B5835" t="str">
            <v>Communications Security Establishment</v>
          </cell>
          <cell r="C5835">
            <v>4.0999999999999996</v>
          </cell>
          <cell r="D5835">
            <v>180</v>
          </cell>
          <cell r="E5835">
            <v>4.2</v>
          </cell>
          <cell r="F5835">
            <v>3.8</v>
          </cell>
          <cell r="G5835">
            <v>4.2</v>
          </cell>
          <cell r="H5835" t="str">
            <v>N/A</v>
          </cell>
        </row>
        <row r="5836">
          <cell r="A5836">
            <v>5835</v>
          </cell>
          <cell r="B5836" t="str">
            <v>Compass Group</v>
          </cell>
          <cell r="C5836">
            <v>3.5</v>
          </cell>
          <cell r="D5836">
            <v>15000</v>
          </cell>
          <cell r="E5836">
            <v>3.4</v>
          </cell>
          <cell r="F5836">
            <v>3.2</v>
          </cell>
          <cell r="G5836">
            <v>3.4</v>
          </cell>
          <cell r="H5836">
            <v>0.76</v>
          </cell>
        </row>
        <row r="5837">
          <cell r="A5837">
            <v>5836</v>
          </cell>
          <cell r="B5837" t="str">
            <v>Computacenter</v>
          </cell>
          <cell r="C5837">
            <v>3.8</v>
          </cell>
          <cell r="D5837">
            <v>3400</v>
          </cell>
          <cell r="E5837">
            <v>3.7</v>
          </cell>
          <cell r="F5837">
            <v>3.5</v>
          </cell>
          <cell r="G5837">
            <v>3.7</v>
          </cell>
          <cell r="H5837">
            <v>0.88</v>
          </cell>
        </row>
        <row r="5838">
          <cell r="A5838">
            <v>5837</v>
          </cell>
          <cell r="B5838" t="str">
            <v>Computershare</v>
          </cell>
          <cell r="C5838">
            <v>3.4</v>
          </cell>
          <cell r="D5838">
            <v>3100</v>
          </cell>
          <cell r="E5838">
            <v>3.5</v>
          </cell>
          <cell r="F5838">
            <v>3.1</v>
          </cell>
          <cell r="G5838">
            <v>3.3</v>
          </cell>
          <cell r="H5838">
            <v>0.68</v>
          </cell>
        </row>
        <row r="5839">
          <cell r="A5839">
            <v>5838</v>
          </cell>
          <cell r="B5839" t="str">
            <v>Contentsquare</v>
          </cell>
          <cell r="C5839">
            <v>4.0999999999999996</v>
          </cell>
          <cell r="D5839">
            <v>650</v>
          </cell>
          <cell r="E5839">
            <v>3.9</v>
          </cell>
          <cell r="F5839">
            <v>3.8</v>
          </cell>
          <cell r="G5839">
            <v>4.2</v>
          </cell>
          <cell r="H5839">
            <v>0.93</v>
          </cell>
        </row>
        <row r="5840">
          <cell r="A5840">
            <v>5839</v>
          </cell>
          <cell r="B5840" t="str">
            <v>Continental Corporation</v>
          </cell>
          <cell r="C5840">
            <v>3.9</v>
          </cell>
          <cell r="D5840">
            <v>8500</v>
          </cell>
          <cell r="E5840">
            <v>3.9</v>
          </cell>
          <cell r="F5840">
            <v>3.6</v>
          </cell>
          <cell r="G5840">
            <v>3.8</v>
          </cell>
          <cell r="H5840">
            <v>0.86</v>
          </cell>
        </row>
        <row r="5841">
          <cell r="A5841">
            <v>5840</v>
          </cell>
          <cell r="B5841" t="str">
            <v>Control Risks</v>
          </cell>
          <cell r="C5841">
            <v>3.6</v>
          </cell>
          <cell r="D5841">
            <v>420</v>
          </cell>
          <cell r="E5841">
            <v>3.1</v>
          </cell>
          <cell r="F5841">
            <v>3.3</v>
          </cell>
          <cell r="G5841">
            <v>3.5</v>
          </cell>
          <cell r="H5841">
            <v>0.78</v>
          </cell>
        </row>
        <row r="5842">
          <cell r="A5842">
            <v>5841</v>
          </cell>
          <cell r="B5842" t="str">
            <v>Convatec Holdings UK Ltd</v>
          </cell>
          <cell r="C5842">
            <v>3.5</v>
          </cell>
          <cell r="D5842">
            <v>1100</v>
          </cell>
          <cell r="E5842">
            <v>3.4</v>
          </cell>
          <cell r="F5842">
            <v>3.2</v>
          </cell>
          <cell r="G5842">
            <v>3.4</v>
          </cell>
          <cell r="H5842">
            <v>0.74</v>
          </cell>
        </row>
        <row r="5843">
          <cell r="A5843">
            <v>5842</v>
          </cell>
          <cell r="B5843" t="str">
            <v>Converge Technology Solutions</v>
          </cell>
          <cell r="C5843">
            <v>3.7</v>
          </cell>
          <cell r="D5843">
            <v>280</v>
          </cell>
          <cell r="E5843">
            <v>3.6</v>
          </cell>
          <cell r="F5843">
            <v>3.4</v>
          </cell>
          <cell r="G5843">
            <v>3.6</v>
          </cell>
          <cell r="H5843">
            <v>0.8</v>
          </cell>
        </row>
        <row r="5844">
          <cell r="A5844">
            <v>5843</v>
          </cell>
          <cell r="B5844" t="str">
            <v>Corporate Travel Management</v>
          </cell>
          <cell r="C5844">
            <v>3.3</v>
          </cell>
          <cell r="D5844">
            <v>850</v>
          </cell>
          <cell r="E5844">
            <v>3.1</v>
          </cell>
          <cell r="F5844">
            <v>3</v>
          </cell>
          <cell r="G5844">
            <v>3.2</v>
          </cell>
          <cell r="H5844">
            <v>0.62</v>
          </cell>
        </row>
        <row r="5845">
          <cell r="A5845">
            <v>5844</v>
          </cell>
          <cell r="B5845" t="str">
            <v>Corus Entertainment</v>
          </cell>
          <cell r="C5845">
            <v>3.3</v>
          </cell>
          <cell r="D5845">
            <v>520</v>
          </cell>
          <cell r="E5845">
            <v>3.2</v>
          </cell>
          <cell r="F5845">
            <v>2.9</v>
          </cell>
          <cell r="G5845">
            <v>3.1</v>
          </cell>
          <cell r="H5845">
            <v>0.55000000000000004</v>
          </cell>
        </row>
        <row r="5846">
          <cell r="A5846">
            <v>5845</v>
          </cell>
          <cell r="B5846" t="str">
            <v>Crayon Group</v>
          </cell>
          <cell r="C5846">
            <v>4</v>
          </cell>
          <cell r="D5846">
            <v>410</v>
          </cell>
          <cell r="E5846">
            <v>3.9</v>
          </cell>
          <cell r="F5846">
            <v>3.8</v>
          </cell>
          <cell r="G5846">
            <v>4.0999999999999996</v>
          </cell>
          <cell r="H5846">
            <v>0.9</v>
          </cell>
        </row>
        <row r="5847">
          <cell r="A5847">
            <v>5846</v>
          </cell>
          <cell r="B5847" t="str">
            <v>Creditsafe</v>
          </cell>
          <cell r="C5847">
            <v>3.6</v>
          </cell>
          <cell r="D5847">
            <v>680</v>
          </cell>
          <cell r="E5847">
            <v>3.4</v>
          </cell>
          <cell r="F5847">
            <v>3.3</v>
          </cell>
          <cell r="G5847">
            <v>3.7</v>
          </cell>
          <cell r="H5847">
            <v>0.78</v>
          </cell>
        </row>
        <row r="5848">
          <cell r="A5848">
            <v>5847</v>
          </cell>
          <cell r="B5848" t="str">
            <v>Crimson Education</v>
          </cell>
          <cell r="C5848">
            <v>3.4</v>
          </cell>
          <cell r="D5848">
            <v>340</v>
          </cell>
          <cell r="E5848">
            <v>2.8</v>
          </cell>
          <cell r="F5848">
            <v>3.1</v>
          </cell>
          <cell r="G5848">
            <v>3.3</v>
          </cell>
          <cell r="H5848">
            <v>0.65</v>
          </cell>
        </row>
        <row r="5849">
          <cell r="A5849">
            <v>5848</v>
          </cell>
          <cell r="B5849" t="str">
            <v>Crisis24</v>
          </cell>
          <cell r="C5849">
            <v>3.5</v>
          </cell>
          <cell r="D5849">
            <v>215</v>
          </cell>
          <cell r="E5849">
            <v>3.1</v>
          </cell>
          <cell r="F5849">
            <v>3.2</v>
          </cell>
          <cell r="G5849">
            <v>3.4</v>
          </cell>
          <cell r="H5849">
            <v>0.72</v>
          </cell>
        </row>
        <row r="5850">
          <cell r="A5850">
            <v>5849</v>
          </cell>
          <cell r="B5850" t="str">
            <v>Criteo</v>
          </cell>
          <cell r="C5850">
            <v>3.9</v>
          </cell>
          <cell r="D5850">
            <v>1600</v>
          </cell>
          <cell r="E5850">
            <v>3.9</v>
          </cell>
          <cell r="F5850">
            <v>3.6</v>
          </cell>
          <cell r="G5850">
            <v>4.0999999999999996</v>
          </cell>
          <cell r="H5850">
            <v>0.88</v>
          </cell>
        </row>
        <row r="5851">
          <cell r="A5851">
            <v>5850</v>
          </cell>
          <cell r="B5851" t="str">
            <v>CSG</v>
          </cell>
          <cell r="C5851">
            <v>3.8</v>
          </cell>
          <cell r="D5851">
            <v>1450</v>
          </cell>
          <cell r="E5851">
            <v>3.9</v>
          </cell>
          <cell r="F5851">
            <v>3.5</v>
          </cell>
          <cell r="G5851">
            <v>3.7</v>
          </cell>
          <cell r="H5851">
            <v>0.85</v>
          </cell>
        </row>
        <row r="5852">
          <cell r="A5852">
            <v>5851</v>
          </cell>
          <cell r="B5852" t="str">
            <v>CSL</v>
          </cell>
          <cell r="C5852">
            <v>3.7</v>
          </cell>
          <cell r="D5852">
            <v>2400</v>
          </cell>
          <cell r="E5852">
            <v>3.4</v>
          </cell>
          <cell r="F5852">
            <v>3.4</v>
          </cell>
          <cell r="G5852">
            <v>3.6</v>
          </cell>
          <cell r="H5852">
            <v>0.82</v>
          </cell>
        </row>
        <row r="5853">
          <cell r="A5853">
            <v>5852</v>
          </cell>
          <cell r="B5853" t="str">
            <v>CTG</v>
          </cell>
          <cell r="C5853">
            <v>3.6</v>
          </cell>
          <cell r="D5853">
            <v>950</v>
          </cell>
          <cell r="E5853">
            <v>3.7</v>
          </cell>
          <cell r="F5853">
            <v>3.3</v>
          </cell>
          <cell r="G5853">
            <v>3.5</v>
          </cell>
          <cell r="H5853">
            <v>0.79</v>
          </cell>
        </row>
        <row r="5854">
          <cell r="A5854">
            <v>5853</v>
          </cell>
          <cell r="B5854" t="str">
            <v>CyberCX</v>
          </cell>
          <cell r="C5854">
            <v>3.8</v>
          </cell>
          <cell r="D5854">
            <v>310</v>
          </cell>
          <cell r="E5854">
            <v>3.6</v>
          </cell>
          <cell r="F5854">
            <v>3.5</v>
          </cell>
          <cell r="G5854">
            <v>3.9</v>
          </cell>
          <cell r="H5854">
            <v>0.86</v>
          </cell>
        </row>
        <row r="5855">
          <cell r="A5855">
            <v>5854</v>
          </cell>
          <cell r="B5855" t="str">
            <v>Cyncly</v>
          </cell>
          <cell r="C5855">
            <v>3.5</v>
          </cell>
          <cell r="D5855">
            <v>140</v>
          </cell>
          <cell r="E5855">
            <v>3.4</v>
          </cell>
          <cell r="F5855">
            <v>3.2</v>
          </cell>
          <cell r="G5855">
            <v>3.4</v>
          </cell>
          <cell r="H5855" t="str">
            <v>N/A</v>
          </cell>
        </row>
        <row r="5856">
          <cell r="A5856">
            <v>5855</v>
          </cell>
          <cell r="B5856" t="str">
            <v>D2L</v>
          </cell>
          <cell r="C5856">
            <v>3.9</v>
          </cell>
          <cell r="D5856">
            <v>520</v>
          </cell>
          <cell r="E5856">
            <v>3.9</v>
          </cell>
          <cell r="F5856">
            <v>3.7</v>
          </cell>
          <cell r="G5856">
            <v>4.0999999999999996</v>
          </cell>
          <cell r="H5856">
            <v>0.9</v>
          </cell>
        </row>
        <row r="5857">
          <cell r="A5857">
            <v>5856</v>
          </cell>
          <cell r="B5857" t="str">
            <v>Darktrace</v>
          </cell>
          <cell r="C5857">
            <v>3.6</v>
          </cell>
          <cell r="D5857">
            <v>1100</v>
          </cell>
          <cell r="E5857">
            <v>3.2</v>
          </cell>
          <cell r="F5857">
            <v>3.3</v>
          </cell>
          <cell r="G5857">
            <v>3.5</v>
          </cell>
          <cell r="H5857">
            <v>0.74</v>
          </cell>
        </row>
        <row r="5858">
          <cell r="A5858">
            <v>5857</v>
          </cell>
          <cell r="B5858" t="str">
            <v>Dayforce</v>
          </cell>
          <cell r="C5858">
            <v>4</v>
          </cell>
          <cell r="D5858">
            <v>3200</v>
          </cell>
          <cell r="E5858">
            <v>3.9</v>
          </cell>
          <cell r="F5858">
            <v>3.8</v>
          </cell>
          <cell r="G5858">
            <v>4.0999999999999996</v>
          </cell>
          <cell r="H5858">
            <v>0.92</v>
          </cell>
        </row>
        <row r="5859">
          <cell r="A5859">
            <v>5858</v>
          </cell>
          <cell r="B5859" t="str">
            <v>DB Schenker</v>
          </cell>
          <cell r="C5859">
            <v>3.6</v>
          </cell>
          <cell r="D5859">
            <v>6800</v>
          </cell>
          <cell r="E5859">
            <v>3.4</v>
          </cell>
          <cell r="F5859">
            <v>3.2</v>
          </cell>
          <cell r="G5859">
            <v>3.4</v>
          </cell>
          <cell r="H5859">
            <v>0.76</v>
          </cell>
        </row>
        <row r="5860">
          <cell r="A5860">
            <v>5859</v>
          </cell>
          <cell r="B5860" t="str">
            <v>Decathlon International</v>
          </cell>
          <cell r="C5860">
            <v>4</v>
          </cell>
          <cell r="D5860">
            <v>5200</v>
          </cell>
          <cell r="E5860">
            <v>3.8</v>
          </cell>
          <cell r="F5860">
            <v>3.7</v>
          </cell>
          <cell r="G5860">
            <v>4.2</v>
          </cell>
          <cell r="H5860">
            <v>0.91</v>
          </cell>
        </row>
        <row r="5861">
          <cell r="A5861">
            <v>5860</v>
          </cell>
          <cell r="B5861" t="str">
            <v>Dedalus Group</v>
          </cell>
          <cell r="C5861">
            <v>3.2</v>
          </cell>
          <cell r="D5861">
            <v>850</v>
          </cell>
          <cell r="E5861">
            <v>3</v>
          </cell>
          <cell r="F5861">
            <v>2.8</v>
          </cell>
          <cell r="G5861">
            <v>3</v>
          </cell>
          <cell r="H5861">
            <v>0.52</v>
          </cell>
        </row>
        <row r="5862">
          <cell r="A5862">
            <v>5861</v>
          </cell>
          <cell r="B5862" t="str">
            <v>Delfingen Industry SA</v>
          </cell>
          <cell r="C5862">
            <v>3.6</v>
          </cell>
          <cell r="D5862">
            <v>115</v>
          </cell>
          <cell r="E5862">
            <v>3.4</v>
          </cell>
          <cell r="F5862">
            <v>3.3</v>
          </cell>
          <cell r="G5862">
            <v>3.5</v>
          </cell>
          <cell r="H5862" t="str">
            <v>N/A</v>
          </cell>
        </row>
        <row r="5863">
          <cell r="A5863">
            <v>5862</v>
          </cell>
          <cell r="B5863" t="str">
            <v>Delinian</v>
          </cell>
          <cell r="C5863">
            <v>3.5</v>
          </cell>
          <cell r="D5863">
            <v>130</v>
          </cell>
          <cell r="E5863">
            <v>3.4</v>
          </cell>
          <cell r="F5863">
            <v>3.2</v>
          </cell>
          <cell r="G5863">
            <v>3.3</v>
          </cell>
          <cell r="H5863">
            <v>0.7</v>
          </cell>
        </row>
        <row r="5864">
          <cell r="A5864">
            <v>5863</v>
          </cell>
          <cell r="B5864" t="str">
            <v>Deliveroo</v>
          </cell>
          <cell r="C5864">
            <v>3.5</v>
          </cell>
          <cell r="D5864">
            <v>1800</v>
          </cell>
          <cell r="E5864">
            <v>3.3</v>
          </cell>
          <cell r="F5864">
            <v>3.2</v>
          </cell>
          <cell r="G5864">
            <v>3.6</v>
          </cell>
          <cell r="H5864">
            <v>0.75</v>
          </cell>
        </row>
        <row r="5865">
          <cell r="A5865">
            <v>5864</v>
          </cell>
          <cell r="B5865" t="str">
            <v>Delivery Hero</v>
          </cell>
          <cell r="C5865">
            <v>3.6</v>
          </cell>
          <cell r="D5865">
            <v>2400</v>
          </cell>
          <cell r="E5865">
            <v>3.4</v>
          </cell>
          <cell r="F5865">
            <v>3.3</v>
          </cell>
          <cell r="G5865">
            <v>3.7</v>
          </cell>
          <cell r="H5865">
            <v>0.78</v>
          </cell>
        </row>
        <row r="5866">
          <cell r="A5866">
            <v>5865</v>
          </cell>
          <cell r="B5866" t="str">
            <v>Deloitte Australia</v>
          </cell>
          <cell r="C5866">
            <v>3.8</v>
          </cell>
          <cell r="D5866">
            <v>4200</v>
          </cell>
          <cell r="E5866">
            <v>3.3</v>
          </cell>
          <cell r="F5866">
            <v>3.5</v>
          </cell>
          <cell r="G5866">
            <v>3.8</v>
          </cell>
          <cell r="H5866">
            <v>0.84</v>
          </cell>
        </row>
        <row r="5867">
          <cell r="A5867">
            <v>5866</v>
          </cell>
          <cell r="B5867" t="str">
            <v>Deloitte &amp; Touche</v>
          </cell>
          <cell r="C5867">
            <v>3.8</v>
          </cell>
          <cell r="D5867">
            <v>110000</v>
          </cell>
          <cell r="E5867">
            <v>3.2</v>
          </cell>
          <cell r="F5867">
            <v>3.5</v>
          </cell>
          <cell r="G5867">
            <v>3.8</v>
          </cell>
          <cell r="H5867">
            <v>0.86</v>
          </cell>
        </row>
        <row r="5868">
          <cell r="A5868">
            <v>5867</v>
          </cell>
          <cell r="B5868" t="str">
            <v>Deltek Danmark</v>
          </cell>
          <cell r="C5868">
            <v>4.0999999999999996</v>
          </cell>
          <cell r="D5868">
            <v>95</v>
          </cell>
          <cell r="E5868">
            <v>4</v>
          </cell>
          <cell r="F5868">
            <v>3.9</v>
          </cell>
          <cell r="G5868">
            <v>4.2</v>
          </cell>
          <cell r="H5868" t="str">
            <v>N/A</v>
          </cell>
        </row>
        <row r="5869">
          <cell r="A5869">
            <v>5868</v>
          </cell>
          <cell r="B5869" t="str">
            <v>DeNA</v>
          </cell>
          <cell r="C5869">
            <v>3.6</v>
          </cell>
          <cell r="D5869">
            <v>145</v>
          </cell>
          <cell r="E5869">
            <v>3.4</v>
          </cell>
          <cell r="F5869">
            <v>3.3</v>
          </cell>
          <cell r="G5869">
            <v>3.5</v>
          </cell>
          <cell r="H5869">
            <v>0.72</v>
          </cell>
        </row>
        <row r="5870">
          <cell r="A5870">
            <v>5869</v>
          </cell>
          <cell r="B5870" t="str">
            <v>Dentsu Aegis Network</v>
          </cell>
          <cell r="C5870">
            <v>3.4</v>
          </cell>
          <cell r="D5870">
            <v>4500</v>
          </cell>
          <cell r="E5870">
            <v>3</v>
          </cell>
          <cell r="F5870">
            <v>3.1</v>
          </cell>
          <cell r="G5870">
            <v>3.3</v>
          </cell>
          <cell r="H5870">
            <v>0.65</v>
          </cell>
        </row>
        <row r="5871">
          <cell r="A5871">
            <v>5870</v>
          </cell>
          <cell r="B5871" t="str">
            <v>Dentsu International</v>
          </cell>
          <cell r="C5871">
            <v>3.5</v>
          </cell>
          <cell r="D5871">
            <v>8200</v>
          </cell>
          <cell r="E5871">
            <v>3.1</v>
          </cell>
          <cell r="F5871">
            <v>3.2</v>
          </cell>
          <cell r="G5871">
            <v>3.4</v>
          </cell>
          <cell r="H5871">
            <v>0.68</v>
          </cell>
        </row>
        <row r="5872">
          <cell r="A5872">
            <v>5871</v>
          </cell>
          <cell r="B5872" t="str">
            <v>Descartes Systems Group</v>
          </cell>
          <cell r="C5872">
            <v>3.8</v>
          </cell>
          <cell r="D5872">
            <v>410</v>
          </cell>
          <cell r="E5872">
            <v>3.7</v>
          </cell>
          <cell r="F5872">
            <v>3.6</v>
          </cell>
          <cell r="G5872">
            <v>3.8</v>
          </cell>
          <cell r="H5872">
            <v>0.85</v>
          </cell>
        </row>
        <row r="5873">
          <cell r="A5873">
            <v>5872</v>
          </cell>
          <cell r="B5873" t="str">
            <v>Deugro</v>
          </cell>
          <cell r="C5873">
            <v>3.5</v>
          </cell>
          <cell r="D5873">
            <v>185</v>
          </cell>
          <cell r="E5873">
            <v>3.2</v>
          </cell>
          <cell r="F5873">
            <v>3.3</v>
          </cell>
          <cell r="G5873">
            <v>3.4</v>
          </cell>
          <cell r="H5873">
            <v>0.74</v>
          </cell>
        </row>
        <row r="5874">
          <cell r="A5874">
            <v>5873</v>
          </cell>
          <cell r="B5874" t="str">
            <v>Deutsche Bank</v>
          </cell>
          <cell r="C5874">
            <v>3.7</v>
          </cell>
          <cell r="D5874">
            <v>12500</v>
          </cell>
          <cell r="E5874">
            <v>3.5</v>
          </cell>
          <cell r="F5874">
            <v>3.3</v>
          </cell>
          <cell r="G5874">
            <v>3.5</v>
          </cell>
          <cell r="H5874">
            <v>0.78</v>
          </cell>
        </row>
        <row r="5875">
          <cell r="A5875">
            <v>5874</v>
          </cell>
          <cell r="B5875" t="str">
            <v>Deutsche Postbank</v>
          </cell>
          <cell r="C5875">
            <v>3.4</v>
          </cell>
          <cell r="D5875">
            <v>950</v>
          </cell>
          <cell r="E5875">
            <v>3.6</v>
          </cell>
          <cell r="F5875">
            <v>3</v>
          </cell>
          <cell r="G5875">
            <v>3.2</v>
          </cell>
          <cell r="H5875">
            <v>0.62</v>
          </cell>
        </row>
        <row r="5876">
          <cell r="A5876">
            <v>5875</v>
          </cell>
          <cell r="B5876" t="str">
            <v>Deutsche Telekom</v>
          </cell>
          <cell r="C5876">
            <v>4</v>
          </cell>
          <cell r="D5876">
            <v>6400</v>
          </cell>
          <cell r="E5876">
            <v>4</v>
          </cell>
          <cell r="F5876">
            <v>3.7</v>
          </cell>
          <cell r="G5876">
            <v>3.9</v>
          </cell>
          <cell r="H5876">
            <v>0.9</v>
          </cell>
        </row>
        <row r="5877">
          <cell r="A5877">
            <v>5876</v>
          </cell>
          <cell r="B5877" t="str">
            <v>DHL Express</v>
          </cell>
          <cell r="C5877">
            <v>4</v>
          </cell>
          <cell r="D5877">
            <v>22000</v>
          </cell>
          <cell r="E5877">
            <v>3.7</v>
          </cell>
          <cell r="F5877">
            <v>3.7</v>
          </cell>
          <cell r="G5877">
            <v>3.9</v>
          </cell>
          <cell r="H5877">
            <v>0.91</v>
          </cell>
        </row>
        <row r="5878">
          <cell r="A5878">
            <v>5877</v>
          </cell>
          <cell r="B5878" t="str">
            <v>DiaSorin</v>
          </cell>
          <cell r="C5878">
            <v>3.5</v>
          </cell>
          <cell r="D5878">
            <v>420</v>
          </cell>
          <cell r="E5878">
            <v>3.2</v>
          </cell>
          <cell r="F5878">
            <v>3.2</v>
          </cell>
          <cell r="G5878">
            <v>3.4</v>
          </cell>
          <cell r="H5878">
            <v>0.7</v>
          </cell>
        </row>
        <row r="5879">
          <cell r="A5879">
            <v>5878</v>
          </cell>
          <cell r="B5879" t="str">
            <v>Diligenta</v>
          </cell>
          <cell r="C5879">
            <v>3.3</v>
          </cell>
          <cell r="D5879">
            <v>580</v>
          </cell>
          <cell r="E5879">
            <v>3.4</v>
          </cell>
          <cell r="F5879">
            <v>3</v>
          </cell>
          <cell r="G5879">
            <v>3.1</v>
          </cell>
          <cell r="H5879">
            <v>0.57999999999999996</v>
          </cell>
        </row>
        <row r="5880">
          <cell r="A5880">
            <v>5879</v>
          </cell>
          <cell r="B5880" t="str">
            <v>Dollarama</v>
          </cell>
          <cell r="C5880">
            <v>3.2</v>
          </cell>
          <cell r="D5880">
            <v>3100</v>
          </cell>
          <cell r="E5880">
            <v>3.1</v>
          </cell>
          <cell r="F5880">
            <v>2.9</v>
          </cell>
          <cell r="G5880">
            <v>3</v>
          </cell>
          <cell r="H5880">
            <v>0.6</v>
          </cell>
        </row>
        <row r="5881">
          <cell r="A5881">
            <v>5880</v>
          </cell>
          <cell r="B5881" t="str">
            <v>Dr├ñger</v>
          </cell>
          <cell r="C5881">
            <v>3.9</v>
          </cell>
          <cell r="D5881">
            <v>1450</v>
          </cell>
          <cell r="E5881">
            <v>3.8</v>
          </cell>
          <cell r="F5881">
            <v>3.6</v>
          </cell>
          <cell r="G5881">
            <v>3.9</v>
          </cell>
          <cell r="H5881">
            <v>0.89</v>
          </cell>
        </row>
        <row r="5882">
          <cell r="A5882">
            <v>5881</v>
          </cell>
          <cell r="B5882" t="str">
            <v>dunnhumby</v>
          </cell>
          <cell r="C5882">
            <v>3.9</v>
          </cell>
          <cell r="D5882">
            <v>1100</v>
          </cell>
          <cell r="E5882">
            <v>3.9</v>
          </cell>
          <cell r="F5882">
            <v>3.7</v>
          </cell>
          <cell r="G5882">
            <v>4</v>
          </cell>
          <cell r="H5882">
            <v>0.9</v>
          </cell>
        </row>
        <row r="5883">
          <cell r="A5883">
            <v>5882</v>
          </cell>
          <cell r="B5883" t="str">
            <v>Ebury</v>
          </cell>
          <cell r="C5883">
            <v>3.6</v>
          </cell>
          <cell r="D5883">
            <v>410</v>
          </cell>
          <cell r="E5883">
            <v>3.2</v>
          </cell>
          <cell r="F5883">
            <v>3.4</v>
          </cell>
          <cell r="G5883">
            <v>3.7</v>
          </cell>
          <cell r="H5883">
            <v>0.79</v>
          </cell>
        </row>
        <row r="5884">
          <cell r="A5884">
            <v>5883</v>
          </cell>
          <cell r="B5884" t="str">
            <v>Econocom</v>
          </cell>
          <cell r="C5884">
            <v>3.3</v>
          </cell>
          <cell r="D5884">
            <v>950</v>
          </cell>
          <cell r="E5884">
            <v>3.4</v>
          </cell>
          <cell r="F5884">
            <v>3</v>
          </cell>
          <cell r="G5884">
            <v>3.1</v>
          </cell>
          <cell r="H5884">
            <v>0.55000000000000004</v>
          </cell>
        </row>
        <row r="5885">
          <cell r="A5885">
            <v>5884</v>
          </cell>
          <cell r="B5885" t="str">
            <v>Education Affiliates</v>
          </cell>
          <cell r="C5885">
            <v>2.8</v>
          </cell>
          <cell r="D5885">
            <v>640</v>
          </cell>
          <cell r="E5885">
            <v>2.9</v>
          </cell>
          <cell r="F5885">
            <v>2.5</v>
          </cell>
          <cell r="G5885">
            <v>2.6</v>
          </cell>
          <cell r="H5885">
            <v>0.42</v>
          </cell>
        </row>
        <row r="5886">
          <cell r="A5886">
            <v>5885</v>
          </cell>
          <cell r="B5886" t="str">
            <v>EF Education First</v>
          </cell>
          <cell r="C5886">
            <v>3.5</v>
          </cell>
          <cell r="D5886">
            <v>4200</v>
          </cell>
          <cell r="E5886">
            <v>3.2</v>
          </cell>
          <cell r="F5886">
            <v>3.3</v>
          </cell>
          <cell r="G5886">
            <v>3.7</v>
          </cell>
          <cell r="H5886">
            <v>0.76</v>
          </cell>
        </row>
        <row r="5887">
          <cell r="A5887">
            <v>5886</v>
          </cell>
          <cell r="B5887" t="str">
            <v>Egmont Publishing</v>
          </cell>
          <cell r="C5887">
            <v>3.6</v>
          </cell>
          <cell r="D5887">
            <v>180</v>
          </cell>
          <cell r="E5887">
            <v>3.5</v>
          </cell>
          <cell r="F5887">
            <v>3.3</v>
          </cell>
          <cell r="G5887">
            <v>3.5</v>
          </cell>
          <cell r="H5887">
            <v>0.75</v>
          </cell>
        </row>
        <row r="5888">
          <cell r="A5888">
            <v>5887</v>
          </cell>
          <cell r="B5888" t="str">
            <v>Ekco</v>
          </cell>
          <cell r="C5888">
            <v>3.9</v>
          </cell>
          <cell r="D5888">
            <v>110</v>
          </cell>
          <cell r="E5888">
            <v>3.8</v>
          </cell>
          <cell r="F5888">
            <v>3.7</v>
          </cell>
          <cell r="G5888">
            <v>4.0999999999999996</v>
          </cell>
          <cell r="H5888">
            <v>0.92</v>
          </cell>
        </row>
        <row r="5889">
          <cell r="A5889">
            <v>5888</v>
          </cell>
          <cell r="B5889" t="str">
            <v>Elanders</v>
          </cell>
          <cell r="C5889">
            <v>3.5</v>
          </cell>
          <cell r="D5889">
            <v>145</v>
          </cell>
          <cell r="E5889">
            <v>3.3</v>
          </cell>
          <cell r="F5889">
            <v>3.2</v>
          </cell>
          <cell r="G5889">
            <v>3.4</v>
          </cell>
          <cell r="H5889" t="str">
            <v>N/A</v>
          </cell>
        </row>
        <row r="5890">
          <cell r="A5890">
            <v>5889</v>
          </cell>
          <cell r="B5890" t="str">
            <v>Elektrobit</v>
          </cell>
          <cell r="C5890">
            <v>3.8</v>
          </cell>
          <cell r="D5890">
            <v>380</v>
          </cell>
          <cell r="E5890">
            <v>3.7</v>
          </cell>
          <cell r="F5890">
            <v>3.5</v>
          </cell>
          <cell r="G5890">
            <v>3.8</v>
          </cell>
          <cell r="H5890">
            <v>0.84</v>
          </cell>
        </row>
        <row r="5891">
          <cell r="A5891">
            <v>5890</v>
          </cell>
          <cell r="B5891" t="str">
            <v>Element Fleet Management</v>
          </cell>
          <cell r="C5891">
            <v>3.7</v>
          </cell>
          <cell r="D5891">
            <v>520</v>
          </cell>
          <cell r="E5891">
            <v>3.7</v>
          </cell>
          <cell r="F5891">
            <v>3.4</v>
          </cell>
          <cell r="G5891">
            <v>3.6</v>
          </cell>
          <cell r="H5891">
            <v>0.8</v>
          </cell>
        </row>
        <row r="5892">
          <cell r="A5892">
            <v>5891</v>
          </cell>
          <cell r="B5892" t="str">
            <v>EMIS</v>
          </cell>
          <cell r="C5892">
            <v>3.5</v>
          </cell>
          <cell r="D5892">
            <v>680</v>
          </cell>
          <cell r="E5892">
            <v>3.6</v>
          </cell>
          <cell r="F5892">
            <v>3.2</v>
          </cell>
          <cell r="G5892">
            <v>3.4</v>
          </cell>
          <cell r="H5892">
            <v>0.72</v>
          </cell>
        </row>
        <row r="5893">
          <cell r="A5893">
            <v>5892</v>
          </cell>
          <cell r="B5893" t="str">
            <v>Endava</v>
          </cell>
          <cell r="C5893">
            <v>4.0999999999999996</v>
          </cell>
          <cell r="D5893">
            <v>3400</v>
          </cell>
          <cell r="E5893">
            <v>3.9</v>
          </cell>
          <cell r="F5893">
            <v>3.9</v>
          </cell>
          <cell r="G5893">
            <v>4.3</v>
          </cell>
          <cell r="H5893">
            <v>0.94</v>
          </cell>
        </row>
        <row r="5894">
          <cell r="A5894">
            <v>5893</v>
          </cell>
          <cell r="B5894" t="str">
            <v>Enero Group</v>
          </cell>
          <cell r="C5894">
            <v>3.6</v>
          </cell>
          <cell r="D5894">
            <v>95</v>
          </cell>
          <cell r="E5894">
            <v>3.3</v>
          </cell>
          <cell r="F5894">
            <v>3.4</v>
          </cell>
          <cell r="G5894">
            <v>3.7</v>
          </cell>
          <cell r="H5894" t="str">
            <v>N/A</v>
          </cell>
        </row>
        <row r="5895">
          <cell r="A5895">
            <v>5894</v>
          </cell>
          <cell r="B5895" t="str">
            <v>Entain</v>
          </cell>
          <cell r="C5895">
            <v>3.5</v>
          </cell>
          <cell r="D5895">
            <v>2100</v>
          </cell>
          <cell r="E5895">
            <v>3.4</v>
          </cell>
          <cell r="F5895">
            <v>3.2</v>
          </cell>
          <cell r="G5895">
            <v>3.5</v>
          </cell>
          <cell r="H5895">
            <v>0.74</v>
          </cell>
        </row>
        <row r="5896">
          <cell r="A5896">
            <v>5895</v>
          </cell>
          <cell r="B5896" t="str">
            <v>Entertainment One</v>
          </cell>
          <cell r="C5896">
            <v>3.6</v>
          </cell>
          <cell r="D5896">
            <v>310</v>
          </cell>
          <cell r="E5896">
            <v>3.3</v>
          </cell>
          <cell r="F5896">
            <v>3.4</v>
          </cell>
          <cell r="G5896">
            <v>3.6</v>
          </cell>
          <cell r="H5896">
            <v>0.76</v>
          </cell>
        </row>
        <row r="5897">
          <cell r="A5897">
            <v>5896</v>
          </cell>
          <cell r="B5897" t="str">
            <v>Eppendorf</v>
          </cell>
          <cell r="C5897">
            <v>3.8</v>
          </cell>
          <cell r="D5897">
            <v>540</v>
          </cell>
          <cell r="E5897">
            <v>3.6</v>
          </cell>
          <cell r="F5897">
            <v>3.5</v>
          </cell>
          <cell r="G5897">
            <v>3.7</v>
          </cell>
          <cell r="H5897">
            <v>0.82</v>
          </cell>
        </row>
        <row r="5898">
          <cell r="A5898">
            <v>5897</v>
          </cell>
          <cell r="B5898" t="str">
            <v>EQ Bank</v>
          </cell>
          <cell r="C5898">
            <v>4.0999999999999996</v>
          </cell>
          <cell r="D5898">
            <v>245</v>
          </cell>
          <cell r="E5898">
            <v>3.9</v>
          </cell>
          <cell r="F5898">
            <v>3.9</v>
          </cell>
          <cell r="G5898">
            <v>4.2</v>
          </cell>
          <cell r="H5898">
            <v>0.95</v>
          </cell>
        </row>
        <row r="5899">
          <cell r="A5899">
            <v>5898</v>
          </cell>
          <cell r="B5899" t="str">
            <v>Equiniti</v>
          </cell>
          <cell r="C5899">
            <v>3.3</v>
          </cell>
          <cell r="D5899">
            <v>1200</v>
          </cell>
          <cell r="E5899">
            <v>3.4</v>
          </cell>
          <cell r="F5899">
            <v>3</v>
          </cell>
          <cell r="G5899">
            <v>3.1</v>
          </cell>
          <cell r="H5899">
            <v>0.57999999999999996</v>
          </cell>
        </row>
        <row r="5900">
          <cell r="A5900">
            <v>5899</v>
          </cell>
          <cell r="B5900" t="str">
            <v>EssenceMediacom</v>
          </cell>
          <cell r="C5900">
            <v>3.5</v>
          </cell>
          <cell r="D5900">
            <v>2400</v>
          </cell>
          <cell r="E5900">
            <v>3</v>
          </cell>
          <cell r="F5900">
            <v>3.2</v>
          </cell>
          <cell r="G5900">
            <v>3.5</v>
          </cell>
          <cell r="H5900">
            <v>0.7</v>
          </cell>
        </row>
        <row r="5901">
          <cell r="A5901">
            <v>5900</v>
          </cell>
          <cell r="B5901" t="str">
            <v>Essilor</v>
          </cell>
          <cell r="C5901">
            <v>3.6</v>
          </cell>
          <cell r="D5901">
            <v>4800</v>
          </cell>
          <cell r="E5901">
            <v>3.4</v>
          </cell>
          <cell r="F5901">
            <v>3.3</v>
          </cell>
          <cell r="G5901">
            <v>3.5</v>
          </cell>
          <cell r="H5901">
            <v>0.78</v>
          </cell>
        </row>
        <row r="5902">
          <cell r="A5902">
            <v>5901</v>
          </cell>
          <cell r="B5902" t="str">
            <v>European Bank for Reconstruction and Development</v>
          </cell>
          <cell r="C5902">
            <v>4.0999999999999996</v>
          </cell>
          <cell r="D5902">
            <v>1200</v>
          </cell>
          <cell r="E5902">
            <v>3.8</v>
          </cell>
          <cell r="F5902">
            <v>3.7</v>
          </cell>
          <cell r="G5902">
            <v>4.2</v>
          </cell>
          <cell r="H5902">
            <v>0.91</v>
          </cell>
        </row>
        <row r="5903">
          <cell r="A5903">
            <v>5902</v>
          </cell>
          <cell r="B5903" t="str">
            <v>Eurostar International</v>
          </cell>
          <cell r="C5903">
            <v>3.6</v>
          </cell>
          <cell r="D5903">
            <v>850</v>
          </cell>
          <cell r="E5903">
            <v>3.4</v>
          </cell>
          <cell r="F5903">
            <v>3.2</v>
          </cell>
          <cell r="G5903">
            <v>3.5</v>
          </cell>
          <cell r="H5903">
            <v>0.78</v>
          </cell>
        </row>
        <row r="5904">
          <cell r="A5904">
            <v>5903</v>
          </cell>
          <cell r="B5904" t="str">
            <v>Everseen</v>
          </cell>
          <cell r="C5904">
            <v>3.8</v>
          </cell>
          <cell r="D5904">
            <v>150</v>
          </cell>
          <cell r="E5904">
            <v>3.6</v>
          </cell>
          <cell r="F5904">
            <v>3.5</v>
          </cell>
          <cell r="G5904">
            <v>3.9</v>
          </cell>
          <cell r="H5904">
            <v>0.82</v>
          </cell>
        </row>
        <row r="5905">
          <cell r="A5905">
            <v>5904</v>
          </cell>
          <cell r="B5905" t="str">
            <v>Eviden</v>
          </cell>
          <cell r="C5905">
            <v>3.5</v>
          </cell>
          <cell r="D5905">
            <v>2100</v>
          </cell>
          <cell r="E5905">
            <v>3.4</v>
          </cell>
          <cell r="F5905">
            <v>3.1</v>
          </cell>
          <cell r="G5905">
            <v>3.3</v>
          </cell>
          <cell r="H5905">
            <v>0.68</v>
          </cell>
        </row>
        <row r="5906">
          <cell r="A5906">
            <v>5905</v>
          </cell>
          <cell r="B5906" t="str">
            <v>Experian</v>
          </cell>
          <cell r="C5906">
            <v>4.0999999999999996</v>
          </cell>
          <cell r="D5906">
            <v>8500</v>
          </cell>
          <cell r="E5906">
            <v>4</v>
          </cell>
          <cell r="F5906">
            <v>3.8</v>
          </cell>
          <cell r="G5906">
            <v>4.2</v>
          </cell>
          <cell r="H5906">
            <v>0.93</v>
          </cell>
        </row>
        <row r="5907">
          <cell r="A5907">
            <v>5906</v>
          </cell>
          <cell r="B5907" t="str">
            <v>EY</v>
          </cell>
          <cell r="C5907">
            <v>3.8</v>
          </cell>
          <cell r="D5907">
            <v>45000</v>
          </cell>
          <cell r="E5907">
            <v>3.2</v>
          </cell>
          <cell r="F5907">
            <v>3.4</v>
          </cell>
          <cell r="G5907">
            <v>3.9</v>
          </cell>
          <cell r="H5907">
            <v>0.84</v>
          </cell>
        </row>
        <row r="5908">
          <cell r="A5908">
            <v>5907</v>
          </cell>
          <cell r="B5908" t="str">
            <v>Fairfax Financial Holdings</v>
          </cell>
          <cell r="C5908">
            <v>3.7</v>
          </cell>
          <cell r="D5908">
            <v>200</v>
          </cell>
          <cell r="E5908">
            <v>3.5</v>
          </cell>
          <cell r="F5908">
            <v>3.4</v>
          </cell>
          <cell r="G5908">
            <v>3.8</v>
          </cell>
          <cell r="H5908">
            <v>0.8</v>
          </cell>
        </row>
        <row r="5909">
          <cell r="A5909">
            <v>5908</v>
          </cell>
          <cell r="B5909" t="str">
            <v>Fidelity</v>
          </cell>
          <cell r="C5909">
            <v>4.2</v>
          </cell>
          <cell r="D5909">
            <v>12000</v>
          </cell>
          <cell r="E5909">
            <v>4.0999999999999996</v>
          </cell>
          <cell r="F5909">
            <v>3.9</v>
          </cell>
          <cell r="G5909">
            <v>4.3</v>
          </cell>
          <cell r="H5909">
            <v>0.95</v>
          </cell>
        </row>
        <row r="5910">
          <cell r="A5910">
            <v>5909</v>
          </cell>
          <cell r="B5910" t="str">
            <v>FirstGroup</v>
          </cell>
          <cell r="C5910">
            <v>3.4</v>
          </cell>
          <cell r="D5910">
            <v>3500</v>
          </cell>
          <cell r="E5910">
            <v>3.1</v>
          </cell>
          <cell r="F5910">
            <v>2.9</v>
          </cell>
          <cell r="G5910">
            <v>3.2</v>
          </cell>
          <cell r="H5910">
            <v>0.62</v>
          </cell>
        </row>
        <row r="5911">
          <cell r="A5911">
            <v>5910</v>
          </cell>
          <cell r="B5911" t="str">
            <v>Flowbird Group</v>
          </cell>
          <cell r="C5911">
            <v>3.5</v>
          </cell>
          <cell r="D5911">
            <v>300</v>
          </cell>
          <cell r="E5911">
            <v>3.3</v>
          </cell>
          <cell r="F5911">
            <v>3.2</v>
          </cell>
          <cell r="G5911">
            <v>3.4</v>
          </cell>
          <cell r="H5911">
            <v>0.74</v>
          </cell>
        </row>
        <row r="5912">
          <cell r="A5912">
            <v>5911</v>
          </cell>
          <cell r="B5912" t="str">
            <v>FNZ</v>
          </cell>
          <cell r="C5912">
            <v>3.2</v>
          </cell>
          <cell r="D5912">
            <v>1800</v>
          </cell>
          <cell r="E5912">
            <v>2.8</v>
          </cell>
          <cell r="F5912">
            <v>2.7</v>
          </cell>
          <cell r="G5912">
            <v>3</v>
          </cell>
          <cell r="H5912">
            <v>0.55000000000000004</v>
          </cell>
        </row>
        <row r="5913">
          <cell r="A5913">
            <v>5912</v>
          </cell>
          <cell r="B5913" t="str">
            <v>Four Seasons Hotels and Resorts</v>
          </cell>
          <cell r="C5913">
            <v>3.9</v>
          </cell>
          <cell r="D5913">
            <v>6500</v>
          </cell>
          <cell r="E5913">
            <v>3.4</v>
          </cell>
          <cell r="F5913">
            <v>3.6</v>
          </cell>
          <cell r="G5913">
            <v>4.0999999999999996</v>
          </cell>
          <cell r="H5913">
            <v>0.88</v>
          </cell>
        </row>
        <row r="5914">
          <cell r="A5914">
            <v>5913</v>
          </cell>
          <cell r="B5914" t="str">
            <v>Frank Recruitment Group</v>
          </cell>
          <cell r="C5914">
            <v>3.6</v>
          </cell>
          <cell r="D5914">
            <v>2200</v>
          </cell>
          <cell r="E5914">
            <v>3</v>
          </cell>
          <cell r="F5914">
            <v>3.3</v>
          </cell>
          <cell r="G5914">
            <v>3.8</v>
          </cell>
          <cell r="H5914">
            <v>0.79</v>
          </cell>
        </row>
        <row r="5915">
          <cell r="A5915">
            <v>5914</v>
          </cell>
          <cell r="B5915" t="str">
            <v>Fraport</v>
          </cell>
          <cell r="C5915">
            <v>3.8</v>
          </cell>
          <cell r="D5915">
            <v>450</v>
          </cell>
          <cell r="E5915">
            <v>3.7</v>
          </cell>
          <cell r="F5915">
            <v>3.5</v>
          </cell>
          <cell r="G5915">
            <v>3.8</v>
          </cell>
          <cell r="H5915">
            <v>0.85</v>
          </cell>
        </row>
        <row r="5916">
          <cell r="A5916">
            <v>5915</v>
          </cell>
          <cell r="B5916" t="str">
            <v>Fresenius Medical Care</v>
          </cell>
          <cell r="C5916">
            <v>3.4</v>
          </cell>
          <cell r="D5916">
            <v>9500</v>
          </cell>
          <cell r="E5916">
            <v>3.1</v>
          </cell>
          <cell r="F5916">
            <v>3</v>
          </cell>
          <cell r="G5916">
            <v>3.3</v>
          </cell>
          <cell r="H5916">
            <v>0.67</v>
          </cell>
        </row>
        <row r="5917">
          <cell r="A5917">
            <v>5916</v>
          </cell>
          <cell r="B5917" t="str">
            <v>Fujitsu</v>
          </cell>
          <cell r="C5917">
            <v>3.7</v>
          </cell>
          <cell r="D5917">
            <v>14000</v>
          </cell>
          <cell r="E5917">
            <v>3.6</v>
          </cell>
          <cell r="F5917">
            <v>3.3</v>
          </cell>
          <cell r="G5917">
            <v>3.5</v>
          </cell>
          <cell r="H5917">
            <v>0.78</v>
          </cell>
        </row>
        <row r="5918">
          <cell r="A5918">
            <v>5917</v>
          </cell>
          <cell r="B5918" t="str">
            <v>G4S</v>
          </cell>
          <cell r="C5918">
            <v>3.3</v>
          </cell>
          <cell r="D5918">
            <v>18000</v>
          </cell>
          <cell r="E5918">
            <v>3</v>
          </cell>
          <cell r="F5918">
            <v>2.9</v>
          </cell>
          <cell r="G5918">
            <v>3.1</v>
          </cell>
          <cell r="H5918">
            <v>0.64</v>
          </cell>
        </row>
        <row r="5919">
          <cell r="A5919">
            <v>5918</v>
          </cell>
          <cell r="B5919" t="str">
            <v>Game Digital</v>
          </cell>
          <cell r="C5919">
            <v>3.2</v>
          </cell>
          <cell r="D5919">
            <v>1200</v>
          </cell>
          <cell r="E5919">
            <v>3.1</v>
          </cell>
          <cell r="F5919">
            <v>2.8</v>
          </cell>
          <cell r="G5919">
            <v>3</v>
          </cell>
          <cell r="H5919">
            <v>0.57999999999999996</v>
          </cell>
        </row>
        <row r="5920">
          <cell r="A5920">
            <v>5919</v>
          </cell>
          <cell r="B5920" t="str">
            <v>Gameloft</v>
          </cell>
          <cell r="C5920">
            <v>3.6</v>
          </cell>
          <cell r="D5920">
            <v>2500</v>
          </cell>
          <cell r="E5920">
            <v>3.4</v>
          </cell>
          <cell r="F5920">
            <v>3.2</v>
          </cell>
          <cell r="G5920">
            <v>3.5</v>
          </cell>
          <cell r="H5920">
            <v>0.76</v>
          </cell>
        </row>
        <row r="5921">
          <cell r="A5921">
            <v>5920</v>
          </cell>
          <cell r="B5921" t="str">
            <v>Games Workshop Ltd</v>
          </cell>
          <cell r="C5921">
            <v>4.0999999999999996</v>
          </cell>
          <cell r="D5921">
            <v>600</v>
          </cell>
          <cell r="E5921">
            <v>3.9</v>
          </cell>
          <cell r="F5921">
            <v>3.8</v>
          </cell>
          <cell r="G5921">
            <v>4.3</v>
          </cell>
          <cell r="H5921">
            <v>0.92</v>
          </cell>
        </row>
        <row r="5922">
          <cell r="A5922">
            <v>5921</v>
          </cell>
          <cell r="B5922" t="str">
            <v>Gaming Laboratories International (GLI)</v>
          </cell>
          <cell r="C5922">
            <v>3.5</v>
          </cell>
          <cell r="D5922">
            <v>450</v>
          </cell>
          <cell r="E5922">
            <v>3.3</v>
          </cell>
          <cell r="F5922">
            <v>3.2</v>
          </cell>
          <cell r="G5922">
            <v>3.4</v>
          </cell>
          <cell r="H5922">
            <v>0.72</v>
          </cell>
        </row>
        <row r="5923">
          <cell r="A5923">
            <v>5922</v>
          </cell>
          <cell r="B5923" t="str">
            <v>GardaWorld</v>
          </cell>
          <cell r="C5923">
            <v>3.2</v>
          </cell>
          <cell r="D5923">
            <v>8500</v>
          </cell>
          <cell r="E5923">
            <v>3</v>
          </cell>
          <cell r="F5923">
            <v>2.8</v>
          </cell>
          <cell r="G5923">
            <v>3.1</v>
          </cell>
          <cell r="H5923">
            <v>0.6</v>
          </cell>
        </row>
        <row r="5924">
          <cell r="A5924">
            <v>5923</v>
          </cell>
          <cell r="B5924" t="str">
            <v>Garrett Motion</v>
          </cell>
          <cell r="C5924">
            <v>3.7</v>
          </cell>
          <cell r="D5924">
            <v>800</v>
          </cell>
          <cell r="E5924">
            <v>3.5</v>
          </cell>
          <cell r="F5924">
            <v>3.4</v>
          </cell>
          <cell r="G5924">
            <v>3.6</v>
          </cell>
          <cell r="H5924">
            <v>0.81</v>
          </cell>
        </row>
        <row r="5925">
          <cell r="A5925">
            <v>5924</v>
          </cell>
          <cell r="B5925" t="str">
            <v>GA Technologies Japan</v>
          </cell>
          <cell r="C5925">
            <v>3.9</v>
          </cell>
          <cell r="D5925">
            <v>150</v>
          </cell>
          <cell r="E5925">
            <v>3.7</v>
          </cell>
          <cell r="F5925">
            <v>3.6</v>
          </cell>
          <cell r="G5925">
            <v>4</v>
          </cell>
          <cell r="H5925">
            <v>0.89</v>
          </cell>
        </row>
        <row r="5926">
          <cell r="A5926">
            <v>5925</v>
          </cell>
          <cell r="B5926" t="str">
            <v>Genius Sports</v>
          </cell>
          <cell r="C5926">
            <v>3.8</v>
          </cell>
          <cell r="D5926">
            <v>550</v>
          </cell>
          <cell r="E5926">
            <v>3.6</v>
          </cell>
          <cell r="F5926">
            <v>3.5</v>
          </cell>
          <cell r="G5926">
            <v>3.9</v>
          </cell>
          <cell r="H5926">
            <v>0.84</v>
          </cell>
        </row>
        <row r="5927">
          <cell r="A5927">
            <v>5926</v>
          </cell>
          <cell r="B5927" t="str">
            <v>GEODIS</v>
          </cell>
          <cell r="C5927">
            <v>3.5</v>
          </cell>
          <cell r="D5927">
            <v>4200</v>
          </cell>
          <cell r="E5927">
            <v>3.2</v>
          </cell>
          <cell r="F5927">
            <v>3.1</v>
          </cell>
          <cell r="G5927">
            <v>3.4</v>
          </cell>
          <cell r="H5927">
            <v>0.7</v>
          </cell>
        </row>
        <row r="5928">
          <cell r="A5928">
            <v>5927</v>
          </cell>
          <cell r="B5928" t="str">
            <v>Geotab</v>
          </cell>
          <cell r="C5928">
            <v>4.3</v>
          </cell>
          <cell r="D5928">
            <v>900</v>
          </cell>
          <cell r="E5928">
            <v>4.2</v>
          </cell>
          <cell r="F5928">
            <v>4.0999999999999996</v>
          </cell>
          <cell r="G5928">
            <v>4.5</v>
          </cell>
          <cell r="H5928">
            <v>0.96</v>
          </cell>
        </row>
        <row r="5929">
          <cell r="A5929">
            <v>5928</v>
          </cell>
          <cell r="B5929" t="str">
            <v>Giesecke+Devrient</v>
          </cell>
          <cell r="C5929">
            <v>3.8</v>
          </cell>
          <cell r="D5929">
            <v>750</v>
          </cell>
          <cell r="E5929">
            <v>3.7</v>
          </cell>
          <cell r="F5929">
            <v>3.5</v>
          </cell>
          <cell r="G5929">
            <v>3.8</v>
          </cell>
          <cell r="H5929">
            <v>0.86</v>
          </cell>
        </row>
        <row r="5930">
          <cell r="A5930">
            <v>5929</v>
          </cell>
          <cell r="B5930" t="str">
            <v>Global Blue</v>
          </cell>
          <cell r="C5930">
            <v>3.6</v>
          </cell>
          <cell r="D5930">
            <v>600</v>
          </cell>
          <cell r="E5930">
            <v>3.5</v>
          </cell>
          <cell r="F5930">
            <v>3.3</v>
          </cell>
          <cell r="G5930">
            <v>3.6</v>
          </cell>
          <cell r="H5930">
            <v>0.77</v>
          </cell>
        </row>
        <row r="5931">
          <cell r="A5931">
            <v>5930</v>
          </cell>
          <cell r="B5931" t="str">
            <v>GlobalData</v>
          </cell>
          <cell r="C5931">
            <v>3.1</v>
          </cell>
          <cell r="D5931">
            <v>1500</v>
          </cell>
          <cell r="E5931">
            <v>2.8</v>
          </cell>
          <cell r="F5931">
            <v>2.7</v>
          </cell>
          <cell r="G5931">
            <v>2.9</v>
          </cell>
          <cell r="H5931">
            <v>0.52</v>
          </cell>
        </row>
        <row r="5932">
          <cell r="A5932">
            <v>5931</v>
          </cell>
          <cell r="B5932" t="str">
            <v>Global-e</v>
          </cell>
          <cell r="C5932">
            <v>4</v>
          </cell>
          <cell r="D5932">
            <v>250</v>
          </cell>
          <cell r="E5932">
            <v>3.8</v>
          </cell>
          <cell r="F5932">
            <v>3.9</v>
          </cell>
          <cell r="G5932">
            <v>4.2</v>
          </cell>
          <cell r="H5932">
            <v>0.91</v>
          </cell>
        </row>
        <row r="5933">
          <cell r="A5933">
            <v>5932</v>
          </cell>
          <cell r="B5933" t="str">
            <v>Glovo</v>
          </cell>
          <cell r="C5933">
            <v>3.7</v>
          </cell>
          <cell r="D5933">
            <v>1800</v>
          </cell>
          <cell r="E5933">
            <v>3.5</v>
          </cell>
          <cell r="F5933">
            <v>3.4</v>
          </cell>
          <cell r="G5933">
            <v>3.8</v>
          </cell>
          <cell r="H5933">
            <v>0.82</v>
          </cell>
        </row>
        <row r="5934">
          <cell r="A5934">
            <v>5933</v>
          </cell>
          <cell r="B5934" t="str">
            <v>Goodgame Studios</v>
          </cell>
          <cell r="C5934">
            <v>3.5</v>
          </cell>
          <cell r="D5934">
            <v>400</v>
          </cell>
          <cell r="E5934">
            <v>3.6</v>
          </cell>
          <cell r="F5934">
            <v>3.2</v>
          </cell>
          <cell r="G5934">
            <v>3.4</v>
          </cell>
          <cell r="H5934">
            <v>0.75</v>
          </cell>
        </row>
        <row r="5935">
          <cell r="A5935">
            <v>5934</v>
          </cell>
          <cell r="B5935" t="str">
            <v>Google DeepMind</v>
          </cell>
          <cell r="C5935">
            <v>4.5999999999999996</v>
          </cell>
          <cell r="D5935">
            <v>350</v>
          </cell>
          <cell r="E5935">
            <v>4.2</v>
          </cell>
          <cell r="F5935">
            <v>4.4000000000000004</v>
          </cell>
          <cell r="G5935">
            <v>4.8</v>
          </cell>
          <cell r="H5935">
            <v>0.98</v>
          </cell>
        </row>
        <row r="5936">
          <cell r="A5936">
            <v>5935</v>
          </cell>
          <cell r="B5936" t="str">
            <v>GoStudent</v>
          </cell>
          <cell r="C5936">
            <v>3.4</v>
          </cell>
          <cell r="D5936">
            <v>700</v>
          </cell>
          <cell r="E5936">
            <v>3.2</v>
          </cell>
          <cell r="F5936">
            <v>3.1</v>
          </cell>
          <cell r="G5936">
            <v>3.3</v>
          </cell>
          <cell r="H5936">
            <v>0.65</v>
          </cell>
        </row>
        <row r="5937">
          <cell r="A5937">
            <v>5936</v>
          </cell>
          <cell r="B5937" t="str">
            <v>Grass Valley</v>
          </cell>
          <cell r="C5937">
            <v>3.4</v>
          </cell>
          <cell r="D5937">
            <v>550</v>
          </cell>
          <cell r="E5937">
            <v>3.3</v>
          </cell>
          <cell r="F5937">
            <v>3</v>
          </cell>
          <cell r="G5937">
            <v>3.2</v>
          </cell>
          <cell r="H5937">
            <v>0.68</v>
          </cell>
        </row>
        <row r="5938">
          <cell r="A5938">
            <v>5937</v>
          </cell>
          <cell r="B5938" t="str">
            <v>Great Canadian Entertainment</v>
          </cell>
          <cell r="C5938">
            <v>3.2</v>
          </cell>
          <cell r="D5938">
            <v>1100</v>
          </cell>
          <cell r="E5938">
            <v>3</v>
          </cell>
          <cell r="F5938">
            <v>2.8</v>
          </cell>
          <cell r="G5938">
            <v>3.1</v>
          </cell>
          <cell r="H5938">
            <v>0.59</v>
          </cell>
        </row>
        <row r="5939">
          <cell r="A5939">
            <v>5938</v>
          </cell>
          <cell r="B5939" t="str">
            <v>Gree</v>
          </cell>
          <cell r="C5939">
            <v>3.6</v>
          </cell>
          <cell r="D5939">
            <v>200</v>
          </cell>
          <cell r="E5939">
            <v>3.5</v>
          </cell>
          <cell r="F5939">
            <v>3.4</v>
          </cell>
          <cell r="G5939">
            <v>3.7</v>
          </cell>
          <cell r="H5939">
            <v>0.8</v>
          </cell>
        </row>
        <row r="5940">
          <cell r="A5940">
            <v>5939</v>
          </cell>
          <cell r="B5940" t="str">
            <v>Groupe Le Duff</v>
          </cell>
          <cell r="C5940">
            <v>3.4</v>
          </cell>
          <cell r="D5940">
            <v>180</v>
          </cell>
          <cell r="E5940">
            <v>3.2</v>
          </cell>
          <cell r="F5940">
            <v>3.1</v>
          </cell>
          <cell r="G5940">
            <v>3.3</v>
          </cell>
          <cell r="H5940">
            <v>0.71</v>
          </cell>
        </row>
        <row r="5941">
          <cell r="A5941">
            <v>5940</v>
          </cell>
          <cell r="B5941" t="str">
            <v>Guerlain</v>
          </cell>
          <cell r="C5941">
            <v>3.9</v>
          </cell>
          <cell r="D5941">
            <v>450</v>
          </cell>
          <cell r="E5941">
            <v>3.6</v>
          </cell>
          <cell r="F5941">
            <v>3.7</v>
          </cell>
          <cell r="G5941">
            <v>4.0999999999999996</v>
          </cell>
          <cell r="H5941">
            <v>0.9</v>
          </cell>
        </row>
        <row r="5942">
          <cell r="A5942">
            <v>5941</v>
          </cell>
          <cell r="B5942" t="str">
            <v>GungHo Online Entertainment</v>
          </cell>
          <cell r="C5942">
            <v>3.7</v>
          </cell>
          <cell r="D5942">
            <v>120</v>
          </cell>
          <cell r="E5942">
            <v>3.5</v>
          </cell>
          <cell r="F5942">
            <v>3.4</v>
          </cell>
          <cell r="G5942">
            <v>3.8</v>
          </cell>
          <cell r="H5942">
            <v>0.83</v>
          </cell>
        </row>
        <row r="5943">
          <cell r="A5943">
            <v>5942</v>
          </cell>
          <cell r="B5943" t="str">
            <v>Haleon</v>
          </cell>
          <cell r="C5943">
            <v>3.9</v>
          </cell>
          <cell r="D5943">
            <v>3500</v>
          </cell>
          <cell r="E5943">
            <v>3.8</v>
          </cell>
          <cell r="F5943">
            <v>3.7</v>
          </cell>
          <cell r="G5943">
            <v>4</v>
          </cell>
          <cell r="H5943">
            <v>0.89</v>
          </cell>
        </row>
        <row r="5944">
          <cell r="A5944">
            <v>5943</v>
          </cell>
          <cell r="B5944" t="str">
            <v>Halma</v>
          </cell>
          <cell r="C5944">
            <v>4</v>
          </cell>
          <cell r="D5944">
            <v>300</v>
          </cell>
          <cell r="E5944">
            <v>3.8</v>
          </cell>
          <cell r="F5944">
            <v>3.9</v>
          </cell>
          <cell r="G5944">
            <v>4.2</v>
          </cell>
          <cell r="H5944">
            <v>0.92</v>
          </cell>
        </row>
        <row r="5945">
          <cell r="A5945">
            <v>5944</v>
          </cell>
          <cell r="B5945" t="str">
            <v>Hamburger Hafen und Logistik</v>
          </cell>
          <cell r="C5945">
            <v>3.8</v>
          </cell>
          <cell r="D5945">
            <v>250</v>
          </cell>
          <cell r="E5945">
            <v>3.7</v>
          </cell>
          <cell r="F5945">
            <v>3.5</v>
          </cell>
          <cell r="G5945">
            <v>3.8</v>
          </cell>
          <cell r="H5945">
            <v>0.85</v>
          </cell>
        </row>
        <row r="5946">
          <cell r="A5946">
            <v>5945</v>
          </cell>
          <cell r="B5946" t="str">
            <v>Hanwha Techwin</v>
          </cell>
          <cell r="C5946">
            <v>3.5</v>
          </cell>
          <cell r="D5946">
            <v>400</v>
          </cell>
          <cell r="E5946">
            <v>3.3</v>
          </cell>
          <cell r="F5946">
            <v>3.2</v>
          </cell>
          <cell r="G5946">
            <v>3.4</v>
          </cell>
          <cell r="H5946">
            <v>0.74</v>
          </cell>
        </row>
        <row r="5947">
          <cell r="A5947">
            <v>5946</v>
          </cell>
          <cell r="B5947" t="str">
            <v>Hapag-Lloyd</v>
          </cell>
          <cell r="C5947">
            <v>3.9</v>
          </cell>
          <cell r="D5947">
            <v>1200</v>
          </cell>
          <cell r="E5947">
            <v>3.7</v>
          </cell>
          <cell r="F5947">
            <v>3.6</v>
          </cell>
          <cell r="G5947">
            <v>4</v>
          </cell>
          <cell r="H5947">
            <v>0.88</v>
          </cell>
        </row>
        <row r="5948">
          <cell r="A5948">
            <v>5947</v>
          </cell>
          <cell r="B5948" t="str">
            <v>Harris Farm Markets</v>
          </cell>
          <cell r="C5948">
            <v>3.3</v>
          </cell>
          <cell r="D5948">
            <v>600</v>
          </cell>
          <cell r="E5948">
            <v>3.1</v>
          </cell>
          <cell r="F5948">
            <v>2.9</v>
          </cell>
          <cell r="G5948">
            <v>3.2</v>
          </cell>
          <cell r="H5948">
            <v>0.62</v>
          </cell>
        </row>
        <row r="5949">
          <cell r="A5949">
            <v>5948</v>
          </cell>
          <cell r="B5949" t="str">
            <v>Hatch</v>
          </cell>
          <cell r="C5949">
            <v>4</v>
          </cell>
          <cell r="D5949">
            <v>3200</v>
          </cell>
          <cell r="E5949">
            <v>3.7</v>
          </cell>
          <cell r="F5949">
            <v>3.8</v>
          </cell>
          <cell r="G5949">
            <v>4.0999999999999996</v>
          </cell>
          <cell r="H5949">
            <v>0.91</v>
          </cell>
        </row>
        <row r="5950">
          <cell r="A5950">
            <v>5949</v>
          </cell>
          <cell r="B5950" t="str">
            <v>Havas Group</v>
          </cell>
          <cell r="C5950">
            <v>3.7</v>
          </cell>
          <cell r="D5950">
            <v>4500</v>
          </cell>
          <cell r="E5950">
            <v>3.3</v>
          </cell>
          <cell r="F5950">
            <v>3.4</v>
          </cell>
          <cell r="G5950">
            <v>3.9</v>
          </cell>
          <cell r="H5950">
            <v>0.81</v>
          </cell>
        </row>
        <row r="5951">
          <cell r="A5951">
            <v>5950</v>
          </cell>
          <cell r="B5951" t="str">
            <v>Havas Media Network</v>
          </cell>
          <cell r="C5951">
            <v>3.8</v>
          </cell>
          <cell r="D5951">
            <v>1200</v>
          </cell>
          <cell r="E5951">
            <v>3.4</v>
          </cell>
          <cell r="F5951">
            <v>3.5</v>
          </cell>
          <cell r="G5951">
            <v>4</v>
          </cell>
          <cell r="H5951">
            <v>0.84</v>
          </cell>
        </row>
        <row r="5952">
          <cell r="A5952">
            <v>5951</v>
          </cell>
          <cell r="B5952" t="str">
            <v>Hays</v>
          </cell>
          <cell r="C5952">
            <v>3.7</v>
          </cell>
          <cell r="D5952">
            <v>7500</v>
          </cell>
          <cell r="E5952">
            <v>3.2</v>
          </cell>
          <cell r="F5952">
            <v>3.5</v>
          </cell>
          <cell r="G5952">
            <v>3.9</v>
          </cell>
          <cell r="H5952">
            <v>0.82</v>
          </cell>
        </row>
        <row r="5953">
          <cell r="A5953">
            <v>5952</v>
          </cell>
          <cell r="B5953" t="str">
            <v>Hays plc</v>
          </cell>
          <cell r="C5953">
            <v>3.7</v>
          </cell>
          <cell r="D5953">
            <v>2500</v>
          </cell>
          <cell r="E5953">
            <v>3.2</v>
          </cell>
          <cell r="F5953">
            <v>3.5</v>
          </cell>
          <cell r="G5953">
            <v>3.9</v>
          </cell>
          <cell r="H5953">
            <v>0.82</v>
          </cell>
        </row>
        <row r="5954">
          <cell r="A5954">
            <v>5953</v>
          </cell>
          <cell r="B5954" t="str">
            <v>Hays Technology Ventures</v>
          </cell>
          <cell r="C5954">
            <v>3.8</v>
          </cell>
          <cell r="D5954">
            <v>150</v>
          </cell>
          <cell r="E5954">
            <v>3.4</v>
          </cell>
          <cell r="F5954">
            <v>3.6</v>
          </cell>
          <cell r="G5954">
            <v>4</v>
          </cell>
          <cell r="H5954">
            <v>0.85</v>
          </cell>
        </row>
        <row r="5955">
          <cell r="A5955">
            <v>5954</v>
          </cell>
          <cell r="B5955" t="str">
            <v>HelloFresh</v>
          </cell>
          <cell r="C5955">
            <v>3.4</v>
          </cell>
          <cell r="D5955">
            <v>4200</v>
          </cell>
          <cell r="E5955">
            <v>3.1</v>
          </cell>
          <cell r="F5955">
            <v>3</v>
          </cell>
          <cell r="G5955">
            <v>3.3</v>
          </cell>
          <cell r="H5955">
            <v>0.66</v>
          </cell>
        </row>
        <row r="5956">
          <cell r="A5956">
            <v>5955</v>
          </cell>
          <cell r="B5956" t="str">
            <v>Henkel</v>
          </cell>
          <cell r="C5956">
            <v>3.9</v>
          </cell>
          <cell r="D5956">
            <v>6000</v>
          </cell>
          <cell r="E5956">
            <v>3.7</v>
          </cell>
          <cell r="F5956">
            <v>3.6</v>
          </cell>
          <cell r="G5956">
            <v>3.9</v>
          </cell>
          <cell r="H5956">
            <v>0.87</v>
          </cell>
        </row>
        <row r="5957">
          <cell r="A5957">
            <v>5956</v>
          </cell>
          <cell r="B5957" t="str">
            <v>Hensoldt</v>
          </cell>
          <cell r="C5957">
            <v>3.8</v>
          </cell>
          <cell r="D5957">
            <v>400</v>
          </cell>
          <cell r="E5957">
            <v>3.7</v>
          </cell>
          <cell r="F5957">
            <v>3.5</v>
          </cell>
          <cell r="G5957">
            <v>3.8</v>
          </cell>
          <cell r="H5957">
            <v>0.86</v>
          </cell>
        </row>
        <row r="5958">
          <cell r="A5958">
            <v>5957</v>
          </cell>
          <cell r="B5958" t="str">
            <v>High Liner Foods</v>
          </cell>
          <cell r="C5958">
            <v>3.5</v>
          </cell>
          <cell r="D5958">
            <v>350</v>
          </cell>
          <cell r="E5958">
            <v>3.3</v>
          </cell>
          <cell r="F5958">
            <v>3.2</v>
          </cell>
          <cell r="G5958">
            <v>3.4</v>
          </cell>
          <cell r="H5958">
            <v>0.75</v>
          </cell>
        </row>
        <row r="5959">
          <cell r="A5959">
            <v>5958</v>
          </cell>
          <cell r="B5959" t="str">
            <v>HLB International</v>
          </cell>
          <cell r="C5959">
            <v>3.8</v>
          </cell>
          <cell r="D5959">
            <v>180</v>
          </cell>
          <cell r="E5959">
            <v>3.6</v>
          </cell>
          <cell r="F5959">
            <v>3.5</v>
          </cell>
          <cell r="G5959">
            <v>3.8</v>
          </cell>
          <cell r="H5959">
            <v>0.84</v>
          </cell>
        </row>
        <row r="5960">
          <cell r="A5960">
            <v>5959</v>
          </cell>
          <cell r="B5960" t="str">
            <v>Holtzbrinck Publishing Group</v>
          </cell>
          <cell r="C5960">
            <v>3.7</v>
          </cell>
          <cell r="D5960">
            <v>250</v>
          </cell>
          <cell r="E5960">
            <v>3.6</v>
          </cell>
          <cell r="F5960">
            <v>3.4</v>
          </cell>
          <cell r="G5960">
            <v>3.7</v>
          </cell>
          <cell r="H5960">
            <v>0.81</v>
          </cell>
        </row>
        <row r="5961">
          <cell r="A5961">
            <v>5960</v>
          </cell>
          <cell r="B5961" t="str">
            <v>Hotelbeds</v>
          </cell>
          <cell r="C5961">
            <v>3.5</v>
          </cell>
          <cell r="D5961">
            <v>1400</v>
          </cell>
          <cell r="E5961">
            <v>3.4</v>
          </cell>
          <cell r="F5961">
            <v>3.2</v>
          </cell>
          <cell r="G5961">
            <v>3.4</v>
          </cell>
          <cell r="H5961">
            <v>0.72</v>
          </cell>
        </row>
        <row r="5962">
          <cell r="A5962">
            <v>5961</v>
          </cell>
          <cell r="B5962" t="str">
            <v>HRS</v>
          </cell>
          <cell r="C5962">
            <v>3.4</v>
          </cell>
          <cell r="D5962">
            <v>800</v>
          </cell>
          <cell r="E5962">
            <v>3.3</v>
          </cell>
          <cell r="F5962">
            <v>3.1</v>
          </cell>
          <cell r="G5962">
            <v>3.2</v>
          </cell>
          <cell r="H5962">
            <v>0.68</v>
          </cell>
        </row>
        <row r="5963">
          <cell r="A5963">
            <v>5962</v>
          </cell>
          <cell r="B5963" t="str">
            <v>HTS</v>
          </cell>
          <cell r="C5963">
            <v>3.6</v>
          </cell>
          <cell r="D5963">
            <v>200</v>
          </cell>
          <cell r="E5963">
            <v>3.4</v>
          </cell>
          <cell r="F5963">
            <v>3.3</v>
          </cell>
          <cell r="G5963">
            <v>3.5</v>
          </cell>
          <cell r="H5963">
            <v>0.78</v>
          </cell>
        </row>
        <row r="5964">
          <cell r="A5964">
            <v>5963</v>
          </cell>
          <cell r="B5964" t="str">
            <v>Hubert Burda Media</v>
          </cell>
          <cell r="C5964">
            <v>3.7</v>
          </cell>
          <cell r="D5964">
            <v>550</v>
          </cell>
          <cell r="E5964">
            <v>3.6</v>
          </cell>
          <cell r="F5964">
            <v>3.4</v>
          </cell>
          <cell r="G5964">
            <v>3.8</v>
          </cell>
          <cell r="H5964">
            <v>0.82</v>
          </cell>
        </row>
        <row r="5965">
          <cell r="A5965">
            <v>5964</v>
          </cell>
          <cell r="B5965" t="str">
            <v>Icelandair Group</v>
          </cell>
          <cell r="C5965">
            <v>3.8</v>
          </cell>
          <cell r="D5965">
            <v>300</v>
          </cell>
          <cell r="E5965">
            <v>3.6</v>
          </cell>
          <cell r="F5965">
            <v>3.5</v>
          </cell>
          <cell r="G5965">
            <v>3.9</v>
          </cell>
          <cell r="H5965">
            <v>0.85</v>
          </cell>
        </row>
        <row r="5966">
          <cell r="A5966">
            <v>5965</v>
          </cell>
          <cell r="B5966" t="str">
            <v>IDEMIA</v>
          </cell>
          <cell r="C5966">
            <v>3.5</v>
          </cell>
          <cell r="D5966">
            <v>3800</v>
          </cell>
          <cell r="E5966">
            <v>3.4</v>
          </cell>
          <cell r="F5966">
            <v>3.1</v>
          </cell>
          <cell r="G5966">
            <v>3.3</v>
          </cell>
          <cell r="H5966">
            <v>0.69</v>
          </cell>
        </row>
        <row r="5967">
          <cell r="A5967">
            <v>5966</v>
          </cell>
          <cell r="B5967" t="str">
            <v>IG Group</v>
          </cell>
          <cell r="C5967">
            <v>3.9</v>
          </cell>
          <cell r="D5967">
            <v>900</v>
          </cell>
          <cell r="E5967">
            <v>3.8</v>
          </cell>
          <cell r="F5967">
            <v>3.7</v>
          </cell>
          <cell r="G5967">
            <v>4</v>
          </cell>
          <cell r="H5967">
            <v>0.89</v>
          </cell>
        </row>
        <row r="5968">
          <cell r="A5968">
            <v>5967</v>
          </cell>
          <cell r="B5968" t="str">
            <v>IGM Financial</v>
          </cell>
          <cell r="C5968">
            <v>3.7</v>
          </cell>
          <cell r="D5968">
            <v>600</v>
          </cell>
          <cell r="E5968">
            <v>3.6</v>
          </cell>
          <cell r="F5968">
            <v>3.4</v>
          </cell>
          <cell r="G5968">
            <v>3.7</v>
          </cell>
          <cell r="H5968">
            <v>0.8</v>
          </cell>
        </row>
        <row r="5969">
          <cell r="A5969">
            <v>5968</v>
          </cell>
          <cell r="B5969" t="str">
            <v>IHG Hotels &amp; Resorts</v>
          </cell>
          <cell r="C5969">
            <v>3.9</v>
          </cell>
          <cell r="D5969">
            <v>12000</v>
          </cell>
          <cell r="E5969">
            <v>3.6</v>
          </cell>
          <cell r="F5969">
            <v>3.6</v>
          </cell>
          <cell r="G5969">
            <v>4</v>
          </cell>
          <cell r="H5969">
            <v>0.88</v>
          </cell>
        </row>
        <row r="5970">
          <cell r="A5970">
            <v>5969</v>
          </cell>
          <cell r="B5970" t="str">
            <v>IHS Markit</v>
          </cell>
          <cell r="C5970">
            <v>3.8</v>
          </cell>
          <cell r="D5970">
            <v>4500</v>
          </cell>
          <cell r="E5970">
            <v>3.6</v>
          </cell>
          <cell r="F5970">
            <v>3.5</v>
          </cell>
          <cell r="G5970">
            <v>3.8</v>
          </cell>
          <cell r="H5970">
            <v>0.84</v>
          </cell>
        </row>
        <row r="5971">
          <cell r="A5971">
            <v>5970</v>
          </cell>
          <cell r="B5971" t="str">
            <v>IHS Towers</v>
          </cell>
          <cell r="C5971">
            <v>3.6</v>
          </cell>
          <cell r="D5971">
            <v>650</v>
          </cell>
          <cell r="E5971">
            <v>3.4</v>
          </cell>
          <cell r="F5971">
            <v>3.3</v>
          </cell>
          <cell r="G5971">
            <v>3.5</v>
          </cell>
          <cell r="H5971">
            <v>0.77</v>
          </cell>
        </row>
        <row r="5972">
          <cell r="A5972">
            <v>5971</v>
          </cell>
          <cell r="B5972" t="str">
            <v>Impellam Group</v>
          </cell>
          <cell r="C5972">
            <v>3.6</v>
          </cell>
          <cell r="D5972">
            <v>400</v>
          </cell>
          <cell r="E5972">
            <v>3.5</v>
          </cell>
          <cell r="F5972">
            <v>3.4</v>
          </cell>
          <cell r="G5972">
            <v>3.7</v>
          </cell>
          <cell r="H5972">
            <v>0.79</v>
          </cell>
        </row>
        <row r="5973">
          <cell r="A5973">
            <v>5972</v>
          </cell>
          <cell r="B5973" t="str">
            <v>Indigo Books &amp; Music</v>
          </cell>
          <cell r="C5973">
            <v>3.3</v>
          </cell>
          <cell r="D5973">
            <v>2800</v>
          </cell>
          <cell r="E5973">
            <v>3.1</v>
          </cell>
          <cell r="F5973">
            <v>2.9</v>
          </cell>
          <cell r="G5973">
            <v>3.4</v>
          </cell>
          <cell r="H5973">
            <v>0.63</v>
          </cell>
        </row>
        <row r="5974">
          <cell r="A5974">
            <v>5973</v>
          </cell>
          <cell r="B5974" t="str">
            <v>Indra</v>
          </cell>
          <cell r="C5974">
            <v>3.4</v>
          </cell>
          <cell r="D5974">
            <v>6500</v>
          </cell>
          <cell r="E5974">
            <v>3.3</v>
          </cell>
          <cell r="F5974">
            <v>3</v>
          </cell>
          <cell r="G5974">
            <v>3.2</v>
          </cell>
          <cell r="H5974">
            <v>0.65</v>
          </cell>
        </row>
        <row r="5975">
          <cell r="A5975">
            <v>5974</v>
          </cell>
          <cell r="B5975" t="str">
            <v>Infobip</v>
          </cell>
          <cell r="C5975">
            <v>3.9</v>
          </cell>
          <cell r="D5975">
            <v>1100</v>
          </cell>
          <cell r="E5975">
            <v>3.7</v>
          </cell>
          <cell r="F5975">
            <v>3.6</v>
          </cell>
          <cell r="G5975">
            <v>4.0999999999999996</v>
          </cell>
          <cell r="H5975">
            <v>0.9</v>
          </cell>
        </row>
        <row r="5976">
          <cell r="A5976">
            <v>5975</v>
          </cell>
          <cell r="B5976" t="str">
            <v>Infocom</v>
          </cell>
          <cell r="C5976">
            <v>3.6</v>
          </cell>
          <cell r="D5976">
            <v>150</v>
          </cell>
          <cell r="E5976">
            <v>3.5</v>
          </cell>
          <cell r="F5976">
            <v>3.4</v>
          </cell>
          <cell r="G5976">
            <v>3.6</v>
          </cell>
          <cell r="H5976">
            <v>0.78</v>
          </cell>
        </row>
        <row r="5977">
          <cell r="A5977">
            <v>5976</v>
          </cell>
          <cell r="B5977" t="str">
            <v>Informa</v>
          </cell>
          <cell r="C5977">
            <v>3.7</v>
          </cell>
          <cell r="D5977">
            <v>3200</v>
          </cell>
          <cell r="E5977">
            <v>3.6</v>
          </cell>
          <cell r="F5977">
            <v>3.4</v>
          </cell>
          <cell r="G5977">
            <v>3.8</v>
          </cell>
          <cell r="H5977">
            <v>0.82</v>
          </cell>
        </row>
        <row r="5978">
          <cell r="A5978">
            <v>5977</v>
          </cell>
          <cell r="B5978" t="str">
            <v>Informa Connect</v>
          </cell>
          <cell r="C5978">
            <v>3.8</v>
          </cell>
          <cell r="D5978">
            <v>400</v>
          </cell>
          <cell r="E5978">
            <v>3.7</v>
          </cell>
          <cell r="F5978">
            <v>3.5</v>
          </cell>
          <cell r="G5978">
            <v>3.9</v>
          </cell>
          <cell r="H5978">
            <v>0.85</v>
          </cell>
        </row>
        <row r="5979">
          <cell r="A5979">
            <v>5978</v>
          </cell>
          <cell r="B5979" t="str">
            <v>Informa Markets</v>
          </cell>
          <cell r="C5979">
            <v>3.7</v>
          </cell>
          <cell r="D5979">
            <v>900</v>
          </cell>
          <cell r="E5979">
            <v>3.6</v>
          </cell>
          <cell r="F5979">
            <v>3.4</v>
          </cell>
          <cell r="G5979">
            <v>3.8</v>
          </cell>
          <cell r="H5979">
            <v>0.81</v>
          </cell>
        </row>
        <row r="5980">
          <cell r="A5980">
            <v>5979</v>
          </cell>
          <cell r="B5980" t="str">
            <v>Ingham's</v>
          </cell>
          <cell r="C5980">
            <v>3.2</v>
          </cell>
          <cell r="D5980">
            <v>750</v>
          </cell>
          <cell r="E5980">
            <v>2.9</v>
          </cell>
          <cell r="F5980">
            <v>2.8</v>
          </cell>
          <cell r="G5980">
            <v>3.1</v>
          </cell>
          <cell r="H5980">
            <v>0.56999999999999995</v>
          </cell>
        </row>
        <row r="5981">
          <cell r="A5981">
            <v>5980</v>
          </cell>
          <cell r="B5981" t="str">
            <v>Inmarsat</v>
          </cell>
          <cell r="C5981">
            <v>3.7</v>
          </cell>
          <cell r="D5981">
            <v>850</v>
          </cell>
          <cell r="E5981">
            <v>3.6</v>
          </cell>
          <cell r="F5981">
            <v>3.4</v>
          </cell>
          <cell r="G5981">
            <v>3.7</v>
          </cell>
          <cell r="H5981">
            <v>0.8</v>
          </cell>
        </row>
        <row r="5982">
          <cell r="A5982">
            <v>5981</v>
          </cell>
          <cell r="B5982" t="str">
            <v>Innovation Group</v>
          </cell>
          <cell r="C5982">
            <v>3.3</v>
          </cell>
          <cell r="D5982">
            <v>600</v>
          </cell>
          <cell r="E5982">
            <v>3.2</v>
          </cell>
          <cell r="F5982">
            <v>3</v>
          </cell>
          <cell r="G5982">
            <v>3.2</v>
          </cell>
          <cell r="H5982">
            <v>0.64</v>
          </cell>
        </row>
        <row r="5983">
          <cell r="A5983">
            <v>5982</v>
          </cell>
          <cell r="B5983" t="str">
            <v>Intercontinental Hotels Group</v>
          </cell>
          <cell r="C5983">
            <v>3.9</v>
          </cell>
          <cell r="D5983">
            <v>5500</v>
          </cell>
          <cell r="E5983">
            <v>3.6</v>
          </cell>
          <cell r="F5983">
            <v>3.6</v>
          </cell>
          <cell r="G5983">
            <v>4</v>
          </cell>
          <cell r="H5983">
            <v>0.88</v>
          </cell>
        </row>
        <row r="5984">
          <cell r="A5984">
            <v>5983</v>
          </cell>
          <cell r="B5984" t="str">
            <v>International Automotive Components</v>
          </cell>
          <cell r="C5984">
            <v>3.1</v>
          </cell>
          <cell r="D5984">
            <v>2200</v>
          </cell>
          <cell r="E5984">
            <v>2.8</v>
          </cell>
          <cell r="F5984">
            <v>2.7</v>
          </cell>
          <cell r="G5984">
            <v>3</v>
          </cell>
          <cell r="H5984">
            <v>0.54</v>
          </cell>
        </row>
        <row r="5985">
          <cell r="A5985">
            <v>5984</v>
          </cell>
          <cell r="B5985" t="str">
            <v>International Fund Services</v>
          </cell>
          <cell r="C5985">
            <v>3.5</v>
          </cell>
          <cell r="D5985">
            <v>300</v>
          </cell>
          <cell r="E5985">
            <v>3.3</v>
          </cell>
          <cell r="F5985">
            <v>3.2</v>
          </cell>
          <cell r="G5985">
            <v>3.4</v>
          </cell>
          <cell r="H5985">
            <v>0.73</v>
          </cell>
        </row>
        <row r="5986">
          <cell r="A5986">
            <v>5985</v>
          </cell>
          <cell r="B5986" t="str">
            <v>intive</v>
          </cell>
          <cell r="C5986">
            <v>3.9</v>
          </cell>
          <cell r="D5986">
            <v>650</v>
          </cell>
          <cell r="E5986">
            <v>3.8</v>
          </cell>
          <cell r="F5986">
            <v>3.7</v>
          </cell>
          <cell r="G5986">
            <v>4</v>
          </cell>
          <cell r="H5986">
            <v>0.91</v>
          </cell>
        </row>
        <row r="5987">
          <cell r="A5987">
            <v>5986</v>
          </cell>
          <cell r="B5987" t="str">
            <v>Ipsos</v>
          </cell>
          <cell r="C5987">
            <v>3.6</v>
          </cell>
          <cell r="D5987">
            <v>5200</v>
          </cell>
          <cell r="E5987">
            <v>3.4</v>
          </cell>
          <cell r="F5987">
            <v>3.3</v>
          </cell>
          <cell r="G5987">
            <v>3.7</v>
          </cell>
          <cell r="H5987">
            <v>0.79</v>
          </cell>
        </row>
        <row r="5988">
          <cell r="A5988">
            <v>5987</v>
          </cell>
          <cell r="B5988" t="str">
            <v>Ipsos MORI</v>
          </cell>
          <cell r="C5988">
            <v>3.6</v>
          </cell>
          <cell r="D5988">
            <v>1200</v>
          </cell>
          <cell r="E5988">
            <v>3.4</v>
          </cell>
          <cell r="F5988">
            <v>3.3</v>
          </cell>
          <cell r="G5988">
            <v>3.7</v>
          </cell>
          <cell r="H5988">
            <v>0.79</v>
          </cell>
        </row>
        <row r="5989">
          <cell r="A5989">
            <v>5988</v>
          </cell>
          <cell r="B5989" t="str">
            <v>ISS</v>
          </cell>
          <cell r="C5989">
            <v>3.3</v>
          </cell>
          <cell r="D5989">
            <v>15000</v>
          </cell>
          <cell r="E5989">
            <v>3.1</v>
          </cell>
          <cell r="F5989">
            <v>3</v>
          </cell>
          <cell r="G5989">
            <v>3.3</v>
          </cell>
          <cell r="H5989">
            <v>0.68</v>
          </cell>
        </row>
        <row r="5990">
          <cell r="A5990">
            <v>5989</v>
          </cell>
          <cell r="B5990" t="str">
            <v>ITOCHU Corporation</v>
          </cell>
          <cell r="C5990">
            <v>3.9</v>
          </cell>
          <cell r="D5990">
            <v>400</v>
          </cell>
          <cell r="E5990">
            <v>3.5</v>
          </cell>
          <cell r="F5990">
            <v>3.7</v>
          </cell>
          <cell r="G5990">
            <v>4</v>
          </cell>
          <cell r="H5990">
            <v>0.89</v>
          </cell>
        </row>
        <row r="5991">
          <cell r="A5991">
            <v>5990</v>
          </cell>
          <cell r="B5991" t="str">
            <v>ITOCHU Techno-Solutions Corporation</v>
          </cell>
          <cell r="C5991">
            <v>3.7</v>
          </cell>
          <cell r="D5991">
            <v>350</v>
          </cell>
          <cell r="E5991">
            <v>3.6</v>
          </cell>
          <cell r="F5991">
            <v>3.4</v>
          </cell>
          <cell r="G5991">
            <v>3.6</v>
          </cell>
          <cell r="H5991">
            <v>0.81</v>
          </cell>
        </row>
        <row r="5992">
          <cell r="A5992">
            <v>5991</v>
          </cell>
          <cell r="B5992" t="str">
            <v>IVE Group</v>
          </cell>
          <cell r="C5992">
            <v>3.4</v>
          </cell>
          <cell r="D5992">
            <v>250</v>
          </cell>
          <cell r="E5992">
            <v>3.2</v>
          </cell>
          <cell r="F5992">
            <v>3.1</v>
          </cell>
          <cell r="G5992">
            <v>3.3</v>
          </cell>
          <cell r="H5992">
            <v>0.69</v>
          </cell>
        </row>
        <row r="5993">
          <cell r="A5993">
            <v>5992</v>
          </cell>
          <cell r="B5993" t="str">
            <v>Ivy Technology</v>
          </cell>
          <cell r="C5993">
            <v>3.3</v>
          </cell>
          <cell r="D5993">
            <v>450</v>
          </cell>
          <cell r="E5993">
            <v>3.1</v>
          </cell>
          <cell r="F5993">
            <v>3</v>
          </cell>
          <cell r="G5993">
            <v>3.2</v>
          </cell>
          <cell r="H5993">
            <v>0.65</v>
          </cell>
        </row>
        <row r="5994">
          <cell r="A5994">
            <v>5993</v>
          </cell>
          <cell r="B5994" t="str">
            <v>IWG</v>
          </cell>
          <cell r="C5994">
            <v>3.1</v>
          </cell>
          <cell r="D5994">
            <v>6500</v>
          </cell>
          <cell r="E5994">
            <v>2.7</v>
          </cell>
          <cell r="F5994">
            <v>2.8</v>
          </cell>
          <cell r="G5994">
            <v>3.1</v>
          </cell>
          <cell r="H5994">
            <v>0.52</v>
          </cell>
        </row>
        <row r="5995">
          <cell r="A5995">
            <v>5994</v>
          </cell>
          <cell r="B5995" t="str">
            <v>Janus Henderson Investors</v>
          </cell>
          <cell r="C5995">
            <v>3.8</v>
          </cell>
          <cell r="D5995">
            <v>950</v>
          </cell>
          <cell r="E5995">
            <v>3.6</v>
          </cell>
          <cell r="F5995">
            <v>3.5</v>
          </cell>
          <cell r="G5995">
            <v>3.8</v>
          </cell>
          <cell r="H5995">
            <v>0.84</v>
          </cell>
        </row>
        <row r="5996">
          <cell r="A5996">
            <v>5995</v>
          </cell>
          <cell r="B5996" t="str">
            <v>Just Eat Takeaway</v>
          </cell>
          <cell r="C5996">
            <v>3.5</v>
          </cell>
          <cell r="D5996">
            <v>5500</v>
          </cell>
          <cell r="E5996">
            <v>3.4</v>
          </cell>
          <cell r="F5996">
            <v>3.2</v>
          </cell>
          <cell r="G5996">
            <v>3.4</v>
          </cell>
          <cell r="H5996">
            <v>0.71</v>
          </cell>
        </row>
        <row r="5997">
          <cell r="A5997">
            <v>5996</v>
          </cell>
          <cell r="B5997" t="str">
            <v>Just Eat Takeaway.com</v>
          </cell>
          <cell r="C5997">
            <v>3.5</v>
          </cell>
          <cell r="D5997">
            <v>2200</v>
          </cell>
          <cell r="E5997">
            <v>3.4</v>
          </cell>
          <cell r="F5997">
            <v>3.2</v>
          </cell>
          <cell r="G5997">
            <v>3.4</v>
          </cell>
          <cell r="H5997">
            <v>0.71</v>
          </cell>
        </row>
        <row r="5998">
          <cell r="A5998">
            <v>5997</v>
          </cell>
          <cell r="B5998" t="str">
            <v>KDDI</v>
          </cell>
          <cell r="C5998">
            <v>3.7</v>
          </cell>
          <cell r="D5998">
            <v>500</v>
          </cell>
          <cell r="E5998">
            <v>3.5</v>
          </cell>
          <cell r="F5998">
            <v>3.4</v>
          </cell>
          <cell r="G5998">
            <v>3.6</v>
          </cell>
          <cell r="H5998">
            <v>0.8</v>
          </cell>
        </row>
        <row r="5999">
          <cell r="A5999">
            <v>5998</v>
          </cell>
          <cell r="B5999" t="str">
            <v>Kennedys Law</v>
          </cell>
          <cell r="C5999">
            <v>3.7</v>
          </cell>
          <cell r="D5999">
            <v>650</v>
          </cell>
          <cell r="E5999">
            <v>3.3</v>
          </cell>
          <cell r="F5999">
            <v>3.4</v>
          </cell>
          <cell r="G5999">
            <v>3.8</v>
          </cell>
          <cell r="H5999">
            <v>0.82</v>
          </cell>
        </row>
        <row r="6000">
          <cell r="A6000">
            <v>5999</v>
          </cell>
          <cell r="B6000" t="str">
            <v>Keywords Studios</v>
          </cell>
          <cell r="C6000">
            <v>3.4</v>
          </cell>
          <cell r="D6000">
            <v>1800</v>
          </cell>
          <cell r="E6000">
            <v>3.2</v>
          </cell>
          <cell r="F6000">
            <v>3.1</v>
          </cell>
          <cell r="G6000">
            <v>3.3</v>
          </cell>
          <cell r="H6000">
            <v>0.67</v>
          </cell>
        </row>
        <row r="6001">
          <cell r="A6001">
            <v>6000</v>
          </cell>
          <cell r="B6001" t="str">
            <v>KfW</v>
          </cell>
          <cell r="C6001">
            <v>4.0999999999999996</v>
          </cell>
          <cell r="D6001">
            <v>450</v>
          </cell>
          <cell r="E6001">
            <v>4</v>
          </cell>
          <cell r="F6001">
            <v>3.9</v>
          </cell>
          <cell r="G6001">
            <v>4.2</v>
          </cell>
          <cell r="H6001">
            <v>0.93</v>
          </cell>
        </row>
        <row r="6002">
          <cell r="A6002">
            <v>6001</v>
          </cell>
          <cell r="B6002" t="str">
            <v>Kin and Carta</v>
          </cell>
          <cell r="C6002">
            <v>4</v>
          </cell>
          <cell r="D6002">
            <v>1100</v>
          </cell>
          <cell r="E6002">
            <v>4.2</v>
          </cell>
          <cell r="F6002">
            <v>3.8</v>
          </cell>
          <cell r="G6002">
            <v>4.3</v>
          </cell>
          <cell r="H6002">
            <v>0.88</v>
          </cell>
        </row>
        <row r="6003">
          <cell r="A6003">
            <v>6002</v>
          </cell>
          <cell r="B6003" t="str">
            <v>Kinaxis</v>
          </cell>
          <cell r="C6003">
            <v>4.2</v>
          </cell>
          <cell r="D6003">
            <v>550</v>
          </cell>
          <cell r="E6003">
            <v>4.3</v>
          </cell>
          <cell r="F6003">
            <v>4</v>
          </cell>
          <cell r="G6003">
            <v>4.4000000000000004</v>
          </cell>
          <cell r="H6003">
            <v>0.92</v>
          </cell>
        </row>
        <row r="6004">
          <cell r="A6004">
            <v>6003</v>
          </cell>
          <cell r="B6004" t="str">
            <v>Kinectrics</v>
          </cell>
          <cell r="C6004">
            <v>3.8</v>
          </cell>
          <cell r="D6004">
            <v>220</v>
          </cell>
          <cell r="E6004">
            <v>3.7</v>
          </cell>
          <cell r="F6004">
            <v>3.4</v>
          </cell>
          <cell r="G6004">
            <v>3.8</v>
          </cell>
          <cell r="H6004">
            <v>0.78</v>
          </cell>
        </row>
        <row r="6005">
          <cell r="A6005">
            <v>6004</v>
          </cell>
          <cell r="B6005" t="str">
            <v>Kingfisher</v>
          </cell>
          <cell r="C6005">
            <v>3.6</v>
          </cell>
          <cell r="D6005">
            <v>4200</v>
          </cell>
          <cell r="E6005">
            <v>3.5</v>
          </cell>
          <cell r="F6005">
            <v>3.2</v>
          </cell>
          <cell r="G6005">
            <v>3.6</v>
          </cell>
          <cell r="H6005">
            <v>0.7</v>
          </cell>
        </row>
        <row r="6006">
          <cell r="A6006">
            <v>6005</v>
          </cell>
          <cell r="B6006" t="str">
            <v>KMD BRANDS LIMITED</v>
          </cell>
          <cell r="C6006">
            <v>3.4</v>
          </cell>
          <cell r="D6006">
            <v>160</v>
          </cell>
          <cell r="E6006">
            <v>3.3</v>
          </cell>
          <cell r="F6006">
            <v>3.1</v>
          </cell>
          <cell r="G6006">
            <v>3.5</v>
          </cell>
          <cell r="H6006">
            <v>0.65</v>
          </cell>
        </row>
        <row r="6007">
          <cell r="A6007">
            <v>6006</v>
          </cell>
          <cell r="B6007" t="str">
            <v>Kodak Alaris</v>
          </cell>
          <cell r="C6007">
            <v>3.5</v>
          </cell>
          <cell r="D6007">
            <v>420</v>
          </cell>
          <cell r="E6007">
            <v>3.6</v>
          </cell>
          <cell r="F6007">
            <v>3.2</v>
          </cell>
          <cell r="G6007">
            <v>3.4</v>
          </cell>
          <cell r="H6007">
            <v>0.68</v>
          </cell>
        </row>
        <row r="6008">
          <cell r="A6008">
            <v>6007</v>
          </cell>
          <cell r="B6008" t="str">
            <v>KPMG</v>
          </cell>
          <cell r="C6008">
            <v>3.9</v>
          </cell>
          <cell r="D6008">
            <v>42000</v>
          </cell>
          <cell r="E6008">
            <v>3.3</v>
          </cell>
          <cell r="F6008">
            <v>3.6</v>
          </cell>
          <cell r="G6008">
            <v>4</v>
          </cell>
          <cell r="H6008">
            <v>0.85</v>
          </cell>
        </row>
        <row r="6009">
          <cell r="A6009">
            <v>6008</v>
          </cell>
          <cell r="B6009" t="str">
            <v>KPMG</v>
          </cell>
          <cell r="C6009">
            <v>3.9</v>
          </cell>
          <cell r="D6009">
            <v>42000</v>
          </cell>
          <cell r="E6009">
            <v>3.3</v>
          </cell>
          <cell r="F6009">
            <v>3.6</v>
          </cell>
          <cell r="G6009">
            <v>4</v>
          </cell>
          <cell r="H6009">
            <v>0.85</v>
          </cell>
        </row>
        <row r="6010">
          <cell r="A6010">
            <v>6009</v>
          </cell>
          <cell r="B6010" t="str">
            <v>Krafton</v>
          </cell>
          <cell r="C6010">
            <v>3.7</v>
          </cell>
          <cell r="D6010">
            <v>120</v>
          </cell>
          <cell r="E6010">
            <v>3.2</v>
          </cell>
          <cell r="F6010">
            <v>3.4</v>
          </cell>
          <cell r="G6010">
            <v>3.8</v>
          </cell>
          <cell r="H6010">
            <v>0.75</v>
          </cell>
        </row>
        <row r="6011">
          <cell r="A6011">
            <v>6010</v>
          </cell>
          <cell r="B6011" t="str">
            <v>Kraken</v>
          </cell>
          <cell r="C6011">
            <v>3.8</v>
          </cell>
          <cell r="D6011">
            <v>450</v>
          </cell>
          <cell r="E6011">
            <v>3.4</v>
          </cell>
          <cell r="F6011">
            <v>3.5</v>
          </cell>
          <cell r="G6011">
            <v>3.9</v>
          </cell>
          <cell r="H6011">
            <v>0.72</v>
          </cell>
        </row>
        <row r="6012">
          <cell r="A6012">
            <v>6011</v>
          </cell>
          <cell r="B6012" t="str">
            <v>KTM Sportmotorcycle</v>
          </cell>
          <cell r="C6012">
            <v>3.6</v>
          </cell>
          <cell r="D6012">
            <v>210</v>
          </cell>
          <cell r="E6012">
            <v>3.4</v>
          </cell>
          <cell r="F6012">
            <v>3.2</v>
          </cell>
          <cell r="G6012">
            <v>3.7</v>
          </cell>
          <cell r="H6012">
            <v>0.7</v>
          </cell>
        </row>
        <row r="6013">
          <cell r="A6013">
            <v>6012</v>
          </cell>
          <cell r="B6013" t="str">
            <v>Kudelski Group</v>
          </cell>
          <cell r="C6013">
            <v>3.5</v>
          </cell>
          <cell r="D6013">
            <v>320</v>
          </cell>
          <cell r="E6013">
            <v>3.6</v>
          </cell>
          <cell r="F6013">
            <v>3.1</v>
          </cell>
          <cell r="G6013">
            <v>3.4</v>
          </cell>
          <cell r="H6013">
            <v>0.62</v>
          </cell>
        </row>
        <row r="6014">
          <cell r="A6014">
            <v>6013</v>
          </cell>
          <cell r="B6014" t="str">
            <v>Kuehne + Nagel</v>
          </cell>
          <cell r="C6014">
            <v>3.6</v>
          </cell>
          <cell r="D6014">
            <v>7500</v>
          </cell>
          <cell r="E6014">
            <v>3.4</v>
          </cell>
          <cell r="F6014">
            <v>3.2</v>
          </cell>
          <cell r="G6014">
            <v>3.5</v>
          </cell>
          <cell r="H6014">
            <v>0.74</v>
          </cell>
        </row>
        <row r="6015">
          <cell r="A6015">
            <v>6014</v>
          </cell>
          <cell r="B6015" t="str">
            <v>Kx</v>
          </cell>
          <cell r="C6015">
            <v>3.8</v>
          </cell>
          <cell r="D6015">
            <v>230</v>
          </cell>
          <cell r="E6015">
            <v>3.5</v>
          </cell>
          <cell r="F6015">
            <v>3.6</v>
          </cell>
          <cell r="G6015">
            <v>3.9</v>
          </cell>
          <cell r="H6015">
            <v>0.8</v>
          </cell>
        </row>
        <row r="6016">
          <cell r="A6016">
            <v>6015</v>
          </cell>
          <cell r="B6016" t="str">
            <v>Landesbank Baden Wurttemberg</v>
          </cell>
          <cell r="C6016">
            <v>3.7</v>
          </cell>
          <cell r="D6016">
            <v>310</v>
          </cell>
          <cell r="E6016">
            <v>3.9</v>
          </cell>
          <cell r="F6016">
            <v>3.3</v>
          </cell>
          <cell r="G6016">
            <v>3.6</v>
          </cell>
          <cell r="H6016">
            <v>0.72</v>
          </cell>
        </row>
        <row r="6017">
          <cell r="A6017">
            <v>6016</v>
          </cell>
          <cell r="B6017" t="str">
            <v>Landor</v>
          </cell>
          <cell r="C6017">
            <v>3.8</v>
          </cell>
          <cell r="D6017">
            <v>320</v>
          </cell>
          <cell r="E6017">
            <v>3.4</v>
          </cell>
          <cell r="F6017">
            <v>3.5</v>
          </cell>
          <cell r="G6017">
            <v>4</v>
          </cell>
          <cell r="H6017">
            <v>0.82</v>
          </cell>
        </row>
        <row r="6018">
          <cell r="A6018">
            <v>6017</v>
          </cell>
          <cell r="B6018" t="str">
            <v>Learning Technologies Group</v>
          </cell>
          <cell r="C6018">
            <v>3.5</v>
          </cell>
          <cell r="D6018">
            <v>210</v>
          </cell>
          <cell r="E6018">
            <v>3.6</v>
          </cell>
          <cell r="F6018">
            <v>3.2</v>
          </cell>
          <cell r="G6018">
            <v>3.5</v>
          </cell>
          <cell r="H6018">
            <v>0.68</v>
          </cell>
        </row>
        <row r="6019">
          <cell r="A6019">
            <v>6018</v>
          </cell>
          <cell r="B6019" t="str">
            <v>Lectra</v>
          </cell>
          <cell r="C6019">
            <v>3.9</v>
          </cell>
          <cell r="D6019">
            <v>320</v>
          </cell>
          <cell r="E6019">
            <v>3.8</v>
          </cell>
          <cell r="F6019">
            <v>3.6</v>
          </cell>
          <cell r="G6019">
            <v>4</v>
          </cell>
          <cell r="H6019">
            <v>0.88</v>
          </cell>
        </row>
        <row r="6020">
          <cell r="A6020">
            <v>6019</v>
          </cell>
          <cell r="B6020" t="str">
            <v>LEDVANCE</v>
          </cell>
          <cell r="C6020">
            <v>3.3</v>
          </cell>
          <cell r="D6020">
            <v>410</v>
          </cell>
          <cell r="E6020">
            <v>3.4</v>
          </cell>
          <cell r="F6020">
            <v>2.9</v>
          </cell>
          <cell r="G6020">
            <v>3.1</v>
          </cell>
          <cell r="H6020">
            <v>0.55000000000000004</v>
          </cell>
        </row>
        <row r="6021">
          <cell r="A6021">
            <v>6020</v>
          </cell>
          <cell r="B6021" t="str">
            <v>Leibniz Association</v>
          </cell>
          <cell r="C6021">
            <v>3.9</v>
          </cell>
          <cell r="D6021">
            <v>220</v>
          </cell>
          <cell r="E6021">
            <v>3.8</v>
          </cell>
          <cell r="F6021">
            <v>3.5</v>
          </cell>
          <cell r="G6021">
            <v>4</v>
          </cell>
          <cell r="H6021">
            <v>0.8</v>
          </cell>
        </row>
        <row r="6022">
          <cell r="A6022">
            <v>6021</v>
          </cell>
          <cell r="B6022" t="str">
            <v>Leica Microsystems</v>
          </cell>
          <cell r="C6022">
            <v>3.7</v>
          </cell>
          <cell r="D6022">
            <v>520</v>
          </cell>
          <cell r="E6022">
            <v>3.6</v>
          </cell>
          <cell r="F6022">
            <v>3.3</v>
          </cell>
          <cell r="G6022">
            <v>3.7</v>
          </cell>
          <cell r="H6022">
            <v>0.78</v>
          </cell>
        </row>
        <row r="6023">
          <cell r="A6023">
            <v>6022</v>
          </cell>
          <cell r="B6023" t="str">
            <v>LexisNexis</v>
          </cell>
          <cell r="C6023">
            <v>3.9</v>
          </cell>
          <cell r="D6023">
            <v>4500</v>
          </cell>
          <cell r="E6023">
            <v>4.0999999999999996</v>
          </cell>
          <cell r="F6023">
            <v>3.6</v>
          </cell>
          <cell r="G6023">
            <v>4</v>
          </cell>
          <cell r="H6023">
            <v>0.86</v>
          </cell>
        </row>
        <row r="6024">
          <cell r="A6024">
            <v>6023</v>
          </cell>
          <cell r="B6024" t="str">
            <v>LG CNS</v>
          </cell>
          <cell r="C6024">
            <v>3.4</v>
          </cell>
          <cell r="D6024">
            <v>420</v>
          </cell>
          <cell r="E6024">
            <v>3</v>
          </cell>
          <cell r="F6024">
            <v>3.1</v>
          </cell>
          <cell r="G6024">
            <v>3.2</v>
          </cell>
          <cell r="H6024">
            <v>0.57999999999999996</v>
          </cell>
        </row>
        <row r="6025">
          <cell r="A6025">
            <v>6024</v>
          </cell>
          <cell r="B6025" t="str">
            <v>Lightspeed Commerce</v>
          </cell>
          <cell r="C6025">
            <v>3.8</v>
          </cell>
          <cell r="D6025">
            <v>720</v>
          </cell>
          <cell r="E6025">
            <v>3.9</v>
          </cell>
          <cell r="F6025">
            <v>3.5</v>
          </cell>
          <cell r="G6025">
            <v>4.0999999999999996</v>
          </cell>
          <cell r="H6025">
            <v>0.82</v>
          </cell>
        </row>
        <row r="6026">
          <cell r="A6026">
            <v>6025</v>
          </cell>
          <cell r="B6026" t="str">
            <v>Linfox</v>
          </cell>
          <cell r="C6026">
            <v>3.3</v>
          </cell>
          <cell r="D6026">
            <v>620</v>
          </cell>
          <cell r="E6026">
            <v>3.1</v>
          </cell>
          <cell r="F6026">
            <v>2.9</v>
          </cell>
          <cell r="G6026">
            <v>3.2</v>
          </cell>
          <cell r="H6026">
            <v>0.54</v>
          </cell>
        </row>
        <row r="6027">
          <cell r="A6027">
            <v>6026</v>
          </cell>
          <cell r="B6027" t="str">
            <v>Livingston International</v>
          </cell>
          <cell r="C6027">
            <v>3.2</v>
          </cell>
          <cell r="D6027">
            <v>510</v>
          </cell>
          <cell r="E6027">
            <v>3.3</v>
          </cell>
          <cell r="F6027">
            <v>2.8</v>
          </cell>
          <cell r="G6027">
            <v>3</v>
          </cell>
          <cell r="H6027">
            <v>0.48</v>
          </cell>
        </row>
        <row r="6028">
          <cell r="A6028">
            <v>6027</v>
          </cell>
          <cell r="B6028" t="str">
            <v>Lixil Group Corporation</v>
          </cell>
          <cell r="C6028">
            <v>3.6</v>
          </cell>
          <cell r="D6028">
            <v>1100</v>
          </cell>
          <cell r="E6028">
            <v>3.7</v>
          </cell>
          <cell r="F6028">
            <v>3.2</v>
          </cell>
          <cell r="G6028">
            <v>3.5</v>
          </cell>
          <cell r="H6028">
            <v>0.7</v>
          </cell>
        </row>
        <row r="6029">
          <cell r="A6029">
            <v>6028</v>
          </cell>
          <cell r="B6029" t="str">
            <v>Lloyds Banking Group</v>
          </cell>
          <cell r="C6029">
            <v>3.8</v>
          </cell>
          <cell r="D6029">
            <v>11000</v>
          </cell>
          <cell r="E6029">
            <v>4</v>
          </cell>
          <cell r="F6029">
            <v>3.4</v>
          </cell>
          <cell r="G6029">
            <v>3.8</v>
          </cell>
          <cell r="H6029">
            <v>0.84</v>
          </cell>
        </row>
        <row r="6030">
          <cell r="A6030">
            <v>6029</v>
          </cell>
          <cell r="B6030" t="str">
            <v>Loblaw Companies</v>
          </cell>
          <cell r="C6030">
            <v>3.2</v>
          </cell>
          <cell r="D6030">
            <v>8500</v>
          </cell>
          <cell r="E6030">
            <v>3.1</v>
          </cell>
          <cell r="F6030">
            <v>2.8</v>
          </cell>
          <cell r="G6030">
            <v>3</v>
          </cell>
          <cell r="H6030">
            <v>0.52</v>
          </cell>
        </row>
        <row r="6031">
          <cell r="A6031">
            <v>6030</v>
          </cell>
          <cell r="B6031" t="str">
            <v>Logicalis</v>
          </cell>
          <cell r="C6031">
            <v>3.6</v>
          </cell>
          <cell r="D6031">
            <v>1200</v>
          </cell>
          <cell r="E6031">
            <v>3.7</v>
          </cell>
          <cell r="F6031">
            <v>3.3</v>
          </cell>
          <cell r="G6031">
            <v>3.6</v>
          </cell>
          <cell r="H6031">
            <v>0.75</v>
          </cell>
        </row>
        <row r="6032">
          <cell r="A6032">
            <v>6031</v>
          </cell>
          <cell r="B6032" t="str">
            <v>London Stock Exchange Group</v>
          </cell>
          <cell r="C6032">
            <v>3.9</v>
          </cell>
          <cell r="D6032">
            <v>5200</v>
          </cell>
          <cell r="E6032">
            <v>3.8</v>
          </cell>
          <cell r="F6032">
            <v>3.6</v>
          </cell>
          <cell r="G6032">
            <v>4</v>
          </cell>
          <cell r="H6032">
            <v>0.88</v>
          </cell>
        </row>
        <row r="6033">
          <cell r="A6033">
            <v>6032</v>
          </cell>
          <cell r="B6033" t="str">
            <v>L'Oreal</v>
          </cell>
          <cell r="C6033">
            <v>4.0999999999999996</v>
          </cell>
          <cell r="D6033">
            <v>16000</v>
          </cell>
          <cell r="E6033">
            <v>3.5</v>
          </cell>
          <cell r="F6033">
            <v>3.7</v>
          </cell>
          <cell r="G6033">
            <v>4.2</v>
          </cell>
          <cell r="H6033">
            <v>0.92</v>
          </cell>
        </row>
        <row r="6034">
          <cell r="A6034">
            <v>6033</v>
          </cell>
          <cell r="B6034" t="str">
            <v>LRQA</v>
          </cell>
          <cell r="C6034">
            <v>3.6</v>
          </cell>
          <cell r="D6034">
            <v>410</v>
          </cell>
          <cell r="E6034">
            <v>3.7</v>
          </cell>
          <cell r="F6034">
            <v>3.2</v>
          </cell>
          <cell r="G6034">
            <v>3.5</v>
          </cell>
          <cell r="H6034">
            <v>0.7</v>
          </cell>
        </row>
        <row r="6035">
          <cell r="A6035">
            <v>6034</v>
          </cell>
          <cell r="B6035" t="str">
            <v>Lufthansa Industry Solutions</v>
          </cell>
          <cell r="C6035">
            <v>4.0999999999999996</v>
          </cell>
          <cell r="D6035">
            <v>320</v>
          </cell>
          <cell r="E6035">
            <v>4.2</v>
          </cell>
          <cell r="F6035">
            <v>3.8</v>
          </cell>
          <cell r="G6035">
            <v>4.2</v>
          </cell>
          <cell r="H6035">
            <v>0.9</v>
          </cell>
        </row>
        <row r="6036">
          <cell r="A6036">
            <v>6035</v>
          </cell>
          <cell r="B6036" t="str">
            <v>Lundbeck</v>
          </cell>
          <cell r="C6036">
            <v>4</v>
          </cell>
          <cell r="D6036">
            <v>620</v>
          </cell>
          <cell r="E6036">
            <v>4.0999999999999996</v>
          </cell>
          <cell r="F6036">
            <v>3.7</v>
          </cell>
          <cell r="G6036">
            <v>4.2</v>
          </cell>
          <cell r="H6036">
            <v>0.92</v>
          </cell>
        </row>
        <row r="6037">
          <cell r="A6037">
            <v>6036</v>
          </cell>
          <cell r="B6037" t="str">
            <v>Luxoft</v>
          </cell>
          <cell r="C6037">
            <v>3.8</v>
          </cell>
          <cell r="D6037">
            <v>6500</v>
          </cell>
          <cell r="E6037">
            <v>3.9</v>
          </cell>
          <cell r="F6037">
            <v>3.5</v>
          </cell>
          <cell r="G6037">
            <v>3.8</v>
          </cell>
          <cell r="H6037">
            <v>0.8</v>
          </cell>
        </row>
        <row r="6038">
          <cell r="A6038">
            <v>6037</v>
          </cell>
          <cell r="B6038" t="str">
            <v>M3</v>
          </cell>
          <cell r="C6038">
            <v>3.7</v>
          </cell>
          <cell r="D6038">
            <v>210</v>
          </cell>
          <cell r="E6038">
            <v>3.5</v>
          </cell>
          <cell r="F6038">
            <v>3.4</v>
          </cell>
          <cell r="G6038">
            <v>3.7</v>
          </cell>
          <cell r="H6038">
            <v>0.78</v>
          </cell>
        </row>
        <row r="6039">
          <cell r="A6039">
            <v>6038</v>
          </cell>
          <cell r="B6039" t="str">
            <v>Macquarie Bank</v>
          </cell>
          <cell r="C6039">
            <v>4</v>
          </cell>
          <cell r="D6039">
            <v>5200</v>
          </cell>
          <cell r="E6039">
            <v>3.5</v>
          </cell>
          <cell r="F6039">
            <v>3.7</v>
          </cell>
          <cell r="G6039">
            <v>4.0999999999999996</v>
          </cell>
          <cell r="H6039">
            <v>0.9</v>
          </cell>
        </row>
        <row r="6040">
          <cell r="A6040">
            <v>6039</v>
          </cell>
          <cell r="B6040" t="str">
            <v>Macquarie Group</v>
          </cell>
          <cell r="C6040">
            <v>4</v>
          </cell>
          <cell r="D6040">
            <v>5200</v>
          </cell>
          <cell r="E6040">
            <v>3.5</v>
          </cell>
          <cell r="F6040">
            <v>3.7</v>
          </cell>
          <cell r="G6040">
            <v>4.0999999999999996</v>
          </cell>
          <cell r="H6040">
            <v>0.9</v>
          </cell>
        </row>
        <row r="6041">
          <cell r="A6041">
            <v>6040</v>
          </cell>
          <cell r="B6041" t="str">
            <v>Macromill</v>
          </cell>
          <cell r="C6041">
            <v>3.4</v>
          </cell>
          <cell r="D6041">
            <v>160</v>
          </cell>
          <cell r="E6041">
            <v>3.2</v>
          </cell>
          <cell r="F6041">
            <v>3.1</v>
          </cell>
          <cell r="G6041">
            <v>3.3</v>
          </cell>
          <cell r="H6041">
            <v>0.6</v>
          </cell>
        </row>
        <row r="6042">
          <cell r="A6042">
            <v>6041</v>
          </cell>
          <cell r="B6042" t="str">
            <v>Maersk</v>
          </cell>
          <cell r="C6042">
            <v>3.9</v>
          </cell>
          <cell r="D6042">
            <v>11000</v>
          </cell>
          <cell r="E6042">
            <v>3.7</v>
          </cell>
          <cell r="F6042">
            <v>3.6</v>
          </cell>
          <cell r="G6042">
            <v>4</v>
          </cell>
          <cell r="H6042">
            <v>0.86</v>
          </cell>
        </row>
        <row r="6043">
          <cell r="A6043">
            <v>6042</v>
          </cell>
          <cell r="B6043" t="str">
            <v>Maersk Line</v>
          </cell>
          <cell r="C6043">
            <v>3.9</v>
          </cell>
          <cell r="D6043">
            <v>11000</v>
          </cell>
          <cell r="E6043">
            <v>3.7</v>
          </cell>
          <cell r="F6043">
            <v>3.6</v>
          </cell>
          <cell r="G6043">
            <v>4</v>
          </cell>
          <cell r="H6043">
            <v>0.86</v>
          </cell>
        </row>
        <row r="6044">
          <cell r="A6044">
            <v>6043</v>
          </cell>
          <cell r="B6044" t="str">
            <v>Making Science</v>
          </cell>
          <cell r="C6044">
            <v>4.2</v>
          </cell>
          <cell r="D6044">
            <v>160</v>
          </cell>
          <cell r="E6044">
            <v>4</v>
          </cell>
          <cell r="F6044">
            <v>4.0999999999999996</v>
          </cell>
          <cell r="G6044">
            <v>4.4000000000000004</v>
          </cell>
          <cell r="H6044">
            <v>0.95</v>
          </cell>
        </row>
        <row r="6045">
          <cell r="A6045">
            <v>6044</v>
          </cell>
          <cell r="B6045" t="str">
            <v>Mallinckrodt</v>
          </cell>
          <cell r="C6045">
            <v>3.1</v>
          </cell>
          <cell r="D6045">
            <v>1100</v>
          </cell>
          <cell r="E6045">
            <v>3.2</v>
          </cell>
          <cell r="F6045">
            <v>2.8</v>
          </cell>
          <cell r="G6045">
            <v>2.9</v>
          </cell>
          <cell r="H6045">
            <v>0.45</v>
          </cell>
        </row>
        <row r="6046">
          <cell r="A6046">
            <v>6045</v>
          </cell>
          <cell r="B6046" t="str">
            <v>Man Group</v>
          </cell>
          <cell r="C6046">
            <v>4.0999999999999996</v>
          </cell>
          <cell r="D6046">
            <v>320</v>
          </cell>
          <cell r="E6046">
            <v>3.8</v>
          </cell>
          <cell r="F6046">
            <v>3.9</v>
          </cell>
          <cell r="G6046">
            <v>4.2</v>
          </cell>
          <cell r="H6046">
            <v>0.92</v>
          </cell>
        </row>
        <row r="6047">
          <cell r="A6047">
            <v>6046</v>
          </cell>
          <cell r="B6047" t="str">
            <v>Manulife Financial</v>
          </cell>
          <cell r="C6047">
            <v>3.8</v>
          </cell>
          <cell r="D6047">
            <v>6200</v>
          </cell>
          <cell r="E6047">
            <v>3.9</v>
          </cell>
          <cell r="F6047">
            <v>3.5</v>
          </cell>
          <cell r="G6047">
            <v>3.8</v>
          </cell>
          <cell r="H6047">
            <v>0.84</v>
          </cell>
        </row>
        <row r="6048">
          <cell r="A6048">
            <v>6047</v>
          </cell>
          <cell r="B6048" t="str">
            <v>Marley Spoon</v>
          </cell>
          <cell r="C6048">
            <v>3.3</v>
          </cell>
          <cell r="D6048">
            <v>310</v>
          </cell>
          <cell r="E6048">
            <v>3.2</v>
          </cell>
          <cell r="F6048">
            <v>2.9</v>
          </cell>
          <cell r="G6048">
            <v>3.4</v>
          </cell>
          <cell r="H6048">
            <v>0.57999999999999996</v>
          </cell>
        </row>
        <row r="6049">
          <cell r="A6049">
            <v>6048</v>
          </cell>
          <cell r="B6049" t="str">
            <v>Marshall Motor Holdings</v>
          </cell>
          <cell r="C6049">
            <v>3.6</v>
          </cell>
          <cell r="D6049">
            <v>320</v>
          </cell>
          <cell r="E6049">
            <v>3.4</v>
          </cell>
          <cell r="F6049">
            <v>3.3</v>
          </cell>
          <cell r="G6049">
            <v>3.5</v>
          </cell>
          <cell r="H6049">
            <v>0.72</v>
          </cell>
        </row>
        <row r="6050">
          <cell r="A6050">
            <v>6049</v>
          </cell>
          <cell r="B6050" t="str">
            <v>Maxwell Leadership</v>
          </cell>
          <cell r="C6050">
            <v>4.3</v>
          </cell>
          <cell r="D6050">
            <v>110</v>
          </cell>
          <cell r="E6050">
            <v>4.2</v>
          </cell>
          <cell r="F6050">
            <v>4.0999999999999996</v>
          </cell>
          <cell r="G6050">
            <v>4.5</v>
          </cell>
          <cell r="H6050">
            <v>0.9</v>
          </cell>
        </row>
        <row r="6051">
          <cell r="A6051">
            <v>6050</v>
          </cell>
          <cell r="B6051" t="str">
            <v>M&amp;C Saatchi</v>
          </cell>
          <cell r="C6051">
            <v>3.5</v>
          </cell>
          <cell r="D6051">
            <v>420</v>
          </cell>
          <cell r="E6051">
            <v>3</v>
          </cell>
          <cell r="F6051">
            <v>3.1</v>
          </cell>
          <cell r="G6051">
            <v>3.7</v>
          </cell>
          <cell r="H6051">
            <v>0.65</v>
          </cell>
        </row>
        <row r="6052">
          <cell r="A6052">
            <v>6051</v>
          </cell>
          <cell r="B6052" t="str">
            <v>Medela</v>
          </cell>
          <cell r="C6052">
            <v>3.4</v>
          </cell>
          <cell r="D6052">
            <v>410</v>
          </cell>
          <cell r="E6052">
            <v>3.5</v>
          </cell>
          <cell r="F6052">
            <v>3</v>
          </cell>
          <cell r="G6052">
            <v>3.3</v>
          </cell>
          <cell r="H6052">
            <v>0.62</v>
          </cell>
        </row>
        <row r="6053">
          <cell r="A6053">
            <v>6052</v>
          </cell>
          <cell r="B6053" t="str">
            <v>mediacom</v>
          </cell>
          <cell r="C6053">
            <v>3.6</v>
          </cell>
          <cell r="D6053">
            <v>2100</v>
          </cell>
          <cell r="E6053">
            <v>3.2</v>
          </cell>
          <cell r="F6053">
            <v>3.3</v>
          </cell>
          <cell r="G6053">
            <v>3.8</v>
          </cell>
          <cell r="H6053">
            <v>0.74</v>
          </cell>
        </row>
        <row r="6054">
          <cell r="A6054">
            <v>6053</v>
          </cell>
          <cell r="B6054" t="str">
            <v>MediaTek</v>
          </cell>
          <cell r="C6054">
            <v>3.9</v>
          </cell>
          <cell r="D6054">
            <v>2200</v>
          </cell>
          <cell r="E6054">
            <v>3.5</v>
          </cell>
          <cell r="F6054">
            <v>3.6</v>
          </cell>
          <cell r="G6054">
            <v>3.8</v>
          </cell>
          <cell r="H6054">
            <v>0.88</v>
          </cell>
        </row>
        <row r="6055">
          <cell r="A6055">
            <v>6054</v>
          </cell>
          <cell r="B6055" t="str">
            <v>Mediterranean Shipping Company</v>
          </cell>
          <cell r="C6055">
            <v>3.5</v>
          </cell>
          <cell r="D6055">
            <v>3200</v>
          </cell>
          <cell r="E6055">
            <v>3.2</v>
          </cell>
          <cell r="F6055">
            <v>3.1</v>
          </cell>
          <cell r="G6055">
            <v>3.4</v>
          </cell>
          <cell r="H6055">
            <v>0.68</v>
          </cell>
        </row>
        <row r="6056">
          <cell r="A6056">
            <v>6055</v>
          </cell>
          <cell r="B6056" t="str">
            <v>MegazoneCloud</v>
          </cell>
          <cell r="C6056">
            <v>3.6</v>
          </cell>
          <cell r="D6056">
            <v>160</v>
          </cell>
          <cell r="E6056">
            <v>3.4</v>
          </cell>
          <cell r="F6056">
            <v>3.3</v>
          </cell>
          <cell r="G6056">
            <v>3.5</v>
          </cell>
          <cell r="H6056">
            <v>0.7</v>
          </cell>
        </row>
        <row r="6057">
          <cell r="A6057">
            <v>6056</v>
          </cell>
          <cell r="B6057" t="str">
            <v>Melexis</v>
          </cell>
          <cell r="C6057">
            <v>4</v>
          </cell>
          <cell r="D6057">
            <v>210</v>
          </cell>
          <cell r="E6057">
            <v>4.0999999999999996</v>
          </cell>
          <cell r="F6057">
            <v>3.7</v>
          </cell>
          <cell r="G6057">
            <v>4.2</v>
          </cell>
          <cell r="H6057">
            <v>0.92</v>
          </cell>
        </row>
        <row r="6058">
          <cell r="A6058">
            <v>6057</v>
          </cell>
          <cell r="B6058" t="str">
            <v>Mercari</v>
          </cell>
          <cell r="C6058">
            <v>3.9</v>
          </cell>
          <cell r="D6058">
            <v>320</v>
          </cell>
          <cell r="E6058">
            <v>4</v>
          </cell>
          <cell r="F6058">
            <v>3.7</v>
          </cell>
          <cell r="G6058">
            <v>4.2</v>
          </cell>
          <cell r="H6058">
            <v>0.88</v>
          </cell>
        </row>
        <row r="6059">
          <cell r="A6059">
            <v>6058</v>
          </cell>
          <cell r="B6059" t="str">
            <v>Meridian Credit Union</v>
          </cell>
          <cell r="C6059">
            <v>3.7</v>
          </cell>
          <cell r="D6059">
            <v>310</v>
          </cell>
          <cell r="E6059">
            <v>3.8</v>
          </cell>
          <cell r="F6059">
            <v>3.4</v>
          </cell>
          <cell r="G6059">
            <v>3.9</v>
          </cell>
          <cell r="H6059">
            <v>0.78</v>
          </cell>
        </row>
        <row r="6060">
          <cell r="A6060">
            <v>6059</v>
          </cell>
          <cell r="B6060" t="str">
            <v>Merkle</v>
          </cell>
          <cell r="C6060">
            <v>3.7</v>
          </cell>
          <cell r="D6060">
            <v>4200</v>
          </cell>
          <cell r="E6060">
            <v>3.5</v>
          </cell>
          <cell r="F6060">
            <v>3.4</v>
          </cell>
          <cell r="G6060">
            <v>3.9</v>
          </cell>
          <cell r="H6060">
            <v>0.76</v>
          </cell>
        </row>
        <row r="6061">
          <cell r="A6061">
            <v>6060</v>
          </cell>
          <cell r="B6061" t="str">
            <v>Merlin Entertainments</v>
          </cell>
          <cell r="C6061">
            <v>3.5</v>
          </cell>
          <cell r="D6061">
            <v>3200</v>
          </cell>
          <cell r="E6061">
            <v>3.3</v>
          </cell>
          <cell r="F6061">
            <v>3.2</v>
          </cell>
          <cell r="G6061">
            <v>3.7</v>
          </cell>
          <cell r="H6061">
            <v>0.72</v>
          </cell>
        </row>
        <row r="6062">
          <cell r="A6062">
            <v>6061</v>
          </cell>
          <cell r="B6062" t="str">
            <v>Metcash</v>
          </cell>
          <cell r="C6062">
            <v>3.4</v>
          </cell>
          <cell r="D6062">
            <v>620</v>
          </cell>
          <cell r="E6062">
            <v>3.5</v>
          </cell>
          <cell r="F6062">
            <v>3.1</v>
          </cell>
          <cell r="G6062">
            <v>3.4</v>
          </cell>
          <cell r="H6062">
            <v>0.65</v>
          </cell>
        </row>
        <row r="6063">
          <cell r="A6063">
            <v>6062</v>
          </cell>
          <cell r="B6063" t="str">
            <v>MHP Management and IT Consulting</v>
          </cell>
          <cell r="C6063">
            <v>4.2</v>
          </cell>
          <cell r="D6063">
            <v>410</v>
          </cell>
          <cell r="E6063">
            <v>4.0999999999999996</v>
          </cell>
          <cell r="F6063">
            <v>4</v>
          </cell>
          <cell r="G6063">
            <v>4.3</v>
          </cell>
          <cell r="H6063">
            <v>0.94</v>
          </cell>
        </row>
        <row r="6064">
          <cell r="A6064">
            <v>6063</v>
          </cell>
          <cell r="B6064" t="str">
            <v>Micro Focus</v>
          </cell>
          <cell r="C6064">
            <v>3.6</v>
          </cell>
          <cell r="D6064">
            <v>5200</v>
          </cell>
          <cell r="E6064">
            <v>3.8</v>
          </cell>
          <cell r="F6064">
            <v>3.2</v>
          </cell>
          <cell r="G6064">
            <v>3.5</v>
          </cell>
          <cell r="H6064">
            <v>0.7</v>
          </cell>
        </row>
        <row r="6065">
          <cell r="A6065">
            <v>6064</v>
          </cell>
          <cell r="B6065" t="str">
            <v>MicroPort CRM</v>
          </cell>
          <cell r="C6065">
            <v>3.4</v>
          </cell>
          <cell r="D6065">
            <v>310</v>
          </cell>
          <cell r="E6065">
            <v>3.3</v>
          </cell>
          <cell r="F6065">
            <v>3.1</v>
          </cell>
          <cell r="G6065">
            <v>3.3</v>
          </cell>
          <cell r="H6065">
            <v>0.6</v>
          </cell>
        </row>
        <row r="6066">
          <cell r="A6066">
            <v>6065</v>
          </cell>
          <cell r="B6066" t="str">
            <v>Mimecast</v>
          </cell>
          <cell r="C6066">
            <v>3.8</v>
          </cell>
          <cell r="D6066">
            <v>720</v>
          </cell>
          <cell r="E6066">
            <v>3.7</v>
          </cell>
          <cell r="F6066">
            <v>3.5</v>
          </cell>
          <cell r="G6066">
            <v>4.0999999999999996</v>
          </cell>
          <cell r="H6066">
            <v>0.82</v>
          </cell>
        </row>
        <row r="6067">
          <cell r="A6067">
            <v>6066</v>
          </cell>
          <cell r="B6067" t="str">
            <v>Mirae Asset</v>
          </cell>
          <cell r="C6067">
            <v>3.6</v>
          </cell>
          <cell r="D6067">
            <v>420</v>
          </cell>
          <cell r="E6067">
            <v>3.3</v>
          </cell>
          <cell r="F6067">
            <v>3.2</v>
          </cell>
          <cell r="G6067">
            <v>3.4</v>
          </cell>
          <cell r="H6067">
            <v>0.7</v>
          </cell>
        </row>
        <row r="6068">
          <cell r="A6068">
            <v>6067</v>
          </cell>
          <cell r="B6068" t="str">
            <v>Mitel Networks Corporation</v>
          </cell>
          <cell r="C6068">
            <v>3.5</v>
          </cell>
          <cell r="D6068">
            <v>2100</v>
          </cell>
          <cell r="E6068">
            <v>3.7</v>
          </cell>
          <cell r="F6068">
            <v>3.1</v>
          </cell>
          <cell r="G6068">
            <v>3.4</v>
          </cell>
          <cell r="H6068">
            <v>0.68</v>
          </cell>
        </row>
        <row r="6069">
          <cell r="A6069">
            <v>6068</v>
          </cell>
          <cell r="B6069" t="str">
            <v>Mitsubishi UFJ Financial Group</v>
          </cell>
          <cell r="C6069">
            <v>3.7</v>
          </cell>
          <cell r="D6069">
            <v>6200</v>
          </cell>
          <cell r="E6069">
            <v>3.6</v>
          </cell>
          <cell r="F6069">
            <v>3.3</v>
          </cell>
          <cell r="G6069">
            <v>3.6</v>
          </cell>
          <cell r="H6069">
            <v>0.78</v>
          </cell>
        </row>
        <row r="6070">
          <cell r="A6070">
            <v>6069</v>
          </cell>
          <cell r="B6070" t="str">
            <v>Mitsui &amp; Co</v>
          </cell>
          <cell r="C6070">
            <v>3.9</v>
          </cell>
          <cell r="D6070">
            <v>620</v>
          </cell>
          <cell r="E6070">
            <v>3.8</v>
          </cell>
          <cell r="F6070">
            <v>3.6</v>
          </cell>
          <cell r="G6070">
            <v>3.9</v>
          </cell>
          <cell r="H6070">
            <v>0.85</v>
          </cell>
        </row>
        <row r="6071">
          <cell r="A6071">
            <v>6070</v>
          </cell>
          <cell r="B6071" t="str">
            <v>mixi</v>
          </cell>
          <cell r="C6071">
            <v>3.7</v>
          </cell>
          <cell r="D6071">
            <v>110</v>
          </cell>
          <cell r="E6071">
            <v>3.9</v>
          </cell>
          <cell r="F6071">
            <v>3.4</v>
          </cell>
          <cell r="G6071">
            <v>3.8</v>
          </cell>
          <cell r="H6071">
            <v>0.75</v>
          </cell>
        </row>
        <row r="6072">
          <cell r="A6072">
            <v>6071</v>
          </cell>
          <cell r="B6072" t="str">
            <v>Mizuho Financial Group</v>
          </cell>
          <cell r="C6072">
            <v>3.5</v>
          </cell>
          <cell r="D6072">
            <v>4200</v>
          </cell>
          <cell r="E6072">
            <v>3.4</v>
          </cell>
          <cell r="F6072">
            <v>3.1</v>
          </cell>
          <cell r="G6072">
            <v>3.3</v>
          </cell>
          <cell r="H6072">
            <v>0.68</v>
          </cell>
        </row>
        <row r="6073">
          <cell r="A6073">
            <v>6072</v>
          </cell>
          <cell r="B6073" t="str">
            <v>Modis</v>
          </cell>
          <cell r="C6073">
            <v>3.6</v>
          </cell>
          <cell r="D6073">
            <v>2100</v>
          </cell>
          <cell r="E6073">
            <v>3.7</v>
          </cell>
          <cell r="F6073">
            <v>3.3</v>
          </cell>
          <cell r="G6073">
            <v>3.5</v>
          </cell>
          <cell r="H6073">
            <v>0.74</v>
          </cell>
        </row>
        <row r="6074">
          <cell r="A6074">
            <v>6073</v>
          </cell>
          <cell r="B6074" t="str">
            <v>Moneris</v>
          </cell>
          <cell r="C6074">
            <v>3.6</v>
          </cell>
          <cell r="D6074">
            <v>520</v>
          </cell>
          <cell r="E6074">
            <v>3.8</v>
          </cell>
          <cell r="F6074">
            <v>3.3</v>
          </cell>
          <cell r="G6074">
            <v>3.6</v>
          </cell>
          <cell r="H6074">
            <v>0.72</v>
          </cell>
        </row>
        <row r="6075">
          <cell r="A6075">
            <v>6074</v>
          </cell>
          <cell r="B6075" t="str">
            <v>monks</v>
          </cell>
          <cell r="C6075">
            <v>3.5</v>
          </cell>
          <cell r="D6075">
            <v>1100</v>
          </cell>
          <cell r="E6075">
            <v>3.1</v>
          </cell>
          <cell r="F6075">
            <v>3.2</v>
          </cell>
          <cell r="G6075">
            <v>3.8</v>
          </cell>
          <cell r="H6075">
            <v>0.68</v>
          </cell>
        </row>
        <row r="6076">
          <cell r="A6076">
            <v>6075</v>
          </cell>
          <cell r="B6076" t="str">
            <v>Monzo</v>
          </cell>
          <cell r="C6076">
            <v>4.0999999999999996</v>
          </cell>
          <cell r="D6076">
            <v>620</v>
          </cell>
          <cell r="E6076">
            <v>4</v>
          </cell>
          <cell r="F6076">
            <v>3.8</v>
          </cell>
          <cell r="G6076">
            <v>4.4000000000000004</v>
          </cell>
          <cell r="H6076">
            <v>0.9</v>
          </cell>
        </row>
        <row r="6077">
          <cell r="A6077">
            <v>6076</v>
          </cell>
          <cell r="B6077" t="str">
            <v>MSQ Partners</v>
          </cell>
          <cell r="C6077">
            <v>3.8</v>
          </cell>
          <cell r="D6077">
            <v>110</v>
          </cell>
          <cell r="E6077">
            <v>3.6</v>
          </cell>
          <cell r="F6077">
            <v>3.5</v>
          </cell>
          <cell r="G6077">
            <v>4</v>
          </cell>
          <cell r="H6077">
            <v>0.82</v>
          </cell>
        </row>
        <row r="6078">
          <cell r="A6078">
            <v>6077</v>
          </cell>
          <cell r="B6078" t="str">
            <v>MUFG Bank</v>
          </cell>
          <cell r="C6078">
            <v>3.7</v>
          </cell>
          <cell r="D6078">
            <v>6200</v>
          </cell>
          <cell r="E6078">
            <v>3.6</v>
          </cell>
          <cell r="F6078">
            <v>3.3</v>
          </cell>
          <cell r="G6078">
            <v>3.6</v>
          </cell>
          <cell r="H6078">
            <v>0.78</v>
          </cell>
        </row>
        <row r="6079">
          <cell r="A6079">
            <v>6078</v>
          </cell>
          <cell r="B6079" t="str">
            <v>Mullen Lowe Group</v>
          </cell>
          <cell r="C6079">
            <v>3.5</v>
          </cell>
          <cell r="D6079">
            <v>620</v>
          </cell>
          <cell r="E6079">
            <v>3.1</v>
          </cell>
          <cell r="F6079">
            <v>3.1</v>
          </cell>
          <cell r="G6079">
            <v>3.7</v>
          </cell>
          <cell r="H6079">
            <v>0.64</v>
          </cell>
        </row>
        <row r="6080">
          <cell r="A6080">
            <v>6079</v>
          </cell>
          <cell r="B6080" t="str">
            <v>N26</v>
          </cell>
          <cell r="C6080">
            <v>3.4</v>
          </cell>
          <cell r="D6080">
            <v>820</v>
          </cell>
          <cell r="E6080">
            <v>3.5</v>
          </cell>
          <cell r="F6080">
            <v>3</v>
          </cell>
          <cell r="G6080">
            <v>3.6</v>
          </cell>
          <cell r="H6080">
            <v>0.57999999999999996</v>
          </cell>
        </row>
        <row r="6081">
          <cell r="A6081">
            <v>6080</v>
          </cell>
          <cell r="B6081" t="str">
            <v>N-able Technologies</v>
          </cell>
          <cell r="C6081">
            <v>3.9</v>
          </cell>
          <cell r="D6081">
            <v>410</v>
          </cell>
          <cell r="E6081">
            <v>4</v>
          </cell>
          <cell r="F6081">
            <v>3.7</v>
          </cell>
          <cell r="G6081">
            <v>4.0999999999999996</v>
          </cell>
          <cell r="H6081">
            <v>0.88</v>
          </cell>
        </row>
        <row r="6082">
          <cell r="A6082">
            <v>6081</v>
          </cell>
          <cell r="B6082" t="str">
            <v>Nagarro SE</v>
          </cell>
          <cell r="C6082">
            <v>4.0999999999999996</v>
          </cell>
          <cell r="D6082">
            <v>4200</v>
          </cell>
          <cell r="E6082">
            <v>4.2</v>
          </cell>
          <cell r="F6082">
            <v>3.9</v>
          </cell>
          <cell r="G6082">
            <v>4.3</v>
          </cell>
          <cell r="H6082">
            <v>0.94</v>
          </cell>
        </row>
        <row r="6083">
          <cell r="A6083">
            <v>6082</v>
          </cell>
          <cell r="B6083" t="str">
            <v>National Australia Bank</v>
          </cell>
          <cell r="C6083">
            <v>3.7</v>
          </cell>
          <cell r="D6083">
            <v>4200</v>
          </cell>
          <cell r="E6083">
            <v>3.8</v>
          </cell>
          <cell r="F6083">
            <v>3.3</v>
          </cell>
          <cell r="G6083">
            <v>3.7</v>
          </cell>
          <cell r="H6083">
            <v>0.8</v>
          </cell>
        </row>
        <row r="6084">
          <cell r="A6084">
            <v>6083</v>
          </cell>
          <cell r="B6084" t="str">
            <v>National Bank of Canada</v>
          </cell>
          <cell r="C6084">
            <v>3.9</v>
          </cell>
          <cell r="D6084">
            <v>2100</v>
          </cell>
          <cell r="E6084">
            <v>4</v>
          </cell>
          <cell r="F6084">
            <v>3.6</v>
          </cell>
          <cell r="G6084">
            <v>4</v>
          </cell>
          <cell r="H6084">
            <v>0.88</v>
          </cell>
        </row>
        <row r="6085">
          <cell r="A6085">
            <v>6084</v>
          </cell>
          <cell r="B6085" t="str">
            <v>Natus Medical</v>
          </cell>
          <cell r="C6085">
            <v>3.2</v>
          </cell>
          <cell r="D6085">
            <v>420</v>
          </cell>
          <cell r="E6085">
            <v>3.3</v>
          </cell>
          <cell r="F6085">
            <v>2.8</v>
          </cell>
          <cell r="G6085">
            <v>3</v>
          </cell>
          <cell r="H6085">
            <v>0.5</v>
          </cell>
        </row>
        <row r="6086">
          <cell r="A6086">
            <v>6085</v>
          </cell>
          <cell r="B6086" t="str">
            <v>NatWest Bank</v>
          </cell>
          <cell r="C6086">
            <v>3.8</v>
          </cell>
          <cell r="D6086">
            <v>8200</v>
          </cell>
          <cell r="E6086">
            <v>4</v>
          </cell>
          <cell r="F6086">
            <v>3.4</v>
          </cell>
          <cell r="G6086">
            <v>3.9</v>
          </cell>
          <cell r="H6086">
            <v>0.85</v>
          </cell>
        </row>
        <row r="6087">
          <cell r="A6087">
            <v>6086</v>
          </cell>
          <cell r="B6087" t="str">
            <v>NatWest Group</v>
          </cell>
          <cell r="C6087">
            <v>3.8</v>
          </cell>
          <cell r="D6087">
            <v>8200</v>
          </cell>
          <cell r="E6087">
            <v>4</v>
          </cell>
          <cell r="F6087">
            <v>3.4</v>
          </cell>
          <cell r="G6087">
            <v>3.9</v>
          </cell>
          <cell r="H6087">
            <v>0.85</v>
          </cell>
        </row>
        <row r="6088">
          <cell r="A6088">
            <v>6087</v>
          </cell>
          <cell r="B6088" t="str">
            <v>NB Power</v>
          </cell>
          <cell r="C6088">
            <v>3.6</v>
          </cell>
          <cell r="D6088">
            <v>210</v>
          </cell>
          <cell r="E6088">
            <v>3.7</v>
          </cell>
          <cell r="F6088">
            <v>3.2</v>
          </cell>
          <cell r="G6088">
            <v>3.5</v>
          </cell>
          <cell r="H6088">
            <v>0.72</v>
          </cell>
        </row>
        <row r="6089">
          <cell r="A6089">
            <v>6088</v>
          </cell>
          <cell r="B6089" t="str">
            <v>NCC Group</v>
          </cell>
          <cell r="C6089">
            <v>3.5</v>
          </cell>
          <cell r="D6089">
            <v>1100</v>
          </cell>
          <cell r="E6089">
            <v>3.6</v>
          </cell>
          <cell r="F6089">
            <v>3.1</v>
          </cell>
          <cell r="G6089">
            <v>3.5</v>
          </cell>
          <cell r="H6089">
            <v>0.65</v>
          </cell>
        </row>
        <row r="6090">
          <cell r="A6090">
            <v>6089</v>
          </cell>
          <cell r="B6090" t="str">
            <v>NCSOFT</v>
          </cell>
          <cell r="C6090">
            <v>3.6</v>
          </cell>
          <cell r="D6090">
            <v>310</v>
          </cell>
          <cell r="E6090">
            <v>3.4</v>
          </cell>
          <cell r="F6090">
            <v>3.2</v>
          </cell>
          <cell r="G6090">
            <v>3.5</v>
          </cell>
          <cell r="H6090">
            <v>0.7</v>
          </cell>
        </row>
        <row r="6091">
          <cell r="A6091">
            <v>6090</v>
          </cell>
          <cell r="B6091" t="str">
            <v>NEC Corporation</v>
          </cell>
          <cell r="C6091">
            <v>3.7</v>
          </cell>
          <cell r="D6091">
            <v>6200</v>
          </cell>
          <cell r="E6091">
            <v>3.7</v>
          </cell>
          <cell r="F6091">
            <v>3.3</v>
          </cell>
          <cell r="G6091">
            <v>3.5</v>
          </cell>
          <cell r="H6091">
            <v>0.78</v>
          </cell>
        </row>
        <row r="6092">
          <cell r="A6092">
            <v>6091</v>
          </cell>
          <cell r="B6092" t="str">
            <v>Neowiz</v>
          </cell>
          <cell r="C6092">
            <v>3.5</v>
          </cell>
          <cell r="D6092">
            <v>110</v>
          </cell>
          <cell r="E6092">
            <v>3.3</v>
          </cell>
          <cell r="F6092">
            <v>3.1</v>
          </cell>
          <cell r="G6092">
            <v>3.4</v>
          </cell>
          <cell r="H6092">
            <v>0.65</v>
          </cell>
        </row>
        <row r="6093">
          <cell r="A6093">
            <v>6092</v>
          </cell>
          <cell r="B6093" t="str">
            <v>NetEase</v>
          </cell>
          <cell r="C6093">
            <v>3.6</v>
          </cell>
          <cell r="D6093">
            <v>1100</v>
          </cell>
          <cell r="E6093">
            <v>3.1</v>
          </cell>
          <cell r="F6093">
            <v>3.3</v>
          </cell>
          <cell r="G6093">
            <v>3.5</v>
          </cell>
          <cell r="H6093">
            <v>0.74</v>
          </cell>
        </row>
        <row r="6094">
          <cell r="A6094">
            <v>6093</v>
          </cell>
          <cell r="B6094" t="str">
            <v>Netmarble</v>
          </cell>
          <cell r="C6094">
            <v>3.4</v>
          </cell>
          <cell r="D6094">
            <v>210</v>
          </cell>
          <cell r="E6094">
            <v>2.8</v>
          </cell>
          <cell r="F6094">
            <v>3.1</v>
          </cell>
          <cell r="G6094">
            <v>3.3</v>
          </cell>
          <cell r="H6094">
            <v>0.6</v>
          </cell>
        </row>
        <row r="6095">
          <cell r="A6095">
            <v>6094</v>
          </cell>
          <cell r="B6095" t="str">
            <v>NewDay</v>
          </cell>
          <cell r="C6095">
            <v>3.8</v>
          </cell>
          <cell r="D6095">
            <v>410</v>
          </cell>
          <cell r="E6095">
            <v>3.9</v>
          </cell>
          <cell r="F6095">
            <v>3.5</v>
          </cell>
          <cell r="G6095">
            <v>4</v>
          </cell>
          <cell r="H6095">
            <v>0.84</v>
          </cell>
        </row>
        <row r="6096">
          <cell r="A6096">
            <v>6095</v>
          </cell>
          <cell r="B6096" t="str">
            <v>Newland Chase</v>
          </cell>
          <cell r="C6096">
            <v>3.3</v>
          </cell>
          <cell r="D6096">
            <v>210</v>
          </cell>
          <cell r="E6096">
            <v>3.2</v>
          </cell>
          <cell r="F6096">
            <v>2.9</v>
          </cell>
          <cell r="G6096">
            <v>3.1</v>
          </cell>
          <cell r="H6096">
            <v>0.55000000000000004</v>
          </cell>
        </row>
        <row r="6097">
          <cell r="A6097">
            <v>6096</v>
          </cell>
          <cell r="B6097" t="str">
            <v>Nexon</v>
          </cell>
          <cell r="C6097">
            <v>3.6</v>
          </cell>
          <cell r="D6097">
            <v>420</v>
          </cell>
          <cell r="E6097">
            <v>3.4</v>
          </cell>
          <cell r="F6097">
            <v>3.2</v>
          </cell>
          <cell r="G6097">
            <v>3.5</v>
          </cell>
          <cell r="H6097">
            <v>0.72</v>
          </cell>
        </row>
        <row r="6098">
          <cell r="A6098">
            <v>6097</v>
          </cell>
          <cell r="B6098" t="str">
            <v>Next Fifteen Communications Group</v>
          </cell>
          <cell r="C6098">
            <v>3.7</v>
          </cell>
          <cell r="D6098">
            <v>110</v>
          </cell>
          <cell r="E6098">
            <v>3.5</v>
          </cell>
          <cell r="F6098">
            <v>3.4</v>
          </cell>
          <cell r="G6098">
            <v>3.9</v>
          </cell>
          <cell r="H6098">
            <v>0.8</v>
          </cell>
        </row>
        <row r="6099">
          <cell r="A6099">
            <v>6098</v>
          </cell>
          <cell r="B6099" t="str">
            <v>Nexthink</v>
          </cell>
          <cell r="C6099">
            <v>4.2</v>
          </cell>
          <cell r="D6099">
            <v>420</v>
          </cell>
          <cell r="E6099">
            <v>4.0999999999999996</v>
          </cell>
          <cell r="F6099">
            <v>4</v>
          </cell>
          <cell r="G6099">
            <v>4.4000000000000004</v>
          </cell>
          <cell r="H6099">
            <v>0.94</v>
          </cell>
        </row>
        <row r="6100">
          <cell r="A6100">
            <v>6099</v>
          </cell>
          <cell r="B6100" t="str">
            <v>NHS England</v>
          </cell>
          <cell r="C6100">
            <v>3.6</v>
          </cell>
          <cell r="D6100">
            <v>5200</v>
          </cell>
          <cell r="E6100">
            <v>3.7</v>
          </cell>
          <cell r="F6100">
            <v>3.1</v>
          </cell>
          <cell r="G6100">
            <v>3.7</v>
          </cell>
          <cell r="H6100">
            <v>0.7</v>
          </cell>
        </row>
        <row r="6101">
          <cell r="A6101">
            <v>6100</v>
          </cell>
          <cell r="B6101" t="str">
            <v>Nippon Express</v>
          </cell>
          <cell r="C6101">
            <v>3.3</v>
          </cell>
          <cell r="D6101">
            <v>1100</v>
          </cell>
          <cell r="E6101">
            <v>3.2</v>
          </cell>
          <cell r="F6101">
            <v>2.9</v>
          </cell>
          <cell r="G6101">
            <v>3.1</v>
          </cell>
          <cell r="H6101">
            <v>0.57999999999999996</v>
          </cell>
        </row>
        <row r="6102">
          <cell r="A6102">
            <v>6101</v>
          </cell>
          <cell r="B6102" t="str">
            <v>Nokia</v>
          </cell>
          <cell r="C6102">
            <v>4.0999999999999996</v>
          </cell>
          <cell r="D6102">
            <v>16200</v>
          </cell>
          <cell r="E6102">
            <v>4</v>
          </cell>
          <cell r="F6102">
            <v>3.6</v>
          </cell>
          <cell r="G6102">
            <v>4.0999999999999996</v>
          </cell>
          <cell r="H6102">
            <v>0.91</v>
          </cell>
        </row>
        <row r="6103">
          <cell r="A6103">
            <v>6102</v>
          </cell>
          <cell r="B6103" t="str">
            <v>Nokia Bell Labs</v>
          </cell>
          <cell r="C6103">
            <v>4.2</v>
          </cell>
          <cell r="D6103">
            <v>850</v>
          </cell>
          <cell r="E6103">
            <v>3.9</v>
          </cell>
          <cell r="F6103">
            <v>3.7</v>
          </cell>
          <cell r="G6103">
            <v>4.2</v>
          </cell>
          <cell r="H6103">
            <v>0.9</v>
          </cell>
        </row>
        <row r="6104">
          <cell r="A6104">
            <v>6103</v>
          </cell>
          <cell r="B6104" t="str">
            <v>Nomura</v>
          </cell>
          <cell r="C6104">
            <v>3.6</v>
          </cell>
          <cell r="D6104">
            <v>3400</v>
          </cell>
          <cell r="E6104">
            <v>3.1</v>
          </cell>
          <cell r="F6104">
            <v>3.2</v>
          </cell>
          <cell r="G6104">
            <v>3.4</v>
          </cell>
          <cell r="H6104">
            <v>0.78</v>
          </cell>
        </row>
        <row r="6105">
          <cell r="A6105">
            <v>6104</v>
          </cell>
          <cell r="B6105" t="str">
            <v>Nomura Research Institute</v>
          </cell>
          <cell r="C6105">
            <v>3.8</v>
          </cell>
          <cell r="D6105">
            <v>450</v>
          </cell>
          <cell r="E6105">
            <v>3.4</v>
          </cell>
          <cell r="F6105">
            <v>3.3</v>
          </cell>
          <cell r="G6105">
            <v>3.7</v>
          </cell>
          <cell r="H6105">
            <v>0.82</v>
          </cell>
        </row>
        <row r="6106">
          <cell r="A6106">
            <v>6105</v>
          </cell>
          <cell r="B6106" t="str">
            <v>Nord/LB</v>
          </cell>
          <cell r="C6106">
            <v>3.5</v>
          </cell>
          <cell r="D6106">
            <v>210</v>
          </cell>
          <cell r="E6106">
            <v>3.7</v>
          </cell>
          <cell r="F6106">
            <v>3</v>
          </cell>
          <cell r="G6106">
            <v>3.2</v>
          </cell>
          <cell r="H6106">
            <v>0.65</v>
          </cell>
        </row>
        <row r="6107">
          <cell r="A6107">
            <v>6106</v>
          </cell>
          <cell r="B6107" t="str">
            <v>Noventiq</v>
          </cell>
          <cell r="C6107">
            <v>4</v>
          </cell>
          <cell r="D6107">
            <v>620</v>
          </cell>
          <cell r="E6107">
            <v>3.9</v>
          </cell>
          <cell r="F6107">
            <v>3.7</v>
          </cell>
          <cell r="G6107">
            <v>4.0999999999999996</v>
          </cell>
          <cell r="H6107">
            <v>0.88</v>
          </cell>
        </row>
        <row r="6108">
          <cell r="A6108">
            <v>6107</v>
          </cell>
          <cell r="B6108" t="str">
            <v>NTT Communications</v>
          </cell>
          <cell r="C6108">
            <v>3.7</v>
          </cell>
          <cell r="D6108">
            <v>1100</v>
          </cell>
          <cell r="E6108">
            <v>3.8</v>
          </cell>
          <cell r="F6108">
            <v>3.2</v>
          </cell>
          <cell r="G6108">
            <v>3.5</v>
          </cell>
          <cell r="H6108">
            <v>0.76</v>
          </cell>
        </row>
        <row r="6109">
          <cell r="A6109">
            <v>6108</v>
          </cell>
          <cell r="B6109" t="str">
            <v>NTT Data</v>
          </cell>
          <cell r="C6109">
            <v>3.9</v>
          </cell>
          <cell r="D6109">
            <v>18500</v>
          </cell>
          <cell r="E6109">
            <v>3.8</v>
          </cell>
          <cell r="F6109">
            <v>3.5</v>
          </cell>
          <cell r="G6109">
            <v>3.8</v>
          </cell>
          <cell r="H6109">
            <v>0.84</v>
          </cell>
        </row>
        <row r="6110">
          <cell r="A6110">
            <v>6109</v>
          </cell>
          <cell r="B6110" t="str">
            <v>NTT DATA Business Solutions</v>
          </cell>
          <cell r="C6110">
            <v>3.8</v>
          </cell>
          <cell r="D6110">
            <v>950</v>
          </cell>
          <cell r="E6110">
            <v>3.7</v>
          </cell>
          <cell r="F6110">
            <v>3.4</v>
          </cell>
          <cell r="G6110">
            <v>3.7</v>
          </cell>
          <cell r="H6110">
            <v>0.82</v>
          </cell>
        </row>
        <row r="6111">
          <cell r="A6111">
            <v>6110</v>
          </cell>
          <cell r="B6111" t="str">
            <v>NTT DATA Business Solutions (UK) Limited</v>
          </cell>
          <cell r="C6111">
            <v>3.7</v>
          </cell>
          <cell r="D6111">
            <v>180</v>
          </cell>
          <cell r="E6111">
            <v>3.6</v>
          </cell>
          <cell r="F6111">
            <v>3.3</v>
          </cell>
          <cell r="G6111">
            <v>3.6</v>
          </cell>
          <cell r="H6111">
            <v>0.8</v>
          </cell>
        </row>
        <row r="6112">
          <cell r="A6112">
            <v>6111</v>
          </cell>
          <cell r="B6112" t="str">
            <v>NTT DoCoMo</v>
          </cell>
          <cell r="C6112">
            <v>3.8</v>
          </cell>
          <cell r="D6112">
            <v>400</v>
          </cell>
          <cell r="E6112">
            <v>4.0999999999999996</v>
          </cell>
          <cell r="F6112">
            <v>3.2</v>
          </cell>
          <cell r="G6112">
            <v>3.6</v>
          </cell>
          <cell r="H6112">
            <v>0.75</v>
          </cell>
        </row>
        <row r="6113">
          <cell r="A6113">
            <v>6112</v>
          </cell>
          <cell r="B6113" t="str">
            <v>NTT, Inc.</v>
          </cell>
          <cell r="C6113">
            <v>3.6</v>
          </cell>
          <cell r="D6113">
            <v>2800</v>
          </cell>
          <cell r="E6113">
            <v>3.5</v>
          </cell>
          <cell r="F6113">
            <v>3.2</v>
          </cell>
          <cell r="G6113">
            <v>3.4</v>
          </cell>
          <cell r="H6113">
            <v>0.72</v>
          </cell>
        </row>
        <row r="6114">
          <cell r="A6114">
            <v>6113</v>
          </cell>
          <cell r="B6114" t="str">
            <v>NTT Ltd</v>
          </cell>
          <cell r="C6114">
            <v>3.6</v>
          </cell>
          <cell r="D6114">
            <v>5400</v>
          </cell>
          <cell r="E6114">
            <v>3.5</v>
          </cell>
          <cell r="F6114">
            <v>3.2</v>
          </cell>
          <cell r="G6114">
            <v>3.4</v>
          </cell>
          <cell r="H6114">
            <v>0.72</v>
          </cell>
        </row>
        <row r="6115">
          <cell r="A6115">
            <v>6114</v>
          </cell>
          <cell r="B6115" t="str">
            <v>NTT Ltd</v>
          </cell>
          <cell r="C6115">
            <v>3.6</v>
          </cell>
          <cell r="D6115">
            <v>5400</v>
          </cell>
          <cell r="E6115">
            <v>3.5</v>
          </cell>
          <cell r="F6115">
            <v>3.2</v>
          </cell>
          <cell r="G6115">
            <v>3.4</v>
          </cell>
          <cell r="H6115">
            <v>0.72</v>
          </cell>
        </row>
        <row r="6116">
          <cell r="A6116">
            <v>6115</v>
          </cell>
          <cell r="B6116" t="str">
            <v>Nuvei</v>
          </cell>
          <cell r="C6116">
            <v>3.5</v>
          </cell>
          <cell r="D6116">
            <v>580</v>
          </cell>
          <cell r="E6116">
            <v>3.2</v>
          </cell>
          <cell r="F6116">
            <v>3.1</v>
          </cell>
          <cell r="G6116">
            <v>3.3</v>
          </cell>
          <cell r="H6116">
            <v>0.68</v>
          </cell>
        </row>
        <row r="6117">
          <cell r="A6117">
            <v>6116</v>
          </cell>
          <cell r="B6117" t="str">
            <v>Ocado Group</v>
          </cell>
          <cell r="C6117">
            <v>3.4</v>
          </cell>
          <cell r="D6117">
            <v>2200</v>
          </cell>
          <cell r="E6117">
            <v>3.1</v>
          </cell>
          <cell r="F6117">
            <v>3</v>
          </cell>
          <cell r="G6117">
            <v>3.3</v>
          </cell>
          <cell r="H6117">
            <v>0.62</v>
          </cell>
        </row>
        <row r="6118">
          <cell r="A6118">
            <v>6117</v>
          </cell>
          <cell r="B6118" t="str">
            <v>Onclusive</v>
          </cell>
          <cell r="C6118">
            <v>3.6</v>
          </cell>
          <cell r="D6118">
            <v>140</v>
          </cell>
          <cell r="E6118">
            <v>3.5</v>
          </cell>
          <cell r="F6118">
            <v>3.3</v>
          </cell>
          <cell r="G6118">
            <v>3.6</v>
          </cell>
          <cell r="H6118">
            <v>0.74</v>
          </cell>
        </row>
        <row r="6119">
          <cell r="A6119">
            <v>6118</v>
          </cell>
          <cell r="B6119" t="str">
            <v>Ontario Teachers' Pension Plan</v>
          </cell>
          <cell r="C6119">
            <v>4</v>
          </cell>
          <cell r="D6119">
            <v>550</v>
          </cell>
          <cell r="E6119">
            <v>3.8</v>
          </cell>
          <cell r="F6119">
            <v>3.7</v>
          </cell>
          <cell r="G6119">
            <v>4.0999999999999996</v>
          </cell>
          <cell r="H6119">
            <v>0.92</v>
          </cell>
        </row>
        <row r="6120">
          <cell r="A6120">
            <v>6119</v>
          </cell>
          <cell r="B6120" t="str">
            <v>OpenText</v>
          </cell>
          <cell r="C6120">
            <v>3.6</v>
          </cell>
          <cell r="D6120">
            <v>4800</v>
          </cell>
          <cell r="E6120">
            <v>3.7</v>
          </cell>
          <cell r="F6120">
            <v>3.1</v>
          </cell>
          <cell r="G6120">
            <v>3.3</v>
          </cell>
          <cell r="H6120">
            <v>0.66</v>
          </cell>
        </row>
        <row r="6121">
          <cell r="A6121">
            <v>6120</v>
          </cell>
          <cell r="B6121" t="str">
            <v>OpenText</v>
          </cell>
          <cell r="C6121">
            <v>3.6</v>
          </cell>
          <cell r="D6121">
            <v>4800</v>
          </cell>
          <cell r="E6121">
            <v>3.7</v>
          </cell>
          <cell r="F6121">
            <v>3.1</v>
          </cell>
          <cell r="G6121">
            <v>3.3</v>
          </cell>
          <cell r="H6121">
            <v>0.66</v>
          </cell>
        </row>
        <row r="6122">
          <cell r="A6122">
            <v>6121</v>
          </cell>
          <cell r="B6122" t="str">
            <v>Opera Software AS</v>
          </cell>
          <cell r="C6122">
            <v>3.9</v>
          </cell>
          <cell r="D6122">
            <v>280</v>
          </cell>
          <cell r="E6122">
            <v>3.8</v>
          </cell>
          <cell r="F6122">
            <v>3.5</v>
          </cell>
          <cell r="G6122">
            <v>4</v>
          </cell>
          <cell r="H6122">
            <v>0.85</v>
          </cell>
        </row>
        <row r="6123">
          <cell r="A6123">
            <v>6122</v>
          </cell>
          <cell r="B6123" t="str">
            <v>Optus</v>
          </cell>
          <cell r="C6123">
            <v>3.6</v>
          </cell>
          <cell r="D6123">
            <v>2100</v>
          </cell>
          <cell r="E6123">
            <v>3.7</v>
          </cell>
          <cell r="F6123">
            <v>3.2</v>
          </cell>
          <cell r="G6123">
            <v>3.5</v>
          </cell>
          <cell r="H6123">
            <v>0.74</v>
          </cell>
        </row>
        <row r="6124">
          <cell r="A6124">
            <v>6123</v>
          </cell>
          <cell r="B6124" t="str">
            <v>Orange</v>
          </cell>
          <cell r="C6124">
            <v>3.9</v>
          </cell>
          <cell r="D6124">
            <v>8200</v>
          </cell>
          <cell r="E6124">
            <v>4</v>
          </cell>
          <cell r="F6124">
            <v>3.4</v>
          </cell>
          <cell r="G6124">
            <v>3.8</v>
          </cell>
          <cell r="H6124">
            <v>0.86</v>
          </cell>
        </row>
        <row r="6125">
          <cell r="A6125">
            <v>6124</v>
          </cell>
          <cell r="B6125" t="str">
            <v>Osborne Clarke</v>
          </cell>
          <cell r="C6125">
            <v>4.2</v>
          </cell>
          <cell r="D6125">
            <v>240</v>
          </cell>
          <cell r="E6125">
            <v>3.8</v>
          </cell>
          <cell r="F6125">
            <v>3.9</v>
          </cell>
          <cell r="G6125">
            <v>4.4000000000000004</v>
          </cell>
          <cell r="H6125">
            <v>0.94</v>
          </cell>
        </row>
        <row r="6126">
          <cell r="A6126">
            <v>6125</v>
          </cell>
          <cell r="B6126" t="str">
            <v>OSTTRA</v>
          </cell>
          <cell r="C6126">
            <v>3.8</v>
          </cell>
          <cell r="D6126">
            <v>110</v>
          </cell>
          <cell r="E6126">
            <v>3.7</v>
          </cell>
          <cell r="F6126">
            <v>3.5</v>
          </cell>
          <cell r="G6126">
            <v>3.7</v>
          </cell>
          <cell r="H6126">
            <v>0.8</v>
          </cell>
        </row>
        <row r="6127">
          <cell r="A6127">
            <v>6126</v>
          </cell>
          <cell r="B6127" t="str">
            <v>OVHcloud</v>
          </cell>
          <cell r="C6127">
            <v>3.8</v>
          </cell>
          <cell r="D6127">
            <v>550</v>
          </cell>
          <cell r="E6127">
            <v>3.7</v>
          </cell>
          <cell r="F6127">
            <v>3.4</v>
          </cell>
          <cell r="G6127">
            <v>3.8</v>
          </cell>
          <cell r="H6127">
            <v>0.82</v>
          </cell>
        </row>
        <row r="6128">
          <cell r="A6128">
            <v>6127</v>
          </cell>
          <cell r="B6128" t="str">
            <v>Oxford University Press</v>
          </cell>
          <cell r="C6128">
            <v>3.7</v>
          </cell>
          <cell r="D6128">
            <v>1400</v>
          </cell>
          <cell r="E6128">
            <v>3.9</v>
          </cell>
          <cell r="F6128">
            <v>3.2</v>
          </cell>
          <cell r="G6128">
            <v>3.6</v>
          </cell>
          <cell r="H6128">
            <v>0.78</v>
          </cell>
        </row>
        <row r="6129">
          <cell r="A6129">
            <v>6128</v>
          </cell>
          <cell r="B6129" t="str">
            <v>Pantech</v>
          </cell>
          <cell r="C6129">
            <v>3.2</v>
          </cell>
          <cell r="D6129">
            <v>90</v>
          </cell>
          <cell r="E6129">
            <v>3</v>
          </cell>
          <cell r="F6129">
            <v>2.8</v>
          </cell>
          <cell r="G6129">
            <v>3.1</v>
          </cell>
          <cell r="H6129">
            <v>0.55000000000000004</v>
          </cell>
        </row>
        <row r="6130">
          <cell r="A6130">
            <v>6129</v>
          </cell>
          <cell r="B6130" t="str">
            <v>PAPER</v>
          </cell>
          <cell r="C6130">
            <v>3.4</v>
          </cell>
          <cell r="D6130">
            <v>320</v>
          </cell>
          <cell r="E6130">
            <v>3.1</v>
          </cell>
          <cell r="F6130">
            <v>2.9</v>
          </cell>
          <cell r="G6130">
            <v>3.3</v>
          </cell>
          <cell r="H6130">
            <v>0.57999999999999996</v>
          </cell>
        </row>
        <row r="6131">
          <cell r="A6131">
            <v>6130</v>
          </cell>
          <cell r="B6131" t="str">
            <v>Paradies Lagard├¿re</v>
          </cell>
          <cell r="C6131">
            <v>3.1</v>
          </cell>
          <cell r="D6131">
            <v>1100</v>
          </cell>
          <cell r="E6131">
            <v>2.8</v>
          </cell>
          <cell r="F6131">
            <v>2.7</v>
          </cell>
          <cell r="G6131">
            <v>2.9</v>
          </cell>
          <cell r="H6131">
            <v>0.54</v>
          </cell>
        </row>
        <row r="6132">
          <cell r="A6132">
            <v>6131</v>
          </cell>
          <cell r="B6132" t="str">
            <v>Partners Group</v>
          </cell>
          <cell r="C6132">
            <v>3.6</v>
          </cell>
          <cell r="D6132">
            <v>480</v>
          </cell>
          <cell r="E6132">
            <v>2.8</v>
          </cell>
          <cell r="F6132">
            <v>3.3</v>
          </cell>
          <cell r="G6132">
            <v>3.4</v>
          </cell>
          <cell r="H6132">
            <v>0.76</v>
          </cell>
        </row>
        <row r="6133">
          <cell r="A6133">
            <v>6132</v>
          </cell>
          <cell r="B6133" t="str">
            <v>Pasona Group</v>
          </cell>
          <cell r="C6133">
            <v>3.4</v>
          </cell>
          <cell r="D6133">
            <v>180</v>
          </cell>
          <cell r="E6133">
            <v>3.3</v>
          </cell>
          <cell r="F6133">
            <v>3</v>
          </cell>
          <cell r="G6133">
            <v>3.2</v>
          </cell>
          <cell r="H6133">
            <v>0.68</v>
          </cell>
        </row>
        <row r="6134">
          <cell r="A6134">
            <v>6133</v>
          </cell>
          <cell r="B6134" t="str">
            <v>PayPay</v>
          </cell>
          <cell r="C6134">
            <v>3.8</v>
          </cell>
          <cell r="D6134">
            <v>220</v>
          </cell>
          <cell r="E6134">
            <v>3.4</v>
          </cell>
          <cell r="F6134">
            <v>3.5</v>
          </cell>
          <cell r="G6134">
            <v>3.9</v>
          </cell>
          <cell r="H6134">
            <v>0.86</v>
          </cell>
        </row>
        <row r="6135">
          <cell r="A6135">
            <v>6134</v>
          </cell>
          <cell r="B6135" t="str">
            <v>Paysafe</v>
          </cell>
          <cell r="C6135">
            <v>3.6</v>
          </cell>
          <cell r="D6135">
            <v>1200</v>
          </cell>
          <cell r="E6135">
            <v>3.6</v>
          </cell>
          <cell r="F6135">
            <v>3.2</v>
          </cell>
          <cell r="G6135">
            <v>3.5</v>
          </cell>
          <cell r="H6135">
            <v>0.74</v>
          </cell>
        </row>
        <row r="6136">
          <cell r="A6136">
            <v>6135</v>
          </cell>
          <cell r="B6136" t="str">
            <v>PChome</v>
          </cell>
          <cell r="C6136">
            <v>3.3</v>
          </cell>
          <cell r="D6136">
            <v>150</v>
          </cell>
          <cell r="E6136">
            <v>3.1</v>
          </cell>
          <cell r="F6136">
            <v>2.9</v>
          </cell>
          <cell r="G6136">
            <v>3</v>
          </cell>
          <cell r="H6136">
            <v>0.6</v>
          </cell>
        </row>
        <row r="6137">
          <cell r="A6137">
            <v>6136</v>
          </cell>
          <cell r="B6137" t="str">
            <v>Pearson</v>
          </cell>
          <cell r="C6137">
            <v>3.7</v>
          </cell>
          <cell r="D6137">
            <v>8400</v>
          </cell>
          <cell r="E6137">
            <v>3.8</v>
          </cell>
          <cell r="F6137">
            <v>3.2</v>
          </cell>
          <cell r="G6137">
            <v>3.6</v>
          </cell>
          <cell r="H6137">
            <v>0.75</v>
          </cell>
        </row>
        <row r="6138">
          <cell r="A6138">
            <v>6137</v>
          </cell>
          <cell r="B6138" t="str">
            <v>Penguin Random House</v>
          </cell>
          <cell r="C6138">
            <v>3.9</v>
          </cell>
          <cell r="D6138">
            <v>1100</v>
          </cell>
          <cell r="E6138">
            <v>3.6</v>
          </cell>
          <cell r="F6138">
            <v>3.5</v>
          </cell>
          <cell r="G6138">
            <v>4.0999999999999996</v>
          </cell>
          <cell r="H6138">
            <v>0.88</v>
          </cell>
        </row>
        <row r="6139">
          <cell r="A6139">
            <v>6138</v>
          </cell>
          <cell r="B6139" t="str">
            <v>Penske</v>
          </cell>
          <cell r="C6139">
            <v>3.4</v>
          </cell>
          <cell r="D6139">
            <v>4200</v>
          </cell>
          <cell r="E6139">
            <v>3</v>
          </cell>
          <cell r="F6139">
            <v>3.1</v>
          </cell>
          <cell r="G6139">
            <v>3.2</v>
          </cell>
          <cell r="H6139">
            <v>0.74</v>
          </cell>
        </row>
        <row r="6140">
          <cell r="A6140">
            <v>6139</v>
          </cell>
          <cell r="B6140" t="str">
            <v>Perseus Operating Group</v>
          </cell>
          <cell r="C6140">
            <v>3.7</v>
          </cell>
          <cell r="D6140">
            <v>90</v>
          </cell>
          <cell r="E6140">
            <v>3.5</v>
          </cell>
          <cell r="F6140">
            <v>3.4</v>
          </cell>
          <cell r="G6140">
            <v>3.6</v>
          </cell>
          <cell r="H6140">
            <v>0.78</v>
          </cell>
        </row>
        <row r="6141">
          <cell r="A6141">
            <v>6140</v>
          </cell>
          <cell r="B6141" t="str">
            <v>Personio</v>
          </cell>
          <cell r="C6141">
            <v>4.0999999999999996</v>
          </cell>
          <cell r="D6141">
            <v>650</v>
          </cell>
          <cell r="E6141">
            <v>3.8</v>
          </cell>
          <cell r="F6141">
            <v>3.8</v>
          </cell>
          <cell r="G6141">
            <v>4.3</v>
          </cell>
          <cell r="H6141">
            <v>0.92</v>
          </cell>
        </row>
        <row r="6142">
          <cell r="A6142">
            <v>6141</v>
          </cell>
          <cell r="B6142" t="str">
            <v>PHC Holdings</v>
          </cell>
          <cell r="C6142">
            <v>3.5</v>
          </cell>
          <cell r="D6142">
            <v>130</v>
          </cell>
          <cell r="E6142">
            <v>3.4</v>
          </cell>
          <cell r="F6142">
            <v>3.1</v>
          </cell>
          <cell r="G6142">
            <v>3.3</v>
          </cell>
          <cell r="H6142">
            <v>0.7</v>
          </cell>
        </row>
        <row r="6143">
          <cell r="A6143">
            <v>6142</v>
          </cell>
          <cell r="B6143" t="str">
            <v>Photon</v>
          </cell>
          <cell r="C6143">
            <v>3.7</v>
          </cell>
          <cell r="D6143">
            <v>1400</v>
          </cell>
          <cell r="E6143">
            <v>3.6</v>
          </cell>
          <cell r="F6143">
            <v>3.4</v>
          </cell>
          <cell r="G6143">
            <v>3.6</v>
          </cell>
          <cell r="H6143">
            <v>0.78</v>
          </cell>
        </row>
        <row r="6144">
          <cell r="A6144">
            <v>6143</v>
          </cell>
          <cell r="B6144" t="str">
            <v>Photon</v>
          </cell>
          <cell r="C6144">
            <v>3.7</v>
          </cell>
          <cell r="D6144">
            <v>1400</v>
          </cell>
          <cell r="E6144">
            <v>3.6</v>
          </cell>
          <cell r="F6144">
            <v>3.4</v>
          </cell>
          <cell r="G6144">
            <v>3.6</v>
          </cell>
          <cell r="H6144">
            <v>0.78</v>
          </cell>
        </row>
        <row r="6145">
          <cell r="A6145">
            <v>6144</v>
          </cell>
          <cell r="B6145" t="str">
            <v>Planet Payment</v>
          </cell>
          <cell r="C6145">
            <v>3.3</v>
          </cell>
          <cell r="D6145">
            <v>110</v>
          </cell>
          <cell r="E6145">
            <v>3.2</v>
          </cell>
          <cell r="F6145">
            <v>2.9</v>
          </cell>
          <cell r="G6145">
            <v>3.1</v>
          </cell>
          <cell r="H6145">
            <v>0.62</v>
          </cell>
        </row>
        <row r="6146">
          <cell r="A6146">
            <v>6145</v>
          </cell>
          <cell r="B6146" t="str">
            <v>Pluxee</v>
          </cell>
          <cell r="C6146">
            <v>3.8</v>
          </cell>
          <cell r="D6146">
            <v>340</v>
          </cell>
          <cell r="E6146">
            <v>3.7</v>
          </cell>
          <cell r="F6146">
            <v>3.5</v>
          </cell>
          <cell r="G6146">
            <v>3.8</v>
          </cell>
          <cell r="H6146">
            <v>0.84</v>
          </cell>
        </row>
        <row r="6147">
          <cell r="A6147">
            <v>6146</v>
          </cell>
          <cell r="B6147" t="str">
            <v>Pollard Banknote</v>
          </cell>
          <cell r="C6147">
            <v>3.5</v>
          </cell>
          <cell r="D6147">
            <v>220</v>
          </cell>
          <cell r="E6147">
            <v>3.3</v>
          </cell>
          <cell r="F6147">
            <v>3.1</v>
          </cell>
          <cell r="G6147">
            <v>3.3</v>
          </cell>
          <cell r="H6147">
            <v>0.72</v>
          </cell>
        </row>
        <row r="6148">
          <cell r="A6148">
            <v>6147</v>
          </cell>
          <cell r="B6148" t="str">
            <v>Porter Airlines (Canada) Limited</v>
          </cell>
          <cell r="C6148">
            <v>3.6</v>
          </cell>
          <cell r="D6148">
            <v>450</v>
          </cell>
          <cell r="E6148">
            <v>3.2</v>
          </cell>
          <cell r="F6148">
            <v>3.2</v>
          </cell>
          <cell r="G6148">
            <v>3.7</v>
          </cell>
          <cell r="H6148">
            <v>0.78</v>
          </cell>
        </row>
        <row r="6149">
          <cell r="A6149">
            <v>6148</v>
          </cell>
          <cell r="B6149" t="str">
            <v>Premier Farnell</v>
          </cell>
          <cell r="C6149">
            <v>3.5</v>
          </cell>
          <cell r="D6149">
            <v>550</v>
          </cell>
          <cell r="E6149">
            <v>3.6</v>
          </cell>
          <cell r="F6149">
            <v>3.1</v>
          </cell>
          <cell r="G6149">
            <v>3.3</v>
          </cell>
          <cell r="H6149">
            <v>0.7</v>
          </cell>
        </row>
        <row r="6150">
          <cell r="A6150">
            <v>6149</v>
          </cell>
          <cell r="B6150" t="str">
            <v>PricewaterhouseCoopers</v>
          </cell>
          <cell r="C6150">
            <v>3.9</v>
          </cell>
          <cell r="D6150">
            <v>56000</v>
          </cell>
          <cell r="E6150">
            <v>3.2</v>
          </cell>
          <cell r="F6150">
            <v>3.5</v>
          </cell>
          <cell r="G6150">
            <v>3.8</v>
          </cell>
          <cell r="H6150">
            <v>0.85</v>
          </cell>
        </row>
        <row r="6151">
          <cell r="A6151">
            <v>6150</v>
          </cell>
          <cell r="B6151" t="str">
            <v>Production Resource Group</v>
          </cell>
          <cell r="C6151">
            <v>3.2</v>
          </cell>
          <cell r="D6151">
            <v>480</v>
          </cell>
          <cell r="E6151">
            <v>2.7</v>
          </cell>
          <cell r="F6151">
            <v>2.8</v>
          </cell>
          <cell r="G6151">
            <v>3.1</v>
          </cell>
          <cell r="H6151">
            <v>0.57999999999999996</v>
          </cell>
        </row>
        <row r="6152">
          <cell r="A6152">
            <v>6151</v>
          </cell>
          <cell r="B6152" t="str">
            <v>Progress Software Spain</v>
          </cell>
          <cell r="C6152">
            <v>4.0999999999999996</v>
          </cell>
          <cell r="D6152">
            <v>60</v>
          </cell>
          <cell r="E6152">
            <v>4.2</v>
          </cell>
          <cell r="F6152">
            <v>3.9</v>
          </cell>
          <cell r="G6152">
            <v>4.2</v>
          </cell>
          <cell r="H6152">
            <v>0.94</v>
          </cell>
        </row>
        <row r="6153">
          <cell r="A6153">
            <v>6152</v>
          </cell>
          <cell r="B6153" t="str">
            <v>Public Health Solutions</v>
          </cell>
          <cell r="C6153">
            <v>3.4</v>
          </cell>
          <cell r="D6153">
            <v>190</v>
          </cell>
          <cell r="E6153">
            <v>3.3</v>
          </cell>
          <cell r="F6153">
            <v>3</v>
          </cell>
          <cell r="G6153">
            <v>3.2</v>
          </cell>
          <cell r="H6153">
            <v>0.68</v>
          </cell>
        </row>
        <row r="6154">
          <cell r="A6154">
            <v>6153</v>
          </cell>
          <cell r="B6154" t="str">
            <v>Publicis Groupe</v>
          </cell>
          <cell r="C6154">
            <v>3.7</v>
          </cell>
          <cell r="D6154">
            <v>12500</v>
          </cell>
          <cell r="E6154">
            <v>3.3</v>
          </cell>
          <cell r="F6154">
            <v>3.3</v>
          </cell>
          <cell r="G6154">
            <v>3.7</v>
          </cell>
          <cell r="H6154">
            <v>0.82</v>
          </cell>
        </row>
        <row r="6155">
          <cell r="A6155">
            <v>6154</v>
          </cell>
          <cell r="B6155" t="str">
            <v>Pyrotek</v>
          </cell>
          <cell r="C6155">
            <v>3.5</v>
          </cell>
          <cell r="D6155">
            <v>280</v>
          </cell>
          <cell r="E6155">
            <v>3.3</v>
          </cell>
          <cell r="F6155">
            <v>3.2</v>
          </cell>
          <cell r="G6155">
            <v>3.4</v>
          </cell>
          <cell r="H6155">
            <v>0.76</v>
          </cell>
        </row>
        <row r="6156">
          <cell r="A6156">
            <v>6155</v>
          </cell>
          <cell r="B6156" t="str">
            <v>Qonto</v>
          </cell>
          <cell r="C6156">
            <v>4.2</v>
          </cell>
          <cell r="D6156">
            <v>380</v>
          </cell>
          <cell r="E6156">
            <v>3.9</v>
          </cell>
          <cell r="F6156">
            <v>4</v>
          </cell>
          <cell r="G6156">
            <v>4.4000000000000004</v>
          </cell>
          <cell r="H6156">
            <v>0.96</v>
          </cell>
        </row>
        <row r="6157">
          <cell r="A6157">
            <v>6156</v>
          </cell>
          <cell r="B6157" t="str">
            <v>Radisson Hotel Group</v>
          </cell>
          <cell r="C6157">
            <v>3.8</v>
          </cell>
          <cell r="D6157">
            <v>2900</v>
          </cell>
          <cell r="E6157">
            <v>3.4</v>
          </cell>
          <cell r="F6157">
            <v>3.4</v>
          </cell>
          <cell r="G6157">
            <v>3.7</v>
          </cell>
          <cell r="H6157">
            <v>0.8</v>
          </cell>
        </row>
        <row r="6158">
          <cell r="A6158">
            <v>6157</v>
          </cell>
          <cell r="B6158" t="str">
            <v>Rakuten</v>
          </cell>
          <cell r="C6158">
            <v>3.6</v>
          </cell>
          <cell r="D6158">
            <v>3800</v>
          </cell>
          <cell r="E6158">
            <v>3.3</v>
          </cell>
          <cell r="F6158">
            <v>3.2</v>
          </cell>
          <cell r="G6158">
            <v>3.6</v>
          </cell>
          <cell r="H6158">
            <v>0.74</v>
          </cell>
        </row>
        <row r="6159">
          <cell r="A6159">
            <v>6158</v>
          </cell>
          <cell r="B6159" t="str">
            <v>Rakuten Mobile</v>
          </cell>
          <cell r="C6159">
            <v>3.3</v>
          </cell>
          <cell r="D6159">
            <v>420</v>
          </cell>
          <cell r="E6159">
            <v>3</v>
          </cell>
          <cell r="F6159">
            <v>2.9</v>
          </cell>
          <cell r="G6159">
            <v>3.2</v>
          </cell>
          <cell r="H6159">
            <v>0.65</v>
          </cell>
        </row>
        <row r="6160">
          <cell r="A6160">
            <v>6159</v>
          </cell>
          <cell r="B6160" t="str">
            <v>Raymond James</v>
          </cell>
          <cell r="C6160">
            <v>4.0999999999999996</v>
          </cell>
          <cell r="D6160">
            <v>3200</v>
          </cell>
          <cell r="E6160">
            <v>3.9</v>
          </cell>
          <cell r="F6160">
            <v>3.8</v>
          </cell>
          <cell r="G6160">
            <v>4.2</v>
          </cell>
          <cell r="H6160">
            <v>0.92</v>
          </cell>
        </row>
        <row r="6161">
          <cell r="A6161">
            <v>6160</v>
          </cell>
          <cell r="B6161" t="str">
            <v>RBC</v>
          </cell>
          <cell r="C6161">
            <v>4</v>
          </cell>
          <cell r="D6161">
            <v>11500</v>
          </cell>
          <cell r="E6161">
            <v>3.8</v>
          </cell>
          <cell r="F6161">
            <v>3.6</v>
          </cell>
          <cell r="G6161">
            <v>4</v>
          </cell>
          <cell r="H6161">
            <v>0.88</v>
          </cell>
        </row>
        <row r="6162">
          <cell r="A6162">
            <v>6161</v>
          </cell>
          <cell r="B6162" t="str">
            <v>RBC Capital</v>
          </cell>
          <cell r="C6162">
            <v>3.9</v>
          </cell>
          <cell r="D6162">
            <v>1200</v>
          </cell>
          <cell r="E6162">
            <v>3.1</v>
          </cell>
          <cell r="F6162">
            <v>3.6</v>
          </cell>
          <cell r="G6162">
            <v>3.8</v>
          </cell>
          <cell r="H6162">
            <v>0.86</v>
          </cell>
        </row>
        <row r="6163">
          <cell r="A6163">
            <v>6162</v>
          </cell>
          <cell r="B6163" t="str">
            <v>RBC Global Asset Management</v>
          </cell>
          <cell r="C6163">
            <v>4</v>
          </cell>
          <cell r="D6163">
            <v>280</v>
          </cell>
          <cell r="E6163">
            <v>3.7</v>
          </cell>
          <cell r="F6163">
            <v>3.7</v>
          </cell>
          <cell r="G6163">
            <v>4</v>
          </cell>
          <cell r="H6163">
            <v>0.9</v>
          </cell>
        </row>
        <row r="6164">
          <cell r="A6164">
            <v>6163</v>
          </cell>
          <cell r="B6164" t="str">
            <v>Rbc Wealth Management</v>
          </cell>
          <cell r="C6164">
            <v>4</v>
          </cell>
          <cell r="D6164">
            <v>1400</v>
          </cell>
          <cell r="E6164">
            <v>3.8</v>
          </cell>
          <cell r="F6164">
            <v>3.7</v>
          </cell>
          <cell r="G6164">
            <v>4.0999999999999996</v>
          </cell>
          <cell r="H6164">
            <v>0.91</v>
          </cell>
        </row>
        <row r="6165">
          <cell r="A6165">
            <v>6164</v>
          </cell>
          <cell r="B6165" t="str">
            <v>RBC Wealth Managment</v>
          </cell>
          <cell r="C6165">
            <v>4</v>
          </cell>
          <cell r="D6165">
            <v>1400</v>
          </cell>
          <cell r="E6165">
            <v>3.8</v>
          </cell>
          <cell r="F6165">
            <v>3.7</v>
          </cell>
          <cell r="G6165">
            <v>4.0999999999999996</v>
          </cell>
          <cell r="H6165">
            <v>0.91</v>
          </cell>
        </row>
        <row r="6166">
          <cell r="A6166">
            <v>6165</v>
          </cell>
          <cell r="B6166" t="str">
            <v>Realtek</v>
          </cell>
          <cell r="C6166">
            <v>3.8</v>
          </cell>
          <cell r="D6166">
            <v>180</v>
          </cell>
          <cell r="E6166">
            <v>3.2</v>
          </cell>
          <cell r="F6166">
            <v>3.4</v>
          </cell>
          <cell r="G6166">
            <v>3.6</v>
          </cell>
          <cell r="H6166">
            <v>0.8</v>
          </cell>
        </row>
        <row r="6167">
          <cell r="A6167">
            <v>6166</v>
          </cell>
          <cell r="B6167" t="str">
            <v>Reckitt</v>
          </cell>
          <cell r="C6167">
            <v>3.6</v>
          </cell>
          <cell r="D6167">
            <v>5200</v>
          </cell>
          <cell r="E6167">
            <v>3.3</v>
          </cell>
          <cell r="F6167">
            <v>3.2</v>
          </cell>
          <cell r="G6167">
            <v>3.4</v>
          </cell>
          <cell r="H6167">
            <v>0.72</v>
          </cell>
        </row>
        <row r="6168">
          <cell r="A6168">
            <v>6167</v>
          </cell>
          <cell r="B6168" t="str">
            <v>Recruit Holdings</v>
          </cell>
          <cell r="C6168">
            <v>4</v>
          </cell>
          <cell r="D6168">
            <v>450</v>
          </cell>
          <cell r="E6168">
            <v>3.7</v>
          </cell>
          <cell r="F6168">
            <v>3.7</v>
          </cell>
          <cell r="G6168">
            <v>4.0999999999999996</v>
          </cell>
          <cell r="H6168">
            <v>0.9</v>
          </cell>
        </row>
        <row r="6169">
          <cell r="A6169">
            <v>6168</v>
          </cell>
          <cell r="B6169" t="str">
            <v>Reed Exhibitions</v>
          </cell>
          <cell r="C6169">
            <v>3.7</v>
          </cell>
          <cell r="D6169">
            <v>850</v>
          </cell>
          <cell r="E6169">
            <v>3.6</v>
          </cell>
          <cell r="F6169">
            <v>3.3</v>
          </cell>
          <cell r="G6169">
            <v>3.7</v>
          </cell>
          <cell r="H6169">
            <v>0.78</v>
          </cell>
        </row>
        <row r="6170">
          <cell r="A6170">
            <v>6169</v>
          </cell>
          <cell r="B6170" t="str">
            <v>ResMed</v>
          </cell>
          <cell r="C6170">
            <v>4</v>
          </cell>
          <cell r="D6170">
            <v>2100</v>
          </cell>
          <cell r="E6170">
            <v>3.9</v>
          </cell>
          <cell r="F6170">
            <v>3.6</v>
          </cell>
          <cell r="G6170">
            <v>4</v>
          </cell>
          <cell r="H6170">
            <v>0.92</v>
          </cell>
        </row>
        <row r="6171">
          <cell r="A6171">
            <v>6170</v>
          </cell>
          <cell r="B6171" t="str">
            <v>Restaurant Brands International</v>
          </cell>
          <cell r="C6171">
            <v>3.4</v>
          </cell>
          <cell r="D6171">
            <v>1100</v>
          </cell>
          <cell r="E6171">
            <v>3</v>
          </cell>
          <cell r="F6171">
            <v>3.1</v>
          </cell>
          <cell r="G6171">
            <v>3.2</v>
          </cell>
          <cell r="H6171">
            <v>0.68</v>
          </cell>
        </row>
        <row r="6172">
          <cell r="A6172">
            <v>6171</v>
          </cell>
          <cell r="B6172" t="str">
            <v>Revolut</v>
          </cell>
          <cell r="C6172">
            <v>3.6</v>
          </cell>
          <cell r="D6172">
            <v>3200</v>
          </cell>
          <cell r="E6172">
            <v>2.8</v>
          </cell>
          <cell r="F6172">
            <v>3.3</v>
          </cell>
          <cell r="G6172">
            <v>3.5</v>
          </cell>
          <cell r="H6172">
            <v>0.76</v>
          </cell>
        </row>
        <row r="6173">
          <cell r="A6173">
            <v>6172</v>
          </cell>
          <cell r="B6173" t="str">
            <v>Rheinmetall Automotive</v>
          </cell>
          <cell r="C6173">
            <v>3.7</v>
          </cell>
          <cell r="D6173">
            <v>310</v>
          </cell>
          <cell r="E6173">
            <v>3.5</v>
          </cell>
          <cell r="F6173">
            <v>3.3</v>
          </cell>
          <cell r="G6173">
            <v>3.4</v>
          </cell>
          <cell r="H6173">
            <v>0.74</v>
          </cell>
        </row>
        <row r="6174">
          <cell r="A6174">
            <v>6173</v>
          </cell>
          <cell r="B6174" t="str">
            <v>Robert Half</v>
          </cell>
          <cell r="C6174">
            <v>3.8</v>
          </cell>
          <cell r="D6174">
            <v>12400</v>
          </cell>
          <cell r="E6174">
            <v>3.6</v>
          </cell>
          <cell r="F6174">
            <v>3.4</v>
          </cell>
          <cell r="G6174">
            <v>3.7</v>
          </cell>
          <cell r="H6174">
            <v>0.82</v>
          </cell>
        </row>
        <row r="6175">
          <cell r="A6175">
            <v>6174</v>
          </cell>
          <cell r="B6175" t="str">
            <v>Robert Walters</v>
          </cell>
          <cell r="C6175">
            <v>3.6</v>
          </cell>
          <cell r="D6175">
            <v>1500</v>
          </cell>
          <cell r="E6175">
            <v>3.3</v>
          </cell>
          <cell r="F6175">
            <v>3.3</v>
          </cell>
          <cell r="G6175">
            <v>3.7</v>
          </cell>
          <cell r="H6175">
            <v>0.78</v>
          </cell>
        </row>
        <row r="6176">
          <cell r="A6176">
            <v>6175</v>
          </cell>
          <cell r="B6176" t="str">
            <v>Roche Diagnostics</v>
          </cell>
          <cell r="C6176">
            <v>4.2</v>
          </cell>
          <cell r="D6176">
            <v>4800</v>
          </cell>
          <cell r="E6176">
            <v>4.0999999999999996</v>
          </cell>
          <cell r="F6176">
            <v>3.8</v>
          </cell>
          <cell r="G6176">
            <v>4.2</v>
          </cell>
          <cell r="H6176">
            <v>0.94</v>
          </cell>
        </row>
        <row r="6177">
          <cell r="A6177">
            <v>6176</v>
          </cell>
          <cell r="B6177" t="str">
            <v>R├╢hlig Logistics</v>
          </cell>
          <cell r="C6177">
            <v>3.6</v>
          </cell>
          <cell r="D6177">
            <v>240</v>
          </cell>
          <cell r="E6177">
            <v>3.5</v>
          </cell>
          <cell r="F6177">
            <v>3.2</v>
          </cell>
          <cell r="G6177">
            <v>3.4</v>
          </cell>
          <cell r="H6177">
            <v>0.75</v>
          </cell>
        </row>
        <row r="6178">
          <cell r="A6178">
            <v>6177</v>
          </cell>
          <cell r="B6178" t="str">
            <v>Rolls-Royce Motor Cars</v>
          </cell>
          <cell r="C6178">
            <v>4.0999999999999996</v>
          </cell>
          <cell r="D6178">
            <v>280</v>
          </cell>
          <cell r="E6178">
            <v>3.8</v>
          </cell>
          <cell r="F6178">
            <v>3.7</v>
          </cell>
          <cell r="G6178">
            <v>4.2</v>
          </cell>
          <cell r="H6178">
            <v>0.92</v>
          </cell>
        </row>
        <row r="6179">
          <cell r="A6179">
            <v>6178</v>
          </cell>
          <cell r="B6179" t="str">
            <v>Rothschild &amp; Co.</v>
          </cell>
          <cell r="C6179">
            <v>3.9</v>
          </cell>
          <cell r="D6179">
            <v>1100</v>
          </cell>
          <cell r="E6179">
            <v>2.7</v>
          </cell>
          <cell r="F6179">
            <v>3.7</v>
          </cell>
          <cell r="G6179">
            <v>3.9</v>
          </cell>
          <cell r="H6179">
            <v>0.9</v>
          </cell>
        </row>
        <row r="6180">
          <cell r="A6180">
            <v>6179</v>
          </cell>
          <cell r="B6180" t="str">
            <v>Royal Bank of Canada</v>
          </cell>
          <cell r="C6180">
            <v>4</v>
          </cell>
          <cell r="D6180">
            <v>11500</v>
          </cell>
          <cell r="E6180">
            <v>3.8</v>
          </cell>
          <cell r="F6180">
            <v>3.6</v>
          </cell>
          <cell r="G6180">
            <v>4</v>
          </cell>
          <cell r="H6180">
            <v>0.88</v>
          </cell>
        </row>
        <row r="6181">
          <cell r="A6181">
            <v>6180</v>
          </cell>
          <cell r="B6181" t="str">
            <v>RWS Group</v>
          </cell>
          <cell r="C6181">
            <v>3.2</v>
          </cell>
          <cell r="D6181">
            <v>1200</v>
          </cell>
          <cell r="E6181">
            <v>3.5</v>
          </cell>
          <cell r="F6181">
            <v>2.8</v>
          </cell>
          <cell r="G6181">
            <v>3</v>
          </cell>
          <cell r="H6181">
            <v>0.52</v>
          </cell>
        </row>
        <row r="6182">
          <cell r="A6182">
            <v>6181</v>
          </cell>
          <cell r="B6182" t="str">
            <v>S4 Capital</v>
          </cell>
          <cell r="C6182">
            <v>3.4</v>
          </cell>
          <cell r="D6182">
            <v>260</v>
          </cell>
          <cell r="E6182">
            <v>3</v>
          </cell>
          <cell r="F6182">
            <v>3.1</v>
          </cell>
          <cell r="G6182">
            <v>3.5</v>
          </cell>
          <cell r="H6182">
            <v>0.64</v>
          </cell>
        </row>
        <row r="6183">
          <cell r="A6183">
            <v>6182</v>
          </cell>
          <cell r="B6183" t="str">
            <v>Sage Group</v>
          </cell>
          <cell r="C6183">
            <v>3.9</v>
          </cell>
          <cell r="D6183">
            <v>4200</v>
          </cell>
          <cell r="E6183">
            <v>4.0999999999999996</v>
          </cell>
          <cell r="F6183">
            <v>3.5</v>
          </cell>
          <cell r="G6183">
            <v>4</v>
          </cell>
          <cell r="H6183">
            <v>0.88</v>
          </cell>
        </row>
        <row r="6184">
          <cell r="A6184">
            <v>6183</v>
          </cell>
          <cell r="B6184" t="str">
            <v>SAI Global</v>
          </cell>
          <cell r="C6184">
            <v>3.3</v>
          </cell>
          <cell r="D6184">
            <v>650</v>
          </cell>
          <cell r="E6184">
            <v>3.4</v>
          </cell>
          <cell r="F6184">
            <v>2.9</v>
          </cell>
          <cell r="G6184">
            <v>3.1</v>
          </cell>
          <cell r="H6184">
            <v>0.57999999999999996</v>
          </cell>
        </row>
        <row r="6185">
          <cell r="A6185">
            <v>6184</v>
          </cell>
          <cell r="B6185" t="str">
            <v>SainsburyΓÇÖs</v>
          </cell>
          <cell r="C6185">
            <v>3.5</v>
          </cell>
          <cell r="D6185">
            <v>14500</v>
          </cell>
          <cell r="E6185">
            <v>3.5</v>
          </cell>
          <cell r="F6185">
            <v>3.1</v>
          </cell>
          <cell r="G6185">
            <v>3.4</v>
          </cell>
          <cell r="H6185">
            <v>0.72</v>
          </cell>
        </row>
        <row r="6186">
          <cell r="A6186">
            <v>6185</v>
          </cell>
          <cell r="B6186" t="str">
            <v>Sanitas</v>
          </cell>
          <cell r="C6186">
            <v>3.8</v>
          </cell>
          <cell r="D6186">
            <v>750</v>
          </cell>
          <cell r="E6186">
            <v>3.6</v>
          </cell>
          <cell r="F6186">
            <v>3.4</v>
          </cell>
          <cell r="G6186">
            <v>3.7</v>
          </cell>
          <cell r="H6186">
            <v>0.84</v>
          </cell>
        </row>
        <row r="6187">
          <cell r="A6187">
            <v>6186</v>
          </cell>
          <cell r="B6187" t="str">
            <v>Sansan</v>
          </cell>
          <cell r="C6187">
            <v>3.7</v>
          </cell>
          <cell r="D6187">
            <v>110</v>
          </cell>
          <cell r="E6187">
            <v>3.5</v>
          </cell>
          <cell r="F6187">
            <v>3.3</v>
          </cell>
          <cell r="G6187">
            <v>3.8</v>
          </cell>
          <cell r="H6187">
            <v>0.8</v>
          </cell>
        </row>
        <row r="6188">
          <cell r="A6188">
            <v>6187</v>
          </cell>
          <cell r="B6188" t="str">
            <v>Santander</v>
          </cell>
          <cell r="C6188">
            <v>3.7</v>
          </cell>
          <cell r="D6188">
            <v>18500</v>
          </cell>
          <cell r="E6188">
            <v>3.6</v>
          </cell>
          <cell r="F6188">
            <v>3.3</v>
          </cell>
          <cell r="G6188">
            <v>3.5</v>
          </cell>
          <cell r="H6188">
            <v>0.76</v>
          </cell>
        </row>
        <row r="6189">
          <cell r="A6189">
            <v>6188</v>
          </cell>
          <cell r="B6189" t="str">
            <v>Santander CIB</v>
          </cell>
          <cell r="C6189">
            <v>3.7</v>
          </cell>
          <cell r="D6189">
            <v>950</v>
          </cell>
          <cell r="E6189">
            <v>3.2</v>
          </cell>
          <cell r="F6189">
            <v>3.4</v>
          </cell>
          <cell r="G6189">
            <v>3.5</v>
          </cell>
          <cell r="H6189">
            <v>0.78</v>
          </cell>
        </row>
        <row r="6190">
          <cell r="A6190">
            <v>6189</v>
          </cell>
          <cell r="B6190" t="str">
            <v>Santander Consumer Technology Services</v>
          </cell>
          <cell r="C6190">
            <v>3.8</v>
          </cell>
          <cell r="D6190">
            <v>420</v>
          </cell>
          <cell r="E6190">
            <v>3.7</v>
          </cell>
          <cell r="F6190">
            <v>3.4</v>
          </cell>
          <cell r="G6190">
            <v>3.6</v>
          </cell>
          <cell r="H6190">
            <v>0.82</v>
          </cell>
        </row>
        <row r="6191">
          <cell r="A6191">
            <v>6190</v>
          </cell>
          <cell r="B6191" t="str">
            <v>SAP</v>
          </cell>
          <cell r="C6191">
            <v>4.4000000000000004</v>
          </cell>
          <cell r="D6191">
            <v>28500</v>
          </cell>
          <cell r="E6191">
            <v>4.3</v>
          </cell>
          <cell r="F6191">
            <v>4</v>
          </cell>
          <cell r="G6191">
            <v>4.5</v>
          </cell>
          <cell r="H6191">
            <v>0.96</v>
          </cell>
        </row>
        <row r="6192">
          <cell r="A6192">
            <v>6191</v>
          </cell>
          <cell r="B6192" t="str">
            <v>SAP Fioneer</v>
          </cell>
          <cell r="C6192">
            <v>3.9</v>
          </cell>
          <cell r="D6192">
            <v>180</v>
          </cell>
          <cell r="E6192">
            <v>3.7</v>
          </cell>
          <cell r="F6192">
            <v>3.6</v>
          </cell>
          <cell r="G6192">
            <v>4</v>
          </cell>
          <cell r="H6192">
            <v>0.88</v>
          </cell>
        </row>
        <row r="6193">
          <cell r="A6193">
            <v>6192</v>
          </cell>
          <cell r="B6193" t="str">
            <v>Scandlines</v>
          </cell>
          <cell r="C6193">
            <v>3.8</v>
          </cell>
          <cell r="D6193">
            <v>90</v>
          </cell>
          <cell r="E6193">
            <v>3.7</v>
          </cell>
          <cell r="F6193">
            <v>3.4</v>
          </cell>
          <cell r="G6193">
            <v>3.6</v>
          </cell>
          <cell r="H6193">
            <v>0.75</v>
          </cell>
        </row>
        <row r="6194">
          <cell r="A6194">
            <v>6193</v>
          </cell>
          <cell r="B6194" t="str">
            <v>Scan Global Logistics</v>
          </cell>
          <cell r="C6194">
            <v>3.9</v>
          </cell>
          <cell r="D6194">
            <v>160</v>
          </cell>
          <cell r="E6194">
            <v>3.8</v>
          </cell>
          <cell r="F6194">
            <v>3.6</v>
          </cell>
          <cell r="G6194">
            <v>3.9</v>
          </cell>
          <cell r="H6194">
            <v>0.86</v>
          </cell>
        </row>
        <row r="6195">
          <cell r="A6195">
            <v>6194</v>
          </cell>
          <cell r="B6195" t="str">
            <v>Schroders</v>
          </cell>
          <cell r="C6195">
            <v>3.9</v>
          </cell>
          <cell r="D6195">
            <v>1100</v>
          </cell>
          <cell r="E6195">
            <v>3.7</v>
          </cell>
          <cell r="F6195">
            <v>3.6</v>
          </cell>
          <cell r="G6195">
            <v>3.9</v>
          </cell>
          <cell r="H6195">
            <v>0.9</v>
          </cell>
        </row>
        <row r="6196">
          <cell r="A6196">
            <v>6195</v>
          </cell>
          <cell r="B6196" t="str">
            <v>Schwan Cosmetics</v>
          </cell>
          <cell r="C6196">
            <v>3.4</v>
          </cell>
          <cell r="D6196">
            <v>140</v>
          </cell>
          <cell r="E6196">
            <v>3.2</v>
          </cell>
          <cell r="F6196">
            <v>3</v>
          </cell>
          <cell r="G6196">
            <v>3.1</v>
          </cell>
          <cell r="H6196">
            <v>0.64</v>
          </cell>
        </row>
        <row r="6197">
          <cell r="A6197">
            <v>6196</v>
          </cell>
          <cell r="B6197" t="str">
            <v>Scotiabank</v>
          </cell>
          <cell r="C6197">
            <v>3.8</v>
          </cell>
          <cell r="D6197">
            <v>9200</v>
          </cell>
          <cell r="E6197">
            <v>3.7</v>
          </cell>
          <cell r="F6197">
            <v>3.4</v>
          </cell>
          <cell r="G6197">
            <v>3.7</v>
          </cell>
          <cell r="H6197">
            <v>0.82</v>
          </cell>
        </row>
        <row r="6198">
          <cell r="A6198">
            <v>6197</v>
          </cell>
          <cell r="B6198" t="str">
            <v>Scotiabank Global Banking and Markets</v>
          </cell>
          <cell r="C6198">
            <v>3.8</v>
          </cell>
          <cell r="D6198">
            <v>850</v>
          </cell>
          <cell r="E6198">
            <v>3.2</v>
          </cell>
          <cell r="F6198">
            <v>3.5</v>
          </cell>
          <cell r="G6198">
            <v>3.7</v>
          </cell>
          <cell r="H6198">
            <v>0.84</v>
          </cell>
        </row>
        <row r="6199">
          <cell r="A6199">
            <v>6198</v>
          </cell>
          <cell r="B6199" t="str">
            <v>Scout24</v>
          </cell>
          <cell r="C6199">
            <v>4.0999999999999996</v>
          </cell>
          <cell r="D6199">
            <v>480</v>
          </cell>
          <cell r="E6199">
            <v>4</v>
          </cell>
          <cell r="F6199">
            <v>3.8</v>
          </cell>
          <cell r="G6199">
            <v>4.2</v>
          </cell>
          <cell r="H6199">
            <v>0.92</v>
          </cell>
        </row>
        <row r="6200">
          <cell r="A6200">
            <v>6199</v>
          </cell>
          <cell r="B6200" t="str">
            <v>SEEK</v>
          </cell>
          <cell r="C6200">
            <v>4.2</v>
          </cell>
          <cell r="D6200">
            <v>950</v>
          </cell>
          <cell r="E6200">
            <v>4.3</v>
          </cell>
          <cell r="F6200">
            <v>3.9</v>
          </cell>
          <cell r="G6200">
            <v>4.4000000000000004</v>
          </cell>
          <cell r="H6200">
            <v>0.95</v>
          </cell>
        </row>
        <row r="6201">
          <cell r="A6201">
            <v>6200</v>
          </cell>
          <cell r="B6201" t="str">
            <v>Selina</v>
          </cell>
          <cell r="C6201">
            <v>2.8</v>
          </cell>
          <cell r="D6201">
            <v>1200</v>
          </cell>
          <cell r="E6201">
            <v>2.5</v>
          </cell>
          <cell r="F6201">
            <v>2.2999999999999998</v>
          </cell>
          <cell r="G6201">
            <v>2.9</v>
          </cell>
          <cell r="H6201">
            <v>0.44</v>
          </cell>
        </row>
        <row r="6202">
          <cell r="A6202">
            <v>6201</v>
          </cell>
          <cell r="B6202" t="str">
            <v>Sephora</v>
          </cell>
          <cell r="C6202">
            <v>3.9</v>
          </cell>
          <cell r="D6202">
            <v>22400</v>
          </cell>
          <cell r="E6202">
            <v>3.5</v>
          </cell>
          <cell r="F6202">
            <v>3.4</v>
          </cell>
          <cell r="G6202">
            <v>4</v>
          </cell>
          <cell r="H6202">
            <v>0.82</v>
          </cell>
        </row>
        <row r="6203">
          <cell r="A6203">
            <v>6202</v>
          </cell>
          <cell r="B6203" t="str">
            <v>Septeo Group</v>
          </cell>
          <cell r="C6203">
            <v>3.8</v>
          </cell>
          <cell r="D6203">
            <v>450</v>
          </cell>
          <cell r="E6203">
            <v>3.7</v>
          </cell>
          <cell r="F6203">
            <v>3.5</v>
          </cell>
          <cell r="G6203">
            <v>3.8</v>
          </cell>
          <cell r="H6203">
            <v>0.88</v>
          </cell>
        </row>
        <row r="6204">
          <cell r="A6204">
            <v>6203</v>
          </cell>
          <cell r="B6204" t="str">
            <v>SGS</v>
          </cell>
          <cell r="C6204">
            <v>3.6</v>
          </cell>
          <cell r="D6204">
            <v>11200</v>
          </cell>
          <cell r="E6204">
            <v>3.4</v>
          </cell>
          <cell r="F6204">
            <v>3.1</v>
          </cell>
          <cell r="G6204">
            <v>3.4</v>
          </cell>
          <cell r="H6204">
            <v>0.78</v>
          </cell>
        </row>
        <row r="6205">
          <cell r="A6205">
            <v>6204</v>
          </cell>
          <cell r="B6205" t="str">
            <v>Shaw Communications</v>
          </cell>
          <cell r="C6205">
            <v>3.7</v>
          </cell>
          <cell r="D6205">
            <v>4800</v>
          </cell>
          <cell r="E6205">
            <v>3.6</v>
          </cell>
          <cell r="F6205">
            <v>3.3</v>
          </cell>
          <cell r="G6205">
            <v>3.7</v>
          </cell>
          <cell r="H6205">
            <v>0.75</v>
          </cell>
        </row>
        <row r="6206">
          <cell r="A6206">
            <v>6205</v>
          </cell>
          <cell r="B6206" t="str">
            <v>Shopify</v>
          </cell>
          <cell r="C6206">
            <v>4.0999999999999996</v>
          </cell>
          <cell r="D6206">
            <v>7200</v>
          </cell>
          <cell r="E6206">
            <v>3.9</v>
          </cell>
          <cell r="F6206">
            <v>3.8</v>
          </cell>
          <cell r="G6206">
            <v>4.3</v>
          </cell>
          <cell r="H6206">
            <v>0.86</v>
          </cell>
        </row>
        <row r="6207">
          <cell r="A6207">
            <v>6206</v>
          </cell>
          <cell r="B6207" t="str">
            <v>Siemens</v>
          </cell>
          <cell r="C6207">
            <v>4.0999999999999996</v>
          </cell>
          <cell r="D6207">
            <v>38500</v>
          </cell>
          <cell r="E6207">
            <v>4</v>
          </cell>
          <cell r="F6207">
            <v>3.8</v>
          </cell>
          <cell r="G6207">
            <v>4</v>
          </cell>
          <cell r="H6207">
            <v>0.92</v>
          </cell>
        </row>
        <row r="6208">
          <cell r="A6208">
            <v>6207</v>
          </cell>
          <cell r="B6208" t="str">
            <v>Siemens Business Services</v>
          </cell>
          <cell r="C6208">
            <v>3.8</v>
          </cell>
          <cell r="D6208">
            <v>1200</v>
          </cell>
          <cell r="E6208">
            <v>3.7</v>
          </cell>
          <cell r="F6208">
            <v>3.4</v>
          </cell>
          <cell r="G6208">
            <v>3.6</v>
          </cell>
          <cell r="H6208" t="str">
            <v>N/A</v>
          </cell>
        </row>
        <row r="6209">
          <cell r="A6209">
            <v>6208</v>
          </cell>
          <cell r="B6209" t="str">
            <v>Siemens Industry Software S.r.l.</v>
          </cell>
          <cell r="C6209">
            <v>4</v>
          </cell>
          <cell r="D6209">
            <v>350</v>
          </cell>
          <cell r="E6209">
            <v>3.9</v>
          </cell>
          <cell r="F6209">
            <v>3.7</v>
          </cell>
          <cell r="G6209">
            <v>3.9</v>
          </cell>
          <cell r="H6209" t="str">
            <v>N/A</v>
          </cell>
        </row>
        <row r="6210">
          <cell r="A6210">
            <v>6209</v>
          </cell>
          <cell r="B6210" t="str">
            <v>Siemens Logistics GmbH</v>
          </cell>
          <cell r="C6210">
            <v>3.7</v>
          </cell>
          <cell r="D6210">
            <v>520</v>
          </cell>
          <cell r="E6210">
            <v>3.6</v>
          </cell>
          <cell r="F6210">
            <v>3.3</v>
          </cell>
          <cell r="G6210">
            <v>3.5</v>
          </cell>
          <cell r="H6210" t="str">
            <v>N/A</v>
          </cell>
        </row>
        <row r="6211">
          <cell r="A6211">
            <v>6210</v>
          </cell>
          <cell r="B6211" t="str">
            <v>Sigma Healthcare</v>
          </cell>
          <cell r="C6211">
            <v>3.3</v>
          </cell>
          <cell r="D6211">
            <v>680</v>
          </cell>
          <cell r="E6211">
            <v>3.1</v>
          </cell>
          <cell r="F6211">
            <v>2.9</v>
          </cell>
          <cell r="G6211">
            <v>3.1</v>
          </cell>
          <cell r="H6211">
            <v>0.57999999999999996</v>
          </cell>
        </row>
        <row r="6212">
          <cell r="A6212">
            <v>6211</v>
          </cell>
          <cell r="B6212" t="str">
            <v>SimCorp</v>
          </cell>
          <cell r="C6212">
            <v>4</v>
          </cell>
          <cell r="D6212">
            <v>1400</v>
          </cell>
          <cell r="E6212">
            <v>4.2</v>
          </cell>
          <cell r="F6212">
            <v>3.7</v>
          </cell>
          <cell r="G6212">
            <v>4.0999999999999996</v>
          </cell>
          <cell r="H6212">
            <v>0.91</v>
          </cell>
        </row>
        <row r="6213">
          <cell r="A6213">
            <v>6212</v>
          </cell>
          <cell r="B6213" t="str">
            <v>SK Telecom</v>
          </cell>
          <cell r="C6213">
            <v>3.8</v>
          </cell>
          <cell r="D6213">
            <v>950</v>
          </cell>
          <cell r="E6213">
            <v>3.5</v>
          </cell>
          <cell r="F6213">
            <v>3.4</v>
          </cell>
          <cell r="G6213">
            <v>3.7</v>
          </cell>
          <cell r="H6213">
            <v>0.72</v>
          </cell>
        </row>
        <row r="6214">
          <cell r="A6214">
            <v>6213</v>
          </cell>
          <cell r="B6214" t="str">
            <v>Sky Italia</v>
          </cell>
          <cell r="C6214">
            <v>3.7</v>
          </cell>
          <cell r="D6214">
            <v>1800</v>
          </cell>
          <cell r="E6214">
            <v>3.4</v>
          </cell>
          <cell r="F6214">
            <v>3.2</v>
          </cell>
          <cell r="G6214">
            <v>3.5</v>
          </cell>
          <cell r="H6214">
            <v>0.7</v>
          </cell>
        </row>
        <row r="6215">
          <cell r="A6215">
            <v>6214</v>
          </cell>
          <cell r="B6215" t="str">
            <v>Skyscanner</v>
          </cell>
          <cell r="C6215">
            <v>4.3</v>
          </cell>
          <cell r="D6215">
            <v>1650</v>
          </cell>
          <cell r="E6215">
            <v>4.2</v>
          </cell>
          <cell r="F6215">
            <v>4</v>
          </cell>
          <cell r="G6215">
            <v>4.5</v>
          </cell>
          <cell r="H6215">
            <v>0.94</v>
          </cell>
        </row>
        <row r="6216">
          <cell r="A6216">
            <v>6215</v>
          </cell>
          <cell r="B6216" t="str">
            <v>SmartStream Technologies</v>
          </cell>
          <cell r="C6216">
            <v>3.6</v>
          </cell>
          <cell r="D6216">
            <v>580</v>
          </cell>
          <cell r="E6216">
            <v>3.5</v>
          </cell>
          <cell r="F6216">
            <v>3.2</v>
          </cell>
          <cell r="G6216">
            <v>3.4</v>
          </cell>
          <cell r="H6216">
            <v>0.76</v>
          </cell>
        </row>
        <row r="6217">
          <cell r="A6217">
            <v>6216</v>
          </cell>
          <cell r="B6217" t="str">
            <v>Smith &amp; Nephew</v>
          </cell>
          <cell r="C6217">
            <v>3.7</v>
          </cell>
          <cell r="D6217">
            <v>6400</v>
          </cell>
          <cell r="E6217">
            <v>3.5</v>
          </cell>
          <cell r="F6217">
            <v>3.3</v>
          </cell>
          <cell r="G6217">
            <v>3.6</v>
          </cell>
          <cell r="H6217">
            <v>0.79</v>
          </cell>
        </row>
        <row r="6218">
          <cell r="A6218">
            <v>6217</v>
          </cell>
          <cell r="B6218" t="str">
            <v>Smiths Detection</v>
          </cell>
          <cell r="C6218">
            <v>3.6</v>
          </cell>
          <cell r="D6218">
            <v>1100</v>
          </cell>
          <cell r="E6218">
            <v>3.5</v>
          </cell>
          <cell r="F6218">
            <v>3.2</v>
          </cell>
          <cell r="G6218">
            <v>3.4</v>
          </cell>
          <cell r="H6218">
            <v>0.74</v>
          </cell>
        </row>
        <row r="6219">
          <cell r="A6219">
            <v>6218</v>
          </cell>
          <cell r="B6219" t="str">
            <v>SNP Transformations Deutschland</v>
          </cell>
          <cell r="C6219">
            <v>3.9</v>
          </cell>
          <cell r="D6219">
            <v>280</v>
          </cell>
          <cell r="E6219">
            <v>3.8</v>
          </cell>
          <cell r="F6219">
            <v>3.6</v>
          </cell>
          <cell r="G6219">
            <v>3.9</v>
          </cell>
          <cell r="H6219" t="str">
            <v>N/A</v>
          </cell>
        </row>
        <row r="6220">
          <cell r="A6220">
            <v>6219</v>
          </cell>
          <cell r="B6220" t="str">
            <v>Socionext</v>
          </cell>
          <cell r="C6220">
            <v>3.5</v>
          </cell>
          <cell r="D6220">
            <v>210</v>
          </cell>
          <cell r="E6220">
            <v>3.3</v>
          </cell>
          <cell r="F6220">
            <v>3.1</v>
          </cell>
          <cell r="G6220">
            <v>3.4</v>
          </cell>
          <cell r="H6220" t="str">
            <v>N/A</v>
          </cell>
        </row>
        <row r="6221">
          <cell r="A6221">
            <v>6220</v>
          </cell>
          <cell r="B6221" t="str">
            <v>Sodexo</v>
          </cell>
          <cell r="C6221">
            <v>3.4</v>
          </cell>
          <cell r="D6221">
            <v>42000</v>
          </cell>
          <cell r="E6221">
            <v>3.2</v>
          </cell>
          <cell r="F6221">
            <v>3.1</v>
          </cell>
          <cell r="G6221">
            <v>3.3</v>
          </cell>
          <cell r="H6221">
            <v>0.71</v>
          </cell>
        </row>
        <row r="6222">
          <cell r="A6222">
            <v>6221</v>
          </cell>
          <cell r="B6222" t="str">
            <v>SoftBank</v>
          </cell>
          <cell r="C6222">
            <v>3.8</v>
          </cell>
          <cell r="D6222">
            <v>3200</v>
          </cell>
          <cell r="E6222">
            <v>3.5</v>
          </cell>
          <cell r="F6222">
            <v>3.4</v>
          </cell>
          <cell r="G6222">
            <v>3.7</v>
          </cell>
          <cell r="H6222">
            <v>0.8</v>
          </cell>
        </row>
        <row r="6223">
          <cell r="A6223">
            <v>6222</v>
          </cell>
          <cell r="B6223" t="str">
            <v>SoftBank</v>
          </cell>
          <cell r="C6223">
            <v>3.8</v>
          </cell>
          <cell r="D6223">
            <v>3200</v>
          </cell>
          <cell r="E6223">
            <v>3.5</v>
          </cell>
          <cell r="F6223">
            <v>3.4</v>
          </cell>
          <cell r="G6223">
            <v>3.7</v>
          </cell>
          <cell r="H6223">
            <v>0.8</v>
          </cell>
        </row>
        <row r="6224">
          <cell r="A6224">
            <v>6223</v>
          </cell>
          <cell r="B6224" t="str">
            <v>SoftBank Group</v>
          </cell>
          <cell r="C6224">
            <v>3.9</v>
          </cell>
          <cell r="D6224">
            <v>1500</v>
          </cell>
          <cell r="E6224">
            <v>3.6</v>
          </cell>
          <cell r="F6224">
            <v>3.5</v>
          </cell>
          <cell r="G6224">
            <v>3.8</v>
          </cell>
          <cell r="H6224">
            <v>0.84</v>
          </cell>
        </row>
        <row r="6225">
          <cell r="A6225">
            <v>6224</v>
          </cell>
          <cell r="B6225" t="str">
            <v>Softchoice</v>
          </cell>
          <cell r="C6225">
            <v>4.0999999999999996</v>
          </cell>
          <cell r="D6225">
            <v>1400</v>
          </cell>
          <cell r="E6225">
            <v>4</v>
          </cell>
          <cell r="F6225">
            <v>3.9</v>
          </cell>
          <cell r="G6225">
            <v>4.3</v>
          </cell>
          <cell r="H6225">
            <v>0.93</v>
          </cell>
        </row>
        <row r="6226">
          <cell r="A6226">
            <v>6225</v>
          </cell>
          <cell r="B6226" t="str">
            <v>Software AG</v>
          </cell>
          <cell r="C6226">
            <v>3.9</v>
          </cell>
          <cell r="D6226">
            <v>2800</v>
          </cell>
          <cell r="E6226">
            <v>3.8</v>
          </cell>
          <cell r="F6226">
            <v>3.6</v>
          </cell>
          <cell r="G6226">
            <v>3.8</v>
          </cell>
          <cell r="H6226">
            <v>0.85</v>
          </cell>
        </row>
        <row r="6227">
          <cell r="A6227">
            <v>6226</v>
          </cell>
          <cell r="B6227" t="str">
            <v>Software Mind</v>
          </cell>
          <cell r="C6227">
            <v>4.5</v>
          </cell>
          <cell r="D6227">
            <v>420</v>
          </cell>
          <cell r="E6227">
            <v>4.4000000000000004</v>
          </cell>
          <cell r="F6227">
            <v>4.3</v>
          </cell>
          <cell r="G6227">
            <v>4.7</v>
          </cell>
          <cell r="H6227">
            <v>0.97</v>
          </cell>
        </row>
        <row r="6228">
          <cell r="A6228">
            <v>6227</v>
          </cell>
          <cell r="B6228" t="str">
            <v>SoftwareONE</v>
          </cell>
          <cell r="C6228">
            <v>3.8</v>
          </cell>
          <cell r="D6228">
            <v>3600</v>
          </cell>
          <cell r="E6228">
            <v>3.7</v>
          </cell>
          <cell r="F6228">
            <v>3.5</v>
          </cell>
          <cell r="G6228">
            <v>3.9</v>
          </cell>
          <cell r="H6228">
            <v>0.82</v>
          </cell>
        </row>
        <row r="6229">
          <cell r="A6229">
            <v>6228</v>
          </cell>
          <cell r="B6229" t="str">
            <v>Sogei SpA</v>
          </cell>
          <cell r="C6229">
            <v>3.6</v>
          </cell>
          <cell r="D6229">
            <v>310</v>
          </cell>
          <cell r="E6229">
            <v>3.4</v>
          </cell>
          <cell r="F6229">
            <v>3.2</v>
          </cell>
          <cell r="G6229">
            <v>3.5</v>
          </cell>
          <cell r="H6229" t="str">
            <v>N/A</v>
          </cell>
        </row>
        <row r="6230">
          <cell r="A6230">
            <v>6229</v>
          </cell>
          <cell r="B6230" t="str">
            <v>Sogeti</v>
          </cell>
          <cell r="C6230">
            <v>3.8</v>
          </cell>
          <cell r="D6230">
            <v>8500</v>
          </cell>
          <cell r="E6230">
            <v>3.7</v>
          </cell>
          <cell r="F6230">
            <v>3.5</v>
          </cell>
          <cell r="G6230">
            <v>3.8</v>
          </cell>
          <cell r="H6230">
            <v>0.86</v>
          </cell>
        </row>
        <row r="6231">
          <cell r="A6231">
            <v>6230</v>
          </cell>
          <cell r="B6231" t="str">
            <v>Soho House</v>
          </cell>
          <cell r="C6231">
            <v>3.1</v>
          </cell>
          <cell r="D6231">
            <v>2400</v>
          </cell>
          <cell r="E6231">
            <v>2.6</v>
          </cell>
          <cell r="F6231">
            <v>2.7</v>
          </cell>
          <cell r="G6231">
            <v>3.2</v>
          </cell>
          <cell r="H6231">
            <v>0.52</v>
          </cell>
        </row>
        <row r="6232">
          <cell r="A6232">
            <v>6231</v>
          </cell>
          <cell r="B6232" t="str">
            <v>Solita</v>
          </cell>
          <cell r="C6232">
            <v>4.4000000000000004</v>
          </cell>
          <cell r="D6232">
            <v>650</v>
          </cell>
          <cell r="E6232">
            <v>4.3</v>
          </cell>
          <cell r="F6232">
            <v>4.2</v>
          </cell>
          <cell r="G6232">
            <v>4.5999999999999996</v>
          </cell>
          <cell r="H6232">
            <v>0.96</v>
          </cell>
        </row>
        <row r="6233">
          <cell r="A6233">
            <v>6232</v>
          </cell>
          <cell r="B6233" t="str">
            <v>Sophos</v>
          </cell>
          <cell r="C6233">
            <v>4.0999999999999996</v>
          </cell>
          <cell r="D6233">
            <v>2200</v>
          </cell>
          <cell r="E6233">
            <v>4</v>
          </cell>
          <cell r="F6233">
            <v>3.9</v>
          </cell>
          <cell r="G6233">
            <v>4.2</v>
          </cell>
          <cell r="H6233">
            <v>0.94</v>
          </cell>
        </row>
        <row r="6234">
          <cell r="A6234">
            <v>6233</v>
          </cell>
          <cell r="B6234" t="str">
            <v>Sopra Banking Software</v>
          </cell>
          <cell r="C6234">
            <v>3.5</v>
          </cell>
          <cell r="D6234">
            <v>2100</v>
          </cell>
          <cell r="E6234">
            <v>3.4</v>
          </cell>
          <cell r="F6234">
            <v>3.1</v>
          </cell>
          <cell r="G6234">
            <v>3.4</v>
          </cell>
          <cell r="H6234">
            <v>0.7</v>
          </cell>
        </row>
        <row r="6235">
          <cell r="A6235">
            <v>6234</v>
          </cell>
          <cell r="B6235" t="str">
            <v>Sopra Steria</v>
          </cell>
          <cell r="C6235">
            <v>3.7</v>
          </cell>
          <cell r="D6235">
            <v>11500</v>
          </cell>
          <cell r="E6235">
            <v>3.6</v>
          </cell>
          <cell r="F6235">
            <v>3.3</v>
          </cell>
          <cell r="G6235">
            <v>3.6</v>
          </cell>
          <cell r="H6235">
            <v>0.81</v>
          </cell>
        </row>
        <row r="6236">
          <cell r="A6236">
            <v>6235</v>
          </cell>
          <cell r="B6236" t="str">
            <v>Special Broadcasting Service</v>
          </cell>
          <cell r="C6236">
            <v>3.9</v>
          </cell>
          <cell r="D6236">
            <v>340</v>
          </cell>
          <cell r="E6236">
            <v>3.8</v>
          </cell>
          <cell r="F6236">
            <v>3.6</v>
          </cell>
          <cell r="G6236">
            <v>4</v>
          </cell>
          <cell r="H6236">
            <v>0.85</v>
          </cell>
        </row>
        <row r="6237">
          <cell r="A6237">
            <v>6236</v>
          </cell>
          <cell r="B6237" t="str">
            <v>Spirent Communications</v>
          </cell>
          <cell r="C6237">
            <v>3.9</v>
          </cell>
          <cell r="D6237">
            <v>920</v>
          </cell>
          <cell r="E6237">
            <v>3.8</v>
          </cell>
          <cell r="F6237">
            <v>3.6</v>
          </cell>
          <cell r="G6237">
            <v>3.8</v>
          </cell>
          <cell r="H6237">
            <v>0.88</v>
          </cell>
        </row>
        <row r="6238">
          <cell r="A6238">
            <v>6237</v>
          </cell>
          <cell r="B6238" t="str">
            <v>Sportradar</v>
          </cell>
          <cell r="C6238">
            <v>3.7</v>
          </cell>
          <cell r="D6238">
            <v>1100</v>
          </cell>
          <cell r="E6238">
            <v>3.5</v>
          </cell>
          <cell r="F6238">
            <v>3.4</v>
          </cell>
          <cell r="G6238">
            <v>3.7</v>
          </cell>
          <cell r="H6238">
            <v>0.82</v>
          </cell>
        </row>
        <row r="6239">
          <cell r="A6239">
            <v>6238</v>
          </cell>
          <cell r="B6239" t="str">
            <v>Springer</v>
          </cell>
          <cell r="C6239">
            <v>3.6</v>
          </cell>
          <cell r="D6239">
            <v>850</v>
          </cell>
          <cell r="E6239">
            <v>3.4</v>
          </cell>
          <cell r="F6239">
            <v>3.2</v>
          </cell>
          <cell r="G6239">
            <v>3.5</v>
          </cell>
          <cell r="H6239">
            <v>0.74</v>
          </cell>
        </row>
        <row r="6240">
          <cell r="A6240">
            <v>6239</v>
          </cell>
          <cell r="B6240" t="str">
            <v>Springer Nature</v>
          </cell>
          <cell r="C6240">
            <v>3.6</v>
          </cell>
          <cell r="D6240">
            <v>3800</v>
          </cell>
          <cell r="E6240">
            <v>3.5</v>
          </cell>
          <cell r="F6240">
            <v>3.2</v>
          </cell>
          <cell r="G6240">
            <v>3.5</v>
          </cell>
          <cell r="H6240">
            <v>0.72</v>
          </cell>
        </row>
        <row r="6241">
          <cell r="A6241">
            <v>6240</v>
          </cell>
          <cell r="B6241" t="str">
            <v>Sprinklr Japan</v>
          </cell>
          <cell r="C6241">
            <v>3.8</v>
          </cell>
          <cell r="D6241">
            <v>120</v>
          </cell>
          <cell r="E6241">
            <v>3.5</v>
          </cell>
          <cell r="F6241">
            <v>3.4</v>
          </cell>
          <cell r="G6241">
            <v>3.9</v>
          </cell>
          <cell r="H6241" t="str">
            <v>N/A</v>
          </cell>
        </row>
        <row r="6242">
          <cell r="A6242">
            <v>6241</v>
          </cell>
          <cell r="B6242" t="str">
            <v>Square Enix</v>
          </cell>
          <cell r="C6242">
            <v>3.7</v>
          </cell>
          <cell r="D6242">
            <v>840</v>
          </cell>
          <cell r="E6242">
            <v>3.4</v>
          </cell>
          <cell r="F6242">
            <v>3.3</v>
          </cell>
          <cell r="G6242">
            <v>3.8</v>
          </cell>
          <cell r="H6242">
            <v>0.78</v>
          </cell>
        </row>
        <row r="6243">
          <cell r="A6243">
            <v>6242</v>
          </cell>
          <cell r="B6243" t="str">
            <v>Standard Chartered Bank</v>
          </cell>
          <cell r="C6243">
            <v>3.8</v>
          </cell>
          <cell r="D6243">
            <v>18500</v>
          </cell>
          <cell r="E6243">
            <v>3.7</v>
          </cell>
          <cell r="F6243">
            <v>3.5</v>
          </cell>
          <cell r="G6243">
            <v>3.8</v>
          </cell>
          <cell r="H6243">
            <v>0.84</v>
          </cell>
        </row>
        <row r="6244">
          <cell r="A6244">
            <v>6243</v>
          </cell>
          <cell r="B6244" t="str">
            <v>Stantec</v>
          </cell>
          <cell r="C6244">
            <v>3.7</v>
          </cell>
          <cell r="D6244">
            <v>7400</v>
          </cell>
          <cell r="E6244">
            <v>3.6</v>
          </cell>
          <cell r="F6244">
            <v>3.4</v>
          </cell>
          <cell r="G6244">
            <v>3.7</v>
          </cell>
          <cell r="H6244">
            <v>0.85</v>
          </cell>
        </row>
        <row r="6245">
          <cell r="A6245">
            <v>6244</v>
          </cell>
          <cell r="B6245" t="str">
            <v>ST-Ericsson</v>
          </cell>
          <cell r="C6245">
            <v>3.4</v>
          </cell>
          <cell r="D6245">
            <v>520</v>
          </cell>
          <cell r="E6245">
            <v>3.3</v>
          </cell>
          <cell r="F6245">
            <v>3.1</v>
          </cell>
          <cell r="G6245">
            <v>3.3</v>
          </cell>
          <cell r="H6245" t="str">
            <v>N/A</v>
          </cell>
        </row>
        <row r="6246">
          <cell r="A6246">
            <v>6245</v>
          </cell>
          <cell r="B6246" t="str">
            <v>Sumitomo Mitsui Banking Corporation</v>
          </cell>
          <cell r="C6246">
            <v>3.5</v>
          </cell>
          <cell r="D6246">
            <v>3600</v>
          </cell>
          <cell r="E6246">
            <v>3.2</v>
          </cell>
          <cell r="F6246">
            <v>3.2</v>
          </cell>
          <cell r="G6246">
            <v>3.4</v>
          </cell>
          <cell r="H6246">
            <v>0.7</v>
          </cell>
        </row>
        <row r="6247">
          <cell r="A6247">
            <v>6246</v>
          </cell>
          <cell r="B6247" t="str">
            <v>SumUp</v>
          </cell>
          <cell r="C6247">
            <v>3.9</v>
          </cell>
          <cell r="D6247">
            <v>1400</v>
          </cell>
          <cell r="E6247">
            <v>3.7</v>
          </cell>
          <cell r="F6247">
            <v>3.6</v>
          </cell>
          <cell r="G6247">
            <v>4</v>
          </cell>
          <cell r="H6247">
            <v>0.88</v>
          </cell>
        </row>
        <row r="6248">
          <cell r="A6248">
            <v>6247</v>
          </cell>
          <cell r="B6248" t="str">
            <v>Sunrise</v>
          </cell>
          <cell r="C6248">
            <v>3.6</v>
          </cell>
          <cell r="D6248">
            <v>820</v>
          </cell>
          <cell r="E6248">
            <v>3.5</v>
          </cell>
          <cell r="F6248">
            <v>3.2</v>
          </cell>
          <cell r="G6248">
            <v>3.5</v>
          </cell>
          <cell r="H6248">
            <v>0.74</v>
          </cell>
        </row>
        <row r="6249">
          <cell r="A6249">
            <v>6248</v>
          </cell>
          <cell r="B6249" t="str">
            <v>SUSE</v>
          </cell>
          <cell r="C6249">
            <v>4.2</v>
          </cell>
          <cell r="D6249">
            <v>1100</v>
          </cell>
          <cell r="E6249">
            <v>4.3</v>
          </cell>
          <cell r="F6249">
            <v>4</v>
          </cell>
          <cell r="G6249">
            <v>4.4000000000000004</v>
          </cell>
          <cell r="H6249">
            <v>0.95</v>
          </cell>
        </row>
        <row r="6250">
          <cell r="A6250">
            <v>6249</v>
          </cell>
          <cell r="B6250" t="str">
            <v>Swatch</v>
          </cell>
          <cell r="C6250">
            <v>3.3</v>
          </cell>
          <cell r="D6250">
            <v>2100</v>
          </cell>
          <cell r="E6250">
            <v>3.1</v>
          </cell>
          <cell r="F6250">
            <v>2.9</v>
          </cell>
          <cell r="G6250">
            <v>3.2</v>
          </cell>
          <cell r="H6250">
            <v>0.6</v>
          </cell>
        </row>
        <row r="6251">
          <cell r="A6251">
            <v>6250</v>
          </cell>
          <cell r="B6251" t="str">
            <v>Swisscom</v>
          </cell>
          <cell r="C6251">
            <v>4.0999999999999996</v>
          </cell>
          <cell r="D6251">
            <v>2400</v>
          </cell>
          <cell r="E6251">
            <v>4.0999999999999996</v>
          </cell>
          <cell r="F6251">
            <v>3.8</v>
          </cell>
          <cell r="G6251">
            <v>4.0999999999999996</v>
          </cell>
          <cell r="H6251">
            <v>0.9</v>
          </cell>
        </row>
        <row r="6252">
          <cell r="A6252">
            <v>6251</v>
          </cell>
          <cell r="B6252" t="str">
            <v>Swiss Post Solutions</v>
          </cell>
          <cell r="C6252">
            <v>3.5</v>
          </cell>
          <cell r="D6252">
            <v>1300</v>
          </cell>
          <cell r="E6252">
            <v>3.4</v>
          </cell>
          <cell r="F6252">
            <v>3.2</v>
          </cell>
          <cell r="G6252">
            <v>3.4</v>
          </cell>
          <cell r="H6252">
            <v>0.72</v>
          </cell>
        </row>
        <row r="6253">
          <cell r="A6253">
            <v>6252</v>
          </cell>
          <cell r="B6253" t="str">
            <v>Synamedia</v>
          </cell>
          <cell r="C6253">
            <v>3.8</v>
          </cell>
          <cell r="D6253">
            <v>650</v>
          </cell>
          <cell r="E6253">
            <v>3.7</v>
          </cell>
          <cell r="F6253">
            <v>3.5</v>
          </cell>
          <cell r="G6253">
            <v>3.7</v>
          </cell>
          <cell r="H6253">
            <v>0.84</v>
          </cell>
        </row>
        <row r="6254">
          <cell r="A6254">
            <v>6253</v>
          </cell>
          <cell r="B6254" t="str">
            <v>Syntax</v>
          </cell>
          <cell r="C6254">
            <v>3.7</v>
          </cell>
          <cell r="D6254">
            <v>480</v>
          </cell>
          <cell r="E6254">
            <v>3.6</v>
          </cell>
          <cell r="F6254">
            <v>3.4</v>
          </cell>
          <cell r="G6254">
            <v>3.7</v>
          </cell>
          <cell r="H6254">
            <v>0.81</v>
          </cell>
        </row>
        <row r="6255">
          <cell r="A6255">
            <v>6254</v>
          </cell>
          <cell r="B6255" t="str">
            <v>Sysmex Corporation</v>
          </cell>
          <cell r="C6255">
            <v>3.8</v>
          </cell>
          <cell r="D6255">
            <v>1100</v>
          </cell>
          <cell r="E6255">
            <v>3.6</v>
          </cell>
          <cell r="F6255">
            <v>3.5</v>
          </cell>
          <cell r="G6255">
            <v>3.7</v>
          </cell>
          <cell r="H6255">
            <v>0.85</v>
          </cell>
        </row>
        <row r="6256">
          <cell r="A6256">
            <v>6255</v>
          </cell>
          <cell r="B6256" t="str">
            <v>Tabcorp Holdings Limited</v>
          </cell>
          <cell r="C6256">
            <v>3.4</v>
          </cell>
          <cell r="D6256">
            <v>1200</v>
          </cell>
          <cell r="E6256">
            <v>3.3</v>
          </cell>
          <cell r="F6256">
            <v>3.1</v>
          </cell>
          <cell r="G6256">
            <v>3.3</v>
          </cell>
          <cell r="H6256">
            <v>0.68</v>
          </cell>
        </row>
        <row r="6257">
          <cell r="A6257">
            <v>6256</v>
          </cell>
          <cell r="B6257" t="str">
            <v>TD Securities</v>
          </cell>
          <cell r="C6257">
            <v>3.9</v>
          </cell>
          <cell r="D6257">
            <v>1800</v>
          </cell>
          <cell r="E6257">
            <v>3.6</v>
          </cell>
          <cell r="F6257">
            <v>3.7</v>
          </cell>
          <cell r="G6257">
            <v>3.9</v>
          </cell>
          <cell r="H6257">
            <v>0.89</v>
          </cell>
        </row>
        <row r="6258">
          <cell r="A6258">
            <v>6257</v>
          </cell>
          <cell r="B6258" t="str">
            <v>TeamViewer</v>
          </cell>
          <cell r="C6258">
            <v>3.6</v>
          </cell>
          <cell r="D6258">
            <v>950</v>
          </cell>
          <cell r="E6258">
            <v>3.5</v>
          </cell>
          <cell r="F6258">
            <v>3.3</v>
          </cell>
          <cell r="G6258">
            <v>3.5</v>
          </cell>
          <cell r="H6258">
            <v>0.78</v>
          </cell>
        </row>
        <row r="6259">
          <cell r="A6259">
            <v>6258</v>
          </cell>
          <cell r="B6259" t="str">
            <v>Tecan</v>
          </cell>
          <cell r="C6259">
            <v>3.8</v>
          </cell>
          <cell r="D6259">
            <v>740</v>
          </cell>
          <cell r="E6259">
            <v>3.7</v>
          </cell>
          <cell r="F6259">
            <v>3.5</v>
          </cell>
          <cell r="G6259">
            <v>3.7</v>
          </cell>
          <cell r="H6259">
            <v>0.86</v>
          </cell>
        </row>
        <row r="6260">
          <cell r="A6260">
            <v>6259</v>
          </cell>
          <cell r="B6260" t="str">
            <v>Technicolor</v>
          </cell>
          <cell r="C6260">
            <v>3.4</v>
          </cell>
          <cell r="D6260">
            <v>3800</v>
          </cell>
          <cell r="E6260">
            <v>3.2</v>
          </cell>
          <cell r="F6260">
            <v>3.1</v>
          </cell>
          <cell r="G6260">
            <v>3.3</v>
          </cell>
          <cell r="H6260">
            <v>0.65</v>
          </cell>
        </row>
        <row r="6261">
          <cell r="A6261">
            <v>6260</v>
          </cell>
          <cell r="B6261" t="str">
            <v>Telefonica</v>
          </cell>
          <cell r="C6261">
            <v>3.9</v>
          </cell>
          <cell r="D6261">
            <v>14500</v>
          </cell>
          <cell r="E6261">
            <v>3.8</v>
          </cell>
          <cell r="F6261">
            <v>3.6</v>
          </cell>
          <cell r="G6261">
            <v>3.8</v>
          </cell>
          <cell r="H6261">
            <v>0.87</v>
          </cell>
        </row>
        <row r="6262">
          <cell r="A6262">
            <v>6261</v>
          </cell>
          <cell r="B6262" t="str">
            <v>Telefonica Investigacion y Desarrollo</v>
          </cell>
          <cell r="C6262">
            <v>4.0999999999999996</v>
          </cell>
          <cell r="D6262">
            <v>420</v>
          </cell>
          <cell r="E6262">
            <v>4</v>
          </cell>
          <cell r="F6262">
            <v>3.8</v>
          </cell>
          <cell r="G6262">
            <v>4.0999999999999996</v>
          </cell>
          <cell r="H6262" t="str">
            <v>N/A</v>
          </cell>
        </row>
        <row r="6263">
          <cell r="A6263">
            <v>6262</v>
          </cell>
          <cell r="B6263" t="str">
            <v>Telenor</v>
          </cell>
          <cell r="C6263">
            <v>4</v>
          </cell>
          <cell r="D6263">
            <v>2600</v>
          </cell>
          <cell r="E6263">
            <v>4</v>
          </cell>
          <cell r="F6263">
            <v>3.7</v>
          </cell>
          <cell r="G6263">
            <v>4</v>
          </cell>
          <cell r="H6263">
            <v>0.88</v>
          </cell>
        </row>
        <row r="6264">
          <cell r="A6264">
            <v>6263</v>
          </cell>
          <cell r="B6264" t="str">
            <v>Teleperformance</v>
          </cell>
          <cell r="C6264">
            <v>3.7</v>
          </cell>
          <cell r="D6264">
            <v>95000</v>
          </cell>
          <cell r="E6264">
            <v>3.5</v>
          </cell>
          <cell r="F6264">
            <v>3.4</v>
          </cell>
          <cell r="G6264">
            <v>3.7</v>
          </cell>
          <cell r="H6264">
            <v>0.86</v>
          </cell>
        </row>
        <row r="6265">
          <cell r="A6265">
            <v>6264</v>
          </cell>
          <cell r="B6265" t="str">
            <v>Teleperformance USA</v>
          </cell>
          <cell r="C6265">
            <v>3.5</v>
          </cell>
          <cell r="D6265">
            <v>12500</v>
          </cell>
          <cell r="E6265">
            <v>3.4</v>
          </cell>
          <cell r="F6265">
            <v>3.2</v>
          </cell>
          <cell r="G6265">
            <v>3.5</v>
          </cell>
          <cell r="H6265">
            <v>0.82</v>
          </cell>
        </row>
        <row r="6266">
          <cell r="A6266">
            <v>6265</v>
          </cell>
          <cell r="B6266" t="str">
            <v>Telstra</v>
          </cell>
          <cell r="C6266">
            <v>3.8</v>
          </cell>
          <cell r="D6266">
            <v>8200</v>
          </cell>
          <cell r="E6266">
            <v>3.9</v>
          </cell>
          <cell r="F6266">
            <v>3.5</v>
          </cell>
          <cell r="G6266">
            <v>3.8</v>
          </cell>
          <cell r="H6266">
            <v>0.83</v>
          </cell>
        </row>
        <row r="6267">
          <cell r="A6267">
            <v>6266</v>
          </cell>
          <cell r="B6267" t="str">
            <v>TELUS</v>
          </cell>
          <cell r="C6267">
            <v>3.9</v>
          </cell>
          <cell r="D6267">
            <v>11200</v>
          </cell>
          <cell r="E6267">
            <v>3.9</v>
          </cell>
          <cell r="F6267">
            <v>3.6</v>
          </cell>
          <cell r="G6267">
            <v>4</v>
          </cell>
          <cell r="H6267">
            <v>0.88</v>
          </cell>
        </row>
        <row r="6268">
          <cell r="A6268">
            <v>6267</v>
          </cell>
          <cell r="B6268" t="str">
            <v>TELUS Digital</v>
          </cell>
          <cell r="C6268">
            <v>4</v>
          </cell>
          <cell r="D6268">
            <v>4500</v>
          </cell>
          <cell r="E6268">
            <v>3.9</v>
          </cell>
          <cell r="F6268">
            <v>3.8</v>
          </cell>
          <cell r="G6268">
            <v>4.0999999999999996</v>
          </cell>
          <cell r="H6268">
            <v>0.91</v>
          </cell>
        </row>
        <row r="6269">
          <cell r="A6269">
            <v>6268</v>
          </cell>
          <cell r="B6269" t="str">
            <v>Temenos</v>
          </cell>
          <cell r="C6269">
            <v>3.5</v>
          </cell>
          <cell r="D6269">
            <v>3400</v>
          </cell>
          <cell r="E6269">
            <v>3.3</v>
          </cell>
          <cell r="F6269">
            <v>3.1</v>
          </cell>
          <cell r="G6269">
            <v>3.4</v>
          </cell>
          <cell r="H6269">
            <v>0.68</v>
          </cell>
        </row>
        <row r="6270">
          <cell r="A6270">
            <v>6269</v>
          </cell>
          <cell r="B6270" t="str">
            <v>Tesco</v>
          </cell>
          <cell r="C6270">
            <v>3.5</v>
          </cell>
          <cell r="D6270">
            <v>32000</v>
          </cell>
          <cell r="E6270">
            <v>3.3</v>
          </cell>
          <cell r="F6270">
            <v>3.1</v>
          </cell>
          <cell r="G6270">
            <v>3.4</v>
          </cell>
          <cell r="H6270">
            <v>0.74</v>
          </cell>
        </row>
        <row r="6271">
          <cell r="A6271">
            <v>6270</v>
          </cell>
          <cell r="B6271" t="str">
            <v>TFI International</v>
          </cell>
          <cell r="C6271">
            <v>3.3</v>
          </cell>
          <cell r="D6271">
            <v>1800</v>
          </cell>
          <cell r="E6271">
            <v>3</v>
          </cell>
          <cell r="F6271">
            <v>3.1</v>
          </cell>
          <cell r="G6271">
            <v>3.2</v>
          </cell>
          <cell r="H6271">
            <v>0.66</v>
          </cell>
        </row>
        <row r="6272">
          <cell r="A6272">
            <v>6271</v>
          </cell>
          <cell r="B6272" t="str">
            <v>Thalia</v>
          </cell>
          <cell r="C6272">
            <v>3.6</v>
          </cell>
          <cell r="D6272">
            <v>940</v>
          </cell>
          <cell r="E6272">
            <v>3.5</v>
          </cell>
          <cell r="F6272">
            <v>3.3</v>
          </cell>
          <cell r="G6272">
            <v>3.6</v>
          </cell>
          <cell r="H6272">
            <v>0.76</v>
          </cell>
        </row>
        <row r="6273">
          <cell r="A6273">
            <v>6272</v>
          </cell>
          <cell r="B6273" t="str">
            <v>The Francis Crick Institute</v>
          </cell>
          <cell r="C6273">
            <v>4.0999999999999996</v>
          </cell>
          <cell r="D6273">
            <v>280</v>
          </cell>
          <cell r="E6273">
            <v>3.8</v>
          </cell>
          <cell r="F6273">
            <v>3.7</v>
          </cell>
          <cell r="G6273">
            <v>4.2</v>
          </cell>
          <cell r="H6273" t="str">
            <v>N/A</v>
          </cell>
        </row>
        <row r="6274">
          <cell r="A6274">
            <v>6273</v>
          </cell>
          <cell r="B6274" t="str">
            <v>The LEGO Group</v>
          </cell>
          <cell r="C6274">
            <v>4.4000000000000004</v>
          </cell>
          <cell r="D6274">
            <v>4200</v>
          </cell>
          <cell r="E6274">
            <v>4.3</v>
          </cell>
          <cell r="F6274">
            <v>4.2</v>
          </cell>
          <cell r="G6274">
            <v>4.5999999999999996</v>
          </cell>
          <cell r="H6274">
            <v>0.96</v>
          </cell>
        </row>
        <row r="6275">
          <cell r="A6275">
            <v>6274</v>
          </cell>
          <cell r="B6275" t="str">
            <v>The North West Company</v>
          </cell>
          <cell r="C6275">
            <v>3.1</v>
          </cell>
          <cell r="D6275">
            <v>1100</v>
          </cell>
          <cell r="E6275">
            <v>2.8</v>
          </cell>
          <cell r="F6275">
            <v>2.8</v>
          </cell>
          <cell r="G6275">
            <v>3</v>
          </cell>
          <cell r="H6275">
            <v>0.55000000000000004</v>
          </cell>
        </row>
        <row r="6276">
          <cell r="A6276">
            <v>6275</v>
          </cell>
          <cell r="B6276" t="str">
            <v>The Ottawa Hospital</v>
          </cell>
          <cell r="C6276">
            <v>3.7</v>
          </cell>
          <cell r="D6276">
            <v>1400</v>
          </cell>
          <cell r="E6276">
            <v>3.4</v>
          </cell>
          <cell r="F6276">
            <v>3.3</v>
          </cell>
          <cell r="G6276">
            <v>3.7</v>
          </cell>
          <cell r="H6276">
            <v>0.78</v>
          </cell>
        </row>
        <row r="6277">
          <cell r="A6277">
            <v>6276</v>
          </cell>
          <cell r="B6277" t="str">
            <v>Thoughtworks</v>
          </cell>
          <cell r="C6277">
            <v>4</v>
          </cell>
          <cell r="D6277">
            <v>8500</v>
          </cell>
          <cell r="E6277">
            <v>3.8</v>
          </cell>
          <cell r="F6277">
            <v>3.7</v>
          </cell>
          <cell r="G6277">
            <v>4.3</v>
          </cell>
          <cell r="H6277">
            <v>0.89</v>
          </cell>
        </row>
        <row r="6278">
          <cell r="A6278">
            <v>6277</v>
          </cell>
          <cell r="B6278" t="str">
            <v>Three UK</v>
          </cell>
          <cell r="C6278">
            <v>3.6</v>
          </cell>
          <cell r="D6278">
            <v>3200</v>
          </cell>
          <cell r="E6278">
            <v>3.5</v>
          </cell>
          <cell r="F6278">
            <v>3.3</v>
          </cell>
          <cell r="G6278">
            <v>3.6</v>
          </cell>
          <cell r="H6278">
            <v>0.75</v>
          </cell>
        </row>
        <row r="6279">
          <cell r="A6279">
            <v>6278</v>
          </cell>
          <cell r="B6279" t="str">
            <v>Tokyo Electron Device</v>
          </cell>
          <cell r="C6279">
            <v>3.6</v>
          </cell>
          <cell r="D6279">
            <v>150</v>
          </cell>
          <cell r="E6279">
            <v>3.4</v>
          </cell>
          <cell r="F6279">
            <v>3.3</v>
          </cell>
          <cell r="G6279">
            <v>3.5</v>
          </cell>
          <cell r="H6279" t="str">
            <v>N/A</v>
          </cell>
        </row>
        <row r="6280">
          <cell r="A6280">
            <v>6279</v>
          </cell>
          <cell r="B6280" t="str">
            <v>Toluna</v>
          </cell>
          <cell r="C6280">
            <v>3.6</v>
          </cell>
          <cell r="D6280">
            <v>1200</v>
          </cell>
          <cell r="E6280">
            <v>3.6</v>
          </cell>
          <cell r="F6280">
            <v>3.3</v>
          </cell>
          <cell r="G6280">
            <v>3.6</v>
          </cell>
          <cell r="H6280">
            <v>0.78</v>
          </cell>
        </row>
        <row r="6281">
          <cell r="A6281">
            <v>6280</v>
          </cell>
          <cell r="B6281" t="str">
            <v>Too Good To Go</v>
          </cell>
          <cell r="C6281">
            <v>4.2</v>
          </cell>
          <cell r="D6281">
            <v>550</v>
          </cell>
          <cell r="E6281">
            <v>4</v>
          </cell>
          <cell r="F6281">
            <v>3.9</v>
          </cell>
          <cell r="G6281">
            <v>4.5</v>
          </cell>
          <cell r="H6281">
            <v>0.92</v>
          </cell>
        </row>
        <row r="6282">
          <cell r="A6282">
            <v>6281</v>
          </cell>
          <cell r="B6282" t="str">
            <v>Toronto Dominion Bank Group</v>
          </cell>
          <cell r="C6282">
            <v>3.8</v>
          </cell>
          <cell r="D6282">
            <v>18000</v>
          </cell>
          <cell r="E6282">
            <v>3.7</v>
          </cell>
          <cell r="F6282">
            <v>3.5</v>
          </cell>
          <cell r="G6282">
            <v>3.8</v>
          </cell>
          <cell r="H6282">
            <v>0.85</v>
          </cell>
        </row>
        <row r="6283">
          <cell r="A6283">
            <v>6282</v>
          </cell>
          <cell r="B6283" t="str">
            <v>Toss</v>
          </cell>
          <cell r="C6283">
            <v>3.8</v>
          </cell>
          <cell r="D6283">
            <v>240</v>
          </cell>
          <cell r="E6283">
            <v>3.2</v>
          </cell>
          <cell r="F6283">
            <v>3.5</v>
          </cell>
          <cell r="G6283">
            <v>4</v>
          </cell>
          <cell r="H6283">
            <v>0.88</v>
          </cell>
        </row>
        <row r="6284">
          <cell r="A6284">
            <v>6283</v>
          </cell>
          <cell r="B6284" t="str">
            <v>TPG Telecom</v>
          </cell>
          <cell r="C6284">
            <v>3.5</v>
          </cell>
          <cell r="D6284">
            <v>1600</v>
          </cell>
          <cell r="E6284">
            <v>3.4</v>
          </cell>
          <cell r="F6284">
            <v>3.2</v>
          </cell>
          <cell r="G6284">
            <v>3.4</v>
          </cell>
          <cell r="H6284">
            <v>0.7</v>
          </cell>
        </row>
        <row r="6285">
          <cell r="A6285">
            <v>6284</v>
          </cell>
          <cell r="B6285" t="str">
            <v>TP ICAP</v>
          </cell>
          <cell r="C6285">
            <v>3.5</v>
          </cell>
          <cell r="D6285">
            <v>1100</v>
          </cell>
          <cell r="E6285">
            <v>3.3</v>
          </cell>
          <cell r="F6285">
            <v>3.2</v>
          </cell>
          <cell r="G6285">
            <v>3.4</v>
          </cell>
          <cell r="H6285">
            <v>0.72</v>
          </cell>
        </row>
        <row r="6286">
          <cell r="A6286">
            <v>6285</v>
          </cell>
          <cell r="B6286" t="str">
            <v>transcosmos Japan</v>
          </cell>
          <cell r="C6286">
            <v>3.3</v>
          </cell>
          <cell r="D6286">
            <v>2800</v>
          </cell>
          <cell r="E6286">
            <v>3.1</v>
          </cell>
          <cell r="F6286">
            <v>3</v>
          </cell>
          <cell r="G6286">
            <v>3.2</v>
          </cell>
          <cell r="H6286">
            <v>0.62</v>
          </cell>
        </row>
        <row r="6287">
          <cell r="A6287">
            <v>6286</v>
          </cell>
          <cell r="B6287" t="str">
            <v>TRANSEARCH</v>
          </cell>
          <cell r="C6287">
            <v>4.0999999999999996</v>
          </cell>
          <cell r="D6287">
            <v>120</v>
          </cell>
          <cell r="E6287">
            <v>3.8</v>
          </cell>
          <cell r="F6287">
            <v>3.9</v>
          </cell>
          <cell r="G6287">
            <v>4.2</v>
          </cell>
          <cell r="H6287" t="str">
            <v>N/A</v>
          </cell>
        </row>
        <row r="6288">
          <cell r="A6288">
            <v>6287</v>
          </cell>
          <cell r="B6288" t="str">
            <v>TransPerfect Translations International</v>
          </cell>
          <cell r="C6288">
            <v>3.4</v>
          </cell>
          <cell r="D6288">
            <v>4500</v>
          </cell>
          <cell r="E6288">
            <v>3.1</v>
          </cell>
          <cell r="F6288">
            <v>3.1</v>
          </cell>
          <cell r="G6288">
            <v>3.4</v>
          </cell>
          <cell r="H6288">
            <v>0.7</v>
          </cell>
        </row>
        <row r="6289">
          <cell r="A6289">
            <v>6288</v>
          </cell>
          <cell r="B6289" t="str">
            <v>Transporeon</v>
          </cell>
          <cell r="C6289">
            <v>4</v>
          </cell>
          <cell r="D6289">
            <v>380</v>
          </cell>
          <cell r="E6289">
            <v>3.9</v>
          </cell>
          <cell r="F6289">
            <v>3.8</v>
          </cell>
          <cell r="G6289">
            <v>4.0999999999999996</v>
          </cell>
          <cell r="H6289">
            <v>0.91</v>
          </cell>
        </row>
        <row r="6290">
          <cell r="A6290">
            <v>6289</v>
          </cell>
          <cell r="B6290" t="str">
            <v>Travelex</v>
          </cell>
          <cell r="C6290">
            <v>3.3</v>
          </cell>
          <cell r="D6290">
            <v>2400</v>
          </cell>
          <cell r="E6290">
            <v>3.2</v>
          </cell>
          <cell r="F6290">
            <v>3</v>
          </cell>
          <cell r="G6290">
            <v>3.2</v>
          </cell>
          <cell r="H6290">
            <v>0.64</v>
          </cell>
        </row>
        <row r="6291">
          <cell r="A6291">
            <v>6290</v>
          </cell>
          <cell r="B6291" t="str">
            <v>Travelport</v>
          </cell>
          <cell r="C6291">
            <v>3.8</v>
          </cell>
          <cell r="D6291">
            <v>2600</v>
          </cell>
          <cell r="E6291">
            <v>3.8</v>
          </cell>
          <cell r="F6291">
            <v>3.5</v>
          </cell>
          <cell r="G6291">
            <v>3.7</v>
          </cell>
          <cell r="H6291">
            <v>0.82</v>
          </cell>
        </row>
        <row r="6292">
          <cell r="A6292">
            <v>6291</v>
          </cell>
          <cell r="B6292" t="str">
            <v>Trend Micro</v>
          </cell>
          <cell r="C6292">
            <v>3.9</v>
          </cell>
          <cell r="D6292">
            <v>2400</v>
          </cell>
          <cell r="E6292">
            <v>3.8</v>
          </cell>
          <cell r="F6292">
            <v>3.6</v>
          </cell>
          <cell r="G6292">
            <v>4</v>
          </cell>
          <cell r="H6292">
            <v>0.89</v>
          </cell>
        </row>
        <row r="6293">
          <cell r="A6293">
            <v>6292</v>
          </cell>
          <cell r="B6293" t="str">
            <v>Tricon Residential</v>
          </cell>
          <cell r="C6293">
            <v>3.8</v>
          </cell>
          <cell r="D6293">
            <v>520</v>
          </cell>
          <cell r="E6293">
            <v>3.5</v>
          </cell>
          <cell r="F6293">
            <v>3.6</v>
          </cell>
          <cell r="G6293">
            <v>3.8</v>
          </cell>
          <cell r="H6293">
            <v>0.86</v>
          </cell>
        </row>
        <row r="6294">
          <cell r="A6294">
            <v>6293</v>
          </cell>
          <cell r="B6294" t="str">
            <v>Trifork</v>
          </cell>
          <cell r="C6294">
            <v>4.2</v>
          </cell>
          <cell r="D6294">
            <v>180</v>
          </cell>
          <cell r="E6294">
            <v>4.0999999999999996</v>
          </cell>
          <cell r="F6294">
            <v>4</v>
          </cell>
          <cell r="G6294">
            <v>4.4000000000000004</v>
          </cell>
          <cell r="H6294" t="str">
            <v>N/A</v>
          </cell>
        </row>
        <row r="6295">
          <cell r="A6295">
            <v>6294</v>
          </cell>
          <cell r="B6295" t="str">
            <v>TrueCommerce</v>
          </cell>
          <cell r="C6295">
            <v>3.7</v>
          </cell>
          <cell r="D6295">
            <v>410</v>
          </cell>
          <cell r="E6295">
            <v>3.6</v>
          </cell>
          <cell r="F6295">
            <v>3.4</v>
          </cell>
          <cell r="G6295">
            <v>3.6</v>
          </cell>
          <cell r="H6295">
            <v>0.8</v>
          </cell>
        </row>
        <row r="6296">
          <cell r="A6296">
            <v>6295</v>
          </cell>
          <cell r="B6296" t="str">
            <v>TSA Group</v>
          </cell>
          <cell r="C6296">
            <v>3.7</v>
          </cell>
          <cell r="D6296">
            <v>850</v>
          </cell>
          <cell r="E6296">
            <v>3.5</v>
          </cell>
          <cell r="F6296">
            <v>3.4</v>
          </cell>
          <cell r="G6296">
            <v>3.8</v>
          </cell>
          <cell r="H6296">
            <v>0.84</v>
          </cell>
        </row>
        <row r="6297">
          <cell r="A6297">
            <v>6296</v>
          </cell>
          <cell r="B6297" t="str">
            <v>T-Systems International</v>
          </cell>
          <cell r="C6297">
            <v>3.7</v>
          </cell>
          <cell r="D6297">
            <v>5800</v>
          </cell>
          <cell r="E6297">
            <v>3.7</v>
          </cell>
          <cell r="F6297">
            <v>3.3</v>
          </cell>
          <cell r="G6297">
            <v>3.5</v>
          </cell>
          <cell r="H6297">
            <v>0.76</v>
          </cell>
        </row>
        <row r="6298">
          <cell r="A6298">
            <v>6297</v>
          </cell>
          <cell r="B6298" t="str">
            <v>TUI Group</v>
          </cell>
          <cell r="C6298">
            <v>3.8</v>
          </cell>
          <cell r="D6298">
            <v>6200</v>
          </cell>
          <cell r="E6298">
            <v>3.6</v>
          </cell>
          <cell r="F6298">
            <v>3.5</v>
          </cell>
          <cell r="G6298">
            <v>3.8</v>
          </cell>
          <cell r="H6298">
            <v>0.83</v>
          </cell>
        </row>
        <row r="6299">
          <cell r="A6299">
            <v>6298</v>
          </cell>
          <cell r="B6299" t="str">
            <v>Ubisoft</v>
          </cell>
          <cell r="C6299">
            <v>3.7</v>
          </cell>
          <cell r="D6299">
            <v>6800</v>
          </cell>
          <cell r="E6299">
            <v>3.6</v>
          </cell>
          <cell r="F6299">
            <v>3.3</v>
          </cell>
          <cell r="G6299">
            <v>3.8</v>
          </cell>
          <cell r="H6299">
            <v>0.78</v>
          </cell>
        </row>
        <row r="6300">
          <cell r="A6300">
            <v>6299</v>
          </cell>
          <cell r="B6300" t="str">
            <v>UBS</v>
          </cell>
          <cell r="C6300">
            <v>3.9</v>
          </cell>
          <cell r="D6300">
            <v>18500</v>
          </cell>
          <cell r="E6300">
            <v>3.6</v>
          </cell>
          <cell r="F6300">
            <v>3.6</v>
          </cell>
          <cell r="G6300">
            <v>3.8</v>
          </cell>
          <cell r="H6300">
            <v>0.88</v>
          </cell>
        </row>
        <row r="6301">
          <cell r="A6301">
            <v>6300</v>
          </cell>
          <cell r="B6301" t="str">
            <v>UBS Wealth Management</v>
          </cell>
          <cell r="C6301">
            <v>3.9</v>
          </cell>
          <cell r="D6301">
            <v>4200</v>
          </cell>
          <cell r="E6301">
            <v>3.6</v>
          </cell>
          <cell r="F6301">
            <v>3.7</v>
          </cell>
          <cell r="G6301">
            <v>3.8</v>
          </cell>
          <cell r="H6301">
            <v>0.9</v>
          </cell>
        </row>
        <row r="6302">
          <cell r="A6302">
            <v>6301</v>
          </cell>
          <cell r="B6302" t="str">
            <v>UDG Healthcare</v>
          </cell>
          <cell r="C6302">
            <v>3.7</v>
          </cell>
          <cell r="D6302">
            <v>1050</v>
          </cell>
          <cell r="E6302">
            <v>3.5</v>
          </cell>
          <cell r="F6302">
            <v>3.4</v>
          </cell>
          <cell r="G6302">
            <v>3.8</v>
          </cell>
          <cell r="H6302">
            <v>0.85</v>
          </cell>
        </row>
        <row r="6303">
          <cell r="A6303">
            <v>6302</v>
          </cell>
          <cell r="B6303" t="str">
            <v>UNAVETS</v>
          </cell>
          <cell r="C6303">
            <v>3.5</v>
          </cell>
          <cell r="D6303">
            <v>55</v>
          </cell>
          <cell r="E6303">
            <v>3.3</v>
          </cell>
          <cell r="F6303">
            <v>3.2</v>
          </cell>
          <cell r="G6303">
            <v>3.6</v>
          </cell>
          <cell r="H6303">
            <v>0.7</v>
          </cell>
        </row>
        <row r="6304">
          <cell r="A6304">
            <v>6303</v>
          </cell>
          <cell r="B6304" t="str">
            <v>UniCredit</v>
          </cell>
          <cell r="C6304">
            <v>3.8</v>
          </cell>
          <cell r="D6304">
            <v>4200</v>
          </cell>
          <cell r="E6304">
            <v>3.6</v>
          </cell>
          <cell r="F6304">
            <v>3.5</v>
          </cell>
          <cell r="G6304">
            <v>3.7</v>
          </cell>
          <cell r="H6304">
            <v>0.82</v>
          </cell>
        </row>
        <row r="6305">
          <cell r="A6305">
            <v>6304</v>
          </cell>
          <cell r="B6305" t="str">
            <v>UniPhar</v>
          </cell>
          <cell r="C6305">
            <v>3.4</v>
          </cell>
          <cell r="D6305">
            <v>210</v>
          </cell>
          <cell r="E6305">
            <v>3.2</v>
          </cell>
          <cell r="F6305">
            <v>3.1</v>
          </cell>
          <cell r="G6305">
            <v>3.3</v>
          </cell>
          <cell r="H6305">
            <v>0.65</v>
          </cell>
        </row>
        <row r="6306">
          <cell r="A6306">
            <v>6305</v>
          </cell>
          <cell r="B6306" t="str">
            <v>Uni-Select</v>
          </cell>
          <cell r="C6306">
            <v>3.5</v>
          </cell>
          <cell r="D6306">
            <v>430</v>
          </cell>
          <cell r="E6306">
            <v>3.4</v>
          </cell>
          <cell r="F6306">
            <v>3.3</v>
          </cell>
          <cell r="G6306">
            <v>3.6</v>
          </cell>
          <cell r="H6306">
            <v>0.72</v>
          </cell>
        </row>
        <row r="6307">
          <cell r="A6307">
            <v>6306</v>
          </cell>
          <cell r="B6307" t="str">
            <v>University of Cambridge</v>
          </cell>
          <cell r="C6307">
            <v>4.2</v>
          </cell>
          <cell r="D6307">
            <v>2100</v>
          </cell>
          <cell r="E6307">
            <v>3.9</v>
          </cell>
          <cell r="F6307">
            <v>3.8</v>
          </cell>
          <cell r="G6307">
            <v>4.3</v>
          </cell>
          <cell r="H6307">
            <v>0.88</v>
          </cell>
        </row>
        <row r="6308">
          <cell r="A6308">
            <v>6307</v>
          </cell>
          <cell r="B6308" t="str">
            <v>Unum</v>
          </cell>
          <cell r="C6308">
            <v>4</v>
          </cell>
          <cell r="D6308">
            <v>3200</v>
          </cell>
          <cell r="E6308">
            <v>4.0999999999999996</v>
          </cell>
          <cell r="F6308">
            <v>3.7</v>
          </cell>
          <cell r="G6308">
            <v>4.2</v>
          </cell>
          <cell r="H6308">
            <v>0.92</v>
          </cell>
        </row>
        <row r="6309">
          <cell r="A6309">
            <v>6308</v>
          </cell>
          <cell r="B6309" t="str">
            <v>Valtech</v>
          </cell>
          <cell r="C6309">
            <v>4.0999999999999996</v>
          </cell>
          <cell r="D6309">
            <v>2200</v>
          </cell>
          <cell r="E6309">
            <v>3.9</v>
          </cell>
          <cell r="F6309">
            <v>3.8</v>
          </cell>
          <cell r="G6309">
            <v>4.2</v>
          </cell>
          <cell r="H6309">
            <v>0.9</v>
          </cell>
        </row>
        <row r="6310">
          <cell r="A6310">
            <v>6309</v>
          </cell>
          <cell r="B6310" t="str">
            <v>Vantiva</v>
          </cell>
          <cell r="C6310">
            <v>3.6</v>
          </cell>
          <cell r="D6310">
            <v>520</v>
          </cell>
          <cell r="E6310">
            <v>3.5</v>
          </cell>
          <cell r="F6310">
            <v>3.4</v>
          </cell>
          <cell r="G6310">
            <v>3.6</v>
          </cell>
          <cell r="H6310">
            <v>0.75</v>
          </cell>
        </row>
        <row r="6311">
          <cell r="A6311">
            <v>6310</v>
          </cell>
          <cell r="B6311" t="str">
            <v>Variosystems</v>
          </cell>
          <cell r="C6311">
            <v>3.8</v>
          </cell>
          <cell r="D6311">
            <v>110</v>
          </cell>
          <cell r="E6311">
            <v>3.7</v>
          </cell>
          <cell r="F6311">
            <v>3.6</v>
          </cell>
          <cell r="G6311">
            <v>3.9</v>
          </cell>
          <cell r="H6311">
            <v>0.8</v>
          </cell>
        </row>
        <row r="6312">
          <cell r="A6312">
            <v>6311</v>
          </cell>
          <cell r="B6312" t="str">
            <v>Vector ITC Group</v>
          </cell>
          <cell r="C6312">
            <v>3.7</v>
          </cell>
          <cell r="D6312">
            <v>640</v>
          </cell>
          <cell r="E6312">
            <v>3.6</v>
          </cell>
          <cell r="F6312">
            <v>3.5</v>
          </cell>
          <cell r="G6312">
            <v>3.7</v>
          </cell>
          <cell r="H6312">
            <v>0.78</v>
          </cell>
        </row>
        <row r="6313">
          <cell r="A6313">
            <v>6312</v>
          </cell>
          <cell r="B6313" t="str">
            <v>ViiV Healthcare</v>
          </cell>
          <cell r="C6313">
            <v>4.0999999999999996</v>
          </cell>
          <cell r="D6313">
            <v>320</v>
          </cell>
          <cell r="E6313">
            <v>4</v>
          </cell>
          <cell r="F6313">
            <v>3.9</v>
          </cell>
          <cell r="G6313">
            <v>4.3</v>
          </cell>
          <cell r="H6313">
            <v>0.94</v>
          </cell>
        </row>
        <row r="6314">
          <cell r="A6314">
            <v>6313</v>
          </cell>
          <cell r="B6314" t="str">
            <v>Visma</v>
          </cell>
          <cell r="C6314">
            <v>4.2</v>
          </cell>
          <cell r="D6314">
            <v>1600</v>
          </cell>
          <cell r="E6314">
            <v>4.0999999999999996</v>
          </cell>
          <cell r="F6314">
            <v>4</v>
          </cell>
          <cell r="G6314">
            <v>4.4000000000000004</v>
          </cell>
          <cell r="H6314">
            <v>0.95</v>
          </cell>
        </row>
        <row r="6315">
          <cell r="A6315">
            <v>6314</v>
          </cell>
          <cell r="B6315" t="str">
            <v>VIVOTEK</v>
          </cell>
          <cell r="C6315">
            <v>3.5</v>
          </cell>
          <cell r="D6315">
            <v>85</v>
          </cell>
          <cell r="E6315">
            <v>3.4</v>
          </cell>
          <cell r="F6315">
            <v>3.3</v>
          </cell>
          <cell r="G6315">
            <v>3.6</v>
          </cell>
          <cell r="H6315">
            <v>0.7</v>
          </cell>
        </row>
        <row r="6316">
          <cell r="A6316">
            <v>6315</v>
          </cell>
          <cell r="B6316" t="str">
            <v>Vodafone</v>
          </cell>
          <cell r="C6316">
            <v>3.9</v>
          </cell>
          <cell r="D6316">
            <v>15500</v>
          </cell>
          <cell r="E6316">
            <v>3.8</v>
          </cell>
          <cell r="F6316">
            <v>3.6</v>
          </cell>
          <cell r="G6316">
            <v>3.9</v>
          </cell>
          <cell r="H6316">
            <v>0.84</v>
          </cell>
        </row>
        <row r="6317">
          <cell r="A6317">
            <v>6316</v>
          </cell>
          <cell r="B6317" t="str">
            <v>Volaris Group</v>
          </cell>
          <cell r="C6317">
            <v>4</v>
          </cell>
          <cell r="D6317">
            <v>420</v>
          </cell>
          <cell r="E6317">
            <v>3.9</v>
          </cell>
          <cell r="F6317">
            <v>3.8</v>
          </cell>
          <cell r="G6317">
            <v>4.0999999999999996</v>
          </cell>
          <cell r="H6317">
            <v>0.9</v>
          </cell>
        </row>
        <row r="6318">
          <cell r="A6318">
            <v>6317</v>
          </cell>
          <cell r="B6318" t="str">
            <v>Volex</v>
          </cell>
          <cell r="C6318">
            <v>3.3</v>
          </cell>
          <cell r="D6318">
            <v>160</v>
          </cell>
          <cell r="E6318">
            <v>3.2</v>
          </cell>
          <cell r="F6318">
            <v>3.1</v>
          </cell>
          <cell r="G6318">
            <v>3.3</v>
          </cell>
          <cell r="H6318">
            <v>0.62</v>
          </cell>
        </row>
        <row r="6319">
          <cell r="A6319">
            <v>6318</v>
          </cell>
          <cell r="B6319" t="str">
            <v>Vuforia</v>
          </cell>
          <cell r="C6319">
            <v>3.9</v>
          </cell>
          <cell r="D6319">
            <v>110</v>
          </cell>
          <cell r="E6319">
            <v>3.8</v>
          </cell>
          <cell r="F6319">
            <v>3.7</v>
          </cell>
          <cell r="G6319">
            <v>4</v>
          </cell>
          <cell r="H6319">
            <v>0.85</v>
          </cell>
        </row>
        <row r="6320">
          <cell r="A6320">
            <v>6319</v>
          </cell>
          <cell r="B6320" t="str">
            <v>Walmart Canada</v>
          </cell>
          <cell r="C6320">
            <v>3.3</v>
          </cell>
          <cell r="D6320">
            <v>8200</v>
          </cell>
          <cell r="E6320">
            <v>3.1</v>
          </cell>
          <cell r="F6320">
            <v>3</v>
          </cell>
          <cell r="G6320">
            <v>3.2</v>
          </cell>
          <cell r="H6320">
            <v>0.57999999999999996</v>
          </cell>
        </row>
        <row r="6321">
          <cell r="A6321">
            <v>6320</v>
          </cell>
          <cell r="B6321" t="str">
            <v>Wan Hai Lines</v>
          </cell>
          <cell r="C6321">
            <v>3.4</v>
          </cell>
          <cell r="D6321">
            <v>115</v>
          </cell>
          <cell r="E6321">
            <v>3.2</v>
          </cell>
          <cell r="F6321">
            <v>3.1</v>
          </cell>
          <cell r="G6321">
            <v>3.3</v>
          </cell>
          <cell r="H6321">
            <v>0.6</v>
          </cell>
        </row>
        <row r="6322">
          <cell r="A6322">
            <v>6321</v>
          </cell>
          <cell r="B6322" t="str">
            <v>We Are Social</v>
          </cell>
          <cell r="C6322">
            <v>3.8</v>
          </cell>
          <cell r="D6322">
            <v>410</v>
          </cell>
          <cell r="E6322">
            <v>3.5</v>
          </cell>
          <cell r="F6322">
            <v>3.6</v>
          </cell>
          <cell r="G6322">
            <v>4</v>
          </cell>
          <cell r="H6322">
            <v>0.82</v>
          </cell>
        </row>
        <row r="6323">
          <cell r="A6323">
            <v>6322</v>
          </cell>
          <cell r="B6323" t="str">
            <v>Wendel</v>
          </cell>
          <cell r="C6323">
            <v>4</v>
          </cell>
          <cell r="D6323">
            <v>55</v>
          </cell>
          <cell r="E6323">
            <v>3.8</v>
          </cell>
          <cell r="F6323">
            <v>3.9</v>
          </cell>
          <cell r="G6323">
            <v>4.0999999999999996</v>
          </cell>
          <cell r="H6323">
            <v>0.9</v>
          </cell>
        </row>
        <row r="6324">
          <cell r="A6324">
            <v>6323</v>
          </cell>
          <cell r="B6324" t="str">
            <v>Westcoast</v>
          </cell>
          <cell r="C6324">
            <v>3.5</v>
          </cell>
          <cell r="D6324">
            <v>220</v>
          </cell>
          <cell r="E6324">
            <v>3.4</v>
          </cell>
          <cell r="F6324">
            <v>3.3</v>
          </cell>
          <cell r="G6324">
            <v>3.5</v>
          </cell>
          <cell r="H6324">
            <v>0.75</v>
          </cell>
        </row>
        <row r="6325">
          <cell r="A6325">
            <v>6324</v>
          </cell>
          <cell r="B6325" t="str">
            <v>Westpac</v>
          </cell>
          <cell r="C6325">
            <v>3.7</v>
          </cell>
          <cell r="D6325">
            <v>5100</v>
          </cell>
          <cell r="E6325">
            <v>3.6</v>
          </cell>
          <cell r="F6325">
            <v>3.4</v>
          </cell>
          <cell r="G6325">
            <v>3.8</v>
          </cell>
          <cell r="H6325">
            <v>0.78</v>
          </cell>
        </row>
        <row r="6326">
          <cell r="A6326">
            <v>6325</v>
          </cell>
          <cell r="B6326" t="str">
            <v>WildBrain</v>
          </cell>
          <cell r="C6326">
            <v>3.4</v>
          </cell>
          <cell r="D6326">
            <v>530</v>
          </cell>
          <cell r="E6326">
            <v>3.3</v>
          </cell>
          <cell r="F6326">
            <v>3.1</v>
          </cell>
          <cell r="G6326">
            <v>3.5</v>
          </cell>
          <cell r="H6326">
            <v>0.64</v>
          </cell>
        </row>
        <row r="6327">
          <cell r="A6327">
            <v>6326</v>
          </cell>
          <cell r="B6327" t="str">
            <v>Wise</v>
          </cell>
          <cell r="C6327">
            <v>4.2</v>
          </cell>
          <cell r="D6327">
            <v>1300</v>
          </cell>
          <cell r="E6327">
            <v>4</v>
          </cell>
          <cell r="F6327">
            <v>3.9</v>
          </cell>
          <cell r="G6327">
            <v>4.4000000000000004</v>
          </cell>
          <cell r="H6327">
            <v>0.93</v>
          </cell>
        </row>
        <row r="6328">
          <cell r="A6328">
            <v>6327</v>
          </cell>
          <cell r="B6328" t="str">
            <v>Wolters Kluwer Tax &amp; Accounting US</v>
          </cell>
          <cell r="C6328">
            <v>3.8</v>
          </cell>
          <cell r="D6328">
            <v>1100</v>
          </cell>
          <cell r="E6328">
            <v>3.7</v>
          </cell>
          <cell r="F6328">
            <v>3.6</v>
          </cell>
          <cell r="G6328">
            <v>3.9</v>
          </cell>
          <cell r="H6328">
            <v>0.85</v>
          </cell>
        </row>
        <row r="6329">
          <cell r="A6329">
            <v>6328</v>
          </cell>
          <cell r="B6329" t="str">
            <v>Woolworths</v>
          </cell>
          <cell r="C6329">
            <v>3.4</v>
          </cell>
          <cell r="D6329">
            <v>10500</v>
          </cell>
          <cell r="E6329">
            <v>3.2</v>
          </cell>
          <cell r="F6329">
            <v>3.1</v>
          </cell>
          <cell r="G6329">
            <v>3.3</v>
          </cell>
          <cell r="H6329">
            <v>0.62</v>
          </cell>
        </row>
        <row r="6330">
          <cell r="A6330">
            <v>6329</v>
          </cell>
          <cell r="B6330" t="str">
            <v>Workhuman</v>
          </cell>
          <cell r="C6330">
            <v>4.3</v>
          </cell>
          <cell r="D6330">
            <v>850</v>
          </cell>
          <cell r="E6330">
            <v>4.2</v>
          </cell>
          <cell r="F6330">
            <v>4.0999999999999996</v>
          </cell>
          <cell r="G6330">
            <v>4.5999999999999996</v>
          </cell>
          <cell r="H6330">
            <v>0.96</v>
          </cell>
        </row>
        <row r="6331">
          <cell r="A6331">
            <v>6330</v>
          </cell>
          <cell r="B6331" t="str">
            <v>World Intellectual Property Organization</v>
          </cell>
          <cell r="C6331">
            <v>3.9</v>
          </cell>
          <cell r="D6331">
            <v>220</v>
          </cell>
          <cell r="E6331">
            <v>3.8</v>
          </cell>
          <cell r="F6331">
            <v>3.6</v>
          </cell>
          <cell r="G6331">
            <v>4</v>
          </cell>
          <cell r="H6331">
            <v>0.8</v>
          </cell>
        </row>
        <row r="6332">
          <cell r="A6332">
            <v>6331</v>
          </cell>
          <cell r="B6332" t="str">
            <v>WorldRemit</v>
          </cell>
          <cell r="C6332">
            <v>3.6</v>
          </cell>
          <cell r="D6332">
            <v>620</v>
          </cell>
          <cell r="E6332">
            <v>3.5</v>
          </cell>
          <cell r="F6332">
            <v>3.4</v>
          </cell>
          <cell r="G6332">
            <v>3.7</v>
          </cell>
          <cell r="H6332">
            <v>0.72</v>
          </cell>
        </row>
        <row r="6333">
          <cell r="A6333">
            <v>6332</v>
          </cell>
          <cell r="B6333" t="str">
            <v>Woven by Toyota</v>
          </cell>
          <cell r="C6333">
            <v>3.8</v>
          </cell>
          <cell r="D6333">
            <v>320</v>
          </cell>
          <cell r="E6333">
            <v>3.7</v>
          </cell>
          <cell r="F6333">
            <v>3.6</v>
          </cell>
          <cell r="G6333">
            <v>3.9</v>
          </cell>
          <cell r="H6333">
            <v>0.84</v>
          </cell>
        </row>
        <row r="6334">
          <cell r="A6334">
            <v>6333</v>
          </cell>
          <cell r="B6334" t="str">
            <v>WPP</v>
          </cell>
          <cell r="C6334">
            <v>3.7</v>
          </cell>
          <cell r="D6334">
            <v>12500</v>
          </cell>
          <cell r="E6334">
            <v>3.5</v>
          </cell>
          <cell r="F6334">
            <v>3.4</v>
          </cell>
          <cell r="G6334">
            <v>3.8</v>
          </cell>
          <cell r="H6334">
            <v>0.76</v>
          </cell>
        </row>
        <row r="6335">
          <cell r="A6335">
            <v>6334</v>
          </cell>
          <cell r="B6335" t="str">
            <v>WTW</v>
          </cell>
          <cell r="C6335">
            <v>3.8</v>
          </cell>
          <cell r="D6335">
            <v>6200</v>
          </cell>
          <cell r="E6335">
            <v>3.7</v>
          </cell>
          <cell r="F6335">
            <v>3.6</v>
          </cell>
          <cell r="G6335">
            <v>3.9</v>
          </cell>
          <cell r="H6335">
            <v>0.82</v>
          </cell>
        </row>
        <row r="6336">
          <cell r="A6336">
            <v>6335</v>
          </cell>
          <cell r="B6336" t="str">
            <v>Wurth Group</v>
          </cell>
          <cell r="C6336">
            <v>3.7</v>
          </cell>
          <cell r="D6336">
            <v>2100</v>
          </cell>
          <cell r="E6336">
            <v>3.6</v>
          </cell>
          <cell r="F6336">
            <v>3.5</v>
          </cell>
          <cell r="G6336">
            <v>3.8</v>
          </cell>
          <cell r="H6336">
            <v>0.8</v>
          </cell>
        </row>
        <row r="6337">
          <cell r="A6337">
            <v>6336</v>
          </cell>
          <cell r="B6337" t="str">
            <v>Xero</v>
          </cell>
          <cell r="C6337">
            <v>4.0999999999999996</v>
          </cell>
          <cell r="D6337">
            <v>2200</v>
          </cell>
          <cell r="E6337">
            <v>4</v>
          </cell>
          <cell r="F6337">
            <v>3.9</v>
          </cell>
          <cell r="G6337">
            <v>4.3</v>
          </cell>
          <cell r="H6337">
            <v>0.91</v>
          </cell>
        </row>
        <row r="6338">
          <cell r="A6338">
            <v>6337</v>
          </cell>
          <cell r="B6338" t="str">
            <v>Yahoo! Japan</v>
          </cell>
          <cell r="C6338">
            <v>3.8</v>
          </cell>
          <cell r="D6338">
            <v>1100</v>
          </cell>
          <cell r="E6338">
            <v>3.7</v>
          </cell>
          <cell r="F6338">
            <v>3.6</v>
          </cell>
          <cell r="G6338">
            <v>3.9</v>
          </cell>
          <cell r="H6338">
            <v>0.82</v>
          </cell>
        </row>
        <row r="6339">
          <cell r="A6339">
            <v>6338</v>
          </cell>
          <cell r="B6339" t="str">
            <v>Yardi</v>
          </cell>
          <cell r="C6339">
            <v>3.9</v>
          </cell>
          <cell r="D6339">
            <v>2100</v>
          </cell>
          <cell r="E6339">
            <v>3.8</v>
          </cell>
          <cell r="F6339">
            <v>3.7</v>
          </cell>
          <cell r="G6339">
            <v>4</v>
          </cell>
          <cell r="H6339">
            <v>0.88</v>
          </cell>
        </row>
        <row r="6340">
          <cell r="A6340">
            <v>6339</v>
          </cell>
          <cell r="B6340" t="str">
            <v>Zenith</v>
          </cell>
          <cell r="C6340">
            <v>3.7</v>
          </cell>
          <cell r="D6340">
            <v>1600</v>
          </cell>
          <cell r="E6340">
            <v>3.6</v>
          </cell>
          <cell r="F6340">
            <v>3.5</v>
          </cell>
          <cell r="G6340">
            <v>3.8</v>
          </cell>
          <cell r="H6340">
            <v>0.78</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pinterestcareers.com/jobs/" TargetMode="External"/><Relationship Id="rId671" Type="http://schemas.openxmlformats.org/officeDocument/2006/relationships/hyperlink" Target="https://job-boards.greenhouse.io/toogoodtogo" TargetMode="External"/><Relationship Id="rId21" Type="http://schemas.openxmlformats.org/officeDocument/2006/relationships/hyperlink" Target="https://www.surveymonkey.com/careers/" TargetMode="External"/><Relationship Id="rId324" Type="http://schemas.openxmlformats.org/officeDocument/2006/relationships/hyperlink" Target="https://careers.transcom.com/job-openings/?countries=United+States" TargetMode="External"/><Relationship Id="rId531" Type="http://schemas.openxmlformats.org/officeDocument/2006/relationships/hyperlink" Target="https://careers.ancestry.com/jobs/search?page=1&amp;country_codes%5B%5D=US&amp;dropdown_field_1_uids%5B%5D=d94aa816a9470bbe6c4b213c3f293b23&amp;query=" TargetMode="External"/><Relationship Id="rId629" Type="http://schemas.openxmlformats.org/officeDocument/2006/relationships/hyperlink" Target="https://job-boards.greenhouse.io/taxreliefadvocates" TargetMode="External"/><Relationship Id="rId170" Type="http://schemas.openxmlformats.org/officeDocument/2006/relationships/hyperlink" Target="https://www.wrike.com/jobs/" TargetMode="External"/><Relationship Id="rId268" Type="http://schemas.openxmlformats.org/officeDocument/2006/relationships/hyperlink" Target="https://jobs.ashbyhq.com/delinea" TargetMode="External"/><Relationship Id="rId475" Type="http://schemas.openxmlformats.org/officeDocument/2006/relationships/hyperlink" Target="https://softwaremind.com/careers/" TargetMode="External"/><Relationship Id="rId682" Type="http://schemas.openxmlformats.org/officeDocument/2006/relationships/hyperlink" Target="https://myjobs.adp.com/wwtexternalcareersite/cx/job-listing?FIELD1=United%20States" TargetMode="External"/><Relationship Id="rId32" Type="http://schemas.openxmlformats.org/officeDocument/2006/relationships/hyperlink" Target="https://www.deel.com/careers/open-roles/" TargetMode="External"/><Relationship Id="rId128" Type="http://schemas.openxmlformats.org/officeDocument/2006/relationships/hyperlink" Target="https://weareeverise.wd1.myworkdayjobs.com/EveriseCareers" TargetMode="External"/><Relationship Id="rId335" Type="http://schemas.openxmlformats.org/officeDocument/2006/relationships/hyperlink" Target="https://ampcus.com/current-openings/" TargetMode="External"/><Relationship Id="rId542" Type="http://schemas.openxmlformats.org/officeDocument/2006/relationships/hyperlink" Target="https://exadel.com/careers/careers" TargetMode="External"/><Relationship Id="rId181" Type="http://schemas.openxmlformats.org/officeDocument/2006/relationships/hyperlink" Target="https://careers.northhighland.com/jobs/" TargetMode="External"/><Relationship Id="rId402" Type="http://schemas.openxmlformats.org/officeDocument/2006/relationships/hyperlink" Target="https://careers.feverup.com/jobs/" TargetMode="External"/><Relationship Id="rId279" Type="http://schemas.openxmlformats.org/officeDocument/2006/relationships/hyperlink" Target="https://osv-chegg.wd5.myworkdayjobs.com/Chegg" TargetMode="External"/><Relationship Id="rId486" Type="http://schemas.openxmlformats.org/officeDocument/2006/relationships/hyperlink" Target="https://www.outsystems.com/careers/job-list/?page=1" TargetMode="External"/><Relationship Id="rId693" Type="http://schemas.openxmlformats.org/officeDocument/2006/relationships/hyperlink" Target="https://careers-marketsource.icims.com/jobs/search?hashed=-625885963" TargetMode="External"/><Relationship Id="rId43" Type="http://schemas.openxmlformats.org/officeDocument/2006/relationships/hyperlink" Target="https://productschool.com/careers" TargetMode="External"/><Relationship Id="rId139" Type="http://schemas.openxmlformats.org/officeDocument/2006/relationships/hyperlink" Target="https://careers.kms-technology.com/job/" TargetMode="External"/><Relationship Id="rId346" Type="http://schemas.openxmlformats.org/officeDocument/2006/relationships/hyperlink" Target="https://www.linkedin.com/company/nodeshift/" TargetMode="External"/><Relationship Id="rId553" Type="http://schemas.openxmlformats.org/officeDocument/2006/relationships/hyperlink" Target="https://careers.insperity.com/jobs/" TargetMode="External"/><Relationship Id="rId192" Type="http://schemas.openxmlformats.org/officeDocument/2006/relationships/hyperlink" Target="https://careers.mastercard.com/us/en/search-results" TargetMode="External"/><Relationship Id="rId206" Type="http://schemas.openxmlformats.org/officeDocument/2006/relationships/hyperlink" Target="https://silabs.wd1.myworkdayjobs.com/SiliconlabsCareers" TargetMode="External"/><Relationship Id="rId413" Type="http://schemas.openxmlformats.org/officeDocument/2006/relationships/hyperlink" Target="https://quantiphi.wd1.myworkdayjobs.com/Careers_at_Quantiphi/?timeType=5d60246448211023b78dc8f6bb920001&amp;workerSubType=004c6095ba3b1000b2cd56d66f680000" TargetMode="External"/><Relationship Id="rId497" Type="http://schemas.openxmlformats.org/officeDocument/2006/relationships/hyperlink" Target="https://www.bazaarvoice.com/company/careers/" TargetMode="External"/><Relationship Id="rId620" Type="http://schemas.openxmlformats.org/officeDocument/2006/relationships/hyperlink" Target="https://www.google.com/about/careers/applications/jobs/results/?company=YouTube&amp;location=United%20States&amp;sort_by=date" TargetMode="External"/><Relationship Id="rId357" Type="http://schemas.openxmlformats.org/officeDocument/2006/relationships/hyperlink" Target="https://zendesk.wd1.myworkdayjobs.com/en-US/zendesk/?workerSubType=1815d3ad6904104ae6ca2ddb0e45d401&amp;locationCountry=bc33aa3152ec42d4995f4791a106ed09&amp;timeType=da48f2c285d510484995e97f44400b3b" TargetMode="External"/><Relationship Id="rId54" Type="http://schemas.openxmlformats.org/officeDocument/2006/relationships/hyperlink" Target="https://invisibletech.ai/join-us" TargetMode="External"/><Relationship Id="rId217" Type="http://schemas.openxmlformats.org/officeDocument/2006/relationships/hyperlink" Target="https://rakuten.wd1.myworkdayjobs.com/RakutenRewards" TargetMode="External"/><Relationship Id="rId564" Type="http://schemas.openxmlformats.org/officeDocument/2006/relationships/hyperlink" Target="https://globalcareers-sas.icims.com/jobs/search?mode=redo&amp;pr=0&amp;schemaId=%24T%7BJob%7D.%24F%7BExtJobID%7D&amp;o=A&amp;searchLocation=12781--&amp;searchRelation=keyword_all" TargetMode="External"/><Relationship Id="rId424" Type="http://schemas.openxmlformats.org/officeDocument/2006/relationships/hyperlink" Target="https://www.sentinelone.com/jobs/?l=United+States" TargetMode="External"/><Relationship Id="rId631" Type="http://schemas.openxmlformats.org/officeDocument/2006/relationships/hyperlink" Target="https://silabs.wd1.myworkdayjobs.com/SiliconlabsCareers/?locationCountry=bc33aa3152ec42d4995f4791a106ed09&amp;timeType=07c568a6ccd70129b284652c250b5900&amp;workerSubType=4665622ca47d01122fef16fbd000470a" TargetMode="External"/><Relationship Id="rId270" Type="http://schemas.openxmlformats.org/officeDocument/2006/relationships/hyperlink" Target="https://careers.feverup.com/jobs/" TargetMode="External"/><Relationship Id="rId65" Type="http://schemas.openxmlformats.org/officeDocument/2006/relationships/hyperlink" Target="https://about.udemy.com/careers/" TargetMode="External"/><Relationship Id="rId130" Type="http://schemas.openxmlformats.org/officeDocument/2006/relationships/hyperlink" Target="https://jobs.akamai.com/en/sites/CX_1/jobs" TargetMode="External"/><Relationship Id="rId368" Type="http://schemas.openxmlformats.org/officeDocument/2006/relationships/hyperlink" Target="https://withpersona.com/careers" TargetMode="External"/><Relationship Id="rId575" Type="http://schemas.openxmlformats.org/officeDocument/2006/relationships/hyperlink" Target="https://boards-api.greenhouse.io/v1/boards/knowbe4/jobs" TargetMode="External"/><Relationship Id="rId228" Type="http://schemas.openxmlformats.org/officeDocument/2006/relationships/hyperlink" Target="https://jobs.desertfinancial.com/us/en/search-results" TargetMode="External"/><Relationship Id="rId435" Type="http://schemas.openxmlformats.org/officeDocument/2006/relationships/hyperlink" Target="https://workforcenow.adp.com/mascsr/default/mdf/recruitment/recruitment.html?cid=d696f7fe-33a3-4c8d-a8bb-d23282b2aa5d" TargetMode="External"/><Relationship Id="rId642" Type="http://schemas.openxmlformats.org/officeDocument/2006/relationships/hyperlink" Target="https://careers.achieve.com/jobs?options=47&amp;page=1&amp;size=100" TargetMode="External"/><Relationship Id="rId281" Type="http://schemas.openxmlformats.org/officeDocument/2006/relationships/hyperlink" Target="https://www.finnpartners.com/careers/open-positions/" TargetMode="External"/><Relationship Id="rId502" Type="http://schemas.openxmlformats.org/officeDocument/2006/relationships/hyperlink" Target="https://careers.goconfluent.com/careers-home/jobs?sortBy=posted_date&amp;descending=true&amp;page=1&amp;limit=100" TargetMode="External"/><Relationship Id="rId76" Type="http://schemas.openxmlformats.org/officeDocument/2006/relationships/hyperlink" Target="https://egen.ai/people/careers/?query-9-page=3" TargetMode="External"/><Relationship Id="rId141" Type="http://schemas.openxmlformats.org/officeDocument/2006/relationships/hyperlink" Target="https://www.globalization-partners.com/careers/" TargetMode="External"/><Relationship Id="rId379" Type="http://schemas.openxmlformats.org/officeDocument/2006/relationships/hyperlink" Target="https://careers-nafinc.icims.com/jobs/search?mode=redo&amp;pr=0&amp;schemaId=%24T%7BJob%7D.%24F%7BExtJobID%7D&amp;o=A&amp;searchLocation=12781--" TargetMode="External"/><Relationship Id="rId586" Type="http://schemas.openxmlformats.org/officeDocument/2006/relationships/hyperlink" Target="https://datasite.wd1.myworkdayjobs.com/datasite/?timeType=7e45fec751e401cdcf667e5a41324900&amp;Location_Country=bc33aa3152ec42d4995f4791a106ed09&amp;workerSubType=3017242c3a3c016d9e46a3c65c357e10" TargetMode="External"/><Relationship Id="rId7" Type="http://schemas.openxmlformats.org/officeDocument/2006/relationships/hyperlink" Target="https://careers.semrush.com/jobs/" TargetMode="External"/><Relationship Id="rId239" Type="http://schemas.openxmlformats.org/officeDocument/2006/relationships/hyperlink" Target="https://www.getguru.com/careers" TargetMode="External"/><Relationship Id="rId446" Type="http://schemas.openxmlformats.org/officeDocument/2006/relationships/hyperlink" Target="https://www.ziffdavis.com/careers/jobs" TargetMode="External"/><Relationship Id="rId653" Type="http://schemas.openxmlformats.org/officeDocument/2006/relationships/hyperlink" Target="https://careers.phenom.com/us/en/search-results" TargetMode="External"/><Relationship Id="rId292" Type="http://schemas.openxmlformats.org/officeDocument/2006/relationships/hyperlink" Target="https://www.ziffdavis.com/careers/jobs" TargetMode="External"/><Relationship Id="rId306" Type="http://schemas.openxmlformats.org/officeDocument/2006/relationships/hyperlink" Target="https://www.bursonglobal.com/careers" TargetMode="External"/><Relationship Id="rId87" Type="http://schemas.openxmlformats.org/officeDocument/2006/relationships/hyperlink" Target="https://careers.talkdesk.com/all-open-positions" TargetMode="External"/><Relationship Id="rId513" Type="http://schemas.openxmlformats.org/officeDocument/2006/relationships/hyperlink" Target="https://spectraforce.com/careers/professional-jobs" TargetMode="External"/><Relationship Id="rId597" Type="http://schemas.openxmlformats.org/officeDocument/2006/relationships/hyperlink" Target="https://api.smartrecruiters.com/v1/companies/experian/postings" TargetMode="External"/><Relationship Id="rId152" Type="http://schemas.openxmlformats.org/officeDocument/2006/relationships/hyperlink" Target="https://jobs.lever.co/sophos" TargetMode="External"/><Relationship Id="rId457" Type="http://schemas.openxmlformats.org/officeDocument/2006/relationships/hyperlink" Target="https://job-boards.greenhouse.io/udacity" TargetMode="External"/><Relationship Id="rId664" Type="http://schemas.openxmlformats.org/officeDocument/2006/relationships/hyperlink" Target="https://www.anthropic.com/careers/jobs" TargetMode="External"/><Relationship Id="rId14" Type="http://schemas.openxmlformats.org/officeDocument/2006/relationships/hyperlink" Target="https://www.smartsheet.com/careers-list" TargetMode="External"/><Relationship Id="rId317" Type="http://schemas.openxmlformats.org/officeDocument/2006/relationships/hyperlink" Target="https://bigcommerce.wd12.myworkdayjobs.com/Commerce/?q=Strategy%20OR%20Strategic%20OR%20Project%20OR%20Program%20OR%20Operations%20OR%20Ops%20OR%20Intelligence%20OR%20Transformation%20OR%20Integration%20OR%20Planning%20OR%20Insights&amp;ajs_aid=cdd70020-21b0-4481-85e9-f56873db0f79&amp;timeType=0ec30950a12610073dc928d478370000&amp;workerSubType=9b60be2a809d10012e619a101e410000" TargetMode="External"/><Relationship Id="rId524" Type="http://schemas.openxmlformats.org/officeDocument/2006/relationships/hyperlink" Target="https://consider.com/boards/co/encora?postedSince=P7D" TargetMode="External"/><Relationship Id="rId98" Type="http://schemas.openxmlformats.org/officeDocument/2006/relationships/hyperlink" Target="https://www.appfolio.com/open-roles" TargetMode="External"/><Relationship Id="rId163" Type="http://schemas.openxmlformats.org/officeDocument/2006/relationships/hyperlink" Target="https://visa.wd5.myworkdayjobs.com/Visa" TargetMode="External"/><Relationship Id="rId370" Type="http://schemas.openxmlformats.org/officeDocument/2006/relationships/hyperlink" Target="https://jobs.elastic.co/jobs/country/united-states?size=n_20_n" TargetMode="External"/><Relationship Id="rId230" Type="http://schemas.openxmlformats.org/officeDocument/2006/relationships/hyperlink" Target="https://careers.phenom.com/us/en/search-results" TargetMode="External"/><Relationship Id="rId468" Type="http://schemas.openxmlformats.org/officeDocument/2006/relationships/hyperlink" Target="https://tinuiti.wd12.myworkdayjobs.com/Tinuiti/?locationCountry=bc33aa3152ec42d4995f4791a106ed09&amp;workerSubType=9bdda08e9b5010009eabfa88b7210001" TargetMode="External"/><Relationship Id="rId675" Type="http://schemas.openxmlformats.org/officeDocument/2006/relationships/hyperlink" Target="https://jobs.jobvite.com/ninjaone/jobs" TargetMode="External"/><Relationship Id="rId25" Type="http://schemas.openxmlformats.org/officeDocument/2006/relationships/hyperlink" Target="https://banyansoftware.com/careers/" TargetMode="External"/><Relationship Id="rId328" Type="http://schemas.openxmlformats.org/officeDocument/2006/relationships/hyperlink" Target="https://careers.arm.com/search-jobs" TargetMode="External"/><Relationship Id="rId535" Type="http://schemas.openxmlformats.org/officeDocument/2006/relationships/hyperlink" Target="https://about.udemy.com/careers/" TargetMode="External"/><Relationship Id="rId174" Type="http://schemas.openxmlformats.org/officeDocument/2006/relationships/hyperlink" Target="https://www.rippling.com/careers/open-roles" TargetMode="External"/><Relationship Id="rId381" Type="http://schemas.openxmlformats.org/officeDocument/2006/relationships/hyperlink" Target="https://traveling-ruby-82e.notion.site/Caf-is-hiring-1b7ccd5e78fb4e6c965a98602f58f830" TargetMode="External"/><Relationship Id="rId602" Type="http://schemas.openxmlformats.org/officeDocument/2006/relationships/hyperlink" Target="https://www.mongodb.com/company/careers/teams/" TargetMode="External"/><Relationship Id="rId241" Type="http://schemas.openxmlformats.org/officeDocument/2006/relationships/hyperlink" Target="https://suse.wd3.myworkdayjobs.com/Jobsatsuse" TargetMode="External"/><Relationship Id="rId479" Type="http://schemas.openxmlformats.org/officeDocument/2006/relationships/hyperlink" Target="https://apply.lufthansagroup.careers/index.php?ac=search_result&amp;search_criterion_channel%5B%5D=12&amp;search_criterion_target_group%5B%5D=4" TargetMode="External"/><Relationship Id="rId686" Type="http://schemas.openxmlformats.org/officeDocument/2006/relationships/hyperlink" Target="https://fico.wd1.myworkdayjobs.com/External/?timeType=a46e175d937b106c951d503b1d321bb4" TargetMode="External"/><Relationship Id="rId36" Type="http://schemas.openxmlformats.org/officeDocument/2006/relationships/hyperlink" Target="https://slack.com/careers" TargetMode="External"/><Relationship Id="rId339" Type="http://schemas.openxmlformats.org/officeDocument/2006/relationships/hyperlink" Target="https://recruiting2.ultipro.com/ALT1008AGLB/JobBoard/b34b1ec9-fc9e-4ef9-bafb-6d9a4793a5e9/?q=&amp;o=postedDateDesc&amp;w=&amp;wc=&amp;we=&amp;wpst=" TargetMode="External"/><Relationship Id="rId546" Type="http://schemas.openxmlformats.org/officeDocument/2006/relationships/hyperlink" Target="https://careers.planview.com/careers-home/jobs?page=1&amp;sortBy=posted_date&amp;descending=true" TargetMode="External"/><Relationship Id="rId101" Type="http://schemas.openxmlformats.org/officeDocument/2006/relationships/hyperlink" Target="https://doubleverify.com/company/careers" TargetMode="External"/><Relationship Id="rId185" Type="http://schemas.openxmlformats.org/officeDocument/2006/relationships/hyperlink" Target="https://careers-nafinc.icims.com/jobs" TargetMode="External"/><Relationship Id="rId406" Type="http://schemas.openxmlformats.org/officeDocument/2006/relationships/hyperlink" Target="https://csgi.wd5.myworkdayjobs.com/CSGCareers/?timeType=2702b6a5796f100856032feaa61fc425&amp;workerSubType=2679412f35711000ad40ee9dbb7908ea" TargetMode="External"/><Relationship Id="rId392" Type="http://schemas.openxmlformats.org/officeDocument/2006/relationships/hyperlink" Target="https://cloudera.wd5.myworkdayjobs.com/External_Career?locationCountry=bc33aa3152ec42d4995f4791a106ed09" TargetMode="External"/><Relationship Id="rId613" Type="http://schemas.openxmlformats.org/officeDocument/2006/relationships/hyperlink" Target="https://workday.wd5.myworkdayjobs.com/Workday/?timeType=f6404bba2875449e95d59087966ee190&amp;Location_Country=bc33aa3152ec42d4995f4791a106ed09" TargetMode="External"/><Relationship Id="rId252" Type="http://schemas.openxmlformats.org/officeDocument/2006/relationships/hyperlink" Target="https://wd1.myworkdaysite.com/recruiting/cart/Cart" TargetMode="External"/><Relationship Id="rId47" Type="http://schemas.openxmlformats.org/officeDocument/2006/relationships/hyperlink" Target="https://apply.workable.com/cloudfactory/" TargetMode="External"/><Relationship Id="rId112" Type="http://schemas.openxmlformats.org/officeDocument/2006/relationships/hyperlink" Target="https://careers.twosigma.com/" TargetMode="External"/><Relationship Id="rId557" Type="http://schemas.openxmlformats.org/officeDocument/2006/relationships/hyperlink" Target="https://bigcommerce.wd12.myworkdayjobs.com/Commerce?timeType=0ec30950a12610073dc928d478370000" TargetMode="External"/><Relationship Id="rId196" Type="http://schemas.openxmlformats.org/officeDocument/2006/relationships/hyperlink" Target="https://jobs.arup.com/jobs/search/19246717" TargetMode="External"/><Relationship Id="rId417" Type="http://schemas.openxmlformats.org/officeDocument/2006/relationships/hyperlink" Target="https://productschool.com/careers" TargetMode="External"/><Relationship Id="rId624" Type="http://schemas.openxmlformats.org/officeDocument/2006/relationships/hyperlink" Target="https://ieee.taleo.net/careersection/2/jobsearch.ftl" TargetMode="External"/><Relationship Id="rId263" Type="http://schemas.openxmlformats.org/officeDocument/2006/relationships/hyperlink" Target="https://daughertyenterprises.com/careers" TargetMode="External"/><Relationship Id="rId470" Type="http://schemas.openxmlformats.org/officeDocument/2006/relationships/hyperlink" Target="https://careers.boozallen.com/jobs/search/?1485=USA&amp;listFilterMode=1&amp;jobRecordsPerPage=20&amp;jobOffset=220" TargetMode="External"/><Relationship Id="rId58" Type="http://schemas.openxmlformats.org/officeDocument/2006/relationships/hyperlink" Target="https://softwaremind.com/careers/" TargetMode="External"/><Relationship Id="rId123" Type="http://schemas.openxmlformats.org/officeDocument/2006/relationships/hyperlink" Target="https://networks-connect.com/staging2023/careers/" TargetMode="External"/><Relationship Id="rId330" Type="http://schemas.openxmlformats.org/officeDocument/2006/relationships/hyperlink" Target="https://www.appfolio.com/open-roles" TargetMode="External"/><Relationship Id="rId568" Type="http://schemas.openxmlformats.org/officeDocument/2006/relationships/hyperlink" Target="https://salesforce.wd12.myworkdayjobs.com/Slack/?timeType=0e28126347c3100fe3b402cf26290000&amp;CF_-_REC_-_LRV_-_Job_Posting_Anchor_-_Country_from_Job_Posting_Location_Extended=bc33aa3152ec42d4995f4791a106ed09&amp;workerSubType=3a910852b2c31010f48d2bbc8b020000" TargetMode="External"/><Relationship Id="rId428" Type="http://schemas.openxmlformats.org/officeDocument/2006/relationships/hyperlink" Target="https://www.bairdcareers.com/jobs/?search=&amp;country=United+States+of+America&amp;pagesize=50" TargetMode="External"/><Relationship Id="rId635" Type="http://schemas.openxmlformats.org/officeDocument/2006/relationships/hyperlink" Target="https://boards-api.greenhouse.io/v1/boards/fivetran/jobs" TargetMode="External"/><Relationship Id="rId274" Type="http://schemas.openxmlformats.org/officeDocument/2006/relationships/hyperlink" Target="https://careers.goconfluent.com/careers-home/jobs" TargetMode="External"/><Relationship Id="rId481" Type="http://schemas.openxmlformats.org/officeDocument/2006/relationships/hyperlink" Target="https://goto.wd5.myworkdayjobs.com/gotocareers/?locationCountry=bc33aa3152ec42d4995f4791a106ed09&amp;timeType=14a2d0b6b361107721dd18854a6d3251&amp;workerSubType=14a2d0b6b3611078126725c3039da755" TargetMode="External"/><Relationship Id="rId69" Type="http://schemas.openxmlformats.org/officeDocument/2006/relationships/hyperlink" Target="https://newrelic.com/careers" TargetMode="External"/><Relationship Id="rId134" Type="http://schemas.openxmlformats.org/officeDocument/2006/relationships/hyperlink" Target="https://jobs.cloudstaff.com/job-list" TargetMode="External"/><Relationship Id="rId579" Type="http://schemas.openxmlformats.org/officeDocument/2006/relationships/hyperlink" Target="https://www.indeed.com/cmp/Indeed/jobs?clearPrefilter=1" TargetMode="External"/><Relationship Id="rId341" Type="http://schemas.openxmlformats.org/officeDocument/2006/relationships/hyperlink" Target="https://careers.airbnb.com/positions/?_where_you_work=united-states&amp;_jobs_sort=updated_at" TargetMode="External"/><Relationship Id="rId439" Type="http://schemas.openxmlformats.org/officeDocument/2006/relationships/hyperlink" Target="https://www.paidwork.com/company/careers?lang=en-us" TargetMode="External"/><Relationship Id="rId646" Type="http://schemas.openxmlformats.org/officeDocument/2006/relationships/hyperlink" Target="https://careers-captrust.icims.com/jobs/search?mode=redo&amp;pr=0&amp;schemaId=%24T%7BJob%7D.%24T%7BJobPost%7D.%24F%7BPostedDateTime%7D&amp;o=A&amp;searchRelation=keyword_all" TargetMode="External"/><Relationship Id="rId201" Type="http://schemas.openxmlformats.org/officeDocument/2006/relationships/hyperlink" Target="https://job-boards.greenhouse.io/taxreliefadvocates" TargetMode="External"/><Relationship Id="rId285" Type="http://schemas.openxmlformats.org/officeDocument/2006/relationships/hyperlink" Target="https://jobs.taskus.com/" TargetMode="External"/><Relationship Id="rId506" Type="http://schemas.openxmlformats.org/officeDocument/2006/relationships/hyperlink" Target="https://gainsight.wd5.myworkdayjobs.com/Gainsight_External_Careers/?timeType=2ba48c34732810253f857ab2a7bf0003&amp;workerSubType=e33bd8017cf7100167956710c10d0001" TargetMode="External"/><Relationship Id="rId492" Type="http://schemas.openxmlformats.org/officeDocument/2006/relationships/hyperlink" Target="https://careers.franklincovey.com/locations/usa/jobs/" TargetMode="External"/><Relationship Id="rId145" Type="http://schemas.openxmlformats.org/officeDocument/2006/relationships/hyperlink" Target="https://apply.lufthansagroup.careers/index.php?ac=search_result&amp;search_criterion_division%5B%5D=5419&amp;search_criterion_division%5B%5D=5938&amp;search_criterion_division%5B%5D=5937&amp;search_criterion_division%5B%5D=9267&amp;search_criterion_channel%5B%5D=12&amp;language=2" TargetMode="External"/><Relationship Id="rId352" Type="http://schemas.openxmlformats.org/officeDocument/2006/relationships/hyperlink" Target="https://careers.plantemoran.com/jobs?filter%5Bcf_hire_type%5D%5B0%5D=EH&amp;sort_by=create_date&amp;keyword=Strategy%2C%20Strategic%2C%20Project%2C%20Program%2C%20Operations%2C%20Ops%2C%20Intelligence%2C%20Transformation%2C%20Integration%2C%20Planning%2C%20Insights" TargetMode="External"/><Relationship Id="rId212" Type="http://schemas.openxmlformats.org/officeDocument/2006/relationships/hyperlink" Target="https://careers.transcom.com/job-openings/" TargetMode="External"/><Relationship Id="rId657" Type="http://schemas.openxmlformats.org/officeDocument/2006/relationships/hyperlink" Target="https://terralogic.com/new-careers/" TargetMode="External"/><Relationship Id="rId296" Type="http://schemas.openxmlformats.org/officeDocument/2006/relationships/hyperlink" Target="https://careers.criteo.com/en/jobs/" TargetMode="External"/><Relationship Id="rId517" Type="http://schemas.openxmlformats.org/officeDocument/2006/relationships/hyperlink" Target="https://careers.optimizely.com/search/?q=&amp;q2=&amp;alertId=&amp;locationsearch=&amp;optionsFacetsDD_country=US&amp;title=&amp;location=&amp;date=" TargetMode="External"/><Relationship Id="rId60" Type="http://schemas.openxmlformats.org/officeDocument/2006/relationships/hyperlink" Target="https://www.global-csg.com/jobs/" TargetMode="External"/><Relationship Id="rId156" Type="http://schemas.openxmlformats.org/officeDocument/2006/relationships/hyperlink" Target="https://www.toptal.com/careers" TargetMode="External"/><Relationship Id="rId198" Type="http://schemas.openxmlformats.org/officeDocument/2006/relationships/hyperlink" Target="https://jobs.bmc.com/Careers/SearchJobs/?listFilterMode=1&amp;1274=9432&amp;1274_format=1347&amp;intcmp=JobsByCountry" TargetMode="External"/><Relationship Id="rId321" Type="http://schemas.openxmlformats.org/officeDocument/2006/relationships/hyperlink" Target="https://www.bairdcareers.com/jobs/?search=Strategy+Strategic+Project+Program+Operations+Ops+Intelligence+Transformation+Integration+Planning+I&amp;country=United+States+of+America&amp;pagesize=20" TargetMode="External"/><Relationship Id="rId363" Type="http://schemas.openxmlformats.org/officeDocument/2006/relationships/hyperlink" Target="https://jobs.nvidia.com/careers?start=0&amp;location=United+States&amp;pid=893393562304&amp;sort_by=timestamp&amp;filter_include_remote=1&amp;filter_job_category=sales%2Cprogram+manager%2Coperations%2Cmarketing%2Cresearch%2Cfinance%2Cprofessional+services%2Cbusiness+development&amp;filter_job_type=regular+employee&amp;filter_time_type=full+time" TargetMode="External"/><Relationship Id="rId419" Type="http://schemas.openxmlformats.org/officeDocument/2006/relationships/hyperlink" Target="https://job-boards.greenhouse.io/cordance" TargetMode="External"/><Relationship Id="rId570" Type="http://schemas.openxmlformats.org/officeDocument/2006/relationships/hyperlink" Target="https://zoom.wd5.myworkdayjobs.com/Zoom/?locationCountry=bc33aa3152ec42d4995f4791a106ed09&amp;timeType=13b8543e75eb012cb52edea01e954e00&amp;workerSubType=44cdacacd6380138064dcc7c38168a65" TargetMode="External"/><Relationship Id="rId626" Type="http://schemas.openxmlformats.org/officeDocument/2006/relationships/hyperlink" Target="https://nexthink.com/company/careers/jobs" TargetMode="External"/><Relationship Id="rId223" Type="http://schemas.openxmlformats.org/officeDocument/2006/relationships/hyperlink" Target="https://recruiting2.ultipro.com/ALT1008AGLB/JobBoard/b34b1ec9-fc9e-4ef9-bafb-6d9a4793a5e9/?q=&amp;o=postedDateDesc&amp;w=&amp;wc=&amp;we=&amp;wpst=" TargetMode="External"/><Relationship Id="rId430" Type="http://schemas.openxmlformats.org/officeDocument/2006/relationships/hyperlink" Target="https://careers.epam.com/en/jobs/united_states_of_america?sort_by=relevance" TargetMode="External"/><Relationship Id="rId668" Type="http://schemas.openxmlformats.org/officeDocument/2006/relationships/hyperlink" Target="https://www.nlbservices.com/jobsearch/?_sfm_country=US" TargetMode="External"/><Relationship Id="rId18" Type="http://schemas.openxmlformats.org/officeDocument/2006/relationships/hyperlink" Target="https://job-boards.greenhouse.io/grafanalabs" TargetMode="External"/><Relationship Id="rId265" Type="http://schemas.openxmlformats.org/officeDocument/2006/relationships/hyperlink" Target="https://www.bugcrowd.com/about/careers/" TargetMode="External"/><Relationship Id="rId472" Type="http://schemas.openxmlformats.org/officeDocument/2006/relationships/hyperlink" Target="https://jobs.paloaltonetworks.com/en/search-jobs" TargetMode="External"/><Relationship Id="rId528" Type="http://schemas.openxmlformats.org/officeDocument/2006/relationships/hyperlink" Target="https://api.lever.co/v0/postings/bumbleinc?mode=json" TargetMode="External"/><Relationship Id="rId125" Type="http://schemas.openxmlformats.org/officeDocument/2006/relationships/hyperlink" Target="https://careers.veteransunited.com/open-positions/?search=" TargetMode="External"/><Relationship Id="rId167" Type="http://schemas.openxmlformats.org/officeDocument/2006/relationships/hyperlink" Target="https://www.mongodb.com/company/careers/teams/" TargetMode="External"/><Relationship Id="rId332" Type="http://schemas.openxmlformats.org/officeDocument/2006/relationships/hyperlink" Target="https://workforcenow.adp.com/mascsr/default/mdf/recruitment/recruitment.html?cid=d696f7fe-33a3-4c8d-a8bb-d23282b2aa5d&amp;ccId=19000101_000001&amp;lang=en_US&amp;selectedMenuKey=CurrentOpenings" TargetMode="External"/><Relationship Id="rId374" Type="http://schemas.openxmlformats.org/officeDocument/2006/relationships/hyperlink" Target="https://www.bounteous.com/careers/search-results/?location=United+States&amp;commitment=Full+Time" TargetMode="External"/><Relationship Id="rId581" Type="http://schemas.openxmlformats.org/officeDocument/2006/relationships/hyperlink" Target="https://www.appfolio.com/open-roles" TargetMode="External"/><Relationship Id="rId71" Type="http://schemas.openxmlformats.org/officeDocument/2006/relationships/hyperlink" Target="https://ffive.wd5.myworkdayjobs.com/f5jobs" TargetMode="External"/><Relationship Id="rId234" Type="http://schemas.openxmlformats.org/officeDocument/2006/relationships/hyperlink" Target="https://www.anthropic.com/careers/jobs" TargetMode="External"/><Relationship Id="rId637" Type="http://schemas.openxmlformats.org/officeDocument/2006/relationships/hyperlink" Target="https://boards-api.greenhouse.io/v1/boards/jfrog/jobs" TargetMode="External"/><Relationship Id="rId679" Type="http://schemas.openxmlformats.org/officeDocument/2006/relationships/hyperlink" Target="https://daughertyenterprises.com/careers" TargetMode="External"/><Relationship Id="rId2" Type="http://schemas.openxmlformats.org/officeDocument/2006/relationships/hyperlink" Target="https://careers.airbnb.com/positions/" TargetMode="External"/><Relationship Id="rId29" Type="http://schemas.openxmlformats.org/officeDocument/2006/relationships/hyperlink" Target="https://www.progress.com/company/careers/open-positions" TargetMode="External"/><Relationship Id="rId276" Type="http://schemas.openxmlformats.org/officeDocument/2006/relationships/hyperlink" Target="https://campaignmonitor.wd5.myworkdayjobs.com/marigold" TargetMode="External"/><Relationship Id="rId441" Type="http://schemas.openxmlformats.org/officeDocument/2006/relationships/hyperlink" Target="https://epicorsoftware.wd5.myworkdayjobs.com/epicorjobs/?timeType=cf1fd42a849a1012d1963a50baba0002&amp;workerSubType=bac801da6069100106abf672045f0000" TargetMode="External"/><Relationship Id="rId483" Type="http://schemas.openxmlformats.org/officeDocument/2006/relationships/hyperlink" Target="https://boards-api.greenhouse.io/v1/boards/logicmonitor/jobs" TargetMode="External"/><Relationship Id="rId539" Type="http://schemas.openxmlformats.org/officeDocument/2006/relationships/hyperlink" Target="https://pinnaclegroup.wd1.myworkdayjobs.com/en-US/PinnacleGroup/?locationCountry=bc33aa3152ec42d4995f4791a106ed09" TargetMode="External"/><Relationship Id="rId690" Type="http://schemas.openxmlformats.org/officeDocument/2006/relationships/hyperlink" Target="https://careers.southwestair.com/us/en/search-results" TargetMode="External"/><Relationship Id="rId40" Type="http://schemas.openxmlformats.org/officeDocument/2006/relationships/hyperlink" Target="https://tinuiti.wd12.myworkdayjobs.com/Tinuiti" TargetMode="External"/><Relationship Id="rId136" Type="http://schemas.openxmlformats.org/officeDocument/2006/relationships/hyperlink" Target="https://snyk.io/careers/all-jobs/" TargetMode="External"/><Relationship Id="rId178" Type="http://schemas.openxmlformats.org/officeDocument/2006/relationships/hyperlink" Target="https://www.3ds.com/careers/jobs" TargetMode="External"/><Relationship Id="rId301" Type="http://schemas.openxmlformats.org/officeDocument/2006/relationships/hyperlink" Target="https://ehr.meditech.com/careers/job-listings" TargetMode="External"/><Relationship Id="rId343" Type="http://schemas.openxmlformats.org/officeDocument/2006/relationships/hyperlink" Target="https://careers.achieve.com/jobs?page=1&amp;size=1000" TargetMode="External"/><Relationship Id="rId550" Type="http://schemas.openxmlformats.org/officeDocument/2006/relationships/hyperlink" Target="https://myridius.ripplehire.com/candidate/?token=BjIJBBQAWnZWESmhKjaX&amp;source=CAREERSITE" TargetMode="External"/><Relationship Id="rId82" Type="http://schemas.openxmlformats.org/officeDocument/2006/relationships/hyperlink" Target="https://www.dialpad.com/careers/open-opportunities/" TargetMode="External"/><Relationship Id="rId203" Type="http://schemas.openxmlformats.org/officeDocument/2006/relationships/hyperlink" Target="https://vhr-pbs.wd115.myworkdayjobs.com/PBSCareers" TargetMode="External"/><Relationship Id="rId385" Type="http://schemas.openxmlformats.org/officeDocument/2006/relationships/hyperlink" Target="https://monzo.com/us/careers" TargetMode="External"/><Relationship Id="rId592" Type="http://schemas.openxmlformats.org/officeDocument/2006/relationships/hyperlink" Target="https://job-boards.greenhouse.io/similarweb?offices%5B%5D=245996" TargetMode="External"/><Relationship Id="rId606" Type="http://schemas.openxmlformats.org/officeDocument/2006/relationships/hyperlink" Target="https://www.nintex.com/careers/jobs/?country=United+States" TargetMode="External"/><Relationship Id="rId648" Type="http://schemas.openxmlformats.org/officeDocument/2006/relationships/hyperlink" Target="https://osv-enterprise.wd1.myworkdayjobs.com/en-US/EnterpriseBankTrust_Jobs/?timeType=e9a7ca3a73f24ea7ac9c0007df918c53&amp;workerSubType=c6d6ed56d67a10796bb411d78f490a7f" TargetMode="External"/><Relationship Id="rId245" Type="http://schemas.openxmlformats.org/officeDocument/2006/relationships/hyperlink" Target="https://www.bairdcareers.com/jobs/" TargetMode="External"/><Relationship Id="rId287" Type="http://schemas.openxmlformats.org/officeDocument/2006/relationships/hyperlink" Target="https://epicorsoftware.wd5.myworkdayjobs.com/epicorjobs" TargetMode="External"/><Relationship Id="rId410" Type="http://schemas.openxmlformats.org/officeDocument/2006/relationships/hyperlink" Target="https://fimc.wd1.myworkdayjobs.com/Fairway_Careers?timeType=df016654d9e901d08933d4db4d2f4800&amp;workerSubType=82cf4258ce6f01b0a8bfcaa3c918ed08" TargetMode="External"/><Relationship Id="rId452" Type="http://schemas.openxmlformats.org/officeDocument/2006/relationships/hyperlink" Target="https://careers.criteo.com/en/jobs/?keyword=&amp;country=United+States+of+America&amp;type=Permanent+-+Full+Time&amp;pagesize=20" TargetMode="External"/><Relationship Id="rId494" Type="http://schemas.openxmlformats.org/officeDocument/2006/relationships/hyperlink" Target="https://www.wizeline.ai/careers/" TargetMode="External"/><Relationship Id="rId508" Type="http://schemas.openxmlformats.org/officeDocument/2006/relationships/hyperlink" Target="https://www.global-csg.com/jobs/?search_keywords=&amp;selected_category=-1&amp;selected_jobtype=full-time&amp;selected_location=united-states" TargetMode="External"/><Relationship Id="rId105" Type="http://schemas.openxmlformats.org/officeDocument/2006/relationships/hyperlink" Target="https://riministreet.wd1.myworkdayjobs.com/RiminiStreet" TargetMode="External"/><Relationship Id="rId147" Type="http://schemas.openxmlformats.org/officeDocument/2006/relationships/hyperlink" Target="https://www.itransition.com/careers/vacancies" TargetMode="External"/><Relationship Id="rId312" Type="http://schemas.openxmlformats.org/officeDocument/2006/relationships/hyperlink" Target="https://careers.box.com/en/jobs/?search=&amp;region=North+America&amp;pagesize=50" TargetMode="External"/><Relationship Id="rId354" Type="http://schemas.openxmlformats.org/officeDocument/2006/relationships/hyperlink" Target="https://www.kayak.com/careers/all" TargetMode="External"/><Relationship Id="rId51" Type="http://schemas.openxmlformats.org/officeDocument/2006/relationships/hyperlink" Target="https://www.skyscanner.com/jobs/current-jobs" TargetMode="External"/><Relationship Id="rId93" Type="http://schemas.openxmlformats.org/officeDocument/2006/relationships/hyperlink" Target="https://www.datavant.com/about/careers/open-roles" TargetMode="External"/><Relationship Id="rId189" Type="http://schemas.openxmlformats.org/officeDocument/2006/relationships/hyperlink" Target="https://www.leangroup.com/career-opportunities" TargetMode="External"/><Relationship Id="rId396" Type="http://schemas.openxmlformats.org/officeDocument/2006/relationships/hyperlink" Target="https://boards-api.greenhouse.io/v1/boards/dropbox/jobs" TargetMode="External"/><Relationship Id="rId561" Type="http://schemas.openxmlformats.org/officeDocument/2006/relationships/hyperlink" Target="https://boards-api.greenhouse.io/v1/boards/gomotive/jobs" TargetMode="External"/><Relationship Id="rId617" Type="http://schemas.openxmlformats.org/officeDocument/2006/relationships/hyperlink" Target="https://nasdaq.wd1.myworkdayjobs.com/Global_External_Site/?timeType=c5d5bf172e3c019da4ea33754c384e00&amp;Location_Country=bc33aa3152ec42d4995f4791a106ed09&amp;workerSubType=88704065592e015e6be88da7463953ae" TargetMode="External"/><Relationship Id="rId659" Type="http://schemas.openxmlformats.org/officeDocument/2006/relationships/hyperlink" Target="https://trifork.com/join/job-openings/?" TargetMode="External"/><Relationship Id="rId214" Type="http://schemas.openxmlformats.org/officeDocument/2006/relationships/hyperlink" Target="https://careers.eliassen.com/all-jobs" TargetMode="External"/><Relationship Id="rId256" Type="http://schemas.openxmlformats.org/officeDocument/2006/relationships/hyperlink" Target="https://careers-kinaxis.icims.com/jobs/search?hashed=-625890713&amp;mobile=false&amp;width=687&amp;height=500&amp;bga=true&amp;needsRedirect=false&amp;jan1offset=-300&amp;jun1offset=-240" TargetMode="External"/><Relationship Id="rId298" Type="http://schemas.openxmlformats.org/officeDocument/2006/relationships/hyperlink" Target="https://infotalent.infocepts.com/infocepts/jobslist" TargetMode="External"/><Relationship Id="rId421" Type="http://schemas.openxmlformats.org/officeDocument/2006/relationships/hyperlink" Target="https://jobs.lever.co/sophos?commitment=Permanent" TargetMode="External"/><Relationship Id="rId463" Type="http://schemas.openxmlformats.org/officeDocument/2006/relationships/hyperlink" Target="https://jobs.arup.com/jobs/search/19335595" TargetMode="External"/><Relationship Id="rId519" Type="http://schemas.openxmlformats.org/officeDocument/2006/relationships/hyperlink" Target="https://www.healthcatalyst.com/job-openings" TargetMode="External"/><Relationship Id="rId670" Type="http://schemas.openxmlformats.org/officeDocument/2006/relationships/hyperlink" Target="https://careers.softchoice.com/search/?createNewAlert=false&amp;q=&amp;locationsearch=&amp;optionsFacetsDD_location=&amp;optionsFacetsDD_country=US&amp;optionsFacetsDD_state=&amp;optionsFacetsDD_department=&amp;optionsFacetsDD_lang=" TargetMode="External"/><Relationship Id="rId116" Type="http://schemas.openxmlformats.org/officeDocument/2006/relationships/hyperlink" Target="https://block.xyz/careers/jobs" TargetMode="External"/><Relationship Id="rId158" Type="http://schemas.openxmlformats.org/officeDocument/2006/relationships/hyperlink" Target="https://jobs.dayforcehcm.com/mydayforce/alljobs" TargetMode="External"/><Relationship Id="rId323" Type="http://schemas.openxmlformats.org/officeDocument/2006/relationships/hyperlink" Target="https://www.awin.com/us/careers/vacancies" TargetMode="External"/><Relationship Id="rId530" Type="http://schemas.openxmlformats.org/officeDocument/2006/relationships/hyperlink" Target="https://boards-api.greenhouse.io/v1/boards/businessolver/jobs" TargetMode="External"/><Relationship Id="rId20" Type="http://schemas.openxmlformats.org/officeDocument/2006/relationships/hyperlink" Target="https://www.springhealth.com/open-roles?category=Corporate+Jobs" TargetMode="External"/><Relationship Id="rId62" Type="http://schemas.openxmlformats.org/officeDocument/2006/relationships/hyperlink" Target="https://sailpoint.wd1.myworkdayjobs.com/SailPoint/jobs" TargetMode="External"/><Relationship Id="rId365" Type="http://schemas.openxmlformats.org/officeDocument/2006/relationships/hyperlink" Target="https://boards.greenhouse.io/smartsheet?q=United+States" TargetMode="External"/><Relationship Id="rId572" Type="http://schemas.openxmlformats.org/officeDocument/2006/relationships/hyperlink" Target="https://www.gong.io/careers" TargetMode="External"/><Relationship Id="rId628" Type="http://schemas.openxmlformats.org/officeDocument/2006/relationships/hyperlink" Target="https://kcura.wd1.myworkdayjobs.com/External_Career_Site/?locationCountry=bc33aa3152ec42d4995f4791a106ed09&amp;Work_Status=0721d7d41bb7106968a6d96c0f5df46e" TargetMode="External"/><Relationship Id="rId225" Type="http://schemas.openxmlformats.org/officeDocument/2006/relationships/hyperlink" Target="https://job-boards.greenhouse.io/purestorage" TargetMode="External"/><Relationship Id="rId267" Type="http://schemas.openxmlformats.org/officeDocument/2006/relationships/hyperlink" Target="https://jobs.paloaltonetworks.com/en/search-jobs" TargetMode="External"/><Relationship Id="rId432" Type="http://schemas.openxmlformats.org/officeDocument/2006/relationships/hyperlink" Target="https://jobs.slalom.com/en_US/careersmarketplace/SearchJobs" TargetMode="External"/><Relationship Id="rId474" Type="http://schemas.openxmlformats.org/officeDocument/2006/relationships/hyperlink" Target="https://boards-api.greenhouse.io/v1/boards/chime/jobs" TargetMode="External"/><Relationship Id="rId127" Type="http://schemas.openxmlformats.org/officeDocument/2006/relationships/hyperlink" Target="https://careers.jackhenry.com/search-jobs?fl=6252001" TargetMode="External"/><Relationship Id="rId681" Type="http://schemas.openxmlformats.org/officeDocument/2006/relationships/hyperlink" Target="https://jobs.taskus.com/?lo=United+States" TargetMode="External"/><Relationship Id="rId31" Type="http://schemas.openxmlformats.org/officeDocument/2006/relationships/hyperlink" Target="https://careers.synopsys.com/search-jobs/ansys/44408/1?" TargetMode="External"/><Relationship Id="rId73" Type="http://schemas.openxmlformats.org/officeDocument/2006/relationships/hyperlink" Target="https://www.braze.com/company/careers" TargetMode="External"/><Relationship Id="rId169" Type="http://schemas.openxmlformats.org/officeDocument/2006/relationships/hyperlink" Target="https://www.nintex.com/careers/jobs/" TargetMode="External"/><Relationship Id="rId334" Type="http://schemas.openxmlformats.org/officeDocument/2006/relationships/hyperlink" Target="https://careers.ancestry.com/jobs/search?page=1&amp;country_codes%5B%5D=US&amp;query=Strategy+OR+Strategic+OR+Project+OR+Program+OR+Operations+OR+Ops+OR+Intelligence+OR+Transformation+O" TargetMode="External"/><Relationship Id="rId376" Type="http://schemas.openxmlformats.org/officeDocument/2006/relationships/hyperlink" Target="https://www.atlassian.com/company/careers/all-jobs?team=&amp;location=United%20States&amp;search=" TargetMode="External"/><Relationship Id="rId541" Type="http://schemas.openxmlformats.org/officeDocument/2006/relationships/hyperlink" Target="https://osv-chegg.wd5.myworkdayjobs.com/Chegg/?locationCountry=bc33aa3152ec42d4995f4791a106ed09&amp;timeType=4788536c9b3a1011a81b3db0708c200c&amp;workerSubType=40716bc4f8e41058a44fe38fbda60355" TargetMode="External"/><Relationship Id="rId583" Type="http://schemas.openxmlformats.org/officeDocument/2006/relationships/hyperlink" Target="https://octanner.wd501.myworkdayjobs.com/O_C_Tanner?timeType=779ae7068cb710019867efc897c60000&amp;workerSubType=2b849979beb81000c128084405ff0000" TargetMode="External"/><Relationship Id="rId639" Type="http://schemas.openxmlformats.org/officeDocument/2006/relationships/hyperlink" Target="https://pros.wd5.myworkdayjobs.com/PROS_Careers/?timeType=ac7e32a18be5014416cddf5b4c558200&amp;workerSubType=38cd65ae0afb01c4a939a2178c55410f" TargetMode="External"/><Relationship Id="rId4" Type="http://schemas.openxmlformats.org/officeDocument/2006/relationships/hyperlink" Target="https://www.lifeatcanva.com/en/jobs/" TargetMode="External"/><Relationship Id="rId180" Type="http://schemas.openxmlformats.org/officeDocument/2006/relationships/hyperlink" Target="https://www.cynetsystems.com/jobs/" TargetMode="External"/><Relationship Id="rId236" Type="http://schemas.openxmlformats.org/officeDocument/2006/relationships/hyperlink" Target="https://jobs.siemens.com/en_US/externaljobs/SearchJobs/?listFilterMode=1&amp;folderRecordsPerPage=6&amp;" TargetMode="External"/><Relationship Id="rId278" Type="http://schemas.openxmlformats.org/officeDocument/2006/relationships/hyperlink" Target="https://guild.com/open-positions-at-guild" TargetMode="External"/><Relationship Id="rId401" Type="http://schemas.openxmlformats.org/officeDocument/2006/relationships/hyperlink" Target="https://boards-api.greenhouse.io/v1/boards/banyansoftware/jobs" TargetMode="External"/><Relationship Id="rId443" Type="http://schemas.openxmlformats.org/officeDocument/2006/relationships/hyperlink" Target="https://careers.hmhco.com/search?q=&amp;q2=&amp;alertId=&amp;locationsearch=&amp;title=&amp;location=&amp;department=&amp;shifttype=Regular+Full-Time&amp;state=" TargetMode="External"/><Relationship Id="rId650" Type="http://schemas.openxmlformats.org/officeDocument/2006/relationships/hyperlink" Target="https://www.careers.kellymitchell.com/jobs" TargetMode="External"/><Relationship Id="rId303" Type="http://schemas.openxmlformats.org/officeDocument/2006/relationships/hyperlink" Target="https://fico.wd1.myworkdayjobs.com/External" TargetMode="External"/><Relationship Id="rId485" Type="http://schemas.openxmlformats.org/officeDocument/2006/relationships/hyperlink" Target="https://www.outsystems.com/careers/job-list/" TargetMode="External"/><Relationship Id="rId692" Type="http://schemas.openxmlformats.org/officeDocument/2006/relationships/hyperlink" Target="https://wonder.wd1.myworkdayjobs.com/WG/?timeType=646f33ced7511009ecaeeda598e50003&amp;workerSubType=e09e1f6daade1000d4e7750720db0000" TargetMode="External"/><Relationship Id="rId42" Type="http://schemas.openxmlformats.org/officeDocument/2006/relationships/hyperlink" Target="https://my-cpe.com/careers/apply" TargetMode="External"/><Relationship Id="rId84" Type="http://schemas.openxmlformats.org/officeDocument/2006/relationships/hyperlink" Target="https://www.makingscience.com/digital-marketing-job-offers/" TargetMode="External"/><Relationship Id="rId138" Type="http://schemas.openxmlformats.org/officeDocument/2006/relationships/hyperlink" Target="https://exadel.com/careers/careers" TargetMode="External"/><Relationship Id="rId345" Type="http://schemas.openxmlformats.org/officeDocument/2006/relationships/hyperlink" Target="https://jobs.ashbyhq.com/1password" TargetMode="External"/><Relationship Id="rId387" Type="http://schemas.openxmlformats.org/officeDocument/2006/relationships/hyperlink" Target="https://www.mercor.com/careers/" TargetMode="External"/><Relationship Id="rId510" Type="http://schemas.openxmlformats.org/officeDocument/2006/relationships/hyperlink" Target="https://www.visma.com/careers/open-positions" TargetMode="External"/><Relationship Id="rId552" Type="http://schemas.openxmlformats.org/officeDocument/2006/relationships/hyperlink" Target="https://boards-api.greenhouse.io/v1/boards/globalizationpartners/jobs" TargetMode="External"/><Relationship Id="rId594" Type="http://schemas.openxmlformats.org/officeDocument/2006/relationships/hyperlink" Target="https://q2ebanking.wd5.myworkdayjobs.com/Q2/?timeType=eff5833271cc10732ba90e024b4501c5&amp;workerSubType=ef325768d23310762b380cc2475d1003" TargetMode="External"/><Relationship Id="rId608" Type="http://schemas.openxmlformats.org/officeDocument/2006/relationships/hyperlink" Target="https://ptc.wd1.myworkdayjobs.com/PTC?timeType=53bf094e2f0a0103caaedbc586540008" TargetMode="External"/><Relationship Id="rId191" Type="http://schemas.openxmlformats.org/officeDocument/2006/relationships/hyperlink" Target="https://jobs.slalom.com/en_US/careersmarketplace/SearchJobs" TargetMode="External"/><Relationship Id="rId205" Type="http://schemas.openxmlformats.org/officeDocument/2006/relationships/hyperlink" Target="https://www.rahitechnologies.com/careers" TargetMode="External"/><Relationship Id="rId247" Type="http://schemas.openxmlformats.org/officeDocument/2006/relationships/hyperlink" Target="https://www.nexahomelending.com/careers" TargetMode="External"/><Relationship Id="rId412" Type="http://schemas.openxmlformats.org/officeDocument/2006/relationships/hyperlink" Target="https://careers.teradata.com/jobs?location=United+States&amp;datePosted=WITHIN_LAST_WEEK" TargetMode="External"/><Relationship Id="rId107" Type="http://schemas.openxmlformats.org/officeDocument/2006/relationships/hyperlink" Target="https://allworknow.com/careers/" TargetMode="External"/><Relationship Id="rId289" Type="http://schemas.openxmlformats.org/officeDocument/2006/relationships/hyperlink" Target="https://www.logicmonitor.com/careers" TargetMode="External"/><Relationship Id="rId454" Type="http://schemas.openxmlformats.org/officeDocument/2006/relationships/hyperlink" Target="https://www.cynetsystems.com/jobs/" TargetMode="External"/><Relationship Id="rId496" Type="http://schemas.openxmlformats.org/officeDocument/2006/relationships/hyperlink" Target="https://careers.talkdesk.com/all-open-positions" TargetMode="External"/><Relationship Id="rId661" Type="http://schemas.openxmlformats.org/officeDocument/2006/relationships/hyperlink" Target="https://recruiting2.ultipro.com/WAS1000WTB/JobBoard/cb002c76-8419-4941-9c78-d28ae4e9c89e/?q=&amp;o=postedDateDesc&amp;w=&amp;wc=&amp;we=&amp;wpst=&amp;f6=1" TargetMode="External"/><Relationship Id="rId11" Type="http://schemas.openxmlformats.org/officeDocument/2006/relationships/hyperlink" Target="https://www.micro1.ai/careers" TargetMode="External"/><Relationship Id="rId53" Type="http://schemas.openxmlformats.org/officeDocument/2006/relationships/hyperlink" Target="https://careers.zoom.us/jobs/search" TargetMode="External"/><Relationship Id="rId149" Type="http://schemas.openxmlformats.org/officeDocument/2006/relationships/hyperlink" Target="https://www.twoday.com/careers/open-positions" TargetMode="External"/><Relationship Id="rId314" Type="http://schemas.openxmlformats.org/officeDocument/2006/relationships/hyperlink" Target="https://careers.boozallen.com/jobs/search/%20Strategy%20OR%20Strategic%20OR%20Project%20OR%20Program%20OR%20Operations%20OR%20Ops%20OR%20Intelligence%20OR%20Transformation%20OR%20Integration%20OR%20Planning%20OR%20Insights?1485=USA&amp;listFilterMode=1&amp;jobRecordsPerPage=100&amp;" TargetMode="External"/><Relationship Id="rId356" Type="http://schemas.openxmlformats.org/officeDocument/2006/relationships/hyperlink" Target="https://rocket.wd5.myworkdayjobs.com/rocket_careers/?workerSubType=de6a091c106a0190c9d43d85140c2b03&amp;timeType=d8c3b740440e017eda390bb2710b5200" TargetMode="External"/><Relationship Id="rId398" Type="http://schemas.openxmlformats.org/officeDocument/2006/relationships/hyperlink" Target="https://www.lifeatcanva.com/en/jobs/?search=&amp;team=Customer+Happiness&amp;team=Finance&amp;team=General+Management&amp;team=Growth&amp;team=Leadership&amp;team=Marketing&amp;team=Operations&amp;team=Sales+%26+Success&amp;country=United+States&amp;type=Full-time&amp;pagesize=50" TargetMode="External"/><Relationship Id="rId521" Type="http://schemas.openxmlformats.org/officeDocument/2006/relationships/hyperlink" Target="https://ats.rippling.com/exp-jobs/jobs?jobBoardSlug=exp-jobs&amp;page=0&amp;searchQuery=&amp;workplaceType=&amp;country=US&amp;state=&amp;city=&amp;pageSize=40" TargetMode="External"/><Relationship Id="rId563" Type="http://schemas.openxmlformats.org/officeDocument/2006/relationships/hyperlink" Target="https://careers.adobe.com/us/en/search-results" TargetMode="External"/><Relationship Id="rId619" Type="http://schemas.openxmlformats.org/officeDocument/2006/relationships/hyperlink" Target="https://job-boards.greenhouse.io/thetradedesk?offices%5B%5D=4013983007" TargetMode="External"/><Relationship Id="rId95" Type="http://schemas.openxmlformats.org/officeDocument/2006/relationships/hyperlink" Target="https://www.visma.com/careers/open-positions" TargetMode="External"/><Relationship Id="rId160" Type="http://schemas.openxmlformats.org/officeDocument/2006/relationships/hyperlink" Target="https://www.thoughtworks.com/en-us/careers/jobs" TargetMode="External"/><Relationship Id="rId216" Type="http://schemas.openxmlformats.org/officeDocument/2006/relationships/hyperlink" Target="https://trifork.com/join/job-openings/?" TargetMode="External"/><Relationship Id="rId423" Type="http://schemas.openxmlformats.org/officeDocument/2006/relationships/hyperlink" Target="https://careers.mcafee.com/global/en/search-results" TargetMode="External"/><Relationship Id="rId258" Type="http://schemas.openxmlformats.org/officeDocument/2006/relationships/hyperlink" Target="https://job-boards.greenhouse.io/renaissancelearning-nam" TargetMode="External"/><Relationship Id="rId465" Type="http://schemas.openxmlformats.org/officeDocument/2006/relationships/hyperlink" Target="https://boards-api.greenhouse.io/v1/boards/dialpad/jobs" TargetMode="External"/><Relationship Id="rId630" Type="http://schemas.openxmlformats.org/officeDocument/2006/relationships/hyperlink" Target="https://www.rahitechnologies.com/careers" TargetMode="External"/><Relationship Id="rId672" Type="http://schemas.openxmlformats.org/officeDocument/2006/relationships/hyperlink" Target="https://www.westmonroe.com/careers/job-search" TargetMode="External"/><Relationship Id="rId22" Type="http://schemas.openxmlformats.org/officeDocument/2006/relationships/hyperlink" Target="https://careers.etsy.com/jobs/search" TargetMode="External"/><Relationship Id="rId64" Type="http://schemas.openxmlformats.org/officeDocument/2006/relationships/hyperlink" Target="https://playrix.com/job/open" TargetMode="External"/><Relationship Id="rId118" Type="http://schemas.openxmlformats.org/officeDocument/2006/relationships/hyperlink" Target="https://spectraforce.com/careers/professional-jobs" TargetMode="External"/><Relationship Id="rId325" Type="http://schemas.openxmlformats.org/officeDocument/2006/relationships/hyperlink" Target="https://www.atlassian.com/company/careers/all-jobs?team=&amp;location=United%20States&amp;search=" TargetMode="External"/><Relationship Id="rId367" Type="http://schemas.openxmlformats.org/officeDocument/2006/relationships/hyperlink" Target="https://arcticwolf.wd1.myworkdayjobs.com/External/?timeType=b59a5bae2e611010aca4a2a8f89f0000&amp;workerSubType=2d23b7bfb5bd1001e3e0a16626190000" TargetMode="External"/><Relationship Id="rId532" Type="http://schemas.openxmlformats.org/officeDocument/2006/relationships/hyperlink" Target="https://sproutsocial.com/careers/open-positions/" TargetMode="External"/><Relationship Id="rId574" Type="http://schemas.openxmlformats.org/officeDocument/2006/relationships/hyperlink" Target="https://jobs.jobvite.com/egnyte/jobs" TargetMode="External"/><Relationship Id="rId171" Type="http://schemas.openxmlformats.org/officeDocument/2006/relationships/hyperlink" Target="https://www.commvault.com/careers/jobs" TargetMode="External"/><Relationship Id="rId227" Type="http://schemas.openxmlformats.org/officeDocument/2006/relationships/hyperlink" Target="https://wise.jobs/jobs" TargetMode="External"/><Relationship Id="rId269" Type="http://schemas.openxmlformats.org/officeDocument/2006/relationships/hyperlink" Target="https://job-boards.greenhouse.io/udacity" TargetMode="External"/><Relationship Id="rId434" Type="http://schemas.openxmlformats.org/officeDocument/2006/relationships/hyperlink" Target="https://www.jobs.seekingalpha.com/" TargetMode="External"/><Relationship Id="rId476" Type="http://schemas.openxmlformats.org/officeDocument/2006/relationships/hyperlink" Target="https://www.tenable.com/careers/search?country=US" TargetMode="External"/><Relationship Id="rId641" Type="http://schemas.openxmlformats.org/officeDocument/2006/relationships/hyperlink" Target="https://jobs.vaco.com/home?job_type=direct+hire&amp;page=1" TargetMode="External"/><Relationship Id="rId683" Type="http://schemas.openxmlformats.org/officeDocument/2006/relationships/hyperlink" Target="https://ehr.meditech.com/careers/job-listings" TargetMode="External"/><Relationship Id="rId33" Type="http://schemas.openxmlformats.org/officeDocument/2006/relationships/hyperlink" Target="https://redhat.wd5.myworkdayjobs.com/jobs/" TargetMode="External"/><Relationship Id="rId129" Type="http://schemas.openxmlformats.org/officeDocument/2006/relationships/hyperlink" Target="https://consider.com/boards/co/encora" TargetMode="External"/><Relationship Id="rId280" Type="http://schemas.openxmlformats.org/officeDocument/2006/relationships/hyperlink" Target="https://careers.astounddigital.com/opportunities/" TargetMode="External"/><Relationship Id="rId336" Type="http://schemas.openxmlformats.org/officeDocument/2006/relationships/hyperlink" Target="https://careers.amd.com/careers-home/jobs?country=United%20States&amp;page=1&amp;tags1=No&amp;sortBy=posted_date&amp;keywords=Strategy%20OR%20Strategic%20OR%20Project%20OR%20Program%20OR%20Operations%20OR%20Ops%20OR%20Intelligence%20OR%20Transformation%20OR%20Integration%20OR%20Planning%20OR%20Insights&amp;descending=true&amp;limit=100" TargetMode="External"/><Relationship Id="rId501" Type="http://schemas.openxmlformats.org/officeDocument/2006/relationships/hyperlink" Target="https://www.twoday.com/careers/open-positions?" TargetMode="External"/><Relationship Id="rId543" Type="http://schemas.openxmlformats.org/officeDocument/2006/relationships/hyperlink" Target="https://boards-api.greenhouse.io/v1/boards/coursera/jobs" TargetMode="External"/><Relationship Id="rId75" Type="http://schemas.openxmlformats.org/officeDocument/2006/relationships/hyperlink" Target="https://career.intellias.com/vacancies/" TargetMode="External"/><Relationship Id="rId140" Type="http://schemas.openxmlformats.org/officeDocument/2006/relationships/hyperlink" Target="https://jobs.lever.co/watchguard" TargetMode="External"/><Relationship Id="rId182" Type="http://schemas.openxmlformats.org/officeDocument/2006/relationships/hyperlink" Target="https://careers.thetradedesk.com/jobs" TargetMode="External"/><Relationship Id="rId378" Type="http://schemas.openxmlformats.org/officeDocument/2006/relationships/hyperlink" Target="https://careers.box.com/en/jobs/?search=&amp;region=North+America&amp;pagesize=50" TargetMode="External"/><Relationship Id="rId403" Type="http://schemas.openxmlformats.org/officeDocument/2006/relationships/hyperlink" Target="https://jobs.psgglobalsolutions.com/jobs?location=United+States&amp;customStringFields.PreferredJobTerm=Permanent&amp;page=1&amp;employmentType=Full+Time" TargetMode="External"/><Relationship Id="rId585" Type="http://schemas.openxmlformats.org/officeDocument/2006/relationships/hyperlink" Target="https://boards-api.greenhouse.io/v1/boards/dataiku/jobs" TargetMode="External"/><Relationship Id="rId6" Type="http://schemas.openxmlformats.org/officeDocument/2006/relationships/hyperlink" Target="https://gainsight.wd5.myworkdayjobs.com/Gainsight_External_Careers" TargetMode="External"/><Relationship Id="rId238" Type="http://schemas.openxmlformats.org/officeDocument/2006/relationships/hyperlink" Target="https://jobs.silkroad.com/Colsa/Careers" TargetMode="External"/><Relationship Id="rId445" Type="http://schemas.openxmlformats.org/officeDocument/2006/relationships/hyperlink" Target="https://www.getguru.com/careers" TargetMode="External"/><Relationship Id="rId487" Type="http://schemas.openxmlformats.org/officeDocument/2006/relationships/hyperlink" Target="https://api.ashbyhq.com/posting-api/job-board/delinea" TargetMode="External"/><Relationship Id="rId610" Type="http://schemas.openxmlformats.org/officeDocument/2006/relationships/hyperlink" Target="https://www.rippling.com/careers/open-roles" TargetMode="External"/><Relationship Id="rId652" Type="http://schemas.openxmlformats.org/officeDocument/2006/relationships/hyperlink" Target="https://salesforce.wd12.myworkdayjobs.com/Mulesoft_Careersite/?timeType=0e28126347c3100fe3b402cf26290000&amp;CF_-_REC_-_LRV_-_Job_Posting_Anchor_-_Country_from_Job_Posting_Location_Extended=bc33aa3152ec42d4995f4791a106ed09&amp;workerSubType=3a910852b2c31010f48d2bbc8b020000" TargetMode="External"/><Relationship Id="rId291" Type="http://schemas.openxmlformats.org/officeDocument/2006/relationships/hyperlink" Target="https://businessolver.com/careers/openings/" TargetMode="External"/><Relationship Id="rId305" Type="http://schemas.openxmlformats.org/officeDocument/2006/relationships/hyperlink" Target="https://www.reprise.com/careers" TargetMode="External"/><Relationship Id="rId347" Type="http://schemas.openxmlformats.org/officeDocument/2006/relationships/hyperlink" Target="https://www.linkedin.com/company/wpengine/" TargetMode="External"/><Relationship Id="rId512" Type="http://schemas.openxmlformats.org/officeDocument/2006/relationships/hyperlink" Target="https://careers.jackhenry.com/search-jobs?" TargetMode="External"/><Relationship Id="rId44" Type="http://schemas.openxmlformats.org/officeDocument/2006/relationships/hyperlink" Target="https://wpengine.wd1.myworkdayjobs.com/WP_Engine?_gl=1*5p55g8*_gcl_au*MzIxNzIzMjQuMTc3ODA4NzQzMg..*_ga*MTcwNDUwOTY4My4xNzc4MDg3NDMz*_ga_QQ5FN8NX8W*czE3NzgwODc0MzIkbzEkZzAkdDE3NzgwODc0MzIkajYwJGwwJGg0MjcxODQxNjk." TargetMode="External"/><Relationship Id="rId86" Type="http://schemas.openxmlformats.org/officeDocument/2006/relationships/hyperlink" Target="https://flexerasoftware.wd1.myworkdayjobs.com/FlexeraSoftware" TargetMode="External"/><Relationship Id="rId151" Type="http://schemas.openxmlformats.org/officeDocument/2006/relationships/hyperlink" Target="https://careers.plantemoran.com/jobs" TargetMode="External"/><Relationship Id="rId389" Type="http://schemas.openxmlformats.org/officeDocument/2006/relationships/hyperlink" Target="https://zillow.wd5.myworkdayjobs.com/Zillow_Group_External/?timeType=156fb9a2f01c10be203b6e91581a01d1&amp;workerSubType=156fb9a2f01c10bed80e140d011a9559" TargetMode="External"/><Relationship Id="rId554" Type="http://schemas.openxmlformats.org/officeDocument/2006/relationships/hyperlink" Target="https://wpengine.wd1.myworkdayjobs.com/WP_Engine/?timeType=3af878336032018fbd080affa6275800&amp;workerSubType=f11d2888660b01cb3485882ace273001" TargetMode="External"/><Relationship Id="rId596" Type="http://schemas.openxmlformats.org/officeDocument/2006/relationships/hyperlink" Target="https://jobs.paloaltonetworks.com/en/search-jobs" TargetMode="External"/><Relationship Id="rId193" Type="http://schemas.openxmlformats.org/officeDocument/2006/relationships/hyperlink" Target="https://jobs.coxenterprises.com/en/jobs/" TargetMode="External"/><Relationship Id="rId207" Type="http://schemas.openxmlformats.org/officeDocument/2006/relationships/hyperlink" Target="https://pros.wd5.myworkdayjobs.com/PROS_Careers" TargetMode="External"/><Relationship Id="rId249" Type="http://schemas.openxmlformats.org/officeDocument/2006/relationships/hyperlink" Target="https://cloudera.wd5.myworkdayjobs.com/External_Career" TargetMode="External"/><Relationship Id="rId414" Type="http://schemas.openxmlformats.org/officeDocument/2006/relationships/hyperlink" Target="https://aquent.com/find-work?size=n_12_n&amp;filters%5B0%5D%5Bfield%5D=placement_type.keyword&amp;filters%5B0%5D%5Bvalues%5D%5B0%5D=Permanent&amp;filters%5B0%5D%5Btype%5D=any&amp;sort%5B0%5D%5Bfield%5D=posted_date&amp;sort%5B0%5D%5Bdirection%5D=desc" TargetMode="External"/><Relationship Id="rId456" Type="http://schemas.openxmlformats.org/officeDocument/2006/relationships/hyperlink" Target="https://crowdstrike.wd5.myworkdayjobs.com/crowdstrikecareers/?locationCountry=bc33aa3152ec42d4995f4791a106ed09&amp;workerSubType=f79adfd173da0111b8abd137e373b310" TargetMode="External"/><Relationship Id="rId498" Type="http://schemas.openxmlformats.org/officeDocument/2006/relationships/hyperlink" Target="https://altimetrik.ripplehire.com/candidate/?token=SWCslMw2ct8eSm7LyqVb&amp;source=CAREERSITE" TargetMode="External"/><Relationship Id="rId621" Type="http://schemas.openxmlformats.org/officeDocument/2006/relationships/hyperlink" Target="https://recruiting.paylocity.com/recruiting/jobs/All/b68901e9-e73a-4474-98e1-35836391bb30/ZUMBA-FITNESS-LLC" TargetMode="External"/><Relationship Id="rId663" Type="http://schemas.openxmlformats.org/officeDocument/2006/relationships/hyperlink" Target="https://ampcus.com/current-openings/" TargetMode="External"/><Relationship Id="rId13" Type="http://schemas.openxmlformats.org/officeDocument/2006/relationships/hyperlink" Target="https://careers.box.com/en/jobs/" TargetMode="External"/><Relationship Id="rId109" Type="http://schemas.openxmlformats.org/officeDocument/2006/relationships/hyperlink" Target="https://htec.com/careers/jobs/" TargetMode="External"/><Relationship Id="rId260" Type="http://schemas.openxmlformats.org/officeDocument/2006/relationships/hyperlink" Target="https://goto.wd5.myworkdayjobs.com/gotocareers" TargetMode="External"/><Relationship Id="rId316" Type="http://schemas.openxmlformats.org/officeDocument/2006/relationships/hyperlink" Target="https://block.xyz/careers/jobs?employeeTypes%5b%5d=Regular" TargetMode="External"/><Relationship Id="rId523" Type="http://schemas.openxmlformats.org/officeDocument/2006/relationships/hyperlink" Target="https://careers.xero.com/jobs/?search=&amp;country=United+States&amp;pagesize=20" TargetMode="External"/><Relationship Id="rId55" Type="http://schemas.openxmlformats.org/officeDocument/2006/relationships/hyperlink" Target="https://www.jobs.seekingalpha.com/" TargetMode="External"/><Relationship Id="rId97" Type="http://schemas.openxmlformats.org/officeDocument/2006/relationships/hyperlink" Target="https://octanner.wd501.myworkdayjobs.com/O_C_Tanner" TargetMode="External"/><Relationship Id="rId120" Type="http://schemas.openxmlformats.org/officeDocument/2006/relationships/hyperlink" Target="https://helpware.com/cx/careers" TargetMode="External"/><Relationship Id="rId358" Type="http://schemas.openxmlformats.org/officeDocument/2006/relationships/hyperlink" Target="https://boards-api.greenhouse.io/v1/boards/gitlab/jobs" TargetMode="External"/><Relationship Id="rId565" Type="http://schemas.openxmlformats.org/officeDocument/2006/relationships/hyperlink" Target="https://www.workhuman.com/company/careers/list/" TargetMode="External"/><Relationship Id="rId162" Type="http://schemas.openxmlformats.org/officeDocument/2006/relationships/hyperlink" Target="https://jobs.experian.com/jobs" TargetMode="External"/><Relationship Id="rId218" Type="http://schemas.openxmlformats.org/officeDocument/2006/relationships/hyperlink" Target="https://osv-enterprise.wd1.myworkdayjobs.com/en-US/EnterpriseBankTrust_Jobs" TargetMode="External"/><Relationship Id="rId425" Type="http://schemas.openxmlformats.org/officeDocument/2006/relationships/hyperlink" Target="https://www.joinpavilion.com/careers" TargetMode="External"/><Relationship Id="rId467" Type="http://schemas.openxmlformats.org/officeDocument/2006/relationships/hyperlink" Target="https://recruiting.ultipro.com/ONE1018ONSO/JobBoard/1955ffa6-bda6-4c95-8412-2c731d693ab2/?q=&amp;o=postedDateDesc&amp;f6=1" TargetMode="External"/><Relationship Id="rId632" Type="http://schemas.openxmlformats.org/officeDocument/2006/relationships/hyperlink" Target="https://broadcom.wd1.myworkdayjobs.com/External_Career/?timeType=4f38c5b5735041888390f3ec0e513aec&amp;workerSubType=26b4bc832d7242a1997c6a34398afa82" TargetMode="External"/><Relationship Id="rId271" Type="http://schemas.openxmlformats.org/officeDocument/2006/relationships/hyperlink" Target="https://www.infobip.com/jobs-at-infobip" TargetMode="External"/><Relationship Id="rId674" Type="http://schemas.openxmlformats.org/officeDocument/2006/relationships/hyperlink" Target="https://www.dynatrace.com/careers/jobs/?country=United+States&amp;seniority=Experienced+and+Senior,Principal+and+Expert" TargetMode="External"/><Relationship Id="rId24" Type="http://schemas.openxmlformats.org/officeDocument/2006/relationships/hyperlink" Target="https://hubspot.com/careers/jobs?hubs_signup-cta=careers-nav-cta&amp;gh_jid=7464246&amp;gh_src=240b46771" TargetMode="External"/><Relationship Id="rId66" Type="http://schemas.openxmlformats.org/officeDocument/2006/relationships/hyperlink" Target="https://jobs.ashbyhq.com/1password" TargetMode="External"/><Relationship Id="rId131" Type="http://schemas.openxmlformats.org/officeDocument/2006/relationships/hyperlink" Target="https://www.movate.com/careers/job-listing-explore-career-openings-at-movate/?utm_term=&amp;utm_campaign=DIS+-+Apr+26&amp;utm_source=adwords&amp;utm_medium=ppc&amp;hsa_acc=2446772449&amp;hsa_cam=23734409450&amp;hsa_grp=&amp;hsa_ad=&amp;hsa_src=x&amp;hsa_tgt=&amp;hsa_kw=&amp;hsa_mt=&amp;hsa_net=adwords&amp;hsa_ver=3&amp;gad_source=1&amp;gad_campaignid=23739098398&amp;gbraid=0AAAAApXkTBdYMIopFtGiBDv-_DerbxU-c&amp;gclid=Cj0KCQjw_IXQBhCkARIsADqELbICh9cHu8sKXJW3lAyPT6Nmb3eLv5rXUPZdLHcpz9f9-7pliEzhHIwaAhI-EALw_wcB" TargetMode="External"/><Relationship Id="rId327" Type="http://schemas.openxmlformats.org/officeDocument/2006/relationships/hyperlink" Target="https://jobs.arup.com/jobs/search/19318594" TargetMode="External"/><Relationship Id="rId369" Type="http://schemas.openxmlformats.org/officeDocument/2006/relationships/hyperlink" Target="https://www.datavant.com/about/careers/open-roles" TargetMode="External"/><Relationship Id="rId534" Type="http://schemas.openxmlformats.org/officeDocument/2006/relationships/hyperlink" Target="https://job-boards.greenhouse.io/pagerduty" TargetMode="External"/><Relationship Id="rId576" Type="http://schemas.openxmlformats.org/officeDocument/2006/relationships/hyperlink" Target="https://respond-io.breezy.hr/" TargetMode="External"/><Relationship Id="rId173" Type="http://schemas.openxmlformats.org/officeDocument/2006/relationships/hyperlink" Target="https://www.paylocity.com/company/careers/all-listings/?t=" TargetMode="External"/><Relationship Id="rId229" Type="http://schemas.openxmlformats.org/officeDocument/2006/relationships/hyperlink" Target="https://www.trace3.com/careers" TargetMode="External"/><Relationship Id="rId380" Type="http://schemas.openxmlformats.org/officeDocument/2006/relationships/hyperlink" Target="https://careers.twosigma.com/careers/OpenRoles/?5086=%5B16718738%5D&amp;5086_format=3149&amp;listFilterMode=1&amp;jobRecordsPerPage=10&amp;" TargetMode="External"/><Relationship Id="rId436" Type="http://schemas.openxmlformats.org/officeDocument/2006/relationships/hyperlink" Target="https://www.bill.com/jobs" TargetMode="External"/><Relationship Id="rId601" Type="http://schemas.openxmlformats.org/officeDocument/2006/relationships/hyperlink" Target="https://mercury.com/jobs" TargetMode="External"/><Relationship Id="rId643" Type="http://schemas.openxmlformats.org/officeDocument/2006/relationships/hyperlink" Target="https://recruiting2.ultipro.com/ALT1008AGLB/JobBoard/b34b1ec9-fc9e-4ef9-bafb-6d9a4793a5e9/?q=&amp;o=postedDateDesc&amp;w=&amp;wc=&amp;we=&amp;wpst=&amp;f6=1" TargetMode="External"/><Relationship Id="rId240" Type="http://schemas.openxmlformats.org/officeDocument/2006/relationships/hyperlink" Target="https://frbog.taleo.net/careersection/1/moresearch.ftl?lang=en" TargetMode="External"/><Relationship Id="rId478" Type="http://schemas.openxmlformats.org/officeDocument/2006/relationships/hyperlink" Target="https://certinia.rec.pro.ukg.net/CER1500CERC/JobBoard/ad0c6248-e7e9-43f1-b10d-5a324b9b60a6/?q=&amp;o=postedDateDesc" TargetMode="External"/><Relationship Id="rId685" Type="http://schemas.openxmlformats.org/officeDocument/2006/relationships/hyperlink" Target="https://careers-channelpartners.icims.com/jobs/search?mode=redo&amp;pr=0&amp;schemaId=Sort%20By...&amp;o=null&amp;searchPositionType=2049&amp;searchRelation=keyword_all" TargetMode="External"/><Relationship Id="rId35" Type="http://schemas.openxmlformats.org/officeDocument/2006/relationships/hyperlink" Target="https://www.figma.com/careers/" TargetMode="External"/><Relationship Id="rId77" Type="http://schemas.openxmlformats.org/officeDocument/2006/relationships/hyperlink" Target="https://withpersona.com/careers" TargetMode="External"/><Relationship Id="rId100" Type="http://schemas.openxmlformats.org/officeDocument/2006/relationships/hyperlink" Target="https://datasite.wd1.myworkdayjobs.com/datasite" TargetMode="External"/><Relationship Id="rId282" Type="http://schemas.openxmlformats.org/officeDocument/2006/relationships/hyperlink" Target="https://careers.chime.com/jobs/" TargetMode="External"/><Relationship Id="rId338" Type="http://schemas.openxmlformats.org/officeDocument/2006/relationships/hyperlink" Target="https://www.allworknow.com/careers/" TargetMode="External"/><Relationship Id="rId503" Type="http://schemas.openxmlformats.org/officeDocument/2006/relationships/hyperlink" Target="https://www.paycomonline.net/v4/ats/web.php/portal/4689D9AB2F6F99AD5F352379B206FD14/career-page" TargetMode="External"/><Relationship Id="rId545" Type="http://schemas.openxmlformats.org/officeDocument/2006/relationships/hyperlink" Target="https://www.leangroup.com/career-opportunities" TargetMode="External"/><Relationship Id="rId587" Type="http://schemas.openxmlformats.org/officeDocument/2006/relationships/hyperlink" Target="https://boards-api.greenhouse.io/v1/boards/doubleverify/jobs" TargetMode="External"/><Relationship Id="rId8" Type="http://schemas.openxmlformats.org/officeDocument/2006/relationships/hyperlink" Target="https://www.atlassian.com/company/careers/all-jobs" TargetMode="External"/><Relationship Id="rId142" Type="http://schemas.openxmlformats.org/officeDocument/2006/relationships/hyperlink" Target="https://jobs.jobvite.com/sikichcareers/search?q=&amp;l=&amp;c=" TargetMode="External"/><Relationship Id="rId184" Type="http://schemas.openxmlformats.org/officeDocument/2006/relationships/hyperlink" Target="https://www.enshored.com/careers/" TargetMode="External"/><Relationship Id="rId391" Type="http://schemas.openxmlformats.org/officeDocument/2006/relationships/hyperlink" Target="https://www.cohesity.com/careers/open-positions/" TargetMode="External"/><Relationship Id="rId405" Type="http://schemas.openxmlformats.org/officeDocument/2006/relationships/hyperlink" Target="https://www.dataart.team/vacancies" TargetMode="External"/><Relationship Id="rId447" Type="http://schemas.openxmlformats.org/officeDocument/2006/relationships/hyperlink" Target="https://www.shopify.com/careers" TargetMode="External"/><Relationship Id="rId612" Type="http://schemas.openxmlformats.org/officeDocument/2006/relationships/hyperlink" Target="https://apply.ukg.com/careers?start=0&amp;location=United+States&amp;pid=893395026946&amp;sort_by=timestamp&amp;filter_include_remote=1" TargetMode="External"/><Relationship Id="rId251" Type="http://schemas.openxmlformats.org/officeDocument/2006/relationships/hyperlink" Target="https://trevolution.group/en/career/" TargetMode="External"/><Relationship Id="rId489" Type="http://schemas.openxmlformats.org/officeDocument/2006/relationships/hyperlink" Target="https://api.lever.co/v0/postings/bpmcpa?mode=json" TargetMode="External"/><Relationship Id="rId654" Type="http://schemas.openxmlformats.org/officeDocument/2006/relationships/hyperlink" Target="https://job-boards.greenhouse.io/purestorage?offices%5B%5D=43808" TargetMode="External"/><Relationship Id="rId46" Type="http://schemas.openxmlformats.org/officeDocument/2006/relationships/hyperlink" Target="https://objectways.com/careers/" TargetMode="External"/><Relationship Id="rId293" Type="http://schemas.openxmlformats.org/officeDocument/2006/relationships/hyperlink" Target="https://careers.teradata.com/jobs" TargetMode="External"/><Relationship Id="rId307" Type="http://schemas.openxmlformats.org/officeDocument/2006/relationships/hyperlink" Target="https://www.marketamerica.com/careers/jobs" TargetMode="External"/><Relationship Id="rId349" Type="http://schemas.openxmlformats.org/officeDocument/2006/relationships/hyperlink" Target="https://www.hubspot.com/careers/jobs" TargetMode="External"/><Relationship Id="rId514" Type="http://schemas.openxmlformats.org/officeDocument/2006/relationships/hyperlink" Target="https://www.enshored.com/careers/" TargetMode="External"/><Relationship Id="rId556" Type="http://schemas.openxmlformats.org/officeDocument/2006/relationships/hyperlink" Target="https://www.nextiva.com/company/careers" TargetMode="External"/><Relationship Id="rId88" Type="http://schemas.openxmlformats.org/officeDocument/2006/relationships/hyperlink" Target="https://curriculumassociates.wd5.myworkdayjobs.com/External" TargetMode="External"/><Relationship Id="rId111" Type="http://schemas.openxmlformats.org/officeDocument/2006/relationships/hyperlink" Target="https://www.bazaarvoice.com/company/careers/" TargetMode="External"/><Relationship Id="rId153" Type="http://schemas.openxmlformats.org/officeDocument/2006/relationships/hyperlink" Target="https://careers.epam.com/en/jobs/united_states_of_america" TargetMode="External"/><Relationship Id="rId195" Type="http://schemas.openxmlformats.org/officeDocument/2006/relationships/hyperlink" Target="https://careers.insperity.com/jobs/?_search=&amp;wpnonce=9d2271df06&amp;_city_state_or_zip=&amp;_jobtype=" TargetMode="External"/><Relationship Id="rId209" Type="http://schemas.openxmlformats.org/officeDocument/2006/relationships/hyperlink" Target="https://russelltobin.com/jobs/internal" TargetMode="External"/><Relationship Id="rId360" Type="http://schemas.openxmlformats.org/officeDocument/2006/relationships/hyperlink" Target="https://www.linkedin.com/jobs/search/?currentJobId=4415580212&amp;f_C=1337&amp;f_JT=F&amp;f_TPR=r604800&amp;origin=JOB_SEARCH_PAGE_JOB_FILTER&amp;sortBy=DD" TargetMode="External"/><Relationship Id="rId416" Type="http://schemas.openxmlformats.org/officeDocument/2006/relationships/hyperlink" Target="https://careerhub.qlik.com/careers?start=0&amp;pid=1133912135595&amp;sort_by=hot&amp;filter_efcustom_text_workersubtype=regular&amp;filter_seniority=2" TargetMode="External"/><Relationship Id="rId598" Type="http://schemas.openxmlformats.org/officeDocument/2006/relationships/hyperlink" Target="https://careers.rapid7.com/jobs/search?page=1&amp;country_codes%5B%5D=US&amp;query=" TargetMode="External"/><Relationship Id="rId220" Type="http://schemas.openxmlformats.org/officeDocument/2006/relationships/hyperlink" Target="https://careers.achieve.com/jobs?q=&amp;options=&amp;page=1&amp;la=0&amp;lo=0&amp;lr=20" TargetMode="External"/><Relationship Id="rId458" Type="http://schemas.openxmlformats.org/officeDocument/2006/relationships/hyperlink" Target="https://careers.semrush.com/jobs/" TargetMode="External"/><Relationship Id="rId623" Type="http://schemas.openxmlformats.org/officeDocument/2006/relationships/hyperlink" Target="https://www.mendix.com/careers/" TargetMode="External"/><Relationship Id="rId665" Type="http://schemas.openxmlformats.org/officeDocument/2006/relationships/hyperlink" Target="https://jobs.silkroad.com/Colsa/Careers?StartDate=&amp;EndDate=&amp;SearchString=&amp;SelectedLocations=US&amp;SelectedCategory=" TargetMode="External"/><Relationship Id="rId15" Type="http://schemas.openxmlformats.org/officeDocument/2006/relationships/hyperlink" Target="https://genesys.wd1.myworkdayjobs.com/Genesys" TargetMode="External"/><Relationship Id="rId57" Type="http://schemas.openxmlformats.org/officeDocument/2006/relationships/hyperlink" Target="https://careers.tripadvisor.com/search-results" TargetMode="External"/><Relationship Id="rId262" Type="http://schemas.openxmlformats.org/officeDocument/2006/relationships/hyperlink" Target="https://careers.arm.com/search-jobs" TargetMode="External"/><Relationship Id="rId318" Type="http://schemas.openxmlformats.org/officeDocument/2006/relationships/hyperlink" Target="https://www.bill.com/jobs" TargetMode="External"/><Relationship Id="rId525" Type="http://schemas.openxmlformats.org/officeDocument/2006/relationships/hyperlink" Target="https://www.namecheap.com/careers/openings/" TargetMode="External"/><Relationship Id="rId567" Type="http://schemas.openxmlformats.org/officeDocument/2006/relationships/hyperlink" Target="https://lucid.co/careers" TargetMode="External"/><Relationship Id="rId99" Type="http://schemas.openxmlformats.org/officeDocument/2006/relationships/hyperlink" Target="https://careers.servicenow.com/jobs/" TargetMode="External"/><Relationship Id="rId122" Type="http://schemas.openxmlformats.org/officeDocument/2006/relationships/hyperlink" Target="https://impetus.openings.co/impetus/" TargetMode="External"/><Relationship Id="rId164" Type="http://schemas.openxmlformats.org/officeDocument/2006/relationships/hyperlink" Target="https://www.nagarro.com/en/careers/job-search" TargetMode="External"/><Relationship Id="rId371" Type="http://schemas.openxmlformats.org/officeDocument/2006/relationships/hyperlink" Target="https://sailpoint.wd1.myworkdayjobs.com/SailPoint/?workerSubType=b0d5a0c394c810a25c8184b5ba4dfe77&amp;timeType=178a8df2db7c10a0f21d61c6ab793051" TargetMode="External"/><Relationship Id="rId427" Type="http://schemas.openxmlformats.org/officeDocument/2006/relationships/hyperlink" Target="https://www.micro1.ai/careers?" TargetMode="External"/><Relationship Id="rId469" Type="http://schemas.openxmlformats.org/officeDocument/2006/relationships/hyperlink" Target="https://jobs.cloudstaff.com/job-list?location=USA" TargetMode="External"/><Relationship Id="rId634" Type="http://schemas.openxmlformats.org/officeDocument/2006/relationships/hyperlink" Target="https://careers.eliassen.com/all-jobs" TargetMode="External"/><Relationship Id="rId676" Type="http://schemas.openxmlformats.org/officeDocument/2006/relationships/hyperlink" Target="https://careers-kinaxis.icims.com/jobs/search?mode=redo&amp;pr=0&amp;schemaId=%24T%7BJob%7D.%24T%7BJobPost%7D.%24F%7BPostedDateTime%7D&amp;o=A&amp;searchPositionType=2049&amp;searchRelation=keyword_all" TargetMode="External"/><Relationship Id="rId26" Type="http://schemas.openxmlformats.org/officeDocument/2006/relationships/hyperlink" Target="https://careers.clear.sale/" TargetMode="External"/><Relationship Id="rId231" Type="http://schemas.openxmlformats.org/officeDocument/2006/relationships/hyperlink" Target="https://www.westmonroe.com/careers/job-search" TargetMode="External"/><Relationship Id="rId273" Type="http://schemas.openxmlformats.org/officeDocument/2006/relationships/hyperlink" Target="https://foundryco.com/work-here/" TargetMode="External"/><Relationship Id="rId329" Type="http://schemas.openxmlformats.org/officeDocument/2006/relationships/hyperlink" Target="https://arcticwolf.wd1.myworkdayjobs.com/External?workerSubType=2d23b7bfb5bd1001e3e0a16626190000&amp;timeType=b59a5bae2e611010aca4a2a8f89f0000" TargetMode="External"/><Relationship Id="rId480" Type="http://schemas.openxmlformats.org/officeDocument/2006/relationships/hyperlink" Target="https://jobs.jobvite.com/sikichcareers/jobs" TargetMode="External"/><Relationship Id="rId536" Type="http://schemas.openxmlformats.org/officeDocument/2006/relationships/hyperlink" Target="https://api.ashbyhq.com/posting-api/job-board/1password" TargetMode="External"/><Relationship Id="rId68" Type="http://schemas.openxmlformats.org/officeDocument/2006/relationships/hyperlink" Target="https://www.tenable.com/careers/search" TargetMode="External"/><Relationship Id="rId133" Type="http://schemas.openxmlformats.org/officeDocument/2006/relationships/hyperlink" Target="https://www.bounteous.com/careers/search-results/?q=" TargetMode="External"/><Relationship Id="rId175" Type="http://schemas.openxmlformats.org/officeDocument/2006/relationships/hyperlink" Target="https://ptc.wd1.myworkdayjobs.com/PTC" TargetMode="External"/><Relationship Id="rId340" Type="http://schemas.openxmlformats.org/officeDocument/2006/relationships/hyperlink" Target="https://jobs.akamai.com/en/sites/CX_1/jobs?lastSelectedFacet=POSTING_DATES&amp;selectedLocationsFacet=300000000469666&amp;selectedPostingDatesFacet=7" TargetMode="External"/><Relationship Id="rId578" Type="http://schemas.openxmlformats.org/officeDocument/2006/relationships/hyperlink" Target="https://jobs.hilton.com/us/en/search-results" TargetMode="External"/><Relationship Id="rId200" Type="http://schemas.openxmlformats.org/officeDocument/2006/relationships/hyperlink" Target="https://kcura.wd1.myworkdayjobs.com/External_Career_Site" TargetMode="External"/><Relationship Id="rId382" Type="http://schemas.openxmlformats.org/officeDocument/2006/relationships/hyperlink" Target="https://remote.com/openings" TargetMode="External"/><Relationship Id="rId438" Type="http://schemas.openxmlformats.org/officeDocument/2006/relationships/hyperlink" Target="https://wingassistant.com/careers/" TargetMode="External"/><Relationship Id="rId603" Type="http://schemas.openxmlformats.org/officeDocument/2006/relationships/hyperlink" Target="https://jobs.seekcareers.com/" TargetMode="External"/><Relationship Id="rId645" Type="http://schemas.openxmlformats.org/officeDocument/2006/relationships/hyperlink" Target="https://careers-captrust.icims.com/jobs/search?hashed=-625919632" TargetMode="External"/><Relationship Id="rId687" Type="http://schemas.openxmlformats.org/officeDocument/2006/relationships/hyperlink" Target="https://careers.moodys.com/en/search-jobs/United%20States/49841/2/6252001/39x76/-98x5/50/2" TargetMode="External"/><Relationship Id="rId242" Type="http://schemas.openxmlformats.org/officeDocument/2006/relationships/hyperlink" Target="https://apply.careers.microsoft.com/careers?start=0&amp;pid=1970393556749885&amp;sort_by=timestamp" TargetMode="External"/><Relationship Id="rId284" Type="http://schemas.openxmlformats.org/officeDocument/2006/relationships/hyperlink" Target="https://myjobs.adp.com/wwtexternalcareersite/cx?__tx_annotation=false&amp;c=2166501&amp;d=WWTExternalCareerSite&amp;sor=adprm" TargetMode="External"/><Relationship Id="rId491" Type="http://schemas.openxmlformats.org/officeDocument/2006/relationships/hyperlink" Target="https://boards-api.greenhouse.io/v1/boards/beyondtrust/jobs" TargetMode="External"/><Relationship Id="rId505" Type="http://schemas.openxmlformats.org/officeDocument/2006/relationships/hyperlink" Target="https://helpware.com/cx/careers?" TargetMode="External"/><Relationship Id="rId37" Type="http://schemas.openxmlformats.org/officeDocument/2006/relationships/hyperlink" Target="https://remote.com/openings" TargetMode="External"/><Relationship Id="rId79" Type="http://schemas.openxmlformats.org/officeDocument/2006/relationships/hyperlink" Target="https://wingassistant.com/careers/" TargetMode="External"/><Relationship Id="rId102" Type="http://schemas.openxmlformats.org/officeDocument/2006/relationships/hyperlink" Target="https://www.highspot.com/fr/careers/" TargetMode="External"/><Relationship Id="rId144" Type="http://schemas.openxmlformats.org/officeDocument/2006/relationships/hyperlink" Target="https://careers.rapid7.com/jobs/search?query=" TargetMode="External"/><Relationship Id="rId547" Type="http://schemas.openxmlformats.org/officeDocument/2006/relationships/hyperlink" Target="https://campaignmonitor.wd5.myworkdayjobs.com/marigold/?timeType=f3c9d26b74bd019351c96168ec287c00" TargetMode="External"/><Relationship Id="rId589" Type="http://schemas.openxmlformats.org/officeDocument/2006/relationships/hyperlink" Target="https://miro.com/careers/open-positions/" TargetMode="External"/><Relationship Id="rId90" Type="http://schemas.openxmlformats.org/officeDocument/2006/relationships/hyperlink" Target="https://www.paidwork.com/company/careers?lang=en-us" TargetMode="External"/><Relationship Id="rId186" Type="http://schemas.openxmlformats.org/officeDocument/2006/relationships/hyperlink" Target="https://recruiting.paylocity.com/recruiting/jobs/All/b68901e9-e73a-4474-98e1-35836391bb30/ZUMBA-FITNESS-LLC" TargetMode="External"/><Relationship Id="rId351" Type="http://schemas.openxmlformats.org/officeDocument/2006/relationships/hyperlink" Target="https://careers.tripadvisor.com/search-results?" TargetMode="External"/><Relationship Id="rId393" Type="http://schemas.openxmlformats.org/officeDocument/2006/relationships/hyperlink" Target="https://careers-hyland.icims.com/jobs/search?mode=redo&amp;pr=0&amp;schemaId=%24T%7BJob%7D.%24F%7BExtJobID%7D&amp;o=A&amp;searchLocation=12781--" TargetMode="External"/><Relationship Id="rId407" Type="http://schemas.openxmlformats.org/officeDocument/2006/relationships/hyperlink" Target="https://boards-api.greenhouse.io/v1/boards/five9/jobs" TargetMode="External"/><Relationship Id="rId449" Type="http://schemas.openxmlformats.org/officeDocument/2006/relationships/hyperlink" Target="https://block.xyz/careers/jobs?businessUnits%5b%5d=square" TargetMode="External"/><Relationship Id="rId614" Type="http://schemas.openxmlformats.org/officeDocument/2006/relationships/hyperlink" Target="https://www.wrike.com/jobs/" TargetMode="External"/><Relationship Id="rId656" Type="http://schemas.openxmlformats.org/officeDocument/2006/relationships/hyperlink" Target="https://schoolsfirstfcu.wd115.myworkdayjobs.com/Careers/?timeType=99b051192b401023fe5c2d6c24d20000" TargetMode="External"/><Relationship Id="rId211" Type="http://schemas.openxmlformats.org/officeDocument/2006/relationships/hyperlink" Target="https://www.spoton.com/careers/" TargetMode="External"/><Relationship Id="rId253" Type="http://schemas.openxmlformats.org/officeDocument/2006/relationships/hyperlink" Target="https://bigcommerce.wd12.myworkdayjobs.com/Commerce/?ajs_aid=cdd70020-21b0-4481-85e9-f56873db0f79" TargetMode="External"/><Relationship Id="rId295" Type="http://schemas.openxmlformats.org/officeDocument/2006/relationships/hyperlink" Target="https://quantiphi.wd1.myworkdayjobs.com/Careers_at_Quantiphi" TargetMode="External"/><Relationship Id="rId309" Type="http://schemas.openxmlformats.org/officeDocument/2006/relationships/hyperlink" Target="https://careers-marketsource.icims.com/" TargetMode="External"/><Relationship Id="rId460" Type="http://schemas.openxmlformats.org/officeDocument/2006/relationships/hyperlink" Target="https://boards-api.greenhouse.io/v1/boards/grafanalabs/jobs" TargetMode="External"/><Relationship Id="rId516" Type="http://schemas.openxmlformats.org/officeDocument/2006/relationships/hyperlink" Target="https://calix.wd1.myworkdayjobs.com/External?timeType=9c2d65bab00b4c4cb05581be9d6c7cf2&amp;workerSubType=30d681cbbedf442fa5fec7e0b0006b97" TargetMode="External"/><Relationship Id="rId48" Type="http://schemas.openxmlformats.org/officeDocument/2006/relationships/hyperlink" Target="https://automattic.com/jobs/" TargetMode="External"/><Relationship Id="rId113" Type="http://schemas.openxmlformats.org/officeDocument/2006/relationships/hyperlink" Target="https://jobs.medallia.com/jobs" TargetMode="External"/><Relationship Id="rId320" Type="http://schemas.openxmlformats.org/officeDocument/2006/relationships/hyperlink" Target="https://banyansoftware.com/careers/" TargetMode="External"/><Relationship Id="rId558" Type="http://schemas.openxmlformats.org/officeDocument/2006/relationships/hyperlink" Target="https://www.itransition.com/careers/vacancies" TargetMode="External"/><Relationship Id="rId155" Type="http://schemas.openxmlformats.org/officeDocument/2006/relationships/hyperlink" Target="https://www.griddynamics.com/careers/discover-openings" TargetMode="External"/><Relationship Id="rId197" Type="http://schemas.openxmlformats.org/officeDocument/2006/relationships/hyperlink" Target="https://www.mendix.com/careers/" TargetMode="External"/><Relationship Id="rId362" Type="http://schemas.openxmlformats.org/officeDocument/2006/relationships/hyperlink" Target="https://jobs.jobvite.com/progress/search?q=United%20States&amp;c=Full-time" TargetMode="External"/><Relationship Id="rId418" Type="http://schemas.openxmlformats.org/officeDocument/2006/relationships/hyperlink" Target="https://playrix.com/job/open" TargetMode="External"/><Relationship Id="rId625" Type="http://schemas.openxmlformats.org/officeDocument/2006/relationships/hyperlink" Target="https://boards-api.greenhouse.io/v1/boards/impact/jobs" TargetMode="External"/><Relationship Id="rId222" Type="http://schemas.openxmlformats.org/officeDocument/2006/relationships/hyperlink" Target="https://salesforce.wd12.myworkdayjobs.com/Mulesoft_Careersite" TargetMode="External"/><Relationship Id="rId264" Type="http://schemas.openxmlformats.org/officeDocument/2006/relationships/hyperlink" Target="https://www.sentinelone.com/jobs/" TargetMode="External"/><Relationship Id="rId471" Type="http://schemas.openxmlformats.org/officeDocument/2006/relationships/hyperlink" Target="https://suse.wd3.myworkdayjobs.com/Jobsatsuse/?timeType=35995c1e45c00197238b0a8b4a3d5800&amp;workerSubType=5632b6cdbafe017d84bb49685300bb11" TargetMode="External"/><Relationship Id="rId667" Type="http://schemas.openxmlformats.org/officeDocument/2006/relationships/hyperlink" Target="https://www.marketstar.com/careers/job-openings" TargetMode="External"/><Relationship Id="rId17" Type="http://schemas.openxmlformats.org/officeDocument/2006/relationships/hyperlink" Target="https://careers.pagerduty.com/jobs/search" TargetMode="External"/><Relationship Id="rId59" Type="http://schemas.openxmlformats.org/officeDocument/2006/relationships/hyperlink" Target="https://careers.franklincovey.com/?_gl=1*1dpzh0h*_ga*MTIwNjEwOTM3OS4xNzc4MDkwOTcx*_ga_4ZJT8KLBV6*czE3NzgwOTA5NzAkbzEkZzAkdDE3NzgwOTA5NzIkajYwJGwwJGgw*_gcl_au*Mzk3NDM3OTE2LjE3NzgwOTA5NzI." TargetMode="External"/><Relationship Id="rId124" Type="http://schemas.openxmlformats.org/officeDocument/2006/relationships/hyperlink" Target="https://fimc.wd1.myworkdayjobs.com/Fairway_Careers" TargetMode="External"/><Relationship Id="rId527" Type="http://schemas.openxmlformats.org/officeDocument/2006/relationships/hyperlink" Target="https://wd1.myworkdaysite.com/recruiting/cart/Cart/?timeType=9ddbd7614763010777f5cfd0952c0005&amp;workerSubType=f9293d0dd62b010dc9ac223653c60000" TargetMode="External"/><Relationship Id="rId569" Type="http://schemas.openxmlformats.org/officeDocument/2006/relationships/hyperlink" Target="https://www.skyscanner.com/jobs/current-jobs" TargetMode="External"/><Relationship Id="rId70" Type="http://schemas.openxmlformats.org/officeDocument/2006/relationships/hyperlink" Target="https://arcticwolf.wd1.myworkdayjobs.com/External" TargetMode="External"/><Relationship Id="rId166" Type="http://schemas.openxmlformats.org/officeDocument/2006/relationships/hyperlink" Target="https://mercury.com/jobs" TargetMode="External"/><Relationship Id="rId331" Type="http://schemas.openxmlformats.org/officeDocument/2006/relationships/hyperlink" Target="https://www.anthropic.com/careers/jobs" TargetMode="External"/><Relationship Id="rId373" Type="http://schemas.openxmlformats.org/officeDocument/2006/relationships/hyperlink" Target="https://ffive.wd5.myworkdayjobs.com/f5jobs/?locationCountry=bc33aa3152ec42d4995f4791a106ed09" TargetMode="External"/><Relationship Id="rId429" Type="http://schemas.openxmlformats.org/officeDocument/2006/relationships/hyperlink" Target="https://objectways.com/careers/" TargetMode="External"/><Relationship Id="rId580" Type="http://schemas.openxmlformats.org/officeDocument/2006/relationships/hyperlink" Target="https://jobs.ashbyhq.com/telus-digital" TargetMode="External"/><Relationship Id="rId636" Type="http://schemas.openxmlformats.org/officeDocument/2006/relationships/hyperlink" Target="https://jobs.intraedge.com/" TargetMode="External"/><Relationship Id="rId1" Type="http://schemas.openxmlformats.org/officeDocument/2006/relationships/hyperlink" Target="https://traveling-ruby-82e.notion.site/Caf-is-hiring-1b7ccd5e78fb4e6c965a98602f58f830" TargetMode="External"/><Relationship Id="rId233" Type="http://schemas.openxmlformats.org/officeDocument/2006/relationships/hyperlink" Target="https://www.marketstar.com/careers/job-openings" TargetMode="External"/><Relationship Id="rId440" Type="http://schemas.openxmlformats.org/officeDocument/2006/relationships/hyperlink" Target="https://jobs.coxenterprises.com/en/jobs/?search=&amp;location=&amp;lat=&amp;lng=&amp;type=Full+time&amp;req=&amp;pagesize=20&amp;showmap=false" TargetMode="External"/><Relationship Id="rId678" Type="http://schemas.openxmlformats.org/officeDocument/2006/relationships/hyperlink" Target="https://careers.arm.com/search-jobs/United%20States?orgIds=33099&amp;alp=6252001&amp;alt=2" TargetMode="External"/><Relationship Id="rId28" Type="http://schemas.openxmlformats.org/officeDocument/2006/relationships/hyperlink" Target="https://recruiting.ultipro.com/ONE1018ONSO/JobBoard/1955ffa6-bda6-4c95-8412-2c731d693ab2/?q=&amp;o=postedDateDesc" TargetMode="External"/><Relationship Id="rId275" Type="http://schemas.openxmlformats.org/officeDocument/2006/relationships/hyperlink" Target="https://jobs.lever.co/bumbleinc" TargetMode="External"/><Relationship Id="rId300" Type="http://schemas.openxmlformats.org/officeDocument/2006/relationships/hyperlink" Target="https://careers.ancestry.com/jobs/search" TargetMode="External"/><Relationship Id="rId482" Type="http://schemas.openxmlformats.org/officeDocument/2006/relationships/hyperlink" Target="https://www.finnpartners.com/careers/open-positions/" TargetMode="External"/><Relationship Id="rId538" Type="http://schemas.openxmlformats.org/officeDocument/2006/relationships/hyperlink" Target="https://fortra.wd12.myworkdayjobs.com/FortraCareers/?workerSubType=194ed157644310009ad8ad8ac6110000&amp;timeType=cd0797a7226510004c39d5e70b3b0000" TargetMode="External"/><Relationship Id="rId81" Type="http://schemas.openxmlformats.org/officeDocument/2006/relationships/hyperlink" Target="https://respond-io.breezy.hr/" TargetMode="External"/><Relationship Id="rId135" Type="http://schemas.openxmlformats.org/officeDocument/2006/relationships/hyperlink" Target="https://ats.rippling.com/exp-jobs/jobs" TargetMode="External"/><Relationship Id="rId177" Type="http://schemas.openxmlformats.org/officeDocument/2006/relationships/hyperlink" Target="https://workday.wd5.myworkdayjobs.com/Workday/?source=Careers_Website" TargetMode="External"/><Relationship Id="rId342" Type="http://schemas.openxmlformats.org/officeDocument/2006/relationships/hyperlink" Target="https://acxiomllc.wd5.myworkdayjobs.com/AcxiomUSA?q=Strategy%20OR%20Strategic%20OR%20Project%20OR%20Program%20OR%20Operations%20OR%20Ops%20OR%20Intelligence%20OR%20Transformation%20OR%20Integration%20OR%20Planning%20OR%20Insights" TargetMode="External"/><Relationship Id="rId384" Type="http://schemas.openxmlformats.org/officeDocument/2006/relationships/hyperlink" Target="https://www.ixl.com/company/careers" TargetMode="External"/><Relationship Id="rId591" Type="http://schemas.openxmlformats.org/officeDocument/2006/relationships/hyperlink" Target="https://htec.com/careers/jobs/" TargetMode="External"/><Relationship Id="rId605" Type="http://schemas.openxmlformats.org/officeDocument/2006/relationships/hyperlink" Target="https://sjobs.brassring.com/TGnewUI/Search/Home/Home?partnerid=25397&amp;siteid=5259" TargetMode="External"/><Relationship Id="rId202" Type="http://schemas.openxmlformats.org/officeDocument/2006/relationships/hyperlink" Target="https://impact.com/careers/" TargetMode="External"/><Relationship Id="rId244" Type="http://schemas.openxmlformats.org/officeDocument/2006/relationships/hyperlink" Target="https://www.dynatrace.com/careers/jobs/" TargetMode="External"/><Relationship Id="rId647" Type="http://schemas.openxmlformats.org/officeDocument/2006/relationships/hyperlink" Target="https://jobs.desertfinancial.com/us/en/search-results" TargetMode="External"/><Relationship Id="rId689" Type="http://schemas.openxmlformats.org/officeDocument/2006/relationships/hyperlink" Target="https://scripps.wd115.myworkdayjobs.com/Scripps_Careers/?timeType=6c59add3f48c01e480d093c788037c00&amp;workerSubType=c352847c174b01da80bfadaeaf00b316" TargetMode="External"/><Relationship Id="rId39" Type="http://schemas.openxmlformats.org/officeDocument/2006/relationships/hyperlink" Target="https://lucid.co/careers" TargetMode="External"/><Relationship Id="rId286" Type="http://schemas.openxmlformats.org/officeDocument/2006/relationships/hyperlink" Target="https://www.five9.com/about/careers/jobs" TargetMode="External"/><Relationship Id="rId451" Type="http://schemas.openxmlformats.org/officeDocument/2006/relationships/hyperlink" Target="https://allworknow.com/careers/" TargetMode="External"/><Relationship Id="rId493" Type="http://schemas.openxmlformats.org/officeDocument/2006/relationships/hyperlink" Target="https://www.wizeline.ai/careers/" TargetMode="External"/><Relationship Id="rId507" Type="http://schemas.openxmlformats.org/officeDocument/2006/relationships/hyperlink" Target="https://www.coherentsolutions.com/careers" TargetMode="External"/><Relationship Id="rId549" Type="http://schemas.openxmlformats.org/officeDocument/2006/relationships/hyperlink" Target="https://browserstack.wd3.myworkdayjobs.com/External/?timeType=82babb82cec6011cb904bf090a820007&amp;workerSubType=07564020a4451005a308e94561c20000" TargetMode="External"/><Relationship Id="rId50" Type="http://schemas.openxmlformats.org/officeDocument/2006/relationships/hyperlink" Target="https://gomotive.com/company/careers/jobs/" TargetMode="External"/><Relationship Id="rId104" Type="http://schemas.openxmlformats.org/officeDocument/2006/relationships/hyperlink" Target="https://www.healthcatalyst.com/job-openings" TargetMode="External"/><Relationship Id="rId146" Type="http://schemas.openxmlformats.org/officeDocument/2006/relationships/hyperlink" Target="https://monzo.com/us/careers" TargetMode="External"/><Relationship Id="rId188" Type="http://schemas.openxmlformats.org/officeDocument/2006/relationships/hyperlink" Target="https://nasdaq.wd1.myworkdayjobs.com/Global_External_Site" TargetMode="External"/><Relationship Id="rId311" Type="http://schemas.openxmlformats.org/officeDocument/2006/relationships/hyperlink" Target="https://careers-channelpartners.icims.com/jobs/search?ss=1&amp;hashed=-626006154" TargetMode="External"/><Relationship Id="rId353" Type="http://schemas.openxmlformats.org/officeDocument/2006/relationships/hyperlink" Target="https://autodesk.wd1.myworkdayjobs.com/Ext?locationCountry=bc33aa3152ec42d4995f4791a106ed09&amp;timeType=6d5ece62cf5a4f9f9e349b55f045b5e2&amp;workerSubType=f116d80c3e014c758115c336e67d241e" TargetMode="External"/><Relationship Id="rId395" Type="http://schemas.openxmlformats.org/officeDocument/2006/relationships/hyperlink" Target="https://job-boards.greenhouse.io/surveymonkey?offices%5B%5D=83096" TargetMode="External"/><Relationship Id="rId409" Type="http://schemas.openxmlformats.org/officeDocument/2006/relationships/hyperlink" Target="https://jobs.akamai.com/en/sites/CX_1/jobs?lastSelectedFacet=POSTING_DATES&amp;selectedLocationsFacet=300000000469666&amp;selectedPostingDatesFacet=7" TargetMode="External"/><Relationship Id="rId560" Type="http://schemas.openxmlformats.org/officeDocument/2006/relationships/hyperlink" Target="https://careers.clear.sale/" TargetMode="External"/><Relationship Id="rId92" Type="http://schemas.openxmlformats.org/officeDocument/2006/relationships/hyperlink" Target="https://www.mercor.com/careers/" TargetMode="External"/><Relationship Id="rId213" Type="http://schemas.openxmlformats.org/officeDocument/2006/relationships/hyperlink" Target="https://jobs.intraedge.com/" TargetMode="External"/><Relationship Id="rId420" Type="http://schemas.openxmlformats.org/officeDocument/2006/relationships/hyperlink" Target="https://career.softserveinc.com/en-us/vacancies/country-usa" TargetMode="External"/><Relationship Id="rId616" Type="http://schemas.openxmlformats.org/officeDocument/2006/relationships/hyperlink" Target="https://careers.mastercard.com/us/en/search-results" TargetMode="External"/><Relationship Id="rId658" Type="http://schemas.openxmlformats.org/officeDocument/2006/relationships/hyperlink" Target="https://job-boards.greenhouse.io/trace3" TargetMode="External"/><Relationship Id="rId255" Type="http://schemas.openxmlformats.org/officeDocument/2006/relationships/hyperlink" Target="https://careers.optimizely.com/search/?createNewAlert=false&amp;q=&amp;locationsearch=&amp;optionsFacetsDD_department=&amp;optionsFacetsDD_country=" TargetMode="External"/><Relationship Id="rId297" Type="http://schemas.openxmlformats.org/officeDocument/2006/relationships/hyperlink" Target="https://www.paycomonline.net/v4/ats/web.php/portal/4689D9AB2F6F99AD5F352379B206FD14/career-page" TargetMode="External"/><Relationship Id="rId462" Type="http://schemas.openxmlformats.org/officeDocument/2006/relationships/hyperlink" Target="https://weareeverise.wd1.myworkdayjobs.com/EveriseCareers/?Location_Country=bc33aa3152ec42d4995f4791a106ed09" TargetMode="External"/><Relationship Id="rId518" Type="http://schemas.openxmlformats.org/officeDocument/2006/relationships/hyperlink" Target="https://infotalent.infocepts.com/infocepts/jobslist" TargetMode="External"/><Relationship Id="rId115" Type="http://schemas.openxmlformats.org/officeDocument/2006/relationships/hyperlink" Target="https://cornerstone.csod.com/ux/ats/careersite/2/home?c=cornerstone" TargetMode="External"/><Relationship Id="rId157" Type="http://schemas.openxmlformats.org/officeDocument/2006/relationships/hyperlink" Target="https://ciandt.com/us/en-us/careers/open-positions" TargetMode="External"/><Relationship Id="rId322" Type="http://schemas.openxmlformats.org/officeDocument/2006/relationships/hyperlink" Target="https://www.beyondtrust.com/company/overview/careers?" TargetMode="External"/><Relationship Id="rId364" Type="http://schemas.openxmlformats.org/officeDocument/2006/relationships/hyperlink" Target="https://boards-api.greenhouse.io/v1/boards/gusto/jobs" TargetMode="External"/><Relationship Id="rId61" Type="http://schemas.openxmlformats.org/officeDocument/2006/relationships/hyperlink" Target="https://www.coherentsolutions.com/careers" TargetMode="External"/><Relationship Id="rId199" Type="http://schemas.openxmlformats.org/officeDocument/2006/relationships/hyperlink" Target="https://nexthink.com/company/careers/jobs" TargetMode="External"/><Relationship Id="rId571" Type="http://schemas.openxmlformats.org/officeDocument/2006/relationships/hyperlink" Target="https://jobs.intuit.com/search-jobs" TargetMode="External"/><Relationship Id="rId627" Type="http://schemas.openxmlformats.org/officeDocument/2006/relationships/hyperlink" Target="https://vhr-pbs.wd115.myworkdayjobs.com/PBSCareers/?locationCountry=bc33aa3152ec42d4995f4791a106ed09&amp;timeType=cb165655fc54469e9817e991629a48e9&amp;workerSubType=93bbfb46425642989047815b693f144b" TargetMode="External"/><Relationship Id="rId669" Type="http://schemas.openxmlformats.org/officeDocument/2006/relationships/hyperlink" Target="https://jobs.siemens.com/en_US/externaljobs/SearchJobs/?42386=%5B812209%5D&amp;42386_format=17546&amp;42390=%5B102157%2C102158%2C102159%5D&amp;42390_format=17550&amp;43471=%5B811689%5D&amp;43471_format=17871&amp;42393=%5B811925%2C811926%5D&amp;42393_format=17552&amp;listFilterMode=1&amp;folderSort=postedDate&amp;folderSortDirection=ASC&amp;folderRecordsPerPage=6&amp;" TargetMode="External"/><Relationship Id="rId19" Type="http://schemas.openxmlformats.org/officeDocument/2006/relationships/hyperlink" Target="https://jobs.elastic.co/?size=n_5_n" TargetMode="External"/><Relationship Id="rId224" Type="http://schemas.openxmlformats.org/officeDocument/2006/relationships/hyperlink" Target="https://careers.macu.com/jobs/" TargetMode="External"/><Relationship Id="rId266" Type="http://schemas.openxmlformats.org/officeDocument/2006/relationships/hyperlink" Target="https://crowdstrike.wd5.myworkdayjobs.com/crowdstrikecareers" TargetMode="External"/><Relationship Id="rId431" Type="http://schemas.openxmlformats.org/officeDocument/2006/relationships/hyperlink" Target="https://www.thoughtworks.com/careers/jobs" TargetMode="External"/><Relationship Id="rId473" Type="http://schemas.openxmlformats.org/officeDocument/2006/relationships/hyperlink" Target="https://riministreet.wd1.myworkdayjobs.com/RiminiStreet/?timeType=2987871ec5f70118a5d5b4f2fba30001&amp;workerSubType=653e6979046201017e91050cbf580000" TargetMode="External"/><Relationship Id="rId529" Type="http://schemas.openxmlformats.org/officeDocument/2006/relationships/hyperlink" Target="https://boards-api.greenhouse.io/v1/boards/guild/jobs" TargetMode="External"/><Relationship Id="rId680" Type="http://schemas.openxmlformats.org/officeDocument/2006/relationships/hyperlink" Target="https://movement.wd1.myworkdayjobs.com/Careers/?timeType=9e14077735b9018a6ccf387dd7026000&amp;workerSubType=9d3f5c5d8f0c0170f205836a72011702" TargetMode="External"/><Relationship Id="rId30" Type="http://schemas.openxmlformats.org/officeDocument/2006/relationships/hyperlink" Target="https://rocket.wd5.myworkdayjobs.com/rocket_careers" TargetMode="External"/><Relationship Id="rId126" Type="http://schemas.openxmlformats.org/officeDocument/2006/relationships/hyperlink" Target="https://altimetrik.ripplehire.com/candidate/?token=SWCslMw2ct8eSm7LyqVb&amp;source=CAREERSITE" TargetMode="External"/><Relationship Id="rId168" Type="http://schemas.openxmlformats.org/officeDocument/2006/relationships/hyperlink" Target="https://ramp.com/careers" TargetMode="External"/><Relationship Id="rId333" Type="http://schemas.openxmlformats.org/officeDocument/2006/relationships/hyperlink" Target="https://careers.synopsys.com/search-jobs/ansys/United%20States/44408/1/2/6252001/39x76/-98x5/50/2" TargetMode="External"/><Relationship Id="rId540" Type="http://schemas.openxmlformats.org/officeDocument/2006/relationships/hyperlink" Target="https://www.tryfacta.com/current-openings" TargetMode="External"/><Relationship Id="rId72" Type="http://schemas.openxmlformats.org/officeDocument/2006/relationships/hyperlink" Target="https://jobs.jobvite.com/egnyte/jobs" TargetMode="External"/><Relationship Id="rId375" Type="http://schemas.openxmlformats.org/officeDocument/2006/relationships/hyperlink" Target="https://apply.workable.com/api/v1/widget/accounts/cloudfactory?details=true" TargetMode="External"/><Relationship Id="rId582" Type="http://schemas.openxmlformats.org/officeDocument/2006/relationships/hyperlink" Target="https://www.hibob.com/careers/" TargetMode="External"/><Relationship Id="rId638" Type="http://schemas.openxmlformats.org/officeDocument/2006/relationships/hyperlink" Target="https://https/russelltobin.com/jobs/internal" TargetMode="External"/><Relationship Id="rId3" Type="http://schemas.openxmlformats.org/officeDocument/2006/relationships/hyperlink" Target="https://www.kayak.com/careers/all" TargetMode="External"/><Relationship Id="rId235" Type="http://schemas.openxmlformats.org/officeDocument/2006/relationships/hyperlink" Target="https://www.nlbservices.com/jobsearch/" TargetMode="External"/><Relationship Id="rId277" Type="http://schemas.openxmlformats.org/officeDocument/2006/relationships/hyperlink" Target="https://www.d2l.com/careers/jobs/" TargetMode="External"/><Relationship Id="rId400" Type="http://schemas.openxmlformats.org/officeDocument/2006/relationships/hyperlink" Target="https://career.intellias.com/vacancies/" TargetMode="External"/><Relationship Id="rId442" Type="http://schemas.openxmlformats.org/officeDocument/2006/relationships/hyperlink" Target="https://job-boards.greenhouse.io/samainc" TargetMode="External"/><Relationship Id="rId484" Type="http://schemas.openxmlformats.org/officeDocument/2006/relationships/hyperlink" Target="https://intermedia.pinpointhq.com/postings.json" TargetMode="External"/><Relationship Id="rId137" Type="http://schemas.openxmlformats.org/officeDocument/2006/relationships/hyperlink" Target="https://www.improving.com/careers/open-positions/" TargetMode="External"/><Relationship Id="rId302" Type="http://schemas.openxmlformats.org/officeDocument/2006/relationships/hyperlink" Target="https://scripps.wd115.myworkdayjobs.com/Scripps_Careers" TargetMode="External"/><Relationship Id="rId344" Type="http://schemas.openxmlformats.org/officeDocument/2006/relationships/hyperlink" Target="https://6sense.com/about-us/careers/join-us/" TargetMode="External"/><Relationship Id="rId691" Type="http://schemas.openxmlformats.org/officeDocument/2006/relationships/hyperlink" Target="https://www.marketamerica.com/careers/jobs" TargetMode="External"/><Relationship Id="rId41" Type="http://schemas.openxmlformats.org/officeDocument/2006/relationships/hyperlink" Target="https://job-boards.greenhouse.io/coursera" TargetMode="External"/><Relationship Id="rId83" Type="http://schemas.openxmlformats.org/officeDocument/2006/relationships/hyperlink" Target="https://6sense.com/about-us/careers/join-us/" TargetMode="External"/><Relationship Id="rId179" Type="http://schemas.openxmlformats.org/officeDocument/2006/relationships/hyperlink" Target="https://www.teads.com/teads-careers/job-openings/" TargetMode="External"/><Relationship Id="rId386" Type="http://schemas.openxmlformats.org/officeDocument/2006/relationships/hyperlink" Target="https://careers.veteransunited.com/open-https:/careers.veteransunited.com/open-positions/" TargetMode="External"/><Relationship Id="rId551" Type="http://schemas.openxmlformats.org/officeDocument/2006/relationships/hyperlink" Target="https://www.nexahomelending.com/careers/" TargetMode="External"/><Relationship Id="rId593" Type="http://schemas.openxmlformats.org/officeDocument/2006/relationships/hyperlink" Target="https://www.improving.com/careers/open-positions/" TargetMode="External"/><Relationship Id="rId607" Type="http://schemas.openxmlformats.org/officeDocument/2006/relationships/hyperlink" Target="https://www.paylocity.com/company/careers/all-listings/?r=30&amp;p=9" TargetMode="External"/><Relationship Id="rId649" Type="http://schemas.openxmlformats.org/officeDocument/2006/relationships/hyperlink" Target="https://jobs.fidelity.com/en/jobs/?search=&amp;license=no&amp;pagesize=20&amp;origin=filtered" TargetMode="External"/><Relationship Id="rId190" Type="http://schemas.openxmlformats.org/officeDocument/2006/relationships/hyperlink" Target="https://www.lexisnexis.com/systems/careers/job-search.html" TargetMode="External"/><Relationship Id="rId204" Type="http://schemas.openxmlformats.org/officeDocument/2006/relationships/hyperlink" Target="https://ieee.taleo.net/careersection/2/jobsearch.ftl" TargetMode="External"/><Relationship Id="rId246" Type="http://schemas.openxmlformats.org/officeDocument/2006/relationships/hyperlink" Target="https://jobs.jobvite.com/ninjaone/jobs" TargetMode="External"/><Relationship Id="rId288" Type="http://schemas.openxmlformats.org/officeDocument/2006/relationships/hyperlink" Target="https://wk.wd3.myworkdayjobs.com/External" TargetMode="External"/><Relationship Id="rId411" Type="http://schemas.openxmlformats.org/officeDocument/2006/relationships/hyperlink" Target="https://invisibletech.ai/join-us" TargetMode="External"/><Relationship Id="rId453" Type="http://schemas.openxmlformats.org/officeDocument/2006/relationships/hyperlink" Target="https://roguehire.com/careers/" TargetMode="External"/><Relationship Id="rId509" Type="http://schemas.openxmlformats.org/officeDocument/2006/relationships/hyperlink" Target="https://boards-api.greenhouse.io/v1/boards/awin/jobs" TargetMode="External"/><Relationship Id="rId660" Type="http://schemas.openxmlformats.org/officeDocument/2006/relationships/hyperlink" Target="https://recruiting2.ultipro.com/WAS1000WTB/JobBoard/cb002c76-8419-4941-9c78-d28ae4e9c89e/?q=&amp;o=postedDateDesc&amp;w=&amp;wc=&amp;we=&amp;wpst=" TargetMode="External"/><Relationship Id="rId106" Type="http://schemas.openxmlformats.org/officeDocument/2006/relationships/hyperlink" Target="https://miro.com/careers/open-positions/" TargetMode="External"/><Relationship Id="rId313" Type="http://schemas.openxmlformats.org/officeDocument/2006/relationships/hyperlink" Target="https://www.bounteous.com/careers/search-results/?commitment=Full+Time" TargetMode="External"/><Relationship Id="rId495" Type="http://schemas.openxmlformats.org/officeDocument/2006/relationships/hyperlink" Target="https://curriculumassociates.wd5.myworkdayjobs.com/External/?locationCountry=bc33aa3152ec42d4995f4791a106ed09&amp;timeType=27fa750d434601621c03361e270b5900" TargetMode="External"/><Relationship Id="rId10" Type="http://schemas.openxmlformats.org/officeDocument/2006/relationships/hyperlink" Target="https://autodesk.wd1.myworkdayjobs.com/Ext?_gl=1*1384t4u*_gcl_au*MTE3MzU2MDE0Mi4xNzc4MDAxODU1*_ga*MjkyMTY0MDMyLjE3NzgwMDE4NTU.*_ga_NZSJ72N6RX*czE3NzgwMDE4NTUkbzEkZzEkdDE3NzgwMDE4NTYkajU5JGwwJGgw" TargetMode="External"/><Relationship Id="rId52" Type="http://schemas.openxmlformats.org/officeDocument/2006/relationships/hyperlink" Target="https://www.omnissa.com/careers/jobs/" TargetMode="External"/><Relationship Id="rId94" Type="http://schemas.openxmlformats.org/officeDocument/2006/relationships/hyperlink" Target="https://jobs.hilton.com/us/en/search-results" TargetMode="External"/><Relationship Id="rId148" Type="http://schemas.openxmlformats.org/officeDocument/2006/relationships/hyperlink" Target="https://fortra.wd12.myworkdayjobs.com/FortraCareers" TargetMode="External"/><Relationship Id="rId355" Type="http://schemas.openxmlformats.org/officeDocument/2006/relationships/hyperlink" Target="https://redhat.wd5.myworkdayjobs.com/jobs/?a=bc33aa3152ec42d4995f4791a106ed09&amp;e=3afab13eadf301a2eaafadcc15425800" TargetMode="External"/><Relationship Id="rId397" Type="http://schemas.openxmlformats.org/officeDocument/2006/relationships/hyperlink" Target="https://boards-api.greenhouse.io/v1/boards/airbnb/jobs" TargetMode="External"/><Relationship Id="rId520" Type="http://schemas.openxmlformats.org/officeDocument/2006/relationships/hyperlink" Target="https://job-boards.greenhouse.io/ziprecruiter" TargetMode="External"/><Relationship Id="rId562" Type="http://schemas.openxmlformats.org/officeDocument/2006/relationships/hyperlink" Target="https://trevolution.group/en/career/" TargetMode="External"/><Relationship Id="rId618" Type="http://schemas.openxmlformats.org/officeDocument/2006/relationships/hyperlink" Target="https://www.teads.com/teads-careers/job-openings/" TargetMode="External"/><Relationship Id="rId215" Type="http://schemas.openxmlformats.org/officeDocument/2006/relationships/hyperlink" Target="https://jobs.vaco.com/home" TargetMode="External"/><Relationship Id="rId257" Type="http://schemas.openxmlformats.org/officeDocument/2006/relationships/hyperlink" Target="https://jobs.lrs.com/?division=lrs" TargetMode="External"/><Relationship Id="rId422" Type="http://schemas.openxmlformats.org/officeDocument/2006/relationships/hyperlink" Target="https://boards-api.greenhouse.io/v1/boards/bugcrowd/jobs" TargetMode="External"/><Relationship Id="rId464" Type="http://schemas.openxmlformats.org/officeDocument/2006/relationships/hyperlink" Target="https://liveramp.wd5.myworkdayjobs.com/LiveRampCareers/?timeType=5c457f3d03d010c34db01c0ed6f5df4e&amp;workerSubType=0bbae7a65f8010c441c5ea7e5d85a303" TargetMode="External"/><Relationship Id="rId299" Type="http://schemas.openxmlformats.org/officeDocument/2006/relationships/hyperlink" Target="https://intermedia.pinpointhq.com/" TargetMode="External"/><Relationship Id="rId63" Type="http://schemas.openxmlformats.org/officeDocument/2006/relationships/hyperlink" Target="https://www.ixl.com/company/careers" TargetMode="External"/><Relationship Id="rId159" Type="http://schemas.openxmlformats.org/officeDocument/2006/relationships/hyperlink" Target="https://career.softserveinc.com/en-us/vacancies" TargetMode="External"/><Relationship Id="rId366" Type="http://schemas.openxmlformats.org/officeDocument/2006/relationships/hyperlink" Target="https://my-cpe.com/careers/apply?jobtype=Experienced" TargetMode="External"/><Relationship Id="rId573" Type="http://schemas.openxmlformats.org/officeDocument/2006/relationships/hyperlink" Target="https://boards-api.greenhouse.io/v1/boards/braze/jobs" TargetMode="External"/><Relationship Id="rId226" Type="http://schemas.openxmlformats.org/officeDocument/2006/relationships/hyperlink" Target="https://jobs.fidelity.com/en/jobs/?search=&amp;origin=global&amp;lat=&amp;lng=" TargetMode="External"/><Relationship Id="rId433" Type="http://schemas.openxmlformats.org/officeDocument/2006/relationships/hyperlink" Target="https://careers.synopsys.com/search-jobs/" TargetMode="External"/><Relationship Id="rId640" Type="http://schemas.openxmlformats.org/officeDocument/2006/relationships/hyperlink" Target="https://www.spoton.com/careers/" TargetMode="External"/><Relationship Id="rId74" Type="http://schemas.openxmlformats.org/officeDocument/2006/relationships/hyperlink" Target="https://www.knowbe4.com/careers/job-openings" TargetMode="External"/><Relationship Id="rId377" Type="http://schemas.openxmlformats.org/officeDocument/2006/relationships/hyperlink" Target="https://api.ashbyhq.com/posting-api/job-board/hackerone" TargetMode="External"/><Relationship Id="rId500" Type="http://schemas.openxmlformats.org/officeDocument/2006/relationships/hyperlink" Target="https://www.nagarro.com/en/careers/job-search?" TargetMode="External"/><Relationship Id="rId584" Type="http://schemas.openxmlformats.org/officeDocument/2006/relationships/hyperlink" Target="https://careers.smartrecruiters.com/servicenow" TargetMode="External"/><Relationship Id="rId5" Type="http://schemas.openxmlformats.org/officeDocument/2006/relationships/hyperlink" Target="https://superhuman.com/company/careers/jobs" TargetMode="External"/><Relationship Id="rId237" Type="http://schemas.openxmlformats.org/officeDocument/2006/relationships/hyperlink" Target="https://epitec.com/jobs-at-epitec/" TargetMode="External"/><Relationship Id="rId444" Type="http://schemas.openxmlformats.org/officeDocument/2006/relationships/hyperlink" Target="https://www.precisely.com/careers-and-culture/us-jobs" TargetMode="External"/><Relationship Id="rId651" Type="http://schemas.openxmlformats.org/officeDocument/2006/relationships/hyperlink" Target="https://careers.macu.com/jobs/" TargetMode="External"/><Relationship Id="rId290" Type="http://schemas.openxmlformats.org/officeDocument/2006/relationships/hyperlink" Target="https://browserstack.wd3.myworkdayjobs.com/External" TargetMode="External"/><Relationship Id="rId304" Type="http://schemas.openxmlformats.org/officeDocument/2006/relationships/hyperlink" Target="https://careers.moodys.com/en/search-jobs" TargetMode="External"/><Relationship Id="rId388" Type="http://schemas.openxmlformats.org/officeDocument/2006/relationships/hyperlink" Target="https://api.ashbyhq.com/posting-api/job-board/deel" TargetMode="External"/><Relationship Id="rId511" Type="http://schemas.openxmlformats.org/officeDocument/2006/relationships/hyperlink" Target="https://www.hirehoratio.com/careers" TargetMode="External"/><Relationship Id="rId609" Type="http://schemas.openxmlformats.org/officeDocument/2006/relationships/hyperlink" Target="https://jobs.ashbyhq.com/ramp" TargetMode="External"/><Relationship Id="rId85" Type="http://schemas.openxmlformats.org/officeDocument/2006/relationships/hyperlink" Target="https://www.awin.com/us/careers/vacancies" TargetMode="External"/><Relationship Id="rId150" Type="http://schemas.openxmlformats.org/officeDocument/2006/relationships/hyperlink" Target="https://www.cyberark.com/careers/all-job-openings/" TargetMode="External"/><Relationship Id="rId595" Type="http://schemas.openxmlformats.org/officeDocument/2006/relationships/hyperlink" Target="https://snyk.io/careers/all-jobs/" TargetMode="External"/><Relationship Id="rId248" Type="http://schemas.openxmlformats.org/officeDocument/2006/relationships/hyperlink" Target="https://www.bill.com/jobs" TargetMode="External"/><Relationship Id="rId455" Type="http://schemas.openxmlformats.org/officeDocument/2006/relationships/hyperlink" Target="https://wk.wd3.myworkdayjobs.com/External/?locationCountry=bc33aa3152ec42d4995f4791a106ed09&amp;timeType=61ac1f0972140118edc25f788b447a00&amp;workerSubType=58816ca3108801c5ee65f94ec4005616" TargetMode="External"/><Relationship Id="rId662" Type="http://schemas.openxmlformats.org/officeDocument/2006/relationships/hyperlink" Target="https://wise.jobs/jobs?options=&amp;page=1&amp;size=48" TargetMode="External"/><Relationship Id="rId12" Type="http://schemas.openxmlformats.org/officeDocument/2006/relationships/hyperlink" Target="https://www.linkedin.com/jobs/search/?currentJobId=4409503316&amp;f_C=1337%2C39939%2C2587638&amp;geoId=92000000&amp;origin=COMPANY_PAGE_JOBS_CLUSTER_EXPANSION&amp;originToLandingJobPostings=4409503316%2C4398585892%2C4397607213%2C4410075318%2C4400561388%2C4391894532%2C4403128041%2C4410239509%2C4404820299" TargetMode="External"/><Relationship Id="rId108" Type="http://schemas.openxmlformats.org/officeDocument/2006/relationships/hyperlink" Target="https://www.flywire.com/company/careers/dept/17cd8e72-6b9c-420a-ae1a-1b2b69eca741" TargetMode="External"/><Relationship Id="rId315" Type="http://schemas.openxmlformats.org/officeDocument/2006/relationships/hyperlink" Target="https://jobs.bmc.com/Careers/SearchJobs/%20Strategy%20OR%20Strategic%20OR%20Project%20OR%20Program%20OR%20Operations%20OR%20Ops%20OR%20Intelligence%20OR%20Transformation%20OR%20Integration%20OR%20Planning%20OR%20Insights?16484=%5B9432%5D&amp;16484_format=5516&amp;listFilterMode=1&amp;jobRecordsPerPage=6&amp;" TargetMode="External"/><Relationship Id="rId522" Type="http://schemas.openxmlformats.org/officeDocument/2006/relationships/hyperlink" Target="https://job-boards.greenhouse.io/renaissancelearning-nam?offices%5B%5D=4038862008" TargetMode="External"/><Relationship Id="rId96" Type="http://schemas.openxmlformats.org/officeDocument/2006/relationships/hyperlink" Target="https://www.hibob.com/careers/" TargetMode="External"/><Relationship Id="rId161" Type="http://schemas.openxmlformats.org/officeDocument/2006/relationships/hyperlink" Target="https://careers.netapp.com/search-jobs" TargetMode="External"/><Relationship Id="rId399" Type="http://schemas.openxmlformats.org/officeDocument/2006/relationships/hyperlink" Target="https://job-boards.greenhouse.io/newrelic?q=United+States&amp;offices%5B%5D=4014338008&amp;field_4963187008%5B%5D=8294001008&amp;field_4963187008%5B%5D=8294002008&amp;field_4963187008%5B%5D=8294003008&amp;field_4963187008%5B%5D=8294006008&amp;field_4963187008%5B%5D=8294007008&amp;field_4963187008%5B%5D=8294013008&amp;field_4963187008%5B%5D=8294014008&amp;field_4963187008%5B%5D=8294015008&amp;field_4963187008%5B%5D=8294018008&amp;field_4963187008%5B%5D=8294020008" TargetMode="External"/><Relationship Id="rId259" Type="http://schemas.openxmlformats.org/officeDocument/2006/relationships/hyperlink" Target="https://liveramp.wd5.myworkdayjobs.com/LiveRampCareers" TargetMode="External"/><Relationship Id="rId466" Type="http://schemas.openxmlformats.org/officeDocument/2006/relationships/hyperlink" Target="https://www.infobip.com/jobs-at-infobip?country=united-states-of-america" TargetMode="External"/><Relationship Id="rId673" Type="http://schemas.openxmlformats.org/officeDocument/2006/relationships/hyperlink" Target="https://frbog.taleo.net/careersection/1/moresearch.ftl?lang=en" TargetMode="External"/><Relationship Id="rId23" Type="http://schemas.openxmlformats.org/officeDocument/2006/relationships/hyperlink" Target="https://sproutsocial.com/careers/open-positions/" TargetMode="External"/><Relationship Id="rId119" Type="http://schemas.openxmlformats.org/officeDocument/2006/relationships/hyperlink" Target="https://checkr.com/company/careers/open-careers" TargetMode="External"/><Relationship Id="rId326" Type="http://schemas.openxmlformats.org/officeDocument/2006/relationships/hyperlink" Target="https://careers.astounddigital.com/opportunities/" TargetMode="External"/><Relationship Id="rId533" Type="http://schemas.openxmlformats.org/officeDocument/2006/relationships/hyperlink" Target="https://www.d2l.com/careers/jobs/?status=full-time&amp;" TargetMode="External"/><Relationship Id="rId172" Type="http://schemas.openxmlformats.org/officeDocument/2006/relationships/hyperlink" Target="https://sjobs.brassring.com/TGnewUI/Search/Home/Home?partnerid=25397&amp;siteid=5259" TargetMode="External"/><Relationship Id="rId477" Type="http://schemas.openxmlformats.org/officeDocument/2006/relationships/hyperlink" Target="https://www.movate.com/careers/job-listing-explore-career-openings-at-movate/?search_keywords=&amp;selected_location=united-states&amp;selected_job_level=-1" TargetMode="External"/><Relationship Id="rId600" Type="http://schemas.openxmlformats.org/officeDocument/2006/relationships/hyperlink" Target="https://jobs.lever.co/watchguard?commitment=Regular%20Full%20Time" TargetMode="External"/><Relationship Id="rId684" Type="http://schemas.openxmlformats.org/officeDocument/2006/relationships/hyperlink" Target="https://www.bursonglobal.com/careers" TargetMode="External"/><Relationship Id="rId337" Type="http://schemas.openxmlformats.org/officeDocument/2006/relationships/hyperlink" Target="https://altimetrik.ripplehire.com/candidate/?token=SWCslMw2ct8eSm7LyqVb&amp;source=CAREERSITE" TargetMode="External"/><Relationship Id="rId34" Type="http://schemas.openxmlformats.org/officeDocument/2006/relationships/hyperlink" Target="https://www.nextiva.com/company/careers" TargetMode="External"/><Relationship Id="rId544" Type="http://schemas.openxmlformats.org/officeDocument/2006/relationships/hyperlink" Target="https://careers.kms-technology.com/job/?location=United%20States&amp;jobs_type=Experienced" TargetMode="External"/><Relationship Id="rId183" Type="http://schemas.openxmlformats.org/officeDocument/2006/relationships/hyperlink" Target="https://www.tryfacta.com/current-openings" TargetMode="External"/><Relationship Id="rId390" Type="http://schemas.openxmlformats.org/officeDocument/2006/relationships/hyperlink" Target="https://www.toptal.com/careers" TargetMode="External"/><Relationship Id="rId404" Type="http://schemas.openxmlformats.org/officeDocument/2006/relationships/hyperlink" Target="https://www.griddynamics.com/careers/discover-openings" TargetMode="External"/><Relationship Id="rId611" Type="http://schemas.openxmlformats.org/officeDocument/2006/relationships/hyperlink" Target="https://www.3ds.com/careers/jobs?woc=%257B%2522country%2522%253A%255B%2522country%252FUnited%2520States%2522%255D%252C%2522type%2522%253A%255B%2522type%252FRegular%2522%255D%257D" TargetMode="External"/><Relationship Id="rId250" Type="http://schemas.openxmlformats.org/officeDocument/2006/relationships/hyperlink" Target="https://acxiomllc.wd5.myworkdayjobs.com/AcxiomUSA" TargetMode="External"/><Relationship Id="rId488" Type="http://schemas.openxmlformats.org/officeDocument/2006/relationships/hyperlink" Target="https://careers.northhighland.com/jobs/" TargetMode="External"/><Relationship Id="rId45" Type="http://schemas.openxmlformats.org/officeDocument/2006/relationships/hyperlink" Target="https://about.gitlab.com/jobs/all-jobs/" TargetMode="External"/><Relationship Id="rId110" Type="http://schemas.openxmlformats.org/officeDocument/2006/relationships/hyperlink" Target="https://www.similarweb.com/corp/careers/" TargetMode="External"/><Relationship Id="rId348" Type="http://schemas.openxmlformats.org/officeDocument/2006/relationships/hyperlink" Target="https://careers.etsy.com/jobs/search?page=1&amp;employment_type_uids%5B%5D=3c5829aa50ee51a62d0fe527091fe365&amp;country_codes%5B%5D=US&amp;query=" TargetMode="External"/><Relationship Id="rId555" Type="http://schemas.openxmlformats.org/officeDocument/2006/relationships/hyperlink" Target="https://compass.gupy.io/" TargetMode="External"/><Relationship Id="rId194" Type="http://schemas.openxmlformats.org/officeDocument/2006/relationships/hyperlink" Target="https://www.google.com/about/careers/applications/jobs/results/?company=YouTube" TargetMode="External"/><Relationship Id="rId208" Type="http://schemas.openxmlformats.org/officeDocument/2006/relationships/hyperlink" Target="https://join.jfrog.com/positions/?gh_office=63597" TargetMode="External"/><Relationship Id="rId415" Type="http://schemas.openxmlformats.org/officeDocument/2006/relationships/hyperlink" Target="https://api.ashbyhq.com/posting-api/job-board/gen-digital" TargetMode="External"/><Relationship Id="rId622" Type="http://schemas.openxmlformats.org/officeDocument/2006/relationships/hyperlink" Target="https://jobs.bmc.com/Careers/SearchJobs/?16484=%5B9432%5D&amp;16484_format=5516&amp;listFilterMode=1&amp;jobRecordsPerPage=6&amp;" TargetMode="External"/><Relationship Id="rId261" Type="http://schemas.openxmlformats.org/officeDocument/2006/relationships/hyperlink" Target="https://www.shopify.com/careers" TargetMode="External"/><Relationship Id="rId499" Type="http://schemas.openxmlformats.org/officeDocument/2006/relationships/hyperlink" Target="https://api.lever.co/v0/postings/ciandt?mode=json" TargetMode="External"/><Relationship Id="rId56" Type="http://schemas.openxmlformats.org/officeDocument/2006/relationships/hyperlink" Target="https://www.joinpavilion.com/careers" TargetMode="External"/><Relationship Id="rId359" Type="http://schemas.openxmlformats.org/officeDocument/2006/relationships/hyperlink" Target="https://www.springhealth.com/open-roles?category=Corporate+Jobs" TargetMode="External"/><Relationship Id="rId566" Type="http://schemas.openxmlformats.org/officeDocument/2006/relationships/hyperlink" Target="https://boards-api.greenhouse.io/v1/boards/figma/jobs" TargetMode="External"/><Relationship Id="rId121" Type="http://schemas.openxmlformats.org/officeDocument/2006/relationships/hyperlink" Target="https://jobs.psgglobalsolutions.com/jobs" TargetMode="External"/><Relationship Id="rId219" Type="http://schemas.openxmlformats.org/officeDocument/2006/relationships/hyperlink" Target="https://terralogic.com/new-careers/" TargetMode="External"/><Relationship Id="rId426" Type="http://schemas.openxmlformats.org/officeDocument/2006/relationships/hyperlink" Target="https://networks-connect.com/staging2023/careers/" TargetMode="External"/><Relationship Id="rId633" Type="http://schemas.openxmlformats.org/officeDocument/2006/relationships/hyperlink" Target="https://careers.transcom.com/job-openings/?countries=United+States" TargetMode="External"/><Relationship Id="rId67" Type="http://schemas.openxmlformats.org/officeDocument/2006/relationships/hyperlink" Target="https://www.gong.io/careers" TargetMode="External"/><Relationship Id="rId272" Type="http://schemas.openxmlformats.org/officeDocument/2006/relationships/hyperlink" Target="https://careers.hmhco.com/search" TargetMode="External"/><Relationship Id="rId577" Type="http://schemas.openxmlformats.org/officeDocument/2006/relationships/hyperlink" Target="https://boards-api.greenhouse.io/v1/boards/6sense/jobs" TargetMode="External"/><Relationship Id="rId132" Type="http://schemas.openxmlformats.org/officeDocument/2006/relationships/hyperlink" Target="https://myridius.ripplehire.com/candidate/?token=BjIJBBQAWnZWESmhKjaX&amp;source=CAREERSITE" TargetMode="External"/><Relationship Id="rId437" Type="http://schemas.openxmlformats.org/officeDocument/2006/relationships/hyperlink" Target="https://jobs.medallia.com/jobs?country=United%20States&amp;page=1&amp;limit=100" TargetMode="External"/><Relationship Id="rId644" Type="http://schemas.openxmlformats.org/officeDocument/2006/relationships/hyperlink" Target="https://careers.amd.com/careers-home/jobs?country=United%20States&amp;page=1&amp;tags1=No&amp;sortBy=posted_date&amp;descending=true&amp;limit=100" TargetMode="External"/><Relationship Id="rId283" Type="http://schemas.openxmlformats.org/officeDocument/2006/relationships/hyperlink" Target="https://movement.wd1.myworkdayjobs.com/Careers" TargetMode="External"/><Relationship Id="rId490" Type="http://schemas.openxmlformats.org/officeDocument/2006/relationships/hyperlink" Target="https://flexerasoftware.wd1.myworkdayjobs.com/FlexeraSoftware/?locationCountry=bc33aa3152ec42d4995f4791a106ed09&amp;timeType=2447088a1c9810dce13366fe84975a9f&amp;workerSubType=43e9a9b2edfb10de7f219d57590a5ab1" TargetMode="External"/><Relationship Id="rId504" Type="http://schemas.openxmlformats.org/officeDocument/2006/relationships/hyperlink" Target="https://boards-api.greenhouse.io/v1/boards/checkr/jobs" TargetMode="External"/><Relationship Id="rId78" Type="http://schemas.openxmlformats.org/officeDocument/2006/relationships/hyperlink" Target="https://compass.gupy.io/" TargetMode="External"/><Relationship Id="rId143" Type="http://schemas.openxmlformats.org/officeDocument/2006/relationships/hyperlink" Target="https://www.namecheap.com/careers/openings/" TargetMode="External"/><Relationship Id="rId350" Type="http://schemas.openxmlformats.org/officeDocument/2006/relationships/hyperlink" Target="https://careers.netapp.com/search-jobs/United%20States?orgIds=27600&amp;alp=6252001&amp;alt=2" TargetMode="External"/><Relationship Id="rId588" Type="http://schemas.openxmlformats.org/officeDocument/2006/relationships/hyperlink" Target="https://boards-api.greenhouse.io/v1/boards/highspot/jobs" TargetMode="External"/><Relationship Id="rId9" Type="http://schemas.openxmlformats.org/officeDocument/2006/relationships/hyperlink" Target="https://jobs.sap.com/" TargetMode="External"/><Relationship Id="rId210" Type="http://schemas.openxmlformats.org/officeDocument/2006/relationships/hyperlink" Target="https://www.fivetran.com/careers" TargetMode="External"/><Relationship Id="rId448" Type="http://schemas.openxmlformats.org/officeDocument/2006/relationships/hyperlink" Target="https://acxiomllc.wd5.myworkdayjobs.com/AcxiomUSA/?locationCountry=bc33aa3152ec42d4995f4791a106ed09&amp;timeType=5c457f3d03d010c34db01c0ed6f5df4e" TargetMode="External"/><Relationship Id="rId655" Type="http://schemas.openxmlformats.org/officeDocument/2006/relationships/hyperlink" Target="https://rakuten.wd1.myworkdayjobs.com/RakutenRewards/?locationCountry=bc33aa3152ec42d4995f4791a106ed09&amp;timeType=b3405a380963108bd716836b066bf610&amp;workerSubType=65b391928e9f108f04a49cb4b74f4d5a" TargetMode="External"/><Relationship Id="rId294" Type="http://schemas.openxmlformats.org/officeDocument/2006/relationships/hyperlink" Target="https://www.precisely.com/careers-and-culture/us-jobs" TargetMode="External"/><Relationship Id="rId308" Type="http://schemas.openxmlformats.org/officeDocument/2006/relationships/hyperlink" Target="https://wonder.wd1.myworkdayjobs.com/WG" TargetMode="External"/><Relationship Id="rId515" Type="http://schemas.openxmlformats.org/officeDocument/2006/relationships/hyperlink" Target="https://calix.wd1.myworkdayjobs.com/External" TargetMode="External"/><Relationship Id="rId89" Type="http://schemas.openxmlformats.org/officeDocument/2006/relationships/hyperlink" Target="https://gusto.com/about/careers/join-the-team" TargetMode="External"/><Relationship Id="rId154" Type="http://schemas.openxmlformats.org/officeDocument/2006/relationships/hyperlink" Target="https://www.cohesity.com/careers/open-positions/" TargetMode="External"/><Relationship Id="rId361" Type="http://schemas.openxmlformats.org/officeDocument/2006/relationships/hyperlink" Target="https://genesys.wd1.myworkdayjobs.com/Genesys/?locationCountry=bc33aa3152ec42d4995f4791a106ed09&amp;timeType=b35068b609e9102368ef27f2ff3a0002&amp;workerSubType=0b40e66ca32e1025ac45ed28b7830000" TargetMode="External"/><Relationship Id="rId599" Type="http://schemas.openxmlformats.org/officeDocument/2006/relationships/hyperlink" Target="https://visa.wd5.myworkdayjobs.com/Visa?locationCountry=bc33aa3152ec42d4995f4791a106ed09&amp;timeType=3d32d47be90110109faf15aa8b2200bf" TargetMode="External"/><Relationship Id="rId459" Type="http://schemas.openxmlformats.org/officeDocument/2006/relationships/hyperlink" Target="https://www.omnissa.com/careers/jobs/" TargetMode="External"/><Relationship Id="rId666" Type="http://schemas.openxmlformats.org/officeDocument/2006/relationships/hyperlink" Target="https://epitec.com/jobs-at-epitec/" TargetMode="External"/><Relationship Id="rId16" Type="http://schemas.openxmlformats.org/officeDocument/2006/relationships/hyperlink" Target="https://www.beyondtrust.com/company/overview/careers?remote=true" TargetMode="External"/><Relationship Id="rId221" Type="http://schemas.openxmlformats.org/officeDocument/2006/relationships/hyperlink" Target="https://schoolsfirstfcu.wd115.myworkdayjobs.com/Careers" TargetMode="External"/><Relationship Id="rId319" Type="http://schemas.openxmlformats.org/officeDocument/2006/relationships/hyperlink" Target="https://www.bazaarvoice.com/company/careers/" TargetMode="External"/><Relationship Id="rId526" Type="http://schemas.openxmlformats.org/officeDocument/2006/relationships/hyperlink" Target="https://apply.careers.microsoft.com/careers?start=0&amp;location=United+States&amp;sort_by=timestamp&amp;filter_include_remote=1&amp;filter_employment_type=full-time" TargetMode="External"/><Relationship Id="rId165" Type="http://schemas.openxmlformats.org/officeDocument/2006/relationships/hyperlink" Target="https://jobs.seekcareers.com/" TargetMode="External"/><Relationship Id="rId372" Type="http://schemas.openxmlformats.org/officeDocument/2006/relationships/hyperlink" Target="https://cornerstone.csod.com/ux/ats/careersite/2/home?c=cornerstone&amp;country=us&amp;date=WithinSevenDays" TargetMode="External"/><Relationship Id="rId677" Type="http://schemas.openxmlformats.org/officeDocument/2006/relationships/hyperlink" Target="https://jobs.lrs.com/" TargetMode="External"/><Relationship Id="rId232" Type="http://schemas.openxmlformats.org/officeDocument/2006/relationships/hyperlink" Target="https://ampcus.com/current-openings/" TargetMode="External"/><Relationship Id="rId27" Type="http://schemas.openxmlformats.org/officeDocument/2006/relationships/hyperlink" Target="https://www.workhuman.com/company/careers/list/" TargetMode="External"/><Relationship Id="rId537" Type="http://schemas.openxmlformats.org/officeDocument/2006/relationships/hyperlink" Target="https://www.pinterestcareers.com/jobs/?search=&amp;type=Regular&amp;pagesize=50" TargetMode="External"/><Relationship Id="rId80" Type="http://schemas.openxmlformats.org/officeDocument/2006/relationships/hyperlink" Target="https://www.dataart.team/vacancies" TargetMode="External"/><Relationship Id="rId176" Type="http://schemas.openxmlformats.org/officeDocument/2006/relationships/hyperlink" Target="https://apply.ukg.com/careers?_gl=1*x72mf*_gcl_au*NTc2NDc1ODg3LjE3Nzg1MjAyNzY.*_ga*MTE0ODMyODkwOS4xNzc4NTIwMjc2*_ga_C83ZMN90VV*czE3Nzg1MjAyNzYkbzEkZzAkdDE3Nzg1MjAyNzckajU5JGwwJGgxNTcwMTQyNTA4&amp;start=0&amp;pid=893394984192&amp;sort_by=timestamp" TargetMode="External"/><Relationship Id="rId383" Type="http://schemas.openxmlformats.org/officeDocument/2006/relationships/hyperlink" Target="https://jobs.lever.co/egen?commitment=Full%20Time" TargetMode="External"/><Relationship Id="rId590" Type="http://schemas.openxmlformats.org/officeDocument/2006/relationships/hyperlink" Target="https://www.flywire.com/company/careers/dept/17cd8e72-6b9c-420a-ae1a-1b2b69eca741" TargetMode="External"/><Relationship Id="rId604" Type="http://schemas.openxmlformats.org/officeDocument/2006/relationships/hyperlink" Target="https://www.commvault.com/careers/jobs" TargetMode="External"/><Relationship Id="rId243" Type="http://schemas.openxmlformats.org/officeDocument/2006/relationships/hyperlink" Target="https://workforcenow.adp.com/mascsr/default/mdf/recruitment/recruitment.html?cid=d696f7fe-33a3-4c8d-a8bb-d23282b2aa5d&amp;ccId=19000101_000001&amp;lang=en_US&amp;selectedMenuKey=CareerCenter" TargetMode="External"/><Relationship Id="rId450" Type="http://schemas.openxmlformats.org/officeDocument/2006/relationships/hyperlink" Target="https://boards-api.greenhouse.io/v1/boards/foundry/jobs" TargetMode="External"/><Relationship Id="rId688" Type="http://schemas.openxmlformats.org/officeDocument/2006/relationships/hyperlink" Target="https://www.reprise.com/careers" TargetMode="External"/><Relationship Id="rId38" Type="http://schemas.openxmlformats.org/officeDocument/2006/relationships/hyperlink" Target="https://zendesk.wd1.myworkdayjobs.com/en-US/zendesk" TargetMode="External"/><Relationship Id="rId103" Type="http://schemas.openxmlformats.org/officeDocument/2006/relationships/hyperlink" Target="https://job-boards.greenhouse.io/dataiku" TargetMode="External"/><Relationship Id="rId310" Type="http://schemas.openxmlformats.org/officeDocument/2006/relationships/hyperlink" Target="https://careers.southwestair.com/us/en/search-results" TargetMode="External"/><Relationship Id="rId548" Type="http://schemas.openxmlformats.org/officeDocument/2006/relationships/hyperlink" Target="https://careers.astounddigital.com/opportunities/" TargetMode="External"/><Relationship Id="rId91" Type="http://schemas.openxmlformats.org/officeDocument/2006/relationships/hyperlink" Target="https://careers.xero.com/jobs/" TargetMode="External"/><Relationship Id="rId187" Type="http://schemas.openxmlformats.org/officeDocument/2006/relationships/hyperlink" Target="https://pinnaclegroup.wd1.myworkdayjobs.com/en-US/PinnacleGroup" TargetMode="External"/><Relationship Id="rId394" Type="http://schemas.openxmlformats.org/officeDocument/2006/relationships/hyperlink" Target="https://automattic.com/jobs/" TargetMode="External"/><Relationship Id="rId408" Type="http://schemas.openxmlformats.org/officeDocument/2006/relationships/hyperlink" Target="https://jobs.dayforcehcm.com/mydayforce/alljobs?locationString=United+States&amp;distance=15&amp;payType=2&amp;fromDate=2w&amp;locationId=153&amp;locationType=2" TargetMode="External"/><Relationship Id="rId615" Type="http://schemas.openxmlformats.org/officeDocument/2006/relationships/hyperlink" Target="https://www.lexisnexis.com/systems/careers/job-search.html?r=10&amp;s=0&amp;g=&amp;f=&amp;t=Full%20time&amp;l=USA%20-%20All" TargetMode="External"/><Relationship Id="rId254" Type="http://schemas.openxmlformats.org/officeDocument/2006/relationships/hyperlink" Target="https://careers.planview.com/careers-home/jobs" TargetMode="External"/><Relationship Id="rId49" Type="http://schemas.openxmlformats.org/officeDocument/2006/relationships/hyperlink" Target="https://jobs.nvidia.com/careers" TargetMode="External"/><Relationship Id="rId114" Type="http://schemas.openxmlformats.org/officeDocument/2006/relationships/hyperlink" Target="https://www.dropbox.jobs/en/jobs/" TargetMode="External"/><Relationship Id="rId461" Type="http://schemas.openxmlformats.org/officeDocument/2006/relationships/hyperlink" Target="https://superhuman.com/company/careers/jobs" TargetMode="External"/><Relationship Id="rId559" Type="http://schemas.openxmlformats.org/officeDocument/2006/relationships/hyperlink" Target="https://www.makingscience.com/digital-marketing-job-off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1B228-CE65-4E1B-8628-B35E6C156CDC}">
  <dimension ref="A1:CU368"/>
  <sheetViews>
    <sheetView tabSelected="1" workbookViewId="0"/>
  </sheetViews>
  <sheetFormatPr defaultRowHeight="15" x14ac:dyDescent="0.25"/>
  <sheetData>
    <row r="1" spans="1:99" ht="90" x14ac:dyDescent="0.25">
      <c r="A1" t="s">
        <v>1</v>
      </c>
      <c r="B1" t="s">
        <v>2</v>
      </c>
      <c r="C1" t="s">
        <v>3</v>
      </c>
      <c r="D1" t="s">
        <v>4</v>
      </c>
      <c r="E1" t="s">
        <v>5</v>
      </c>
      <c r="F1" s="1" t="s">
        <v>6</v>
      </c>
      <c r="G1" s="1" t="s">
        <v>7</v>
      </c>
      <c r="H1" s="1" t="s">
        <v>7</v>
      </c>
      <c r="I1" s="1" t="s">
        <v>8</v>
      </c>
      <c r="J1" t="s">
        <v>9</v>
      </c>
      <c r="K1" t="s">
        <v>10</v>
      </c>
      <c r="L1" t="s">
        <v>11</v>
      </c>
      <c r="M1" s="1" t="s">
        <v>12</v>
      </c>
      <c r="N1" s="1" t="s">
        <v>13</v>
      </c>
      <c r="O1" s="1" t="s">
        <v>14</v>
      </c>
      <c r="P1" s="1" t="s">
        <v>15</v>
      </c>
      <c r="Q1" s="1" t="s">
        <v>16</v>
      </c>
      <c r="R1" t="s">
        <v>17</v>
      </c>
      <c r="S1" t="s">
        <v>18</v>
      </c>
      <c r="T1" t="s">
        <v>19</v>
      </c>
      <c r="U1" t="s">
        <v>20</v>
      </c>
      <c r="V1" s="1" t="s">
        <v>21</v>
      </c>
      <c r="W1" t="s">
        <v>22</v>
      </c>
      <c r="X1" t="s">
        <v>23</v>
      </c>
      <c r="Y1" s="1" t="s">
        <v>24</v>
      </c>
      <c r="Z1" s="1" t="s">
        <v>25</v>
      </c>
      <c r="AA1" s="2" t="s">
        <v>26</v>
      </c>
      <c r="AB1" s="3" t="s">
        <v>27</v>
      </c>
      <c r="AC1" t="s">
        <v>28</v>
      </c>
      <c r="AD1" t="s">
        <v>28</v>
      </c>
      <c r="AE1" s="1" t="s">
        <v>29</v>
      </c>
      <c r="AF1" s="1" t="s">
        <v>30</v>
      </c>
      <c r="AG1" s="1" t="s">
        <v>31</v>
      </c>
      <c r="AH1" s="1" t="s">
        <v>32</v>
      </c>
      <c r="AI1" s="1" t="s">
        <v>33</v>
      </c>
      <c r="AJ1" s="1" t="s">
        <v>34</v>
      </c>
      <c r="AK1" s="1" t="s">
        <v>35</v>
      </c>
      <c r="AL1" s="1" t="s">
        <v>36</v>
      </c>
      <c r="AM1" s="1"/>
      <c r="AN1" s="1" t="s">
        <v>37</v>
      </c>
      <c r="AO1" s="1" t="s">
        <v>38</v>
      </c>
      <c r="AP1" s="1" t="s">
        <v>39</v>
      </c>
      <c r="AQ1" s="1"/>
      <c r="AR1" t="s">
        <v>0</v>
      </c>
      <c r="AS1" t="s">
        <v>40</v>
      </c>
      <c r="AT1" s="1" t="s">
        <v>41</v>
      </c>
      <c r="AU1" s="1" t="s">
        <v>42</v>
      </c>
      <c r="AV1" t="s">
        <v>43</v>
      </c>
      <c r="AW1" t="s">
        <v>44</v>
      </c>
      <c r="AX1" s="11" t="s">
        <v>45</v>
      </c>
      <c r="AY1" t="s">
        <v>46</v>
      </c>
      <c r="AZ1" t="s">
        <v>47</v>
      </c>
      <c r="BA1" s="4" t="s">
        <v>48</v>
      </c>
      <c r="BB1" t="s">
        <v>49</v>
      </c>
      <c r="BC1" t="s">
        <v>50</v>
      </c>
      <c r="BD1" t="s">
        <v>51</v>
      </c>
      <c r="BE1" t="s">
        <v>52</v>
      </c>
      <c r="BF1" s="5" t="s">
        <v>53</v>
      </c>
      <c r="BG1" s="5" t="s">
        <v>54</v>
      </c>
      <c r="BH1" s="5" t="s">
        <v>55</v>
      </c>
      <c r="BI1" t="s">
        <v>56</v>
      </c>
      <c r="BJ1" t="s">
        <v>57</v>
      </c>
      <c r="BK1" t="s">
        <v>58</v>
      </c>
      <c r="BL1" t="s">
        <v>59</v>
      </c>
      <c r="BM1" s="5" t="s">
        <v>60</v>
      </c>
      <c r="BN1" t="s">
        <v>61</v>
      </c>
      <c r="BO1" s="1" t="s">
        <v>62</v>
      </c>
      <c r="BP1" t="s">
        <v>63</v>
      </c>
      <c r="BQ1" t="s">
        <v>64</v>
      </c>
      <c r="BR1" s="1" t="s">
        <v>65</v>
      </c>
      <c r="BS1" t="s">
        <v>66</v>
      </c>
      <c r="BT1" s="1" t="s">
        <v>39</v>
      </c>
      <c r="BU1" s="1" t="s">
        <v>67</v>
      </c>
      <c r="BV1" s="6" t="s">
        <v>68</v>
      </c>
      <c r="BW1" s="6" t="s">
        <v>69</v>
      </c>
      <c r="BX1" s="6" t="s">
        <v>70</v>
      </c>
      <c r="BY1" s="6" t="s">
        <v>71</v>
      </c>
      <c r="BZ1" s="1" t="s">
        <v>66</v>
      </c>
      <c r="CA1" s="1" t="s">
        <v>39</v>
      </c>
      <c r="CB1" s="1" t="s">
        <v>72</v>
      </c>
      <c r="CC1" s="6" t="s">
        <v>73</v>
      </c>
      <c r="CD1" s="1" t="s">
        <v>74</v>
      </c>
      <c r="CE1" s="6" t="s">
        <v>75</v>
      </c>
      <c r="CF1" s="1" t="s">
        <v>76</v>
      </c>
      <c r="CG1" s="7" t="s">
        <v>77</v>
      </c>
      <c r="CH1" s="1" t="s">
        <v>78</v>
      </c>
      <c r="CI1" s="1" t="s">
        <v>79</v>
      </c>
      <c r="CJ1" s="1" t="s">
        <v>80</v>
      </c>
      <c r="CK1" s="1" t="s">
        <v>81</v>
      </c>
      <c r="CL1" s="1" t="s">
        <v>82</v>
      </c>
      <c r="CM1" s="1" t="s">
        <v>83</v>
      </c>
      <c r="CN1" s="1" t="s">
        <v>84</v>
      </c>
      <c r="CO1" s="1" t="s">
        <v>85</v>
      </c>
      <c r="CP1" s="8" t="s">
        <v>86</v>
      </c>
      <c r="CQ1" t="s">
        <v>87</v>
      </c>
      <c r="CR1" t="s">
        <v>88</v>
      </c>
      <c r="CS1" t="s">
        <v>89</v>
      </c>
      <c r="CT1" s="9" t="s">
        <v>90</v>
      </c>
      <c r="CU1" s="10" t="s">
        <v>91</v>
      </c>
    </row>
    <row r="2" spans="1:99" ht="409.5" x14ac:dyDescent="0.25">
      <c r="A2">
        <v>1</v>
      </c>
      <c r="B2" t="s">
        <v>92</v>
      </c>
      <c r="C2" t="str">
        <f t="shared" ref="C2:C65" si="0">A2&amp;" - "&amp;B2</f>
        <v>1 - HubSpot</v>
      </c>
      <c r="D2" t="s">
        <v>93</v>
      </c>
      <c r="E2" t="s">
        <v>94</v>
      </c>
      <c r="F2" s="1" t="s">
        <v>95</v>
      </c>
      <c r="G2" s="1" t="str">
        <f>IFERROR(INDEX([1]Apollo!$C$2:$R$2344,MATCH($C2,[1]Apollo!$B$2:$B$2344,0),MATCH(G$1,[1]Apollo!$C$1:$R$1,0)),"")</f>
        <v/>
      </c>
      <c r="H2" s="1"/>
      <c r="I2" s="1" t="str">
        <f>IFERROR(INDEX([1]Apollo!$C$2:$R$2344,MATCH($C2,[1]Apollo!$B$2:$B$2344,0),MATCH(I$1,[1]Apollo!$C$1:$R$1,0)),"")</f>
        <v/>
      </c>
      <c r="J2" t="s">
        <v>96</v>
      </c>
      <c r="K2" s="1" t="str">
        <f>IFERROR(INDEX([1]Apollo!$C$2:$R$2344,MATCH($C2,[1]Apollo!$B$2:$B$2344,0),MATCH(K$1,[1]Apollo!$C$1:$R$1,0)),"")</f>
        <v/>
      </c>
      <c r="L2" s="1" t="str">
        <f>IFERROR(INDEX([1]Apollo!$C$2:$R$2344,MATCH($C2,[1]Apollo!$B$2:$B$2344,0),MATCH(L$1,[1]Apollo!$C$1:$R$1,0)),"")</f>
        <v/>
      </c>
      <c r="M2" s="1" t="s">
        <v>97</v>
      </c>
      <c r="N2" s="1" t="s">
        <v>98</v>
      </c>
      <c r="O2" s="1" t="str">
        <f>IFERROR(INDEX([1]Apollo!$C$2:$R$2344,MATCH($C2,[1]Apollo!$B$2:$B$2344,0),MATCH(O$1,[1]Apollo!$C$1:$R$1,0)),"")</f>
        <v/>
      </c>
      <c r="P2" s="1">
        <v>4</v>
      </c>
      <c r="Q2" s="1">
        <v>4</v>
      </c>
      <c r="R2" s="12">
        <v>25984</v>
      </c>
      <c r="S2" s="12">
        <v>23319</v>
      </c>
      <c r="T2" s="13">
        <v>38877</v>
      </c>
      <c r="U2" t="s">
        <v>99</v>
      </c>
      <c r="V2" s="1" t="str">
        <f>IFERROR(INDEX([1]Apollo!$C$2:$R$2344,MATCH($C2,[1]Apollo!$B$2:$B$2344,0),MATCH(V$1,[1]Apollo!$C$1:$R$1,0)),"")</f>
        <v/>
      </c>
      <c r="W2" t="s">
        <v>100</v>
      </c>
      <c r="X2" s="1" t="str">
        <f>IFERROR(INDEX([1]Apollo!$C$2:$R$2344,MATCH($C2,[1]Apollo!$B$2:$B$2344,0),MATCH(X$1,[1]Apollo!$C$1:$R$1,0)),"")</f>
        <v/>
      </c>
      <c r="Y2" s="1" t="str">
        <f>IFERROR(INDEX([1]Apollo!$C$2:$R$2344,MATCH($C2,[1]Apollo!$B$2:$B$2344,0),MATCH(Y$1,[1]Apollo!$C$1:$R$1,0)),"")</f>
        <v/>
      </c>
      <c r="Z2" s="1" t="str">
        <f>IFERROR(INDEX([1]Apollo!$C$2:$R$2344,MATCH($C2,[1]Apollo!$B$2:$B$2344,0),MATCH(Z$1,[1]Apollo!$C$1:$R$1,0)),"")</f>
        <v/>
      </c>
      <c r="AA2" s="2" t="str">
        <f>IFERROR(INDEX([1]Apollo!$C$2:$R$2344,MATCH($C2,[1]Apollo!$B$2:$B$2344,0),MATCH(AA$1,[1]Apollo!$C$1:$R$1,0)),"")</f>
        <v/>
      </c>
      <c r="AB2" s="3" t="str">
        <f>IFERROR(INDEX([1]Apollo!$C$2:$R$2344,MATCH($C2,[1]Apollo!$B$2:$B$2344,0),MATCH(AB$1,[1]Apollo!$C$1:$R$1,0)),"")</f>
        <v/>
      </c>
      <c r="AC2" t="s">
        <v>101</v>
      </c>
      <c r="AD2" s="1" t="str">
        <f>IFERROR(INDEX([1]Apollo!$C$2:$R$2344,MATCH($C2,[1]Apollo!$B$2:$B$2344,0),MATCH(AD$1,[1]Apollo!$C$1:$R$1,0)),"")</f>
        <v/>
      </c>
      <c r="AE2" s="14" t="s">
        <v>102</v>
      </c>
      <c r="AF2" s="1"/>
      <c r="AG2" s="1" t="s">
        <v>103</v>
      </c>
      <c r="AH2" s="1"/>
      <c r="AI2" s="1"/>
      <c r="AJ2" s="14" t="s">
        <v>104</v>
      </c>
      <c r="AK2" s="1" t="s">
        <v>105</v>
      </c>
      <c r="AL2" s="1" t="s">
        <v>106</v>
      </c>
      <c r="AM2" s="1" t="s">
        <v>107</v>
      </c>
      <c r="AN2" s="1" t="s">
        <v>108</v>
      </c>
      <c r="AO2" s="1" t="s">
        <v>109</v>
      </c>
      <c r="AP2" s="1" t="s">
        <v>110</v>
      </c>
      <c r="AQ2" s="1" t="e">
        <f>AE2=#REF!</f>
        <v>#REF!</v>
      </c>
      <c r="AR2" t="s">
        <v>111</v>
      </c>
      <c r="AS2" s="1" t="str">
        <f>IFERROR(INDEX([1]Apollo!$C$2:$R$2344,MATCH($C2,[1]Apollo!$B$2:$B$2344,0),MATCH(AS$1,[1]Apollo!$C$1:$R$1,0)),"")</f>
        <v/>
      </c>
      <c r="AT2" s="1" t="str">
        <f t="shared" ref="AT2:AT65" si="1">IF(AR2="",AS2,AR2)</f>
        <v>http://www.linkedin.com/company/hubspot</v>
      </c>
      <c r="AU2" s="1" t="str">
        <f t="shared" ref="AU2:AU65" si="2">AT2&amp;"/insights"</f>
        <v>http://www.linkedin.com/company/hubspot/insights</v>
      </c>
      <c r="AV2" t="s">
        <v>112</v>
      </c>
      <c r="AW2" s="1" t="str">
        <f>IFERROR(INDEX([1]Apollo!$C$2:$R$2344,MATCH($C2,[1]Apollo!$B$2:$B$2344,0),MATCH(AW$1,[1]Apollo!$C$1:$R$1,0)),"")</f>
        <v/>
      </c>
      <c r="AX2" s="1" t="e">
        <f>VLOOKUP(AW2,[1]Sheet1!$K$1:$L$4,2,TRUE)</f>
        <v>#N/A</v>
      </c>
      <c r="AY2" t="s">
        <v>113</v>
      </c>
      <c r="AZ2" t="s">
        <v>114</v>
      </c>
      <c r="BA2" s="4">
        <f>INDEX('[1]Glassdoor Scores'!C:C,MATCH($A2,'[1]Glassdoor Scores'!$A:$A,0))</f>
        <v>4.4000000000000004</v>
      </c>
      <c r="BB2" t="str">
        <f>INDEX('[1]Glassdoor Scores'!B:B,MATCH($A2,'[1]Glassdoor Scores'!$A:$A,0))</f>
        <v>OpenAI</v>
      </c>
      <c r="BC2">
        <f>INDEX('[1]Glassdoor Scores'!D:D,MATCH($A2,'[1]Glassdoor Scores'!$A:$A,0))</f>
        <v>520</v>
      </c>
      <c r="BD2">
        <f>INDEX('[1]Glassdoor Scores'!E:E,MATCH($A2,'[1]Glassdoor Scores'!$A:$A,0))</f>
        <v>3.9</v>
      </c>
      <c r="BE2">
        <f>INDEX('[1]Glassdoor Scores'!F:F,MATCH($A2,'[1]Glassdoor Scores'!$A:$A,0))</f>
        <v>4.2</v>
      </c>
      <c r="BF2" s="5">
        <f>INDEX('[1]Glassdoor Scores'!G:G,MATCH($A2,'[1]Glassdoor Scores'!$A:$A,0))</f>
        <v>4.5999999999999996</v>
      </c>
      <c r="BG2" s="5">
        <f>INDEX('[1]Glassdoor Scores'!H:H,MATCH($A2,'[1]Glassdoor Scores'!$A:$A,0))</f>
        <v>0.91</v>
      </c>
      <c r="BH2" t="e">
        <f>BA2&lt;#REF!</f>
        <v>#REF!</v>
      </c>
      <c r="BI2" t="e">
        <f>BB2&gt;#REF!</f>
        <v>#REF!</v>
      </c>
      <c r="BJ2" t="e">
        <f>BC2&gt;#REF!</f>
        <v>#REF!</v>
      </c>
      <c r="BK2" t="e">
        <f>BD2&gt;#REF!</f>
        <v>#REF!</v>
      </c>
      <c r="BL2" t="e">
        <f>BE2&gt;#REF!</f>
        <v>#REF!</v>
      </c>
      <c r="BM2" t="e">
        <f>BF2&gt;#REF!</f>
        <v>#REF!</v>
      </c>
      <c r="BN2" t="s">
        <v>115</v>
      </c>
      <c r="BO2" s="1" t="s">
        <v>116</v>
      </c>
      <c r="BP2">
        <v>4</v>
      </c>
      <c r="BQ2">
        <v>0</v>
      </c>
      <c r="BR2" s="1" t="s">
        <v>117</v>
      </c>
      <c r="BS2" t="s">
        <v>118</v>
      </c>
      <c r="BT2" s="1" t="s">
        <v>119</v>
      </c>
      <c r="BU2" s="1"/>
      <c r="BV2" s="1"/>
      <c r="BW2" s="1"/>
      <c r="BX2" s="1"/>
      <c r="BY2" s="1"/>
      <c r="BZ2" s="1"/>
      <c r="CA2" s="1"/>
      <c r="CB2" s="1">
        <v>370</v>
      </c>
      <c r="CC2" s="6">
        <v>0.19</v>
      </c>
      <c r="CD2" s="1">
        <v>12150</v>
      </c>
      <c r="CE2" s="6">
        <v>0.05</v>
      </c>
      <c r="CF2" s="6">
        <f t="shared" ref="CF2:CF65" si="3">IFERROR(CB2/CD2,"")</f>
        <v>3.0452674897119343E-2</v>
      </c>
      <c r="CG2" s="7" t="e">
        <f t="shared" ref="CG2:CG65" si="4">CD2/AW2</f>
        <v>#VALUE!</v>
      </c>
      <c r="CH2" s="1">
        <v>8</v>
      </c>
      <c r="CI2">
        <f>IFERROR(IF(AX2=[1]Sheet1!$L$2,VLOOKUP(CB2,[1]Sheet1!$X$3:$Y$7,2,TRUE),IF(AX2=[1]Sheet1!$L$3,VLOOKUP(CB2,[1]Sheet1!$Z$3:$AA$7,2,TRUE),VLOOKUP(CB2,[1]Sheet1!$AB$3:$AC$7,2,TRUE))),0)</f>
        <v>0</v>
      </c>
      <c r="CJ2" s="1">
        <f>IFERROR(VLOOKUP(CC2,[1]Sheet1!$U$3:$V$7,2,TRUE),0)</f>
        <v>4</v>
      </c>
      <c r="CK2" s="1">
        <f>MIN(IFERROR(IF(AX2=[1]Sheet1!$L$2,VLOOKUP(CE2,[1]Sheet1!$N$3:$O$7,2,TRUE),IF(AX2=[1]Sheet1!$L$3,VLOOKUP(CE2,[1]Sheet1!$P$3:$Q$6,2,TRUE),VLOOKUP(CE2,[1]Sheet1!$R$3:$S$6,2,TRUE))),0),INDEX([1]Sheet1!$I:$I,MATCH(CH2,[1]Sheet1!$A:$A,0)))</f>
        <v>0</v>
      </c>
      <c r="CL2" s="15" t="e">
        <f>INDEX([1]Sheet1!D:D,MATCH($CI2,[1]Sheet1!$A:$A,0))</f>
        <v>#N/A</v>
      </c>
      <c r="CM2" s="15" t="e">
        <f>INDEX([1]Sheet1!E:E,MATCH($CI2,[1]Sheet1!$A:$A,0))</f>
        <v>#N/A</v>
      </c>
      <c r="CN2" s="15" t="e">
        <f>INDEX([1]Sheet1!F:F,MATCH($CI2,[1]Sheet1!$A:$A,0))</f>
        <v>#N/A</v>
      </c>
      <c r="CO2" s="1" t="s">
        <v>120</v>
      </c>
      <c r="CP2" s="16" t="e">
        <f>IF(COUNTA(CO2)&gt;0,MIN(MIN(SUMPRODUCT(CI2:CK2,CL2:CN2),INDEX([1]Sheet1!$H:$H,MATCH(CH2,[1]Sheet1!$A:$A,0)))+1,5),MIN(SUMPRODUCT(CI2:CK2,CL2:CN2),INDEX([1]Sheet1!$H:$H,MATCH(CH2,[1]Sheet1!$A:$A,0))))</f>
        <v>#N/A</v>
      </c>
      <c r="CQ2" s="17" t="e">
        <f>SUMIFS([1]Rubric!Y:Y,[1]Rubric!V:V,BN2,[1]Rubric!W:W,P2)</f>
        <v>#VALUE!</v>
      </c>
      <c r="CR2" s="5" t="e">
        <f>INDEX([1]Rubric!D:D,MATCH(BP2,[1]Rubric!#REF!,0))</f>
        <v>#REF!</v>
      </c>
      <c r="CS2" s="5" t="e">
        <f>INDEX([1]Rubric!E:E,MATCH(Q2,[1]Rubric!#REF!,0))</f>
        <v>#REF!</v>
      </c>
      <c r="CT2" s="18" t="e">
        <f>SUM(CQ2:CS2)*[1]Rubric!$A$3</f>
        <v>#VALUE!</v>
      </c>
      <c r="CU2" s="19" t="e">
        <f t="shared" ref="CU2:CU65" si="5">AVERAGE(CP2,CT2)</f>
        <v>#N/A</v>
      </c>
    </row>
    <row r="3" spans="1:99" ht="409.5" x14ac:dyDescent="0.25">
      <c r="A3">
        <v>2</v>
      </c>
      <c r="B3" t="s">
        <v>121</v>
      </c>
      <c r="C3" t="str">
        <f t="shared" si="0"/>
        <v>2 - SAP</v>
      </c>
      <c r="D3" t="s">
        <v>93</v>
      </c>
      <c r="E3" t="s">
        <v>122</v>
      </c>
      <c r="F3" s="1" t="s">
        <v>123</v>
      </c>
      <c r="G3" s="1" t="str">
        <f>IFERROR(INDEX([1]Apollo!$C$2:$R$2344,MATCH($C3,[1]Apollo!$B$2:$B$2344,0),MATCH(G$1,[1]Apollo!$C$1:$R$1,0)),"")</f>
        <v/>
      </c>
      <c r="H3" s="1"/>
      <c r="I3" s="1" t="str">
        <f>IFERROR(INDEX([1]Apollo!$C$2:$R$2344,MATCH($C3,[1]Apollo!$B$2:$B$2344,0),MATCH(I$1,[1]Apollo!$C$1:$R$1,0)),"")</f>
        <v/>
      </c>
      <c r="J3" t="s">
        <v>124</v>
      </c>
      <c r="K3" s="1" t="str">
        <f>IFERROR(INDEX([1]Apollo!$C$2:$R$2344,MATCH($C3,[1]Apollo!$B$2:$B$2344,0),MATCH(K$1,[1]Apollo!$C$1:$R$1,0)),"")</f>
        <v/>
      </c>
      <c r="L3" s="1" t="str">
        <f>IFERROR(INDEX([1]Apollo!$C$2:$R$2344,MATCH($C3,[1]Apollo!$B$2:$B$2344,0),MATCH(L$1,[1]Apollo!$C$1:$R$1,0)),"")</f>
        <v/>
      </c>
      <c r="M3" s="1" t="s">
        <v>125</v>
      </c>
      <c r="N3" s="1" t="s">
        <v>126</v>
      </c>
      <c r="O3" s="1" t="str">
        <f>IFERROR(INDEX([1]Apollo!$C$2:$R$2344,MATCH($C3,[1]Apollo!$B$2:$B$2344,0),MATCH(O$1,[1]Apollo!$C$1:$R$1,0)),"")</f>
        <v/>
      </c>
      <c r="P3" s="1">
        <v>4</v>
      </c>
      <c r="Q3" s="1">
        <v>4</v>
      </c>
      <c r="R3" s="12">
        <v>5650</v>
      </c>
      <c r="S3" s="12">
        <v>4751</v>
      </c>
      <c r="T3" s="13">
        <v>26390</v>
      </c>
      <c r="U3" t="s">
        <v>99</v>
      </c>
      <c r="V3" s="1" t="str">
        <f>IFERROR(INDEX([1]Apollo!$C$2:$R$2344,MATCH($C3,[1]Apollo!$B$2:$B$2344,0),MATCH(V$1,[1]Apollo!$C$1:$R$1,0)),"")</f>
        <v/>
      </c>
      <c r="W3" t="s">
        <v>127</v>
      </c>
      <c r="X3" s="1" t="str">
        <f>IFERROR(INDEX([1]Apollo!$C$2:$R$2344,MATCH($C3,[1]Apollo!$B$2:$B$2344,0),MATCH(X$1,[1]Apollo!$C$1:$R$1,0)),"")</f>
        <v/>
      </c>
      <c r="Y3" s="1" t="str">
        <f>IFERROR(INDEX([1]Apollo!$C$2:$R$2344,MATCH($C3,[1]Apollo!$B$2:$B$2344,0),MATCH(Y$1,[1]Apollo!$C$1:$R$1,0)),"")</f>
        <v/>
      </c>
      <c r="Z3" s="1" t="str">
        <f>IFERROR(INDEX([1]Apollo!$C$2:$R$2344,MATCH($C3,[1]Apollo!$B$2:$B$2344,0),MATCH(Z$1,[1]Apollo!$C$1:$R$1,0)),"")</f>
        <v/>
      </c>
      <c r="AA3" s="2" t="str">
        <f>IFERROR(INDEX([1]Apollo!$C$2:$R$2344,MATCH($C3,[1]Apollo!$B$2:$B$2344,0),MATCH(AA$1,[1]Apollo!$C$1:$R$1,0)),"")</f>
        <v/>
      </c>
      <c r="AB3" s="3" t="str">
        <f>IFERROR(INDEX([1]Apollo!$C$2:$R$2344,MATCH($C3,[1]Apollo!$B$2:$B$2344,0),MATCH(AB$1,[1]Apollo!$C$1:$R$1,0)),"")</f>
        <v/>
      </c>
      <c r="AC3" t="s">
        <v>128</v>
      </c>
      <c r="AD3" s="1" t="str">
        <f>IFERROR(INDEX([1]Apollo!$C$2:$R$2344,MATCH($C3,[1]Apollo!$B$2:$B$2344,0),MATCH(AD$1,[1]Apollo!$C$1:$R$1,0)),"")</f>
        <v/>
      </c>
      <c r="AE3" s="14" t="s">
        <v>129</v>
      </c>
      <c r="AF3" s="1"/>
      <c r="AG3" s="1" t="s">
        <v>103</v>
      </c>
      <c r="AH3" s="1"/>
      <c r="AI3" s="1"/>
      <c r="AJ3" s="1" t="s">
        <v>130</v>
      </c>
      <c r="AK3" s="1" t="s">
        <v>131</v>
      </c>
      <c r="AL3" s="1" t="s">
        <v>132</v>
      </c>
      <c r="AM3" s="1"/>
      <c r="AN3" s="1" t="s">
        <v>133</v>
      </c>
      <c r="AO3" s="1" t="s">
        <v>134</v>
      </c>
      <c r="AP3" s="1" t="s">
        <v>135</v>
      </c>
      <c r="AQ3" s="1" t="e">
        <f>AE3=#REF!</f>
        <v>#REF!</v>
      </c>
      <c r="AR3" t="s">
        <v>136</v>
      </c>
      <c r="AS3" s="1" t="str">
        <f>IFERROR(INDEX([1]Apollo!$C$2:$R$2344,MATCH($C3,[1]Apollo!$B$2:$B$2344,0),MATCH(AS$1,[1]Apollo!$C$1:$R$1,0)),"")</f>
        <v/>
      </c>
      <c r="AT3" s="1" t="str">
        <f t="shared" si="1"/>
        <v>https://www.linkedin.com/company/sap</v>
      </c>
      <c r="AU3" s="1" t="str">
        <f t="shared" si="2"/>
        <v>https://www.linkedin.com/company/sap/insights</v>
      </c>
      <c r="AV3" t="s">
        <v>137</v>
      </c>
      <c r="AW3" s="1">
        <v>111000</v>
      </c>
      <c r="AX3" s="1" t="str">
        <f>VLOOKUP(AW3,[1]Sheet1!$K$1:$L$4,2,TRUE)</f>
        <v>&gt;50,000</v>
      </c>
      <c r="AY3" t="s">
        <v>138</v>
      </c>
      <c r="AZ3" t="s">
        <v>113</v>
      </c>
      <c r="BA3" s="4">
        <f>INDEX('[1]Glassdoor Scores'!C:C,MATCH($A3,'[1]Glassdoor Scores'!$A:$A,0))</f>
        <v>4.0999999999999996</v>
      </c>
      <c r="BB3" t="str">
        <f>INDEX('[1]Glassdoor Scores'!B:B,MATCH($A3,'[1]Glassdoor Scores'!$A:$A,0))</f>
        <v>CoreWeave</v>
      </c>
      <c r="BC3">
        <f>INDEX('[1]Glassdoor Scores'!D:D,MATCH($A3,'[1]Glassdoor Scores'!$A:$A,0))</f>
        <v>115</v>
      </c>
      <c r="BD3">
        <f>INDEX('[1]Glassdoor Scores'!E:E,MATCH($A3,'[1]Glassdoor Scores'!$A:$A,0))</f>
        <v>3.7</v>
      </c>
      <c r="BE3">
        <f>INDEX('[1]Glassdoor Scores'!F:F,MATCH($A3,'[1]Glassdoor Scores'!$A:$A,0))</f>
        <v>4</v>
      </c>
      <c r="BF3" s="5">
        <f>INDEX('[1]Glassdoor Scores'!G:G,MATCH($A3,'[1]Glassdoor Scores'!$A:$A,0))</f>
        <v>4.2</v>
      </c>
      <c r="BG3" s="5">
        <f>INDEX('[1]Glassdoor Scores'!H:H,MATCH($A3,'[1]Glassdoor Scores'!$A:$A,0))</f>
        <v>0.89</v>
      </c>
      <c r="BH3" t="e">
        <f>BA3&lt;#REF!</f>
        <v>#REF!</v>
      </c>
      <c r="BI3" t="e">
        <f>BB3&gt;#REF!</f>
        <v>#REF!</v>
      </c>
      <c r="BJ3" t="e">
        <f>BC3&gt;#REF!</f>
        <v>#REF!</v>
      </c>
      <c r="BK3" t="e">
        <f>BD3&gt;#REF!</f>
        <v>#REF!</v>
      </c>
      <c r="BL3" t="e">
        <f>BE3&gt;#REF!</f>
        <v>#REF!</v>
      </c>
      <c r="BM3" t="e">
        <f>BF3&gt;#REF!</f>
        <v>#REF!</v>
      </c>
      <c r="BN3" t="s">
        <v>115</v>
      </c>
      <c r="BO3" s="1" t="s">
        <v>139</v>
      </c>
      <c r="BP3">
        <v>4</v>
      </c>
      <c r="BQ3">
        <v>3</v>
      </c>
      <c r="BR3" s="1" t="s">
        <v>140</v>
      </c>
      <c r="BS3" t="s">
        <v>141</v>
      </c>
      <c r="BT3" s="1" t="s">
        <v>142</v>
      </c>
      <c r="BU3" s="1"/>
      <c r="BV3" s="1"/>
      <c r="BW3" s="1"/>
      <c r="BX3" s="1"/>
      <c r="BY3" s="1"/>
      <c r="BZ3" s="1"/>
      <c r="CA3" s="1"/>
      <c r="CB3" s="1">
        <v>3369</v>
      </c>
      <c r="CC3" s="6">
        <v>0.3</v>
      </c>
      <c r="CD3" s="1">
        <v>142879</v>
      </c>
      <c r="CE3" s="6">
        <v>0.03</v>
      </c>
      <c r="CF3" s="6">
        <f t="shared" si="3"/>
        <v>2.3579392352969995E-2</v>
      </c>
      <c r="CG3" s="7">
        <f t="shared" si="4"/>
        <v>1.2871981981981981</v>
      </c>
      <c r="CH3" s="1">
        <v>1</v>
      </c>
      <c r="CI3">
        <f>IFERROR(IF(AX3=[1]Sheet1!$L$2,VLOOKUP(CB3,[1]Sheet1!$X$3:$Y$7,2,TRUE),IF(AX3=[1]Sheet1!$L$3,VLOOKUP(CB3,[1]Sheet1!$Z$3:$AA$7,2,TRUE),VLOOKUP(CB3,[1]Sheet1!$AB$3:$AC$7,2,TRUE))),0)</f>
        <v>5</v>
      </c>
      <c r="CJ3" s="1">
        <f>IFERROR(VLOOKUP(CC3,[1]Sheet1!$U$3:$V$7,2,TRUE),0)</f>
        <v>4</v>
      </c>
      <c r="CK3" s="1">
        <f>MIN(IFERROR(IF(AX3=[1]Sheet1!$L$2,VLOOKUP(CE3,[1]Sheet1!$N$3:$O$7,2,TRUE),IF(AX3=[1]Sheet1!$L$3,VLOOKUP(CE3,[1]Sheet1!$P$3:$Q$6,2,TRUE),VLOOKUP(CE3,[1]Sheet1!$R$3:$S$6,2,TRUE))),0),INDEX([1]Sheet1!$I:$I,MATCH(CH3,[1]Sheet1!$A:$A,0)))</f>
        <v>4</v>
      </c>
      <c r="CL3" s="15">
        <f>INDEX([1]Sheet1!D:D,MATCH($CI3,[1]Sheet1!$A:$A,0))</f>
        <v>0</v>
      </c>
      <c r="CM3" s="15">
        <f>INDEX([1]Sheet1!E:E,MATCH($CI3,[1]Sheet1!$A:$A,0))</f>
        <v>0</v>
      </c>
      <c r="CN3" s="15">
        <f>INDEX([1]Sheet1!F:F,MATCH($CI3,[1]Sheet1!$A:$A,0))</f>
        <v>0.5</v>
      </c>
      <c r="CO3" s="15" t="s">
        <v>143</v>
      </c>
      <c r="CP3" s="16">
        <f>IF(COUNTA(CO3)&gt;0,MIN(MIN(SUMPRODUCT(CI3:CK3,CL3:CN3),INDEX([1]Sheet1!$H:$H,MATCH(CH3,[1]Sheet1!$A:$A,0)))+1,5),MIN(SUMPRODUCT(CI3:CK3,CL3:CN3),INDEX([1]Sheet1!$H:$H,MATCH(CH3,[1]Sheet1!$A:$A,0))))</f>
        <v>3</v>
      </c>
      <c r="CQ3" s="17" t="e">
        <f>SUMIFS([1]Rubric!Y:Y,[1]Rubric!V:V,BN3,[1]Rubric!W:W,P3)</f>
        <v>#VALUE!</v>
      </c>
      <c r="CR3" s="5" t="e">
        <f>INDEX([1]Rubric!D:D,MATCH(BP3,[1]Rubric!#REF!,0))</f>
        <v>#REF!</v>
      </c>
      <c r="CS3" s="5" t="e">
        <f>INDEX([1]Rubric!E:E,MATCH(Q3,[1]Rubric!#REF!,0))</f>
        <v>#REF!</v>
      </c>
      <c r="CT3" s="18" t="e">
        <f>SUM(CQ3:CS3)*[1]Rubric!$A$3</f>
        <v>#VALUE!</v>
      </c>
      <c r="CU3" s="19" t="e">
        <f t="shared" si="5"/>
        <v>#VALUE!</v>
      </c>
    </row>
    <row r="4" spans="1:99" ht="409.5" x14ac:dyDescent="0.25">
      <c r="A4">
        <v>3</v>
      </c>
      <c r="B4" t="s">
        <v>144</v>
      </c>
      <c r="C4" t="str">
        <f t="shared" si="0"/>
        <v>3 - Autodesk</v>
      </c>
      <c r="D4" t="s">
        <v>93</v>
      </c>
      <c r="F4" s="1"/>
      <c r="G4" s="1" t="e">
        <f>INDEX([1]Apollo!$C$2:$R$2344,MATCH($C4,[1]Apollo!$A$2:$A$2344,0),MATCH(G$1,[1]Apollo!$C$1:$R$1,0))</f>
        <v>#N/A</v>
      </c>
      <c r="H4" s="1"/>
      <c r="I4" s="1" t="e">
        <f>INDEX([1]Apollo!$C$2:$R$2344,MATCH($C4,[1]Apollo!$A$2:$A$2344,0),MATCH(I$1,[1]Apollo!$C$1:$R$1,0))</f>
        <v>#N/A</v>
      </c>
      <c r="K4" s="1" t="e">
        <f>INDEX([1]Apollo!$C$2:$R$2344,MATCH($C4,[1]Apollo!$A$2:$A$2344,0),MATCH(K$1,[1]Apollo!$C$1:$R$1,0))</f>
        <v>#N/A</v>
      </c>
      <c r="L4" s="1" t="e">
        <f>INDEX([1]Apollo!$C$2:$R$2344,MATCH($C4,[1]Apollo!$A$2:$A$2344,0),MATCH(L$1,[1]Apollo!$C$1:$R$1,0))</f>
        <v>#N/A</v>
      </c>
      <c r="M4" s="1"/>
      <c r="N4" s="1"/>
      <c r="O4" s="1" t="e">
        <f>INDEX([1]Apollo!$C$2:$R$2344,MATCH($C4,[1]Apollo!$A$2:$A$2344,0),MATCH(O$1,[1]Apollo!$C$1:$R$1,0))</f>
        <v>#N/A</v>
      </c>
      <c r="P4" s="1">
        <v>4</v>
      </c>
      <c r="Q4" s="1">
        <v>4</v>
      </c>
      <c r="V4" s="1" t="e">
        <f>INDEX([1]Apollo!$C$2:$R$2344,MATCH($C4,[1]Apollo!$A$2:$A$2344,0),MATCH(V$1,[1]Apollo!$C$1:$R$1,0))</f>
        <v>#N/A</v>
      </c>
      <c r="X4" s="1" t="e">
        <f>INDEX([1]Apollo!$C$2:$R$2344,MATCH($C4,[1]Apollo!$A$2:$A$2344,0),MATCH(X$1,[1]Apollo!$C$1:$R$1,0))</f>
        <v>#N/A</v>
      </c>
      <c r="Y4" s="1" t="e">
        <f>INDEX([1]Apollo!$C$2:$R$2344,MATCH($C4,[1]Apollo!$A$2:$A$2344,0),MATCH(Y$1,[1]Apollo!$C$1:$R$1,0))</f>
        <v>#N/A</v>
      </c>
      <c r="Z4" s="1" t="e">
        <f>INDEX([1]Apollo!$C$2:$R$2344,MATCH($C4,[1]Apollo!$A$2:$A$2344,0),MATCH(Z$1,[1]Apollo!$C$1:$R$1,0))</f>
        <v>#N/A</v>
      </c>
      <c r="AA4" s="2" t="e">
        <f>INDEX([1]Apollo!$C$2:$R$2344,MATCH($C4,[1]Apollo!$A$2:$A$2344,0),MATCH(AA$1,[1]Apollo!$C$1:$R$1,0))</f>
        <v>#N/A</v>
      </c>
      <c r="AB4" s="3" t="e">
        <f>INDEX([1]Apollo!$C$2:$R$2344,MATCH($C4,[1]Apollo!$A$2:$A$2344,0),MATCH(AB$1,[1]Apollo!$C$1:$R$1,0))</f>
        <v>#N/A</v>
      </c>
      <c r="AD4" s="1" t="e">
        <f>INDEX([1]Apollo!$C$2:$R$2344,MATCH($C4,[1]Apollo!$A$2:$A$2344,0),MATCH(AD$1,[1]Apollo!$C$1:$R$1,0))</f>
        <v>#N/A</v>
      </c>
      <c r="AE4" s="14" t="s">
        <v>145</v>
      </c>
      <c r="AF4" s="1"/>
      <c r="AG4" s="1" t="s">
        <v>103</v>
      </c>
      <c r="AH4" s="1" t="s">
        <v>146</v>
      </c>
      <c r="AI4" s="1" t="s">
        <v>147</v>
      </c>
      <c r="AJ4" s="14" t="s">
        <v>148</v>
      </c>
      <c r="AK4" s="1" t="s">
        <v>149</v>
      </c>
      <c r="AL4" s="1" t="s">
        <v>150</v>
      </c>
      <c r="AM4" s="1" t="s">
        <v>151</v>
      </c>
      <c r="AN4" s="1" t="s">
        <v>106</v>
      </c>
      <c r="AO4" s="1" t="s">
        <v>152</v>
      </c>
      <c r="AP4" s="1" t="s">
        <v>153</v>
      </c>
      <c r="AQ4" s="1" t="e">
        <f>AE4=#REF!</f>
        <v>#REF!</v>
      </c>
      <c r="AS4" s="1" t="e">
        <f>INDEX([1]Apollo!$C$2:$R$2344,MATCH($C4,[1]Apollo!$A$2:$A$2344,0),MATCH(AS$1,[1]Apollo!$C$1:$R$1,0))</f>
        <v>#N/A</v>
      </c>
      <c r="AT4" s="1" t="e">
        <f t="shared" si="1"/>
        <v>#N/A</v>
      </c>
      <c r="AU4" s="1" t="e">
        <f t="shared" si="2"/>
        <v>#N/A</v>
      </c>
      <c r="AW4" s="1" t="e">
        <f>INDEX([1]Apollo!$C$2:$R$2344,MATCH($C4,[1]Apollo!$A$2:$A$2344,0),MATCH(AW$1,[1]Apollo!$C$1:$R$1,0))</f>
        <v>#N/A</v>
      </c>
      <c r="AX4" s="1" t="e">
        <f>VLOOKUP(AW4,[1]Sheet1!$K$1:$L$4,2,TRUE)</f>
        <v>#N/A</v>
      </c>
      <c r="BA4">
        <v>4600</v>
      </c>
      <c r="BB4">
        <v>4.3</v>
      </c>
      <c r="BC4">
        <v>4.3</v>
      </c>
      <c r="BD4">
        <v>4</v>
      </c>
      <c r="BE4">
        <v>4.4000000000000004</v>
      </c>
      <c r="BF4" s="5">
        <v>0.92</v>
      </c>
      <c r="BG4" s="5">
        <v>0.95</v>
      </c>
      <c r="BH4" t="e">
        <f>BA4&lt;#REF!</f>
        <v>#REF!</v>
      </c>
      <c r="BI4" t="e">
        <f>BB4&gt;#REF!</f>
        <v>#REF!</v>
      </c>
      <c r="BJ4" t="e">
        <f>BC4&gt;#REF!</f>
        <v>#REF!</v>
      </c>
      <c r="BK4" t="e">
        <f>BD4&gt;#REF!</f>
        <v>#REF!</v>
      </c>
      <c r="BL4" t="e">
        <f>BE4&gt;#REF!</f>
        <v>#REF!</v>
      </c>
      <c r="BM4" s="5" t="e">
        <f>BF4&gt;#REF!</f>
        <v>#REF!</v>
      </c>
      <c r="BN4" t="s">
        <v>115</v>
      </c>
      <c r="BO4" s="1" t="s">
        <v>154</v>
      </c>
      <c r="BP4">
        <v>5</v>
      </c>
      <c r="BQ4">
        <v>0</v>
      </c>
      <c r="BR4" s="1" t="s">
        <v>155</v>
      </c>
      <c r="BS4" t="s">
        <v>156</v>
      </c>
      <c r="BT4" s="1" t="s">
        <v>157</v>
      </c>
      <c r="BU4" s="1"/>
      <c r="BV4" s="1"/>
      <c r="BW4" s="1"/>
      <c r="BX4" s="1"/>
      <c r="BY4" s="1"/>
      <c r="BZ4" s="1"/>
      <c r="CA4" s="1"/>
      <c r="CB4" s="20">
        <v>1859</v>
      </c>
      <c r="CC4" s="6">
        <v>0.42</v>
      </c>
      <c r="CD4" s="1">
        <v>15316</v>
      </c>
      <c r="CE4" s="6">
        <v>-0.03</v>
      </c>
      <c r="CF4" s="6">
        <f t="shared" si="3"/>
        <v>0.1213763384695743</v>
      </c>
      <c r="CG4" s="7" t="e">
        <f t="shared" si="4"/>
        <v>#N/A</v>
      </c>
      <c r="CH4" s="1">
        <v>1</v>
      </c>
      <c r="CI4">
        <f>IFERROR(IF(AX4=[1]Sheet1!$L$2,VLOOKUP(CB4,[1]Sheet1!$X$3:$Y$7,2,TRUE),IF(AX4=[1]Sheet1!$L$3,VLOOKUP(CB4,[1]Sheet1!$Z$3:$AA$7,2,TRUE),VLOOKUP(CB4,[1]Sheet1!$AB$3:$AC$7,2,TRUE))),0)</f>
        <v>0</v>
      </c>
      <c r="CJ4" s="1">
        <f>IFERROR(VLOOKUP(CC4,[1]Sheet1!$U$3:$V$7,2,TRUE),0)</f>
        <v>5</v>
      </c>
      <c r="CK4" s="1">
        <f>MIN(IFERROR(IF(AX4=[1]Sheet1!$L$2,VLOOKUP(CE4,[1]Sheet1!$N$3:$O$7,2,TRUE),IF(AX4=[1]Sheet1!$L$3,VLOOKUP(CE4,[1]Sheet1!$P$3:$Q$6,2,TRUE),VLOOKUP(CE4,[1]Sheet1!$R$3:$S$6,2,TRUE))),0),INDEX([1]Sheet1!$I:$I,MATCH(CH4,[1]Sheet1!$A:$A,0)))</f>
        <v>0</v>
      </c>
      <c r="CL4" s="15" t="e">
        <f>INDEX([1]Sheet1!D:D,MATCH($CI4,[1]Sheet1!$A:$A,0))</f>
        <v>#N/A</v>
      </c>
      <c r="CM4" s="15" t="e">
        <f>INDEX([1]Sheet1!E:E,MATCH($CI4,[1]Sheet1!$A:$A,0))</f>
        <v>#N/A</v>
      </c>
      <c r="CN4" s="15" t="e">
        <f>INDEX([1]Sheet1!F:F,MATCH($CI4,[1]Sheet1!$A:$A,0))</f>
        <v>#N/A</v>
      </c>
      <c r="CO4" s="1" t="s">
        <v>158</v>
      </c>
      <c r="CP4" s="16" t="e">
        <f>IF(COUNTA(CO4)&gt;0,MIN(MIN(SUMPRODUCT(CI4:CK4,CL4:CN4),INDEX([1]Sheet1!$H:$H,MATCH(CH4,[1]Sheet1!$A:$A,0)))+1,5),MIN(SUMPRODUCT(CI4:CK4,CL4:CN4),INDEX([1]Sheet1!$H:$H,MATCH(CH4,[1]Sheet1!$A:$A,0))))</f>
        <v>#N/A</v>
      </c>
      <c r="CQ4" s="17" t="e">
        <f>SUMIFS([1]Rubric!Y:Y,[1]Rubric!V:V,BN4,[1]Rubric!W:W,P4)</f>
        <v>#VALUE!</v>
      </c>
      <c r="CR4" s="5" t="e">
        <f>INDEX([1]Rubric!D:D,MATCH(BP4,[1]Rubric!#REF!,0))</f>
        <v>#REF!</v>
      </c>
      <c r="CS4" s="5" t="e">
        <f>INDEX([1]Rubric!E:E,MATCH(Q4,[1]Rubric!#REF!,0))</f>
        <v>#REF!</v>
      </c>
      <c r="CT4" s="18" t="e">
        <f>SUM(CQ4:CS4)*[1]Rubric!$A$3</f>
        <v>#VALUE!</v>
      </c>
      <c r="CU4" s="19" t="e">
        <f t="shared" si="5"/>
        <v>#N/A</v>
      </c>
    </row>
    <row r="5" spans="1:99" ht="409.5" x14ac:dyDescent="0.25">
      <c r="A5">
        <v>4</v>
      </c>
      <c r="B5" s="21" t="s">
        <v>159</v>
      </c>
      <c r="C5" t="str">
        <f t="shared" si="0"/>
        <v>4 - KAYAK</v>
      </c>
      <c r="D5" t="s">
        <v>93</v>
      </c>
      <c r="E5" t="s">
        <v>160</v>
      </c>
      <c r="F5" s="1" t="s">
        <v>161</v>
      </c>
      <c r="G5" s="1" t="str">
        <f>IFERROR(INDEX([1]Apollo!$C$2:$R$2344,MATCH($C5,[1]Apollo!$B$2:$B$2344,0),MATCH(G$1,[1]Apollo!$C$1:$R$1,0)),"")</f>
        <v/>
      </c>
      <c r="H5" s="1"/>
      <c r="I5" s="1" t="str">
        <f>IFERROR(INDEX([1]Apollo!$C$2:$R$2344,MATCH($C5,[1]Apollo!$B$2:$B$2344,0),MATCH(I$1,[1]Apollo!$C$1:$R$1,0)),"")</f>
        <v/>
      </c>
      <c r="J5" t="s">
        <v>162</v>
      </c>
      <c r="K5" s="1" t="str">
        <f>IFERROR(INDEX([1]Apollo!$C$2:$R$2344,MATCH($C5,[1]Apollo!$B$2:$B$2344,0),MATCH(K$1,[1]Apollo!$C$1:$R$1,0)),"")</f>
        <v/>
      </c>
      <c r="L5" s="1" t="str">
        <f>IFERROR(INDEX([1]Apollo!$C$2:$R$2344,MATCH($C5,[1]Apollo!$B$2:$B$2344,0),MATCH(L$1,[1]Apollo!$C$1:$R$1,0)),"")</f>
        <v/>
      </c>
      <c r="M5" s="1" t="s">
        <v>163</v>
      </c>
      <c r="N5" s="1" t="s">
        <v>164</v>
      </c>
      <c r="O5" s="1" t="str">
        <f>IFERROR(INDEX([1]Apollo!$C$2:$R$2344,MATCH($C5,[1]Apollo!$B$2:$B$2344,0),MATCH(O$1,[1]Apollo!$C$1:$R$1,0)),"")</f>
        <v/>
      </c>
      <c r="P5" s="1">
        <v>5</v>
      </c>
      <c r="Q5" s="1">
        <v>4</v>
      </c>
      <c r="R5" s="12">
        <v>180996</v>
      </c>
      <c r="S5" s="12">
        <v>170801</v>
      </c>
      <c r="T5" s="13">
        <v>38000</v>
      </c>
      <c r="U5" t="s">
        <v>99</v>
      </c>
      <c r="V5" s="1" t="str">
        <f>IFERROR(INDEX([1]Apollo!$C$2:$R$2344,MATCH($C5,[1]Apollo!$B$2:$B$2344,0),MATCH(V$1,[1]Apollo!$C$1:$R$1,0)),"")</f>
        <v/>
      </c>
      <c r="W5" t="s">
        <v>165</v>
      </c>
      <c r="X5" s="1" t="str">
        <f>IFERROR(INDEX([1]Apollo!$C$2:$R$2344,MATCH($C5,[1]Apollo!$B$2:$B$2344,0),MATCH(X$1,[1]Apollo!$C$1:$R$1,0)),"")</f>
        <v/>
      </c>
      <c r="Y5" s="1" t="str">
        <f>IFERROR(INDEX([1]Apollo!$C$2:$R$2344,MATCH($C5,[1]Apollo!$B$2:$B$2344,0),MATCH(Y$1,[1]Apollo!$C$1:$R$1,0)),"")</f>
        <v/>
      </c>
      <c r="Z5" s="1" t="str">
        <f>IFERROR(INDEX([1]Apollo!$C$2:$R$2344,MATCH($C5,[1]Apollo!$B$2:$B$2344,0),MATCH(Z$1,[1]Apollo!$C$1:$R$1,0)),"")</f>
        <v/>
      </c>
      <c r="AA5" s="2" t="str">
        <f>IFERROR(INDEX([1]Apollo!$C$2:$R$2344,MATCH($C5,[1]Apollo!$B$2:$B$2344,0),MATCH(AA$1,[1]Apollo!$C$1:$R$1,0)),"")</f>
        <v/>
      </c>
      <c r="AB5" s="3" t="str">
        <f>IFERROR(INDEX([1]Apollo!$C$2:$R$2344,MATCH($C5,[1]Apollo!$B$2:$B$2344,0),MATCH(AB$1,[1]Apollo!$C$1:$R$1,0)),"")</f>
        <v/>
      </c>
      <c r="AC5" t="s">
        <v>166</v>
      </c>
      <c r="AD5" s="1" t="str">
        <f>IFERROR(INDEX([1]Apollo!$C$2:$R$2344,MATCH($C5,[1]Apollo!$B$2:$B$2344,0),MATCH(AD$1,[1]Apollo!$C$1:$R$1,0)),"")</f>
        <v/>
      </c>
      <c r="AE5" s="22" t="s">
        <v>167</v>
      </c>
      <c r="AF5" s="1" t="s">
        <v>168</v>
      </c>
      <c r="AG5" s="1" t="s">
        <v>169</v>
      </c>
      <c r="AH5" s="1"/>
      <c r="AI5" s="1"/>
      <c r="AJ5" s="22" t="s">
        <v>167</v>
      </c>
      <c r="AK5" s="1" t="s">
        <v>170</v>
      </c>
      <c r="AL5" s="1" t="s">
        <v>106</v>
      </c>
      <c r="AM5" s="1" t="s">
        <v>171</v>
      </c>
      <c r="AN5" s="1" t="s">
        <v>106</v>
      </c>
      <c r="AO5" s="1" t="s">
        <v>106</v>
      </c>
      <c r="AP5" s="1" t="s">
        <v>172</v>
      </c>
      <c r="AQ5" s="1" t="e">
        <f>AE5=#REF!</f>
        <v>#REF!</v>
      </c>
      <c r="AR5" t="s">
        <v>173</v>
      </c>
      <c r="AS5" s="1" t="str">
        <f>IFERROR(INDEX([1]Apollo!$C$2:$R$2344,MATCH($C5,[1]Apollo!$B$2:$B$2344,0),MATCH(AS$1,[1]Apollo!$C$1:$R$1,0)),"")</f>
        <v/>
      </c>
      <c r="AT5" s="1" t="str">
        <f t="shared" si="1"/>
        <v>https://www.linkedin.com/company/kayak</v>
      </c>
      <c r="AU5" s="1" t="str">
        <f t="shared" si="2"/>
        <v>https://www.linkedin.com/company/kayak/insights</v>
      </c>
      <c r="AV5" t="s">
        <v>174</v>
      </c>
      <c r="AW5" s="1">
        <v>1150</v>
      </c>
      <c r="AX5" s="1" t="str">
        <f>VLOOKUP(AW5,[1]Sheet1!$K$1:$L$4,2,TRUE)</f>
        <v>&lt;10,000</v>
      </c>
      <c r="AY5" t="s">
        <v>114</v>
      </c>
      <c r="AZ5" t="s">
        <v>114</v>
      </c>
      <c r="BA5" s="23">
        <f>INDEX('[1]Glassdoor Scores'!C:C,MATCH($A5,'[1]Glassdoor Scores'!$A:$A,0))</f>
        <v>4.7</v>
      </c>
      <c r="BB5" t="str">
        <f>INDEX('[1]Glassdoor Scores'!B:B,MATCH($A5,'[1]Glassdoor Scores'!$A:$A,0))</f>
        <v>NVIDIA</v>
      </c>
      <c r="BC5">
        <f>INDEX('[1]Glassdoor Scores'!D:D,MATCH($A5,'[1]Glassdoor Scores'!$A:$A,0))</f>
        <v>15600</v>
      </c>
      <c r="BD5">
        <f>INDEX('[1]Glassdoor Scores'!E:E,MATCH($A5,'[1]Glassdoor Scores'!$A:$A,0))</f>
        <v>4.2</v>
      </c>
      <c r="BE5">
        <f>INDEX('[1]Glassdoor Scores'!F:F,MATCH($A5,'[1]Glassdoor Scores'!$A:$A,0))</f>
        <v>4.5999999999999996</v>
      </c>
      <c r="BF5" s="17">
        <f>INDEX('[1]Glassdoor Scores'!G:G,MATCH($A5,'[1]Glassdoor Scores'!$A:$A,0))</f>
        <v>4.8</v>
      </c>
      <c r="BG5" s="17">
        <f>INDEX('[1]Glassdoor Scores'!H:H,MATCH($A5,'[1]Glassdoor Scores'!$A:$A,0))</f>
        <v>0.98</v>
      </c>
      <c r="BH5" t="e">
        <f>BA5&lt;#REF!</f>
        <v>#REF!</v>
      </c>
      <c r="BI5" t="e">
        <f>BB5&gt;#REF!</f>
        <v>#REF!</v>
      </c>
      <c r="BJ5" t="e">
        <f>BC5&gt;#REF!</f>
        <v>#REF!</v>
      </c>
      <c r="BK5" t="e">
        <f>BD5&gt;#REF!</f>
        <v>#REF!</v>
      </c>
      <c r="BL5" t="e">
        <f>BE5&gt;#REF!</f>
        <v>#REF!</v>
      </c>
      <c r="BM5" t="e">
        <f>BF5&gt;#REF!</f>
        <v>#REF!</v>
      </c>
      <c r="BN5" t="s">
        <v>175</v>
      </c>
      <c r="BO5" s="1" t="s">
        <v>176</v>
      </c>
      <c r="BP5">
        <v>5</v>
      </c>
      <c r="BQ5">
        <v>0</v>
      </c>
      <c r="BR5" s="1" t="s">
        <v>177</v>
      </c>
      <c r="BS5" t="s">
        <v>178</v>
      </c>
      <c r="BT5" s="1" t="s">
        <v>179</v>
      </c>
      <c r="BU5" s="1"/>
      <c r="BV5" s="1"/>
      <c r="BW5" s="1"/>
      <c r="BX5" s="1"/>
      <c r="BY5" s="1"/>
      <c r="BZ5" s="1"/>
      <c r="CA5" s="1"/>
      <c r="CB5" s="1">
        <v>57</v>
      </c>
      <c r="CC5" s="6">
        <v>0.43</v>
      </c>
      <c r="CD5" s="1">
        <v>1096</v>
      </c>
      <c r="CE5" s="6">
        <v>0.02</v>
      </c>
      <c r="CF5" s="6">
        <f t="shared" si="3"/>
        <v>5.2007299270072992E-2</v>
      </c>
      <c r="CG5" s="7">
        <f t="shared" si="4"/>
        <v>0.95304347826086955</v>
      </c>
      <c r="CH5" s="1">
        <v>1</v>
      </c>
      <c r="CI5">
        <f>IFERROR(IF(AX5=[1]Sheet1!$L$2,VLOOKUP(CB5,[1]Sheet1!$X$3:$Y$7,2,TRUE),IF(AX5=[1]Sheet1!$L$3,VLOOKUP(CB5,[1]Sheet1!$Z$3:$AA$7,2,TRUE),VLOOKUP(CB5,[1]Sheet1!$AB$3:$AC$7,2,TRUE))),0)</f>
        <v>3</v>
      </c>
      <c r="CJ5" s="1">
        <f>IFERROR(VLOOKUP(CC5,[1]Sheet1!$U$3:$V$7,2,TRUE),0)</f>
        <v>5</v>
      </c>
      <c r="CK5" s="1">
        <f>MIN(IFERROR(IF(AX5=[1]Sheet1!$L$2,VLOOKUP(CE5,[1]Sheet1!$N$3:$O$7,2,TRUE),IF(AX5=[1]Sheet1!$L$3,VLOOKUP(CE5,[1]Sheet1!$P$3:$Q$6,2,TRUE),VLOOKUP(CE5,[1]Sheet1!$R$3:$S$6,2,TRUE))),0),INDEX([1]Sheet1!$I:$I,MATCH(CH5,[1]Sheet1!$A:$A,0)))</f>
        <v>3</v>
      </c>
      <c r="CL5" s="15">
        <f>INDEX([1]Sheet1!D:D,MATCH($CI5,[1]Sheet1!$A:$A,0))</f>
        <v>0</v>
      </c>
      <c r="CM5" s="15">
        <f>INDEX([1]Sheet1!E:E,MATCH($CI5,[1]Sheet1!$A:$A,0))</f>
        <v>0</v>
      </c>
      <c r="CN5" s="15">
        <f>INDEX([1]Sheet1!F:F,MATCH($CI5,[1]Sheet1!$A:$A,0))</f>
        <v>0</v>
      </c>
      <c r="CO5" t="s">
        <v>180</v>
      </c>
      <c r="CP5" s="16">
        <f>IF(COUNTA(CO5)&gt;0,MIN(MIN(SUMPRODUCT(CI5:CK5,CL5:CN5),INDEX([1]Sheet1!$H:$H,MATCH(CH5,[1]Sheet1!$A:$A,0)))+1,5),MIN(SUMPRODUCT(CI5:CK5,CL5:CN5),INDEX([1]Sheet1!$H:$H,MATCH(CH5,[1]Sheet1!$A:$A,0))))</f>
        <v>1</v>
      </c>
      <c r="CQ5" s="17" t="e">
        <f>SUMIFS([1]Rubric!Y:Y,[1]Rubric!V:V,BN5,[1]Rubric!W:W,P5)</f>
        <v>#VALUE!</v>
      </c>
      <c r="CR5" s="17" t="e">
        <f>INDEX([1]Rubric!D:D,MATCH(BP5,[1]Rubric!#REF!,0))</f>
        <v>#REF!</v>
      </c>
      <c r="CS5" s="17" t="e">
        <f>INDEX([1]Rubric!E:E,MATCH(Q5,[1]Rubric!#REF!,0))</f>
        <v>#REF!</v>
      </c>
      <c r="CT5" s="18" t="e">
        <f>SUM(CQ5:CS5)*[1]Rubric!$A$3</f>
        <v>#VALUE!</v>
      </c>
      <c r="CU5" s="19" t="e">
        <f t="shared" si="5"/>
        <v>#VALUE!</v>
      </c>
    </row>
    <row r="6" spans="1:99" ht="409.5" x14ac:dyDescent="0.25">
      <c r="A6">
        <v>5</v>
      </c>
      <c r="B6" t="s">
        <v>181</v>
      </c>
      <c r="C6" t="str">
        <f t="shared" si="0"/>
        <v>5 - Red Hat</v>
      </c>
      <c r="D6" t="s">
        <v>93</v>
      </c>
      <c r="E6" t="s">
        <v>182</v>
      </c>
      <c r="F6" s="1" t="s">
        <v>183</v>
      </c>
      <c r="G6" s="1" t="str">
        <f>IFERROR(INDEX([1]Apollo!$C$2:$R$2344,MATCH($C6,[1]Apollo!$B$2:$B$2344,0),MATCH(G$1,[1]Apollo!$C$1:$R$1,0)),"")</f>
        <v/>
      </c>
      <c r="H6" s="1" t="s">
        <v>184</v>
      </c>
      <c r="I6" s="1" t="str">
        <f>IFERROR(INDEX([1]Apollo!$C$2:$R$2344,MATCH($C6,[1]Apollo!$B$2:$B$2344,0),MATCH(I$1,[1]Apollo!$C$1:$R$1,0)),"")</f>
        <v/>
      </c>
      <c r="J6" t="s">
        <v>185</v>
      </c>
      <c r="K6" s="1" t="str">
        <f>IFERROR(INDEX([1]Apollo!$C$2:$R$2344,MATCH($C6,[1]Apollo!$B$2:$B$2344,0),MATCH(K$1,[1]Apollo!$C$1:$R$1,0)),"")</f>
        <v/>
      </c>
      <c r="L6" s="1" t="str">
        <f>IFERROR(INDEX([1]Apollo!$C$2:$R$2344,MATCH($C6,[1]Apollo!$B$2:$B$2344,0),MATCH(L$1,[1]Apollo!$C$1:$R$1,0)),"")</f>
        <v/>
      </c>
      <c r="M6" s="1" t="s">
        <v>186</v>
      </c>
      <c r="N6" s="1" t="s">
        <v>187</v>
      </c>
      <c r="O6" s="1" t="str">
        <f>IFERROR(INDEX([1]Apollo!$C$2:$R$2344,MATCH($C6,[1]Apollo!$B$2:$B$2344,0),MATCH(O$1,[1]Apollo!$C$1:$R$1,0)),"")</f>
        <v/>
      </c>
      <c r="P6" s="1">
        <v>3</v>
      </c>
      <c r="Q6" s="1">
        <v>4</v>
      </c>
      <c r="R6" s="12">
        <v>39717</v>
      </c>
      <c r="S6" s="12">
        <v>36007</v>
      </c>
      <c r="T6" s="13">
        <v>33970</v>
      </c>
      <c r="U6" t="s">
        <v>188</v>
      </c>
      <c r="V6" s="1" t="str">
        <f>IFERROR(INDEX([1]Apollo!$C$2:$R$2344,MATCH($C6,[1]Apollo!$B$2:$B$2344,0),MATCH(V$1,[1]Apollo!$C$1:$R$1,0)),"")</f>
        <v/>
      </c>
      <c r="W6" t="s">
        <v>100</v>
      </c>
      <c r="X6" s="1" t="str">
        <f>IFERROR(INDEX([1]Apollo!$C$2:$R$2344,MATCH($C6,[1]Apollo!$B$2:$B$2344,0),MATCH(X$1,[1]Apollo!$C$1:$R$1,0)),"")</f>
        <v/>
      </c>
      <c r="Y6" s="1" t="str">
        <f>IFERROR(INDEX([1]Apollo!$C$2:$R$2344,MATCH($C6,[1]Apollo!$B$2:$B$2344,0),MATCH(Y$1,[1]Apollo!$C$1:$R$1,0)),"")</f>
        <v/>
      </c>
      <c r="Z6" s="1" t="str">
        <f>IFERROR(INDEX([1]Apollo!$C$2:$R$2344,MATCH($C6,[1]Apollo!$B$2:$B$2344,0),MATCH(Z$1,[1]Apollo!$C$1:$R$1,0)),"")</f>
        <v/>
      </c>
      <c r="AA6" s="2" t="str">
        <f>IFERROR(INDEX([1]Apollo!$C$2:$R$2344,MATCH($C6,[1]Apollo!$B$2:$B$2344,0),MATCH(AA$1,[1]Apollo!$C$1:$R$1,0)),"")</f>
        <v/>
      </c>
      <c r="AB6" s="3" t="str">
        <f>IFERROR(INDEX([1]Apollo!$C$2:$R$2344,MATCH($C6,[1]Apollo!$B$2:$B$2344,0),MATCH(AB$1,[1]Apollo!$C$1:$R$1,0)),"")</f>
        <v/>
      </c>
      <c r="AC6" t="s">
        <v>189</v>
      </c>
      <c r="AD6" s="1" t="str">
        <f>IFERROR(INDEX([1]Apollo!$C$2:$R$2344,MATCH($C6,[1]Apollo!$B$2:$B$2344,0),MATCH(AD$1,[1]Apollo!$C$1:$R$1,0)),"")</f>
        <v/>
      </c>
      <c r="AE6" s="14" t="s">
        <v>190</v>
      </c>
      <c r="AF6" s="1"/>
      <c r="AG6" s="1" t="s">
        <v>103</v>
      </c>
      <c r="AH6" s="1"/>
      <c r="AI6" s="1"/>
      <c r="AJ6" s="14" t="s">
        <v>191</v>
      </c>
      <c r="AK6" s="1" t="s">
        <v>149</v>
      </c>
      <c r="AL6" s="1" t="s">
        <v>192</v>
      </c>
      <c r="AM6" s="1" t="s">
        <v>151</v>
      </c>
      <c r="AN6" s="1" t="s">
        <v>106</v>
      </c>
      <c r="AO6" s="1" t="s">
        <v>152</v>
      </c>
      <c r="AP6" s="1" t="s">
        <v>153</v>
      </c>
      <c r="AQ6" s="1" t="e">
        <f>AE6=#REF!</f>
        <v>#REF!</v>
      </c>
      <c r="AR6" t="s">
        <v>193</v>
      </c>
      <c r="AS6" s="1" t="str">
        <f>IFERROR(INDEX([1]Apollo!$C$2:$R$2344,MATCH($C6,[1]Apollo!$B$2:$B$2344,0),MATCH(AS$1,[1]Apollo!$C$1:$R$1,0)),"")</f>
        <v/>
      </c>
      <c r="AT6" s="1" t="str">
        <f t="shared" si="1"/>
        <v>https://www.linkedin.com/company/red-hat</v>
      </c>
      <c r="AU6" s="1" t="str">
        <f t="shared" si="2"/>
        <v>https://www.linkedin.com/company/red-hat/insights</v>
      </c>
      <c r="AV6" t="s">
        <v>137</v>
      </c>
      <c r="AW6" s="1" t="str">
        <f>IFERROR(INDEX([1]Apollo!$C$2:$R$2344,MATCH($C6,[1]Apollo!$B$2:$B$2344,0),MATCH(AW$1,[1]Apollo!$C$1:$R$1,0)),"")</f>
        <v/>
      </c>
      <c r="AX6" s="1" t="e">
        <f>VLOOKUP(AW6,[1]Sheet1!$K$1:$L$4,2,TRUE)</f>
        <v>#N/A</v>
      </c>
      <c r="AY6" t="s">
        <v>113</v>
      </c>
      <c r="AZ6" t="s">
        <v>113</v>
      </c>
      <c r="BA6" s="4">
        <f>INDEX('[1]Glassdoor Scores'!C:C,MATCH($A6,'[1]Glassdoor Scores'!$A:$A,0))</f>
        <v>4</v>
      </c>
      <c r="BB6" t="str">
        <f>INDEX('[1]Glassdoor Scores'!B:B,MATCH($A6,'[1]Glassdoor Scores'!$A:$A,0))</f>
        <v>Blue Owl</v>
      </c>
      <c r="BC6">
        <f>INDEX('[1]Glassdoor Scores'!D:D,MATCH($A6,'[1]Glassdoor Scores'!$A:$A,0))</f>
        <v>165</v>
      </c>
      <c r="BD6">
        <f>INDEX('[1]Glassdoor Scores'!E:E,MATCH($A6,'[1]Glassdoor Scores'!$A:$A,0))</f>
        <v>3.4</v>
      </c>
      <c r="BE6">
        <f>INDEX('[1]Glassdoor Scores'!F:F,MATCH($A6,'[1]Glassdoor Scores'!$A:$A,0))</f>
        <v>3.8</v>
      </c>
      <c r="BF6" s="5">
        <f>INDEX('[1]Glassdoor Scores'!G:G,MATCH($A6,'[1]Glassdoor Scores'!$A:$A,0))</f>
        <v>4.0999999999999996</v>
      </c>
      <c r="BG6" s="5">
        <f>INDEX('[1]Glassdoor Scores'!H:H,MATCH($A6,'[1]Glassdoor Scores'!$A:$A,0))</f>
        <v>0.87</v>
      </c>
      <c r="BH6" t="e">
        <f>BA6&lt;#REF!</f>
        <v>#REF!</v>
      </c>
      <c r="BI6" t="e">
        <f>BB6&gt;#REF!</f>
        <v>#REF!</v>
      </c>
      <c r="BJ6" t="e">
        <f>BC6&gt;#REF!</f>
        <v>#REF!</v>
      </c>
      <c r="BK6" t="e">
        <f>BD6&gt;#REF!</f>
        <v>#REF!</v>
      </c>
      <c r="BL6" t="e">
        <f>BE6&gt;#REF!</f>
        <v>#REF!</v>
      </c>
      <c r="BM6" t="e">
        <f>BF6&gt;#REF!</f>
        <v>#REF!</v>
      </c>
      <c r="BN6" t="s">
        <v>115</v>
      </c>
      <c r="BO6" s="1" t="s">
        <v>194</v>
      </c>
      <c r="BP6">
        <v>5</v>
      </c>
      <c r="BQ6">
        <v>0</v>
      </c>
      <c r="BR6" s="1" t="s">
        <v>195</v>
      </c>
      <c r="BS6" t="s">
        <v>196</v>
      </c>
      <c r="BT6" s="1" t="s">
        <v>197</v>
      </c>
      <c r="BU6" s="1"/>
      <c r="BV6" s="1"/>
      <c r="BW6" s="1"/>
      <c r="BX6" s="1"/>
      <c r="BY6" s="1"/>
      <c r="BZ6" s="1"/>
      <c r="CA6" s="1"/>
      <c r="CB6" s="1">
        <v>959</v>
      </c>
      <c r="CC6" s="6">
        <v>0.18</v>
      </c>
      <c r="CD6" s="1">
        <v>19351</v>
      </c>
      <c r="CE6" s="6">
        <v>-0.02</v>
      </c>
      <c r="CF6" s="6">
        <f t="shared" si="3"/>
        <v>4.9558162368869826E-2</v>
      </c>
      <c r="CG6" s="7" t="e">
        <f t="shared" si="4"/>
        <v>#VALUE!</v>
      </c>
      <c r="CH6" s="1">
        <v>1</v>
      </c>
      <c r="CI6">
        <f>IFERROR(IF(AX6=[1]Sheet1!$L$2,VLOOKUP(CB6,[1]Sheet1!$X$3:$Y$7,2,TRUE),IF(AX6=[1]Sheet1!$L$3,VLOOKUP(CB6,[1]Sheet1!$Z$3:$AA$7,2,TRUE),VLOOKUP(CB6,[1]Sheet1!$AB$3:$AC$7,2,TRUE))),0)</f>
        <v>0</v>
      </c>
      <c r="CJ6" s="1">
        <f>IFERROR(VLOOKUP(CC6,[1]Sheet1!$U$3:$V$7,2,TRUE),0)</f>
        <v>4</v>
      </c>
      <c r="CK6" s="1">
        <f>MIN(IFERROR(IF(AX6=[1]Sheet1!$L$2,VLOOKUP(CE6,[1]Sheet1!$N$3:$O$7,2,TRUE),IF(AX6=[1]Sheet1!$L$3,VLOOKUP(CE6,[1]Sheet1!$P$3:$Q$6,2,TRUE),VLOOKUP(CE6,[1]Sheet1!$R$3:$S$6,2,TRUE))),0),INDEX([1]Sheet1!$I:$I,MATCH(CH6,[1]Sheet1!$A:$A,0)))</f>
        <v>0</v>
      </c>
      <c r="CL6" s="15" t="e">
        <f>INDEX([1]Sheet1!D:D,MATCH($CI6,[1]Sheet1!$A:$A,0))</f>
        <v>#N/A</v>
      </c>
      <c r="CM6" s="15" t="e">
        <f>INDEX([1]Sheet1!E:E,MATCH($CI6,[1]Sheet1!$A:$A,0))</f>
        <v>#N/A</v>
      </c>
      <c r="CN6" s="15" t="e">
        <f>INDEX([1]Sheet1!F:F,MATCH($CI6,[1]Sheet1!$A:$A,0))</f>
        <v>#N/A</v>
      </c>
      <c r="CO6" s="1" t="s">
        <v>198</v>
      </c>
      <c r="CP6" s="16" t="e">
        <f>IF(COUNTA(CO6)&gt;0,MIN(MIN(SUMPRODUCT(CI6:CK6,CL6:CN6),INDEX([1]Sheet1!$H:$H,MATCH(CH6,[1]Sheet1!$A:$A,0)))+1,5),MIN(SUMPRODUCT(CI6:CK6,CL6:CN6),INDEX([1]Sheet1!$H:$H,MATCH(CH6,[1]Sheet1!$A:$A,0))))</f>
        <v>#N/A</v>
      </c>
      <c r="CQ6" s="17" t="e">
        <f>SUMIFS([1]Rubric!Y:Y,[1]Rubric!V:V,BN6,[1]Rubric!W:W,P6)</f>
        <v>#VALUE!</v>
      </c>
      <c r="CR6" s="5" t="e">
        <f>INDEX([1]Rubric!D:D,MATCH(BP6,[1]Rubric!#REF!,0))</f>
        <v>#REF!</v>
      </c>
      <c r="CS6" s="5" t="e">
        <f>INDEX([1]Rubric!E:E,MATCH(Q6,[1]Rubric!#REF!,0))</f>
        <v>#REF!</v>
      </c>
      <c r="CT6" s="18" t="e">
        <f>SUM(CQ6:CS6)*[1]Rubric!$A$3</f>
        <v>#VALUE!</v>
      </c>
      <c r="CU6" s="19" t="e">
        <f t="shared" si="5"/>
        <v>#N/A</v>
      </c>
    </row>
    <row r="7" spans="1:99" ht="285" x14ac:dyDescent="0.25">
      <c r="A7">
        <v>6</v>
      </c>
      <c r="B7" t="s">
        <v>199</v>
      </c>
      <c r="C7" t="str">
        <f t="shared" si="0"/>
        <v>6 - Rocket Software</v>
      </c>
      <c r="D7" t="s">
        <v>93</v>
      </c>
      <c r="F7" s="1"/>
      <c r="G7" s="1" t="e">
        <f>INDEX([1]Apollo!$C$2:$R$2344,MATCH($C7,[1]Apollo!$A$2:$A$2344,0),MATCH(G$1,[1]Apollo!$C$1:$R$1,0))</f>
        <v>#N/A</v>
      </c>
      <c r="H7" s="1" t="s">
        <v>200</v>
      </c>
      <c r="I7" s="1" t="e">
        <f>INDEX([1]Apollo!$C$2:$R$2344,MATCH($C7,[1]Apollo!$A$2:$A$2344,0),MATCH(I$1,[1]Apollo!$C$1:$R$1,0))</f>
        <v>#N/A</v>
      </c>
      <c r="K7" s="1" t="e">
        <f>INDEX([1]Apollo!$C$2:$R$2344,MATCH($C7,[1]Apollo!$A$2:$A$2344,0),MATCH(K$1,[1]Apollo!$C$1:$R$1,0))</f>
        <v>#N/A</v>
      </c>
      <c r="L7" s="1" t="e">
        <f>INDEX([1]Apollo!$C$2:$R$2344,MATCH($C7,[1]Apollo!$A$2:$A$2344,0),MATCH(L$1,[1]Apollo!$C$1:$R$1,0))</f>
        <v>#N/A</v>
      </c>
      <c r="M7" s="1"/>
      <c r="N7" s="1"/>
      <c r="O7" s="1" t="e">
        <f>INDEX([1]Apollo!$C$2:$R$2344,MATCH($C7,[1]Apollo!$A$2:$A$2344,0),MATCH(O$1,[1]Apollo!$C$1:$R$1,0))</f>
        <v>#N/A</v>
      </c>
      <c r="P7" s="1">
        <v>3</v>
      </c>
      <c r="Q7" s="1">
        <v>4</v>
      </c>
      <c r="V7" s="1" t="e">
        <f>INDEX([1]Apollo!$C$2:$R$2344,MATCH($C7,[1]Apollo!$A$2:$A$2344,0),MATCH(V$1,[1]Apollo!$C$1:$R$1,0))</f>
        <v>#N/A</v>
      </c>
      <c r="X7" s="1" t="e">
        <f>INDEX([1]Apollo!$C$2:$R$2344,MATCH($C7,[1]Apollo!$A$2:$A$2344,0),MATCH(X$1,[1]Apollo!$C$1:$R$1,0))</f>
        <v>#N/A</v>
      </c>
      <c r="Y7" s="1" t="e">
        <f>INDEX([1]Apollo!$C$2:$R$2344,MATCH($C7,[1]Apollo!$A$2:$A$2344,0),MATCH(Y$1,[1]Apollo!$C$1:$R$1,0))</f>
        <v>#N/A</v>
      </c>
      <c r="Z7" s="1" t="e">
        <f>INDEX([1]Apollo!$C$2:$R$2344,MATCH($C7,[1]Apollo!$A$2:$A$2344,0),MATCH(Z$1,[1]Apollo!$C$1:$R$1,0))</f>
        <v>#N/A</v>
      </c>
      <c r="AA7" s="2" t="e">
        <f>INDEX([1]Apollo!$C$2:$R$2344,MATCH($C7,[1]Apollo!$A$2:$A$2344,0),MATCH(AA$1,[1]Apollo!$C$1:$R$1,0))</f>
        <v>#N/A</v>
      </c>
      <c r="AB7" s="3" t="e">
        <f>INDEX([1]Apollo!$C$2:$R$2344,MATCH($C7,[1]Apollo!$A$2:$A$2344,0),MATCH(AB$1,[1]Apollo!$C$1:$R$1,0))</f>
        <v>#N/A</v>
      </c>
      <c r="AD7" s="1" t="e">
        <f>INDEX([1]Apollo!$C$2:$R$2344,MATCH($C7,[1]Apollo!$A$2:$A$2344,0),MATCH(AD$1,[1]Apollo!$C$1:$R$1,0))</f>
        <v>#N/A</v>
      </c>
      <c r="AE7" s="14" t="s">
        <v>201</v>
      </c>
      <c r="AF7" s="1"/>
      <c r="AG7" s="1" t="s">
        <v>103</v>
      </c>
      <c r="AH7" s="1"/>
      <c r="AI7" s="1"/>
      <c r="AJ7" s="14" t="s">
        <v>202</v>
      </c>
      <c r="AK7" s="1" t="s">
        <v>149</v>
      </c>
      <c r="AL7" s="1" t="s">
        <v>203</v>
      </c>
      <c r="AM7" s="1" t="s">
        <v>151</v>
      </c>
      <c r="AN7" s="1" t="s">
        <v>106</v>
      </c>
      <c r="AO7" s="1" t="s">
        <v>152</v>
      </c>
      <c r="AP7" s="1" t="s">
        <v>204</v>
      </c>
      <c r="AQ7" s="1" t="e">
        <f>AE7=#REF!</f>
        <v>#REF!</v>
      </c>
      <c r="AS7" s="1" t="e">
        <f>INDEX([1]Apollo!$C$2:$R$2344,MATCH($C7,[1]Apollo!$A$2:$A$2344,0),MATCH(AS$1,[1]Apollo!$C$1:$R$1,0))</f>
        <v>#N/A</v>
      </c>
      <c r="AT7" s="1" t="e">
        <f t="shared" si="1"/>
        <v>#N/A</v>
      </c>
      <c r="AU7" s="1" t="e">
        <f t="shared" si="2"/>
        <v>#N/A</v>
      </c>
      <c r="AW7" s="1" t="e">
        <f>INDEX([1]Apollo!$C$2:$R$2344,MATCH($C7,[1]Apollo!$A$2:$A$2344,0),MATCH(AW$1,[1]Apollo!$C$1:$R$1,0))</f>
        <v>#N/A</v>
      </c>
      <c r="AX7" s="1" t="e">
        <f>VLOOKUP(AW7,[1]Sheet1!$K$1:$L$4,2,TRUE)</f>
        <v>#N/A</v>
      </c>
      <c r="BA7">
        <v>1550</v>
      </c>
      <c r="BB7">
        <v>4.2</v>
      </c>
      <c r="BC7">
        <v>4.3</v>
      </c>
      <c r="BD7">
        <v>4</v>
      </c>
      <c r="BE7">
        <v>4.3</v>
      </c>
      <c r="BF7" s="5">
        <v>0.92</v>
      </c>
      <c r="BG7" s="5">
        <v>0.95</v>
      </c>
      <c r="BH7" t="e">
        <f>BA7&lt;#REF!</f>
        <v>#REF!</v>
      </c>
      <c r="BI7" t="e">
        <f>BB7&gt;#REF!</f>
        <v>#REF!</v>
      </c>
      <c r="BJ7" t="e">
        <f>BC7&gt;#REF!</f>
        <v>#REF!</v>
      </c>
      <c r="BK7" t="e">
        <f>BD7&gt;#REF!</f>
        <v>#REF!</v>
      </c>
      <c r="BL7" t="e">
        <f>BE7&gt;#REF!</f>
        <v>#REF!</v>
      </c>
      <c r="BM7" s="5" t="e">
        <f>BF7&gt;#REF!</f>
        <v>#REF!</v>
      </c>
      <c r="BN7" t="s">
        <v>115</v>
      </c>
      <c r="BO7" s="1" t="s">
        <v>205</v>
      </c>
      <c r="BP7">
        <v>5</v>
      </c>
      <c r="BQ7">
        <v>0</v>
      </c>
      <c r="BR7" s="1" t="s">
        <v>206</v>
      </c>
      <c r="BS7" t="s">
        <v>207</v>
      </c>
      <c r="BT7" s="1" t="s">
        <v>208</v>
      </c>
      <c r="BU7" s="1"/>
      <c r="BV7" s="1"/>
      <c r="BW7" s="1"/>
      <c r="BX7" s="1"/>
      <c r="BY7" s="1"/>
      <c r="BZ7" s="1"/>
      <c r="CA7" s="1"/>
      <c r="CB7" s="1">
        <v>105</v>
      </c>
      <c r="CC7" s="6">
        <v>1.06</v>
      </c>
      <c r="CD7" s="1">
        <v>4306</v>
      </c>
      <c r="CE7" s="6">
        <v>-0.01</v>
      </c>
      <c r="CF7" s="6">
        <f t="shared" si="3"/>
        <v>2.4384579656293544E-2</v>
      </c>
      <c r="CG7" s="7" t="e">
        <f t="shared" si="4"/>
        <v>#N/A</v>
      </c>
      <c r="CH7" s="1">
        <v>1</v>
      </c>
      <c r="CI7">
        <f>IFERROR(IF(AX7=[1]Sheet1!$L$2,VLOOKUP(CB7,[1]Sheet1!$X$3:$Y$7,2,TRUE),IF(AX7=[1]Sheet1!$L$3,VLOOKUP(CB7,[1]Sheet1!$Z$3:$AA$7,2,TRUE),VLOOKUP(CB7,[1]Sheet1!$AB$3:$AC$7,2,TRUE))),0)</f>
        <v>0</v>
      </c>
      <c r="CJ7" s="1">
        <f>IFERROR(VLOOKUP(CC7,[1]Sheet1!$U$3:$V$7,2,TRUE),0)</f>
        <v>5</v>
      </c>
      <c r="CK7" s="1">
        <f>MIN(IFERROR(IF(AX7=[1]Sheet1!$L$2,VLOOKUP(CE7,[1]Sheet1!$N$3:$O$7,2,TRUE),IF(AX7=[1]Sheet1!$L$3,VLOOKUP(CE7,[1]Sheet1!$P$3:$Q$6,2,TRUE),VLOOKUP(CE7,[1]Sheet1!$R$3:$S$6,2,TRUE))),0),INDEX([1]Sheet1!$I:$I,MATCH(CH7,[1]Sheet1!$A:$A,0)))</f>
        <v>0</v>
      </c>
      <c r="CL7" s="15" t="e">
        <f>INDEX([1]Sheet1!D:D,MATCH($CI7,[1]Sheet1!$A:$A,0))</f>
        <v>#N/A</v>
      </c>
      <c r="CM7" s="15" t="e">
        <f>INDEX([1]Sheet1!E:E,MATCH($CI7,[1]Sheet1!$A:$A,0))</f>
        <v>#N/A</v>
      </c>
      <c r="CN7" s="15" t="e">
        <f>INDEX([1]Sheet1!F:F,MATCH($CI7,[1]Sheet1!$A:$A,0))</f>
        <v>#N/A</v>
      </c>
      <c r="CO7" s="1" t="s">
        <v>209</v>
      </c>
      <c r="CP7" s="16" t="e">
        <f>IF(COUNTA(CO7)&gt;0,MIN(MIN(SUMPRODUCT(CI7:CK7,CL7:CN7),INDEX([1]Sheet1!$H:$H,MATCH(CH7,[1]Sheet1!$A:$A,0)))+1,5),MIN(SUMPRODUCT(CI7:CK7,CL7:CN7),INDEX([1]Sheet1!$H:$H,MATCH(CH7,[1]Sheet1!$A:$A,0))))</f>
        <v>#N/A</v>
      </c>
      <c r="CQ7" s="17" t="e">
        <f>SUMIFS([1]Rubric!Y:Y,[1]Rubric!V:V,BN7,[1]Rubric!W:W,P7)</f>
        <v>#VALUE!</v>
      </c>
      <c r="CR7" s="5" t="e">
        <f>INDEX([1]Rubric!D:D,MATCH(BP7,[1]Rubric!#REF!,0))</f>
        <v>#REF!</v>
      </c>
      <c r="CS7" s="5" t="e">
        <f>INDEX([1]Rubric!E:E,MATCH(Q7,[1]Rubric!#REF!,0))</f>
        <v>#REF!</v>
      </c>
      <c r="CT7" s="18" t="e">
        <f>SUM(CQ7:CS7)*[1]Rubric!$A$3</f>
        <v>#VALUE!</v>
      </c>
      <c r="CU7" s="19" t="e">
        <f t="shared" si="5"/>
        <v>#N/A</v>
      </c>
    </row>
    <row r="8" spans="1:99" ht="409.5" x14ac:dyDescent="0.25">
      <c r="A8">
        <v>7</v>
      </c>
      <c r="B8" t="s">
        <v>210</v>
      </c>
      <c r="C8" t="str">
        <f t="shared" si="0"/>
        <v>7 - Zendesk</v>
      </c>
      <c r="D8" t="s">
        <v>93</v>
      </c>
      <c r="E8" t="s">
        <v>211</v>
      </c>
      <c r="F8" s="1" t="s">
        <v>212</v>
      </c>
      <c r="G8" s="1" t="str">
        <f>IFERROR(INDEX([1]Apollo!$C$2:$R$2344,MATCH($C8,[1]Apollo!$B$2:$B$2344,0),MATCH(G$1,[1]Apollo!$C$1:$R$1,0)),"")</f>
        <v/>
      </c>
      <c r="H8" s="1"/>
      <c r="I8" s="1" t="str">
        <f>IFERROR(INDEX([1]Apollo!$C$2:$R$2344,MATCH($C8,[1]Apollo!$B$2:$B$2344,0),MATCH(I$1,[1]Apollo!$C$1:$R$1,0)),"")</f>
        <v/>
      </c>
      <c r="J8" t="s">
        <v>213</v>
      </c>
      <c r="K8" s="1" t="str">
        <f>IFERROR(INDEX([1]Apollo!$C$2:$R$2344,MATCH($C8,[1]Apollo!$B$2:$B$2344,0),MATCH(K$1,[1]Apollo!$C$1:$R$1,0)),"")</f>
        <v/>
      </c>
      <c r="L8" s="1" t="str">
        <f>IFERROR(INDEX([1]Apollo!$C$2:$R$2344,MATCH($C8,[1]Apollo!$B$2:$B$2344,0),MATCH(L$1,[1]Apollo!$C$1:$R$1,0)),"")</f>
        <v/>
      </c>
      <c r="M8" s="1" t="s">
        <v>214</v>
      </c>
      <c r="N8" s="1" t="s">
        <v>215</v>
      </c>
      <c r="O8" s="1" t="str">
        <f>IFERROR(INDEX([1]Apollo!$C$2:$R$2344,MATCH($C8,[1]Apollo!$B$2:$B$2344,0),MATCH(O$1,[1]Apollo!$C$1:$R$1,0)),"")</f>
        <v/>
      </c>
      <c r="P8" s="1">
        <v>4</v>
      </c>
      <c r="Q8" s="1">
        <v>4</v>
      </c>
      <c r="R8" s="12">
        <v>132074</v>
      </c>
      <c r="S8" s="12">
        <v>123673</v>
      </c>
      <c r="T8" s="13">
        <v>39083</v>
      </c>
      <c r="U8" t="s">
        <v>188</v>
      </c>
      <c r="V8" s="1" t="str">
        <f>IFERROR(INDEX([1]Apollo!$C$2:$R$2344,MATCH($C8,[1]Apollo!$B$2:$B$2344,0),MATCH(V$1,[1]Apollo!$C$1:$R$1,0)),"")</f>
        <v/>
      </c>
      <c r="W8" t="s">
        <v>100</v>
      </c>
      <c r="X8" s="1" t="str">
        <f>IFERROR(INDEX([1]Apollo!$C$2:$R$2344,MATCH($C8,[1]Apollo!$B$2:$B$2344,0),MATCH(X$1,[1]Apollo!$C$1:$R$1,0)),"")</f>
        <v/>
      </c>
      <c r="Y8" s="1" t="str">
        <f>IFERROR(INDEX([1]Apollo!$C$2:$R$2344,MATCH($C8,[1]Apollo!$B$2:$B$2344,0),MATCH(Y$1,[1]Apollo!$C$1:$R$1,0)),"")</f>
        <v/>
      </c>
      <c r="Z8" s="1" t="str">
        <f>IFERROR(INDEX([1]Apollo!$C$2:$R$2344,MATCH($C8,[1]Apollo!$B$2:$B$2344,0),MATCH(Z$1,[1]Apollo!$C$1:$R$1,0)),"")</f>
        <v/>
      </c>
      <c r="AA8" s="2" t="str">
        <f>IFERROR(INDEX([1]Apollo!$C$2:$R$2344,MATCH($C8,[1]Apollo!$B$2:$B$2344,0),MATCH(AA$1,[1]Apollo!$C$1:$R$1,0)),"")</f>
        <v/>
      </c>
      <c r="AB8" s="3" t="str">
        <f>IFERROR(INDEX([1]Apollo!$C$2:$R$2344,MATCH($C8,[1]Apollo!$B$2:$B$2344,0),MATCH(AB$1,[1]Apollo!$C$1:$R$1,0)),"")</f>
        <v/>
      </c>
      <c r="AC8" t="s">
        <v>216</v>
      </c>
      <c r="AD8" s="1" t="str">
        <f>IFERROR(INDEX([1]Apollo!$C$2:$R$2344,MATCH($C8,[1]Apollo!$B$2:$B$2344,0),MATCH(AD$1,[1]Apollo!$C$1:$R$1,0)),"")</f>
        <v/>
      </c>
      <c r="AE8" s="14" t="s">
        <v>217</v>
      </c>
      <c r="AF8" s="1"/>
      <c r="AG8" s="1" t="s">
        <v>103</v>
      </c>
      <c r="AH8" s="1"/>
      <c r="AI8" s="1"/>
      <c r="AJ8" s="14" t="s">
        <v>218</v>
      </c>
      <c r="AK8" s="1" t="s">
        <v>149</v>
      </c>
      <c r="AL8" s="1" t="s">
        <v>150</v>
      </c>
      <c r="AM8" s="1" t="s">
        <v>151</v>
      </c>
      <c r="AN8" s="1" t="s">
        <v>106</v>
      </c>
      <c r="AO8" s="1" t="s">
        <v>152</v>
      </c>
      <c r="AP8" s="1" t="s">
        <v>219</v>
      </c>
      <c r="AQ8" s="1" t="e">
        <f>AE8=#REF!</f>
        <v>#REF!</v>
      </c>
      <c r="AR8" t="s">
        <v>220</v>
      </c>
      <c r="AS8" s="1" t="str">
        <f>IFERROR(INDEX([1]Apollo!$C$2:$R$2344,MATCH($C8,[1]Apollo!$B$2:$B$2344,0),MATCH(AS$1,[1]Apollo!$C$1:$R$1,0)),"")</f>
        <v/>
      </c>
      <c r="AT8" s="1" t="str">
        <f t="shared" si="1"/>
        <v>http://www.linkedin.com/company/zendesk</v>
      </c>
      <c r="AU8" s="1" t="str">
        <f t="shared" si="2"/>
        <v>http://www.linkedin.com/company/zendesk/insights</v>
      </c>
      <c r="AV8" t="s">
        <v>112</v>
      </c>
      <c r="AW8" s="1" t="str">
        <f>IFERROR(INDEX([1]Apollo!$C$2:$R$2344,MATCH($C8,[1]Apollo!$B$2:$B$2344,0),MATCH(AW$1,[1]Apollo!$C$1:$R$1,0)),"")</f>
        <v/>
      </c>
      <c r="AX8" s="1" t="e">
        <f>VLOOKUP(AW8,[1]Sheet1!$K$1:$L$4,2,TRUE)</f>
        <v>#N/A</v>
      </c>
      <c r="AY8" t="s">
        <v>114</v>
      </c>
      <c r="AZ8" t="s">
        <v>114</v>
      </c>
      <c r="BA8" s="4">
        <f>INDEX('[1]Glassdoor Scores'!C:C,MATCH($A8,'[1]Glassdoor Scores'!$A:$A,0))</f>
        <v>4.5999999999999996</v>
      </c>
      <c r="BB8" t="str">
        <f>INDEX('[1]Glassdoor Scores'!B:B,MATCH($A8,'[1]Glassdoor Scores'!$A:$A,0))</f>
        <v>VAST Data</v>
      </c>
      <c r="BC8">
        <f>INDEX('[1]Glassdoor Scores'!D:D,MATCH($A8,'[1]Glassdoor Scores'!$A:$A,0))</f>
        <v>210</v>
      </c>
      <c r="BD8">
        <f>INDEX('[1]Glassdoor Scores'!E:E,MATCH($A8,'[1]Glassdoor Scores'!$A:$A,0))</f>
        <v>4.0999999999999996</v>
      </c>
      <c r="BE8">
        <f>INDEX('[1]Glassdoor Scores'!F:F,MATCH($A8,'[1]Glassdoor Scores'!$A:$A,0))</f>
        <v>4.5</v>
      </c>
      <c r="BF8" s="5">
        <f>INDEX('[1]Glassdoor Scores'!G:G,MATCH($A8,'[1]Glassdoor Scores'!$A:$A,0))</f>
        <v>4.7</v>
      </c>
      <c r="BG8" s="5">
        <f>INDEX('[1]Glassdoor Scores'!H:H,MATCH($A8,'[1]Glassdoor Scores'!$A:$A,0))</f>
        <v>0.95</v>
      </c>
      <c r="BH8" t="e">
        <f>BA8&lt;#REF!</f>
        <v>#REF!</v>
      </c>
      <c r="BI8" t="e">
        <f>BB8&gt;#REF!</f>
        <v>#REF!</v>
      </c>
      <c r="BJ8" t="e">
        <f>BC8&gt;#REF!</f>
        <v>#REF!</v>
      </c>
      <c r="BK8" t="e">
        <f>BD8&gt;#REF!</f>
        <v>#REF!</v>
      </c>
      <c r="BL8" t="e">
        <f>BE8&gt;#REF!</f>
        <v>#REF!</v>
      </c>
      <c r="BM8" t="e">
        <f>BF8&gt;#REF!</f>
        <v>#REF!</v>
      </c>
      <c r="BN8" t="s">
        <v>175</v>
      </c>
      <c r="BO8" s="1" t="s">
        <v>221</v>
      </c>
      <c r="BP8">
        <v>5</v>
      </c>
      <c r="BQ8">
        <v>0</v>
      </c>
      <c r="BR8" s="1" t="s">
        <v>222</v>
      </c>
      <c r="BS8" t="s">
        <v>223</v>
      </c>
      <c r="BT8" s="1" t="s">
        <v>224</v>
      </c>
      <c r="BU8" s="1"/>
      <c r="BV8" s="1"/>
      <c r="BW8" s="1"/>
      <c r="BX8" s="1"/>
      <c r="BY8" s="1"/>
      <c r="BZ8" s="1"/>
      <c r="CA8" s="1"/>
      <c r="CB8" s="1">
        <v>579</v>
      </c>
      <c r="CC8" s="6">
        <v>-0.22</v>
      </c>
      <c r="CD8" s="1">
        <v>7082</v>
      </c>
      <c r="CE8" s="6">
        <v>0.1</v>
      </c>
      <c r="CF8" s="6">
        <f t="shared" si="3"/>
        <v>8.1756565941824344E-2</v>
      </c>
      <c r="CG8" s="7" t="e">
        <f t="shared" si="4"/>
        <v>#VALUE!</v>
      </c>
      <c r="CH8" s="1">
        <v>1</v>
      </c>
      <c r="CI8">
        <f>IFERROR(IF(AX8=[1]Sheet1!$L$2,VLOOKUP(CB8,[1]Sheet1!$X$3:$Y$7,2,TRUE),IF(AX8=[1]Sheet1!$L$3,VLOOKUP(CB8,[1]Sheet1!$Z$3:$AA$7,2,TRUE),VLOOKUP(CB8,[1]Sheet1!$AB$3:$AC$7,2,TRUE))),0)</f>
        <v>0</v>
      </c>
      <c r="CJ8" s="1">
        <f>IFERROR(VLOOKUP(CC8,[1]Sheet1!$U$3:$V$7,2,TRUE),0)</f>
        <v>1</v>
      </c>
      <c r="CK8" s="1">
        <f>MIN(IFERROR(IF(AX8=[1]Sheet1!$L$2,VLOOKUP(CE8,[1]Sheet1!$N$3:$O$7,2,TRUE),IF(AX8=[1]Sheet1!$L$3,VLOOKUP(CE8,[1]Sheet1!$P$3:$Q$6,2,TRUE),VLOOKUP(CE8,[1]Sheet1!$R$3:$S$6,2,TRUE))),0),INDEX([1]Sheet1!$I:$I,MATCH(CH8,[1]Sheet1!$A:$A,0)))</f>
        <v>0</v>
      </c>
      <c r="CL8" s="15" t="e">
        <f>INDEX([1]Sheet1!D:D,MATCH($CI8,[1]Sheet1!$A:$A,0))</f>
        <v>#N/A</v>
      </c>
      <c r="CM8" s="15" t="e">
        <f>INDEX([1]Sheet1!E:E,MATCH($CI8,[1]Sheet1!$A:$A,0))</f>
        <v>#N/A</v>
      </c>
      <c r="CN8" s="15" t="e">
        <f>INDEX([1]Sheet1!F:F,MATCH($CI8,[1]Sheet1!$A:$A,0))</f>
        <v>#N/A</v>
      </c>
      <c r="CO8" s="1" t="s">
        <v>225</v>
      </c>
      <c r="CP8" s="16" t="e">
        <f>IF(COUNTA(CO8)&gt;0,MIN(MIN(SUMPRODUCT(CI8:CK8,CL8:CN8),INDEX([1]Sheet1!$H:$H,MATCH(CH8,[1]Sheet1!$A:$A,0)))+1,5),MIN(SUMPRODUCT(CI8:CK8,CL8:CN8),INDEX([1]Sheet1!$H:$H,MATCH(CH8,[1]Sheet1!$A:$A,0))))</f>
        <v>#N/A</v>
      </c>
      <c r="CQ8" s="17" t="e">
        <f>SUMIFS([1]Rubric!Y:Y,[1]Rubric!V:V,BN8,[1]Rubric!W:W,P8)</f>
        <v>#VALUE!</v>
      </c>
      <c r="CR8" s="5" t="e">
        <f>INDEX([1]Rubric!D:D,MATCH(BP8,[1]Rubric!#REF!,0))</f>
        <v>#REF!</v>
      </c>
      <c r="CS8" s="5" t="e">
        <f>INDEX([1]Rubric!E:E,MATCH(Q8,[1]Rubric!#REF!,0))</f>
        <v>#REF!</v>
      </c>
      <c r="CT8" s="18" t="e">
        <f>SUM(CQ8:CS8)*[1]Rubric!$A$3</f>
        <v>#VALUE!</v>
      </c>
      <c r="CU8" s="19" t="e">
        <f t="shared" si="5"/>
        <v>#N/A</v>
      </c>
    </row>
    <row r="9" spans="1:99" ht="409.5" x14ac:dyDescent="0.25">
      <c r="A9">
        <v>8</v>
      </c>
      <c r="B9" t="s">
        <v>226</v>
      </c>
      <c r="C9" t="str">
        <f t="shared" si="0"/>
        <v>8 - GitLab</v>
      </c>
      <c r="D9" t="s">
        <v>93</v>
      </c>
      <c r="E9" t="s">
        <v>227</v>
      </c>
      <c r="F9" s="1" t="s">
        <v>228</v>
      </c>
      <c r="G9" s="1" t="str">
        <f>IFERROR(INDEX([1]Apollo!$C$2:$R$2344,MATCH($C9,[1]Apollo!$B$2:$B$2344,0),MATCH(G$1,[1]Apollo!$C$1:$R$1,0)),"")</f>
        <v/>
      </c>
      <c r="H9" s="1"/>
      <c r="I9" s="1" t="str">
        <f>IFERROR(INDEX([1]Apollo!$C$2:$R$2344,MATCH($C9,[1]Apollo!$B$2:$B$2344,0),MATCH(I$1,[1]Apollo!$C$1:$R$1,0)),"")</f>
        <v/>
      </c>
      <c r="J9" t="s">
        <v>213</v>
      </c>
      <c r="K9" s="1" t="str">
        <f>IFERROR(INDEX([1]Apollo!$C$2:$R$2344,MATCH($C9,[1]Apollo!$B$2:$B$2344,0),MATCH(K$1,[1]Apollo!$C$1:$R$1,0)),"")</f>
        <v/>
      </c>
      <c r="L9" s="1" t="str">
        <f>IFERROR(INDEX([1]Apollo!$C$2:$R$2344,MATCH($C9,[1]Apollo!$B$2:$B$2344,0),MATCH(L$1,[1]Apollo!$C$1:$R$1,0)),"")</f>
        <v/>
      </c>
      <c r="M9" s="1" t="s">
        <v>229</v>
      </c>
      <c r="N9" s="1" t="s">
        <v>230</v>
      </c>
      <c r="O9" s="1" t="str">
        <f>IFERROR(INDEX([1]Apollo!$C$2:$R$2344,MATCH($C9,[1]Apollo!$B$2:$B$2344,0),MATCH(O$1,[1]Apollo!$C$1:$R$1,0)),"")</f>
        <v/>
      </c>
      <c r="P9" s="1">
        <v>3.5</v>
      </c>
      <c r="Q9" s="1">
        <v>2</v>
      </c>
      <c r="R9">
        <v>145</v>
      </c>
      <c r="S9">
        <v>108</v>
      </c>
      <c r="T9" s="13">
        <v>41640</v>
      </c>
      <c r="U9" t="s">
        <v>188</v>
      </c>
      <c r="V9" s="1" t="str">
        <f>IFERROR(INDEX([1]Apollo!$C$2:$R$2344,MATCH($C9,[1]Apollo!$B$2:$B$2344,0),MATCH(V$1,[1]Apollo!$C$1:$R$1,0)),"")</f>
        <v/>
      </c>
      <c r="W9" t="s">
        <v>231</v>
      </c>
      <c r="X9" s="1" t="str">
        <f>IFERROR(INDEX([1]Apollo!$C$2:$R$2344,MATCH($C9,[1]Apollo!$B$2:$B$2344,0),MATCH(X$1,[1]Apollo!$C$1:$R$1,0)),"")</f>
        <v/>
      </c>
      <c r="Y9" s="1" t="str">
        <f>IFERROR(INDEX([1]Apollo!$C$2:$R$2344,MATCH($C9,[1]Apollo!$B$2:$B$2344,0),MATCH(Y$1,[1]Apollo!$C$1:$R$1,0)),"")</f>
        <v/>
      </c>
      <c r="Z9" s="1" t="str">
        <f>IFERROR(INDEX([1]Apollo!$C$2:$R$2344,MATCH($C9,[1]Apollo!$B$2:$B$2344,0),MATCH(Z$1,[1]Apollo!$C$1:$R$1,0)),"")</f>
        <v/>
      </c>
      <c r="AA9" s="2" t="str">
        <f>IFERROR(INDEX([1]Apollo!$C$2:$R$2344,MATCH($C9,[1]Apollo!$B$2:$B$2344,0),MATCH(AA$1,[1]Apollo!$C$1:$R$1,0)),"")</f>
        <v/>
      </c>
      <c r="AB9" s="3" t="str">
        <f>IFERROR(INDEX([1]Apollo!$C$2:$R$2344,MATCH($C9,[1]Apollo!$B$2:$B$2344,0),MATCH(AB$1,[1]Apollo!$C$1:$R$1,0)),"")</f>
        <v/>
      </c>
      <c r="AC9" t="s">
        <v>232</v>
      </c>
      <c r="AD9" s="1" t="str">
        <f>IFERROR(INDEX([1]Apollo!$C$2:$R$2344,MATCH($C9,[1]Apollo!$B$2:$B$2344,0),MATCH(AD$1,[1]Apollo!$C$1:$R$1,0)),"")</f>
        <v/>
      </c>
      <c r="AE9" s="22" t="s">
        <v>233</v>
      </c>
      <c r="AF9" s="1"/>
      <c r="AG9" s="1" t="s">
        <v>169</v>
      </c>
      <c r="AH9" s="1"/>
      <c r="AI9" s="1"/>
      <c r="AJ9" s="14" t="s">
        <v>234</v>
      </c>
      <c r="AK9" s="1" t="s">
        <v>170</v>
      </c>
      <c r="AL9" s="1" t="s">
        <v>235</v>
      </c>
      <c r="AM9" s="1" t="s">
        <v>235</v>
      </c>
      <c r="AN9" s="1" t="s">
        <v>106</v>
      </c>
      <c r="AO9" s="1" t="s">
        <v>106</v>
      </c>
      <c r="AP9" s="1" t="s">
        <v>172</v>
      </c>
      <c r="AQ9" s="1" t="e">
        <f>AE9=#REF!</f>
        <v>#REF!</v>
      </c>
      <c r="AR9" t="s">
        <v>236</v>
      </c>
      <c r="AS9" s="1" t="str">
        <f>IFERROR(INDEX([1]Apollo!$C$2:$R$2344,MATCH($C9,[1]Apollo!$B$2:$B$2344,0),MATCH(AS$1,[1]Apollo!$C$1:$R$1,0)),"")</f>
        <v/>
      </c>
      <c r="AT9" s="1" t="str">
        <f t="shared" si="1"/>
        <v>https://www.linkedin.com/company/gitlab-com</v>
      </c>
      <c r="AU9" s="1" t="str">
        <f t="shared" si="2"/>
        <v>https://www.linkedin.com/company/gitlab-com/insights</v>
      </c>
      <c r="AV9" t="s">
        <v>174</v>
      </c>
      <c r="AW9" s="1">
        <v>2250</v>
      </c>
      <c r="AX9" s="1" t="str">
        <f>VLOOKUP(AW9,[1]Sheet1!$K$1:$L$4,2,TRUE)</f>
        <v>&lt;10,000</v>
      </c>
      <c r="AY9" t="s">
        <v>113</v>
      </c>
      <c r="AZ9" t="s">
        <v>113</v>
      </c>
      <c r="BA9" s="23">
        <f>INDEX('[1]Glassdoor Scores'!C:C,MATCH($A9,'[1]Glassdoor Scores'!$A:$A,0))</f>
        <v>4.5</v>
      </c>
      <c r="BB9" t="str">
        <f>INDEX('[1]Glassdoor Scores'!B:B,MATCH($A9,'[1]Glassdoor Scores'!$A:$A,0))</f>
        <v>Apollo.io</v>
      </c>
      <c r="BC9">
        <f>INDEX('[1]Glassdoor Scores'!D:D,MATCH($A9,'[1]Glassdoor Scores'!$A:$A,0))</f>
        <v>340</v>
      </c>
      <c r="BD9">
        <f>INDEX('[1]Glassdoor Scores'!E:E,MATCH($A9,'[1]Glassdoor Scores'!$A:$A,0))</f>
        <v>4.2</v>
      </c>
      <c r="BE9">
        <f>INDEX('[1]Glassdoor Scores'!F:F,MATCH($A9,'[1]Glassdoor Scores'!$A:$A,0))</f>
        <v>4.4000000000000004</v>
      </c>
      <c r="BF9" s="17">
        <f>INDEX('[1]Glassdoor Scores'!G:G,MATCH($A9,'[1]Glassdoor Scores'!$A:$A,0))</f>
        <v>4.5999999999999996</v>
      </c>
      <c r="BG9" s="17">
        <f>INDEX('[1]Glassdoor Scores'!H:H,MATCH($A9,'[1]Glassdoor Scores'!$A:$A,0))</f>
        <v>0.94</v>
      </c>
      <c r="BH9" t="e">
        <f>BA9&lt;#REF!</f>
        <v>#REF!</v>
      </c>
      <c r="BI9" t="e">
        <f>BB9&gt;#REF!</f>
        <v>#REF!</v>
      </c>
      <c r="BJ9" t="e">
        <f>BC9&gt;#REF!</f>
        <v>#REF!</v>
      </c>
      <c r="BK9" t="e">
        <f>BD9&gt;#REF!</f>
        <v>#REF!</v>
      </c>
      <c r="BL9" t="e">
        <f>BE9&gt;#REF!</f>
        <v>#REF!</v>
      </c>
      <c r="BM9" t="e">
        <f>BF9&gt;#REF!</f>
        <v>#REF!</v>
      </c>
      <c r="BN9" t="s">
        <v>115</v>
      </c>
      <c r="BO9" s="1" t="s">
        <v>237</v>
      </c>
      <c r="BP9">
        <v>5</v>
      </c>
      <c r="BQ9">
        <v>0</v>
      </c>
      <c r="BR9" s="1" t="s">
        <v>238</v>
      </c>
      <c r="BS9" t="s">
        <v>239</v>
      </c>
      <c r="BT9" s="1" t="s">
        <v>240</v>
      </c>
      <c r="BU9" s="1"/>
      <c r="BV9" s="1"/>
      <c r="BW9" s="1"/>
      <c r="BX9" s="1"/>
      <c r="BY9" s="1"/>
      <c r="BZ9" s="1"/>
      <c r="CA9" s="1"/>
      <c r="CB9" s="1">
        <v>690</v>
      </c>
      <c r="CC9" s="6">
        <v>0.88</v>
      </c>
      <c r="CD9" s="1">
        <v>3453</v>
      </c>
      <c r="CE9" s="6">
        <v>0.05</v>
      </c>
      <c r="CF9" s="6">
        <f t="shared" si="3"/>
        <v>0.19982623805386621</v>
      </c>
      <c r="CG9" s="7">
        <f t="shared" si="4"/>
        <v>1.5346666666666666</v>
      </c>
      <c r="CH9" s="1">
        <v>15</v>
      </c>
      <c r="CI9">
        <f>IFERROR(IF(AX9=[1]Sheet1!$L$2,VLOOKUP(CB9,[1]Sheet1!$X$3:$Y$7,2,TRUE),IF(AX9=[1]Sheet1!$L$3,VLOOKUP(CB9,[1]Sheet1!$Z$3:$AA$7,2,TRUE),VLOOKUP(CB9,[1]Sheet1!$AB$3:$AC$7,2,TRUE))),0)</f>
        <v>5</v>
      </c>
      <c r="CJ9" s="1">
        <f>IFERROR(VLOOKUP(CC9,[1]Sheet1!$U$3:$V$7,2,TRUE),0)</f>
        <v>5</v>
      </c>
      <c r="CK9" s="1">
        <f>MIN(IFERROR(IF(AX9=[1]Sheet1!$L$2,VLOOKUP(CE9,[1]Sheet1!$N$3:$O$7,2,TRUE),IF(AX9=[1]Sheet1!$L$3,VLOOKUP(CE9,[1]Sheet1!$P$3:$Q$6,2,TRUE),VLOOKUP(CE9,[1]Sheet1!$R$3:$S$6,2,TRUE))),0),INDEX([1]Sheet1!$I:$I,MATCH(CH9,[1]Sheet1!$A:$A,0)))</f>
        <v>4</v>
      </c>
      <c r="CL9" s="15">
        <f>INDEX([1]Sheet1!D:D,MATCH($CI9,[1]Sheet1!$A:$A,0))</f>
        <v>0</v>
      </c>
      <c r="CM9" s="15">
        <f>INDEX([1]Sheet1!E:E,MATCH($CI9,[1]Sheet1!$A:$A,0))</f>
        <v>0</v>
      </c>
      <c r="CN9" s="15">
        <f>INDEX([1]Sheet1!F:F,MATCH($CI9,[1]Sheet1!$A:$A,0))</f>
        <v>0.5</v>
      </c>
      <c r="CO9" s="15"/>
      <c r="CP9" s="16">
        <f>IF(COUNTA(CO9)&gt;0,MIN(MIN(SUMPRODUCT(CI9:CK9,CL9:CN9),INDEX([1]Sheet1!$H:$H,MATCH(CH9,[1]Sheet1!$A:$A,0)))+1,5),MIN(SUMPRODUCT(CI9:CK9,CL9:CN9),INDEX([1]Sheet1!$H:$H,MATCH(CH9,[1]Sheet1!$A:$A,0))))</f>
        <v>2</v>
      </c>
      <c r="CQ9" s="17" t="e">
        <f>SUMIFS([1]Rubric!Y:Y,[1]Rubric!V:V,BN9,[1]Rubric!W:W,P9)</f>
        <v>#VALUE!</v>
      </c>
      <c r="CR9" s="17" t="e">
        <f>INDEX([1]Rubric!D:D,MATCH(BP9,[1]Rubric!#REF!,0))</f>
        <v>#REF!</v>
      </c>
      <c r="CS9" s="17" t="e">
        <f>INDEX([1]Rubric!E:E,MATCH(Q9,[1]Rubric!#REF!,0))</f>
        <v>#REF!</v>
      </c>
      <c r="CT9" s="18" t="e">
        <f>SUM(CQ9:CS9)*[1]Rubric!$A$3</f>
        <v>#VALUE!</v>
      </c>
      <c r="CU9" s="19" t="e">
        <f t="shared" si="5"/>
        <v>#VALUE!</v>
      </c>
    </row>
    <row r="10" spans="1:99" ht="300" x14ac:dyDescent="0.25">
      <c r="A10">
        <v>9</v>
      </c>
      <c r="B10" t="s">
        <v>241</v>
      </c>
      <c r="C10" t="str">
        <f t="shared" si="0"/>
        <v>9 - Spring Health</v>
      </c>
      <c r="D10" t="s">
        <v>93</v>
      </c>
      <c r="F10" s="1"/>
      <c r="G10" s="1" t="e">
        <f>INDEX([1]Apollo!$C$2:$R$2344,MATCH($C10,[1]Apollo!$A$2:$A$2344,0),MATCH(G$1,[1]Apollo!$C$1:$R$1,0))</f>
        <v>#N/A</v>
      </c>
      <c r="H10" s="1"/>
      <c r="I10" s="1" t="e">
        <f>INDEX([1]Apollo!$C$2:$R$2344,MATCH($C10,[1]Apollo!$A$2:$A$2344,0),MATCH(I$1,[1]Apollo!$C$1:$R$1,0))</f>
        <v>#N/A</v>
      </c>
      <c r="K10" s="1" t="e">
        <f>INDEX([1]Apollo!$C$2:$R$2344,MATCH($C10,[1]Apollo!$A$2:$A$2344,0),MATCH(K$1,[1]Apollo!$C$1:$R$1,0))</f>
        <v>#N/A</v>
      </c>
      <c r="L10" s="1" t="e">
        <f>INDEX([1]Apollo!$C$2:$R$2344,MATCH($C10,[1]Apollo!$A$2:$A$2344,0),MATCH(L$1,[1]Apollo!$C$1:$R$1,0))</f>
        <v>#N/A</v>
      </c>
      <c r="M10" s="1"/>
      <c r="N10" s="1"/>
      <c r="O10" s="1" t="e">
        <f>INDEX([1]Apollo!$C$2:$R$2344,MATCH($C10,[1]Apollo!$A$2:$A$2344,0),MATCH(O$1,[1]Apollo!$C$1:$R$1,0))</f>
        <v>#N/A</v>
      </c>
      <c r="P10" s="1">
        <v>4.5</v>
      </c>
      <c r="Q10" s="1">
        <v>1</v>
      </c>
      <c r="V10" s="1" t="e">
        <f>INDEX([1]Apollo!$C$2:$R$2344,MATCH($C10,[1]Apollo!$A$2:$A$2344,0),MATCH(V$1,[1]Apollo!$C$1:$R$1,0))</f>
        <v>#N/A</v>
      </c>
      <c r="X10" s="1" t="e">
        <f>INDEX([1]Apollo!$C$2:$R$2344,MATCH($C10,[1]Apollo!$A$2:$A$2344,0),MATCH(X$1,[1]Apollo!$C$1:$R$1,0))</f>
        <v>#N/A</v>
      </c>
      <c r="Y10" s="1" t="e">
        <f>INDEX([1]Apollo!$C$2:$R$2344,MATCH($C10,[1]Apollo!$A$2:$A$2344,0),MATCH(Y$1,[1]Apollo!$C$1:$R$1,0))</f>
        <v>#N/A</v>
      </c>
      <c r="Z10" s="1" t="e">
        <f>INDEX([1]Apollo!$C$2:$R$2344,MATCH($C10,[1]Apollo!$A$2:$A$2344,0),MATCH(Z$1,[1]Apollo!$C$1:$R$1,0))</f>
        <v>#N/A</v>
      </c>
      <c r="AA10" s="2" t="e">
        <f>INDEX([1]Apollo!$C$2:$R$2344,MATCH($C10,[1]Apollo!$A$2:$A$2344,0),MATCH(AA$1,[1]Apollo!$C$1:$R$1,0))</f>
        <v>#N/A</v>
      </c>
      <c r="AB10" s="3" t="e">
        <f>INDEX([1]Apollo!$C$2:$R$2344,MATCH($C10,[1]Apollo!$A$2:$A$2344,0),MATCH(AB$1,[1]Apollo!$C$1:$R$1,0))</f>
        <v>#N/A</v>
      </c>
      <c r="AD10" s="1" t="e">
        <f>INDEX([1]Apollo!$C$2:$R$2344,MATCH($C10,[1]Apollo!$A$2:$A$2344,0),MATCH(AD$1,[1]Apollo!$C$1:$R$1,0))</f>
        <v>#N/A</v>
      </c>
      <c r="AE10" s="14" t="s">
        <v>242</v>
      </c>
      <c r="AF10" s="1"/>
      <c r="AG10" s="1" t="s">
        <v>169</v>
      </c>
      <c r="AH10" s="1"/>
      <c r="AI10" s="1"/>
      <c r="AJ10" s="14" t="s">
        <v>242</v>
      </c>
      <c r="AK10" s="1" t="s">
        <v>243</v>
      </c>
      <c r="AL10" s="1" t="s">
        <v>244</v>
      </c>
      <c r="AM10" s="1" t="s">
        <v>171</v>
      </c>
      <c r="AN10" s="1" t="s">
        <v>106</v>
      </c>
      <c r="AO10" s="1" t="s">
        <v>245</v>
      </c>
      <c r="AP10" s="1" t="s">
        <v>246</v>
      </c>
      <c r="AQ10" s="1" t="e">
        <f>AE10=#REF!</f>
        <v>#REF!</v>
      </c>
      <c r="AS10" s="1" t="e">
        <f>INDEX([1]Apollo!$C$2:$R$2344,MATCH($C10,[1]Apollo!$A$2:$A$2344,0),MATCH(AS$1,[1]Apollo!$C$1:$R$1,0))</f>
        <v>#N/A</v>
      </c>
      <c r="AT10" s="1" t="e">
        <f t="shared" si="1"/>
        <v>#N/A</v>
      </c>
      <c r="AU10" s="1" t="e">
        <f t="shared" si="2"/>
        <v>#N/A</v>
      </c>
      <c r="AW10" s="1" t="e">
        <f>INDEX([1]Apollo!$C$2:$R$2344,MATCH($C10,[1]Apollo!$A$2:$A$2344,0),MATCH(AW$1,[1]Apollo!$C$1:$R$1,0))</f>
        <v>#N/A</v>
      </c>
      <c r="AX10" s="1" t="e">
        <f>VLOOKUP(AW10,[1]Sheet1!$K$1:$L$4,2,TRUE)</f>
        <v>#N/A</v>
      </c>
      <c r="BA10">
        <v>350</v>
      </c>
      <c r="BB10">
        <v>4.4000000000000004</v>
      </c>
      <c r="BC10">
        <v>4.5</v>
      </c>
      <c r="BD10">
        <v>4.2</v>
      </c>
      <c r="BE10">
        <v>4.5999999999999996</v>
      </c>
      <c r="BF10" s="5">
        <v>0.94</v>
      </c>
      <c r="BG10" s="5">
        <v>0.9</v>
      </c>
      <c r="BH10" t="e">
        <f>BA10&lt;#REF!</f>
        <v>#REF!</v>
      </c>
      <c r="BI10" t="e">
        <f>BB10&gt;#REF!</f>
        <v>#REF!</v>
      </c>
      <c r="BJ10" t="e">
        <f>BC10&gt;#REF!</f>
        <v>#REF!</v>
      </c>
      <c r="BK10" t="e">
        <f>BD10&gt;#REF!</f>
        <v>#REF!</v>
      </c>
      <c r="BL10" t="e">
        <f>BE10&gt;#REF!</f>
        <v>#REF!</v>
      </c>
      <c r="BM10" s="5" t="e">
        <f>BF10&gt;#REF!</f>
        <v>#REF!</v>
      </c>
      <c r="BN10" t="s">
        <v>115</v>
      </c>
      <c r="BO10" s="1" t="s">
        <v>247</v>
      </c>
      <c r="BP10">
        <v>5</v>
      </c>
      <c r="BQ10">
        <v>0</v>
      </c>
      <c r="BR10" s="1" t="s">
        <v>248</v>
      </c>
      <c r="BS10" t="s">
        <v>249</v>
      </c>
      <c r="BT10" s="1" t="s">
        <v>250</v>
      </c>
      <c r="BU10" s="1"/>
      <c r="BV10" s="1"/>
      <c r="BW10" s="1"/>
      <c r="BX10" s="1"/>
      <c r="BY10" s="1"/>
      <c r="BZ10" s="1"/>
      <c r="CA10" s="1"/>
      <c r="CB10" s="1">
        <v>227</v>
      </c>
      <c r="CC10" s="6">
        <v>-0.11</v>
      </c>
      <c r="CD10" s="1">
        <v>3748</v>
      </c>
      <c r="CE10" s="6">
        <v>0.03</v>
      </c>
      <c r="CF10" s="6">
        <f t="shared" si="3"/>
        <v>6.0565635005336182E-2</v>
      </c>
      <c r="CG10" s="7" t="e">
        <f t="shared" si="4"/>
        <v>#N/A</v>
      </c>
      <c r="CH10" s="1">
        <v>1</v>
      </c>
      <c r="CI10">
        <f>IFERROR(IF(AX10=[1]Sheet1!$L$2,VLOOKUP(CB10,[1]Sheet1!$X$3:$Y$7,2,TRUE),IF(AX10=[1]Sheet1!$L$3,VLOOKUP(CB10,[1]Sheet1!$Z$3:$AA$7,2,TRUE),VLOOKUP(CB10,[1]Sheet1!$AB$3:$AC$7,2,TRUE))),0)</f>
        <v>0</v>
      </c>
      <c r="CJ10" s="1">
        <f>IFERROR(VLOOKUP(CC10,[1]Sheet1!$U$3:$V$7,2,TRUE),0)</f>
        <v>2</v>
      </c>
      <c r="CK10" s="1">
        <f>MIN(IFERROR(IF(AX10=[1]Sheet1!$L$2,VLOOKUP(CE10,[1]Sheet1!$N$3:$O$7,2,TRUE),IF(AX10=[1]Sheet1!$L$3,VLOOKUP(CE10,[1]Sheet1!$P$3:$Q$6,2,TRUE),VLOOKUP(CE10,[1]Sheet1!$R$3:$S$6,2,TRUE))),0),INDEX([1]Sheet1!$I:$I,MATCH(CH10,[1]Sheet1!$A:$A,0)))</f>
        <v>0</v>
      </c>
      <c r="CL10" s="15" t="e">
        <f>INDEX([1]Sheet1!D:D,MATCH($CI10,[1]Sheet1!$A:$A,0))</f>
        <v>#N/A</v>
      </c>
      <c r="CM10" s="15" t="e">
        <f>INDEX([1]Sheet1!E:E,MATCH($CI10,[1]Sheet1!$A:$A,0))</f>
        <v>#N/A</v>
      </c>
      <c r="CN10" s="15" t="e">
        <f>INDEX([1]Sheet1!F:F,MATCH($CI10,[1]Sheet1!$A:$A,0))</f>
        <v>#N/A</v>
      </c>
      <c r="CO10" s="1" t="s">
        <v>251</v>
      </c>
      <c r="CP10" s="16" t="e">
        <f>IF(COUNTA(CO10)&gt;0,MIN(MIN(SUMPRODUCT(CI10:CK10,CL10:CN10),INDEX([1]Sheet1!$H:$H,MATCH(CH10,[1]Sheet1!$A:$A,0)))+1,5),MIN(SUMPRODUCT(CI10:CK10,CL10:CN10),INDEX([1]Sheet1!$H:$H,MATCH(CH10,[1]Sheet1!$A:$A,0))))</f>
        <v>#N/A</v>
      </c>
      <c r="CQ10" s="17" t="e">
        <f>SUMIFS([1]Rubric!Y:Y,[1]Rubric!V:V,BN10,[1]Rubric!W:W,P10)</f>
        <v>#VALUE!</v>
      </c>
      <c r="CR10" s="5" t="e">
        <f>INDEX([1]Rubric!D:D,MATCH(BP10,[1]Rubric!#REF!,0))</f>
        <v>#REF!</v>
      </c>
      <c r="CS10" s="5" t="e">
        <f>INDEX([1]Rubric!E:E,MATCH(Q10,[1]Rubric!#REF!,0))</f>
        <v>#REF!</v>
      </c>
      <c r="CT10" s="18" t="e">
        <f>SUM(CQ10:CS10)*[1]Rubric!$A$3</f>
        <v>#VALUE!</v>
      </c>
      <c r="CU10" s="19" t="e">
        <f t="shared" si="5"/>
        <v>#N/A</v>
      </c>
    </row>
    <row r="11" spans="1:99" ht="409.5" x14ac:dyDescent="0.25">
      <c r="A11">
        <v>10</v>
      </c>
      <c r="B11" t="s">
        <v>0</v>
      </c>
      <c r="C11" t="str">
        <f t="shared" si="0"/>
        <v>10 - LinkedIn</v>
      </c>
      <c r="D11" t="s">
        <v>93</v>
      </c>
      <c r="E11" t="s">
        <v>252</v>
      </c>
      <c r="F11" s="1" t="s">
        <v>253</v>
      </c>
      <c r="G11" s="1" t="str">
        <f>IFERROR(INDEX([1]Apollo!$C$2:$R$2344,MATCH($C11,[1]Apollo!$B$2:$B$2344,0),MATCH(G$1,[1]Apollo!$C$1:$R$1,0)),"")</f>
        <v/>
      </c>
      <c r="H11" s="1"/>
      <c r="I11" s="1" t="str">
        <f>IFERROR(INDEX([1]Apollo!$C$2:$R$2344,MATCH($C11,[1]Apollo!$B$2:$B$2344,0),MATCH(I$1,[1]Apollo!$C$1:$R$1,0)),"")</f>
        <v/>
      </c>
      <c r="J11" t="s">
        <v>254</v>
      </c>
      <c r="K11" s="1" t="str">
        <f>IFERROR(INDEX([1]Apollo!$C$2:$R$2344,MATCH($C11,[1]Apollo!$B$2:$B$2344,0),MATCH(K$1,[1]Apollo!$C$1:$R$1,0)),"")</f>
        <v/>
      </c>
      <c r="L11" s="1" t="str">
        <f>IFERROR(INDEX([1]Apollo!$C$2:$R$2344,MATCH($C11,[1]Apollo!$B$2:$B$2344,0),MATCH(L$1,[1]Apollo!$C$1:$R$1,0)),"")</f>
        <v/>
      </c>
      <c r="M11" s="1" t="s">
        <v>255</v>
      </c>
      <c r="N11" s="1" t="s">
        <v>256</v>
      </c>
      <c r="O11" s="1" t="str">
        <f>IFERROR(INDEX([1]Apollo!$C$2:$R$2344,MATCH($C11,[1]Apollo!$B$2:$B$2344,0),MATCH(O$1,[1]Apollo!$C$1:$R$1,0)),"")</f>
        <v/>
      </c>
      <c r="P11" s="1">
        <v>4.5</v>
      </c>
      <c r="Q11" s="1">
        <v>2</v>
      </c>
      <c r="R11" s="12">
        <v>15347</v>
      </c>
      <c r="S11" s="12">
        <v>13508</v>
      </c>
      <c r="T11" s="13">
        <v>37746</v>
      </c>
      <c r="U11" t="s">
        <v>99</v>
      </c>
      <c r="V11" s="1" t="str">
        <f>IFERROR(INDEX([1]Apollo!$C$2:$R$2344,MATCH($C11,[1]Apollo!$B$2:$B$2344,0),MATCH(V$1,[1]Apollo!$C$1:$R$1,0)),"")</f>
        <v/>
      </c>
      <c r="W11" t="s">
        <v>127</v>
      </c>
      <c r="X11" s="1" t="str">
        <f>IFERROR(INDEX([1]Apollo!$C$2:$R$2344,MATCH($C11,[1]Apollo!$B$2:$B$2344,0),MATCH(X$1,[1]Apollo!$C$1:$R$1,0)),"")</f>
        <v/>
      </c>
      <c r="Y11" s="1" t="str">
        <f>IFERROR(INDEX([1]Apollo!$C$2:$R$2344,MATCH($C11,[1]Apollo!$B$2:$B$2344,0),MATCH(Y$1,[1]Apollo!$C$1:$R$1,0)),"")</f>
        <v/>
      </c>
      <c r="Z11" s="1" t="str">
        <f>IFERROR(INDEX([1]Apollo!$C$2:$R$2344,MATCH($C11,[1]Apollo!$B$2:$B$2344,0),MATCH(Z$1,[1]Apollo!$C$1:$R$1,0)),"")</f>
        <v/>
      </c>
      <c r="AA11" s="2" t="str">
        <f>IFERROR(INDEX([1]Apollo!$C$2:$R$2344,MATCH($C11,[1]Apollo!$B$2:$B$2344,0),MATCH(AA$1,[1]Apollo!$C$1:$R$1,0)),"")</f>
        <v/>
      </c>
      <c r="AB11" s="3" t="str">
        <f>IFERROR(INDEX([1]Apollo!$C$2:$R$2344,MATCH($C11,[1]Apollo!$B$2:$B$2344,0),MATCH(AB$1,[1]Apollo!$C$1:$R$1,0)),"")</f>
        <v/>
      </c>
      <c r="AC11" t="s">
        <v>257</v>
      </c>
      <c r="AD11" s="1" t="str">
        <f>IFERROR(INDEX([1]Apollo!$C$2:$R$2344,MATCH($C11,[1]Apollo!$B$2:$B$2344,0),MATCH(AD$1,[1]Apollo!$C$1:$R$1,0)),"")</f>
        <v/>
      </c>
      <c r="AE11" s="14" t="s">
        <v>258</v>
      </c>
      <c r="AF11" s="1"/>
      <c r="AG11" s="1" t="s">
        <v>103</v>
      </c>
      <c r="AH11" s="1"/>
      <c r="AI11" s="1"/>
      <c r="AJ11" s="14" t="s">
        <v>259</v>
      </c>
      <c r="AK11" s="1" t="s">
        <v>0</v>
      </c>
      <c r="AL11" s="1" t="s">
        <v>260</v>
      </c>
      <c r="AM11" s="1" t="s">
        <v>261</v>
      </c>
      <c r="AN11" s="1" t="s">
        <v>106</v>
      </c>
      <c r="AO11" s="1" t="s">
        <v>262</v>
      </c>
      <c r="AP11" s="1" t="s">
        <v>263</v>
      </c>
      <c r="AQ11" s="1" t="e">
        <f>AE11=#REF!</f>
        <v>#REF!</v>
      </c>
      <c r="AR11" t="s">
        <v>264</v>
      </c>
      <c r="AS11" s="1" t="str">
        <f>IFERROR(INDEX([1]Apollo!$C$2:$R$2344,MATCH($C11,[1]Apollo!$B$2:$B$2344,0),MATCH(AS$1,[1]Apollo!$C$1:$R$1,0)),"")</f>
        <v/>
      </c>
      <c r="AT11" s="1" t="str">
        <f t="shared" si="1"/>
        <v>https://www.linkedin.com/company/linkedin</v>
      </c>
      <c r="AU11" s="1" t="str">
        <f t="shared" si="2"/>
        <v>https://www.linkedin.com/company/linkedin/insights</v>
      </c>
      <c r="AV11" t="s">
        <v>137</v>
      </c>
      <c r="AW11" s="1" t="str">
        <f>IFERROR(INDEX([1]Apollo!$C$2:$R$2344,MATCH($C11,[1]Apollo!$B$2:$B$2344,0),MATCH(AW$1,[1]Apollo!$C$1:$R$1,0)),"")</f>
        <v/>
      </c>
      <c r="AX11" s="1" t="e">
        <f>VLOOKUP(AW11,[1]Sheet1!$K$1:$L$4,2,TRUE)</f>
        <v>#N/A</v>
      </c>
      <c r="AY11" t="s">
        <v>114</v>
      </c>
      <c r="AZ11" t="s">
        <v>114</v>
      </c>
      <c r="BA11" s="4">
        <f>INDEX('[1]Glassdoor Scores'!C:C,MATCH($A11,'[1]Glassdoor Scores'!$A:$A,0))</f>
        <v>4.7</v>
      </c>
      <c r="BB11" t="str">
        <f>INDEX('[1]Glassdoor Scores'!B:B,MATCH($A11,'[1]Glassdoor Scores'!$A:$A,0))</f>
        <v>Glean</v>
      </c>
      <c r="BC11">
        <f>INDEX('[1]Glassdoor Scores'!D:D,MATCH($A11,'[1]Glassdoor Scores'!$A:$A,0))</f>
        <v>130</v>
      </c>
      <c r="BD11">
        <f>INDEX('[1]Glassdoor Scores'!E:E,MATCH($A11,'[1]Glassdoor Scores'!$A:$A,0))</f>
        <v>4.3</v>
      </c>
      <c r="BE11">
        <f>INDEX('[1]Glassdoor Scores'!F:F,MATCH($A11,'[1]Glassdoor Scores'!$A:$A,0))</f>
        <v>4.5999999999999996</v>
      </c>
      <c r="BF11" s="5">
        <f>INDEX('[1]Glassdoor Scores'!G:G,MATCH($A11,'[1]Glassdoor Scores'!$A:$A,0))</f>
        <v>4.8</v>
      </c>
      <c r="BG11" s="5">
        <f>INDEX('[1]Glassdoor Scores'!H:H,MATCH($A11,'[1]Glassdoor Scores'!$A:$A,0))</f>
        <v>0.97</v>
      </c>
      <c r="BH11" t="e">
        <f>BA11&lt;#REF!</f>
        <v>#REF!</v>
      </c>
      <c r="BI11" t="e">
        <f>BB11&gt;#REF!</f>
        <v>#REF!</v>
      </c>
      <c r="BJ11" t="e">
        <f>BC11&gt;#REF!</f>
        <v>#REF!</v>
      </c>
      <c r="BK11" t="e">
        <f>BD11&gt;#REF!</f>
        <v>#REF!</v>
      </c>
      <c r="BL11" t="e">
        <f>BE11&gt;#REF!</f>
        <v>#REF!</v>
      </c>
      <c r="BM11" t="e">
        <f>BF11&gt;#REF!</f>
        <v>#REF!</v>
      </c>
      <c r="BN11" t="s">
        <v>115</v>
      </c>
      <c r="BO11" s="1" t="s">
        <v>265</v>
      </c>
      <c r="BP11">
        <v>4</v>
      </c>
      <c r="BQ11">
        <v>0</v>
      </c>
      <c r="BR11" s="1" t="s">
        <v>266</v>
      </c>
      <c r="BS11" t="s">
        <v>267</v>
      </c>
      <c r="BT11" s="1" t="s">
        <v>268</v>
      </c>
      <c r="BU11" s="1"/>
      <c r="BV11" s="1"/>
      <c r="BW11" s="1"/>
      <c r="BX11" s="1"/>
      <c r="BY11" s="1"/>
      <c r="BZ11" s="1"/>
      <c r="CA11" s="1"/>
      <c r="CB11" s="1">
        <v>860</v>
      </c>
      <c r="CC11" s="6">
        <v>0.14000000000000001</v>
      </c>
      <c r="CD11" s="1">
        <v>23708</v>
      </c>
      <c r="CE11" s="6">
        <v>-0.03</v>
      </c>
      <c r="CF11" s="6">
        <f t="shared" si="3"/>
        <v>3.6274675215117257E-2</v>
      </c>
      <c r="CG11" s="7" t="e">
        <f t="shared" si="4"/>
        <v>#VALUE!</v>
      </c>
      <c r="CH11" s="1">
        <v>1</v>
      </c>
      <c r="CI11">
        <f>IFERROR(IF(AX11=[1]Sheet1!$L$2,VLOOKUP(CB11,[1]Sheet1!$X$3:$Y$7,2,TRUE),IF(AX11=[1]Sheet1!$L$3,VLOOKUP(CB11,[1]Sheet1!$Z$3:$AA$7,2,TRUE),VLOOKUP(CB11,[1]Sheet1!$AB$3:$AC$7,2,TRUE))),0)</f>
        <v>0</v>
      </c>
      <c r="CJ11" s="1">
        <f>IFERROR(VLOOKUP(CC11,[1]Sheet1!$U$3:$V$7,2,TRUE),0)</f>
        <v>3</v>
      </c>
      <c r="CK11" s="1">
        <f>MIN(IFERROR(IF(AX11=[1]Sheet1!$L$2,VLOOKUP(CE11,[1]Sheet1!$N$3:$O$7,2,TRUE),IF(AX11=[1]Sheet1!$L$3,VLOOKUP(CE11,[1]Sheet1!$P$3:$Q$6,2,TRUE),VLOOKUP(CE11,[1]Sheet1!$R$3:$S$6,2,TRUE))),0),INDEX([1]Sheet1!$I:$I,MATCH(CH11,[1]Sheet1!$A:$A,0)))</f>
        <v>0</v>
      </c>
      <c r="CL11" s="15" t="e">
        <f>INDEX([1]Sheet1!D:D,MATCH($CI11,[1]Sheet1!$A:$A,0))</f>
        <v>#N/A</v>
      </c>
      <c r="CM11" s="15" t="e">
        <f>INDEX([1]Sheet1!E:E,MATCH($CI11,[1]Sheet1!$A:$A,0))</f>
        <v>#N/A</v>
      </c>
      <c r="CN11" s="15" t="e">
        <f>INDEX([1]Sheet1!F:F,MATCH($CI11,[1]Sheet1!$A:$A,0))</f>
        <v>#N/A</v>
      </c>
      <c r="CO11" s="15" t="s">
        <v>269</v>
      </c>
      <c r="CP11" s="16" t="e">
        <f>IF(COUNTA(CO11)&gt;0,MIN(MIN(SUMPRODUCT(CI11:CK11,CL11:CN11),INDEX([1]Sheet1!$H:$H,MATCH(CH11,[1]Sheet1!$A:$A,0)))+1,5),MIN(SUMPRODUCT(CI11:CK11,CL11:CN11),INDEX([1]Sheet1!$H:$H,MATCH(CH11,[1]Sheet1!$A:$A,0))))</f>
        <v>#N/A</v>
      </c>
      <c r="CQ11" s="17" t="e">
        <f>SUMIFS([1]Rubric!Y:Y,[1]Rubric!V:V,BN11,[1]Rubric!W:W,P11)</f>
        <v>#VALUE!</v>
      </c>
      <c r="CR11" s="5" t="e">
        <f>INDEX([1]Rubric!D:D,MATCH(BP11,[1]Rubric!#REF!,0))</f>
        <v>#REF!</v>
      </c>
      <c r="CS11" s="5" t="e">
        <f>INDEX([1]Rubric!E:E,MATCH(Q11,[1]Rubric!#REF!,0))</f>
        <v>#REF!</v>
      </c>
      <c r="CT11" s="18" t="e">
        <f>SUM(CQ11:CS11)*[1]Rubric!$A$3</f>
        <v>#VALUE!</v>
      </c>
      <c r="CU11" s="19" t="e">
        <f t="shared" si="5"/>
        <v>#N/A</v>
      </c>
    </row>
    <row r="12" spans="1:99" ht="409.5" x14ac:dyDescent="0.25">
      <c r="A12">
        <v>11</v>
      </c>
      <c r="B12" t="s">
        <v>270</v>
      </c>
      <c r="C12" t="str">
        <f t="shared" si="0"/>
        <v>11 - Genesys</v>
      </c>
      <c r="D12" t="s">
        <v>93</v>
      </c>
      <c r="E12" t="s">
        <v>271</v>
      </c>
      <c r="F12" s="1" t="s">
        <v>272</v>
      </c>
      <c r="G12" s="1" t="str">
        <f>IFERROR(INDEX([1]Apollo!$C$2:$R$2344,MATCH($C12,[1]Apollo!$B$2:$B$2344,0),MATCH(G$1,[1]Apollo!$C$1:$R$1,0)),"")</f>
        <v/>
      </c>
      <c r="H12" s="1"/>
      <c r="I12" s="1" t="str">
        <f>IFERROR(INDEX([1]Apollo!$C$2:$R$2344,MATCH($C12,[1]Apollo!$B$2:$B$2344,0),MATCH(I$1,[1]Apollo!$C$1:$R$1,0)),"")</f>
        <v/>
      </c>
      <c r="J12" t="s">
        <v>273</v>
      </c>
      <c r="K12" s="1" t="str">
        <f>IFERROR(INDEX([1]Apollo!$C$2:$R$2344,MATCH($C12,[1]Apollo!$B$2:$B$2344,0),MATCH(K$1,[1]Apollo!$C$1:$R$1,0)),"")</f>
        <v/>
      </c>
      <c r="L12" s="1" t="str">
        <f>IFERROR(INDEX([1]Apollo!$C$2:$R$2344,MATCH($C12,[1]Apollo!$B$2:$B$2344,0),MATCH(L$1,[1]Apollo!$C$1:$R$1,0)),"")</f>
        <v/>
      </c>
      <c r="M12" s="1" t="s">
        <v>274</v>
      </c>
      <c r="N12" s="1" t="s">
        <v>275</v>
      </c>
      <c r="O12" s="1" t="str">
        <f>IFERROR(INDEX([1]Apollo!$C$2:$R$2344,MATCH($C12,[1]Apollo!$B$2:$B$2344,0),MATCH(O$1,[1]Apollo!$C$1:$R$1,0)),"")</f>
        <v/>
      </c>
      <c r="P12" s="1">
        <v>4.5</v>
      </c>
      <c r="Q12" s="1">
        <v>4</v>
      </c>
      <c r="R12" s="12">
        <v>11183</v>
      </c>
      <c r="S12" s="12">
        <v>9705</v>
      </c>
      <c r="T12" s="13">
        <v>32874</v>
      </c>
      <c r="U12" t="s">
        <v>188</v>
      </c>
      <c r="V12" s="1" t="str">
        <f>IFERROR(INDEX([1]Apollo!$C$2:$R$2344,MATCH($C12,[1]Apollo!$B$2:$B$2344,0),MATCH(V$1,[1]Apollo!$C$1:$R$1,0)),"")</f>
        <v/>
      </c>
      <c r="W12" t="s">
        <v>100</v>
      </c>
      <c r="X12" s="1" t="str">
        <f>IFERROR(INDEX([1]Apollo!$C$2:$R$2344,MATCH($C12,[1]Apollo!$B$2:$B$2344,0),MATCH(X$1,[1]Apollo!$C$1:$R$1,0)),"")</f>
        <v/>
      </c>
      <c r="Y12" s="1" t="str">
        <f>IFERROR(INDEX([1]Apollo!$C$2:$R$2344,MATCH($C12,[1]Apollo!$B$2:$B$2344,0),MATCH(Y$1,[1]Apollo!$C$1:$R$1,0)),"")</f>
        <v/>
      </c>
      <c r="Z12" s="1" t="str">
        <f>IFERROR(INDEX([1]Apollo!$C$2:$R$2344,MATCH($C12,[1]Apollo!$B$2:$B$2344,0),MATCH(Z$1,[1]Apollo!$C$1:$R$1,0)),"")</f>
        <v/>
      </c>
      <c r="AA12" s="2" t="str">
        <f>IFERROR(INDEX([1]Apollo!$C$2:$R$2344,MATCH($C12,[1]Apollo!$B$2:$B$2344,0),MATCH(AA$1,[1]Apollo!$C$1:$R$1,0)),"")</f>
        <v/>
      </c>
      <c r="AB12" s="3" t="str">
        <f>IFERROR(INDEX([1]Apollo!$C$2:$R$2344,MATCH($C12,[1]Apollo!$B$2:$B$2344,0),MATCH(AB$1,[1]Apollo!$C$1:$R$1,0)),"")</f>
        <v/>
      </c>
      <c r="AC12" t="s">
        <v>276</v>
      </c>
      <c r="AD12" s="1" t="str">
        <f>IFERROR(INDEX([1]Apollo!$C$2:$R$2344,MATCH($C12,[1]Apollo!$B$2:$B$2344,0),MATCH(AD$1,[1]Apollo!$C$1:$R$1,0)),"")</f>
        <v/>
      </c>
      <c r="AE12" s="14" t="s">
        <v>277</v>
      </c>
      <c r="AF12" s="1"/>
      <c r="AG12" s="1" t="s">
        <v>103</v>
      </c>
      <c r="AH12" s="1"/>
      <c r="AI12" s="1"/>
      <c r="AJ12" s="14" t="s">
        <v>278</v>
      </c>
      <c r="AK12" s="1" t="s">
        <v>149</v>
      </c>
      <c r="AL12" s="1" t="s">
        <v>150</v>
      </c>
      <c r="AM12" s="1" t="s">
        <v>151</v>
      </c>
      <c r="AN12" s="1" t="s">
        <v>106</v>
      </c>
      <c r="AO12" s="1" t="s">
        <v>279</v>
      </c>
      <c r="AP12" s="1" t="s">
        <v>219</v>
      </c>
      <c r="AQ12" s="1" t="e">
        <f>AE12=#REF!</f>
        <v>#REF!</v>
      </c>
      <c r="AR12" t="s">
        <v>280</v>
      </c>
      <c r="AS12" s="1" t="str">
        <f>IFERROR(INDEX([1]Apollo!$C$2:$R$2344,MATCH($C12,[1]Apollo!$B$2:$B$2344,0),MATCH(AS$1,[1]Apollo!$C$1:$R$1,0)),"")</f>
        <v/>
      </c>
      <c r="AT12" s="1" t="str">
        <f t="shared" si="1"/>
        <v>http://www.linkedin.com/company/genesys</v>
      </c>
      <c r="AU12" s="1" t="str">
        <f t="shared" si="2"/>
        <v>http://www.linkedin.com/company/genesys/insights</v>
      </c>
      <c r="AV12" t="s">
        <v>112</v>
      </c>
      <c r="AW12" s="1" t="str">
        <f>IFERROR(INDEX([1]Apollo!$C$2:$R$2344,MATCH($C12,[1]Apollo!$B$2:$B$2344,0),MATCH(AW$1,[1]Apollo!$C$1:$R$1,0)),"")</f>
        <v/>
      </c>
      <c r="AX12" s="1" t="e">
        <f>VLOOKUP(AW12,[1]Sheet1!$K$1:$L$4,2,TRUE)</f>
        <v>#N/A</v>
      </c>
      <c r="AY12" t="s">
        <v>113</v>
      </c>
      <c r="AZ12" t="s">
        <v>138</v>
      </c>
      <c r="BA12" s="4">
        <f>INDEX('[1]Glassdoor Scores'!C:C,MATCH($A12,'[1]Glassdoor Scores'!$A:$A,0))</f>
        <v>4.3</v>
      </c>
      <c r="BB12" t="str">
        <f>INDEX('[1]Glassdoor Scores'!B:B,MATCH($A12,'[1]Glassdoor Scores'!$A:$A,0))</f>
        <v>Armis</v>
      </c>
      <c r="BC12">
        <f>INDEX('[1]Glassdoor Scores'!D:D,MATCH($A12,'[1]Glassdoor Scores'!$A:$A,0))</f>
        <v>280</v>
      </c>
      <c r="BD12">
        <f>INDEX('[1]Glassdoor Scores'!E:E,MATCH($A12,'[1]Glassdoor Scores'!$A:$A,0))</f>
        <v>3.9</v>
      </c>
      <c r="BE12">
        <f>INDEX('[1]Glassdoor Scores'!F:F,MATCH($A12,'[1]Glassdoor Scores'!$A:$A,0))</f>
        <v>4.0999999999999996</v>
      </c>
      <c r="BF12" s="5">
        <f>INDEX('[1]Glassdoor Scores'!G:G,MATCH($A12,'[1]Glassdoor Scores'!$A:$A,0))</f>
        <v>4.4000000000000004</v>
      </c>
      <c r="BG12" s="5">
        <f>INDEX('[1]Glassdoor Scores'!H:H,MATCH($A12,'[1]Glassdoor Scores'!$A:$A,0))</f>
        <v>0.91</v>
      </c>
      <c r="BH12" t="e">
        <f>BA12&lt;#REF!</f>
        <v>#REF!</v>
      </c>
      <c r="BI12" t="e">
        <f>BB12&gt;#REF!</f>
        <v>#REF!</v>
      </c>
      <c r="BJ12" t="e">
        <f>BC12&gt;#REF!</f>
        <v>#REF!</v>
      </c>
      <c r="BK12" t="e">
        <f>BD12&gt;#REF!</f>
        <v>#REF!</v>
      </c>
      <c r="BL12" t="e">
        <f>BE12&gt;#REF!</f>
        <v>#REF!</v>
      </c>
      <c r="BM12" t="e">
        <f>BF12&gt;#REF!</f>
        <v>#REF!</v>
      </c>
      <c r="BN12" t="s">
        <v>175</v>
      </c>
      <c r="BO12" s="1" t="s">
        <v>281</v>
      </c>
      <c r="BP12">
        <v>4</v>
      </c>
      <c r="BQ12">
        <v>0</v>
      </c>
      <c r="BR12" s="1" t="s">
        <v>282</v>
      </c>
      <c r="BS12" t="s">
        <v>283</v>
      </c>
      <c r="BT12" s="1" t="s">
        <v>284</v>
      </c>
      <c r="BU12" s="1"/>
      <c r="BV12" s="1"/>
      <c r="BW12" s="1"/>
      <c r="BX12" s="1"/>
      <c r="BY12" s="1"/>
      <c r="BZ12" s="1"/>
      <c r="CA12" s="1"/>
      <c r="CB12" s="1">
        <v>614</v>
      </c>
      <c r="CC12" s="6">
        <v>0.33</v>
      </c>
      <c r="CD12" s="1">
        <v>8547</v>
      </c>
      <c r="CE12" s="6">
        <v>0.02</v>
      </c>
      <c r="CF12" s="6">
        <f t="shared" si="3"/>
        <v>7.1838071838071837E-2</v>
      </c>
      <c r="CG12" s="7" t="e">
        <f t="shared" si="4"/>
        <v>#VALUE!</v>
      </c>
      <c r="CH12" s="1">
        <v>1</v>
      </c>
      <c r="CI12">
        <f>IFERROR(IF(AX12=[1]Sheet1!$L$2,VLOOKUP(CB12,[1]Sheet1!$X$3:$Y$7,2,TRUE),IF(AX12=[1]Sheet1!$L$3,VLOOKUP(CB12,[1]Sheet1!$Z$3:$AA$7,2,TRUE),VLOOKUP(CB12,[1]Sheet1!$AB$3:$AC$7,2,TRUE))),0)</f>
        <v>0</v>
      </c>
      <c r="CJ12" s="1">
        <f>IFERROR(VLOOKUP(CC12,[1]Sheet1!$U$3:$V$7,2,TRUE),0)</f>
        <v>4</v>
      </c>
      <c r="CK12" s="1">
        <f>MIN(IFERROR(IF(AX12=[1]Sheet1!$L$2,VLOOKUP(CE12,[1]Sheet1!$N$3:$O$7,2,TRUE),IF(AX12=[1]Sheet1!$L$3,VLOOKUP(CE12,[1]Sheet1!$P$3:$Q$6,2,TRUE),VLOOKUP(CE12,[1]Sheet1!$R$3:$S$6,2,TRUE))),0),INDEX([1]Sheet1!$I:$I,MATCH(CH12,[1]Sheet1!$A:$A,0)))</f>
        <v>0</v>
      </c>
      <c r="CL12" s="15" t="e">
        <f>INDEX([1]Sheet1!D:D,MATCH($CI12,[1]Sheet1!$A:$A,0))</f>
        <v>#N/A</v>
      </c>
      <c r="CM12" s="15" t="e">
        <f>INDEX([1]Sheet1!E:E,MATCH($CI12,[1]Sheet1!$A:$A,0))</f>
        <v>#N/A</v>
      </c>
      <c r="CN12" s="15" t="e">
        <f>INDEX([1]Sheet1!F:F,MATCH($CI12,[1]Sheet1!$A:$A,0))</f>
        <v>#N/A</v>
      </c>
      <c r="CO12" s="15"/>
      <c r="CP12" s="16" t="e">
        <f>IF(COUNTA(CO12)&gt;0,MIN(MIN(SUMPRODUCT(CI12:CK12,CL12:CN12),INDEX([1]Sheet1!$H:$H,MATCH(CH12,[1]Sheet1!$A:$A,0)))+1,5),MIN(SUMPRODUCT(CI12:CK12,CL12:CN12),INDEX([1]Sheet1!$H:$H,MATCH(CH12,[1]Sheet1!$A:$A,0))))</f>
        <v>#N/A</v>
      </c>
      <c r="CQ12" s="17" t="e">
        <f>SUMIFS([1]Rubric!Y:Y,[1]Rubric!V:V,BN12,[1]Rubric!W:W,P12)</f>
        <v>#VALUE!</v>
      </c>
      <c r="CR12" s="5" t="e">
        <f>INDEX([1]Rubric!D:D,MATCH(BP12,[1]Rubric!#REF!,0))</f>
        <v>#REF!</v>
      </c>
      <c r="CS12" s="5" t="e">
        <f>INDEX([1]Rubric!E:E,MATCH(Q12,[1]Rubric!#REF!,0))</f>
        <v>#REF!</v>
      </c>
      <c r="CT12" s="18" t="e">
        <f>SUM(CQ12:CS12)*[1]Rubric!$A$3</f>
        <v>#VALUE!</v>
      </c>
      <c r="CU12" s="19" t="e">
        <f t="shared" si="5"/>
        <v>#N/A</v>
      </c>
    </row>
    <row r="13" spans="1:99" ht="409.5" x14ac:dyDescent="0.25">
      <c r="A13">
        <v>12</v>
      </c>
      <c r="B13" t="s">
        <v>285</v>
      </c>
      <c r="C13" t="str">
        <f t="shared" si="0"/>
        <v>12 - Progress Software Corporation</v>
      </c>
      <c r="D13" t="s">
        <v>93</v>
      </c>
      <c r="E13" t="s">
        <v>286</v>
      </c>
      <c r="F13" s="1" t="s">
        <v>287</v>
      </c>
      <c r="G13" s="1" t="str">
        <f>IFERROR(INDEX([1]Apollo!$C$2:$R$2344,MATCH($C13,[1]Apollo!$B$2:$B$2344,0),MATCH(G$1,[1]Apollo!$C$1:$R$1,0)),"")</f>
        <v/>
      </c>
      <c r="H13" s="1" t="s">
        <v>200</v>
      </c>
      <c r="I13" s="1" t="str">
        <f>IFERROR(INDEX([1]Apollo!$C$2:$R$2344,MATCH($C13,[1]Apollo!$B$2:$B$2344,0),MATCH(I$1,[1]Apollo!$C$1:$R$1,0)),"")</f>
        <v/>
      </c>
      <c r="J13" t="s">
        <v>288</v>
      </c>
      <c r="K13" s="1" t="str">
        <f>IFERROR(INDEX([1]Apollo!$C$2:$R$2344,MATCH($C13,[1]Apollo!$B$2:$B$2344,0),MATCH(K$1,[1]Apollo!$C$1:$R$1,0)),"")</f>
        <v/>
      </c>
      <c r="L13" s="1" t="str">
        <f>IFERROR(INDEX([1]Apollo!$C$2:$R$2344,MATCH($C13,[1]Apollo!$B$2:$B$2344,0),MATCH(L$1,[1]Apollo!$C$1:$R$1,0)),"")</f>
        <v/>
      </c>
      <c r="M13" s="1" t="s">
        <v>289</v>
      </c>
      <c r="N13" s="1"/>
      <c r="O13" s="1" t="str">
        <f>IFERROR(INDEX([1]Apollo!$C$2:$R$2344,MATCH($C13,[1]Apollo!$B$2:$B$2344,0),MATCH(O$1,[1]Apollo!$C$1:$R$1,0)),"")</f>
        <v/>
      </c>
      <c r="P13" s="1">
        <v>3</v>
      </c>
      <c r="Q13" s="1">
        <v>4</v>
      </c>
      <c r="R13" s="12">
        <v>63992</v>
      </c>
      <c r="S13" s="12">
        <v>58735</v>
      </c>
      <c r="T13" s="13">
        <v>29587</v>
      </c>
      <c r="U13" t="s">
        <v>188</v>
      </c>
      <c r="V13" s="1" t="str">
        <f>IFERROR(INDEX([1]Apollo!$C$2:$R$2344,MATCH($C13,[1]Apollo!$B$2:$B$2344,0),MATCH(V$1,[1]Apollo!$C$1:$R$1,0)),"")</f>
        <v/>
      </c>
      <c r="W13" t="s">
        <v>165</v>
      </c>
      <c r="X13" s="1" t="str">
        <f>IFERROR(INDEX([1]Apollo!$C$2:$R$2344,MATCH($C13,[1]Apollo!$B$2:$B$2344,0),MATCH(X$1,[1]Apollo!$C$1:$R$1,0)),"")</f>
        <v/>
      </c>
      <c r="Y13" s="1" t="str">
        <f>IFERROR(INDEX([1]Apollo!$C$2:$R$2344,MATCH($C13,[1]Apollo!$B$2:$B$2344,0),MATCH(Y$1,[1]Apollo!$C$1:$R$1,0)),"")</f>
        <v/>
      </c>
      <c r="Z13" s="1" t="str">
        <f>IFERROR(INDEX([1]Apollo!$C$2:$R$2344,MATCH($C13,[1]Apollo!$B$2:$B$2344,0),MATCH(Z$1,[1]Apollo!$C$1:$R$1,0)),"")</f>
        <v/>
      </c>
      <c r="AA13" s="2" t="str">
        <f>IFERROR(INDEX([1]Apollo!$C$2:$R$2344,MATCH($C13,[1]Apollo!$B$2:$B$2344,0),MATCH(AA$1,[1]Apollo!$C$1:$R$1,0)),"")</f>
        <v/>
      </c>
      <c r="AB13" s="3" t="str">
        <f>IFERROR(INDEX([1]Apollo!$C$2:$R$2344,MATCH($C13,[1]Apollo!$B$2:$B$2344,0),MATCH(AB$1,[1]Apollo!$C$1:$R$1,0)),"")</f>
        <v/>
      </c>
      <c r="AC13" t="s">
        <v>290</v>
      </c>
      <c r="AD13" s="1" t="str">
        <f>IFERROR(INDEX([1]Apollo!$C$2:$R$2344,MATCH($C13,[1]Apollo!$B$2:$B$2344,0),MATCH(AD$1,[1]Apollo!$C$1:$R$1,0)),"")</f>
        <v/>
      </c>
      <c r="AE13" s="22" t="s">
        <v>291</v>
      </c>
      <c r="AF13" s="1"/>
      <c r="AG13" s="1" t="s">
        <v>103</v>
      </c>
      <c r="AH13" s="1"/>
      <c r="AI13" s="1"/>
      <c r="AJ13" s="14" t="s">
        <v>292</v>
      </c>
      <c r="AK13" s="1" t="s">
        <v>293</v>
      </c>
      <c r="AL13" s="1" t="s">
        <v>192</v>
      </c>
      <c r="AM13" s="1" t="s">
        <v>171</v>
      </c>
      <c r="AN13" s="1" t="s">
        <v>106</v>
      </c>
      <c r="AO13" s="1" t="s">
        <v>294</v>
      </c>
      <c r="AP13" s="1" t="s">
        <v>295</v>
      </c>
      <c r="AQ13" s="1" t="e">
        <f>AE13=#REF!</f>
        <v>#REF!</v>
      </c>
      <c r="AR13" t="s">
        <v>296</v>
      </c>
      <c r="AS13" s="1" t="str">
        <f>IFERROR(INDEX([1]Apollo!$C$2:$R$2344,MATCH($C13,[1]Apollo!$B$2:$B$2344,0),MATCH(AS$1,[1]Apollo!$C$1:$R$1,0)),"")</f>
        <v/>
      </c>
      <c r="AT13" s="1" t="str">
        <f t="shared" si="1"/>
        <v>https://www.linkedin.com/company/progress-software</v>
      </c>
      <c r="AU13" s="1" t="str">
        <f t="shared" si="2"/>
        <v>https://www.linkedin.com/company/progress-software/insights</v>
      </c>
      <c r="AV13" t="s">
        <v>174</v>
      </c>
      <c r="AW13" s="1">
        <v>2400</v>
      </c>
      <c r="AX13" s="1" t="str">
        <f>VLOOKUP(AW13,[1]Sheet1!$K$1:$L$4,2,TRUE)</f>
        <v>&lt;10,000</v>
      </c>
      <c r="AY13" t="s">
        <v>138</v>
      </c>
      <c r="AZ13" t="s">
        <v>113</v>
      </c>
      <c r="BA13" s="23">
        <f>INDEX('[1]Glassdoor Scores'!C:C,MATCH($A13,'[1]Glassdoor Scores'!$A:$A,0))</f>
        <v>4.4000000000000004</v>
      </c>
      <c r="BB13" t="str">
        <f>INDEX('[1]Glassdoor Scores'!B:B,MATCH($A13,'[1]Glassdoor Scores'!$A:$A,0))</f>
        <v>Harness</v>
      </c>
      <c r="BC13">
        <f>INDEX('[1]Glassdoor Scores'!D:D,MATCH($A13,'[1]Glassdoor Scores'!$A:$A,0))</f>
        <v>410</v>
      </c>
      <c r="BD13">
        <f>INDEX('[1]Glassdoor Scores'!E:E,MATCH($A13,'[1]Glassdoor Scores'!$A:$A,0))</f>
        <v>4</v>
      </c>
      <c r="BE13">
        <f>INDEX('[1]Glassdoor Scores'!F:F,MATCH($A13,'[1]Glassdoor Scores'!$A:$A,0))</f>
        <v>4.2</v>
      </c>
      <c r="BF13" s="17">
        <f>INDEX('[1]Glassdoor Scores'!G:G,MATCH($A13,'[1]Glassdoor Scores'!$A:$A,0))</f>
        <v>4.5</v>
      </c>
      <c r="BG13" s="17">
        <f>INDEX('[1]Glassdoor Scores'!H:H,MATCH($A13,'[1]Glassdoor Scores'!$A:$A,0))</f>
        <v>0.93</v>
      </c>
      <c r="BH13" t="e">
        <f>BA13&lt;#REF!</f>
        <v>#REF!</v>
      </c>
      <c r="BI13" t="e">
        <f>BB13&gt;#REF!</f>
        <v>#REF!</v>
      </c>
      <c r="BJ13" t="e">
        <f>BC13&gt;#REF!</f>
        <v>#REF!</v>
      </c>
      <c r="BK13" t="e">
        <f>BD13&gt;#REF!</f>
        <v>#REF!</v>
      </c>
      <c r="BL13" t="e">
        <f>BE13&gt;#REF!</f>
        <v>#REF!</v>
      </c>
      <c r="BM13" t="e">
        <f>BF13&gt;#REF!</f>
        <v>#REF!</v>
      </c>
      <c r="BN13" t="s">
        <v>115</v>
      </c>
      <c r="BO13" s="1" t="s">
        <v>297</v>
      </c>
      <c r="BP13">
        <v>4</v>
      </c>
      <c r="BQ13">
        <v>0</v>
      </c>
      <c r="BR13" s="1" t="s">
        <v>298</v>
      </c>
      <c r="BS13" t="s">
        <v>299</v>
      </c>
      <c r="BT13" s="1" t="s">
        <v>300</v>
      </c>
      <c r="BU13" s="1"/>
      <c r="BV13" s="1"/>
      <c r="BW13" s="1"/>
      <c r="BX13" s="1"/>
      <c r="BY13" s="1"/>
      <c r="BZ13" s="1"/>
      <c r="CA13" s="1"/>
      <c r="CB13" s="1">
        <v>90</v>
      </c>
      <c r="CC13" s="6">
        <v>0.3</v>
      </c>
      <c r="CD13" s="1">
        <v>4208</v>
      </c>
      <c r="CE13" s="6">
        <v>0</v>
      </c>
      <c r="CF13" s="6">
        <f t="shared" si="3"/>
        <v>2.1387832699619771E-2</v>
      </c>
      <c r="CG13" s="7">
        <f t="shared" si="4"/>
        <v>1.7533333333333334</v>
      </c>
      <c r="CH13" s="1">
        <v>9</v>
      </c>
      <c r="CI13">
        <f>IFERROR(IF(AX13=[1]Sheet1!$L$2,VLOOKUP(CB13,[1]Sheet1!$X$3:$Y$7,2,TRUE),IF(AX13=[1]Sheet1!$L$3,VLOOKUP(CB13,[1]Sheet1!$Z$3:$AA$7,2,TRUE),VLOOKUP(CB13,[1]Sheet1!$AB$3:$AC$7,2,TRUE))),0)</f>
        <v>4</v>
      </c>
      <c r="CJ13" s="1">
        <f>IFERROR(VLOOKUP(CC13,[1]Sheet1!$U$3:$V$7,2,TRUE),0)</f>
        <v>4</v>
      </c>
      <c r="CK13" s="1">
        <f>MIN(IFERROR(IF(AX13=[1]Sheet1!$L$2,VLOOKUP(CE13,[1]Sheet1!$N$3:$O$7,2,TRUE),IF(AX13=[1]Sheet1!$L$3,VLOOKUP(CE13,[1]Sheet1!$P$3:$Q$6,2,TRUE),VLOOKUP(CE13,[1]Sheet1!$R$3:$S$6,2,TRUE))),0),INDEX([1]Sheet1!$I:$I,MATCH(CH13,[1]Sheet1!$A:$A,0)))</f>
        <v>2</v>
      </c>
      <c r="CL13" s="15">
        <f>INDEX([1]Sheet1!D:D,MATCH($CI13,[1]Sheet1!$A:$A,0))</f>
        <v>0</v>
      </c>
      <c r="CM13" s="15">
        <f>INDEX([1]Sheet1!E:E,MATCH($CI13,[1]Sheet1!$A:$A,0))</f>
        <v>0.5</v>
      </c>
      <c r="CN13" s="15">
        <f>INDEX([1]Sheet1!F:F,MATCH($CI13,[1]Sheet1!$A:$A,0))</f>
        <v>0</v>
      </c>
      <c r="CO13" s="1" t="s">
        <v>301</v>
      </c>
      <c r="CP13" s="16">
        <f>IF(COUNTA(CO13)&gt;0,MIN(MIN(SUMPRODUCT(CI13:CK13,CL13:CN13),INDEX([1]Sheet1!$H:$H,MATCH(CH13,[1]Sheet1!$A:$A,0)))+1,5),MIN(SUMPRODUCT(CI13:CK13,CL13:CN13),INDEX([1]Sheet1!$H:$H,MATCH(CH13,[1]Sheet1!$A:$A,0))))</f>
        <v>3</v>
      </c>
      <c r="CQ13" s="17" t="e">
        <f>SUMIFS([1]Rubric!Y:Y,[1]Rubric!V:V,BN13,[1]Rubric!W:W,P13)</f>
        <v>#VALUE!</v>
      </c>
      <c r="CR13" s="17" t="e">
        <f>INDEX([1]Rubric!D:D,MATCH(BP13,[1]Rubric!#REF!,0))</f>
        <v>#REF!</v>
      </c>
      <c r="CS13" s="17" t="e">
        <f>INDEX([1]Rubric!E:E,MATCH(Q13,[1]Rubric!#REF!,0))</f>
        <v>#REF!</v>
      </c>
      <c r="CT13" s="18" t="e">
        <f>SUM(CQ13:CS13)*[1]Rubric!$A$3</f>
        <v>#VALUE!</v>
      </c>
      <c r="CU13" s="19" t="e">
        <f t="shared" si="5"/>
        <v>#VALUE!</v>
      </c>
    </row>
    <row r="14" spans="1:99" ht="409.5" x14ac:dyDescent="0.25">
      <c r="A14">
        <v>13</v>
      </c>
      <c r="B14" t="s">
        <v>302</v>
      </c>
      <c r="C14" t="str">
        <f t="shared" si="0"/>
        <v>13 - NVIDIA</v>
      </c>
      <c r="D14" t="s">
        <v>93</v>
      </c>
      <c r="E14" t="s">
        <v>303</v>
      </c>
      <c r="F14" s="1" t="s">
        <v>304</v>
      </c>
      <c r="G14" s="1" t="str">
        <f>IFERROR(INDEX([1]Apollo!$C$2:$R$2344,MATCH($C14,[1]Apollo!$B$2:$B$2344,0),MATCH(G$1,[1]Apollo!$C$1:$R$1,0)),"")</f>
        <v/>
      </c>
      <c r="H14" s="1"/>
      <c r="I14" s="1" t="str">
        <f>IFERROR(INDEX([1]Apollo!$C$2:$R$2344,MATCH($C14,[1]Apollo!$B$2:$B$2344,0),MATCH(I$1,[1]Apollo!$C$1:$R$1,0)),"")</f>
        <v/>
      </c>
      <c r="J14" t="s">
        <v>305</v>
      </c>
      <c r="K14" s="1" t="str">
        <f>IFERROR(INDEX([1]Apollo!$C$2:$R$2344,MATCH($C14,[1]Apollo!$B$2:$B$2344,0),MATCH(K$1,[1]Apollo!$C$1:$R$1,0)),"")</f>
        <v/>
      </c>
      <c r="L14" s="1" t="str">
        <f>IFERROR(INDEX([1]Apollo!$C$2:$R$2344,MATCH($C14,[1]Apollo!$B$2:$B$2344,0),MATCH(L$1,[1]Apollo!$C$1:$R$1,0)),"")</f>
        <v/>
      </c>
      <c r="M14" s="1" t="s">
        <v>306</v>
      </c>
      <c r="N14" s="1" t="s">
        <v>307</v>
      </c>
      <c r="O14" s="1" t="str">
        <f>IFERROR(INDEX([1]Apollo!$C$2:$R$2344,MATCH($C14,[1]Apollo!$B$2:$B$2344,0),MATCH(O$1,[1]Apollo!$C$1:$R$1,0)),"")</f>
        <v/>
      </c>
      <c r="P14" s="1">
        <v>3.5</v>
      </c>
      <c r="Q14" s="1">
        <v>2</v>
      </c>
      <c r="R14">
        <v>27</v>
      </c>
      <c r="S14">
        <v>21</v>
      </c>
      <c r="T14" s="13">
        <v>34064</v>
      </c>
      <c r="U14" t="s">
        <v>99</v>
      </c>
      <c r="V14" s="1" t="str">
        <f>IFERROR(INDEX([1]Apollo!$C$2:$R$2344,MATCH($C14,[1]Apollo!$B$2:$B$2344,0),MATCH(V$1,[1]Apollo!$C$1:$R$1,0)),"")</f>
        <v/>
      </c>
      <c r="W14" t="s">
        <v>127</v>
      </c>
      <c r="X14" s="1" t="str">
        <f>IFERROR(INDEX([1]Apollo!$C$2:$R$2344,MATCH($C14,[1]Apollo!$B$2:$B$2344,0),MATCH(X$1,[1]Apollo!$C$1:$R$1,0)),"")</f>
        <v/>
      </c>
      <c r="Y14" s="1" t="str">
        <f>IFERROR(INDEX([1]Apollo!$C$2:$R$2344,MATCH($C14,[1]Apollo!$B$2:$B$2344,0),MATCH(Y$1,[1]Apollo!$C$1:$R$1,0)),"")</f>
        <v/>
      </c>
      <c r="Z14" s="1" t="str">
        <f>IFERROR(INDEX([1]Apollo!$C$2:$R$2344,MATCH($C14,[1]Apollo!$B$2:$B$2344,0),MATCH(Z$1,[1]Apollo!$C$1:$R$1,0)),"")</f>
        <v/>
      </c>
      <c r="AA14" s="2" t="str">
        <f>IFERROR(INDEX([1]Apollo!$C$2:$R$2344,MATCH($C14,[1]Apollo!$B$2:$B$2344,0),MATCH(AA$1,[1]Apollo!$C$1:$R$1,0)),"")</f>
        <v/>
      </c>
      <c r="AB14" s="3" t="str">
        <f>IFERROR(INDEX([1]Apollo!$C$2:$R$2344,MATCH($C14,[1]Apollo!$B$2:$B$2344,0),MATCH(AB$1,[1]Apollo!$C$1:$R$1,0)),"")</f>
        <v/>
      </c>
      <c r="AC14" t="s">
        <v>308</v>
      </c>
      <c r="AD14" s="1" t="str">
        <f>IFERROR(INDEX([1]Apollo!$C$2:$R$2344,MATCH($C14,[1]Apollo!$B$2:$B$2344,0),MATCH(AD$1,[1]Apollo!$C$1:$R$1,0)),"")</f>
        <v/>
      </c>
      <c r="AE14" s="14" t="s">
        <v>309</v>
      </c>
      <c r="AF14" s="1"/>
      <c r="AG14" s="1" t="s">
        <v>169</v>
      </c>
      <c r="AH14" s="1"/>
      <c r="AI14" s="1"/>
      <c r="AJ14" s="14" t="s">
        <v>310</v>
      </c>
      <c r="AK14" s="1" t="s">
        <v>311</v>
      </c>
      <c r="AL14" s="1" t="s">
        <v>312</v>
      </c>
      <c r="AM14" s="1" t="s">
        <v>261</v>
      </c>
      <c r="AN14" s="1" t="s">
        <v>313</v>
      </c>
      <c r="AO14" s="1" t="s">
        <v>314</v>
      </c>
      <c r="AP14" s="1" t="s">
        <v>315</v>
      </c>
      <c r="AQ14" s="1" t="e">
        <f>AE14=#REF!</f>
        <v>#REF!</v>
      </c>
      <c r="AR14" t="s">
        <v>316</v>
      </c>
      <c r="AS14" s="1" t="str">
        <f>IFERROR(INDEX([1]Apollo!$C$2:$R$2344,MATCH($C14,[1]Apollo!$B$2:$B$2344,0),MATCH(AS$1,[1]Apollo!$C$1:$R$1,0)),"")</f>
        <v/>
      </c>
      <c r="AT14" s="1" t="str">
        <f t="shared" si="1"/>
        <v>https://www.linkedin.com/company/nvidia</v>
      </c>
      <c r="AU14" s="1" t="str">
        <f t="shared" si="2"/>
        <v>https://www.linkedin.com/company/nvidia/insights</v>
      </c>
      <c r="AV14" t="s">
        <v>137</v>
      </c>
      <c r="AW14" s="1" t="str">
        <f>IFERROR(INDEX([1]Apollo!$C$2:$R$2344,MATCH($C14,[1]Apollo!$B$2:$B$2344,0),MATCH(AW$1,[1]Apollo!$C$1:$R$1,0)),"")</f>
        <v/>
      </c>
      <c r="AX14" s="1" t="e">
        <f>VLOOKUP(AW14,[1]Sheet1!$K$1:$L$4,2,TRUE)</f>
        <v>#N/A</v>
      </c>
      <c r="AY14" t="s">
        <v>138</v>
      </c>
      <c r="AZ14" t="s">
        <v>113</v>
      </c>
      <c r="BA14" s="4">
        <f>INDEX('[1]Glassdoor Scores'!C:C,MATCH($A14,'[1]Glassdoor Scores'!$A:$A,0))</f>
        <v>3.6</v>
      </c>
      <c r="BB14" t="str">
        <f>INDEX('[1]Glassdoor Scores'!B:B,MATCH($A14,'[1]Glassdoor Scores'!$A:$A,0))</f>
        <v>Tempus</v>
      </c>
      <c r="BC14">
        <f>INDEX('[1]Glassdoor Scores'!D:D,MATCH($A14,'[1]Glassdoor Scores'!$A:$A,0))</f>
        <v>780</v>
      </c>
      <c r="BD14">
        <f>INDEX('[1]Glassdoor Scores'!E:E,MATCH($A14,'[1]Glassdoor Scores'!$A:$A,0))</f>
        <v>2.9</v>
      </c>
      <c r="BE14">
        <f>INDEX('[1]Glassdoor Scores'!F:F,MATCH($A14,'[1]Glassdoor Scores'!$A:$A,0))</f>
        <v>3.3</v>
      </c>
      <c r="BF14" s="5">
        <f>INDEX('[1]Glassdoor Scores'!G:G,MATCH($A14,'[1]Glassdoor Scores'!$A:$A,0))</f>
        <v>3.5</v>
      </c>
      <c r="BG14" s="5">
        <f>INDEX('[1]Glassdoor Scores'!H:H,MATCH($A14,'[1]Glassdoor Scores'!$A:$A,0))</f>
        <v>0.78</v>
      </c>
      <c r="BH14" t="e">
        <f>BA14&lt;#REF!</f>
        <v>#REF!</v>
      </c>
      <c r="BI14" t="e">
        <f>BB14&gt;#REF!</f>
        <v>#REF!</v>
      </c>
      <c r="BJ14" t="e">
        <f>BC14&gt;#REF!</f>
        <v>#REF!</v>
      </c>
      <c r="BK14" t="e">
        <f>BD14&gt;#REF!</f>
        <v>#REF!</v>
      </c>
      <c r="BL14" t="e">
        <f>BE14&gt;#REF!</f>
        <v>#REF!</v>
      </c>
      <c r="BM14" t="e">
        <f>BF14&gt;#REF!</f>
        <v>#REF!</v>
      </c>
      <c r="BN14" t="s">
        <v>115</v>
      </c>
      <c r="BO14" s="1" t="s">
        <v>317</v>
      </c>
      <c r="BP14">
        <v>4</v>
      </c>
      <c r="BQ14">
        <v>0</v>
      </c>
      <c r="BR14" s="1" t="s">
        <v>318</v>
      </c>
      <c r="BS14" t="s">
        <v>319</v>
      </c>
      <c r="BT14" s="1" t="s">
        <v>320</v>
      </c>
      <c r="BU14" s="1"/>
      <c r="BV14" s="1"/>
      <c r="BW14" s="1"/>
      <c r="BX14" s="1"/>
      <c r="BY14" s="1"/>
      <c r="BZ14" s="1"/>
      <c r="CA14" s="1"/>
      <c r="CB14" s="1">
        <v>4521</v>
      </c>
      <c r="CC14" s="6">
        <v>0.11</v>
      </c>
      <c r="CD14" s="1">
        <v>47182</v>
      </c>
      <c r="CE14" s="6">
        <v>0.11</v>
      </c>
      <c r="CF14" s="6">
        <f t="shared" si="3"/>
        <v>9.5820439998304432E-2</v>
      </c>
      <c r="CG14" s="7" t="e">
        <f t="shared" si="4"/>
        <v>#VALUE!</v>
      </c>
      <c r="CH14" s="1">
        <v>1</v>
      </c>
      <c r="CI14">
        <f>IFERROR(IF(AX14=[1]Sheet1!$L$2,VLOOKUP(CB14,[1]Sheet1!$X$3:$Y$7,2,TRUE),IF(AX14=[1]Sheet1!$L$3,VLOOKUP(CB14,[1]Sheet1!$Z$3:$AA$7,2,TRUE),VLOOKUP(CB14,[1]Sheet1!$AB$3:$AC$7,2,TRUE))),0)</f>
        <v>0</v>
      </c>
      <c r="CJ14" s="1">
        <f>IFERROR(VLOOKUP(CC14,[1]Sheet1!$U$3:$V$7,2,TRUE),0)</f>
        <v>3</v>
      </c>
      <c r="CK14" s="1">
        <f>MIN(IFERROR(IF(AX14=[1]Sheet1!$L$2,VLOOKUP(CE14,[1]Sheet1!$N$3:$O$7,2,TRUE),IF(AX14=[1]Sheet1!$L$3,VLOOKUP(CE14,[1]Sheet1!$P$3:$Q$6,2,TRUE),VLOOKUP(CE14,[1]Sheet1!$R$3:$S$6,2,TRUE))),0),INDEX([1]Sheet1!$I:$I,MATCH(CH14,[1]Sheet1!$A:$A,0)))</f>
        <v>0</v>
      </c>
      <c r="CL14" s="15" t="e">
        <f>INDEX([1]Sheet1!D:D,MATCH($CI14,[1]Sheet1!$A:$A,0))</f>
        <v>#N/A</v>
      </c>
      <c r="CM14" s="15" t="e">
        <f>INDEX([1]Sheet1!E:E,MATCH($CI14,[1]Sheet1!$A:$A,0))</f>
        <v>#N/A</v>
      </c>
      <c r="CN14" s="15" t="e">
        <f>INDEX([1]Sheet1!F:F,MATCH($CI14,[1]Sheet1!$A:$A,0))</f>
        <v>#N/A</v>
      </c>
      <c r="CO14" s="15"/>
      <c r="CP14" s="16" t="e">
        <f>IF(COUNTA(CO14)&gt;0,MIN(MIN(SUMPRODUCT(CI14:CK14,CL14:CN14),INDEX([1]Sheet1!$H:$H,MATCH(CH14,[1]Sheet1!$A:$A,0)))+1,5),MIN(SUMPRODUCT(CI14:CK14,CL14:CN14),INDEX([1]Sheet1!$H:$H,MATCH(CH14,[1]Sheet1!$A:$A,0))))</f>
        <v>#N/A</v>
      </c>
      <c r="CQ14" s="17" t="e">
        <f>SUMIFS([1]Rubric!Y:Y,[1]Rubric!V:V,BN14,[1]Rubric!W:W,P14)</f>
        <v>#VALUE!</v>
      </c>
      <c r="CR14" s="5" t="e">
        <f>INDEX([1]Rubric!D:D,MATCH(BP14,[1]Rubric!#REF!,0))</f>
        <v>#REF!</v>
      </c>
      <c r="CS14" s="5" t="e">
        <f>INDEX([1]Rubric!E:E,MATCH(Q14,[1]Rubric!#REF!,0))</f>
        <v>#REF!</v>
      </c>
      <c r="CT14" s="18" t="e">
        <f>SUM(CQ14:CS14)*[1]Rubric!$A$3</f>
        <v>#VALUE!</v>
      </c>
      <c r="CU14" s="19" t="e">
        <f t="shared" si="5"/>
        <v>#N/A</v>
      </c>
    </row>
    <row r="15" spans="1:99" ht="409.5" x14ac:dyDescent="0.25">
      <c r="A15">
        <v>14</v>
      </c>
      <c r="B15" t="s">
        <v>321</v>
      </c>
      <c r="C15" t="str">
        <f t="shared" si="0"/>
        <v>14 - Gusto</v>
      </c>
      <c r="D15" t="s">
        <v>93</v>
      </c>
      <c r="E15" t="s">
        <v>322</v>
      </c>
      <c r="F15" s="1" t="s">
        <v>323</v>
      </c>
      <c r="G15" s="1" t="str">
        <f>IFERROR(INDEX([1]Apollo!$C$2:$R$2344,MATCH($C15,[1]Apollo!$B$2:$B$2344,0),MATCH(G$1,[1]Apollo!$C$1:$R$1,0)),"")</f>
        <v/>
      </c>
      <c r="H15" s="1" t="s">
        <v>324</v>
      </c>
      <c r="I15" s="1" t="str">
        <f>IFERROR(INDEX([1]Apollo!$C$2:$R$2344,MATCH($C15,[1]Apollo!$B$2:$B$2344,0),MATCH(I$1,[1]Apollo!$C$1:$R$1,0)),"")</f>
        <v/>
      </c>
      <c r="J15" t="s">
        <v>213</v>
      </c>
      <c r="K15" s="1" t="str">
        <f>IFERROR(INDEX([1]Apollo!$C$2:$R$2344,MATCH($C15,[1]Apollo!$B$2:$B$2344,0),MATCH(K$1,[1]Apollo!$C$1:$R$1,0)),"")</f>
        <v/>
      </c>
      <c r="L15" s="1" t="str">
        <f>IFERROR(INDEX([1]Apollo!$C$2:$R$2344,MATCH($C15,[1]Apollo!$B$2:$B$2344,0),MATCH(L$1,[1]Apollo!$C$1:$R$1,0)),"")</f>
        <v/>
      </c>
      <c r="M15" s="1" t="s">
        <v>325</v>
      </c>
      <c r="N15" s="1" t="s">
        <v>326</v>
      </c>
      <c r="O15" s="1" t="str">
        <f>IFERROR(INDEX([1]Apollo!$C$2:$R$2344,MATCH($C15,[1]Apollo!$B$2:$B$2344,0),MATCH(O$1,[1]Apollo!$C$1:$R$1,0)),"")</f>
        <v/>
      </c>
      <c r="P15" s="1">
        <v>3</v>
      </c>
      <c r="Q15" s="1">
        <v>4</v>
      </c>
      <c r="R15" s="12">
        <v>2242</v>
      </c>
      <c r="S15" s="12">
        <v>1817</v>
      </c>
      <c r="T15" s="13">
        <v>40848</v>
      </c>
      <c r="U15" t="s">
        <v>327</v>
      </c>
      <c r="V15" s="1" t="str">
        <f>IFERROR(INDEX([1]Apollo!$C$2:$R$2344,MATCH($C15,[1]Apollo!$B$2:$B$2344,0),MATCH(V$1,[1]Apollo!$C$1:$R$1,0)),"")</f>
        <v/>
      </c>
      <c r="W15" t="s">
        <v>231</v>
      </c>
      <c r="X15" s="1" t="str">
        <f>IFERROR(INDEX([1]Apollo!$C$2:$R$2344,MATCH($C15,[1]Apollo!$B$2:$B$2344,0),MATCH(X$1,[1]Apollo!$C$1:$R$1,0)),"")</f>
        <v/>
      </c>
      <c r="Y15" s="1" t="str">
        <f>IFERROR(INDEX([1]Apollo!$C$2:$R$2344,MATCH($C15,[1]Apollo!$B$2:$B$2344,0),MATCH(Y$1,[1]Apollo!$C$1:$R$1,0)),"")</f>
        <v/>
      </c>
      <c r="Z15" s="1" t="str">
        <f>IFERROR(INDEX([1]Apollo!$C$2:$R$2344,MATCH($C15,[1]Apollo!$B$2:$B$2344,0),MATCH(Z$1,[1]Apollo!$C$1:$R$1,0)),"")</f>
        <v/>
      </c>
      <c r="AA15" s="2" t="str">
        <f>IFERROR(INDEX([1]Apollo!$C$2:$R$2344,MATCH($C15,[1]Apollo!$B$2:$B$2344,0),MATCH(AA$1,[1]Apollo!$C$1:$R$1,0)),"")</f>
        <v/>
      </c>
      <c r="AB15" s="3" t="str">
        <f>IFERROR(INDEX([1]Apollo!$C$2:$R$2344,MATCH($C15,[1]Apollo!$B$2:$B$2344,0),MATCH(AB$1,[1]Apollo!$C$1:$R$1,0)),"")</f>
        <v/>
      </c>
      <c r="AC15" t="s">
        <v>328</v>
      </c>
      <c r="AD15" s="1" t="str">
        <f>IFERROR(INDEX([1]Apollo!$C$2:$R$2344,MATCH($C15,[1]Apollo!$B$2:$B$2344,0),MATCH(AD$1,[1]Apollo!$C$1:$R$1,0)),"")</f>
        <v/>
      </c>
      <c r="AE15" s="22" t="s">
        <v>329</v>
      </c>
      <c r="AF15" s="1"/>
      <c r="AG15" s="1" t="s">
        <v>169</v>
      </c>
      <c r="AH15" s="1"/>
      <c r="AI15" s="1"/>
      <c r="AJ15" s="14" t="s">
        <v>330</v>
      </c>
      <c r="AK15" s="1" t="s">
        <v>170</v>
      </c>
      <c r="AL15" s="1" t="s">
        <v>235</v>
      </c>
      <c r="AM15" s="1" t="s">
        <v>235</v>
      </c>
      <c r="AN15" s="1" t="s">
        <v>106</v>
      </c>
      <c r="AO15" s="1" t="s">
        <v>106</v>
      </c>
      <c r="AP15" s="1" t="s">
        <v>172</v>
      </c>
      <c r="AQ15" s="1" t="e">
        <f>AE15=#REF!</f>
        <v>#REF!</v>
      </c>
      <c r="AR15" t="s">
        <v>331</v>
      </c>
      <c r="AS15" s="1" t="str">
        <f>IFERROR(INDEX([1]Apollo!$C$2:$R$2344,MATCH($C15,[1]Apollo!$B$2:$B$2344,0),MATCH(AS$1,[1]Apollo!$C$1:$R$1,0)),"")</f>
        <v/>
      </c>
      <c r="AT15" s="1" t="str">
        <f t="shared" si="1"/>
        <v>https://www.linkedin.com/company/gustohq</v>
      </c>
      <c r="AU15" s="1" t="str">
        <f t="shared" si="2"/>
        <v>https://www.linkedin.com/company/gustohq/insights</v>
      </c>
      <c r="AV15" t="s">
        <v>174</v>
      </c>
      <c r="AW15" s="1">
        <v>2600</v>
      </c>
      <c r="AX15" s="1" t="str">
        <f>VLOOKUP(AW15,[1]Sheet1!$K$1:$L$4,2,TRUE)</f>
        <v>&lt;10,000</v>
      </c>
      <c r="AY15" t="s">
        <v>114</v>
      </c>
      <c r="AZ15" t="s">
        <v>113</v>
      </c>
      <c r="BA15" s="23">
        <f>INDEX('[1]Glassdoor Scores'!C:C,MATCH($A15,'[1]Glassdoor Scores'!$A:$A,0))</f>
        <v>4</v>
      </c>
      <c r="BB15" t="str">
        <f>INDEX('[1]Glassdoor Scores'!B:B,MATCH($A15,'[1]Glassdoor Scores'!$A:$A,0))</f>
        <v>Meta</v>
      </c>
      <c r="BC15">
        <f>INDEX('[1]Glassdoor Scores'!D:D,MATCH($A15,'[1]Glassdoor Scores'!$A:$A,0))</f>
        <v>32400</v>
      </c>
      <c r="BD15">
        <f>INDEX('[1]Glassdoor Scores'!E:E,MATCH($A15,'[1]Glassdoor Scores'!$A:$A,0))</f>
        <v>3.6</v>
      </c>
      <c r="BE15">
        <f>INDEX('[1]Glassdoor Scores'!F:F,MATCH($A15,'[1]Glassdoor Scores'!$A:$A,0))</f>
        <v>3.8</v>
      </c>
      <c r="BF15" s="17">
        <f>INDEX('[1]Glassdoor Scores'!G:G,MATCH($A15,'[1]Glassdoor Scores'!$A:$A,0))</f>
        <v>4</v>
      </c>
      <c r="BG15" s="17">
        <f>INDEX('[1]Glassdoor Scores'!H:H,MATCH($A15,'[1]Glassdoor Scores'!$A:$A,0))</f>
        <v>0.76</v>
      </c>
      <c r="BH15" t="e">
        <f>BA15&lt;#REF!</f>
        <v>#REF!</v>
      </c>
      <c r="BI15" t="e">
        <f>BB15&gt;#REF!</f>
        <v>#REF!</v>
      </c>
      <c r="BJ15" t="e">
        <f>BC15&gt;#REF!</f>
        <v>#REF!</v>
      </c>
      <c r="BK15" t="e">
        <f>BD15&gt;#REF!</f>
        <v>#REF!</v>
      </c>
      <c r="BL15" t="e">
        <f>BE15&gt;#REF!</f>
        <v>#REF!</v>
      </c>
      <c r="BM15" t="e">
        <f>BF15&gt;#REF!</f>
        <v>#REF!</v>
      </c>
      <c r="BN15" t="s">
        <v>175</v>
      </c>
      <c r="BO15" s="1" t="s">
        <v>332</v>
      </c>
      <c r="BP15">
        <v>4</v>
      </c>
      <c r="BQ15">
        <v>0</v>
      </c>
      <c r="BR15" s="1" t="s">
        <v>333</v>
      </c>
      <c r="BS15" t="s">
        <v>334</v>
      </c>
      <c r="BT15" s="1" t="s">
        <v>335</v>
      </c>
      <c r="BU15" s="1"/>
      <c r="BV15" s="1"/>
      <c r="BW15" s="1"/>
      <c r="BX15" s="1"/>
      <c r="BY15" s="1"/>
      <c r="BZ15" s="1"/>
      <c r="CA15" s="1"/>
      <c r="CB15" s="1">
        <v>424</v>
      </c>
      <c r="CC15" s="6">
        <v>-0.09</v>
      </c>
      <c r="CD15" s="1">
        <v>4428</v>
      </c>
      <c r="CE15" s="6">
        <v>0.03</v>
      </c>
      <c r="CF15" s="6">
        <f t="shared" si="3"/>
        <v>9.5754290876242099E-2</v>
      </c>
      <c r="CG15" s="7">
        <f t="shared" si="4"/>
        <v>1.7030769230769232</v>
      </c>
      <c r="CH15" s="1">
        <v>8</v>
      </c>
      <c r="CI15">
        <f>IFERROR(IF(AX15=[1]Sheet1!$L$2,VLOOKUP(CB15,[1]Sheet1!$X$3:$Y$7,2,TRUE),IF(AX15=[1]Sheet1!$L$3,VLOOKUP(CB15,[1]Sheet1!$Z$3:$AA$7,2,TRUE),VLOOKUP(CB15,[1]Sheet1!$AB$3:$AC$7,2,TRUE))),0)</f>
        <v>5</v>
      </c>
      <c r="CJ15" s="1">
        <f>IFERROR(VLOOKUP(CC15,[1]Sheet1!$U$3:$V$7,2,TRUE),0)</f>
        <v>2</v>
      </c>
      <c r="CK15" s="1">
        <f>MIN(IFERROR(IF(AX15=[1]Sheet1!$L$2,VLOOKUP(CE15,[1]Sheet1!$N$3:$O$7,2,TRUE),IF(AX15=[1]Sheet1!$L$3,VLOOKUP(CE15,[1]Sheet1!$P$3:$Q$6,2,TRUE),VLOOKUP(CE15,[1]Sheet1!$R$3:$S$6,2,TRUE))),0),INDEX([1]Sheet1!$I:$I,MATCH(CH15,[1]Sheet1!$A:$A,0)))</f>
        <v>3</v>
      </c>
      <c r="CL15" s="15">
        <f>INDEX([1]Sheet1!D:D,MATCH($CI15,[1]Sheet1!$A:$A,0))</f>
        <v>0</v>
      </c>
      <c r="CM15" s="15">
        <f>INDEX([1]Sheet1!E:E,MATCH($CI15,[1]Sheet1!$A:$A,0))</f>
        <v>0</v>
      </c>
      <c r="CN15" s="15">
        <f>INDEX([1]Sheet1!F:F,MATCH($CI15,[1]Sheet1!$A:$A,0))</f>
        <v>0.5</v>
      </c>
      <c r="CO15" s="1" t="s">
        <v>336</v>
      </c>
      <c r="CP15" s="16">
        <f>IF(COUNTA(CO15)&gt;0,MIN(MIN(SUMPRODUCT(CI15:CK15,CL15:CN15),INDEX([1]Sheet1!$H:$H,MATCH(CH15,[1]Sheet1!$A:$A,0)))+1,5),MIN(SUMPRODUCT(CI15:CK15,CL15:CN15),INDEX([1]Sheet1!$H:$H,MATCH(CH15,[1]Sheet1!$A:$A,0))))</f>
        <v>2.5</v>
      </c>
      <c r="CQ15" s="17" t="e">
        <f>SUMIFS([1]Rubric!Y:Y,[1]Rubric!V:V,BN15,[1]Rubric!W:W,P15)</f>
        <v>#VALUE!</v>
      </c>
      <c r="CR15" s="17" t="e">
        <f>INDEX([1]Rubric!D:D,MATCH(BP15,[1]Rubric!#REF!,0))</f>
        <v>#REF!</v>
      </c>
      <c r="CS15" s="17" t="e">
        <f>INDEX([1]Rubric!E:E,MATCH(Q15,[1]Rubric!#REF!,0))</f>
        <v>#REF!</v>
      </c>
      <c r="CT15" s="18" t="e">
        <f>SUM(CQ15:CS15)*[1]Rubric!$A$3</f>
        <v>#VALUE!</v>
      </c>
      <c r="CU15" s="19" t="e">
        <f t="shared" si="5"/>
        <v>#VALUE!</v>
      </c>
    </row>
    <row r="16" spans="1:99" ht="409.5" x14ac:dyDescent="0.25">
      <c r="A16">
        <v>15</v>
      </c>
      <c r="B16" t="s">
        <v>337</v>
      </c>
      <c r="C16" t="str">
        <f t="shared" si="0"/>
        <v>15 - Smartsheet</v>
      </c>
      <c r="D16" t="s">
        <v>93</v>
      </c>
      <c r="E16" t="s">
        <v>338</v>
      </c>
      <c r="F16" s="1" t="s">
        <v>339</v>
      </c>
      <c r="G16" s="1" t="str">
        <f>IFERROR(INDEX([1]Apollo!$C$2:$R$2344,MATCH($C16,[1]Apollo!$B$2:$B$2344,0),MATCH(G$1,[1]Apollo!$C$1:$R$1,0)),"")</f>
        <v/>
      </c>
      <c r="H16" s="1"/>
      <c r="I16" s="1" t="str">
        <f>IFERROR(INDEX([1]Apollo!$C$2:$R$2344,MATCH($C16,[1]Apollo!$B$2:$B$2344,0),MATCH(I$1,[1]Apollo!$C$1:$R$1,0)),"")</f>
        <v/>
      </c>
      <c r="J16" t="s">
        <v>340</v>
      </c>
      <c r="K16" s="1" t="str">
        <f>IFERROR(INDEX([1]Apollo!$C$2:$R$2344,MATCH($C16,[1]Apollo!$B$2:$B$2344,0),MATCH(K$1,[1]Apollo!$C$1:$R$1,0)),"")</f>
        <v/>
      </c>
      <c r="L16" s="1" t="str">
        <f>IFERROR(INDEX([1]Apollo!$C$2:$R$2344,MATCH($C16,[1]Apollo!$B$2:$B$2344,0),MATCH(L$1,[1]Apollo!$C$1:$R$1,0)),"")</f>
        <v/>
      </c>
      <c r="M16" s="1" t="s">
        <v>341</v>
      </c>
      <c r="N16" s="1" t="s">
        <v>342</v>
      </c>
      <c r="O16" s="1" t="str">
        <f>IFERROR(INDEX([1]Apollo!$C$2:$R$2344,MATCH($C16,[1]Apollo!$B$2:$B$2344,0),MATCH(O$1,[1]Apollo!$C$1:$R$1,0)),"")</f>
        <v/>
      </c>
      <c r="P16" s="1">
        <v>4.5</v>
      </c>
      <c r="Q16" s="1">
        <v>4</v>
      </c>
      <c r="R16" s="12">
        <v>7797</v>
      </c>
      <c r="S16" s="12">
        <v>6658</v>
      </c>
      <c r="T16" s="13">
        <v>38504</v>
      </c>
      <c r="U16" t="s">
        <v>327</v>
      </c>
      <c r="V16" s="1" t="str">
        <f>IFERROR(INDEX([1]Apollo!$C$2:$R$2344,MATCH($C16,[1]Apollo!$B$2:$B$2344,0),MATCH(V$1,[1]Apollo!$C$1:$R$1,0)),"")</f>
        <v/>
      </c>
      <c r="W16" t="s">
        <v>100</v>
      </c>
      <c r="X16" s="1" t="str">
        <f>IFERROR(INDEX([1]Apollo!$C$2:$R$2344,MATCH($C16,[1]Apollo!$B$2:$B$2344,0),MATCH(X$1,[1]Apollo!$C$1:$R$1,0)),"")</f>
        <v/>
      </c>
      <c r="Y16" s="1" t="str">
        <f>IFERROR(INDEX([1]Apollo!$C$2:$R$2344,MATCH($C16,[1]Apollo!$B$2:$B$2344,0),MATCH(Y$1,[1]Apollo!$C$1:$R$1,0)),"")</f>
        <v/>
      </c>
      <c r="Z16" s="1" t="str">
        <f>IFERROR(INDEX([1]Apollo!$C$2:$R$2344,MATCH($C16,[1]Apollo!$B$2:$B$2344,0),MATCH(Z$1,[1]Apollo!$C$1:$R$1,0)),"")</f>
        <v/>
      </c>
      <c r="AA16" s="2" t="str">
        <f>IFERROR(INDEX([1]Apollo!$C$2:$R$2344,MATCH($C16,[1]Apollo!$B$2:$B$2344,0),MATCH(AA$1,[1]Apollo!$C$1:$R$1,0)),"")</f>
        <v/>
      </c>
      <c r="AB16" s="3" t="str">
        <f>IFERROR(INDEX([1]Apollo!$C$2:$R$2344,MATCH($C16,[1]Apollo!$B$2:$B$2344,0),MATCH(AB$1,[1]Apollo!$C$1:$R$1,0)),"")</f>
        <v/>
      </c>
      <c r="AC16" t="s">
        <v>343</v>
      </c>
      <c r="AD16" s="1" t="str">
        <f>IFERROR(INDEX([1]Apollo!$C$2:$R$2344,MATCH($C16,[1]Apollo!$B$2:$B$2344,0),MATCH(AD$1,[1]Apollo!$C$1:$R$1,0)),"")</f>
        <v/>
      </c>
      <c r="AE16" s="14" t="s">
        <v>344</v>
      </c>
      <c r="AF16" s="1"/>
      <c r="AG16" s="1" t="s">
        <v>169</v>
      </c>
      <c r="AH16" s="1"/>
      <c r="AI16" s="1"/>
      <c r="AJ16" s="14" t="s">
        <v>345</v>
      </c>
      <c r="AK16" s="1" t="s">
        <v>243</v>
      </c>
      <c r="AL16" s="1" t="s">
        <v>346</v>
      </c>
      <c r="AM16" s="1" t="s">
        <v>347</v>
      </c>
      <c r="AN16" s="1" t="s">
        <v>348</v>
      </c>
      <c r="AO16" s="1" t="s">
        <v>349</v>
      </c>
      <c r="AP16" s="1" t="s">
        <v>246</v>
      </c>
      <c r="AQ16" s="1" t="e">
        <f>AE16=#REF!</f>
        <v>#REF!</v>
      </c>
      <c r="AR16" t="s">
        <v>350</v>
      </c>
      <c r="AS16" s="1" t="str">
        <f>IFERROR(INDEX([1]Apollo!$C$2:$R$2344,MATCH($C16,[1]Apollo!$B$2:$B$2344,0),MATCH(AS$1,[1]Apollo!$C$1:$R$1,0)),"")</f>
        <v/>
      </c>
      <c r="AT16" s="1" t="str">
        <f t="shared" si="1"/>
        <v>https://www.linkedin.com/company/smartsheet-com</v>
      </c>
      <c r="AU16" s="1" t="str">
        <f t="shared" si="2"/>
        <v>https://www.linkedin.com/company/smartsheet-com/insights</v>
      </c>
      <c r="AV16" t="s">
        <v>174</v>
      </c>
      <c r="AW16" s="1" t="str">
        <f>IFERROR(INDEX([1]Apollo!$C$2:$R$2344,MATCH($C16,[1]Apollo!$B$2:$B$2344,0),MATCH(AW$1,[1]Apollo!$C$1:$R$1,0)),"")</f>
        <v/>
      </c>
      <c r="AX16" s="1" t="e">
        <f>VLOOKUP(AW16,[1]Sheet1!$K$1:$L$4,2,TRUE)</f>
        <v>#N/A</v>
      </c>
      <c r="AY16" t="s">
        <v>114</v>
      </c>
      <c r="AZ16" t="s">
        <v>113</v>
      </c>
      <c r="BA16" s="4">
        <f>INDEX('[1]Glassdoor Scores'!C:C,MATCH($A16,'[1]Glassdoor Scores'!$A:$A,0))</f>
        <v>4.5</v>
      </c>
      <c r="BB16" t="str">
        <f>INDEX('[1]Glassdoor Scores'!B:B,MATCH($A16,'[1]Glassdoor Scores'!$A:$A,0))</f>
        <v>GitLab</v>
      </c>
      <c r="BC16">
        <f>INDEX('[1]Glassdoor Scores'!D:D,MATCH($A16,'[1]Glassdoor Scores'!$A:$A,0))</f>
        <v>1200</v>
      </c>
      <c r="BD16">
        <f>INDEX('[1]Glassdoor Scores'!E:E,MATCH($A16,'[1]Glassdoor Scores'!$A:$A,0))</f>
        <v>4.5999999999999996</v>
      </c>
      <c r="BE16">
        <f>INDEX('[1]Glassdoor Scores'!F:F,MATCH($A16,'[1]Glassdoor Scores'!$A:$A,0))</f>
        <v>4.3</v>
      </c>
      <c r="BF16" s="5">
        <f>INDEX('[1]Glassdoor Scores'!G:G,MATCH($A16,'[1]Glassdoor Scores'!$A:$A,0))</f>
        <v>4.7</v>
      </c>
      <c r="BG16" s="5">
        <f>INDEX('[1]Glassdoor Scores'!H:H,MATCH($A16,'[1]Glassdoor Scores'!$A:$A,0))</f>
        <v>0.94</v>
      </c>
      <c r="BH16" t="e">
        <f>BA16&lt;#REF!</f>
        <v>#REF!</v>
      </c>
      <c r="BI16" t="e">
        <f>BB16&gt;#REF!</f>
        <v>#REF!</v>
      </c>
      <c r="BJ16" t="e">
        <f>BC16&gt;#REF!</f>
        <v>#REF!</v>
      </c>
      <c r="BK16" t="e">
        <f>BD16&gt;#REF!</f>
        <v>#REF!</v>
      </c>
      <c r="BL16" t="e">
        <f>BE16&gt;#REF!</f>
        <v>#REF!</v>
      </c>
      <c r="BM16" t="e">
        <f>BF16&gt;#REF!</f>
        <v>#REF!</v>
      </c>
      <c r="BN16" t="s">
        <v>175</v>
      </c>
      <c r="BO16" s="1" t="s">
        <v>351</v>
      </c>
      <c r="BP16">
        <v>4</v>
      </c>
      <c r="BQ16">
        <v>0</v>
      </c>
      <c r="BR16" s="1" t="s">
        <v>352</v>
      </c>
      <c r="BS16" t="s">
        <v>353</v>
      </c>
      <c r="BT16" s="1" t="s">
        <v>354</v>
      </c>
      <c r="BU16" s="1"/>
      <c r="BV16" s="1"/>
      <c r="BW16" s="1"/>
      <c r="BX16" s="1"/>
      <c r="BY16" s="1"/>
      <c r="BZ16" s="1"/>
      <c r="CA16" s="1"/>
      <c r="CB16" s="1">
        <v>172</v>
      </c>
      <c r="CC16" s="6">
        <v>0.59</v>
      </c>
      <c r="CD16" s="1">
        <v>4026</v>
      </c>
      <c r="CE16" s="6">
        <v>-0.04</v>
      </c>
      <c r="CF16" s="6">
        <f t="shared" si="3"/>
        <v>4.2722305017386983E-2</v>
      </c>
      <c r="CG16" s="7" t="e">
        <f t="shared" si="4"/>
        <v>#VALUE!</v>
      </c>
      <c r="CH16" s="1">
        <v>1</v>
      </c>
      <c r="CI16">
        <f>IFERROR(IF(AX16=[1]Sheet1!$L$2,VLOOKUP(CB16,[1]Sheet1!$X$3:$Y$7,2,TRUE),IF(AX16=[1]Sheet1!$L$3,VLOOKUP(CB16,[1]Sheet1!$Z$3:$AA$7,2,TRUE),VLOOKUP(CB16,[1]Sheet1!$AB$3:$AC$7,2,TRUE))),0)</f>
        <v>0</v>
      </c>
      <c r="CJ16" s="1">
        <f>IFERROR(VLOOKUP(CC16,[1]Sheet1!$U$3:$V$7,2,TRUE),0)</f>
        <v>5</v>
      </c>
      <c r="CK16" s="1">
        <f>MIN(IFERROR(IF(AX16=[1]Sheet1!$L$2,VLOOKUP(CE16,[1]Sheet1!$N$3:$O$7,2,TRUE),IF(AX16=[1]Sheet1!$L$3,VLOOKUP(CE16,[1]Sheet1!$P$3:$Q$6,2,TRUE),VLOOKUP(CE16,[1]Sheet1!$R$3:$S$6,2,TRUE))),0),INDEX([1]Sheet1!$I:$I,MATCH(CH16,[1]Sheet1!$A:$A,0)))</f>
        <v>0</v>
      </c>
      <c r="CL16" s="15" t="e">
        <f>INDEX([1]Sheet1!D:D,MATCH($CI16,[1]Sheet1!$A:$A,0))</f>
        <v>#N/A</v>
      </c>
      <c r="CM16" s="15" t="e">
        <f>INDEX([1]Sheet1!E:E,MATCH($CI16,[1]Sheet1!$A:$A,0))</f>
        <v>#N/A</v>
      </c>
      <c r="CN16" s="15" t="e">
        <f>INDEX([1]Sheet1!F:F,MATCH($CI16,[1]Sheet1!$A:$A,0))</f>
        <v>#N/A</v>
      </c>
      <c r="CO16" s="15"/>
      <c r="CP16" s="16" t="e">
        <f>IF(COUNTA(CO16)&gt;0,MIN(MIN(SUMPRODUCT(CI16:CK16,CL16:CN16),INDEX([1]Sheet1!$H:$H,MATCH(CH16,[1]Sheet1!$A:$A,0)))+1,5),MIN(SUMPRODUCT(CI16:CK16,CL16:CN16),INDEX([1]Sheet1!$H:$H,MATCH(CH16,[1]Sheet1!$A:$A,0))))</f>
        <v>#N/A</v>
      </c>
      <c r="CQ16" s="17" t="e">
        <f>SUMIFS([1]Rubric!Y:Y,[1]Rubric!V:V,BN16,[1]Rubric!W:W,P16)</f>
        <v>#VALUE!</v>
      </c>
      <c r="CR16" s="5" t="e">
        <f>INDEX([1]Rubric!D:D,MATCH(BP16,[1]Rubric!#REF!,0))</f>
        <v>#REF!</v>
      </c>
      <c r="CS16" s="5" t="e">
        <f>INDEX([1]Rubric!E:E,MATCH(Q16,[1]Rubric!#REF!,0))</f>
        <v>#REF!</v>
      </c>
      <c r="CT16" s="18" t="e">
        <f>SUM(CQ16:CS16)*[1]Rubric!$A$3</f>
        <v>#VALUE!</v>
      </c>
      <c r="CU16" s="19" t="e">
        <f t="shared" si="5"/>
        <v>#N/A</v>
      </c>
    </row>
    <row r="17" spans="1:99" ht="409.5" x14ac:dyDescent="0.25">
      <c r="A17">
        <v>16</v>
      </c>
      <c r="B17" t="s">
        <v>355</v>
      </c>
      <c r="C17" t="str">
        <f t="shared" si="0"/>
        <v>16 - MYCPE ONE</v>
      </c>
      <c r="D17" t="s">
        <v>93</v>
      </c>
      <c r="F17" s="1"/>
      <c r="G17" s="1" t="e">
        <f>INDEX([1]Apollo!$C$2:$R$2344,MATCH($C17,[1]Apollo!$A$2:$A$2344,0),MATCH(G$1,[1]Apollo!$C$1:$R$1,0))</f>
        <v>#N/A</v>
      </c>
      <c r="H17" s="1"/>
      <c r="I17" s="1" t="e">
        <f>INDEX([1]Apollo!$C$2:$R$2344,MATCH($C17,[1]Apollo!$A$2:$A$2344,0),MATCH(I$1,[1]Apollo!$C$1:$R$1,0))</f>
        <v>#N/A</v>
      </c>
      <c r="K17" s="1" t="e">
        <f>INDEX([1]Apollo!$C$2:$R$2344,MATCH($C17,[1]Apollo!$A$2:$A$2344,0),MATCH(K$1,[1]Apollo!$C$1:$R$1,0))</f>
        <v>#N/A</v>
      </c>
      <c r="L17" s="1" t="e">
        <f>INDEX([1]Apollo!$C$2:$R$2344,MATCH($C17,[1]Apollo!$A$2:$A$2344,0),MATCH(L$1,[1]Apollo!$C$1:$R$1,0))</f>
        <v>#N/A</v>
      </c>
      <c r="M17" s="1"/>
      <c r="N17" s="1"/>
      <c r="O17" s="1" t="e">
        <f>INDEX([1]Apollo!$C$2:$R$2344,MATCH($C17,[1]Apollo!$A$2:$A$2344,0),MATCH(O$1,[1]Apollo!$C$1:$R$1,0))</f>
        <v>#N/A</v>
      </c>
      <c r="P17" s="1">
        <v>4</v>
      </c>
      <c r="Q17" s="1">
        <v>1</v>
      </c>
      <c r="V17" s="1" t="e">
        <f>INDEX([1]Apollo!$C$2:$R$2344,MATCH($C17,[1]Apollo!$A$2:$A$2344,0),MATCH(V$1,[1]Apollo!$C$1:$R$1,0))</f>
        <v>#N/A</v>
      </c>
      <c r="X17" s="1" t="e">
        <f>INDEX([1]Apollo!$C$2:$R$2344,MATCH($C17,[1]Apollo!$A$2:$A$2344,0),MATCH(X$1,[1]Apollo!$C$1:$R$1,0))</f>
        <v>#N/A</v>
      </c>
      <c r="Y17" s="1" t="e">
        <f>INDEX([1]Apollo!$C$2:$R$2344,MATCH($C17,[1]Apollo!$A$2:$A$2344,0),MATCH(Y$1,[1]Apollo!$C$1:$R$1,0))</f>
        <v>#N/A</v>
      </c>
      <c r="Z17" s="1" t="e">
        <f>INDEX([1]Apollo!$C$2:$R$2344,MATCH($C17,[1]Apollo!$A$2:$A$2344,0),MATCH(Z$1,[1]Apollo!$C$1:$R$1,0))</f>
        <v>#N/A</v>
      </c>
      <c r="AA17" s="2" t="e">
        <f>INDEX([1]Apollo!$C$2:$R$2344,MATCH($C17,[1]Apollo!$A$2:$A$2344,0),MATCH(AA$1,[1]Apollo!$C$1:$R$1,0))</f>
        <v>#N/A</v>
      </c>
      <c r="AB17" s="3" t="e">
        <f>INDEX([1]Apollo!$C$2:$R$2344,MATCH($C17,[1]Apollo!$A$2:$A$2344,0),MATCH(AB$1,[1]Apollo!$C$1:$R$1,0))</f>
        <v>#N/A</v>
      </c>
      <c r="AD17" s="1" t="e">
        <f>INDEX([1]Apollo!$C$2:$R$2344,MATCH($C17,[1]Apollo!$A$2:$A$2344,0),MATCH(AD$1,[1]Apollo!$C$1:$R$1,0))</f>
        <v>#N/A</v>
      </c>
      <c r="AE17" s="14" t="s">
        <v>356</v>
      </c>
      <c r="AF17" s="1" t="s">
        <v>168</v>
      </c>
      <c r="AG17" s="1" t="s">
        <v>169</v>
      </c>
      <c r="AH17" s="1"/>
      <c r="AI17" s="1"/>
      <c r="AJ17" s="14" t="s">
        <v>357</v>
      </c>
      <c r="AK17" s="1" t="s">
        <v>311</v>
      </c>
      <c r="AL17" s="1" t="s">
        <v>358</v>
      </c>
      <c r="AM17" s="1" t="s">
        <v>359</v>
      </c>
      <c r="AN17" s="1" t="s">
        <v>360</v>
      </c>
      <c r="AO17" s="1" t="s">
        <v>361</v>
      </c>
      <c r="AP17" s="1" t="s">
        <v>362</v>
      </c>
      <c r="AQ17" s="1" t="e">
        <f>AE17=#REF!</f>
        <v>#REF!</v>
      </c>
      <c r="AS17" s="1" t="e">
        <f>INDEX([1]Apollo!$C$2:$R$2344,MATCH($C17,[1]Apollo!$A$2:$A$2344,0),MATCH(AS$1,[1]Apollo!$C$1:$R$1,0))</f>
        <v>#N/A</v>
      </c>
      <c r="AT17" s="1" t="e">
        <f t="shared" si="1"/>
        <v>#N/A</v>
      </c>
      <c r="AU17" s="1" t="e">
        <f t="shared" si="2"/>
        <v>#N/A</v>
      </c>
      <c r="AW17" s="1" t="e">
        <f>INDEX([1]Apollo!$C$2:$R$2344,MATCH($C17,[1]Apollo!$A$2:$A$2344,0),MATCH(AW$1,[1]Apollo!$C$1:$R$1,0))</f>
        <v>#N/A</v>
      </c>
      <c r="AX17" s="1" t="e">
        <f>VLOOKUP(AW17,[1]Sheet1!$K$1:$L$4,2,TRUE)</f>
        <v>#N/A</v>
      </c>
      <c r="BA17">
        <v>54</v>
      </c>
      <c r="BB17">
        <v>4.5</v>
      </c>
      <c r="BC17">
        <v>4.4000000000000004</v>
      </c>
      <c r="BD17">
        <v>4.3</v>
      </c>
      <c r="BE17">
        <v>4.5999999999999996</v>
      </c>
      <c r="BF17" s="5">
        <v>0.94</v>
      </c>
      <c r="BG17" s="5">
        <v>0.9</v>
      </c>
      <c r="BH17" t="e">
        <f>BA17&lt;#REF!</f>
        <v>#REF!</v>
      </c>
      <c r="BI17" t="e">
        <f>BB17&gt;#REF!</f>
        <v>#REF!</v>
      </c>
      <c r="BJ17" t="e">
        <f>BC17&gt;#REF!</f>
        <v>#REF!</v>
      </c>
      <c r="BK17" t="e">
        <f>BD17&gt;#REF!</f>
        <v>#REF!</v>
      </c>
      <c r="BL17" t="e">
        <f>BE17&gt;#REF!</f>
        <v>#REF!</v>
      </c>
      <c r="BM17" s="5" t="e">
        <f>BF17&gt;#REF!</f>
        <v>#REF!</v>
      </c>
      <c r="BN17" t="s">
        <v>115</v>
      </c>
      <c r="BO17" s="1" t="s">
        <v>363</v>
      </c>
      <c r="BP17">
        <v>4</v>
      </c>
      <c r="BQ17">
        <v>0</v>
      </c>
      <c r="BR17" s="1" t="s">
        <v>364</v>
      </c>
      <c r="BS17" t="s">
        <v>365</v>
      </c>
      <c r="BT17" s="1" t="s">
        <v>366</v>
      </c>
      <c r="BU17" s="1"/>
      <c r="BV17" s="1"/>
      <c r="BW17" s="1"/>
      <c r="BX17" s="1"/>
      <c r="BY17" s="1"/>
      <c r="BZ17" s="1"/>
      <c r="CA17" s="1"/>
      <c r="CB17" s="1">
        <v>25</v>
      </c>
      <c r="CC17" s="6">
        <v>1.08</v>
      </c>
      <c r="CD17" s="1">
        <v>1684</v>
      </c>
      <c r="CE17" s="6">
        <v>0.04</v>
      </c>
      <c r="CF17" s="6">
        <f t="shared" si="3"/>
        <v>1.4845605700712588E-2</v>
      </c>
      <c r="CG17" s="7" t="e">
        <f t="shared" si="4"/>
        <v>#N/A</v>
      </c>
      <c r="CH17" s="1">
        <v>8</v>
      </c>
      <c r="CI17">
        <f>IFERROR(IF(AX17=[1]Sheet1!$L$2,VLOOKUP(CB17,[1]Sheet1!$X$3:$Y$7,2,TRUE),IF(AX17=[1]Sheet1!$L$3,VLOOKUP(CB17,[1]Sheet1!$Z$3:$AA$7,2,TRUE),VLOOKUP(CB17,[1]Sheet1!$AB$3:$AC$7,2,TRUE))),0)</f>
        <v>0</v>
      </c>
      <c r="CJ17" s="1">
        <f>IFERROR(VLOOKUP(CC17,[1]Sheet1!$U$3:$V$7,2,TRUE),0)</f>
        <v>5</v>
      </c>
      <c r="CK17" s="1">
        <f>MIN(IFERROR(IF(AX17=[1]Sheet1!$L$2,VLOOKUP(CE17,[1]Sheet1!$N$3:$O$7,2,TRUE),IF(AX17=[1]Sheet1!$L$3,VLOOKUP(CE17,[1]Sheet1!$P$3:$Q$6,2,TRUE),VLOOKUP(CE17,[1]Sheet1!$R$3:$S$6,2,TRUE))),0),INDEX([1]Sheet1!$I:$I,MATCH(CH17,[1]Sheet1!$A:$A,0)))</f>
        <v>0</v>
      </c>
      <c r="CL17" s="15" t="e">
        <f>INDEX([1]Sheet1!D:D,MATCH($CI17,[1]Sheet1!$A:$A,0))</f>
        <v>#N/A</v>
      </c>
      <c r="CM17" s="15" t="e">
        <f>INDEX([1]Sheet1!E:E,MATCH($CI17,[1]Sheet1!$A:$A,0))</f>
        <v>#N/A</v>
      </c>
      <c r="CN17" s="15" t="e">
        <f>INDEX([1]Sheet1!F:F,MATCH($CI17,[1]Sheet1!$A:$A,0))</f>
        <v>#N/A</v>
      </c>
      <c r="CO17" s="15"/>
      <c r="CP17" s="16" t="e">
        <f>IF(COUNTA(CO17)&gt;0,MIN(MIN(SUMPRODUCT(CI17:CK17,CL17:CN17),INDEX([1]Sheet1!$H:$H,MATCH(CH17,[1]Sheet1!$A:$A,0)))+1,5),MIN(SUMPRODUCT(CI17:CK17,CL17:CN17),INDEX([1]Sheet1!$H:$H,MATCH(CH17,[1]Sheet1!$A:$A,0))))</f>
        <v>#N/A</v>
      </c>
      <c r="CQ17" s="17" t="e">
        <f>SUMIFS([1]Rubric!Y:Y,[1]Rubric!V:V,BN17,[1]Rubric!W:W,P17)</f>
        <v>#VALUE!</v>
      </c>
      <c r="CR17" s="5" t="e">
        <f>INDEX([1]Rubric!D:D,MATCH(BP17,[1]Rubric!#REF!,0))</f>
        <v>#REF!</v>
      </c>
      <c r="CS17" s="5" t="e">
        <f>INDEX([1]Rubric!E:E,MATCH(Q17,[1]Rubric!#REF!,0))</f>
        <v>#REF!</v>
      </c>
      <c r="CT17" s="18" t="e">
        <f>SUM(CQ17:CS17)*[1]Rubric!$A$3</f>
        <v>#VALUE!</v>
      </c>
      <c r="CU17" s="19" t="e">
        <f t="shared" si="5"/>
        <v>#N/A</v>
      </c>
    </row>
    <row r="18" spans="1:99" ht="409.5" x14ac:dyDescent="0.25">
      <c r="A18">
        <v>17</v>
      </c>
      <c r="B18" t="s">
        <v>367</v>
      </c>
      <c r="C18" t="str">
        <f t="shared" si="0"/>
        <v>17 - Arctic Wolf</v>
      </c>
      <c r="D18" t="s">
        <v>93</v>
      </c>
      <c r="F18" s="1"/>
      <c r="G18" s="1" t="e">
        <f>INDEX([1]Apollo!$C$2:$R$2344,MATCH($C18,[1]Apollo!$A$2:$A$2344,0),MATCH(G$1,[1]Apollo!$C$1:$R$1,0))</f>
        <v>#N/A</v>
      </c>
      <c r="H18" s="1" t="s">
        <v>368</v>
      </c>
      <c r="I18" s="1" t="e">
        <f>INDEX([1]Apollo!$C$2:$R$2344,MATCH($C18,[1]Apollo!$A$2:$A$2344,0),MATCH(I$1,[1]Apollo!$C$1:$R$1,0))</f>
        <v>#N/A</v>
      </c>
      <c r="K18" s="1" t="e">
        <f>INDEX([1]Apollo!$C$2:$R$2344,MATCH($C18,[1]Apollo!$A$2:$A$2344,0),MATCH(K$1,[1]Apollo!$C$1:$R$1,0))</f>
        <v>#N/A</v>
      </c>
      <c r="L18" s="1" t="e">
        <f>INDEX([1]Apollo!$C$2:$R$2344,MATCH($C18,[1]Apollo!$A$2:$A$2344,0),MATCH(L$1,[1]Apollo!$C$1:$R$1,0))</f>
        <v>#N/A</v>
      </c>
      <c r="M18" s="1"/>
      <c r="N18" s="1"/>
      <c r="O18" s="1" t="e">
        <f>INDEX([1]Apollo!$C$2:$R$2344,MATCH($C18,[1]Apollo!$A$2:$A$2344,0),MATCH(O$1,[1]Apollo!$C$1:$R$1,0))</f>
        <v>#N/A</v>
      </c>
      <c r="P18" s="1">
        <v>3</v>
      </c>
      <c r="Q18" s="1">
        <v>5</v>
      </c>
      <c r="V18" s="1" t="e">
        <f>INDEX([1]Apollo!$C$2:$R$2344,MATCH($C18,[1]Apollo!$A$2:$A$2344,0),MATCH(V$1,[1]Apollo!$C$1:$R$1,0))</f>
        <v>#N/A</v>
      </c>
      <c r="X18" s="1" t="e">
        <f>INDEX([1]Apollo!$C$2:$R$2344,MATCH($C18,[1]Apollo!$A$2:$A$2344,0),MATCH(X$1,[1]Apollo!$C$1:$R$1,0))</f>
        <v>#N/A</v>
      </c>
      <c r="Y18" s="1" t="e">
        <f>INDEX([1]Apollo!$C$2:$R$2344,MATCH($C18,[1]Apollo!$A$2:$A$2344,0),MATCH(Y$1,[1]Apollo!$C$1:$R$1,0))</f>
        <v>#N/A</v>
      </c>
      <c r="Z18" s="1" t="e">
        <f>INDEX([1]Apollo!$C$2:$R$2344,MATCH($C18,[1]Apollo!$A$2:$A$2344,0),MATCH(Z$1,[1]Apollo!$C$1:$R$1,0))</f>
        <v>#N/A</v>
      </c>
      <c r="AA18" s="2" t="e">
        <f>INDEX([1]Apollo!$C$2:$R$2344,MATCH($C18,[1]Apollo!$A$2:$A$2344,0),MATCH(AA$1,[1]Apollo!$C$1:$R$1,0))</f>
        <v>#N/A</v>
      </c>
      <c r="AB18" s="3" t="e">
        <f>INDEX([1]Apollo!$C$2:$R$2344,MATCH($C18,[1]Apollo!$A$2:$A$2344,0),MATCH(AB$1,[1]Apollo!$C$1:$R$1,0))</f>
        <v>#N/A</v>
      </c>
      <c r="AD18" s="1" t="e">
        <f>INDEX([1]Apollo!$C$2:$R$2344,MATCH($C18,[1]Apollo!$A$2:$A$2344,0),MATCH(AD$1,[1]Apollo!$C$1:$R$1,0))</f>
        <v>#N/A</v>
      </c>
      <c r="AE18" s="14" t="s">
        <v>369</v>
      </c>
      <c r="AF18" s="1"/>
      <c r="AG18" s="1" t="s">
        <v>103</v>
      </c>
      <c r="AH18" s="14" t="s">
        <v>370</v>
      </c>
      <c r="AI18" s="1" t="s">
        <v>371</v>
      </c>
      <c r="AJ18" s="14" t="s">
        <v>372</v>
      </c>
      <c r="AK18" s="1" t="s">
        <v>149</v>
      </c>
      <c r="AL18" s="1" t="s">
        <v>203</v>
      </c>
      <c r="AM18" s="1" t="s">
        <v>151</v>
      </c>
      <c r="AN18" s="1" t="s">
        <v>106</v>
      </c>
      <c r="AO18" s="1" t="s">
        <v>279</v>
      </c>
      <c r="AP18" s="1" t="s">
        <v>219</v>
      </c>
      <c r="AQ18" s="1" t="e">
        <f>AE18=#REF!</f>
        <v>#REF!</v>
      </c>
      <c r="AS18" s="1" t="e">
        <f>INDEX([1]Apollo!$C$2:$R$2344,MATCH($C18,[1]Apollo!$A$2:$A$2344,0),MATCH(AS$1,[1]Apollo!$C$1:$R$1,0))</f>
        <v>#N/A</v>
      </c>
      <c r="AT18" s="1" t="e">
        <f t="shared" si="1"/>
        <v>#N/A</v>
      </c>
      <c r="AU18" s="1" t="e">
        <f t="shared" si="2"/>
        <v>#N/A</v>
      </c>
      <c r="AW18" s="1" t="e">
        <f>INDEX([1]Apollo!$C$2:$R$2344,MATCH($C18,[1]Apollo!$A$2:$A$2344,0),MATCH(AW$1,[1]Apollo!$C$1:$R$1,0))</f>
        <v>#N/A</v>
      </c>
      <c r="AX18" s="1" t="e">
        <f>VLOOKUP(AW18,[1]Sheet1!$K$1:$L$4,2,TRUE)</f>
        <v>#N/A</v>
      </c>
      <c r="BA18">
        <v>750</v>
      </c>
      <c r="BB18">
        <v>4.4000000000000004</v>
      </c>
      <c r="BC18">
        <v>4.0999999999999996</v>
      </c>
      <c r="BD18">
        <v>4.3</v>
      </c>
      <c r="BE18">
        <v>4.5999999999999996</v>
      </c>
      <c r="BF18" s="5">
        <v>0.96</v>
      </c>
      <c r="BG18" s="5">
        <v>0.9</v>
      </c>
      <c r="BH18" t="e">
        <f>BA18&lt;#REF!</f>
        <v>#REF!</v>
      </c>
      <c r="BI18" t="e">
        <f>BB18&gt;#REF!</f>
        <v>#REF!</v>
      </c>
      <c r="BJ18" t="e">
        <f>BC18&gt;#REF!</f>
        <v>#REF!</v>
      </c>
      <c r="BK18" t="e">
        <f>BD18&gt;#REF!</f>
        <v>#REF!</v>
      </c>
      <c r="BL18" t="e">
        <f>BE18&gt;#REF!</f>
        <v>#REF!</v>
      </c>
      <c r="BM18" s="5" t="e">
        <f>BF18&gt;#REF!</f>
        <v>#REF!</v>
      </c>
      <c r="BN18" t="s">
        <v>175</v>
      </c>
      <c r="BO18" s="1" t="s">
        <v>373</v>
      </c>
      <c r="BP18">
        <v>5</v>
      </c>
      <c r="BQ18">
        <v>0</v>
      </c>
      <c r="BR18" s="1" t="s">
        <v>374</v>
      </c>
      <c r="BS18" t="s">
        <v>375</v>
      </c>
      <c r="BT18" s="1" t="s">
        <v>376</v>
      </c>
      <c r="BU18" s="1"/>
      <c r="BV18" s="1"/>
      <c r="BW18" s="1"/>
      <c r="BX18" s="1"/>
      <c r="BY18" s="1"/>
      <c r="BZ18" s="1"/>
      <c r="CA18" s="1"/>
      <c r="CB18" s="1">
        <v>140</v>
      </c>
      <c r="CC18" s="6">
        <v>-0.02</v>
      </c>
      <c r="CD18" s="1">
        <v>3326</v>
      </c>
      <c r="CE18" s="6">
        <v>0.02</v>
      </c>
      <c r="CF18" s="6">
        <f t="shared" si="3"/>
        <v>4.2092603728202047E-2</v>
      </c>
      <c r="CG18" s="7" t="e">
        <f t="shared" si="4"/>
        <v>#N/A</v>
      </c>
      <c r="CH18" s="1">
        <v>1</v>
      </c>
      <c r="CI18">
        <f>IFERROR(IF(AX18=[1]Sheet1!$L$2,VLOOKUP(CB18,[1]Sheet1!$X$3:$Y$7,2,TRUE),IF(AX18=[1]Sheet1!$L$3,VLOOKUP(CB18,[1]Sheet1!$Z$3:$AA$7,2,TRUE),VLOOKUP(CB18,[1]Sheet1!$AB$3:$AC$7,2,TRUE))),0)</f>
        <v>0</v>
      </c>
      <c r="CJ18" s="1">
        <f>IFERROR(VLOOKUP(CC18,[1]Sheet1!$U$3:$V$7,2,TRUE),0)</f>
        <v>2</v>
      </c>
      <c r="CK18" s="1">
        <f>MIN(IFERROR(IF(AX18=[1]Sheet1!$L$2,VLOOKUP(CE18,[1]Sheet1!$N$3:$O$7,2,TRUE),IF(AX18=[1]Sheet1!$L$3,VLOOKUP(CE18,[1]Sheet1!$P$3:$Q$6,2,TRUE),VLOOKUP(CE18,[1]Sheet1!$R$3:$S$6,2,TRUE))),0),INDEX([1]Sheet1!$I:$I,MATCH(CH18,[1]Sheet1!$A:$A,0)))</f>
        <v>0</v>
      </c>
      <c r="CL18" s="15" t="e">
        <f>INDEX([1]Sheet1!D:D,MATCH($CI18,[1]Sheet1!$A:$A,0))</f>
        <v>#N/A</v>
      </c>
      <c r="CM18" s="15" t="e">
        <f>INDEX([1]Sheet1!E:E,MATCH($CI18,[1]Sheet1!$A:$A,0))</f>
        <v>#N/A</v>
      </c>
      <c r="CN18" s="15" t="e">
        <f>INDEX([1]Sheet1!F:F,MATCH($CI18,[1]Sheet1!$A:$A,0))</f>
        <v>#N/A</v>
      </c>
      <c r="CO18" s="1" t="s">
        <v>377</v>
      </c>
      <c r="CP18" s="16" t="e">
        <f>IF(COUNTA(CO18)&gt;0,MIN(MIN(SUMPRODUCT(CI18:CK18,CL18:CN18),INDEX([1]Sheet1!$H:$H,MATCH(CH18,[1]Sheet1!$A:$A,0)))+1,5),MIN(SUMPRODUCT(CI18:CK18,CL18:CN18),INDEX([1]Sheet1!$H:$H,MATCH(CH18,[1]Sheet1!$A:$A,0))))</f>
        <v>#N/A</v>
      </c>
      <c r="CQ18" s="17" t="e">
        <f>SUMIFS([1]Rubric!Y:Y,[1]Rubric!V:V,BN18,[1]Rubric!W:W,P18)</f>
        <v>#VALUE!</v>
      </c>
      <c r="CR18" s="5" t="e">
        <f>INDEX([1]Rubric!D:D,MATCH(BP18,[1]Rubric!#REF!,0))</f>
        <v>#REF!</v>
      </c>
      <c r="CS18" s="5" t="e">
        <f>INDEX([1]Rubric!E:E,MATCH(Q18,[1]Rubric!#REF!,0))</f>
        <v>#REF!</v>
      </c>
      <c r="CT18" s="18" t="e">
        <f>SUM(CQ18:CS18)*[1]Rubric!$A$3</f>
        <v>#VALUE!</v>
      </c>
      <c r="CU18" s="19" t="e">
        <f t="shared" si="5"/>
        <v>#N/A</v>
      </c>
    </row>
    <row r="19" spans="1:99" ht="180" x14ac:dyDescent="0.25">
      <c r="A19">
        <v>18</v>
      </c>
      <c r="B19" t="s">
        <v>378</v>
      </c>
      <c r="C19" t="str">
        <f t="shared" si="0"/>
        <v>18 - Persona</v>
      </c>
      <c r="D19" t="s">
        <v>93</v>
      </c>
      <c r="F19" s="1"/>
      <c r="G19" s="1" t="e">
        <f>INDEX([1]Apollo!$C$2:$R$2344,MATCH($C19,[1]Apollo!$A$2:$A$2344,0),MATCH(G$1,[1]Apollo!$C$1:$R$1,0))</f>
        <v>#N/A</v>
      </c>
      <c r="H19" s="1" t="s">
        <v>379</v>
      </c>
      <c r="I19" s="1" t="e">
        <f>INDEX([1]Apollo!$C$2:$R$2344,MATCH($C19,[1]Apollo!$A$2:$A$2344,0),MATCH(I$1,[1]Apollo!$C$1:$R$1,0))</f>
        <v>#N/A</v>
      </c>
      <c r="K19" s="1" t="e">
        <f>INDEX([1]Apollo!$C$2:$R$2344,MATCH($C19,[1]Apollo!$A$2:$A$2344,0),MATCH(K$1,[1]Apollo!$C$1:$R$1,0))</f>
        <v>#N/A</v>
      </c>
      <c r="L19" s="1" t="e">
        <f>INDEX([1]Apollo!$C$2:$R$2344,MATCH($C19,[1]Apollo!$A$2:$A$2344,0),MATCH(L$1,[1]Apollo!$C$1:$R$1,0))</f>
        <v>#N/A</v>
      </c>
      <c r="M19" s="1"/>
      <c r="N19" s="1"/>
      <c r="O19" s="1" t="e">
        <f>INDEX([1]Apollo!$C$2:$R$2344,MATCH($C19,[1]Apollo!$A$2:$A$2344,0),MATCH(O$1,[1]Apollo!$C$1:$R$1,0))</f>
        <v>#N/A</v>
      </c>
      <c r="P19" s="1">
        <v>3</v>
      </c>
      <c r="Q19" s="1">
        <v>1</v>
      </c>
      <c r="V19" s="1" t="e">
        <f>INDEX([1]Apollo!$C$2:$R$2344,MATCH($C19,[1]Apollo!$A$2:$A$2344,0),MATCH(V$1,[1]Apollo!$C$1:$R$1,0))</f>
        <v>#N/A</v>
      </c>
      <c r="X19" s="1" t="e">
        <f>INDEX([1]Apollo!$C$2:$R$2344,MATCH($C19,[1]Apollo!$A$2:$A$2344,0),MATCH(X$1,[1]Apollo!$C$1:$R$1,0))</f>
        <v>#N/A</v>
      </c>
      <c r="Y19" s="1" t="e">
        <f>INDEX([1]Apollo!$C$2:$R$2344,MATCH($C19,[1]Apollo!$A$2:$A$2344,0),MATCH(Y$1,[1]Apollo!$C$1:$R$1,0))</f>
        <v>#N/A</v>
      </c>
      <c r="Z19" s="1" t="e">
        <f>INDEX([1]Apollo!$C$2:$R$2344,MATCH($C19,[1]Apollo!$A$2:$A$2344,0),MATCH(Z$1,[1]Apollo!$C$1:$R$1,0))</f>
        <v>#N/A</v>
      </c>
      <c r="AA19" s="2" t="e">
        <f>INDEX([1]Apollo!$C$2:$R$2344,MATCH($C19,[1]Apollo!$A$2:$A$2344,0),MATCH(AA$1,[1]Apollo!$C$1:$R$1,0))</f>
        <v>#N/A</v>
      </c>
      <c r="AB19" s="3" t="e">
        <f>INDEX([1]Apollo!$C$2:$R$2344,MATCH($C19,[1]Apollo!$A$2:$A$2344,0),MATCH(AB$1,[1]Apollo!$C$1:$R$1,0))</f>
        <v>#N/A</v>
      </c>
      <c r="AD19" s="1" t="e">
        <f>INDEX([1]Apollo!$C$2:$R$2344,MATCH($C19,[1]Apollo!$A$2:$A$2344,0),MATCH(AD$1,[1]Apollo!$C$1:$R$1,0))</f>
        <v>#N/A</v>
      </c>
      <c r="AE19" s="14" t="s">
        <v>380</v>
      </c>
      <c r="AG19" s="1" t="s">
        <v>169</v>
      </c>
      <c r="AH19" s="1"/>
      <c r="AI19" s="1"/>
      <c r="AJ19" s="14" t="s">
        <v>380</v>
      </c>
      <c r="AK19" s="1" t="s">
        <v>243</v>
      </c>
      <c r="AL19" s="1" t="s">
        <v>106</v>
      </c>
      <c r="AM19" s="1" t="s">
        <v>171</v>
      </c>
      <c r="AN19" s="1" t="s">
        <v>106</v>
      </c>
      <c r="AO19" s="1" t="s">
        <v>349</v>
      </c>
      <c r="AP19" s="1" t="s">
        <v>246</v>
      </c>
      <c r="AQ19" s="1" t="e">
        <f>AE19=#REF!</f>
        <v>#REF!</v>
      </c>
      <c r="AS19" s="1" t="e">
        <f>INDEX([1]Apollo!$C$2:$R$2344,MATCH($C19,[1]Apollo!$A$2:$A$2344,0),MATCH(AS$1,[1]Apollo!$C$1:$R$1,0))</f>
        <v>#N/A</v>
      </c>
      <c r="AT19" s="1" t="e">
        <f t="shared" si="1"/>
        <v>#N/A</v>
      </c>
      <c r="AU19" s="1" t="e">
        <f t="shared" si="2"/>
        <v>#N/A</v>
      </c>
      <c r="AW19" s="1" t="e">
        <f>INDEX([1]Apollo!$C$2:$R$2344,MATCH($C19,[1]Apollo!$A$2:$A$2344,0),MATCH(AW$1,[1]Apollo!$C$1:$R$1,0))</f>
        <v>#N/A</v>
      </c>
      <c r="AX19" s="1" t="e">
        <f>VLOOKUP(AW19,[1]Sheet1!$K$1:$L$4,2,TRUE)</f>
        <v>#N/A</v>
      </c>
      <c r="BA19">
        <v>120</v>
      </c>
      <c r="BB19">
        <v>4.5999999999999996</v>
      </c>
      <c r="BC19">
        <v>4.5</v>
      </c>
      <c r="BD19">
        <v>4.4000000000000004</v>
      </c>
      <c r="BE19">
        <v>4.8</v>
      </c>
      <c r="BF19" s="5">
        <v>0.97</v>
      </c>
      <c r="BG19" s="5">
        <v>0.8</v>
      </c>
      <c r="BH19" t="e">
        <f>BA19&lt;#REF!</f>
        <v>#REF!</v>
      </c>
      <c r="BI19" t="e">
        <f>BB19&gt;#REF!</f>
        <v>#REF!</v>
      </c>
      <c r="BJ19" t="e">
        <f>BC19&gt;#REF!</f>
        <v>#REF!</v>
      </c>
      <c r="BK19" t="e">
        <f>BD19&gt;#REF!</f>
        <v>#REF!</v>
      </c>
      <c r="BL19" t="e">
        <f>BE19&gt;#REF!</f>
        <v>#REF!</v>
      </c>
      <c r="BM19" s="5" t="e">
        <f>BF19&gt;#REF!</f>
        <v>#REF!</v>
      </c>
      <c r="BN19" t="s">
        <v>115</v>
      </c>
      <c r="BO19" s="1" t="s">
        <v>381</v>
      </c>
      <c r="BP19">
        <v>5</v>
      </c>
      <c r="BQ19">
        <v>0</v>
      </c>
      <c r="BR19" s="1" t="s">
        <v>382</v>
      </c>
      <c r="BS19" t="s">
        <v>383</v>
      </c>
      <c r="BT19" s="1" t="s">
        <v>384</v>
      </c>
      <c r="BU19" s="1"/>
      <c r="BV19" s="1"/>
      <c r="BW19" s="1"/>
      <c r="BX19" s="1"/>
      <c r="BY19" s="1"/>
      <c r="BZ19" s="1"/>
      <c r="CA19" s="1"/>
      <c r="CB19" s="1">
        <v>101</v>
      </c>
      <c r="CC19" s="6">
        <v>0</v>
      </c>
      <c r="CD19" s="1">
        <v>3788</v>
      </c>
      <c r="CE19" s="6">
        <v>0.15</v>
      </c>
      <c r="CF19" s="6">
        <f t="shared" si="3"/>
        <v>2.6663146779303062E-2</v>
      </c>
      <c r="CG19" s="7" t="e">
        <f t="shared" si="4"/>
        <v>#N/A</v>
      </c>
      <c r="CH19" s="1">
        <v>1</v>
      </c>
      <c r="CI19">
        <f>IFERROR(IF(AX19=[1]Sheet1!$L$2,VLOOKUP(CB19,[1]Sheet1!$X$3:$Y$7,2,TRUE),IF(AX19=[1]Sheet1!$L$3,VLOOKUP(CB19,[1]Sheet1!$Z$3:$AA$7,2,TRUE),VLOOKUP(CB19,[1]Sheet1!$AB$3:$AC$7,2,TRUE))),0)</f>
        <v>0</v>
      </c>
      <c r="CJ19" s="1">
        <f>IFERROR(VLOOKUP(CC19,[1]Sheet1!$U$3:$V$7,2,TRUE),0)</f>
        <v>3</v>
      </c>
      <c r="CK19" s="1">
        <f>MIN(IFERROR(IF(AX19=[1]Sheet1!$L$2,VLOOKUP(CE19,[1]Sheet1!$N$3:$O$7,2,TRUE),IF(AX19=[1]Sheet1!$L$3,VLOOKUP(CE19,[1]Sheet1!$P$3:$Q$6,2,TRUE),VLOOKUP(CE19,[1]Sheet1!$R$3:$S$6,2,TRUE))),0),INDEX([1]Sheet1!$I:$I,MATCH(CH19,[1]Sheet1!$A:$A,0)))</f>
        <v>0</v>
      </c>
      <c r="CL19" s="15" t="e">
        <f>INDEX([1]Sheet1!D:D,MATCH($CI19,[1]Sheet1!$A:$A,0))</f>
        <v>#N/A</v>
      </c>
      <c r="CM19" s="15" t="e">
        <f>INDEX([1]Sheet1!E:E,MATCH($CI19,[1]Sheet1!$A:$A,0))</f>
        <v>#N/A</v>
      </c>
      <c r="CN19" s="15" t="e">
        <f>INDEX([1]Sheet1!F:F,MATCH($CI19,[1]Sheet1!$A:$A,0))</f>
        <v>#N/A</v>
      </c>
      <c r="CO19" s="15"/>
      <c r="CP19" s="16" t="e">
        <f>IF(COUNTA(CO19)&gt;0,MIN(MIN(SUMPRODUCT(CI19:CK19,CL19:CN19),INDEX([1]Sheet1!$H:$H,MATCH(CH19,[1]Sheet1!$A:$A,0)))+1,5),MIN(SUMPRODUCT(CI19:CK19,CL19:CN19),INDEX([1]Sheet1!$H:$H,MATCH(CH19,[1]Sheet1!$A:$A,0))))</f>
        <v>#N/A</v>
      </c>
      <c r="CQ19" s="17" t="e">
        <f>SUMIFS([1]Rubric!Y:Y,[1]Rubric!V:V,BN19,[1]Rubric!W:W,P19)</f>
        <v>#VALUE!</v>
      </c>
      <c r="CR19" s="5" t="e">
        <f>INDEX([1]Rubric!D:D,MATCH(BP19,[1]Rubric!#REF!,0))</f>
        <v>#REF!</v>
      </c>
      <c r="CS19" s="5" t="e">
        <f>INDEX([1]Rubric!E:E,MATCH(Q19,[1]Rubric!#REF!,0))</f>
        <v>#REF!</v>
      </c>
      <c r="CT19" s="18" t="e">
        <f>SUM(CQ19:CS19)*[1]Rubric!$A$3</f>
        <v>#VALUE!</v>
      </c>
      <c r="CU19" s="19" t="e">
        <f t="shared" si="5"/>
        <v>#N/A</v>
      </c>
    </row>
    <row r="20" spans="1:99" ht="255" x14ac:dyDescent="0.25">
      <c r="A20">
        <v>19</v>
      </c>
      <c r="B20" t="s">
        <v>385</v>
      </c>
      <c r="C20" t="str">
        <f t="shared" si="0"/>
        <v>19 - Datavant</v>
      </c>
      <c r="D20" t="s">
        <v>93</v>
      </c>
      <c r="F20" s="1"/>
      <c r="G20" s="1" t="e">
        <f>INDEX([1]Apollo!$C$2:$R$2344,MATCH($C20,[1]Apollo!$A$2:$A$2344,0),MATCH(G$1,[1]Apollo!$C$1:$R$1,0))</f>
        <v>#N/A</v>
      </c>
      <c r="H20" s="1"/>
      <c r="I20" s="1" t="e">
        <f>INDEX([1]Apollo!$C$2:$R$2344,MATCH($C20,[1]Apollo!$A$2:$A$2344,0),MATCH(I$1,[1]Apollo!$C$1:$R$1,0))</f>
        <v>#N/A</v>
      </c>
      <c r="K20" s="1" t="e">
        <f>INDEX([1]Apollo!$C$2:$R$2344,MATCH($C20,[1]Apollo!$A$2:$A$2344,0),MATCH(K$1,[1]Apollo!$C$1:$R$1,0))</f>
        <v>#N/A</v>
      </c>
      <c r="L20" s="1" t="e">
        <f>INDEX([1]Apollo!$C$2:$R$2344,MATCH($C20,[1]Apollo!$A$2:$A$2344,0),MATCH(L$1,[1]Apollo!$C$1:$R$1,0))</f>
        <v>#N/A</v>
      </c>
      <c r="M20" s="1"/>
      <c r="N20" s="1"/>
      <c r="O20" s="1" t="e">
        <f>INDEX([1]Apollo!$C$2:$R$2344,MATCH($C20,[1]Apollo!$A$2:$A$2344,0),MATCH(O$1,[1]Apollo!$C$1:$R$1,0))</f>
        <v>#N/A</v>
      </c>
      <c r="P20" s="1">
        <v>4</v>
      </c>
      <c r="Q20" s="1">
        <v>1</v>
      </c>
      <c r="V20" s="1" t="e">
        <f>INDEX([1]Apollo!$C$2:$R$2344,MATCH($C20,[1]Apollo!$A$2:$A$2344,0),MATCH(V$1,[1]Apollo!$C$1:$R$1,0))</f>
        <v>#N/A</v>
      </c>
      <c r="X20" s="1" t="e">
        <f>INDEX([1]Apollo!$C$2:$R$2344,MATCH($C20,[1]Apollo!$A$2:$A$2344,0),MATCH(X$1,[1]Apollo!$C$1:$R$1,0))</f>
        <v>#N/A</v>
      </c>
      <c r="Y20" s="1" t="e">
        <f>INDEX([1]Apollo!$C$2:$R$2344,MATCH($C20,[1]Apollo!$A$2:$A$2344,0),MATCH(Y$1,[1]Apollo!$C$1:$R$1,0))</f>
        <v>#N/A</v>
      </c>
      <c r="Z20" s="1" t="e">
        <f>INDEX([1]Apollo!$C$2:$R$2344,MATCH($C20,[1]Apollo!$A$2:$A$2344,0),MATCH(Z$1,[1]Apollo!$C$1:$R$1,0))</f>
        <v>#N/A</v>
      </c>
      <c r="AA20" s="2" t="e">
        <f>INDEX([1]Apollo!$C$2:$R$2344,MATCH($C20,[1]Apollo!$A$2:$A$2344,0),MATCH(AA$1,[1]Apollo!$C$1:$R$1,0))</f>
        <v>#N/A</v>
      </c>
      <c r="AB20" s="3" t="e">
        <f>INDEX([1]Apollo!$C$2:$R$2344,MATCH($C20,[1]Apollo!$A$2:$A$2344,0),MATCH(AB$1,[1]Apollo!$C$1:$R$1,0))</f>
        <v>#N/A</v>
      </c>
      <c r="AD20" s="1" t="e">
        <f>INDEX([1]Apollo!$C$2:$R$2344,MATCH($C20,[1]Apollo!$A$2:$A$2344,0),MATCH(AD$1,[1]Apollo!$C$1:$R$1,0))</f>
        <v>#N/A</v>
      </c>
      <c r="AE20" s="14" t="s">
        <v>386</v>
      </c>
      <c r="AF20" s="1"/>
      <c r="AG20" s="1" t="s">
        <v>169</v>
      </c>
      <c r="AH20" s="1"/>
      <c r="AI20" s="1"/>
      <c r="AJ20" s="14" t="s">
        <v>386</v>
      </c>
      <c r="AK20" s="1" t="s">
        <v>387</v>
      </c>
      <c r="AL20" s="1" t="s">
        <v>106</v>
      </c>
      <c r="AM20" s="1" t="s">
        <v>388</v>
      </c>
      <c r="AN20" s="1" t="s">
        <v>360</v>
      </c>
      <c r="AO20" s="1" t="s">
        <v>106</v>
      </c>
      <c r="AP20" s="1" t="s">
        <v>172</v>
      </c>
      <c r="AQ20" s="1" t="e">
        <f>AE20=#REF!</f>
        <v>#REF!</v>
      </c>
      <c r="AS20" s="1" t="e">
        <f>INDEX([1]Apollo!$C$2:$R$2344,MATCH($C20,[1]Apollo!$A$2:$A$2344,0),MATCH(AS$1,[1]Apollo!$C$1:$R$1,0))</f>
        <v>#N/A</v>
      </c>
      <c r="AT20" s="1" t="e">
        <f t="shared" si="1"/>
        <v>#N/A</v>
      </c>
      <c r="AU20" s="1" t="e">
        <f t="shared" si="2"/>
        <v>#N/A</v>
      </c>
      <c r="AW20" s="1" t="e">
        <f>INDEX([1]Apollo!$C$2:$R$2344,MATCH($C20,[1]Apollo!$A$2:$A$2344,0),MATCH(AW$1,[1]Apollo!$C$1:$R$1,0))</f>
        <v>#N/A</v>
      </c>
      <c r="AX20" s="1" t="e">
        <f>VLOOKUP(AW20,[1]Sheet1!$K$1:$L$4,2,TRUE)</f>
        <v>#N/A</v>
      </c>
      <c r="BA20">
        <v>280</v>
      </c>
      <c r="BB20">
        <v>4.2</v>
      </c>
      <c r="BC20">
        <v>4.0999999999999996</v>
      </c>
      <c r="BD20">
        <v>4</v>
      </c>
      <c r="BE20">
        <v>4.3</v>
      </c>
      <c r="BF20" s="5">
        <v>0.94</v>
      </c>
      <c r="BG20" s="5">
        <v>0.95</v>
      </c>
      <c r="BH20" t="e">
        <f>BA20&lt;#REF!</f>
        <v>#REF!</v>
      </c>
      <c r="BI20" t="e">
        <f>BB20&gt;#REF!</f>
        <v>#REF!</v>
      </c>
      <c r="BJ20" t="e">
        <f>BC20&gt;#REF!</f>
        <v>#REF!</v>
      </c>
      <c r="BK20" t="e">
        <f>BD20&gt;#REF!</f>
        <v>#REF!</v>
      </c>
      <c r="BL20" t="e">
        <f>BE20&gt;#REF!</f>
        <v>#REF!</v>
      </c>
      <c r="BM20" s="5" t="e">
        <f>BF20&gt;#REF!</f>
        <v>#REF!</v>
      </c>
      <c r="BN20" t="s">
        <v>175</v>
      </c>
      <c r="BO20" s="1" t="s">
        <v>389</v>
      </c>
      <c r="BP20">
        <v>5</v>
      </c>
      <c r="BQ20">
        <v>0</v>
      </c>
      <c r="BR20" s="1" t="s">
        <v>390</v>
      </c>
      <c r="BS20" t="s">
        <v>391</v>
      </c>
      <c r="BT20" s="1" t="s">
        <v>392</v>
      </c>
      <c r="BU20" s="1"/>
      <c r="BV20" s="1"/>
      <c r="BW20" s="1"/>
      <c r="BX20" s="1"/>
      <c r="BY20" s="1"/>
      <c r="BZ20" s="1"/>
      <c r="CA20" s="1"/>
      <c r="CB20" s="1">
        <v>296</v>
      </c>
      <c r="CC20" s="6">
        <v>-0.2</v>
      </c>
      <c r="CD20" s="1">
        <v>7128</v>
      </c>
      <c r="CE20" s="6">
        <v>0.02</v>
      </c>
      <c r="CF20" s="6">
        <f t="shared" si="3"/>
        <v>4.1526374859708191E-2</v>
      </c>
      <c r="CG20" s="7" t="e">
        <f t="shared" si="4"/>
        <v>#N/A</v>
      </c>
      <c r="CH20" s="1">
        <v>1</v>
      </c>
      <c r="CI20">
        <f>IFERROR(IF(AX20=[1]Sheet1!$L$2,VLOOKUP(CB20,[1]Sheet1!$X$3:$Y$7,2,TRUE),IF(AX20=[1]Sheet1!$L$3,VLOOKUP(CB20,[1]Sheet1!$Z$3:$AA$7,2,TRUE),VLOOKUP(CB20,[1]Sheet1!$AB$3:$AC$7,2,TRUE))),0)</f>
        <v>0</v>
      </c>
      <c r="CJ20" s="1">
        <f>IFERROR(VLOOKUP(CC20,[1]Sheet1!$U$3:$V$7,2,TRUE),0)</f>
        <v>1</v>
      </c>
      <c r="CK20" s="1">
        <f>MIN(IFERROR(IF(AX20=[1]Sheet1!$L$2,VLOOKUP(CE20,[1]Sheet1!$N$3:$O$7,2,TRUE),IF(AX20=[1]Sheet1!$L$3,VLOOKUP(CE20,[1]Sheet1!$P$3:$Q$6,2,TRUE),VLOOKUP(CE20,[1]Sheet1!$R$3:$S$6,2,TRUE))),0),INDEX([1]Sheet1!$I:$I,MATCH(CH20,[1]Sheet1!$A:$A,0)))</f>
        <v>0</v>
      </c>
      <c r="CL20" s="15" t="e">
        <f>INDEX([1]Sheet1!D:D,MATCH($CI20,[1]Sheet1!$A:$A,0))</f>
        <v>#N/A</v>
      </c>
      <c r="CM20" s="15" t="e">
        <f>INDEX([1]Sheet1!E:E,MATCH($CI20,[1]Sheet1!$A:$A,0))</f>
        <v>#N/A</v>
      </c>
      <c r="CN20" s="15" t="e">
        <f>INDEX([1]Sheet1!F:F,MATCH($CI20,[1]Sheet1!$A:$A,0))</f>
        <v>#N/A</v>
      </c>
      <c r="CO20" s="1" t="s">
        <v>393</v>
      </c>
      <c r="CP20" s="16" t="e">
        <f>IF(COUNTA(CO20)&gt;0,MIN(MIN(SUMPRODUCT(CI20:CK20,CL20:CN20),INDEX([1]Sheet1!$H:$H,MATCH(CH20,[1]Sheet1!$A:$A,0)))+1,5),MIN(SUMPRODUCT(CI20:CK20,CL20:CN20),INDEX([1]Sheet1!$H:$H,MATCH(CH20,[1]Sheet1!$A:$A,0))))</f>
        <v>#N/A</v>
      </c>
      <c r="CQ20" s="17" t="e">
        <f>SUMIFS([1]Rubric!Y:Y,[1]Rubric!V:V,BN20,[1]Rubric!W:W,P20)</f>
        <v>#VALUE!</v>
      </c>
      <c r="CR20" s="5" t="e">
        <f>INDEX([1]Rubric!D:D,MATCH(BP20,[1]Rubric!#REF!,0))</f>
        <v>#REF!</v>
      </c>
      <c r="CS20" s="5" t="e">
        <f>INDEX([1]Rubric!E:E,MATCH(Q20,[1]Rubric!#REF!,0))</f>
        <v>#REF!</v>
      </c>
      <c r="CT20" s="18" t="e">
        <f>SUM(CQ20:CS20)*[1]Rubric!$A$3</f>
        <v>#VALUE!</v>
      </c>
      <c r="CU20" s="19" t="e">
        <f t="shared" si="5"/>
        <v>#N/A</v>
      </c>
    </row>
    <row r="21" spans="1:99" ht="409.5" x14ac:dyDescent="0.25">
      <c r="A21">
        <v>20</v>
      </c>
      <c r="B21" t="s">
        <v>394</v>
      </c>
      <c r="C21" t="str">
        <f t="shared" si="0"/>
        <v>20 - Elastic</v>
      </c>
      <c r="D21" t="s">
        <v>93</v>
      </c>
      <c r="E21" t="s">
        <v>395</v>
      </c>
      <c r="F21" s="1" t="s">
        <v>396</v>
      </c>
      <c r="G21" s="1" t="str">
        <f>IFERROR(INDEX([1]Apollo!$C$2:$R$2344,MATCH($C21,[1]Apollo!$B$2:$B$2344,0),MATCH(G$1,[1]Apollo!$C$1:$R$1,0)),"")</f>
        <v/>
      </c>
      <c r="H21" s="1" t="s">
        <v>397</v>
      </c>
      <c r="I21" s="1" t="str">
        <f>IFERROR(INDEX([1]Apollo!$C$2:$R$2344,MATCH($C21,[1]Apollo!$B$2:$B$2344,0),MATCH(I$1,[1]Apollo!$C$1:$R$1,0)),"")</f>
        <v/>
      </c>
      <c r="J21" t="s">
        <v>398</v>
      </c>
      <c r="K21" s="1" t="str">
        <f>IFERROR(INDEX([1]Apollo!$C$2:$R$2344,MATCH($C21,[1]Apollo!$B$2:$B$2344,0),MATCH(K$1,[1]Apollo!$C$1:$R$1,0)),"")</f>
        <v/>
      </c>
      <c r="L21" s="1" t="str">
        <f>IFERROR(INDEX([1]Apollo!$C$2:$R$2344,MATCH($C21,[1]Apollo!$B$2:$B$2344,0),MATCH(L$1,[1]Apollo!$C$1:$R$1,0)),"")</f>
        <v/>
      </c>
      <c r="M21" s="1" t="s">
        <v>399</v>
      </c>
      <c r="N21" s="1" t="s">
        <v>399</v>
      </c>
      <c r="O21" s="1" t="str">
        <f>IFERROR(INDEX([1]Apollo!$C$2:$R$2344,MATCH($C21,[1]Apollo!$B$2:$B$2344,0),MATCH(O$1,[1]Apollo!$C$1:$R$1,0)),"")</f>
        <v/>
      </c>
      <c r="P21" s="1">
        <v>3</v>
      </c>
      <c r="Q21" s="1">
        <v>5</v>
      </c>
      <c r="R21" s="12">
        <v>18554</v>
      </c>
      <c r="S21" s="12">
        <v>16453</v>
      </c>
      <c r="T21" s="13">
        <v>40940</v>
      </c>
      <c r="U21" t="s">
        <v>99</v>
      </c>
      <c r="V21" s="1" t="str">
        <f>IFERROR(INDEX([1]Apollo!$C$2:$R$2344,MATCH($C21,[1]Apollo!$B$2:$B$2344,0),MATCH(V$1,[1]Apollo!$C$1:$R$1,0)),"")</f>
        <v/>
      </c>
      <c r="W21" t="s">
        <v>100</v>
      </c>
      <c r="X21" s="1" t="str">
        <f>IFERROR(INDEX([1]Apollo!$C$2:$R$2344,MATCH($C21,[1]Apollo!$B$2:$B$2344,0),MATCH(X$1,[1]Apollo!$C$1:$R$1,0)),"")</f>
        <v/>
      </c>
      <c r="Y21" s="1" t="str">
        <f>IFERROR(INDEX([1]Apollo!$C$2:$R$2344,MATCH($C21,[1]Apollo!$B$2:$B$2344,0),MATCH(Y$1,[1]Apollo!$C$1:$R$1,0)),"")</f>
        <v/>
      </c>
      <c r="Z21" s="1" t="str">
        <f>IFERROR(INDEX([1]Apollo!$C$2:$R$2344,MATCH($C21,[1]Apollo!$B$2:$B$2344,0),MATCH(Z$1,[1]Apollo!$C$1:$R$1,0)),"")</f>
        <v/>
      </c>
      <c r="AA21" s="2" t="str">
        <f>IFERROR(INDEX([1]Apollo!$C$2:$R$2344,MATCH($C21,[1]Apollo!$B$2:$B$2344,0),MATCH(AA$1,[1]Apollo!$C$1:$R$1,0)),"")</f>
        <v/>
      </c>
      <c r="AB21" s="3" t="str">
        <f>IFERROR(INDEX([1]Apollo!$C$2:$R$2344,MATCH($C21,[1]Apollo!$B$2:$B$2344,0),MATCH(AB$1,[1]Apollo!$C$1:$R$1,0)),"")</f>
        <v/>
      </c>
      <c r="AC21" t="s">
        <v>400</v>
      </c>
      <c r="AD21" s="1" t="str">
        <f>IFERROR(INDEX([1]Apollo!$C$2:$R$2344,MATCH($C21,[1]Apollo!$B$2:$B$2344,0),MATCH(AD$1,[1]Apollo!$C$1:$R$1,0)),"")</f>
        <v/>
      </c>
      <c r="AE21" s="14" t="s">
        <v>401</v>
      </c>
      <c r="AF21" s="1"/>
      <c r="AG21" s="1" t="s">
        <v>169</v>
      </c>
      <c r="AH21" s="1"/>
      <c r="AI21" s="1"/>
      <c r="AJ21" s="14" t="s">
        <v>402</v>
      </c>
      <c r="AK21" s="1" t="s">
        <v>311</v>
      </c>
      <c r="AL21" s="1" t="s">
        <v>403</v>
      </c>
      <c r="AM21" s="1" t="s">
        <v>171</v>
      </c>
      <c r="AN21" s="1" t="s">
        <v>106</v>
      </c>
      <c r="AO21" s="1" t="s">
        <v>404</v>
      </c>
      <c r="AP21" s="1" t="s">
        <v>405</v>
      </c>
      <c r="AQ21" s="1" t="e">
        <f>AE21=#REF!</f>
        <v>#REF!</v>
      </c>
      <c r="AR21" t="s">
        <v>406</v>
      </c>
      <c r="AS21" s="1" t="str">
        <f>IFERROR(INDEX([1]Apollo!$C$2:$R$2344,MATCH($C21,[1]Apollo!$B$2:$B$2344,0),MATCH(AS$1,[1]Apollo!$C$1:$R$1,0)),"")</f>
        <v/>
      </c>
      <c r="AT21" s="1" t="str">
        <f t="shared" si="1"/>
        <v>https://www.linkedin.com/company/elastic-co/</v>
      </c>
      <c r="AU21" s="1" t="str">
        <f t="shared" si="2"/>
        <v>https://www.linkedin.com/company/elastic-co//insights</v>
      </c>
      <c r="AV21" t="s">
        <v>174</v>
      </c>
      <c r="AW21" s="1" t="str">
        <f>IFERROR(INDEX([1]Apollo!$C$2:$R$2344,MATCH($C21,[1]Apollo!$B$2:$B$2344,0),MATCH(AW$1,[1]Apollo!$C$1:$R$1,0)),"")</f>
        <v/>
      </c>
      <c r="AX21" s="1" t="e">
        <f>VLOOKUP(AW21,[1]Sheet1!$K$1:$L$4,2,TRUE)</f>
        <v>#N/A</v>
      </c>
      <c r="AY21" t="s">
        <v>114</v>
      </c>
      <c r="AZ21" t="s">
        <v>138</v>
      </c>
      <c r="BA21" s="4">
        <f>INDEX('[1]Glassdoor Scores'!C:C,MATCH($A21,'[1]Glassdoor Scores'!$A:$A,0))</f>
        <v>3.2</v>
      </c>
      <c r="BB21" t="str">
        <f>INDEX('[1]Glassdoor Scores'!B:B,MATCH($A21,'[1]Glassdoor Scores'!$A:$A,0))</f>
        <v>Talkspace</v>
      </c>
      <c r="BC21">
        <f>INDEX('[1]Glassdoor Scores'!D:D,MATCH($A21,'[1]Glassdoor Scores'!$A:$A,0))</f>
        <v>850</v>
      </c>
      <c r="BD21">
        <f>INDEX('[1]Glassdoor Scores'!E:E,MATCH($A21,'[1]Glassdoor Scores'!$A:$A,0))</f>
        <v>2.8</v>
      </c>
      <c r="BE21">
        <f>INDEX('[1]Glassdoor Scores'!F:F,MATCH($A21,'[1]Glassdoor Scores'!$A:$A,0))</f>
        <v>2.9</v>
      </c>
      <c r="BF21" s="5">
        <f>INDEX('[1]Glassdoor Scores'!G:G,MATCH($A21,'[1]Glassdoor Scores'!$A:$A,0))</f>
        <v>3.1</v>
      </c>
      <c r="BG21" s="5">
        <f>INDEX('[1]Glassdoor Scores'!H:H,MATCH($A21,'[1]Glassdoor Scores'!$A:$A,0))</f>
        <v>0.65</v>
      </c>
      <c r="BH21" t="e">
        <f>BA21&lt;#REF!</f>
        <v>#REF!</v>
      </c>
      <c r="BI21" t="e">
        <f>BB21&gt;#REF!</f>
        <v>#REF!</v>
      </c>
      <c r="BJ21" t="e">
        <f>BC21&gt;#REF!</f>
        <v>#REF!</v>
      </c>
      <c r="BK21" t="e">
        <f>BD21&gt;#REF!</f>
        <v>#REF!</v>
      </c>
      <c r="BL21" t="e">
        <f>BE21&gt;#REF!</f>
        <v>#REF!</v>
      </c>
      <c r="BM21" t="e">
        <f>BF21&gt;#REF!</f>
        <v>#REF!</v>
      </c>
      <c r="BN21" t="s">
        <v>115</v>
      </c>
      <c r="BO21" s="1" t="s">
        <v>407</v>
      </c>
      <c r="BP21">
        <v>5</v>
      </c>
      <c r="BQ21">
        <v>0</v>
      </c>
      <c r="BR21" s="1" t="s">
        <v>408</v>
      </c>
      <c r="BS21" t="s">
        <v>409</v>
      </c>
      <c r="BT21" s="1" t="s">
        <v>410</v>
      </c>
      <c r="BU21" s="1"/>
      <c r="BV21" s="1"/>
      <c r="BW21" s="1"/>
      <c r="BX21" s="1"/>
      <c r="BY21" s="1"/>
      <c r="BZ21" s="1"/>
      <c r="CA21" s="1"/>
      <c r="CB21" s="1">
        <v>1046</v>
      </c>
      <c r="CC21" s="6">
        <v>7.0000000000000007E-2</v>
      </c>
      <c r="CD21" s="1">
        <v>5066</v>
      </c>
      <c r="CE21" s="6">
        <v>0.06</v>
      </c>
      <c r="CF21" s="6">
        <f t="shared" si="3"/>
        <v>0.2064745361231741</v>
      </c>
      <c r="CG21" s="7" t="e">
        <f t="shared" si="4"/>
        <v>#VALUE!</v>
      </c>
      <c r="CH21" s="1">
        <v>15</v>
      </c>
      <c r="CI21">
        <f>IFERROR(IF(AX21=[1]Sheet1!$L$2,VLOOKUP(CB21,[1]Sheet1!$X$3:$Y$7,2,TRUE),IF(AX21=[1]Sheet1!$L$3,VLOOKUP(CB21,[1]Sheet1!$Z$3:$AA$7,2,TRUE),VLOOKUP(CB21,[1]Sheet1!$AB$3:$AC$7,2,TRUE))),0)</f>
        <v>0</v>
      </c>
      <c r="CJ21" s="1">
        <f>IFERROR(VLOOKUP(CC21,[1]Sheet1!$U$3:$V$7,2,TRUE),0)</f>
        <v>3</v>
      </c>
      <c r="CK21" s="1">
        <f>MIN(IFERROR(IF(AX21=[1]Sheet1!$L$2,VLOOKUP(CE21,[1]Sheet1!$N$3:$O$7,2,TRUE),IF(AX21=[1]Sheet1!$L$3,VLOOKUP(CE21,[1]Sheet1!$P$3:$Q$6,2,TRUE),VLOOKUP(CE21,[1]Sheet1!$R$3:$S$6,2,TRUE))),0),INDEX([1]Sheet1!$I:$I,MATCH(CH21,[1]Sheet1!$A:$A,0)))</f>
        <v>0</v>
      </c>
      <c r="CL21" s="15" t="e">
        <f>INDEX([1]Sheet1!D:D,MATCH($CI21,[1]Sheet1!$A:$A,0))</f>
        <v>#N/A</v>
      </c>
      <c r="CM21" s="15" t="e">
        <f>INDEX([1]Sheet1!E:E,MATCH($CI21,[1]Sheet1!$A:$A,0))</f>
        <v>#N/A</v>
      </c>
      <c r="CN21" s="15" t="e">
        <f>INDEX([1]Sheet1!F:F,MATCH($CI21,[1]Sheet1!$A:$A,0))</f>
        <v>#N/A</v>
      </c>
      <c r="CO21" s="15"/>
      <c r="CP21" s="16" t="e">
        <f>IF(COUNTA(CO21)&gt;0,MIN(MIN(SUMPRODUCT(CI21:CK21,CL21:CN21),INDEX([1]Sheet1!$H:$H,MATCH(CH21,[1]Sheet1!$A:$A,0)))+1,5),MIN(SUMPRODUCT(CI21:CK21,CL21:CN21),INDEX([1]Sheet1!$H:$H,MATCH(CH21,[1]Sheet1!$A:$A,0))))</f>
        <v>#N/A</v>
      </c>
      <c r="CQ21" s="17" t="e">
        <f>SUMIFS([1]Rubric!Y:Y,[1]Rubric!V:V,BN21,[1]Rubric!W:W,P21)</f>
        <v>#VALUE!</v>
      </c>
      <c r="CR21" s="5" t="e">
        <f>INDEX([1]Rubric!D:D,MATCH(BP21,[1]Rubric!#REF!,0))</f>
        <v>#REF!</v>
      </c>
      <c r="CS21" s="5" t="e">
        <f>INDEX([1]Rubric!E:E,MATCH(Q21,[1]Rubric!#REF!,0))</f>
        <v>#REF!</v>
      </c>
      <c r="CT21" s="18" t="e">
        <f>SUM(CQ21:CS21)*[1]Rubric!$A$3</f>
        <v>#VALUE!</v>
      </c>
      <c r="CU21" s="19" t="e">
        <f t="shared" si="5"/>
        <v>#N/A</v>
      </c>
    </row>
    <row r="22" spans="1:99" ht="409.5" x14ac:dyDescent="0.25">
      <c r="A22">
        <v>21</v>
      </c>
      <c r="B22" t="s">
        <v>411</v>
      </c>
      <c r="C22" t="str">
        <f t="shared" si="0"/>
        <v>21 - SailPoint</v>
      </c>
      <c r="D22" t="s">
        <v>93</v>
      </c>
      <c r="E22" t="s">
        <v>412</v>
      </c>
      <c r="F22" s="1" t="s">
        <v>413</v>
      </c>
      <c r="G22" s="1" t="str">
        <f>IFERROR(INDEX([1]Apollo!$C$2:$R$2344,MATCH($C22,[1]Apollo!$B$2:$B$2344,0),MATCH(G$1,[1]Apollo!$C$1:$R$1,0)),"")</f>
        <v/>
      </c>
      <c r="H22" s="1" t="s">
        <v>414</v>
      </c>
      <c r="I22" s="1" t="str">
        <f>IFERROR(INDEX([1]Apollo!$C$2:$R$2344,MATCH($C22,[1]Apollo!$B$2:$B$2344,0),MATCH(I$1,[1]Apollo!$C$1:$R$1,0)),"")</f>
        <v/>
      </c>
      <c r="J22" t="s">
        <v>415</v>
      </c>
      <c r="K22" s="1" t="str">
        <f>IFERROR(INDEX([1]Apollo!$C$2:$R$2344,MATCH($C22,[1]Apollo!$B$2:$B$2344,0),MATCH(K$1,[1]Apollo!$C$1:$R$1,0)),"")</f>
        <v/>
      </c>
      <c r="L22" s="1" t="str">
        <f>IFERROR(INDEX([1]Apollo!$C$2:$R$2344,MATCH($C22,[1]Apollo!$B$2:$B$2344,0),MATCH(L$1,[1]Apollo!$C$1:$R$1,0)),"")</f>
        <v/>
      </c>
      <c r="M22" s="1" t="s">
        <v>416</v>
      </c>
      <c r="N22" s="1" t="s">
        <v>417</v>
      </c>
      <c r="O22" s="1" t="str">
        <f>IFERROR(INDEX([1]Apollo!$C$2:$R$2344,MATCH($C22,[1]Apollo!$B$2:$B$2344,0),MATCH(O$1,[1]Apollo!$C$1:$R$1,0)),"")</f>
        <v/>
      </c>
      <c r="P22" s="1">
        <v>3</v>
      </c>
      <c r="Q22" s="1">
        <v>2</v>
      </c>
      <c r="R22" s="12">
        <v>8291</v>
      </c>
      <c r="S22" s="12">
        <v>7092</v>
      </c>
      <c r="T22" s="13">
        <v>38687</v>
      </c>
      <c r="U22" t="s">
        <v>99</v>
      </c>
      <c r="V22" s="1" t="str">
        <f>IFERROR(INDEX([1]Apollo!$C$2:$R$2344,MATCH($C22,[1]Apollo!$B$2:$B$2344,0),MATCH(V$1,[1]Apollo!$C$1:$R$1,0)),"")</f>
        <v/>
      </c>
      <c r="W22" t="s">
        <v>231</v>
      </c>
      <c r="X22" s="1" t="str">
        <f>IFERROR(INDEX([1]Apollo!$C$2:$R$2344,MATCH($C22,[1]Apollo!$B$2:$B$2344,0),MATCH(X$1,[1]Apollo!$C$1:$R$1,0)),"")</f>
        <v/>
      </c>
      <c r="Y22" s="1" t="str">
        <f>IFERROR(INDEX([1]Apollo!$C$2:$R$2344,MATCH($C22,[1]Apollo!$B$2:$B$2344,0),MATCH(Y$1,[1]Apollo!$C$1:$R$1,0)),"")</f>
        <v/>
      </c>
      <c r="Z22" s="1" t="str">
        <f>IFERROR(INDEX([1]Apollo!$C$2:$R$2344,MATCH($C22,[1]Apollo!$B$2:$B$2344,0),MATCH(Z$1,[1]Apollo!$C$1:$R$1,0)),"")</f>
        <v/>
      </c>
      <c r="AA22" s="2" t="str">
        <f>IFERROR(INDEX([1]Apollo!$C$2:$R$2344,MATCH($C22,[1]Apollo!$B$2:$B$2344,0),MATCH(AA$1,[1]Apollo!$C$1:$R$1,0)),"")</f>
        <v/>
      </c>
      <c r="AB22" s="3" t="str">
        <f>IFERROR(INDEX([1]Apollo!$C$2:$R$2344,MATCH($C22,[1]Apollo!$B$2:$B$2344,0),MATCH(AB$1,[1]Apollo!$C$1:$R$1,0)),"")</f>
        <v/>
      </c>
      <c r="AC22" t="s">
        <v>418</v>
      </c>
      <c r="AD22" s="1" t="str">
        <f>IFERROR(INDEX([1]Apollo!$C$2:$R$2344,MATCH($C22,[1]Apollo!$B$2:$B$2344,0),MATCH(AD$1,[1]Apollo!$C$1:$R$1,0)),"")</f>
        <v/>
      </c>
      <c r="AE22" s="14" t="s">
        <v>419</v>
      </c>
      <c r="AF22" s="1"/>
      <c r="AG22" s="1" t="s">
        <v>169</v>
      </c>
      <c r="AH22" s="1"/>
      <c r="AI22" s="1"/>
      <c r="AJ22" s="14" t="s">
        <v>420</v>
      </c>
      <c r="AK22" s="1" t="s">
        <v>149</v>
      </c>
      <c r="AL22" s="1" t="s">
        <v>203</v>
      </c>
      <c r="AM22" s="1" t="s">
        <v>151</v>
      </c>
      <c r="AN22" s="1" t="s">
        <v>106</v>
      </c>
      <c r="AO22" s="1" t="s">
        <v>152</v>
      </c>
      <c r="AP22" s="1" t="s">
        <v>153</v>
      </c>
      <c r="AQ22" s="1" t="e">
        <f>AE22=#REF!</f>
        <v>#REF!</v>
      </c>
      <c r="AR22" t="s">
        <v>421</v>
      </c>
      <c r="AS22" s="1" t="str">
        <f>IFERROR(INDEX([1]Apollo!$C$2:$R$2344,MATCH($C22,[1]Apollo!$B$2:$B$2344,0),MATCH(AS$1,[1]Apollo!$C$1:$R$1,0)),"")</f>
        <v/>
      </c>
      <c r="AT22" s="1" t="str">
        <f t="shared" si="1"/>
        <v>https://www.linkedin.com/company/sailpoint-technologies</v>
      </c>
      <c r="AU22" s="1" t="str">
        <f t="shared" si="2"/>
        <v>https://www.linkedin.com/company/sailpoint-technologies/insights</v>
      </c>
      <c r="AV22" t="s">
        <v>174</v>
      </c>
      <c r="AW22" s="1">
        <v>3539</v>
      </c>
      <c r="AX22" s="1" t="str">
        <f>VLOOKUP(AW22,[1]Sheet1!$K$1:$L$4,2,TRUE)</f>
        <v>&lt;10,000</v>
      </c>
      <c r="AY22" t="s">
        <v>114</v>
      </c>
      <c r="AZ22" t="s">
        <v>113</v>
      </c>
      <c r="BA22" s="4">
        <f>INDEX('[1]Glassdoor Scores'!C:C,MATCH($A22,'[1]Glassdoor Scores'!$A:$A,0))</f>
        <v>3.7</v>
      </c>
      <c r="BB22" t="str">
        <f>INDEX('[1]Glassdoor Scores'!B:B,MATCH($A22,'[1]Glassdoor Scores'!$A:$A,0))</f>
        <v>Ellucian</v>
      </c>
      <c r="BC22">
        <f>INDEX('[1]Glassdoor Scores'!D:D,MATCH($A22,'[1]Glassdoor Scores'!$A:$A,0))</f>
        <v>2100</v>
      </c>
      <c r="BD22">
        <f>INDEX('[1]Glassdoor Scores'!E:E,MATCH($A22,'[1]Glassdoor Scores'!$A:$A,0))</f>
        <v>3.8</v>
      </c>
      <c r="BE22">
        <f>INDEX('[1]Glassdoor Scores'!F:F,MATCH($A22,'[1]Glassdoor Scores'!$A:$A,0))</f>
        <v>3.4</v>
      </c>
      <c r="BF22" s="5">
        <f>INDEX('[1]Glassdoor Scores'!G:G,MATCH($A22,'[1]Glassdoor Scores'!$A:$A,0))</f>
        <v>3.5</v>
      </c>
      <c r="BG22" s="5">
        <f>INDEX('[1]Glassdoor Scores'!H:H,MATCH($A22,'[1]Glassdoor Scores'!$A:$A,0))</f>
        <v>0.74</v>
      </c>
      <c r="BH22" t="e">
        <f>BA22&lt;#REF!</f>
        <v>#REF!</v>
      </c>
      <c r="BI22" t="e">
        <f>BB22&gt;#REF!</f>
        <v>#REF!</v>
      </c>
      <c r="BJ22" t="e">
        <f>BC22&gt;#REF!</f>
        <v>#REF!</v>
      </c>
      <c r="BK22" t="e">
        <f>BD22&gt;#REF!</f>
        <v>#REF!</v>
      </c>
      <c r="BL22" t="e">
        <f>BE22&gt;#REF!</f>
        <v>#REF!</v>
      </c>
      <c r="BM22" t="e">
        <f>BF22&gt;#REF!</f>
        <v>#REF!</v>
      </c>
      <c r="BN22" t="s">
        <v>115</v>
      </c>
      <c r="BO22" s="1" t="s">
        <v>422</v>
      </c>
      <c r="BP22">
        <v>4</v>
      </c>
      <c r="BQ22">
        <v>0</v>
      </c>
      <c r="BR22" s="1" t="s">
        <v>423</v>
      </c>
      <c r="BS22" t="s">
        <v>424</v>
      </c>
      <c r="BT22" s="1" t="s">
        <v>425</v>
      </c>
      <c r="BU22" s="1"/>
      <c r="BV22" s="1"/>
      <c r="BW22" s="1"/>
      <c r="BX22" s="1"/>
      <c r="BY22" s="1"/>
      <c r="BZ22" s="1"/>
      <c r="CA22" s="1"/>
      <c r="CB22" s="1">
        <v>337</v>
      </c>
      <c r="CC22" s="6">
        <v>-0.13</v>
      </c>
      <c r="CD22" s="1">
        <v>3612</v>
      </c>
      <c r="CE22" s="6">
        <v>7.0000000000000007E-2</v>
      </c>
      <c r="CF22" s="6">
        <f t="shared" si="3"/>
        <v>9.3300110741971212E-2</v>
      </c>
      <c r="CG22" s="7">
        <f t="shared" si="4"/>
        <v>1.0206272958462843</v>
      </c>
      <c r="CH22" s="1">
        <v>1</v>
      </c>
      <c r="CI22">
        <f>IFERROR(IF(AX22=[1]Sheet1!$L$2,VLOOKUP(CB22,[1]Sheet1!$X$3:$Y$7,2,TRUE),IF(AX22=[1]Sheet1!$L$3,VLOOKUP(CB22,[1]Sheet1!$Z$3:$AA$7,2,TRUE),VLOOKUP(CB22,[1]Sheet1!$AB$3:$AC$7,2,TRUE))),0)</f>
        <v>5</v>
      </c>
      <c r="CJ22" s="1">
        <f>IFERROR(VLOOKUP(CC22,[1]Sheet1!$U$3:$V$7,2,TRUE),0)</f>
        <v>2</v>
      </c>
      <c r="CK22" s="1">
        <f>MIN(IFERROR(IF(AX22=[1]Sheet1!$L$2,VLOOKUP(CE22,[1]Sheet1!$N$3:$O$7,2,TRUE),IF(AX22=[1]Sheet1!$L$3,VLOOKUP(CE22,[1]Sheet1!$P$3:$Q$6,2,TRUE),VLOOKUP(CE22,[1]Sheet1!$R$3:$S$6,2,TRUE))),0),INDEX([1]Sheet1!$I:$I,MATCH(CH22,[1]Sheet1!$A:$A,0)))</f>
        <v>4</v>
      </c>
      <c r="CL22" s="15">
        <f>INDEX([1]Sheet1!D:D,MATCH($CI22,[1]Sheet1!$A:$A,0))</f>
        <v>0</v>
      </c>
      <c r="CM22" s="15">
        <f>INDEX([1]Sheet1!E:E,MATCH($CI22,[1]Sheet1!$A:$A,0))</f>
        <v>0</v>
      </c>
      <c r="CN22" s="15">
        <f>INDEX([1]Sheet1!F:F,MATCH($CI22,[1]Sheet1!$A:$A,0))</f>
        <v>0.5</v>
      </c>
      <c r="CO22" s="15"/>
      <c r="CP22" s="16">
        <f>IF(COUNTA(CO22)&gt;0,MIN(MIN(SUMPRODUCT(CI22:CK22,CL22:CN22),INDEX([1]Sheet1!$H:$H,MATCH(CH22,[1]Sheet1!$A:$A,0)))+1,5),MIN(SUMPRODUCT(CI22:CK22,CL22:CN22),INDEX([1]Sheet1!$H:$H,MATCH(CH22,[1]Sheet1!$A:$A,0))))</f>
        <v>2</v>
      </c>
      <c r="CQ22" s="17" t="e">
        <f>SUMIFS([1]Rubric!Y:Y,[1]Rubric!V:V,BN22,[1]Rubric!W:W,P22)</f>
        <v>#VALUE!</v>
      </c>
      <c r="CR22" s="5" t="e">
        <f>INDEX([1]Rubric!D:D,MATCH(BP22,[1]Rubric!#REF!,0))</f>
        <v>#REF!</v>
      </c>
      <c r="CS22" s="5" t="e">
        <f>INDEX([1]Rubric!E:E,MATCH(Q22,[1]Rubric!#REF!,0))</f>
        <v>#REF!</v>
      </c>
      <c r="CT22" s="18" t="e">
        <f>SUM(CQ22:CS22)*[1]Rubric!$A$3</f>
        <v>#VALUE!</v>
      </c>
      <c r="CU22" s="19" t="e">
        <f t="shared" si="5"/>
        <v>#VALUE!</v>
      </c>
    </row>
    <row r="23" spans="1:99" ht="409.5" x14ac:dyDescent="0.25">
      <c r="A23">
        <v>22</v>
      </c>
      <c r="B23" t="s">
        <v>426</v>
      </c>
      <c r="C23" t="str">
        <f t="shared" si="0"/>
        <v>22 - Cornerstone OnDemand</v>
      </c>
      <c r="D23" t="s">
        <v>93</v>
      </c>
      <c r="E23" t="s">
        <v>427</v>
      </c>
      <c r="F23" s="1" t="s">
        <v>428</v>
      </c>
      <c r="G23" s="1" t="str">
        <f>IFERROR(INDEX([1]Apollo!$C$2:$R$2344,MATCH($C23,[1]Apollo!$B$2:$B$2344,0),MATCH(G$1,[1]Apollo!$C$1:$R$1,0)),"")</f>
        <v/>
      </c>
      <c r="H23" s="1"/>
      <c r="I23" s="1" t="str">
        <f>IFERROR(INDEX([1]Apollo!$C$2:$R$2344,MATCH($C23,[1]Apollo!$B$2:$B$2344,0),MATCH(I$1,[1]Apollo!$C$1:$R$1,0)),"")</f>
        <v/>
      </c>
      <c r="J23" t="s">
        <v>429</v>
      </c>
      <c r="K23" s="1" t="str">
        <f>IFERROR(INDEX([1]Apollo!$C$2:$R$2344,MATCH($C23,[1]Apollo!$B$2:$B$2344,0),MATCH(K$1,[1]Apollo!$C$1:$R$1,0)),"")</f>
        <v/>
      </c>
      <c r="L23" s="1" t="str">
        <f>IFERROR(INDEX([1]Apollo!$C$2:$R$2344,MATCH($C23,[1]Apollo!$B$2:$B$2344,0),MATCH(L$1,[1]Apollo!$C$1:$R$1,0)),"")</f>
        <v/>
      </c>
      <c r="M23" s="1" t="s">
        <v>430</v>
      </c>
      <c r="N23" s="1" t="s">
        <v>431</v>
      </c>
      <c r="O23" s="1" t="str">
        <f>IFERROR(INDEX([1]Apollo!$C$2:$R$2344,MATCH($C23,[1]Apollo!$B$2:$B$2344,0),MATCH(O$1,[1]Apollo!$C$1:$R$1,0)),"")</f>
        <v/>
      </c>
      <c r="P23" s="1">
        <v>4.5</v>
      </c>
      <c r="Q23" s="1">
        <v>4</v>
      </c>
      <c r="R23" s="12">
        <v>28919</v>
      </c>
      <c r="S23" s="12">
        <v>26026</v>
      </c>
      <c r="T23" s="13">
        <v>36161</v>
      </c>
      <c r="U23" t="s">
        <v>188</v>
      </c>
      <c r="V23" s="1" t="str">
        <f>IFERROR(INDEX([1]Apollo!$C$2:$R$2344,MATCH($C23,[1]Apollo!$B$2:$B$2344,0),MATCH(V$1,[1]Apollo!$C$1:$R$1,0)),"")</f>
        <v/>
      </c>
      <c r="W23" t="s">
        <v>231</v>
      </c>
      <c r="X23" s="1" t="str">
        <f>IFERROR(INDEX([1]Apollo!$C$2:$R$2344,MATCH($C23,[1]Apollo!$B$2:$B$2344,0),MATCH(X$1,[1]Apollo!$C$1:$R$1,0)),"")</f>
        <v/>
      </c>
      <c r="Y23" s="1" t="str">
        <f>IFERROR(INDEX([1]Apollo!$C$2:$R$2344,MATCH($C23,[1]Apollo!$B$2:$B$2344,0),MATCH(Y$1,[1]Apollo!$C$1:$R$1,0)),"")</f>
        <v/>
      </c>
      <c r="Z23" s="1" t="str">
        <f>IFERROR(INDEX([1]Apollo!$C$2:$R$2344,MATCH($C23,[1]Apollo!$B$2:$B$2344,0),MATCH(Z$1,[1]Apollo!$C$1:$R$1,0)),"")</f>
        <v/>
      </c>
      <c r="AA23" s="2" t="str">
        <f>IFERROR(INDEX([1]Apollo!$C$2:$R$2344,MATCH($C23,[1]Apollo!$B$2:$B$2344,0),MATCH(AA$1,[1]Apollo!$C$1:$R$1,0)),"")</f>
        <v/>
      </c>
      <c r="AB23" s="3" t="str">
        <f>IFERROR(INDEX([1]Apollo!$C$2:$R$2344,MATCH($C23,[1]Apollo!$B$2:$B$2344,0),MATCH(AB$1,[1]Apollo!$C$1:$R$1,0)),"")</f>
        <v/>
      </c>
      <c r="AC23" t="s">
        <v>432</v>
      </c>
      <c r="AD23" s="1" t="str">
        <f>IFERROR(INDEX([1]Apollo!$C$2:$R$2344,MATCH($C23,[1]Apollo!$B$2:$B$2344,0),MATCH(AD$1,[1]Apollo!$C$1:$R$1,0)),"")</f>
        <v/>
      </c>
      <c r="AE23" s="14" t="s">
        <v>433</v>
      </c>
      <c r="AF23" s="1"/>
      <c r="AG23" s="1" t="s">
        <v>103</v>
      </c>
      <c r="AH23" s="1"/>
      <c r="AI23" s="1"/>
      <c r="AJ23" s="14" t="s">
        <v>434</v>
      </c>
      <c r="AK23" s="1" t="s">
        <v>435</v>
      </c>
      <c r="AL23" s="1" t="s">
        <v>436</v>
      </c>
      <c r="AM23" s="1" t="s">
        <v>261</v>
      </c>
      <c r="AN23" s="1" t="s">
        <v>106</v>
      </c>
      <c r="AO23" s="1" t="s">
        <v>437</v>
      </c>
      <c r="AP23" s="1" t="s">
        <v>438</v>
      </c>
      <c r="AQ23" s="1" t="e">
        <f>AE23=#REF!</f>
        <v>#REF!</v>
      </c>
      <c r="AR23" t="s">
        <v>439</v>
      </c>
      <c r="AS23" s="1" t="str">
        <f>IFERROR(INDEX([1]Apollo!$C$2:$R$2344,MATCH($C23,[1]Apollo!$B$2:$B$2344,0),MATCH(AS$1,[1]Apollo!$C$1:$R$1,0)),"")</f>
        <v/>
      </c>
      <c r="AT23" s="1" t="str">
        <f t="shared" si="1"/>
        <v>http://www.linkedin.com/company/cornerstone-ondemand</v>
      </c>
      <c r="AU23" s="1" t="str">
        <f t="shared" si="2"/>
        <v>http://www.linkedin.com/company/cornerstone-ondemand/insights</v>
      </c>
      <c r="AV23" t="s">
        <v>174</v>
      </c>
      <c r="AW23" s="1">
        <v>3200</v>
      </c>
      <c r="AX23" s="1" t="str">
        <f>VLOOKUP(AW23,[1]Sheet1!$K$1:$L$4,2,TRUE)</f>
        <v>&lt;10,000</v>
      </c>
      <c r="AY23" t="s">
        <v>114</v>
      </c>
      <c r="AZ23" t="s">
        <v>138</v>
      </c>
      <c r="BA23" s="4">
        <f>INDEX('[1]Glassdoor Scores'!C:C,MATCH($A23,'[1]Glassdoor Scores'!$A:$A,0))</f>
        <v>4.2</v>
      </c>
      <c r="BB23" t="str">
        <f>INDEX('[1]Glassdoor Scores'!B:B,MATCH($A23,'[1]Glassdoor Scores'!$A:$A,0))</f>
        <v>Klaviyo</v>
      </c>
      <c r="BC23">
        <f>INDEX('[1]Glassdoor Scores'!D:D,MATCH($A23,'[1]Glassdoor Scores'!$A:$A,0))</f>
        <v>540</v>
      </c>
      <c r="BD23">
        <f>INDEX('[1]Glassdoor Scores'!E:E,MATCH($A23,'[1]Glassdoor Scores'!$A:$A,0))</f>
        <v>3.8</v>
      </c>
      <c r="BE23">
        <f>INDEX('[1]Glassdoor Scores'!F:F,MATCH($A23,'[1]Glassdoor Scores'!$A:$A,0))</f>
        <v>4</v>
      </c>
      <c r="BF23" s="5">
        <f>INDEX('[1]Glassdoor Scores'!G:G,MATCH($A23,'[1]Glassdoor Scores'!$A:$A,0))</f>
        <v>4.3</v>
      </c>
      <c r="BG23" s="5">
        <f>INDEX('[1]Glassdoor Scores'!H:H,MATCH($A23,'[1]Glassdoor Scores'!$A:$A,0))</f>
        <v>0.91</v>
      </c>
      <c r="BH23" t="e">
        <f>BA23&lt;#REF!</f>
        <v>#REF!</v>
      </c>
      <c r="BI23" t="e">
        <f>BB23&gt;#REF!</f>
        <v>#REF!</v>
      </c>
      <c r="BJ23" t="e">
        <f>BC23&gt;#REF!</f>
        <v>#REF!</v>
      </c>
      <c r="BK23" t="e">
        <f>BD23&gt;#REF!</f>
        <v>#REF!</v>
      </c>
      <c r="BL23" t="e">
        <f>BE23&gt;#REF!</f>
        <v>#REF!</v>
      </c>
      <c r="BM23" t="e">
        <f>BF23&gt;#REF!</f>
        <v>#REF!</v>
      </c>
      <c r="BN23" t="s">
        <v>440</v>
      </c>
      <c r="BO23" s="1" t="s">
        <v>441</v>
      </c>
      <c r="BP23">
        <v>4</v>
      </c>
      <c r="BQ23">
        <v>0</v>
      </c>
      <c r="BR23" s="1" t="s">
        <v>442</v>
      </c>
      <c r="BS23" t="s">
        <v>443</v>
      </c>
      <c r="BT23" s="1" t="s">
        <v>444</v>
      </c>
      <c r="BU23" s="1"/>
      <c r="BV23" s="1"/>
      <c r="BW23" s="1"/>
      <c r="BX23" s="1"/>
      <c r="BY23" s="1"/>
      <c r="BZ23" s="1"/>
      <c r="CA23" s="1"/>
      <c r="CB23" s="1">
        <v>209</v>
      </c>
      <c r="CC23" s="6">
        <v>0.62</v>
      </c>
      <c r="CD23" s="1">
        <v>4193</v>
      </c>
      <c r="CE23" s="6">
        <v>-0.02</v>
      </c>
      <c r="CF23" s="6">
        <f t="shared" si="3"/>
        <v>4.9844979728118292E-2</v>
      </c>
      <c r="CG23" s="7">
        <f t="shared" si="4"/>
        <v>1.3103125</v>
      </c>
      <c r="CH23" s="1">
        <v>1</v>
      </c>
      <c r="CI23">
        <f>IFERROR(IF(AX23=[1]Sheet1!$L$2,VLOOKUP(CB23,[1]Sheet1!$X$3:$Y$7,2,TRUE),IF(AX23=[1]Sheet1!$L$3,VLOOKUP(CB23,[1]Sheet1!$Z$3:$AA$7,2,TRUE),VLOOKUP(CB23,[1]Sheet1!$AB$3:$AC$7,2,TRUE))),0)</f>
        <v>5</v>
      </c>
      <c r="CJ23" s="1">
        <f>IFERROR(VLOOKUP(CC23,[1]Sheet1!$U$3:$V$7,2,TRUE),0)</f>
        <v>5</v>
      </c>
      <c r="CK23" s="1">
        <f>MIN(IFERROR(IF(AX23=[1]Sheet1!$L$2,VLOOKUP(CE23,[1]Sheet1!$N$3:$O$7,2,TRUE),IF(AX23=[1]Sheet1!$L$3,VLOOKUP(CE23,[1]Sheet1!$P$3:$Q$6,2,TRUE),VLOOKUP(CE23,[1]Sheet1!$R$3:$S$6,2,TRUE))),0),INDEX([1]Sheet1!$I:$I,MATCH(CH23,[1]Sheet1!$A:$A,0)))</f>
        <v>2</v>
      </c>
      <c r="CL23" s="15">
        <f>INDEX([1]Sheet1!D:D,MATCH($CI23,[1]Sheet1!$A:$A,0))</f>
        <v>0</v>
      </c>
      <c r="CM23" s="15">
        <f>INDEX([1]Sheet1!E:E,MATCH($CI23,[1]Sheet1!$A:$A,0))</f>
        <v>0</v>
      </c>
      <c r="CN23" s="15">
        <f>INDEX([1]Sheet1!F:F,MATCH($CI23,[1]Sheet1!$A:$A,0))</f>
        <v>0.5</v>
      </c>
      <c r="CO23" s="15"/>
      <c r="CP23" s="16">
        <f>IF(COUNTA(CO23)&gt;0,MIN(MIN(SUMPRODUCT(CI23:CK23,CL23:CN23),INDEX([1]Sheet1!$H:$H,MATCH(CH23,[1]Sheet1!$A:$A,0)))+1,5),MIN(SUMPRODUCT(CI23:CK23,CL23:CN23),INDEX([1]Sheet1!$H:$H,MATCH(CH23,[1]Sheet1!$A:$A,0))))</f>
        <v>1</v>
      </c>
      <c r="CQ23" s="17" t="e">
        <f>SUMIFS([1]Rubric!Y:Y,[1]Rubric!V:V,BN23,[1]Rubric!W:W,P23)</f>
        <v>#VALUE!</v>
      </c>
      <c r="CR23" s="5" t="e">
        <f>INDEX([1]Rubric!D:D,MATCH(BP23,[1]Rubric!#REF!,0))</f>
        <v>#REF!</v>
      </c>
      <c r="CS23" s="5" t="e">
        <f>INDEX([1]Rubric!E:E,MATCH(Q23,[1]Rubric!#REF!,0))</f>
        <v>#REF!</v>
      </c>
      <c r="CT23" s="18" t="e">
        <f>SUM(CQ23:CS23)*[1]Rubric!$A$3</f>
        <v>#VALUE!</v>
      </c>
      <c r="CU23" s="19" t="e">
        <f t="shared" si="5"/>
        <v>#VALUE!</v>
      </c>
    </row>
    <row r="24" spans="1:99" ht="409.5" x14ac:dyDescent="0.25">
      <c r="A24">
        <v>23</v>
      </c>
      <c r="B24" t="s">
        <v>445</v>
      </c>
      <c r="C24" t="str">
        <f t="shared" si="0"/>
        <v>23 - F5</v>
      </c>
      <c r="D24" t="s">
        <v>93</v>
      </c>
      <c r="F24" s="1"/>
      <c r="G24" s="1" t="e">
        <f>INDEX([1]Apollo!$C$2:$R$2344,MATCH($C24,[1]Apollo!$A$2:$A$2344,0),MATCH(G$1,[1]Apollo!$C$1:$R$1,0))</f>
        <v>#N/A</v>
      </c>
      <c r="H24" s="1" t="s">
        <v>446</v>
      </c>
      <c r="I24" s="1" t="e">
        <f>INDEX([1]Apollo!$C$2:$R$2344,MATCH($C24,[1]Apollo!$A$2:$A$2344,0),MATCH(I$1,[1]Apollo!$C$1:$R$1,0))</f>
        <v>#N/A</v>
      </c>
      <c r="K24" s="1" t="e">
        <f>INDEX([1]Apollo!$C$2:$R$2344,MATCH($C24,[1]Apollo!$A$2:$A$2344,0),MATCH(K$1,[1]Apollo!$C$1:$R$1,0))</f>
        <v>#N/A</v>
      </c>
      <c r="L24" s="1" t="e">
        <f>INDEX([1]Apollo!$C$2:$R$2344,MATCH($C24,[1]Apollo!$A$2:$A$2344,0),MATCH(L$1,[1]Apollo!$C$1:$R$1,0))</f>
        <v>#N/A</v>
      </c>
      <c r="M24" s="1"/>
      <c r="N24" s="1"/>
      <c r="O24" s="1" t="e">
        <f>INDEX([1]Apollo!$C$2:$R$2344,MATCH($C24,[1]Apollo!$A$2:$A$2344,0),MATCH(O$1,[1]Apollo!$C$1:$R$1,0))</f>
        <v>#N/A</v>
      </c>
      <c r="P24" s="1">
        <v>3</v>
      </c>
      <c r="Q24" s="1">
        <v>5</v>
      </c>
      <c r="V24" s="1" t="e">
        <f>INDEX([1]Apollo!$C$2:$R$2344,MATCH($C24,[1]Apollo!$A$2:$A$2344,0),MATCH(V$1,[1]Apollo!$C$1:$R$1,0))</f>
        <v>#N/A</v>
      </c>
      <c r="X24" s="1" t="e">
        <f>INDEX([1]Apollo!$C$2:$R$2344,MATCH($C24,[1]Apollo!$A$2:$A$2344,0),MATCH(X$1,[1]Apollo!$C$1:$R$1,0))</f>
        <v>#N/A</v>
      </c>
      <c r="Y24" s="1" t="e">
        <f>INDEX([1]Apollo!$C$2:$R$2344,MATCH($C24,[1]Apollo!$A$2:$A$2344,0),MATCH(Y$1,[1]Apollo!$C$1:$R$1,0))</f>
        <v>#N/A</v>
      </c>
      <c r="Z24" s="1" t="e">
        <f>INDEX([1]Apollo!$C$2:$R$2344,MATCH($C24,[1]Apollo!$A$2:$A$2344,0),MATCH(Z$1,[1]Apollo!$C$1:$R$1,0))</f>
        <v>#N/A</v>
      </c>
      <c r="AA24" s="2" t="e">
        <f>INDEX([1]Apollo!$C$2:$R$2344,MATCH($C24,[1]Apollo!$A$2:$A$2344,0),MATCH(AA$1,[1]Apollo!$C$1:$R$1,0))</f>
        <v>#N/A</v>
      </c>
      <c r="AB24" s="3" t="e">
        <f>INDEX([1]Apollo!$C$2:$R$2344,MATCH($C24,[1]Apollo!$A$2:$A$2344,0),MATCH(AB$1,[1]Apollo!$C$1:$R$1,0))</f>
        <v>#N/A</v>
      </c>
      <c r="AD24" s="1" t="e">
        <f>INDEX([1]Apollo!$C$2:$R$2344,MATCH($C24,[1]Apollo!$A$2:$A$2344,0),MATCH(AD$1,[1]Apollo!$C$1:$R$1,0))</f>
        <v>#N/A</v>
      </c>
      <c r="AE24" s="14" t="s">
        <v>447</v>
      </c>
      <c r="AF24" s="1"/>
      <c r="AG24" s="1" t="s">
        <v>103</v>
      </c>
      <c r="AH24" s="1"/>
      <c r="AI24" s="1"/>
      <c r="AJ24" s="14" t="s">
        <v>448</v>
      </c>
      <c r="AK24" s="1" t="s">
        <v>149</v>
      </c>
      <c r="AL24" s="1" t="s">
        <v>449</v>
      </c>
      <c r="AM24" s="1" t="s">
        <v>151</v>
      </c>
      <c r="AN24" s="1" t="s">
        <v>106</v>
      </c>
      <c r="AO24" s="1" t="s">
        <v>279</v>
      </c>
      <c r="AP24" s="1" t="s">
        <v>219</v>
      </c>
      <c r="AQ24" s="1" t="e">
        <f>AE24=#REF!</f>
        <v>#REF!</v>
      </c>
      <c r="AS24" s="1" t="e">
        <f>INDEX([1]Apollo!$C$2:$R$2344,MATCH($C24,[1]Apollo!$A$2:$A$2344,0),MATCH(AS$1,[1]Apollo!$C$1:$R$1,0))</f>
        <v>#N/A</v>
      </c>
      <c r="AT24" s="1" t="e">
        <f t="shared" si="1"/>
        <v>#N/A</v>
      </c>
      <c r="AU24" s="1" t="e">
        <f t="shared" si="2"/>
        <v>#N/A</v>
      </c>
      <c r="AW24" s="1" t="e">
        <f>INDEX([1]Apollo!$C$2:$R$2344,MATCH($C24,[1]Apollo!$A$2:$A$2344,0),MATCH(AW$1,[1]Apollo!$C$1:$R$1,0))</f>
        <v>#N/A</v>
      </c>
      <c r="AX24" s="1" t="e">
        <f>VLOOKUP(AW24,[1]Sheet1!$K$1:$L$4,2,TRUE)</f>
        <v>#N/A</v>
      </c>
      <c r="BA24">
        <v>2400</v>
      </c>
      <c r="BB24">
        <v>4.0999999999999996</v>
      </c>
      <c r="BC24">
        <v>4.2</v>
      </c>
      <c r="BD24">
        <v>3.9</v>
      </c>
      <c r="BE24">
        <v>4.3</v>
      </c>
      <c r="BF24" s="5">
        <v>0.91</v>
      </c>
      <c r="BG24" s="5">
        <v>0.95</v>
      </c>
      <c r="BH24" t="e">
        <f>BA24&lt;#REF!</f>
        <v>#REF!</v>
      </c>
      <c r="BI24" t="e">
        <f>BB24&gt;#REF!</f>
        <v>#REF!</v>
      </c>
      <c r="BJ24" t="e">
        <f>BC24&gt;#REF!</f>
        <v>#REF!</v>
      </c>
      <c r="BK24" t="e">
        <f>BD24&gt;#REF!</f>
        <v>#REF!</v>
      </c>
      <c r="BL24" t="e">
        <f>BE24&gt;#REF!</f>
        <v>#REF!</v>
      </c>
      <c r="BM24" s="5" t="e">
        <f>BF24&gt;#REF!</f>
        <v>#REF!</v>
      </c>
      <c r="BN24" t="s">
        <v>175</v>
      </c>
      <c r="BO24" s="1" t="s">
        <v>450</v>
      </c>
      <c r="BP24">
        <v>4</v>
      </c>
      <c r="BQ24" t="s">
        <v>451</v>
      </c>
      <c r="BR24" s="1" t="s">
        <v>452</v>
      </c>
      <c r="BS24" t="s">
        <v>453</v>
      </c>
      <c r="BT24" s="1" t="s">
        <v>454</v>
      </c>
      <c r="BU24" s="1"/>
      <c r="BV24" s="1"/>
      <c r="BW24" s="1"/>
      <c r="BX24" s="1"/>
      <c r="BY24" s="1"/>
      <c r="BZ24" s="1"/>
      <c r="CA24" s="1"/>
      <c r="CB24" s="1">
        <v>408</v>
      </c>
      <c r="CC24" s="6">
        <v>0.31</v>
      </c>
      <c r="CD24" s="1">
        <v>6157</v>
      </c>
      <c r="CE24" s="6">
        <v>-0.01</v>
      </c>
      <c r="CF24" s="6">
        <f t="shared" si="3"/>
        <v>6.6266038655189222E-2</v>
      </c>
      <c r="CG24" s="7" t="e">
        <f t="shared" si="4"/>
        <v>#N/A</v>
      </c>
      <c r="CH24" s="1">
        <v>1</v>
      </c>
      <c r="CI24">
        <f>IFERROR(IF(AX24=[1]Sheet1!$L$2,VLOOKUP(CB24,[1]Sheet1!$X$3:$Y$7,2,TRUE),IF(AX24=[1]Sheet1!$L$3,VLOOKUP(CB24,[1]Sheet1!$Z$3:$AA$7,2,TRUE),VLOOKUP(CB24,[1]Sheet1!$AB$3:$AC$7,2,TRUE))),0)</f>
        <v>0</v>
      </c>
      <c r="CJ24" s="1">
        <f>IFERROR(VLOOKUP(CC24,[1]Sheet1!$U$3:$V$7,2,TRUE),0)</f>
        <v>4</v>
      </c>
      <c r="CK24" s="1">
        <f>MIN(IFERROR(IF(AX24=[1]Sheet1!$L$2,VLOOKUP(CE24,[1]Sheet1!$N$3:$O$7,2,TRUE),IF(AX24=[1]Sheet1!$L$3,VLOOKUP(CE24,[1]Sheet1!$P$3:$Q$6,2,TRUE),VLOOKUP(CE24,[1]Sheet1!$R$3:$S$6,2,TRUE))),0),INDEX([1]Sheet1!$I:$I,MATCH(CH24,[1]Sheet1!$A:$A,0)))</f>
        <v>0</v>
      </c>
      <c r="CL24" s="15" t="e">
        <f>INDEX([1]Sheet1!D:D,MATCH($CI24,[1]Sheet1!$A:$A,0))</f>
        <v>#N/A</v>
      </c>
      <c r="CM24" s="15" t="e">
        <f>INDEX([1]Sheet1!E:E,MATCH($CI24,[1]Sheet1!$A:$A,0))</f>
        <v>#N/A</v>
      </c>
      <c r="CN24" s="15" t="e">
        <f>INDEX([1]Sheet1!F:F,MATCH($CI24,[1]Sheet1!$A:$A,0))</f>
        <v>#N/A</v>
      </c>
      <c r="CO24" s="15"/>
      <c r="CP24" s="16" t="e">
        <f>IF(COUNTA(CO24)&gt;0,MIN(MIN(SUMPRODUCT(CI24:CK24,CL24:CN24),INDEX([1]Sheet1!$H:$H,MATCH(CH24,[1]Sheet1!$A:$A,0)))+1,5),MIN(SUMPRODUCT(CI24:CK24,CL24:CN24),INDEX([1]Sheet1!$H:$H,MATCH(CH24,[1]Sheet1!$A:$A,0))))</f>
        <v>#N/A</v>
      </c>
      <c r="CQ24" s="17" t="e">
        <f>SUMIFS([1]Rubric!Y:Y,[1]Rubric!V:V,BN24,[1]Rubric!W:W,P24)</f>
        <v>#VALUE!</v>
      </c>
      <c r="CR24" s="5" t="e">
        <f>INDEX([1]Rubric!D:D,MATCH(BP24,[1]Rubric!#REF!,0))</f>
        <v>#REF!</v>
      </c>
      <c r="CS24" s="5" t="e">
        <f>INDEX([1]Rubric!E:E,MATCH(Q24,[1]Rubric!#REF!,0))</f>
        <v>#REF!</v>
      </c>
      <c r="CT24" s="18" t="e">
        <f>SUM(CQ24:CS24)*[1]Rubric!$A$3</f>
        <v>#VALUE!</v>
      </c>
      <c r="CU24" s="19" t="e">
        <f t="shared" si="5"/>
        <v>#N/A</v>
      </c>
    </row>
    <row r="25" spans="1:99" ht="409.5" x14ac:dyDescent="0.25">
      <c r="A25">
        <v>24</v>
      </c>
      <c r="B25" t="s">
        <v>455</v>
      </c>
      <c r="C25" t="str">
        <f t="shared" si="0"/>
        <v>24 - Bounteous</v>
      </c>
      <c r="D25" t="s">
        <v>93</v>
      </c>
      <c r="E25" t="s">
        <v>456</v>
      </c>
      <c r="F25" s="1" t="s">
        <v>457</v>
      </c>
      <c r="G25" s="1" t="str">
        <f>IFERROR(INDEX([1]Apollo!$C$2:$R$2344,MATCH($C25,[1]Apollo!$B$2:$B$2344,0),MATCH(G$1,[1]Apollo!$C$1:$R$1,0)),"")</f>
        <v/>
      </c>
      <c r="H25" s="1" t="s">
        <v>458</v>
      </c>
      <c r="I25" s="1" t="str">
        <f>IFERROR(INDEX([1]Apollo!$C$2:$R$2344,MATCH($C25,[1]Apollo!$B$2:$B$2344,0),MATCH(I$1,[1]Apollo!$C$1:$R$1,0)),"")</f>
        <v/>
      </c>
      <c r="J25" t="s">
        <v>459</v>
      </c>
      <c r="K25" s="1" t="str">
        <f>IFERROR(INDEX([1]Apollo!$C$2:$R$2344,MATCH($C25,[1]Apollo!$B$2:$B$2344,0),MATCH(K$1,[1]Apollo!$C$1:$R$1,0)),"")</f>
        <v/>
      </c>
      <c r="L25" s="1" t="str">
        <f>IFERROR(INDEX([1]Apollo!$C$2:$R$2344,MATCH($C25,[1]Apollo!$B$2:$B$2344,0),MATCH(L$1,[1]Apollo!$C$1:$R$1,0)),"")</f>
        <v/>
      </c>
      <c r="M25" s="1" t="s">
        <v>460</v>
      </c>
      <c r="N25" s="1" t="s">
        <v>461</v>
      </c>
      <c r="O25" s="1" t="str">
        <f>IFERROR(INDEX([1]Apollo!$C$2:$R$2344,MATCH($C25,[1]Apollo!$B$2:$B$2344,0),MATCH(O$1,[1]Apollo!$C$1:$R$1,0)),"")</f>
        <v/>
      </c>
      <c r="P25" s="1">
        <v>3</v>
      </c>
      <c r="Q25" s="1">
        <v>2</v>
      </c>
      <c r="R25" s="12">
        <v>121278</v>
      </c>
      <c r="S25" s="12">
        <v>113267</v>
      </c>
      <c r="T25" s="13">
        <v>37622</v>
      </c>
      <c r="U25" t="s">
        <v>188</v>
      </c>
      <c r="V25" s="1" t="str">
        <f>IFERROR(INDEX([1]Apollo!$C$2:$R$2344,MATCH($C25,[1]Apollo!$B$2:$B$2344,0),MATCH(V$1,[1]Apollo!$C$1:$R$1,0)),"")</f>
        <v/>
      </c>
      <c r="W25" t="s">
        <v>165</v>
      </c>
      <c r="X25" s="1" t="str">
        <f>IFERROR(INDEX([1]Apollo!$C$2:$R$2344,MATCH($C25,[1]Apollo!$B$2:$B$2344,0),MATCH(X$1,[1]Apollo!$C$1:$R$1,0)),"")</f>
        <v/>
      </c>
      <c r="Y25" s="1" t="str">
        <f>IFERROR(INDEX([1]Apollo!$C$2:$R$2344,MATCH($C25,[1]Apollo!$B$2:$B$2344,0),MATCH(Y$1,[1]Apollo!$C$1:$R$1,0)),"")</f>
        <v/>
      </c>
      <c r="Z25" s="1" t="str">
        <f>IFERROR(INDEX([1]Apollo!$C$2:$R$2344,MATCH($C25,[1]Apollo!$B$2:$B$2344,0),MATCH(Z$1,[1]Apollo!$C$1:$R$1,0)),"")</f>
        <v/>
      </c>
      <c r="AA25" s="2" t="str">
        <f>IFERROR(INDEX([1]Apollo!$C$2:$R$2344,MATCH($C25,[1]Apollo!$B$2:$B$2344,0),MATCH(AA$1,[1]Apollo!$C$1:$R$1,0)),"")</f>
        <v/>
      </c>
      <c r="AB25" s="3" t="str">
        <f>IFERROR(INDEX([1]Apollo!$C$2:$R$2344,MATCH($C25,[1]Apollo!$B$2:$B$2344,0),MATCH(AB$1,[1]Apollo!$C$1:$R$1,0)),"")</f>
        <v/>
      </c>
      <c r="AC25" t="s">
        <v>462</v>
      </c>
      <c r="AD25" s="1" t="str">
        <f>IFERROR(INDEX([1]Apollo!$C$2:$R$2344,MATCH($C25,[1]Apollo!$B$2:$B$2344,0),MATCH(AD$1,[1]Apollo!$C$1:$R$1,0)),"")</f>
        <v/>
      </c>
      <c r="AE25" s="14" t="s">
        <v>463</v>
      </c>
      <c r="AF25" s="1"/>
      <c r="AG25" s="1" t="s">
        <v>169</v>
      </c>
      <c r="AH25" s="14" t="s">
        <v>464</v>
      </c>
      <c r="AI25" s="1" t="s">
        <v>465</v>
      </c>
      <c r="AJ25" s="14" t="s">
        <v>466</v>
      </c>
      <c r="AK25" s="1" t="s">
        <v>170</v>
      </c>
      <c r="AL25" s="1" t="s">
        <v>192</v>
      </c>
      <c r="AM25" s="1" t="s">
        <v>467</v>
      </c>
      <c r="AN25" s="1" t="s">
        <v>360</v>
      </c>
      <c r="AO25" s="1" t="s">
        <v>106</v>
      </c>
      <c r="AP25" s="1" t="s">
        <v>172</v>
      </c>
      <c r="AQ25" s="1" t="e">
        <f>AE25=#REF!</f>
        <v>#REF!</v>
      </c>
      <c r="AR25" t="s">
        <v>468</v>
      </c>
      <c r="AS25" s="1" t="str">
        <f>IFERROR(INDEX([1]Apollo!$C$2:$R$2344,MATCH($C25,[1]Apollo!$B$2:$B$2344,0),MATCH(AS$1,[1]Apollo!$C$1:$R$1,0)),"")</f>
        <v/>
      </c>
      <c r="AT25" s="1" t="str">
        <f t="shared" si="1"/>
        <v>https://www.linkedin.com/company/bounteous</v>
      </c>
      <c r="AU25" s="1" t="str">
        <f t="shared" si="2"/>
        <v>https://www.linkedin.com/company/bounteous/insights</v>
      </c>
      <c r="AV25" t="s">
        <v>112</v>
      </c>
      <c r="AW25" s="1">
        <v>3000</v>
      </c>
      <c r="AX25" s="1" t="str">
        <f>VLOOKUP(AW25,[1]Sheet1!$K$1:$L$4,2,TRUE)</f>
        <v>&lt;10,000</v>
      </c>
      <c r="AY25" t="s">
        <v>114</v>
      </c>
      <c r="AZ25" t="s">
        <v>138</v>
      </c>
      <c r="BA25" s="4">
        <f>INDEX('[1]Glassdoor Scores'!C:C,MATCH($A25,'[1]Glassdoor Scores'!$A:$A,0))</f>
        <v>3.9</v>
      </c>
      <c r="BB25" t="str">
        <f>INDEX('[1]Glassdoor Scores'!B:B,MATCH($A25,'[1]Glassdoor Scores'!$A:$A,0))</f>
        <v>Saviynt</v>
      </c>
      <c r="BC25">
        <f>INDEX('[1]Glassdoor Scores'!D:D,MATCH($A25,'[1]Glassdoor Scores'!$A:$A,0))</f>
        <v>430</v>
      </c>
      <c r="BD25">
        <f>INDEX('[1]Glassdoor Scores'!E:E,MATCH($A25,'[1]Glassdoor Scores'!$A:$A,0))</f>
        <v>3.5</v>
      </c>
      <c r="BE25">
        <f>INDEX('[1]Glassdoor Scores'!F:F,MATCH($A25,'[1]Glassdoor Scores'!$A:$A,0))</f>
        <v>3.7</v>
      </c>
      <c r="BF25" s="5">
        <f>INDEX('[1]Glassdoor Scores'!G:G,MATCH($A25,'[1]Glassdoor Scores'!$A:$A,0))</f>
        <v>3.8</v>
      </c>
      <c r="BG25" s="5">
        <f>INDEX('[1]Glassdoor Scores'!H:H,MATCH($A25,'[1]Glassdoor Scores'!$A:$A,0))</f>
        <v>0.84</v>
      </c>
      <c r="BH25" t="e">
        <f>BA25&lt;#REF!</f>
        <v>#REF!</v>
      </c>
      <c r="BI25" t="e">
        <f>BB25&gt;#REF!</f>
        <v>#REF!</v>
      </c>
      <c r="BJ25" t="e">
        <f>BC25&gt;#REF!</f>
        <v>#REF!</v>
      </c>
      <c r="BK25" t="e">
        <f>BD25&gt;#REF!</f>
        <v>#REF!</v>
      </c>
      <c r="BL25" t="e">
        <f>BE25&gt;#REF!</f>
        <v>#REF!</v>
      </c>
      <c r="BM25" t="e">
        <f>BF25&gt;#REF!</f>
        <v>#REF!</v>
      </c>
      <c r="BN25" t="s">
        <v>175</v>
      </c>
      <c r="BO25" s="1" t="s">
        <v>469</v>
      </c>
      <c r="BP25">
        <v>4</v>
      </c>
      <c r="BQ25">
        <v>0</v>
      </c>
      <c r="BR25" s="1" t="s">
        <v>470</v>
      </c>
      <c r="BS25" t="s">
        <v>471</v>
      </c>
      <c r="BT25" s="1" t="s">
        <v>472</v>
      </c>
      <c r="BU25" s="1"/>
      <c r="BV25" s="1"/>
      <c r="BW25" s="1"/>
      <c r="BX25" s="1"/>
      <c r="BY25" s="1"/>
      <c r="BZ25" s="1"/>
      <c r="CA25" s="1"/>
      <c r="CB25" s="1">
        <v>60</v>
      </c>
      <c r="CC25" s="6">
        <v>-0.15</v>
      </c>
      <c r="CD25" s="1">
        <v>3029</v>
      </c>
      <c r="CE25" s="6">
        <v>0.05</v>
      </c>
      <c r="CF25" s="6">
        <f t="shared" si="3"/>
        <v>1.9808517662594914E-2</v>
      </c>
      <c r="CG25" s="7">
        <f t="shared" si="4"/>
        <v>1.0096666666666667</v>
      </c>
      <c r="CH25" s="1">
        <v>1</v>
      </c>
      <c r="CI25">
        <f>IFERROR(IF(AX25=[1]Sheet1!$L$2,VLOOKUP(CB25,[1]Sheet1!$X$3:$Y$7,2,TRUE),IF(AX25=[1]Sheet1!$L$3,VLOOKUP(CB25,[1]Sheet1!$Z$3:$AA$7,2,TRUE),VLOOKUP(CB25,[1]Sheet1!$AB$3:$AC$7,2,TRUE))),0)</f>
        <v>3</v>
      </c>
      <c r="CJ25" s="1">
        <f>IFERROR(VLOOKUP(CC25,[1]Sheet1!$U$3:$V$7,2,TRUE),0)</f>
        <v>2</v>
      </c>
      <c r="CK25" s="1">
        <f>MIN(IFERROR(IF(AX25=[1]Sheet1!$L$2,VLOOKUP(CE25,[1]Sheet1!$N$3:$O$7,2,TRUE),IF(AX25=[1]Sheet1!$L$3,VLOOKUP(CE25,[1]Sheet1!$P$3:$Q$6,2,TRUE),VLOOKUP(CE25,[1]Sheet1!$R$3:$S$6,2,TRUE))),0),INDEX([1]Sheet1!$I:$I,MATCH(CH25,[1]Sheet1!$A:$A,0)))</f>
        <v>4</v>
      </c>
      <c r="CL25" s="15">
        <f>INDEX([1]Sheet1!D:D,MATCH($CI25,[1]Sheet1!$A:$A,0))</f>
        <v>0</v>
      </c>
      <c r="CM25" s="15">
        <f>INDEX([1]Sheet1!E:E,MATCH($CI25,[1]Sheet1!$A:$A,0))</f>
        <v>0</v>
      </c>
      <c r="CN25" s="15">
        <f>INDEX([1]Sheet1!F:F,MATCH($CI25,[1]Sheet1!$A:$A,0))</f>
        <v>0</v>
      </c>
      <c r="CO25" s="1" t="s">
        <v>473</v>
      </c>
      <c r="CP25" s="16">
        <f>IF(COUNTA(CO25)&gt;0,MIN(MIN(SUMPRODUCT(CI25:CK25,CL25:CN25),INDEX([1]Sheet1!$H:$H,MATCH(CH25,[1]Sheet1!$A:$A,0)))+1,5),MIN(SUMPRODUCT(CI25:CK25,CL25:CN25),INDEX([1]Sheet1!$H:$H,MATCH(CH25,[1]Sheet1!$A:$A,0))))</f>
        <v>1</v>
      </c>
      <c r="CQ25" s="17" t="e">
        <f>SUMIFS([1]Rubric!Y:Y,[1]Rubric!V:V,BN25,[1]Rubric!W:W,P25)</f>
        <v>#VALUE!</v>
      </c>
      <c r="CR25" s="5" t="e">
        <f>INDEX([1]Rubric!D:D,MATCH(BP25,[1]Rubric!#REF!,0))</f>
        <v>#REF!</v>
      </c>
      <c r="CS25" s="5" t="e">
        <f>INDEX([1]Rubric!E:E,MATCH(Q25,[1]Rubric!#REF!,0))</f>
        <v>#REF!</v>
      </c>
      <c r="CT25" s="18" t="e">
        <f>SUM(CQ25:CS25)*[1]Rubric!$A$3</f>
        <v>#VALUE!</v>
      </c>
      <c r="CU25" s="19" t="e">
        <f t="shared" si="5"/>
        <v>#VALUE!</v>
      </c>
    </row>
    <row r="26" spans="1:99" ht="409.5" x14ac:dyDescent="0.25">
      <c r="A26">
        <v>25</v>
      </c>
      <c r="B26" t="s">
        <v>474</v>
      </c>
      <c r="C26" t="str">
        <f t="shared" si="0"/>
        <v>25 - CloudFactory</v>
      </c>
      <c r="D26" t="s">
        <v>93</v>
      </c>
      <c r="F26" s="1"/>
      <c r="G26" s="1" t="e">
        <f>INDEX([1]Apollo!$C$2:$R$2344,MATCH($C26,[1]Apollo!$A$2:$A$2344,0),MATCH(G$1,[1]Apollo!$C$1:$R$1,0))</f>
        <v>#N/A</v>
      </c>
      <c r="H26" s="1"/>
      <c r="I26" s="1" t="e">
        <f>INDEX([1]Apollo!$C$2:$R$2344,MATCH($C26,[1]Apollo!$A$2:$A$2344,0),MATCH(I$1,[1]Apollo!$C$1:$R$1,0))</f>
        <v>#N/A</v>
      </c>
      <c r="K26" s="1" t="e">
        <f>INDEX([1]Apollo!$C$2:$R$2344,MATCH($C26,[1]Apollo!$A$2:$A$2344,0),MATCH(K$1,[1]Apollo!$C$1:$R$1,0))</f>
        <v>#N/A</v>
      </c>
      <c r="L26" s="1" t="e">
        <f>INDEX([1]Apollo!$C$2:$R$2344,MATCH($C26,[1]Apollo!$A$2:$A$2344,0),MATCH(L$1,[1]Apollo!$C$1:$R$1,0))</f>
        <v>#N/A</v>
      </c>
      <c r="M26" s="1"/>
      <c r="N26" s="1"/>
      <c r="O26" s="1" t="e">
        <f>INDEX([1]Apollo!$C$2:$R$2344,MATCH($C26,[1]Apollo!$A$2:$A$2344,0),MATCH(O$1,[1]Apollo!$C$1:$R$1,0))</f>
        <v>#N/A</v>
      </c>
      <c r="P26" s="1">
        <v>3.5</v>
      </c>
      <c r="Q26" s="1">
        <v>2</v>
      </c>
      <c r="V26" s="1" t="e">
        <f>INDEX([1]Apollo!$C$2:$R$2344,MATCH($C26,[1]Apollo!$A$2:$A$2344,0),MATCH(V$1,[1]Apollo!$C$1:$R$1,0))</f>
        <v>#N/A</v>
      </c>
      <c r="X26" s="1" t="e">
        <f>INDEX([1]Apollo!$C$2:$R$2344,MATCH($C26,[1]Apollo!$A$2:$A$2344,0),MATCH(X$1,[1]Apollo!$C$1:$R$1,0))</f>
        <v>#N/A</v>
      </c>
      <c r="Y26" s="1" t="e">
        <f>INDEX([1]Apollo!$C$2:$R$2344,MATCH($C26,[1]Apollo!$A$2:$A$2344,0),MATCH(Y$1,[1]Apollo!$C$1:$R$1,0))</f>
        <v>#N/A</v>
      </c>
      <c r="Z26" s="1" t="e">
        <f>INDEX([1]Apollo!$C$2:$R$2344,MATCH($C26,[1]Apollo!$A$2:$A$2344,0),MATCH(Z$1,[1]Apollo!$C$1:$R$1,0))</f>
        <v>#N/A</v>
      </c>
      <c r="AA26" s="2" t="e">
        <f>INDEX([1]Apollo!$C$2:$R$2344,MATCH($C26,[1]Apollo!$A$2:$A$2344,0),MATCH(AA$1,[1]Apollo!$C$1:$R$1,0))</f>
        <v>#N/A</v>
      </c>
      <c r="AB26" s="3" t="e">
        <f>INDEX([1]Apollo!$C$2:$R$2344,MATCH($C26,[1]Apollo!$A$2:$A$2344,0),MATCH(AB$1,[1]Apollo!$C$1:$R$1,0))</f>
        <v>#N/A</v>
      </c>
      <c r="AD26" s="1" t="e">
        <f>INDEX([1]Apollo!$C$2:$R$2344,MATCH($C26,[1]Apollo!$A$2:$A$2344,0),MATCH(AD$1,[1]Apollo!$C$1:$R$1,0))</f>
        <v>#N/A</v>
      </c>
      <c r="AE26" s="14" t="s">
        <v>475</v>
      </c>
      <c r="AF26" s="1" t="s">
        <v>476</v>
      </c>
      <c r="AG26" s="1" t="s">
        <v>169</v>
      </c>
      <c r="AH26" s="1"/>
      <c r="AI26" s="1"/>
      <c r="AJ26" s="14" t="s">
        <v>477</v>
      </c>
      <c r="AK26" s="1" t="s">
        <v>478</v>
      </c>
      <c r="AL26" s="1" t="s">
        <v>235</v>
      </c>
      <c r="AM26" s="1" t="s">
        <v>235</v>
      </c>
      <c r="AN26" s="1" t="s">
        <v>106</v>
      </c>
      <c r="AO26" s="1" t="s">
        <v>106</v>
      </c>
      <c r="AP26" s="1" t="s">
        <v>479</v>
      </c>
      <c r="AQ26" s="1" t="e">
        <f>AE26=#REF!</f>
        <v>#REF!</v>
      </c>
      <c r="AS26" s="1" t="e">
        <f>INDEX([1]Apollo!$C$2:$R$2344,MATCH($C26,[1]Apollo!$A$2:$A$2344,0),MATCH(AS$1,[1]Apollo!$C$1:$R$1,0))</f>
        <v>#N/A</v>
      </c>
      <c r="AT26" s="1" t="e">
        <f t="shared" si="1"/>
        <v>#N/A</v>
      </c>
      <c r="AU26" s="1" t="e">
        <f t="shared" si="2"/>
        <v>#N/A</v>
      </c>
      <c r="AW26" s="1" t="e">
        <f>INDEX([1]Apollo!$C$2:$R$2344,MATCH($C26,[1]Apollo!$A$2:$A$2344,0),MATCH(AW$1,[1]Apollo!$C$1:$R$1,0))</f>
        <v>#N/A</v>
      </c>
      <c r="AX26" s="1" t="e">
        <f>VLOOKUP(AW26,[1]Sheet1!$K$1:$L$4,2,TRUE)</f>
        <v>#N/A</v>
      </c>
      <c r="BA26">
        <v>7</v>
      </c>
      <c r="BB26">
        <v>4.2</v>
      </c>
      <c r="BC26">
        <v>4.2</v>
      </c>
      <c r="BD26">
        <v>4.0999999999999996</v>
      </c>
      <c r="BE26">
        <v>4.4000000000000004</v>
      </c>
      <c r="BF26" s="5" t="s">
        <v>480</v>
      </c>
      <c r="BG26" s="5">
        <v>0.9</v>
      </c>
      <c r="BH26" t="e">
        <f>BA26&lt;#REF!</f>
        <v>#REF!</v>
      </c>
      <c r="BI26" t="e">
        <f>BB26&gt;#REF!</f>
        <v>#REF!</v>
      </c>
      <c r="BJ26" t="e">
        <f>BC26&gt;#REF!</f>
        <v>#REF!</v>
      </c>
      <c r="BK26" t="e">
        <f>BD26&gt;#REF!</f>
        <v>#REF!</v>
      </c>
      <c r="BL26" t="e">
        <f>BE26&gt;#REF!</f>
        <v>#REF!</v>
      </c>
      <c r="BM26" s="5" t="e">
        <f>BF26&gt;#REF!</f>
        <v>#REF!</v>
      </c>
      <c r="BN26" t="s">
        <v>115</v>
      </c>
      <c r="BO26" s="1" t="s">
        <v>481</v>
      </c>
      <c r="BP26">
        <v>5</v>
      </c>
      <c r="BQ26">
        <v>0</v>
      </c>
      <c r="BR26" s="1" t="s">
        <v>482</v>
      </c>
      <c r="BS26" t="s">
        <v>483</v>
      </c>
      <c r="BT26" s="1" t="s">
        <v>484</v>
      </c>
      <c r="BU26" s="1"/>
      <c r="BV26" s="1"/>
      <c r="BW26" s="1"/>
      <c r="BX26" s="1"/>
      <c r="BY26" s="1"/>
      <c r="BZ26" s="1"/>
      <c r="CA26" s="1"/>
      <c r="CB26" s="1">
        <v>59</v>
      </c>
      <c r="CC26" s="6">
        <v>3.92</v>
      </c>
      <c r="CD26" s="1">
        <v>3853</v>
      </c>
      <c r="CE26" s="6">
        <v>0</v>
      </c>
      <c r="CF26" s="6">
        <f t="shared" si="3"/>
        <v>1.5312743316895925E-2</v>
      </c>
      <c r="CG26" s="7" t="e">
        <f t="shared" si="4"/>
        <v>#N/A</v>
      </c>
      <c r="CH26" s="1">
        <v>1</v>
      </c>
      <c r="CI26">
        <f>IFERROR(IF(AX26=[1]Sheet1!$L$2,VLOOKUP(CB26,[1]Sheet1!$X$3:$Y$7,2,TRUE),IF(AX26=[1]Sheet1!$L$3,VLOOKUP(CB26,[1]Sheet1!$Z$3:$AA$7,2,TRUE),VLOOKUP(CB26,[1]Sheet1!$AB$3:$AC$7,2,TRUE))),0)</f>
        <v>0</v>
      </c>
      <c r="CJ26" s="1">
        <f>IFERROR(VLOOKUP(CC26,[1]Sheet1!$U$3:$V$7,2,TRUE),0)</f>
        <v>5</v>
      </c>
      <c r="CK26" s="1">
        <f>MIN(IFERROR(IF(AX26=[1]Sheet1!$L$2,VLOOKUP(CE26,[1]Sheet1!$N$3:$O$7,2,TRUE),IF(AX26=[1]Sheet1!$L$3,VLOOKUP(CE26,[1]Sheet1!$P$3:$Q$6,2,TRUE),VLOOKUP(CE26,[1]Sheet1!$R$3:$S$6,2,TRUE))),0),INDEX([1]Sheet1!$I:$I,MATCH(CH26,[1]Sheet1!$A:$A,0)))</f>
        <v>0</v>
      </c>
      <c r="CL26" s="15" t="e">
        <f>INDEX([1]Sheet1!D:D,MATCH($CI26,[1]Sheet1!$A:$A,0))</f>
        <v>#N/A</v>
      </c>
      <c r="CM26" s="15" t="e">
        <f>INDEX([1]Sheet1!E:E,MATCH($CI26,[1]Sheet1!$A:$A,0))</f>
        <v>#N/A</v>
      </c>
      <c r="CN26" s="15" t="e">
        <f>INDEX([1]Sheet1!F:F,MATCH($CI26,[1]Sheet1!$A:$A,0))</f>
        <v>#N/A</v>
      </c>
      <c r="CO26" s="15"/>
      <c r="CP26" s="16" t="e">
        <f>IF(COUNTA(CO26)&gt;0,MIN(MIN(SUMPRODUCT(CI26:CK26,CL26:CN26),INDEX([1]Sheet1!$H:$H,MATCH(CH26,[1]Sheet1!$A:$A,0)))+1,5),MIN(SUMPRODUCT(CI26:CK26,CL26:CN26),INDEX([1]Sheet1!$H:$H,MATCH(CH26,[1]Sheet1!$A:$A,0))))</f>
        <v>#N/A</v>
      </c>
      <c r="CQ26" s="17" t="e">
        <f>SUMIFS([1]Rubric!Y:Y,[1]Rubric!V:V,BN26,[1]Rubric!W:W,P26)</f>
        <v>#VALUE!</v>
      </c>
      <c r="CR26" s="5" t="e">
        <f>INDEX([1]Rubric!D:D,MATCH(BP26,[1]Rubric!#REF!,0))</f>
        <v>#REF!</v>
      </c>
      <c r="CS26" s="5" t="e">
        <f>INDEX([1]Rubric!E:E,MATCH(Q26,[1]Rubric!#REF!,0))</f>
        <v>#REF!</v>
      </c>
      <c r="CT26" s="18" t="e">
        <f>SUM(CQ26:CS26)*[1]Rubric!$A$3</f>
        <v>#VALUE!</v>
      </c>
      <c r="CU26" s="19" t="e">
        <f t="shared" si="5"/>
        <v>#N/A</v>
      </c>
    </row>
    <row r="27" spans="1:99" ht="409.5" x14ac:dyDescent="0.25">
      <c r="A27">
        <v>26</v>
      </c>
      <c r="B27" t="s">
        <v>485</v>
      </c>
      <c r="C27" t="str">
        <f t="shared" si="0"/>
        <v>26 - Atlassian</v>
      </c>
      <c r="D27" t="s">
        <v>486</v>
      </c>
      <c r="E27" t="s">
        <v>487</v>
      </c>
      <c r="F27" s="1" t="s">
        <v>488</v>
      </c>
      <c r="G27" s="1" t="str">
        <f>IFERROR(INDEX([1]Apollo!$C$2:$R$2344,MATCH($C27,[1]Apollo!$B$2:$B$2344,0),MATCH(G$1,[1]Apollo!$C$1:$R$1,0)),"")</f>
        <v/>
      </c>
      <c r="H27" s="1"/>
      <c r="I27" s="1" t="str">
        <f>IFERROR(INDEX([1]Apollo!$C$2:$R$2344,MATCH($C27,[1]Apollo!$B$2:$B$2344,0),MATCH(I$1,[1]Apollo!$C$1:$R$1,0)),"")</f>
        <v/>
      </c>
      <c r="J27" t="s">
        <v>489</v>
      </c>
      <c r="K27" s="1" t="str">
        <f>IFERROR(INDEX([1]Apollo!$C$2:$R$2344,MATCH($C27,[1]Apollo!$B$2:$B$2344,0),MATCH(K$1,[1]Apollo!$C$1:$R$1,0)),"")</f>
        <v/>
      </c>
      <c r="L27" s="1" t="str">
        <f>IFERROR(INDEX([1]Apollo!$C$2:$R$2344,MATCH($C27,[1]Apollo!$B$2:$B$2344,0),MATCH(L$1,[1]Apollo!$C$1:$R$1,0)),"")</f>
        <v/>
      </c>
      <c r="M27" s="1" t="s">
        <v>490</v>
      </c>
      <c r="N27" s="1" t="s">
        <v>491</v>
      </c>
      <c r="O27" s="1" t="str">
        <f>IFERROR(INDEX([1]Apollo!$C$2:$R$2344,MATCH($C27,[1]Apollo!$B$2:$B$2344,0),MATCH(O$1,[1]Apollo!$C$1:$R$1,0)),"")</f>
        <v/>
      </c>
      <c r="P27" s="1">
        <v>4</v>
      </c>
      <c r="Q27" s="1">
        <v>4</v>
      </c>
      <c r="R27" s="12">
        <v>17954</v>
      </c>
      <c r="S27" s="12">
        <v>15903</v>
      </c>
      <c r="T27" s="13">
        <v>37257</v>
      </c>
      <c r="U27" t="s">
        <v>188</v>
      </c>
      <c r="V27" s="1" t="str">
        <f>IFERROR(INDEX([1]Apollo!$C$2:$R$2344,MATCH($C27,[1]Apollo!$B$2:$B$2344,0),MATCH(V$1,[1]Apollo!$C$1:$R$1,0)),"")</f>
        <v/>
      </c>
      <c r="W27" t="s">
        <v>100</v>
      </c>
      <c r="X27" s="1" t="str">
        <f>IFERROR(INDEX([1]Apollo!$C$2:$R$2344,MATCH($C27,[1]Apollo!$B$2:$B$2344,0),MATCH(X$1,[1]Apollo!$C$1:$R$1,0)),"")</f>
        <v/>
      </c>
      <c r="Y27" s="1" t="str">
        <f>IFERROR(INDEX([1]Apollo!$C$2:$R$2344,MATCH($C27,[1]Apollo!$B$2:$B$2344,0),MATCH(Y$1,[1]Apollo!$C$1:$R$1,0)),"")</f>
        <v/>
      </c>
      <c r="Z27" s="1" t="str">
        <f>IFERROR(INDEX([1]Apollo!$C$2:$R$2344,MATCH($C27,[1]Apollo!$B$2:$B$2344,0),MATCH(Z$1,[1]Apollo!$C$1:$R$1,0)),"")</f>
        <v/>
      </c>
      <c r="AA27" s="2" t="str">
        <f>IFERROR(INDEX([1]Apollo!$C$2:$R$2344,MATCH($C27,[1]Apollo!$B$2:$B$2344,0),MATCH(AA$1,[1]Apollo!$C$1:$R$1,0)),"")</f>
        <v/>
      </c>
      <c r="AB27" s="3" t="str">
        <f>IFERROR(INDEX([1]Apollo!$C$2:$R$2344,MATCH($C27,[1]Apollo!$B$2:$B$2344,0),MATCH(AB$1,[1]Apollo!$C$1:$R$1,0)),"")</f>
        <v/>
      </c>
      <c r="AC27" t="s">
        <v>492</v>
      </c>
      <c r="AD27" s="1" t="str">
        <f>IFERROR(INDEX([1]Apollo!$C$2:$R$2344,MATCH($C27,[1]Apollo!$B$2:$B$2344,0),MATCH(AD$1,[1]Apollo!$C$1:$R$1,0)),"")</f>
        <v/>
      </c>
      <c r="AE27" s="14" t="s">
        <v>493</v>
      </c>
      <c r="AF27" s="1"/>
      <c r="AG27" s="1" t="s">
        <v>169</v>
      </c>
      <c r="AH27" s="14" t="s">
        <v>494</v>
      </c>
      <c r="AI27" s="1" t="s">
        <v>495</v>
      </c>
      <c r="AJ27" s="14" t="s">
        <v>494</v>
      </c>
      <c r="AK27" s="1" t="s">
        <v>387</v>
      </c>
      <c r="AL27" s="1" t="s">
        <v>403</v>
      </c>
      <c r="AM27" s="1" t="s">
        <v>171</v>
      </c>
      <c r="AN27" s="1" t="s">
        <v>106</v>
      </c>
      <c r="AO27" s="1" t="s">
        <v>106</v>
      </c>
      <c r="AP27" s="1" t="s">
        <v>172</v>
      </c>
      <c r="AQ27" s="1" t="e">
        <f>AE27=#REF!</f>
        <v>#REF!</v>
      </c>
      <c r="AR27" t="s">
        <v>496</v>
      </c>
      <c r="AS27" s="1" t="str">
        <f>IFERROR(INDEX([1]Apollo!$C$2:$R$2344,MATCH($C27,[1]Apollo!$B$2:$B$2344,0),MATCH(AS$1,[1]Apollo!$C$1:$R$1,0)),"")</f>
        <v/>
      </c>
      <c r="AT27" s="1" t="str">
        <f t="shared" si="1"/>
        <v>http://www.linkedin.com/company/atlassian</v>
      </c>
      <c r="AU27" s="1" t="str">
        <f t="shared" si="2"/>
        <v>http://www.linkedin.com/company/atlassian/insights</v>
      </c>
      <c r="AV27" t="s">
        <v>137</v>
      </c>
      <c r="AW27" s="1">
        <v>12160</v>
      </c>
      <c r="AX27" s="1" t="str">
        <f>VLOOKUP(AW27,[1]Sheet1!$K$1:$L$4,2,TRUE)</f>
        <v>10,000-50,000</v>
      </c>
      <c r="AY27" t="s">
        <v>114</v>
      </c>
      <c r="AZ27" t="s">
        <v>114</v>
      </c>
      <c r="BA27" s="4">
        <f>INDEX('[1]Glassdoor Scores'!C:C,MATCH($A27,'[1]Glassdoor Scores'!$A:$A,0))</f>
        <v>4.2</v>
      </c>
      <c r="BB27" t="str">
        <f>INDEX('[1]Glassdoor Scores'!B:B,MATCH($A27,'[1]Glassdoor Scores'!$A:$A,0))</f>
        <v>Fivetran</v>
      </c>
      <c r="BC27">
        <f>INDEX('[1]Glassdoor Scores'!D:D,MATCH($A27,'[1]Glassdoor Scores'!$A:$A,0))</f>
        <v>480</v>
      </c>
      <c r="BD27">
        <f>INDEX('[1]Glassdoor Scores'!E:E,MATCH($A27,'[1]Glassdoor Scores'!$A:$A,0))</f>
        <v>4</v>
      </c>
      <c r="BE27">
        <f>INDEX('[1]Glassdoor Scores'!F:F,MATCH($A27,'[1]Glassdoor Scores'!$A:$A,0))</f>
        <v>4</v>
      </c>
      <c r="BF27" s="5">
        <f>INDEX('[1]Glassdoor Scores'!G:G,MATCH($A27,'[1]Glassdoor Scores'!$A:$A,0))</f>
        <v>4.3</v>
      </c>
      <c r="BG27" s="5">
        <f>INDEX('[1]Glassdoor Scores'!H:H,MATCH($A27,'[1]Glassdoor Scores'!$A:$A,0))</f>
        <v>0.92</v>
      </c>
      <c r="BH27" t="e">
        <f>BA27&lt;#REF!</f>
        <v>#REF!</v>
      </c>
      <c r="BI27" t="e">
        <f>BB27&gt;#REF!</f>
        <v>#REF!</v>
      </c>
      <c r="BJ27" t="e">
        <f>BC27&gt;#REF!</f>
        <v>#REF!</v>
      </c>
      <c r="BK27" t="e">
        <f>BD27&gt;#REF!</f>
        <v>#REF!</v>
      </c>
      <c r="BL27" t="e">
        <f>BE27&gt;#REF!</f>
        <v>#REF!</v>
      </c>
      <c r="BM27" t="e">
        <f>BF27&gt;#REF!</f>
        <v>#REF!</v>
      </c>
      <c r="BN27" t="s">
        <v>115</v>
      </c>
      <c r="BO27" s="1" t="s">
        <v>497</v>
      </c>
      <c r="BP27">
        <v>5</v>
      </c>
      <c r="BQ27">
        <v>0</v>
      </c>
      <c r="BR27" s="1" t="s">
        <v>498</v>
      </c>
      <c r="BS27" t="s">
        <v>499</v>
      </c>
      <c r="BT27" s="1" t="s">
        <v>500</v>
      </c>
      <c r="BU27" s="1"/>
      <c r="BV27" s="1"/>
      <c r="BW27" s="1"/>
      <c r="BX27" s="1"/>
      <c r="BY27" s="1"/>
      <c r="BZ27" s="1"/>
      <c r="CA27" s="1"/>
      <c r="CB27" s="1">
        <v>181</v>
      </c>
      <c r="CC27" s="6">
        <v>-0.82</v>
      </c>
      <c r="CD27" s="1">
        <v>21250</v>
      </c>
      <c r="CE27" s="6">
        <v>0.02</v>
      </c>
      <c r="CF27" s="6">
        <f t="shared" si="3"/>
        <v>8.5176470588235291E-3</v>
      </c>
      <c r="CG27" s="7">
        <f t="shared" si="4"/>
        <v>1.747532894736842</v>
      </c>
      <c r="CH27" s="1">
        <v>8</v>
      </c>
      <c r="CI27">
        <f>IFERROR(IF(AX27=[1]Sheet1!$L$2,VLOOKUP(CB27,[1]Sheet1!$X$3:$Y$7,2,TRUE),IF(AX27=[1]Sheet1!$L$3,VLOOKUP(CB27,[1]Sheet1!$Z$3:$AA$7,2,TRUE),VLOOKUP(CB27,[1]Sheet1!$AB$3:$AC$7,2,TRUE))),0)</f>
        <v>3</v>
      </c>
      <c r="CJ27" s="1">
        <f>IFERROR(VLOOKUP(CC27,[1]Sheet1!$U$3:$V$7,2,TRUE),0)</f>
        <v>0</v>
      </c>
      <c r="CK27" s="1">
        <f>MIN(IFERROR(IF(AX27=[1]Sheet1!$L$2,VLOOKUP(CE27,[1]Sheet1!$N$3:$O$7,2,TRUE),IF(AX27=[1]Sheet1!$L$3,VLOOKUP(CE27,[1]Sheet1!$P$3:$Q$6,2,TRUE),VLOOKUP(CE27,[1]Sheet1!$R$3:$S$6,2,TRUE))),0),INDEX([1]Sheet1!$I:$I,MATCH(CH27,[1]Sheet1!$A:$A,0)))</f>
        <v>3</v>
      </c>
      <c r="CL27" s="15">
        <f>INDEX([1]Sheet1!D:D,MATCH($CI27,[1]Sheet1!$A:$A,0))</f>
        <v>0</v>
      </c>
      <c r="CM27" s="15">
        <f>INDEX([1]Sheet1!E:E,MATCH($CI27,[1]Sheet1!$A:$A,0))</f>
        <v>0</v>
      </c>
      <c r="CN27" s="15">
        <f>INDEX([1]Sheet1!F:F,MATCH($CI27,[1]Sheet1!$A:$A,0))</f>
        <v>0</v>
      </c>
      <c r="CO27" s="1" t="s">
        <v>501</v>
      </c>
      <c r="CP27" s="16">
        <f>IF(COUNTA(CO27)&gt;0,MIN(MIN(SUMPRODUCT(CI27:CK27,CL27:CN27),INDEX([1]Sheet1!$H:$H,MATCH(CH27,[1]Sheet1!$A:$A,0)))+1,5),MIN(SUMPRODUCT(CI27:CK27,CL27:CN27),INDEX([1]Sheet1!$H:$H,MATCH(CH27,[1]Sheet1!$A:$A,0))))</f>
        <v>1</v>
      </c>
      <c r="CQ27" s="17" t="e">
        <f>SUMIFS([1]Rubric!Y:Y,[1]Rubric!V:V,BN27,[1]Rubric!W:W,P27)</f>
        <v>#VALUE!</v>
      </c>
      <c r="CR27" s="5" t="e">
        <f>INDEX([1]Rubric!D:D,MATCH(BP27,[1]Rubric!#REF!,0))</f>
        <v>#REF!</v>
      </c>
      <c r="CS27" s="5" t="e">
        <f>INDEX([1]Rubric!E:E,MATCH(Q27,[1]Rubric!#REF!,0))</f>
        <v>#REF!</v>
      </c>
      <c r="CT27" s="18" t="e">
        <f>SUM(CQ27:CS27)*[1]Rubric!$A$3</f>
        <v>#VALUE!</v>
      </c>
      <c r="CU27" s="19" t="e">
        <f t="shared" si="5"/>
        <v>#VALUE!</v>
      </c>
    </row>
    <row r="28" spans="1:99" ht="240" x14ac:dyDescent="0.25">
      <c r="A28">
        <v>27</v>
      </c>
      <c r="B28" t="s">
        <v>502</v>
      </c>
      <c r="C28" t="str">
        <f t="shared" si="0"/>
        <v>27 - HackerOne</v>
      </c>
      <c r="D28" t="s">
        <v>486</v>
      </c>
      <c r="F28" s="1"/>
      <c r="G28" s="1" t="e">
        <f>INDEX([1]Apollo!$C$2:$R$2344,MATCH($C28,[1]Apollo!$A$2:$A$2344,0),MATCH(G$1,[1]Apollo!$C$1:$R$1,0))</f>
        <v>#N/A</v>
      </c>
      <c r="H28" s="1"/>
      <c r="I28" s="1" t="e">
        <f>INDEX([1]Apollo!$C$2:$R$2344,MATCH($C28,[1]Apollo!$A$2:$A$2344,0),MATCH(I$1,[1]Apollo!$C$1:$R$1,0))</f>
        <v>#N/A</v>
      </c>
      <c r="K28" s="1" t="e">
        <f>INDEX([1]Apollo!$C$2:$R$2344,MATCH($C28,[1]Apollo!$A$2:$A$2344,0),MATCH(K$1,[1]Apollo!$C$1:$R$1,0))</f>
        <v>#N/A</v>
      </c>
      <c r="L28" s="1" t="e">
        <f>INDEX([1]Apollo!$C$2:$R$2344,MATCH($C28,[1]Apollo!$A$2:$A$2344,0),MATCH(L$1,[1]Apollo!$C$1:$R$1,0))</f>
        <v>#N/A</v>
      </c>
      <c r="M28" s="1"/>
      <c r="N28" s="1"/>
      <c r="O28" s="1" t="e">
        <f>INDEX([1]Apollo!$C$2:$R$2344,MATCH($C28,[1]Apollo!$A$2:$A$2344,0),MATCH(O$1,[1]Apollo!$C$1:$R$1,0))</f>
        <v>#N/A</v>
      </c>
      <c r="P28" s="1">
        <v>4</v>
      </c>
      <c r="Q28" s="1">
        <v>5</v>
      </c>
      <c r="V28" s="1" t="e">
        <f>INDEX([1]Apollo!$C$2:$R$2344,MATCH($C28,[1]Apollo!$A$2:$A$2344,0),MATCH(V$1,[1]Apollo!$C$1:$R$1,0))</f>
        <v>#N/A</v>
      </c>
      <c r="X28" s="1" t="e">
        <f>INDEX([1]Apollo!$C$2:$R$2344,MATCH($C28,[1]Apollo!$A$2:$A$2344,0),MATCH(X$1,[1]Apollo!$C$1:$R$1,0))</f>
        <v>#N/A</v>
      </c>
      <c r="Y28" s="1" t="e">
        <f>INDEX([1]Apollo!$C$2:$R$2344,MATCH($C28,[1]Apollo!$A$2:$A$2344,0),MATCH(Y$1,[1]Apollo!$C$1:$R$1,0))</f>
        <v>#N/A</v>
      </c>
      <c r="Z28" s="1" t="e">
        <f>INDEX([1]Apollo!$C$2:$R$2344,MATCH($C28,[1]Apollo!$A$2:$A$2344,0),MATCH(Z$1,[1]Apollo!$C$1:$R$1,0))</f>
        <v>#N/A</v>
      </c>
      <c r="AA28" s="2" t="e">
        <f>INDEX([1]Apollo!$C$2:$R$2344,MATCH($C28,[1]Apollo!$A$2:$A$2344,0),MATCH(AA$1,[1]Apollo!$C$1:$R$1,0))</f>
        <v>#N/A</v>
      </c>
      <c r="AB28" s="3" t="e">
        <f>INDEX([1]Apollo!$C$2:$R$2344,MATCH($C28,[1]Apollo!$A$2:$A$2344,0),MATCH(AB$1,[1]Apollo!$C$1:$R$1,0))</f>
        <v>#N/A</v>
      </c>
      <c r="AD28" s="1" t="e">
        <f>INDEX([1]Apollo!$C$2:$R$2344,MATCH($C28,[1]Apollo!$A$2:$A$2344,0),MATCH(AD$1,[1]Apollo!$C$1:$R$1,0))</f>
        <v>#N/A</v>
      </c>
      <c r="AE28" s="14" t="s">
        <v>503</v>
      </c>
      <c r="AF28" s="1"/>
      <c r="AG28" s="1" t="s">
        <v>169</v>
      </c>
      <c r="AH28" s="1"/>
      <c r="AI28" s="1"/>
      <c r="AJ28" s="14" t="s">
        <v>504</v>
      </c>
      <c r="AK28" s="1" t="s">
        <v>505</v>
      </c>
      <c r="AL28" s="1" t="s">
        <v>235</v>
      </c>
      <c r="AM28" s="1" t="s">
        <v>235</v>
      </c>
      <c r="AN28" s="1" t="s">
        <v>106</v>
      </c>
      <c r="AO28" s="1" t="s">
        <v>106</v>
      </c>
      <c r="AP28" s="1" t="s">
        <v>172</v>
      </c>
      <c r="AQ28" s="1" t="e">
        <f>AE28=#REF!</f>
        <v>#REF!</v>
      </c>
      <c r="AS28" s="1" t="e">
        <f>INDEX([1]Apollo!$C$2:$R$2344,MATCH($C28,[1]Apollo!$A$2:$A$2344,0),MATCH(AS$1,[1]Apollo!$C$1:$R$1,0))</f>
        <v>#N/A</v>
      </c>
      <c r="AT28" s="1" t="e">
        <f t="shared" si="1"/>
        <v>#N/A</v>
      </c>
      <c r="AU28" s="1" t="e">
        <f t="shared" si="2"/>
        <v>#N/A</v>
      </c>
      <c r="AW28" s="1" t="e">
        <f>INDEX([1]Apollo!$C$2:$R$2344,MATCH($C28,[1]Apollo!$A$2:$A$2344,0),MATCH(AW$1,[1]Apollo!$C$1:$R$1,0))</f>
        <v>#N/A</v>
      </c>
      <c r="AX28" s="1" t="e">
        <f>VLOOKUP(AW28,[1]Sheet1!$K$1:$L$4,2,TRUE)</f>
        <v>#N/A</v>
      </c>
      <c r="BA28">
        <v>220</v>
      </c>
      <c r="BB28">
        <v>4.2</v>
      </c>
      <c r="BC28">
        <v>4.3</v>
      </c>
      <c r="BD28">
        <v>4</v>
      </c>
      <c r="BE28">
        <v>4.4000000000000004</v>
      </c>
      <c r="BF28" s="5">
        <v>0.92</v>
      </c>
      <c r="BG28" s="5">
        <v>0.9</v>
      </c>
      <c r="BH28" t="e">
        <f>BA28&lt;#REF!</f>
        <v>#REF!</v>
      </c>
      <c r="BI28" t="e">
        <f>BB28&gt;#REF!</f>
        <v>#REF!</v>
      </c>
      <c r="BJ28" t="e">
        <f>BC28&gt;#REF!</f>
        <v>#REF!</v>
      </c>
      <c r="BK28" t="e">
        <f>BD28&gt;#REF!</f>
        <v>#REF!</v>
      </c>
      <c r="BL28" t="e">
        <f>BE28&gt;#REF!</f>
        <v>#REF!</v>
      </c>
      <c r="BM28" s="5" t="e">
        <f>BF28&gt;#REF!</f>
        <v>#REF!</v>
      </c>
      <c r="BN28" t="s">
        <v>115</v>
      </c>
      <c r="BO28" s="1" t="s">
        <v>506</v>
      </c>
      <c r="BP28">
        <v>5</v>
      </c>
      <c r="BQ28">
        <v>0</v>
      </c>
      <c r="BR28" s="1" t="s">
        <v>507</v>
      </c>
      <c r="BS28" t="s">
        <v>508</v>
      </c>
      <c r="BT28" s="1" t="s">
        <v>509</v>
      </c>
      <c r="BU28" s="1"/>
      <c r="BV28" s="1"/>
      <c r="BW28" s="1"/>
      <c r="BX28" s="1"/>
      <c r="BY28" s="1"/>
      <c r="BZ28" s="1"/>
      <c r="CA28" s="1"/>
      <c r="CB28" s="1">
        <v>85</v>
      </c>
      <c r="CC28" s="6">
        <v>-0.27</v>
      </c>
      <c r="CD28" s="1">
        <v>6852</v>
      </c>
      <c r="CE28" s="6">
        <v>0.03</v>
      </c>
      <c r="CF28" s="6">
        <f t="shared" si="3"/>
        <v>1.2405137186223001E-2</v>
      </c>
      <c r="CG28" s="7" t="e">
        <f t="shared" si="4"/>
        <v>#N/A</v>
      </c>
      <c r="CH28" s="1">
        <v>1</v>
      </c>
      <c r="CI28">
        <f>IFERROR(IF(AX28=[1]Sheet1!$L$2,VLOOKUP(CB28,[1]Sheet1!$X$3:$Y$7,2,TRUE),IF(AX28=[1]Sheet1!$L$3,VLOOKUP(CB28,[1]Sheet1!$Z$3:$AA$7,2,TRUE),VLOOKUP(CB28,[1]Sheet1!$AB$3:$AC$7,2,TRUE))),0)</f>
        <v>0</v>
      </c>
      <c r="CJ28" s="1">
        <f>IFERROR(VLOOKUP(CC28,[1]Sheet1!$U$3:$V$7,2,TRUE),0)</f>
        <v>1</v>
      </c>
      <c r="CK28" s="1">
        <f>MIN(IFERROR(IF(AX28=[1]Sheet1!$L$2,VLOOKUP(CE28,[1]Sheet1!$N$3:$O$7,2,TRUE),IF(AX28=[1]Sheet1!$L$3,VLOOKUP(CE28,[1]Sheet1!$P$3:$Q$6,2,TRUE),VLOOKUP(CE28,[1]Sheet1!$R$3:$S$6,2,TRUE))),0),INDEX([1]Sheet1!$I:$I,MATCH(CH28,[1]Sheet1!$A:$A,0)))</f>
        <v>0</v>
      </c>
      <c r="CL28" s="15" t="e">
        <f>INDEX([1]Sheet1!D:D,MATCH($CI28,[1]Sheet1!$A:$A,0))</f>
        <v>#N/A</v>
      </c>
      <c r="CM28" s="15" t="e">
        <f>INDEX([1]Sheet1!E:E,MATCH($CI28,[1]Sheet1!$A:$A,0))</f>
        <v>#N/A</v>
      </c>
      <c r="CN28" s="15" t="e">
        <f>INDEX([1]Sheet1!F:F,MATCH($CI28,[1]Sheet1!$A:$A,0))</f>
        <v>#N/A</v>
      </c>
      <c r="CO28" s="15"/>
      <c r="CP28" s="16" t="e">
        <f>IF(COUNTA(CO28)&gt;0,MIN(MIN(SUMPRODUCT(CI28:CK28,CL28:CN28),INDEX([1]Sheet1!$H:$H,MATCH(CH28,[1]Sheet1!$A:$A,0)))+1,5),MIN(SUMPRODUCT(CI28:CK28,CL28:CN28),INDEX([1]Sheet1!$H:$H,MATCH(CH28,[1]Sheet1!$A:$A,0))))</f>
        <v>#N/A</v>
      </c>
      <c r="CQ28" s="17" t="e">
        <f>SUMIFS([1]Rubric!Y:Y,[1]Rubric!V:V,BN28,[1]Rubric!W:W,P28)</f>
        <v>#VALUE!</v>
      </c>
      <c r="CR28" s="5" t="e">
        <f>INDEX([1]Rubric!D:D,MATCH(BP28,[1]Rubric!#REF!,0))</f>
        <v>#REF!</v>
      </c>
      <c r="CS28" s="5" t="e">
        <f>INDEX([1]Rubric!E:E,MATCH(Q28,[1]Rubric!#REF!,0))</f>
        <v>#REF!</v>
      </c>
      <c r="CT28" s="18" t="e">
        <f>SUM(CQ28:CS28)*[1]Rubric!$A$3</f>
        <v>#VALUE!</v>
      </c>
      <c r="CU28" s="19" t="e">
        <f t="shared" si="5"/>
        <v>#N/A</v>
      </c>
    </row>
    <row r="29" spans="1:99" ht="409.5" x14ac:dyDescent="0.25">
      <c r="A29">
        <v>28</v>
      </c>
      <c r="B29" t="s">
        <v>510</v>
      </c>
      <c r="C29" t="str">
        <f t="shared" si="0"/>
        <v>28 - Box</v>
      </c>
      <c r="D29" t="s">
        <v>486</v>
      </c>
      <c r="E29" t="s">
        <v>511</v>
      </c>
      <c r="F29" s="1" t="s">
        <v>512</v>
      </c>
      <c r="G29" s="1" t="str">
        <f>IFERROR(INDEX([1]Apollo!$C$2:$R$2344,MATCH($C29,[1]Apollo!$B$2:$B$2344,0),MATCH(G$1,[1]Apollo!$C$1:$R$1,0)),"")</f>
        <v/>
      </c>
      <c r="H29" s="1"/>
      <c r="I29" s="1" t="str">
        <f>IFERROR(INDEX([1]Apollo!$C$2:$R$2344,MATCH($C29,[1]Apollo!$B$2:$B$2344,0),MATCH(I$1,[1]Apollo!$C$1:$R$1,0)),"")</f>
        <v/>
      </c>
      <c r="J29" t="s">
        <v>513</v>
      </c>
      <c r="K29" s="1" t="str">
        <f>IFERROR(INDEX([1]Apollo!$C$2:$R$2344,MATCH($C29,[1]Apollo!$B$2:$B$2344,0),MATCH(K$1,[1]Apollo!$C$1:$R$1,0)),"")</f>
        <v/>
      </c>
      <c r="L29" s="1" t="str">
        <f>IFERROR(INDEX([1]Apollo!$C$2:$R$2344,MATCH($C29,[1]Apollo!$B$2:$B$2344,0),MATCH(L$1,[1]Apollo!$C$1:$R$1,0)),"")</f>
        <v/>
      </c>
      <c r="M29" s="1" t="s">
        <v>514</v>
      </c>
      <c r="N29" s="1" t="s">
        <v>515</v>
      </c>
      <c r="O29" s="1" t="str">
        <f>IFERROR(INDEX([1]Apollo!$C$2:$R$2344,MATCH($C29,[1]Apollo!$B$2:$B$2344,0),MATCH(O$1,[1]Apollo!$C$1:$R$1,0)),"")</f>
        <v/>
      </c>
      <c r="P29" s="1">
        <v>4.5</v>
      </c>
      <c r="Q29" s="1">
        <v>4</v>
      </c>
      <c r="R29" s="12">
        <v>6639</v>
      </c>
      <c r="S29" s="12">
        <v>5623</v>
      </c>
      <c r="T29" s="13">
        <v>38353</v>
      </c>
      <c r="U29" t="s">
        <v>188</v>
      </c>
      <c r="V29" s="1" t="str">
        <f>IFERROR(INDEX([1]Apollo!$C$2:$R$2344,MATCH($C29,[1]Apollo!$B$2:$B$2344,0),MATCH(V$1,[1]Apollo!$C$1:$R$1,0)),"")</f>
        <v/>
      </c>
      <c r="W29" t="s">
        <v>100</v>
      </c>
      <c r="X29" s="1" t="str">
        <f>IFERROR(INDEX([1]Apollo!$C$2:$R$2344,MATCH($C29,[1]Apollo!$B$2:$B$2344,0),MATCH(X$1,[1]Apollo!$C$1:$R$1,0)),"")</f>
        <v/>
      </c>
      <c r="Y29" s="1" t="str">
        <f>IFERROR(INDEX([1]Apollo!$C$2:$R$2344,MATCH($C29,[1]Apollo!$B$2:$B$2344,0),MATCH(Y$1,[1]Apollo!$C$1:$R$1,0)),"")</f>
        <v/>
      </c>
      <c r="Z29" s="1" t="str">
        <f>IFERROR(INDEX([1]Apollo!$C$2:$R$2344,MATCH($C29,[1]Apollo!$B$2:$B$2344,0),MATCH(Z$1,[1]Apollo!$C$1:$R$1,0)),"")</f>
        <v/>
      </c>
      <c r="AA29" s="2" t="str">
        <f>IFERROR(INDEX([1]Apollo!$C$2:$R$2344,MATCH($C29,[1]Apollo!$B$2:$B$2344,0),MATCH(AA$1,[1]Apollo!$C$1:$R$1,0)),"")</f>
        <v/>
      </c>
      <c r="AB29" s="3" t="str">
        <f>IFERROR(INDEX([1]Apollo!$C$2:$R$2344,MATCH($C29,[1]Apollo!$B$2:$B$2344,0),MATCH(AB$1,[1]Apollo!$C$1:$R$1,0)),"")</f>
        <v/>
      </c>
      <c r="AC29" t="s">
        <v>516</v>
      </c>
      <c r="AD29" s="1" t="str">
        <f>IFERROR(INDEX([1]Apollo!$C$2:$R$2344,MATCH($C29,[1]Apollo!$B$2:$B$2344,0),MATCH(AD$1,[1]Apollo!$C$1:$R$1,0)),"")</f>
        <v/>
      </c>
      <c r="AE29" s="22" t="s">
        <v>517</v>
      </c>
      <c r="AF29" s="1"/>
      <c r="AG29" s="1" t="s">
        <v>103</v>
      </c>
      <c r="AH29" s="14" t="s">
        <v>518</v>
      </c>
      <c r="AI29" s="1" t="s">
        <v>519</v>
      </c>
      <c r="AJ29" s="14" t="s">
        <v>518</v>
      </c>
      <c r="AK29" s="1" t="s">
        <v>170</v>
      </c>
      <c r="AL29" s="1" t="s">
        <v>520</v>
      </c>
      <c r="AM29" s="1"/>
      <c r="AN29" s="1" t="s">
        <v>360</v>
      </c>
      <c r="AO29" s="1" t="s">
        <v>106</v>
      </c>
      <c r="AP29" s="1" t="s">
        <v>172</v>
      </c>
      <c r="AQ29" s="1" t="e">
        <f>AE29=#REF!</f>
        <v>#REF!</v>
      </c>
      <c r="AR29" t="s">
        <v>521</v>
      </c>
      <c r="AS29" s="1" t="str">
        <f>IFERROR(INDEX([1]Apollo!$C$2:$R$2344,MATCH($C29,[1]Apollo!$B$2:$B$2344,0),MATCH(AS$1,[1]Apollo!$C$1:$R$1,0)),"")</f>
        <v/>
      </c>
      <c r="AT29" s="1" t="str">
        <f t="shared" si="1"/>
        <v>https://www.linkedin.com/company/box</v>
      </c>
      <c r="AU29" s="1" t="str">
        <f t="shared" si="2"/>
        <v>https://www.linkedin.com/company/box/insights</v>
      </c>
      <c r="AV29" t="s">
        <v>174</v>
      </c>
      <c r="AW29" s="1">
        <v>2650</v>
      </c>
      <c r="AX29" s="1" t="str">
        <f>VLOOKUP(AW29,[1]Sheet1!$K$1:$L$4,2,TRUE)</f>
        <v>&lt;10,000</v>
      </c>
      <c r="AY29" t="s">
        <v>114</v>
      </c>
      <c r="AZ29" t="s">
        <v>113</v>
      </c>
      <c r="BA29" s="23">
        <f>INDEX('[1]Glassdoor Scores'!C:C,MATCH($A29,'[1]Glassdoor Scores'!$A:$A,0))</f>
        <v>3.7</v>
      </c>
      <c r="BB29" t="str">
        <f>INDEX('[1]Glassdoor Scores'!B:B,MATCH($A29,'[1]Glassdoor Scores'!$A:$A,0))</f>
        <v>Apollo</v>
      </c>
      <c r="BC29">
        <f>INDEX('[1]Glassdoor Scores'!D:D,MATCH($A29,'[1]Glassdoor Scores'!$A:$A,0))</f>
        <v>1100</v>
      </c>
      <c r="BD29">
        <f>INDEX('[1]Glassdoor Scores'!E:E,MATCH($A29,'[1]Glassdoor Scores'!$A:$A,0))</f>
        <v>3.1</v>
      </c>
      <c r="BE29">
        <f>INDEX('[1]Glassdoor Scores'!F:F,MATCH($A29,'[1]Glassdoor Scores'!$A:$A,0))</f>
        <v>3.4</v>
      </c>
      <c r="BF29" s="17">
        <f>INDEX('[1]Glassdoor Scores'!G:G,MATCH($A29,'[1]Glassdoor Scores'!$A:$A,0))</f>
        <v>3.5</v>
      </c>
      <c r="BG29" s="17">
        <f>INDEX('[1]Glassdoor Scores'!H:H,MATCH($A29,'[1]Glassdoor Scores'!$A:$A,0))</f>
        <v>0.79</v>
      </c>
      <c r="BH29" t="e">
        <f>BA29&lt;#REF!</f>
        <v>#REF!</v>
      </c>
      <c r="BI29" t="e">
        <f>BB29&gt;#REF!</f>
        <v>#REF!</v>
      </c>
      <c r="BJ29" t="e">
        <f>BC29&gt;#REF!</f>
        <v>#REF!</v>
      </c>
      <c r="BK29" t="e">
        <f>BD29&gt;#REF!</f>
        <v>#REF!</v>
      </c>
      <c r="BL29" t="e">
        <f>BE29&gt;#REF!</f>
        <v>#REF!</v>
      </c>
      <c r="BM29" t="e">
        <f>BF29&gt;#REF!</f>
        <v>#REF!</v>
      </c>
      <c r="BN29" t="s">
        <v>175</v>
      </c>
      <c r="BO29" s="1" t="s">
        <v>522</v>
      </c>
      <c r="BP29">
        <v>5</v>
      </c>
      <c r="BQ29">
        <v>0</v>
      </c>
      <c r="BR29" s="1" t="s">
        <v>523</v>
      </c>
      <c r="BS29" t="s">
        <v>524</v>
      </c>
      <c r="BT29" s="1" t="s">
        <v>525</v>
      </c>
      <c r="BU29" s="1"/>
      <c r="BV29" s="1"/>
      <c r="BW29" s="1"/>
      <c r="BX29" s="1"/>
      <c r="BY29" s="1"/>
      <c r="BZ29" s="1"/>
      <c r="CA29" s="1"/>
      <c r="CB29" s="1">
        <v>135</v>
      </c>
      <c r="CC29" s="6">
        <v>-0.09</v>
      </c>
      <c r="CD29" s="1">
        <v>4228</v>
      </c>
      <c r="CE29" s="6">
        <v>0.04</v>
      </c>
      <c r="CF29" s="6">
        <f t="shared" si="3"/>
        <v>3.1929990539262064E-2</v>
      </c>
      <c r="CG29" s="7">
        <f t="shared" si="4"/>
        <v>1.5954716981132075</v>
      </c>
      <c r="CH29" s="1">
        <v>8</v>
      </c>
      <c r="CI29">
        <f>IFERROR(IF(AX29=[1]Sheet1!$L$2,VLOOKUP(CB29,[1]Sheet1!$X$3:$Y$7,2,TRUE),IF(AX29=[1]Sheet1!$L$3,VLOOKUP(CB29,[1]Sheet1!$Z$3:$AA$7,2,TRUE),VLOOKUP(CB29,[1]Sheet1!$AB$3:$AC$7,2,TRUE))),0)</f>
        <v>4</v>
      </c>
      <c r="CJ29" s="1">
        <f>IFERROR(VLOOKUP(CC29,[1]Sheet1!$U$3:$V$7,2,TRUE),0)</f>
        <v>2</v>
      </c>
      <c r="CK29" s="1">
        <f>MIN(IFERROR(IF(AX29=[1]Sheet1!$L$2,VLOOKUP(CE29,[1]Sheet1!$N$3:$O$7,2,TRUE),IF(AX29=[1]Sheet1!$L$3,VLOOKUP(CE29,[1]Sheet1!$P$3:$Q$6,2,TRUE),VLOOKUP(CE29,[1]Sheet1!$R$3:$S$6,2,TRUE))),0),INDEX([1]Sheet1!$I:$I,MATCH(CH29,[1]Sheet1!$A:$A,0)))</f>
        <v>3</v>
      </c>
      <c r="CL29" s="15">
        <f>INDEX([1]Sheet1!D:D,MATCH($CI29,[1]Sheet1!$A:$A,0))</f>
        <v>0</v>
      </c>
      <c r="CM29" s="15">
        <f>INDEX([1]Sheet1!E:E,MATCH($CI29,[1]Sheet1!$A:$A,0))</f>
        <v>0.5</v>
      </c>
      <c r="CN29" s="15">
        <f>INDEX([1]Sheet1!F:F,MATCH($CI29,[1]Sheet1!$A:$A,0))</f>
        <v>0</v>
      </c>
      <c r="CO29" s="15"/>
      <c r="CP29" s="16">
        <f>IF(COUNTA(CO29)&gt;0,MIN(MIN(SUMPRODUCT(CI29:CK29,CL29:CN29),INDEX([1]Sheet1!$H:$H,MATCH(CH29,[1]Sheet1!$A:$A,0)))+1,5),MIN(SUMPRODUCT(CI29:CK29,CL29:CN29),INDEX([1]Sheet1!$H:$H,MATCH(CH29,[1]Sheet1!$A:$A,0))))</f>
        <v>1</v>
      </c>
      <c r="CQ29" s="17" t="e">
        <f>SUMIFS([1]Rubric!Y:Y,[1]Rubric!V:V,BN29,[1]Rubric!W:W,P29)</f>
        <v>#VALUE!</v>
      </c>
      <c r="CR29" s="17" t="e">
        <f>INDEX([1]Rubric!D:D,MATCH(BP29,[1]Rubric!#REF!,0))</f>
        <v>#REF!</v>
      </c>
      <c r="CS29" s="17" t="e">
        <f>INDEX([1]Rubric!E:E,MATCH(Q29,[1]Rubric!#REF!,0))</f>
        <v>#REF!</v>
      </c>
      <c r="CT29" s="18" t="e">
        <f>SUM(CQ29:CS29)*[1]Rubric!$A$3</f>
        <v>#VALUE!</v>
      </c>
      <c r="CU29" s="19" t="e">
        <f t="shared" si="5"/>
        <v>#VALUE!</v>
      </c>
    </row>
    <row r="30" spans="1:99" ht="409.5" x14ac:dyDescent="0.25">
      <c r="A30">
        <v>29</v>
      </c>
      <c r="B30" t="s">
        <v>526</v>
      </c>
      <c r="C30" t="str">
        <f t="shared" si="0"/>
        <v>29 - Etsy</v>
      </c>
      <c r="D30" t="s">
        <v>486</v>
      </c>
      <c r="E30" t="s">
        <v>527</v>
      </c>
      <c r="F30" s="1" t="s">
        <v>528</v>
      </c>
      <c r="G30" s="1" t="str">
        <f>IFERROR(INDEX([1]Apollo!$C$2:$R$2344,MATCH($C30,[1]Apollo!$B$2:$B$2344,0),MATCH(G$1,[1]Apollo!$C$1:$R$1,0)),"")</f>
        <v/>
      </c>
      <c r="H30" s="1"/>
      <c r="I30" s="1" t="str">
        <f>IFERROR(INDEX([1]Apollo!$C$2:$R$2344,MATCH($C30,[1]Apollo!$B$2:$B$2344,0),MATCH(I$1,[1]Apollo!$C$1:$R$1,0)),"")</f>
        <v/>
      </c>
      <c r="J30" t="s">
        <v>529</v>
      </c>
      <c r="K30" s="1" t="str">
        <f>IFERROR(INDEX([1]Apollo!$C$2:$R$2344,MATCH($C30,[1]Apollo!$B$2:$B$2344,0),MATCH(K$1,[1]Apollo!$C$1:$R$1,0)),"")</f>
        <v/>
      </c>
      <c r="L30" s="1" t="str">
        <f>IFERROR(INDEX([1]Apollo!$C$2:$R$2344,MATCH($C30,[1]Apollo!$B$2:$B$2344,0),MATCH(L$1,[1]Apollo!$C$1:$R$1,0)),"")</f>
        <v/>
      </c>
      <c r="M30" s="1" t="s">
        <v>530</v>
      </c>
      <c r="N30" s="1" t="s">
        <v>531</v>
      </c>
      <c r="O30" s="1" t="str">
        <f>IFERROR(INDEX([1]Apollo!$C$2:$R$2344,MATCH($C30,[1]Apollo!$B$2:$B$2344,0),MATCH(O$1,[1]Apollo!$C$1:$R$1,0)),"")</f>
        <v/>
      </c>
      <c r="P30" s="1">
        <v>4.5</v>
      </c>
      <c r="Q30" s="1">
        <v>1</v>
      </c>
      <c r="R30" s="12">
        <v>7079</v>
      </c>
      <c r="S30" s="12">
        <v>6017</v>
      </c>
      <c r="T30" s="13">
        <v>38521</v>
      </c>
      <c r="U30" t="s">
        <v>99</v>
      </c>
      <c r="V30" s="1" t="str">
        <f>IFERROR(INDEX([1]Apollo!$C$2:$R$2344,MATCH($C30,[1]Apollo!$B$2:$B$2344,0),MATCH(V$1,[1]Apollo!$C$1:$R$1,0)),"")</f>
        <v/>
      </c>
      <c r="W30" t="s">
        <v>100</v>
      </c>
      <c r="X30" s="1" t="str">
        <f>IFERROR(INDEX([1]Apollo!$C$2:$R$2344,MATCH($C30,[1]Apollo!$B$2:$B$2344,0),MATCH(X$1,[1]Apollo!$C$1:$R$1,0)),"")</f>
        <v/>
      </c>
      <c r="Y30" s="1" t="str">
        <f>IFERROR(INDEX([1]Apollo!$C$2:$R$2344,MATCH($C30,[1]Apollo!$B$2:$B$2344,0),MATCH(Y$1,[1]Apollo!$C$1:$R$1,0)),"")</f>
        <v/>
      </c>
      <c r="Z30" s="1" t="str">
        <f>IFERROR(INDEX([1]Apollo!$C$2:$R$2344,MATCH($C30,[1]Apollo!$B$2:$B$2344,0),MATCH(Z$1,[1]Apollo!$C$1:$R$1,0)),"")</f>
        <v/>
      </c>
      <c r="AA30" s="2" t="str">
        <f>IFERROR(INDEX([1]Apollo!$C$2:$R$2344,MATCH($C30,[1]Apollo!$B$2:$B$2344,0),MATCH(AA$1,[1]Apollo!$C$1:$R$1,0)),"")</f>
        <v/>
      </c>
      <c r="AB30" s="3" t="str">
        <f>IFERROR(INDEX([1]Apollo!$C$2:$R$2344,MATCH($C30,[1]Apollo!$B$2:$B$2344,0),MATCH(AB$1,[1]Apollo!$C$1:$R$1,0)),"")</f>
        <v/>
      </c>
      <c r="AC30" t="s">
        <v>532</v>
      </c>
      <c r="AD30" s="1" t="str">
        <f>IFERROR(INDEX([1]Apollo!$C$2:$R$2344,MATCH($C30,[1]Apollo!$B$2:$B$2344,0),MATCH(AD$1,[1]Apollo!$C$1:$R$1,0)),"")</f>
        <v/>
      </c>
      <c r="AE30" s="22" t="s">
        <v>533</v>
      </c>
      <c r="AF30" s="1"/>
      <c r="AG30" s="1" t="s">
        <v>103</v>
      </c>
      <c r="AH30" s="1"/>
      <c r="AI30" s="1"/>
      <c r="AJ30" s="14" t="s">
        <v>534</v>
      </c>
      <c r="AK30" s="1" t="s">
        <v>105</v>
      </c>
      <c r="AL30" s="1" t="s">
        <v>192</v>
      </c>
      <c r="AM30" s="1" t="s">
        <v>151</v>
      </c>
      <c r="AN30" s="1" t="s">
        <v>106</v>
      </c>
      <c r="AO30" s="1" t="s">
        <v>404</v>
      </c>
      <c r="AP30" s="1" t="s">
        <v>535</v>
      </c>
      <c r="AQ30" s="1" t="e">
        <f>AE30=#REF!</f>
        <v>#REF!</v>
      </c>
      <c r="AR30" t="s">
        <v>536</v>
      </c>
      <c r="AS30" s="1" t="str">
        <f>IFERROR(INDEX([1]Apollo!$C$2:$R$2344,MATCH($C30,[1]Apollo!$B$2:$B$2344,0),MATCH(AS$1,[1]Apollo!$C$1:$R$1,0)),"")</f>
        <v/>
      </c>
      <c r="AT30" s="1" t="str">
        <f t="shared" si="1"/>
        <v>http://www.linkedin.com/company/etsy</v>
      </c>
      <c r="AU30" s="1" t="str">
        <f t="shared" si="2"/>
        <v>http://www.linkedin.com/company/etsy/insights</v>
      </c>
      <c r="AV30" t="s">
        <v>174</v>
      </c>
      <c r="AW30" s="1">
        <v>2800</v>
      </c>
      <c r="AX30" s="1" t="str">
        <f>VLOOKUP(AW30,[1]Sheet1!$K$1:$L$4,2,TRUE)</f>
        <v>&lt;10,000</v>
      </c>
      <c r="AY30" t="s">
        <v>113</v>
      </c>
      <c r="AZ30" t="s">
        <v>138</v>
      </c>
      <c r="BA30" s="23">
        <f>INDEX('[1]Glassdoor Scores'!C:C,MATCH($A30,'[1]Glassdoor Scores'!$A:$A,0))</f>
        <v>4.5999999999999996</v>
      </c>
      <c r="BB30" t="str">
        <f>INDEX('[1]Glassdoor Scores'!B:B,MATCH($A30,'[1]Glassdoor Scores'!$A:$A,0))</f>
        <v>6sense</v>
      </c>
      <c r="BC30">
        <f>INDEX('[1]Glassdoor Scores'!D:D,MATCH($A30,'[1]Glassdoor Scores'!$A:$A,0))</f>
        <v>580</v>
      </c>
      <c r="BD30">
        <f>INDEX('[1]Glassdoor Scores'!E:E,MATCH($A30,'[1]Glassdoor Scores'!$A:$A,0))</f>
        <v>4.3</v>
      </c>
      <c r="BE30">
        <f>INDEX('[1]Glassdoor Scores'!F:F,MATCH($A30,'[1]Glassdoor Scores'!$A:$A,0))</f>
        <v>4.5</v>
      </c>
      <c r="BF30" s="17">
        <f>INDEX('[1]Glassdoor Scores'!G:G,MATCH($A30,'[1]Glassdoor Scores'!$A:$A,0))</f>
        <v>4.8</v>
      </c>
      <c r="BG30" s="17">
        <f>INDEX('[1]Glassdoor Scores'!H:H,MATCH($A30,'[1]Glassdoor Scores'!$A:$A,0))</f>
        <v>0.96</v>
      </c>
      <c r="BH30" t="e">
        <f>BA30&lt;#REF!</f>
        <v>#REF!</v>
      </c>
      <c r="BI30" t="e">
        <f>BB30&gt;#REF!</f>
        <v>#REF!</v>
      </c>
      <c r="BJ30" t="e">
        <f>BC30&gt;#REF!</f>
        <v>#REF!</v>
      </c>
      <c r="BK30" t="e">
        <f>BD30&gt;#REF!</f>
        <v>#REF!</v>
      </c>
      <c r="BL30" t="e">
        <f>BE30&gt;#REF!</f>
        <v>#REF!</v>
      </c>
      <c r="BM30" t="e">
        <f>BF30&gt;#REF!</f>
        <v>#REF!</v>
      </c>
      <c r="BN30" t="s">
        <v>115</v>
      </c>
      <c r="BO30" s="1" t="s">
        <v>537</v>
      </c>
      <c r="BP30">
        <v>4</v>
      </c>
      <c r="BQ30">
        <v>0</v>
      </c>
      <c r="BR30" s="1" t="s">
        <v>538</v>
      </c>
      <c r="BS30" t="s">
        <v>539</v>
      </c>
      <c r="BT30" s="1" t="s">
        <v>540</v>
      </c>
      <c r="BU30" s="1"/>
      <c r="BV30" s="1"/>
      <c r="BW30" s="1"/>
      <c r="BX30" s="1"/>
      <c r="BY30" s="1"/>
      <c r="BZ30" s="1"/>
      <c r="CA30" s="1"/>
      <c r="CB30" s="1">
        <v>60</v>
      </c>
      <c r="CC30" s="6">
        <v>0.43</v>
      </c>
      <c r="CD30" s="1">
        <v>9540</v>
      </c>
      <c r="CE30" s="6">
        <v>0.04</v>
      </c>
      <c r="CF30" s="6">
        <f t="shared" si="3"/>
        <v>6.2893081761006293E-3</v>
      </c>
      <c r="CG30" s="7">
        <f t="shared" si="4"/>
        <v>3.407142857142857</v>
      </c>
      <c r="CH30" s="1">
        <v>10</v>
      </c>
      <c r="CI30">
        <f>IFERROR(IF(AX30=[1]Sheet1!$L$2,VLOOKUP(CB30,[1]Sheet1!$X$3:$Y$7,2,TRUE),IF(AX30=[1]Sheet1!$L$3,VLOOKUP(CB30,[1]Sheet1!$Z$3:$AA$7,2,TRUE),VLOOKUP(CB30,[1]Sheet1!$AB$3:$AC$7,2,TRUE))),0)</f>
        <v>3</v>
      </c>
      <c r="CJ30" s="1">
        <f>IFERROR(VLOOKUP(CC30,[1]Sheet1!$U$3:$V$7,2,TRUE),0)</f>
        <v>5</v>
      </c>
      <c r="CK30" s="1">
        <f>MIN(IFERROR(IF(AX30=[1]Sheet1!$L$2,VLOOKUP(CE30,[1]Sheet1!$N$3:$O$7,2,TRUE),IF(AX30=[1]Sheet1!$L$3,VLOOKUP(CE30,[1]Sheet1!$P$3:$Q$6,2,TRUE),VLOOKUP(CE30,[1]Sheet1!$R$3:$S$6,2,TRUE))),0),INDEX([1]Sheet1!$I:$I,MATCH(CH30,[1]Sheet1!$A:$A,0)))</f>
        <v>3</v>
      </c>
      <c r="CL30" s="15">
        <f>INDEX([1]Sheet1!D:D,MATCH($CI30,[1]Sheet1!$A:$A,0))</f>
        <v>0</v>
      </c>
      <c r="CM30" s="15">
        <f>INDEX([1]Sheet1!E:E,MATCH($CI30,[1]Sheet1!$A:$A,0))</f>
        <v>0</v>
      </c>
      <c r="CN30" s="15">
        <f>INDEX([1]Sheet1!F:F,MATCH($CI30,[1]Sheet1!$A:$A,0))</f>
        <v>0</v>
      </c>
      <c r="CO30" s="15" t="s">
        <v>541</v>
      </c>
      <c r="CP30" s="16">
        <f>IF(COUNTA(CO30)&gt;0,MIN(MIN(SUMPRODUCT(CI30:CK30,CL30:CN30),INDEX([1]Sheet1!$H:$H,MATCH(CH30,[1]Sheet1!$A:$A,0)))+1,5),MIN(SUMPRODUCT(CI30:CK30,CL30:CN30),INDEX([1]Sheet1!$H:$H,MATCH(CH30,[1]Sheet1!$A:$A,0))))</f>
        <v>1</v>
      </c>
      <c r="CQ30" s="17" t="e">
        <f>SUMIFS([1]Rubric!Y:Y,[1]Rubric!V:V,BN30,[1]Rubric!W:W,P30)</f>
        <v>#VALUE!</v>
      </c>
      <c r="CR30" s="17" t="e">
        <f>INDEX([1]Rubric!D:D,MATCH(BP30,[1]Rubric!#REF!,0))</f>
        <v>#REF!</v>
      </c>
      <c r="CS30" s="17" t="e">
        <f>INDEX([1]Rubric!E:E,MATCH(Q30,[1]Rubric!#REF!,0))</f>
        <v>#REF!</v>
      </c>
      <c r="CT30" s="18" t="e">
        <f>SUM(CQ30:CS30)*[1]Rubric!$A$3</f>
        <v>#VALUE!</v>
      </c>
      <c r="CU30" s="19" t="e">
        <f t="shared" si="5"/>
        <v>#VALUE!</v>
      </c>
    </row>
    <row r="31" spans="1:99" ht="409.5" x14ac:dyDescent="0.25">
      <c r="A31">
        <v>30</v>
      </c>
      <c r="B31" t="s">
        <v>542</v>
      </c>
      <c r="C31" t="str">
        <f t="shared" si="0"/>
        <v>30 - New American Funding</v>
      </c>
      <c r="D31" t="s">
        <v>486</v>
      </c>
      <c r="E31" t="s">
        <v>543</v>
      </c>
      <c r="F31" s="1" t="s">
        <v>544</v>
      </c>
      <c r="G31" s="1" t="str">
        <f>IFERROR(INDEX([1]Apollo!$C$2:$R$2344,MATCH($C31,[1]Apollo!$B$2:$B$2344,0),MATCH(G$1,[1]Apollo!$C$1:$R$1,0)),"")</f>
        <v/>
      </c>
      <c r="H31" s="1" t="s">
        <v>545</v>
      </c>
      <c r="I31" s="1" t="str">
        <f>IFERROR(INDEX([1]Apollo!$C$2:$R$2344,MATCH($C31,[1]Apollo!$B$2:$B$2344,0),MATCH(I$1,[1]Apollo!$C$1:$R$1,0)),"")</f>
        <v/>
      </c>
      <c r="J31" t="s">
        <v>546</v>
      </c>
      <c r="K31" s="1" t="str">
        <f>IFERROR(INDEX([1]Apollo!$C$2:$R$2344,MATCH($C31,[1]Apollo!$B$2:$B$2344,0),MATCH(K$1,[1]Apollo!$C$1:$R$1,0)),"")</f>
        <v/>
      </c>
      <c r="L31" s="1" t="str">
        <f>IFERROR(INDEX([1]Apollo!$C$2:$R$2344,MATCH($C31,[1]Apollo!$B$2:$B$2344,0),MATCH(L$1,[1]Apollo!$C$1:$R$1,0)),"")</f>
        <v/>
      </c>
      <c r="M31" s="1" t="s">
        <v>547</v>
      </c>
      <c r="N31" s="1" t="s">
        <v>548</v>
      </c>
      <c r="O31" s="1" t="str">
        <f>IFERROR(INDEX([1]Apollo!$C$2:$R$2344,MATCH($C31,[1]Apollo!$B$2:$B$2344,0),MATCH(O$1,[1]Apollo!$C$1:$R$1,0)),"")</f>
        <v/>
      </c>
      <c r="P31" s="1">
        <v>2.5</v>
      </c>
      <c r="Q31" s="1">
        <v>1</v>
      </c>
      <c r="R31" s="12">
        <v>78757</v>
      </c>
      <c r="S31" s="12">
        <v>72705</v>
      </c>
      <c r="T31" s="13">
        <v>37622</v>
      </c>
      <c r="U31" t="s">
        <v>188</v>
      </c>
      <c r="V31" s="1" t="str">
        <f>IFERROR(INDEX([1]Apollo!$C$2:$R$2344,MATCH($C31,[1]Apollo!$B$2:$B$2344,0),MATCH(V$1,[1]Apollo!$C$1:$R$1,0)),"")</f>
        <v/>
      </c>
      <c r="W31" t="s">
        <v>165</v>
      </c>
      <c r="X31" s="1" t="str">
        <f>IFERROR(INDEX([1]Apollo!$C$2:$R$2344,MATCH($C31,[1]Apollo!$B$2:$B$2344,0),MATCH(X$1,[1]Apollo!$C$1:$R$1,0)),"")</f>
        <v/>
      </c>
      <c r="Y31" s="1" t="str">
        <f>IFERROR(INDEX([1]Apollo!$C$2:$R$2344,MATCH($C31,[1]Apollo!$B$2:$B$2344,0),MATCH(Y$1,[1]Apollo!$C$1:$R$1,0)),"")</f>
        <v/>
      </c>
      <c r="Z31" s="1" t="str">
        <f>IFERROR(INDEX([1]Apollo!$C$2:$R$2344,MATCH($C31,[1]Apollo!$B$2:$B$2344,0),MATCH(Z$1,[1]Apollo!$C$1:$R$1,0)),"")</f>
        <v/>
      </c>
      <c r="AA31" s="2" t="str">
        <f>IFERROR(INDEX([1]Apollo!$C$2:$R$2344,MATCH($C31,[1]Apollo!$B$2:$B$2344,0),MATCH(AA$1,[1]Apollo!$C$1:$R$1,0)),"")</f>
        <v/>
      </c>
      <c r="AB31" s="3" t="str">
        <f>IFERROR(INDEX([1]Apollo!$C$2:$R$2344,MATCH($C31,[1]Apollo!$B$2:$B$2344,0),MATCH(AB$1,[1]Apollo!$C$1:$R$1,0)),"")</f>
        <v/>
      </c>
      <c r="AC31" t="s">
        <v>549</v>
      </c>
      <c r="AD31" s="1" t="str">
        <f>IFERROR(INDEX([1]Apollo!$C$2:$R$2344,MATCH($C31,[1]Apollo!$B$2:$B$2344,0),MATCH(AD$1,[1]Apollo!$C$1:$R$1,0)),"")</f>
        <v/>
      </c>
      <c r="AE31" s="14" t="s">
        <v>550</v>
      </c>
      <c r="AF31" s="1"/>
      <c r="AG31" s="1" t="s">
        <v>169</v>
      </c>
      <c r="AH31" s="1"/>
      <c r="AI31" s="1"/>
      <c r="AJ31" s="14" t="s">
        <v>551</v>
      </c>
      <c r="AK31" s="1" t="s">
        <v>552</v>
      </c>
      <c r="AL31" s="1" t="s">
        <v>553</v>
      </c>
      <c r="AM31" s="1" t="s">
        <v>554</v>
      </c>
      <c r="AN31" s="1" t="s">
        <v>555</v>
      </c>
      <c r="AO31" s="1" t="s">
        <v>294</v>
      </c>
      <c r="AP31" s="1" t="s">
        <v>556</v>
      </c>
      <c r="AQ31" s="1" t="e">
        <f>AE31=#REF!</f>
        <v>#REF!</v>
      </c>
      <c r="AR31" t="s">
        <v>557</v>
      </c>
      <c r="AS31" s="1" t="str">
        <f>IFERROR(INDEX([1]Apollo!$C$2:$R$2344,MATCH($C31,[1]Apollo!$B$2:$B$2344,0),MATCH(AS$1,[1]Apollo!$C$1:$R$1,0)),"")</f>
        <v/>
      </c>
      <c r="AT31" s="1" t="str">
        <f t="shared" si="1"/>
        <v>https://www.linkedin.com/company/new-american-funding</v>
      </c>
      <c r="AU31" s="1" t="str">
        <f t="shared" si="2"/>
        <v>https://www.linkedin.com/company/new-american-funding/insights</v>
      </c>
      <c r="AV31" t="s">
        <v>174</v>
      </c>
      <c r="AW31" s="1" t="str">
        <f>IFERROR(INDEX([1]Apollo!$C$2:$R$2344,MATCH($C31,[1]Apollo!$B$2:$B$2344,0),MATCH(AW$1,[1]Apollo!$C$1:$R$1,0)),"")</f>
        <v/>
      </c>
      <c r="AX31" s="1" t="e">
        <f>VLOOKUP(AW31,[1]Sheet1!$K$1:$L$4,2,TRUE)</f>
        <v>#N/A</v>
      </c>
      <c r="AY31" t="s">
        <v>114</v>
      </c>
      <c r="AZ31" t="s">
        <v>113</v>
      </c>
      <c r="BA31" s="4">
        <f>INDEX('[1]Glassdoor Scores'!C:C,MATCH($A31,'[1]Glassdoor Scores'!$A:$A,0))</f>
        <v>3.8</v>
      </c>
      <c r="BB31" t="str">
        <f>INDEX('[1]Glassdoor Scores'!B:B,MATCH($A31,'[1]Glassdoor Scores'!$A:$A,0))</f>
        <v>Instacart</v>
      </c>
      <c r="BC31">
        <f>INDEX('[1]Glassdoor Scores'!D:D,MATCH($A31,'[1]Glassdoor Scores'!$A:$A,0))</f>
        <v>2400</v>
      </c>
      <c r="BD31">
        <f>INDEX('[1]Glassdoor Scores'!E:E,MATCH($A31,'[1]Glassdoor Scores'!$A:$A,0))</f>
        <v>3.4</v>
      </c>
      <c r="BE31">
        <f>INDEX('[1]Glassdoor Scores'!F:F,MATCH($A31,'[1]Glassdoor Scores'!$A:$A,0))</f>
        <v>3.5</v>
      </c>
      <c r="BF31" s="5">
        <f>INDEX('[1]Glassdoor Scores'!G:G,MATCH($A31,'[1]Glassdoor Scores'!$A:$A,0))</f>
        <v>3.7</v>
      </c>
      <c r="BG31" s="5">
        <f>INDEX('[1]Glassdoor Scores'!H:H,MATCH($A31,'[1]Glassdoor Scores'!$A:$A,0))</f>
        <v>0.78</v>
      </c>
      <c r="BH31" t="e">
        <f>BA31&lt;#REF!</f>
        <v>#REF!</v>
      </c>
      <c r="BI31" t="e">
        <f>BB31&gt;#REF!</f>
        <v>#REF!</v>
      </c>
      <c r="BJ31" t="e">
        <f>BC31&gt;#REF!</f>
        <v>#REF!</v>
      </c>
      <c r="BK31" t="e">
        <f>BD31&gt;#REF!</f>
        <v>#REF!</v>
      </c>
      <c r="BL31" t="e">
        <f>BE31&gt;#REF!</f>
        <v>#REF!</v>
      </c>
      <c r="BM31" t="e">
        <f>BF31&gt;#REF!</f>
        <v>#REF!</v>
      </c>
      <c r="BN31" t="s">
        <v>175</v>
      </c>
      <c r="BO31" s="1" t="s">
        <v>558</v>
      </c>
      <c r="BP31">
        <v>4</v>
      </c>
      <c r="BQ31">
        <v>0</v>
      </c>
      <c r="BR31" s="1" t="s">
        <v>559</v>
      </c>
      <c r="BS31" t="s">
        <v>560</v>
      </c>
      <c r="BT31" s="1" t="s">
        <v>561</v>
      </c>
      <c r="BU31" s="1"/>
      <c r="BV31" s="1"/>
      <c r="BW31" s="1"/>
      <c r="BX31" s="1"/>
      <c r="BY31" s="1"/>
      <c r="BZ31" s="1"/>
      <c r="CA31" s="1"/>
      <c r="CB31" s="1">
        <v>212</v>
      </c>
      <c r="CC31" s="6">
        <v>0.25</v>
      </c>
      <c r="CD31" s="1">
        <v>5175</v>
      </c>
      <c r="CE31" s="6">
        <v>0.03</v>
      </c>
      <c r="CF31" s="6">
        <f t="shared" si="3"/>
        <v>4.0966183574879224E-2</v>
      </c>
      <c r="CG31" s="7" t="e">
        <f t="shared" si="4"/>
        <v>#VALUE!</v>
      </c>
      <c r="CH31" s="1">
        <v>1</v>
      </c>
      <c r="CI31">
        <f>IFERROR(IF(AX31=[1]Sheet1!$L$2,VLOOKUP(CB31,[1]Sheet1!$X$3:$Y$7,2,TRUE),IF(AX31=[1]Sheet1!$L$3,VLOOKUP(CB31,[1]Sheet1!$Z$3:$AA$7,2,TRUE),VLOOKUP(CB31,[1]Sheet1!$AB$3:$AC$7,2,TRUE))),0)</f>
        <v>0</v>
      </c>
      <c r="CJ31" s="1">
        <f>IFERROR(VLOOKUP(CC31,[1]Sheet1!$U$3:$V$7,2,TRUE),0)</f>
        <v>4</v>
      </c>
      <c r="CK31" s="1">
        <f>MIN(IFERROR(IF(AX31=[1]Sheet1!$L$2,VLOOKUP(CE31,[1]Sheet1!$N$3:$O$7,2,TRUE),IF(AX31=[1]Sheet1!$L$3,VLOOKUP(CE31,[1]Sheet1!$P$3:$Q$6,2,TRUE),VLOOKUP(CE31,[1]Sheet1!$R$3:$S$6,2,TRUE))),0),INDEX([1]Sheet1!$I:$I,MATCH(CH31,[1]Sheet1!$A:$A,0)))</f>
        <v>0</v>
      </c>
      <c r="CL31" s="15" t="e">
        <f>INDEX([1]Sheet1!D:D,MATCH($CI31,[1]Sheet1!$A:$A,0))</f>
        <v>#N/A</v>
      </c>
      <c r="CM31" s="15" t="e">
        <f>INDEX([1]Sheet1!E:E,MATCH($CI31,[1]Sheet1!$A:$A,0))</f>
        <v>#N/A</v>
      </c>
      <c r="CN31" s="15" t="e">
        <f>INDEX([1]Sheet1!F:F,MATCH($CI31,[1]Sheet1!$A:$A,0))</f>
        <v>#N/A</v>
      </c>
      <c r="CO31" s="15"/>
      <c r="CP31" s="16" t="e">
        <f>IF(COUNTA(CO31)&gt;0,MIN(MIN(SUMPRODUCT(CI31:CK31,CL31:CN31),INDEX([1]Sheet1!$H:$H,MATCH(CH31,[1]Sheet1!$A:$A,0)))+1,5),MIN(SUMPRODUCT(CI31:CK31,CL31:CN31),INDEX([1]Sheet1!$H:$H,MATCH(CH31,[1]Sheet1!$A:$A,0))))</f>
        <v>#N/A</v>
      </c>
      <c r="CQ31" s="17" t="e">
        <f>SUMIFS([1]Rubric!Y:Y,[1]Rubric!V:V,BN31,[1]Rubric!W:W,P31)</f>
        <v>#VALUE!</v>
      </c>
      <c r="CR31" s="5" t="e">
        <f>INDEX([1]Rubric!D:D,MATCH(BP31,[1]Rubric!#REF!,0))</f>
        <v>#REF!</v>
      </c>
      <c r="CS31" s="5" t="e">
        <f>INDEX([1]Rubric!E:E,MATCH(Q31,[1]Rubric!#REF!,0))</f>
        <v>#REF!</v>
      </c>
      <c r="CT31" s="18" t="e">
        <f>SUM(CQ31:CS31)*[1]Rubric!$A$3</f>
        <v>#VALUE!</v>
      </c>
      <c r="CU31" s="19" t="e">
        <f t="shared" si="5"/>
        <v>#N/A</v>
      </c>
    </row>
    <row r="32" spans="1:99" ht="409.5" x14ac:dyDescent="0.25">
      <c r="A32">
        <v>31</v>
      </c>
      <c r="B32" t="s">
        <v>562</v>
      </c>
      <c r="C32" t="str">
        <f t="shared" si="0"/>
        <v>31 - Two Sigma</v>
      </c>
      <c r="D32" t="s">
        <v>486</v>
      </c>
      <c r="E32" t="s">
        <v>563</v>
      </c>
      <c r="F32" s="1" t="s">
        <v>564</v>
      </c>
      <c r="G32" s="1" t="str">
        <f>IFERROR(INDEX([1]Apollo!$C$2:$R$2344,MATCH($C32,[1]Apollo!$B$2:$B$2344,0),MATCH(G$1,[1]Apollo!$C$1:$R$1,0)),"")</f>
        <v/>
      </c>
      <c r="H32" s="1"/>
      <c r="I32" s="1" t="str">
        <f>IFERROR(INDEX([1]Apollo!$C$2:$R$2344,MATCH($C32,[1]Apollo!$B$2:$B$2344,0),MATCH(I$1,[1]Apollo!$C$1:$R$1,0)),"")</f>
        <v/>
      </c>
      <c r="J32" t="s">
        <v>565</v>
      </c>
      <c r="K32" s="1" t="str">
        <f>IFERROR(INDEX([1]Apollo!$C$2:$R$2344,MATCH($C32,[1]Apollo!$B$2:$B$2344,0),MATCH(K$1,[1]Apollo!$C$1:$R$1,0)),"")</f>
        <v/>
      </c>
      <c r="L32" s="1" t="str">
        <f>IFERROR(INDEX([1]Apollo!$C$2:$R$2344,MATCH($C32,[1]Apollo!$B$2:$B$2344,0),MATCH(L$1,[1]Apollo!$C$1:$R$1,0)),"")</f>
        <v/>
      </c>
      <c r="M32" s="1" t="s">
        <v>566</v>
      </c>
      <c r="N32" s="1" t="s">
        <v>567</v>
      </c>
      <c r="O32" s="1" t="str">
        <f>IFERROR(INDEX([1]Apollo!$C$2:$R$2344,MATCH($C32,[1]Apollo!$B$2:$B$2344,0),MATCH(O$1,[1]Apollo!$C$1:$R$1,0)),"")</f>
        <v/>
      </c>
      <c r="P32" s="1">
        <v>5</v>
      </c>
      <c r="Q32" s="1">
        <v>1</v>
      </c>
      <c r="R32" s="12">
        <v>14041</v>
      </c>
      <c r="S32" s="12">
        <v>12312</v>
      </c>
      <c r="T32" s="13">
        <v>36892</v>
      </c>
      <c r="U32" t="s">
        <v>188</v>
      </c>
      <c r="V32" s="1" t="str">
        <f>IFERROR(INDEX([1]Apollo!$C$2:$R$2344,MATCH($C32,[1]Apollo!$B$2:$B$2344,0),MATCH(V$1,[1]Apollo!$C$1:$R$1,0)),"")</f>
        <v/>
      </c>
      <c r="W32" t="s">
        <v>165</v>
      </c>
      <c r="X32" s="1" t="str">
        <f>IFERROR(INDEX([1]Apollo!$C$2:$R$2344,MATCH($C32,[1]Apollo!$B$2:$B$2344,0),MATCH(X$1,[1]Apollo!$C$1:$R$1,0)),"")</f>
        <v/>
      </c>
      <c r="Y32" s="1" t="str">
        <f>IFERROR(INDEX([1]Apollo!$C$2:$R$2344,MATCH($C32,[1]Apollo!$B$2:$B$2344,0),MATCH(Y$1,[1]Apollo!$C$1:$R$1,0)),"")</f>
        <v/>
      </c>
      <c r="Z32" s="1" t="str">
        <f>IFERROR(INDEX([1]Apollo!$C$2:$R$2344,MATCH($C32,[1]Apollo!$B$2:$B$2344,0),MATCH(Z$1,[1]Apollo!$C$1:$R$1,0)),"")</f>
        <v/>
      </c>
      <c r="AA32" s="2" t="str">
        <f>IFERROR(INDEX([1]Apollo!$C$2:$R$2344,MATCH($C32,[1]Apollo!$B$2:$B$2344,0),MATCH(AA$1,[1]Apollo!$C$1:$R$1,0)),"")</f>
        <v/>
      </c>
      <c r="AB32" s="3" t="str">
        <f>IFERROR(INDEX([1]Apollo!$C$2:$R$2344,MATCH($C32,[1]Apollo!$B$2:$B$2344,0),MATCH(AB$1,[1]Apollo!$C$1:$R$1,0)),"")</f>
        <v/>
      </c>
      <c r="AC32" t="s">
        <v>568</v>
      </c>
      <c r="AD32" s="1" t="str">
        <f>IFERROR(INDEX([1]Apollo!$C$2:$R$2344,MATCH($C32,[1]Apollo!$B$2:$B$2344,0),MATCH(AD$1,[1]Apollo!$C$1:$R$1,0)),"")</f>
        <v/>
      </c>
      <c r="AE32" s="14" t="s">
        <v>569</v>
      </c>
      <c r="AF32" s="1"/>
      <c r="AG32" s="1" t="s">
        <v>570</v>
      </c>
      <c r="AH32" s="1"/>
      <c r="AI32" s="1"/>
      <c r="AJ32" s="14" t="s">
        <v>571</v>
      </c>
      <c r="AK32" s="1" t="s">
        <v>149</v>
      </c>
      <c r="AL32" s="1" t="s">
        <v>358</v>
      </c>
      <c r="AM32" s="1" t="s">
        <v>572</v>
      </c>
      <c r="AN32" s="1" t="s">
        <v>360</v>
      </c>
      <c r="AO32" s="1" t="s">
        <v>279</v>
      </c>
      <c r="AP32" s="1" t="s">
        <v>219</v>
      </c>
      <c r="AQ32" s="1" t="e">
        <f>AE32=#REF!</f>
        <v>#REF!</v>
      </c>
      <c r="AR32" t="s">
        <v>573</v>
      </c>
      <c r="AS32" s="1" t="str">
        <f>IFERROR(INDEX([1]Apollo!$C$2:$R$2344,MATCH($C32,[1]Apollo!$B$2:$B$2344,0),MATCH(AS$1,[1]Apollo!$C$1:$R$1,0)),"")</f>
        <v/>
      </c>
      <c r="AT32" s="1" t="str">
        <f t="shared" si="1"/>
        <v>http://www.linkedin.com/company/27915</v>
      </c>
      <c r="AU32" s="1" t="str">
        <f t="shared" si="2"/>
        <v>http://www.linkedin.com/company/27915/insights</v>
      </c>
      <c r="AV32" t="s">
        <v>174</v>
      </c>
      <c r="AW32" s="1">
        <v>2200</v>
      </c>
      <c r="AX32" s="1" t="str">
        <f>VLOOKUP(AW32,[1]Sheet1!$K$1:$L$4,2,TRUE)</f>
        <v>&lt;10,000</v>
      </c>
      <c r="AY32" t="s">
        <v>114</v>
      </c>
      <c r="AZ32" t="s">
        <v>113</v>
      </c>
      <c r="BA32" s="23">
        <f>INDEX('[1]Glassdoor Scores'!C:C,MATCH($A32,'[1]Glassdoor Scores'!$A:$A,0))</f>
        <v>4.3</v>
      </c>
      <c r="BB32" t="str">
        <f>INDEX('[1]Glassdoor Scores'!B:B,MATCH($A32,'[1]Glassdoor Scores'!$A:$A,0))</f>
        <v>Miro</v>
      </c>
      <c r="BC32">
        <f>INDEX('[1]Glassdoor Scores'!D:D,MATCH($A32,'[1]Glassdoor Scores'!$A:$A,0))</f>
        <v>720</v>
      </c>
      <c r="BD32">
        <f>INDEX('[1]Glassdoor Scores'!E:E,MATCH($A32,'[1]Glassdoor Scores'!$A:$A,0))</f>
        <v>4.0999999999999996</v>
      </c>
      <c r="BE32">
        <f>INDEX('[1]Glassdoor Scores'!F:F,MATCH($A32,'[1]Glassdoor Scores'!$A:$A,0))</f>
        <v>4.0999999999999996</v>
      </c>
      <c r="BF32" s="17">
        <f>INDEX('[1]Glassdoor Scores'!G:G,MATCH($A32,'[1]Glassdoor Scores'!$A:$A,0))</f>
        <v>4.4000000000000004</v>
      </c>
      <c r="BG32" s="17">
        <f>INDEX('[1]Glassdoor Scores'!H:H,MATCH($A32,'[1]Glassdoor Scores'!$A:$A,0))</f>
        <v>0.93</v>
      </c>
      <c r="BH32" t="e">
        <f>BA32&lt;#REF!</f>
        <v>#REF!</v>
      </c>
      <c r="BI32" t="e">
        <f>BB32&gt;#REF!</f>
        <v>#REF!</v>
      </c>
      <c r="BJ32" t="e">
        <f>BC32&gt;#REF!</f>
        <v>#REF!</v>
      </c>
      <c r="BK32" t="e">
        <f>BD32&gt;#REF!</f>
        <v>#REF!</v>
      </c>
      <c r="BL32" t="e">
        <f>BE32&gt;#REF!</f>
        <v>#REF!</v>
      </c>
      <c r="BM32" t="e">
        <f>BF32&gt;#REF!</f>
        <v>#REF!</v>
      </c>
      <c r="BN32" t="s">
        <v>440</v>
      </c>
      <c r="BO32" s="1" t="s">
        <v>574</v>
      </c>
      <c r="BP32">
        <v>4</v>
      </c>
      <c r="BQ32">
        <v>1</v>
      </c>
      <c r="BR32" s="1" t="s">
        <v>575</v>
      </c>
      <c r="BS32" t="s">
        <v>576</v>
      </c>
      <c r="BT32" s="1" t="s">
        <v>577</v>
      </c>
      <c r="BU32" s="1"/>
      <c r="BV32" s="1"/>
      <c r="BW32" s="1"/>
      <c r="BX32" s="1"/>
      <c r="BY32" s="1"/>
      <c r="BZ32" s="1"/>
      <c r="CA32" s="1"/>
      <c r="CB32" s="1">
        <v>41</v>
      </c>
      <c r="CC32" s="6">
        <v>0.46</v>
      </c>
      <c r="CD32" s="1">
        <v>2388</v>
      </c>
      <c r="CE32" s="6">
        <v>0.02</v>
      </c>
      <c r="CF32" s="6">
        <f t="shared" si="3"/>
        <v>1.7169179229480736E-2</v>
      </c>
      <c r="CG32" s="7">
        <f t="shared" si="4"/>
        <v>1.0854545454545454</v>
      </c>
      <c r="CH32" s="1">
        <v>1</v>
      </c>
      <c r="CI32">
        <f>IFERROR(IF(AX32=[1]Sheet1!$L$2,VLOOKUP(CB32,[1]Sheet1!$X$3:$Y$7,2,TRUE),IF(AX32=[1]Sheet1!$L$3,VLOOKUP(CB32,[1]Sheet1!$Z$3:$AA$7,2,TRUE),VLOOKUP(CB32,[1]Sheet1!$AB$3:$AC$7,2,TRUE))),0)</f>
        <v>3</v>
      </c>
      <c r="CJ32" s="1">
        <f>IFERROR(VLOOKUP(CC32,[1]Sheet1!$U$3:$V$7,2,TRUE),0)</f>
        <v>5</v>
      </c>
      <c r="CK32" s="1">
        <f>MIN(IFERROR(IF(AX32=[1]Sheet1!$L$2,VLOOKUP(CE32,[1]Sheet1!$N$3:$O$7,2,TRUE),IF(AX32=[1]Sheet1!$L$3,VLOOKUP(CE32,[1]Sheet1!$P$3:$Q$6,2,TRUE),VLOOKUP(CE32,[1]Sheet1!$R$3:$S$6,2,TRUE))),0),INDEX([1]Sheet1!$I:$I,MATCH(CH32,[1]Sheet1!$A:$A,0)))</f>
        <v>3</v>
      </c>
      <c r="CL32" s="15">
        <f>INDEX([1]Sheet1!D:D,MATCH($CI32,[1]Sheet1!$A:$A,0))</f>
        <v>0</v>
      </c>
      <c r="CM32" s="15">
        <f>INDEX([1]Sheet1!E:E,MATCH($CI32,[1]Sheet1!$A:$A,0))</f>
        <v>0</v>
      </c>
      <c r="CN32" s="15">
        <f>INDEX([1]Sheet1!F:F,MATCH($CI32,[1]Sheet1!$A:$A,0))</f>
        <v>0</v>
      </c>
      <c r="CO32" s="15"/>
      <c r="CP32" s="16">
        <f>IF(COUNTA(CO32)&gt;0,MIN(MIN(SUMPRODUCT(CI32:CK32,CL32:CN32),INDEX([1]Sheet1!$H:$H,MATCH(CH32,[1]Sheet1!$A:$A,0)))+1,5),MIN(SUMPRODUCT(CI32:CK32,CL32:CN32),INDEX([1]Sheet1!$H:$H,MATCH(CH32,[1]Sheet1!$A:$A,0))))</f>
        <v>0</v>
      </c>
      <c r="CQ32" s="17" t="e">
        <f>SUMIFS([1]Rubric!Y:Y,[1]Rubric!V:V,BN32,[1]Rubric!W:W,P32)</f>
        <v>#VALUE!</v>
      </c>
      <c r="CR32" s="17" t="e">
        <f>INDEX([1]Rubric!D:D,MATCH(BP32,[1]Rubric!#REF!,0))</f>
        <v>#REF!</v>
      </c>
      <c r="CS32" s="17" t="e">
        <f>INDEX([1]Rubric!E:E,MATCH(Q32,[1]Rubric!#REF!,0))</f>
        <v>#REF!</v>
      </c>
      <c r="CT32" s="18" t="e">
        <f>SUM(CQ32:CS32)*[1]Rubric!$A$3</f>
        <v>#VALUE!</v>
      </c>
      <c r="CU32" s="19" t="e">
        <f t="shared" si="5"/>
        <v>#VALUE!</v>
      </c>
    </row>
    <row r="33" spans="1:99" ht="210" x14ac:dyDescent="0.25">
      <c r="A33">
        <v>32</v>
      </c>
      <c r="B33" t="s">
        <v>578</v>
      </c>
      <c r="C33" t="str">
        <f t="shared" si="0"/>
        <v>32 - Café</v>
      </c>
      <c r="D33" t="s">
        <v>486</v>
      </c>
      <c r="F33" s="1"/>
      <c r="G33" s="1" t="e">
        <f>INDEX([1]Apollo!$C$2:$R$2344,MATCH($C33,[1]Apollo!$A$2:$A$2344,0),MATCH(G$1,[1]Apollo!$C$1:$R$1,0))</f>
        <v>#N/A</v>
      </c>
      <c r="H33" s="1"/>
      <c r="I33" s="1" t="e">
        <f>INDEX([1]Apollo!$C$2:$R$2344,MATCH($C33,[1]Apollo!$A$2:$A$2344,0),MATCH(I$1,[1]Apollo!$C$1:$R$1,0))</f>
        <v>#N/A</v>
      </c>
      <c r="K33" s="1" t="e">
        <f>INDEX([1]Apollo!$C$2:$R$2344,MATCH($C33,[1]Apollo!$A$2:$A$2344,0),MATCH(K$1,[1]Apollo!$C$1:$R$1,0))</f>
        <v>#N/A</v>
      </c>
      <c r="L33" s="1" t="e">
        <f>INDEX([1]Apollo!$C$2:$R$2344,MATCH($C33,[1]Apollo!$A$2:$A$2344,0),MATCH(L$1,[1]Apollo!$C$1:$R$1,0))</f>
        <v>#N/A</v>
      </c>
      <c r="M33" s="1"/>
      <c r="N33" s="1"/>
      <c r="O33" s="1" t="e">
        <f>INDEX([1]Apollo!$C$2:$R$2344,MATCH($C33,[1]Apollo!$A$2:$A$2344,0),MATCH(O$1,[1]Apollo!$C$1:$R$1,0))</f>
        <v>#N/A</v>
      </c>
      <c r="P33" s="1">
        <v>4.5</v>
      </c>
      <c r="Q33" s="1">
        <v>4</v>
      </c>
      <c r="V33" s="1" t="e">
        <f>INDEX([1]Apollo!$C$2:$R$2344,MATCH($C33,[1]Apollo!$A$2:$A$2344,0),MATCH(V$1,[1]Apollo!$C$1:$R$1,0))</f>
        <v>#N/A</v>
      </c>
      <c r="X33" s="1" t="e">
        <f>INDEX([1]Apollo!$C$2:$R$2344,MATCH($C33,[1]Apollo!$A$2:$A$2344,0),MATCH(X$1,[1]Apollo!$C$1:$R$1,0))</f>
        <v>#N/A</v>
      </c>
      <c r="Y33" s="1" t="e">
        <f>INDEX([1]Apollo!$C$2:$R$2344,MATCH($C33,[1]Apollo!$A$2:$A$2344,0),MATCH(Y$1,[1]Apollo!$C$1:$R$1,0))</f>
        <v>#N/A</v>
      </c>
      <c r="Z33" s="1" t="e">
        <f>INDEX([1]Apollo!$C$2:$R$2344,MATCH($C33,[1]Apollo!$A$2:$A$2344,0),MATCH(Z$1,[1]Apollo!$C$1:$R$1,0))</f>
        <v>#N/A</v>
      </c>
      <c r="AA33" s="2" t="e">
        <f>INDEX([1]Apollo!$C$2:$R$2344,MATCH($C33,[1]Apollo!$A$2:$A$2344,0),MATCH(AA$1,[1]Apollo!$C$1:$R$1,0))</f>
        <v>#N/A</v>
      </c>
      <c r="AB33" s="3" t="e">
        <f>INDEX([1]Apollo!$C$2:$R$2344,MATCH($C33,[1]Apollo!$A$2:$A$2344,0),MATCH(AB$1,[1]Apollo!$C$1:$R$1,0))</f>
        <v>#N/A</v>
      </c>
      <c r="AD33" s="1" t="e">
        <f>INDEX([1]Apollo!$C$2:$R$2344,MATCH($C33,[1]Apollo!$A$2:$A$2344,0),MATCH(AD$1,[1]Apollo!$C$1:$R$1,0))</f>
        <v>#N/A</v>
      </c>
      <c r="AE33" s="14" t="s">
        <v>579</v>
      </c>
      <c r="AF33" s="1" t="s">
        <v>580</v>
      </c>
      <c r="AG33" s="1" t="s">
        <v>169</v>
      </c>
      <c r="AH33" s="1"/>
      <c r="AI33" s="1"/>
      <c r="AJ33" s="14" t="s">
        <v>579</v>
      </c>
      <c r="AK33" s="1" t="s">
        <v>581</v>
      </c>
      <c r="AL33" s="1" t="s">
        <v>106</v>
      </c>
      <c r="AM33" s="1" t="s">
        <v>171</v>
      </c>
      <c r="AN33" s="1" t="s">
        <v>106</v>
      </c>
      <c r="AO33" s="1" t="s">
        <v>582</v>
      </c>
      <c r="AP33" s="1" t="s">
        <v>583</v>
      </c>
      <c r="AQ33" s="1" t="e">
        <f>AE33=#REF!</f>
        <v>#REF!</v>
      </c>
      <c r="AS33" s="1" t="e">
        <f>INDEX([1]Apollo!$C$2:$R$2344,MATCH($C33,[1]Apollo!$A$2:$A$2344,0),MATCH(AS$1,[1]Apollo!$C$1:$R$1,0))</f>
        <v>#N/A</v>
      </c>
      <c r="AT33" s="1" t="e">
        <f t="shared" si="1"/>
        <v>#N/A</v>
      </c>
      <c r="AU33" s="1" t="e">
        <f t="shared" si="2"/>
        <v>#N/A</v>
      </c>
      <c r="AW33" s="1" t="e">
        <f>INDEX([1]Apollo!$C$2:$R$2344,MATCH($C33,[1]Apollo!$A$2:$A$2344,0),MATCH(AW$1,[1]Apollo!$C$1:$R$1,0))</f>
        <v>#N/A</v>
      </c>
      <c r="AX33" s="1" t="e">
        <f>VLOOKUP(AW33,[1]Sheet1!$K$1:$L$4,2,TRUE)</f>
        <v>#N/A</v>
      </c>
      <c r="BA33">
        <v>12</v>
      </c>
      <c r="BB33">
        <v>4.5</v>
      </c>
      <c r="BC33">
        <v>4.2</v>
      </c>
      <c r="BD33">
        <v>4.4000000000000004</v>
      </c>
      <c r="BE33">
        <v>4.5999999999999996</v>
      </c>
      <c r="BF33" s="5">
        <v>0.95</v>
      </c>
      <c r="BG33" s="5">
        <v>0.8</v>
      </c>
      <c r="BH33" t="e">
        <f>BA33&lt;#REF!</f>
        <v>#REF!</v>
      </c>
      <c r="BI33" t="e">
        <f>BB33&gt;#REF!</f>
        <v>#REF!</v>
      </c>
      <c r="BJ33" t="e">
        <f>BC33&gt;#REF!</f>
        <v>#REF!</v>
      </c>
      <c r="BK33" t="e">
        <f>BD33&gt;#REF!</f>
        <v>#REF!</v>
      </c>
      <c r="BL33" t="e">
        <f>BE33&gt;#REF!</f>
        <v>#REF!</v>
      </c>
      <c r="BM33" s="5" t="e">
        <f>BF33&gt;#REF!</f>
        <v>#REF!</v>
      </c>
      <c r="BN33" t="s">
        <v>115</v>
      </c>
      <c r="BO33" s="1" t="s">
        <v>584</v>
      </c>
      <c r="BP33">
        <v>5</v>
      </c>
      <c r="BQ33">
        <v>0</v>
      </c>
      <c r="BR33" s="1" t="s">
        <v>585</v>
      </c>
      <c r="BS33" t="s">
        <v>586</v>
      </c>
      <c r="BT33" s="1" t="s">
        <v>587</v>
      </c>
      <c r="BU33" s="1"/>
      <c r="BV33" s="1"/>
      <c r="BW33" s="1"/>
      <c r="BX33" s="1"/>
      <c r="BY33" s="1"/>
      <c r="BZ33" s="1"/>
      <c r="CA33" s="1"/>
      <c r="CB33" s="24">
        <v>4</v>
      </c>
      <c r="CC33" s="6" t="s">
        <v>480</v>
      </c>
      <c r="CD33" s="1">
        <v>12884</v>
      </c>
      <c r="CE33" s="6">
        <v>0.12</v>
      </c>
      <c r="CF33" s="6">
        <f t="shared" si="3"/>
        <v>3.1046258925799441E-4</v>
      </c>
      <c r="CG33" s="7" t="e">
        <f t="shared" si="4"/>
        <v>#N/A</v>
      </c>
      <c r="CH33" s="1">
        <v>4</v>
      </c>
      <c r="CI33">
        <f>IFERROR(IF(AX33=[1]Sheet1!$L$2,VLOOKUP(CB33,[1]Sheet1!$X$3:$Y$7,2,TRUE),IF(AX33=[1]Sheet1!$L$3,VLOOKUP(CB33,[1]Sheet1!$Z$3:$AA$7,2,TRUE),VLOOKUP(CB33,[1]Sheet1!$AB$3:$AC$7,2,TRUE))),0)</f>
        <v>0</v>
      </c>
      <c r="CJ33" s="1">
        <f>IFERROR(VLOOKUP(CC33,[1]Sheet1!$U$3:$V$7,2,TRUE),0)</f>
        <v>0</v>
      </c>
      <c r="CK33" s="1">
        <f>MIN(IFERROR(IF(AX33=[1]Sheet1!$L$2,VLOOKUP(CE33,[1]Sheet1!$N$3:$O$7,2,TRUE),IF(AX33=[1]Sheet1!$L$3,VLOOKUP(CE33,[1]Sheet1!$P$3:$Q$6,2,TRUE),VLOOKUP(CE33,[1]Sheet1!$R$3:$S$6,2,TRUE))),0),INDEX([1]Sheet1!$I:$I,MATCH(CH33,[1]Sheet1!$A:$A,0)))</f>
        <v>0</v>
      </c>
      <c r="CL33" s="15" t="e">
        <f>INDEX([1]Sheet1!D:D,MATCH($CI33,[1]Sheet1!$A:$A,0))</f>
        <v>#N/A</v>
      </c>
      <c r="CM33" s="15" t="e">
        <f>INDEX([1]Sheet1!E:E,MATCH($CI33,[1]Sheet1!$A:$A,0))</f>
        <v>#N/A</v>
      </c>
      <c r="CN33" s="15" t="e">
        <f>INDEX([1]Sheet1!F:F,MATCH($CI33,[1]Sheet1!$A:$A,0))</f>
        <v>#N/A</v>
      </c>
      <c r="CO33" s="15"/>
      <c r="CP33" s="16" t="e">
        <f>IF(COUNTA(CO33)&gt;0,MIN(MIN(SUMPRODUCT(CI33:CK33,CL33:CN33),INDEX([1]Sheet1!$H:$H,MATCH(CH33,[1]Sheet1!$A:$A,0)))+1,5),MIN(SUMPRODUCT(CI33:CK33,CL33:CN33),INDEX([1]Sheet1!$H:$H,MATCH(CH33,[1]Sheet1!$A:$A,0))))</f>
        <v>#N/A</v>
      </c>
      <c r="CQ33" s="17" t="e">
        <f>SUMIFS([1]Rubric!Y:Y,[1]Rubric!V:V,BN33,[1]Rubric!W:W,P33)</f>
        <v>#VALUE!</v>
      </c>
      <c r="CR33" s="5" t="e">
        <f>INDEX([1]Rubric!D:D,MATCH(BP33,[1]Rubric!#REF!,0))</f>
        <v>#REF!</v>
      </c>
      <c r="CS33" s="5" t="e">
        <f>INDEX([1]Rubric!E:E,MATCH(Q33,[1]Rubric!#REF!,0))</f>
        <v>#REF!</v>
      </c>
      <c r="CT33" s="18" t="e">
        <f>SUM(CQ33:CS33)*[1]Rubric!$A$3</f>
        <v>#VALUE!</v>
      </c>
      <c r="CU33" s="19" t="e">
        <f t="shared" si="5"/>
        <v>#N/A</v>
      </c>
    </row>
    <row r="34" spans="1:99" ht="409.5" x14ac:dyDescent="0.25">
      <c r="A34">
        <v>33</v>
      </c>
      <c r="B34" t="s">
        <v>588</v>
      </c>
      <c r="C34" t="str">
        <f t="shared" si="0"/>
        <v>33 - InteleTravel.com</v>
      </c>
      <c r="D34" t="s">
        <v>486</v>
      </c>
      <c r="E34" t="s">
        <v>589</v>
      </c>
      <c r="F34" s="1" t="s">
        <v>590</v>
      </c>
      <c r="G34" s="1" t="str">
        <f>IFERROR(INDEX([1]Apollo!$C$2:$R$2344,MATCH($C34,[1]Apollo!$B$2:$B$2344,0),MATCH(G$1,[1]Apollo!$C$1:$R$1,0)),"")</f>
        <v/>
      </c>
      <c r="H34" s="1"/>
      <c r="I34" s="1" t="str">
        <f>IFERROR(INDEX([1]Apollo!$C$2:$R$2344,MATCH($C34,[1]Apollo!$B$2:$B$2344,0),MATCH(I$1,[1]Apollo!$C$1:$R$1,0)),"")</f>
        <v/>
      </c>
      <c r="J34" t="s">
        <v>591</v>
      </c>
      <c r="K34" s="1" t="str">
        <f>IFERROR(INDEX([1]Apollo!$C$2:$R$2344,MATCH($C34,[1]Apollo!$B$2:$B$2344,0),MATCH(K$1,[1]Apollo!$C$1:$R$1,0)),"")</f>
        <v/>
      </c>
      <c r="L34" s="1" t="str">
        <f>IFERROR(INDEX([1]Apollo!$C$2:$R$2344,MATCH($C34,[1]Apollo!$B$2:$B$2344,0),MATCH(L$1,[1]Apollo!$C$1:$R$1,0)),"")</f>
        <v/>
      </c>
      <c r="M34" s="1" t="s">
        <v>592</v>
      </c>
      <c r="N34" s="1" t="s">
        <v>592</v>
      </c>
      <c r="O34" s="1" t="str">
        <f>IFERROR(INDEX([1]Apollo!$C$2:$R$2344,MATCH($C34,[1]Apollo!$B$2:$B$2344,0),MATCH(O$1,[1]Apollo!$C$1:$R$1,0)),"")</f>
        <v/>
      </c>
      <c r="P34" s="1">
        <v>4</v>
      </c>
      <c r="Q34" s="1">
        <v>4</v>
      </c>
      <c r="R34" s="12">
        <v>292756</v>
      </c>
      <c r="S34" s="12">
        <v>276730</v>
      </c>
      <c r="T34" s="13">
        <v>33698</v>
      </c>
      <c r="U34" t="s">
        <v>99</v>
      </c>
      <c r="V34" s="1" t="str">
        <f>IFERROR(INDEX([1]Apollo!$C$2:$R$2344,MATCH($C34,[1]Apollo!$B$2:$B$2344,0),MATCH(V$1,[1]Apollo!$C$1:$R$1,0)),"")</f>
        <v/>
      </c>
      <c r="W34" t="s">
        <v>231</v>
      </c>
      <c r="X34" s="1" t="str">
        <f>IFERROR(INDEX([1]Apollo!$C$2:$R$2344,MATCH($C34,[1]Apollo!$B$2:$B$2344,0),MATCH(X$1,[1]Apollo!$C$1:$R$1,0)),"")</f>
        <v/>
      </c>
      <c r="Y34" s="1" t="str">
        <f>IFERROR(INDEX([1]Apollo!$C$2:$R$2344,MATCH($C34,[1]Apollo!$B$2:$B$2344,0),MATCH(Y$1,[1]Apollo!$C$1:$R$1,0)),"")</f>
        <v/>
      </c>
      <c r="Z34" s="1" t="str">
        <f>IFERROR(INDEX([1]Apollo!$C$2:$R$2344,MATCH($C34,[1]Apollo!$B$2:$B$2344,0),MATCH(Z$1,[1]Apollo!$C$1:$R$1,0)),"")</f>
        <v/>
      </c>
      <c r="AA34" s="2" t="str">
        <f>IFERROR(INDEX([1]Apollo!$C$2:$R$2344,MATCH($C34,[1]Apollo!$B$2:$B$2344,0),MATCH(AA$1,[1]Apollo!$C$1:$R$1,0)),"")</f>
        <v/>
      </c>
      <c r="AB34" s="3" t="str">
        <f>IFERROR(INDEX([1]Apollo!$C$2:$R$2344,MATCH($C34,[1]Apollo!$B$2:$B$2344,0),MATCH(AB$1,[1]Apollo!$C$1:$R$1,0)),"")</f>
        <v/>
      </c>
      <c r="AC34" t="s">
        <v>593</v>
      </c>
      <c r="AD34" s="1" t="str">
        <f>IFERROR(INDEX([1]Apollo!$C$2:$R$2344,MATCH($C34,[1]Apollo!$B$2:$B$2344,0),MATCH(AD$1,[1]Apollo!$C$1:$R$1,0)),"")</f>
        <v/>
      </c>
      <c r="AE34" s="1" t="s">
        <v>480</v>
      </c>
      <c r="AF34" s="1"/>
      <c r="AG34" s="1" t="s">
        <v>480</v>
      </c>
      <c r="AH34" s="1"/>
      <c r="AI34" s="1"/>
      <c r="AJ34" s="1" t="s">
        <v>594</v>
      </c>
      <c r="AK34" s="1" t="s">
        <v>480</v>
      </c>
      <c r="AL34" s="1" t="s">
        <v>480</v>
      </c>
      <c r="AM34" s="1" t="s">
        <v>480</v>
      </c>
      <c r="AN34" s="1" t="s">
        <v>480</v>
      </c>
      <c r="AO34" s="1" t="s">
        <v>594</v>
      </c>
      <c r="AP34" s="1" t="s">
        <v>595</v>
      </c>
      <c r="AQ34" s="1" t="e">
        <f>AE34=#REF!</f>
        <v>#REF!</v>
      </c>
      <c r="AR34" t="s">
        <v>596</v>
      </c>
      <c r="AS34" s="1" t="str">
        <f>IFERROR(INDEX([1]Apollo!$C$2:$R$2344,MATCH($C34,[1]Apollo!$B$2:$B$2344,0),MATCH(AS$1,[1]Apollo!$C$1:$R$1,0)),"")</f>
        <v/>
      </c>
      <c r="AT34" s="1" t="str">
        <f t="shared" si="1"/>
        <v>https://www.linkedin.com/company/inteletravel-com/</v>
      </c>
      <c r="AU34" s="1" t="str">
        <f t="shared" si="2"/>
        <v>https://www.linkedin.com/company/inteletravel-com//insights</v>
      </c>
      <c r="AV34" t="s">
        <v>174</v>
      </c>
      <c r="AW34" s="1" t="str">
        <f>IFERROR(INDEX([1]Apollo!$C$2:$R$2344,MATCH($C34,[1]Apollo!$B$2:$B$2344,0),MATCH(AW$1,[1]Apollo!$C$1:$R$1,0)),"")</f>
        <v/>
      </c>
      <c r="AX34" s="1" t="e">
        <f>VLOOKUP(AW34,[1]Sheet1!$K$1:$L$4,2,TRUE)</f>
        <v>#N/A</v>
      </c>
      <c r="AY34" t="s">
        <v>114</v>
      </c>
      <c r="AZ34" t="s">
        <v>138</v>
      </c>
      <c r="BA34" s="4">
        <f>INDEX('[1]Glassdoor Scores'!C:C,MATCH($A34,'[1]Glassdoor Scores'!$A:$A,0))</f>
        <v>4.4000000000000004</v>
      </c>
      <c r="BB34" t="str">
        <f>INDEX('[1]Glassdoor Scores'!B:B,MATCH($A34,'[1]Glassdoor Scores'!$A:$A,0))</f>
        <v>Moloco</v>
      </c>
      <c r="BC34">
        <f>INDEX('[1]Glassdoor Scores'!D:D,MATCH($A34,'[1]Glassdoor Scores'!$A:$A,0))</f>
        <v>180</v>
      </c>
      <c r="BD34">
        <f>INDEX('[1]Glassdoor Scores'!E:E,MATCH($A34,'[1]Glassdoor Scores'!$A:$A,0))</f>
        <v>3.9</v>
      </c>
      <c r="BE34">
        <f>INDEX('[1]Glassdoor Scores'!F:F,MATCH($A34,'[1]Glassdoor Scores'!$A:$A,0))</f>
        <v>4.2</v>
      </c>
      <c r="BF34" s="5">
        <f>INDEX('[1]Glassdoor Scores'!G:G,MATCH($A34,'[1]Glassdoor Scores'!$A:$A,0))</f>
        <v>4.5</v>
      </c>
      <c r="BG34" s="5">
        <f>INDEX('[1]Glassdoor Scores'!H:H,MATCH($A34,'[1]Glassdoor Scores'!$A:$A,0))</f>
        <v>0.94</v>
      </c>
      <c r="BH34" t="e">
        <f>BA34&lt;#REF!</f>
        <v>#REF!</v>
      </c>
      <c r="BI34" t="e">
        <f>BB34&gt;#REF!</f>
        <v>#REF!</v>
      </c>
      <c r="BJ34" t="e">
        <f>BC34&gt;#REF!</f>
        <v>#REF!</v>
      </c>
      <c r="BK34" t="e">
        <f>BD34&gt;#REF!</f>
        <v>#REF!</v>
      </c>
      <c r="BL34" t="e">
        <f>BE34&gt;#REF!</f>
        <v>#REF!</v>
      </c>
      <c r="BM34" t="e">
        <f>BF34&gt;#REF!</f>
        <v>#REF!</v>
      </c>
      <c r="BN34" t="s">
        <v>175</v>
      </c>
      <c r="BO34" s="1" t="s">
        <v>597</v>
      </c>
      <c r="BP34">
        <v>5</v>
      </c>
      <c r="BQ34">
        <v>0</v>
      </c>
      <c r="BR34" s="1" t="s">
        <v>598</v>
      </c>
      <c r="BS34" t="s">
        <v>599</v>
      </c>
      <c r="BT34" s="1" t="s">
        <v>600</v>
      </c>
      <c r="BU34" s="1"/>
      <c r="BV34" s="1"/>
      <c r="BW34" s="1"/>
      <c r="BX34" s="1"/>
      <c r="BY34" s="1"/>
      <c r="BZ34" s="1"/>
      <c r="CA34" s="1"/>
      <c r="CB34" s="6" t="s">
        <v>480</v>
      </c>
      <c r="CC34" s="6" t="s">
        <v>480</v>
      </c>
      <c r="CD34" s="1">
        <v>4965</v>
      </c>
      <c r="CE34" s="6">
        <v>0.05</v>
      </c>
      <c r="CF34" s="6" t="str">
        <f t="shared" si="3"/>
        <v/>
      </c>
      <c r="CG34" s="7" t="e">
        <f t="shared" si="4"/>
        <v>#VALUE!</v>
      </c>
      <c r="CH34" s="1">
        <v>3</v>
      </c>
      <c r="CI34">
        <f>IFERROR(IF(AX34=[1]Sheet1!$L$2,VLOOKUP(CB34,[1]Sheet1!$X$3:$Y$7,2,TRUE),IF(AX34=[1]Sheet1!$L$3,VLOOKUP(CB34,[1]Sheet1!$Z$3:$AA$7,2,TRUE),VLOOKUP(CB34,[1]Sheet1!$AB$3:$AC$7,2,TRUE))),0)</f>
        <v>0</v>
      </c>
      <c r="CJ34" s="1">
        <f>IFERROR(VLOOKUP(CC34,[1]Sheet1!$U$3:$V$7,2,TRUE),0)</f>
        <v>0</v>
      </c>
      <c r="CK34" s="1">
        <f>MIN(IFERROR(IF(AX34=[1]Sheet1!$L$2,VLOOKUP(CE34,[1]Sheet1!$N$3:$O$7,2,TRUE),IF(AX34=[1]Sheet1!$L$3,VLOOKUP(CE34,[1]Sheet1!$P$3:$Q$6,2,TRUE),VLOOKUP(CE34,[1]Sheet1!$R$3:$S$6,2,TRUE))),0),INDEX([1]Sheet1!$I:$I,MATCH(CH34,[1]Sheet1!$A:$A,0)))</f>
        <v>0</v>
      </c>
      <c r="CL34" s="15" t="e">
        <f>INDEX([1]Sheet1!D:D,MATCH($CI34,[1]Sheet1!$A:$A,0))</f>
        <v>#N/A</v>
      </c>
      <c r="CM34" s="15" t="e">
        <f>INDEX([1]Sheet1!E:E,MATCH($CI34,[1]Sheet1!$A:$A,0))</f>
        <v>#N/A</v>
      </c>
      <c r="CN34" s="15" t="e">
        <f>INDEX([1]Sheet1!F:F,MATCH($CI34,[1]Sheet1!$A:$A,0))</f>
        <v>#N/A</v>
      </c>
      <c r="CO34" s="15"/>
      <c r="CP34" s="16" t="e">
        <f>IF(COUNTA(CO34)&gt;0,MIN(MIN(SUMPRODUCT(CI34:CK34,CL34:CN34),INDEX([1]Sheet1!$H:$H,MATCH(CH34,[1]Sheet1!$A:$A,0)))+1,5),MIN(SUMPRODUCT(CI34:CK34,CL34:CN34),INDEX([1]Sheet1!$H:$H,MATCH(CH34,[1]Sheet1!$A:$A,0))))</f>
        <v>#N/A</v>
      </c>
      <c r="CQ34" s="17" t="e">
        <f>SUMIFS([1]Rubric!Y:Y,[1]Rubric!V:V,BN34,[1]Rubric!W:W,P34)</f>
        <v>#VALUE!</v>
      </c>
      <c r="CR34" s="5" t="e">
        <f>INDEX([1]Rubric!D:D,MATCH(BP34,[1]Rubric!#REF!,0))</f>
        <v>#REF!</v>
      </c>
      <c r="CS34" s="5" t="e">
        <f>INDEX([1]Rubric!E:E,MATCH(Q34,[1]Rubric!#REF!,0))</f>
        <v>#REF!</v>
      </c>
      <c r="CT34" s="18" t="e">
        <f>SUM(CQ34:CS34)*[1]Rubric!$A$3</f>
        <v>#VALUE!</v>
      </c>
      <c r="CU34" s="19" t="e">
        <f t="shared" si="5"/>
        <v>#N/A</v>
      </c>
    </row>
    <row r="35" spans="1:99" ht="409.5" x14ac:dyDescent="0.25">
      <c r="A35">
        <v>34</v>
      </c>
      <c r="B35" t="s">
        <v>601</v>
      </c>
      <c r="C35" t="str">
        <f t="shared" si="0"/>
        <v>34 - Remote</v>
      </c>
      <c r="D35" t="s">
        <v>486</v>
      </c>
      <c r="E35" t="s">
        <v>602</v>
      </c>
      <c r="F35" s="1" t="s">
        <v>603</v>
      </c>
      <c r="G35" s="1" t="str">
        <f>IFERROR(INDEX([1]Apollo!$C$2:$R$2344,MATCH($C35,[1]Apollo!$B$2:$B$2344,0),MATCH(G$1,[1]Apollo!$C$1:$R$1,0)),"")</f>
        <v/>
      </c>
      <c r="H35" s="1" t="s">
        <v>604</v>
      </c>
      <c r="I35" s="1" t="str">
        <f>IFERROR(INDEX([1]Apollo!$C$2:$R$2344,MATCH($C35,[1]Apollo!$B$2:$B$2344,0),MATCH(I$1,[1]Apollo!$C$1:$R$1,0)),"")</f>
        <v/>
      </c>
      <c r="J35" t="s">
        <v>213</v>
      </c>
      <c r="K35" s="1" t="str">
        <f>IFERROR(INDEX([1]Apollo!$C$2:$R$2344,MATCH($C35,[1]Apollo!$B$2:$B$2344,0),MATCH(K$1,[1]Apollo!$C$1:$R$1,0)),"")</f>
        <v/>
      </c>
      <c r="L35" s="1" t="str">
        <f>IFERROR(INDEX([1]Apollo!$C$2:$R$2344,MATCH($C35,[1]Apollo!$B$2:$B$2344,0),MATCH(L$1,[1]Apollo!$C$1:$R$1,0)),"")</f>
        <v/>
      </c>
      <c r="M35" s="1" t="s">
        <v>605</v>
      </c>
      <c r="N35" s="1" t="s">
        <v>606</v>
      </c>
      <c r="O35" s="1" t="str">
        <f>IFERROR(INDEX([1]Apollo!$C$2:$R$2344,MATCH($C35,[1]Apollo!$B$2:$B$2344,0),MATCH(O$1,[1]Apollo!$C$1:$R$1,0)),"")</f>
        <v/>
      </c>
      <c r="P35" s="1">
        <v>3</v>
      </c>
      <c r="Q35" s="1">
        <v>3</v>
      </c>
      <c r="R35" s="12">
        <v>3490</v>
      </c>
      <c r="S35" s="12">
        <v>2852</v>
      </c>
      <c r="T35" s="13">
        <v>43466</v>
      </c>
      <c r="U35" t="s">
        <v>188</v>
      </c>
      <c r="V35" s="1" t="str">
        <f>IFERROR(INDEX([1]Apollo!$C$2:$R$2344,MATCH($C35,[1]Apollo!$B$2:$B$2344,0),MATCH(V$1,[1]Apollo!$C$1:$R$1,0)),"")</f>
        <v/>
      </c>
      <c r="W35" t="s">
        <v>165</v>
      </c>
      <c r="X35" s="1" t="str">
        <f>IFERROR(INDEX([1]Apollo!$C$2:$R$2344,MATCH($C35,[1]Apollo!$B$2:$B$2344,0),MATCH(X$1,[1]Apollo!$C$1:$R$1,0)),"")</f>
        <v/>
      </c>
      <c r="Y35" s="1" t="str">
        <f>IFERROR(INDEX([1]Apollo!$C$2:$R$2344,MATCH($C35,[1]Apollo!$B$2:$B$2344,0),MATCH(Y$1,[1]Apollo!$C$1:$R$1,0)),"")</f>
        <v/>
      </c>
      <c r="Z35" s="1" t="str">
        <f>IFERROR(INDEX([1]Apollo!$C$2:$R$2344,MATCH($C35,[1]Apollo!$B$2:$B$2344,0),MATCH(Z$1,[1]Apollo!$C$1:$R$1,0)),"")</f>
        <v/>
      </c>
      <c r="AA35" s="2" t="str">
        <f>IFERROR(INDEX([1]Apollo!$C$2:$R$2344,MATCH($C35,[1]Apollo!$B$2:$B$2344,0),MATCH(AA$1,[1]Apollo!$C$1:$R$1,0)),"")</f>
        <v/>
      </c>
      <c r="AB35" s="3" t="str">
        <f>IFERROR(INDEX([1]Apollo!$C$2:$R$2344,MATCH($C35,[1]Apollo!$B$2:$B$2344,0),MATCH(AB$1,[1]Apollo!$C$1:$R$1,0)),"")</f>
        <v/>
      </c>
      <c r="AC35" t="s">
        <v>607</v>
      </c>
      <c r="AD35" s="1" t="str">
        <f>IFERROR(INDEX([1]Apollo!$C$2:$R$2344,MATCH($C35,[1]Apollo!$B$2:$B$2344,0),MATCH(AD$1,[1]Apollo!$C$1:$R$1,0)),"")</f>
        <v/>
      </c>
      <c r="AE35" s="22" t="s">
        <v>608</v>
      </c>
      <c r="AF35" s="1"/>
      <c r="AG35" s="1" t="s">
        <v>169</v>
      </c>
      <c r="AH35" s="1"/>
      <c r="AI35" s="1"/>
      <c r="AJ35" s="14" t="s">
        <v>608</v>
      </c>
      <c r="AK35" s="1" t="s">
        <v>609</v>
      </c>
      <c r="AL35" s="1" t="s">
        <v>106</v>
      </c>
      <c r="AM35" s="1" t="s">
        <v>171</v>
      </c>
      <c r="AN35" s="1" t="s">
        <v>106</v>
      </c>
      <c r="AO35" s="1" t="s">
        <v>349</v>
      </c>
      <c r="AP35" s="1" t="s">
        <v>610</v>
      </c>
      <c r="AQ35" s="1" t="e">
        <f>AE35=#REF!</f>
        <v>#REF!</v>
      </c>
      <c r="AR35" t="s">
        <v>611</v>
      </c>
      <c r="AS35" s="1" t="str">
        <f>IFERROR(INDEX([1]Apollo!$C$2:$R$2344,MATCH($C35,[1]Apollo!$B$2:$B$2344,0),MATCH(AS$1,[1]Apollo!$C$1:$R$1,0)),"")</f>
        <v/>
      </c>
      <c r="AT35" s="1" t="str">
        <f t="shared" si="1"/>
        <v>https://www.linkedin.com/company/remote.com</v>
      </c>
      <c r="AU35" s="1" t="str">
        <f t="shared" si="2"/>
        <v>https://www.linkedin.com/company/remote.com/insights</v>
      </c>
      <c r="AV35" t="s">
        <v>174</v>
      </c>
      <c r="AW35" s="1">
        <v>2056</v>
      </c>
      <c r="AX35" s="1" t="str">
        <f>VLOOKUP(AW35,[1]Sheet1!$K$1:$L$4,2,TRUE)</f>
        <v>&lt;10,000</v>
      </c>
      <c r="AY35" t="s">
        <v>114</v>
      </c>
      <c r="AZ35" t="s">
        <v>113</v>
      </c>
      <c r="BA35" s="23">
        <f>INDEX('[1]Glassdoor Scores'!C:C,MATCH($A35,'[1]Glassdoor Scores'!$A:$A,0))</f>
        <v>4.2</v>
      </c>
      <c r="BB35" t="str">
        <f>INDEX('[1]Glassdoor Scores'!B:B,MATCH($A35,'[1]Glassdoor Scores'!$A:$A,0))</f>
        <v>Socure</v>
      </c>
      <c r="BC35">
        <f>INDEX('[1]Glassdoor Scores'!D:D,MATCH($A35,'[1]Glassdoor Scores'!$A:$A,0))</f>
        <v>260</v>
      </c>
      <c r="BD35">
        <f>INDEX('[1]Glassdoor Scores'!E:E,MATCH($A35,'[1]Glassdoor Scores'!$A:$A,0))</f>
        <v>3.8</v>
      </c>
      <c r="BE35">
        <f>INDEX('[1]Glassdoor Scores'!F:F,MATCH($A35,'[1]Glassdoor Scores'!$A:$A,0))</f>
        <v>4</v>
      </c>
      <c r="BF35" s="17">
        <f>INDEX('[1]Glassdoor Scores'!G:G,MATCH($A35,'[1]Glassdoor Scores'!$A:$A,0))</f>
        <v>4.3</v>
      </c>
      <c r="BG35" s="17">
        <f>INDEX('[1]Glassdoor Scores'!H:H,MATCH($A35,'[1]Glassdoor Scores'!$A:$A,0))</f>
        <v>0.9</v>
      </c>
      <c r="BH35" t="e">
        <f>BA35&lt;#REF!</f>
        <v>#REF!</v>
      </c>
      <c r="BI35" t="e">
        <f>BB35&gt;#REF!</f>
        <v>#REF!</v>
      </c>
      <c r="BJ35" t="e">
        <f>BC35&gt;#REF!</f>
        <v>#REF!</v>
      </c>
      <c r="BK35" t="e">
        <f>BD35&gt;#REF!</f>
        <v>#REF!</v>
      </c>
      <c r="BL35" t="e">
        <f>BE35&gt;#REF!</f>
        <v>#REF!</v>
      </c>
      <c r="BM35" t="e">
        <f>BF35&gt;#REF!</f>
        <v>#REF!</v>
      </c>
      <c r="BN35" t="s">
        <v>612</v>
      </c>
      <c r="BO35" s="1" t="s">
        <v>613</v>
      </c>
      <c r="BP35">
        <v>5</v>
      </c>
      <c r="BQ35">
        <v>0</v>
      </c>
      <c r="BR35" s="1" t="s">
        <v>614</v>
      </c>
      <c r="BS35" t="s">
        <v>615</v>
      </c>
      <c r="BT35" s="1" t="s">
        <v>616</v>
      </c>
      <c r="BU35" s="1"/>
      <c r="BV35" s="1"/>
      <c r="BW35" s="1"/>
      <c r="BX35" s="1"/>
      <c r="BY35" s="1"/>
      <c r="BZ35" s="1"/>
      <c r="CA35" s="1"/>
      <c r="CB35" s="1">
        <v>990</v>
      </c>
      <c r="CC35" s="6">
        <v>0.21</v>
      </c>
      <c r="CD35" s="1">
        <v>15651</v>
      </c>
      <c r="CE35" s="6">
        <v>0.14000000000000001</v>
      </c>
      <c r="CF35" s="6">
        <f t="shared" si="3"/>
        <v>6.3254744105807933E-2</v>
      </c>
      <c r="CG35" s="7">
        <f t="shared" si="4"/>
        <v>7.6123540856031129</v>
      </c>
      <c r="CH35" s="1">
        <v>10</v>
      </c>
      <c r="CI35">
        <f>IFERROR(IF(AX35=[1]Sheet1!$L$2,VLOOKUP(CB35,[1]Sheet1!$X$3:$Y$7,2,TRUE),IF(AX35=[1]Sheet1!$L$3,VLOOKUP(CB35,[1]Sheet1!$Z$3:$AA$7,2,TRUE),VLOOKUP(CB35,[1]Sheet1!$AB$3:$AC$7,2,TRUE))),0)</f>
        <v>5</v>
      </c>
      <c r="CJ35" s="1">
        <f>IFERROR(VLOOKUP(CC35,[1]Sheet1!$U$3:$V$7,2,TRUE),0)</f>
        <v>4</v>
      </c>
      <c r="CK35" s="1">
        <f>MIN(IFERROR(IF(AX35=[1]Sheet1!$L$2,VLOOKUP(CE35,[1]Sheet1!$N$3:$O$7,2,TRUE),IF(AX35=[1]Sheet1!$L$3,VLOOKUP(CE35,[1]Sheet1!$P$3:$Q$6,2,TRUE),VLOOKUP(CE35,[1]Sheet1!$R$3:$S$6,2,TRUE))),0),INDEX([1]Sheet1!$I:$I,MATCH(CH35,[1]Sheet1!$A:$A,0)))</f>
        <v>5</v>
      </c>
      <c r="CL35" s="15">
        <f>INDEX([1]Sheet1!D:D,MATCH($CI35,[1]Sheet1!$A:$A,0))</f>
        <v>0</v>
      </c>
      <c r="CM35" s="15">
        <f>INDEX([1]Sheet1!E:E,MATCH($CI35,[1]Sheet1!$A:$A,0))</f>
        <v>0</v>
      </c>
      <c r="CN35" s="15">
        <f>INDEX([1]Sheet1!F:F,MATCH($CI35,[1]Sheet1!$A:$A,0))</f>
        <v>0.5</v>
      </c>
      <c r="CO35" s="1" t="s">
        <v>617</v>
      </c>
      <c r="CP35" s="16">
        <f>IF(COUNTA(CO35)&gt;0,MIN(MIN(SUMPRODUCT(CI35:CK35,CL35:CN35),INDEX([1]Sheet1!$H:$H,MATCH(CH35,[1]Sheet1!$A:$A,0)))+1,5),MIN(SUMPRODUCT(CI35:CK35,CL35:CN35),INDEX([1]Sheet1!$H:$H,MATCH(CH35,[1]Sheet1!$A:$A,0))))</f>
        <v>3</v>
      </c>
      <c r="CQ35" s="17" t="e">
        <f>SUMIFS([1]Rubric!Y:Y,[1]Rubric!V:V,BN35,[1]Rubric!W:W,P35)</f>
        <v>#VALUE!</v>
      </c>
      <c r="CR35" s="17" t="e">
        <f>INDEX([1]Rubric!D:D,MATCH(BP35,[1]Rubric!#REF!,0))</f>
        <v>#REF!</v>
      </c>
      <c r="CS35" s="17" t="e">
        <f>INDEX([1]Rubric!E:E,MATCH(Q35,[1]Rubric!#REF!,0))</f>
        <v>#REF!</v>
      </c>
      <c r="CT35" s="18" t="e">
        <f>SUM(CQ35:CS35)*[1]Rubric!$A$3</f>
        <v>#VALUE!</v>
      </c>
      <c r="CU35" s="19" t="e">
        <f t="shared" si="5"/>
        <v>#VALUE!</v>
      </c>
    </row>
    <row r="36" spans="1:99" ht="330" x14ac:dyDescent="0.25">
      <c r="A36">
        <v>35</v>
      </c>
      <c r="B36" t="s">
        <v>618</v>
      </c>
      <c r="C36" t="str">
        <f t="shared" si="0"/>
        <v>35 - TeacherGoals</v>
      </c>
      <c r="D36" t="s">
        <v>486</v>
      </c>
      <c r="F36" s="1"/>
      <c r="G36" s="1" t="e">
        <f>INDEX([1]Apollo!$C$2:$R$2344,MATCH($C36,[1]Apollo!$A$2:$A$2344,0),MATCH(G$1,[1]Apollo!$C$1:$R$1,0))</f>
        <v>#N/A</v>
      </c>
      <c r="H36" s="1"/>
      <c r="I36" s="1" t="e">
        <f>INDEX([1]Apollo!$C$2:$R$2344,MATCH($C36,[1]Apollo!$A$2:$A$2344,0),MATCH(I$1,[1]Apollo!$C$1:$R$1,0))</f>
        <v>#N/A</v>
      </c>
      <c r="K36" s="1" t="e">
        <f>INDEX([1]Apollo!$C$2:$R$2344,MATCH($C36,[1]Apollo!$A$2:$A$2344,0),MATCH(K$1,[1]Apollo!$C$1:$R$1,0))</f>
        <v>#N/A</v>
      </c>
      <c r="L36" s="1" t="e">
        <f>INDEX([1]Apollo!$C$2:$R$2344,MATCH($C36,[1]Apollo!$A$2:$A$2344,0),MATCH(L$1,[1]Apollo!$C$1:$R$1,0))</f>
        <v>#N/A</v>
      </c>
      <c r="M36" s="1"/>
      <c r="N36" s="1"/>
      <c r="O36" s="1" t="e">
        <f>INDEX([1]Apollo!$C$2:$R$2344,MATCH($C36,[1]Apollo!$A$2:$A$2344,0),MATCH(O$1,[1]Apollo!$C$1:$R$1,0))</f>
        <v>#N/A</v>
      </c>
      <c r="P36" s="1">
        <v>4</v>
      </c>
      <c r="Q36" s="1">
        <v>1</v>
      </c>
      <c r="V36" s="1" t="e">
        <f>INDEX([1]Apollo!$C$2:$R$2344,MATCH($C36,[1]Apollo!$A$2:$A$2344,0),MATCH(V$1,[1]Apollo!$C$1:$R$1,0))</f>
        <v>#N/A</v>
      </c>
      <c r="X36" s="1" t="e">
        <f>INDEX([1]Apollo!$C$2:$R$2344,MATCH($C36,[1]Apollo!$A$2:$A$2344,0),MATCH(X$1,[1]Apollo!$C$1:$R$1,0))</f>
        <v>#N/A</v>
      </c>
      <c r="Y36" s="1" t="e">
        <f>INDEX([1]Apollo!$C$2:$R$2344,MATCH($C36,[1]Apollo!$A$2:$A$2344,0),MATCH(Y$1,[1]Apollo!$C$1:$R$1,0))</f>
        <v>#N/A</v>
      </c>
      <c r="Z36" s="1" t="e">
        <f>INDEX([1]Apollo!$C$2:$R$2344,MATCH($C36,[1]Apollo!$A$2:$A$2344,0),MATCH(Z$1,[1]Apollo!$C$1:$R$1,0))</f>
        <v>#N/A</v>
      </c>
      <c r="AA36" s="2" t="e">
        <f>INDEX([1]Apollo!$C$2:$R$2344,MATCH($C36,[1]Apollo!$A$2:$A$2344,0),MATCH(AA$1,[1]Apollo!$C$1:$R$1,0))</f>
        <v>#N/A</v>
      </c>
      <c r="AB36" s="3" t="e">
        <f>INDEX([1]Apollo!$C$2:$R$2344,MATCH($C36,[1]Apollo!$A$2:$A$2344,0),MATCH(AB$1,[1]Apollo!$C$1:$R$1,0))</f>
        <v>#N/A</v>
      </c>
      <c r="AD36" s="1" t="e">
        <f>INDEX([1]Apollo!$C$2:$R$2344,MATCH($C36,[1]Apollo!$A$2:$A$2344,0),MATCH(AD$1,[1]Apollo!$C$1:$R$1,0))</f>
        <v>#N/A</v>
      </c>
      <c r="AE36" s="1" t="s">
        <v>480</v>
      </c>
      <c r="AF36" s="1"/>
      <c r="AG36" s="1" t="s">
        <v>480</v>
      </c>
      <c r="AH36" s="1"/>
      <c r="AI36" s="1"/>
      <c r="AJ36" s="1" t="s">
        <v>594</v>
      </c>
      <c r="AK36" s="1" t="s">
        <v>480</v>
      </c>
      <c r="AL36" s="1" t="s">
        <v>480</v>
      </c>
      <c r="AM36" s="1" t="s">
        <v>480</v>
      </c>
      <c r="AN36" s="1" t="s">
        <v>480</v>
      </c>
      <c r="AO36" s="1" t="s">
        <v>594</v>
      </c>
      <c r="AP36" s="1" t="s">
        <v>595</v>
      </c>
      <c r="AQ36" s="1" t="e">
        <f>AE36=#REF!</f>
        <v>#REF!</v>
      </c>
      <c r="AS36" s="1" t="e">
        <f>INDEX([1]Apollo!$C$2:$R$2344,MATCH($C36,[1]Apollo!$A$2:$A$2344,0),MATCH(AS$1,[1]Apollo!$C$1:$R$1,0))</f>
        <v>#N/A</v>
      </c>
      <c r="AT36" s="1" t="e">
        <f t="shared" si="1"/>
        <v>#N/A</v>
      </c>
      <c r="AU36" s="1" t="e">
        <f t="shared" si="2"/>
        <v>#N/A</v>
      </c>
      <c r="AW36" s="1" t="e">
        <f>INDEX([1]Apollo!$C$2:$R$2344,MATCH($C36,[1]Apollo!$A$2:$A$2344,0),MATCH(AW$1,[1]Apollo!$C$1:$R$1,0))</f>
        <v>#N/A</v>
      </c>
      <c r="AX36" s="1" t="e">
        <f>VLOOKUP(AW36,[1]Sheet1!$K$1:$L$4,2,TRUE)</f>
        <v>#N/A</v>
      </c>
      <c r="BA36">
        <v>50</v>
      </c>
      <c r="BB36">
        <v>4.5</v>
      </c>
      <c r="BC36">
        <v>4.5999999999999996</v>
      </c>
      <c r="BD36">
        <v>4.4000000000000004</v>
      </c>
      <c r="BE36">
        <v>4.7</v>
      </c>
      <c r="BF36" s="5">
        <v>0.95</v>
      </c>
      <c r="BG36" s="5">
        <v>0.85</v>
      </c>
      <c r="BH36" t="e">
        <f>BA36&lt;#REF!</f>
        <v>#REF!</v>
      </c>
      <c r="BI36" t="e">
        <f>BB36&gt;#REF!</f>
        <v>#REF!</v>
      </c>
      <c r="BJ36" t="e">
        <f>BC36&gt;#REF!</f>
        <v>#REF!</v>
      </c>
      <c r="BK36" t="e">
        <f>BD36&gt;#REF!</f>
        <v>#REF!</v>
      </c>
      <c r="BL36" t="e">
        <f>BE36&gt;#REF!</f>
        <v>#REF!</v>
      </c>
      <c r="BM36" s="5" t="e">
        <f>BF36&gt;#REF!</f>
        <v>#REF!</v>
      </c>
      <c r="BN36" t="s">
        <v>115</v>
      </c>
      <c r="BO36" s="1" t="s">
        <v>619</v>
      </c>
      <c r="BP36">
        <v>5</v>
      </c>
      <c r="BQ36">
        <v>0</v>
      </c>
      <c r="BR36" s="1" t="s">
        <v>620</v>
      </c>
      <c r="BS36" t="s">
        <v>621</v>
      </c>
      <c r="BT36" s="1" t="s">
        <v>622</v>
      </c>
      <c r="BU36" s="1"/>
      <c r="BV36" s="1"/>
      <c r="BW36" s="1"/>
      <c r="BX36" s="1"/>
      <c r="BY36" s="1"/>
      <c r="BZ36" s="1"/>
      <c r="CA36" s="1"/>
      <c r="CB36" s="6" t="s">
        <v>480</v>
      </c>
      <c r="CC36" s="6" t="s">
        <v>480</v>
      </c>
      <c r="CD36" s="1">
        <v>6723</v>
      </c>
      <c r="CE36" s="6">
        <v>0.08</v>
      </c>
      <c r="CF36" s="6" t="str">
        <f t="shared" si="3"/>
        <v/>
      </c>
      <c r="CG36" s="7" t="e">
        <f t="shared" si="4"/>
        <v>#N/A</v>
      </c>
      <c r="CH36" s="1">
        <v>3</v>
      </c>
      <c r="CI36">
        <f>IFERROR(IF(AX36=[1]Sheet1!$L$2,VLOOKUP(CB36,[1]Sheet1!$X$3:$Y$7,2,TRUE),IF(AX36=[1]Sheet1!$L$3,VLOOKUP(CB36,[1]Sheet1!$Z$3:$AA$7,2,TRUE),VLOOKUP(CB36,[1]Sheet1!$AB$3:$AC$7,2,TRUE))),0)</f>
        <v>0</v>
      </c>
      <c r="CJ36" s="1">
        <f>IFERROR(VLOOKUP(CC36,[1]Sheet1!$U$3:$V$7,2,TRUE),0)</f>
        <v>0</v>
      </c>
      <c r="CK36" s="1">
        <f>MIN(IFERROR(IF(AX36=[1]Sheet1!$L$2,VLOOKUP(CE36,[1]Sheet1!$N$3:$O$7,2,TRUE),IF(AX36=[1]Sheet1!$L$3,VLOOKUP(CE36,[1]Sheet1!$P$3:$Q$6,2,TRUE),VLOOKUP(CE36,[1]Sheet1!$R$3:$S$6,2,TRUE))),0),INDEX([1]Sheet1!$I:$I,MATCH(CH36,[1]Sheet1!$A:$A,0)))</f>
        <v>0</v>
      </c>
      <c r="CL36" s="15" t="e">
        <f>INDEX([1]Sheet1!D:D,MATCH($CI36,[1]Sheet1!$A:$A,0))</f>
        <v>#N/A</v>
      </c>
      <c r="CM36" s="15" t="e">
        <f>INDEX([1]Sheet1!E:E,MATCH($CI36,[1]Sheet1!$A:$A,0))</f>
        <v>#N/A</v>
      </c>
      <c r="CN36" s="15" t="e">
        <f>INDEX([1]Sheet1!F:F,MATCH($CI36,[1]Sheet1!$A:$A,0))</f>
        <v>#N/A</v>
      </c>
      <c r="CO36" s="15"/>
      <c r="CP36" s="16" t="e">
        <f>IF(COUNTA(CO36)&gt;0,MIN(MIN(SUMPRODUCT(CI36:CK36,CL36:CN36),INDEX([1]Sheet1!$H:$H,MATCH(CH36,[1]Sheet1!$A:$A,0)))+1,5),MIN(SUMPRODUCT(CI36:CK36,CL36:CN36),INDEX([1]Sheet1!$H:$H,MATCH(CH36,[1]Sheet1!$A:$A,0))))</f>
        <v>#N/A</v>
      </c>
      <c r="CQ36" s="17" t="e">
        <f>SUMIFS([1]Rubric!Y:Y,[1]Rubric!V:V,BN36,[1]Rubric!W:W,P36)</f>
        <v>#VALUE!</v>
      </c>
      <c r="CR36" s="5" t="e">
        <f>INDEX([1]Rubric!D:D,MATCH(BP36,[1]Rubric!#REF!,0))</f>
        <v>#REF!</v>
      </c>
      <c r="CS36" s="5" t="e">
        <f>INDEX([1]Rubric!E:E,MATCH(Q36,[1]Rubric!#REF!,0))</f>
        <v>#REF!</v>
      </c>
      <c r="CT36" s="18" t="e">
        <f>SUM(CQ36:CS36)*[1]Rubric!$A$3</f>
        <v>#VALUE!</v>
      </c>
      <c r="CU36" s="19" t="e">
        <f t="shared" si="5"/>
        <v>#N/A</v>
      </c>
    </row>
    <row r="37" spans="1:99" ht="409.5" x14ac:dyDescent="0.25">
      <c r="A37">
        <v>36</v>
      </c>
      <c r="B37" t="s">
        <v>623</v>
      </c>
      <c r="C37" t="str">
        <f t="shared" si="0"/>
        <v>36 - Egen</v>
      </c>
      <c r="D37" t="s">
        <v>486</v>
      </c>
      <c r="F37" s="1"/>
      <c r="G37" s="1" t="e">
        <f>INDEX([1]Apollo!$C$2:$R$2344,MATCH($C37,[1]Apollo!$A$2:$A$2344,0),MATCH(G$1,[1]Apollo!$C$1:$R$1,0))</f>
        <v>#N/A</v>
      </c>
      <c r="H37" s="1" t="s">
        <v>624</v>
      </c>
      <c r="I37" s="1" t="e">
        <f>INDEX([1]Apollo!$C$2:$R$2344,MATCH($C37,[1]Apollo!$A$2:$A$2344,0),MATCH(I$1,[1]Apollo!$C$1:$R$1,0))</f>
        <v>#N/A</v>
      </c>
      <c r="K37" s="1" t="e">
        <f>INDEX([1]Apollo!$C$2:$R$2344,MATCH($C37,[1]Apollo!$A$2:$A$2344,0),MATCH(K$1,[1]Apollo!$C$1:$R$1,0))</f>
        <v>#N/A</v>
      </c>
      <c r="L37" s="1" t="e">
        <f>INDEX([1]Apollo!$C$2:$R$2344,MATCH($C37,[1]Apollo!$A$2:$A$2344,0),MATCH(L$1,[1]Apollo!$C$1:$R$1,0))</f>
        <v>#N/A</v>
      </c>
      <c r="M37" s="1"/>
      <c r="N37" s="1"/>
      <c r="O37" s="1" t="e">
        <f>INDEX([1]Apollo!$C$2:$R$2344,MATCH($C37,[1]Apollo!$A$2:$A$2344,0),MATCH(O$1,[1]Apollo!$C$1:$R$1,0))</f>
        <v>#N/A</v>
      </c>
      <c r="P37" s="1">
        <v>3</v>
      </c>
      <c r="Q37" s="1">
        <v>1</v>
      </c>
      <c r="V37" s="1" t="e">
        <f>INDEX([1]Apollo!$C$2:$R$2344,MATCH($C37,[1]Apollo!$A$2:$A$2344,0),MATCH(V$1,[1]Apollo!$C$1:$R$1,0))</f>
        <v>#N/A</v>
      </c>
      <c r="X37" s="1" t="e">
        <f>INDEX([1]Apollo!$C$2:$R$2344,MATCH($C37,[1]Apollo!$A$2:$A$2344,0),MATCH(X$1,[1]Apollo!$C$1:$R$1,0))</f>
        <v>#N/A</v>
      </c>
      <c r="Y37" s="1" t="e">
        <f>INDEX([1]Apollo!$C$2:$R$2344,MATCH($C37,[1]Apollo!$A$2:$A$2344,0),MATCH(Y$1,[1]Apollo!$C$1:$R$1,0))</f>
        <v>#N/A</v>
      </c>
      <c r="Z37" s="1" t="e">
        <f>INDEX([1]Apollo!$C$2:$R$2344,MATCH($C37,[1]Apollo!$A$2:$A$2344,0),MATCH(Z$1,[1]Apollo!$C$1:$R$1,0))</f>
        <v>#N/A</v>
      </c>
      <c r="AA37" s="2" t="e">
        <f>INDEX([1]Apollo!$C$2:$R$2344,MATCH($C37,[1]Apollo!$A$2:$A$2344,0),MATCH(AA$1,[1]Apollo!$C$1:$R$1,0))</f>
        <v>#N/A</v>
      </c>
      <c r="AB37" s="3" t="e">
        <f>INDEX([1]Apollo!$C$2:$R$2344,MATCH($C37,[1]Apollo!$A$2:$A$2344,0),MATCH(AB$1,[1]Apollo!$C$1:$R$1,0))</f>
        <v>#N/A</v>
      </c>
      <c r="AD37" s="1" t="e">
        <f>INDEX([1]Apollo!$C$2:$R$2344,MATCH($C37,[1]Apollo!$A$2:$A$2344,0),MATCH(AD$1,[1]Apollo!$C$1:$R$1,0))</f>
        <v>#N/A</v>
      </c>
      <c r="AE37" s="14" t="s">
        <v>625</v>
      </c>
      <c r="AF37" s="1"/>
      <c r="AG37" s="1" t="s">
        <v>169</v>
      </c>
      <c r="AH37" s="1"/>
      <c r="AI37" s="1"/>
      <c r="AJ37" s="14" t="s">
        <v>626</v>
      </c>
      <c r="AK37" s="1" t="s">
        <v>311</v>
      </c>
      <c r="AL37" s="1" t="s">
        <v>627</v>
      </c>
      <c r="AM37" s="1" t="s">
        <v>171</v>
      </c>
      <c r="AN37" s="1" t="s">
        <v>106</v>
      </c>
      <c r="AO37" s="1" t="s">
        <v>404</v>
      </c>
      <c r="AP37" s="1" t="s">
        <v>628</v>
      </c>
      <c r="AQ37" s="1" t="e">
        <f>AE37=#REF!</f>
        <v>#REF!</v>
      </c>
      <c r="AS37" s="1" t="e">
        <f>INDEX([1]Apollo!$C$2:$R$2344,MATCH($C37,[1]Apollo!$A$2:$A$2344,0),MATCH(AS$1,[1]Apollo!$C$1:$R$1,0))</f>
        <v>#N/A</v>
      </c>
      <c r="AT37" s="1" t="e">
        <f t="shared" si="1"/>
        <v>#N/A</v>
      </c>
      <c r="AU37" s="1" t="e">
        <f t="shared" si="2"/>
        <v>#N/A</v>
      </c>
      <c r="AW37" s="1" t="e">
        <f>INDEX([1]Apollo!$C$2:$R$2344,MATCH($C37,[1]Apollo!$A$2:$A$2344,0),MATCH(AW$1,[1]Apollo!$C$1:$R$1,0))</f>
        <v>#N/A</v>
      </c>
      <c r="AX37" s="1" t="e">
        <f>VLOOKUP(AW37,[1]Sheet1!$K$1:$L$4,2,TRUE)</f>
        <v>#N/A</v>
      </c>
      <c r="BA37">
        <v>9</v>
      </c>
      <c r="BB37">
        <v>4.2</v>
      </c>
      <c r="BC37">
        <v>4.3</v>
      </c>
      <c r="BD37">
        <v>4</v>
      </c>
      <c r="BE37">
        <v>4.8</v>
      </c>
      <c r="BF37" s="5" t="s">
        <v>480</v>
      </c>
      <c r="BG37" s="5">
        <v>0.9</v>
      </c>
      <c r="BH37" t="e">
        <f>BA37&lt;#REF!</f>
        <v>#REF!</v>
      </c>
      <c r="BI37" t="e">
        <f>BB37&gt;#REF!</f>
        <v>#REF!</v>
      </c>
      <c r="BJ37" t="e">
        <f>BC37&gt;#REF!</f>
        <v>#REF!</v>
      </c>
      <c r="BK37" t="e">
        <f>BD37&gt;#REF!</f>
        <v>#REF!</v>
      </c>
      <c r="BL37" t="e">
        <f>BE37&gt;#REF!</f>
        <v>#REF!</v>
      </c>
      <c r="BM37" s="5" t="e">
        <f>BF37&gt;#REF!</f>
        <v>#REF!</v>
      </c>
      <c r="BN37" t="s">
        <v>115</v>
      </c>
      <c r="BO37" s="1" t="s">
        <v>629</v>
      </c>
      <c r="BP37">
        <v>5</v>
      </c>
      <c r="BQ37">
        <v>0</v>
      </c>
      <c r="BR37" s="1" t="s">
        <v>630</v>
      </c>
      <c r="BS37" t="s">
        <v>631</v>
      </c>
      <c r="BT37" s="1" t="s">
        <v>632</v>
      </c>
      <c r="BU37" s="1"/>
      <c r="BV37" s="1"/>
      <c r="BW37" s="1"/>
      <c r="BX37" s="1"/>
      <c r="BY37" s="1"/>
      <c r="BZ37" s="1"/>
      <c r="CA37" s="1"/>
      <c r="CB37" s="1">
        <v>26</v>
      </c>
      <c r="CC37" s="6">
        <v>0.08</v>
      </c>
      <c r="CD37" s="1">
        <v>3027</v>
      </c>
      <c r="CE37" s="6">
        <v>0.09</v>
      </c>
      <c r="CF37" s="6">
        <f t="shared" si="3"/>
        <v>8.5893624050214726E-3</v>
      </c>
      <c r="CG37" s="7" t="e">
        <f t="shared" si="4"/>
        <v>#N/A</v>
      </c>
      <c r="CH37" s="1">
        <v>1</v>
      </c>
      <c r="CI37">
        <f>IFERROR(IF(AX37=[1]Sheet1!$L$2,VLOOKUP(CB37,[1]Sheet1!$X$3:$Y$7,2,TRUE),IF(AX37=[1]Sheet1!$L$3,VLOOKUP(CB37,[1]Sheet1!$Z$3:$AA$7,2,TRUE),VLOOKUP(CB37,[1]Sheet1!$AB$3:$AC$7,2,TRUE))),0)</f>
        <v>0</v>
      </c>
      <c r="CJ37" s="1">
        <f>IFERROR(VLOOKUP(CC37,[1]Sheet1!$U$3:$V$7,2,TRUE),0)</f>
        <v>3</v>
      </c>
      <c r="CK37" s="1">
        <f>MIN(IFERROR(IF(AX37=[1]Sheet1!$L$2,VLOOKUP(CE37,[1]Sheet1!$N$3:$O$7,2,TRUE),IF(AX37=[1]Sheet1!$L$3,VLOOKUP(CE37,[1]Sheet1!$P$3:$Q$6,2,TRUE),VLOOKUP(CE37,[1]Sheet1!$R$3:$S$6,2,TRUE))),0),INDEX([1]Sheet1!$I:$I,MATCH(CH37,[1]Sheet1!$A:$A,0)))</f>
        <v>0</v>
      </c>
      <c r="CL37" s="15" t="e">
        <f>INDEX([1]Sheet1!D:D,MATCH($CI37,[1]Sheet1!$A:$A,0))</f>
        <v>#N/A</v>
      </c>
      <c r="CM37" s="15" t="e">
        <f>INDEX([1]Sheet1!E:E,MATCH($CI37,[1]Sheet1!$A:$A,0))</f>
        <v>#N/A</v>
      </c>
      <c r="CN37" s="15" t="e">
        <f>INDEX([1]Sheet1!F:F,MATCH($CI37,[1]Sheet1!$A:$A,0))</f>
        <v>#N/A</v>
      </c>
      <c r="CO37" s="15"/>
      <c r="CP37" s="16" t="e">
        <f>IF(COUNTA(CO37)&gt;0,MIN(MIN(SUMPRODUCT(CI37:CK37,CL37:CN37),INDEX([1]Sheet1!$H:$H,MATCH(CH37,[1]Sheet1!$A:$A,0)))+1,5),MIN(SUMPRODUCT(CI37:CK37,CL37:CN37),INDEX([1]Sheet1!$H:$H,MATCH(CH37,[1]Sheet1!$A:$A,0))))</f>
        <v>#N/A</v>
      </c>
      <c r="CQ37" s="17" t="e">
        <f>SUMIFS([1]Rubric!Y:Y,[1]Rubric!V:V,BN37,[1]Rubric!W:W,P37)</f>
        <v>#VALUE!</v>
      </c>
      <c r="CR37" s="5" t="e">
        <f>INDEX([1]Rubric!D:D,MATCH(BP37,[1]Rubric!#REF!,0))</f>
        <v>#REF!</v>
      </c>
      <c r="CS37" s="5" t="e">
        <f>INDEX([1]Rubric!E:E,MATCH(Q37,[1]Rubric!#REF!,0))</f>
        <v>#REF!</v>
      </c>
      <c r="CT37" s="18" t="e">
        <f>SUM(CQ37:CS37)*[1]Rubric!$A$3</f>
        <v>#VALUE!</v>
      </c>
      <c r="CU37" s="19" t="e">
        <f t="shared" si="5"/>
        <v>#N/A</v>
      </c>
    </row>
    <row r="38" spans="1:99" ht="409.5" x14ac:dyDescent="0.25">
      <c r="A38">
        <v>37</v>
      </c>
      <c r="B38" t="s">
        <v>633</v>
      </c>
      <c r="C38" t="str">
        <f t="shared" si="0"/>
        <v>37 - NetApp</v>
      </c>
      <c r="D38" t="s">
        <v>486</v>
      </c>
      <c r="E38" t="s">
        <v>634</v>
      </c>
      <c r="F38" s="1" t="s">
        <v>635</v>
      </c>
      <c r="G38" s="1" t="str">
        <f>IFERROR(INDEX([1]Apollo!$C$2:$R$2344,MATCH($C38,[1]Apollo!$B$2:$B$2344,0),MATCH(G$1,[1]Apollo!$C$1:$R$1,0)),"")</f>
        <v/>
      </c>
      <c r="H38" s="1" t="s">
        <v>636</v>
      </c>
      <c r="I38" s="1" t="str">
        <f>IFERROR(INDEX([1]Apollo!$C$2:$R$2344,MATCH($C38,[1]Apollo!$B$2:$B$2344,0),MATCH(I$1,[1]Apollo!$C$1:$R$1,0)),"")</f>
        <v/>
      </c>
      <c r="J38" t="s">
        <v>637</v>
      </c>
      <c r="K38" s="1" t="str">
        <f>IFERROR(INDEX([1]Apollo!$C$2:$R$2344,MATCH($C38,[1]Apollo!$B$2:$B$2344,0),MATCH(K$1,[1]Apollo!$C$1:$R$1,0)),"")</f>
        <v/>
      </c>
      <c r="L38" s="1" t="str">
        <f>IFERROR(INDEX([1]Apollo!$C$2:$R$2344,MATCH($C38,[1]Apollo!$B$2:$B$2344,0),MATCH(L$1,[1]Apollo!$C$1:$R$1,0)),"")</f>
        <v/>
      </c>
      <c r="M38" s="1" t="s">
        <v>638</v>
      </c>
      <c r="N38" s="1" t="s">
        <v>639</v>
      </c>
      <c r="O38" s="1" t="str">
        <f>IFERROR(INDEX([1]Apollo!$C$2:$R$2344,MATCH($C38,[1]Apollo!$B$2:$B$2344,0),MATCH(O$1,[1]Apollo!$C$1:$R$1,0)),"")</f>
        <v/>
      </c>
      <c r="P38" s="1">
        <v>2.5</v>
      </c>
      <c r="Q38" s="1">
        <v>2</v>
      </c>
      <c r="R38" s="12">
        <v>3503</v>
      </c>
      <c r="S38" s="12">
        <v>2863</v>
      </c>
      <c r="T38" s="13">
        <v>33604</v>
      </c>
      <c r="U38" t="s">
        <v>188</v>
      </c>
      <c r="V38" s="1" t="str">
        <f>IFERROR(INDEX([1]Apollo!$C$2:$R$2344,MATCH($C38,[1]Apollo!$B$2:$B$2344,0),MATCH(V$1,[1]Apollo!$C$1:$R$1,0)),"")</f>
        <v/>
      </c>
      <c r="W38" t="s">
        <v>100</v>
      </c>
      <c r="X38" s="1" t="str">
        <f>IFERROR(INDEX([1]Apollo!$C$2:$R$2344,MATCH($C38,[1]Apollo!$B$2:$B$2344,0),MATCH(X$1,[1]Apollo!$C$1:$R$1,0)),"")</f>
        <v/>
      </c>
      <c r="Y38" s="1" t="str">
        <f>IFERROR(INDEX([1]Apollo!$C$2:$R$2344,MATCH($C38,[1]Apollo!$B$2:$B$2344,0),MATCH(Y$1,[1]Apollo!$C$1:$R$1,0)),"")</f>
        <v/>
      </c>
      <c r="Z38" s="1" t="str">
        <f>IFERROR(INDEX([1]Apollo!$C$2:$R$2344,MATCH($C38,[1]Apollo!$B$2:$B$2344,0),MATCH(Z$1,[1]Apollo!$C$1:$R$1,0)),"")</f>
        <v/>
      </c>
      <c r="AA38" s="2" t="str">
        <f>IFERROR(INDEX([1]Apollo!$C$2:$R$2344,MATCH($C38,[1]Apollo!$B$2:$B$2344,0),MATCH(AA$1,[1]Apollo!$C$1:$R$1,0)),"")</f>
        <v/>
      </c>
      <c r="AB38" s="3" t="str">
        <f>IFERROR(INDEX([1]Apollo!$C$2:$R$2344,MATCH($C38,[1]Apollo!$B$2:$B$2344,0),MATCH(AB$1,[1]Apollo!$C$1:$R$1,0)),"")</f>
        <v/>
      </c>
      <c r="AC38" t="s">
        <v>640</v>
      </c>
      <c r="AD38" s="1" t="str">
        <f>IFERROR(INDEX([1]Apollo!$C$2:$R$2344,MATCH($C38,[1]Apollo!$B$2:$B$2344,0),MATCH(AD$1,[1]Apollo!$C$1:$R$1,0)),"")</f>
        <v/>
      </c>
      <c r="AE38" s="14" t="s">
        <v>641</v>
      </c>
      <c r="AF38" s="1"/>
      <c r="AG38" s="1" t="s">
        <v>169</v>
      </c>
      <c r="AH38" s="1"/>
      <c r="AI38" s="1"/>
      <c r="AJ38" s="14" t="s">
        <v>642</v>
      </c>
      <c r="AK38" s="1" t="s">
        <v>105</v>
      </c>
      <c r="AL38" s="1" t="s">
        <v>643</v>
      </c>
      <c r="AM38" s="1" t="s">
        <v>644</v>
      </c>
      <c r="AN38" s="1" t="s">
        <v>360</v>
      </c>
      <c r="AO38" s="1" t="s">
        <v>404</v>
      </c>
      <c r="AP38" s="1" t="s">
        <v>645</v>
      </c>
      <c r="AQ38" s="1" t="e">
        <f>AE38=#REF!</f>
        <v>#REF!</v>
      </c>
      <c r="AR38" t="s">
        <v>646</v>
      </c>
      <c r="AS38" s="1" t="str">
        <f>IFERROR(INDEX([1]Apollo!$C$2:$R$2344,MATCH($C38,[1]Apollo!$B$2:$B$2344,0),MATCH(AS$1,[1]Apollo!$C$1:$R$1,0)),"")</f>
        <v/>
      </c>
      <c r="AT38" s="1" t="str">
        <f t="shared" si="1"/>
        <v>http://www.linkedin.com/company/netapp</v>
      </c>
      <c r="AU38" s="1" t="str">
        <f t="shared" si="2"/>
        <v>http://www.linkedin.com/company/netapp/insights</v>
      </c>
      <c r="AV38" t="s">
        <v>137</v>
      </c>
      <c r="AW38" s="1" t="str">
        <f>IFERROR(INDEX([1]Apollo!$C$2:$R$2344,MATCH($C38,[1]Apollo!$B$2:$B$2344,0),MATCH(AW$1,[1]Apollo!$C$1:$R$1,0)),"")</f>
        <v/>
      </c>
      <c r="AX38" s="1" t="e">
        <f>VLOOKUP(AW38,[1]Sheet1!$K$1:$L$4,2,TRUE)</f>
        <v>#N/A</v>
      </c>
      <c r="AY38" t="s">
        <v>113</v>
      </c>
      <c r="AZ38" t="s">
        <v>113</v>
      </c>
      <c r="BA38" s="4">
        <f>INDEX('[1]Glassdoor Scores'!C:C,MATCH($A38,'[1]Glassdoor Scores'!$A:$A,0))</f>
        <v>4.2</v>
      </c>
      <c r="BB38" t="str">
        <f>INDEX('[1]Glassdoor Scores'!B:B,MATCH($A38,'[1]Glassdoor Scores'!$A:$A,0))</f>
        <v>Boston Dynamics</v>
      </c>
      <c r="BC38">
        <f>INDEX('[1]Glassdoor Scores'!D:D,MATCH($A38,'[1]Glassdoor Scores'!$A:$A,0))</f>
        <v>310</v>
      </c>
      <c r="BD38">
        <f>INDEX('[1]Glassdoor Scores'!E:E,MATCH($A38,'[1]Glassdoor Scores'!$A:$A,0))</f>
        <v>3.6</v>
      </c>
      <c r="BE38">
        <f>INDEX('[1]Glassdoor Scores'!F:F,MATCH($A38,'[1]Glassdoor Scores'!$A:$A,0))</f>
        <v>3.9</v>
      </c>
      <c r="BF38" s="5">
        <f>INDEX('[1]Glassdoor Scores'!G:G,MATCH($A38,'[1]Glassdoor Scores'!$A:$A,0))</f>
        <v>4.3</v>
      </c>
      <c r="BG38" s="5">
        <f>INDEX('[1]Glassdoor Scores'!H:H,MATCH($A38,'[1]Glassdoor Scores'!$A:$A,0))</f>
        <v>0.91</v>
      </c>
      <c r="BH38" t="e">
        <f>BA38&lt;#REF!</f>
        <v>#REF!</v>
      </c>
      <c r="BI38" t="e">
        <f>BB38&gt;#REF!</f>
        <v>#REF!</v>
      </c>
      <c r="BJ38" t="e">
        <f>BC38&gt;#REF!</f>
        <v>#REF!</v>
      </c>
      <c r="BK38" t="e">
        <f>BD38&gt;#REF!</f>
        <v>#REF!</v>
      </c>
      <c r="BL38" t="e">
        <f>BE38&gt;#REF!</f>
        <v>#REF!</v>
      </c>
      <c r="BM38" t="e">
        <f>BF38&gt;#REF!</f>
        <v>#REF!</v>
      </c>
      <c r="BN38" t="s">
        <v>175</v>
      </c>
      <c r="BO38" s="1" t="s">
        <v>647</v>
      </c>
      <c r="BP38">
        <v>4</v>
      </c>
      <c r="BQ38">
        <v>0</v>
      </c>
      <c r="BR38" s="1" t="s">
        <v>648</v>
      </c>
      <c r="BS38" t="s">
        <v>649</v>
      </c>
      <c r="BT38" s="1" t="s">
        <v>650</v>
      </c>
      <c r="BU38" s="1"/>
      <c r="BV38" s="1"/>
      <c r="BW38" s="1"/>
      <c r="BX38" s="1"/>
      <c r="BY38" s="1"/>
      <c r="BZ38" s="1"/>
      <c r="CA38" s="1"/>
      <c r="CB38" s="1">
        <v>481</v>
      </c>
      <c r="CC38" s="6">
        <v>0.34</v>
      </c>
      <c r="CD38" s="1">
        <v>12673</v>
      </c>
      <c r="CE38" s="6">
        <v>-0.01</v>
      </c>
      <c r="CF38" s="6">
        <f t="shared" si="3"/>
        <v>3.7954706857097766E-2</v>
      </c>
      <c r="CG38" s="7" t="e">
        <f t="shared" si="4"/>
        <v>#VALUE!</v>
      </c>
      <c r="CH38" s="1">
        <v>1</v>
      </c>
      <c r="CI38">
        <f>IFERROR(IF(AX38=[1]Sheet1!$L$2,VLOOKUP(CB38,[1]Sheet1!$X$3:$Y$7,2,TRUE),IF(AX38=[1]Sheet1!$L$3,VLOOKUP(CB38,[1]Sheet1!$Z$3:$AA$7,2,TRUE),VLOOKUP(CB38,[1]Sheet1!$AB$3:$AC$7,2,TRUE))),0)</f>
        <v>0</v>
      </c>
      <c r="CJ38" s="1">
        <f>IFERROR(VLOOKUP(CC38,[1]Sheet1!$U$3:$V$7,2,TRUE),0)</f>
        <v>4</v>
      </c>
      <c r="CK38" s="1">
        <f>MIN(IFERROR(IF(AX38=[1]Sheet1!$L$2,VLOOKUP(CE38,[1]Sheet1!$N$3:$O$7,2,TRUE),IF(AX38=[1]Sheet1!$L$3,VLOOKUP(CE38,[1]Sheet1!$P$3:$Q$6,2,TRUE),VLOOKUP(CE38,[1]Sheet1!$R$3:$S$6,2,TRUE))),0),INDEX([1]Sheet1!$I:$I,MATCH(CH38,[1]Sheet1!$A:$A,0)))</f>
        <v>0</v>
      </c>
      <c r="CL38" s="15" t="e">
        <f>INDEX([1]Sheet1!D:D,MATCH($CI38,[1]Sheet1!$A:$A,0))</f>
        <v>#N/A</v>
      </c>
      <c r="CM38" s="15" t="e">
        <f>INDEX([1]Sheet1!E:E,MATCH($CI38,[1]Sheet1!$A:$A,0))</f>
        <v>#N/A</v>
      </c>
      <c r="CN38" s="15" t="e">
        <f>INDEX([1]Sheet1!F:F,MATCH($CI38,[1]Sheet1!$A:$A,0))</f>
        <v>#N/A</v>
      </c>
      <c r="CO38" s="15"/>
      <c r="CP38" s="16" t="e">
        <f>IF(COUNTA(CO38)&gt;0,MIN(MIN(SUMPRODUCT(CI38:CK38,CL38:CN38),INDEX([1]Sheet1!$H:$H,MATCH(CH38,[1]Sheet1!$A:$A,0)))+1,5),MIN(SUMPRODUCT(CI38:CK38,CL38:CN38),INDEX([1]Sheet1!$H:$H,MATCH(CH38,[1]Sheet1!$A:$A,0))))</f>
        <v>#N/A</v>
      </c>
      <c r="CQ38" s="17" t="e">
        <f>SUMIFS([1]Rubric!Y:Y,[1]Rubric!V:V,BN38,[1]Rubric!W:W,P38)</f>
        <v>#VALUE!</v>
      </c>
      <c r="CR38" s="5" t="e">
        <f>INDEX([1]Rubric!D:D,MATCH(BP38,[1]Rubric!#REF!,0))</f>
        <v>#REF!</v>
      </c>
      <c r="CS38" s="5" t="e">
        <f>INDEX([1]Rubric!E:E,MATCH(Q38,[1]Rubric!#REF!,0))</f>
        <v>#REF!</v>
      </c>
      <c r="CT38" s="18" t="e">
        <f>SUM(CQ38:CS38)*[1]Rubric!$A$3</f>
        <v>#VALUE!</v>
      </c>
      <c r="CU38" s="19" t="e">
        <f t="shared" si="5"/>
        <v>#N/A</v>
      </c>
    </row>
    <row r="39" spans="1:99" ht="300" x14ac:dyDescent="0.25">
      <c r="A39">
        <v>38</v>
      </c>
      <c r="B39" t="s">
        <v>651</v>
      </c>
      <c r="C39" t="str">
        <f t="shared" si="0"/>
        <v>38 - Wyzant</v>
      </c>
      <c r="D39" t="s">
        <v>486</v>
      </c>
      <c r="F39" s="1"/>
      <c r="G39" s="1" t="e">
        <f>INDEX([1]Apollo!$C$2:$R$2344,MATCH($C39,[1]Apollo!$A$2:$A$2344,0),MATCH(G$1,[1]Apollo!$C$1:$R$1,0))</f>
        <v>#N/A</v>
      </c>
      <c r="H39" s="1"/>
      <c r="I39" s="1" t="e">
        <f>INDEX([1]Apollo!$C$2:$R$2344,MATCH($C39,[1]Apollo!$A$2:$A$2344,0),MATCH(I$1,[1]Apollo!$C$1:$R$1,0))</f>
        <v>#N/A</v>
      </c>
      <c r="K39" s="1" t="e">
        <f>INDEX([1]Apollo!$C$2:$R$2344,MATCH($C39,[1]Apollo!$A$2:$A$2344,0),MATCH(K$1,[1]Apollo!$C$1:$R$1,0))</f>
        <v>#N/A</v>
      </c>
      <c r="L39" s="1" t="e">
        <f>INDEX([1]Apollo!$C$2:$R$2344,MATCH($C39,[1]Apollo!$A$2:$A$2344,0),MATCH(L$1,[1]Apollo!$C$1:$R$1,0))</f>
        <v>#N/A</v>
      </c>
      <c r="M39" s="1"/>
      <c r="N39" s="1"/>
      <c r="O39" s="1" t="e">
        <f>INDEX([1]Apollo!$C$2:$R$2344,MATCH($C39,[1]Apollo!$A$2:$A$2344,0),MATCH(O$1,[1]Apollo!$C$1:$R$1,0))</f>
        <v>#N/A</v>
      </c>
      <c r="P39" s="1">
        <v>4.5</v>
      </c>
      <c r="Q39" s="1">
        <v>1</v>
      </c>
      <c r="V39" s="1" t="e">
        <f>INDEX([1]Apollo!$C$2:$R$2344,MATCH($C39,[1]Apollo!$A$2:$A$2344,0),MATCH(V$1,[1]Apollo!$C$1:$R$1,0))</f>
        <v>#N/A</v>
      </c>
      <c r="X39" s="1" t="e">
        <f>INDEX([1]Apollo!$C$2:$R$2344,MATCH($C39,[1]Apollo!$A$2:$A$2344,0),MATCH(X$1,[1]Apollo!$C$1:$R$1,0))</f>
        <v>#N/A</v>
      </c>
      <c r="Y39" s="1" t="e">
        <f>INDEX([1]Apollo!$C$2:$R$2344,MATCH($C39,[1]Apollo!$A$2:$A$2344,0),MATCH(Y$1,[1]Apollo!$C$1:$R$1,0))</f>
        <v>#N/A</v>
      </c>
      <c r="Z39" s="1" t="e">
        <f>INDEX([1]Apollo!$C$2:$R$2344,MATCH($C39,[1]Apollo!$A$2:$A$2344,0),MATCH(Z$1,[1]Apollo!$C$1:$R$1,0))</f>
        <v>#N/A</v>
      </c>
      <c r="AA39" s="2" t="e">
        <f>INDEX([1]Apollo!$C$2:$R$2344,MATCH($C39,[1]Apollo!$A$2:$A$2344,0),MATCH(AA$1,[1]Apollo!$C$1:$R$1,0))</f>
        <v>#N/A</v>
      </c>
      <c r="AB39" s="3" t="e">
        <f>INDEX([1]Apollo!$C$2:$R$2344,MATCH($C39,[1]Apollo!$A$2:$A$2344,0),MATCH(AB$1,[1]Apollo!$C$1:$R$1,0))</f>
        <v>#N/A</v>
      </c>
      <c r="AD39" s="1" t="e">
        <f>INDEX([1]Apollo!$C$2:$R$2344,MATCH($C39,[1]Apollo!$A$2:$A$2344,0),MATCH(AD$1,[1]Apollo!$C$1:$R$1,0))</f>
        <v>#N/A</v>
      </c>
      <c r="AE39" s="14" t="s">
        <v>652</v>
      </c>
      <c r="AF39" s="1"/>
      <c r="AG39" s="1" t="s">
        <v>169</v>
      </c>
      <c r="AH39" s="1"/>
      <c r="AI39" s="1"/>
      <c r="AJ39" s="14" t="s">
        <v>652</v>
      </c>
      <c r="AK39" s="1" t="s">
        <v>293</v>
      </c>
      <c r="AL39" s="1" t="s">
        <v>106</v>
      </c>
      <c r="AM39" s="1" t="s">
        <v>171</v>
      </c>
      <c r="AN39" s="1" t="s">
        <v>106</v>
      </c>
      <c r="AO39" s="1" t="s">
        <v>294</v>
      </c>
      <c r="AP39" s="1" t="s">
        <v>653</v>
      </c>
      <c r="AQ39" s="1" t="e">
        <f>AE39=#REF!</f>
        <v>#REF!</v>
      </c>
      <c r="AS39" s="1" t="e">
        <f>INDEX([1]Apollo!$C$2:$R$2344,MATCH($C39,[1]Apollo!$A$2:$A$2344,0),MATCH(AS$1,[1]Apollo!$C$1:$R$1,0))</f>
        <v>#N/A</v>
      </c>
      <c r="AT39" s="1" t="e">
        <f t="shared" si="1"/>
        <v>#N/A</v>
      </c>
      <c r="AU39" s="1" t="e">
        <f t="shared" si="2"/>
        <v>#N/A</v>
      </c>
      <c r="AW39" s="1" t="e">
        <f>INDEX([1]Apollo!$C$2:$R$2344,MATCH($C39,[1]Apollo!$A$2:$A$2344,0),MATCH(AW$1,[1]Apollo!$C$1:$R$1,0))</f>
        <v>#N/A</v>
      </c>
      <c r="AX39" s="1" t="e">
        <f>VLOOKUP(AW39,[1]Sheet1!$K$1:$L$4,2,TRUE)</f>
        <v>#N/A</v>
      </c>
      <c r="BA39">
        <v>220</v>
      </c>
      <c r="BB39">
        <v>4.0999999999999996</v>
      </c>
      <c r="BC39">
        <v>4.2</v>
      </c>
      <c r="BD39">
        <v>3.8</v>
      </c>
      <c r="BE39">
        <v>4.0999999999999996</v>
      </c>
      <c r="BF39" s="5">
        <v>0.88</v>
      </c>
      <c r="BG39" s="5">
        <v>0.9</v>
      </c>
      <c r="BH39" t="e">
        <f>BA39&lt;#REF!</f>
        <v>#REF!</v>
      </c>
      <c r="BI39" t="e">
        <f>BB39&gt;#REF!</f>
        <v>#REF!</v>
      </c>
      <c r="BJ39" t="e">
        <f>BC39&gt;#REF!</f>
        <v>#REF!</v>
      </c>
      <c r="BK39" t="e">
        <f>BD39&gt;#REF!</f>
        <v>#REF!</v>
      </c>
      <c r="BL39" t="e">
        <f>BE39&gt;#REF!</f>
        <v>#REF!</v>
      </c>
      <c r="BM39" s="5" t="e">
        <f>BF39&gt;#REF!</f>
        <v>#REF!</v>
      </c>
      <c r="BN39" t="s">
        <v>175</v>
      </c>
      <c r="BO39" s="1" t="s">
        <v>654</v>
      </c>
      <c r="BP39">
        <v>5</v>
      </c>
      <c r="BQ39">
        <v>0</v>
      </c>
      <c r="BR39" s="1" t="s">
        <v>655</v>
      </c>
      <c r="BS39" t="s">
        <v>656</v>
      </c>
      <c r="BT39" s="1" t="s">
        <v>657</v>
      </c>
      <c r="BU39" s="1"/>
      <c r="BV39" s="1"/>
      <c r="BW39" s="1"/>
      <c r="BX39" s="1"/>
      <c r="BY39" s="1"/>
      <c r="BZ39" s="1"/>
      <c r="CA39" s="1"/>
      <c r="CB39" s="24">
        <v>126</v>
      </c>
      <c r="CC39" s="6" t="s">
        <v>480</v>
      </c>
      <c r="CD39" s="1">
        <v>3681</v>
      </c>
      <c r="CE39" s="6">
        <v>0</v>
      </c>
      <c r="CF39" s="6">
        <f t="shared" si="3"/>
        <v>3.4229828850855744E-2</v>
      </c>
      <c r="CG39" s="7" t="e">
        <f t="shared" si="4"/>
        <v>#N/A</v>
      </c>
      <c r="CH39" s="1">
        <v>4</v>
      </c>
      <c r="CI39">
        <f>IFERROR(IF(AX39=[1]Sheet1!$L$2,VLOOKUP(CB39,[1]Sheet1!$X$3:$Y$7,2,TRUE),IF(AX39=[1]Sheet1!$L$3,VLOOKUP(CB39,[1]Sheet1!$Z$3:$AA$7,2,TRUE),VLOOKUP(CB39,[1]Sheet1!$AB$3:$AC$7,2,TRUE))),0)</f>
        <v>0</v>
      </c>
      <c r="CJ39" s="1">
        <f>IFERROR(VLOOKUP(CC39,[1]Sheet1!$U$3:$V$7,2,TRUE),0)</f>
        <v>0</v>
      </c>
      <c r="CK39" s="1">
        <f>MIN(IFERROR(IF(AX39=[1]Sheet1!$L$2,VLOOKUP(CE39,[1]Sheet1!$N$3:$O$7,2,TRUE),IF(AX39=[1]Sheet1!$L$3,VLOOKUP(CE39,[1]Sheet1!$P$3:$Q$6,2,TRUE),VLOOKUP(CE39,[1]Sheet1!$R$3:$S$6,2,TRUE))),0),INDEX([1]Sheet1!$I:$I,MATCH(CH39,[1]Sheet1!$A:$A,0)))</f>
        <v>0</v>
      </c>
      <c r="CL39" s="15" t="e">
        <f>INDEX([1]Sheet1!D:D,MATCH($CI39,[1]Sheet1!$A:$A,0))</f>
        <v>#N/A</v>
      </c>
      <c r="CM39" s="15" t="e">
        <f>INDEX([1]Sheet1!E:E,MATCH($CI39,[1]Sheet1!$A:$A,0))</f>
        <v>#N/A</v>
      </c>
      <c r="CN39" s="15" t="e">
        <f>INDEX([1]Sheet1!F:F,MATCH($CI39,[1]Sheet1!$A:$A,0))</f>
        <v>#N/A</v>
      </c>
      <c r="CO39" s="15"/>
      <c r="CP39" s="16" t="e">
        <f>IF(COUNTA(CO39)&gt;0,MIN(MIN(SUMPRODUCT(CI39:CK39,CL39:CN39),INDEX([1]Sheet1!$H:$H,MATCH(CH39,[1]Sheet1!$A:$A,0)))+1,5),MIN(SUMPRODUCT(CI39:CK39,CL39:CN39),INDEX([1]Sheet1!$H:$H,MATCH(CH39,[1]Sheet1!$A:$A,0))))</f>
        <v>#N/A</v>
      </c>
      <c r="CQ39" s="17" t="e">
        <f>SUMIFS([1]Rubric!Y:Y,[1]Rubric!V:V,BN39,[1]Rubric!W:W,P39)</f>
        <v>#VALUE!</v>
      </c>
      <c r="CR39" s="5" t="e">
        <f>INDEX([1]Rubric!D:D,MATCH(BP39,[1]Rubric!#REF!,0))</f>
        <v>#REF!</v>
      </c>
      <c r="CS39" s="5" t="e">
        <f>INDEX([1]Rubric!E:E,MATCH(Q39,[1]Rubric!#REF!,0))</f>
        <v>#REF!</v>
      </c>
      <c r="CT39" s="18" t="e">
        <f>SUM(CQ39:CS39)*[1]Rubric!$A$3</f>
        <v>#VALUE!</v>
      </c>
      <c r="CU39" s="19" t="e">
        <f t="shared" si="5"/>
        <v>#N/A</v>
      </c>
    </row>
    <row r="40" spans="1:99" ht="409.5" x14ac:dyDescent="0.25">
      <c r="A40">
        <v>39</v>
      </c>
      <c r="B40" t="s">
        <v>658</v>
      </c>
      <c r="C40" t="str">
        <f t="shared" si="0"/>
        <v>39 - Monzo</v>
      </c>
      <c r="D40" t="s">
        <v>486</v>
      </c>
      <c r="E40" t="s">
        <v>659</v>
      </c>
      <c r="F40" s="1" t="s">
        <v>660</v>
      </c>
      <c r="G40" s="1" t="str">
        <f>IFERROR(INDEX([1]Apollo!$C$2:$R$2344,MATCH($C40,[1]Apollo!$B$2:$B$2344,0),MATCH(G$1,[1]Apollo!$C$1:$R$1,0)),"")</f>
        <v/>
      </c>
      <c r="H40" s="1" t="s">
        <v>661</v>
      </c>
      <c r="I40" s="1" t="str">
        <f>IFERROR(INDEX([1]Apollo!$C$2:$R$2344,MATCH($C40,[1]Apollo!$B$2:$B$2344,0),MATCH(I$1,[1]Apollo!$C$1:$R$1,0)),"")</f>
        <v/>
      </c>
      <c r="J40" t="s">
        <v>662</v>
      </c>
      <c r="K40" s="1" t="str">
        <f>IFERROR(INDEX([1]Apollo!$C$2:$R$2344,MATCH($C40,[1]Apollo!$B$2:$B$2344,0),MATCH(K$1,[1]Apollo!$C$1:$R$1,0)),"")</f>
        <v/>
      </c>
      <c r="L40" s="1" t="str">
        <f>IFERROR(INDEX([1]Apollo!$C$2:$R$2344,MATCH($C40,[1]Apollo!$B$2:$B$2344,0),MATCH(L$1,[1]Apollo!$C$1:$R$1,0)),"")</f>
        <v/>
      </c>
      <c r="M40" s="1" t="s">
        <v>663</v>
      </c>
      <c r="N40" s="1" t="s">
        <v>664</v>
      </c>
      <c r="O40" s="1" t="str">
        <f>IFERROR(INDEX([1]Apollo!$C$2:$R$2344,MATCH($C40,[1]Apollo!$B$2:$B$2344,0),MATCH(O$1,[1]Apollo!$C$1:$R$1,0)),"")</f>
        <v/>
      </c>
      <c r="P40" s="1">
        <v>3</v>
      </c>
      <c r="Q40" s="1">
        <v>1</v>
      </c>
      <c r="R40">
        <v>53</v>
      </c>
      <c r="S40">
        <v>38</v>
      </c>
      <c r="T40" s="13">
        <v>42036</v>
      </c>
      <c r="U40" t="s">
        <v>327</v>
      </c>
      <c r="V40" s="1" t="str">
        <f>IFERROR(INDEX([1]Apollo!$C$2:$R$2344,MATCH($C40,[1]Apollo!$B$2:$B$2344,0),MATCH(V$1,[1]Apollo!$C$1:$R$1,0)),"")</f>
        <v/>
      </c>
      <c r="W40" t="s">
        <v>100</v>
      </c>
      <c r="X40" s="1" t="str">
        <f>IFERROR(INDEX([1]Apollo!$C$2:$R$2344,MATCH($C40,[1]Apollo!$B$2:$B$2344,0),MATCH(X$1,[1]Apollo!$C$1:$R$1,0)),"")</f>
        <v/>
      </c>
      <c r="Y40" s="1" t="str">
        <f>IFERROR(INDEX([1]Apollo!$C$2:$R$2344,MATCH($C40,[1]Apollo!$B$2:$B$2344,0),MATCH(Y$1,[1]Apollo!$C$1:$R$1,0)),"")</f>
        <v/>
      </c>
      <c r="Z40" s="1" t="str">
        <f>IFERROR(INDEX([1]Apollo!$C$2:$R$2344,MATCH($C40,[1]Apollo!$B$2:$B$2344,0),MATCH(Z$1,[1]Apollo!$C$1:$R$1,0)),"")</f>
        <v/>
      </c>
      <c r="AA40" s="2" t="str">
        <f>IFERROR(INDEX([1]Apollo!$C$2:$R$2344,MATCH($C40,[1]Apollo!$B$2:$B$2344,0),MATCH(AA$1,[1]Apollo!$C$1:$R$1,0)),"")</f>
        <v/>
      </c>
      <c r="AB40" s="3" t="str">
        <f>IFERROR(INDEX([1]Apollo!$C$2:$R$2344,MATCH($C40,[1]Apollo!$B$2:$B$2344,0),MATCH(AB$1,[1]Apollo!$C$1:$R$1,0)),"")</f>
        <v/>
      </c>
      <c r="AC40" t="s">
        <v>665</v>
      </c>
      <c r="AD40" s="1" t="str">
        <f>IFERROR(INDEX([1]Apollo!$C$2:$R$2344,MATCH($C40,[1]Apollo!$B$2:$B$2344,0),MATCH(AD$1,[1]Apollo!$C$1:$R$1,0)),"")</f>
        <v/>
      </c>
      <c r="AE40" s="14" t="s">
        <v>666</v>
      </c>
      <c r="AF40" s="1" t="s">
        <v>667</v>
      </c>
      <c r="AG40" s="1" t="s">
        <v>169</v>
      </c>
      <c r="AH40" s="1"/>
      <c r="AI40" s="1"/>
      <c r="AJ40" s="14" t="s">
        <v>666</v>
      </c>
      <c r="AK40" s="1" t="s">
        <v>668</v>
      </c>
      <c r="AL40" s="1" t="s">
        <v>106</v>
      </c>
      <c r="AM40" s="1" t="s">
        <v>171</v>
      </c>
      <c r="AN40" s="1" t="s">
        <v>106</v>
      </c>
      <c r="AO40" s="1" t="s">
        <v>349</v>
      </c>
      <c r="AP40" s="1" t="s">
        <v>669</v>
      </c>
      <c r="AQ40" s="1" t="e">
        <f>AE40=#REF!</f>
        <v>#REF!</v>
      </c>
      <c r="AR40" t="s">
        <v>670</v>
      </c>
      <c r="AS40" s="1" t="str">
        <f>IFERROR(INDEX([1]Apollo!$C$2:$R$2344,MATCH($C40,[1]Apollo!$B$2:$B$2344,0),MATCH(AS$1,[1]Apollo!$C$1:$R$1,0)),"")</f>
        <v/>
      </c>
      <c r="AT40" s="1" t="str">
        <f t="shared" si="1"/>
        <v>https://www.linkedin.com/company/monzo-bank</v>
      </c>
      <c r="AU40" s="1" t="str">
        <f t="shared" si="2"/>
        <v>https://www.linkedin.com/company/monzo-bank/insights</v>
      </c>
      <c r="AV40" t="s">
        <v>174</v>
      </c>
      <c r="AW40" s="1">
        <v>2600</v>
      </c>
      <c r="AX40" s="1" t="str">
        <f>VLOOKUP(AW40,[1]Sheet1!$K$1:$L$4,2,TRUE)</f>
        <v>&lt;10,000</v>
      </c>
      <c r="AY40" t="s">
        <v>114</v>
      </c>
      <c r="AZ40" t="s">
        <v>113</v>
      </c>
      <c r="BA40" s="23">
        <f>INDEX('[1]Glassdoor Scores'!C:C,MATCH($A40,'[1]Glassdoor Scores'!$A:$A,0))</f>
        <v>3.9</v>
      </c>
      <c r="BB40" t="str">
        <f>INDEX('[1]Glassdoor Scores'!B:B,MATCH($A40,'[1]Glassdoor Scores'!$A:$A,0))</f>
        <v>Citi</v>
      </c>
      <c r="BC40">
        <f>INDEX('[1]Glassdoor Scores'!D:D,MATCH($A40,'[1]Glassdoor Scores'!$A:$A,0))</f>
        <v>34000</v>
      </c>
      <c r="BD40">
        <f>INDEX('[1]Glassdoor Scores'!E:E,MATCH($A40,'[1]Glassdoor Scores'!$A:$A,0))</f>
        <v>3.5</v>
      </c>
      <c r="BE40">
        <f>INDEX('[1]Glassdoor Scores'!F:F,MATCH($A40,'[1]Glassdoor Scores'!$A:$A,0))</f>
        <v>3.6</v>
      </c>
      <c r="BF40" s="17">
        <f>INDEX('[1]Glassdoor Scores'!G:G,MATCH($A40,'[1]Glassdoor Scores'!$A:$A,0))</f>
        <v>3.8</v>
      </c>
      <c r="BG40" s="17">
        <f>INDEX('[1]Glassdoor Scores'!H:H,MATCH($A40,'[1]Glassdoor Scores'!$A:$A,0))</f>
        <v>0.83</v>
      </c>
      <c r="BH40" t="e">
        <f>BA40&lt;#REF!</f>
        <v>#REF!</v>
      </c>
      <c r="BI40" t="e">
        <f>BB40&gt;#REF!</f>
        <v>#REF!</v>
      </c>
      <c r="BJ40" t="e">
        <f>BC40&gt;#REF!</f>
        <v>#REF!</v>
      </c>
      <c r="BK40" t="e">
        <f>BD40&gt;#REF!</f>
        <v>#REF!</v>
      </c>
      <c r="BL40" t="e">
        <f>BE40&gt;#REF!</f>
        <v>#REF!</v>
      </c>
      <c r="BM40" t="e">
        <f>BF40&gt;#REF!</f>
        <v>#REF!</v>
      </c>
      <c r="BN40" t="s">
        <v>175</v>
      </c>
      <c r="BO40" s="1" t="s">
        <v>671</v>
      </c>
      <c r="BP40">
        <v>5</v>
      </c>
      <c r="BQ40">
        <v>0</v>
      </c>
      <c r="BR40" s="1" t="s">
        <v>672</v>
      </c>
      <c r="BS40" t="s">
        <v>673</v>
      </c>
      <c r="BT40" s="1" t="s">
        <v>674</v>
      </c>
      <c r="BU40" s="1"/>
      <c r="BV40" s="1"/>
      <c r="BW40" s="1"/>
      <c r="BX40" s="1"/>
      <c r="BY40" s="1"/>
      <c r="BZ40" s="1"/>
      <c r="CA40" s="1"/>
      <c r="CB40" s="1">
        <v>87</v>
      </c>
      <c r="CC40" s="6">
        <v>-0.23</v>
      </c>
      <c r="CD40" s="1">
        <v>4882</v>
      </c>
      <c r="CE40" s="6">
        <v>0.08</v>
      </c>
      <c r="CF40" s="6">
        <f t="shared" si="3"/>
        <v>1.7820565342072922E-2</v>
      </c>
      <c r="CG40" s="7">
        <f t="shared" si="4"/>
        <v>1.8776923076923078</v>
      </c>
      <c r="CH40" s="1">
        <v>9</v>
      </c>
      <c r="CI40">
        <f>IFERROR(IF(AX40=[1]Sheet1!$L$2,VLOOKUP(CB40,[1]Sheet1!$X$3:$Y$7,2,TRUE),IF(AX40=[1]Sheet1!$L$3,VLOOKUP(CB40,[1]Sheet1!$Z$3:$AA$7,2,TRUE),VLOOKUP(CB40,[1]Sheet1!$AB$3:$AC$7,2,TRUE))),0)</f>
        <v>4</v>
      </c>
      <c r="CJ40" s="1">
        <f>IFERROR(VLOOKUP(CC40,[1]Sheet1!$U$3:$V$7,2,TRUE),0)</f>
        <v>1</v>
      </c>
      <c r="CK40" s="1">
        <f>MIN(IFERROR(IF(AX40=[1]Sheet1!$L$2,VLOOKUP(CE40,[1]Sheet1!$N$3:$O$7,2,TRUE),IF(AX40=[1]Sheet1!$L$3,VLOOKUP(CE40,[1]Sheet1!$P$3:$Q$6,2,TRUE),VLOOKUP(CE40,[1]Sheet1!$R$3:$S$6,2,TRUE))),0),INDEX([1]Sheet1!$I:$I,MATCH(CH40,[1]Sheet1!$A:$A,0)))</f>
        <v>4</v>
      </c>
      <c r="CL40" s="15">
        <f>INDEX([1]Sheet1!D:D,MATCH($CI40,[1]Sheet1!$A:$A,0))</f>
        <v>0</v>
      </c>
      <c r="CM40" s="15">
        <f>INDEX([1]Sheet1!E:E,MATCH($CI40,[1]Sheet1!$A:$A,0))</f>
        <v>0.5</v>
      </c>
      <c r="CN40" s="15">
        <f>INDEX([1]Sheet1!F:F,MATCH($CI40,[1]Sheet1!$A:$A,0))</f>
        <v>0</v>
      </c>
      <c r="CO40" s="1" t="s">
        <v>675</v>
      </c>
      <c r="CP40" s="16">
        <f>IF(COUNTA(CO40)&gt;0,MIN(MIN(SUMPRODUCT(CI40:CK40,CL40:CN40),INDEX([1]Sheet1!$H:$H,MATCH(CH40,[1]Sheet1!$A:$A,0)))+1,5),MIN(SUMPRODUCT(CI40:CK40,CL40:CN40),INDEX([1]Sheet1!$H:$H,MATCH(CH40,[1]Sheet1!$A:$A,0))))</f>
        <v>1.5</v>
      </c>
      <c r="CQ40" s="17" t="e">
        <f>SUMIFS([1]Rubric!Y:Y,[1]Rubric!V:V,BN40,[1]Rubric!W:W,P40)</f>
        <v>#VALUE!</v>
      </c>
      <c r="CR40" s="17" t="e">
        <f>INDEX([1]Rubric!D:D,MATCH(BP40,[1]Rubric!#REF!,0))</f>
        <v>#REF!</v>
      </c>
      <c r="CS40" s="17" t="e">
        <f>INDEX([1]Rubric!E:E,MATCH(Q40,[1]Rubric!#REF!,0))</f>
        <v>#REF!</v>
      </c>
      <c r="CT40" s="18" t="e">
        <f>SUM(CQ40:CS40)*[1]Rubric!$A$3</f>
        <v>#VALUE!</v>
      </c>
      <c r="CU40" s="19" t="e">
        <f t="shared" si="5"/>
        <v>#VALUE!</v>
      </c>
    </row>
    <row r="41" spans="1:99" ht="409.5" x14ac:dyDescent="0.25">
      <c r="A41">
        <v>40</v>
      </c>
      <c r="B41" t="s">
        <v>676</v>
      </c>
      <c r="C41" t="str">
        <f t="shared" si="0"/>
        <v>40 - Veterans United Home Loans</v>
      </c>
      <c r="D41" t="s">
        <v>486</v>
      </c>
      <c r="F41" s="1"/>
      <c r="G41" s="1" t="e">
        <f>INDEX([1]Apollo!$C$2:$R$2344,MATCH($C41,[1]Apollo!$A$2:$A$2344,0),MATCH(G$1,[1]Apollo!$C$1:$R$1,0))</f>
        <v>#N/A</v>
      </c>
      <c r="H41" s="1" t="s">
        <v>545</v>
      </c>
      <c r="I41" s="1" t="e">
        <f>INDEX([1]Apollo!$C$2:$R$2344,MATCH($C41,[1]Apollo!$A$2:$A$2344,0),MATCH(I$1,[1]Apollo!$C$1:$R$1,0))</f>
        <v>#N/A</v>
      </c>
      <c r="K41" s="1" t="e">
        <f>INDEX([1]Apollo!$C$2:$R$2344,MATCH($C41,[1]Apollo!$A$2:$A$2344,0),MATCH(K$1,[1]Apollo!$C$1:$R$1,0))</f>
        <v>#N/A</v>
      </c>
      <c r="L41" s="1" t="e">
        <f>INDEX([1]Apollo!$C$2:$R$2344,MATCH($C41,[1]Apollo!$A$2:$A$2344,0),MATCH(L$1,[1]Apollo!$C$1:$R$1,0))</f>
        <v>#N/A</v>
      </c>
      <c r="M41" s="1"/>
      <c r="N41" s="1"/>
      <c r="O41" s="1" t="e">
        <f>INDEX([1]Apollo!$C$2:$R$2344,MATCH($C41,[1]Apollo!$A$2:$A$2344,0),MATCH(O$1,[1]Apollo!$C$1:$R$1,0))</f>
        <v>#N/A</v>
      </c>
      <c r="P41" s="1">
        <v>2.5</v>
      </c>
      <c r="Q41" s="1">
        <v>1</v>
      </c>
      <c r="V41" s="1" t="e">
        <f>INDEX([1]Apollo!$C$2:$R$2344,MATCH($C41,[1]Apollo!$A$2:$A$2344,0),MATCH(V$1,[1]Apollo!$C$1:$R$1,0))</f>
        <v>#N/A</v>
      </c>
      <c r="X41" s="1" t="e">
        <f>INDEX([1]Apollo!$C$2:$R$2344,MATCH($C41,[1]Apollo!$A$2:$A$2344,0),MATCH(X$1,[1]Apollo!$C$1:$R$1,0))</f>
        <v>#N/A</v>
      </c>
      <c r="Y41" s="1" t="e">
        <f>INDEX([1]Apollo!$C$2:$R$2344,MATCH($C41,[1]Apollo!$A$2:$A$2344,0),MATCH(Y$1,[1]Apollo!$C$1:$R$1,0))</f>
        <v>#N/A</v>
      </c>
      <c r="Z41" s="1" t="e">
        <f>INDEX([1]Apollo!$C$2:$R$2344,MATCH($C41,[1]Apollo!$A$2:$A$2344,0),MATCH(Z$1,[1]Apollo!$C$1:$R$1,0))</f>
        <v>#N/A</v>
      </c>
      <c r="AA41" s="2" t="e">
        <f>INDEX([1]Apollo!$C$2:$R$2344,MATCH($C41,[1]Apollo!$A$2:$A$2344,0),MATCH(AA$1,[1]Apollo!$C$1:$R$1,0))</f>
        <v>#N/A</v>
      </c>
      <c r="AB41" s="3" t="e">
        <f>INDEX([1]Apollo!$C$2:$R$2344,MATCH($C41,[1]Apollo!$A$2:$A$2344,0),MATCH(AB$1,[1]Apollo!$C$1:$R$1,0))</f>
        <v>#N/A</v>
      </c>
      <c r="AD41" s="1" t="e">
        <f>INDEX([1]Apollo!$C$2:$R$2344,MATCH($C41,[1]Apollo!$A$2:$A$2344,0),MATCH(AD$1,[1]Apollo!$C$1:$R$1,0))</f>
        <v>#N/A</v>
      </c>
      <c r="AE41" s="14" t="s">
        <v>677</v>
      </c>
      <c r="AF41" s="1"/>
      <c r="AG41" s="1" t="s">
        <v>169</v>
      </c>
      <c r="AH41" s="1"/>
      <c r="AI41" s="1"/>
      <c r="AJ41" s="14" t="s">
        <v>678</v>
      </c>
      <c r="AK41" s="1" t="s">
        <v>311</v>
      </c>
      <c r="AL41" s="1" t="s">
        <v>106</v>
      </c>
      <c r="AM41" s="1" t="s">
        <v>151</v>
      </c>
      <c r="AN41" s="1" t="s">
        <v>106</v>
      </c>
      <c r="AO41" s="1" t="s">
        <v>404</v>
      </c>
      <c r="AP41" s="1" t="s">
        <v>679</v>
      </c>
      <c r="AQ41" s="1" t="e">
        <f>AE41=#REF!</f>
        <v>#REF!</v>
      </c>
      <c r="AS41" s="1" t="e">
        <f>INDEX([1]Apollo!$C$2:$R$2344,MATCH($C41,[1]Apollo!$A$2:$A$2344,0),MATCH(AS$1,[1]Apollo!$C$1:$R$1,0))</f>
        <v>#N/A</v>
      </c>
      <c r="AT41" s="1" t="e">
        <f t="shared" si="1"/>
        <v>#N/A</v>
      </c>
      <c r="AU41" s="1" t="e">
        <f t="shared" si="2"/>
        <v>#N/A</v>
      </c>
      <c r="AW41" s="1" t="e">
        <f>INDEX([1]Apollo!$C$2:$R$2344,MATCH($C41,[1]Apollo!$A$2:$A$2344,0),MATCH(AW$1,[1]Apollo!$C$1:$R$1,0))</f>
        <v>#N/A</v>
      </c>
      <c r="AX41" s="1" t="e">
        <f>VLOOKUP(AW41,[1]Sheet1!$K$1:$L$4,2,TRUE)</f>
        <v>#N/A</v>
      </c>
      <c r="BA41">
        <v>2150</v>
      </c>
      <c r="BB41">
        <v>4.5999999999999996</v>
      </c>
      <c r="BC41">
        <v>4.5</v>
      </c>
      <c r="BD41">
        <v>4.4000000000000004</v>
      </c>
      <c r="BE41">
        <v>4.7</v>
      </c>
      <c r="BF41" s="5">
        <v>0.96</v>
      </c>
      <c r="BG41" s="5">
        <v>0.95</v>
      </c>
      <c r="BH41" t="e">
        <f>BA41&lt;#REF!</f>
        <v>#REF!</v>
      </c>
      <c r="BI41" t="e">
        <f>BB41&gt;#REF!</f>
        <v>#REF!</v>
      </c>
      <c r="BJ41" t="e">
        <f>BC41&gt;#REF!</f>
        <v>#REF!</v>
      </c>
      <c r="BK41" t="e">
        <f>BD41&gt;#REF!</f>
        <v>#REF!</v>
      </c>
      <c r="BL41" t="e">
        <f>BE41&gt;#REF!</f>
        <v>#REF!</v>
      </c>
      <c r="BM41" s="5" t="e">
        <f>BF41&gt;#REF!</f>
        <v>#REF!</v>
      </c>
      <c r="BN41" t="s">
        <v>115</v>
      </c>
      <c r="BO41" s="1" t="s">
        <v>680</v>
      </c>
      <c r="BP41">
        <v>4</v>
      </c>
      <c r="BQ41">
        <v>0</v>
      </c>
      <c r="BR41" s="1" t="s">
        <v>681</v>
      </c>
      <c r="BS41" t="s">
        <v>682</v>
      </c>
      <c r="BT41" s="1" t="s">
        <v>683</v>
      </c>
      <c r="BU41" s="1"/>
      <c r="BV41" s="1"/>
      <c r="BW41" s="1"/>
      <c r="BX41" s="1"/>
      <c r="BY41" s="1"/>
      <c r="BZ41" s="1"/>
      <c r="CA41" s="1"/>
      <c r="CB41" s="1">
        <v>76</v>
      </c>
      <c r="CC41" s="6">
        <v>0.13</v>
      </c>
      <c r="CD41" s="1">
        <v>3230</v>
      </c>
      <c r="CE41" s="6">
        <v>0.03</v>
      </c>
      <c r="CF41" s="6">
        <f t="shared" si="3"/>
        <v>2.3529411764705882E-2</v>
      </c>
      <c r="CG41" s="7" t="e">
        <f t="shared" si="4"/>
        <v>#N/A</v>
      </c>
      <c r="CH41" s="1">
        <v>8</v>
      </c>
      <c r="CI41">
        <f>IFERROR(IF(AX41=[1]Sheet1!$L$2,VLOOKUP(CB41,[1]Sheet1!$X$3:$Y$7,2,TRUE),IF(AX41=[1]Sheet1!$L$3,VLOOKUP(CB41,[1]Sheet1!$Z$3:$AA$7,2,TRUE),VLOOKUP(CB41,[1]Sheet1!$AB$3:$AC$7,2,TRUE))),0)</f>
        <v>0</v>
      </c>
      <c r="CJ41" s="1">
        <f>IFERROR(VLOOKUP(CC41,[1]Sheet1!$U$3:$V$7,2,TRUE),0)</f>
        <v>3</v>
      </c>
      <c r="CK41" s="1">
        <f>MIN(IFERROR(IF(AX41=[1]Sheet1!$L$2,VLOOKUP(CE41,[1]Sheet1!$N$3:$O$7,2,TRUE),IF(AX41=[1]Sheet1!$L$3,VLOOKUP(CE41,[1]Sheet1!$P$3:$Q$6,2,TRUE),VLOOKUP(CE41,[1]Sheet1!$R$3:$S$6,2,TRUE))),0),INDEX([1]Sheet1!$I:$I,MATCH(CH41,[1]Sheet1!$A:$A,0)))</f>
        <v>0</v>
      </c>
      <c r="CL41" s="15" t="e">
        <f>INDEX([1]Sheet1!D:D,MATCH($CI41,[1]Sheet1!$A:$A,0))</f>
        <v>#N/A</v>
      </c>
      <c r="CM41" s="15" t="e">
        <f>INDEX([1]Sheet1!E:E,MATCH($CI41,[1]Sheet1!$A:$A,0))</f>
        <v>#N/A</v>
      </c>
      <c r="CN41" s="15" t="e">
        <f>INDEX([1]Sheet1!F:F,MATCH($CI41,[1]Sheet1!$A:$A,0))</f>
        <v>#N/A</v>
      </c>
      <c r="CO41" s="15"/>
      <c r="CP41" s="16" t="e">
        <f>IF(COUNTA(CO41)&gt;0,MIN(MIN(SUMPRODUCT(CI41:CK41,CL41:CN41),INDEX([1]Sheet1!$H:$H,MATCH(CH41,[1]Sheet1!$A:$A,0)))+1,5),MIN(SUMPRODUCT(CI41:CK41,CL41:CN41),INDEX([1]Sheet1!$H:$H,MATCH(CH41,[1]Sheet1!$A:$A,0))))</f>
        <v>#N/A</v>
      </c>
      <c r="CQ41" s="17" t="e">
        <f>SUMIFS([1]Rubric!Y:Y,[1]Rubric!V:V,BN41,[1]Rubric!W:W,P41)</f>
        <v>#VALUE!</v>
      </c>
      <c r="CR41" s="5" t="e">
        <f>INDEX([1]Rubric!D:D,MATCH(BP41,[1]Rubric!#REF!,0))</f>
        <v>#REF!</v>
      </c>
      <c r="CS41" s="5" t="e">
        <f>INDEX([1]Rubric!E:E,MATCH(Q41,[1]Rubric!#REF!,0))</f>
        <v>#REF!</v>
      </c>
      <c r="CT41" s="18" t="e">
        <f>SUM(CQ41:CS41)*[1]Rubric!$A$3</f>
        <v>#VALUE!</v>
      </c>
      <c r="CU41" s="19" t="e">
        <f t="shared" si="5"/>
        <v>#N/A</v>
      </c>
    </row>
    <row r="42" spans="1:99" ht="409.5" x14ac:dyDescent="0.25">
      <c r="A42">
        <v>41</v>
      </c>
      <c r="B42" t="s">
        <v>684</v>
      </c>
      <c r="C42" t="str">
        <f t="shared" si="0"/>
        <v>41 - DataAnnotation</v>
      </c>
      <c r="D42" t="s">
        <v>486</v>
      </c>
      <c r="F42" s="1"/>
      <c r="G42" s="1" t="e">
        <f>INDEX([1]Apollo!$C$2:$R$2344,MATCH($C42,[1]Apollo!$A$2:$A$2344,0),MATCH(G$1,[1]Apollo!$C$1:$R$1,0))</f>
        <v>#N/A</v>
      </c>
      <c r="H42" s="1"/>
      <c r="I42" s="1" t="e">
        <f>INDEX([1]Apollo!$C$2:$R$2344,MATCH($C42,[1]Apollo!$A$2:$A$2344,0),MATCH(I$1,[1]Apollo!$C$1:$R$1,0))</f>
        <v>#N/A</v>
      </c>
      <c r="K42" s="1" t="e">
        <f>INDEX([1]Apollo!$C$2:$R$2344,MATCH($C42,[1]Apollo!$A$2:$A$2344,0),MATCH(K$1,[1]Apollo!$C$1:$R$1,0))</f>
        <v>#N/A</v>
      </c>
      <c r="L42" s="1" t="e">
        <f>INDEX([1]Apollo!$C$2:$R$2344,MATCH($C42,[1]Apollo!$A$2:$A$2344,0),MATCH(L$1,[1]Apollo!$C$1:$R$1,0))</f>
        <v>#N/A</v>
      </c>
      <c r="M42" s="1"/>
      <c r="N42" s="1"/>
      <c r="O42" s="1" t="e">
        <f>INDEX([1]Apollo!$C$2:$R$2344,MATCH($C42,[1]Apollo!$A$2:$A$2344,0),MATCH(O$1,[1]Apollo!$C$1:$R$1,0))</f>
        <v>#N/A</v>
      </c>
      <c r="P42" s="1">
        <v>4</v>
      </c>
      <c r="Q42" s="1">
        <v>1</v>
      </c>
      <c r="V42" s="1" t="e">
        <f>INDEX([1]Apollo!$C$2:$R$2344,MATCH($C42,[1]Apollo!$A$2:$A$2344,0),MATCH(V$1,[1]Apollo!$C$1:$R$1,0))</f>
        <v>#N/A</v>
      </c>
      <c r="X42" s="1" t="e">
        <f>INDEX([1]Apollo!$C$2:$R$2344,MATCH($C42,[1]Apollo!$A$2:$A$2344,0),MATCH(X$1,[1]Apollo!$C$1:$R$1,0))</f>
        <v>#N/A</v>
      </c>
      <c r="Y42" s="1" t="e">
        <f>INDEX([1]Apollo!$C$2:$R$2344,MATCH($C42,[1]Apollo!$A$2:$A$2344,0),MATCH(Y$1,[1]Apollo!$C$1:$R$1,0))</f>
        <v>#N/A</v>
      </c>
      <c r="Z42" s="1" t="e">
        <f>INDEX([1]Apollo!$C$2:$R$2344,MATCH($C42,[1]Apollo!$A$2:$A$2344,0),MATCH(Z$1,[1]Apollo!$C$1:$R$1,0))</f>
        <v>#N/A</v>
      </c>
      <c r="AA42" s="2" t="e">
        <f>INDEX([1]Apollo!$C$2:$R$2344,MATCH($C42,[1]Apollo!$A$2:$A$2344,0),MATCH(AA$1,[1]Apollo!$C$1:$R$1,0))</f>
        <v>#N/A</v>
      </c>
      <c r="AB42" s="3" t="e">
        <f>INDEX([1]Apollo!$C$2:$R$2344,MATCH($C42,[1]Apollo!$A$2:$A$2344,0),MATCH(AB$1,[1]Apollo!$C$1:$R$1,0))</f>
        <v>#N/A</v>
      </c>
      <c r="AD42" s="1" t="e">
        <f>INDEX([1]Apollo!$C$2:$R$2344,MATCH($C42,[1]Apollo!$A$2:$A$2344,0),MATCH(AD$1,[1]Apollo!$C$1:$R$1,0))</f>
        <v>#N/A</v>
      </c>
      <c r="AE42" s="1" t="s">
        <v>480</v>
      </c>
      <c r="AF42" s="1"/>
      <c r="AG42" s="1" t="s">
        <v>685</v>
      </c>
      <c r="AH42" s="1"/>
      <c r="AI42" s="1"/>
      <c r="AJ42" s="1" t="s">
        <v>594</v>
      </c>
      <c r="AK42" s="1" t="s">
        <v>480</v>
      </c>
      <c r="AL42" s="1" t="s">
        <v>480</v>
      </c>
      <c r="AM42" s="1" t="s">
        <v>480</v>
      </c>
      <c r="AN42" s="1" t="s">
        <v>480</v>
      </c>
      <c r="AO42" s="1" t="s">
        <v>594</v>
      </c>
      <c r="AP42" s="1" t="s">
        <v>595</v>
      </c>
      <c r="AQ42" s="1" t="e">
        <f>AE42=#REF!</f>
        <v>#REF!</v>
      </c>
      <c r="AS42" s="1" t="e">
        <f>INDEX([1]Apollo!$C$2:$R$2344,MATCH($C42,[1]Apollo!$A$2:$A$2344,0),MATCH(AS$1,[1]Apollo!$C$1:$R$1,0))</f>
        <v>#N/A</v>
      </c>
      <c r="AT42" s="1" t="e">
        <f t="shared" si="1"/>
        <v>#N/A</v>
      </c>
      <c r="AU42" s="1" t="e">
        <f t="shared" si="2"/>
        <v>#N/A</v>
      </c>
      <c r="AW42" s="1" t="e">
        <f>INDEX([1]Apollo!$C$2:$R$2344,MATCH($C42,[1]Apollo!$A$2:$A$2344,0),MATCH(AW$1,[1]Apollo!$C$1:$R$1,0))</f>
        <v>#N/A</v>
      </c>
      <c r="AX42" s="1" t="e">
        <f>VLOOKUP(AW42,[1]Sheet1!$K$1:$L$4,2,TRUE)</f>
        <v>#N/A</v>
      </c>
      <c r="BA42">
        <v>1619</v>
      </c>
      <c r="BB42">
        <v>4.0999999999999996</v>
      </c>
      <c r="BC42">
        <v>4.5999999999999996</v>
      </c>
      <c r="BD42">
        <v>3.7</v>
      </c>
      <c r="BE42">
        <v>3.9</v>
      </c>
      <c r="BF42" s="5" t="s">
        <v>480</v>
      </c>
      <c r="BG42" s="5">
        <v>0.9</v>
      </c>
      <c r="BH42" t="e">
        <f>BA42&lt;#REF!</f>
        <v>#REF!</v>
      </c>
      <c r="BI42" t="e">
        <f>BB42&gt;#REF!</f>
        <v>#REF!</v>
      </c>
      <c r="BJ42" t="e">
        <f>BC42&gt;#REF!</f>
        <v>#REF!</v>
      </c>
      <c r="BK42" t="e">
        <f>BD42&gt;#REF!</f>
        <v>#REF!</v>
      </c>
      <c r="BL42" t="e">
        <f>BE42&gt;#REF!</f>
        <v>#REF!</v>
      </c>
      <c r="BM42" s="5" t="e">
        <f>BF42&gt;#REF!</f>
        <v>#REF!</v>
      </c>
      <c r="BN42" t="s">
        <v>175</v>
      </c>
      <c r="BO42" s="1" t="s">
        <v>686</v>
      </c>
      <c r="BP42">
        <v>5</v>
      </c>
      <c r="BQ42">
        <v>0</v>
      </c>
      <c r="BR42" s="1" t="s">
        <v>687</v>
      </c>
      <c r="BS42" t="s">
        <v>688</v>
      </c>
      <c r="BT42" s="1" t="s">
        <v>689</v>
      </c>
      <c r="BU42" s="1"/>
      <c r="BV42" s="1"/>
      <c r="BW42" s="1"/>
      <c r="BX42" s="1"/>
      <c r="BY42" s="1"/>
      <c r="BZ42" s="1"/>
      <c r="CA42" s="1"/>
      <c r="CB42" s="20">
        <v>33555</v>
      </c>
      <c r="CC42" s="6">
        <v>0.05</v>
      </c>
      <c r="CD42" s="1">
        <v>10356</v>
      </c>
      <c r="CE42" s="6">
        <v>0.08</v>
      </c>
      <c r="CF42" s="6">
        <f t="shared" si="3"/>
        <v>3.2401506373117033</v>
      </c>
      <c r="CG42" s="7" t="e">
        <f t="shared" si="4"/>
        <v>#N/A</v>
      </c>
      <c r="CH42" s="1">
        <v>7</v>
      </c>
      <c r="CI42">
        <f>IFERROR(IF(AX42=[1]Sheet1!$L$2,VLOOKUP(CB42,[1]Sheet1!$X$3:$Y$7,2,TRUE),IF(AX42=[1]Sheet1!$L$3,VLOOKUP(CB42,[1]Sheet1!$Z$3:$AA$7,2,TRUE),VLOOKUP(CB42,[1]Sheet1!$AB$3:$AC$7,2,TRUE))),0)</f>
        <v>0</v>
      </c>
      <c r="CJ42" s="1">
        <f>IFERROR(VLOOKUP(CC42,[1]Sheet1!$U$3:$V$7,2,TRUE),0)</f>
        <v>3</v>
      </c>
      <c r="CK42" s="1">
        <f>MIN(IFERROR(IF(AX42=[1]Sheet1!$L$2,VLOOKUP(CE42,[1]Sheet1!$N$3:$O$7,2,TRUE),IF(AX42=[1]Sheet1!$L$3,VLOOKUP(CE42,[1]Sheet1!$P$3:$Q$6,2,TRUE),VLOOKUP(CE42,[1]Sheet1!$R$3:$S$6,2,TRUE))),0),INDEX([1]Sheet1!$I:$I,MATCH(CH42,[1]Sheet1!$A:$A,0)))</f>
        <v>0</v>
      </c>
      <c r="CL42" s="15" t="e">
        <f>INDEX([1]Sheet1!D:D,MATCH($CI42,[1]Sheet1!$A:$A,0))</f>
        <v>#N/A</v>
      </c>
      <c r="CM42" s="15" t="e">
        <f>INDEX([1]Sheet1!E:E,MATCH($CI42,[1]Sheet1!$A:$A,0))</f>
        <v>#N/A</v>
      </c>
      <c r="CN42" s="15" t="e">
        <f>INDEX([1]Sheet1!F:F,MATCH($CI42,[1]Sheet1!$A:$A,0))</f>
        <v>#N/A</v>
      </c>
      <c r="CO42" s="15"/>
      <c r="CP42" s="16" t="e">
        <f>IF(COUNTA(CO42)&gt;0,MIN(MIN(SUMPRODUCT(CI42:CK42,CL42:CN42),INDEX([1]Sheet1!$H:$H,MATCH(CH42,[1]Sheet1!$A:$A,0)))+1,5),MIN(SUMPRODUCT(CI42:CK42,CL42:CN42),INDEX([1]Sheet1!$H:$H,MATCH(CH42,[1]Sheet1!$A:$A,0))))</f>
        <v>#N/A</v>
      </c>
      <c r="CQ42" s="17" t="e">
        <f>SUMIFS([1]Rubric!Y:Y,[1]Rubric!V:V,BN42,[1]Rubric!W:W,P42)</f>
        <v>#VALUE!</v>
      </c>
      <c r="CR42" s="5" t="e">
        <f>INDEX([1]Rubric!D:D,MATCH(BP42,[1]Rubric!#REF!,0))</f>
        <v>#REF!</v>
      </c>
      <c r="CS42" s="5" t="e">
        <f>INDEX([1]Rubric!E:E,MATCH(Q42,[1]Rubric!#REF!,0))</f>
        <v>#REF!</v>
      </c>
      <c r="CT42" s="18" t="e">
        <f>SUM(CQ42:CS42)*[1]Rubric!$A$3</f>
        <v>#VALUE!</v>
      </c>
      <c r="CU42" s="19" t="e">
        <f t="shared" si="5"/>
        <v>#N/A</v>
      </c>
    </row>
    <row r="43" spans="1:99" ht="409.5" x14ac:dyDescent="0.25">
      <c r="A43">
        <v>42</v>
      </c>
      <c r="B43" t="s">
        <v>690</v>
      </c>
      <c r="C43" t="str">
        <f t="shared" si="0"/>
        <v>42 - Mercor</v>
      </c>
      <c r="D43" t="s">
        <v>486</v>
      </c>
      <c r="F43" s="1"/>
      <c r="G43" s="1" t="e">
        <f>INDEX([1]Apollo!$C$2:$R$2344,MATCH($C43,[1]Apollo!$A$2:$A$2344,0),MATCH(G$1,[1]Apollo!$C$1:$R$1,0))</f>
        <v>#N/A</v>
      </c>
      <c r="H43" s="1"/>
      <c r="I43" s="1" t="e">
        <f>INDEX([1]Apollo!$C$2:$R$2344,MATCH($C43,[1]Apollo!$A$2:$A$2344,0),MATCH(I$1,[1]Apollo!$C$1:$R$1,0))</f>
        <v>#N/A</v>
      </c>
      <c r="K43" s="1" t="e">
        <f>INDEX([1]Apollo!$C$2:$R$2344,MATCH($C43,[1]Apollo!$A$2:$A$2344,0),MATCH(K$1,[1]Apollo!$C$1:$R$1,0))</f>
        <v>#N/A</v>
      </c>
      <c r="L43" s="1" t="e">
        <f>INDEX([1]Apollo!$C$2:$R$2344,MATCH($C43,[1]Apollo!$A$2:$A$2344,0),MATCH(L$1,[1]Apollo!$C$1:$R$1,0))</f>
        <v>#N/A</v>
      </c>
      <c r="M43" s="1"/>
      <c r="N43" s="1"/>
      <c r="O43" s="1" t="e">
        <f>INDEX([1]Apollo!$C$2:$R$2344,MATCH($C43,[1]Apollo!$A$2:$A$2344,0),MATCH(O$1,[1]Apollo!$C$1:$R$1,0))</f>
        <v>#N/A</v>
      </c>
      <c r="P43" s="1">
        <v>4</v>
      </c>
      <c r="Q43" s="1">
        <v>1</v>
      </c>
      <c r="V43" s="1" t="e">
        <f>INDEX([1]Apollo!$C$2:$R$2344,MATCH($C43,[1]Apollo!$A$2:$A$2344,0),MATCH(V$1,[1]Apollo!$C$1:$R$1,0))</f>
        <v>#N/A</v>
      </c>
      <c r="X43" s="1" t="e">
        <f>INDEX([1]Apollo!$C$2:$R$2344,MATCH($C43,[1]Apollo!$A$2:$A$2344,0),MATCH(X$1,[1]Apollo!$C$1:$R$1,0))</f>
        <v>#N/A</v>
      </c>
      <c r="Y43" s="1" t="e">
        <f>INDEX([1]Apollo!$C$2:$R$2344,MATCH($C43,[1]Apollo!$A$2:$A$2344,0),MATCH(Y$1,[1]Apollo!$C$1:$R$1,0))</f>
        <v>#N/A</v>
      </c>
      <c r="Z43" s="1" t="e">
        <f>INDEX([1]Apollo!$C$2:$R$2344,MATCH($C43,[1]Apollo!$A$2:$A$2344,0),MATCH(Z$1,[1]Apollo!$C$1:$R$1,0))</f>
        <v>#N/A</v>
      </c>
      <c r="AA43" s="2" t="e">
        <f>INDEX([1]Apollo!$C$2:$R$2344,MATCH($C43,[1]Apollo!$A$2:$A$2344,0),MATCH(AA$1,[1]Apollo!$C$1:$R$1,0))</f>
        <v>#N/A</v>
      </c>
      <c r="AB43" s="3" t="e">
        <f>INDEX([1]Apollo!$C$2:$R$2344,MATCH($C43,[1]Apollo!$A$2:$A$2344,0),MATCH(AB$1,[1]Apollo!$C$1:$R$1,0))</f>
        <v>#N/A</v>
      </c>
      <c r="AD43" s="1" t="e">
        <f>INDEX([1]Apollo!$C$2:$R$2344,MATCH($C43,[1]Apollo!$A$2:$A$2344,0),MATCH(AD$1,[1]Apollo!$C$1:$R$1,0))</f>
        <v>#N/A</v>
      </c>
      <c r="AE43" s="14" t="s">
        <v>691</v>
      </c>
      <c r="AF43" s="1"/>
      <c r="AG43" s="1" t="s">
        <v>169</v>
      </c>
      <c r="AH43" s="1"/>
      <c r="AI43" s="1"/>
      <c r="AJ43" s="14" t="s">
        <v>691</v>
      </c>
      <c r="AK43" s="1" t="s">
        <v>311</v>
      </c>
      <c r="AL43" s="1" t="s">
        <v>106</v>
      </c>
      <c r="AM43" s="1" t="s">
        <v>171</v>
      </c>
      <c r="AN43" s="1" t="s">
        <v>692</v>
      </c>
      <c r="AO43" s="1" t="s">
        <v>314</v>
      </c>
      <c r="AP43" s="1" t="s">
        <v>693</v>
      </c>
      <c r="AQ43" s="1" t="e">
        <f>AE43=#REF!</f>
        <v>#REF!</v>
      </c>
      <c r="AS43" s="1" t="e">
        <f>INDEX([1]Apollo!$C$2:$R$2344,MATCH($C43,[1]Apollo!$A$2:$A$2344,0),MATCH(AS$1,[1]Apollo!$C$1:$R$1,0))</f>
        <v>#N/A</v>
      </c>
      <c r="AT43" s="1" t="e">
        <f t="shared" si="1"/>
        <v>#N/A</v>
      </c>
      <c r="AU43" s="1" t="e">
        <f t="shared" si="2"/>
        <v>#N/A</v>
      </c>
      <c r="AW43" s="1" t="e">
        <f>INDEX([1]Apollo!$C$2:$R$2344,MATCH($C43,[1]Apollo!$A$2:$A$2344,0),MATCH(AW$1,[1]Apollo!$C$1:$R$1,0))</f>
        <v>#N/A</v>
      </c>
      <c r="AX43" s="1" t="e">
        <f>VLOOKUP(AW43,[1]Sheet1!$K$1:$L$4,2,TRUE)</f>
        <v>#N/A</v>
      </c>
      <c r="BA43">
        <v>80</v>
      </c>
      <c r="BB43">
        <v>4.4000000000000004</v>
      </c>
      <c r="BC43">
        <v>4</v>
      </c>
      <c r="BD43">
        <v>4.2</v>
      </c>
      <c r="BE43">
        <v>4.5</v>
      </c>
      <c r="BF43" s="5">
        <v>0.95</v>
      </c>
      <c r="BG43" s="5">
        <v>0.8</v>
      </c>
      <c r="BH43" t="e">
        <f>BA43&lt;#REF!</f>
        <v>#REF!</v>
      </c>
      <c r="BI43" t="e">
        <f>BB43&gt;#REF!</f>
        <v>#REF!</v>
      </c>
      <c r="BJ43" t="e">
        <f>BC43&gt;#REF!</f>
        <v>#REF!</v>
      </c>
      <c r="BK43" t="e">
        <f>BD43&gt;#REF!</f>
        <v>#REF!</v>
      </c>
      <c r="BL43" t="e">
        <f>BE43&gt;#REF!</f>
        <v>#REF!</v>
      </c>
      <c r="BM43" s="5" t="e">
        <f>BF43&gt;#REF!</f>
        <v>#REF!</v>
      </c>
      <c r="BN43" t="s">
        <v>175</v>
      </c>
      <c r="BO43" s="1" t="s">
        <v>694</v>
      </c>
      <c r="BP43">
        <v>5</v>
      </c>
      <c r="BQ43">
        <v>0</v>
      </c>
      <c r="BR43" s="1" t="s">
        <v>695</v>
      </c>
      <c r="BS43" t="s">
        <v>696</v>
      </c>
      <c r="BT43" s="1" t="s">
        <v>697</v>
      </c>
      <c r="BU43" s="1"/>
      <c r="BV43" s="1"/>
      <c r="BW43" s="1"/>
      <c r="BX43" s="1"/>
      <c r="BY43" s="1"/>
      <c r="BZ43" s="1"/>
      <c r="CA43" s="1"/>
      <c r="CB43" s="20">
        <v>18195</v>
      </c>
      <c r="CC43" s="6">
        <v>3.85</v>
      </c>
      <c r="CD43" s="1">
        <v>6675</v>
      </c>
      <c r="CE43" s="25">
        <v>0.32</v>
      </c>
      <c r="CF43" s="6">
        <f t="shared" si="3"/>
        <v>2.7258426966292135</v>
      </c>
      <c r="CG43" s="7" t="e">
        <f t="shared" si="4"/>
        <v>#N/A</v>
      </c>
      <c r="CH43" s="1">
        <v>21</v>
      </c>
      <c r="CI43">
        <f>IFERROR(IF(AX43=[1]Sheet1!$L$2,VLOOKUP(CB43,[1]Sheet1!$X$3:$Y$7,2,TRUE),IF(AX43=[1]Sheet1!$L$3,VLOOKUP(CB43,[1]Sheet1!$Z$3:$AA$7,2,TRUE),VLOOKUP(CB43,[1]Sheet1!$AB$3:$AC$7,2,TRUE))),0)</f>
        <v>0</v>
      </c>
      <c r="CJ43" s="1">
        <f>IFERROR(VLOOKUP(CC43,[1]Sheet1!$U$3:$V$7,2,TRUE),0)</f>
        <v>5</v>
      </c>
      <c r="CK43" s="1">
        <f>MIN(IFERROR(IF(AX43=[1]Sheet1!$L$2,VLOOKUP(CE43,[1]Sheet1!$N$3:$O$7,2,TRUE),IF(AX43=[1]Sheet1!$L$3,VLOOKUP(CE43,[1]Sheet1!$P$3:$Q$6,2,TRUE),VLOOKUP(CE43,[1]Sheet1!$R$3:$S$6,2,TRUE))),0),INDEX([1]Sheet1!$I:$I,MATCH(CH43,[1]Sheet1!$A:$A,0)))</f>
        <v>0</v>
      </c>
      <c r="CL43" s="15" t="e">
        <f>INDEX([1]Sheet1!D:D,MATCH($CI43,[1]Sheet1!$A:$A,0))</f>
        <v>#N/A</v>
      </c>
      <c r="CM43" s="15" t="e">
        <f>INDEX([1]Sheet1!E:E,MATCH($CI43,[1]Sheet1!$A:$A,0))</f>
        <v>#N/A</v>
      </c>
      <c r="CN43" s="15" t="e">
        <f>INDEX([1]Sheet1!F:F,MATCH($CI43,[1]Sheet1!$A:$A,0))</f>
        <v>#N/A</v>
      </c>
      <c r="CO43" s="15"/>
      <c r="CP43" s="16" t="e">
        <f>IF(COUNTA(CO43)&gt;0,MIN(MIN(SUMPRODUCT(CI43:CK43,CL43:CN43),INDEX([1]Sheet1!$H:$H,MATCH(CH43,[1]Sheet1!$A:$A,0)))+1,5),MIN(SUMPRODUCT(CI43:CK43,CL43:CN43),INDEX([1]Sheet1!$H:$H,MATCH(CH43,[1]Sheet1!$A:$A,0))))</f>
        <v>#N/A</v>
      </c>
      <c r="CQ43" s="17" t="e">
        <f>SUMIFS([1]Rubric!Y:Y,[1]Rubric!V:V,BN43,[1]Rubric!W:W,P43)</f>
        <v>#VALUE!</v>
      </c>
      <c r="CR43" s="5" t="e">
        <f>INDEX([1]Rubric!D:D,MATCH(BP43,[1]Rubric!#REF!,0))</f>
        <v>#REF!</v>
      </c>
      <c r="CS43" s="5" t="e">
        <f>INDEX([1]Rubric!E:E,MATCH(Q43,[1]Rubric!#REF!,0))</f>
        <v>#REF!</v>
      </c>
      <c r="CT43" s="18" t="e">
        <f>SUM(CQ43:CS43)*[1]Rubric!$A$3</f>
        <v>#VALUE!</v>
      </c>
      <c r="CU43" s="19" t="e">
        <f t="shared" si="5"/>
        <v>#N/A</v>
      </c>
    </row>
    <row r="44" spans="1:99" ht="360" x14ac:dyDescent="0.25">
      <c r="A44">
        <v>43</v>
      </c>
      <c r="B44" t="s">
        <v>698</v>
      </c>
      <c r="C44" t="str">
        <f t="shared" si="0"/>
        <v>43 - uTest</v>
      </c>
      <c r="D44" t="s">
        <v>486</v>
      </c>
      <c r="F44" s="1"/>
      <c r="G44" s="1" t="e">
        <f>INDEX([1]Apollo!$C$2:$R$2344,MATCH($C44,[1]Apollo!$A$2:$A$2344,0),MATCH(G$1,[1]Apollo!$C$1:$R$1,0))</f>
        <v>#N/A</v>
      </c>
      <c r="H44" s="1"/>
      <c r="I44" s="1" t="e">
        <f>INDEX([1]Apollo!$C$2:$R$2344,MATCH($C44,[1]Apollo!$A$2:$A$2344,0),MATCH(I$1,[1]Apollo!$C$1:$R$1,0))</f>
        <v>#N/A</v>
      </c>
      <c r="K44" s="1" t="e">
        <f>INDEX([1]Apollo!$C$2:$R$2344,MATCH($C44,[1]Apollo!$A$2:$A$2344,0),MATCH(K$1,[1]Apollo!$C$1:$R$1,0))</f>
        <v>#N/A</v>
      </c>
      <c r="L44" s="1" t="e">
        <f>INDEX([1]Apollo!$C$2:$R$2344,MATCH($C44,[1]Apollo!$A$2:$A$2344,0),MATCH(L$1,[1]Apollo!$C$1:$R$1,0))</f>
        <v>#N/A</v>
      </c>
      <c r="M44" s="1"/>
      <c r="N44" s="1"/>
      <c r="O44" s="1" t="e">
        <f>INDEX([1]Apollo!$C$2:$R$2344,MATCH($C44,[1]Apollo!$A$2:$A$2344,0),MATCH(O$1,[1]Apollo!$C$1:$R$1,0))</f>
        <v>#N/A</v>
      </c>
      <c r="P44" s="1">
        <v>4</v>
      </c>
      <c r="Q44" s="1">
        <v>1</v>
      </c>
      <c r="V44" s="1" t="e">
        <f>INDEX([1]Apollo!$C$2:$R$2344,MATCH($C44,[1]Apollo!$A$2:$A$2344,0),MATCH(V$1,[1]Apollo!$C$1:$R$1,0))</f>
        <v>#N/A</v>
      </c>
      <c r="X44" s="1" t="e">
        <f>INDEX([1]Apollo!$C$2:$R$2344,MATCH($C44,[1]Apollo!$A$2:$A$2344,0),MATCH(X$1,[1]Apollo!$C$1:$R$1,0))</f>
        <v>#N/A</v>
      </c>
      <c r="Y44" s="1" t="e">
        <f>INDEX([1]Apollo!$C$2:$R$2344,MATCH($C44,[1]Apollo!$A$2:$A$2344,0),MATCH(Y$1,[1]Apollo!$C$1:$R$1,0))</f>
        <v>#N/A</v>
      </c>
      <c r="Z44" s="1" t="e">
        <f>INDEX([1]Apollo!$C$2:$R$2344,MATCH($C44,[1]Apollo!$A$2:$A$2344,0),MATCH(Z$1,[1]Apollo!$C$1:$R$1,0))</f>
        <v>#N/A</v>
      </c>
      <c r="AA44" s="2" t="e">
        <f>INDEX([1]Apollo!$C$2:$R$2344,MATCH($C44,[1]Apollo!$A$2:$A$2344,0),MATCH(AA$1,[1]Apollo!$C$1:$R$1,0))</f>
        <v>#N/A</v>
      </c>
      <c r="AB44" s="3" t="e">
        <f>INDEX([1]Apollo!$C$2:$R$2344,MATCH($C44,[1]Apollo!$A$2:$A$2344,0),MATCH(AB$1,[1]Apollo!$C$1:$R$1,0))</f>
        <v>#N/A</v>
      </c>
      <c r="AD44" s="1" t="e">
        <f>INDEX([1]Apollo!$C$2:$R$2344,MATCH($C44,[1]Apollo!$A$2:$A$2344,0),MATCH(AD$1,[1]Apollo!$C$1:$R$1,0))</f>
        <v>#N/A</v>
      </c>
      <c r="AE44" s="1" t="s">
        <v>480</v>
      </c>
      <c r="AF44" s="1"/>
      <c r="AG44" s="1" t="s">
        <v>480</v>
      </c>
      <c r="AH44" s="1"/>
      <c r="AI44" s="1"/>
      <c r="AJ44" s="1" t="s">
        <v>594</v>
      </c>
      <c r="AK44" s="1" t="s">
        <v>480</v>
      </c>
      <c r="AL44" s="1" t="s">
        <v>480</v>
      </c>
      <c r="AM44" s="1" t="s">
        <v>480</v>
      </c>
      <c r="AN44" s="1" t="s">
        <v>480</v>
      </c>
      <c r="AO44" s="1" t="s">
        <v>594</v>
      </c>
      <c r="AP44" s="1" t="s">
        <v>595</v>
      </c>
      <c r="AQ44" s="1" t="e">
        <f>AE44=#REF!</f>
        <v>#REF!</v>
      </c>
      <c r="AS44" s="1" t="e">
        <f>INDEX([1]Apollo!$C$2:$R$2344,MATCH($C44,[1]Apollo!$A$2:$A$2344,0),MATCH(AS$1,[1]Apollo!$C$1:$R$1,0))</f>
        <v>#N/A</v>
      </c>
      <c r="AT44" s="1" t="e">
        <f t="shared" si="1"/>
        <v>#N/A</v>
      </c>
      <c r="AU44" s="1" t="e">
        <f t="shared" si="2"/>
        <v>#N/A</v>
      </c>
      <c r="AW44" s="1" t="e">
        <f>INDEX([1]Apollo!$C$2:$R$2344,MATCH($C44,[1]Apollo!$A$2:$A$2344,0),MATCH(AW$1,[1]Apollo!$C$1:$R$1,0))</f>
        <v>#N/A</v>
      </c>
      <c r="AX44" s="1" t="e">
        <f>VLOOKUP(AW44,[1]Sheet1!$K$1:$L$4,2,TRUE)</f>
        <v>#N/A</v>
      </c>
      <c r="BA44">
        <v>1100</v>
      </c>
      <c r="BB44">
        <v>4.2</v>
      </c>
      <c r="BC44">
        <v>4.0999999999999996</v>
      </c>
      <c r="BD44">
        <v>3.9</v>
      </c>
      <c r="BE44">
        <v>4.2</v>
      </c>
      <c r="BF44" s="5">
        <v>0.9</v>
      </c>
      <c r="BG44" s="5">
        <v>0.95</v>
      </c>
      <c r="BH44" t="e">
        <f>BA44&lt;#REF!</f>
        <v>#REF!</v>
      </c>
      <c r="BI44" t="e">
        <f>BB44&gt;#REF!</f>
        <v>#REF!</v>
      </c>
      <c r="BJ44" t="e">
        <f>BC44&gt;#REF!</f>
        <v>#REF!</v>
      </c>
      <c r="BK44" t="e">
        <f>BD44&gt;#REF!</f>
        <v>#REF!</v>
      </c>
      <c r="BL44" t="e">
        <f>BE44&gt;#REF!</f>
        <v>#REF!</v>
      </c>
      <c r="BM44" s="5" t="e">
        <f>BF44&gt;#REF!</f>
        <v>#REF!</v>
      </c>
      <c r="BN44" t="s">
        <v>175</v>
      </c>
      <c r="BO44" s="1" t="s">
        <v>699</v>
      </c>
      <c r="BP44">
        <v>5</v>
      </c>
      <c r="BQ44">
        <v>0</v>
      </c>
      <c r="BR44" s="1" t="s">
        <v>700</v>
      </c>
      <c r="BS44" t="s">
        <v>701</v>
      </c>
      <c r="BT44" s="1" t="s">
        <v>702</v>
      </c>
      <c r="BU44" s="1"/>
      <c r="BV44" s="1"/>
      <c r="BW44" s="1"/>
      <c r="BX44" s="1"/>
      <c r="BY44" s="1"/>
      <c r="BZ44" s="1"/>
      <c r="CA44" s="1"/>
      <c r="CB44" s="1">
        <v>8</v>
      </c>
      <c r="CC44" s="6">
        <v>7</v>
      </c>
      <c r="CD44" s="1">
        <v>5659</v>
      </c>
      <c r="CE44" s="6">
        <v>0.01</v>
      </c>
      <c r="CF44" s="6">
        <f t="shared" si="3"/>
        <v>1.4136773281498499E-3</v>
      </c>
      <c r="CG44" s="7" t="e">
        <f t="shared" si="4"/>
        <v>#N/A</v>
      </c>
      <c r="CH44" s="1">
        <v>1</v>
      </c>
      <c r="CI44">
        <f>IFERROR(IF(AX44=[1]Sheet1!$L$2,VLOOKUP(CB44,[1]Sheet1!$X$3:$Y$7,2,TRUE),IF(AX44=[1]Sheet1!$L$3,VLOOKUP(CB44,[1]Sheet1!$Z$3:$AA$7,2,TRUE),VLOOKUP(CB44,[1]Sheet1!$AB$3:$AC$7,2,TRUE))),0)</f>
        <v>0</v>
      </c>
      <c r="CJ44" s="1">
        <f>IFERROR(VLOOKUP(CC44,[1]Sheet1!$U$3:$V$7,2,TRUE),0)</f>
        <v>5</v>
      </c>
      <c r="CK44" s="1">
        <f>MIN(IFERROR(IF(AX44=[1]Sheet1!$L$2,VLOOKUP(CE44,[1]Sheet1!$N$3:$O$7,2,TRUE),IF(AX44=[1]Sheet1!$L$3,VLOOKUP(CE44,[1]Sheet1!$P$3:$Q$6,2,TRUE),VLOOKUP(CE44,[1]Sheet1!$R$3:$S$6,2,TRUE))),0),INDEX([1]Sheet1!$I:$I,MATCH(CH44,[1]Sheet1!$A:$A,0)))</f>
        <v>0</v>
      </c>
      <c r="CL44" s="15" t="e">
        <f>INDEX([1]Sheet1!D:D,MATCH($CI44,[1]Sheet1!$A:$A,0))</f>
        <v>#N/A</v>
      </c>
      <c r="CM44" s="15" t="e">
        <f>INDEX([1]Sheet1!E:E,MATCH($CI44,[1]Sheet1!$A:$A,0))</f>
        <v>#N/A</v>
      </c>
      <c r="CN44" s="15" t="e">
        <f>INDEX([1]Sheet1!F:F,MATCH($CI44,[1]Sheet1!$A:$A,0))</f>
        <v>#N/A</v>
      </c>
      <c r="CO44" s="15"/>
      <c r="CP44" s="16" t="e">
        <f>IF(COUNTA(CO44)&gt;0,MIN(MIN(SUMPRODUCT(CI44:CK44,CL44:CN44),INDEX([1]Sheet1!$H:$H,MATCH(CH44,[1]Sheet1!$A:$A,0)))+1,5),MIN(SUMPRODUCT(CI44:CK44,CL44:CN44),INDEX([1]Sheet1!$H:$H,MATCH(CH44,[1]Sheet1!$A:$A,0))))</f>
        <v>#N/A</v>
      </c>
      <c r="CQ44" s="17" t="e">
        <f>SUMIFS([1]Rubric!Y:Y,[1]Rubric!V:V,BN44,[1]Rubric!W:W,P44)</f>
        <v>#VALUE!</v>
      </c>
      <c r="CR44" s="5" t="e">
        <f>INDEX([1]Rubric!D:D,MATCH(BP44,[1]Rubric!#REF!,0))</f>
        <v>#REF!</v>
      </c>
      <c r="CS44" s="5" t="e">
        <f>INDEX([1]Rubric!E:E,MATCH(Q44,[1]Rubric!#REF!,0))</f>
        <v>#REF!</v>
      </c>
      <c r="CT44" s="18" t="e">
        <f>SUM(CQ44:CS44)*[1]Rubric!$A$3</f>
        <v>#VALUE!</v>
      </c>
      <c r="CU44" s="19" t="e">
        <f t="shared" si="5"/>
        <v>#N/A</v>
      </c>
    </row>
    <row r="45" spans="1:99" ht="409.5" x14ac:dyDescent="0.25">
      <c r="A45">
        <v>44</v>
      </c>
      <c r="B45" t="s">
        <v>703</v>
      </c>
      <c r="C45" t="str">
        <f t="shared" si="0"/>
        <v>44 - Zillow</v>
      </c>
      <c r="D45" t="s">
        <v>486</v>
      </c>
      <c r="E45" t="s">
        <v>704</v>
      </c>
      <c r="F45" s="1" t="s">
        <v>705</v>
      </c>
      <c r="G45" s="1" t="str">
        <f>IFERROR(INDEX([1]Apollo!$C$2:$R$2344,MATCH($C45,[1]Apollo!$B$2:$B$2344,0),MATCH(G$1,[1]Apollo!$C$1:$R$1,0)),"")</f>
        <v/>
      </c>
      <c r="H45" s="1"/>
      <c r="I45" s="1" t="str">
        <f>IFERROR(INDEX([1]Apollo!$C$2:$R$2344,MATCH($C45,[1]Apollo!$B$2:$B$2344,0),MATCH(I$1,[1]Apollo!$C$1:$R$1,0)),"")</f>
        <v/>
      </c>
      <c r="J45" t="s">
        <v>706</v>
      </c>
      <c r="K45" s="1" t="str">
        <f>IFERROR(INDEX([1]Apollo!$C$2:$R$2344,MATCH($C45,[1]Apollo!$B$2:$B$2344,0),MATCH(K$1,[1]Apollo!$C$1:$R$1,0)),"")</f>
        <v/>
      </c>
      <c r="L45" s="1" t="str">
        <f>IFERROR(INDEX([1]Apollo!$C$2:$R$2344,MATCH($C45,[1]Apollo!$B$2:$B$2344,0),MATCH(L$1,[1]Apollo!$C$1:$R$1,0)),"")</f>
        <v/>
      </c>
      <c r="M45" s="1" t="s">
        <v>707</v>
      </c>
      <c r="N45" s="1" t="s">
        <v>708</v>
      </c>
      <c r="O45" s="1" t="str">
        <f>IFERROR(INDEX([1]Apollo!$C$2:$R$2344,MATCH($C45,[1]Apollo!$B$2:$B$2344,0),MATCH(O$1,[1]Apollo!$C$1:$R$1,0)),"")</f>
        <v/>
      </c>
      <c r="P45" s="1">
        <v>4</v>
      </c>
      <c r="Q45" s="1">
        <v>2</v>
      </c>
      <c r="R45" s="12">
        <v>31321</v>
      </c>
      <c r="S45" s="12">
        <v>28237</v>
      </c>
      <c r="T45" s="13">
        <v>38353</v>
      </c>
      <c r="U45" t="s">
        <v>188</v>
      </c>
      <c r="V45" s="1" t="str">
        <f>IFERROR(INDEX([1]Apollo!$C$2:$R$2344,MATCH($C45,[1]Apollo!$B$2:$B$2344,0),MATCH(V$1,[1]Apollo!$C$1:$R$1,0)),"")</f>
        <v/>
      </c>
      <c r="W45" t="s">
        <v>100</v>
      </c>
      <c r="X45" s="1" t="str">
        <f>IFERROR(INDEX([1]Apollo!$C$2:$R$2344,MATCH($C45,[1]Apollo!$B$2:$B$2344,0),MATCH(X$1,[1]Apollo!$C$1:$R$1,0)),"")</f>
        <v/>
      </c>
      <c r="Y45" s="1" t="str">
        <f>IFERROR(INDEX([1]Apollo!$C$2:$R$2344,MATCH($C45,[1]Apollo!$B$2:$B$2344,0),MATCH(Y$1,[1]Apollo!$C$1:$R$1,0)),"")</f>
        <v/>
      </c>
      <c r="Z45" s="1" t="str">
        <f>IFERROR(INDEX([1]Apollo!$C$2:$R$2344,MATCH($C45,[1]Apollo!$B$2:$B$2344,0),MATCH(Z$1,[1]Apollo!$C$1:$R$1,0)),"")</f>
        <v/>
      </c>
      <c r="AA45" s="2" t="str">
        <f>IFERROR(INDEX([1]Apollo!$C$2:$R$2344,MATCH($C45,[1]Apollo!$B$2:$B$2344,0),MATCH(AA$1,[1]Apollo!$C$1:$R$1,0)),"")</f>
        <v/>
      </c>
      <c r="AB45" s="3" t="str">
        <f>IFERROR(INDEX([1]Apollo!$C$2:$R$2344,MATCH($C45,[1]Apollo!$B$2:$B$2344,0),MATCH(AB$1,[1]Apollo!$C$1:$R$1,0)),"")</f>
        <v/>
      </c>
      <c r="AC45" t="s">
        <v>709</v>
      </c>
      <c r="AD45" s="1" t="str">
        <f>IFERROR(INDEX([1]Apollo!$C$2:$R$2344,MATCH($C45,[1]Apollo!$B$2:$B$2344,0),MATCH(AD$1,[1]Apollo!$C$1:$R$1,0)),"")</f>
        <v/>
      </c>
      <c r="AE45" s="1" t="s">
        <v>710</v>
      </c>
      <c r="AF45" s="1"/>
      <c r="AG45" s="1" t="s">
        <v>169</v>
      </c>
      <c r="AH45" s="1"/>
      <c r="AI45" s="1"/>
      <c r="AJ45" s="14" t="s">
        <v>711</v>
      </c>
      <c r="AK45" s="1" t="s">
        <v>149</v>
      </c>
      <c r="AL45" s="1" t="s">
        <v>203</v>
      </c>
      <c r="AM45" s="1" t="s">
        <v>151</v>
      </c>
      <c r="AN45" s="1" t="s">
        <v>106</v>
      </c>
      <c r="AO45" s="1" t="s">
        <v>152</v>
      </c>
      <c r="AP45" s="1" t="s">
        <v>219</v>
      </c>
      <c r="AQ45" s="1" t="e">
        <f>AE45=#REF!</f>
        <v>#REF!</v>
      </c>
      <c r="AR45" t="s">
        <v>712</v>
      </c>
      <c r="AS45" s="1" t="str">
        <f>IFERROR(INDEX([1]Apollo!$C$2:$R$2344,MATCH($C45,[1]Apollo!$B$2:$B$2344,0),MATCH(AS$1,[1]Apollo!$C$1:$R$1,0)),"")</f>
        <v/>
      </c>
      <c r="AT45" s="1" t="str">
        <f t="shared" si="1"/>
        <v>http://www.linkedin.com/company/zillow</v>
      </c>
      <c r="AU45" s="1" t="str">
        <f t="shared" si="2"/>
        <v>http://www.linkedin.com/company/zillow/insights</v>
      </c>
      <c r="AV45" t="s">
        <v>112</v>
      </c>
      <c r="AW45" s="1" t="str">
        <f>IFERROR(INDEX([1]Apollo!$C$2:$R$2344,MATCH($C45,[1]Apollo!$B$2:$B$2344,0),MATCH(AW$1,[1]Apollo!$C$1:$R$1,0)),"")</f>
        <v/>
      </c>
      <c r="AX45" s="1" t="e">
        <f>VLOOKUP(AW45,[1]Sheet1!$K$1:$L$4,2,TRUE)</f>
        <v>#N/A</v>
      </c>
      <c r="AY45" t="s">
        <v>113</v>
      </c>
      <c r="AZ45" t="s">
        <v>114</v>
      </c>
      <c r="BA45" s="4">
        <f>INDEX('[1]Glassdoor Scores'!C:C,MATCH($A45,'[1]Glassdoor Scores'!$A:$A,0))</f>
        <v>3.9</v>
      </c>
      <c r="BB45" t="str">
        <f>INDEX('[1]Glassdoor Scores'!B:B,MATCH($A45,'[1]Glassdoor Scores'!$A:$A,0))</f>
        <v>Integral Ad Science</v>
      </c>
      <c r="BC45">
        <f>INDEX('[1]Glassdoor Scores'!D:D,MATCH($A45,'[1]Glassdoor Scores'!$A:$A,0))</f>
        <v>640</v>
      </c>
      <c r="BD45">
        <f>INDEX('[1]Glassdoor Scores'!E:E,MATCH($A45,'[1]Glassdoor Scores'!$A:$A,0))</f>
        <v>3.7</v>
      </c>
      <c r="BE45">
        <f>INDEX('[1]Glassdoor Scores'!F:F,MATCH($A45,'[1]Glassdoor Scores'!$A:$A,0))</f>
        <v>3.6</v>
      </c>
      <c r="BF45" s="5">
        <f>INDEX('[1]Glassdoor Scores'!G:G,MATCH($A45,'[1]Glassdoor Scores'!$A:$A,0))</f>
        <v>3.8</v>
      </c>
      <c r="BG45" s="5">
        <f>INDEX('[1]Glassdoor Scores'!H:H,MATCH($A45,'[1]Glassdoor Scores'!$A:$A,0))</f>
        <v>0.81</v>
      </c>
      <c r="BH45" t="e">
        <f>BA45&lt;#REF!</f>
        <v>#REF!</v>
      </c>
      <c r="BI45" t="e">
        <f>BB45&gt;#REF!</f>
        <v>#REF!</v>
      </c>
      <c r="BJ45" t="e">
        <f>BC45&gt;#REF!</f>
        <v>#REF!</v>
      </c>
      <c r="BK45" t="e">
        <f>BD45&gt;#REF!</f>
        <v>#REF!</v>
      </c>
      <c r="BL45" t="e">
        <f>BE45&gt;#REF!</f>
        <v>#REF!</v>
      </c>
      <c r="BM45" t="e">
        <f>BF45&gt;#REF!</f>
        <v>#REF!</v>
      </c>
      <c r="BN45" t="s">
        <v>440</v>
      </c>
      <c r="BO45" s="1" t="s">
        <v>713</v>
      </c>
      <c r="BP45">
        <v>5</v>
      </c>
      <c r="BQ45">
        <v>0</v>
      </c>
      <c r="BR45" s="1" t="s">
        <v>714</v>
      </c>
      <c r="BS45" t="s">
        <v>715</v>
      </c>
      <c r="BT45" s="1" t="s">
        <v>716</v>
      </c>
      <c r="BU45" s="1"/>
      <c r="BV45" s="1"/>
      <c r="BW45" s="1"/>
      <c r="BX45" s="1"/>
      <c r="BY45" s="1"/>
      <c r="BZ45" s="1"/>
      <c r="CA45" s="1"/>
      <c r="CB45" s="1">
        <v>238</v>
      </c>
      <c r="CC45" s="6">
        <v>0.64</v>
      </c>
      <c r="CD45" s="1">
        <v>10100</v>
      </c>
      <c r="CE45" s="6">
        <v>0.05</v>
      </c>
      <c r="CF45" s="6">
        <f t="shared" si="3"/>
        <v>2.3564356435643564E-2</v>
      </c>
      <c r="CG45" s="7" t="e">
        <f t="shared" si="4"/>
        <v>#VALUE!</v>
      </c>
      <c r="CH45" s="1">
        <v>8</v>
      </c>
      <c r="CI45">
        <f>IFERROR(IF(AX45=[1]Sheet1!$L$2,VLOOKUP(CB45,[1]Sheet1!$X$3:$Y$7,2,TRUE),IF(AX45=[1]Sheet1!$L$3,VLOOKUP(CB45,[1]Sheet1!$Z$3:$AA$7,2,TRUE),VLOOKUP(CB45,[1]Sheet1!$AB$3:$AC$7,2,TRUE))),0)</f>
        <v>0</v>
      </c>
      <c r="CJ45" s="1">
        <f>IFERROR(VLOOKUP(CC45,[1]Sheet1!$U$3:$V$7,2,TRUE),0)</f>
        <v>5</v>
      </c>
      <c r="CK45" s="1">
        <f>MIN(IFERROR(IF(AX45=[1]Sheet1!$L$2,VLOOKUP(CE45,[1]Sheet1!$N$3:$O$7,2,TRUE),IF(AX45=[1]Sheet1!$L$3,VLOOKUP(CE45,[1]Sheet1!$P$3:$Q$6,2,TRUE),VLOOKUP(CE45,[1]Sheet1!$R$3:$S$6,2,TRUE))),0),INDEX([1]Sheet1!$I:$I,MATCH(CH45,[1]Sheet1!$A:$A,0)))</f>
        <v>0</v>
      </c>
      <c r="CL45" s="15" t="e">
        <f>INDEX([1]Sheet1!D:D,MATCH($CI45,[1]Sheet1!$A:$A,0))</f>
        <v>#N/A</v>
      </c>
      <c r="CM45" s="15" t="e">
        <f>INDEX([1]Sheet1!E:E,MATCH($CI45,[1]Sheet1!$A:$A,0))</f>
        <v>#N/A</v>
      </c>
      <c r="CN45" s="15" t="e">
        <f>INDEX([1]Sheet1!F:F,MATCH($CI45,[1]Sheet1!$A:$A,0))</f>
        <v>#N/A</v>
      </c>
      <c r="CO45" s="15"/>
      <c r="CP45" s="16" t="e">
        <f>IF(COUNTA(CO45)&gt;0,MIN(MIN(SUMPRODUCT(CI45:CK45,CL45:CN45),INDEX([1]Sheet1!$H:$H,MATCH(CH45,[1]Sheet1!$A:$A,0)))+1,5),MIN(SUMPRODUCT(CI45:CK45,CL45:CN45),INDEX([1]Sheet1!$H:$H,MATCH(CH45,[1]Sheet1!$A:$A,0))))</f>
        <v>#N/A</v>
      </c>
      <c r="CQ45" s="17" t="e">
        <f>SUMIFS([1]Rubric!Y:Y,[1]Rubric!V:V,BN45,[1]Rubric!W:W,P45)</f>
        <v>#VALUE!</v>
      </c>
      <c r="CR45" s="5" t="e">
        <f>INDEX([1]Rubric!D:D,MATCH(BP45,[1]Rubric!#REF!,0))</f>
        <v>#REF!</v>
      </c>
      <c r="CS45" s="5" t="e">
        <f>INDEX([1]Rubric!E:E,MATCH(Q45,[1]Rubric!#REF!,0))</f>
        <v>#REF!</v>
      </c>
      <c r="CT45" s="18" t="e">
        <f>SUM(CQ45:CS45)*[1]Rubric!$A$3</f>
        <v>#VALUE!</v>
      </c>
      <c r="CU45" s="19" t="e">
        <f t="shared" si="5"/>
        <v>#N/A</v>
      </c>
    </row>
    <row r="46" spans="1:99" ht="409.5" x14ac:dyDescent="0.25">
      <c r="A46">
        <v>45</v>
      </c>
      <c r="B46" t="s">
        <v>717</v>
      </c>
      <c r="C46" t="str">
        <f t="shared" si="0"/>
        <v>45 - Deel</v>
      </c>
      <c r="D46" t="s">
        <v>486</v>
      </c>
      <c r="E46" t="s">
        <v>718</v>
      </c>
      <c r="F46" s="1" t="s">
        <v>719</v>
      </c>
      <c r="G46" s="1" t="str">
        <f>IFERROR(INDEX([1]Apollo!$C$2:$R$2344,MATCH($C46,[1]Apollo!$B$2:$B$2344,0),MATCH(G$1,[1]Apollo!$C$1:$R$1,0)),"")</f>
        <v/>
      </c>
      <c r="H46" s="1" t="s">
        <v>604</v>
      </c>
      <c r="I46" s="1" t="str">
        <f>IFERROR(INDEX([1]Apollo!$C$2:$R$2344,MATCH($C46,[1]Apollo!$B$2:$B$2344,0),MATCH(I$1,[1]Apollo!$C$1:$R$1,0)),"")</f>
        <v/>
      </c>
      <c r="J46" t="s">
        <v>213</v>
      </c>
      <c r="K46" s="1" t="str">
        <f>IFERROR(INDEX([1]Apollo!$C$2:$R$2344,MATCH($C46,[1]Apollo!$B$2:$B$2344,0),MATCH(K$1,[1]Apollo!$C$1:$R$1,0)),"")</f>
        <v/>
      </c>
      <c r="L46" s="1" t="str">
        <f>IFERROR(INDEX([1]Apollo!$C$2:$R$2344,MATCH($C46,[1]Apollo!$B$2:$B$2344,0),MATCH(L$1,[1]Apollo!$C$1:$R$1,0)),"")</f>
        <v/>
      </c>
      <c r="M46" s="1" t="s">
        <v>720</v>
      </c>
      <c r="N46" s="1" t="s">
        <v>721</v>
      </c>
      <c r="O46" s="1" t="str">
        <f>IFERROR(INDEX([1]Apollo!$C$2:$R$2344,MATCH($C46,[1]Apollo!$B$2:$B$2344,0),MATCH(O$1,[1]Apollo!$C$1:$R$1,0)),"")</f>
        <v/>
      </c>
      <c r="P46" s="1">
        <v>3</v>
      </c>
      <c r="Q46" s="1">
        <v>4</v>
      </c>
      <c r="R46" s="12">
        <v>1097</v>
      </c>
      <c r="S46">
        <v>894</v>
      </c>
      <c r="T46" s="13">
        <v>43466</v>
      </c>
      <c r="U46" t="s">
        <v>188</v>
      </c>
      <c r="V46" s="1" t="str">
        <f>IFERROR(INDEX([1]Apollo!$C$2:$R$2344,MATCH($C46,[1]Apollo!$B$2:$B$2344,0),MATCH(V$1,[1]Apollo!$C$1:$R$1,0)),"")</f>
        <v/>
      </c>
      <c r="W46" t="s">
        <v>100</v>
      </c>
      <c r="X46" s="1" t="str">
        <f>IFERROR(INDEX([1]Apollo!$C$2:$R$2344,MATCH($C46,[1]Apollo!$B$2:$B$2344,0),MATCH(X$1,[1]Apollo!$C$1:$R$1,0)),"")</f>
        <v/>
      </c>
      <c r="Y46" s="1" t="str">
        <f>IFERROR(INDEX([1]Apollo!$C$2:$R$2344,MATCH($C46,[1]Apollo!$B$2:$B$2344,0),MATCH(Y$1,[1]Apollo!$C$1:$R$1,0)),"")</f>
        <v/>
      </c>
      <c r="Z46" s="1" t="str">
        <f>IFERROR(INDEX([1]Apollo!$C$2:$R$2344,MATCH($C46,[1]Apollo!$B$2:$B$2344,0),MATCH(Z$1,[1]Apollo!$C$1:$R$1,0)),"")</f>
        <v/>
      </c>
      <c r="AA46" s="2" t="str">
        <f>IFERROR(INDEX([1]Apollo!$C$2:$R$2344,MATCH($C46,[1]Apollo!$B$2:$B$2344,0),MATCH(AA$1,[1]Apollo!$C$1:$R$1,0)),"")</f>
        <v/>
      </c>
      <c r="AB46" s="3" t="str">
        <f>IFERROR(INDEX([1]Apollo!$C$2:$R$2344,MATCH($C46,[1]Apollo!$B$2:$B$2344,0),MATCH(AB$1,[1]Apollo!$C$1:$R$1,0)),"")</f>
        <v/>
      </c>
      <c r="AC46" t="s">
        <v>722</v>
      </c>
      <c r="AD46" s="1" t="str">
        <f>IFERROR(INDEX([1]Apollo!$C$2:$R$2344,MATCH($C46,[1]Apollo!$B$2:$B$2344,0),MATCH(AD$1,[1]Apollo!$C$1:$R$1,0)),"")</f>
        <v/>
      </c>
      <c r="AE46" s="14" t="s">
        <v>723</v>
      </c>
      <c r="AF46" s="1"/>
      <c r="AG46" s="1" t="s">
        <v>169</v>
      </c>
      <c r="AH46" s="1"/>
      <c r="AI46" s="1"/>
      <c r="AJ46" s="14" t="s">
        <v>724</v>
      </c>
      <c r="AK46" s="1" t="s">
        <v>505</v>
      </c>
      <c r="AL46" s="1" t="s">
        <v>235</v>
      </c>
      <c r="AM46" s="1" t="s">
        <v>235</v>
      </c>
      <c r="AN46" s="1" t="s">
        <v>106</v>
      </c>
      <c r="AO46" s="1" t="s">
        <v>106</v>
      </c>
      <c r="AP46" s="1" t="s">
        <v>172</v>
      </c>
      <c r="AQ46" s="1" t="e">
        <f>AE46=#REF!</f>
        <v>#REF!</v>
      </c>
      <c r="AR46" t="s">
        <v>725</v>
      </c>
      <c r="AS46" s="1" t="str">
        <f>IFERROR(INDEX([1]Apollo!$C$2:$R$2344,MATCH($C46,[1]Apollo!$B$2:$B$2344,0),MATCH(AS$1,[1]Apollo!$C$1:$R$1,0)),"")</f>
        <v/>
      </c>
      <c r="AT46" s="1" t="str">
        <f t="shared" si="1"/>
        <v>https://www.linkedin.com/company/Deel</v>
      </c>
      <c r="AU46" s="1" t="str">
        <f t="shared" si="2"/>
        <v>https://www.linkedin.com/company/Deel/insights</v>
      </c>
      <c r="AV46" t="s">
        <v>112</v>
      </c>
      <c r="AW46" s="1" t="str">
        <f>IFERROR(INDEX([1]Apollo!$C$2:$R$2344,MATCH($C46,[1]Apollo!$B$2:$B$2344,0),MATCH(AW$1,[1]Apollo!$C$1:$R$1,0)),"")</f>
        <v/>
      </c>
      <c r="AX46" s="1" t="e">
        <f>VLOOKUP(AW46,[1]Sheet1!$K$1:$L$4,2,TRUE)</f>
        <v>#N/A</v>
      </c>
      <c r="AY46" t="s">
        <v>113</v>
      </c>
      <c r="AZ46" t="s">
        <v>113</v>
      </c>
      <c r="BA46" s="4">
        <f>INDEX('[1]Glassdoor Scores'!C:C,MATCH($A46,'[1]Glassdoor Scores'!$A:$A,0))</f>
        <v>3.4</v>
      </c>
      <c r="BB46" t="str">
        <f>INDEX('[1]Glassdoor Scores'!B:B,MATCH($A46,'[1]Glassdoor Scores'!$A:$A,0))</f>
        <v>DataDirect Networks</v>
      </c>
      <c r="BC46">
        <f>INDEX('[1]Glassdoor Scores'!D:D,MATCH($A46,'[1]Glassdoor Scores'!$A:$A,0))</f>
        <v>420</v>
      </c>
      <c r="BD46">
        <f>INDEX('[1]Glassdoor Scores'!E:E,MATCH($A46,'[1]Glassdoor Scores'!$A:$A,0))</f>
        <v>3.1</v>
      </c>
      <c r="BE46">
        <f>INDEX('[1]Glassdoor Scores'!F:F,MATCH($A46,'[1]Glassdoor Scores'!$A:$A,0))</f>
        <v>3.1</v>
      </c>
      <c r="BF46" s="5">
        <f>INDEX('[1]Glassdoor Scores'!G:G,MATCH($A46,'[1]Glassdoor Scores'!$A:$A,0))</f>
        <v>3.2</v>
      </c>
      <c r="BG46" s="5">
        <f>INDEX('[1]Glassdoor Scores'!H:H,MATCH($A46,'[1]Glassdoor Scores'!$A:$A,0))</f>
        <v>0.65</v>
      </c>
      <c r="BH46" t="e">
        <f>BA46&lt;#REF!</f>
        <v>#REF!</v>
      </c>
      <c r="BI46" t="e">
        <f>BB46&gt;#REF!</f>
        <v>#REF!</v>
      </c>
      <c r="BJ46" t="e">
        <f>BC46&gt;#REF!</f>
        <v>#REF!</v>
      </c>
      <c r="BK46" t="e">
        <f>BD46&gt;#REF!</f>
        <v>#REF!</v>
      </c>
      <c r="BL46" t="e">
        <f>BE46&gt;#REF!</f>
        <v>#REF!</v>
      </c>
      <c r="BM46" t="e">
        <f>BF46&gt;#REF!</f>
        <v>#REF!</v>
      </c>
      <c r="BN46" t="s">
        <v>115</v>
      </c>
      <c r="BO46" s="1" t="s">
        <v>726</v>
      </c>
      <c r="BP46">
        <v>5</v>
      </c>
      <c r="BQ46">
        <v>0</v>
      </c>
      <c r="BR46" s="1" t="s">
        <v>727</v>
      </c>
      <c r="BS46" t="s">
        <v>728</v>
      </c>
      <c r="BT46" s="1" t="s">
        <v>729</v>
      </c>
      <c r="BU46" s="1"/>
      <c r="BV46" s="1"/>
      <c r="BW46" s="1"/>
      <c r="BX46" s="1"/>
      <c r="BY46" s="1"/>
      <c r="BZ46" s="1"/>
      <c r="CA46" s="1"/>
      <c r="CB46" s="1">
        <v>1660</v>
      </c>
      <c r="CC46" s="6">
        <v>-0.48</v>
      </c>
      <c r="CD46" s="1">
        <v>9499</v>
      </c>
      <c r="CE46" s="25">
        <v>0.22</v>
      </c>
      <c r="CF46" s="6">
        <f t="shared" si="3"/>
        <v>0.17475523739340984</v>
      </c>
      <c r="CG46" s="7" t="e">
        <f t="shared" si="4"/>
        <v>#VALUE!</v>
      </c>
      <c r="CH46" s="1">
        <v>5</v>
      </c>
      <c r="CI46">
        <f>IFERROR(IF(AX46=[1]Sheet1!$L$2,VLOOKUP(CB46,[1]Sheet1!$X$3:$Y$7,2,TRUE),IF(AX46=[1]Sheet1!$L$3,VLOOKUP(CB46,[1]Sheet1!$Z$3:$AA$7,2,TRUE),VLOOKUP(CB46,[1]Sheet1!$AB$3:$AC$7,2,TRUE))),0)</f>
        <v>0</v>
      </c>
      <c r="CJ46" s="1">
        <f>IFERROR(VLOOKUP(CC46,[1]Sheet1!$U$3:$V$7,2,TRUE),0)</f>
        <v>0</v>
      </c>
      <c r="CK46" s="1">
        <f>MIN(IFERROR(IF(AX46=[1]Sheet1!$L$2,VLOOKUP(CE46,[1]Sheet1!$N$3:$O$7,2,TRUE),IF(AX46=[1]Sheet1!$L$3,VLOOKUP(CE46,[1]Sheet1!$P$3:$Q$6,2,TRUE),VLOOKUP(CE46,[1]Sheet1!$R$3:$S$6,2,TRUE))),0),INDEX([1]Sheet1!$I:$I,MATCH(CH46,[1]Sheet1!$A:$A,0)))</f>
        <v>0</v>
      </c>
      <c r="CL46" s="15" t="e">
        <f>INDEX([1]Sheet1!D:D,MATCH($CI46,[1]Sheet1!$A:$A,0))</f>
        <v>#N/A</v>
      </c>
      <c r="CM46" s="15" t="e">
        <f>INDEX([1]Sheet1!E:E,MATCH($CI46,[1]Sheet1!$A:$A,0))</f>
        <v>#N/A</v>
      </c>
      <c r="CN46" s="15" t="e">
        <f>INDEX([1]Sheet1!F:F,MATCH($CI46,[1]Sheet1!$A:$A,0))</f>
        <v>#N/A</v>
      </c>
      <c r="CO46" s="15"/>
      <c r="CP46" s="16" t="e">
        <f>IF(COUNTA(CO46)&gt;0,MIN(MIN(SUMPRODUCT(CI46:CK46,CL46:CN46),INDEX([1]Sheet1!$H:$H,MATCH(CH46,[1]Sheet1!$A:$A,0)))+1,5),MIN(SUMPRODUCT(CI46:CK46,CL46:CN46),INDEX([1]Sheet1!$H:$H,MATCH(CH46,[1]Sheet1!$A:$A,0))))</f>
        <v>#N/A</v>
      </c>
      <c r="CQ46" s="17" t="e">
        <f>SUMIFS([1]Rubric!Y:Y,[1]Rubric!V:V,BN46,[1]Rubric!W:W,P46)</f>
        <v>#VALUE!</v>
      </c>
      <c r="CR46" s="5" t="e">
        <f>INDEX([1]Rubric!D:D,MATCH(BP46,[1]Rubric!#REF!,0))</f>
        <v>#REF!</v>
      </c>
      <c r="CS46" s="5" t="e">
        <f>INDEX([1]Rubric!E:E,MATCH(Q46,[1]Rubric!#REF!,0))</f>
        <v>#REF!</v>
      </c>
      <c r="CT46" s="18" t="e">
        <f>SUM(CQ46:CS46)*[1]Rubric!$A$3</f>
        <v>#VALUE!</v>
      </c>
      <c r="CU46" s="19" t="e">
        <f t="shared" si="5"/>
        <v>#N/A</v>
      </c>
    </row>
    <row r="47" spans="1:99" ht="409.5" x14ac:dyDescent="0.25">
      <c r="A47">
        <v>46</v>
      </c>
      <c r="B47" t="s">
        <v>730</v>
      </c>
      <c r="C47" t="str">
        <f t="shared" si="0"/>
        <v>46 - Toptal</v>
      </c>
      <c r="D47" t="s">
        <v>486</v>
      </c>
      <c r="E47" t="s">
        <v>731</v>
      </c>
      <c r="F47" s="1" t="s">
        <v>732</v>
      </c>
      <c r="G47" s="1" t="str">
        <f>IFERROR(INDEX([1]Apollo!$C$2:$R$2344,MATCH($C47,[1]Apollo!$B$2:$B$2344,0),MATCH(G$1,[1]Apollo!$C$1:$R$1,0)),"")</f>
        <v/>
      </c>
      <c r="H47" s="1" t="s">
        <v>733</v>
      </c>
      <c r="I47" s="1" t="str">
        <f>IFERROR(INDEX([1]Apollo!$C$2:$R$2344,MATCH($C47,[1]Apollo!$B$2:$B$2344,0),MATCH(I$1,[1]Apollo!$C$1:$R$1,0)),"")</f>
        <v/>
      </c>
      <c r="J47" t="s">
        <v>213</v>
      </c>
      <c r="K47" s="1" t="str">
        <f>IFERROR(INDEX([1]Apollo!$C$2:$R$2344,MATCH($C47,[1]Apollo!$B$2:$B$2344,0),MATCH(K$1,[1]Apollo!$C$1:$R$1,0)),"")</f>
        <v/>
      </c>
      <c r="L47" s="1" t="str">
        <f>IFERROR(INDEX([1]Apollo!$C$2:$R$2344,MATCH($C47,[1]Apollo!$B$2:$B$2344,0),MATCH(L$1,[1]Apollo!$C$1:$R$1,0)),"")</f>
        <v/>
      </c>
      <c r="M47" s="1" t="s">
        <v>734</v>
      </c>
      <c r="N47" s="1" t="s">
        <v>735</v>
      </c>
      <c r="O47" s="1" t="str">
        <f>IFERROR(INDEX([1]Apollo!$C$2:$R$2344,MATCH($C47,[1]Apollo!$B$2:$B$2344,0),MATCH(O$1,[1]Apollo!$C$1:$R$1,0)),"")</f>
        <v/>
      </c>
      <c r="P47" s="1">
        <v>3</v>
      </c>
      <c r="Q47" s="1">
        <v>1</v>
      </c>
      <c r="R47" s="12">
        <v>61163</v>
      </c>
      <c r="S47" s="12">
        <v>56075</v>
      </c>
      <c r="T47" s="13">
        <v>40483</v>
      </c>
      <c r="U47" t="s">
        <v>327</v>
      </c>
      <c r="V47" s="1" t="str">
        <f>IFERROR(INDEX([1]Apollo!$C$2:$R$2344,MATCH($C47,[1]Apollo!$B$2:$B$2344,0),MATCH(V$1,[1]Apollo!$C$1:$R$1,0)),"")</f>
        <v/>
      </c>
      <c r="W47" t="s">
        <v>165</v>
      </c>
      <c r="X47" s="1" t="str">
        <f>IFERROR(INDEX([1]Apollo!$C$2:$R$2344,MATCH($C47,[1]Apollo!$B$2:$B$2344,0),MATCH(X$1,[1]Apollo!$C$1:$R$1,0)),"")</f>
        <v/>
      </c>
      <c r="Y47" s="1" t="str">
        <f>IFERROR(INDEX([1]Apollo!$C$2:$R$2344,MATCH($C47,[1]Apollo!$B$2:$B$2344,0),MATCH(Y$1,[1]Apollo!$C$1:$R$1,0)),"")</f>
        <v/>
      </c>
      <c r="Z47" s="1" t="str">
        <f>IFERROR(INDEX([1]Apollo!$C$2:$R$2344,MATCH($C47,[1]Apollo!$B$2:$B$2344,0),MATCH(Z$1,[1]Apollo!$C$1:$R$1,0)),"")</f>
        <v/>
      </c>
      <c r="AA47" s="2" t="str">
        <f>IFERROR(INDEX([1]Apollo!$C$2:$R$2344,MATCH($C47,[1]Apollo!$B$2:$B$2344,0),MATCH(AA$1,[1]Apollo!$C$1:$R$1,0)),"")</f>
        <v/>
      </c>
      <c r="AB47" s="3" t="str">
        <f>IFERROR(INDEX([1]Apollo!$C$2:$R$2344,MATCH($C47,[1]Apollo!$B$2:$B$2344,0),MATCH(AB$1,[1]Apollo!$C$1:$R$1,0)),"")</f>
        <v/>
      </c>
      <c r="AC47" t="s">
        <v>736</v>
      </c>
      <c r="AD47" s="1" t="str">
        <f>IFERROR(INDEX([1]Apollo!$C$2:$R$2344,MATCH($C47,[1]Apollo!$B$2:$B$2344,0),MATCH(AD$1,[1]Apollo!$C$1:$R$1,0)),"")</f>
        <v/>
      </c>
      <c r="AE47" s="14" t="s">
        <v>737</v>
      </c>
      <c r="AF47" s="1"/>
      <c r="AG47" s="1" t="s">
        <v>169</v>
      </c>
      <c r="AH47" s="1"/>
      <c r="AI47" s="1"/>
      <c r="AJ47" s="14" t="s">
        <v>737</v>
      </c>
      <c r="AK47" s="1" t="s">
        <v>243</v>
      </c>
      <c r="AL47" s="1" t="s">
        <v>106</v>
      </c>
      <c r="AM47" s="1" t="s">
        <v>738</v>
      </c>
      <c r="AN47" s="1" t="s">
        <v>360</v>
      </c>
      <c r="AO47" s="1" t="s">
        <v>245</v>
      </c>
      <c r="AP47" s="1" t="s">
        <v>246</v>
      </c>
      <c r="AQ47" s="1" t="e">
        <f>AE47=#REF!</f>
        <v>#REF!</v>
      </c>
      <c r="AR47" t="s">
        <v>739</v>
      </c>
      <c r="AS47" s="1" t="str">
        <f>IFERROR(INDEX([1]Apollo!$C$2:$R$2344,MATCH($C47,[1]Apollo!$B$2:$B$2344,0),MATCH(AS$1,[1]Apollo!$C$1:$R$1,0)),"")</f>
        <v/>
      </c>
      <c r="AT47" s="1" t="str">
        <f t="shared" si="1"/>
        <v>http://www.linkedin.com/company/toptal</v>
      </c>
      <c r="AU47" s="1" t="str">
        <f t="shared" si="2"/>
        <v>http://www.linkedin.com/company/toptal/insights</v>
      </c>
      <c r="AV47" t="s">
        <v>174</v>
      </c>
      <c r="AW47" s="1" t="str">
        <f>IFERROR(INDEX([1]Apollo!$C$2:$R$2344,MATCH($C47,[1]Apollo!$B$2:$B$2344,0),MATCH(AW$1,[1]Apollo!$C$1:$R$1,0)),"")</f>
        <v/>
      </c>
      <c r="AX47" s="1" t="e">
        <f>VLOOKUP(AW47,[1]Sheet1!$K$1:$L$4,2,TRUE)</f>
        <v>#N/A</v>
      </c>
      <c r="AY47" t="s">
        <v>114</v>
      </c>
      <c r="AZ47" t="s">
        <v>138</v>
      </c>
      <c r="BA47" s="4">
        <f>INDEX('[1]Glassdoor Scores'!C:C,MATCH($A47,'[1]Glassdoor Scores'!$A:$A,0))</f>
        <v>4.5999999999999996</v>
      </c>
      <c r="BB47" t="str">
        <f>INDEX('[1]Glassdoor Scores'!B:B,MATCH($A47,'[1]Glassdoor Scores'!$A:$A,0))</f>
        <v>OneStream Software</v>
      </c>
      <c r="BC47">
        <f>INDEX('[1]Glassdoor Scores'!D:D,MATCH($A47,'[1]Glassdoor Scores'!$A:$A,0))</f>
        <v>320</v>
      </c>
      <c r="BD47">
        <f>INDEX('[1]Glassdoor Scores'!E:E,MATCH($A47,'[1]Glassdoor Scores'!$A:$A,0))</f>
        <v>4.3</v>
      </c>
      <c r="BE47">
        <f>INDEX('[1]Glassdoor Scores'!F:F,MATCH($A47,'[1]Glassdoor Scores'!$A:$A,0))</f>
        <v>4.5</v>
      </c>
      <c r="BF47" s="5">
        <f>INDEX('[1]Glassdoor Scores'!G:G,MATCH($A47,'[1]Glassdoor Scores'!$A:$A,0))</f>
        <v>4.8</v>
      </c>
      <c r="BG47" s="5">
        <f>INDEX('[1]Glassdoor Scores'!H:H,MATCH($A47,'[1]Glassdoor Scores'!$A:$A,0))</f>
        <v>0.97</v>
      </c>
      <c r="BH47" t="e">
        <f>BA47&lt;#REF!</f>
        <v>#REF!</v>
      </c>
      <c r="BI47" t="e">
        <f>BB47&gt;#REF!</f>
        <v>#REF!</v>
      </c>
      <c r="BJ47" t="e">
        <f>BC47&gt;#REF!</f>
        <v>#REF!</v>
      </c>
      <c r="BK47" t="e">
        <f>BD47&gt;#REF!</f>
        <v>#REF!</v>
      </c>
      <c r="BL47" t="e">
        <f>BE47&gt;#REF!</f>
        <v>#REF!</v>
      </c>
      <c r="BM47" t="e">
        <f>BF47&gt;#REF!</f>
        <v>#REF!</v>
      </c>
      <c r="BN47" t="s">
        <v>175</v>
      </c>
      <c r="BO47" s="1" t="s">
        <v>740</v>
      </c>
      <c r="BP47">
        <v>5</v>
      </c>
      <c r="BQ47">
        <v>0</v>
      </c>
      <c r="BR47" s="1" t="s">
        <v>741</v>
      </c>
      <c r="BS47" t="s">
        <v>742</v>
      </c>
      <c r="BT47" s="1" t="s">
        <v>743</v>
      </c>
      <c r="BU47" s="1"/>
      <c r="BV47" s="1"/>
      <c r="BW47" s="1"/>
      <c r="BX47" s="1"/>
      <c r="BY47" s="1"/>
      <c r="BZ47" s="1"/>
      <c r="CA47" s="1"/>
      <c r="CB47" s="1">
        <v>474</v>
      </c>
      <c r="CC47" s="6">
        <v>-0.35</v>
      </c>
      <c r="CD47" s="1">
        <v>6460</v>
      </c>
      <c r="CE47" s="6">
        <v>0.05</v>
      </c>
      <c r="CF47" s="6">
        <f t="shared" si="3"/>
        <v>7.3374613003095973E-2</v>
      </c>
      <c r="CG47" s="7" t="e">
        <f t="shared" si="4"/>
        <v>#VALUE!</v>
      </c>
      <c r="CH47" s="1">
        <v>1</v>
      </c>
      <c r="CI47">
        <f>IFERROR(IF(AX47=[1]Sheet1!$L$2,VLOOKUP(CB47,[1]Sheet1!$X$3:$Y$7,2,TRUE),IF(AX47=[1]Sheet1!$L$3,VLOOKUP(CB47,[1]Sheet1!$Z$3:$AA$7,2,TRUE),VLOOKUP(CB47,[1]Sheet1!$AB$3:$AC$7,2,TRUE))),0)</f>
        <v>0</v>
      </c>
      <c r="CJ47" s="1">
        <f>IFERROR(VLOOKUP(CC47,[1]Sheet1!$U$3:$V$7,2,TRUE),0)</f>
        <v>1</v>
      </c>
      <c r="CK47" s="1">
        <f>MIN(IFERROR(IF(AX47=[1]Sheet1!$L$2,VLOOKUP(CE47,[1]Sheet1!$N$3:$O$7,2,TRUE),IF(AX47=[1]Sheet1!$L$3,VLOOKUP(CE47,[1]Sheet1!$P$3:$Q$6,2,TRUE),VLOOKUP(CE47,[1]Sheet1!$R$3:$S$6,2,TRUE))),0),INDEX([1]Sheet1!$I:$I,MATCH(CH47,[1]Sheet1!$A:$A,0)))</f>
        <v>0</v>
      </c>
      <c r="CL47" s="15" t="e">
        <f>INDEX([1]Sheet1!D:D,MATCH($CI47,[1]Sheet1!$A:$A,0))</f>
        <v>#N/A</v>
      </c>
      <c r="CM47" s="15" t="e">
        <f>INDEX([1]Sheet1!E:E,MATCH($CI47,[1]Sheet1!$A:$A,0))</f>
        <v>#N/A</v>
      </c>
      <c r="CN47" s="15" t="e">
        <f>INDEX([1]Sheet1!F:F,MATCH($CI47,[1]Sheet1!$A:$A,0))</f>
        <v>#N/A</v>
      </c>
      <c r="CO47" s="15"/>
      <c r="CP47" s="16" t="e">
        <f>IF(COUNTA(CO47)&gt;0,MIN(MIN(SUMPRODUCT(CI47:CK47,CL47:CN47),INDEX([1]Sheet1!$H:$H,MATCH(CH47,[1]Sheet1!$A:$A,0)))+1,5),MIN(SUMPRODUCT(CI47:CK47,CL47:CN47),INDEX([1]Sheet1!$H:$H,MATCH(CH47,[1]Sheet1!$A:$A,0))))</f>
        <v>#N/A</v>
      </c>
      <c r="CQ47" s="17" t="e">
        <f>SUMIFS([1]Rubric!Y:Y,[1]Rubric!V:V,BN47,[1]Rubric!W:W,P47)</f>
        <v>#VALUE!</v>
      </c>
      <c r="CR47" s="5" t="e">
        <f>INDEX([1]Rubric!D:D,MATCH(BP47,[1]Rubric!#REF!,0))</f>
        <v>#REF!</v>
      </c>
      <c r="CS47" s="5" t="e">
        <f>INDEX([1]Rubric!E:E,MATCH(Q47,[1]Rubric!#REF!,0))</f>
        <v>#REF!</v>
      </c>
      <c r="CT47" s="18" t="e">
        <f>SUM(CQ47:CS47)*[1]Rubric!$A$3</f>
        <v>#VALUE!</v>
      </c>
      <c r="CU47" s="19" t="e">
        <f t="shared" si="5"/>
        <v>#N/A</v>
      </c>
    </row>
    <row r="48" spans="1:99" ht="409.5" x14ac:dyDescent="0.25">
      <c r="A48">
        <v>47</v>
      </c>
      <c r="B48" t="s">
        <v>744</v>
      </c>
      <c r="C48" t="str">
        <f t="shared" si="0"/>
        <v>47 - Cohesity</v>
      </c>
      <c r="D48" t="s">
        <v>486</v>
      </c>
      <c r="F48" s="1"/>
      <c r="G48" s="1" t="e">
        <f>INDEX([1]Apollo!$C$2:$R$2344,MATCH($C48,[1]Apollo!$A$2:$A$2344,0),MATCH(G$1,[1]Apollo!$C$1:$R$1,0))</f>
        <v>#N/A</v>
      </c>
      <c r="H48" s="1" t="s">
        <v>636</v>
      </c>
      <c r="I48" s="1" t="e">
        <f>INDEX([1]Apollo!$C$2:$R$2344,MATCH($C48,[1]Apollo!$A$2:$A$2344,0),MATCH(I$1,[1]Apollo!$C$1:$R$1,0))</f>
        <v>#N/A</v>
      </c>
      <c r="K48" s="1" t="e">
        <f>INDEX([1]Apollo!$C$2:$R$2344,MATCH($C48,[1]Apollo!$A$2:$A$2344,0),MATCH(K$1,[1]Apollo!$C$1:$R$1,0))</f>
        <v>#N/A</v>
      </c>
      <c r="L48" s="1" t="e">
        <f>INDEX([1]Apollo!$C$2:$R$2344,MATCH($C48,[1]Apollo!$A$2:$A$2344,0),MATCH(L$1,[1]Apollo!$C$1:$R$1,0))</f>
        <v>#N/A</v>
      </c>
      <c r="M48" s="1"/>
      <c r="N48" s="1"/>
      <c r="O48" s="1" t="e">
        <f>INDEX([1]Apollo!$C$2:$R$2344,MATCH($C48,[1]Apollo!$A$2:$A$2344,0),MATCH(O$1,[1]Apollo!$C$1:$R$1,0))</f>
        <v>#N/A</v>
      </c>
      <c r="P48" s="1">
        <v>2.5</v>
      </c>
      <c r="Q48" s="1">
        <v>2</v>
      </c>
      <c r="V48" s="1" t="e">
        <f>INDEX([1]Apollo!$C$2:$R$2344,MATCH($C48,[1]Apollo!$A$2:$A$2344,0),MATCH(V$1,[1]Apollo!$C$1:$R$1,0))</f>
        <v>#N/A</v>
      </c>
      <c r="X48" s="1" t="e">
        <f>INDEX([1]Apollo!$C$2:$R$2344,MATCH($C48,[1]Apollo!$A$2:$A$2344,0),MATCH(X$1,[1]Apollo!$C$1:$R$1,0))</f>
        <v>#N/A</v>
      </c>
      <c r="Y48" s="1" t="e">
        <f>INDEX([1]Apollo!$C$2:$R$2344,MATCH($C48,[1]Apollo!$A$2:$A$2344,0),MATCH(Y$1,[1]Apollo!$C$1:$R$1,0))</f>
        <v>#N/A</v>
      </c>
      <c r="Z48" s="1" t="e">
        <f>INDEX([1]Apollo!$C$2:$R$2344,MATCH($C48,[1]Apollo!$A$2:$A$2344,0),MATCH(Z$1,[1]Apollo!$C$1:$R$1,0))</f>
        <v>#N/A</v>
      </c>
      <c r="AA48" s="2" t="e">
        <f>INDEX([1]Apollo!$C$2:$R$2344,MATCH($C48,[1]Apollo!$A$2:$A$2344,0),MATCH(AA$1,[1]Apollo!$C$1:$R$1,0))</f>
        <v>#N/A</v>
      </c>
      <c r="AB48" s="3" t="e">
        <f>INDEX([1]Apollo!$C$2:$R$2344,MATCH($C48,[1]Apollo!$A$2:$A$2344,0),MATCH(AB$1,[1]Apollo!$C$1:$R$1,0))</f>
        <v>#N/A</v>
      </c>
      <c r="AD48" s="1" t="e">
        <f>INDEX([1]Apollo!$C$2:$R$2344,MATCH($C48,[1]Apollo!$A$2:$A$2344,0),MATCH(AD$1,[1]Apollo!$C$1:$R$1,0))</f>
        <v>#N/A</v>
      </c>
      <c r="AE48" s="14" t="s">
        <v>745</v>
      </c>
      <c r="AF48" s="1"/>
      <c r="AG48" s="1" t="s">
        <v>169</v>
      </c>
      <c r="AH48" s="1"/>
      <c r="AI48" s="1"/>
      <c r="AJ48" s="14" t="s">
        <v>745</v>
      </c>
      <c r="AK48" s="1" t="s">
        <v>170</v>
      </c>
      <c r="AL48" s="1" t="s">
        <v>106</v>
      </c>
      <c r="AM48" s="1" t="s">
        <v>171</v>
      </c>
      <c r="AN48" s="1" t="s">
        <v>106</v>
      </c>
      <c r="AO48" s="1" t="s">
        <v>106</v>
      </c>
      <c r="AP48" s="1" t="s">
        <v>172</v>
      </c>
      <c r="AQ48" s="1" t="e">
        <f>AE48=#REF!</f>
        <v>#REF!</v>
      </c>
      <c r="AS48" s="1" t="e">
        <f>INDEX([1]Apollo!$C$2:$R$2344,MATCH($C48,[1]Apollo!$A$2:$A$2344,0),MATCH(AS$1,[1]Apollo!$C$1:$R$1,0))</f>
        <v>#N/A</v>
      </c>
      <c r="AT48" s="1" t="e">
        <f t="shared" si="1"/>
        <v>#N/A</v>
      </c>
      <c r="AU48" s="1" t="e">
        <f t="shared" si="2"/>
        <v>#N/A</v>
      </c>
      <c r="AW48" s="1" t="e">
        <f>INDEX([1]Apollo!$C$2:$R$2344,MATCH($C48,[1]Apollo!$A$2:$A$2344,0),MATCH(AW$1,[1]Apollo!$C$1:$R$1,0))</f>
        <v>#N/A</v>
      </c>
      <c r="AX48" s="1" t="e">
        <f>VLOOKUP(AW48,[1]Sheet1!$K$1:$L$4,2,TRUE)</f>
        <v>#N/A</v>
      </c>
      <c r="BA48">
        <v>900</v>
      </c>
      <c r="BB48">
        <v>4.3</v>
      </c>
      <c r="BC48">
        <v>4</v>
      </c>
      <c r="BD48">
        <v>4.0999999999999996</v>
      </c>
      <c r="BE48">
        <v>4.4000000000000004</v>
      </c>
      <c r="BF48" s="5">
        <v>0.93</v>
      </c>
      <c r="BG48" s="5">
        <v>0.9</v>
      </c>
      <c r="BH48" t="e">
        <f>BA48&lt;#REF!</f>
        <v>#REF!</v>
      </c>
      <c r="BI48" t="e">
        <f>BB48&gt;#REF!</f>
        <v>#REF!</v>
      </c>
      <c r="BJ48" t="e">
        <f>BC48&gt;#REF!</f>
        <v>#REF!</v>
      </c>
      <c r="BK48" t="e">
        <f>BD48&gt;#REF!</f>
        <v>#REF!</v>
      </c>
      <c r="BL48" t="e">
        <f>BE48&gt;#REF!</f>
        <v>#REF!</v>
      </c>
      <c r="BM48" s="5" t="e">
        <f>BF48&gt;#REF!</f>
        <v>#REF!</v>
      </c>
      <c r="BN48" t="s">
        <v>175</v>
      </c>
      <c r="BO48" s="1" t="s">
        <v>746</v>
      </c>
      <c r="BP48">
        <v>4</v>
      </c>
      <c r="BQ48" t="s">
        <v>747</v>
      </c>
      <c r="BR48" s="1" t="s">
        <v>748</v>
      </c>
      <c r="BS48" t="s">
        <v>749</v>
      </c>
      <c r="BT48" s="1" t="s">
        <v>750</v>
      </c>
      <c r="BU48" s="1"/>
      <c r="BV48" s="1"/>
      <c r="BW48" s="1"/>
      <c r="BX48" s="1"/>
      <c r="BY48" s="1"/>
      <c r="BZ48" s="1"/>
      <c r="CA48" s="1"/>
      <c r="CB48" s="1">
        <v>360</v>
      </c>
      <c r="CC48" s="6">
        <v>-0.15</v>
      </c>
      <c r="CD48" s="1">
        <v>7722</v>
      </c>
      <c r="CE48" s="6">
        <v>0.02</v>
      </c>
      <c r="CF48" s="6">
        <f t="shared" si="3"/>
        <v>4.6620046620046623E-2</v>
      </c>
      <c r="CG48" s="7" t="e">
        <f t="shared" si="4"/>
        <v>#N/A</v>
      </c>
      <c r="CH48" s="1">
        <v>8</v>
      </c>
      <c r="CI48">
        <f>IFERROR(IF(AX48=[1]Sheet1!$L$2,VLOOKUP(CB48,[1]Sheet1!$X$3:$Y$7,2,TRUE),IF(AX48=[1]Sheet1!$L$3,VLOOKUP(CB48,[1]Sheet1!$Z$3:$AA$7,2,TRUE),VLOOKUP(CB48,[1]Sheet1!$AB$3:$AC$7,2,TRUE))),0)</f>
        <v>0</v>
      </c>
      <c r="CJ48" s="1">
        <f>IFERROR(VLOOKUP(CC48,[1]Sheet1!$U$3:$V$7,2,TRUE),0)</f>
        <v>2</v>
      </c>
      <c r="CK48" s="1">
        <f>MIN(IFERROR(IF(AX48=[1]Sheet1!$L$2,VLOOKUP(CE48,[1]Sheet1!$N$3:$O$7,2,TRUE),IF(AX48=[1]Sheet1!$L$3,VLOOKUP(CE48,[1]Sheet1!$P$3:$Q$6,2,TRUE),VLOOKUP(CE48,[1]Sheet1!$R$3:$S$6,2,TRUE))),0),INDEX([1]Sheet1!$I:$I,MATCH(CH48,[1]Sheet1!$A:$A,0)))</f>
        <v>0</v>
      </c>
      <c r="CL48" s="15" t="e">
        <f>INDEX([1]Sheet1!D:D,MATCH($CI48,[1]Sheet1!$A:$A,0))</f>
        <v>#N/A</v>
      </c>
      <c r="CM48" s="15" t="e">
        <f>INDEX([1]Sheet1!E:E,MATCH($CI48,[1]Sheet1!$A:$A,0))</f>
        <v>#N/A</v>
      </c>
      <c r="CN48" s="15" t="e">
        <f>INDEX([1]Sheet1!F:F,MATCH($CI48,[1]Sheet1!$A:$A,0))</f>
        <v>#N/A</v>
      </c>
      <c r="CO48" s="15"/>
      <c r="CP48" s="16" t="e">
        <f>IF(COUNTA(CO48)&gt;0,MIN(MIN(SUMPRODUCT(CI48:CK48,CL48:CN48),INDEX([1]Sheet1!$H:$H,MATCH(CH48,[1]Sheet1!$A:$A,0)))+1,5),MIN(SUMPRODUCT(CI48:CK48,CL48:CN48),INDEX([1]Sheet1!$H:$H,MATCH(CH48,[1]Sheet1!$A:$A,0))))</f>
        <v>#N/A</v>
      </c>
      <c r="CQ48" s="17" t="e">
        <f>SUMIFS([1]Rubric!Y:Y,[1]Rubric!V:V,BN48,[1]Rubric!W:W,P48)</f>
        <v>#VALUE!</v>
      </c>
      <c r="CR48" s="5" t="e">
        <f>INDEX([1]Rubric!D:D,MATCH(BP48,[1]Rubric!#REF!,0))</f>
        <v>#REF!</v>
      </c>
      <c r="CS48" s="5" t="e">
        <f>INDEX([1]Rubric!E:E,MATCH(Q48,[1]Rubric!#REF!,0))</f>
        <v>#REF!</v>
      </c>
      <c r="CT48" s="18" t="e">
        <f>SUM(CQ48:CS48)*[1]Rubric!$A$3</f>
        <v>#VALUE!</v>
      </c>
      <c r="CU48" s="19" t="e">
        <f t="shared" si="5"/>
        <v>#N/A</v>
      </c>
    </row>
    <row r="49" spans="1:99" ht="409.5" x14ac:dyDescent="0.25">
      <c r="A49">
        <v>48</v>
      </c>
      <c r="B49" t="s">
        <v>751</v>
      </c>
      <c r="C49" t="str">
        <f t="shared" si="0"/>
        <v>48 - Cloudera</v>
      </c>
      <c r="D49" t="s">
        <v>486</v>
      </c>
      <c r="E49" t="s">
        <v>752</v>
      </c>
      <c r="F49" s="1" t="s">
        <v>753</v>
      </c>
      <c r="G49" s="1" t="str">
        <f>IFERROR(INDEX([1]Apollo!$C$2:$R$2344,MATCH($C49,[1]Apollo!$B$2:$B$2344,0),MATCH(G$1,[1]Apollo!$C$1:$R$1,0)),"")</f>
        <v/>
      </c>
      <c r="H49" s="1"/>
      <c r="I49" s="1" t="str">
        <f>IFERROR(INDEX([1]Apollo!$C$2:$R$2344,MATCH($C49,[1]Apollo!$B$2:$B$2344,0),MATCH(I$1,[1]Apollo!$C$1:$R$1,0)),"")</f>
        <v/>
      </c>
      <c r="J49" t="s">
        <v>305</v>
      </c>
      <c r="K49" s="1" t="str">
        <f>IFERROR(INDEX([1]Apollo!$C$2:$R$2344,MATCH($C49,[1]Apollo!$B$2:$B$2344,0),MATCH(K$1,[1]Apollo!$C$1:$R$1,0)),"")</f>
        <v/>
      </c>
      <c r="L49" s="1" t="str">
        <f>IFERROR(INDEX([1]Apollo!$C$2:$R$2344,MATCH($C49,[1]Apollo!$B$2:$B$2344,0),MATCH(L$1,[1]Apollo!$C$1:$R$1,0)),"")</f>
        <v/>
      </c>
      <c r="M49" s="1" t="s">
        <v>754</v>
      </c>
      <c r="N49" s="1" t="s">
        <v>755</v>
      </c>
      <c r="O49" s="1" t="str">
        <f>IFERROR(INDEX([1]Apollo!$C$2:$R$2344,MATCH($C49,[1]Apollo!$B$2:$B$2344,0),MATCH(O$1,[1]Apollo!$C$1:$R$1,0)),"")</f>
        <v/>
      </c>
      <c r="P49" s="1">
        <v>4</v>
      </c>
      <c r="Q49" s="1">
        <v>4</v>
      </c>
      <c r="R49" s="12">
        <v>10724</v>
      </c>
      <c r="S49" s="12">
        <v>9297</v>
      </c>
      <c r="T49" s="13">
        <v>39734</v>
      </c>
      <c r="U49" t="s">
        <v>99</v>
      </c>
      <c r="V49" s="1" t="str">
        <f>IFERROR(INDEX([1]Apollo!$C$2:$R$2344,MATCH($C49,[1]Apollo!$B$2:$B$2344,0),MATCH(V$1,[1]Apollo!$C$1:$R$1,0)),"")</f>
        <v/>
      </c>
      <c r="W49" t="s">
        <v>100</v>
      </c>
      <c r="X49" s="1" t="str">
        <f>IFERROR(INDEX([1]Apollo!$C$2:$R$2344,MATCH($C49,[1]Apollo!$B$2:$B$2344,0),MATCH(X$1,[1]Apollo!$C$1:$R$1,0)),"")</f>
        <v/>
      </c>
      <c r="Y49" s="1" t="str">
        <f>IFERROR(INDEX([1]Apollo!$C$2:$R$2344,MATCH($C49,[1]Apollo!$B$2:$B$2344,0),MATCH(Y$1,[1]Apollo!$C$1:$R$1,0)),"")</f>
        <v/>
      </c>
      <c r="Z49" s="1" t="str">
        <f>IFERROR(INDEX([1]Apollo!$C$2:$R$2344,MATCH($C49,[1]Apollo!$B$2:$B$2344,0),MATCH(Z$1,[1]Apollo!$C$1:$R$1,0)),"")</f>
        <v/>
      </c>
      <c r="AA49" s="2" t="str">
        <f>IFERROR(INDEX([1]Apollo!$C$2:$R$2344,MATCH($C49,[1]Apollo!$B$2:$B$2344,0),MATCH(AA$1,[1]Apollo!$C$1:$R$1,0)),"")</f>
        <v/>
      </c>
      <c r="AB49" s="3" t="str">
        <f>IFERROR(INDEX([1]Apollo!$C$2:$R$2344,MATCH($C49,[1]Apollo!$B$2:$B$2344,0),MATCH(AB$1,[1]Apollo!$C$1:$R$1,0)),"")</f>
        <v/>
      </c>
      <c r="AC49" t="s">
        <v>756</v>
      </c>
      <c r="AD49" s="1" t="str">
        <f>IFERROR(INDEX([1]Apollo!$C$2:$R$2344,MATCH($C49,[1]Apollo!$B$2:$B$2344,0),MATCH(AD$1,[1]Apollo!$C$1:$R$1,0)),"")</f>
        <v/>
      </c>
      <c r="AE49" s="14" t="s">
        <v>757</v>
      </c>
      <c r="AF49" s="1"/>
      <c r="AG49" s="1" t="s">
        <v>169</v>
      </c>
      <c r="AH49" s="1"/>
      <c r="AI49" s="1"/>
      <c r="AJ49" s="14" t="s">
        <v>758</v>
      </c>
      <c r="AK49" s="1" t="s">
        <v>149</v>
      </c>
      <c r="AL49" s="1" t="s">
        <v>403</v>
      </c>
      <c r="AM49" s="1" t="s">
        <v>151</v>
      </c>
      <c r="AN49" s="1" t="s">
        <v>106</v>
      </c>
      <c r="AO49" s="1" t="s">
        <v>279</v>
      </c>
      <c r="AP49" s="1" t="s">
        <v>219</v>
      </c>
      <c r="AQ49" s="1" t="e">
        <f>AE49=#REF!</f>
        <v>#REF!</v>
      </c>
      <c r="AR49" t="s">
        <v>759</v>
      </c>
      <c r="AS49" s="1" t="str">
        <f>IFERROR(INDEX([1]Apollo!$C$2:$R$2344,MATCH($C49,[1]Apollo!$B$2:$B$2344,0),MATCH(AS$1,[1]Apollo!$C$1:$R$1,0)),"")</f>
        <v/>
      </c>
      <c r="AT49" s="1" t="str">
        <f t="shared" si="1"/>
        <v>http://www.linkedin.com/company/cloudera</v>
      </c>
      <c r="AU49" s="1" t="str">
        <f t="shared" si="2"/>
        <v>http://www.linkedin.com/company/cloudera/insights</v>
      </c>
      <c r="AV49" t="s">
        <v>174</v>
      </c>
      <c r="AW49" s="1">
        <v>3200</v>
      </c>
      <c r="AX49" s="1" t="str">
        <f>VLOOKUP(AW49,[1]Sheet1!$K$1:$L$4,2,TRUE)</f>
        <v>&lt;10,000</v>
      </c>
      <c r="AY49" t="s">
        <v>114</v>
      </c>
      <c r="AZ49" t="s">
        <v>138</v>
      </c>
      <c r="BA49" s="4">
        <f>INDEX('[1]Glassdoor Scores'!C:C,MATCH($A49,'[1]Glassdoor Scores'!$A:$A,0))</f>
        <v>4.5</v>
      </c>
      <c r="BB49" t="str">
        <f>INDEX('[1]Glassdoor Scores'!B:B,MATCH($A49,'[1]Glassdoor Scores'!$A:$A,0))</f>
        <v>Mercury</v>
      </c>
      <c r="BC49">
        <f>INDEX('[1]Glassdoor Scores'!D:D,MATCH($A49,'[1]Glassdoor Scores'!$A:$A,0))</f>
        <v>190</v>
      </c>
      <c r="BD49">
        <f>INDEX('[1]Glassdoor Scores'!E:E,MATCH($A49,'[1]Glassdoor Scores'!$A:$A,0))</f>
        <v>4.2</v>
      </c>
      <c r="BE49">
        <f>INDEX('[1]Glassdoor Scores'!F:F,MATCH($A49,'[1]Glassdoor Scores'!$A:$A,0))</f>
        <v>4.4000000000000004</v>
      </c>
      <c r="BF49" s="5">
        <f>INDEX('[1]Glassdoor Scores'!G:G,MATCH($A49,'[1]Glassdoor Scores'!$A:$A,0))</f>
        <v>4.7</v>
      </c>
      <c r="BG49" s="5">
        <f>INDEX('[1]Glassdoor Scores'!H:H,MATCH($A49,'[1]Glassdoor Scores'!$A:$A,0))</f>
        <v>0.95</v>
      </c>
      <c r="BH49" t="e">
        <f>BA49&lt;#REF!</f>
        <v>#REF!</v>
      </c>
      <c r="BI49" t="e">
        <f>BB49&gt;#REF!</f>
        <v>#REF!</v>
      </c>
      <c r="BJ49" t="e">
        <f>BC49&gt;#REF!</f>
        <v>#REF!</v>
      </c>
      <c r="BK49" t="e">
        <f>BD49&gt;#REF!</f>
        <v>#REF!</v>
      </c>
      <c r="BL49" t="e">
        <f>BE49&gt;#REF!</f>
        <v>#REF!</v>
      </c>
      <c r="BM49" t="e">
        <f>BF49&gt;#REF!</f>
        <v>#REF!</v>
      </c>
      <c r="BN49" t="s">
        <v>440</v>
      </c>
      <c r="BO49" s="1" t="s">
        <v>760</v>
      </c>
      <c r="BP49">
        <v>5</v>
      </c>
      <c r="BQ49">
        <v>0</v>
      </c>
      <c r="BR49" s="1" t="s">
        <v>761</v>
      </c>
      <c r="BS49" t="s">
        <v>762</v>
      </c>
      <c r="BT49" s="1" t="s">
        <v>763</v>
      </c>
      <c r="BU49" s="1"/>
      <c r="BV49" s="1"/>
      <c r="BW49" s="1"/>
      <c r="BX49" s="1"/>
      <c r="BY49" s="1"/>
      <c r="BZ49" s="1"/>
      <c r="CA49" s="1"/>
      <c r="CB49" s="1">
        <v>297</v>
      </c>
      <c r="CC49" s="6">
        <v>0.52</v>
      </c>
      <c r="CD49" s="1">
        <v>3428</v>
      </c>
      <c r="CE49" s="6">
        <v>0.03</v>
      </c>
      <c r="CF49" s="6">
        <f t="shared" si="3"/>
        <v>8.6639439906651114E-2</v>
      </c>
      <c r="CG49" s="7">
        <f t="shared" si="4"/>
        <v>1.07125</v>
      </c>
      <c r="CH49" s="1">
        <v>1</v>
      </c>
      <c r="CI49">
        <f>IFERROR(IF(AX49=[1]Sheet1!$L$2,VLOOKUP(CB49,[1]Sheet1!$X$3:$Y$7,2,TRUE),IF(AX49=[1]Sheet1!$L$3,VLOOKUP(CB49,[1]Sheet1!$Z$3:$AA$7,2,TRUE),VLOOKUP(CB49,[1]Sheet1!$AB$3:$AC$7,2,TRUE))),0)</f>
        <v>5</v>
      </c>
      <c r="CJ49" s="1">
        <f>IFERROR(VLOOKUP(CC49,[1]Sheet1!$U$3:$V$7,2,TRUE),0)</f>
        <v>5</v>
      </c>
      <c r="CK49" s="1">
        <f>MIN(IFERROR(IF(AX49=[1]Sheet1!$L$2,VLOOKUP(CE49,[1]Sheet1!$N$3:$O$7,2,TRUE),IF(AX49=[1]Sheet1!$L$3,VLOOKUP(CE49,[1]Sheet1!$P$3:$Q$6,2,TRUE),VLOOKUP(CE49,[1]Sheet1!$R$3:$S$6,2,TRUE))),0),INDEX([1]Sheet1!$I:$I,MATCH(CH49,[1]Sheet1!$A:$A,0)))</f>
        <v>3</v>
      </c>
      <c r="CL49" s="15">
        <f>INDEX([1]Sheet1!D:D,MATCH($CI49,[1]Sheet1!$A:$A,0))</f>
        <v>0</v>
      </c>
      <c r="CM49" s="15">
        <f>INDEX([1]Sheet1!E:E,MATCH($CI49,[1]Sheet1!$A:$A,0))</f>
        <v>0</v>
      </c>
      <c r="CN49" s="15">
        <f>INDEX([1]Sheet1!F:F,MATCH($CI49,[1]Sheet1!$A:$A,0))</f>
        <v>0.5</v>
      </c>
      <c r="CO49" s="15"/>
      <c r="CP49" s="16">
        <f>IF(COUNTA(CO49)&gt;0,MIN(MIN(SUMPRODUCT(CI49:CK49,CL49:CN49),INDEX([1]Sheet1!$H:$H,MATCH(CH49,[1]Sheet1!$A:$A,0)))+1,5),MIN(SUMPRODUCT(CI49:CK49,CL49:CN49),INDEX([1]Sheet1!$H:$H,MATCH(CH49,[1]Sheet1!$A:$A,0))))</f>
        <v>1.5</v>
      </c>
      <c r="CQ49" s="17" t="e">
        <f>SUMIFS([1]Rubric!Y:Y,[1]Rubric!V:V,BN49,[1]Rubric!W:W,P49)</f>
        <v>#VALUE!</v>
      </c>
      <c r="CR49" s="5" t="e">
        <f>INDEX([1]Rubric!D:D,MATCH(BP49,[1]Rubric!#REF!,0))</f>
        <v>#REF!</v>
      </c>
      <c r="CS49" s="5" t="e">
        <f>INDEX([1]Rubric!E:E,MATCH(Q49,[1]Rubric!#REF!,0))</f>
        <v>#REF!</v>
      </c>
      <c r="CT49" s="18" t="e">
        <f>SUM(CQ49:CS49)*[1]Rubric!$A$3</f>
        <v>#VALUE!</v>
      </c>
      <c r="CU49" s="19" t="e">
        <f t="shared" si="5"/>
        <v>#VALUE!</v>
      </c>
    </row>
    <row r="50" spans="1:99" ht="409.5" x14ac:dyDescent="0.25">
      <c r="A50">
        <v>49</v>
      </c>
      <c r="B50" t="s">
        <v>764</v>
      </c>
      <c r="C50" t="str">
        <f t="shared" si="0"/>
        <v>49 - Hyland</v>
      </c>
      <c r="D50" t="s">
        <v>486</v>
      </c>
      <c r="E50" t="s">
        <v>765</v>
      </c>
      <c r="F50" s="1" t="s">
        <v>766</v>
      </c>
      <c r="G50" s="1" t="str">
        <f>IFERROR(INDEX([1]Apollo!$C$2:$R$2344,MATCH($C50,[1]Apollo!$B$2:$B$2344,0),MATCH(G$1,[1]Apollo!$C$1:$R$1,0)),"")</f>
        <v/>
      </c>
      <c r="H50" s="1"/>
      <c r="I50" s="1" t="str">
        <f>IFERROR(INDEX([1]Apollo!$C$2:$R$2344,MATCH($C50,[1]Apollo!$B$2:$B$2344,0),MATCH(I$1,[1]Apollo!$C$1:$R$1,0)),"")</f>
        <v/>
      </c>
      <c r="J50" t="s">
        <v>767</v>
      </c>
      <c r="K50" s="1" t="str">
        <f>IFERROR(INDEX([1]Apollo!$C$2:$R$2344,MATCH($C50,[1]Apollo!$B$2:$B$2344,0),MATCH(K$1,[1]Apollo!$C$1:$R$1,0)),"")</f>
        <v/>
      </c>
      <c r="L50" s="1" t="str">
        <f>IFERROR(INDEX([1]Apollo!$C$2:$R$2344,MATCH($C50,[1]Apollo!$B$2:$B$2344,0),MATCH(L$1,[1]Apollo!$C$1:$R$1,0)),"")</f>
        <v/>
      </c>
      <c r="M50" s="1" t="s">
        <v>768</v>
      </c>
      <c r="N50" s="1" t="s">
        <v>769</v>
      </c>
      <c r="O50" s="1" t="str">
        <f>IFERROR(INDEX([1]Apollo!$C$2:$R$2344,MATCH($C50,[1]Apollo!$B$2:$B$2344,0),MATCH(O$1,[1]Apollo!$C$1:$R$1,0)),"")</f>
        <v/>
      </c>
      <c r="P50" s="1">
        <v>4</v>
      </c>
      <c r="Q50" s="1">
        <v>4</v>
      </c>
      <c r="R50" s="12">
        <v>24092</v>
      </c>
      <c r="S50" s="12">
        <v>21550</v>
      </c>
      <c r="T50" s="13">
        <v>33583</v>
      </c>
      <c r="U50" t="s">
        <v>99</v>
      </c>
      <c r="V50" s="1" t="str">
        <f>IFERROR(INDEX([1]Apollo!$C$2:$R$2344,MATCH($C50,[1]Apollo!$B$2:$B$2344,0),MATCH(V$1,[1]Apollo!$C$1:$R$1,0)),"")</f>
        <v/>
      </c>
      <c r="W50" t="s">
        <v>100</v>
      </c>
      <c r="X50" s="1" t="str">
        <f>IFERROR(INDEX([1]Apollo!$C$2:$R$2344,MATCH($C50,[1]Apollo!$B$2:$B$2344,0),MATCH(X$1,[1]Apollo!$C$1:$R$1,0)),"")</f>
        <v/>
      </c>
      <c r="Y50" s="1" t="str">
        <f>IFERROR(INDEX([1]Apollo!$C$2:$R$2344,MATCH($C50,[1]Apollo!$B$2:$B$2344,0),MATCH(Y$1,[1]Apollo!$C$1:$R$1,0)),"")</f>
        <v/>
      </c>
      <c r="Z50" s="1" t="str">
        <f>IFERROR(INDEX([1]Apollo!$C$2:$R$2344,MATCH($C50,[1]Apollo!$B$2:$B$2344,0),MATCH(Z$1,[1]Apollo!$C$1:$R$1,0)),"")</f>
        <v/>
      </c>
      <c r="AA50" s="2" t="str">
        <f>IFERROR(INDEX([1]Apollo!$C$2:$R$2344,MATCH($C50,[1]Apollo!$B$2:$B$2344,0),MATCH(AA$1,[1]Apollo!$C$1:$R$1,0)),"")</f>
        <v/>
      </c>
      <c r="AB50" s="3" t="str">
        <f>IFERROR(INDEX([1]Apollo!$C$2:$R$2344,MATCH($C50,[1]Apollo!$B$2:$B$2344,0),MATCH(AB$1,[1]Apollo!$C$1:$R$1,0)),"")</f>
        <v/>
      </c>
      <c r="AC50" t="s">
        <v>770</v>
      </c>
      <c r="AD50" s="1" t="str">
        <f>IFERROR(INDEX([1]Apollo!$C$2:$R$2344,MATCH($C50,[1]Apollo!$B$2:$B$2344,0),MATCH(AD$1,[1]Apollo!$C$1:$R$1,0)),"")</f>
        <v/>
      </c>
      <c r="AE50" s="1" t="s">
        <v>771</v>
      </c>
      <c r="AF50" s="1"/>
      <c r="AG50" s="1" t="s">
        <v>169</v>
      </c>
      <c r="AH50" s="1"/>
      <c r="AI50" s="1"/>
      <c r="AJ50" s="26" t="s">
        <v>772</v>
      </c>
      <c r="AK50" t="s">
        <v>552</v>
      </c>
      <c r="AL50" t="s">
        <v>553</v>
      </c>
      <c r="AM50" s="1" t="s">
        <v>261</v>
      </c>
      <c r="AN50" s="1" t="s">
        <v>106</v>
      </c>
      <c r="AO50" t="s">
        <v>294</v>
      </c>
      <c r="AP50" t="s">
        <v>773</v>
      </c>
      <c r="AQ50" s="1" t="e">
        <f>AE50=#REF!</f>
        <v>#REF!</v>
      </c>
      <c r="AR50" t="s">
        <v>774</v>
      </c>
      <c r="AS50" s="1" t="str">
        <f>IFERROR(INDEX([1]Apollo!$C$2:$R$2344,MATCH($C50,[1]Apollo!$B$2:$B$2344,0),MATCH(AS$1,[1]Apollo!$C$1:$R$1,0)),"")</f>
        <v/>
      </c>
      <c r="AT50" s="1" t="str">
        <f t="shared" si="1"/>
        <v>http://www.linkedin.com/company/hyland-software</v>
      </c>
      <c r="AU50" s="1" t="str">
        <f t="shared" si="2"/>
        <v>http://www.linkedin.com/company/hyland-software/insights</v>
      </c>
      <c r="AV50" t="s">
        <v>174</v>
      </c>
      <c r="AW50" s="1" t="str">
        <f>IFERROR(INDEX([1]Apollo!$C$2:$R$2344,MATCH($C50,[1]Apollo!$B$2:$B$2344,0),MATCH(AW$1,[1]Apollo!$C$1:$R$1,0)),"")</f>
        <v/>
      </c>
      <c r="AX50" s="1" t="e">
        <f>VLOOKUP(AW50,[1]Sheet1!$K$1:$L$4,2,TRUE)</f>
        <v>#N/A</v>
      </c>
      <c r="AY50" t="s">
        <v>114</v>
      </c>
      <c r="AZ50" t="s">
        <v>113</v>
      </c>
      <c r="BA50" s="4">
        <f>INDEX('[1]Glassdoor Scores'!C:C,MATCH($A50,'[1]Glassdoor Scores'!$A:$A,0))</f>
        <v>4.5</v>
      </c>
      <c r="BB50" t="str">
        <f>INDEX('[1]Glassdoor Scores'!B:B,MATCH($A50,'[1]Glassdoor Scores'!$A:$A,0))</f>
        <v>ServiceNow</v>
      </c>
      <c r="BC50">
        <f>INDEX('[1]Glassdoor Scores'!D:D,MATCH($A50,'[1]Glassdoor Scores'!$A:$A,0))</f>
        <v>8400</v>
      </c>
      <c r="BD50">
        <f>INDEX('[1]Glassdoor Scores'!E:E,MATCH($A50,'[1]Glassdoor Scores'!$A:$A,0))</f>
        <v>4.2</v>
      </c>
      <c r="BE50">
        <f>INDEX('[1]Glassdoor Scores'!F:F,MATCH($A50,'[1]Glassdoor Scores'!$A:$A,0))</f>
        <v>4.3</v>
      </c>
      <c r="BF50" s="5">
        <f>INDEX('[1]Glassdoor Scores'!G:G,MATCH($A50,'[1]Glassdoor Scores'!$A:$A,0))</f>
        <v>4.5999999999999996</v>
      </c>
      <c r="BG50" s="5">
        <f>INDEX('[1]Glassdoor Scores'!H:H,MATCH($A50,'[1]Glassdoor Scores'!$A:$A,0))</f>
        <v>0.96</v>
      </c>
      <c r="BH50" t="e">
        <f>BA50&lt;#REF!</f>
        <v>#REF!</v>
      </c>
      <c r="BI50" t="e">
        <f>BB50&gt;#REF!</f>
        <v>#REF!</v>
      </c>
      <c r="BJ50" t="e">
        <f>BC50&gt;#REF!</f>
        <v>#REF!</v>
      </c>
      <c r="BK50" t="e">
        <f>BD50&gt;#REF!</f>
        <v>#REF!</v>
      </c>
      <c r="BL50" t="e">
        <f>BE50&gt;#REF!</f>
        <v>#REF!</v>
      </c>
      <c r="BM50" t="e">
        <f>BF50&gt;#REF!</f>
        <v>#REF!</v>
      </c>
      <c r="BN50" t="s">
        <v>440</v>
      </c>
      <c r="BO50" s="1" t="s">
        <v>775</v>
      </c>
      <c r="BP50">
        <v>4</v>
      </c>
      <c r="BQ50">
        <v>0</v>
      </c>
      <c r="BR50" s="1" t="s">
        <v>776</v>
      </c>
      <c r="BS50" t="s">
        <v>777</v>
      </c>
      <c r="BT50" s="1" t="s">
        <v>778</v>
      </c>
      <c r="BU50" s="1"/>
      <c r="BV50" s="1"/>
      <c r="BW50" s="1"/>
      <c r="BX50" s="1"/>
      <c r="BY50" s="1"/>
      <c r="BZ50" s="1"/>
      <c r="CA50" s="1"/>
      <c r="CB50" s="1">
        <v>199</v>
      </c>
      <c r="CC50" s="6">
        <v>0.56999999999999995</v>
      </c>
      <c r="CD50" s="1">
        <v>4248</v>
      </c>
      <c r="CE50" s="6">
        <v>0.02</v>
      </c>
      <c r="CF50" s="6">
        <f t="shared" si="3"/>
        <v>4.6845574387947272E-2</v>
      </c>
      <c r="CG50" s="7" t="e">
        <f t="shared" si="4"/>
        <v>#VALUE!</v>
      </c>
      <c r="CH50" s="1">
        <v>1</v>
      </c>
      <c r="CI50">
        <f>IFERROR(IF(AX50=[1]Sheet1!$L$2,VLOOKUP(CB50,[1]Sheet1!$X$3:$Y$7,2,TRUE),IF(AX50=[1]Sheet1!$L$3,VLOOKUP(CB50,[1]Sheet1!$Z$3:$AA$7,2,TRUE),VLOOKUP(CB50,[1]Sheet1!$AB$3:$AC$7,2,TRUE))),0)</f>
        <v>0</v>
      </c>
      <c r="CJ50" s="1">
        <f>IFERROR(VLOOKUP(CC50,[1]Sheet1!$U$3:$V$7,2,TRUE),0)</f>
        <v>5</v>
      </c>
      <c r="CK50" s="1">
        <f>MIN(IFERROR(IF(AX50=[1]Sheet1!$L$2,VLOOKUP(CE50,[1]Sheet1!$N$3:$O$7,2,TRUE),IF(AX50=[1]Sheet1!$L$3,VLOOKUP(CE50,[1]Sheet1!$P$3:$Q$6,2,TRUE),VLOOKUP(CE50,[1]Sheet1!$R$3:$S$6,2,TRUE))),0),INDEX([1]Sheet1!$I:$I,MATCH(CH50,[1]Sheet1!$A:$A,0)))</f>
        <v>0</v>
      </c>
      <c r="CL50" s="15" t="e">
        <f>INDEX([1]Sheet1!D:D,MATCH($CI50,[1]Sheet1!$A:$A,0))</f>
        <v>#N/A</v>
      </c>
      <c r="CM50" s="15" t="e">
        <f>INDEX([1]Sheet1!E:E,MATCH($CI50,[1]Sheet1!$A:$A,0))</f>
        <v>#N/A</v>
      </c>
      <c r="CN50" s="15" t="e">
        <f>INDEX([1]Sheet1!F:F,MATCH($CI50,[1]Sheet1!$A:$A,0))</f>
        <v>#N/A</v>
      </c>
      <c r="CO50" s="15"/>
      <c r="CP50" s="16" t="e">
        <f>IF(COUNTA(CO50)&gt;0,MIN(MIN(SUMPRODUCT(CI50:CK50,CL50:CN50),INDEX([1]Sheet1!$H:$H,MATCH(CH50,[1]Sheet1!$A:$A,0)))+1,5),MIN(SUMPRODUCT(CI50:CK50,CL50:CN50),INDEX([1]Sheet1!$H:$H,MATCH(CH50,[1]Sheet1!$A:$A,0))))</f>
        <v>#N/A</v>
      </c>
      <c r="CQ50" s="17" t="e">
        <f>SUMIFS([1]Rubric!Y:Y,[1]Rubric!V:V,BN50,[1]Rubric!W:W,P50)</f>
        <v>#VALUE!</v>
      </c>
      <c r="CR50" s="5" t="e">
        <f>INDEX([1]Rubric!D:D,MATCH(BP50,[1]Rubric!#REF!,0))</f>
        <v>#REF!</v>
      </c>
      <c r="CS50" s="5" t="e">
        <f>INDEX([1]Rubric!E:E,MATCH(Q50,[1]Rubric!#REF!,0))</f>
        <v>#REF!</v>
      </c>
      <c r="CT50" s="18" t="e">
        <f>SUM(CQ50:CS50)*[1]Rubric!$A$3</f>
        <v>#VALUE!</v>
      </c>
      <c r="CU50" s="19" t="e">
        <f t="shared" si="5"/>
        <v>#N/A</v>
      </c>
    </row>
    <row r="51" spans="1:99" ht="409.5" x14ac:dyDescent="0.25">
      <c r="A51">
        <v>50</v>
      </c>
      <c r="B51" t="s">
        <v>779</v>
      </c>
      <c r="C51" t="str">
        <f t="shared" si="0"/>
        <v>50 - WordPress</v>
      </c>
      <c r="D51" t="s">
        <v>486</v>
      </c>
      <c r="F51" s="1"/>
      <c r="G51" s="1" t="e">
        <f>INDEX([1]Apollo!$C$2:$R$2344,MATCH($C51,[1]Apollo!$A$2:$A$2344,0),MATCH(G$1,[1]Apollo!$C$1:$R$1,0))</f>
        <v>#N/A</v>
      </c>
      <c r="H51" s="1"/>
      <c r="I51" s="1" t="e">
        <f>INDEX([1]Apollo!$C$2:$R$2344,MATCH($C51,[1]Apollo!$A$2:$A$2344,0),MATCH(I$1,[1]Apollo!$C$1:$R$1,0))</f>
        <v>#N/A</v>
      </c>
      <c r="K51" s="1" t="e">
        <f>INDEX([1]Apollo!$C$2:$R$2344,MATCH($C51,[1]Apollo!$A$2:$A$2344,0),MATCH(K$1,[1]Apollo!$C$1:$R$1,0))</f>
        <v>#N/A</v>
      </c>
      <c r="L51" s="1" t="e">
        <f>INDEX([1]Apollo!$C$2:$R$2344,MATCH($C51,[1]Apollo!$A$2:$A$2344,0),MATCH(L$1,[1]Apollo!$C$1:$R$1,0))</f>
        <v>#N/A</v>
      </c>
      <c r="M51" s="1"/>
      <c r="N51" s="1"/>
      <c r="O51" s="1" t="e">
        <f>INDEX([1]Apollo!$C$2:$R$2344,MATCH($C51,[1]Apollo!$A$2:$A$2344,0),MATCH(O$1,[1]Apollo!$C$1:$R$1,0))</f>
        <v>#N/A</v>
      </c>
      <c r="P51" s="1">
        <v>3.5</v>
      </c>
      <c r="Q51" s="1">
        <v>2</v>
      </c>
      <c r="V51" s="1" t="e">
        <f>INDEX([1]Apollo!$C$2:$R$2344,MATCH($C51,[1]Apollo!$A$2:$A$2344,0),MATCH(V$1,[1]Apollo!$C$1:$R$1,0))</f>
        <v>#N/A</v>
      </c>
      <c r="X51" s="1" t="e">
        <f>INDEX([1]Apollo!$C$2:$R$2344,MATCH($C51,[1]Apollo!$A$2:$A$2344,0),MATCH(X$1,[1]Apollo!$C$1:$R$1,0))</f>
        <v>#N/A</v>
      </c>
      <c r="Y51" s="1" t="e">
        <f>INDEX([1]Apollo!$C$2:$R$2344,MATCH($C51,[1]Apollo!$A$2:$A$2344,0),MATCH(Y$1,[1]Apollo!$C$1:$R$1,0))</f>
        <v>#N/A</v>
      </c>
      <c r="Z51" s="1" t="e">
        <f>INDEX([1]Apollo!$C$2:$R$2344,MATCH($C51,[1]Apollo!$A$2:$A$2344,0),MATCH(Z$1,[1]Apollo!$C$1:$R$1,0))</f>
        <v>#N/A</v>
      </c>
      <c r="AA51" s="2" t="e">
        <f>INDEX([1]Apollo!$C$2:$R$2344,MATCH($C51,[1]Apollo!$A$2:$A$2344,0),MATCH(AA$1,[1]Apollo!$C$1:$R$1,0))</f>
        <v>#N/A</v>
      </c>
      <c r="AB51" s="3" t="e">
        <f>INDEX([1]Apollo!$C$2:$R$2344,MATCH($C51,[1]Apollo!$A$2:$A$2344,0),MATCH(AB$1,[1]Apollo!$C$1:$R$1,0))</f>
        <v>#N/A</v>
      </c>
      <c r="AD51" s="1" t="e">
        <f>INDEX([1]Apollo!$C$2:$R$2344,MATCH($C51,[1]Apollo!$A$2:$A$2344,0),MATCH(AD$1,[1]Apollo!$C$1:$R$1,0))</f>
        <v>#N/A</v>
      </c>
      <c r="AE51" s="14" t="s">
        <v>780</v>
      </c>
      <c r="AF51" s="1" t="s">
        <v>168</v>
      </c>
      <c r="AG51" s="1" t="s">
        <v>169</v>
      </c>
      <c r="AH51" s="1"/>
      <c r="AI51" s="1"/>
      <c r="AJ51" s="14" t="s">
        <v>780</v>
      </c>
      <c r="AK51" s="1" t="s">
        <v>311</v>
      </c>
      <c r="AL51" s="1" t="s">
        <v>106</v>
      </c>
      <c r="AM51" s="1" t="s">
        <v>171</v>
      </c>
      <c r="AN51" s="1" t="s">
        <v>106</v>
      </c>
      <c r="AO51" s="1" t="s">
        <v>245</v>
      </c>
      <c r="AP51" s="1" t="s">
        <v>781</v>
      </c>
      <c r="AQ51" s="1" t="e">
        <f>AE51=#REF!</f>
        <v>#REF!</v>
      </c>
      <c r="AS51" s="1" t="e">
        <f>INDEX([1]Apollo!$C$2:$R$2344,MATCH($C51,[1]Apollo!$A$2:$A$2344,0),MATCH(AS$1,[1]Apollo!$C$1:$R$1,0))</f>
        <v>#N/A</v>
      </c>
      <c r="AT51" s="1" t="e">
        <f t="shared" si="1"/>
        <v>#N/A</v>
      </c>
      <c r="AU51" s="1" t="e">
        <f t="shared" si="2"/>
        <v>#N/A</v>
      </c>
      <c r="AW51" s="1" t="e">
        <f>INDEX([1]Apollo!$C$2:$R$2344,MATCH($C51,[1]Apollo!$A$2:$A$2344,0),MATCH(AW$1,[1]Apollo!$C$1:$R$1,0))</f>
        <v>#N/A</v>
      </c>
      <c r="AX51" s="1" t="e">
        <f>VLOOKUP(AW51,[1]Sheet1!$K$1:$L$4,2,TRUE)</f>
        <v>#N/A</v>
      </c>
      <c r="BA51">
        <v>900</v>
      </c>
      <c r="BB51">
        <v>4.4000000000000004</v>
      </c>
      <c r="BC51">
        <v>4.5999999999999996</v>
      </c>
      <c r="BD51">
        <v>4.2</v>
      </c>
      <c r="BE51">
        <v>4.7</v>
      </c>
      <c r="BF51" s="5">
        <v>0.98</v>
      </c>
      <c r="BG51" s="5">
        <v>0.95</v>
      </c>
      <c r="BH51" t="e">
        <f>BA51&lt;#REF!</f>
        <v>#REF!</v>
      </c>
      <c r="BI51" t="e">
        <f>BB51&gt;#REF!</f>
        <v>#REF!</v>
      </c>
      <c r="BJ51" t="e">
        <f>BC51&gt;#REF!</f>
        <v>#REF!</v>
      </c>
      <c r="BK51" t="e">
        <f>BD51&gt;#REF!</f>
        <v>#REF!</v>
      </c>
      <c r="BL51" t="e">
        <f>BE51&gt;#REF!</f>
        <v>#REF!</v>
      </c>
      <c r="BM51" s="5" t="e">
        <f>BF51&gt;#REF!</f>
        <v>#REF!</v>
      </c>
      <c r="BN51" t="s">
        <v>115</v>
      </c>
      <c r="BO51" s="1" t="s">
        <v>782</v>
      </c>
      <c r="BP51">
        <v>5</v>
      </c>
      <c r="BQ51">
        <v>0</v>
      </c>
      <c r="BR51" s="1" t="s">
        <v>783</v>
      </c>
      <c r="BS51" t="s">
        <v>784</v>
      </c>
      <c r="BT51" s="1" t="s">
        <v>785</v>
      </c>
      <c r="BU51" s="1"/>
      <c r="BV51" s="1"/>
      <c r="BW51" s="1"/>
      <c r="BX51" s="1"/>
      <c r="BY51" s="1"/>
      <c r="BZ51" s="1"/>
      <c r="CA51" s="1"/>
      <c r="CB51" s="24">
        <v>25</v>
      </c>
      <c r="CC51" s="6" t="s">
        <v>480</v>
      </c>
      <c r="CD51" s="1">
        <v>10745</v>
      </c>
      <c r="CE51" s="6">
        <v>0.08</v>
      </c>
      <c r="CF51" s="6">
        <f t="shared" si="3"/>
        <v>2.3266635644485808E-3</v>
      </c>
      <c r="CG51" s="7" t="e">
        <f t="shared" si="4"/>
        <v>#N/A</v>
      </c>
      <c r="CH51" s="1">
        <v>4</v>
      </c>
      <c r="CI51">
        <f>IFERROR(IF(AX51=[1]Sheet1!$L$2,VLOOKUP(CB51,[1]Sheet1!$X$3:$Y$7,2,TRUE),IF(AX51=[1]Sheet1!$L$3,VLOOKUP(CB51,[1]Sheet1!$Z$3:$AA$7,2,TRUE),VLOOKUP(CB51,[1]Sheet1!$AB$3:$AC$7,2,TRUE))),0)</f>
        <v>0</v>
      </c>
      <c r="CJ51" s="1">
        <f>IFERROR(VLOOKUP(CC51,[1]Sheet1!$U$3:$V$7,2,TRUE),0)</f>
        <v>0</v>
      </c>
      <c r="CK51" s="1">
        <f>MIN(IFERROR(IF(AX51=[1]Sheet1!$L$2,VLOOKUP(CE51,[1]Sheet1!$N$3:$O$7,2,TRUE),IF(AX51=[1]Sheet1!$L$3,VLOOKUP(CE51,[1]Sheet1!$P$3:$Q$6,2,TRUE),VLOOKUP(CE51,[1]Sheet1!$R$3:$S$6,2,TRUE))),0),INDEX([1]Sheet1!$I:$I,MATCH(CH51,[1]Sheet1!$A:$A,0)))</f>
        <v>0</v>
      </c>
      <c r="CL51" s="15" t="e">
        <f>INDEX([1]Sheet1!D:D,MATCH($CI51,[1]Sheet1!$A:$A,0))</f>
        <v>#N/A</v>
      </c>
      <c r="CM51" s="15" t="e">
        <f>INDEX([1]Sheet1!E:E,MATCH($CI51,[1]Sheet1!$A:$A,0))</f>
        <v>#N/A</v>
      </c>
      <c r="CN51" s="15" t="e">
        <f>INDEX([1]Sheet1!F:F,MATCH($CI51,[1]Sheet1!$A:$A,0))</f>
        <v>#N/A</v>
      </c>
      <c r="CO51" s="15"/>
      <c r="CP51" s="16" t="e">
        <f>IF(COUNTA(CO51)&gt;0,MIN(MIN(SUMPRODUCT(CI51:CK51,CL51:CN51),INDEX([1]Sheet1!$H:$H,MATCH(CH51,[1]Sheet1!$A:$A,0)))+1,5),MIN(SUMPRODUCT(CI51:CK51,CL51:CN51),INDEX([1]Sheet1!$H:$H,MATCH(CH51,[1]Sheet1!$A:$A,0))))</f>
        <v>#N/A</v>
      </c>
      <c r="CQ51" s="17" t="e">
        <f>SUMIFS([1]Rubric!Y:Y,[1]Rubric!V:V,BN51,[1]Rubric!W:W,P51)</f>
        <v>#VALUE!</v>
      </c>
      <c r="CR51" s="5" t="e">
        <f>INDEX([1]Rubric!D:D,MATCH(BP51,[1]Rubric!#REF!,0))</f>
        <v>#REF!</v>
      </c>
      <c r="CS51" s="5" t="e">
        <f>INDEX([1]Rubric!E:E,MATCH(Q51,[1]Rubric!#REF!,0))</f>
        <v>#REF!</v>
      </c>
      <c r="CT51" s="18" t="e">
        <f>SUM(CQ51:CS51)*[1]Rubric!$A$3</f>
        <v>#VALUE!</v>
      </c>
      <c r="CU51" s="19" t="e">
        <f t="shared" si="5"/>
        <v>#N/A</v>
      </c>
    </row>
    <row r="52" spans="1:99" ht="409.5" x14ac:dyDescent="0.25">
      <c r="A52">
        <v>51</v>
      </c>
      <c r="B52" s="21" t="s">
        <v>786</v>
      </c>
      <c r="C52" t="str">
        <f t="shared" si="0"/>
        <v>51 - SurveyMonkey</v>
      </c>
      <c r="D52" t="s">
        <v>486</v>
      </c>
      <c r="E52" t="s">
        <v>787</v>
      </c>
      <c r="F52" s="1" t="s">
        <v>788</v>
      </c>
      <c r="G52" s="1" t="str">
        <f>IFERROR(INDEX([1]Apollo!$C$2:$R$2344,MATCH($C52,[1]Apollo!$B$2:$B$2344,0),MATCH(G$1,[1]Apollo!$C$1:$R$1,0)),"")</f>
        <v/>
      </c>
      <c r="H52" s="1"/>
      <c r="I52" s="1" t="str">
        <f>IFERROR(INDEX([1]Apollo!$C$2:$R$2344,MATCH($C52,[1]Apollo!$B$2:$B$2344,0),MATCH(I$1,[1]Apollo!$C$1:$R$1,0)),"")</f>
        <v/>
      </c>
      <c r="J52" t="s">
        <v>789</v>
      </c>
      <c r="K52" s="1" t="str">
        <f>IFERROR(INDEX([1]Apollo!$C$2:$R$2344,MATCH($C52,[1]Apollo!$B$2:$B$2344,0),MATCH(K$1,[1]Apollo!$C$1:$R$1,0)),"")</f>
        <v/>
      </c>
      <c r="L52" s="1" t="str">
        <f>IFERROR(INDEX([1]Apollo!$C$2:$R$2344,MATCH($C52,[1]Apollo!$B$2:$B$2344,0),MATCH(L$1,[1]Apollo!$C$1:$R$1,0)),"")</f>
        <v/>
      </c>
      <c r="M52" s="1" t="s">
        <v>790</v>
      </c>
      <c r="N52" s="1" t="s">
        <v>791</v>
      </c>
      <c r="O52" s="1" t="str">
        <f>IFERROR(INDEX([1]Apollo!$C$2:$R$2344,MATCH($C52,[1]Apollo!$B$2:$B$2344,0),MATCH(O$1,[1]Apollo!$C$1:$R$1,0)),"")</f>
        <v/>
      </c>
      <c r="P52" s="1">
        <v>5</v>
      </c>
      <c r="Q52" s="1">
        <v>2</v>
      </c>
      <c r="R52" s="12">
        <v>23456</v>
      </c>
      <c r="S52" s="12">
        <v>20963</v>
      </c>
      <c r="T52" s="13">
        <v>35796</v>
      </c>
      <c r="U52" t="s">
        <v>188</v>
      </c>
      <c r="V52" s="1" t="str">
        <f>IFERROR(INDEX([1]Apollo!$C$2:$R$2344,MATCH($C52,[1]Apollo!$B$2:$B$2344,0),MATCH(V$1,[1]Apollo!$C$1:$R$1,0)),"")</f>
        <v/>
      </c>
      <c r="W52" t="s">
        <v>165</v>
      </c>
      <c r="X52" s="1" t="str">
        <f>IFERROR(INDEX([1]Apollo!$C$2:$R$2344,MATCH($C52,[1]Apollo!$B$2:$B$2344,0),MATCH(X$1,[1]Apollo!$C$1:$R$1,0)),"")</f>
        <v/>
      </c>
      <c r="Y52" s="1" t="str">
        <f>IFERROR(INDEX([1]Apollo!$C$2:$R$2344,MATCH($C52,[1]Apollo!$B$2:$B$2344,0),MATCH(Y$1,[1]Apollo!$C$1:$R$1,0)),"")</f>
        <v/>
      </c>
      <c r="Z52" s="1" t="str">
        <f>IFERROR(INDEX([1]Apollo!$C$2:$R$2344,MATCH($C52,[1]Apollo!$B$2:$B$2344,0),MATCH(Z$1,[1]Apollo!$C$1:$R$1,0)),"")</f>
        <v/>
      </c>
      <c r="AA52" s="2" t="str">
        <f>IFERROR(INDEX([1]Apollo!$C$2:$R$2344,MATCH($C52,[1]Apollo!$B$2:$B$2344,0),MATCH(AA$1,[1]Apollo!$C$1:$R$1,0)),"")</f>
        <v/>
      </c>
      <c r="AB52" s="3" t="str">
        <f>IFERROR(INDEX([1]Apollo!$C$2:$R$2344,MATCH($C52,[1]Apollo!$B$2:$B$2344,0),MATCH(AB$1,[1]Apollo!$C$1:$R$1,0)),"")</f>
        <v/>
      </c>
      <c r="AC52" t="s">
        <v>792</v>
      </c>
      <c r="AD52" s="1" t="str">
        <f>IFERROR(INDEX([1]Apollo!$C$2:$R$2344,MATCH($C52,[1]Apollo!$B$2:$B$2344,0),MATCH(AD$1,[1]Apollo!$C$1:$R$1,0)),"")</f>
        <v/>
      </c>
      <c r="AE52" s="22" t="s">
        <v>793</v>
      </c>
      <c r="AF52" s="1"/>
      <c r="AG52" s="1" t="s">
        <v>794</v>
      </c>
      <c r="AH52" s="1"/>
      <c r="AI52" s="1"/>
      <c r="AJ52" s="14" t="s">
        <v>795</v>
      </c>
      <c r="AK52" s="1" t="s">
        <v>243</v>
      </c>
      <c r="AL52" s="1" t="s">
        <v>403</v>
      </c>
      <c r="AM52" s="1" t="s">
        <v>171</v>
      </c>
      <c r="AN52" s="1" t="s">
        <v>106</v>
      </c>
      <c r="AO52" s="1" t="s">
        <v>279</v>
      </c>
      <c r="AP52" s="1" t="s">
        <v>796</v>
      </c>
      <c r="AQ52" s="1" t="e">
        <f>AE52=#REF!</f>
        <v>#REF!</v>
      </c>
      <c r="AR52" t="s">
        <v>797</v>
      </c>
      <c r="AS52" s="1" t="str">
        <f>IFERROR(INDEX([1]Apollo!$C$2:$R$2344,MATCH($C52,[1]Apollo!$B$2:$B$2344,0),MATCH(AS$1,[1]Apollo!$C$1:$R$1,0)),"")</f>
        <v/>
      </c>
      <c r="AT52" s="1" t="str">
        <f t="shared" si="1"/>
        <v>https://www.linkedin.com/company/surveymonkey/</v>
      </c>
      <c r="AU52" s="1" t="str">
        <f t="shared" si="2"/>
        <v>https://www.linkedin.com/company/surveymonkey//insights</v>
      </c>
      <c r="AV52" t="s">
        <v>174</v>
      </c>
      <c r="AW52" s="1">
        <v>1500</v>
      </c>
      <c r="AX52" s="1" t="str">
        <f>VLOOKUP(AW52,[1]Sheet1!$K$1:$L$4,2,TRUE)</f>
        <v>&lt;10,000</v>
      </c>
      <c r="AY52" t="s">
        <v>113</v>
      </c>
      <c r="AZ52" t="s">
        <v>113</v>
      </c>
      <c r="BA52" s="23">
        <f>INDEX('[1]Glassdoor Scores'!C:C,MATCH($A52,'[1]Glassdoor Scores'!$A:$A,0))</f>
        <v>3.4</v>
      </c>
      <c r="BB52" t="str">
        <f>INDEX('[1]Glassdoor Scores'!B:B,MATCH($A52,'[1]Glassdoor Scores'!$A:$A,0))</f>
        <v>Lucid Motors</v>
      </c>
      <c r="BC52">
        <f>INDEX('[1]Glassdoor Scores'!D:D,MATCH($A52,'[1]Glassdoor Scores'!$A:$A,0))</f>
        <v>1800</v>
      </c>
      <c r="BD52">
        <f>INDEX('[1]Glassdoor Scores'!E:E,MATCH($A52,'[1]Glassdoor Scores'!$A:$A,0))</f>
        <v>2.6</v>
      </c>
      <c r="BE52">
        <f>INDEX('[1]Glassdoor Scores'!F:F,MATCH($A52,'[1]Glassdoor Scores'!$A:$A,0))</f>
        <v>3.1</v>
      </c>
      <c r="BF52" s="17">
        <f>INDEX('[1]Glassdoor Scores'!G:G,MATCH($A52,'[1]Glassdoor Scores'!$A:$A,0))</f>
        <v>3.2</v>
      </c>
      <c r="BG52" s="17">
        <f>INDEX('[1]Glassdoor Scores'!H:H,MATCH($A52,'[1]Glassdoor Scores'!$A:$A,0))</f>
        <v>0.61</v>
      </c>
      <c r="BH52" t="e">
        <f>BA52&lt;#REF!</f>
        <v>#REF!</v>
      </c>
      <c r="BI52" t="e">
        <f>BB52&gt;#REF!</f>
        <v>#REF!</v>
      </c>
      <c r="BJ52" t="e">
        <f>BC52&gt;#REF!</f>
        <v>#REF!</v>
      </c>
      <c r="BK52" t="e">
        <f>BD52&gt;#REF!</f>
        <v>#REF!</v>
      </c>
      <c r="BL52" t="e">
        <f>BE52&gt;#REF!</f>
        <v>#REF!</v>
      </c>
      <c r="BM52" t="e">
        <f>BF52&gt;#REF!</f>
        <v>#REF!</v>
      </c>
      <c r="BN52" t="s">
        <v>175</v>
      </c>
      <c r="BO52" s="1" t="s">
        <v>798</v>
      </c>
      <c r="BP52">
        <v>5</v>
      </c>
      <c r="BQ52">
        <v>0</v>
      </c>
      <c r="BR52" s="1" t="s">
        <v>799</v>
      </c>
      <c r="BS52" t="s">
        <v>800</v>
      </c>
      <c r="BT52" s="1" t="s">
        <v>801</v>
      </c>
      <c r="BU52" s="1"/>
      <c r="BV52" s="1"/>
      <c r="BW52" s="1"/>
      <c r="BX52" s="1"/>
      <c r="BY52" s="1"/>
      <c r="BZ52" s="1"/>
      <c r="CA52" s="1"/>
      <c r="CB52" s="1">
        <v>57</v>
      </c>
      <c r="CC52" s="6">
        <v>-0.1</v>
      </c>
      <c r="CD52" s="1">
        <v>1387</v>
      </c>
      <c r="CE52" s="6">
        <v>0</v>
      </c>
      <c r="CF52" s="6">
        <f t="shared" si="3"/>
        <v>4.1095890410958902E-2</v>
      </c>
      <c r="CG52" s="7">
        <f t="shared" si="4"/>
        <v>0.92466666666666664</v>
      </c>
      <c r="CH52" s="1">
        <v>1</v>
      </c>
      <c r="CI52">
        <f>IFERROR(IF(AX52=[1]Sheet1!$L$2,VLOOKUP(CB52,[1]Sheet1!$X$3:$Y$7,2,TRUE),IF(AX52=[1]Sheet1!$L$3,VLOOKUP(CB52,[1]Sheet1!$Z$3:$AA$7,2,TRUE),VLOOKUP(CB52,[1]Sheet1!$AB$3:$AC$7,2,TRUE))),0)</f>
        <v>3</v>
      </c>
      <c r="CJ52" s="1">
        <f>IFERROR(VLOOKUP(CC52,[1]Sheet1!$U$3:$V$7,2,TRUE),0)</f>
        <v>2</v>
      </c>
      <c r="CK52" s="1">
        <f>MIN(IFERROR(IF(AX52=[1]Sheet1!$L$2,VLOOKUP(CE52,[1]Sheet1!$N$3:$O$7,2,TRUE),IF(AX52=[1]Sheet1!$L$3,VLOOKUP(CE52,[1]Sheet1!$P$3:$Q$6,2,TRUE),VLOOKUP(CE52,[1]Sheet1!$R$3:$S$6,2,TRUE))),0),INDEX([1]Sheet1!$I:$I,MATCH(CH52,[1]Sheet1!$A:$A,0)))</f>
        <v>2</v>
      </c>
      <c r="CL52" s="15">
        <f>INDEX([1]Sheet1!D:D,MATCH($CI52,[1]Sheet1!$A:$A,0))</f>
        <v>0</v>
      </c>
      <c r="CM52" s="15">
        <f>INDEX([1]Sheet1!E:E,MATCH($CI52,[1]Sheet1!$A:$A,0))</f>
        <v>0</v>
      </c>
      <c r="CN52" s="15">
        <f>INDEX([1]Sheet1!F:F,MATCH($CI52,[1]Sheet1!$A:$A,0))</f>
        <v>0</v>
      </c>
      <c r="CO52" s="15"/>
      <c r="CP52" s="16">
        <f>IF(COUNTA(CO52)&gt;0,MIN(MIN(SUMPRODUCT(CI52:CK52,CL52:CN52),INDEX([1]Sheet1!$H:$H,MATCH(CH52,[1]Sheet1!$A:$A,0)))+1,5),MIN(SUMPRODUCT(CI52:CK52,CL52:CN52),INDEX([1]Sheet1!$H:$H,MATCH(CH52,[1]Sheet1!$A:$A,0))))</f>
        <v>0</v>
      </c>
      <c r="CQ52" s="17" t="e">
        <f>SUMIFS([1]Rubric!Y:Y,[1]Rubric!V:V,BN52,[1]Rubric!W:W,P52)</f>
        <v>#VALUE!</v>
      </c>
      <c r="CR52" s="17" t="e">
        <f>INDEX([1]Rubric!D:D,MATCH(BP52,[1]Rubric!#REF!,0))</f>
        <v>#REF!</v>
      </c>
      <c r="CS52" s="17" t="e">
        <f>INDEX([1]Rubric!E:E,MATCH(Q52,[1]Rubric!#REF!,0))</f>
        <v>#REF!</v>
      </c>
      <c r="CT52" s="18" t="e">
        <f>SUM(CQ52:CS52)*[1]Rubric!$A$3</f>
        <v>#VALUE!</v>
      </c>
      <c r="CU52" s="19" t="e">
        <f t="shared" si="5"/>
        <v>#VALUE!</v>
      </c>
    </row>
    <row r="53" spans="1:99" ht="409.5" x14ac:dyDescent="0.25">
      <c r="A53">
        <v>52</v>
      </c>
      <c r="B53" t="s">
        <v>802</v>
      </c>
      <c r="C53" t="str">
        <f t="shared" si="0"/>
        <v>52 - Dropbox</v>
      </c>
      <c r="D53" t="s">
        <v>486</v>
      </c>
      <c r="E53" t="s">
        <v>803</v>
      </c>
      <c r="F53" s="1" t="s">
        <v>804</v>
      </c>
      <c r="G53" s="1" t="str">
        <f>IFERROR(INDEX([1]Apollo!$C$2:$R$2344,MATCH($C53,[1]Apollo!$B$2:$B$2344,0),MATCH(G$1,[1]Apollo!$C$1:$R$1,0)),"")</f>
        <v/>
      </c>
      <c r="H53" s="1"/>
      <c r="I53" s="1" t="str">
        <f>IFERROR(INDEX([1]Apollo!$C$2:$R$2344,MATCH($C53,[1]Apollo!$B$2:$B$2344,0),MATCH(I$1,[1]Apollo!$C$1:$R$1,0)),"")</f>
        <v/>
      </c>
      <c r="J53" t="s">
        <v>213</v>
      </c>
      <c r="K53" s="1" t="str">
        <f>IFERROR(INDEX([1]Apollo!$C$2:$R$2344,MATCH($C53,[1]Apollo!$B$2:$B$2344,0),MATCH(K$1,[1]Apollo!$C$1:$R$1,0)),"")</f>
        <v/>
      </c>
      <c r="L53" s="1" t="str">
        <f>IFERROR(INDEX([1]Apollo!$C$2:$R$2344,MATCH($C53,[1]Apollo!$B$2:$B$2344,0),MATCH(L$1,[1]Apollo!$C$1:$R$1,0)),"")</f>
        <v/>
      </c>
      <c r="M53" s="1" t="s">
        <v>805</v>
      </c>
      <c r="N53" s="1" t="s">
        <v>806</v>
      </c>
      <c r="O53" s="1" t="str">
        <f>IFERROR(INDEX([1]Apollo!$C$2:$R$2344,MATCH($C53,[1]Apollo!$B$2:$B$2344,0),MATCH(O$1,[1]Apollo!$C$1:$R$1,0)),"")</f>
        <v/>
      </c>
      <c r="P53" s="1">
        <v>4.5</v>
      </c>
      <c r="Q53" s="1">
        <v>4</v>
      </c>
      <c r="R53" s="12">
        <v>34787</v>
      </c>
      <c r="S53" s="12">
        <v>31421</v>
      </c>
      <c r="T53" s="13">
        <v>39234</v>
      </c>
      <c r="U53" t="s">
        <v>99</v>
      </c>
      <c r="V53" s="1" t="str">
        <f>IFERROR(INDEX([1]Apollo!$C$2:$R$2344,MATCH($C53,[1]Apollo!$B$2:$B$2344,0),MATCH(V$1,[1]Apollo!$C$1:$R$1,0)),"")</f>
        <v/>
      </c>
      <c r="W53" t="s">
        <v>100</v>
      </c>
      <c r="X53" s="1" t="str">
        <f>IFERROR(INDEX([1]Apollo!$C$2:$R$2344,MATCH($C53,[1]Apollo!$B$2:$B$2344,0),MATCH(X$1,[1]Apollo!$C$1:$R$1,0)),"")</f>
        <v/>
      </c>
      <c r="Y53" s="1" t="str">
        <f>IFERROR(INDEX([1]Apollo!$C$2:$R$2344,MATCH($C53,[1]Apollo!$B$2:$B$2344,0),MATCH(Y$1,[1]Apollo!$C$1:$R$1,0)),"")</f>
        <v/>
      </c>
      <c r="Z53" s="1" t="str">
        <f>IFERROR(INDEX([1]Apollo!$C$2:$R$2344,MATCH($C53,[1]Apollo!$B$2:$B$2344,0),MATCH(Z$1,[1]Apollo!$C$1:$R$1,0)),"")</f>
        <v/>
      </c>
      <c r="AA53" s="2" t="str">
        <f>IFERROR(INDEX([1]Apollo!$C$2:$R$2344,MATCH($C53,[1]Apollo!$B$2:$B$2344,0),MATCH(AA$1,[1]Apollo!$C$1:$R$1,0)),"")</f>
        <v/>
      </c>
      <c r="AB53" s="3" t="str">
        <f>IFERROR(INDEX([1]Apollo!$C$2:$R$2344,MATCH($C53,[1]Apollo!$B$2:$B$2344,0),MATCH(AB$1,[1]Apollo!$C$1:$R$1,0)),"")</f>
        <v/>
      </c>
      <c r="AC53" t="s">
        <v>807</v>
      </c>
      <c r="AD53" s="1" t="str">
        <f>IFERROR(INDEX([1]Apollo!$C$2:$R$2344,MATCH($C53,[1]Apollo!$B$2:$B$2344,0),MATCH(AD$1,[1]Apollo!$C$1:$R$1,0)),"")</f>
        <v/>
      </c>
      <c r="AE53" s="14" t="s">
        <v>808</v>
      </c>
      <c r="AF53" s="1"/>
      <c r="AG53" s="1" t="s">
        <v>809</v>
      </c>
      <c r="AH53" s="1"/>
      <c r="AI53" s="1"/>
      <c r="AJ53" s="14" t="s">
        <v>810</v>
      </c>
      <c r="AK53" s="1" t="s">
        <v>170</v>
      </c>
      <c r="AL53" s="1" t="s">
        <v>235</v>
      </c>
      <c r="AM53" s="1" t="s">
        <v>235</v>
      </c>
      <c r="AN53" s="1" t="s">
        <v>106</v>
      </c>
      <c r="AO53" s="1" t="s">
        <v>106</v>
      </c>
      <c r="AP53" s="1" t="s">
        <v>172</v>
      </c>
      <c r="AQ53" s="1" t="e">
        <f>AE53=#REF!</f>
        <v>#REF!</v>
      </c>
      <c r="AR53" t="s">
        <v>811</v>
      </c>
      <c r="AS53" s="1" t="str">
        <f>IFERROR(INDEX([1]Apollo!$C$2:$R$2344,MATCH($C53,[1]Apollo!$B$2:$B$2344,0),MATCH(AS$1,[1]Apollo!$C$1:$R$1,0)),"")</f>
        <v/>
      </c>
      <c r="AT53" s="1" t="str">
        <f t="shared" si="1"/>
        <v>https://www.linkedin.com/company/dropbox</v>
      </c>
      <c r="AU53" s="1" t="str">
        <f t="shared" si="2"/>
        <v>https://www.linkedin.com/company/dropbox/insights</v>
      </c>
      <c r="AV53" t="s">
        <v>174</v>
      </c>
      <c r="AW53" s="1">
        <v>3150</v>
      </c>
      <c r="AX53" s="1" t="str">
        <f>VLOOKUP(AW53,[1]Sheet1!$K$1:$L$4,2,TRUE)</f>
        <v>&lt;10,000</v>
      </c>
      <c r="AY53" t="s">
        <v>114</v>
      </c>
      <c r="AZ53" t="s">
        <v>114</v>
      </c>
      <c r="BA53" s="4">
        <f>INDEX('[1]Glassdoor Scores'!C:C,MATCH($A53,'[1]Glassdoor Scores'!$A:$A,0))</f>
        <v>4</v>
      </c>
      <c r="BB53" t="str">
        <f>INDEX('[1]Glassdoor Scores'!B:B,MATCH($A53,'[1]Glassdoor Scores'!$A:$A,0))</f>
        <v>Hulu</v>
      </c>
      <c r="BC53">
        <f>INDEX('[1]Glassdoor Scores'!D:D,MATCH($A53,'[1]Glassdoor Scores'!$A:$A,0))</f>
        <v>1600</v>
      </c>
      <c r="BD53">
        <f>INDEX('[1]Glassdoor Scores'!E:E,MATCH($A53,'[1]Glassdoor Scores'!$A:$A,0))</f>
        <v>3.6</v>
      </c>
      <c r="BE53">
        <f>INDEX('[1]Glassdoor Scores'!F:F,MATCH($A53,'[1]Glassdoor Scores'!$A:$A,0))</f>
        <v>3.7</v>
      </c>
      <c r="BF53" s="5">
        <f>INDEX('[1]Glassdoor Scores'!G:G,MATCH($A53,'[1]Glassdoor Scores'!$A:$A,0))</f>
        <v>4.0999999999999996</v>
      </c>
      <c r="BG53" s="5">
        <f>INDEX('[1]Glassdoor Scores'!H:H,MATCH($A53,'[1]Glassdoor Scores'!$A:$A,0))</f>
        <v>0.84</v>
      </c>
      <c r="BH53" t="e">
        <f>BA53&lt;#REF!</f>
        <v>#REF!</v>
      </c>
      <c r="BI53" t="e">
        <f>BB53&gt;#REF!</f>
        <v>#REF!</v>
      </c>
      <c r="BJ53" t="e">
        <f>BC53&gt;#REF!</f>
        <v>#REF!</v>
      </c>
      <c r="BK53" t="e">
        <f>BD53&gt;#REF!</f>
        <v>#REF!</v>
      </c>
      <c r="BL53" t="e">
        <f>BE53&gt;#REF!</f>
        <v>#REF!</v>
      </c>
      <c r="BM53" t="e">
        <f>BF53&gt;#REF!</f>
        <v>#REF!</v>
      </c>
      <c r="BN53" t="s">
        <v>440</v>
      </c>
      <c r="BO53" s="1" t="s">
        <v>812</v>
      </c>
      <c r="BP53">
        <v>5</v>
      </c>
      <c r="BQ53">
        <v>0</v>
      </c>
      <c r="BR53" s="1" t="s">
        <v>813</v>
      </c>
      <c r="BS53" t="s">
        <v>814</v>
      </c>
      <c r="BT53" s="1" t="s">
        <v>815</v>
      </c>
      <c r="BU53" s="1"/>
      <c r="BV53" s="1"/>
      <c r="BW53" s="1"/>
      <c r="BX53" s="1"/>
      <c r="BY53" s="1"/>
      <c r="BZ53" s="1"/>
      <c r="CA53" s="1"/>
      <c r="CB53" s="1">
        <v>166</v>
      </c>
      <c r="CC53" s="6">
        <v>-0.28999999999999998</v>
      </c>
      <c r="CD53" s="1">
        <v>4057</v>
      </c>
      <c r="CE53" s="6">
        <v>0.04</v>
      </c>
      <c r="CF53" s="6">
        <f t="shared" si="3"/>
        <v>4.0916933694848411E-2</v>
      </c>
      <c r="CG53" s="7">
        <f t="shared" si="4"/>
        <v>1.2879365079365079</v>
      </c>
      <c r="CH53" s="1">
        <v>1</v>
      </c>
      <c r="CI53">
        <f>IFERROR(IF(AX53=[1]Sheet1!$L$2,VLOOKUP(CB53,[1]Sheet1!$X$3:$Y$7,2,TRUE),IF(AX53=[1]Sheet1!$L$3,VLOOKUP(CB53,[1]Sheet1!$Z$3:$AA$7,2,TRUE),VLOOKUP(CB53,[1]Sheet1!$AB$3:$AC$7,2,TRUE))),0)</f>
        <v>5</v>
      </c>
      <c r="CJ53" s="1">
        <f>IFERROR(VLOOKUP(CC53,[1]Sheet1!$U$3:$V$7,2,TRUE),0)</f>
        <v>1</v>
      </c>
      <c r="CK53" s="1">
        <f>MIN(IFERROR(IF(AX53=[1]Sheet1!$L$2,VLOOKUP(CE53,[1]Sheet1!$N$3:$O$7,2,TRUE),IF(AX53=[1]Sheet1!$L$3,VLOOKUP(CE53,[1]Sheet1!$P$3:$Q$6,2,TRUE),VLOOKUP(CE53,[1]Sheet1!$R$3:$S$6,2,TRUE))),0),INDEX([1]Sheet1!$I:$I,MATCH(CH53,[1]Sheet1!$A:$A,0)))</f>
        <v>3</v>
      </c>
      <c r="CL53" s="15">
        <f>INDEX([1]Sheet1!D:D,MATCH($CI53,[1]Sheet1!$A:$A,0))</f>
        <v>0</v>
      </c>
      <c r="CM53" s="15">
        <f>INDEX([1]Sheet1!E:E,MATCH($CI53,[1]Sheet1!$A:$A,0))</f>
        <v>0</v>
      </c>
      <c r="CN53" s="15">
        <f>INDEX([1]Sheet1!F:F,MATCH($CI53,[1]Sheet1!$A:$A,0))</f>
        <v>0.5</v>
      </c>
      <c r="CO53" s="15"/>
      <c r="CP53" s="16">
        <f>IF(COUNTA(CO53)&gt;0,MIN(MIN(SUMPRODUCT(CI53:CK53,CL53:CN53),INDEX([1]Sheet1!$H:$H,MATCH(CH53,[1]Sheet1!$A:$A,0)))+1,5),MIN(SUMPRODUCT(CI53:CK53,CL53:CN53),INDEX([1]Sheet1!$H:$H,MATCH(CH53,[1]Sheet1!$A:$A,0))))</f>
        <v>1.5</v>
      </c>
      <c r="CQ53" s="17" t="e">
        <f>SUMIFS([1]Rubric!Y:Y,[1]Rubric!V:V,BN53,[1]Rubric!W:W,P53)</f>
        <v>#VALUE!</v>
      </c>
      <c r="CR53" s="5" t="e">
        <f>INDEX([1]Rubric!D:D,MATCH(BP53,[1]Rubric!#REF!,0))</f>
        <v>#REF!</v>
      </c>
      <c r="CS53" s="5" t="e">
        <f>INDEX([1]Rubric!E:E,MATCH(Q53,[1]Rubric!#REF!,0))</f>
        <v>#REF!</v>
      </c>
      <c r="CT53" s="18" t="e">
        <f>SUM(CQ53:CS53)*[1]Rubric!$A$3</f>
        <v>#VALUE!</v>
      </c>
      <c r="CU53" s="19" t="e">
        <f t="shared" si="5"/>
        <v>#VALUE!</v>
      </c>
    </row>
    <row r="54" spans="1:99" ht="409.5" x14ac:dyDescent="0.25">
      <c r="A54">
        <v>53</v>
      </c>
      <c r="B54" t="s">
        <v>816</v>
      </c>
      <c r="C54" t="str">
        <f t="shared" si="0"/>
        <v>53 - Airbnb</v>
      </c>
      <c r="D54" t="s">
        <v>486</v>
      </c>
      <c r="E54" t="s">
        <v>817</v>
      </c>
      <c r="F54" s="1" t="s">
        <v>818</v>
      </c>
      <c r="G54" s="1" t="str">
        <f>IFERROR(INDEX([1]Apollo!$C$2:$R$2344,MATCH($C54,[1]Apollo!$B$2:$B$2344,0),MATCH(G$1,[1]Apollo!$C$1:$R$1,0)),"")</f>
        <v/>
      </c>
      <c r="H54" s="1"/>
      <c r="I54" s="1" t="str">
        <f>IFERROR(INDEX([1]Apollo!$C$2:$R$2344,MATCH($C54,[1]Apollo!$B$2:$B$2344,0),MATCH(I$1,[1]Apollo!$C$1:$R$1,0)),"")</f>
        <v/>
      </c>
      <c r="J54" t="s">
        <v>213</v>
      </c>
      <c r="K54" s="1" t="str">
        <f>IFERROR(INDEX([1]Apollo!$C$2:$R$2344,MATCH($C54,[1]Apollo!$B$2:$B$2344,0),MATCH(K$1,[1]Apollo!$C$1:$R$1,0)),"")</f>
        <v/>
      </c>
      <c r="L54" s="1" t="str">
        <f>IFERROR(INDEX([1]Apollo!$C$2:$R$2344,MATCH($C54,[1]Apollo!$B$2:$B$2344,0),MATCH(L$1,[1]Apollo!$C$1:$R$1,0)),"")</f>
        <v/>
      </c>
      <c r="M54" s="1" t="s">
        <v>819</v>
      </c>
      <c r="N54" s="1" t="s">
        <v>820</v>
      </c>
      <c r="O54" s="1" t="str">
        <f>IFERROR(INDEX([1]Apollo!$C$2:$R$2344,MATCH($C54,[1]Apollo!$B$2:$B$2344,0),MATCH(O$1,[1]Apollo!$C$1:$R$1,0)),"")</f>
        <v/>
      </c>
      <c r="P54" s="1">
        <v>5</v>
      </c>
      <c r="Q54" s="1">
        <v>4</v>
      </c>
      <c r="R54" s="12">
        <v>7373</v>
      </c>
      <c r="S54" s="12">
        <v>6273</v>
      </c>
      <c r="T54" s="13">
        <v>39671</v>
      </c>
      <c r="U54" t="s">
        <v>99</v>
      </c>
      <c r="V54" s="1" t="str">
        <f>IFERROR(INDEX([1]Apollo!$C$2:$R$2344,MATCH($C54,[1]Apollo!$B$2:$B$2344,0),MATCH(V$1,[1]Apollo!$C$1:$R$1,0)),"")</f>
        <v/>
      </c>
      <c r="W54" t="s">
        <v>127</v>
      </c>
      <c r="X54" s="1" t="str">
        <f>IFERROR(INDEX([1]Apollo!$C$2:$R$2344,MATCH($C54,[1]Apollo!$B$2:$B$2344,0),MATCH(X$1,[1]Apollo!$C$1:$R$1,0)),"")</f>
        <v/>
      </c>
      <c r="Y54" s="1" t="str">
        <f>IFERROR(INDEX([1]Apollo!$C$2:$R$2344,MATCH($C54,[1]Apollo!$B$2:$B$2344,0),MATCH(Y$1,[1]Apollo!$C$1:$R$1,0)),"")</f>
        <v/>
      </c>
      <c r="Z54" s="1" t="str">
        <f>IFERROR(INDEX([1]Apollo!$C$2:$R$2344,MATCH($C54,[1]Apollo!$B$2:$B$2344,0),MATCH(Z$1,[1]Apollo!$C$1:$R$1,0)),"")</f>
        <v/>
      </c>
      <c r="AA54" s="2" t="str">
        <f>IFERROR(INDEX([1]Apollo!$C$2:$R$2344,MATCH($C54,[1]Apollo!$B$2:$B$2344,0),MATCH(AA$1,[1]Apollo!$C$1:$R$1,0)),"")</f>
        <v/>
      </c>
      <c r="AB54" s="3" t="str">
        <f>IFERROR(INDEX([1]Apollo!$C$2:$R$2344,MATCH($C54,[1]Apollo!$B$2:$B$2344,0),MATCH(AB$1,[1]Apollo!$C$1:$R$1,0)),"")</f>
        <v/>
      </c>
      <c r="AC54" t="s">
        <v>821</v>
      </c>
      <c r="AD54" s="1" t="str">
        <f>IFERROR(INDEX([1]Apollo!$C$2:$R$2344,MATCH($C54,[1]Apollo!$B$2:$B$2344,0),MATCH(AD$1,[1]Apollo!$C$1:$R$1,0)),"")</f>
        <v/>
      </c>
      <c r="AE54" s="14" t="s">
        <v>822</v>
      </c>
      <c r="AF54" s="1"/>
      <c r="AG54" s="1" t="s">
        <v>169</v>
      </c>
      <c r="AH54" s="14" t="s">
        <v>823</v>
      </c>
      <c r="AI54" s="1" t="s">
        <v>824</v>
      </c>
      <c r="AJ54" s="14" t="s">
        <v>825</v>
      </c>
      <c r="AK54" s="1" t="s">
        <v>170</v>
      </c>
      <c r="AL54" s="1" t="s">
        <v>235</v>
      </c>
      <c r="AM54" s="1" t="s">
        <v>235</v>
      </c>
      <c r="AN54" s="1" t="s">
        <v>106</v>
      </c>
      <c r="AO54" s="1" t="s">
        <v>106</v>
      </c>
      <c r="AP54" s="1" t="s">
        <v>172</v>
      </c>
      <c r="AQ54" s="1" t="e">
        <f>AE54=#REF!</f>
        <v>#REF!</v>
      </c>
      <c r="AR54" t="s">
        <v>826</v>
      </c>
      <c r="AS54" s="1" t="str">
        <f>IFERROR(INDEX([1]Apollo!$C$2:$R$2344,MATCH($C54,[1]Apollo!$B$2:$B$2344,0),MATCH(AS$1,[1]Apollo!$C$1:$R$1,0)),"")</f>
        <v/>
      </c>
      <c r="AT54" s="1" t="str">
        <f t="shared" si="1"/>
        <v>http://www.linkedin.com/company/airbnb</v>
      </c>
      <c r="AU54" s="1" t="str">
        <f t="shared" si="2"/>
        <v>http://www.linkedin.com/company/airbnb/insights</v>
      </c>
      <c r="AV54" t="s">
        <v>112</v>
      </c>
      <c r="AW54" s="1" t="str">
        <f>IFERROR(INDEX([1]Apollo!$C$2:$R$2344,MATCH($C54,[1]Apollo!$B$2:$B$2344,0),MATCH(AW$1,[1]Apollo!$C$1:$R$1,0)),"")</f>
        <v/>
      </c>
      <c r="AX54" s="1" t="e">
        <f>VLOOKUP(AW54,[1]Sheet1!$K$1:$L$4,2,TRUE)</f>
        <v>#N/A</v>
      </c>
      <c r="AY54" t="s">
        <v>113</v>
      </c>
      <c r="AZ54" t="s">
        <v>113</v>
      </c>
      <c r="BA54" s="4">
        <f>INDEX('[1]Glassdoor Scores'!C:C,MATCH($A54,'[1]Glassdoor Scores'!$A:$A,0))</f>
        <v>4.2</v>
      </c>
      <c r="BB54" t="str">
        <f>INDEX('[1]Glassdoor Scores'!B:B,MATCH($A54,'[1]Glassdoor Scores'!$A:$A,0))</f>
        <v>Waymo</v>
      </c>
      <c r="BC54">
        <f>INDEX('[1]Glassdoor Scores'!D:D,MATCH($A54,'[1]Glassdoor Scores'!$A:$A,0))</f>
        <v>650</v>
      </c>
      <c r="BD54">
        <f>INDEX('[1]Glassdoor Scores'!E:E,MATCH($A54,'[1]Glassdoor Scores'!$A:$A,0))</f>
        <v>3.7</v>
      </c>
      <c r="BE54">
        <f>INDEX('[1]Glassdoor Scores'!F:F,MATCH($A54,'[1]Glassdoor Scores'!$A:$A,0))</f>
        <v>3.9</v>
      </c>
      <c r="BF54" s="5">
        <f>INDEX('[1]Glassdoor Scores'!G:G,MATCH($A54,'[1]Glassdoor Scores'!$A:$A,0))</f>
        <v>4.3</v>
      </c>
      <c r="BG54" s="5">
        <f>INDEX('[1]Glassdoor Scores'!H:H,MATCH($A54,'[1]Glassdoor Scores'!$A:$A,0))</f>
        <v>0.91</v>
      </c>
      <c r="BH54" t="e">
        <f>BA54&lt;#REF!</f>
        <v>#REF!</v>
      </c>
      <c r="BI54" t="e">
        <f>BB54&gt;#REF!</f>
        <v>#REF!</v>
      </c>
      <c r="BJ54" t="e">
        <f>BC54&gt;#REF!</f>
        <v>#REF!</v>
      </c>
      <c r="BK54" t="e">
        <f>BD54&gt;#REF!</f>
        <v>#REF!</v>
      </c>
      <c r="BL54" t="e">
        <f>BE54&gt;#REF!</f>
        <v>#REF!</v>
      </c>
      <c r="BM54" t="e">
        <f>BF54&gt;#REF!</f>
        <v>#REF!</v>
      </c>
      <c r="BN54" t="s">
        <v>175</v>
      </c>
      <c r="BO54" s="1" t="s">
        <v>827</v>
      </c>
      <c r="BP54">
        <v>5</v>
      </c>
      <c r="BQ54">
        <v>0</v>
      </c>
      <c r="BR54" s="1" t="s">
        <v>828</v>
      </c>
      <c r="BS54" t="s">
        <v>829</v>
      </c>
      <c r="BT54" s="1" t="s">
        <v>830</v>
      </c>
      <c r="BU54" s="1"/>
      <c r="BV54" s="1"/>
      <c r="BW54" s="1"/>
      <c r="BX54" s="1"/>
      <c r="BY54" s="1"/>
      <c r="BZ54" s="1"/>
      <c r="CA54" s="1"/>
      <c r="CB54" s="1">
        <v>455</v>
      </c>
      <c r="CC54" s="6">
        <v>0.15</v>
      </c>
      <c r="CD54" s="1">
        <v>69898</v>
      </c>
      <c r="CE54" s="6">
        <v>7.0000000000000007E-2</v>
      </c>
      <c r="CF54" s="6">
        <f t="shared" si="3"/>
        <v>6.5094852499356206E-3</v>
      </c>
      <c r="CG54" s="7" t="e">
        <f t="shared" si="4"/>
        <v>#VALUE!</v>
      </c>
      <c r="CH54" s="1">
        <v>10</v>
      </c>
      <c r="CI54">
        <f>IFERROR(IF(AX54=[1]Sheet1!$L$2,VLOOKUP(CB54,[1]Sheet1!$X$3:$Y$7,2,TRUE),IF(AX54=[1]Sheet1!$L$3,VLOOKUP(CB54,[1]Sheet1!$Z$3:$AA$7,2,TRUE),VLOOKUP(CB54,[1]Sheet1!$AB$3:$AC$7,2,TRUE))),0)</f>
        <v>0</v>
      </c>
      <c r="CJ54" s="1">
        <f>IFERROR(VLOOKUP(CC54,[1]Sheet1!$U$3:$V$7,2,TRUE),0)</f>
        <v>4</v>
      </c>
      <c r="CK54" s="1">
        <f>MIN(IFERROR(IF(AX54=[1]Sheet1!$L$2,VLOOKUP(CE54,[1]Sheet1!$N$3:$O$7,2,TRUE),IF(AX54=[1]Sheet1!$L$3,VLOOKUP(CE54,[1]Sheet1!$P$3:$Q$6,2,TRUE),VLOOKUP(CE54,[1]Sheet1!$R$3:$S$6,2,TRUE))),0),INDEX([1]Sheet1!$I:$I,MATCH(CH54,[1]Sheet1!$A:$A,0)))</f>
        <v>0</v>
      </c>
      <c r="CL54" s="15" t="e">
        <f>INDEX([1]Sheet1!D:D,MATCH($CI54,[1]Sheet1!$A:$A,0))</f>
        <v>#N/A</v>
      </c>
      <c r="CM54" s="15" t="e">
        <f>INDEX([1]Sheet1!E:E,MATCH($CI54,[1]Sheet1!$A:$A,0))</f>
        <v>#N/A</v>
      </c>
      <c r="CN54" s="15" t="e">
        <f>INDEX([1]Sheet1!F:F,MATCH($CI54,[1]Sheet1!$A:$A,0))</f>
        <v>#N/A</v>
      </c>
      <c r="CO54" s="15"/>
      <c r="CP54" s="16" t="e">
        <f>IF(COUNTA(CO54)&gt;1,MIN(MIN(SUMPRODUCT(CI54:CK54,CL54:CN54),INDEX([1]Sheet1!$H:$H,MATCH(CH54,[1]Sheet1!$A:$A,0)))+1,5),MIN(SUMPRODUCT(CI54:CK54,CL54:CN54),INDEX([1]Sheet1!$H:$H,MATCH(CH54,[1]Sheet1!$A:$A,0))))</f>
        <v>#N/A</v>
      </c>
      <c r="CQ54" s="17" t="e">
        <f>SUMIFS([1]Rubric!Y:Y,[1]Rubric!V:V,BN54,[1]Rubric!W:W,P54)</f>
        <v>#VALUE!</v>
      </c>
      <c r="CR54" s="5" t="e">
        <f>INDEX([1]Rubric!D:D,MATCH(BP54,[1]Rubric!#REF!,0))</f>
        <v>#REF!</v>
      </c>
      <c r="CS54" s="5" t="e">
        <f>INDEX([1]Rubric!E:E,MATCH(Q54,[1]Rubric!#REF!,0))</f>
        <v>#REF!</v>
      </c>
      <c r="CT54" s="18" t="e">
        <f>SUM(CQ54:CS54)*[1]Rubric!$A$3</f>
        <v>#VALUE!</v>
      </c>
      <c r="CU54" s="19" t="e">
        <f t="shared" si="5"/>
        <v>#N/A</v>
      </c>
    </row>
    <row r="55" spans="1:99" ht="409.5" x14ac:dyDescent="0.25">
      <c r="A55">
        <v>54</v>
      </c>
      <c r="B55" t="s">
        <v>831</v>
      </c>
      <c r="C55" t="str">
        <f t="shared" si="0"/>
        <v>54 - Canva</v>
      </c>
      <c r="D55" t="s">
        <v>486</v>
      </c>
      <c r="E55" t="s">
        <v>832</v>
      </c>
      <c r="F55" s="1" t="s">
        <v>833</v>
      </c>
      <c r="G55" s="1" t="str">
        <f>IFERROR(INDEX([1]Apollo!$C$2:$R$2344,MATCH($C55,[1]Apollo!$B$2:$B$2344,0),MATCH(G$1,[1]Apollo!$C$1:$R$1,0)),"")</f>
        <v/>
      </c>
      <c r="H55" s="1"/>
      <c r="I55" s="1" t="str">
        <f>IFERROR(INDEX([1]Apollo!$C$2:$R$2344,MATCH($C55,[1]Apollo!$B$2:$B$2344,0),MATCH(I$1,[1]Apollo!$C$1:$R$1,0)),"")</f>
        <v/>
      </c>
      <c r="J55" t="s">
        <v>489</v>
      </c>
      <c r="K55" s="1" t="str">
        <f>IFERROR(INDEX([1]Apollo!$C$2:$R$2344,MATCH($C55,[1]Apollo!$B$2:$B$2344,0),MATCH(K$1,[1]Apollo!$C$1:$R$1,0)),"")</f>
        <v/>
      </c>
      <c r="L55" s="1" t="str">
        <f>IFERROR(INDEX([1]Apollo!$C$2:$R$2344,MATCH($C55,[1]Apollo!$B$2:$B$2344,0),MATCH(L$1,[1]Apollo!$C$1:$R$1,0)),"")</f>
        <v/>
      </c>
      <c r="M55" s="1" t="s">
        <v>834</v>
      </c>
      <c r="N55" s="1" t="s">
        <v>835</v>
      </c>
      <c r="O55" s="1" t="str">
        <f>IFERROR(INDEX([1]Apollo!$C$2:$R$2344,MATCH($C55,[1]Apollo!$B$2:$B$2344,0),MATCH(O$1,[1]Apollo!$C$1:$R$1,0)),"")</f>
        <v/>
      </c>
      <c r="P55" s="1">
        <v>4.5</v>
      </c>
      <c r="Q55" s="1">
        <v>3</v>
      </c>
      <c r="R55">
        <v>181</v>
      </c>
      <c r="S55">
        <v>140</v>
      </c>
      <c r="T55" s="13">
        <v>41275</v>
      </c>
      <c r="U55" t="s">
        <v>99</v>
      </c>
      <c r="V55" s="1" t="str">
        <f>IFERROR(INDEX([1]Apollo!$C$2:$R$2344,MATCH($C55,[1]Apollo!$B$2:$B$2344,0),MATCH(V$1,[1]Apollo!$C$1:$R$1,0)),"")</f>
        <v/>
      </c>
      <c r="W55" t="s">
        <v>100</v>
      </c>
      <c r="X55" s="1" t="str">
        <f>IFERROR(INDEX([1]Apollo!$C$2:$R$2344,MATCH($C55,[1]Apollo!$B$2:$B$2344,0),MATCH(X$1,[1]Apollo!$C$1:$R$1,0)),"")</f>
        <v/>
      </c>
      <c r="Y55" s="1" t="str">
        <f>IFERROR(INDEX([1]Apollo!$C$2:$R$2344,MATCH($C55,[1]Apollo!$B$2:$B$2344,0),MATCH(Y$1,[1]Apollo!$C$1:$R$1,0)),"")</f>
        <v/>
      </c>
      <c r="Z55" s="1" t="str">
        <f>IFERROR(INDEX([1]Apollo!$C$2:$R$2344,MATCH($C55,[1]Apollo!$B$2:$B$2344,0),MATCH(Z$1,[1]Apollo!$C$1:$R$1,0)),"")</f>
        <v/>
      </c>
      <c r="AA55" s="2" t="str">
        <f>IFERROR(INDEX([1]Apollo!$C$2:$R$2344,MATCH($C55,[1]Apollo!$B$2:$B$2344,0),MATCH(AA$1,[1]Apollo!$C$1:$R$1,0)),"")</f>
        <v/>
      </c>
      <c r="AB55" s="3" t="str">
        <f>IFERROR(INDEX([1]Apollo!$C$2:$R$2344,MATCH($C55,[1]Apollo!$B$2:$B$2344,0),MATCH(AB$1,[1]Apollo!$C$1:$R$1,0)),"")</f>
        <v/>
      </c>
      <c r="AC55" t="s">
        <v>836</v>
      </c>
      <c r="AD55" s="1" t="str">
        <f>IFERROR(INDEX([1]Apollo!$C$2:$R$2344,MATCH($C55,[1]Apollo!$B$2:$B$2344,0),MATCH(AD$1,[1]Apollo!$C$1:$R$1,0)),"")</f>
        <v/>
      </c>
      <c r="AE55" s="14" t="s">
        <v>837</v>
      </c>
      <c r="AF55" s="1"/>
      <c r="AG55" s="1" t="s">
        <v>169</v>
      </c>
      <c r="AH55" s="1"/>
      <c r="AI55" s="1"/>
      <c r="AJ55" s="14" t="s">
        <v>838</v>
      </c>
      <c r="AK55" s="1" t="s">
        <v>387</v>
      </c>
      <c r="AL55" s="1" t="s">
        <v>839</v>
      </c>
      <c r="AM55" s="1" t="s">
        <v>840</v>
      </c>
      <c r="AN55" s="1" t="s">
        <v>841</v>
      </c>
      <c r="AO55" s="1" t="s">
        <v>106</v>
      </c>
      <c r="AP55" s="1" t="s">
        <v>172</v>
      </c>
      <c r="AQ55" s="1" t="e">
        <f>AE55=#REF!</f>
        <v>#REF!</v>
      </c>
      <c r="AR55" t="s">
        <v>842</v>
      </c>
      <c r="AS55" s="1" t="str">
        <f>IFERROR(INDEX([1]Apollo!$C$2:$R$2344,MATCH($C55,[1]Apollo!$B$2:$B$2344,0),MATCH(AS$1,[1]Apollo!$C$1:$R$1,0)),"")</f>
        <v/>
      </c>
      <c r="AT55" s="1" t="str">
        <f t="shared" si="1"/>
        <v>http://www.linkedin.com/company/canva</v>
      </c>
      <c r="AU55" s="1" t="str">
        <f t="shared" si="2"/>
        <v>http://www.linkedin.com/company/canva/insights</v>
      </c>
      <c r="AV55" t="s">
        <v>174</v>
      </c>
      <c r="AW55" s="1">
        <v>5500</v>
      </c>
      <c r="AX55" s="1" t="str">
        <f>VLOOKUP(AW55,[1]Sheet1!$K$1:$L$4,2,TRUE)</f>
        <v>&lt;10,000</v>
      </c>
      <c r="AY55" t="s">
        <v>113</v>
      </c>
      <c r="AZ55" t="s">
        <v>113</v>
      </c>
      <c r="BA55" s="4">
        <f>INDEX('[1]Glassdoor Scores'!C:C,MATCH($A55,'[1]Glassdoor Scores'!$A:$A,0))</f>
        <v>3.7</v>
      </c>
      <c r="BB55" t="str">
        <f>INDEX('[1]Glassdoor Scores'!B:B,MATCH($A55,'[1]Glassdoor Scores'!$A:$A,0))</f>
        <v>Cross River Bank</v>
      </c>
      <c r="BC55">
        <f>INDEX('[1]Glassdoor Scores'!D:D,MATCH($A55,'[1]Glassdoor Scores'!$A:$A,0))</f>
        <v>310</v>
      </c>
      <c r="BD55">
        <f>INDEX('[1]Glassdoor Scores'!E:E,MATCH($A55,'[1]Glassdoor Scores'!$A:$A,0))</f>
        <v>3.2</v>
      </c>
      <c r="BE55">
        <f>INDEX('[1]Glassdoor Scores'!F:F,MATCH($A55,'[1]Glassdoor Scores'!$A:$A,0))</f>
        <v>3.4</v>
      </c>
      <c r="BF55" s="5">
        <f>INDEX('[1]Glassdoor Scores'!G:G,MATCH($A55,'[1]Glassdoor Scores'!$A:$A,0))</f>
        <v>3.5</v>
      </c>
      <c r="BG55" s="5">
        <f>INDEX('[1]Glassdoor Scores'!H:H,MATCH($A55,'[1]Glassdoor Scores'!$A:$A,0))</f>
        <v>0.76</v>
      </c>
      <c r="BH55" t="e">
        <f>BA55&lt;#REF!</f>
        <v>#REF!</v>
      </c>
      <c r="BI55" t="e">
        <f>BB55&gt;#REF!</f>
        <v>#REF!</v>
      </c>
      <c r="BJ55" t="e">
        <f>BC55&gt;#REF!</f>
        <v>#REF!</v>
      </c>
      <c r="BK55" t="e">
        <f>BD55&gt;#REF!</f>
        <v>#REF!</v>
      </c>
      <c r="BL55" t="e">
        <f>BE55&gt;#REF!</f>
        <v>#REF!</v>
      </c>
      <c r="BM55" t="e">
        <f>BF55&gt;#REF!</f>
        <v>#REF!</v>
      </c>
      <c r="BN55" t="s">
        <v>115</v>
      </c>
      <c r="BO55" s="1" t="s">
        <v>843</v>
      </c>
      <c r="BP55">
        <v>4</v>
      </c>
      <c r="BQ55">
        <v>0</v>
      </c>
      <c r="BR55" s="1" t="s">
        <v>844</v>
      </c>
      <c r="BS55" t="s">
        <v>845</v>
      </c>
      <c r="BT55" s="1" t="s">
        <v>846</v>
      </c>
      <c r="BU55" s="1"/>
      <c r="BV55" s="1"/>
      <c r="BW55" s="1"/>
      <c r="BX55" s="1"/>
      <c r="BY55" s="1"/>
      <c r="BZ55" s="1"/>
      <c r="CA55" s="1"/>
      <c r="CB55" s="1">
        <v>524</v>
      </c>
      <c r="CC55" s="6">
        <v>0.3</v>
      </c>
      <c r="CD55" s="1">
        <v>1579</v>
      </c>
      <c r="CE55" s="27">
        <v>1</v>
      </c>
      <c r="CF55" s="6">
        <f t="shared" si="3"/>
        <v>0.33185560481317289</v>
      </c>
      <c r="CG55" s="7">
        <f t="shared" si="4"/>
        <v>0.28709090909090906</v>
      </c>
      <c r="CH55" s="1">
        <v>20</v>
      </c>
      <c r="CI55">
        <f>IFERROR(IF(AX55=[1]Sheet1!$L$2,VLOOKUP(CB55,[1]Sheet1!$X$3:$Y$7,2,TRUE),IF(AX55=[1]Sheet1!$L$3,VLOOKUP(CB55,[1]Sheet1!$Z$3:$AA$7,2,TRUE),VLOOKUP(CB55,[1]Sheet1!$AB$3:$AC$7,2,TRUE))),0)</f>
        <v>5</v>
      </c>
      <c r="CJ55" s="1">
        <f>IFERROR(VLOOKUP(CC55,[1]Sheet1!$U$3:$V$7,2,TRUE),0)</f>
        <v>4</v>
      </c>
      <c r="CK55" s="1">
        <f>MIN(IFERROR(IF(AX55=[1]Sheet1!$L$2,VLOOKUP(CE55,[1]Sheet1!$N$3:$O$7,2,TRUE),IF(AX55=[1]Sheet1!$L$3,VLOOKUP(CE55,[1]Sheet1!$P$3:$Q$6,2,TRUE),VLOOKUP(CE55,[1]Sheet1!$R$3:$S$6,2,TRUE))),0),INDEX([1]Sheet1!$I:$I,MATCH(CH55,[1]Sheet1!$A:$A,0)))</f>
        <v>5</v>
      </c>
      <c r="CL55" s="15">
        <f>INDEX([1]Sheet1!D:D,MATCH($CI55,[1]Sheet1!$A:$A,0))</f>
        <v>0</v>
      </c>
      <c r="CM55" s="15">
        <f>INDEX([1]Sheet1!E:E,MATCH($CI55,[1]Sheet1!$A:$A,0))</f>
        <v>0</v>
      </c>
      <c r="CN55" s="15">
        <f>INDEX([1]Sheet1!F:F,MATCH($CI55,[1]Sheet1!$A:$A,0))</f>
        <v>0.5</v>
      </c>
      <c r="CO55" s="1" t="s">
        <v>847</v>
      </c>
      <c r="CP55" s="16">
        <f>IF(COUNTA(CO55)&gt;0,MIN(MIN(SUMPRODUCT(CI55:CK55,CL55:CN55),INDEX([1]Sheet1!$H:$H,MATCH(CH55,[1]Sheet1!$A:$A,0)))+1,5),MIN(SUMPRODUCT(CI55:CK55,CL55:CN55),INDEX([1]Sheet1!$H:$H,MATCH(CH55,[1]Sheet1!$A:$A,0))))</f>
        <v>2</v>
      </c>
      <c r="CQ55" s="17" t="e">
        <f>SUMIFS([1]Rubric!Y:Y,[1]Rubric!V:V,BN55,[1]Rubric!W:W,P55)</f>
        <v>#VALUE!</v>
      </c>
      <c r="CR55" s="5" t="e">
        <f>INDEX([1]Rubric!D:D,MATCH(BP55,[1]Rubric!#REF!,0))</f>
        <v>#REF!</v>
      </c>
      <c r="CS55" s="5" t="e">
        <f>INDEX([1]Rubric!E:E,MATCH(Q55,[1]Rubric!#REF!,0))</f>
        <v>#REF!</v>
      </c>
      <c r="CT55" s="18" t="e">
        <f>SUM(CQ55:CS55)*[1]Rubric!$A$3</f>
        <v>#VALUE!</v>
      </c>
      <c r="CU55" s="19" t="e">
        <f t="shared" si="5"/>
        <v>#VALUE!</v>
      </c>
    </row>
    <row r="56" spans="1:99" ht="409.5" x14ac:dyDescent="0.25">
      <c r="A56">
        <v>55</v>
      </c>
      <c r="B56" t="s">
        <v>848</v>
      </c>
      <c r="C56" t="str">
        <f t="shared" si="0"/>
        <v>55 - New Relic</v>
      </c>
      <c r="D56" t="s">
        <v>486</v>
      </c>
      <c r="E56" t="s">
        <v>849</v>
      </c>
      <c r="F56" s="1" t="s">
        <v>850</v>
      </c>
      <c r="G56" s="1" t="str">
        <f>IFERROR(INDEX([1]Apollo!$C$2:$R$2344,MATCH($C56,[1]Apollo!$B$2:$B$2344,0),MATCH(G$1,[1]Apollo!$C$1:$R$1,0)),"")</f>
        <v/>
      </c>
      <c r="H56" s="1" t="s">
        <v>851</v>
      </c>
      <c r="I56" s="1" t="str">
        <f>IFERROR(INDEX([1]Apollo!$C$2:$R$2344,MATCH($C56,[1]Apollo!$B$2:$B$2344,0),MATCH(I$1,[1]Apollo!$C$1:$R$1,0)),"")</f>
        <v/>
      </c>
      <c r="J56" t="s">
        <v>213</v>
      </c>
      <c r="K56" s="1" t="str">
        <f>IFERROR(INDEX([1]Apollo!$C$2:$R$2344,MATCH($C56,[1]Apollo!$B$2:$B$2344,0),MATCH(K$1,[1]Apollo!$C$1:$R$1,0)),"")</f>
        <v/>
      </c>
      <c r="L56" s="1" t="str">
        <f>IFERROR(INDEX([1]Apollo!$C$2:$R$2344,MATCH($C56,[1]Apollo!$B$2:$B$2344,0),MATCH(L$1,[1]Apollo!$C$1:$R$1,0)),"")</f>
        <v/>
      </c>
      <c r="M56" s="1" t="s">
        <v>852</v>
      </c>
      <c r="N56" s="1" t="s">
        <v>853</v>
      </c>
      <c r="O56" s="1" t="str">
        <f>IFERROR(INDEX([1]Apollo!$C$2:$R$2344,MATCH($C56,[1]Apollo!$B$2:$B$2344,0),MATCH(O$1,[1]Apollo!$C$1:$R$1,0)),"")</f>
        <v/>
      </c>
      <c r="P56" s="1">
        <v>3</v>
      </c>
      <c r="Q56" s="1">
        <v>5</v>
      </c>
      <c r="R56" s="12">
        <v>81194</v>
      </c>
      <c r="S56" s="12">
        <v>75002</v>
      </c>
      <c r="T56" s="13">
        <v>39479</v>
      </c>
      <c r="U56" t="s">
        <v>99</v>
      </c>
      <c r="V56" s="1" t="str">
        <f>IFERROR(INDEX([1]Apollo!$C$2:$R$2344,MATCH($C56,[1]Apollo!$B$2:$B$2344,0),MATCH(V$1,[1]Apollo!$C$1:$R$1,0)),"")</f>
        <v/>
      </c>
      <c r="W56" t="s">
        <v>165</v>
      </c>
      <c r="X56" s="1" t="str">
        <f>IFERROR(INDEX([1]Apollo!$C$2:$R$2344,MATCH($C56,[1]Apollo!$B$2:$B$2344,0),MATCH(X$1,[1]Apollo!$C$1:$R$1,0)),"")</f>
        <v/>
      </c>
      <c r="Y56" s="1" t="str">
        <f>IFERROR(INDEX([1]Apollo!$C$2:$R$2344,MATCH($C56,[1]Apollo!$B$2:$B$2344,0),MATCH(Y$1,[1]Apollo!$C$1:$R$1,0)),"")</f>
        <v/>
      </c>
      <c r="Z56" s="1" t="str">
        <f>IFERROR(INDEX([1]Apollo!$C$2:$R$2344,MATCH($C56,[1]Apollo!$B$2:$B$2344,0),MATCH(Z$1,[1]Apollo!$C$1:$R$1,0)),"")</f>
        <v/>
      </c>
      <c r="AA56" s="2" t="str">
        <f>IFERROR(INDEX([1]Apollo!$C$2:$R$2344,MATCH($C56,[1]Apollo!$B$2:$B$2344,0),MATCH(AA$1,[1]Apollo!$C$1:$R$1,0)),"")</f>
        <v/>
      </c>
      <c r="AB56" s="3" t="str">
        <f>IFERROR(INDEX([1]Apollo!$C$2:$R$2344,MATCH($C56,[1]Apollo!$B$2:$B$2344,0),MATCH(AB$1,[1]Apollo!$C$1:$R$1,0)),"")</f>
        <v/>
      </c>
      <c r="AC56" t="s">
        <v>854</v>
      </c>
      <c r="AD56" s="1" t="str">
        <f>IFERROR(INDEX([1]Apollo!$C$2:$R$2344,MATCH($C56,[1]Apollo!$B$2:$B$2344,0),MATCH(AD$1,[1]Apollo!$C$1:$R$1,0)),"")</f>
        <v/>
      </c>
      <c r="AE56" s="22" t="s">
        <v>855</v>
      </c>
      <c r="AF56" s="1"/>
      <c r="AG56" s="1" t="s">
        <v>169</v>
      </c>
      <c r="AH56" s="1"/>
      <c r="AI56" s="1"/>
      <c r="AJ56" s="14" t="s">
        <v>856</v>
      </c>
      <c r="AK56" s="1" t="s">
        <v>243</v>
      </c>
      <c r="AL56" s="1" t="s">
        <v>346</v>
      </c>
      <c r="AM56" s="1" t="s">
        <v>840</v>
      </c>
      <c r="AN56" s="1" t="s">
        <v>841</v>
      </c>
      <c r="AO56" s="1" t="s">
        <v>349</v>
      </c>
      <c r="AP56" s="1" t="s">
        <v>246</v>
      </c>
      <c r="AQ56" s="1" t="e">
        <f>AE56=#REF!</f>
        <v>#REF!</v>
      </c>
      <c r="AR56" t="s">
        <v>857</v>
      </c>
      <c r="AS56" s="1" t="str">
        <f>IFERROR(INDEX([1]Apollo!$C$2:$R$2344,MATCH($C56,[1]Apollo!$B$2:$B$2344,0),MATCH(AS$1,[1]Apollo!$C$1:$R$1,0)),"")</f>
        <v/>
      </c>
      <c r="AT56" s="1" t="str">
        <f t="shared" si="1"/>
        <v>https://www.linkedin.com/company/new-relic-inc-</v>
      </c>
      <c r="AU56" s="1" t="str">
        <f t="shared" si="2"/>
        <v>https://www.linkedin.com/company/new-relic-inc-/insights</v>
      </c>
      <c r="AV56" t="s">
        <v>174</v>
      </c>
      <c r="AW56" s="1">
        <v>2300</v>
      </c>
      <c r="AX56" s="1" t="str">
        <f>VLOOKUP(AW56,[1]Sheet1!$K$1:$L$4,2,TRUE)</f>
        <v>&lt;10,000</v>
      </c>
      <c r="AY56" t="s">
        <v>113</v>
      </c>
      <c r="AZ56" t="s">
        <v>114</v>
      </c>
      <c r="BA56" s="23">
        <f>INDEX('[1]Glassdoor Scores'!C:C,MATCH($A56,'[1]Glassdoor Scores'!$A:$A,0))</f>
        <v>4.3</v>
      </c>
      <c r="BB56" t="str">
        <f>INDEX('[1]Glassdoor Scores'!B:B,MATCH($A56,'[1]Glassdoor Scores'!$A:$A,0))</f>
        <v>Dataiku</v>
      </c>
      <c r="BC56">
        <f>INDEX('[1]Glassdoor Scores'!D:D,MATCH($A56,'[1]Glassdoor Scores'!$A:$A,0))</f>
        <v>520</v>
      </c>
      <c r="BD56">
        <f>INDEX('[1]Glassdoor Scores'!E:E,MATCH($A56,'[1]Glassdoor Scores'!$A:$A,0))</f>
        <v>4.0999999999999996</v>
      </c>
      <c r="BE56">
        <f>INDEX('[1]Glassdoor Scores'!F:F,MATCH($A56,'[1]Glassdoor Scores'!$A:$A,0))</f>
        <v>4.0999999999999996</v>
      </c>
      <c r="BF56" s="17">
        <f>INDEX('[1]Glassdoor Scores'!G:G,MATCH($A56,'[1]Glassdoor Scores'!$A:$A,0))</f>
        <v>4.5</v>
      </c>
      <c r="BG56" s="17">
        <f>INDEX('[1]Glassdoor Scores'!H:H,MATCH($A56,'[1]Glassdoor Scores'!$A:$A,0))</f>
        <v>0.93</v>
      </c>
      <c r="BH56" t="e">
        <f>BA56&lt;#REF!</f>
        <v>#REF!</v>
      </c>
      <c r="BI56" t="e">
        <f>BB56&gt;#REF!</f>
        <v>#REF!</v>
      </c>
      <c r="BJ56" t="e">
        <f>BC56&gt;#REF!</f>
        <v>#REF!</v>
      </c>
      <c r="BK56" t="e">
        <f>BD56&gt;#REF!</f>
        <v>#REF!</v>
      </c>
      <c r="BL56" t="e">
        <f>BE56&gt;#REF!</f>
        <v>#REF!</v>
      </c>
      <c r="BM56" t="e">
        <f>BF56&gt;#REF!</f>
        <v>#REF!</v>
      </c>
      <c r="BN56" t="s">
        <v>175</v>
      </c>
      <c r="BO56" s="1" t="s">
        <v>858</v>
      </c>
      <c r="BP56">
        <v>5</v>
      </c>
      <c r="BQ56">
        <v>0</v>
      </c>
      <c r="BR56" s="1" t="s">
        <v>859</v>
      </c>
      <c r="BS56" t="s">
        <v>860</v>
      </c>
      <c r="BT56" s="1" t="s">
        <v>861</v>
      </c>
      <c r="BU56" s="1"/>
      <c r="BV56" s="1"/>
      <c r="BW56" s="1"/>
      <c r="BX56" s="1"/>
      <c r="BY56" s="1"/>
      <c r="BZ56" s="1"/>
      <c r="CA56" s="1"/>
      <c r="CB56" s="1">
        <v>97</v>
      </c>
      <c r="CC56" s="6">
        <v>-0.28999999999999998</v>
      </c>
      <c r="CD56" s="1">
        <v>3061</v>
      </c>
      <c r="CE56" s="6">
        <v>0.01</v>
      </c>
      <c r="CF56" s="6">
        <f t="shared" si="3"/>
        <v>3.1688990525971905E-2</v>
      </c>
      <c r="CG56" s="7">
        <f t="shared" si="4"/>
        <v>1.3308695652173914</v>
      </c>
      <c r="CH56" s="1">
        <v>1</v>
      </c>
      <c r="CI56">
        <f>IFERROR(IF(AX56=[1]Sheet1!$L$2,VLOOKUP(CB56,[1]Sheet1!$X$3:$Y$7,2,TRUE),IF(AX56=[1]Sheet1!$L$3,VLOOKUP(CB56,[1]Sheet1!$Z$3:$AA$7,2,TRUE),VLOOKUP(CB56,[1]Sheet1!$AB$3:$AC$7,2,TRUE))),0)</f>
        <v>4</v>
      </c>
      <c r="CJ56" s="1">
        <f>IFERROR(VLOOKUP(CC56,[1]Sheet1!$U$3:$V$7,2,TRUE),0)</f>
        <v>1</v>
      </c>
      <c r="CK56" s="1">
        <f>MIN(IFERROR(IF(AX56=[1]Sheet1!$L$2,VLOOKUP(CE56,[1]Sheet1!$N$3:$O$7,2,TRUE),IF(AX56=[1]Sheet1!$L$3,VLOOKUP(CE56,[1]Sheet1!$P$3:$Q$6,2,TRUE),VLOOKUP(CE56,[1]Sheet1!$R$3:$S$6,2,TRUE))),0),INDEX([1]Sheet1!$I:$I,MATCH(CH56,[1]Sheet1!$A:$A,0)))</f>
        <v>3</v>
      </c>
      <c r="CL56" s="15">
        <f>INDEX([1]Sheet1!D:D,MATCH($CI56,[1]Sheet1!$A:$A,0))</f>
        <v>0</v>
      </c>
      <c r="CM56" s="15">
        <f>INDEX([1]Sheet1!E:E,MATCH($CI56,[1]Sheet1!$A:$A,0))</f>
        <v>0.5</v>
      </c>
      <c r="CN56" s="15">
        <f>INDEX([1]Sheet1!F:F,MATCH($CI56,[1]Sheet1!$A:$A,0))</f>
        <v>0</v>
      </c>
      <c r="CO56" s="15"/>
      <c r="CP56" s="16">
        <f>IF(COUNTA(CO56)&gt;0,MIN(MIN(SUMPRODUCT(CI56:CK56,CL56:CN56),INDEX([1]Sheet1!$H:$H,MATCH(CH56,[1]Sheet1!$A:$A,0)))+1,5),MIN(SUMPRODUCT(CI56:CK56,CL56:CN56),INDEX([1]Sheet1!$H:$H,MATCH(CH56,[1]Sheet1!$A:$A,0))))</f>
        <v>0.5</v>
      </c>
      <c r="CQ56" s="17" t="e">
        <f>SUMIFS([1]Rubric!Y:Y,[1]Rubric!V:V,BN56,[1]Rubric!W:W,P56)</f>
        <v>#VALUE!</v>
      </c>
      <c r="CR56" s="17" t="e">
        <f>INDEX([1]Rubric!D:D,MATCH(BP56,[1]Rubric!#REF!,0))</f>
        <v>#REF!</v>
      </c>
      <c r="CS56" s="17" t="e">
        <f>INDEX([1]Rubric!E:E,MATCH(Q56,[1]Rubric!#REF!,0))</f>
        <v>#REF!</v>
      </c>
      <c r="CT56" s="18" t="e">
        <f>SUM(CQ56:CS56)*[1]Rubric!$A$3</f>
        <v>#VALUE!</v>
      </c>
      <c r="CU56" s="19" t="e">
        <f t="shared" si="5"/>
        <v>#VALUE!</v>
      </c>
    </row>
    <row r="57" spans="1:99" ht="409.5" x14ac:dyDescent="0.25">
      <c r="A57">
        <v>56</v>
      </c>
      <c r="B57" t="s">
        <v>862</v>
      </c>
      <c r="C57" t="str">
        <f t="shared" si="0"/>
        <v>56 - Tripadvisor</v>
      </c>
      <c r="D57" t="s">
        <v>486</v>
      </c>
      <c r="E57" t="s">
        <v>863</v>
      </c>
      <c r="F57" s="1" t="s">
        <v>864</v>
      </c>
      <c r="G57" s="1" t="str">
        <f>IFERROR(INDEX([1]Apollo!$C$2:$R$2344,MATCH($C57,[1]Apollo!$B$2:$B$2344,0),MATCH(G$1,[1]Apollo!$C$1:$R$1,0)),"")</f>
        <v/>
      </c>
      <c r="H57" s="1"/>
      <c r="I57" s="1" t="str">
        <f>IFERROR(INDEX([1]Apollo!$C$2:$R$2344,MATCH($C57,[1]Apollo!$B$2:$B$2344,0),MATCH(I$1,[1]Apollo!$C$1:$R$1,0)),"")</f>
        <v/>
      </c>
      <c r="J57" t="s">
        <v>865</v>
      </c>
      <c r="K57" s="1" t="str">
        <f>IFERROR(INDEX([1]Apollo!$C$2:$R$2344,MATCH($C57,[1]Apollo!$B$2:$B$2344,0),MATCH(K$1,[1]Apollo!$C$1:$R$1,0)),"")</f>
        <v/>
      </c>
      <c r="L57" s="1" t="str">
        <f>IFERROR(INDEX([1]Apollo!$C$2:$R$2344,MATCH($C57,[1]Apollo!$B$2:$B$2344,0),MATCH(L$1,[1]Apollo!$C$1:$R$1,0)),"")</f>
        <v/>
      </c>
      <c r="M57" s="1" t="s">
        <v>866</v>
      </c>
      <c r="N57" s="1" t="s">
        <v>867</v>
      </c>
      <c r="O57" s="1" t="str">
        <f>IFERROR(INDEX([1]Apollo!$C$2:$R$2344,MATCH($C57,[1]Apollo!$B$2:$B$2344,0),MATCH(O$1,[1]Apollo!$C$1:$R$1,0)),"")</f>
        <v/>
      </c>
      <c r="P57" s="1">
        <v>5</v>
      </c>
      <c r="Q57" s="1">
        <v>4</v>
      </c>
      <c r="R57" s="12">
        <v>12447</v>
      </c>
      <c r="S57" s="12">
        <v>10853</v>
      </c>
      <c r="T57" s="13">
        <v>36557</v>
      </c>
      <c r="U57" t="s">
        <v>99</v>
      </c>
      <c r="V57" s="1" t="str">
        <f>IFERROR(INDEX([1]Apollo!$C$2:$R$2344,MATCH($C57,[1]Apollo!$B$2:$B$2344,0),MATCH(V$1,[1]Apollo!$C$1:$R$1,0)),"")</f>
        <v/>
      </c>
      <c r="W57" t="s">
        <v>100</v>
      </c>
      <c r="X57" s="1" t="str">
        <f>IFERROR(INDEX([1]Apollo!$C$2:$R$2344,MATCH($C57,[1]Apollo!$B$2:$B$2344,0),MATCH(X$1,[1]Apollo!$C$1:$R$1,0)),"")</f>
        <v/>
      </c>
      <c r="Y57" s="1" t="str">
        <f>IFERROR(INDEX([1]Apollo!$C$2:$R$2344,MATCH($C57,[1]Apollo!$B$2:$B$2344,0),MATCH(Y$1,[1]Apollo!$C$1:$R$1,0)),"")</f>
        <v/>
      </c>
      <c r="Z57" s="1" t="str">
        <f>IFERROR(INDEX([1]Apollo!$C$2:$R$2344,MATCH($C57,[1]Apollo!$B$2:$B$2344,0),MATCH(Z$1,[1]Apollo!$C$1:$R$1,0)),"")</f>
        <v/>
      </c>
      <c r="AA57" s="2" t="str">
        <f>IFERROR(INDEX([1]Apollo!$C$2:$R$2344,MATCH($C57,[1]Apollo!$B$2:$B$2344,0),MATCH(AA$1,[1]Apollo!$C$1:$R$1,0)),"")</f>
        <v/>
      </c>
      <c r="AB57" s="3" t="str">
        <f>IFERROR(INDEX([1]Apollo!$C$2:$R$2344,MATCH($C57,[1]Apollo!$B$2:$B$2344,0),MATCH(AB$1,[1]Apollo!$C$1:$R$1,0)),"")</f>
        <v/>
      </c>
      <c r="AC57" t="s">
        <v>868</v>
      </c>
      <c r="AD57" s="1" t="str">
        <f>IFERROR(INDEX([1]Apollo!$C$2:$R$2344,MATCH($C57,[1]Apollo!$B$2:$B$2344,0),MATCH(AD$1,[1]Apollo!$C$1:$R$1,0)),"")</f>
        <v/>
      </c>
      <c r="AE57" s="14" t="s">
        <v>869</v>
      </c>
      <c r="AF57" s="1" t="s">
        <v>870</v>
      </c>
      <c r="AG57" s="1" t="s">
        <v>169</v>
      </c>
      <c r="AH57" s="1"/>
      <c r="AI57" s="1"/>
      <c r="AJ57" s="14" t="s">
        <v>871</v>
      </c>
      <c r="AK57" s="1" t="s">
        <v>105</v>
      </c>
      <c r="AL57" s="1" t="s">
        <v>106</v>
      </c>
      <c r="AM57" s="1" t="s">
        <v>151</v>
      </c>
      <c r="AN57" s="1" t="s">
        <v>106</v>
      </c>
      <c r="AO57" s="1" t="s">
        <v>404</v>
      </c>
      <c r="AP57" s="1" t="s">
        <v>645</v>
      </c>
      <c r="AQ57" s="1" t="e">
        <f>AE57=#REF!</f>
        <v>#REF!</v>
      </c>
      <c r="AR57" t="s">
        <v>872</v>
      </c>
      <c r="AS57" s="1" t="str">
        <f>IFERROR(INDEX([1]Apollo!$C$2:$R$2344,MATCH($C57,[1]Apollo!$B$2:$B$2344,0),MATCH(AS$1,[1]Apollo!$C$1:$R$1,0)),"")</f>
        <v/>
      </c>
      <c r="AT57" s="1" t="str">
        <f t="shared" si="1"/>
        <v>http://www.linkedin.com/company/tripadvisor</v>
      </c>
      <c r="AU57" s="1" t="str">
        <f t="shared" si="2"/>
        <v>http://www.linkedin.com/company/tripadvisor/insights</v>
      </c>
      <c r="AV57" t="s">
        <v>174</v>
      </c>
      <c r="AW57" s="1">
        <v>3100</v>
      </c>
      <c r="AX57" s="1" t="str">
        <f>VLOOKUP(AW57,[1]Sheet1!$K$1:$L$4,2,TRUE)</f>
        <v>&lt;10,000</v>
      </c>
      <c r="AY57" t="s">
        <v>113</v>
      </c>
      <c r="AZ57" t="s">
        <v>113</v>
      </c>
      <c r="BA57" s="4">
        <f>INDEX('[1]Glassdoor Scores'!C:C,MATCH($A57,'[1]Glassdoor Scores'!$A:$A,0))</f>
        <v>4.0999999999999996</v>
      </c>
      <c r="BB57" t="str">
        <f>INDEX('[1]Glassdoor Scores'!B:B,MATCH($A57,'[1]Glassdoor Scores'!$A:$A,0))</f>
        <v>Relativity</v>
      </c>
      <c r="BC57">
        <f>INDEX('[1]Glassdoor Scores'!D:D,MATCH($A57,'[1]Glassdoor Scores'!$A:$A,0))</f>
        <v>840</v>
      </c>
      <c r="BD57">
        <f>INDEX('[1]Glassdoor Scores'!E:E,MATCH($A57,'[1]Glassdoor Scores'!$A:$A,0))</f>
        <v>4</v>
      </c>
      <c r="BE57">
        <f>INDEX('[1]Glassdoor Scores'!F:F,MATCH($A57,'[1]Glassdoor Scores'!$A:$A,0))</f>
        <v>3.8</v>
      </c>
      <c r="BF57" s="5">
        <f>INDEX('[1]Glassdoor Scores'!G:G,MATCH($A57,'[1]Glassdoor Scores'!$A:$A,0))</f>
        <v>4.2</v>
      </c>
      <c r="BG57" s="5">
        <f>INDEX('[1]Glassdoor Scores'!H:H,MATCH($A57,'[1]Glassdoor Scores'!$A:$A,0))</f>
        <v>0.89</v>
      </c>
      <c r="BH57" t="e">
        <f>BA57&lt;#REF!</f>
        <v>#REF!</v>
      </c>
      <c r="BI57" t="e">
        <f>BB57&gt;#REF!</f>
        <v>#REF!</v>
      </c>
      <c r="BJ57" t="e">
        <f>BC57&gt;#REF!</f>
        <v>#REF!</v>
      </c>
      <c r="BK57" t="e">
        <f>BD57&gt;#REF!</f>
        <v>#REF!</v>
      </c>
      <c r="BL57" t="e">
        <f>BE57&gt;#REF!</f>
        <v>#REF!</v>
      </c>
      <c r="BM57" t="e">
        <f>BF57&gt;#REF!</f>
        <v>#REF!</v>
      </c>
      <c r="BN57" t="s">
        <v>440</v>
      </c>
      <c r="BO57" s="1" t="s">
        <v>873</v>
      </c>
      <c r="BP57">
        <v>4</v>
      </c>
      <c r="BQ57">
        <v>0</v>
      </c>
      <c r="BR57" s="1" t="s">
        <v>874</v>
      </c>
      <c r="BS57" t="s">
        <v>875</v>
      </c>
      <c r="BT57" s="1" t="s">
        <v>876</v>
      </c>
      <c r="BU57" s="1"/>
      <c r="BV57" s="1"/>
      <c r="BW57" s="1"/>
      <c r="BX57" s="1"/>
      <c r="BY57" s="1"/>
      <c r="BZ57" s="1"/>
      <c r="CA57" s="1"/>
      <c r="CB57" s="1">
        <v>107</v>
      </c>
      <c r="CC57" s="6">
        <v>-0.09</v>
      </c>
      <c r="CD57" s="1">
        <v>5759</v>
      </c>
      <c r="CE57" s="6">
        <v>-0.04</v>
      </c>
      <c r="CF57" s="6">
        <f t="shared" si="3"/>
        <v>1.8579614516409097E-2</v>
      </c>
      <c r="CG57" s="7">
        <f t="shared" si="4"/>
        <v>1.8577419354838709</v>
      </c>
      <c r="CH57" s="1">
        <v>9</v>
      </c>
      <c r="CI57">
        <f>IFERROR(IF(AX57=[1]Sheet1!$L$2,VLOOKUP(CB57,[1]Sheet1!$X$3:$Y$7,2,TRUE),IF(AX57=[1]Sheet1!$L$3,VLOOKUP(CB57,[1]Sheet1!$Z$3:$AA$7,2,TRUE),VLOOKUP(CB57,[1]Sheet1!$AB$3:$AC$7,2,TRUE))),0)</f>
        <v>4</v>
      </c>
      <c r="CJ57" s="1">
        <f>IFERROR(VLOOKUP(CC57,[1]Sheet1!$U$3:$V$7,2,TRUE),0)</f>
        <v>2</v>
      </c>
      <c r="CK57" s="1">
        <f>MIN(IFERROR(IF(AX57=[1]Sheet1!$L$2,VLOOKUP(CE57,[1]Sheet1!$N$3:$O$7,2,TRUE),IF(AX57=[1]Sheet1!$L$3,VLOOKUP(CE57,[1]Sheet1!$P$3:$Q$6,2,TRUE),VLOOKUP(CE57,[1]Sheet1!$R$3:$S$6,2,TRUE))),0),INDEX([1]Sheet1!$I:$I,MATCH(CH57,[1]Sheet1!$A:$A,0)))</f>
        <v>1</v>
      </c>
      <c r="CL57" s="15">
        <f>INDEX([1]Sheet1!D:D,MATCH($CI57,[1]Sheet1!$A:$A,0))</f>
        <v>0</v>
      </c>
      <c r="CM57" s="15">
        <f>INDEX([1]Sheet1!E:E,MATCH($CI57,[1]Sheet1!$A:$A,0))</f>
        <v>0.5</v>
      </c>
      <c r="CN57" s="15">
        <f>INDEX([1]Sheet1!F:F,MATCH($CI57,[1]Sheet1!$A:$A,0))</f>
        <v>0</v>
      </c>
      <c r="CO57" s="15"/>
      <c r="CP57" s="16">
        <f>IF(COUNTA(CO57)&gt;0,MIN(MIN(SUMPRODUCT(CI57:CK57,CL57:CN57),INDEX([1]Sheet1!$H:$H,MATCH(CH57,[1]Sheet1!$A:$A,0)))+1,5),MIN(SUMPRODUCT(CI57:CK57,CL57:CN57),INDEX([1]Sheet1!$H:$H,MATCH(CH57,[1]Sheet1!$A:$A,0))))</f>
        <v>1</v>
      </c>
      <c r="CQ57" s="17" t="e">
        <f>SUMIFS([1]Rubric!Y:Y,[1]Rubric!V:V,BN57,[1]Rubric!W:W,P57)</f>
        <v>#VALUE!</v>
      </c>
      <c r="CR57" s="5" t="e">
        <f>INDEX([1]Rubric!D:D,MATCH(BP57,[1]Rubric!#REF!,0))</f>
        <v>#REF!</v>
      </c>
      <c r="CS57" s="5" t="e">
        <f>INDEX([1]Rubric!E:E,MATCH(Q57,[1]Rubric!#REF!,0))</f>
        <v>#REF!</v>
      </c>
      <c r="CT57" s="18" t="e">
        <f>SUM(CQ57:CS57)*[1]Rubric!$A$3</f>
        <v>#VALUE!</v>
      </c>
      <c r="CU57" s="19" t="e">
        <f t="shared" si="5"/>
        <v>#VALUE!</v>
      </c>
    </row>
    <row r="58" spans="1:99" ht="345" x14ac:dyDescent="0.25">
      <c r="A58">
        <v>57</v>
      </c>
      <c r="B58" t="s">
        <v>877</v>
      </c>
      <c r="C58" t="str">
        <f t="shared" si="0"/>
        <v>57 - Fever</v>
      </c>
      <c r="D58" t="s">
        <v>486</v>
      </c>
      <c r="F58" s="1"/>
      <c r="G58" s="1" t="e">
        <f>INDEX([1]Apollo!$C$2:$R$2344,MATCH($C58,[1]Apollo!$A$2:$A$2344,0),MATCH(G$1,[1]Apollo!$C$1:$R$1,0))</f>
        <v>#N/A</v>
      </c>
      <c r="H58" s="1"/>
      <c r="I58" s="1" t="e">
        <f>INDEX([1]Apollo!$C$2:$R$2344,MATCH($C58,[1]Apollo!$A$2:$A$2344,0),MATCH(I$1,[1]Apollo!$C$1:$R$1,0))</f>
        <v>#N/A</v>
      </c>
      <c r="K58" s="1" t="e">
        <f>INDEX([1]Apollo!$C$2:$R$2344,MATCH($C58,[1]Apollo!$A$2:$A$2344,0),MATCH(K$1,[1]Apollo!$C$1:$R$1,0))</f>
        <v>#N/A</v>
      </c>
      <c r="L58" s="1" t="e">
        <f>INDEX([1]Apollo!$C$2:$R$2344,MATCH($C58,[1]Apollo!$A$2:$A$2344,0),MATCH(L$1,[1]Apollo!$C$1:$R$1,0))</f>
        <v>#N/A</v>
      </c>
      <c r="M58" s="1"/>
      <c r="N58" s="1"/>
      <c r="O58" s="1" t="e">
        <f>INDEX([1]Apollo!$C$2:$R$2344,MATCH($C58,[1]Apollo!$A$2:$A$2344,0),MATCH(O$1,[1]Apollo!$C$1:$R$1,0))</f>
        <v>#N/A</v>
      </c>
      <c r="P58" s="1">
        <v>4</v>
      </c>
      <c r="Q58" s="1">
        <v>1</v>
      </c>
      <c r="V58" s="1" t="e">
        <f>INDEX([1]Apollo!$C$2:$R$2344,MATCH($C58,[1]Apollo!$A$2:$A$2344,0),MATCH(V$1,[1]Apollo!$C$1:$R$1,0))</f>
        <v>#N/A</v>
      </c>
      <c r="X58" s="1" t="e">
        <f>INDEX([1]Apollo!$C$2:$R$2344,MATCH($C58,[1]Apollo!$A$2:$A$2344,0),MATCH(X$1,[1]Apollo!$C$1:$R$1,0))</f>
        <v>#N/A</v>
      </c>
      <c r="Y58" s="1" t="e">
        <f>INDEX([1]Apollo!$C$2:$R$2344,MATCH($C58,[1]Apollo!$A$2:$A$2344,0),MATCH(Y$1,[1]Apollo!$C$1:$R$1,0))</f>
        <v>#N/A</v>
      </c>
      <c r="Z58" s="1" t="e">
        <f>INDEX([1]Apollo!$C$2:$R$2344,MATCH($C58,[1]Apollo!$A$2:$A$2344,0),MATCH(Z$1,[1]Apollo!$C$1:$R$1,0))</f>
        <v>#N/A</v>
      </c>
      <c r="AA58" s="2" t="e">
        <f>INDEX([1]Apollo!$C$2:$R$2344,MATCH($C58,[1]Apollo!$A$2:$A$2344,0),MATCH(AA$1,[1]Apollo!$C$1:$R$1,0))</f>
        <v>#N/A</v>
      </c>
      <c r="AB58" s="3" t="e">
        <f>INDEX([1]Apollo!$C$2:$R$2344,MATCH($C58,[1]Apollo!$A$2:$A$2344,0),MATCH(AB$1,[1]Apollo!$C$1:$R$1,0))</f>
        <v>#N/A</v>
      </c>
      <c r="AD58" s="1" t="e">
        <f>INDEX([1]Apollo!$C$2:$R$2344,MATCH($C58,[1]Apollo!$A$2:$A$2344,0),MATCH(AD$1,[1]Apollo!$C$1:$R$1,0))</f>
        <v>#N/A</v>
      </c>
      <c r="AE58" s="14" t="s">
        <v>878</v>
      </c>
      <c r="AF58" s="1"/>
      <c r="AG58" s="1" t="s">
        <v>169</v>
      </c>
      <c r="AH58" s="1"/>
      <c r="AI58" s="1"/>
      <c r="AJ58" s="14" t="s">
        <v>878</v>
      </c>
      <c r="AK58" s="1" t="s">
        <v>387</v>
      </c>
      <c r="AL58" s="1" t="s">
        <v>106</v>
      </c>
      <c r="AM58" s="1" t="s">
        <v>879</v>
      </c>
      <c r="AN58" s="1" t="s">
        <v>360</v>
      </c>
      <c r="AO58" s="1" t="s">
        <v>106</v>
      </c>
      <c r="AP58" s="1" t="s">
        <v>172</v>
      </c>
      <c r="AQ58" s="1" t="e">
        <f>AE58=#REF!</f>
        <v>#REF!</v>
      </c>
      <c r="AS58" s="1" t="e">
        <f>INDEX([1]Apollo!$C$2:$R$2344,MATCH($C58,[1]Apollo!$A$2:$A$2344,0),MATCH(AS$1,[1]Apollo!$C$1:$R$1,0))</f>
        <v>#N/A</v>
      </c>
      <c r="AT58" s="1" t="e">
        <f t="shared" si="1"/>
        <v>#N/A</v>
      </c>
      <c r="AU58" s="1" t="e">
        <f t="shared" si="2"/>
        <v>#N/A</v>
      </c>
      <c r="AW58" s="1" t="e">
        <f>INDEX([1]Apollo!$C$2:$R$2344,MATCH($C58,[1]Apollo!$A$2:$A$2344,0),MATCH(AW$1,[1]Apollo!$C$1:$R$1,0))</f>
        <v>#N/A</v>
      </c>
      <c r="AX58" s="1" t="e">
        <f>VLOOKUP(AW58,[1]Sheet1!$K$1:$L$4,2,TRUE)</f>
        <v>#N/A</v>
      </c>
      <c r="BA58">
        <v>300</v>
      </c>
      <c r="BB58">
        <v>4</v>
      </c>
      <c r="BC58">
        <v>3.8</v>
      </c>
      <c r="BD58">
        <v>3.7</v>
      </c>
      <c r="BE58">
        <v>4.0999999999999996</v>
      </c>
      <c r="BF58" s="5">
        <v>0.88</v>
      </c>
      <c r="BG58" s="5">
        <v>0.9</v>
      </c>
      <c r="BH58" t="e">
        <f>BA58&lt;#REF!</f>
        <v>#REF!</v>
      </c>
      <c r="BI58" t="e">
        <f>BB58&gt;#REF!</f>
        <v>#REF!</v>
      </c>
      <c r="BJ58" t="e">
        <f>BC58&gt;#REF!</f>
        <v>#REF!</v>
      </c>
      <c r="BK58" t="e">
        <f>BD58&gt;#REF!</f>
        <v>#REF!</v>
      </c>
      <c r="BL58" t="e">
        <f>BE58&gt;#REF!</f>
        <v>#REF!</v>
      </c>
      <c r="BM58" s="5" t="e">
        <f>BF58&gt;#REF!</f>
        <v>#REF!</v>
      </c>
      <c r="BN58" t="s">
        <v>440</v>
      </c>
      <c r="BO58" s="1" t="s">
        <v>880</v>
      </c>
      <c r="BP58">
        <v>4</v>
      </c>
      <c r="BQ58">
        <v>0</v>
      </c>
      <c r="BR58" s="1" t="s">
        <v>881</v>
      </c>
      <c r="BS58" t="s">
        <v>882</v>
      </c>
      <c r="BT58" s="1" t="s">
        <v>883</v>
      </c>
      <c r="BU58" s="1"/>
      <c r="BV58" s="1"/>
      <c r="BW58" s="1"/>
      <c r="BX58" s="1"/>
      <c r="BY58" s="1"/>
      <c r="BZ58" s="1"/>
      <c r="CA58" s="1"/>
      <c r="CB58" s="1">
        <v>800</v>
      </c>
      <c r="CC58" s="6">
        <v>0.28999999999999998</v>
      </c>
      <c r="CD58" s="1">
        <v>5380</v>
      </c>
      <c r="CE58" s="6">
        <v>0.18</v>
      </c>
      <c r="CF58" s="6">
        <f t="shared" si="3"/>
        <v>0.14869888475836432</v>
      </c>
      <c r="CG58" s="7" t="e">
        <f t="shared" si="4"/>
        <v>#N/A</v>
      </c>
      <c r="CH58" s="1">
        <v>8</v>
      </c>
      <c r="CI58">
        <f>IFERROR(IF(AX58=[1]Sheet1!$L$2,VLOOKUP(CB58,[1]Sheet1!$X$3:$Y$7,2,TRUE),IF(AX58=[1]Sheet1!$L$3,VLOOKUP(CB58,[1]Sheet1!$Z$3:$AA$7,2,TRUE),VLOOKUP(CB58,[1]Sheet1!$AB$3:$AC$7,2,TRUE))),0)</f>
        <v>0</v>
      </c>
      <c r="CJ58" s="1">
        <f>IFERROR(VLOOKUP(CC58,[1]Sheet1!$U$3:$V$7,2,TRUE),0)</f>
        <v>4</v>
      </c>
      <c r="CK58" s="1">
        <f>MIN(IFERROR(IF(AX58=[1]Sheet1!$L$2,VLOOKUP(CE58,[1]Sheet1!$N$3:$O$7,2,TRUE),IF(AX58=[1]Sheet1!$L$3,VLOOKUP(CE58,[1]Sheet1!$P$3:$Q$6,2,TRUE),VLOOKUP(CE58,[1]Sheet1!$R$3:$S$6,2,TRUE))),0),INDEX([1]Sheet1!$I:$I,MATCH(CH58,[1]Sheet1!$A:$A,0)))</f>
        <v>0</v>
      </c>
      <c r="CL58" s="15" t="e">
        <f>INDEX([1]Sheet1!D:D,MATCH($CI58,[1]Sheet1!$A:$A,0))</f>
        <v>#N/A</v>
      </c>
      <c r="CM58" s="15" t="e">
        <f>INDEX([1]Sheet1!E:E,MATCH($CI58,[1]Sheet1!$A:$A,0))</f>
        <v>#N/A</v>
      </c>
      <c r="CN58" s="15" t="e">
        <f>INDEX([1]Sheet1!F:F,MATCH($CI58,[1]Sheet1!$A:$A,0))</f>
        <v>#N/A</v>
      </c>
      <c r="CO58" s="15"/>
      <c r="CP58" s="16" t="e">
        <f>IF(COUNTA(CO58)&gt;0,MIN(MIN(SUMPRODUCT(CI58:CK58,CL58:CN58),INDEX([1]Sheet1!$H:$H,MATCH(CH58,[1]Sheet1!$A:$A,0)))+1,5),MIN(SUMPRODUCT(CI58:CK58,CL58:CN58),INDEX([1]Sheet1!$H:$H,MATCH(CH58,[1]Sheet1!$A:$A,0))))</f>
        <v>#N/A</v>
      </c>
      <c r="CQ58" s="17" t="e">
        <f>SUMIFS([1]Rubric!Y:Y,[1]Rubric!V:V,BN58,[1]Rubric!W:W,P58)</f>
        <v>#VALUE!</v>
      </c>
      <c r="CR58" s="5" t="e">
        <f>INDEX([1]Rubric!D:D,MATCH(BP58,[1]Rubric!#REF!,0))</f>
        <v>#REF!</v>
      </c>
      <c r="CS58" s="5" t="e">
        <f>INDEX([1]Rubric!E:E,MATCH(Q58,[1]Rubric!#REF!,0))</f>
        <v>#REF!</v>
      </c>
      <c r="CT58" s="18" t="e">
        <f>SUM(CQ58:CS58)*[1]Rubric!$A$3</f>
        <v>#VALUE!</v>
      </c>
      <c r="CU58" s="19" t="e">
        <f t="shared" si="5"/>
        <v>#N/A</v>
      </c>
    </row>
    <row r="59" spans="1:99" ht="409.5" x14ac:dyDescent="0.25">
      <c r="A59">
        <v>58</v>
      </c>
      <c r="B59" t="s">
        <v>884</v>
      </c>
      <c r="C59" t="str">
        <f t="shared" si="0"/>
        <v>58 - Intellias</v>
      </c>
      <c r="D59" t="s">
        <v>486</v>
      </c>
      <c r="F59" s="1"/>
      <c r="G59" s="1" t="e">
        <f>INDEX([1]Apollo!$C$2:$R$2344,MATCH($C59,[1]Apollo!$A$2:$A$2344,0),MATCH(G$1,[1]Apollo!$C$1:$R$1,0))</f>
        <v>#N/A</v>
      </c>
      <c r="H59" s="1" t="s">
        <v>885</v>
      </c>
      <c r="I59" s="1" t="e">
        <f>INDEX([1]Apollo!$C$2:$R$2344,MATCH($C59,[1]Apollo!$A$2:$A$2344,0),MATCH(I$1,[1]Apollo!$C$1:$R$1,0))</f>
        <v>#N/A</v>
      </c>
      <c r="K59" s="1" t="e">
        <f>INDEX([1]Apollo!$C$2:$R$2344,MATCH($C59,[1]Apollo!$A$2:$A$2344,0),MATCH(K$1,[1]Apollo!$C$1:$R$1,0))</f>
        <v>#N/A</v>
      </c>
      <c r="L59" s="1" t="e">
        <f>INDEX([1]Apollo!$C$2:$R$2344,MATCH($C59,[1]Apollo!$A$2:$A$2344,0),MATCH(L$1,[1]Apollo!$C$1:$R$1,0))</f>
        <v>#N/A</v>
      </c>
      <c r="M59" s="1"/>
      <c r="N59" s="1"/>
      <c r="O59" s="1" t="e">
        <f>INDEX([1]Apollo!$C$2:$R$2344,MATCH($C59,[1]Apollo!$A$2:$A$2344,0),MATCH(O$1,[1]Apollo!$C$1:$R$1,0))</f>
        <v>#N/A</v>
      </c>
      <c r="P59" s="1">
        <v>3</v>
      </c>
      <c r="Q59" s="1">
        <v>1</v>
      </c>
      <c r="V59" s="1" t="e">
        <f>INDEX([1]Apollo!$C$2:$R$2344,MATCH($C59,[1]Apollo!$A$2:$A$2344,0),MATCH(V$1,[1]Apollo!$C$1:$R$1,0))</f>
        <v>#N/A</v>
      </c>
      <c r="X59" s="1" t="e">
        <f>INDEX([1]Apollo!$C$2:$R$2344,MATCH($C59,[1]Apollo!$A$2:$A$2344,0),MATCH(X$1,[1]Apollo!$C$1:$R$1,0))</f>
        <v>#N/A</v>
      </c>
      <c r="Y59" s="1" t="e">
        <f>INDEX([1]Apollo!$C$2:$R$2344,MATCH($C59,[1]Apollo!$A$2:$A$2344,0),MATCH(Y$1,[1]Apollo!$C$1:$R$1,0))</f>
        <v>#N/A</v>
      </c>
      <c r="Z59" s="1" t="e">
        <f>INDEX([1]Apollo!$C$2:$R$2344,MATCH($C59,[1]Apollo!$A$2:$A$2344,0),MATCH(Z$1,[1]Apollo!$C$1:$R$1,0))</f>
        <v>#N/A</v>
      </c>
      <c r="AA59" s="2" t="e">
        <f>INDEX([1]Apollo!$C$2:$R$2344,MATCH($C59,[1]Apollo!$A$2:$A$2344,0),MATCH(AA$1,[1]Apollo!$C$1:$R$1,0))</f>
        <v>#N/A</v>
      </c>
      <c r="AB59" s="3" t="e">
        <f>INDEX([1]Apollo!$C$2:$R$2344,MATCH($C59,[1]Apollo!$A$2:$A$2344,0),MATCH(AB$1,[1]Apollo!$C$1:$R$1,0))</f>
        <v>#N/A</v>
      </c>
      <c r="AD59" s="1" t="e">
        <f>INDEX([1]Apollo!$C$2:$R$2344,MATCH($C59,[1]Apollo!$A$2:$A$2344,0),MATCH(AD$1,[1]Apollo!$C$1:$R$1,0))</f>
        <v>#N/A</v>
      </c>
      <c r="AE59" s="14" t="s">
        <v>886</v>
      </c>
      <c r="AF59" s="1" t="s">
        <v>168</v>
      </c>
      <c r="AG59" s="1" t="s">
        <v>169</v>
      </c>
      <c r="AH59" s="1"/>
      <c r="AI59" s="1"/>
      <c r="AJ59" s="14" t="s">
        <v>886</v>
      </c>
      <c r="AK59" s="1" t="s">
        <v>311</v>
      </c>
      <c r="AL59" s="1" t="s">
        <v>106</v>
      </c>
      <c r="AM59" s="1" t="s">
        <v>887</v>
      </c>
      <c r="AN59" s="1" t="s">
        <v>360</v>
      </c>
      <c r="AO59" s="1" t="s">
        <v>245</v>
      </c>
      <c r="AP59" s="1" t="s">
        <v>888</v>
      </c>
      <c r="AQ59" s="1" t="e">
        <f>AE59=#REF!</f>
        <v>#REF!</v>
      </c>
      <c r="AS59" s="1" t="e">
        <f>INDEX([1]Apollo!$C$2:$R$2344,MATCH($C59,[1]Apollo!$A$2:$A$2344,0),MATCH(AS$1,[1]Apollo!$C$1:$R$1,0))</f>
        <v>#N/A</v>
      </c>
      <c r="AT59" s="1" t="e">
        <f t="shared" si="1"/>
        <v>#N/A</v>
      </c>
      <c r="AU59" s="1" t="e">
        <f t="shared" si="2"/>
        <v>#N/A</v>
      </c>
      <c r="AW59" s="1" t="e">
        <f>INDEX([1]Apollo!$C$2:$R$2344,MATCH($C59,[1]Apollo!$A$2:$A$2344,0),MATCH(AW$1,[1]Apollo!$C$1:$R$1,0))</f>
        <v>#N/A</v>
      </c>
      <c r="AX59" s="1" t="e">
        <f>VLOOKUP(AW59,[1]Sheet1!$K$1:$L$4,2,TRUE)</f>
        <v>#N/A</v>
      </c>
      <c r="BA59">
        <v>850</v>
      </c>
      <c r="BB59">
        <v>4.5</v>
      </c>
      <c r="BC59">
        <v>4.4000000000000004</v>
      </c>
      <c r="BD59">
        <v>4.3</v>
      </c>
      <c r="BE59">
        <v>4.5999999999999996</v>
      </c>
      <c r="BF59" s="5">
        <v>0.96</v>
      </c>
      <c r="BG59" s="5">
        <v>0.95</v>
      </c>
      <c r="BH59" t="e">
        <f>BA59&lt;#REF!</f>
        <v>#REF!</v>
      </c>
      <c r="BI59" t="e">
        <f>BB59&gt;#REF!</f>
        <v>#REF!</v>
      </c>
      <c r="BJ59" t="e">
        <f>BC59&gt;#REF!</f>
        <v>#REF!</v>
      </c>
      <c r="BK59" t="e">
        <f>BD59&gt;#REF!</f>
        <v>#REF!</v>
      </c>
      <c r="BL59" t="e">
        <f>BE59&gt;#REF!</f>
        <v>#REF!</v>
      </c>
      <c r="BM59" s="5" t="e">
        <f>BF59&gt;#REF!</f>
        <v>#REF!</v>
      </c>
      <c r="BN59" t="s">
        <v>115</v>
      </c>
      <c r="BO59" s="1" t="s">
        <v>889</v>
      </c>
      <c r="BP59">
        <v>5</v>
      </c>
      <c r="BQ59">
        <v>0</v>
      </c>
      <c r="BR59" s="1" t="s">
        <v>890</v>
      </c>
      <c r="BS59" t="s">
        <v>891</v>
      </c>
      <c r="BT59" s="1" t="s">
        <v>892</v>
      </c>
      <c r="BU59" s="1"/>
      <c r="BV59" s="1"/>
      <c r="BW59" s="1"/>
      <c r="BX59" s="1"/>
      <c r="BY59" s="1"/>
      <c r="BZ59" s="1"/>
      <c r="CA59" s="1"/>
      <c r="CB59" s="1">
        <v>171</v>
      </c>
      <c r="CC59" s="6">
        <v>-0.28000000000000003</v>
      </c>
      <c r="CD59" s="1">
        <v>2954</v>
      </c>
      <c r="CE59" s="6">
        <v>0</v>
      </c>
      <c r="CF59" s="6">
        <f t="shared" si="3"/>
        <v>5.7887610020311439E-2</v>
      </c>
      <c r="CG59" s="7" t="e">
        <f t="shared" si="4"/>
        <v>#N/A</v>
      </c>
      <c r="CH59" s="1">
        <v>1</v>
      </c>
      <c r="CI59">
        <f>IFERROR(IF(AX59=[1]Sheet1!$L$2,VLOOKUP(CB59,[1]Sheet1!$X$3:$Y$7,2,TRUE),IF(AX59=[1]Sheet1!$L$3,VLOOKUP(CB59,[1]Sheet1!$Z$3:$AA$7,2,TRUE),VLOOKUP(CB59,[1]Sheet1!$AB$3:$AC$7,2,TRUE))),0)</f>
        <v>0</v>
      </c>
      <c r="CJ59" s="1">
        <f>IFERROR(VLOOKUP(CC59,[1]Sheet1!$U$3:$V$7,2,TRUE),0)</f>
        <v>1</v>
      </c>
      <c r="CK59" s="1">
        <f>MIN(IFERROR(IF(AX59=[1]Sheet1!$L$2,VLOOKUP(CE59,[1]Sheet1!$N$3:$O$7,2,TRUE),IF(AX59=[1]Sheet1!$L$3,VLOOKUP(CE59,[1]Sheet1!$P$3:$Q$6,2,TRUE),VLOOKUP(CE59,[1]Sheet1!$R$3:$S$6,2,TRUE))),0),INDEX([1]Sheet1!$I:$I,MATCH(CH59,[1]Sheet1!$A:$A,0)))</f>
        <v>0</v>
      </c>
      <c r="CL59" s="15" t="e">
        <f>INDEX([1]Sheet1!D:D,MATCH($CI59,[1]Sheet1!$A:$A,0))</f>
        <v>#N/A</v>
      </c>
      <c r="CM59" s="15" t="e">
        <f>INDEX([1]Sheet1!E:E,MATCH($CI59,[1]Sheet1!$A:$A,0))</f>
        <v>#N/A</v>
      </c>
      <c r="CN59" s="15" t="e">
        <f>INDEX([1]Sheet1!F:F,MATCH($CI59,[1]Sheet1!$A:$A,0))</f>
        <v>#N/A</v>
      </c>
      <c r="CO59" s="15"/>
      <c r="CP59" s="16" t="e">
        <f>IF(COUNTA(CO59)&gt;0,MIN(MIN(SUMPRODUCT(CI59:CK59,CL59:CN59),INDEX([1]Sheet1!$H:$H,MATCH(CH59,[1]Sheet1!$A:$A,0)))+1,5),MIN(SUMPRODUCT(CI59:CK59,CL59:CN59),INDEX([1]Sheet1!$H:$H,MATCH(CH59,[1]Sheet1!$A:$A,0))))</f>
        <v>#N/A</v>
      </c>
      <c r="CQ59" s="17" t="e">
        <f>SUMIFS([1]Rubric!Y:Y,[1]Rubric!V:V,BN59,[1]Rubric!W:W,P59)</f>
        <v>#VALUE!</v>
      </c>
      <c r="CR59" s="5" t="e">
        <f>INDEX([1]Rubric!D:D,MATCH(BP59,[1]Rubric!#REF!,0))</f>
        <v>#REF!</v>
      </c>
      <c r="CS59" s="5" t="e">
        <f>INDEX([1]Rubric!E:E,MATCH(Q59,[1]Rubric!#REF!,0))</f>
        <v>#REF!</v>
      </c>
      <c r="CT59" s="18" t="e">
        <f>SUM(CQ59:CS59)*[1]Rubric!$A$3</f>
        <v>#VALUE!</v>
      </c>
      <c r="CU59" s="19" t="e">
        <f t="shared" si="5"/>
        <v>#N/A</v>
      </c>
    </row>
    <row r="60" spans="1:99" ht="409.5" x14ac:dyDescent="0.25">
      <c r="A60">
        <v>59</v>
      </c>
      <c r="B60" t="s">
        <v>893</v>
      </c>
      <c r="C60" t="str">
        <f t="shared" si="0"/>
        <v>59 - Banyan Software</v>
      </c>
      <c r="D60" t="s">
        <v>486</v>
      </c>
      <c r="F60" s="1"/>
      <c r="G60" s="1" t="e">
        <f>INDEX([1]Apollo!$C$2:$R$2344,MATCH($C60,[1]Apollo!$A$2:$A$2344,0),MATCH(G$1,[1]Apollo!$C$1:$R$1,0))</f>
        <v>#N/A</v>
      </c>
      <c r="H60" s="1"/>
      <c r="I60" s="1" t="e">
        <f>INDEX([1]Apollo!$C$2:$R$2344,MATCH($C60,[1]Apollo!$A$2:$A$2344,0),MATCH(I$1,[1]Apollo!$C$1:$R$1,0))</f>
        <v>#N/A</v>
      </c>
      <c r="K60" s="1" t="e">
        <f>INDEX([1]Apollo!$C$2:$R$2344,MATCH($C60,[1]Apollo!$A$2:$A$2344,0),MATCH(K$1,[1]Apollo!$C$1:$R$1,0))</f>
        <v>#N/A</v>
      </c>
      <c r="L60" s="1" t="e">
        <f>INDEX([1]Apollo!$C$2:$R$2344,MATCH($C60,[1]Apollo!$A$2:$A$2344,0),MATCH(L$1,[1]Apollo!$C$1:$R$1,0))</f>
        <v>#N/A</v>
      </c>
      <c r="M60" s="1"/>
      <c r="N60" s="1"/>
      <c r="O60" s="1" t="e">
        <f>INDEX([1]Apollo!$C$2:$R$2344,MATCH($C60,[1]Apollo!$A$2:$A$2344,0),MATCH(O$1,[1]Apollo!$C$1:$R$1,0))</f>
        <v>#N/A</v>
      </c>
      <c r="P60" s="1">
        <v>4</v>
      </c>
      <c r="Q60" s="1">
        <v>2</v>
      </c>
      <c r="V60" s="1" t="e">
        <f>INDEX([1]Apollo!$C$2:$R$2344,MATCH($C60,[1]Apollo!$A$2:$A$2344,0),MATCH(V$1,[1]Apollo!$C$1:$R$1,0))</f>
        <v>#N/A</v>
      </c>
      <c r="X60" s="1" t="e">
        <f>INDEX([1]Apollo!$C$2:$R$2344,MATCH($C60,[1]Apollo!$A$2:$A$2344,0),MATCH(X$1,[1]Apollo!$C$1:$R$1,0))</f>
        <v>#N/A</v>
      </c>
      <c r="Y60" s="1" t="e">
        <f>INDEX([1]Apollo!$C$2:$R$2344,MATCH($C60,[1]Apollo!$A$2:$A$2344,0),MATCH(Y$1,[1]Apollo!$C$1:$R$1,0))</f>
        <v>#N/A</v>
      </c>
      <c r="Z60" s="1" t="e">
        <f>INDEX([1]Apollo!$C$2:$R$2344,MATCH($C60,[1]Apollo!$A$2:$A$2344,0),MATCH(Z$1,[1]Apollo!$C$1:$R$1,0))</f>
        <v>#N/A</v>
      </c>
      <c r="AA60" s="2" t="e">
        <f>INDEX([1]Apollo!$C$2:$R$2344,MATCH($C60,[1]Apollo!$A$2:$A$2344,0),MATCH(AA$1,[1]Apollo!$C$1:$R$1,0))</f>
        <v>#N/A</v>
      </c>
      <c r="AB60" s="3" t="e">
        <f>INDEX([1]Apollo!$C$2:$R$2344,MATCH($C60,[1]Apollo!$A$2:$A$2344,0),MATCH(AB$1,[1]Apollo!$C$1:$R$1,0))</f>
        <v>#N/A</v>
      </c>
      <c r="AD60" s="1" t="e">
        <f>INDEX([1]Apollo!$C$2:$R$2344,MATCH($C60,[1]Apollo!$A$2:$A$2344,0),MATCH(AD$1,[1]Apollo!$C$1:$R$1,0))</f>
        <v>#N/A</v>
      </c>
      <c r="AE60" s="14" t="s">
        <v>894</v>
      </c>
      <c r="AF60" s="1"/>
      <c r="AG60" s="1" t="s">
        <v>103</v>
      </c>
      <c r="AH60" s="14" t="s">
        <v>894</v>
      </c>
      <c r="AI60" s="1" t="s">
        <v>895</v>
      </c>
      <c r="AJ60" s="14" t="s">
        <v>896</v>
      </c>
      <c r="AK60" s="1" t="s">
        <v>170</v>
      </c>
      <c r="AL60" s="1" t="s">
        <v>106</v>
      </c>
      <c r="AM60" s="1" t="s">
        <v>235</v>
      </c>
      <c r="AN60" s="1" t="s">
        <v>106</v>
      </c>
      <c r="AO60" s="1" t="s">
        <v>106</v>
      </c>
      <c r="AP60" s="1" t="s">
        <v>172</v>
      </c>
      <c r="AQ60" s="1" t="e">
        <f>AE60=#REF!</f>
        <v>#REF!</v>
      </c>
      <c r="AS60" s="1" t="e">
        <f>INDEX([1]Apollo!$C$2:$R$2344,MATCH($C60,[1]Apollo!$A$2:$A$2344,0),MATCH(AS$1,[1]Apollo!$C$1:$R$1,0))</f>
        <v>#N/A</v>
      </c>
      <c r="AT60" s="1" t="e">
        <f t="shared" si="1"/>
        <v>#N/A</v>
      </c>
      <c r="AU60" s="1" t="e">
        <f t="shared" si="2"/>
        <v>#N/A</v>
      </c>
      <c r="AW60" s="1" t="e">
        <f>INDEX([1]Apollo!$C$2:$R$2344,MATCH($C60,[1]Apollo!$A$2:$A$2344,0),MATCH(AW$1,[1]Apollo!$C$1:$R$1,0))</f>
        <v>#N/A</v>
      </c>
      <c r="AX60" s="1" t="e">
        <f>VLOOKUP(AW60,[1]Sheet1!$K$1:$L$4,2,TRUE)</f>
        <v>#N/A</v>
      </c>
      <c r="BA60">
        <v>85</v>
      </c>
      <c r="BB60">
        <v>4.4000000000000004</v>
      </c>
      <c r="BC60">
        <v>4.3</v>
      </c>
      <c r="BD60">
        <v>4.3</v>
      </c>
      <c r="BE60">
        <v>4.5</v>
      </c>
      <c r="BF60" s="5">
        <v>0.96</v>
      </c>
      <c r="BG60" s="5">
        <v>0.9</v>
      </c>
      <c r="BH60" t="e">
        <f>BA60&lt;#REF!</f>
        <v>#REF!</v>
      </c>
      <c r="BI60" t="e">
        <f>BB60&gt;#REF!</f>
        <v>#REF!</v>
      </c>
      <c r="BJ60" t="e">
        <f>BC60&gt;#REF!</f>
        <v>#REF!</v>
      </c>
      <c r="BK60" t="e">
        <f>BD60&gt;#REF!</f>
        <v>#REF!</v>
      </c>
      <c r="BL60" t="e">
        <f>BE60&gt;#REF!</f>
        <v>#REF!</v>
      </c>
      <c r="BM60" s="5" t="e">
        <f>BF60&gt;#REF!</f>
        <v>#REF!</v>
      </c>
      <c r="BN60" t="s">
        <v>115</v>
      </c>
      <c r="BO60" s="1" t="s">
        <v>897</v>
      </c>
      <c r="BP60">
        <v>5</v>
      </c>
      <c r="BQ60">
        <v>0</v>
      </c>
      <c r="BR60" s="1" t="s">
        <v>898</v>
      </c>
      <c r="BS60" t="s">
        <v>899</v>
      </c>
      <c r="BT60" s="1" t="s">
        <v>900</v>
      </c>
      <c r="BU60" s="1"/>
      <c r="BV60" s="1"/>
      <c r="BW60" s="1"/>
      <c r="BX60" s="1"/>
      <c r="BY60" s="1"/>
      <c r="BZ60" s="1"/>
      <c r="CA60" s="1"/>
      <c r="CB60" s="1">
        <v>30</v>
      </c>
      <c r="CC60" s="6">
        <v>-0.55000000000000004</v>
      </c>
      <c r="CD60" s="1">
        <v>244</v>
      </c>
      <c r="CE60" s="6">
        <v>0.13</v>
      </c>
      <c r="CF60" s="6">
        <f t="shared" si="3"/>
        <v>0.12295081967213115</v>
      </c>
      <c r="CG60" s="7" t="e">
        <f t="shared" si="4"/>
        <v>#N/A</v>
      </c>
      <c r="CH60" s="1">
        <v>10</v>
      </c>
      <c r="CI60">
        <f>IFERROR(IF(AX60=[1]Sheet1!$L$2,VLOOKUP(CB60,[1]Sheet1!$X$3:$Y$7,2,TRUE),IF(AX60=[1]Sheet1!$L$3,VLOOKUP(CB60,[1]Sheet1!$Z$3:$AA$7,2,TRUE),VLOOKUP(CB60,[1]Sheet1!$AB$3:$AC$7,2,TRUE))),0)</f>
        <v>0</v>
      </c>
      <c r="CJ60" s="1">
        <f>IFERROR(VLOOKUP(CC60,[1]Sheet1!$U$3:$V$7,2,TRUE),0)</f>
        <v>0</v>
      </c>
      <c r="CK60" s="1">
        <f>MIN(IFERROR(IF(AX60=[1]Sheet1!$L$2,VLOOKUP(CE60,[1]Sheet1!$N$3:$O$7,2,TRUE),IF(AX60=[1]Sheet1!$L$3,VLOOKUP(CE60,[1]Sheet1!$P$3:$Q$6,2,TRUE),VLOOKUP(CE60,[1]Sheet1!$R$3:$S$6,2,TRUE))),0),INDEX([1]Sheet1!$I:$I,MATCH(CH60,[1]Sheet1!$A:$A,0)))</f>
        <v>0</v>
      </c>
      <c r="CL60" s="15" t="e">
        <f>INDEX([1]Sheet1!D:D,MATCH($CI60,[1]Sheet1!$A:$A,0))</f>
        <v>#N/A</v>
      </c>
      <c r="CM60" s="15" t="e">
        <f>INDEX([1]Sheet1!E:E,MATCH($CI60,[1]Sheet1!$A:$A,0))</f>
        <v>#N/A</v>
      </c>
      <c r="CN60" s="15" t="e">
        <f>INDEX([1]Sheet1!F:F,MATCH($CI60,[1]Sheet1!$A:$A,0))</f>
        <v>#N/A</v>
      </c>
      <c r="CO60" s="1" t="s">
        <v>901</v>
      </c>
      <c r="CP60" s="16" t="e">
        <f>IF(COUNTA(CO60)&gt;0,MIN(MIN(SUMPRODUCT(CI60:CK60,CL60:CN60),INDEX([1]Sheet1!$H:$H,MATCH(CH60,[1]Sheet1!$A:$A,0)))+1,5),MIN(SUMPRODUCT(CI60:CK60,CL60:CN60),INDEX([1]Sheet1!$H:$H,MATCH(CH60,[1]Sheet1!$A:$A,0))))</f>
        <v>#N/A</v>
      </c>
      <c r="CQ60" s="17" t="e">
        <f>SUMIFS([1]Rubric!Y:Y,[1]Rubric!V:V,BN60,[1]Rubric!W:W,P60)</f>
        <v>#VALUE!</v>
      </c>
      <c r="CR60" s="5" t="e">
        <f>INDEX([1]Rubric!D:D,MATCH(BP60,[1]Rubric!#REF!,0))</f>
        <v>#REF!</v>
      </c>
      <c r="CS60" s="5" t="e">
        <f>INDEX([1]Rubric!E:E,MATCH(Q60,[1]Rubric!#REF!,0))</f>
        <v>#REF!</v>
      </c>
      <c r="CT60" s="18" t="e">
        <f>SUM(CQ60:CS60)*[1]Rubric!$A$3</f>
        <v>#VALUE!</v>
      </c>
      <c r="CU60" s="19" t="e">
        <f t="shared" si="5"/>
        <v>#N/A</v>
      </c>
    </row>
    <row r="61" spans="1:99" ht="375" x14ac:dyDescent="0.25">
      <c r="A61">
        <v>60</v>
      </c>
      <c r="B61" t="s">
        <v>902</v>
      </c>
      <c r="C61" t="str">
        <f t="shared" si="0"/>
        <v>60 - PSG Global Solutions</v>
      </c>
      <c r="D61" t="s">
        <v>486</v>
      </c>
      <c r="F61" s="1"/>
      <c r="G61" s="1" t="e">
        <f>INDEX([1]Apollo!$C$2:$R$2344,MATCH($C61,[1]Apollo!$A$2:$A$2344,0),MATCH(G$1,[1]Apollo!$C$1:$R$1,0))</f>
        <v>#N/A</v>
      </c>
      <c r="H61" s="1" t="s">
        <v>903</v>
      </c>
      <c r="I61" s="1" t="e">
        <f>INDEX([1]Apollo!$C$2:$R$2344,MATCH($C61,[1]Apollo!$A$2:$A$2344,0),MATCH(I$1,[1]Apollo!$C$1:$R$1,0))</f>
        <v>#N/A</v>
      </c>
      <c r="K61" s="1" t="e">
        <f>INDEX([1]Apollo!$C$2:$R$2344,MATCH($C61,[1]Apollo!$A$2:$A$2344,0),MATCH(K$1,[1]Apollo!$C$1:$R$1,0))</f>
        <v>#N/A</v>
      </c>
      <c r="L61" s="1" t="e">
        <f>INDEX([1]Apollo!$C$2:$R$2344,MATCH($C61,[1]Apollo!$A$2:$A$2344,0),MATCH(L$1,[1]Apollo!$C$1:$R$1,0))</f>
        <v>#N/A</v>
      </c>
      <c r="M61" s="1"/>
      <c r="N61" s="1"/>
      <c r="O61" s="1" t="e">
        <f>INDEX([1]Apollo!$C$2:$R$2344,MATCH($C61,[1]Apollo!$A$2:$A$2344,0),MATCH(O$1,[1]Apollo!$C$1:$R$1,0))</f>
        <v>#N/A</v>
      </c>
      <c r="P61" s="1">
        <v>2.5</v>
      </c>
      <c r="Q61" s="1">
        <v>1</v>
      </c>
      <c r="V61" s="1" t="e">
        <f>INDEX([1]Apollo!$C$2:$R$2344,MATCH($C61,[1]Apollo!$A$2:$A$2344,0),MATCH(V$1,[1]Apollo!$C$1:$R$1,0))</f>
        <v>#N/A</v>
      </c>
      <c r="X61" s="1" t="e">
        <f>INDEX([1]Apollo!$C$2:$R$2344,MATCH($C61,[1]Apollo!$A$2:$A$2344,0),MATCH(X$1,[1]Apollo!$C$1:$R$1,0))</f>
        <v>#N/A</v>
      </c>
      <c r="Y61" s="1" t="e">
        <f>INDEX([1]Apollo!$C$2:$R$2344,MATCH($C61,[1]Apollo!$A$2:$A$2344,0),MATCH(Y$1,[1]Apollo!$C$1:$R$1,0))</f>
        <v>#N/A</v>
      </c>
      <c r="Z61" s="1" t="e">
        <f>INDEX([1]Apollo!$C$2:$R$2344,MATCH($C61,[1]Apollo!$A$2:$A$2344,0),MATCH(Z$1,[1]Apollo!$C$1:$R$1,0))</f>
        <v>#N/A</v>
      </c>
      <c r="AA61" s="2" t="e">
        <f>INDEX([1]Apollo!$C$2:$R$2344,MATCH($C61,[1]Apollo!$A$2:$A$2344,0),MATCH(AA$1,[1]Apollo!$C$1:$R$1,0))</f>
        <v>#N/A</v>
      </c>
      <c r="AB61" s="3" t="e">
        <f>INDEX([1]Apollo!$C$2:$R$2344,MATCH($C61,[1]Apollo!$A$2:$A$2344,0),MATCH(AB$1,[1]Apollo!$C$1:$R$1,0))</f>
        <v>#N/A</v>
      </c>
      <c r="AD61" s="1" t="e">
        <f>INDEX([1]Apollo!$C$2:$R$2344,MATCH($C61,[1]Apollo!$A$2:$A$2344,0),MATCH(AD$1,[1]Apollo!$C$1:$R$1,0))</f>
        <v>#N/A</v>
      </c>
      <c r="AE61" s="14" t="s">
        <v>904</v>
      </c>
      <c r="AF61" s="1"/>
      <c r="AG61" s="1" t="s">
        <v>169</v>
      </c>
      <c r="AH61" s="1"/>
      <c r="AI61" s="1"/>
      <c r="AJ61" s="14" t="s">
        <v>905</v>
      </c>
      <c r="AK61" s="1" t="s">
        <v>311</v>
      </c>
      <c r="AL61" s="1" t="s">
        <v>150</v>
      </c>
      <c r="AM61" s="1" t="s">
        <v>151</v>
      </c>
      <c r="AN61" s="1" t="s">
        <v>106</v>
      </c>
      <c r="AO61" s="1" t="s">
        <v>404</v>
      </c>
      <c r="AP61" s="1" t="s">
        <v>679</v>
      </c>
      <c r="AQ61" s="1" t="e">
        <f>AE61=#REF!</f>
        <v>#REF!</v>
      </c>
      <c r="AS61" s="1" t="e">
        <f>INDEX([1]Apollo!$C$2:$R$2344,MATCH($C61,[1]Apollo!$A$2:$A$2344,0),MATCH(AS$1,[1]Apollo!$C$1:$R$1,0))</f>
        <v>#N/A</v>
      </c>
      <c r="AT61" s="1" t="e">
        <f t="shared" si="1"/>
        <v>#N/A</v>
      </c>
      <c r="AU61" s="1" t="e">
        <f t="shared" si="2"/>
        <v>#N/A</v>
      </c>
      <c r="AW61" s="1" t="e">
        <f>INDEX([1]Apollo!$C$2:$R$2344,MATCH($C61,[1]Apollo!$A$2:$A$2344,0),MATCH(AW$1,[1]Apollo!$C$1:$R$1,0))</f>
        <v>#N/A</v>
      </c>
      <c r="AX61" s="1" t="e">
        <f>VLOOKUP(AW61,[1]Sheet1!$K$1:$L$4,2,TRUE)</f>
        <v>#N/A</v>
      </c>
      <c r="BA61">
        <v>1600</v>
      </c>
      <c r="BB61">
        <v>4.3</v>
      </c>
      <c r="BC61">
        <v>4.2</v>
      </c>
      <c r="BD61">
        <v>4.0999999999999996</v>
      </c>
      <c r="BE61">
        <v>4.4000000000000004</v>
      </c>
      <c r="BF61" s="5">
        <v>0.94</v>
      </c>
      <c r="BG61" s="5">
        <v>0.95</v>
      </c>
      <c r="BH61" t="e">
        <f>BA61&lt;#REF!</f>
        <v>#REF!</v>
      </c>
      <c r="BI61" t="e">
        <f>BB61&gt;#REF!</f>
        <v>#REF!</v>
      </c>
      <c r="BJ61" t="e">
        <f>BC61&gt;#REF!</f>
        <v>#REF!</v>
      </c>
      <c r="BK61" t="e">
        <f>BD61&gt;#REF!</f>
        <v>#REF!</v>
      </c>
      <c r="BL61" t="e">
        <f>BE61&gt;#REF!</f>
        <v>#REF!</v>
      </c>
      <c r="BM61" s="5" t="e">
        <f>BF61&gt;#REF!</f>
        <v>#REF!</v>
      </c>
      <c r="BN61" t="s">
        <v>115</v>
      </c>
      <c r="BO61" s="1" t="s">
        <v>906</v>
      </c>
      <c r="BP61">
        <v>4</v>
      </c>
      <c r="BQ61">
        <v>0</v>
      </c>
      <c r="BR61" s="1" t="s">
        <v>907</v>
      </c>
      <c r="BS61" t="s">
        <v>908</v>
      </c>
      <c r="BT61" s="1" t="s">
        <v>909</v>
      </c>
      <c r="BU61" s="1"/>
      <c r="BV61" s="1"/>
      <c r="BW61" s="1"/>
      <c r="BX61" s="1"/>
      <c r="BY61" s="1"/>
      <c r="BZ61" s="1"/>
      <c r="CA61" s="1"/>
      <c r="CB61" s="1">
        <v>20</v>
      </c>
      <c r="CC61" s="6">
        <v>0.82</v>
      </c>
      <c r="CD61" s="1">
        <v>3353</v>
      </c>
      <c r="CE61" s="6">
        <v>-0.02</v>
      </c>
      <c r="CF61" s="6">
        <f t="shared" si="3"/>
        <v>5.9648076349537726E-3</v>
      </c>
      <c r="CG61" s="7" t="e">
        <f t="shared" si="4"/>
        <v>#N/A</v>
      </c>
      <c r="CH61" s="1">
        <v>1</v>
      </c>
      <c r="CI61">
        <f>IFERROR(IF(AX61=[1]Sheet1!$L$2,VLOOKUP(CB61,[1]Sheet1!$X$3:$Y$7,2,TRUE),IF(AX61=[1]Sheet1!$L$3,VLOOKUP(CB61,[1]Sheet1!$Z$3:$AA$7,2,TRUE),VLOOKUP(CB61,[1]Sheet1!$AB$3:$AC$7,2,TRUE))),0)</f>
        <v>0</v>
      </c>
      <c r="CJ61" s="1">
        <f>IFERROR(VLOOKUP(CC61,[1]Sheet1!$U$3:$V$7,2,TRUE),0)</f>
        <v>5</v>
      </c>
      <c r="CK61" s="1">
        <f>MIN(IFERROR(IF(AX61=[1]Sheet1!$L$2,VLOOKUP(CE61,[1]Sheet1!$N$3:$O$7,2,TRUE),IF(AX61=[1]Sheet1!$L$3,VLOOKUP(CE61,[1]Sheet1!$P$3:$Q$6,2,TRUE),VLOOKUP(CE61,[1]Sheet1!$R$3:$S$6,2,TRUE))),0),INDEX([1]Sheet1!$I:$I,MATCH(CH61,[1]Sheet1!$A:$A,0)))</f>
        <v>0</v>
      </c>
      <c r="CL61" s="15" t="e">
        <f>INDEX([1]Sheet1!D:D,MATCH($CI61,[1]Sheet1!$A:$A,0))</f>
        <v>#N/A</v>
      </c>
      <c r="CM61" s="15" t="e">
        <f>INDEX([1]Sheet1!E:E,MATCH($CI61,[1]Sheet1!$A:$A,0))</f>
        <v>#N/A</v>
      </c>
      <c r="CN61" s="15" t="e">
        <f>INDEX([1]Sheet1!F:F,MATCH($CI61,[1]Sheet1!$A:$A,0))</f>
        <v>#N/A</v>
      </c>
      <c r="CO61" s="15"/>
      <c r="CP61" s="16" t="e">
        <f>IF(COUNTA(CO61)&gt;0,MIN(MIN(SUMPRODUCT(CI61:CK61,CL61:CN61),INDEX([1]Sheet1!$H:$H,MATCH(CH61,[1]Sheet1!$A:$A,0)))+1,5),MIN(SUMPRODUCT(CI61:CK61,CL61:CN61),INDEX([1]Sheet1!$H:$H,MATCH(CH61,[1]Sheet1!$A:$A,0))))</f>
        <v>#N/A</v>
      </c>
      <c r="CQ61" s="17" t="e">
        <f>SUMIFS([1]Rubric!Y:Y,[1]Rubric!V:V,BN61,[1]Rubric!W:W,P61)</f>
        <v>#VALUE!</v>
      </c>
      <c r="CR61" s="5" t="e">
        <f>INDEX([1]Rubric!D:D,MATCH(BP61,[1]Rubric!#REF!,0))</f>
        <v>#REF!</v>
      </c>
      <c r="CS61" s="5" t="e">
        <f>INDEX([1]Rubric!E:E,MATCH(Q61,[1]Rubric!#REF!,0))</f>
        <v>#REF!</v>
      </c>
      <c r="CT61" s="18" t="e">
        <f>SUM(CQ61:CS61)*[1]Rubric!$A$3</f>
        <v>#VALUE!</v>
      </c>
      <c r="CU61" s="19" t="e">
        <f t="shared" si="5"/>
        <v>#N/A</v>
      </c>
    </row>
    <row r="62" spans="1:99" ht="409.5" x14ac:dyDescent="0.25">
      <c r="A62">
        <v>61</v>
      </c>
      <c r="B62" t="s">
        <v>910</v>
      </c>
      <c r="C62" t="str">
        <f t="shared" si="0"/>
        <v>61 - Grid Dynamics</v>
      </c>
      <c r="D62" t="s">
        <v>486</v>
      </c>
      <c r="E62" t="s">
        <v>911</v>
      </c>
      <c r="F62" s="1" t="s">
        <v>912</v>
      </c>
      <c r="G62" s="1" t="str">
        <f>IFERROR(INDEX([1]Apollo!$C$2:$R$2344,MATCH($C62,[1]Apollo!$B$2:$B$2344,0),MATCH(G$1,[1]Apollo!$C$1:$R$1,0)),"")</f>
        <v/>
      </c>
      <c r="H62" s="1" t="s">
        <v>885</v>
      </c>
      <c r="I62" s="1" t="str">
        <f>IFERROR(INDEX([1]Apollo!$C$2:$R$2344,MATCH($C62,[1]Apollo!$B$2:$B$2344,0),MATCH(I$1,[1]Apollo!$C$1:$R$1,0)),"")</f>
        <v/>
      </c>
      <c r="J62" t="s">
        <v>913</v>
      </c>
      <c r="K62" s="1" t="str">
        <f>IFERROR(INDEX([1]Apollo!$C$2:$R$2344,MATCH($C62,[1]Apollo!$B$2:$B$2344,0),MATCH(K$1,[1]Apollo!$C$1:$R$1,0)),"")</f>
        <v/>
      </c>
      <c r="L62" s="1" t="str">
        <f>IFERROR(INDEX([1]Apollo!$C$2:$R$2344,MATCH($C62,[1]Apollo!$B$2:$B$2344,0),MATCH(L$1,[1]Apollo!$C$1:$R$1,0)),"")</f>
        <v/>
      </c>
      <c r="M62" s="1" t="s">
        <v>914</v>
      </c>
      <c r="N62" s="1" t="s">
        <v>914</v>
      </c>
      <c r="O62" s="1" t="str">
        <f>IFERROR(INDEX([1]Apollo!$C$2:$R$2344,MATCH($C62,[1]Apollo!$B$2:$B$2344,0),MATCH(O$1,[1]Apollo!$C$1:$R$1,0)),"")</f>
        <v/>
      </c>
      <c r="P62" s="1">
        <v>3</v>
      </c>
      <c r="Q62" s="1">
        <v>1</v>
      </c>
      <c r="R62" s="12">
        <v>16350</v>
      </c>
      <c r="S62" s="12">
        <v>14430</v>
      </c>
      <c r="T62" s="13">
        <v>38718</v>
      </c>
      <c r="U62" t="s">
        <v>188</v>
      </c>
      <c r="V62" s="1" t="str">
        <f>IFERROR(INDEX([1]Apollo!$C$2:$R$2344,MATCH($C62,[1]Apollo!$B$2:$B$2344,0),MATCH(V$1,[1]Apollo!$C$1:$R$1,0)),"")</f>
        <v/>
      </c>
      <c r="W62" t="s">
        <v>165</v>
      </c>
      <c r="X62" s="1" t="str">
        <f>IFERROR(INDEX([1]Apollo!$C$2:$R$2344,MATCH($C62,[1]Apollo!$B$2:$B$2344,0),MATCH(X$1,[1]Apollo!$C$1:$R$1,0)),"")</f>
        <v/>
      </c>
      <c r="Y62" s="1" t="str">
        <f>IFERROR(INDEX([1]Apollo!$C$2:$R$2344,MATCH($C62,[1]Apollo!$B$2:$B$2344,0),MATCH(Y$1,[1]Apollo!$C$1:$R$1,0)),"")</f>
        <v/>
      </c>
      <c r="Z62" s="1" t="str">
        <f>IFERROR(INDEX([1]Apollo!$C$2:$R$2344,MATCH($C62,[1]Apollo!$B$2:$B$2344,0),MATCH(Z$1,[1]Apollo!$C$1:$R$1,0)),"")</f>
        <v/>
      </c>
      <c r="AA62" s="2" t="str">
        <f>IFERROR(INDEX([1]Apollo!$C$2:$R$2344,MATCH($C62,[1]Apollo!$B$2:$B$2344,0),MATCH(AA$1,[1]Apollo!$C$1:$R$1,0)),"")</f>
        <v/>
      </c>
      <c r="AB62" s="3" t="str">
        <f>IFERROR(INDEX([1]Apollo!$C$2:$R$2344,MATCH($C62,[1]Apollo!$B$2:$B$2344,0),MATCH(AB$1,[1]Apollo!$C$1:$R$1,0)),"")</f>
        <v/>
      </c>
      <c r="AC62" t="s">
        <v>915</v>
      </c>
      <c r="AD62" s="1" t="str">
        <f>IFERROR(INDEX([1]Apollo!$C$2:$R$2344,MATCH($C62,[1]Apollo!$B$2:$B$2344,0),MATCH(AD$1,[1]Apollo!$C$1:$R$1,0)),"")</f>
        <v/>
      </c>
      <c r="AE62" s="14" t="s">
        <v>916</v>
      </c>
      <c r="AF62" s="1"/>
      <c r="AG62" s="1" t="s">
        <v>169</v>
      </c>
      <c r="AH62" s="1"/>
      <c r="AI62" s="1"/>
      <c r="AJ62" s="14" t="s">
        <v>916</v>
      </c>
      <c r="AK62" s="1" t="s">
        <v>311</v>
      </c>
      <c r="AL62" s="1" t="s">
        <v>106</v>
      </c>
      <c r="AM62" s="1" t="s">
        <v>738</v>
      </c>
      <c r="AN62" s="1" t="s">
        <v>360</v>
      </c>
      <c r="AO62" s="1" t="s">
        <v>245</v>
      </c>
      <c r="AP62" s="1" t="s">
        <v>917</v>
      </c>
      <c r="AQ62" s="1" t="e">
        <f>AE62=#REF!</f>
        <v>#REF!</v>
      </c>
      <c r="AR62" t="s">
        <v>918</v>
      </c>
      <c r="AS62" s="1" t="str">
        <f>IFERROR(INDEX([1]Apollo!$C$2:$R$2344,MATCH($C62,[1]Apollo!$B$2:$B$2344,0),MATCH(AS$1,[1]Apollo!$C$1:$R$1,0)),"")</f>
        <v/>
      </c>
      <c r="AT62" s="1" t="str">
        <f t="shared" si="1"/>
        <v>http://www.linkedin.com/company/grid-dynamics</v>
      </c>
      <c r="AU62" s="1" t="str">
        <f t="shared" si="2"/>
        <v>http://www.linkedin.com/company/grid-dynamics/insights</v>
      </c>
      <c r="AV62" t="s">
        <v>174</v>
      </c>
      <c r="AW62" s="1" t="str">
        <f>IFERROR(INDEX([1]Apollo!$C$2:$R$2344,MATCH($C62,[1]Apollo!$B$2:$B$2344,0),MATCH(AW$1,[1]Apollo!$C$1:$R$1,0)),"")</f>
        <v/>
      </c>
      <c r="AX62" s="1" t="e">
        <f>VLOOKUP(AW62,[1]Sheet1!$K$1:$L$4,2,TRUE)</f>
        <v>#N/A</v>
      </c>
      <c r="AY62" t="s">
        <v>114</v>
      </c>
      <c r="AZ62" t="s">
        <v>113</v>
      </c>
      <c r="BA62" s="4">
        <f>INDEX('[1]Glassdoor Scores'!C:C,MATCH($A62,'[1]Glassdoor Scores'!$A:$A,0))</f>
        <v>4.3</v>
      </c>
      <c r="BB62" t="str">
        <f>INDEX('[1]Glassdoor Scores'!B:B,MATCH($A62,'[1]Glassdoor Scores'!$A:$A,0))</f>
        <v>Pendo</v>
      </c>
      <c r="BC62">
        <f>INDEX('[1]Glassdoor Scores'!D:D,MATCH($A62,'[1]Glassdoor Scores'!$A:$A,0))</f>
        <v>460</v>
      </c>
      <c r="BD62">
        <f>INDEX('[1]Glassdoor Scores'!E:E,MATCH($A62,'[1]Glassdoor Scores'!$A:$A,0))</f>
        <v>4</v>
      </c>
      <c r="BE62">
        <f>INDEX('[1]Glassdoor Scores'!F:F,MATCH($A62,'[1]Glassdoor Scores'!$A:$A,0))</f>
        <v>4.0999999999999996</v>
      </c>
      <c r="BF62" s="5">
        <f>INDEX('[1]Glassdoor Scores'!G:G,MATCH($A62,'[1]Glassdoor Scores'!$A:$A,0))</f>
        <v>4.5</v>
      </c>
      <c r="BG62" s="5">
        <f>INDEX('[1]Glassdoor Scores'!H:H,MATCH($A62,'[1]Glassdoor Scores'!$A:$A,0))</f>
        <v>0.93</v>
      </c>
      <c r="BH62" t="e">
        <f>BA62&lt;#REF!</f>
        <v>#REF!</v>
      </c>
      <c r="BI62" t="e">
        <f>BB62&gt;#REF!</f>
        <v>#REF!</v>
      </c>
      <c r="BJ62" t="e">
        <f>BC62&gt;#REF!</f>
        <v>#REF!</v>
      </c>
      <c r="BK62" t="e">
        <f>BD62&gt;#REF!</f>
        <v>#REF!</v>
      </c>
      <c r="BL62" t="e">
        <f>BE62&gt;#REF!</f>
        <v>#REF!</v>
      </c>
      <c r="BM62" t="e">
        <f>BF62&gt;#REF!</f>
        <v>#REF!</v>
      </c>
      <c r="BN62" t="s">
        <v>175</v>
      </c>
      <c r="BO62" s="1" t="s">
        <v>919</v>
      </c>
      <c r="BP62">
        <v>4</v>
      </c>
      <c r="BQ62">
        <v>0</v>
      </c>
      <c r="BR62" s="1" t="s">
        <v>920</v>
      </c>
      <c r="BS62" t="s">
        <v>921</v>
      </c>
      <c r="BT62" s="1" t="s">
        <v>922</v>
      </c>
      <c r="BU62" s="1"/>
      <c r="BV62" s="1"/>
      <c r="BW62" s="1"/>
      <c r="BX62" s="1"/>
      <c r="BY62" s="1"/>
      <c r="BZ62" s="1"/>
      <c r="CA62" s="1"/>
      <c r="CB62" s="1">
        <v>444</v>
      </c>
      <c r="CC62" s="6">
        <v>-0.26</v>
      </c>
      <c r="CD62" s="1">
        <v>4524</v>
      </c>
      <c r="CE62" s="6">
        <v>0.02</v>
      </c>
      <c r="CF62" s="6">
        <f t="shared" si="3"/>
        <v>9.8143236074270557E-2</v>
      </c>
      <c r="CG62" s="7" t="e">
        <f t="shared" si="4"/>
        <v>#VALUE!</v>
      </c>
      <c r="CH62" s="1">
        <v>1</v>
      </c>
      <c r="CI62">
        <f>IFERROR(IF(AX62=[1]Sheet1!$L$2,VLOOKUP(CB62,[1]Sheet1!$X$3:$Y$7,2,TRUE),IF(AX62=[1]Sheet1!$L$3,VLOOKUP(CB62,[1]Sheet1!$Z$3:$AA$7,2,TRUE),VLOOKUP(CB62,[1]Sheet1!$AB$3:$AC$7,2,TRUE))),0)</f>
        <v>0</v>
      </c>
      <c r="CJ62" s="1">
        <f>IFERROR(VLOOKUP(CC62,[1]Sheet1!$U$3:$V$7,2,TRUE),0)</f>
        <v>1</v>
      </c>
      <c r="CK62" s="1">
        <f>MIN(IFERROR(IF(AX62=[1]Sheet1!$L$2,VLOOKUP(CE62,[1]Sheet1!$N$3:$O$7,2,TRUE),IF(AX62=[1]Sheet1!$L$3,VLOOKUP(CE62,[1]Sheet1!$P$3:$Q$6,2,TRUE),VLOOKUP(CE62,[1]Sheet1!$R$3:$S$6,2,TRUE))),0),INDEX([1]Sheet1!$I:$I,MATCH(CH62,[1]Sheet1!$A:$A,0)))</f>
        <v>0</v>
      </c>
      <c r="CL62" s="15" t="e">
        <f>INDEX([1]Sheet1!D:D,MATCH($CI62,[1]Sheet1!$A:$A,0))</f>
        <v>#N/A</v>
      </c>
      <c r="CM62" s="15" t="e">
        <f>INDEX([1]Sheet1!E:E,MATCH($CI62,[1]Sheet1!$A:$A,0))</f>
        <v>#N/A</v>
      </c>
      <c r="CN62" s="15" t="e">
        <f>INDEX([1]Sheet1!F:F,MATCH($CI62,[1]Sheet1!$A:$A,0))</f>
        <v>#N/A</v>
      </c>
      <c r="CO62" s="15"/>
      <c r="CP62" s="16" t="e">
        <f>IF(COUNTA(CO62)&gt;0,MIN(MIN(SUMPRODUCT(CI62:CK62,CL62:CN62),INDEX([1]Sheet1!$H:$H,MATCH(CH62,[1]Sheet1!$A:$A,0)))+1,5),MIN(SUMPRODUCT(CI62:CK62,CL62:CN62),INDEX([1]Sheet1!$H:$H,MATCH(CH62,[1]Sheet1!$A:$A,0))))</f>
        <v>#N/A</v>
      </c>
      <c r="CQ62" s="17" t="e">
        <f>SUMIFS([1]Rubric!Y:Y,[1]Rubric!V:V,BN62,[1]Rubric!W:W,P62)</f>
        <v>#VALUE!</v>
      </c>
      <c r="CR62" s="5" t="e">
        <f>INDEX([1]Rubric!D:D,MATCH(BP62,[1]Rubric!#REF!,0))</f>
        <v>#REF!</v>
      </c>
      <c r="CS62" s="5" t="e">
        <f>INDEX([1]Rubric!E:E,MATCH(Q62,[1]Rubric!#REF!,0))</f>
        <v>#REF!</v>
      </c>
      <c r="CT62" s="18" t="e">
        <f>SUM(CQ62:CS62)*[1]Rubric!$A$3</f>
        <v>#VALUE!</v>
      </c>
      <c r="CU62" s="19" t="e">
        <f t="shared" si="5"/>
        <v>#N/A</v>
      </c>
    </row>
    <row r="63" spans="1:99" ht="409.5" x14ac:dyDescent="0.25">
      <c r="A63">
        <v>62</v>
      </c>
      <c r="B63" t="s">
        <v>923</v>
      </c>
      <c r="C63" t="str">
        <f t="shared" si="0"/>
        <v>62 - Plante Moran</v>
      </c>
      <c r="D63" t="s">
        <v>486</v>
      </c>
      <c r="F63" s="1"/>
      <c r="G63" s="1" t="e">
        <f>INDEX([1]Apollo!$C$2:$R$2344,MATCH($C63,[1]Apollo!$A$2:$A$2344,0),MATCH(G$1,[1]Apollo!$C$1:$R$1,0))</f>
        <v>#N/A</v>
      </c>
      <c r="H63" s="1" t="s">
        <v>924</v>
      </c>
      <c r="I63" s="1" t="e">
        <f>INDEX([1]Apollo!$C$2:$R$2344,MATCH($C63,[1]Apollo!$A$2:$A$2344,0),MATCH(I$1,[1]Apollo!$C$1:$R$1,0))</f>
        <v>#N/A</v>
      </c>
      <c r="K63" s="1" t="e">
        <f>INDEX([1]Apollo!$C$2:$R$2344,MATCH($C63,[1]Apollo!$A$2:$A$2344,0),MATCH(K$1,[1]Apollo!$C$1:$R$1,0))</f>
        <v>#N/A</v>
      </c>
      <c r="L63" s="1" t="e">
        <f>INDEX([1]Apollo!$C$2:$R$2344,MATCH($C63,[1]Apollo!$A$2:$A$2344,0),MATCH(L$1,[1]Apollo!$C$1:$R$1,0))</f>
        <v>#N/A</v>
      </c>
      <c r="M63" s="1"/>
      <c r="N63" s="1"/>
      <c r="O63" s="1" t="e">
        <f>INDEX([1]Apollo!$C$2:$R$2344,MATCH($C63,[1]Apollo!$A$2:$A$2344,0),MATCH(O$1,[1]Apollo!$C$1:$R$1,0))</f>
        <v>#N/A</v>
      </c>
      <c r="P63" s="1">
        <v>3</v>
      </c>
      <c r="Q63" s="1">
        <v>1</v>
      </c>
      <c r="V63" s="1" t="e">
        <f>INDEX([1]Apollo!$C$2:$R$2344,MATCH($C63,[1]Apollo!$A$2:$A$2344,0),MATCH(V$1,[1]Apollo!$C$1:$R$1,0))</f>
        <v>#N/A</v>
      </c>
      <c r="X63" s="1" t="e">
        <f>INDEX([1]Apollo!$C$2:$R$2344,MATCH($C63,[1]Apollo!$A$2:$A$2344,0),MATCH(X$1,[1]Apollo!$C$1:$R$1,0))</f>
        <v>#N/A</v>
      </c>
      <c r="Y63" s="1" t="e">
        <f>INDEX([1]Apollo!$C$2:$R$2344,MATCH($C63,[1]Apollo!$A$2:$A$2344,0),MATCH(Y$1,[1]Apollo!$C$1:$R$1,0))</f>
        <v>#N/A</v>
      </c>
      <c r="Z63" s="1" t="e">
        <f>INDEX([1]Apollo!$C$2:$R$2344,MATCH($C63,[1]Apollo!$A$2:$A$2344,0),MATCH(Z$1,[1]Apollo!$C$1:$R$1,0))</f>
        <v>#N/A</v>
      </c>
      <c r="AA63" s="2" t="e">
        <f>INDEX([1]Apollo!$C$2:$R$2344,MATCH($C63,[1]Apollo!$A$2:$A$2344,0),MATCH(AA$1,[1]Apollo!$C$1:$R$1,0))</f>
        <v>#N/A</v>
      </c>
      <c r="AB63" s="3" t="e">
        <f>INDEX([1]Apollo!$C$2:$R$2344,MATCH($C63,[1]Apollo!$A$2:$A$2344,0),MATCH(AB$1,[1]Apollo!$C$1:$R$1,0))</f>
        <v>#N/A</v>
      </c>
      <c r="AD63" s="1" t="e">
        <f>INDEX([1]Apollo!$C$2:$R$2344,MATCH($C63,[1]Apollo!$A$2:$A$2344,0),MATCH(AD$1,[1]Apollo!$C$1:$R$1,0))</f>
        <v>#N/A</v>
      </c>
      <c r="AE63" s="14" t="s">
        <v>925</v>
      </c>
      <c r="AF63" s="1"/>
      <c r="AG63" s="1" t="s">
        <v>169</v>
      </c>
      <c r="AH63" s="1"/>
      <c r="AI63" s="1"/>
      <c r="AJ63" s="14" t="s">
        <v>926</v>
      </c>
      <c r="AK63" s="1" t="s">
        <v>105</v>
      </c>
      <c r="AL63" s="1" t="s">
        <v>927</v>
      </c>
      <c r="AM63" s="1" t="s">
        <v>261</v>
      </c>
      <c r="AN63" s="1" t="s">
        <v>106</v>
      </c>
      <c r="AO63" s="1" t="s">
        <v>404</v>
      </c>
      <c r="AP63" s="1" t="s">
        <v>645</v>
      </c>
      <c r="AQ63" s="1" t="e">
        <f>AE63=#REF!</f>
        <v>#REF!</v>
      </c>
      <c r="AS63" s="1" t="e">
        <f>INDEX([1]Apollo!$C$2:$R$2344,MATCH($C63,[1]Apollo!$A$2:$A$2344,0),MATCH(AS$1,[1]Apollo!$C$1:$R$1,0))</f>
        <v>#N/A</v>
      </c>
      <c r="AT63" s="1" t="e">
        <f t="shared" si="1"/>
        <v>#N/A</v>
      </c>
      <c r="AU63" s="1" t="e">
        <f t="shared" si="2"/>
        <v>#N/A</v>
      </c>
      <c r="AW63" s="1" t="e">
        <f>INDEX([1]Apollo!$C$2:$R$2344,MATCH($C63,[1]Apollo!$A$2:$A$2344,0),MATCH(AW$1,[1]Apollo!$C$1:$R$1,0))</f>
        <v>#N/A</v>
      </c>
      <c r="AX63" s="1" t="e">
        <f>VLOOKUP(AW63,[1]Sheet1!$K$1:$L$4,2,TRUE)</f>
        <v>#N/A</v>
      </c>
      <c r="BA63">
        <v>1300</v>
      </c>
      <c r="BB63">
        <v>4.2</v>
      </c>
      <c r="BC63">
        <v>4</v>
      </c>
      <c r="BD63">
        <v>4.0999999999999996</v>
      </c>
      <c r="BE63">
        <v>4.5</v>
      </c>
      <c r="BF63" s="5">
        <v>0.94</v>
      </c>
      <c r="BG63" s="5">
        <v>0.98</v>
      </c>
      <c r="BH63" t="e">
        <f>BA63&lt;#REF!</f>
        <v>#REF!</v>
      </c>
      <c r="BI63" t="e">
        <f>BB63&gt;#REF!</f>
        <v>#REF!</v>
      </c>
      <c r="BJ63" t="e">
        <f>BC63&gt;#REF!</f>
        <v>#REF!</v>
      </c>
      <c r="BK63" t="e">
        <f>BD63&gt;#REF!</f>
        <v>#REF!</v>
      </c>
      <c r="BL63" t="e">
        <f>BE63&gt;#REF!</f>
        <v>#REF!</v>
      </c>
      <c r="BM63" s="5" t="e">
        <f>BF63&gt;#REF!</f>
        <v>#REF!</v>
      </c>
      <c r="BN63" t="s">
        <v>175</v>
      </c>
      <c r="BO63" s="1" t="s">
        <v>928</v>
      </c>
      <c r="BP63">
        <v>4</v>
      </c>
      <c r="BQ63">
        <v>0</v>
      </c>
      <c r="BR63" s="1" t="s">
        <v>929</v>
      </c>
      <c r="BS63" t="s">
        <v>930</v>
      </c>
      <c r="BT63" s="1" t="s">
        <v>931</v>
      </c>
      <c r="BU63" s="1"/>
      <c r="BV63" s="1"/>
      <c r="BW63" s="1"/>
      <c r="BX63" s="1"/>
      <c r="BY63" s="1"/>
      <c r="BZ63" s="1"/>
      <c r="CA63" s="1"/>
      <c r="CB63" s="1">
        <v>314</v>
      </c>
      <c r="CC63" s="6">
        <v>-0.4</v>
      </c>
      <c r="CD63" s="1">
        <v>4661</v>
      </c>
      <c r="CE63" s="6">
        <v>0.03</v>
      </c>
      <c r="CF63" s="6">
        <f t="shared" si="3"/>
        <v>6.7367517700064369E-2</v>
      </c>
      <c r="CG63" s="7" t="e">
        <f t="shared" si="4"/>
        <v>#N/A</v>
      </c>
      <c r="CH63" s="1">
        <v>1</v>
      </c>
      <c r="CI63">
        <f>IFERROR(IF(AX63=[1]Sheet1!$L$2,VLOOKUP(CB63,[1]Sheet1!$X$3:$Y$7,2,TRUE),IF(AX63=[1]Sheet1!$L$3,VLOOKUP(CB63,[1]Sheet1!$Z$3:$AA$7,2,TRUE),VLOOKUP(CB63,[1]Sheet1!$AB$3:$AC$7,2,TRUE))),0)</f>
        <v>0</v>
      </c>
      <c r="CJ63" s="1">
        <f>IFERROR(VLOOKUP(CC63,[1]Sheet1!$U$3:$V$7,2,TRUE),0)</f>
        <v>1</v>
      </c>
      <c r="CK63" s="1">
        <f>MIN(IFERROR(IF(AX63=[1]Sheet1!$L$2,VLOOKUP(CE63,[1]Sheet1!$N$3:$O$7,2,TRUE),IF(AX63=[1]Sheet1!$L$3,VLOOKUP(CE63,[1]Sheet1!$P$3:$Q$6,2,TRUE),VLOOKUP(CE63,[1]Sheet1!$R$3:$S$6,2,TRUE))),0),INDEX([1]Sheet1!$I:$I,MATCH(CH63,[1]Sheet1!$A:$A,0)))</f>
        <v>0</v>
      </c>
      <c r="CL63" s="15" t="e">
        <f>INDEX([1]Sheet1!D:D,MATCH($CI63,[1]Sheet1!$A:$A,0))</f>
        <v>#N/A</v>
      </c>
      <c r="CM63" s="15" t="e">
        <f>INDEX([1]Sheet1!E:E,MATCH($CI63,[1]Sheet1!$A:$A,0))</f>
        <v>#N/A</v>
      </c>
      <c r="CN63" s="15" t="e">
        <f>INDEX([1]Sheet1!F:F,MATCH($CI63,[1]Sheet1!$A:$A,0))</f>
        <v>#N/A</v>
      </c>
      <c r="CO63" s="15"/>
      <c r="CP63" s="16" t="e">
        <f>IF(COUNTA(CO63)&gt;0,MIN(MIN(SUMPRODUCT(CI63:CK63,CL63:CN63),INDEX([1]Sheet1!$H:$H,MATCH(CH63,[1]Sheet1!$A:$A,0)))+1,5),MIN(SUMPRODUCT(CI63:CK63,CL63:CN63),INDEX([1]Sheet1!$H:$H,MATCH(CH63,[1]Sheet1!$A:$A,0))))</f>
        <v>#N/A</v>
      </c>
      <c r="CQ63" s="17" t="e">
        <f>SUMIFS([1]Rubric!Y:Y,[1]Rubric!V:V,BN63,[1]Rubric!W:W,P63)</f>
        <v>#VALUE!</v>
      </c>
      <c r="CR63" s="5" t="e">
        <f>INDEX([1]Rubric!D:D,MATCH(BP63,[1]Rubric!#REF!,0))</f>
        <v>#REF!</v>
      </c>
      <c r="CS63" s="5" t="e">
        <f>INDEX([1]Rubric!E:E,MATCH(Q63,[1]Rubric!#REF!,0))</f>
        <v>#REF!</v>
      </c>
      <c r="CT63" s="18" t="e">
        <f>SUM(CQ63:CS63)*[1]Rubric!$A$3</f>
        <v>#VALUE!</v>
      </c>
      <c r="CU63" s="19" t="e">
        <f t="shared" si="5"/>
        <v>#N/A</v>
      </c>
    </row>
    <row r="64" spans="1:99" ht="409.5" x14ac:dyDescent="0.25">
      <c r="A64">
        <v>63</v>
      </c>
      <c r="B64" t="s">
        <v>932</v>
      </c>
      <c r="C64" t="str">
        <f t="shared" si="0"/>
        <v>63 - DataArt</v>
      </c>
      <c r="D64" t="s">
        <v>486</v>
      </c>
      <c r="E64" t="s">
        <v>933</v>
      </c>
      <c r="F64" s="1" t="s">
        <v>934</v>
      </c>
      <c r="G64" s="1" t="str">
        <f>IFERROR(INDEX([1]Apollo!$C$2:$R$2344,MATCH($C64,[1]Apollo!$B$2:$B$2344,0),MATCH(G$1,[1]Apollo!$C$1:$R$1,0)),"")</f>
        <v/>
      </c>
      <c r="H64" s="1" t="s">
        <v>885</v>
      </c>
      <c r="I64" s="1" t="str">
        <f>IFERROR(INDEX([1]Apollo!$C$2:$R$2344,MATCH($C64,[1]Apollo!$B$2:$B$2344,0),MATCH(I$1,[1]Apollo!$C$1:$R$1,0)),"")</f>
        <v/>
      </c>
      <c r="J64" t="s">
        <v>565</v>
      </c>
      <c r="K64" s="1" t="str">
        <f>IFERROR(INDEX([1]Apollo!$C$2:$R$2344,MATCH($C64,[1]Apollo!$B$2:$B$2344,0),MATCH(K$1,[1]Apollo!$C$1:$R$1,0)),"")</f>
        <v/>
      </c>
      <c r="L64" s="1" t="str">
        <f>IFERROR(INDEX([1]Apollo!$C$2:$R$2344,MATCH($C64,[1]Apollo!$B$2:$B$2344,0),MATCH(L$1,[1]Apollo!$C$1:$R$1,0)),"")</f>
        <v/>
      </c>
      <c r="M64" s="1" t="s">
        <v>935</v>
      </c>
      <c r="N64" s="1" t="s">
        <v>936</v>
      </c>
      <c r="O64" s="1" t="str">
        <f>IFERROR(INDEX([1]Apollo!$C$2:$R$2344,MATCH($C64,[1]Apollo!$B$2:$B$2344,0),MATCH(O$1,[1]Apollo!$C$1:$R$1,0)),"")</f>
        <v/>
      </c>
      <c r="P64" s="1">
        <v>3</v>
      </c>
      <c r="Q64" s="1">
        <v>1</v>
      </c>
      <c r="R64" s="12">
        <v>6152</v>
      </c>
      <c r="S64" s="12">
        <v>5201</v>
      </c>
      <c r="T64" s="13">
        <v>35431</v>
      </c>
      <c r="U64" t="s">
        <v>188</v>
      </c>
      <c r="V64" s="1" t="str">
        <f>IFERROR(INDEX([1]Apollo!$C$2:$R$2344,MATCH($C64,[1]Apollo!$B$2:$B$2344,0),MATCH(V$1,[1]Apollo!$C$1:$R$1,0)),"")</f>
        <v/>
      </c>
      <c r="W64" t="s">
        <v>165</v>
      </c>
      <c r="X64" s="1" t="str">
        <f>IFERROR(INDEX([1]Apollo!$C$2:$R$2344,MATCH($C64,[1]Apollo!$B$2:$B$2344,0),MATCH(X$1,[1]Apollo!$C$1:$R$1,0)),"")</f>
        <v/>
      </c>
      <c r="Y64" s="1" t="str">
        <f>IFERROR(INDEX([1]Apollo!$C$2:$R$2344,MATCH($C64,[1]Apollo!$B$2:$B$2344,0),MATCH(Y$1,[1]Apollo!$C$1:$R$1,0)),"")</f>
        <v/>
      </c>
      <c r="Z64" s="1" t="str">
        <f>IFERROR(INDEX([1]Apollo!$C$2:$R$2344,MATCH($C64,[1]Apollo!$B$2:$B$2344,0),MATCH(Z$1,[1]Apollo!$C$1:$R$1,0)),"")</f>
        <v/>
      </c>
      <c r="AA64" s="2" t="str">
        <f>IFERROR(INDEX([1]Apollo!$C$2:$R$2344,MATCH($C64,[1]Apollo!$B$2:$B$2344,0),MATCH(AA$1,[1]Apollo!$C$1:$R$1,0)),"")</f>
        <v/>
      </c>
      <c r="AB64" s="3" t="str">
        <f>IFERROR(INDEX([1]Apollo!$C$2:$R$2344,MATCH($C64,[1]Apollo!$B$2:$B$2344,0),MATCH(AB$1,[1]Apollo!$C$1:$R$1,0)),"")</f>
        <v/>
      </c>
      <c r="AC64" t="s">
        <v>937</v>
      </c>
      <c r="AD64" s="1" t="str">
        <f>IFERROR(INDEX([1]Apollo!$C$2:$R$2344,MATCH($C64,[1]Apollo!$B$2:$B$2344,0),MATCH(AD$1,[1]Apollo!$C$1:$R$1,0)),"")</f>
        <v/>
      </c>
      <c r="AE64" s="14" t="s">
        <v>938</v>
      </c>
      <c r="AF64" s="1" t="s">
        <v>168</v>
      </c>
      <c r="AG64" s="1" t="s">
        <v>169</v>
      </c>
      <c r="AH64" s="1"/>
      <c r="AI64" s="1"/>
      <c r="AJ64" s="14" t="s">
        <v>938</v>
      </c>
      <c r="AK64" s="1" t="s">
        <v>311</v>
      </c>
      <c r="AL64" s="1" t="s">
        <v>106</v>
      </c>
      <c r="AM64" s="1" t="s">
        <v>939</v>
      </c>
      <c r="AN64" s="1" t="s">
        <v>360</v>
      </c>
      <c r="AO64" s="1" t="s">
        <v>245</v>
      </c>
      <c r="AP64" s="1" t="s">
        <v>888</v>
      </c>
      <c r="AQ64" s="1" t="e">
        <f>AE64=#REF!</f>
        <v>#REF!</v>
      </c>
      <c r="AR64" t="s">
        <v>940</v>
      </c>
      <c r="AS64" s="1" t="str">
        <f>IFERROR(INDEX([1]Apollo!$C$2:$R$2344,MATCH($C64,[1]Apollo!$B$2:$B$2344,0),MATCH(AS$1,[1]Apollo!$C$1:$R$1,0)),"")</f>
        <v/>
      </c>
      <c r="AT64" s="1" t="str">
        <f t="shared" si="1"/>
        <v>http://www.linkedin.com/company/dataart</v>
      </c>
      <c r="AU64" s="1" t="str">
        <f t="shared" si="2"/>
        <v>http://www.linkedin.com/company/dataart/insights</v>
      </c>
      <c r="AV64" t="s">
        <v>112</v>
      </c>
      <c r="AW64" s="1" t="str">
        <f>IFERROR(INDEX([1]Apollo!$C$2:$R$2344,MATCH($C64,[1]Apollo!$B$2:$B$2344,0),MATCH(AW$1,[1]Apollo!$C$1:$R$1,0)),"")</f>
        <v/>
      </c>
      <c r="AX64" s="1" t="e">
        <f>VLOOKUP(AW64,[1]Sheet1!$K$1:$L$4,2,TRUE)</f>
        <v>#N/A</v>
      </c>
      <c r="AY64" t="s">
        <v>114</v>
      </c>
      <c r="AZ64" t="s">
        <v>113</v>
      </c>
      <c r="BA64" s="4">
        <f>INDEX('[1]Glassdoor Scores'!C:C,MATCH($A64,'[1]Glassdoor Scores'!$A:$A,0))</f>
        <v>4.5999999999999996</v>
      </c>
      <c r="BB64" t="str">
        <f>INDEX('[1]Glassdoor Scores'!B:B,MATCH($A64,'[1]Glassdoor Scores'!$A:$A,0))</f>
        <v>Axonius</v>
      </c>
      <c r="BC64">
        <f>INDEX('[1]Glassdoor Scores'!D:D,MATCH($A64,'[1]Glassdoor Scores'!$A:$A,0))</f>
        <v>210</v>
      </c>
      <c r="BD64">
        <f>INDEX('[1]Glassdoor Scores'!E:E,MATCH($A64,'[1]Glassdoor Scores'!$A:$A,0))</f>
        <v>4.3</v>
      </c>
      <c r="BE64">
        <f>INDEX('[1]Glassdoor Scores'!F:F,MATCH($A64,'[1]Glassdoor Scores'!$A:$A,0))</f>
        <v>4.5</v>
      </c>
      <c r="BF64" s="5">
        <f>INDEX('[1]Glassdoor Scores'!G:G,MATCH($A64,'[1]Glassdoor Scores'!$A:$A,0))</f>
        <v>4.8</v>
      </c>
      <c r="BG64" s="5">
        <f>INDEX('[1]Glassdoor Scores'!H:H,MATCH($A64,'[1]Glassdoor Scores'!$A:$A,0))</f>
        <v>0.97</v>
      </c>
      <c r="BH64" t="e">
        <f>BA64&lt;#REF!</f>
        <v>#REF!</v>
      </c>
      <c r="BI64" t="e">
        <f>BB64&gt;#REF!</f>
        <v>#REF!</v>
      </c>
      <c r="BJ64" t="e">
        <f>BC64&gt;#REF!</f>
        <v>#REF!</v>
      </c>
      <c r="BK64" t="e">
        <f>BD64&gt;#REF!</f>
        <v>#REF!</v>
      </c>
      <c r="BL64" t="e">
        <f>BE64&gt;#REF!</f>
        <v>#REF!</v>
      </c>
      <c r="BM64" t="e">
        <f>BF64&gt;#REF!</f>
        <v>#REF!</v>
      </c>
      <c r="BN64" t="s">
        <v>115</v>
      </c>
      <c r="BO64" s="1" t="s">
        <v>941</v>
      </c>
      <c r="BP64">
        <v>5</v>
      </c>
      <c r="BQ64">
        <v>0</v>
      </c>
      <c r="BR64" s="1" t="s">
        <v>942</v>
      </c>
      <c r="BS64" t="s">
        <v>943</v>
      </c>
      <c r="BT64" s="1" t="s">
        <v>944</v>
      </c>
      <c r="BU64" s="1"/>
      <c r="BV64" s="1"/>
      <c r="BW64" s="1"/>
      <c r="BX64" s="1"/>
      <c r="BY64" s="1"/>
      <c r="BZ64" s="1"/>
      <c r="CA64" s="1"/>
      <c r="CB64" s="24">
        <v>13</v>
      </c>
      <c r="CC64" s="6" t="s">
        <v>480</v>
      </c>
      <c r="CD64" s="1">
        <v>5428</v>
      </c>
      <c r="CE64" s="6">
        <v>0.01</v>
      </c>
      <c r="CF64" s="6">
        <f t="shared" si="3"/>
        <v>2.3949889462048638E-3</v>
      </c>
      <c r="CG64" s="7" t="e">
        <f t="shared" si="4"/>
        <v>#VALUE!</v>
      </c>
      <c r="CH64" s="1">
        <v>4</v>
      </c>
      <c r="CI64">
        <f>IFERROR(IF(AX64=[1]Sheet1!$L$2,VLOOKUP(CB64,[1]Sheet1!$X$3:$Y$7,2,TRUE),IF(AX64=[1]Sheet1!$L$3,VLOOKUP(CB64,[1]Sheet1!$Z$3:$AA$7,2,TRUE),VLOOKUP(CB64,[1]Sheet1!$AB$3:$AC$7,2,TRUE))),0)</f>
        <v>0</v>
      </c>
      <c r="CJ64" s="1">
        <f>IFERROR(VLOOKUP(CC64,[1]Sheet1!$U$3:$V$7,2,TRUE),0)</f>
        <v>0</v>
      </c>
      <c r="CK64" s="1">
        <f>MIN(IFERROR(IF(AX64=[1]Sheet1!$L$2,VLOOKUP(CE64,[1]Sheet1!$N$3:$O$7,2,TRUE),IF(AX64=[1]Sheet1!$L$3,VLOOKUP(CE64,[1]Sheet1!$P$3:$Q$6,2,TRUE),VLOOKUP(CE64,[1]Sheet1!$R$3:$S$6,2,TRUE))),0),INDEX([1]Sheet1!$I:$I,MATCH(CH64,[1]Sheet1!$A:$A,0)))</f>
        <v>0</v>
      </c>
      <c r="CL64" s="15" t="e">
        <f>INDEX([1]Sheet1!D:D,MATCH($CI64,[1]Sheet1!$A:$A,0))</f>
        <v>#N/A</v>
      </c>
      <c r="CM64" s="15" t="e">
        <f>INDEX([1]Sheet1!E:E,MATCH($CI64,[1]Sheet1!$A:$A,0))</f>
        <v>#N/A</v>
      </c>
      <c r="CN64" s="15" t="e">
        <f>INDEX([1]Sheet1!F:F,MATCH($CI64,[1]Sheet1!$A:$A,0))</f>
        <v>#N/A</v>
      </c>
      <c r="CO64" s="15"/>
      <c r="CP64" s="16" t="e">
        <f>IF(COUNTA(CO64)&gt;0,MIN(MIN(SUMPRODUCT(CI64:CK64,CL64:CN64),INDEX([1]Sheet1!$H:$H,MATCH(CH64,[1]Sheet1!$A:$A,0)))+1,5),MIN(SUMPRODUCT(CI64:CK64,CL64:CN64),INDEX([1]Sheet1!$H:$H,MATCH(CH64,[1]Sheet1!$A:$A,0))))</f>
        <v>#N/A</v>
      </c>
      <c r="CQ64" s="17" t="e">
        <f>SUMIFS([1]Rubric!Y:Y,[1]Rubric!V:V,BN64,[1]Rubric!W:W,P64)</f>
        <v>#VALUE!</v>
      </c>
      <c r="CR64" s="5" t="e">
        <f>INDEX([1]Rubric!D:D,MATCH(BP64,[1]Rubric!#REF!,0))</f>
        <v>#REF!</v>
      </c>
      <c r="CS64" s="5" t="e">
        <f>INDEX([1]Rubric!E:E,MATCH(Q64,[1]Rubric!#REF!,0))</f>
        <v>#REF!</v>
      </c>
      <c r="CT64" s="18" t="e">
        <f>SUM(CQ64:CS64)*[1]Rubric!$A$3</f>
        <v>#VALUE!</v>
      </c>
      <c r="CU64" s="19" t="e">
        <f t="shared" si="5"/>
        <v>#N/A</v>
      </c>
    </row>
    <row r="65" spans="1:99" ht="409.5" x14ac:dyDescent="0.25">
      <c r="A65">
        <v>64</v>
      </c>
      <c r="B65" t="s">
        <v>945</v>
      </c>
      <c r="C65" t="str">
        <f t="shared" si="0"/>
        <v>64 - CSG International</v>
      </c>
      <c r="D65" t="s">
        <v>486</v>
      </c>
      <c r="E65" t="s">
        <v>946</v>
      </c>
      <c r="F65" s="1" t="s">
        <v>947</v>
      </c>
      <c r="G65" s="1" t="str">
        <f>IFERROR(INDEX([1]Apollo!$C$2:$R$2344,MATCH($C65,[1]Apollo!$B$2:$B$2344,0),MATCH(G$1,[1]Apollo!$C$1:$R$1,0)),"")</f>
        <v/>
      </c>
      <c r="H65" s="1"/>
      <c r="I65" s="1" t="str">
        <f>IFERROR(INDEX([1]Apollo!$C$2:$R$2344,MATCH($C65,[1]Apollo!$B$2:$B$2344,0),MATCH(I$1,[1]Apollo!$C$1:$R$1,0)),"")</f>
        <v/>
      </c>
      <c r="J65" t="s">
        <v>948</v>
      </c>
      <c r="K65" s="1" t="str">
        <f>IFERROR(INDEX([1]Apollo!$C$2:$R$2344,MATCH($C65,[1]Apollo!$B$2:$B$2344,0),MATCH(K$1,[1]Apollo!$C$1:$R$1,0)),"")</f>
        <v/>
      </c>
      <c r="L65" s="1" t="str">
        <f>IFERROR(INDEX([1]Apollo!$C$2:$R$2344,MATCH($C65,[1]Apollo!$B$2:$B$2344,0),MATCH(L$1,[1]Apollo!$C$1:$R$1,0)),"")</f>
        <v/>
      </c>
      <c r="M65" s="1" t="s">
        <v>949</v>
      </c>
      <c r="N65" s="1" t="s">
        <v>950</v>
      </c>
      <c r="O65" s="1" t="str">
        <f>IFERROR(INDEX([1]Apollo!$C$2:$R$2344,MATCH($C65,[1]Apollo!$B$2:$B$2344,0),MATCH(O$1,[1]Apollo!$C$1:$R$1,0)),"")</f>
        <v/>
      </c>
      <c r="P65" s="1">
        <v>4</v>
      </c>
      <c r="Q65" s="1">
        <v>4</v>
      </c>
      <c r="R65" s="12">
        <v>46385</v>
      </c>
      <c r="S65" s="12">
        <v>42261</v>
      </c>
      <c r="T65" s="13">
        <v>34335</v>
      </c>
      <c r="U65" t="s">
        <v>188</v>
      </c>
      <c r="V65" s="1" t="str">
        <f>IFERROR(INDEX([1]Apollo!$C$2:$R$2344,MATCH($C65,[1]Apollo!$B$2:$B$2344,0),MATCH(V$1,[1]Apollo!$C$1:$R$1,0)),"")</f>
        <v/>
      </c>
      <c r="W65" t="s">
        <v>100</v>
      </c>
      <c r="X65" s="1" t="str">
        <f>IFERROR(INDEX([1]Apollo!$C$2:$R$2344,MATCH($C65,[1]Apollo!$B$2:$B$2344,0),MATCH(X$1,[1]Apollo!$C$1:$R$1,0)),"")</f>
        <v/>
      </c>
      <c r="Y65" s="1" t="str">
        <f>IFERROR(INDEX([1]Apollo!$C$2:$R$2344,MATCH($C65,[1]Apollo!$B$2:$B$2344,0),MATCH(Y$1,[1]Apollo!$C$1:$R$1,0)),"")</f>
        <v/>
      </c>
      <c r="Z65" s="1" t="str">
        <f>IFERROR(INDEX([1]Apollo!$C$2:$R$2344,MATCH($C65,[1]Apollo!$B$2:$B$2344,0),MATCH(Z$1,[1]Apollo!$C$1:$R$1,0)),"")</f>
        <v/>
      </c>
      <c r="AA65" s="2" t="str">
        <f>IFERROR(INDEX([1]Apollo!$C$2:$R$2344,MATCH($C65,[1]Apollo!$B$2:$B$2344,0),MATCH(AA$1,[1]Apollo!$C$1:$R$1,0)),"")</f>
        <v/>
      </c>
      <c r="AB65" s="3" t="str">
        <f>IFERROR(INDEX([1]Apollo!$C$2:$R$2344,MATCH($C65,[1]Apollo!$B$2:$B$2344,0),MATCH(AB$1,[1]Apollo!$C$1:$R$1,0)),"")</f>
        <v/>
      </c>
      <c r="AC65" t="s">
        <v>951</v>
      </c>
      <c r="AD65" s="1" t="str">
        <f>IFERROR(INDEX([1]Apollo!$C$2:$R$2344,MATCH($C65,[1]Apollo!$B$2:$B$2344,0),MATCH(AD$1,[1]Apollo!$C$1:$R$1,0)),"")</f>
        <v/>
      </c>
      <c r="AE65" s="1" t="s">
        <v>952</v>
      </c>
      <c r="AF65" s="1" t="s">
        <v>168</v>
      </c>
      <c r="AG65" s="1" t="s">
        <v>169</v>
      </c>
      <c r="AH65" s="1"/>
      <c r="AI65" s="1"/>
      <c r="AJ65" s="14" t="s">
        <v>953</v>
      </c>
      <c r="AK65" s="1" t="s">
        <v>149</v>
      </c>
      <c r="AL65" s="1" t="s">
        <v>203</v>
      </c>
      <c r="AM65" s="1" t="s">
        <v>151</v>
      </c>
      <c r="AN65" s="1" t="s">
        <v>954</v>
      </c>
      <c r="AO65" s="1" t="s">
        <v>279</v>
      </c>
      <c r="AP65" s="1" t="s">
        <v>219</v>
      </c>
      <c r="AQ65" s="1" t="e">
        <f>AE65=#REF!</f>
        <v>#REF!</v>
      </c>
      <c r="AR65" t="s">
        <v>955</v>
      </c>
      <c r="AS65" s="1" t="str">
        <f>IFERROR(INDEX([1]Apollo!$C$2:$R$2344,MATCH($C65,[1]Apollo!$B$2:$B$2344,0),MATCH(AS$1,[1]Apollo!$C$1:$R$1,0)),"")</f>
        <v/>
      </c>
      <c r="AT65" s="1" t="str">
        <f t="shared" si="1"/>
        <v>https://www.linkedin.com/company/csg-</v>
      </c>
      <c r="AU65" s="1" t="str">
        <f t="shared" si="2"/>
        <v>https://www.linkedin.com/company/csg-/insights</v>
      </c>
      <c r="AV65" t="s">
        <v>112</v>
      </c>
      <c r="AW65" s="1">
        <v>7700</v>
      </c>
      <c r="AX65" s="1" t="str">
        <f>VLOOKUP(AW65,[1]Sheet1!$K$1:$L$4,2,TRUE)</f>
        <v>&lt;10,000</v>
      </c>
      <c r="AY65" t="s">
        <v>114</v>
      </c>
      <c r="AZ65" t="s">
        <v>113</v>
      </c>
      <c r="BA65" s="4">
        <f>INDEX('[1]Glassdoor Scores'!C:C,MATCH($A65,'[1]Glassdoor Scores'!$A:$A,0))</f>
        <v>4.2</v>
      </c>
      <c r="BB65" t="str">
        <f>INDEX('[1]Glassdoor Scores'!B:B,MATCH($A65,'[1]Glassdoor Scores'!$A:$A,0))</f>
        <v>PayJoy</v>
      </c>
      <c r="BC65">
        <f>INDEX('[1]Glassdoor Scores'!D:D,MATCH($A65,'[1]Glassdoor Scores'!$A:$A,0))</f>
        <v>185</v>
      </c>
      <c r="BD65">
        <f>INDEX('[1]Glassdoor Scores'!E:E,MATCH($A65,'[1]Glassdoor Scores'!$A:$A,0))</f>
        <v>3.8</v>
      </c>
      <c r="BE65">
        <f>INDEX('[1]Glassdoor Scores'!F:F,MATCH($A65,'[1]Glassdoor Scores'!$A:$A,0))</f>
        <v>4</v>
      </c>
      <c r="BF65" s="5">
        <f>INDEX('[1]Glassdoor Scores'!G:G,MATCH($A65,'[1]Glassdoor Scores'!$A:$A,0))</f>
        <v>4.2</v>
      </c>
      <c r="BG65" s="5">
        <f>INDEX('[1]Glassdoor Scores'!H:H,MATCH($A65,'[1]Glassdoor Scores'!$A:$A,0))</f>
        <v>0.91</v>
      </c>
      <c r="BH65" t="e">
        <f>BA65&lt;#REF!</f>
        <v>#REF!</v>
      </c>
      <c r="BI65" t="e">
        <f>BB65&gt;#REF!</f>
        <v>#REF!</v>
      </c>
      <c r="BJ65" t="e">
        <f>BC65&gt;#REF!</f>
        <v>#REF!</v>
      </c>
      <c r="BK65" t="e">
        <f>BD65&gt;#REF!</f>
        <v>#REF!</v>
      </c>
      <c r="BL65" t="e">
        <f>BE65&gt;#REF!</f>
        <v>#REF!</v>
      </c>
      <c r="BM65" t="e">
        <f>BF65&gt;#REF!</f>
        <v>#REF!</v>
      </c>
      <c r="BN65" t="s">
        <v>440</v>
      </c>
      <c r="BO65" s="1" t="s">
        <v>956</v>
      </c>
      <c r="BP65">
        <v>5</v>
      </c>
      <c r="BQ65">
        <v>0</v>
      </c>
      <c r="BR65" s="1" t="s">
        <v>957</v>
      </c>
      <c r="BS65" t="s">
        <v>958</v>
      </c>
      <c r="BT65" s="1" t="s">
        <v>959</v>
      </c>
      <c r="BU65" s="1"/>
      <c r="BV65" s="1"/>
      <c r="BW65" s="1"/>
      <c r="BX65" s="1"/>
      <c r="BY65" s="1"/>
      <c r="BZ65" s="1"/>
      <c r="CA65" s="1"/>
      <c r="CB65" s="1">
        <v>173</v>
      </c>
      <c r="CC65" s="6">
        <v>0.2</v>
      </c>
      <c r="CD65" s="1">
        <v>7176</v>
      </c>
      <c r="CE65" s="6">
        <v>0.02</v>
      </c>
      <c r="CF65" s="6">
        <f t="shared" si="3"/>
        <v>2.410813823857302E-2</v>
      </c>
      <c r="CG65" s="7">
        <f t="shared" si="4"/>
        <v>0.93194805194805197</v>
      </c>
      <c r="CH65" s="1">
        <v>1</v>
      </c>
      <c r="CI65">
        <f>IFERROR(IF(AX65=[1]Sheet1!$L$2,VLOOKUP(CB65,[1]Sheet1!$X$3:$Y$7,2,TRUE),IF(AX65=[1]Sheet1!$L$3,VLOOKUP(CB65,[1]Sheet1!$Z$3:$AA$7,2,TRUE),VLOOKUP(CB65,[1]Sheet1!$AB$3:$AC$7,2,TRUE))),0)</f>
        <v>5</v>
      </c>
      <c r="CJ65" s="1">
        <f>IFERROR(VLOOKUP(CC65,[1]Sheet1!$U$3:$V$7,2,TRUE),0)</f>
        <v>4</v>
      </c>
      <c r="CK65" s="1">
        <f>MIN(IFERROR(IF(AX65=[1]Sheet1!$L$2,VLOOKUP(CE65,[1]Sheet1!$N$3:$O$7,2,TRUE),IF(AX65=[1]Sheet1!$L$3,VLOOKUP(CE65,[1]Sheet1!$P$3:$Q$6,2,TRUE),VLOOKUP(CE65,[1]Sheet1!$R$3:$S$6,2,TRUE))),0),INDEX([1]Sheet1!$I:$I,MATCH(CH65,[1]Sheet1!$A:$A,0)))</f>
        <v>3</v>
      </c>
      <c r="CL65" s="15">
        <f>INDEX([1]Sheet1!D:D,MATCH($CI65,[1]Sheet1!$A:$A,0))</f>
        <v>0</v>
      </c>
      <c r="CM65" s="15">
        <f>INDEX([1]Sheet1!E:E,MATCH($CI65,[1]Sheet1!$A:$A,0))</f>
        <v>0</v>
      </c>
      <c r="CN65" s="15">
        <f>INDEX([1]Sheet1!F:F,MATCH($CI65,[1]Sheet1!$A:$A,0))</f>
        <v>0.5</v>
      </c>
      <c r="CO65" s="15"/>
      <c r="CP65" s="16">
        <f>IF(COUNTA(CO65)&gt;0,MIN(MIN(SUMPRODUCT(CI65:CK65,CL65:CN65),INDEX([1]Sheet1!$H:$H,MATCH(CH65,[1]Sheet1!$A:$A,0)))+1,5),MIN(SUMPRODUCT(CI65:CK65,CL65:CN65),INDEX([1]Sheet1!$H:$H,MATCH(CH65,[1]Sheet1!$A:$A,0))))</f>
        <v>1.5</v>
      </c>
      <c r="CQ65" s="17" t="e">
        <f>SUMIFS([1]Rubric!Y:Y,[1]Rubric!V:V,BN65,[1]Rubric!W:W,P65)</f>
        <v>#VALUE!</v>
      </c>
      <c r="CR65" s="5" t="e">
        <f>INDEX([1]Rubric!D:D,MATCH(BP65,[1]Rubric!#REF!,0))</f>
        <v>#REF!</v>
      </c>
      <c r="CS65" s="5" t="e">
        <f>INDEX([1]Rubric!E:E,MATCH(Q65,[1]Rubric!#REF!,0))</f>
        <v>#REF!</v>
      </c>
      <c r="CT65" s="18" t="e">
        <f>SUM(CQ65:CS65)*[1]Rubric!$A$3</f>
        <v>#VALUE!</v>
      </c>
      <c r="CU65" s="19" t="e">
        <f t="shared" si="5"/>
        <v>#VALUE!</v>
      </c>
    </row>
    <row r="66" spans="1:99" ht="409.5" x14ac:dyDescent="0.25">
      <c r="A66">
        <v>65</v>
      </c>
      <c r="B66" t="s">
        <v>960</v>
      </c>
      <c r="C66" t="str">
        <f t="shared" ref="C66:C129" si="6">A66&amp;" - "&amp;B66</f>
        <v>65 - Five9</v>
      </c>
      <c r="D66" t="s">
        <v>486</v>
      </c>
      <c r="E66" t="s">
        <v>961</v>
      </c>
      <c r="F66" s="1" t="s">
        <v>962</v>
      </c>
      <c r="G66" s="1" t="str">
        <f>IFERROR(INDEX([1]Apollo!$C$2:$R$2344,MATCH($C66,[1]Apollo!$B$2:$B$2344,0),MATCH(G$1,[1]Apollo!$C$1:$R$1,0)),"")</f>
        <v/>
      </c>
      <c r="H66" s="1" t="s">
        <v>963</v>
      </c>
      <c r="I66" s="1" t="str">
        <f>IFERROR(INDEX([1]Apollo!$C$2:$R$2344,MATCH($C66,[1]Apollo!$B$2:$B$2344,0),MATCH(I$1,[1]Apollo!$C$1:$R$1,0)),"")</f>
        <v/>
      </c>
      <c r="J66" t="s">
        <v>913</v>
      </c>
      <c r="K66" s="1" t="str">
        <f>IFERROR(INDEX([1]Apollo!$C$2:$R$2344,MATCH($C66,[1]Apollo!$B$2:$B$2344,0),MATCH(K$1,[1]Apollo!$C$1:$R$1,0)),"")</f>
        <v/>
      </c>
      <c r="L66" s="1" t="str">
        <f>IFERROR(INDEX([1]Apollo!$C$2:$R$2344,MATCH($C66,[1]Apollo!$B$2:$B$2344,0),MATCH(L$1,[1]Apollo!$C$1:$R$1,0)),"")</f>
        <v/>
      </c>
      <c r="M66" s="1" t="s">
        <v>964</v>
      </c>
      <c r="N66" s="1" t="s">
        <v>965</v>
      </c>
      <c r="O66" s="1" t="str">
        <f>IFERROR(INDEX([1]Apollo!$C$2:$R$2344,MATCH($C66,[1]Apollo!$B$2:$B$2344,0),MATCH(O$1,[1]Apollo!$C$1:$R$1,0)),"")</f>
        <v/>
      </c>
      <c r="P66" s="1">
        <v>3</v>
      </c>
      <c r="Q66" s="1">
        <v>4</v>
      </c>
      <c r="R66" s="12">
        <v>42303</v>
      </c>
      <c r="S66" s="12">
        <v>38442</v>
      </c>
      <c r="T66" s="13">
        <v>36892</v>
      </c>
      <c r="U66" t="s">
        <v>188</v>
      </c>
      <c r="V66" s="1" t="str">
        <f>IFERROR(INDEX([1]Apollo!$C$2:$R$2344,MATCH($C66,[1]Apollo!$B$2:$B$2344,0),MATCH(V$1,[1]Apollo!$C$1:$R$1,0)),"")</f>
        <v/>
      </c>
      <c r="W66" t="s">
        <v>100</v>
      </c>
      <c r="X66" s="1" t="str">
        <f>IFERROR(INDEX([1]Apollo!$C$2:$R$2344,MATCH($C66,[1]Apollo!$B$2:$B$2344,0),MATCH(X$1,[1]Apollo!$C$1:$R$1,0)),"")</f>
        <v/>
      </c>
      <c r="Y66" s="1" t="str">
        <f>IFERROR(INDEX([1]Apollo!$C$2:$R$2344,MATCH($C66,[1]Apollo!$B$2:$B$2344,0),MATCH(Y$1,[1]Apollo!$C$1:$R$1,0)),"")</f>
        <v/>
      </c>
      <c r="Z66" s="1" t="str">
        <f>IFERROR(INDEX([1]Apollo!$C$2:$R$2344,MATCH($C66,[1]Apollo!$B$2:$B$2344,0),MATCH(Z$1,[1]Apollo!$C$1:$R$1,0)),"")</f>
        <v/>
      </c>
      <c r="AA66" s="2" t="str">
        <f>IFERROR(INDEX([1]Apollo!$C$2:$R$2344,MATCH($C66,[1]Apollo!$B$2:$B$2344,0),MATCH(AA$1,[1]Apollo!$C$1:$R$1,0)),"")</f>
        <v/>
      </c>
      <c r="AB66" s="3" t="str">
        <f>IFERROR(INDEX([1]Apollo!$C$2:$R$2344,MATCH($C66,[1]Apollo!$B$2:$B$2344,0),MATCH(AB$1,[1]Apollo!$C$1:$R$1,0)),"")</f>
        <v/>
      </c>
      <c r="AC66" t="s">
        <v>966</v>
      </c>
      <c r="AD66" s="1" t="str">
        <f>IFERROR(INDEX([1]Apollo!$C$2:$R$2344,MATCH($C66,[1]Apollo!$B$2:$B$2344,0),MATCH(AD$1,[1]Apollo!$C$1:$R$1,0)),"")</f>
        <v/>
      </c>
      <c r="AE66" s="14" t="s">
        <v>967</v>
      </c>
      <c r="AF66" s="1"/>
      <c r="AG66" s="1" t="s">
        <v>169</v>
      </c>
      <c r="AH66" s="1"/>
      <c r="AI66" s="1"/>
      <c r="AJ66" s="14" t="s">
        <v>968</v>
      </c>
      <c r="AK66" s="1" t="s">
        <v>170</v>
      </c>
      <c r="AL66" s="1" t="s">
        <v>235</v>
      </c>
      <c r="AM66" s="1" t="s">
        <v>235</v>
      </c>
      <c r="AN66" s="1" t="s">
        <v>106</v>
      </c>
      <c r="AO66" s="1" t="s">
        <v>106</v>
      </c>
      <c r="AP66" s="1" t="s">
        <v>172</v>
      </c>
      <c r="AQ66" s="1" t="e">
        <f>AE66=#REF!</f>
        <v>#REF!</v>
      </c>
      <c r="AR66" t="s">
        <v>969</v>
      </c>
      <c r="AS66" s="1" t="str">
        <f>IFERROR(INDEX([1]Apollo!$C$2:$R$2344,MATCH($C66,[1]Apollo!$B$2:$B$2344,0),MATCH(AS$1,[1]Apollo!$C$1:$R$1,0)),"")</f>
        <v/>
      </c>
      <c r="AT66" s="1" t="str">
        <f t="shared" ref="AT66:AT129" si="7">IF(AR66="",AS66,AR66)</f>
        <v>http://www.linkedin.com/company/five9</v>
      </c>
      <c r="AU66" s="1" t="str">
        <f t="shared" ref="AU66:AU129" si="8">AT66&amp;"/insights"</f>
        <v>http://www.linkedin.com/company/five9/insights</v>
      </c>
      <c r="AV66" t="s">
        <v>174</v>
      </c>
      <c r="AW66" s="1" t="str">
        <f>IFERROR(INDEX([1]Apollo!$C$2:$R$2344,MATCH($C66,[1]Apollo!$B$2:$B$2344,0),MATCH(AW$1,[1]Apollo!$C$1:$R$1,0)),"")</f>
        <v/>
      </c>
      <c r="AX66" s="1" t="e">
        <f>VLOOKUP(AW66,[1]Sheet1!$K$1:$L$4,2,TRUE)</f>
        <v>#N/A</v>
      </c>
      <c r="AY66" t="s">
        <v>138</v>
      </c>
      <c r="AZ66" t="s">
        <v>113</v>
      </c>
      <c r="BA66" s="4">
        <f>INDEX('[1]Glassdoor Scores'!C:C,MATCH($A66,'[1]Glassdoor Scores'!$A:$A,0))</f>
        <v>4.4000000000000004</v>
      </c>
      <c r="BB66" t="str">
        <f>INDEX('[1]Glassdoor Scores'!B:B,MATCH($A66,'[1]Glassdoor Scores'!$A:$A,0))</f>
        <v>Lambda</v>
      </c>
      <c r="BC66">
        <f>INDEX('[1]Glassdoor Scores'!D:D,MATCH($A66,'[1]Glassdoor Scores'!$A:$A,0))</f>
        <v>140</v>
      </c>
      <c r="BD66">
        <f>INDEX('[1]Glassdoor Scores'!E:E,MATCH($A66,'[1]Glassdoor Scores'!$A:$A,0))</f>
        <v>3.9</v>
      </c>
      <c r="BE66">
        <f>INDEX('[1]Glassdoor Scores'!F:F,MATCH($A66,'[1]Glassdoor Scores'!$A:$A,0))</f>
        <v>4.2</v>
      </c>
      <c r="BF66" s="5">
        <f>INDEX('[1]Glassdoor Scores'!G:G,MATCH($A66,'[1]Glassdoor Scores'!$A:$A,0))</f>
        <v>4.5</v>
      </c>
      <c r="BG66" s="5">
        <f>INDEX('[1]Glassdoor Scores'!H:H,MATCH($A66,'[1]Glassdoor Scores'!$A:$A,0))</f>
        <v>0.94</v>
      </c>
      <c r="BH66" t="e">
        <f>BA66&lt;#REF!</f>
        <v>#REF!</v>
      </c>
      <c r="BI66" t="e">
        <f>BB66&gt;#REF!</f>
        <v>#REF!</v>
      </c>
      <c r="BJ66" t="e">
        <f>BC66&gt;#REF!</f>
        <v>#REF!</v>
      </c>
      <c r="BK66" t="e">
        <f>BD66&gt;#REF!</f>
        <v>#REF!</v>
      </c>
      <c r="BL66" t="e">
        <f>BE66&gt;#REF!</f>
        <v>#REF!</v>
      </c>
      <c r="BM66" t="e">
        <f>BF66&gt;#REF!</f>
        <v>#REF!</v>
      </c>
      <c r="BN66" t="s">
        <v>440</v>
      </c>
      <c r="BO66" s="1" t="s">
        <v>970</v>
      </c>
      <c r="BP66">
        <v>5</v>
      </c>
      <c r="BQ66">
        <v>0</v>
      </c>
      <c r="BR66" s="1" t="s">
        <v>971</v>
      </c>
      <c r="BS66" t="s">
        <v>972</v>
      </c>
      <c r="BT66" s="1" t="s">
        <v>973</v>
      </c>
      <c r="BU66" s="1"/>
      <c r="BV66" s="1"/>
      <c r="BW66" s="1"/>
      <c r="BX66" s="1"/>
      <c r="BY66" s="1"/>
      <c r="BZ66" s="1"/>
      <c r="CA66" s="1"/>
      <c r="CB66" s="1">
        <v>215</v>
      </c>
      <c r="CC66" s="6">
        <v>0.44</v>
      </c>
      <c r="CD66" s="1">
        <v>2066</v>
      </c>
      <c r="CE66" s="6">
        <v>0.02</v>
      </c>
      <c r="CF66" s="6">
        <f t="shared" ref="CF66:CF129" si="9">IFERROR(CB66/CD66,"")</f>
        <v>0.10406582768635043</v>
      </c>
      <c r="CG66" s="7" t="e">
        <f t="shared" ref="CG66:CG129" si="10">CD66/AW66</f>
        <v>#VALUE!</v>
      </c>
      <c r="CH66" s="1">
        <v>8</v>
      </c>
      <c r="CI66">
        <f>IFERROR(IF(AX66=[1]Sheet1!$L$2,VLOOKUP(CB66,[1]Sheet1!$X$3:$Y$7,2,TRUE),IF(AX66=[1]Sheet1!$L$3,VLOOKUP(CB66,[1]Sheet1!$Z$3:$AA$7,2,TRUE),VLOOKUP(CB66,[1]Sheet1!$AB$3:$AC$7,2,TRUE))),0)</f>
        <v>0</v>
      </c>
      <c r="CJ66" s="1">
        <f>IFERROR(VLOOKUP(CC66,[1]Sheet1!$U$3:$V$7,2,TRUE),0)</f>
        <v>5</v>
      </c>
      <c r="CK66" s="1">
        <f>MIN(IFERROR(IF(AX66=[1]Sheet1!$L$2,VLOOKUP(CE66,[1]Sheet1!$N$3:$O$7,2,TRUE),IF(AX66=[1]Sheet1!$L$3,VLOOKUP(CE66,[1]Sheet1!$P$3:$Q$6,2,TRUE),VLOOKUP(CE66,[1]Sheet1!$R$3:$S$6,2,TRUE))),0),INDEX([1]Sheet1!$I:$I,MATCH(CH66,[1]Sheet1!$A:$A,0)))</f>
        <v>0</v>
      </c>
      <c r="CL66" s="15" t="e">
        <f>INDEX([1]Sheet1!D:D,MATCH($CI66,[1]Sheet1!$A:$A,0))</f>
        <v>#N/A</v>
      </c>
      <c r="CM66" s="15" t="e">
        <f>INDEX([1]Sheet1!E:E,MATCH($CI66,[1]Sheet1!$A:$A,0))</f>
        <v>#N/A</v>
      </c>
      <c r="CN66" s="15" t="e">
        <f>INDEX([1]Sheet1!F:F,MATCH($CI66,[1]Sheet1!$A:$A,0))</f>
        <v>#N/A</v>
      </c>
      <c r="CO66" s="15"/>
      <c r="CP66" s="16" t="e">
        <f>IF(COUNTA(CO66)&gt;0,MIN(MIN(SUMPRODUCT(CI66:CK66,CL66:CN66),INDEX([1]Sheet1!$H:$H,MATCH(CH66,[1]Sheet1!$A:$A,0)))+1,5),MIN(SUMPRODUCT(CI66:CK66,CL66:CN66),INDEX([1]Sheet1!$H:$H,MATCH(CH66,[1]Sheet1!$A:$A,0))))</f>
        <v>#N/A</v>
      </c>
      <c r="CQ66" s="17" t="e">
        <f>SUMIFS([1]Rubric!Y:Y,[1]Rubric!V:V,BN66,[1]Rubric!W:W,P66)</f>
        <v>#VALUE!</v>
      </c>
      <c r="CR66" s="5" t="e">
        <f>INDEX([1]Rubric!D:D,MATCH(BP66,[1]Rubric!#REF!,0))</f>
        <v>#REF!</v>
      </c>
      <c r="CS66" s="5" t="e">
        <f>INDEX([1]Rubric!E:E,MATCH(Q66,[1]Rubric!#REF!,0))</f>
        <v>#REF!</v>
      </c>
      <c r="CT66" s="18" t="e">
        <f>SUM(CQ66:CS66)*[1]Rubric!$A$3</f>
        <v>#VALUE!</v>
      </c>
      <c r="CU66" s="19" t="e">
        <f t="shared" ref="CU66:CU124" si="11">AVERAGE(CP66,CT66)</f>
        <v>#N/A</v>
      </c>
    </row>
    <row r="67" spans="1:99" ht="409.5" x14ac:dyDescent="0.25">
      <c r="A67">
        <v>66</v>
      </c>
      <c r="B67" t="s">
        <v>974</v>
      </c>
      <c r="C67" t="str">
        <f t="shared" si="6"/>
        <v>66 - Ceridian</v>
      </c>
      <c r="D67" t="s">
        <v>486</v>
      </c>
      <c r="F67" s="1"/>
      <c r="G67" s="1" t="e">
        <f>INDEX([1]Apollo!$C$2:$R$2344,MATCH($C67,[1]Apollo!$A$2:$A$2344,0),MATCH(G$1,[1]Apollo!$C$1:$R$1,0))</f>
        <v>#N/A</v>
      </c>
      <c r="H67" s="1" t="s">
        <v>324</v>
      </c>
      <c r="I67" s="1" t="e">
        <f>INDEX([1]Apollo!$C$2:$R$2344,MATCH($C67,[1]Apollo!$A$2:$A$2344,0),MATCH(I$1,[1]Apollo!$C$1:$R$1,0))</f>
        <v>#N/A</v>
      </c>
      <c r="K67" s="1" t="e">
        <f>INDEX([1]Apollo!$C$2:$R$2344,MATCH($C67,[1]Apollo!$A$2:$A$2344,0),MATCH(K$1,[1]Apollo!$C$1:$R$1,0))</f>
        <v>#N/A</v>
      </c>
      <c r="L67" s="1" t="e">
        <f>INDEX([1]Apollo!$C$2:$R$2344,MATCH($C67,[1]Apollo!$A$2:$A$2344,0),MATCH(L$1,[1]Apollo!$C$1:$R$1,0))</f>
        <v>#N/A</v>
      </c>
      <c r="M67" s="1"/>
      <c r="N67" s="1"/>
      <c r="O67" s="1" t="e">
        <f>INDEX([1]Apollo!$C$2:$R$2344,MATCH($C67,[1]Apollo!$A$2:$A$2344,0),MATCH(O$1,[1]Apollo!$C$1:$R$1,0))</f>
        <v>#N/A</v>
      </c>
      <c r="P67" s="1" t="s">
        <v>480</v>
      </c>
      <c r="Q67" s="1" t="s">
        <v>480</v>
      </c>
      <c r="V67" s="1" t="e">
        <f>INDEX([1]Apollo!$C$2:$R$2344,MATCH($C67,[1]Apollo!$A$2:$A$2344,0),MATCH(V$1,[1]Apollo!$C$1:$R$1,0))</f>
        <v>#N/A</v>
      </c>
      <c r="X67" s="1" t="e">
        <f>INDEX([1]Apollo!$C$2:$R$2344,MATCH($C67,[1]Apollo!$A$2:$A$2344,0),MATCH(X$1,[1]Apollo!$C$1:$R$1,0))</f>
        <v>#N/A</v>
      </c>
      <c r="Y67" s="1" t="e">
        <f>INDEX([1]Apollo!$C$2:$R$2344,MATCH($C67,[1]Apollo!$A$2:$A$2344,0),MATCH(Y$1,[1]Apollo!$C$1:$R$1,0))</f>
        <v>#N/A</v>
      </c>
      <c r="Z67" s="1" t="e">
        <f>INDEX([1]Apollo!$C$2:$R$2344,MATCH($C67,[1]Apollo!$A$2:$A$2344,0),MATCH(Z$1,[1]Apollo!$C$1:$R$1,0))</f>
        <v>#N/A</v>
      </c>
      <c r="AA67" s="2" t="e">
        <f>INDEX([1]Apollo!$C$2:$R$2344,MATCH($C67,[1]Apollo!$A$2:$A$2344,0),MATCH(AA$1,[1]Apollo!$C$1:$R$1,0))</f>
        <v>#N/A</v>
      </c>
      <c r="AB67" s="3" t="e">
        <f>INDEX([1]Apollo!$C$2:$R$2344,MATCH($C67,[1]Apollo!$A$2:$A$2344,0),MATCH(AB$1,[1]Apollo!$C$1:$R$1,0))</f>
        <v>#N/A</v>
      </c>
      <c r="AD67" s="1" t="e">
        <f>INDEX([1]Apollo!$C$2:$R$2344,MATCH($C67,[1]Apollo!$A$2:$A$2344,0),MATCH(AD$1,[1]Apollo!$C$1:$R$1,0))</f>
        <v>#N/A</v>
      </c>
      <c r="AE67" s="1" t="s">
        <v>480</v>
      </c>
      <c r="AF67" s="1" t="s">
        <v>480</v>
      </c>
      <c r="AG67" s="1" t="s">
        <v>480</v>
      </c>
      <c r="AH67" s="1"/>
      <c r="AI67" s="1"/>
      <c r="AJ67" s="14"/>
      <c r="AK67" s="1" t="s">
        <v>975</v>
      </c>
      <c r="AN67" s="1" t="s">
        <v>976</v>
      </c>
      <c r="AO67" s="1" t="s">
        <v>361</v>
      </c>
      <c r="AP67" s="1" t="s">
        <v>977</v>
      </c>
      <c r="AQ67" s="1" t="e">
        <f>AE67=#REF!</f>
        <v>#REF!</v>
      </c>
      <c r="AS67" s="1" t="e">
        <f>INDEX([1]Apollo!$C$2:$R$2344,MATCH($C67,[1]Apollo!$A$2:$A$2344,0),MATCH(AS$1,[1]Apollo!$C$1:$R$1,0))</f>
        <v>#N/A</v>
      </c>
      <c r="AT67" s="1" t="e">
        <f t="shared" si="7"/>
        <v>#N/A</v>
      </c>
      <c r="AU67" s="1" t="e">
        <f t="shared" si="8"/>
        <v>#N/A</v>
      </c>
      <c r="AW67" s="1" t="e">
        <f>INDEX([1]Apollo!$C$2:$R$2344,MATCH($C67,[1]Apollo!$A$2:$A$2344,0),MATCH(AW$1,[1]Apollo!$C$1:$R$1,0))</f>
        <v>#N/A</v>
      </c>
      <c r="AX67" s="1" t="e">
        <f>VLOOKUP(AW67,[1]Sheet1!$K$1:$L$4,2,TRUE)</f>
        <v>#N/A</v>
      </c>
      <c r="BA67">
        <v>5800</v>
      </c>
      <c r="BB67">
        <v>4.3</v>
      </c>
      <c r="BC67">
        <v>4</v>
      </c>
      <c r="BD67">
        <v>4.0999999999999996</v>
      </c>
      <c r="BE67">
        <v>4.3</v>
      </c>
      <c r="BF67" s="5">
        <v>0.92</v>
      </c>
      <c r="BG67" s="5">
        <v>0.95</v>
      </c>
      <c r="BH67" t="e">
        <f>BA67&lt;#REF!</f>
        <v>#REF!</v>
      </c>
      <c r="BI67" t="e">
        <f>BB67&gt;#REF!</f>
        <v>#REF!</v>
      </c>
      <c r="BJ67" t="e">
        <f>BC67&gt;#REF!</f>
        <v>#REF!</v>
      </c>
      <c r="BK67" t="e">
        <f>BD67&gt;#REF!</f>
        <v>#REF!</v>
      </c>
      <c r="BL67" t="e">
        <f>BE67&gt;#REF!</f>
        <v>#REF!</v>
      </c>
      <c r="BM67" s="5" t="e">
        <f>BF67&gt;#REF!</f>
        <v>#REF!</v>
      </c>
      <c r="BN67" t="s">
        <v>175</v>
      </c>
      <c r="BO67" s="1" t="s">
        <v>978</v>
      </c>
      <c r="BP67">
        <v>5</v>
      </c>
      <c r="BQ67">
        <v>0</v>
      </c>
      <c r="BR67" s="1" t="s">
        <v>979</v>
      </c>
      <c r="BS67" t="s">
        <v>980</v>
      </c>
      <c r="BT67" s="1" t="s">
        <v>981</v>
      </c>
      <c r="BU67" s="1"/>
      <c r="BV67" s="1"/>
      <c r="BW67" s="1"/>
      <c r="BX67" s="1"/>
      <c r="BY67" s="1"/>
      <c r="BZ67" s="1"/>
      <c r="CA67" s="1"/>
      <c r="CB67" s="24">
        <v>50</v>
      </c>
      <c r="CC67" s="6" t="s">
        <v>480</v>
      </c>
      <c r="CD67" s="1">
        <v>4215</v>
      </c>
      <c r="CE67" s="6">
        <v>-0.01</v>
      </c>
      <c r="CF67" s="6">
        <f t="shared" si="9"/>
        <v>1.1862396204033215E-2</v>
      </c>
      <c r="CG67" s="7" t="e">
        <f t="shared" si="10"/>
        <v>#N/A</v>
      </c>
      <c r="CH67" s="1">
        <v>4</v>
      </c>
      <c r="CI67">
        <f>IFERROR(IF(AX67=[1]Sheet1!$L$2,VLOOKUP(CB67,[1]Sheet1!$X$3:$Y$7,2,TRUE),IF(AX67=[1]Sheet1!$L$3,VLOOKUP(CB67,[1]Sheet1!$Z$3:$AA$7,2,TRUE),VLOOKUP(CB67,[1]Sheet1!$AB$3:$AC$7,2,TRUE))),0)</f>
        <v>0</v>
      </c>
      <c r="CJ67" s="1">
        <f>IFERROR(VLOOKUP(CC67,[1]Sheet1!$U$3:$V$7,2,TRUE),0)</f>
        <v>0</v>
      </c>
      <c r="CK67" s="1">
        <f>MIN(IFERROR(IF(AX67=[1]Sheet1!$L$2,VLOOKUP(CE67,[1]Sheet1!$N$3:$O$7,2,TRUE),IF(AX67=[1]Sheet1!$L$3,VLOOKUP(CE67,[1]Sheet1!$P$3:$Q$6,2,TRUE),VLOOKUP(CE67,[1]Sheet1!$R$3:$S$6,2,TRUE))),0),INDEX([1]Sheet1!$I:$I,MATCH(CH67,[1]Sheet1!$A:$A,0)))</f>
        <v>0</v>
      </c>
      <c r="CL67" s="15" t="e">
        <f>INDEX([1]Sheet1!D:D,MATCH($CI67,[1]Sheet1!$A:$A,0))</f>
        <v>#N/A</v>
      </c>
      <c r="CM67" s="15" t="e">
        <f>INDEX([1]Sheet1!E:E,MATCH($CI67,[1]Sheet1!$A:$A,0))</f>
        <v>#N/A</v>
      </c>
      <c r="CN67" s="15" t="e">
        <f>INDEX([1]Sheet1!F:F,MATCH($CI67,[1]Sheet1!$A:$A,0))</f>
        <v>#N/A</v>
      </c>
      <c r="CO67" s="15"/>
      <c r="CP67" s="16" t="e">
        <f>IF(COUNTA(CO67)&gt;0,MIN(MIN(SUMPRODUCT(CI67:CK67,CL67:CN67),INDEX([1]Sheet1!$H:$H,MATCH(CH67,[1]Sheet1!$A:$A,0)))+1,5),MIN(SUMPRODUCT(CI67:CK67,CL67:CN67),INDEX([1]Sheet1!$H:$H,MATCH(CH67,[1]Sheet1!$A:$A,0))))</f>
        <v>#N/A</v>
      </c>
      <c r="CQ67" s="17" t="e">
        <f>SUMIFS([1]Rubric!Y:Y,[1]Rubric!V:V,BN67,[1]Rubric!W:W,P67)</f>
        <v>#VALUE!</v>
      </c>
      <c r="CR67" s="5" t="e">
        <f>INDEX([1]Rubric!D:D,MATCH(BP67,[1]Rubric!#REF!,0))</f>
        <v>#REF!</v>
      </c>
      <c r="CS67" s="5" t="e">
        <f>INDEX([1]Rubric!E:E,MATCH(Q67,[1]Rubric!#REF!,0))</f>
        <v>#REF!</v>
      </c>
      <c r="CT67" s="18" t="e">
        <f>SUM(CQ67:CS67)*[1]Rubric!$A$3</f>
        <v>#VALUE!</v>
      </c>
      <c r="CU67" s="19" t="e">
        <f t="shared" si="11"/>
        <v>#N/A</v>
      </c>
    </row>
    <row r="68" spans="1:99" ht="409.5" x14ac:dyDescent="0.25">
      <c r="A68">
        <v>67</v>
      </c>
      <c r="B68" t="s">
        <v>982</v>
      </c>
      <c r="C68" t="str">
        <f t="shared" si="6"/>
        <v>67 - Akamai Technologies</v>
      </c>
      <c r="D68" t="s">
        <v>486</v>
      </c>
      <c r="E68" t="s">
        <v>983</v>
      </c>
      <c r="F68" s="1" t="s">
        <v>984</v>
      </c>
      <c r="G68" s="1" t="str">
        <f>IFERROR(INDEX([1]Apollo!$C$2:$R$2344,MATCH($C68,[1]Apollo!$B$2:$B$2344,0),MATCH(G$1,[1]Apollo!$C$1:$R$1,0)),"")</f>
        <v/>
      </c>
      <c r="H68" s="1" t="s">
        <v>985</v>
      </c>
      <c r="I68" s="1" t="str">
        <f>IFERROR(INDEX([1]Apollo!$C$2:$R$2344,MATCH($C68,[1]Apollo!$B$2:$B$2344,0),MATCH(I$1,[1]Apollo!$C$1:$R$1,0)),"")</f>
        <v/>
      </c>
      <c r="J68" t="s">
        <v>96</v>
      </c>
      <c r="K68" s="1" t="str">
        <f>IFERROR(INDEX([1]Apollo!$C$2:$R$2344,MATCH($C68,[1]Apollo!$B$2:$B$2344,0),MATCH(K$1,[1]Apollo!$C$1:$R$1,0)),"")</f>
        <v/>
      </c>
      <c r="L68" s="1" t="str">
        <f>IFERROR(INDEX([1]Apollo!$C$2:$R$2344,MATCH($C68,[1]Apollo!$B$2:$B$2344,0),MATCH(L$1,[1]Apollo!$C$1:$R$1,0)),"")</f>
        <v/>
      </c>
      <c r="M68" s="1" t="s">
        <v>986</v>
      </c>
      <c r="N68" s="1" t="s">
        <v>987</v>
      </c>
      <c r="O68" s="1" t="str">
        <f>IFERROR(INDEX([1]Apollo!$C$2:$R$2344,MATCH($C68,[1]Apollo!$B$2:$B$2344,0),MATCH(O$1,[1]Apollo!$C$1:$R$1,0)),"")</f>
        <v/>
      </c>
      <c r="P68" s="1">
        <v>3</v>
      </c>
      <c r="Q68" s="1">
        <v>2</v>
      </c>
      <c r="R68" s="12">
        <v>6068</v>
      </c>
      <c r="S68" s="12">
        <v>5129</v>
      </c>
      <c r="T68" s="13">
        <v>36008</v>
      </c>
      <c r="U68" t="s">
        <v>99</v>
      </c>
      <c r="V68" s="1" t="str">
        <f>IFERROR(INDEX([1]Apollo!$C$2:$R$2344,MATCH($C68,[1]Apollo!$B$2:$B$2344,0),MATCH(V$1,[1]Apollo!$C$1:$R$1,0)),"")</f>
        <v/>
      </c>
      <c r="W68" t="s">
        <v>100</v>
      </c>
      <c r="X68" s="1" t="str">
        <f>IFERROR(INDEX([1]Apollo!$C$2:$R$2344,MATCH($C68,[1]Apollo!$B$2:$B$2344,0),MATCH(X$1,[1]Apollo!$C$1:$R$1,0)),"")</f>
        <v/>
      </c>
      <c r="Y68" s="1" t="str">
        <f>IFERROR(INDEX([1]Apollo!$C$2:$R$2344,MATCH($C68,[1]Apollo!$B$2:$B$2344,0),MATCH(Y$1,[1]Apollo!$C$1:$R$1,0)),"")</f>
        <v/>
      </c>
      <c r="Z68" s="1" t="str">
        <f>IFERROR(INDEX([1]Apollo!$C$2:$R$2344,MATCH($C68,[1]Apollo!$B$2:$B$2344,0),MATCH(Z$1,[1]Apollo!$C$1:$R$1,0)),"")</f>
        <v/>
      </c>
      <c r="AA68" s="2" t="str">
        <f>IFERROR(INDEX([1]Apollo!$C$2:$R$2344,MATCH($C68,[1]Apollo!$B$2:$B$2344,0),MATCH(AA$1,[1]Apollo!$C$1:$R$1,0)),"")</f>
        <v/>
      </c>
      <c r="AB68" s="3" t="str">
        <f>IFERROR(INDEX([1]Apollo!$C$2:$R$2344,MATCH($C68,[1]Apollo!$B$2:$B$2344,0),MATCH(AB$1,[1]Apollo!$C$1:$R$1,0)),"")</f>
        <v/>
      </c>
      <c r="AC68" t="s">
        <v>988</v>
      </c>
      <c r="AD68" s="1" t="str">
        <f>IFERROR(INDEX([1]Apollo!$C$2:$R$2344,MATCH($C68,[1]Apollo!$B$2:$B$2344,0),MATCH(AD$1,[1]Apollo!$C$1:$R$1,0)),"")</f>
        <v/>
      </c>
      <c r="AE68" s="14" t="s">
        <v>989</v>
      </c>
      <c r="AF68" s="1"/>
      <c r="AG68" s="1" t="s">
        <v>169</v>
      </c>
      <c r="AH68" s="14" t="s">
        <v>990</v>
      </c>
      <c r="AI68" s="1" t="s">
        <v>169</v>
      </c>
      <c r="AJ68" s="14" t="s">
        <v>990</v>
      </c>
      <c r="AK68" s="1" t="s">
        <v>991</v>
      </c>
      <c r="AL68" s="1" t="s">
        <v>436</v>
      </c>
      <c r="AM68" s="1" t="s">
        <v>261</v>
      </c>
      <c r="AN68" s="1" t="s">
        <v>106</v>
      </c>
      <c r="AO68" s="1" t="s">
        <v>152</v>
      </c>
      <c r="AP68" s="1" t="s">
        <v>992</v>
      </c>
      <c r="AQ68" s="1" t="e">
        <f>AE68=#REF!</f>
        <v>#REF!</v>
      </c>
      <c r="AR68" t="s">
        <v>993</v>
      </c>
      <c r="AS68" s="1" t="str">
        <f>IFERROR(INDEX([1]Apollo!$C$2:$R$2344,MATCH($C68,[1]Apollo!$B$2:$B$2344,0),MATCH(AS$1,[1]Apollo!$C$1:$R$1,0)),"")</f>
        <v/>
      </c>
      <c r="AT68" s="1" t="str">
        <f t="shared" si="7"/>
        <v>http://www.linkedin.com/company/akamai-technologies</v>
      </c>
      <c r="AU68" s="1" t="str">
        <f t="shared" si="8"/>
        <v>http://www.linkedin.com/company/akamai-technologies/insights</v>
      </c>
      <c r="AV68" t="s">
        <v>137</v>
      </c>
      <c r="AW68" s="1" t="str">
        <f>IFERROR(INDEX([1]Apollo!$C$2:$R$2344,MATCH($C68,[1]Apollo!$B$2:$B$2344,0),MATCH(AW$1,[1]Apollo!$C$1:$R$1,0)),"")</f>
        <v/>
      </c>
      <c r="AX68" s="1" t="e">
        <f>VLOOKUP(AW68,[1]Sheet1!$K$1:$L$4,2,TRUE)</f>
        <v>#N/A</v>
      </c>
      <c r="AY68" t="s">
        <v>113</v>
      </c>
      <c r="AZ68" t="s">
        <v>113</v>
      </c>
      <c r="BA68" s="4">
        <f>INDEX('[1]Glassdoor Scores'!C:C,MATCH($A68,'[1]Glassdoor Scores'!$A:$A,0))</f>
        <v>3.9</v>
      </c>
      <c r="BB68" t="str">
        <f>INDEX('[1]Glassdoor Scores'!B:B,MATCH($A68,'[1]Glassdoor Scores'!$A:$A,0))</f>
        <v>AppDirect</v>
      </c>
      <c r="BC68">
        <f>INDEX('[1]Glassdoor Scores'!D:D,MATCH($A68,'[1]Glassdoor Scores'!$A:$A,0))</f>
        <v>420</v>
      </c>
      <c r="BD68">
        <f>INDEX('[1]Glassdoor Scores'!E:E,MATCH($A68,'[1]Glassdoor Scores'!$A:$A,0))</f>
        <v>3.7</v>
      </c>
      <c r="BE68">
        <f>INDEX('[1]Glassdoor Scores'!F:F,MATCH($A68,'[1]Glassdoor Scores'!$A:$A,0))</f>
        <v>3.6</v>
      </c>
      <c r="BF68" s="5">
        <f>INDEX('[1]Glassdoor Scores'!G:G,MATCH($A68,'[1]Glassdoor Scores'!$A:$A,0))</f>
        <v>3.8</v>
      </c>
      <c r="BG68" s="5">
        <f>INDEX('[1]Glassdoor Scores'!H:H,MATCH($A68,'[1]Glassdoor Scores'!$A:$A,0))</f>
        <v>0.82</v>
      </c>
      <c r="BH68" t="e">
        <f>BA68&lt;#REF!</f>
        <v>#REF!</v>
      </c>
      <c r="BI68" t="e">
        <f>BB68&gt;#REF!</f>
        <v>#REF!</v>
      </c>
      <c r="BJ68" t="e">
        <f>BC68&gt;#REF!</f>
        <v>#REF!</v>
      </c>
      <c r="BK68" t="e">
        <f>BD68&gt;#REF!</f>
        <v>#REF!</v>
      </c>
      <c r="BL68" t="e">
        <f>BE68&gt;#REF!</f>
        <v>#REF!</v>
      </c>
      <c r="BM68" t="e">
        <f>BF68&gt;#REF!</f>
        <v>#REF!</v>
      </c>
      <c r="BN68" t="s">
        <v>175</v>
      </c>
      <c r="BO68" s="1" t="s">
        <v>994</v>
      </c>
      <c r="BP68">
        <v>5</v>
      </c>
      <c r="BQ68">
        <v>0</v>
      </c>
      <c r="BR68" s="1" t="s">
        <v>995</v>
      </c>
      <c r="BS68" t="s">
        <v>996</v>
      </c>
      <c r="BT68" s="1" t="s">
        <v>997</v>
      </c>
      <c r="BU68" s="1"/>
      <c r="BV68" s="1"/>
      <c r="BW68" s="1"/>
      <c r="BX68" s="1"/>
      <c r="BY68" s="1"/>
      <c r="BZ68" s="1"/>
      <c r="CA68" s="1"/>
      <c r="CB68" s="1">
        <v>334</v>
      </c>
      <c r="CC68" s="6">
        <v>-0.16</v>
      </c>
      <c r="CD68" s="1">
        <v>10534</v>
      </c>
      <c r="CE68" s="6">
        <v>0</v>
      </c>
      <c r="CF68" s="6">
        <f t="shared" si="9"/>
        <v>3.1706853996582497E-2</v>
      </c>
      <c r="CG68" s="7" t="e">
        <f t="shared" si="10"/>
        <v>#VALUE!</v>
      </c>
      <c r="CH68" s="1">
        <v>1</v>
      </c>
      <c r="CI68">
        <f>IFERROR(IF(AX68=[1]Sheet1!$L$2,VLOOKUP(CB68,[1]Sheet1!$X$3:$Y$7,2,TRUE),IF(AX68=[1]Sheet1!$L$3,VLOOKUP(CB68,[1]Sheet1!$Z$3:$AA$7,2,TRUE),VLOOKUP(CB68,[1]Sheet1!$AB$3:$AC$7,2,TRUE))),0)</f>
        <v>0</v>
      </c>
      <c r="CJ68" s="1">
        <f>IFERROR(VLOOKUP(CC68,[1]Sheet1!$U$3:$V$7,2,TRUE),0)</f>
        <v>1</v>
      </c>
      <c r="CK68" s="1">
        <f>MIN(IFERROR(IF(AX68=[1]Sheet1!$L$2,VLOOKUP(CE68,[1]Sheet1!$N$3:$O$7,2,TRUE),IF(AX68=[1]Sheet1!$L$3,VLOOKUP(CE68,[1]Sheet1!$P$3:$Q$6,2,TRUE),VLOOKUP(CE68,[1]Sheet1!$R$3:$S$6,2,TRUE))),0),INDEX([1]Sheet1!$I:$I,MATCH(CH68,[1]Sheet1!$A:$A,0)))</f>
        <v>0</v>
      </c>
      <c r="CL68" s="15" t="e">
        <f>INDEX([1]Sheet1!D:D,MATCH($CI68,[1]Sheet1!$A:$A,0))</f>
        <v>#N/A</v>
      </c>
      <c r="CM68" s="15" t="e">
        <f>INDEX([1]Sheet1!E:E,MATCH($CI68,[1]Sheet1!$A:$A,0))</f>
        <v>#N/A</v>
      </c>
      <c r="CN68" s="15" t="e">
        <f>INDEX([1]Sheet1!F:F,MATCH($CI68,[1]Sheet1!$A:$A,0))</f>
        <v>#N/A</v>
      </c>
      <c r="CO68" s="15"/>
      <c r="CP68" s="16" t="e">
        <f>IF(COUNTA(CO68)&gt;1,MIN(MIN(SUMPRODUCT(CI68:CK68,CL68:CN68),INDEX([1]Sheet1!$H:$H,MATCH(CH68,[1]Sheet1!$A:$A,0)))+1,5),MIN(SUMPRODUCT(CI68:CK68,CL68:CN68),INDEX([1]Sheet1!$H:$H,MATCH(CH68,[1]Sheet1!$A:$A,0))))</f>
        <v>#N/A</v>
      </c>
      <c r="CQ68" s="17" t="e">
        <f>SUMIFS([1]Rubric!Y:Y,[1]Rubric!V:V,BN68,[1]Rubric!W:W,P68)</f>
        <v>#VALUE!</v>
      </c>
      <c r="CR68" s="5" t="e">
        <f>INDEX([1]Rubric!D:D,MATCH(BP68,[1]Rubric!#REF!,0))</f>
        <v>#REF!</v>
      </c>
      <c r="CS68" s="5" t="e">
        <f>INDEX([1]Rubric!E:E,MATCH(Q68,[1]Rubric!#REF!,0))</f>
        <v>#REF!</v>
      </c>
      <c r="CT68" s="18" t="e">
        <f>SUM(CQ68:CS68)*[1]Rubric!$A$3</f>
        <v>#VALUE!</v>
      </c>
      <c r="CU68" s="19" t="e">
        <f t="shared" si="11"/>
        <v>#N/A</v>
      </c>
    </row>
    <row r="69" spans="1:99" ht="390" x14ac:dyDescent="0.25">
      <c r="A69">
        <v>68</v>
      </c>
      <c r="B69" t="s">
        <v>998</v>
      </c>
      <c r="C69" t="str">
        <f t="shared" si="6"/>
        <v>68 - Fairway Independent Mortgage Corporation</v>
      </c>
      <c r="D69" t="s">
        <v>486</v>
      </c>
      <c r="F69" s="1"/>
      <c r="G69" s="1" t="e">
        <f>INDEX([1]Apollo!$C$2:$R$2344,MATCH($C69,[1]Apollo!$A$2:$A$2344,0),MATCH(G$1,[1]Apollo!$C$1:$R$1,0))</f>
        <v>#N/A</v>
      </c>
      <c r="H69" s="1" t="s">
        <v>545</v>
      </c>
      <c r="I69" s="1" t="e">
        <f>INDEX([1]Apollo!$C$2:$R$2344,MATCH($C69,[1]Apollo!$A$2:$A$2344,0),MATCH(I$1,[1]Apollo!$C$1:$R$1,0))</f>
        <v>#N/A</v>
      </c>
      <c r="K69" s="1" t="e">
        <f>INDEX([1]Apollo!$C$2:$R$2344,MATCH($C69,[1]Apollo!$A$2:$A$2344,0),MATCH(K$1,[1]Apollo!$C$1:$R$1,0))</f>
        <v>#N/A</v>
      </c>
      <c r="L69" s="1" t="e">
        <f>INDEX([1]Apollo!$C$2:$R$2344,MATCH($C69,[1]Apollo!$A$2:$A$2344,0),MATCH(L$1,[1]Apollo!$C$1:$R$1,0))</f>
        <v>#N/A</v>
      </c>
      <c r="M69" s="1"/>
      <c r="N69" s="1"/>
      <c r="O69" s="1" t="e">
        <f>INDEX([1]Apollo!$C$2:$R$2344,MATCH($C69,[1]Apollo!$A$2:$A$2344,0),MATCH(O$1,[1]Apollo!$C$1:$R$1,0))</f>
        <v>#N/A</v>
      </c>
      <c r="P69" s="1">
        <v>2.5</v>
      </c>
      <c r="Q69" s="1">
        <v>1</v>
      </c>
      <c r="V69" s="1" t="e">
        <f>INDEX([1]Apollo!$C$2:$R$2344,MATCH($C69,[1]Apollo!$A$2:$A$2344,0),MATCH(V$1,[1]Apollo!$C$1:$R$1,0))</f>
        <v>#N/A</v>
      </c>
      <c r="X69" s="1" t="e">
        <f>INDEX([1]Apollo!$C$2:$R$2344,MATCH($C69,[1]Apollo!$A$2:$A$2344,0),MATCH(X$1,[1]Apollo!$C$1:$R$1,0))</f>
        <v>#N/A</v>
      </c>
      <c r="Y69" s="1" t="e">
        <f>INDEX([1]Apollo!$C$2:$R$2344,MATCH($C69,[1]Apollo!$A$2:$A$2344,0),MATCH(Y$1,[1]Apollo!$C$1:$R$1,0))</f>
        <v>#N/A</v>
      </c>
      <c r="Z69" s="1" t="e">
        <f>INDEX([1]Apollo!$C$2:$R$2344,MATCH($C69,[1]Apollo!$A$2:$A$2344,0),MATCH(Z$1,[1]Apollo!$C$1:$R$1,0))</f>
        <v>#N/A</v>
      </c>
      <c r="AA69" s="2" t="e">
        <f>INDEX([1]Apollo!$C$2:$R$2344,MATCH($C69,[1]Apollo!$A$2:$A$2344,0),MATCH(AA$1,[1]Apollo!$C$1:$R$1,0))</f>
        <v>#N/A</v>
      </c>
      <c r="AB69" s="3" t="e">
        <f>INDEX([1]Apollo!$C$2:$R$2344,MATCH($C69,[1]Apollo!$A$2:$A$2344,0),MATCH(AB$1,[1]Apollo!$C$1:$R$1,0))</f>
        <v>#N/A</v>
      </c>
      <c r="AD69" s="1" t="e">
        <f>INDEX([1]Apollo!$C$2:$R$2344,MATCH($C69,[1]Apollo!$A$2:$A$2344,0),MATCH(AD$1,[1]Apollo!$C$1:$R$1,0))</f>
        <v>#N/A</v>
      </c>
      <c r="AE69" s="14" t="s">
        <v>999</v>
      </c>
      <c r="AF69" s="1" t="s">
        <v>168</v>
      </c>
      <c r="AG69" s="1" t="s">
        <v>169</v>
      </c>
      <c r="AH69" s="1"/>
      <c r="AI69" s="1"/>
      <c r="AJ69" s="14" t="s">
        <v>1000</v>
      </c>
      <c r="AK69" s="1" t="s">
        <v>149</v>
      </c>
      <c r="AL69" s="1" t="s">
        <v>203</v>
      </c>
      <c r="AM69" s="1" t="s">
        <v>151</v>
      </c>
      <c r="AN69" s="1" t="s">
        <v>106</v>
      </c>
      <c r="AO69" s="1" t="s">
        <v>279</v>
      </c>
      <c r="AP69" s="1" t="s">
        <v>1001</v>
      </c>
      <c r="AQ69" s="1" t="e">
        <f>AE69=#REF!</f>
        <v>#REF!</v>
      </c>
      <c r="AS69" s="1" t="e">
        <f>INDEX([1]Apollo!$C$2:$R$2344,MATCH($C69,[1]Apollo!$A$2:$A$2344,0),MATCH(AS$1,[1]Apollo!$C$1:$R$1,0))</f>
        <v>#N/A</v>
      </c>
      <c r="AT69" s="1" t="e">
        <f t="shared" si="7"/>
        <v>#N/A</v>
      </c>
      <c r="AU69" s="1" t="e">
        <f t="shared" si="8"/>
        <v>#N/A</v>
      </c>
      <c r="AW69" s="1" t="e">
        <f>INDEX([1]Apollo!$C$2:$R$2344,MATCH($C69,[1]Apollo!$A$2:$A$2344,0),MATCH(AW$1,[1]Apollo!$C$1:$R$1,0))</f>
        <v>#N/A</v>
      </c>
      <c r="AX69" s="1" t="e">
        <f>VLOOKUP(AW69,[1]Sheet1!$K$1:$L$4,2,TRUE)</f>
        <v>#N/A</v>
      </c>
      <c r="BA69">
        <v>2200</v>
      </c>
      <c r="BB69">
        <v>4.4000000000000004</v>
      </c>
      <c r="BC69">
        <v>4.3</v>
      </c>
      <c r="BD69">
        <v>4.3</v>
      </c>
      <c r="BE69">
        <v>4.5</v>
      </c>
      <c r="BF69" s="5">
        <v>0.95</v>
      </c>
      <c r="BG69" s="5">
        <v>0.95</v>
      </c>
      <c r="BH69" t="e">
        <f>BA69&lt;#REF!</f>
        <v>#REF!</v>
      </c>
      <c r="BI69" t="e">
        <f>BB69&gt;#REF!</f>
        <v>#REF!</v>
      </c>
      <c r="BJ69" t="e">
        <f>BC69&gt;#REF!</f>
        <v>#REF!</v>
      </c>
      <c r="BK69" t="e">
        <f>BD69&gt;#REF!</f>
        <v>#REF!</v>
      </c>
      <c r="BL69" t="e">
        <f>BE69&gt;#REF!</f>
        <v>#REF!</v>
      </c>
      <c r="BM69" s="5" t="e">
        <f>BF69&gt;#REF!</f>
        <v>#REF!</v>
      </c>
      <c r="BN69" t="s">
        <v>115</v>
      </c>
      <c r="BO69" s="1" t="s">
        <v>1002</v>
      </c>
      <c r="BP69">
        <v>4</v>
      </c>
      <c r="BQ69">
        <v>0</v>
      </c>
      <c r="BR69" s="1" t="s">
        <v>1003</v>
      </c>
      <c r="BS69" t="s">
        <v>1004</v>
      </c>
      <c r="BT69" s="1" t="s">
        <v>1005</v>
      </c>
      <c r="BU69" s="1"/>
      <c r="BV69" s="1"/>
      <c r="BW69" s="1"/>
      <c r="BX69" s="1"/>
      <c r="BY69" s="1"/>
      <c r="BZ69" s="1"/>
      <c r="CA69" s="1"/>
      <c r="CB69" s="1">
        <v>2</v>
      </c>
      <c r="CC69" s="6">
        <v>1</v>
      </c>
      <c r="CD69" s="1">
        <v>4966</v>
      </c>
      <c r="CE69" s="6">
        <v>-0.01</v>
      </c>
      <c r="CF69" s="6">
        <f t="shared" si="9"/>
        <v>4.0273862263391061E-4</v>
      </c>
      <c r="CG69" s="7" t="e">
        <f t="shared" si="10"/>
        <v>#N/A</v>
      </c>
      <c r="CH69" s="1">
        <v>1</v>
      </c>
      <c r="CI69">
        <f>IFERROR(IF(AX69=[1]Sheet1!$L$2,VLOOKUP(CB69,[1]Sheet1!$X$3:$Y$7,2,TRUE),IF(AX69=[1]Sheet1!$L$3,VLOOKUP(CB69,[1]Sheet1!$Z$3:$AA$7,2,TRUE),VLOOKUP(CB69,[1]Sheet1!$AB$3:$AC$7,2,TRUE))),0)</f>
        <v>0</v>
      </c>
      <c r="CJ69" s="1">
        <f>IFERROR(VLOOKUP(CC69,[1]Sheet1!$U$3:$V$7,2,TRUE),0)</f>
        <v>5</v>
      </c>
      <c r="CK69" s="1">
        <f>MIN(IFERROR(IF(AX69=[1]Sheet1!$L$2,VLOOKUP(CE69,[1]Sheet1!$N$3:$O$7,2,TRUE),IF(AX69=[1]Sheet1!$L$3,VLOOKUP(CE69,[1]Sheet1!$P$3:$Q$6,2,TRUE),VLOOKUP(CE69,[1]Sheet1!$R$3:$S$6,2,TRUE))),0),INDEX([1]Sheet1!$I:$I,MATCH(CH69,[1]Sheet1!$A:$A,0)))</f>
        <v>0</v>
      </c>
      <c r="CL69" s="15" t="e">
        <f>INDEX([1]Sheet1!D:D,MATCH($CI69,[1]Sheet1!$A:$A,0))</f>
        <v>#N/A</v>
      </c>
      <c r="CM69" s="15" t="e">
        <f>INDEX([1]Sheet1!E:E,MATCH($CI69,[1]Sheet1!$A:$A,0))</f>
        <v>#N/A</v>
      </c>
      <c r="CN69" s="15" t="e">
        <f>INDEX([1]Sheet1!F:F,MATCH($CI69,[1]Sheet1!$A:$A,0))</f>
        <v>#N/A</v>
      </c>
      <c r="CO69" s="15"/>
      <c r="CP69" s="16" t="e">
        <f>IF(COUNTA(CO69)&gt;0,MIN(MIN(SUMPRODUCT(CI69:CK69,CL69:CN69),INDEX([1]Sheet1!$H:$H,MATCH(CH69,[1]Sheet1!$A:$A,0)))+1,5),MIN(SUMPRODUCT(CI69:CK69,CL69:CN69),INDEX([1]Sheet1!$H:$H,MATCH(CH69,[1]Sheet1!$A:$A,0))))</f>
        <v>#N/A</v>
      </c>
      <c r="CQ69" s="17" t="e">
        <f>SUMIFS([1]Rubric!Y:Y,[1]Rubric!V:V,BN69,[1]Rubric!W:W,P69)</f>
        <v>#VALUE!</v>
      </c>
      <c r="CR69" s="5" t="e">
        <f>INDEX([1]Rubric!D:D,MATCH(BP69,[1]Rubric!#REF!,0))</f>
        <v>#REF!</v>
      </c>
      <c r="CS69" s="5" t="e">
        <f>INDEX([1]Rubric!E:E,MATCH(Q69,[1]Rubric!#REF!,0))</f>
        <v>#REF!</v>
      </c>
      <c r="CT69" s="18" t="e">
        <f>SUM(CQ69:CS69)*[1]Rubric!$A$3</f>
        <v>#VALUE!</v>
      </c>
      <c r="CU69" s="19" t="e">
        <f t="shared" si="11"/>
        <v>#N/A</v>
      </c>
    </row>
    <row r="70" spans="1:99" ht="409.5" x14ac:dyDescent="0.25">
      <c r="A70">
        <v>69</v>
      </c>
      <c r="B70" t="s">
        <v>1006</v>
      </c>
      <c r="C70" t="str">
        <f t="shared" si="6"/>
        <v>69 - Impetus Technologies</v>
      </c>
      <c r="D70" t="s">
        <v>486</v>
      </c>
      <c r="E70" t="s">
        <v>1007</v>
      </c>
      <c r="F70" s="1" t="s">
        <v>1008</v>
      </c>
      <c r="G70" s="1" t="str">
        <f>IFERROR(INDEX([1]Apollo!$C$2:$R$2344,MATCH($C70,[1]Apollo!$B$2:$B$2344,0),MATCH(G$1,[1]Apollo!$C$1:$R$1,0)),"")</f>
        <v/>
      </c>
      <c r="H70" s="1" t="s">
        <v>885</v>
      </c>
      <c r="I70" s="1" t="str">
        <f>IFERROR(INDEX([1]Apollo!$C$2:$R$2344,MATCH($C70,[1]Apollo!$B$2:$B$2344,0),MATCH(I$1,[1]Apollo!$C$1:$R$1,0)),"")</f>
        <v/>
      </c>
      <c r="J70" t="s">
        <v>1009</v>
      </c>
      <c r="K70" s="1" t="str">
        <f>IFERROR(INDEX([1]Apollo!$C$2:$R$2344,MATCH($C70,[1]Apollo!$B$2:$B$2344,0),MATCH(K$1,[1]Apollo!$C$1:$R$1,0)),"")</f>
        <v/>
      </c>
      <c r="L70" s="1" t="str">
        <f>IFERROR(INDEX([1]Apollo!$C$2:$R$2344,MATCH($C70,[1]Apollo!$B$2:$B$2344,0),MATCH(L$1,[1]Apollo!$C$1:$R$1,0)),"")</f>
        <v/>
      </c>
      <c r="M70" s="1" t="s">
        <v>1010</v>
      </c>
      <c r="N70" s="1" t="s">
        <v>1011</v>
      </c>
      <c r="O70" s="1" t="str">
        <f>IFERROR(INDEX([1]Apollo!$C$2:$R$2344,MATCH($C70,[1]Apollo!$B$2:$B$2344,0),MATCH(O$1,[1]Apollo!$C$1:$R$1,0)),"")</f>
        <v/>
      </c>
      <c r="P70" s="1">
        <v>3</v>
      </c>
      <c r="Q70" s="1">
        <v>2</v>
      </c>
      <c r="R70" s="12">
        <v>2868</v>
      </c>
      <c r="S70" s="12">
        <v>2324</v>
      </c>
      <c r="T70" s="13">
        <v>35065</v>
      </c>
      <c r="U70" t="s">
        <v>188</v>
      </c>
      <c r="V70" s="1" t="str">
        <f>IFERROR(INDEX([1]Apollo!$C$2:$R$2344,MATCH($C70,[1]Apollo!$B$2:$B$2344,0),MATCH(V$1,[1]Apollo!$C$1:$R$1,0)),"")</f>
        <v/>
      </c>
      <c r="W70" t="s">
        <v>231</v>
      </c>
      <c r="X70" s="1" t="str">
        <f>IFERROR(INDEX([1]Apollo!$C$2:$R$2344,MATCH($C70,[1]Apollo!$B$2:$B$2344,0),MATCH(X$1,[1]Apollo!$C$1:$R$1,0)),"")</f>
        <v/>
      </c>
      <c r="Y70" s="1" t="str">
        <f>IFERROR(INDEX([1]Apollo!$C$2:$R$2344,MATCH($C70,[1]Apollo!$B$2:$B$2344,0),MATCH(Y$1,[1]Apollo!$C$1:$R$1,0)),"")</f>
        <v/>
      </c>
      <c r="Z70" s="1" t="str">
        <f>IFERROR(INDEX([1]Apollo!$C$2:$R$2344,MATCH($C70,[1]Apollo!$B$2:$B$2344,0),MATCH(Z$1,[1]Apollo!$C$1:$R$1,0)),"")</f>
        <v/>
      </c>
      <c r="AA70" s="2" t="str">
        <f>IFERROR(INDEX([1]Apollo!$C$2:$R$2344,MATCH($C70,[1]Apollo!$B$2:$B$2344,0),MATCH(AA$1,[1]Apollo!$C$1:$R$1,0)),"")</f>
        <v/>
      </c>
      <c r="AB70" s="3" t="str">
        <f>IFERROR(INDEX([1]Apollo!$C$2:$R$2344,MATCH($C70,[1]Apollo!$B$2:$B$2344,0),MATCH(AB$1,[1]Apollo!$C$1:$R$1,0)),"")</f>
        <v/>
      </c>
      <c r="AC70" t="s">
        <v>1012</v>
      </c>
      <c r="AD70" s="1" t="str">
        <f>IFERROR(INDEX([1]Apollo!$C$2:$R$2344,MATCH($C70,[1]Apollo!$B$2:$B$2344,0),MATCH(AD$1,[1]Apollo!$C$1:$R$1,0)),"")</f>
        <v/>
      </c>
      <c r="AE70" s="14" t="s">
        <v>1013</v>
      </c>
      <c r="AF70" s="1"/>
      <c r="AG70" s="1" t="s">
        <v>169</v>
      </c>
      <c r="AH70" s="1"/>
      <c r="AI70" s="1"/>
      <c r="AJ70" s="1" t="s">
        <v>1013</v>
      </c>
      <c r="AK70" s="1" t="s">
        <v>311</v>
      </c>
      <c r="AL70" s="1" t="s">
        <v>594</v>
      </c>
      <c r="AM70" s="1"/>
      <c r="AN70" s="1"/>
      <c r="AO70" s="1" t="s">
        <v>361</v>
      </c>
      <c r="AP70" s="1" t="s">
        <v>1014</v>
      </c>
      <c r="AQ70" s="1" t="e">
        <f>AE70=#REF!</f>
        <v>#REF!</v>
      </c>
      <c r="AR70" t="s">
        <v>1015</v>
      </c>
      <c r="AS70" s="1" t="str">
        <f>IFERROR(INDEX([1]Apollo!$C$2:$R$2344,MATCH($C70,[1]Apollo!$B$2:$B$2344,0),MATCH(AS$1,[1]Apollo!$C$1:$R$1,0)),"")</f>
        <v/>
      </c>
      <c r="AT70" s="1" t="str">
        <f t="shared" si="7"/>
        <v>http://www.linkedin.com/company/impetus</v>
      </c>
      <c r="AU70" s="1" t="str">
        <f t="shared" si="8"/>
        <v>http://www.linkedin.com/company/impetus/insights</v>
      </c>
      <c r="AV70" t="s">
        <v>174</v>
      </c>
      <c r="AW70" s="1" t="str">
        <f>IFERROR(INDEX([1]Apollo!$C$2:$R$2344,MATCH($C70,[1]Apollo!$B$2:$B$2344,0),MATCH(AW$1,[1]Apollo!$C$1:$R$1,0)),"")</f>
        <v/>
      </c>
      <c r="AX70" s="1" t="e">
        <f>VLOOKUP(AW70,[1]Sheet1!$K$1:$L$4,2,TRUE)</f>
        <v>#N/A</v>
      </c>
      <c r="AY70" t="s">
        <v>114</v>
      </c>
      <c r="AZ70" t="s">
        <v>113</v>
      </c>
      <c r="BA70" s="4">
        <f>INDEX('[1]Glassdoor Scores'!C:C,MATCH($A70,'[1]Glassdoor Scores'!$A:$A,0))</f>
        <v>4.7</v>
      </c>
      <c r="BB70" t="str">
        <f>INDEX('[1]Glassdoor Scores'!B:B,MATCH($A70,'[1]Glassdoor Scores'!$A:$A,0))</f>
        <v>Ramp</v>
      </c>
      <c r="BC70">
        <f>INDEX('[1]Glassdoor Scores'!D:D,MATCH($A70,'[1]Glassdoor Scores'!$A:$A,0))</f>
        <v>230</v>
      </c>
      <c r="BD70">
        <f>INDEX('[1]Glassdoor Scores'!E:E,MATCH($A70,'[1]Glassdoor Scores'!$A:$A,0))</f>
        <v>4.0999999999999996</v>
      </c>
      <c r="BE70">
        <f>INDEX('[1]Glassdoor Scores'!F:F,MATCH($A70,'[1]Glassdoor Scores'!$A:$A,0))</f>
        <v>4.5999999999999996</v>
      </c>
      <c r="BF70" s="5">
        <f>INDEX('[1]Glassdoor Scores'!G:G,MATCH($A70,'[1]Glassdoor Scores'!$A:$A,0))</f>
        <v>4.8</v>
      </c>
      <c r="BG70" s="5">
        <f>INDEX('[1]Glassdoor Scores'!H:H,MATCH($A70,'[1]Glassdoor Scores'!$A:$A,0))</f>
        <v>0.98</v>
      </c>
      <c r="BH70" t="e">
        <f>BA70&lt;#REF!</f>
        <v>#REF!</v>
      </c>
      <c r="BI70" t="e">
        <f>BB70&gt;#REF!</f>
        <v>#REF!</v>
      </c>
      <c r="BJ70" t="e">
        <f>BC70&gt;#REF!</f>
        <v>#REF!</v>
      </c>
      <c r="BK70" t="e">
        <f>BD70&gt;#REF!</f>
        <v>#REF!</v>
      </c>
      <c r="BL70" t="e">
        <f>BE70&gt;#REF!</f>
        <v>#REF!</v>
      </c>
      <c r="BM70" t="e">
        <f>BF70&gt;#REF!</f>
        <v>#REF!</v>
      </c>
      <c r="BN70" t="s">
        <v>175</v>
      </c>
      <c r="BO70" s="1" t="s">
        <v>1016</v>
      </c>
      <c r="BP70">
        <v>4</v>
      </c>
      <c r="BQ70">
        <v>0</v>
      </c>
      <c r="BR70" s="1" t="s">
        <v>1017</v>
      </c>
      <c r="BS70" t="s">
        <v>1018</v>
      </c>
      <c r="BT70" s="1" t="s">
        <v>1019</v>
      </c>
      <c r="BU70" s="1"/>
      <c r="BV70" s="1"/>
      <c r="BW70" s="1"/>
      <c r="BX70" s="1"/>
      <c r="BY70" s="1"/>
      <c r="BZ70" s="1"/>
      <c r="CA70" s="1"/>
      <c r="CB70" s="1">
        <v>60</v>
      </c>
      <c r="CC70" s="6">
        <v>-0.08</v>
      </c>
      <c r="CD70" s="1">
        <v>4721</v>
      </c>
      <c r="CE70" s="6">
        <v>0.02</v>
      </c>
      <c r="CF70" s="6">
        <f t="shared" si="9"/>
        <v>1.2709171785638636E-2</v>
      </c>
      <c r="CG70" s="7" t="e">
        <f t="shared" si="10"/>
        <v>#VALUE!</v>
      </c>
      <c r="CH70" s="1">
        <v>1</v>
      </c>
      <c r="CI70">
        <f>IFERROR(IF(AX70=[1]Sheet1!$L$2,VLOOKUP(CB70,[1]Sheet1!$X$3:$Y$7,2,TRUE),IF(AX70=[1]Sheet1!$L$3,VLOOKUP(CB70,[1]Sheet1!$Z$3:$AA$7,2,TRUE),VLOOKUP(CB70,[1]Sheet1!$AB$3:$AC$7,2,TRUE))),0)</f>
        <v>0</v>
      </c>
      <c r="CJ70" s="1">
        <f>IFERROR(VLOOKUP(CC70,[1]Sheet1!$U$3:$V$7,2,TRUE),0)</f>
        <v>2</v>
      </c>
      <c r="CK70" s="1">
        <f>MIN(IFERROR(IF(AX70=[1]Sheet1!$L$2,VLOOKUP(CE70,[1]Sheet1!$N$3:$O$7,2,TRUE),IF(AX70=[1]Sheet1!$L$3,VLOOKUP(CE70,[1]Sheet1!$P$3:$Q$6,2,TRUE),VLOOKUP(CE70,[1]Sheet1!$R$3:$S$6,2,TRUE))),0),INDEX([1]Sheet1!$I:$I,MATCH(CH70,[1]Sheet1!$A:$A,0)))</f>
        <v>0</v>
      </c>
      <c r="CL70" s="15" t="e">
        <f>INDEX([1]Sheet1!D:D,MATCH($CI70,[1]Sheet1!$A:$A,0))</f>
        <v>#N/A</v>
      </c>
      <c r="CM70" s="15" t="e">
        <f>INDEX([1]Sheet1!E:E,MATCH($CI70,[1]Sheet1!$A:$A,0))</f>
        <v>#N/A</v>
      </c>
      <c r="CN70" s="15" t="e">
        <f>INDEX([1]Sheet1!F:F,MATCH($CI70,[1]Sheet1!$A:$A,0))</f>
        <v>#N/A</v>
      </c>
      <c r="CO70" s="15"/>
      <c r="CP70" s="16" t="e">
        <f>IF(COUNTA(CO70)&gt;0,MIN(MIN(SUMPRODUCT(CI70:CK70,CL70:CN70),INDEX([1]Sheet1!$H:$H,MATCH(CH70,[1]Sheet1!$A:$A,0)))+1,5),MIN(SUMPRODUCT(CI70:CK70,CL70:CN70),INDEX([1]Sheet1!$H:$H,MATCH(CH70,[1]Sheet1!$A:$A,0))))</f>
        <v>#N/A</v>
      </c>
      <c r="CQ70" s="17" t="e">
        <f>SUMIFS([1]Rubric!Y:Y,[1]Rubric!V:V,BN70,[1]Rubric!W:W,P70)</f>
        <v>#VALUE!</v>
      </c>
      <c r="CR70" s="5" t="e">
        <f>INDEX([1]Rubric!D:D,MATCH(BP70,[1]Rubric!#REF!,0))</f>
        <v>#REF!</v>
      </c>
      <c r="CS70" s="5" t="e">
        <f>INDEX([1]Rubric!E:E,MATCH(Q70,[1]Rubric!#REF!,0))</f>
        <v>#REF!</v>
      </c>
      <c r="CT70" s="18" t="e">
        <f>SUM(CQ70:CS70)*[1]Rubric!$A$3</f>
        <v>#VALUE!</v>
      </c>
      <c r="CU70" s="19" t="e">
        <f t="shared" si="11"/>
        <v>#N/A</v>
      </c>
    </row>
    <row r="71" spans="1:99" ht="409.5" x14ac:dyDescent="0.25">
      <c r="A71">
        <v>70</v>
      </c>
      <c r="B71" t="s">
        <v>975</v>
      </c>
      <c r="C71" t="str">
        <f t="shared" si="6"/>
        <v>70 - Dayforce</v>
      </c>
      <c r="D71" t="s">
        <v>486</v>
      </c>
      <c r="E71" t="s">
        <v>1020</v>
      </c>
      <c r="F71" s="1" t="s">
        <v>1021</v>
      </c>
      <c r="G71" s="1" t="str">
        <f>IFERROR(INDEX([1]Apollo!$C$2:$R$2344,MATCH($C71,[1]Apollo!$B$2:$B$2344,0),MATCH(G$1,[1]Apollo!$C$1:$R$1,0)),"")</f>
        <v/>
      </c>
      <c r="H71" s="1" t="s">
        <v>324</v>
      </c>
      <c r="I71" s="1" t="str">
        <f>IFERROR(INDEX([1]Apollo!$C$2:$R$2344,MATCH($C71,[1]Apollo!$B$2:$B$2344,0),MATCH(I$1,[1]Apollo!$C$1:$R$1,0)),"")</f>
        <v/>
      </c>
      <c r="J71" t="s">
        <v>1022</v>
      </c>
      <c r="K71" s="1" t="str">
        <f>IFERROR(INDEX([1]Apollo!$C$2:$R$2344,MATCH($C71,[1]Apollo!$B$2:$B$2344,0),MATCH(K$1,[1]Apollo!$C$1:$R$1,0)),"")</f>
        <v/>
      </c>
      <c r="L71" s="1" t="str">
        <f>IFERROR(INDEX([1]Apollo!$C$2:$R$2344,MATCH($C71,[1]Apollo!$B$2:$B$2344,0),MATCH(L$1,[1]Apollo!$C$1:$R$1,0)),"")</f>
        <v/>
      </c>
      <c r="M71" s="1" t="s">
        <v>1023</v>
      </c>
      <c r="N71" s="1" t="s">
        <v>1024</v>
      </c>
      <c r="O71" s="1" t="str">
        <f>IFERROR(INDEX([1]Apollo!$C$2:$R$2344,MATCH($C71,[1]Apollo!$B$2:$B$2344,0),MATCH(O$1,[1]Apollo!$C$1:$R$1,0)),"")</f>
        <v/>
      </c>
      <c r="P71" s="1">
        <v>3</v>
      </c>
      <c r="Q71" s="1">
        <v>1</v>
      </c>
      <c r="R71" s="12">
        <v>51767</v>
      </c>
      <c r="S71" s="12">
        <v>47271</v>
      </c>
      <c r="T71" s="13">
        <v>11841</v>
      </c>
      <c r="U71" t="s">
        <v>99</v>
      </c>
      <c r="V71" s="1" t="str">
        <f>IFERROR(INDEX([1]Apollo!$C$2:$R$2344,MATCH($C71,[1]Apollo!$B$2:$B$2344,0),MATCH(V$1,[1]Apollo!$C$1:$R$1,0)),"")</f>
        <v/>
      </c>
      <c r="W71" t="s">
        <v>100</v>
      </c>
      <c r="X71" s="1" t="str">
        <f>IFERROR(INDEX([1]Apollo!$C$2:$R$2344,MATCH($C71,[1]Apollo!$B$2:$B$2344,0),MATCH(X$1,[1]Apollo!$C$1:$R$1,0)),"")</f>
        <v/>
      </c>
      <c r="Y71" s="1" t="str">
        <f>IFERROR(INDEX([1]Apollo!$C$2:$R$2344,MATCH($C71,[1]Apollo!$B$2:$B$2344,0),MATCH(Y$1,[1]Apollo!$C$1:$R$1,0)),"")</f>
        <v/>
      </c>
      <c r="Z71" s="1" t="str">
        <f>IFERROR(INDEX([1]Apollo!$C$2:$R$2344,MATCH($C71,[1]Apollo!$B$2:$B$2344,0),MATCH(Z$1,[1]Apollo!$C$1:$R$1,0)),"")</f>
        <v/>
      </c>
      <c r="AA71" s="2" t="str">
        <f>IFERROR(INDEX([1]Apollo!$C$2:$R$2344,MATCH($C71,[1]Apollo!$B$2:$B$2344,0),MATCH(AA$1,[1]Apollo!$C$1:$R$1,0)),"")</f>
        <v/>
      </c>
      <c r="AB71" s="3" t="str">
        <f>IFERROR(INDEX([1]Apollo!$C$2:$R$2344,MATCH($C71,[1]Apollo!$B$2:$B$2344,0),MATCH(AB$1,[1]Apollo!$C$1:$R$1,0)),"")</f>
        <v/>
      </c>
      <c r="AC71" t="s">
        <v>1025</v>
      </c>
      <c r="AD71" s="1" t="str">
        <f>IFERROR(INDEX([1]Apollo!$C$2:$R$2344,MATCH($C71,[1]Apollo!$B$2:$B$2344,0),MATCH(AD$1,[1]Apollo!$C$1:$R$1,0)),"")</f>
        <v/>
      </c>
      <c r="AE71" s="14" t="s">
        <v>1026</v>
      </c>
      <c r="AF71" s="1"/>
      <c r="AG71" s="1" t="s">
        <v>169</v>
      </c>
      <c r="AH71" s="1"/>
      <c r="AI71" s="1"/>
      <c r="AJ71" s="14" t="s">
        <v>1027</v>
      </c>
      <c r="AK71" s="1" t="s">
        <v>975</v>
      </c>
      <c r="AL71" s="1" t="s">
        <v>1028</v>
      </c>
      <c r="AM71" s="1" t="s">
        <v>261</v>
      </c>
      <c r="AN71" s="1" t="s">
        <v>106</v>
      </c>
      <c r="AO71" s="1" t="s">
        <v>361</v>
      </c>
      <c r="AP71" s="1" t="s">
        <v>1029</v>
      </c>
      <c r="AQ71" s="1" t="e">
        <f>AE71=#REF!</f>
        <v>#REF!</v>
      </c>
      <c r="AR71" t="s">
        <v>1030</v>
      </c>
      <c r="AS71" s="1" t="str">
        <f>IFERROR(INDEX([1]Apollo!$C$2:$R$2344,MATCH($C71,[1]Apollo!$B$2:$B$2344,0),MATCH(AS$1,[1]Apollo!$C$1:$R$1,0)),"")</f>
        <v/>
      </c>
      <c r="AT71" s="1" t="str">
        <f t="shared" si="7"/>
        <v>http://www.linkedin.com/company/ceridian</v>
      </c>
      <c r="AU71" s="1" t="str">
        <f t="shared" si="8"/>
        <v>http://www.linkedin.com/company/ceridian/insights</v>
      </c>
      <c r="AV71" t="s">
        <v>112</v>
      </c>
      <c r="AW71" s="1" t="str">
        <f>IFERROR(INDEX([1]Apollo!$C$2:$R$2344,MATCH($C71,[1]Apollo!$B$2:$B$2344,0),MATCH(AW$1,[1]Apollo!$C$1:$R$1,0)),"")</f>
        <v/>
      </c>
      <c r="AX71" s="1" t="e">
        <f>VLOOKUP(AW71,[1]Sheet1!$K$1:$L$4,2,TRUE)</f>
        <v>#N/A</v>
      </c>
      <c r="AY71" t="s">
        <v>114</v>
      </c>
      <c r="AZ71" t="s">
        <v>138</v>
      </c>
      <c r="BA71" s="4">
        <f>INDEX('[1]Glassdoor Scores'!C:C,MATCH($A71,'[1]Glassdoor Scores'!$A:$A,0))</f>
        <v>3.6</v>
      </c>
      <c r="BB71" t="str">
        <f>INDEX('[1]Glassdoor Scores'!B:B,MATCH($A71,'[1]Glassdoor Scores'!$A:$A,0))</f>
        <v>OnePay</v>
      </c>
      <c r="BC71">
        <f>INDEX('[1]Glassdoor Scores'!D:D,MATCH($A71,'[1]Glassdoor Scores'!$A:$A,0))</f>
        <v>120</v>
      </c>
      <c r="BD71">
        <f>INDEX('[1]Glassdoor Scores'!E:E,MATCH($A71,'[1]Glassdoor Scores'!$A:$A,0))</f>
        <v>3.2</v>
      </c>
      <c r="BE71">
        <f>INDEX('[1]Glassdoor Scores'!F:F,MATCH($A71,'[1]Glassdoor Scores'!$A:$A,0))</f>
        <v>3.3</v>
      </c>
      <c r="BF71" s="5">
        <f>INDEX('[1]Glassdoor Scores'!G:G,MATCH($A71,'[1]Glassdoor Scores'!$A:$A,0))</f>
        <v>3.4</v>
      </c>
      <c r="BG71" s="5">
        <f>INDEX('[1]Glassdoor Scores'!H:H,MATCH($A71,'[1]Glassdoor Scores'!$A:$A,0))</f>
        <v>0.72</v>
      </c>
      <c r="BH71" t="e">
        <f>BA71&lt;#REF!</f>
        <v>#REF!</v>
      </c>
      <c r="BI71" t="e">
        <f>BB71&gt;#REF!</f>
        <v>#REF!</v>
      </c>
      <c r="BJ71" t="e">
        <f>BC71&gt;#REF!</f>
        <v>#REF!</v>
      </c>
      <c r="BK71" t="e">
        <f>BD71&gt;#REF!</f>
        <v>#REF!</v>
      </c>
      <c r="BL71" t="e">
        <f>BE71&gt;#REF!</f>
        <v>#REF!</v>
      </c>
      <c r="BM71" t="e">
        <f>BF71&gt;#REF!</f>
        <v>#REF!</v>
      </c>
      <c r="BN71" t="s">
        <v>175</v>
      </c>
      <c r="BO71" s="1" t="s">
        <v>1031</v>
      </c>
      <c r="BP71">
        <v>4</v>
      </c>
      <c r="BQ71">
        <v>0</v>
      </c>
      <c r="BR71" s="1" t="s">
        <v>1032</v>
      </c>
      <c r="BS71" t="s">
        <v>1033</v>
      </c>
      <c r="BT71" s="1" t="s">
        <v>1034</v>
      </c>
      <c r="BU71" s="1"/>
      <c r="BV71" s="1"/>
      <c r="BW71" s="1"/>
      <c r="BX71" s="1"/>
      <c r="BY71" s="1"/>
      <c r="BZ71" s="1"/>
      <c r="CA71" s="1"/>
      <c r="CB71" s="24">
        <v>50</v>
      </c>
      <c r="CC71" s="6" t="s">
        <v>480</v>
      </c>
      <c r="CD71" s="1">
        <v>4215</v>
      </c>
      <c r="CE71" s="6">
        <v>-0.01</v>
      </c>
      <c r="CF71" s="6">
        <f t="shared" si="9"/>
        <v>1.1862396204033215E-2</v>
      </c>
      <c r="CG71" s="7" t="e">
        <f t="shared" si="10"/>
        <v>#VALUE!</v>
      </c>
      <c r="CH71" s="1">
        <v>16</v>
      </c>
      <c r="CI71">
        <f>IFERROR(IF(AX71=[1]Sheet1!$L$2,VLOOKUP(CB71,[1]Sheet1!$X$3:$Y$7,2,TRUE),IF(AX71=[1]Sheet1!$L$3,VLOOKUP(CB71,[1]Sheet1!$Z$3:$AA$7,2,TRUE),VLOOKUP(CB71,[1]Sheet1!$AB$3:$AC$7,2,TRUE))),0)</f>
        <v>0</v>
      </c>
      <c r="CJ71" s="1">
        <f>IFERROR(VLOOKUP(CC71,[1]Sheet1!$U$3:$V$7,2,TRUE),0)</f>
        <v>0</v>
      </c>
      <c r="CK71" s="1">
        <f>MIN(IFERROR(IF(AX71=[1]Sheet1!$L$2,VLOOKUP(CE71,[1]Sheet1!$N$3:$O$7,2,TRUE),IF(AX71=[1]Sheet1!$L$3,VLOOKUP(CE71,[1]Sheet1!$P$3:$Q$6,2,TRUE),VLOOKUP(CE71,[1]Sheet1!$R$3:$S$6,2,TRUE))),0),INDEX([1]Sheet1!$I:$I,MATCH(CH71,[1]Sheet1!$A:$A,0)))</f>
        <v>0</v>
      </c>
      <c r="CL71" s="15" t="e">
        <f>INDEX([1]Sheet1!D:D,MATCH($CI71,[1]Sheet1!$A:$A,0))</f>
        <v>#N/A</v>
      </c>
      <c r="CM71" s="15" t="e">
        <f>INDEX([1]Sheet1!E:E,MATCH($CI71,[1]Sheet1!$A:$A,0))</f>
        <v>#N/A</v>
      </c>
      <c r="CN71" s="15" t="e">
        <f>INDEX([1]Sheet1!F:F,MATCH($CI71,[1]Sheet1!$A:$A,0))</f>
        <v>#N/A</v>
      </c>
      <c r="CO71" s="15"/>
      <c r="CP71" s="16" t="e">
        <f>IF(COUNTA(CO71)&gt;0,MIN(MIN(SUMPRODUCT(CI71:CK71,CL71:CN71),INDEX([1]Sheet1!$H:$H,MATCH(CH71,[1]Sheet1!$A:$A,0)))+1,5),MIN(SUMPRODUCT(CI71:CK71,CL71:CN71),INDEX([1]Sheet1!$H:$H,MATCH(CH71,[1]Sheet1!$A:$A,0))))</f>
        <v>#N/A</v>
      </c>
      <c r="CQ71" s="17" t="e">
        <f>SUMIFS([1]Rubric!Y:Y,[1]Rubric!V:V,BN71,[1]Rubric!W:W,P71)</f>
        <v>#VALUE!</v>
      </c>
      <c r="CR71" s="5" t="e">
        <f>INDEX([1]Rubric!D:D,MATCH(BP71,[1]Rubric!#REF!,0))</f>
        <v>#REF!</v>
      </c>
      <c r="CS71" s="5" t="e">
        <f>INDEX([1]Rubric!E:E,MATCH(Q71,[1]Rubric!#REF!,0))</f>
        <v>#REF!</v>
      </c>
      <c r="CT71" s="18" t="e">
        <f>SUM(CQ71:CS71)*[1]Rubric!$A$3</f>
        <v>#VALUE!</v>
      </c>
      <c r="CU71" s="19" t="e">
        <f t="shared" si="11"/>
        <v>#N/A</v>
      </c>
    </row>
    <row r="72" spans="1:99" ht="409.5" x14ac:dyDescent="0.25">
      <c r="A72">
        <v>71</v>
      </c>
      <c r="B72" t="s">
        <v>1035</v>
      </c>
      <c r="C72" t="str">
        <f t="shared" si="6"/>
        <v>71 - Invisible Technologies</v>
      </c>
      <c r="D72" t="s">
        <v>486</v>
      </c>
      <c r="F72" s="1"/>
      <c r="G72" s="1" t="e">
        <f>INDEX([1]Apollo!$C$2:$R$2344,MATCH($C72,[1]Apollo!$A$2:$A$2344,0),MATCH(G$1,[1]Apollo!$C$1:$R$1,0))</f>
        <v>#N/A</v>
      </c>
      <c r="H72" s="1"/>
      <c r="I72" s="1" t="e">
        <f>INDEX([1]Apollo!$C$2:$R$2344,MATCH($C72,[1]Apollo!$A$2:$A$2344,0),MATCH(I$1,[1]Apollo!$C$1:$R$1,0))</f>
        <v>#N/A</v>
      </c>
      <c r="K72" s="1" t="e">
        <f>INDEX([1]Apollo!$C$2:$R$2344,MATCH($C72,[1]Apollo!$A$2:$A$2344,0),MATCH(K$1,[1]Apollo!$C$1:$R$1,0))</f>
        <v>#N/A</v>
      </c>
      <c r="L72" s="1" t="e">
        <f>INDEX([1]Apollo!$C$2:$R$2344,MATCH($C72,[1]Apollo!$A$2:$A$2344,0),MATCH(L$1,[1]Apollo!$C$1:$R$1,0))</f>
        <v>#N/A</v>
      </c>
      <c r="M72" s="1"/>
      <c r="N72" s="1"/>
      <c r="O72" s="1" t="e">
        <f>INDEX([1]Apollo!$C$2:$R$2344,MATCH($C72,[1]Apollo!$A$2:$A$2344,0),MATCH(O$1,[1]Apollo!$C$1:$R$1,0))</f>
        <v>#N/A</v>
      </c>
      <c r="P72" s="1">
        <v>3.5</v>
      </c>
      <c r="Q72" s="1">
        <v>1</v>
      </c>
      <c r="V72" s="1" t="e">
        <f>INDEX([1]Apollo!$C$2:$R$2344,MATCH($C72,[1]Apollo!$A$2:$A$2344,0),MATCH(V$1,[1]Apollo!$C$1:$R$1,0))</f>
        <v>#N/A</v>
      </c>
      <c r="X72" s="1" t="e">
        <f>INDEX([1]Apollo!$C$2:$R$2344,MATCH($C72,[1]Apollo!$A$2:$A$2344,0),MATCH(X$1,[1]Apollo!$C$1:$R$1,0))</f>
        <v>#N/A</v>
      </c>
      <c r="Y72" s="1" t="e">
        <f>INDEX([1]Apollo!$C$2:$R$2344,MATCH($C72,[1]Apollo!$A$2:$A$2344,0),MATCH(Y$1,[1]Apollo!$C$1:$R$1,0))</f>
        <v>#N/A</v>
      </c>
      <c r="Z72" s="1" t="e">
        <f>INDEX([1]Apollo!$C$2:$R$2344,MATCH($C72,[1]Apollo!$A$2:$A$2344,0),MATCH(Z$1,[1]Apollo!$C$1:$R$1,0))</f>
        <v>#N/A</v>
      </c>
      <c r="AA72" s="2" t="e">
        <f>INDEX([1]Apollo!$C$2:$R$2344,MATCH($C72,[1]Apollo!$A$2:$A$2344,0),MATCH(AA$1,[1]Apollo!$C$1:$R$1,0))</f>
        <v>#N/A</v>
      </c>
      <c r="AB72" s="3" t="e">
        <f>INDEX([1]Apollo!$C$2:$R$2344,MATCH($C72,[1]Apollo!$A$2:$A$2344,0),MATCH(AB$1,[1]Apollo!$C$1:$R$1,0))</f>
        <v>#N/A</v>
      </c>
      <c r="AD72" s="1" t="e">
        <f>INDEX([1]Apollo!$C$2:$R$2344,MATCH($C72,[1]Apollo!$A$2:$A$2344,0),MATCH(AD$1,[1]Apollo!$C$1:$R$1,0))</f>
        <v>#N/A</v>
      </c>
      <c r="AE72" s="14" t="s">
        <v>1036</v>
      </c>
      <c r="AF72" s="1" t="s">
        <v>1037</v>
      </c>
      <c r="AG72" s="1" t="s">
        <v>169</v>
      </c>
      <c r="AH72" s="1"/>
      <c r="AI72" s="1"/>
      <c r="AJ72" s="14" t="s">
        <v>1036</v>
      </c>
      <c r="AK72" s="1" t="s">
        <v>170</v>
      </c>
      <c r="AL72" s="1" t="s">
        <v>106</v>
      </c>
      <c r="AM72" s="1" t="s">
        <v>840</v>
      </c>
      <c r="AN72" s="1" t="s">
        <v>1038</v>
      </c>
      <c r="AO72" s="1" t="s">
        <v>106</v>
      </c>
      <c r="AP72" s="1" t="s">
        <v>172</v>
      </c>
      <c r="AQ72" s="1" t="e">
        <f>AE72=#REF!</f>
        <v>#REF!</v>
      </c>
      <c r="AS72" s="1" t="e">
        <f>INDEX([1]Apollo!$C$2:$R$2344,MATCH($C72,[1]Apollo!$A$2:$A$2344,0),MATCH(AS$1,[1]Apollo!$C$1:$R$1,0))</f>
        <v>#N/A</v>
      </c>
      <c r="AT72" s="1" t="e">
        <f t="shared" si="7"/>
        <v>#N/A</v>
      </c>
      <c r="AU72" s="1" t="e">
        <f t="shared" si="8"/>
        <v>#N/A</v>
      </c>
      <c r="AW72" s="1" t="e">
        <f>INDEX([1]Apollo!$C$2:$R$2344,MATCH($C72,[1]Apollo!$A$2:$A$2344,0),MATCH(AW$1,[1]Apollo!$C$1:$R$1,0))</f>
        <v>#N/A</v>
      </c>
      <c r="AX72" s="1" t="e">
        <f>VLOOKUP(AW72,[1]Sheet1!$K$1:$L$4,2,TRUE)</f>
        <v>#N/A</v>
      </c>
      <c r="BA72">
        <v>180</v>
      </c>
      <c r="BB72">
        <v>4.5</v>
      </c>
      <c r="BC72">
        <v>4.4000000000000004</v>
      </c>
      <c r="BD72">
        <v>4.4000000000000004</v>
      </c>
      <c r="BE72">
        <v>4.5999999999999996</v>
      </c>
      <c r="BF72" s="5">
        <v>0.97</v>
      </c>
      <c r="BG72" s="5">
        <v>0.95</v>
      </c>
      <c r="BH72" t="e">
        <f>BA72&lt;#REF!</f>
        <v>#REF!</v>
      </c>
      <c r="BI72" t="e">
        <f>BB72&gt;#REF!</f>
        <v>#REF!</v>
      </c>
      <c r="BJ72" t="e">
        <f>BC72&gt;#REF!</f>
        <v>#REF!</v>
      </c>
      <c r="BK72" t="e">
        <f>BD72&gt;#REF!</f>
        <v>#REF!</v>
      </c>
      <c r="BL72" t="e">
        <f>BE72&gt;#REF!</f>
        <v>#REF!</v>
      </c>
      <c r="BM72" s="5" t="e">
        <f>BF72&gt;#REF!</f>
        <v>#REF!</v>
      </c>
      <c r="BN72" t="s">
        <v>115</v>
      </c>
      <c r="BO72" s="1" t="s">
        <v>1039</v>
      </c>
      <c r="BP72">
        <v>5</v>
      </c>
      <c r="BQ72">
        <v>0</v>
      </c>
      <c r="BR72" s="1" t="s">
        <v>1040</v>
      </c>
      <c r="BS72" t="s">
        <v>1041</v>
      </c>
      <c r="BT72" s="1" t="s">
        <v>1042</v>
      </c>
      <c r="BU72" s="1"/>
      <c r="BV72" s="1"/>
      <c r="BW72" s="1"/>
      <c r="BX72" s="1"/>
      <c r="BY72" s="1"/>
      <c r="BZ72" s="1"/>
      <c r="CA72" s="1"/>
      <c r="CB72" s="1">
        <v>19</v>
      </c>
      <c r="CC72" s="6">
        <v>-0.63</v>
      </c>
      <c r="CD72" s="1">
        <v>5086</v>
      </c>
      <c r="CE72" s="6">
        <v>0.05</v>
      </c>
      <c r="CF72" s="6">
        <f t="shared" si="9"/>
        <v>3.7357451828548957E-3</v>
      </c>
      <c r="CG72" s="7" t="e">
        <f t="shared" si="10"/>
        <v>#N/A</v>
      </c>
      <c r="CH72" s="1">
        <v>1</v>
      </c>
      <c r="CI72">
        <f>IFERROR(IF(AX72=[1]Sheet1!$L$2,VLOOKUP(CB72,[1]Sheet1!$X$3:$Y$7,2,TRUE),IF(AX72=[1]Sheet1!$L$3,VLOOKUP(CB72,[1]Sheet1!$Z$3:$AA$7,2,TRUE),VLOOKUP(CB72,[1]Sheet1!$AB$3:$AC$7,2,TRUE))),0)</f>
        <v>0</v>
      </c>
      <c r="CJ72" s="1">
        <f>IFERROR(VLOOKUP(CC72,[1]Sheet1!$U$3:$V$7,2,TRUE),0)</f>
        <v>0</v>
      </c>
      <c r="CK72" s="1">
        <f>MIN(IFERROR(IF(AX72=[1]Sheet1!$L$2,VLOOKUP(CE72,[1]Sheet1!$N$3:$O$7,2,TRUE),IF(AX72=[1]Sheet1!$L$3,VLOOKUP(CE72,[1]Sheet1!$P$3:$Q$6,2,TRUE),VLOOKUP(CE72,[1]Sheet1!$R$3:$S$6,2,TRUE))),0),INDEX([1]Sheet1!$I:$I,MATCH(CH72,[1]Sheet1!$A:$A,0)))</f>
        <v>0</v>
      </c>
      <c r="CL72" s="15" t="e">
        <f>INDEX([1]Sheet1!D:D,MATCH($CI72,[1]Sheet1!$A:$A,0))</f>
        <v>#N/A</v>
      </c>
      <c r="CM72" s="15" t="e">
        <f>INDEX([1]Sheet1!E:E,MATCH($CI72,[1]Sheet1!$A:$A,0))</f>
        <v>#N/A</v>
      </c>
      <c r="CN72" s="15" t="e">
        <f>INDEX([1]Sheet1!F:F,MATCH($CI72,[1]Sheet1!$A:$A,0))</f>
        <v>#N/A</v>
      </c>
      <c r="CO72" s="15"/>
      <c r="CP72" s="16" t="e">
        <f>IF(COUNTA(CO72)&gt;0,MIN(MIN(SUMPRODUCT(CI72:CK72,CL72:CN72),INDEX([1]Sheet1!$H:$H,MATCH(CH72,[1]Sheet1!$A:$A,0)))+1,5),MIN(SUMPRODUCT(CI72:CK72,CL72:CN72),INDEX([1]Sheet1!$H:$H,MATCH(CH72,[1]Sheet1!$A:$A,0))))</f>
        <v>#N/A</v>
      </c>
      <c r="CQ72" s="17" t="e">
        <f>SUMIFS([1]Rubric!Y:Y,[1]Rubric!V:V,BN72,[1]Rubric!W:W,P72)</f>
        <v>#VALUE!</v>
      </c>
      <c r="CR72" s="5" t="e">
        <f>INDEX([1]Rubric!D:D,MATCH(BP72,[1]Rubric!#REF!,0))</f>
        <v>#REF!</v>
      </c>
      <c r="CS72" s="5" t="e">
        <f>INDEX([1]Rubric!E:E,MATCH(Q72,[1]Rubric!#REF!,0))</f>
        <v>#REF!</v>
      </c>
      <c r="CT72" s="18" t="e">
        <f>SUM(CQ72:CS72)*[1]Rubric!$A$3</f>
        <v>#VALUE!</v>
      </c>
      <c r="CU72" s="19" t="e">
        <f t="shared" si="11"/>
        <v>#N/A</v>
      </c>
    </row>
    <row r="73" spans="1:99" ht="409.5" x14ac:dyDescent="0.25">
      <c r="A73">
        <v>72</v>
      </c>
      <c r="B73" t="s">
        <v>1043</v>
      </c>
      <c r="C73" t="str">
        <f t="shared" si="6"/>
        <v>72 - Teradata</v>
      </c>
      <c r="D73" t="s">
        <v>486</v>
      </c>
      <c r="E73" t="s">
        <v>1044</v>
      </c>
      <c r="F73" s="1" t="s">
        <v>1045</v>
      </c>
      <c r="G73" s="1" t="str">
        <f>IFERROR(INDEX([1]Apollo!$C$2:$R$2344,MATCH($C73,[1]Apollo!$B$2:$B$2344,0),MATCH(G$1,[1]Apollo!$C$1:$R$1,0)),"")</f>
        <v/>
      </c>
      <c r="H73" s="1"/>
      <c r="I73" s="1" t="str">
        <f>IFERROR(INDEX([1]Apollo!$C$2:$R$2344,MATCH($C73,[1]Apollo!$B$2:$B$2344,0),MATCH(I$1,[1]Apollo!$C$1:$R$1,0)),"")</f>
        <v/>
      </c>
      <c r="J73" t="s">
        <v>1046</v>
      </c>
      <c r="K73" s="1" t="str">
        <f>IFERROR(INDEX([1]Apollo!$C$2:$R$2344,MATCH($C73,[1]Apollo!$B$2:$B$2344,0),MATCH(K$1,[1]Apollo!$C$1:$R$1,0)),"")</f>
        <v/>
      </c>
      <c r="L73" s="1" t="str">
        <f>IFERROR(INDEX([1]Apollo!$C$2:$R$2344,MATCH($C73,[1]Apollo!$B$2:$B$2344,0),MATCH(L$1,[1]Apollo!$C$1:$R$1,0)),"")</f>
        <v/>
      </c>
      <c r="M73" s="1" t="s">
        <v>1047</v>
      </c>
      <c r="N73" s="1" t="s">
        <v>1048</v>
      </c>
      <c r="O73" s="1" t="str">
        <f>IFERROR(INDEX([1]Apollo!$C$2:$R$2344,MATCH($C73,[1]Apollo!$B$2:$B$2344,0),MATCH(O$1,[1]Apollo!$C$1:$R$1,0)),"")</f>
        <v/>
      </c>
      <c r="P73" s="1">
        <v>3.5</v>
      </c>
      <c r="Q73" s="1">
        <v>2</v>
      </c>
      <c r="R73" s="12">
        <v>94294</v>
      </c>
      <c r="S73" s="12">
        <v>87457</v>
      </c>
      <c r="T73" s="13">
        <v>28856</v>
      </c>
      <c r="U73" t="s">
        <v>99</v>
      </c>
      <c r="V73" s="1" t="str">
        <f>IFERROR(INDEX([1]Apollo!$C$2:$R$2344,MATCH($C73,[1]Apollo!$B$2:$B$2344,0),MATCH(V$1,[1]Apollo!$C$1:$R$1,0)),"")</f>
        <v/>
      </c>
      <c r="W73" t="s">
        <v>100</v>
      </c>
      <c r="X73" s="1" t="str">
        <f>IFERROR(INDEX([1]Apollo!$C$2:$R$2344,MATCH($C73,[1]Apollo!$B$2:$B$2344,0),MATCH(X$1,[1]Apollo!$C$1:$R$1,0)),"")</f>
        <v/>
      </c>
      <c r="Y73" s="1" t="str">
        <f>IFERROR(INDEX([1]Apollo!$C$2:$R$2344,MATCH($C73,[1]Apollo!$B$2:$B$2344,0),MATCH(Y$1,[1]Apollo!$C$1:$R$1,0)),"")</f>
        <v/>
      </c>
      <c r="Z73" s="1" t="str">
        <f>IFERROR(INDEX([1]Apollo!$C$2:$R$2344,MATCH($C73,[1]Apollo!$B$2:$B$2344,0),MATCH(Z$1,[1]Apollo!$C$1:$R$1,0)),"")</f>
        <v/>
      </c>
      <c r="AA73" s="2" t="str">
        <f>IFERROR(INDEX([1]Apollo!$C$2:$R$2344,MATCH($C73,[1]Apollo!$B$2:$B$2344,0),MATCH(AA$1,[1]Apollo!$C$1:$R$1,0)),"")</f>
        <v/>
      </c>
      <c r="AB73" s="3" t="str">
        <f>IFERROR(INDEX([1]Apollo!$C$2:$R$2344,MATCH($C73,[1]Apollo!$B$2:$B$2344,0),MATCH(AB$1,[1]Apollo!$C$1:$R$1,0)),"")</f>
        <v/>
      </c>
      <c r="AC73" t="s">
        <v>1049</v>
      </c>
      <c r="AD73" s="1" t="str">
        <f>IFERROR(INDEX([1]Apollo!$C$2:$R$2344,MATCH($C73,[1]Apollo!$B$2:$B$2344,0),MATCH(AD$1,[1]Apollo!$C$1:$R$1,0)),"")</f>
        <v/>
      </c>
      <c r="AE73" s="14" t="s">
        <v>1050</v>
      </c>
      <c r="AF73" s="1"/>
      <c r="AG73" s="1" t="s">
        <v>103</v>
      </c>
      <c r="AH73" s="1"/>
      <c r="AI73" s="1"/>
      <c r="AJ73" s="14" t="s">
        <v>1051</v>
      </c>
      <c r="AK73" s="1" t="s">
        <v>105</v>
      </c>
      <c r="AL73" s="1" t="s">
        <v>1052</v>
      </c>
      <c r="AM73" s="1" t="s">
        <v>261</v>
      </c>
      <c r="AN73" s="1" t="s">
        <v>106</v>
      </c>
      <c r="AO73" s="1" t="s">
        <v>404</v>
      </c>
      <c r="AP73" s="1" t="s">
        <v>645</v>
      </c>
      <c r="AQ73" s="1" t="e">
        <f>AE73=#REF!</f>
        <v>#REF!</v>
      </c>
      <c r="AR73" t="s">
        <v>1053</v>
      </c>
      <c r="AS73" s="1" t="str">
        <f>IFERROR(INDEX([1]Apollo!$C$2:$R$2344,MATCH($C73,[1]Apollo!$B$2:$B$2344,0),MATCH(AS$1,[1]Apollo!$C$1:$R$1,0)),"")</f>
        <v/>
      </c>
      <c r="AT73" s="1" t="str">
        <f t="shared" si="7"/>
        <v>https://www.linkedin.com/company/teradata/</v>
      </c>
      <c r="AU73" s="1" t="str">
        <f t="shared" si="8"/>
        <v>https://www.linkedin.com/company/teradata//insights</v>
      </c>
      <c r="AV73" t="s">
        <v>112</v>
      </c>
      <c r="AW73" s="1" t="str">
        <f>IFERROR(INDEX([1]Apollo!$C$2:$R$2344,MATCH($C73,[1]Apollo!$B$2:$B$2344,0),MATCH(AW$1,[1]Apollo!$C$1:$R$1,0)),"")</f>
        <v/>
      </c>
      <c r="AX73" s="1" t="e">
        <f>VLOOKUP(AW73,[1]Sheet1!$K$1:$L$4,2,TRUE)</f>
        <v>#N/A</v>
      </c>
      <c r="AY73" t="s">
        <v>114</v>
      </c>
      <c r="AZ73" t="s">
        <v>113</v>
      </c>
      <c r="BA73" s="4">
        <f>INDEX('[1]Glassdoor Scores'!C:C,MATCH($A73,'[1]Glassdoor Scores'!$A:$A,0))</f>
        <v>4</v>
      </c>
      <c r="BB73" t="str">
        <f>INDEX('[1]Glassdoor Scores'!B:B,MATCH($A73,'[1]Glassdoor Scores'!$A:$A,0))</f>
        <v>Pattern</v>
      </c>
      <c r="BC73">
        <f>INDEX('[1]Glassdoor Scores'!D:D,MATCH($A73,'[1]Glassdoor Scores'!$A:$A,0))</f>
        <v>340</v>
      </c>
      <c r="BD73">
        <f>INDEX('[1]Glassdoor Scores'!E:E,MATCH($A73,'[1]Glassdoor Scores'!$A:$A,0))</f>
        <v>3.6</v>
      </c>
      <c r="BE73">
        <f>INDEX('[1]Glassdoor Scores'!F:F,MATCH($A73,'[1]Glassdoor Scores'!$A:$A,0))</f>
        <v>3.8</v>
      </c>
      <c r="BF73" s="5">
        <f>INDEX('[1]Glassdoor Scores'!G:G,MATCH($A73,'[1]Glassdoor Scores'!$A:$A,0))</f>
        <v>4.0999999999999996</v>
      </c>
      <c r="BG73" s="5">
        <f>INDEX('[1]Glassdoor Scores'!H:H,MATCH($A73,'[1]Glassdoor Scores'!$A:$A,0))</f>
        <v>0.85</v>
      </c>
      <c r="BH73" t="e">
        <f>BA73&lt;#REF!</f>
        <v>#REF!</v>
      </c>
      <c r="BI73" t="e">
        <f>BB73&gt;#REF!</f>
        <v>#REF!</v>
      </c>
      <c r="BJ73" t="e">
        <f>BC73&gt;#REF!</f>
        <v>#REF!</v>
      </c>
      <c r="BK73" t="e">
        <f>BD73&gt;#REF!</f>
        <v>#REF!</v>
      </c>
      <c r="BL73" t="e">
        <f>BE73&gt;#REF!</f>
        <v>#REF!</v>
      </c>
      <c r="BM73" t="e">
        <f>BF73&gt;#REF!</f>
        <v>#REF!</v>
      </c>
      <c r="BN73" t="s">
        <v>440</v>
      </c>
      <c r="BO73" s="1" t="s">
        <v>1054</v>
      </c>
      <c r="BP73">
        <v>5</v>
      </c>
      <c r="BQ73">
        <v>0</v>
      </c>
      <c r="BR73" s="1" t="s">
        <v>1055</v>
      </c>
      <c r="BS73" t="s">
        <v>1056</v>
      </c>
      <c r="BT73" s="1" t="s">
        <v>1057</v>
      </c>
      <c r="BU73" s="1"/>
      <c r="BV73" s="1"/>
      <c r="BW73" s="1"/>
      <c r="BX73" s="1"/>
      <c r="BY73" s="1"/>
      <c r="BZ73" s="1"/>
      <c r="CA73" s="1"/>
      <c r="CB73" s="1">
        <v>422</v>
      </c>
      <c r="CC73" s="6">
        <v>1.95</v>
      </c>
      <c r="CD73" s="1">
        <v>9878</v>
      </c>
      <c r="CE73" s="6">
        <v>0</v>
      </c>
      <c r="CF73" s="6">
        <f t="shared" si="9"/>
        <v>4.2721198623203074E-2</v>
      </c>
      <c r="CG73" s="7" t="e">
        <f t="shared" si="10"/>
        <v>#VALUE!</v>
      </c>
      <c r="CH73" s="1">
        <v>8</v>
      </c>
      <c r="CI73">
        <f>IFERROR(IF(AX73=[1]Sheet1!$L$2,VLOOKUP(CB73,[1]Sheet1!$X$3:$Y$7,2,TRUE),IF(AX73=[1]Sheet1!$L$3,VLOOKUP(CB73,[1]Sheet1!$Z$3:$AA$7,2,TRUE),VLOOKUP(CB73,[1]Sheet1!$AB$3:$AC$7,2,TRUE))),0)</f>
        <v>0</v>
      </c>
      <c r="CJ73" s="1">
        <f>IFERROR(VLOOKUP(CC73,[1]Sheet1!$U$3:$V$7,2,TRUE),0)</f>
        <v>5</v>
      </c>
      <c r="CK73" s="1">
        <f>MIN(IFERROR(IF(AX73=[1]Sheet1!$L$2,VLOOKUP(CE73,[1]Sheet1!$N$3:$O$7,2,TRUE),IF(AX73=[1]Sheet1!$L$3,VLOOKUP(CE73,[1]Sheet1!$P$3:$Q$6,2,TRUE),VLOOKUP(CE73,[1]Sheet1!$R$3:$S$6,2,TRUE))),0),INDEX([1]Sheet1!$I:$I,MATCH(CH73,[1]Sheet1!$A:$A,0)))</f>
        <v>0</v>
      </c>
      <c r="CL73" s="15" t="e">
        <f>INDEX([1]Sheet1!D:D,MATCH($CI73,[1]Sheet1!$A:$A,0))</f>
        <v>#N/A</v>
      </c>
      <c r="CM73" s="15" t="e">
        <f>INDEX([1]Sheet1!E:E,MATCH($CI73,[1]Sheet1!$A:$A,0))</f>
        <v>#N/A</v>
      </c>
      <c r="CN73" s="15" t="e">
        <f>INDEX([1]Sheet1!F:F,MATCH($CI73,[1]Sheet1!$A:$A,0))</f>
        <v>#N/A</v>
      </c>
      <c r="CO73" s="15"/>
      <c r="CP73" s="16" t="e">
        <f>IF(COUNTA(CO73)&gt;0,MIN(MIN(SUMPRODUCT(CI73:CK73,CL73:CN73),INDEX([1]Sheet1!$H:$H,MATCH(CH73,[1]Sheet1!$A:$A,0)))+1,5),MIN(SUMPRODUCT(CI73:CK73,CL73:CN73),INDEX([1]Sheet1!$H:$H,MATCH(CH73,[1]Sheet1!$A:$A,0))))</f>
        <v>#N/A</v>
      </c>
      <c r="CQ73" s="17" t="e">
        <f>SUMIFS([1]Rubric!Y:Y,[1]Rubric!V:V,BN73,[1]Rubric!W:W,P73)</f>
        <v>#VALUE!</v>
      </c>
      <c r="CR73" s="5" t="e">
        <f>INDEX([1]Rubric!D:D,MATCH(BP73,[1]Rubric!#REF!,0))</f>
        <v>#REF!</v>
      </c>
      <c r="CS73" s="5" t="e">
        <f>INDEX([1]Rubric!E:E,MATCH(Q73,[1]Rubric!#REF!,0))</f>
        <v>#REF!</v>
      </c>
      <c r="CT73" s="18" t="e">
        <f>SUM(CQ73:CS73)*[1]Rubric!$A$3</f>
        <v>#VALUE!</v>
      </c>
      <c r="CU73" s="19" t="e">
        <f t="shared" si="11"/>
        <v>#N/A</v>
      </c>
    </row>
    <row r="74" spans="1:99" ht="409.5" x14ac:dyDescent="0.25">
      <c r="A74">
        <v>73</v>
      </c>
      <c r="B74" t="s">
        <v>1058</v>
      </c>
      <c r="C74" t="str">
        <f t="shared" si="6"/>
        <v>73 - Quantiphi</v>
      </c>
      <c r="D74" t="s">
        <v>486</v>
      </c>
      <c r="E74" t="s">
        <v>1059</v>
      </c>
      <c r="F74" s="1" t="s">
        <v>1060</v>
      </c>
      <c r="G74" s="1" t="str">
        <f>IFERROR(INDEX([1]Apollo!$C$2:$R$2344,MATCH($C74,[1]Apollo!$B$2:$B$2344,0),MATCH(G$1,[1]Apollo!$C$1:$R$1,0)),"")</f>
        <v/>
      </c>
      <c r="H74" s="1"/>
      <c r="I74" s="1" t="str">
        <f>IFERROR(INDEX([1]Apollo!$C$2:$R$2344,MATCH($C74,[1]Apollo!$B$2:$B$2344,0),MATCH(I$1,[1]Apollo!$C$1:$R$1,0)),"")</f>
        <v/>
      </c>
      <c r="J74" t="s">
        <v>1061</v>
      </c>
      <c r="K74" s="1" t="str">
        <f>IFERROR(INDEX([1]Apollo!$C$2:$R$2344,MATCH($C74,[1]Apollo!$B$2:$B$2344,0),MATCH(K$1,[1]Apollo!$C$1:$R$1,0)),"")</f>
        <v/>
      </c>
      <c r="L74" s="1" t="str">
        <f>IFERROR(INDEX([1]Apollo!$C$2:$R$2344,MATCH($C74,[1]Apollo!$B$2:$B$2344,0),MATCH(L$1,[1]Apollo!$C$1:$R$1,0)),"")</f>
        <v/>
      </c>
      <c r="M74" s="1" t="s">
        <v>1062</v>
      </c>
      <c r="N74" s="1" t="s">
        <v>1063</v>
      </c>
      <c r="O74" s="1" t="str">
        <f>IFERROR(INDEX([1]Apollo!$C$2:$R$2344,MATCH($C74,[1]Apollo!$B$2:$B$2344,0),MATCH(O$1,[1]Apollo!$C$1:$R$1,0)),"")</f>
        <v/>
      </c>
      <c r="P74" s="1">
        <v>3.5</v>
      </c>
      <c r="Q74" s="1">
        <v>1</v>
      </c>
      <c r="R74" s="12">
        <v>1623</v>
      </c>
      <c r="S74" s="12">
        <v>1310</v>
      </c>
      <c r="T74" s="13">
        <v>41481</v>
      </c>
      <c r="U74" t="s">
        <v>99</v>
      </c>
      <c r="V74" s="1" t="str">
        <f>IFERROR(INDEX([1]Apollo!$C$2:$R$2344,MATCH($C74,[1]Apollo!$B$2:$B$2344,0),MATCH(V$1,[1]Apollo!$C$1:$R$1,0)),"")</f>
        <v/>
      </c>
      <c r="W74" t="s">
        <v>231</v>
      </c>
      <c r="X74" s="1" t="str">
        <f>IFERROR(INDEX([1]Apollo!$C$2:$R$2344,MATCH($C74,[1]Apollo!$B$2:$B$2344,0),MATCH(X$1,[1]Apollo!$C$1:$R$1,0)),"")</f>
        <v/>
      </c>
      <c r="Y74" s="1" t="str">
        <f>IFERROR(INDEX([1]Apollo!$C$2:$R$2344,MATCH($C74,[1]Apollo!$B$2:$B$2344,0),MATCH(Y$1,[1]Apollo!$C$1:$R$1,0)),"")</f>
        <v/>
      </c>
      <c r="Z74" s="1" t="str">
        <f>IFERROR(INDEX([1]Apollo!$C$2:$R$2344,MATCH($C74,[1]Apollo!$B$2:$B$2344,0),MATCH(Z$1,[1]Apollo!$C$1:$R$1,0)),"")</f>
        <v/>
      </c>
      <c r="AA74" s="2" t="str">
        <f>IFERROR(INDEX([1]Apollo!$C$2:$R$2344,MATCH($C74,[1]Apollo!$B$2:$B$2344,0),MATCH(AA$1,[1]Apollo!$C$1:$R$1,0)),"")</f>
        <v/>
      </c>
      <c r="AB74" s="3" t="str">
        <f>IFERROR(INDEX([1]Apollo!$C$2:$R$2344,MATCH($C74,[1]Apollo!$B$2:$B$2344,0),MATCH(AB$1,[1]Apollo!$C$1:$R$1,0)),"")</f>
        <v/>
      </c>
      <c r="AC74" t="s">
        <v>1064</v>
      </c>
      <c r="AD74" s="1" t="str">
        <f>IFERROR(INDEX([1]Apollo!$C$2:$R$2344,MATCH($C74,[1]Apollo!$B$2:$B$2344,0),MATCH(AD$1,[1]Apollo!$C$1:$R$1,0)),"")</f>
        <v/>
      </c>
      <c r="AE74" s="14" t="s">
        <v>1065</v>
      </c>
      <c r="AG74" s="1" t="s">
        <v>169</v>
      </c>
      <c r="AH74" s="1"/>
      <c r="AI74" s="1"/>
      <c r="AJ74" s="14" t="s">
        <v>1066</v>
      </c>
      <c r="AK74" s="1" t="s">
        <v>149</v>
      </c>
      <c r="AL74" s="1" t="s">
        <v>1067</v>
      </c>
      <c r="AM74" s="1" t="s">
        <v>151</v>
      </c>
      <c r="AN74" s="1" t="s">
        <v>106</v>
      </c>
      <c r="AO74" s="1" t="s">
        <v>279</v>
      </c>
      <c r="AP74" s="1" t="s">
        <v>219</v>
      </c>
      <c r="AQ74" s="1" t="e">
        <f>AE74=#REF!</f>
        <v>#REF!</v>
      </c>
      <c r="AR74" t="s">
        <v>1068</v>
      </c>
      <c r="AS74" s="1" t="str">
        <f>IFERROR(INDEX([1]Apollo!$C$2:$R$2344,MATCH($C74,[1]Apollo!$B$2:$B$2344,0),MATCH(AS$1,[1]Apollo!$C$1:$R$1,0)),"")</f>
        <v/>
      </c>
      <c r="AT74" s="1" t="str">
        <f t="shared" si="7"/>
        <v>https://www.linkedin.com/company/quantiphi/</v>
      </c>
      <c r="AU74" s="1" t="str">
        <f t="shared" si="8"/>
        <v>https://www.linkedin.com/company/quantiphi//insights</v>
      </c>
      <c r="AV74" t="s">
        <v>174</v>
      </c>
      <c r="AW74" s="1" t="str">
        <f>IFERROR(INDEX([1]Apollo!$C$2:$R$2344,MATCH($C74,[1]Apollo!$B$2:$B$2344,0),MATCH(AW$1,[1]Apollo!$C$1:$R$1,0)),"")</f>
        <v/>
      </c>
      <c r="AX74" s="1" t="e">
        <f>VLOOKUP(AW74,[1]Sheet1!$K$1:$L$4,2,TRUE)</f>
        <v>#N/A</v>
      </c>
      <c r="AY74" t="s">
        <v>138</v>
      </c>
      <c r="AZ74" t="s">
        <v>113</v>
      </c>
      <c r="BA74" s="4">
        <f>INDEX('[1]Glassdoor Scores'!C:C,MATCH($A74,'[1]Glassdoor Scores'!$A:$A,0))</f>
        <v>3.8</v>
      </c>
      <c r="BB74" t="str">
        <f>INDEX('[1]Glassdoor Scores'!B:B,MATCH($A74,'[1]Glassdoor Scores'!$A:$A,0))</f>
        <v>GrubMarket</v>
      </c>
      <c r="BC74">
        <f>INDEX('[1]Glassdoor Scores'!D:D,MATCH($A74,'[1]Glassdoor Scores'!$A:$A,0))</f>
        <v>160</v>
      </c>
      <c r="BD74">
        <f>INDEX('[1]Glassdoor Scores'!E:E,MATCH($A74,'[1]Glassdoor Scores'!$A:$A,0))</f>
        <v>3.4</v>
      </c>
      <c r="BE74">
        <f>INDEX('[1]Glassdoor Scores'!F:F,MATCH($A74,'[1]Glassdoor Scores'!$A:$A,0))</f>
        <v>3.6</v>
      </c>
      <c r="BF74" s="5">
        <f>INDEX('[1]Glassdoor Scores'!G:G,MATCH($A74,'[1]Glassdoor Scores'!$A:$A,0))</f>
        <v>3.7</v>
      </c>
      <c r="BG74" s="5">
        <f>INDEX('[1]Glassdoor Scores'!H:H,MATCH($A74,'[1]Glassdoor Scores'!$A:$A,0))</f>
        <v>0.8</v>
      </c>
      <c r="BH74" t="e">
        <f>BA74&lt;#REF!</f>
        <v>#REF!</v>
      </c>
      <c r="BI74" t="e">
        <f>BB74&gt;#REF!</f>
        <v>#REF!</v>
      </c>
      <c r="BJ74" t="e">
        <f>BC74&gt;#REF!</f>
        <v>#REF!</v>
      </c>
      <c r="BK74" t="e">
        <f>BD74&gt;#REF!</f>
        <v>#REF!</v>
      </c>
      <c r="BL74" t="e">
        <f>BE74&gt;#REF!</f>
        <v>#REF!</v>
      </c>
      <c r="BM74" t="e">
        <f>BF74&gt;#REF!</f>
        <v>#REF!</v>
      </c>
      <c r="BN74" t="s">
        <v>440</v>
      </c>
      <c r="BO74" s="1" t="s">
        <v>1069</v>
      </c>
      <c r="BP74">
        <v>4</v>
      </c>
      <c r="BQ74">
        <v>0</v>
      </c>
      <c r="BR74" s="1" t="s">
        <v>1070</v>
      </c>
      <c r="BS74" t="s">
        <v>1071</v>
      </c>
      <c r="BT74" s="1" t="s">
        <v>1072</v>
      </c>
      <c r="BU74" s="1"/>
      <c r="BV74" s="1"/>
      <c r="BW74" s="1"/>
      <c r="BX74" s="1"/>
      <c r="BY74" s="1"/>
      <c r="BZ74" s="1"/>
      <c r="CA74" s="1"/>
      <c r="CB74" s="1">
        <v>158</v>
      </c>
      <c r="CC74" s="6">
        <v>0.3</v>
      </c>
      <c r="CD74" s="1">
        <v>4099</v>
      </c>
      <c r="CE74" s="6">
        <v>0.05</v>
      </c>
      <c r="CF74" s="6">
        <f t="shared" si="9"/>
        <v>3.8545986826055138E-2</v>
      </c>
      <c r="CG74" s="7" t="e">
        <f t="shared" si="10"/>
        <v>#VALUE!</v>
      </c>
      <c r="CH74" s="1">
        <v>1</v>
      </c>
      <c r="CI74">
        <f>IFERROR(IF(AX74=[1]Sheet1!$L$2,VLOOKUP(CB74,[1]Sheet1!$X$3:$Y$7,2,TRUE),IF(AX74=[1]Sheet1!$L$3,VLOOKUP(CB74,[1]Sheet1!$Z$3:$AA$7,2,TRUE),VLOOKUP(CB74,[1]Sheet1!$AB$3:$AC$7,2,TRUE))),0)</f>
        <v>0</v>
      </c>
      <c r="CJ74" s="1">
        <f>IFERROR(VLOOKUP(CC74,[1]Sheet1!$U$3:$V$7,2,TRUE),0)</f>
        <v>4</v>
      </c>
      <c r="CK74" s="1">
        <f>MIN(IFERROR(IF(AX74=[1]Sheet1!$L$2,VLOOKUP(CE74,[1]Sheet1!$N$3:$O$7,2,TRUE),IF(AX74=[1]Sheet1!$L$3,VLOOKUP(CE74,[1]Sheet1!$P$3:$Q$6,2,TRUE),VLOOKUP(CE74,[1]Sheet1!$R$3:$S$6,2,TRUE))),0),INDEX([1]Sheet1!$I:$I,MATCH(CH74,[1]Sheet1!$A:$A,0)))</f>
        <v>0</v>
      </c>
      <c r="CL74" s="15" t="e">
        <f>INDEX([1]Sheet1!D:D,MATCH($CI74,[1]Sheet1!$A:$A,0))</f>
        <v>#N/A</v>
      </c>
      <c r="CM74" s="15" t="e">
        <f>INDEX([1]Sheet1!E:E,MATCH($CI74,[1]Sheet1!$A:$A,0))</f>
        <v>#N/A</v>
      </c>
      <c r="CN74" s="15" t="e">
        <f>INDEX([1]Sheet1!F:F,MATCH($CI74,[1]Sheet1!$A:$A,0))</f>
        <v>#N/A</v>
      </c>
      <c r="CO74" s="15"/>
      <c r="CP74" s="16" t="e">
        <f>IF(COUNTA(CO74)&gt;0,MIN(MIN(SUMPRODUCT(CI74:CK74,CL74:CN74),INDEX([1]Sheet1!$H:$H,MATCH(CH74,[1]Sheet1!$A:$A,0)))+1,5),MIN(SUMPRODUCT(CI74:CK74,CL74:CN74),INDEX([1]Sheet1!$H:$H,MATCH(CH74,[1]Sheet1!$A:$A,0))))</f>
        <v>#N/A</v>
      </c>
      <c r="CQ74" s="17" t="e">
        <f>SUMIFS([1]Rubric!Y:Y,[1]Rubric!V:V,BN74,[1]Rubric!W:W,P74)</f>
        <v>#VALUE!</v>
      </c>
      <c r="CR74" s="5" t="e">
        <f>INDEX([1]Rubric!D:D,MATCH(BP74,[1]Rubric!#REF!,0))</f>
        <v>#REF!</v>
      </c>
      <c r="CS74" s="5" t="e">
        <f>INDEX([1]Rubric!E:E,MATCH(Q74,[1]Rubric!#REF!,0))</f>
        <v>#REF!</v>
      </c>
      <c r="CT74" s="18" t="e">
        <f>SUM(CQ74:CS74)*[1]Rubric!$A$3</f>
        <v>#VALUE!</v>
      </c>
      <c r="CU74" s="19" t="e">
        <f t="shared" si="11"/>
        <v>#N/A</v>
      </c>
    </row>
    <row r="75" spans="1:99" ht="409.5" x14ac:dyDescent="0.25">
      <c r="A75">
        <v>74</v>
      </c>
      <c r="B75" t="s">
        <v>1073</v>
      </c>
      <c r="C75" t="str">
        <f t="shared" si="6"/>
        <v>74 - Aquent</v>
      </c>
      <c r="D75" t="s">
        <v>486</v>
      </c>
      <c r="E75" t="s">
        <v>1074</v>
      </c>
      <c r="F75" s="1" t="s">
        <v>1075</v>
      </c>
      <c r="G75" s="1" t="str">
        <f>IFERROR(INDEX([1]Apollo!$C$2:$R$2344,MATCH($C75,[1]Apollo!$B$2:$B$2344,0),MATCH(G$1,[1]Apollo!$C$1:$R$1,0)),"")</f>
        <v/>
      </c>
      <c r="H75" s="1" t="s">
        <v>903</v>
      </c>
      <c r="I75" s="1" t="str">
        <f>IFERROR(INDEX([1]Apollo!$C$2:$R$2344,MATCH($C75,[1]Apollo!$B$2:$B$2344,0),MATCH(I$1,[1]Apollo!$C$1:$R$1,0)),"")</f>
        <v/>
      </c>
      <c r="J75" t="s">
        <v>1076</v>
      </c>
      <c r="K75" s="1" t="str">
        <f>IFERROR(INDEX([1]Apollo!$C$2:$R$2344,MATCH($C75,[1]Apollo!$B$2:$B$2344,0),MATCH(K$1,[1]Apollo!$C$1:$R$1,0)),"")</f>
        <v/>
      </c>
      <c r="L75" s="1" t="str">
        <f>IFERROR(INDEX([1]Apollo!$C$2:$R$2344,MATCH($C75,[1]Apollo!$B$2:$B$2344,0),MATCH(L$1,[1]Apollo!$C$1:$R$1,0)),"")</f>
        <v/>
      </c>
      <c r="M75" s="1" t="s">
        <v>1077</v>
      </c>
      <c r="N75" s="1" t="s">
        <v>1077</v>
      </c>
      <c r="O75" s="1" t="str">
        <f>IFERROR(INDEX([1]Apollo!$C$2:$R$2344,MATCH($C75,[1]Apollo!$B$2:$B$2344,0),MATCH(O$1,[1]Apollo!$C$1:$R$1,0)),"")</f>
        <v/>
      </c>
      <c r="P75" s="1">
        <v>2.5</v>
      </c>
      <c r="Q75" s="1">
        <v>1</v>
      </c>
      <c r="R75" s="12">
        <v>230046</v>
      </c>
      <c r="S75" s="12">
        <v>217875</v>
      </c>
      <c r="T75" s="13">
        <v>31413</v>
      </c>
      <c r="U75" t="s">
        <v>188</v>
      </c>
      <c r="V75" s="1" t="str">
        <f>IFERROR(INDEX([1]Apollo!$C$2:$R$2344,MATCH($C75,[1]Apollo!$B$2:$B$2344,0),MATCH(V$1,[1]Apollo!$C$1:$R$1,0)),"")</f>
        <v/>
      </c>
      <c r="W75" t="s">
        <v>165</v>
      </c>
      <c r="X75" s="1" t="str">
        <f>IFERROR(INDEX([1]Apollo!$C$2:$R$2344,MATCH($C75,[1]Apollo!$B$2:$B$2344,0),MATCH(X$1,[1]Apollo!$C$1:$R$1,0)),"")</f>
        <v/>
      </c>
      <c r="Y75" s="1" t="str">
        <f>IFERROR(INDEX([1]Apollo!$C$2:$R$2344,MATCH($C75,[1]Apollo!$B$2:$B$2344,0),MATCH(Y$1,[1]Apollo!$C$1:$R$1,0)),"")</f>
        <v/>
      </c>
      <c r="Z75" s="1" t="str">
        <f>IFERROR(INDEX([1]Apollo!$C$2:$R$2344,MATCH($C75,[1]Apollo!$B$2:$B$2344,0),MATCH(Z$1,[1]Apollo!$C$1:$R$1,0)),"")</f>
        <v/>
      </c>
      <c r="AA75" s="2" t="str">
        <f>IFERROR(INDEX([1]Apollo!$C$2:$R$2344,MATCH($C75,[1]Apollo!$B$2:$B$2344,0),MATCH(AA$1,[1]Apollo!$C$1:$R$1,0)),"")</f>
        <v/>
      </c>
      <c r="AB75" s="3" t="str">
        <f>IFERROR(INDEX([1]Apollo!$C$2:$R$2344,MATCH($C75,[1]Apollo!$B$2:$B$2344,0),MATCH(AB$1,[1]Apollo!$C$1:$R$1,0)),"")</f>
        <v/>
      </c>
      <c r="AC75" t="s">
        <v>1078</v>
      </c>
      <c r="AD75" s="1" t="str">
        <f>IFERROR(INDEX([1]Apollo!$C$2:$R$2344,MATCH($C75,[1]Apollo!$B$2:$B$2344,0),MATCH(AD$1,[1]Apollo!$C$1:$R$1,0)),"")</f>
        <v/>
      </c>
      <c r="AE75" s="1" t="s">
        <v>1079</v>
      </c>
      <c r="AF75" s="1"/>
      <c r="AG75" s="1" t="s">
        <v>169</v>
      </c>
      <c r="AH75" s="1" t="s">
        <v>1080</v>
      </c>
      <c r="AI75" s="1" t="s">
        <v>1081</v>
      </c>
      <c r="AJ75" s="14" t="s">
        <v>1082</v>
      </c>
      <c r="AK75" s="1" t="s">
        <v>311</v>
      </c>
      <c r="AL75" s="1" t="s">
        <v>1083</v>
      </c>
      <c r="AM75" s="1" t="s">
        <v>151</v>
      </c>
      <c r="AN75" s="1" t="s">
        <v>106</v>
      </c>
      <c r="AO75" s="1" t="s">
        <v>245</v>
      </c>
      <c r="AP75" s="1" t="s">
        <v>1084</v>
      </c>
      <c r="AQ75" s="1" t="e">
        <f>AE75=#REF!</f>
        <v>#REF!</v>
      </c>
      <c r="AR75" t="s">
        <v>1085</v>
      </c>
      <c r="AS75" s="1" t="str">
        <f>IFERROR(INDEX([1]Apollo!$C$2:$R$2344,MATCH($C75,[1]Apollo!$B$2:$B$2344,0),MATCH(AS$1,[1]Apollo!$C$1:$R$1,0)),"")</f>
        <v/>
      </c>
      <c r="AT75" s="1" t="str">
        <f t="shared" si="7"/>
        <v>http://www.linkedin.com/company/4433</v>
      </c>
      <c r="AU75" s="1" t="str">
        <f t="shared" si="8"/>
        <v>http://www.linkedin.com/company/4433/insights</v>
      </c>
      <c r="AV75" t="s">
        <v>112</v>
      </c>
      <c r="AW75" s="1" t="str">
        <f>IFERROR(INDEX([1]Apollo!$C$2:$R$2344,MATCH($C75,[1]Apollo!$B$2:$B$2344,0),MATCH(AW$1,[1]Apollo!$C$1:$R$1,0)),"")</f>
        <v/>
      </c>
      <c r="AX75" s="1" t="e">
        <f>VLOOKUP(AW75,[1]Sheet1!$K$1:$L$4,2,TRUE)</f>
        <v>#N/A</v>
      </c>
      <c r="AY75" t="s">
        <v>114</v>
      </c>
      <c r="AZ75" t="s">
        <v>114</v>
      </c>
      <c r="BA75" s="4">
        <f>INDEX('[1]Glassdoor Scores'!C:C,MATCH($A75,'[1]Glassdoor Scores'!$A:$A,0))</f>
        <v>4.5999999999999996</v>
      </c>
      <c r="BB75" t="str">
        <f>INDEX('[1]Glassdoor Scores'!B:B,MATCH($A75,'[1]Glassdoor Scores'!$A:$A,0))</f>
        <v>HiBob</v>
      </c>
      <c r="BC75">
        <f>INDEX('[1]Glassdoor Scores'!D:D,MATCH($A75,'[1]Glassdoor Scores'!$A:$A,0))</f>
        <v>290</v>
      </c>
      <c r="BD75">
        <f>INDEX('[1]Glassdoor Scores'!E:E,MATCH($A75,'[1]Glassdoor Scores'!$A:$A,0))</f>
        <v>4.3</v>
      </c>
      <c r="BE75">
        <f>INDEX('[1]Glassdoor Scores'!F:F,MATCH($A75,'[1]Glassdoor Scores'!$A:$A,0))</f>
        <v>4.5</v>
      </c>
      <c r="BF75" s="5">
        <f>INDEX('[1]Glassdoor Scores'!G:G,MATCH($A75,'[1]Glassdoor Scores'!$A:$A,0))</f>
        <v>4.8</v>
      </c>
      <c r="BG75" s="5">
        <f>INDEX('[1]Glassdoor Scores'!H:H,MATCH($A75,'[1]Glassdoor Scores'!$A:$A,0))</f>
        <v>0.97</v>
      </c>
      <c r="BH75" t="e">
        <f>BA75&lt;#REF!</f>
        <v>#REF!</v>
      </c>
      <c r="BI75" t="e">
        <f>BB75&gt;#REF!</f>
        <v>#REF!</v>
      </c>
      <c r="BJ75" t="e">
        <f>BC75&gt;#REF!</f>
        <v>#REF!</v>
      </c>
      <c r="BK75" t="e">
        <f>BD75&gt;#REF!</f>
        <v>#REF!</v>
      </c>
      <c r="BL75" t="e">
        <f>BE75&gt;#REF!</f>
        <v>#REF!</v>
      </c>
      <c r="BM75" t="e">
        <f>BF75&gt;#REF!</f>
        <v>#REF!</v>
      </c>
      <c r="BN75" t="s">
        <v>115</v>
      </c>
      <c r="BO75" s="1" t="s">
        <v>1086</v>
      </c>
      <c r="BP75">
        <v>5</v>
      </c>
      <c r="BQ75">
        <v>0</v>
      </c>
      <c r="BR75" s="1" t="s">
        <v>1087</v>
      </c>
      <c r="BS75" t="s">
        <v>1088</v>
      </c>
      <c r="BT75" s="1" t="s">
        <v>1089</v>
      </c>
      <c r="BU75" s="1"/>
      <c r="BV75" s="1"/>
      <c r="BW75" s="1"/>
      <c r="BX75" s="1"/>
      <c r="BY75" s="1"/>
      <c r="BZ75" s="1"/>
      <c r="CA75" s="1"/>
      <c r="CB75" s="20">
        <v>818</v>
      </c>
      <c r="CC75" s="6">
        <v>-0.17</v>
      </c>
      <c r="CD75" s="1">
        <v>4003</v>
      </c>
      <c r="CE75" s="6">
        <v>0.06</v>
      </c>
      <c r="CF75" s="6">
        <f t="shared" si="9"/>
        <v>0.20434673994504121</v>
      </c>
      <c r="CG75" s="7" t="e">
        <f t="shared" si="10"/>
        <v>#VALUE!</v>
      </c>
      <c r="CH75" s="1">
        <v>5</v>
      </c>
      <c r="CI75">
        <f>IFERROR(IF(AX75=[1]Sheet1!$L$2,VLOOKUP(CB75,[1]Sheet1!$X$3:$Y$7,2,TRUE),IF(AX75=[1]Sheet1!$L$3,VLOOKUP(CB75,[1]Sheet1!$Z$3:$AA$7,2,TRUE),VLOOKUP(CB75,[1]Sheet1!$AB$3:$AC$7,2,TRUE))),0)</f>
        <v>0</v>
      </c>
      <c r="CJ75" s="1">
        <f>IFERROR(VLOOKUP(CC75,[1]Sheet1!$U$3:$V$7,2,TRUE),0)</f>
        <v>1</v>
      </c>
      <c r="CK75" s="1">
        <f>MIN(IFERROR(IF(AX75=[1]Sheet1!$L$2,VLOOKUP(CE75,[1]Sheet1!$N$3:$O$7,2,TRUE),IF(AX75=[1]Sheet1!$L$3,VLOOKUP(CE75,[1]Sheet1!$P$3:$Q$6,2,TRUE),VLOOKUP(CE75,[1]Sheet1!$R$3:$S$6,2,TRUE))),0),INDEX([1]Sheet1!$I:$I,MATCH(CH75,[1]Sheet1!$A:$A,0)))</f>
        <v>0</v>
      </c>
      <c r="CL75" s="15" t="e">
        <f>INDEX([1]Sheet1!D:D,MATCH($CI75,[1]Sheet1!$A:$A,0))</f>
        <v>#N/A</v>
      </c>
      <c r="CM75" s="15" t="e">
        <f>INDEX([1]Sheet1!E:E,MATCH($CI75,[1]Sheet1!$A:$A,0))</f>
        <v>#N/A</v>
      </c>
      <c r="CN75" s="15" t="e">
        <f>INDEX([1]Sheet1!F:F,MATCH($CI75,[1]Sheet1!$A:$A,0))</f>
        <v>#N/A</v>
      </c>
      <c r="CO75" s="15"/>
      <c r="CP75" s="16" t="e">
        <f>IF(COUNTA(CO75)&gt;0,MIN(MIN(SUMPRODUCT(CI75:CK75,CL75:CN75),INDEX([1]Sheet1!$H:$H,MATCH(CH75,[1]Sheet1!$A:$A,0)))+1,5),MIN(SUMPRODUCT(CI75:CK75,CL75:CN75),INDEX([1]Sheet1!$H:$H,MATCH(CH75,[1]Sheet1!$A:$A,0))))</f>
        <v>#N/A</v>
      </c>
      <c r="CQ75" s="17" t="e">
        <f>SUMIFS([1]Rubric!Y:Y,[1]Rubric!V:V,BN75,[1]Rubric!W:W,P75)</f>
        <v>#VALUE!</v>
      </c>
      <c r="CR75" s="5" t="e">
        <f>INDEX([1]Rubric!D:D,MATCH(BP75,[1]Rubric!#REF!,0))</f>
        <v>#REF!</v>
      </c>
      <c r="CS75" s="5" t="e">
        <f>INDEX([1]Rubric!E:E,MATCH(Q75,[1]Rubric!#REF!,0))</f>
        <v>#REF!</v>
      </c>
      <c r="CT75" s="18" t="e">
        <f>SUM(CQ75:CS75)*[1]Rubric!$A$3</f>
        <v>#VALUE!</v>
      </c>
      <c r="CU75" s="19" t="e">
        <f t="shared" si="11"/>
        <v>#N/A</v>
      </c>
    </row>
    <row r="76" spans="1:99" ht="409.5" x14ac:dyDescent="0.25">
      <c r="A76">
        <v>75</v>
      </c>
      <c r="B76" t="s">
        <v>1090</v>
      </c>
      <c r="C76" t="str">
        <f t="shared" si="6"/>
        <v>75 - Gen</v>
      </c>
      <c r="D76" t="s">
        <v>486</v>
      </c>
      <c r="E76" t="s">
        <v>1091</v>
      </c>
      <c r="F76" s="1" t="s">
        <v>1092</v>
      </c>
      <c r="G76" s="1" t="str">
        <f>IFERROR(INDEX([1]Apollo!$C$2:$R$2344,MATCH($C76,[1]Apollo!$B$2:$B$2344,0),MATCH(G$1,[1]Apollo!$C$1:$R$1,0)),"")</f>
        <v/>
      </c>
      <c r="H76" s="1" t="s">
        <v>1093</v>
      </c>
      <c r="I76" s="1" t="str">
        <f>IFERROR(INDEX([1]Apollo!$C$2:$R$2344,MATCH($C76,[1]Apollo!$B$2:$B$2344,0),MATCH(I$1,[1]Apollo!$C$1:$R$1,0)),"")</f>
        <v/>
      </c>
      <c r="J76" t="s">
        <v>1094</v>
      </c>
      <c r="K76" s="1" t="str">
        <f>IFERROR(INDEX([1]Apollo!$C$2:$R$2344,MATCH($C76,[1]Apollo!$B$2:$B$2344,0),MATCH(K$1,[1]Apollo!$C$1:$R$1,0)),"")</f>
        <v/>
      </c>
      <c r="L76" s="1" t="str">
        <f>IFERROR(INDEX([1]Apollo!$C$2:$R$2344,MATCH($C76,[1]Apollo!$B$2:$B$2344,0),MATCH(L$1,[1]Apollo!$C$1:$R$1,0)),"")</f>
        <v/>
      </c>
      <c r="M76" s="1" t="s">
        <v>1095</v>
      </c>
      <c r="N76" s="1" t="s">
        <v>1096</v>
      </c>
      <c r="O76" s="1" t="str">
        <f>IFERROR(INDEX([1]Apollo!$C$2:$R$2344,MATCH($C76,[1]Apollo!$B$2:$B$2344,0),MATCH(O$1,[1]Apollo!$C$1:$R$1,0)),"")</f>
        <v/>
      </c>
      <c r="P76" s="1">
        <v>3</v>
      </c>
      <c r="Q76" s="1">
        <v>5</v>
      </c>
      <c r="R76" s="12">
        <v>1329</v>
      </c>
      <c r="S76" s="12">
        <v>1076</v>
      </c>
      <c r="T76" s="13">
        <v>44562</v>
      </c>
      <c r="U76" t="s">
        <v>188</v>
      </c>
      <c r="V76" s="1" t="str">
        <f>IFERROR(INDEX([1]Apollo!$C$2:$R$2344,MATCH($C76,[1]Apollo!$B$2:$B$2344,0),MATCH(V$1,[1]Apollo!$C$1:$R$1,0)),"")</f>
        <v/>
      </c>
      <c r="W76" t="s">
        <v>100</v>
      </c>
      <c r="X76" s="1" t="str">
        <f>IFERROR(INDEX([1]Apollo!$C$2:$R$2344,MATCH($C76,[1]Apollo!$B$2:$B$2344,0),MATCH(X$1,[1]Apollo!$C$1:$R$1,0)),"")</f>
        <v/>
      </c>
      <c r="Y76" s="1" t="str">
        <f>IFERROR(INDEX([1]Apollo!$C$2:$R$2344,MATCH($C76,[1]Apollo!$B$2:$B$2344,0),MATCH(Y$1,[1]Apollo!$C$1:$R$1,0)),"")</f>
        <v/>
      </c>
      <c r="Z76" s="1" t="str">
        <f>IFERROR(INDEX([1]Apollo!$C$2:$R$2344,MATCH($C76,[1]Apollo!$B$2:$B$2344,0),MATCH(Z$1,[1]Apollo!$C$1:$R$1,0)),"")</f>
        <v/>
      </c>
      <c r="AA76" s="2" t="str">
        <f>IFERROR(INDEX([1]Apollo!$C$2:$R$2344,MATCH($C76,[1]Apollo!$B$2:$B$2344,0),MATCH(AA$1,[1]Apollo!$C$1:$R$1,0)),"")</f>
        <v/>
      </c>
      <c r="AB76" s="3" t="str">
        <f>IFERROR(INDEX([1]Apollo!$C$2:$R$2344,MATCH($C76,[1]Apollo!$B$2:$B$2344,0),MATCH(AB$1,[1]Apollo!$C$1:$R$1,0)),"")</f>
        <v/>
      </c>
      <c r="AC76" t="s">
        <v>1097</v>
      </c>
      <c r="AD76" s="1" t="str">
        <f>IFERROR(INDEX([1]Apollo!$C$2:$R$2344,MATCH($C76,[1]Apollo!$B$2:$B$2344,0),MATCH(AD$1,[1]Apollo!$C$1:$R$1,0)),"")</f>
        <v/>
      </c>
      <c r="AE76" s="1" t="s">
        <v>1098</v>
      </c>
      <c r="AF76" s="1"/>
      <c r="AG76" s="1" t="s">
        <v>169</v>
      </c>
      <c r="AH76" s="1"/>
      <c r="AI76" s="1"/>
      <c r="AJ76" s="14" t="s">
        <v>1099</v>
      </c>
      <c r="AK76" s="1" t="s">
        <v>505</v>
      </c>
      <c r="AL76" s="1" t="s">
        <v>235</v>
      </c>
      <c r="AM76" s="1" t="s">
        <v>235</v>
      </c>
      <c r="AN76" s="1" t="s">
        <v>106</v>
      </c>
      <c r="AO76" s="1" t="s">
        <v>106</v>
      </c>
      <c r="AP76" s="1" t="s">
        <v>172</v>
      </c>
      <c r="AQ76" s="1" t="e">
        <f>AE76=#REF!</f>
        <v>#REF!</v>
      </c>
      <c r="AR76" t="s">
        <v>1100</v>
      </c>
      <c r="AS76" s="1" t="str">
        <f>IFERROR(INDEX([1]Apollo!$C$2:$R$2344,MATCH($C76,[1]Apollo!$B$2:$B$2344,0),MATCH(AS$1,[1]Apollo!$C$1:$R$1,0)),"")</f>
        <v/>
      </c>
      <c r="AT76" s="1" t="str">
        <f t="shared" si="7"/>
        <v>https://www.linkedin.com/company/gendigitalinc</v>
      </c>
      <c r="AU76" s="1" t="str">
        <f t="shared" si="8"/>
        <v>https://www.linkedin.com/company/gendigitalinc/insights</v>
      </c>
      <c r="AV76" t="s">
        <v>174</v>
      </c>
      <c r="AW76" s="1" t="str">
        <f>IFERROR(INDEX([1]Apollo!$C$2:$R$2344,MATCH($C76,[1]Apollo!$B$2:$B$2344,0),MATCH(AW$1,[1]Apollo!$C$1:$R$1,0)),"")</f>
        <v/>
      </c>
      <c r="AX76" s="1" t="e">
        <f>VLOOKUP(AW76,[1]Sheet1!$K$1:$L$4,2,TRUE)</f>
        <v>#N/A</v>
      </c>
      <c r="AY76" t="s">
        <v>114</v>
      </c>
      <c r="AZ76" t="s">
        <v>113</v>
      </c>
      <c r="BA76" s="4">
        <f>INDEX('[1]Glassdoor Scores'!C:C,MATCH($A76,'[1]Glassdoor Scores'!$A:$A,0))</f>
        <v>3.4</v>
      </c>
      <c r="BB76" t="str">
        <f>INDEX('[1]Glassdoor Scores'!B:B,MATCH($A76,'[1]Glassdoor Scores'!$A:$A,0))</f>
        <v>Learfield</v>
      </c>
      <c r="BC76">
        <f>INDEX('[1]Glassdoor Scores'!D:D,MATCH($A76,'[1]Glassdoor Scores'!$A:$A,0))</f>
        <v>540</v>
      </c>
      <c r="BD76">
        <f>INDEX('[1]Glassdoor Scores'!E:E,MATCH($A76,'[1]Glassdoor Scores'!$A:$A,0))</f>
        <v>3</v>
      </c>
      <c r="BE76">
        <f>INDEX('[1]Glassdoor Scores'!F:F,MATCH($A76,'[1]Glassdoor Scores'!$A:$A,0))</f>
        <v>3.1</v>
      </c>
      <c r="BF76" s="5">
        <f>INDEX('[1]Glassdoor Scores'!G:G,MATCH($A76,'[1]Glassdoor Scores'!$A:$A,0))</f>
        <v>3.2</v>
      </c>
      <c r="BG76" s="5">
        <f>INDEX('[1]Glassdoor Scores'!H:H,MATCH($A76,'[1]Glassdoor Scores'!$A:$A,0))</f>
        <v>0.64</v>
      </c>
      <c r="BH76" t="e">
        <f>BA76&lt;#REF!</f>
        <v>#REF!</v>
      </c>
      <c r="BI76" t="e">
        <f>BB76&gt;#REF!</f>
        <v>#REF!</v>
      </c>
      <c r="BJ76" t="e">
        <f>BC76&gt;#REF!</f>
        <v>#REF!</v>
      </c>
      <c r="BK76" t="e">
        <f>BD76&gt;#REF!</f>
        <v>#REF!</v>
      </c>
      <c r="BL76" t="e">
        <f>BE76&gt;#REF!</f>
        <v>#REF!</v>
      </c>
      <c r="BM76" t="e">
        <f>BF76&gt;#REF!</f>
        <v>#REF!</v>
      </c>
      <c r="BN76" t="s">
        <v>440</v>
      </c>
      <c r="BO76" s="1" t="s">
        <v>1101</v>
      </c>
      <c r="BP76">
        <v>4</v>
      </c>
      <c r="BQ76">
        <v>0</v>
      </c>
      <c r="BR76" s="1" t="s">
        <v>1102</v>
      </c>
      <c r="BS76" t="s">
        <v>1103</v>
      </c>
      <c r="BT76" s="1" t="s">
        <v>1104</v>
      </c>
      <c r="BU76" s="1"/>
      <c r="BV76" s="1"/>
      <c r="BW76" s="1"/>
      <c r="BX76" s="1"/>
      <c r="BY76" s="1"/>
      <c r="BZ76" s="1"/>
      <c r="CA76" s="1"/>
      <c r="CB76" s="1">
        <v>164</v>
      </c>
      <c r="CC76" s="6">
        <v>10</v>
      </c>
      <c r="CD76" s="1">
        <v>3504</v>
      </c>
      <c r="CE76" s="6">
        <v>0</v>
      </c>
      <c r="CF76" s="6">
        <f t="shared" si="9"/>
        <v>4.6803652968036527E-2</v>
      </c>
      <c r="CG76" s="7" t="e">
        <f t="shared" si="10"/>
        <v>#VALUE!</v>
      </c>
      <c r="CH76" s="1">
        <v>1</v>
      </c>
      <c r="CI76">
        <f>IFERROR(IF(AX76=[1]Sheet1!$L$2,VLOOKUP(CB76,[1]Sheet1!$X$3:$Y$7,2,TRUE),IF(AX76=[1]Sheet1!$L$3,VLOOKUP(CB76,[1]Sheet1!$Z$3:$AA$7,2,TRUE),VLOOKUP(CB76,[1]Sheet1!$AB$3:$AC$7,2,TRUE))),0)</f>
        <v>0</v>
      </c>
      <c r="CJ76" s="1">
        <f>IFERROR(VLOOKUP(CC76,[1]Sheet1!$U$3:$V$7,2,TRUE),0)</f>
        <v>5</v>
      </c>
      <c r="CK76" s="1">
        <f>MIN(IFERROR(IF(AX76=[1]Sheet1!$L$2,VLOOKUP(CE76,[1]Sheet1!$N$3:$O$7,2,TRUE),IF(AX76=[1]Sheet1!$L$3,VLOOKUP(CE76,[1]Sheet1!$P$3:$Q$6,2,TRUE),VLOOKUP(CE76,[1]Sheet1!$R$3:$S$6,2,TRUE))),0),INDEX([1]Sheet1!$I:$I,MATCH(CH76,[1]Sheet1!$A:$A,0)))</f>
        <v>0</v>
      </c>
      <c r="CL76" s="15" t="e">
        <f>INDEX([1]Sheet1!D:D,MATCH($CI76,[1]Sheet1!$A:$A,0))</f>
        <v>#N/A</v>
      </c>
      <c r="CM76" s="15" t="e">
        <f>INDEX([1]Sheet1!E:E,MATCH($CI76,[1]Sheet1!$A:$A,0))</f>
        <v>#N/A</v>
      </c>
      <c r="CN76" s="15" t="e">
        <f>INDEX([1]Sheet1!F:F,MATCH($CI76,[1]Sheet1!$A:$A,0))</f>
        <v>#N/A</v>
      </c>
      <c r="CO76" s="15"/>
      <c r="CP76" s="16" t="e">
        <f>IF(COUNTA(CO76)&gt;0,MIN(MIN(SUMPRODUCT(CI76:CK76,CL76:CN76),INDEX([1]Sheet1!$H:$H,MATCH(CH76,[1]Sheet1!$A:$A,0)))+1,5),MIN(SUMPRODUCT(CI76:CK76,CL76:CN76),INDEX([1]Sheet1!$H:$H,MATCH(CH76,[1]Sheet1!$A:$A,0))))</f>
        <v>#N/A</v>
      </c>
      <c r="CQ76" s="17" t="e">
        <f>SUMIFS([1]Rubric!Y:Y,[1]Rubric!V:V,BN76,[1]Rubric!W:W,P76)</f>
        <v>#VALUE!</v>
      </c>
      <c r="CR76" s="5" t="e">
        <f>INDEX([1]Rubric!D:D,MATCH(BP76,[1]Rubric!#REF!,0))</f>
        <v>#REF!</v>
      </c>
      <c r="CS76" s="5" t="e">
        <f>INDEX([1]Rubric!E:E,MATCH(Q76,[1]Rubric!#REF!,0))</f>
        <v>#REF!</v>
      </c>
      <c r="CT76" s="18" t="e">
        <f>SUM(CQ76:CS76)*[1]Rubric!$A$3</f>
        <v>#VALUE!</v>
      </c>
      <c r="CU76" s="19" t="e">
        <f t="shared" si="11"/>
        <v>#N/A</v>
      </c>
    </row>
    <row r="77" spans="1:99" ht="409.5" x14ac:dyDescent="0.25">
      <c r="A77">
        <v>76</v>
      </c>
      <c r="B77" t="s">
        <v>1105</v>
      </c>
      <c r="C77" t="str">
        <f t="shared" si="6"/>
        <v>76 - Qlik</v>
      </c>
      <c r="D77" t="s">
        <v>486</v>
      </c>
      <c r="E77" t="s">
        <v>1106</v>
      </c>
      <c r="F77" s="1" t="s">
        <v>1107</v>
      </c>
      <c r="G77" s="1" t="str">
        <f>IFERROR(INDEX([1]Apollo!$C$2:$R$2344,MATCH($C77,[1]Apollo!$B$2:$B$2344,0),MATCH(G$1,[1]Apollo!$C$1:$R$1,0)),"")</f>
        <v/>
      </c>
      <c r="H77" s="1"/>
      <c r="I77" s="1" t="str">
        <f>IFERROR(INDEX([1]Apollo!$C$2:$R$2344,MATCH($C77,[1]Apollo!$B$2:$B$2344,0),MATCH(I$1,[1]Apollo!$C$1:$R$1,0)),"")</f>
        <v/>
      </c>
      <c r="J77" t="s">
        <v>1108</v>
      </c>
      <c r="K77" s="1" t="str">
        <f>IFERROR(INDEX([1]Apollo!$C$2:$R$2344,MATCH($C77,[1]Apollo!$B$2:$B$2344,0),MATCH(K$1,[1]Apollo!$C$1:$R$1,0)),"")</f>
        <v/>
      </c>
      <c r="L77" s="1" t="str">
        <f>IFERROR(INDEX([1]Apollo!$C$2:$R$2344,MATCH($C77,[1]Apollo!$B$2:$B$2344,0),MATCH(L$1,[1]Apollo!$C$1:$R$1,0)),"")</f>
        <v/>
      </c>
      <c r="M77" s="1" t="s">
        <v>1109</v>
      </c>
      <c r="N77" s="1" t="s">
        <v>1110</v>
      </c>
      <c r="O77" s="1" t="str">
        <f>IFERROR(INDEX([1]Apollo!$C$2:$R$2344,MATCH($C77,[1]Apollo!$B$2:$B$2344,0),MATCH(O$1,[1]Apollo!$C$1:$R$1,0)),"")</f>
        <v/>
      </c>
      <c r="P77" s="1">
        <v>4.5</v>
      </c>
      <c r="Q77" s="1">
        <v>4</v>
      </c>
      <c r="R77" s="12">
        <v>55471</v>
      </c>
      <c r="S77" s="12">
        <v>50720</v>
      </c>
      <c r="T77" s="13">
        <v>33970</v>
      </c>
      <c r="U77" t="s">
        <v>188</v>
      </c>
      <c r="V77" s="1" t="str">
        <f>IFERROR(INDEX([1]Apollo!$C$2:$R$2344,MATCH($C77,[1]Apollo!$B$2:$B$2344,0),MATCH(V$1,[1]Apollo!$C$1:$R$1,0)),"")</f>
        <v/>
      </c>
      <c r="W77" t="s">
        <v>165</v>
      </c>
      <c r="X77" s="1" t="str">
        <f>IFERROR(INDEX([1]Apollo!$C$2:$R$2344,MATCH($C77,[1]Apollo!$B$2:$B$2344,0),MATCH(X$1,[1]Apollo!$C$1:$R$1,0)),"")</f>
        <v/>
      </c>
      <c r="Y77" s="1" t="str">
        <f>IFERROR(INDEX([1]Apollo!$C$2:$R$2344,MATCH($C77,[1]Apollo!$B$2:$B$2344,0),MATCH(Y$1,[1]Apollo!$C$1:$R$1,0)),"")</f>
        <v/>
      </c>
      <c r="Z77" s="1" t="str">
        <f>IFERROR(INDEX([1]Apollo!$C$2:$R$2344,MATCH($C77,[1]Apollo!$B$2:$B$2344,0),MATCH(Z$1,[1]Apollo!$C$1:$R$1,0)),"")</f>
        <v/>
      </c>
      <c r="AA77" s="2" t="str">
        <f>IFERROR(INDEX([1]Apollo!$C$2:$R$2344,MATCH($C77,[1]Apollo!$B$2:$B$2344,0),MATCH(AA$1,[1]Apollo!$C$1:$R$1,0)),"")</f>
        <v/>
      </c>
      <c r="AB77" s="3" t="str">
        <f>IFERROR(INDEX([1]Apollo!$C$2:$R$2344,MATCH($C77,[1]Apollo!$B$2:$B$2344,0),MATCH(AB$1,[1]Apollo!$C$1:$R$1,0)),"")</f>
        <v/>
      </c>
      <c r="AC77" t="s">
        <v>1111</v>
      </c>
      <c r="AD77" s="1" t="str">
        <f>IFERROR(INDEX([1]Apollo!$C$2:$R$2344,MATCH($C77,[1]Apollo!$B$2:$B$2344,0),MATCH(AD$1,[1]Apollo!$C$1:$R$1,0)),"")</f>
        <v/>
      </c>
      <c r="AE77" s="14" t="s">
        <v>277</v>
      </c>
      <c r="AF77" s="1"/>
      <c r="AG77" s="1" t="s">
        <v>103</v>
      </c>
      <c r="AH77" s="1"/>
      <c r="AI77" s="1"/>
      <c r="AJ77" s="14" t="s">
        <v>1112</v>
      </c>
      <c r="AK77" s="1" t="s">
        <v>149</v>
      </c>
      <c r="AL77" s="1" t="s">
        <v>1113</v>
      </c>
      <c r="AM77" s="1" t="s">
        <v>261</v>
      </c>
      <c r="AN77" s="1" t="s">
        <v>106</v>
      </c>
      <c r="AO77" s="1" t="s">
        <v>152</v>
      </c>
      <c r="AP77" s="1" t="s">
        <v>153</v>
      </c>
      <c r="AQ77" s="1" t="e">
        <f>AE77=#REF!</f>
        <v>#REF!</v>
      </c>
      <c r="AR77" t="s">
        <v>1114</v>
      </c>
      <c r="AS77" s="1" t="str">
        <f>IFERROR(INDEX([1]Apollo!$C$2:$R$2344,MATCH($C77,[1]Apollo!$B$2:$B$2344,0),MATCH(AS$1,[1]Apollo!$C$1:$R$1,0)),"")</f>
        <v/>
      </c>
      <c r="AT77" s="1" t="str">
        <f t="shared" si="7"/>
        <v>https://www.linkedin.com/company/qlik</v>
      </c>
      <c r="AU77" s="1" t="str">
        <f t="shared" si="8"/>
        <v>https://www.linkedin.com/company/qlik/insights</v>
      </c>
      <c r="AV77" t="s">
        <v>174</v>
      </c>
      <c r="AW77" s="1" t="str">
        <f>IFERROR(INDEX([1]Apollo!$C$2:$R$2344,MATCH($C77,[1]Apollo!$B$2:$B$2344,0),MATCH(AW$1,[1]Apollo!$C$1:$R$1,0)),"")</f>
        <v/>
      </c>
      <c r="AX77" s="1" t="e">
        <f>VLOOKUP(AW77,[1]Sheet1!$K$1:$L$4,2,TRUE)</f>
        <v>#N/A</v>
      </c>
      <c r="AY77" t="s">
        <v>114</v>
      </c>
      <c r="AZ77" t="s">
        <v>138</v>
      </c>
      <c r="BA77" s="4">
        <f>INDEX('[1]Glassdoor Scores'!C:C,MATCH($A77,'[1]Glassdoor Scores'!$A:$A,0))</f>
        <v>3.8</v>
      </c>
      <c r="BB77" t="str">
        <f>INDEX('[1]Glassdoor Scores'!B:B,MATCH($A77,'[1]Glassdoor Scores'!$A:$A,0))</f>
        <v>SoFi</v>
      </c>
      <c r="BC77">
        <f>INDEX('[1]Glassdoor Scores'!D:D,MATCH($A77,'[1]Glassdoor Scores'!$A:$A,0))</f>
        <v>1600</v>
      </c>
      <c r="BD77">
        <f>INDEX('[1]Glassdoor Scores'!E:E,MATCH($A77,'[1]Glassdoor Scores'!$A:$A,0))</f>
        <v>3.4</v>
      </c>
      <c r="BE77">
        <f>INDEX('[1]Glassdoor Scores'!F:F,MATCH($A77,'[1]Glassdoor Scores'!$A:$A,0))</f>
        <v>3.5</v>
      </c>
      <c r="BF77" s="5">
        <f>INDEX('[1]Glassdoor Scores'!G:G,MATCH($A77,'[1]Glassdoor Scores'!$A:$A,0))</f>
        <v>3.7</v>
      </c>
      <c r="BG77" s="5">
        <f>INDEX('[1]Glassdoor Scores'!H:H,MATCH($A77,'[1]Glassdoor Scores'!$A:$A,0))</f>
        <v>0.8</v>
      </c>
      <c r="BH77" t="e">
        <f>BA77&lt;#REF!</f>
        <v>#REF!</v>
      </c>
      <c r="BI77" t="e">
        <f>BB77&gt;#REF!</f>
        <v>#REF!</v>
      </c>
      <c r="BJ77" t="e">
        <f>BC77&gt;#REF!</f>
        <v>#REF!</v>
      </c>
      <c r="BK77" t="e">
        <f>BD77&gt;#REF!</f>
        <v>#REF!</v>
      </c>
      <c r="BL77" t="e">
        <f>BE77&gt;#REF!</f>
        <v>#REF!</v>
      </c>
      <c r="BM77" t="e">
        <f>BF77&gt;#REF!</f>
        <v>#REF!</v>
      </c>
      <c r="BN77" t="s">
        <v>175</v>
      </c>
      <c r="BO77" s="1" t="s">
        <v>1115</v>
      </c>
      <c r="BP77">
        <v>4</v>
      </c>
      <c r="BQ77">
        <v>0</v>
      </c>
      <c r="BR77" s="1" t="s">
        <v>1116</v>
      </c>
      <c r="BS77" t="s">
        <v>1117</v>
      </c>
      <c r="BT77" s="1" t="s">
        <v>1118</v>
      </c>
      <c r="BU77" s="1"/>
      <c r="BV77" s="1"/>
      <c r="BW77" s="1"/>
      <c r="BX77" s="1"/>
      <c r="BY77" s="1"/>
      <c r="BZ77" s="1"/>
      <c r="CA77" s="1"/>
      <c r="CB77" s="1">
        <v>66</v>
      </c>
      <c r="CC77" s="6">
        <v>-0.64</v>
      </c>
      <c r="CD77" s="1">
        <v>4533</v>
      </c>
      <c r="CE77" s="6">
        <v>0</v>
      </c>
      <c r="CF77" s="6">
        <f t="shared" si="9"/>
        <v>1.455989410986102E-2</v>
      </c>
      <c r="CG77" s="7" t="e">
        <f t="shared" si="10"/>
        <v>#VALUE!</v>
      </c>
      <c r="CH77" s="1">
        <v>8</v>
      </c>
      <c r="CI77">
        <f>IFERROR(IF(AX77=[1]Sheet1!$L$2,VLOOKUP(CB77,[1]Sheet1!$X$3:$Y$7,2,TRUE),IF(AX77=[1]Sheet1!$L$3,VLOOKUP(CB77,[1]Sheet1!$Z$3:$AA$7,2,TRUE),VLOOKUP(CB77,[1]Sheet1!$AB$3:$AC$7,2,TRUE))),0)</f>
        <v>0</v>
      </c>
      <c r="CJ77" s="1">
        <f>IFERROR(VLOOKUP(CC77,[1]Sheet1!$U$3:$V$7,2,TRUE),0)</f>
        <v>0</v>
      </c>
      <c r="CK77" s="1">
        <f>MIN(IFERROR(IF(AX77=[1]Sheet1!$L$2,VLOOKUP(CE77,[1]Sheet1!$N$3:$O$7,2,TRUE),IF(AX77=[1]Sheet1!$L$3,VLOOKUP(CE77,[1]Sheet1!$P$3:$Q$6,2,TRUE),VLOOKUP(CE77,[1]Sheet1!$R$3:$S$6,2,TRUE))),0),INDEX([1]Sheet1!$I:$I,MATCH(CH77,[1]Sheet1!$A:$A,0)))</f>
        <v>0</v>
      </c>
      <c r="CL77" s="15" t="e">
        <f>INDEX([1]Sheet1!D:D,MATCH($CI77,[1]Sheet1!$A:$A,0))</f>
        <v>#N/A</v>
      </c>
      <c r="CM77" s="15" t="e">
        <f>INDEX([1]Sheet1!E:E,MATCH($CI77,[1]Sheet1!$A:$A,0))</f>
        <v>#N/A</v>
      </c>
      <c r="CN77" s="15" t="e">
        <f>INDEX([1]Sheet1!F:F,MATCH($CI77,[1]Sheet1!$A:$A,0))</f>
        <v>#N/A</v>
      </c>
      <c r="CO77" s="15"/>
      <c r="CP77" s="16" t="e">
        <f>IF(COUNTA(CO77)&gt;0,MIN(MIN(SUMPRODUCT(CI77:CK77,CL77:CN77),INDEX([1]Sheet1!$H:$H,MATCH(CH77,[1]Sheet1!$A:$A,0)))+1,5),MIN(SUMPRODUCT(CI77:CK77,CL77:CN77),INDEX([1]Sheet1!$H:$H,MATCH(CH77,[1]Sheet1!$A:$A,0))))</f>
        <v>#N/A</v>
      </c>
      <c r="CQ77" s="17" t="e">
        <f>SUMIFS([1]Rubric!Y:Y,[1]Rubric!V:V,BN77,[1]Rubric!W:W,P77)</f>
        <v>#VALUE!</v>
      </c>
      <c r="CR77" s="5" t="e">
        <f>INDEX([1]Rubric!D:D,MATCH(BP77,[1]Rubric!#REF!,0))</f>
        <v>#REF!</v>
      </c>
      <c r="CS77" s="5" t="e">
        <f>INDEX([1]Rubric!E:E,MATCH(Q77,[1]Rubric!#REF!,0))</f>
        <v>#REF!</v>
      </c>
      <c r="CT77" s="18" t="e">
        <f>SUM(CQ77:CS77)*[1]Rubric!$A$3</f>
        <v>#VALUE!</v>
      </c>
      <c r="CU77" s="19" t="e">
        <f t="shared" si="11"/>
        <v>#N/A</v>
      </c>
    </row>
    <row r="78" spans="1:99" ht="409.5" x14ac:dyDescent="0.25">
      <c r="A78">
        <v>77</v>
      </c>
      <c r="B78" t="s">
        <v>1119</v>
      </c>
      <c r="C78" t="str">
        <f t="shared" si="6"/>
        <v>77 - Product School</v>
      </c>
      <c r="D78" t="s">
        <v>486</v>
      </c>
      <c r="F78" s="1"/>
      <c r="G78" s="1" t="e">
        <f>INDEX([1]Apollo!$C$2:$R$2344,MATCH($C78,[1]Apollo!$A$2:$A$2344,0),MATCH(G$1,[1]Apollo!$C$1:$R$1,0))</f>
        <v>#N/A</v>
      </c>
      <c r="H78" s="1"/>
      <c r="I78" s="1" t="e">
        <f>INDEX([1]Apollo!$C$2:$R$2344,MATCH($C78,[1]Apollo!$A$2:$A$2344,0),MATCH(I$1,[1]Apollo!$C$1:$R$1,0))</f>
        <v>#N/A</v>
      </c>
      <c r="K78" s="1" t="e">
        <f>INDEX([1]Apollo!$C$2:$R$2344,MATCH($C78,[1]Apollo!$A$2:$A$2344,0),MATCH(K$1,[1]Apollo!$C$1:$R$1,0))</f>
        <v>#N/A</v>
      </c>
      <c r="L78" s="1" t="e">
        <f>INDEX([1]Apollo!$C$2:$R$2344,MATCH($C78,[1]Apollo!$A$2:$A$2344,0),MATCH(L$1,[1]Apollo!$C$1:$R$1,0))</f>
        <v>#N/A</v>
      </c>
      <c r="M78" s="1"/>
      <c r="N78" s="1"/>
      <c r="O78" s="1" t="e">
        <f>INDEX([1]Apollo!$C$2:$R$2344,MATCH($C78,[1]Apollo!$A$2:$A$2344,0),MATCH(O$1,[1]Apollo!$C$1:$R$1,0))</f>
        <v>#N/A</v>
      </c>
      <c r="P78" s="1">
        <v>4</v>
      </c>
      <c r="Q78" s="1">
        <v>1</v>
      </c>
      <c r="V78" s="1" t="e">
        <f>INDEX([1]Apollo!$C$2:$R$2344,MATCH($C78,[1]Apollo!$A$2:$A$2344,0),MATCH(V$1,[1]Apollo!$C$1:$R$1,0))</f>
        <v>#N/A</v>
      </c>
      <c r="X78" s="1" t="e">
        <f>INDEX([1]Apollo!$C$2:$R$2344,MATCH($C78,[1]Apollo!$A$2:$A$2344,0),MATCH(X$1,[1]Apollo!$C$1:$R$1,0))</f>
        <v>#N/A</v>
      </c>
      <c r="Y78" s="1" t="e">
        <f>INDEX([1]Apollo!$C$2:$R$2344,MATCH($C78,[1]Apollo!$A$2:$A$2344,0),MATCH(Y$1,[1]Apollo!$C$1:$R$1,0))</f>
        <v>#N/A</v>
      </c>
      <c r="Z78" s="1" t="e">
        <f>INDEX([1]Apollo!$C$2:$R$2344,MATCH($C78,[1]Apollo!$A$2:$A$2344,0),MATCH(Z$1,[1]Apollo!$C$1:$R$1,0))</f>
        <v>#N/A</v>
      </c>
      <c r="AA78" s="2" t="e">
        <f>INDEX([1]Apollo!$C$2:$R$2344,MATCH($C78,[1]Apollo!$A$2:$A$2344,0),MATCH(AA$1,[1]Apollo!$C$1:$R$1,0))</f>
        <v>#N/A</v>
      </c>
      <c r="AB78" s="3" t="e">
        <f>INDEX([1]Apollo!$C$2:$R$2344,MATCH($C78,[1]Apollo!$A$2:$A$2344,0),MATCH(AB$1,[1]Apollo!$C$1:$R$1,0))</f>
        <v>#N/A</v>
      </c>
      <c r="AD78" s="1" t="e">
        <f>INDEX([1]Apollo!$C$2:$R$2344,MATCH($C78,[1]Apollo!$A$2:$A$2344,0),MATCH(AD$1,[1]Apollo!$C$1:$R$1,0))</f>
        <v>#N/A</v>
      </c>
      <c r="AE78" s="14" t="s">
        <v>1120</v>
      </c>
      <c r="AF78" s="1" t="s">
        <v>1121</v>
      </c>
      <c r="AG78" s="1" t="s">
        <v>169</v>
      </c>
      <c r="AH78" s="1"/>
      <c r="AI78" s="1"/>
      <c r="AJ78" s="14" t="s">
        <v>1120</v>
      </c>
      <c r="AK78" s="1" t="s">
        <v>668</v>
      </c>
      <c r="AL78" s="1" t="s">
        <v>106</v>
      </c>
      <c r="AM78" s="1" t="s">
        <v>840</v>
      </c>
      <c r="AN78" s="1" t="s">
        <v>1038</v>
      </c>
      <c r="AO78" s="1" t="s">
        <v>349</v>
      </c>
      <c r="AP78" s="1" t="s">
        <v>669</v>
      </c>
      <c r="AQ78" s="1" t="e">
        <f>AE78=#REF!</f>
        <v>#REF!</v>
      </c>
      <c r="AS78" s="1" t="e">
        <f>INDEX([1]Apollo!$C$2:$R$2344,MATCH($C78,[1]Apollo!$A$2:$A$2344,0),MATCH(AS$1,[1]Apollo!$C$1:$R$1,0))</f>
        <v>#N/A</v>
      </c>
      <c r="AT78" s="1" t="e">
        <f t="shared" si="7"/>
        <v>#N/A</v>
      </c>
      <c r="AU78" s="1" t="e">
        <f t="shared" si="8"/>
        <v>#N/A</v>
      </c>
      <c r="AW78" s="1" t="e">
        <f>INDEX([1]Apollo!$C$2:$R$2344,MATCH($C78,[1]Apollo!$A$2:$A$2344,0),MATCH(AW$1,[1]Apollo!$C$1:$R$1,0))</f>
        <v>#N/A</v>
      </c>
      <c r="AX78" s="1" t="e">
        <f>VLOOKUP(AW78,[1]Sheet1!$K$1:$L$4,2,TRUE)</f>
        <v>#N/A</v>
      </c>
      <c r="BA78">
        <v>320</v>
      </c>
      <c r="BB78">
        <v>4.4000000000000004</v>
      </c>
      <c r="BC78">
        <v>4.2</v>
      </c>
      <c r="BD78">
        <v>4.3</v>
      </c>
      <c r="BE78">
        <v>4.5999999999999996</v>
      </c>
      <c r="BF78" s="5">
        <v>0.94</v>
      </c>
      <c r="BG78" s="5">
        <v>0.85</v>
      </c>
      <c r="BH78" t="e">
        <f>BA78&lt;#REF!</f>
        <v>#REF!</v>
      </c>
      <c r="BI78" t="e">
        <f>BB78&gt;#REF!</f>
        <v>#REF!</v>
      </c>
      <c r="BJ78" t="e">
        <f>BC78&gt;#REF!</f>
        <v>#REF!</v>
      </c>
      <c r="BK78" t="e">
        <f>BD78&gt;#REF!</f>
        <v>#REF!</v>
      </c>
      <c r="BL78" t="e">
        <f>BE78&gt;#REF!</f>
        <v>#REF!</v>
      </c>
      <c r="BM78" s="5" t="e">
        <f>BF78&gt;#REF!</f>
        <v>#REF!</v>
      </c>
      <c r="BN78" t="s">
        <v>115</v>
      </c>
      <c r="BO78" s="1" t="s">
        <v>1122</v>
      </c>
      <c r="BP78">
        <v>5</v>
      </c>
      <c r="BQ78">
        <v>0</v>
      </c>
      <c r="BR78" s="1" t="s">
        <v>1123</v>
      </c>
      <c r="BS78" t="s">
        <v>1124</v>
      </c>
      <c r="BT78" s="1" t="s">
        <v>1125</v>
      </c>
      <c r="BU78" s="1"/>
      <c r="BV78" s="1"/>
      <c r="BW78" s="1"/>
      <c r="BX78" s="1"/>
      <c r="BY78" s="1"/>
      <c r="BZ78" s="1"/>
      <c r="CA78" s="1"/>
      <c r="CB78" s="1">
        <v>2</v>
      </c>
      <c r="CC78" s="6">
        <v>-0.5</v>
      </c>
      <c r="CD78" s="1">
        <v>11066</v>
      </c>
      <c r="CE78" s="6">
        <v>0.04</v>
      </c>
      <c r="CF78" s="6">
        <f t="shared" si="9"/>
        <v>1.8073377914332189E-4</v>
      </c>
      <c r="CG78" s="7" t="e">
        <f t="shared" si="10"/>
        <v>#N/A</v>
      </c>
      <c r="CH78" s="1">
        <v>1</v>
      </c>
      <c r="CI78">
        <f>IFERROR(IF(AX78=[1]Sheet1!$L$2,VLOOKUP(CB78,[1]Sheet1!$X$3:$Y$7,2,TRUE),IF(AX78=[1]Sheet1!$L$3,VLOOKUP(CB78,[1]Sheet1!$Z$3:$AA$7,2,TRUE),VLOOKUP(CB78,[1]Sheet1!$AB$3:$AC$7,2,TRUE))),0)</f>
        <v>0</v>
      </c>
      <c r="CJ78" s="1">
        <f>IFERROR(VLOOKUP(CC78,[1]Sheet1!$U$3:$V$7,2,TRUE),0)</f>
        <v>0</v>
      </c>
      <c r="CK78" s="1">
        <f>MIN(IFERROR(IF(AX78=[1]Sheet1!$L$2,VLOOKUP(CE78,[1]Sheet1!$N$3:$O$7,2,TRUE),IF(AX78=[1]Sheet1!$L$3,VLOOKUP(CE78,[1]Sheet1!$P$3:$Q$6,2,TRUE),VLOOKUP(CE78,[1]Sheet1!$R$3:$S$6,2,TRUE))),0),INDEX([1]Sheet1!$I:$I,MATCH(CH78,[1]Sheet1!$A:$A,0)))</f>
        <v>0</v>
      </c>
      <c r="CL78" s="15" t="e">
        <f>INDEX([1]Sheet1!D:D,MATCH($CI78,[1]Sheet1!$A:$A,0))</f>
        <v>#N/A</v>
      </c>
      <c r="CM78" s="15" t="e">
        <f>INDEX([1]Sheet1!E:E,MATCH($CI78,[1]Sheet1!$A:$A,0))</f>
        <v>#N/A</v>
      </c>
      <c r="CN78" s="15" t="e">
        <f>INDEX([1]Sheet1!F:F,MATCH($CI78,[1]Sheet1!$A:$A,0))</f>
        <v>#N/A</v>
      </c>
      <c r="CO78" s="15"/>
      <c r="CP78" s="16" t="e">
        <f>IF(COUNTA(CO78)&gt;0,MIN(MIN(SUMPRODUCT(CI78:CK78,CL78:CN78),INDEX([1]Sheet1!$H:$H,MATCH(CH78,[1]Sheet1!$A:$A,0)))+1,5),MIN(SUMPRODUCT(CI78:CK78,CL78:CN78),INDEX([1]Sheet1!$H:$H,MATCH(CH78,[1]Sheet1!$A:$A,0))))</f>
        <v>#N/A</v>
      </c>
      <c r="CQ78" s="17" t="e">
        <f>SUMIFS([1]Rubric!Y:Y,[1]Rubric!V:V,BN78,[1]Rubric!W:W,P78)</f>
        <v>#VALUE!</v>
      </c>
      <c r="CR78" s="5" t="e">
        <f>INDEX([1]Rubric!D:D,MATCH(BP78,[1]Rubric!#REF!,0))</f>
        <v>#REF!</v>
      </c>
      <c r="CS78" s="5" t="e">
        <f>INDEX([1]Rubric!E:E,MATCH(Q78,[1]Rubric!#REF!,0))</f>
        <v>#REF!</v>
      </c>
      <c r="CT78" s="18" t="e">
        <f>SUM(CQ78:CS78)*[1]Rubric!$A$3</f>
        <v>#VALUE!</v>
      </c>
      <c r="CU78" s="19" t="e">
        <f t="shared" si="11"/>
        <v>#N/A</v>
      </c>
    </row>
    <row r="79" spans="1:99" ht="409.5" x14ac:dyDescent="0.25">
      <c r="A79">
        <v>78</v>
      </c>
      <c r="B79" t="s">
        <v>1126</v>
      </c>
      <c r="C79" t="str">
        <f t="shared" si="6"/>
        <v>78 - Playrix</v>
      </c>
      <c r="D79" t="s">
        <v>486</v>
      </c>
      <c r="E79" t="s">
        <v>1127</v>
      </c>
      <c r="F79" s="1" t="s">
        <v>1128</v>
      </c>
      <c r="G79" s="1" t="str">
        <f>IFERROR(INDEX([1]Apollo!$C$2:$R$2344,MATCH($C79,[1]Apollo!$B$2:$B$2344,0),MATCH(G$1,[1]Apollo!$C$1:$R$1,0)),"")</f>
        <v/>
      </c>
      <c r="H79" s="1"/>
      <c r="I79" s="1" t="str">
        <f>IFERROR(INDEX([1]Apollo!$C$2:$R$2344,MATCH($C79,[1]Apollo!$B$2:$B$2344,0),MATCH(I$1,[1]Apollo!$C$1:$R$1,0)),"")</f>
        <v/>
      </c>
      <c r="J79" t="s">
        <v>1129</v>
      </c>
      <c r="K79" s="1" t="str">
        <f>IFERROR(INDEX([1]Apollo!$C$2:$R$2344,MATCH($C79,[1]Apollo!$B$2:$B$2344,0),MATCH(K$1,[1]Apollo!$C$1:$R$1,0)),"")</f>
        <v/>
      </c>
      <c r="L79" s="1" t="str">
        <f>IFERROR(INDEX([1]Apollo!$C$2:$R$2344,MATCH($C79,[1]Apollo!$B$2:$B$2344,0),MATCH(L$1,[1]Apollo!$C$1:$R$1,0)),"")</f>
        <v/>
      </c>
      <c r="M79" s="1" t="s">
        <v>1130</v>
      </c>
      <c r="N79" s="1" t="s">
        <v>1131</v>
      </c>
      <c r="O79" s="1" t="str">
        <f>IFERROR(INDEX([1]Apollo!$C$2:$R$2344,MATCH($C79,[1]Apollo!$B$2:$B$2344,0),MATCH(O$1,[1]Apollo!$C$1:$R$1,0)),"")</f>
        <v/>
      </c>
      <c r="P79" s="1">
        <v>4.5</v>
      </c>
      <c r="Q79" s="1">
        <v>1</v>
      </c>
      <c r="R79" s="12">
        <v>208545</v>
      </c>
      <c r="S79" s="12">
        <v>197362</v>
      </c>
      <c r="T79" s="13">
        <v>37987</v>
      </c>
      <c r="U79" t="s">
        <v>188</v>
      </c>
      <c r="V79" s="1" t="str">
        <f>IFERROR(INDEX([1]Apollo!$C$2:$R$2344,MATCH($C79,[1]Apollo!$B$2:$B$2344,0),MATCH(V$1,[1]Apollo!$C$1:$R$1,0)),"")</f>
        <v/>
      </c>
      <c r="W79" t="s">
        <v>100</v>
      </c>
      <c r="X79" s="1" t="str">
        <f>IFERROR(INDEX([1]Apollo!$C$2:$R$2344,MATCH($C79,[1]Apollo!$B$2:$B$2344,0),MATCH(X$1,[1]Apollo!$C$1:$R$1,0)),"")</f>
        <v/>
      </c>
      <c r="Y79" s="1" t="str">
        <f>IFERROR(INDEX([1]Apollo!$C$2:$R$2344,MATCH($C79,[1]Apollo!$B$2:$B$2344,0),MATCH(Y$1,[1]Apollo!$C$1:$R$1,0)),"")</f>
        <v/>
      </c>
      <c r="Z79" s="1" t="str">
        <f>IFERROR(INDEX([1]Apollo!$C$2:$R$2344,MATCH($C79,[1]Apollo!$B$2:$B$2344,0),MATCH(Z$1,[1]Apollo!$C$1:$R$1,0)),"")</f>
        <v/>
      </c>
      <c r="AA79" s="2" t="str">
        <f>IFERROR(INDEX([1]Apollo!$C$2:$R$2344,MATCH($C79,[1]Apollo!$B$2:$B$2344,0),MATCH(AA$1,[1]Apollo!$C$1:$R$1,0)),"")</f>
        <v/>
      </c>
      <c r="AB79" s="3" t="str">
        <f>IFERROR(INDEX([1]Apollo!$C$2:$R$2344,MATCH($C79,[1]Apollo!$B$2:$B$2344,0),MATCH(AB$1,[1]Apollo!$C$1:$R$1,0)),"")</f>
        <v/>
      </c>
      <c r="AC79" t="s">
        <v>1132</v>
      </c>
      <c r="AD79" s="1" t="str">
        <f>IFERROR(INDEX([1]Apollo!$C$2:$R$2344,MATCH($C79,[1]Apollo!$B$2:$B$2344,0),MATCH(AD$1,[1]Apollo!$C$1:$R$1,0)),"")</f>
        <v/>
      </c>
      <c r="AE79" s="14" t="s">
        <v>1133</v>
      </c>
      <c r="AF79" s="1" t="s">
        <v>168</v>
      </c>
      <c r="AG79" s="1" t="s">
        <v>169</v>
      </c>
      <c r="AH79" s="1"/>
      <c r="AI79" s="1"/>
      <c r="AJ79" s="14" t="s">
        <v>1133</v>
      </c>
      <c r="AK79" s="1" t="s">
        <v>311</v>
      </c>
      <c r="AL79" s="1" t="s">
        <v>106</v>
      </c>
      <c r="AM79" s="1" t="s">
        <v>171</v>
      </c>
      <c r="AN79" s="1" t="s">
        <v>106</v>
      </c>
      <c r="AO79" s="1" t="s">
        <v>437</v>
      </c>
      <c r="AP79" s="1" t="s">
        <v>1134</v>
      </c>
      <c r="AQ79" s="1" t="e">
        <f>AE79=#REF!</f>
        <v>#REF!</v>
      </c>
      <c r="AR79" t="s">
        <v>1135</v>
      </c>
      <c r="AS79" s="1" t="str">
        <f>IFERROR(INDEX([1]Apollo!$C$2:$R$2344,MATCH($C79,[1]Apollo!$B$2:$B$2344,0),MATCH(AS$1,[1]Apollo!$C$1:$R$1,0)),"")</f>
        <v/>
      </c>
      <c r="AT79" s="1" t="str">
        <f t="shared" si="7"/>
        <v>https://www.linkedin.com/company/playrix-entertainment</v>
      </c>
      <c r="AU79" s="1" t="str">
        <f t="shared" si="8"/>
        <v>https://www.linkedin.com/company/playrix-entertainment/insights</v>
      </c>
      <c r="AV79" t="s">
        <v>174</v>
      </c>
      <c r="AW79" s="1">
        <v>4200</v>
      </c>
      <c r="AX79" s="1" t="str">
        <f>VLOOKUP(AW79,[1]Sheet1!$K$1:$L$4,2,TRUE)</f>
        <v>&lt;10,000</v>
      </c>
      <c r="AY79" t="s">
        <v>114</v>
      </c>
      <c r="AZ79" t="s">
        <v>138</v>
      </c>
      <c r="BA79" s="4">
        <f>INDEX('[1]Glassdoor Scores'!C:C,MATCH($A79,'[1]Glassdoor Scores'!$A:$A,0))</f>
        <v>4.0999999999999996</v>
      </c>
      <c r="BB79" t="str">
        <f>INDEX('[1]Glassdoor Scores'!B:B,MATCH($A79,'[1]Glassdoor Scores'!$A:$A,0))</f>
        <v>SeatGeek</v>
      </c>
      <c r="BC79">
        <f>INDEX('[1]Glassdoor Scores'!D:D,MATCH($A79,'[1]Glassdoor Scores'!$A:$A,0))</f>
        <v>380</v>
      </c>
      <c r="BD79">
        <f>INDEX('[1]Glassdoor Scores'!E:E,MATCH($A79,'[1]Glassdoor Scores'!$A:$A,0))</f>
        <v>3.8</v>
      </c>
      <c r="BE79">
        <f>INDEX('[1]Glassdoor Scores'!F:F,MATCH($A79,'[1]Glassdoor Scores'!$A:$A,0))</f>
        <v>3.9</v>
      </c>
      <c r="BF79" s="5">
        <f>INDEX('[1]Glassdoor Scores'!G:G,MATCH($A79,'[1]Glassdoor Scores'!$A:$A,0))</f>
        <v>4.2</v>
      </c>
      <c r="BG79" s="5">
        <f>INDEX('[1]Glassdoor Scores'!H:H,MATCH($A79,'[1]Glassdoor Scores'!$A:$A,0))</f>
        <v>0.89</v>
      </c>
      <c r="BH79" t="e">
        <f>BA79&lt;#REF!</f>
        <v>#REF!</v>
      </c>
      <c r="BI79" t="e">
        <f>BB79&gt;#REF!</f>
        <v>#REF!</v>
      </c>
      <c r="BJ79" t="e">
        <f>BC79&gt;#REF!</f>
        <v>#REF!</v>
      </c>
      <c r="BK79" t="e">
        <f>BD79&gt;#REF!</f>
        <v>#REF!</v>
      </c>
      <c r="BL79" t="e">
        <f>BE79&gt;#REF!</f>
        <v>#REF!</v>
      </c>
      <c r="BM79" t="e">
        <f>BF79&gt;#REF!</f>
        <v>#REF!</v>
      </c>
      <c r="BN79" t="s">
        <v>175</v>
      </c>
      <c r="BO79" s="1" t="s">
        <v>1136</v>
      </c>
      <c r="BP79">
        <v>5</v>
      </c>
      <c r="BQ79">
        <v>0</v>
      </c>
      <c r="BR79" s="1" t="s">
        <v>1137</v>
      </c>
      <c r="BS79" t="s">
        <v>1138</v>
      </c>
      <c r="BT79" s="1" t="s">
        <v>1139</v>
      </c>
      <c r="BU79" s="1"/>
      <c r="BV79" s="1"/>
      <c r="BW79" s="1"/>
      <c r="BX79" s="1"/>
      <c r="BY79" s="1"/>
      <c r="BZ79" s="1"/>
      <c r="CA79" s="1"/>
      <c r="CB79" s="1">
        <v>118</v>
      </c>
      <c r="CC79" s="6">
        <v>-0.17</v>
      </c>
      <c r="CD79" s="1">
        <v>1631</v>
      </c>
      <c r="CE79" s="6">
        <v>-0.11</v>
      </c>
      <c r="CF79" s="6">
        <f t="shared" si="9"/>
        <v>7.234825260576333E-2</v>
      </c>
      <c r="CG79" s="7">
        <f t="shared" si="10"/>
        <v>0.38833333333333331</v>
      </c>
      <c r="CH79" s="1">
        <v>9</v>
      </c>
      <c r="CI79">
        <f>IFERROR(IF(AX79=[1]Sheet1!$L$2,VLOOKUP(CB79,[1]Sheet1!$X$3:$Y$7,2,TRUE),IF(AX79=[1]Sheet1!$L$3,VLOOKUP(CB79,[1]Sheet1!$Z$3:$AA$7,2,TRUE),VLOOKUP(CB79,[1]Sheet1!$AB$3:$AC$7,2,TRUE))),0)</f>
        <v>4</v>
      </c>
      <c r="CJ79" s="1">
        <f>IFERROR(VLOOKUP(CC79,[1]Sheet1!$U$3:$V$7,2,TRUE),0)</f>
        <v>1</v>
      </c>
      <c r="CK79" s="1">
        <f>MIN(IFERROR(IF(AX79=[1]Sheet1!$L$2,VLOOKUP(CE79,[1]Sheet1!$N$3:$O$7,2,TRUE),IF(AX79=[1]Sheet1!$L$3,VLOOKUP(CE79,[1]Sheet1!$P$3:$Q$6,2,TRUE),VLOOKUP(CE79,[1]Sheet1!$R$3:$S$6,2,TRUE))),0),INDEX([1]Sheet1!$I:$I,MATCH(CH79,[1]Sheet1!$A:$A,0)))</f>
        <v>0</v>
      </c>
      <c r="CL79" s="15">
        <f>INDEX([1]Sheet1!D:D,MATCH($CI79,[1]Sheet1!$A:$A,0))</f>
        <v>0</v>
      </c>
      <c r="CM79" s="15">
        <f>INDEX([1]Sheet1!E:E,MATCH($CI79,[1]Sheet1!$A:$A,0))</f>
        <v>0.5</v>
      </c>
      <c r="CN79" s="15">
        <f>INDEX([1]Sheet1!F:F,MATCH($CI79,[1]Sheet1!$A:$A,0))</f>
        <v>0</v>
      </c>
      <c r="CO79" s="15"/>
      <c r="CP79" s="16">
        <f>IF(COUNTA(CO79)&gt;0,MIN(MIN(SUMPRODUCT(CI79:CK79,CL79:CN79),INDEX([1]Sheet1!$H:$H,MATCH(CH79,[1]Sheet1!$A:$A,0)))+1,5),MIN(SUMPRODUCT(CI79:CK79,CL79:CN79),INDEX([1]Sheet1!$H:$H,MATCH(CH79,[1]Sheet1!$A:$A,0))))</f>
        <v>0.5</v>
      </c>
      <c r="CQ79" s="17" t="e">
        <f>SUMIFS([1]Rubric!Y:Y,[1]Rubric!V:V,BN79,[1]Rubric!W:W,P79)</f>
        <v>#VALUE!</v>
      </c>
      <c r="CR79" s="5" t="e">
        <f>INDEX([1]Rubric!D:D,MATCH(BP79,[1]Rubric!#REF!,0))</f>
        <v>#REF!</v>
      </c>
      <c r="CS79" s="5" t="e">
        <f>INDEX([1]Rubric!E:E,MATCH(Q79,[1]Rubric!#REF!,0))</f>
        <v>#REF!</v>
      </c>
      <c r="CT79" s="18" t="e">
        <f>SUM(CQ79:CS79)*[1]Rubric!$A$3</f>
        <v>#VALUE!</v>
      </c>
      <c r="CU79" s="19" t="e">
        <f t="shared" si="11"/>
        <v>#VALUE!</v>
      </c>
    </row>
    <row r="80" spans="1:99" ht="409.5" x14ac:dyDescent="0.25">
      <c r="A80">
        <v>79</v>
      </c>
      <c r="B80" t="s">
        <v>1140</v>
      </c>
      <c r="C80" t="str">
        <f t="shared" si="6"/>
        <v>79 - Cordence</v>
      </c>
      <c r="D80" t="s">
        <v>486</v>
      </c>
      <c r="F80" s="1"/>
      <c r="G80" s="1" t="e">
        <f>INDEX([1]Apollo!$C$2:$R$2344,MATCH($C80,[1]Apollo!$A$2:$A$2344,0),MATCH(G$1,[1]Apollo!$C$1:$R$1,0))</f>
        <v>#N/A</v>
      </c>
      <c r="H80" s="1" t="s">
        <v>1141</v>
      </c>
      <c r="I80" s="1" t="e">
        <f>INDEX([1]Apollo!$C$2:$R$2344,MATCH($C80,[1]Apollo!$A$2:$A$2344,0),MATCH(I$1,[1]Apollo!$C$1:$R$1,0))</f>
        <v>#N/A</v>
      </c>
      <c r="K80" s="1" t="e">
        <f>INDEX([1]Apollo!$C$2:$R$2344,MATCH($C80,[1]Apollo!$A$2:$A$2344,0),MATCH(K$1,[1]Apollo!$C$1:$R$1,0))</f>
        <v>#N/A</v>
      </c>
      <c r="L80" s="1" t="e">
        <f>INDEX([1]Apollo!$C$2:$R$2344,MATCH($C80,[1]Apollo!$A$2:$A$2344,0),MATCH(L$1,[1]Apollo!$C$1:$R$1,0))</f>
        <v>#N/A</v>
      </c>
      <c r="M80" s="1"/>
      <c r="N80" s="1"/>
      <c r="O80" s="1" t="e">
        <f>INDEX([1]Apollo!$C$2:$R$2344,MATCH($C80,[1]Apollo!$A$2:$A$2344,0),MATCH(O$1,[1]Apollo!$C$1:$R$1,0))</f>
        <v>#N/A</v>
      </c>
      <c r="P80" s="1">
        <v>2.5</v>
      </c>
      <c r="Q80" s="1">
        <v>1</v>
      </c>
      <c r="V80" s="1" t="e">
        <f>INDEX([1]Apollo!$C$2:$R$2344,MATCH($C80,[1]Apollo!$A$2:$A$2344,0),MATCH(V$1,[1]Apollo!$C$1:$R$1,0))</f>
        <v>#N/A</v>
      </c>
      <c r="X80" s="1" t="e">
        <f>INDEX([1]Apollo!$C$2:$R$2344,MATCH($C80,[1]Apollo!$A$2:$A$2344,0),MATCH(X$1,[1]Apollo!$C$1:$R$1,0))</f>
        <v>#N/A</v>
      </c>
      <c r="Y80" s="1" t="e">
        <f>INDEX([1]Apollo!$C$2:$R$2344,MATCH($C80,[1]Apollo!$A$2:$A$2344,0),MATCH(Y$1,[1]Apollo!$C$1:$R$1,0))</f>
        <v>#N/A</v>
      </c>
      <c r="Z80" s="1" t="e">
        <f>INDEX([1]Apollo!$C$2:$R$2344,MATCH($C80,[1]Apollo!$A$2:$A$2344,0),MATCH(Z$1,[1]Apollo!$C$1:$R$1,0))</f>
        <v>#N/A</v>
      </c>
      <c r="AA80" s="2" t="e">
        <f>INDEX([1]Apollo!$C$2:$R$2344,MATCH($C80,[1]Apollo!$A$2:$A$2344,0),MATCH(AA$1,[1]Apollo!$C$1:$R$1,0))</f>
        <v>#N/A</v>
      </c>
      <c r="AB80" s="3" t="e">
        <f>INDEX([1]Apollo!$C$2:$R$2344,MATCH($C80,[1]Apollo!$A$2:$A$2344,0),MATCH(AB$1,[1]Apollo!$C$1:$R$1,0))</f>
        <v>#N/A</v>
      </c>
      <c r="AD80" s="1" t="e">
        <f>INDEX([1]Apollo!$C$2:$R$2344,MATCH($C80,[1]Apollo!$A$2:$A$2344,0),MATCH(AD$1,[1]Apollo!$C$1:$R$1,0))</f>
        <v>#N/A</v>
      </c>
      <c r="AE80" s="14" t="s">
        <v>1142</v>
      </c>
      <c r="AF80" s="1" t="s">
        <v>168</v>
      </c>
      <c r="AG80" s="1" t="s">
        <v>103</v>
      </c>
      <c r="AH80" s="1"/>
      <c r="AI80" s="1"/>
      <c r="AJ80" s="14" t="s">
        <v>1143</v>
      </c>
      <c r="AK80" s="1" t="s">
        <v>170</v>
      </c>
      <c r="AL80" s="1" t="s">
        <v>235</v>
      </c>
      <c r="AM80" s="1" t="s">
        <v>235</v>
      </c>
      <c r="AN80" s="1" t="s">
        <v>106</v>
      </c>
      <c r="AO80" s="1" t="s">
        <v>106</v>
      </c>
      <c r="AP80" s="1" t="s">
        <v>172</v>
      </c>
      <c r="AQ80" s="1" t="e">
        <f>AE80=#REF!</f>
        <v>#REF!</v>
      </c>
      <c r="AS80" s="1" t="e">
        <f>INDEX([1]Apollo!$C$2:$R$2344,MATCH($C80,[1]Apollo!$A$2:$A$2344,0),MATCH(AS$1,[1]Apollo!$C$1:$R$1,0))</f>
        <v>#N/A</v>
      </c>
      <c r="AT80" s="1" t="e">
        <f t="shared" si="7"/>
        <v>#N/A</v>
      </c>
      <c r="AU80" s="1" t="e">
        <f t="shared" si="8"/>
        <v>#N/A</v>
      </c>
      <c r="AW80" s="1" t="e">
        <f>INDEX([1]Apollo!$C$2:$R$2344,MATCH($C80,[1]Apollo!$A$2:$A$2344,0),MATCH(AW$1,[1]Apollo!$C$1:$R$1,0))</f>
        <v>#N/A</v>
      </c>
      <c r="AX80" s="1" t="e">
        <f>VLOOKUP(AW80,[1]Sheet1!$K$1:$L$4,2,TRUE)</f>
        <v>#N/A</v>
      </c>
      <c r="BA80">
        <v>155</v>
      </c>
      <c r="BB80">
        <v>4.4000000000000004</v>
      </c>
      <c r="BC80">
        <v>4.2</v>
      </c>
      <c r="BD80">
        <v>4.3</v>
      </c>
      <c r="BE80">
        <v>4.5</v>
      </c>
      <c r="BF80" s="5">
        <v>0.92</v>
      </c>
      <c r="BG80" s="5">
        <v>0.85</v>
      </c>
      <c r="BH80" t="e">
        <f>BA80&lt;#REF!</f>
        <v>#REF!</v>
      </c>
      <c r="BI80" t="e">
        <f>BB80&gt;#REF!</f>
        <v>#REF!</v>
      </c>
      <c r="BJ80" t="e">
        <f>BC80&gt;#REF!</f>
        <v>#REF!</v>
      </c>
      <c r="BK80" t="e">
        <f>BD80&gt;#REF!</f>
        <v>#REF!</v>
      </c>
      <c r="BL80" t="e">
        <f>BE80&gt;#REF!</f>
        <v>#REF!</v>
      </c>
      <c r="BM80" s="5" t="e">
        <f>BF80&gt;#REF!</f>
        <v>#REF!</v>
      </c>
      <c r="BN80" t="s">
        <v>115</v>
      </c>
      <c r="BO80" s="1" t="s">
        <v>1144</v>
      </c>
      <c r="BP80">
        <v>4</v>
      </c>
      <c r="BQ80">
        <v>0</v>
      </c>
      <c r="BR80" s="1" t="s">
        <v>1145</v>
      </c>
      <c r="BS80" t="s">
        <v>1146</v>
      </c>
      <c r="BT80" s="1" t="s">
        <v>1147</v>
      </c>
      <c r="BU80" s="1"/>
      <c r="BV80" s="1"/>
      <c r="BW80" s="1"/>
      <c r="BX80" s="1"/>
      <c r="BY80" s="1"/>
      <c r="BZ80" s="1"/>
      <c r="CA80" s="1"/>
      <c r="CB80" s="24">
        <v>12</v>
      </c>
      <c r="CC80" s="6" t="s">
        <v>480</v>
      </c>
      <c r="CD80" s="1">
        <v>2432</v>
      </c>
      <c r="CE80" s="6">
        <v>0.01</v>
      </c>
      <c r="CF80" s="6">
        <f t="shared" si="9"/>
        <v>4.9342105263157892E-3</v>
      </c>
      <c r="CG80" s="7" t="e">
        <f t="shared" si="10"/>
        <v>#N/A</v>
      </c>
      <c r="CH80" s="1">
        <v>16</v>
      </c>
      <c r="CI80">
        <f>IFERROR(IF(AX80=[1]Sheet1!$L$2,VLOOKUP(CB80,[1]Sheet1!$X$3:$Y$7,2,TRUE),IF(AX80=[1]Sheet1!$L$3,VLOOKUP(CB80,[1]Sheet1!$Z$3:$AA$7,2,TRUE),VLOOKUP(CB80,[1]Sheet1!$AB$3:$AC$7,2,TRUE))),0)</f>
        <v>0</v>
      </c>
      <c r="CJ80" s="1">
        <f>IFERROR(VLOOKUP(CC80,[1]Sheet1!$U$3:$V$7,2,TRUE),0)</f>
        <v>0</v>
      </c>
      <c r="CK80" s="1">
        <f>MIN(IFERROR(IF(AX80=[1]Sheet1!$L$2,VLOOKUP(CE80,[1]Sheet1!$N$3:$O$7,2,TRUE),IF(AX80=[1]Sheet1!$L$3,VLOOKUP(CE80,[1]Sheet1!$P$3:$Q$6,2,TRUE),VLOOKUP(CE80,[1]Sheet1!$R$3:$S$6,2,TRUE))),0),INDEX([1]Sheet1!$I:$I,MATCH(CH80,[1]Sheet1!$A:$A,0)))</f>
        <v>0</v>
      </c>
      <c r="CL80" s="15" t="e">
        <f>INDEX([1]Sheet1!D:D,MATCH($CI80,[1]Sheet1!$A:$A,0))</f>
        <v>#N/A</v>
      </c>
      <c r="CM80" s="15" t="e">
        <f>INDEX([1]Sheet1!E:E,MATCH($CI80,[1]Sheet1!$A:$A,0))</f>
        <v>#N/A</v>
      </c>
      <c r="CN80" s="15" t="e">
        <f>INDEX([1]Sheet1!F:F,MATCH($CI80,[1]Sheet1!$A:$A,0))</f>
        <v>#N/A</v>
      </c>
      <c r="CO80" s="15"/>
      <c r="CP80" s="16" t="e">
        <f>IF(COUNTA(CO80)&gt;0,MIN(MIN(SUMPRODUCT(CI80:CK80,CL80:CN80),INDEX([1]Sheet1!$H:$H,MATCH(CH80,[1]Sheet1!$A:$A,0)))+1,5),MIN(SUMPRODUCT(CI80:CK80,CL80:CN80),INDEX([1]Sheet1!$H:$H,MATCH(CH80,[1]Sheet1!$A:$A,0))))</f>
        <v>#N/A</v>
      </c>
      <c r="CQ80" s="17" t="e">
        <f>SUMIFS([1]Rubric!Y:Y,[1]Rubric!V:V,BN80,[1]Rubric!W:W,P80)</f>
        <v>#VALUE!</v>
      </c>
      <c r="CR80" s="5" t="e">
        <f>INDEX([1]Rubric!D:D,MATCH(BP80,[1]Rubric!#REF!,0))</f>
        <v>#REF!</v>
      </c>
      <c r="CS80" s="5" t="e">
        <f>INDEX([1]Rubric!E:E,MATCH(Q80,[1]Rubric!#REF!,0))</f>
        <v>#REF!</v>
      </c>
      <c r="CT80" s="18" t="e">
        <f>SUM(CQ80:CS80)*[1]Rubric!$A$3</f>
        <v>#VALUE!</v>
      </c>
      <c r="CU80" s="19" t="e">
        <f t="shared" si="11"/>
        <v>#N/A</v>
      </c>
    </row>
    <row r="81" spans="1:99" ht="270" x14ac:dyDescent="0.25">
      <c r="A81">
        <v>80</v>
      </c>
      <c r="B81" t="s">
        <v>1148</v>
      </c>
      <c r="C81" t="str">
        <f t="shared" si="6"/>
        <v>80 - SoftServe</v>
      </c>
      <c r="D81" t="s">
        <v>486</v>
      </c>
      <c r="F81" s="1"/>
      <c r="G81" s="1" t="e">
        <f>INDEX([1]Apollo!$C$2:$R$2344,MATCH($C81,[1]Apollo!$A$2:$A$2344,0),MATCH(G$1,[1]Apollo!$C$1:$R$1,0))</f>
        <v>#N/A</v>
      </c>
      <c r="H81" s="1" t="s">
        <v>885</v>
      </c>
      <c r="I81" s="1" t="e">
        <f>INDEX([1]Apollo!$C$2:$R$2344,MATCH($C81,[1]Apollo!$A$2:$A$2344,0),MATCH(I$1,[1]Apollo!$C$1:$R$1,0))</f>
        <v>#N/A</v>
      </c>
      <c r="K81" s="1" t="e">
        <f>INDEX([1]Apollo!$C$2:$R$2344,MATCH($C81,[1]Apollo!$A$2:$A$2344,0),MATCH(K$1,[1]Apollo!$C$1:$R$1,0))</f>
        <v>#N/A</v>
      </c>
      <c r="L81" s="1" t="e">
        <f>INDEX([1]Apollo!$C$2:$R$2344,MATCH($C81,[1]Apollo!$A$2:$A$2344,0),MATCH(L$1,[1]Apollo!$C$1:$R$1,0))</f>
        <v>#N/A</v>
      </c>
      <c r="M81" s="1"/>
      <c r="N81" s="1"/>
      <c r="O81" s="1" t="e">
        <f>INDEX([1]Apollo!$C$2:$R$2344,MATCH($C81,[1]Apollo!$A$2:$A$2344,0),MATCH(O$1,[1]Apollo!$C$1:$R$1,0))</f>
        <v>#N/A</v>
      </c>
      <c r="P81" s="1">
        <v>3</v>
      </c>
      <c r="Q81" s="1">
        <v>1</v>
      </c>
      <c r="V81" s="1" t="e">
        <f>INDEX([1]Apollo!$C$2:$R$2344,MATCH($C81,[1]Apollo!$A$2:$A$2344,0),MATCH(V$1,[1]Apollo!$C$1:$R$1,0))</f>
        <v>#N/A</v>
      </c>
      <c r="X81" s="1" t="e">
        <f>INDEX([1]Apollo!$C$2:$R$2344,MATCH($C81,[1]Apollo!$A$2:$A$2344,0),MATCH(X$1,[1]Apollo!$C$1:$R$1,0))</f>
        <v>#N/A</v>
      </c>
      <c r="Y81" s="1" t="e">
        <f>INDEX([1]Apollo!$C$2:$R$2344,MATCH($C81,[1]Apollo!$A$2:$A$2344,0),MATCH(Y$1,[1]Apollo!$C$1:$R$1,0))</f>
        <v>#N/A</v>
      </c>
      <c r="Z81" s="1" t="e">
        <f>INDEX([1]Apollo!$C$2:$R$2344,MATCH($C81,[1]Apollo!$A$2:$A$2344,0),MATCH(Z$1,[1]Apollo!$C$1:$R$1,0))</f>
        <v>#N/A</v>
      </c>
      <c r="AA81" s="2" t="e">
        <f>INDEX([1]Apollo!$C$2:$R$2344,MATCH($C81,[1]Apollo!$A$2:$A$2344,0),MATCH(AA$1,[1]Apollo!$C$1:$R$1,0))</f>
        <v>#N/A</v>
      </c>
      <c r="AB81" s="3" t="e">
        <f>INDEX([1]Apollo!$C$2:$R$2344,MATCH($C81,[1]Apollo!$A$2:$A$2344,0),MATCH(AB$1,[1]Apollo!$C$1:$R$1,0))</f>
        <v>#N/A</v>
      </c>
      <c r="AD81" s="1" t="e">
        <f>INDEX([1]Apollo!$C$2:$R$2344,MATCH($C81,[1]Apollo!$A$2:$A$2344,0),MATCH(AD$1,[1]Apollo!$C$1:$R$1,0))</f>
        <v>#N/A</v>
      </c>
      <c r="AE81" s="14" t="s">
        <v>1149</v>
      </c>
      <c r="AF81" s="1"/>
      <c r="AG81" s="1" t="s">
        <v>169</v>
      </c>
      <c r="AH81" s="1"/>
      <c r="AI81" s="1"/>
      <c r="AJ81" s="14" t="s">
        <v>1150</v>
      </c>
      <c r="AK81" s="1" t="s">
        <v>311</v>
      </c>
      <c r="AL81" s="1" t="s">
        <v>403</v>
      </c>
      <c r="AM81" s="1" t="s">
        <v>151</v>
      </c>
      <c r="AN81" s="1" t="s">
        <v>106</v>
      </c>
      <c r="AO81" s="1" t="s">
        <v>245</v>
      </c>
      <c r="AP81" s="1" t="s">
        <v>888</v>
      </c>
      <c r="AQ81" s="1" t="e">
        <f>AE81=#REF!</f>
        <v>#REF!</v>
      </c>
      <c r="AS81" s="1" t="e">
        <f>INDEX([1]Apollo!$C$2:$R$2344,MATCH($C81,[1]Apollo!$A$2:$A$2344,0),MATCH(AS$1,[1]Apollo!$C$1:$R$1,0))</f>
        <v>#N/A</v>
      </c>
      <c r="AT81" s="1" t="e">
        <f t="shared" si="7"/>
        <v>#N/A</v>
      </c>
      <c r="AU81" s="1" t="e">
        <f t="shared" si="8"/>
        <v>#N/A</v>
      </c>
      <c r="AW81" s="1" t="e">
        <f>INDEX([1]Apollo!$C$2:$R$2344,MATCH($C81,[1]Apollo!$A$2:$A$2344,0),MATCH(AW$1,[1]Apollo!$C$1:$R$1,0))</f>
        <v>#N/A</v>
      </c>
      <c r="AX81" s="1" t="e">
        <f>VLOOKUP(AW81,[1]Sheet1!$K$1:$L$4,2,TRUE)</f>
        <v>#N/A</v>
      </c>
      <c r="BA81">
        <v>4000</v>
      </c>
      <c r="BB81">
        <v>4.2</v>
      </c>
      <c r="BC81">
        <v>4.0999999999999996</v>
      </c>
      <c r="BD81">
        <v>4</v>
      </c>
      <c r="BE81">
        <v>4.3</v>
      </c>
      <c r="BF81" s="5">
        <v>0.95</v>
      </c>
      <c r="BG81" s="5">
        <v>0.95</v>
      </c>
      <c r="BH81" t="e">
        <f>BA81&lt;#REF!</f>
        <v>#REF!</v>
      </c>
      <c r="BI81" t="e">
        <f>BB81&gt;#REF!</f>
        <v>#REF!</v>
      </c>
      <c r="BJ81" t="e">
        <f>BC81&gt;#REF!</f>
        <v>#REF!</v>
      </c>
      <c r="BK81" t="e">
        <f>BD81&gt;#REF!</f>
        <v>#REF!</v>
      </c>
      <c r="BL81" t="e">
        <f>BE81&gt;#REF!</f>
        <v>#REF!</v>
      </c>
      <c r="BM81" s="5" t="e">
        <f>BF81&gt;#REF!</f>
        <v>#REF!</v>
      </c>
      <c r="BN81" t="s">
        <v>175</v>
      </c>
      <c r="BO81" s="1" t="s">
        <v>1151</v>
      </c>
      <c r="BP81">
        <v>5</v>
      </c>
      <c r="BQ81">
        <v>0</v>
      </c>
      <c r="BR81" s="1" t="s">
        <v>1152</v>
      </c>
      <c r="BS81" t="s">
        <v>1153</v>
      </c>
      <c r="BT81" s="1" t="s">
        <v>1154</v>
      </c>
      <c r="BU81" s="1"/>
      <c r="BV81" s="1"/>
      <c r="BW81" s="1"/>
      <c r="BX81" s="1"/>
      <c r="BY81" s="1"/>
      <c r="BZ81" s="1"/>
      <c r="CA81" s="1"/>
      <c r="CB81" s="1">
        <v>248</v>
      </c>
      <c r="CC81" s="6">
        <v>-0.18</v>
      </c>
      <c r="CD81" s="1">
        <v>10333</v>
      </c>
      <c r="CE81" s="6">
        <v>-0.01</v>
      </c>
      <c r="CF81" s="6">
        <f t="shared" si="9"/>
        <v>2.4000774218523178E-2</v>
      </c>
      <c r="CG81" s="7" t="e">
        <f t="shared" si="10"/>
        <v>#N/A</v>
      </c>
      <c r="CH81" s="1">
        <v>1</v>
      </c>
      <c r="CI81">
        <f>IFERROR(IF(AX81=[1]Sheet1!$L$2,VLOOKUP(CB81,[1]Sheet1!$X$3:$Y$7,2,TRUE),IF(AX81=[1]Sheet1!$L$3,VLOOKUP(CB81,[1]Sheet1!$Z$3:$AA$7,2,TRUE),VLOOKUP(CB81,[1]Sheet1!$AB$3:$AC$7,2,TRUE))),0)</f>
        <v>0</v>
      </c>
      <c r="CJ81" s="1">
        <f>IFERROR(VLOOKUP(CC81,[1]Sheet1!$U$3:$V$7,2,TRUE),0)</f>
        <v>1</v>
      </c>
      <c r="CK81" s="1">
        <f>MIN(IFERROR(IF(AX81=[1]Sheet1!$L$2,VLOOKUP(CE81,[1]Sheet1!$N$3:$O$7,2,TRUE),IF(AX81=[1]Sheet1!$L$3,VLOOKUP(CE81,[1]Sheet1!$P$3:$Q$6,2,TRUE),VLOOKUP(CE81,[1]Sheet1!$R$3:$S$6,2,TRUE))),0),INDEX([1]Sheet1!$I:$I,MATCH(CH81,[1]Sheet1!$A:$A,0)))</f>
        <v>0</v>
      </c>
      <c r="CL81" s="15" t="e">
        <f>INDEX([1]Sheet1!D:D,MATCH($CI81,[1]Sheet1!$A:$A,0))</f>
        <v>#N/A</v>
      </c>
      <c r="CM81" s="15" t="e">
        <f>INDEX([1]Sheet1!E:E,MATCH($CI81,[1]Sheet1!$A:$A,0))</f>
        <v>#N/A</v>
      </c>
      <c r="CN81" s="15" t="e">
        <f>INDEX([1]Sheet1!F:F,MATCH($CI81,[1]Sheet1!$A:$A,0))</f>
        <v>#N/A</v>
      </c>
      <c r="CO81" s="15"/>
      <c r="CP81" s="16" t="e">
        <f>IF(COUNTA(CO81)&gt;0,MIN(MIN(SUMPRODUCT(CI81:CK81,CL81:CN81),INDEX([1]Sheet1!$H:$H,MATCH(CH81,[1]Sheet1!$A:$A,0)))+1,5),MIN(SUMPRODUCT(CI81:CK81,CL81:CN81),INDEX([1]Sheet1!$H:$H,MATCH(CH81,[1]Sheet1!$A:$A,0))))</f>
        <v>#N/A</v>
      </c>
      <c r="CQ81" s="17" t="e">
        <f>SUMIFS([1]Rubric!Y:Y,[1]Rubric!V:V,BN81,[1]Rubric!W:W,P81)</f>
        <v>#VALUE!</v>
      </c>
      <c r="CR81" s="5" t="e">
        <f>INDEX([1]Rubric!D:D,MATCH(BP81,[1]Rubric!#REF!,0))</f>
        <v>#REF!</v>
      </c>
      <c r="CS81" s="5" t="e">
        <f>INDEX([1]Rubric!E:E,MATCH(Q81,[1]Rubric!#REF!,0))</f>
        <v>#REF!</v>
      </c>
      <c r="CT81" s="18" t="e">
        <f>SUM(CQ81:CS81)*[1]Rubric!$A$3</f>
        <v>#VALUE!</v>
      </c>
      <c r="CU81" s="19" t="e">
        <f t="shared" si="11"/>
        <v>#N/A</v>
      </c>
    </row>
    <row r="82" spans="1:99" ht="409.5" x14ac:dyDescent="0.25">
      <c r="A82">
        <v>81</v>
      </c>
      <c r="B82" t="s">
        <v>1155</v>
      </c>
      <c r="C82" t="str">
        <f t="shared" si="6"/>
        <v>81 - Sophos</v>
      </c>
      <c r="D82" t="s">
        <v>486</v>
      </c>
      <c r="E82" t="s">
        <v>1156</v>
      </c>
      <c r="F82" s="1" t="s">
        <v>1157</v>
      </c>
      <c r="G82" s="1" t="str">
        <f>IFERROR(INDEX([1]Apollo!$C$2:$R$2344,MATCH($C82,[1]Apollo!$B$2:$B$2344,0),MATCH(G$1,[1]Apollo!$C$1:$R$1,0)),"")</f>
        <v/>
      </c>
      <c r="H82" s="1" t="s">
        <v>1158</v>
      </c>
      <c r="I82" s="1" t="str">
        <f>IFERROR(INDEX([1]Apollo!$C$2:$R$2344,MATCH($C82,[1]Apollo!$B$2:$B$2344,0),MATCH(I$1,[1]Apollo!$C$1:$R$1,0)),"")</f>
        <v/>
      </c>
      <c r="J82" t="s">
        <v>1159</v>
      </c>
      <c r="K82" s="1" t="str">
        <f>IFERROR(INDEX([1]Apollo!$C$2:$R$2344,MATCH($C82,[1]Apollo!$B$2:$B$2344,0),MATCH(K$1,[1]Apollo!$C$1:$R$1,0)),"")</f>
        <v/>
      </c>
      <c r="L82" s="1" t="str">
        <f>IFERROR(INDEX([1]Apollo!$C$2:$R$2344,MATCH($C82,[1]Apollo!$B$2:$B$2344,0),MATCH(L$1,[1]Apollo!$C$1:$R$1,0)),"")</f>
        <v/>
      </c>
      <c r="M82" s="1" t="s">
        <v>1160</v>
      </c>
      <c r="N82" s="1" t="s">
        <v>1161</v>
      </c>
      <c r="O82" s="1" t="str">
        <f>IFERROR(INDEX([1]Apollo!$C$2:$R$2344,MATCH($C82,[1]Apollo!$B$2:$B$2344,0),MATCH(O$1,[1]Apollo!$C$1:$R$1,0)),"")</f>
        <v/>
      </c>
      <c r="P82" s="1">
        <v>3</v>
      </c>
      <c r="Q82" s="1">
        <v>1</v>
      </c>
      <c r="R82" s="12">
        <v>14732</v>
      </c>
      <c r="S82" s="12">
        <v>12951</v>
      </c>
      <c r="T82" s="13">
        <v>31048</v>
      </c>
      <c r="U82" t="s">
        <v>188</v>
      </c>
      <c r="V82" s="1" t="str">
        <f>IFERROR(INDEX([1]Apollo!$C$2:$R$2344,MATCH($C82,[1]Apollo!$B$2:$B$2344,0),MATCH(V$1,[1]Apollo!$C$1:$R$1,0)),"")</f>
        <v/>
      </c>
      <c r="W82" t="s">
        <v>231</v>
      </c>
      <c r="X82" s="1" t="str">
        <f>IFERROR(INDEX([1]Apollo!$C$2:$R$2344,MATCH($C82,[1]Apollo!$B$2:$B$2344,0),MATCH(X$1,[1]Apollo!$C$1:$R$1,0)),"")</f>
        <v/>
      </c>
      <c r="Y82" s="1" t="str">
        <f>IFERROR(INDEX([1]Apollo!$C$2:$R$2344,MATCH($C82,[1]Apollo!$B$2:$B$2344,0),MATCH(Y$1,[1]Apollo!$C$1:$R$1,0)),"")</f>
        <v/>
      </c>
      <c r="Z82" s="1" t="str">
        <f>IFERROR(INDEX([1]Apollo!$C$2:$R$2344,MATCH($C82,[1]Apollo!$B$2:$B$2344,0),MATCH(Z$1,[1]Apollo!$C$1:$R$1,0)),"")</f>
        <v/>
      </c>
      <c r="AA82" s="2" t="str">
        <f>IFERROR(INDEX([1]Apollo!$C$2:$R$2344,MATCH($C82,[1]Apollo!$B$2:$B$2344,0),MATCH(AA$1,[1]Apollo!$C$1:$R$1,0)),"")</f>
        <v/>
      </c>
      <c r="AB82" s="3" t="str">
        <f>IFERROR(INDEX([1]Apollo!$C$2:$R$2344,MATCH($C82,[1]Apollo!$B$2:$B$2344,0),MATCH(AB$1,[1]Apollo!$C$1:$R$1,0)),"")</f>
        <v/>
      </c>
      <c r="AC82" t="s">
        <v>1162</v>
      </c>
      <c r="AD82" s="1" t="str">
        <f>IFERROR(INDEX([1]Apollo!$C$2:$R$2344,MATCH($C82,[1]Apollo!$B$2:$B$2344,0),MATCH(AD$1,[1]Apollo!$C$1:$R$1,0)),"")</f>
        <v/>
      </c>
      <c r="AE82" s="14" t="s">
        <v>1163</v>
      </c>
      <c r="AF82" s="1"/>
      <c r="AG82" s="1" t="s">
        <v>169</v>
      </c>
      <c r="AH82" s="1"/>
      <c r="AI82" s="1"/>
      <c r="AJ82" s="14" t="s">
        <v>1164</v>
      </c>
      <c r="AK82" s="1" t="s">
        <v>668</v>
      </c>
      <c r="AL82" s="1" t="s">
        <v>1083</v>
      </c>
      <c r="AM82" s="1" t="s">
        <v>171</v>
      </c>
      <c r="AN82" s="1" t="s">
        <v>106</v>
      </c>
      <c r="AO82" s="1" t="s">
        <v>245</v>
      </c>
      <c r="AP82" s="1" t="s">
        <v>1165</v>
      </c>
      <c r="AQ82" s="1" t="e">
        <f>AE82=#REF!</f>
        <v>#REF!</v>
      </c>
      <c r="AR82" t="s">
        <v>1166</v>
      </c>
      <c r="AS82" s="1" t="str">
        <f>IFERROR(INDEX([1]Apollo!$C$2:$R$2344,MATCH($C82,[1]Apollo!$B$2:$B$2344,0),MATCH(AS$1,[1]Apollo!$C$1:$R$1,0)),"")</f>
        <v/>
      </c>
      <c r="AT82" s="1" t="str">
        <f t="shared" si="7"/>
        <v>https://www.linkedin.com/company/sophos</v>
      </c>
      <c r="AU82" s="1" t="str">
        <f t="shared" si="8"/>
        <v>https://www.linkedin.com/company/sophos/insights</v>
      </c>
      <c r="AV82" t="s">
        <v>174</v>
      </c>
      <c r="AW82" s="1">
        <v>3800</v>
      </c>
      <c r="AX82" s="1" t="str">
        <f>VLOOKUP(AW82,[1]Sheet1!$K$1:$L$4,2,TRUE)</f>
        <v>&lt;10,000</v>
      </c>
      <c r="AY82" t="s">
        <v>113</v>
      </c>
      <c r="AZ82" t="s">
        <v>138</v>
      </c>
      <c r="BA82" s="4">
        <f>INDEX('[1]Glassdoor Scores'!C:C,MATCH($A82,'[1]Glassdoor Scores'!$A:$A,0))</f>
        <v>4.0999999999999996</v>
      </c>
      <c r="BB82" t="str">
        <f>INDEX('[1]Glassdoor Scores'!B:B,MATCH($A82,'[1]Glassdoor Scores'!$A:$A,0))</f>
        <v>Convene Hospitality Group</v>
      </c>
      <c r="BC82">
        <f>INDEX('[1]Glassdoor Scores'!D:D,MATCH($A82,'[1]Glassdoor Scores'!$A:$A,0))</f>
        <v>310</v>
      </c>
      <c r="BD82">
        <f>INDEX('[1]Glassdoor Scores'!E:E,MATCH($A82,'[1]Glassdoor Scores'!$A:$A,0))</f>
        <v>3.6</v>
      </c>
      <c r="BE82">
        <f>INDEX('[1]Glassdoor Scores'!F:F,MATCH($A82,'[1]Glassdoor Scores'!$A:$A,0))</f>
        <v>3.9</v>
      </c>
      <c r="BF82" s="5">
        <f>INDEX('[1]Glassdoor Scores'!G:G,MATCH($A82,'[1]Glassdoor Scores'!$A:$A,0))</f>
        <v>4.2</v>
      </c>
      <c r="BG82" s="5">
        <f>INDEX('[1]Glassdoor Scores'!H:H,MATCH($A82,'[1]Glassdoor Scores'!$A:$A,0))</f>
        <v>0.88</v>
      </c>
      <c r="BH82" t="e">
        <f>BA82&lt;#REF!</f>
        <v>#REF!</v>
      </c>
      <c r="BI82" t="e">
        <f>BB82&gt;#REF!</f>
        <v>#REF!</v>
      </c>
      <c r="BJ82" t="e">
        <f>BC82&gt;#REF!</f>
        <v>#REF!</v>
      </c>
      <c r="BK82" t="e">
        <f>BD82&gt;#REF!</f>
        <v>#REF!</v>
      </c>
      <c r="BL82" t="e">
        <f>BE82&gt;#REF!</f>
        <v>#REF!</v>
      </c>
      <c r="BM82" t="e">
        <f>BF82&gt;#REF!</f>
        <v>#REF!</v>
      </c>
      <c r="BN82" t="s">
        <v>175</v>
      </c>
      <c r="BO82" s="1" t="s">
        <v>1167</v>
      </c>
      <c r="BP82">
        <v>4</v>
      </c>
      <c r="BQ82">
        <v>0</v>
      </c>
      <c r="BR82" s="1" t="s">
        <v>1168</v>
      </c>
      <c r="BS82" t="s">
        <v>1169</v>
      </c>
      <c r="BT82" s="1" t="s">
        <v>1170</v>
      </c>
      <c r="BU82" s="1"/>
      <c r="BV82" s="1"/>
      <c r="BW82" s="1"/>
      <c r="BX82" s="1"/>
      <c r="BY82" s="1"/>
      <c r="BZ82" s="1"/>
      <c r="CA82" s="1"/>
      <c r="CB82" s="1">
        <v>117</v>
      </c>
      <c r="CC82" s="6">
        <v>-0.16</v>
      </c>
      <c r="CD82" s="1">
        <v>5513</v>
      </c>
      <c r="CE82" s="6">
        <v>-0.01</v>
      </c>
      <c r="CF82" s="6">
        <f t="shared" si="9"/>
        <v>2.1222564846725921E-2</v>
      </c>
      <c r="CG82" s="7">
        <f t="shared" si="10"/>
        <v>1.4507894736842106</v>
      </c>
      <c r="CH82" s="1">
        <v>8</v>
      </c>
      <c r="CI82">
        <f>IFERROR(IF(AX82=[1]Sheet1!$L$2,VLOOKUP(CB82,[1]Sheet1!$X$3:$Y$7,2,TRUE),IF(AX82=[1]Sheet1!$L$3,VLOOKUP(CB82,[1]Sheet1!$Z$3:$AA$7,2,TRUE),VLOOKUP(CB82,[1]Sheet1!$AB$3:$AC$7,2,TRUE))),0)</f>
        <v>4</v>
      </c>
      <c r="CJ82" s="1">
        <f>IFERROR(VLOOKUP(CC82,[1]Sheet1!$U$3:$V$7,2,TRUE),0)</f>
        <v>1</v>
      </c>
      <c r="CK82" s="1">
        <f>MIN(IFERROR(IF(AX82=[1]Sheet1!$L$2,VLOOKUP(CE82,[1]Sheet1!$N$3:$O$7,2,TRUE),IF(AX82=[1]Sheet1!$L$3,VLOOKUP(CE82,[1]Sheet1!$P$3:$Q$6,2,TRUE),VLOOKUP(CE82,[1]Sheet1!$R$3:$S$6,2,TRUE))),0),INDEX([1]Sheet1!$I:$I,MATCH(CH82,[1]Sheet1!$A:$A,0)))</f>
        <v>2</v>
      </c>
      <c r="CL82" s="15">
        <f>INDEX([1]Sheet1!D:D,MATCH($CI82,[1]Sheet1!$A:$A,0))</f>
        <v>0</v>
      </c>
      <c r="CM82" s="15">
        <f>INDEX([1]Sheet1!E:E,MATCH($CI82,[1]Sheet1!$A:$A,0))</f>
        <v>0.5</v>
      </c>
      <c r="CN82" s="15">
        <f>INDEX([1]Sheet1!F:F,MATCH($CI82,[1]Sheet1!$A:$A,0))</f>
        <v>0</v>
      </c>
      <c r="CO82" s="15"/>
      <c r="CP82" s="16">
        <f>IF(COUNTA(CO82)&gt;0,MIN(MIN(SUMPRODUCT(CI82:CK82,CL82:CN82),INDEX([1]Sheet1!$H:$H,MATCH(CH82,[1]Sheet1!$A:$A,0)))+1,5),MIN(SUMPRODUCT(CI82:CK82,CL82:CN82),INDEX([1]Sheet1!$H:$H,MATCH(CH82,[1]Sheet1!$A:$A,0))))</f>
        <v>0.5</v>
      </c>
      <c r="CQ82" s="17" t="e">
        <f>SUMIFS([1]Rubric!Y:Y,[1]Rubric!V:V,BN82,[1]Rubric!W:W,P82)</f>
        <v>#VALUE!</v>
      </c>
      <c r="CR82" s="5" t="e">
        <f>INDEX([1]Rubric!D:D,MATCH(BP82,[1]Rubric!#REF!,0))</f>
        <v>#REF!</v>
      </c>
      <c r="CS82" s="5" t="e">
        <f>INDEX([1]Rubric!E:E,MATCH(Q82,[1]Rubric!#REF!,0))</f>
        <v>#REF!</v>
      </c>
      <c r="CT82" s="18" t="e">
        <f>SUM(CQ82:CS82)*[1]Rubric!$A$3</f>
        <v>#VALUE!</v>
      </c>
      <c r="CU82" s="19" t="e">
        <f t="shared" si="11"/>
        <v>#VALUE!</v>
      </c>
    </row>
    <row r="83" spans="1:99" ht="165" x14ac:dyDescent="0.25">
      <c r="A83">
        <v>82</v>
      </c>
      <c r="B83" t="s">
        <v>1171</v>
      </c>
      <c r="C83" t="str">
        <f t="shared" si="6"/>
        <v>82 - Bugcrowd</v>
      </c>
      <c r="D83" t="s">
        <v>486</v>
      </c>
      <c r="F83" s="1"/>
      <c r="G83" s="1" t="e">
        <f>INDEX([1]Apollo!$C$2:$R$2344,MATCH($C83,[1]Apollo!$A$2:$A$2344,0),MATCH(G$1,[1]Apollo!$C$1:$R$1,0))</f>
        <v>#N/A</v>
      </c>
      <c r="H83" s="1" t="s">
        <v>1172</v>
      </c>
      <c r="I83" s="1" t="e">
        <f>INDEX([1]Apollo!$C$2:$R$2344,MATCH($C83,[1]Apollo!$A$2:$A$2344,0),MATCH(I$1,[1]Apollo!$C$1:$R$1,0))</f>
        <v>#N/A</v>
      </c>
      <c r="K83" s="1" t="e">
        <f>INDEX([1]Apollo!$C$2:$R$2344,MATCH($C83,[1]Apollo!$A$2:$A$2344,0),MATCH(K$1,[1]Apollo!$C$1:$R$1,0))</f>
        <v>#N/A</v>
      </c>
      <c r="L83" s="1" t="e">
        <f>INDEX([1]Apollo!$C$2:$R$2344,MATCH($C83,[1]Apollo!$A$2:$A$2344,0),MATCH(L$1,[1]Apollo!$C$1:$R$1,0))</f>
        <v>#N/A</v>
      </c>
      <c r="M83" s="1"/>
      <c r="N83" s="1"/>
      <c r="O83" s="1" t="e">
        <f>INDEX([1]Apollo!$C$2:$R$2344,MATCH($C83,[1]Apollo!$A$2:$A$2344,0),MATCH(O$1,[1]Apollo!$C$1:$R$1,0))</f>
        <v>#N/A</v>
      </c>
      <c r="P83" s="1">
        <v>3</v>
      </c>
      <c r="Q83" s="1">
        <v>5</v>
      </c>
      <c r="V83" s="1" t="e">
        <f>INDEX([1]Apollo!$C$2:$R$2344,MATCH($C83,[1]Apollo!$A$2:$A$2344,0),MATCH(V$1,[1]Apollo!$C$1:$R$1,0))</f>
        <v>#N/A</v>
      </c>
      <c r="X83" s="1" t="e">
        <f>INDEX([1]Apollo!$C$2:$R$2344,MATCH($C83,[1]Apollo!$A$2:$A$2344,0),MATCH(X$1,[1]Apollo!$C$1:$R$1,0))</f>
        <v>#N/A</v>
      </c>
      <c r="Y83" s="1" t="e">
        <f>INDEX([1]Apollo!$C$2:$R$2344,MATCH($C83,[1]Apollo!$A$2:$A$2344,0),MATCH(Y$1,[1]Apollo!$C$1:$R$1,0))</f>
        <v>#N/A</v>
      </c>
      <c r="Z83" s="1" t="e">
        <f>INDEX([1]Apollo!$C$2:$R$2344,MATCH($C83,[1]Apollo!$A$2:$A$2344,0),MATCH(Z$1,[1]Apollo!$C$1:$R$1,0))</f>
        <v>#N/A</v>
      </c>
      <c r="AA83" s="2" t="e">
        <f>INDEX([1]Apollo!$C$2:$R$2344,MATCH($C83,[1]Apollo!$A$2:$A$2344,0),MATCH(AA$1,[1]Apollo!$C$1:$R$1,0))</f>
        <v>#N/A</v>
      </c>
      <c r="AB83" s="3" t="e">
        <f>INDEX([1]Apollo!$C$2:$R$2344,MATCH($C83,[1]Apollo!$A$2:$A$2344,0),MATCH(AB$1,[1]Apollo!$C$1:$R$1,0))</f>
        <v>#N/A</v>
      </c>
      <c r="AD83" s="1" t="e">
        <f>INDEX([1]Apollo!$C$2:$R$2344,MATCH($C83,[1]Apollo!$A$2:$A$2344,0),MATCH(AD$1,[1]Apollo!$C$1:$R$1,0))</f>
        <v>#N/A</v>
      </c>
      <c r="AE83" s="14" t="s">
        <v>1173</v>
      </c>
      <c r="AF83" s="1" t="s">
        <v>168</v>
      </c>
      <c r="AG83" s="1" t="s">
        <v>169</v>
      </c>
      <c r="AH83" s="1"/>
      <c r="AI83" s="1"/>
      <c r="AJ83" s="14" t="s">
        <v>1174</v>
      </c>
      <c r="AK83" s="1" t="s">
        <v>170</v>
      </c>
      <c r="AL83" s="1" t="s">
        <v>235</v>
      </c>
      <c r="AM83" s="1" t="s">
        <v>235</v>
      </c>
      <c r="AN83" s="1" t="s">
        <v>106</v>
      </c>
      <c r="AO83" s="1" t="s">
        <v>106</v>
      </c>
      <c r="AP83" s="1" t="s">
        <v>172</v>
      </c>
      <c r="AQ83" s="1" t="e">
        <f>AE83=#REF!</f>
        <v>#REF!</v>
      </c>
      <c r="AS83" s="1" t="e">
        <f>INDEX([1]Apollo!$C$2:$R$2344,MATCH($C83,[1]Apollo!$A$2:$A$2344,0),MATCH(AS$1,[1]Apollo!$C$1:$R$1,0))</f>
        <v>#N/A</v>
      </c>
      <c r="AT83" s="1" t="e">
        <f t="shared" si="7"/>
        <v>#N/A</v>
      </c>
      <c r="AU83" s="1" t="e">
        <f t="shared" si="8"/>
        <v>#N/A</v>
      </c>
      <c r="AW83" s="1" t="e">
        <f>INDEX([1]Apollo!$C$2:$R$2344,MATCH($C83,[1]Apollo!$A$2:$A$2344,0),MATCH(AW$1,[1]Apollo!$C$1:$R$1,0))</f>
        <v>#N/A</v>
      </c>
      <c r="AX83" s="1" t="e">
        <f>VLOOKUP(AW83,[1]Sheet1!$K$1:$L$4,2,TRUE)</f>
        <v>#N/A</v>
      </c>
      <c r="BA83">
        <v>18</v>
      </c>
      <c r="BB83">
        <v>3.9</v>
      </c>
      <c r="BC83">
        <v>4</v>
      </c>
      <c r="BD83">
        <v>3.8</v>
      </c>
      <c r="BE83">
        <v>3.8</v>
      </c>
      <c r="BF83" s="5">
        <v>0.92</v>
      </c>
      <c r="BG83" s="5">
        <v>0.8</v>
      </c>
      <c r="BH83" t="e">
        <f>BA83&lt;#REF!</f>
        <v>#REF!</v>
      </c>
      <c r="BI83" t="e">
        <f>BB83&gt;#REF!</f>
        <v>#REF!</v>
      </c>
      <c r="BJ83" t="e">
        <f>BC83&gt;#REF!</f>
        <v>#REF!</v>
      </c>
      <c r="BK83" t="e">
        <f>BD83&gt;#REF!</f>
        <v>#REF!</v>
      </c>
      <c r="BL83" t="e">
        <f>BE83&gt;#REF!</f>
        <v>#REF!</v>
      </c>
      <c r="BM83" s="5" t="e">
        <f>BF83&gt;#REF!</f>
        <v>#REF!</v>
      </c>
      <c r="BN83" t="s">
        <v>440</v>
      </c>
      <c r="BO83" s="1" t="s">
        <v>1175</v>
      </c>
      <c r="BP83">
        <v>5</v>
      </c>
      <c r="BQ83">
        <v>0</v>
      </c>
      <c r="BR83" s="1" t="s">
        <v>1176</v>
      </c>
      <c r="BS83" t="s">
        <v>1177</v>
      </c>
      <c r="BT83" s="1" t="s">
        <v>1178</v>
      </c>
      <c r="BU83" s="1"/>
      <c r="BV83" s="1"/>
      <c r="BW83" s="1"/>
      <c r="BX83" s="1"/>
      <c r="BY83" s="1"/>
      <c r="BZ83" s="1"/>
      <c r="CA83" s="1"/>
      <c r="CB83" s="1">
        <v>35</v>
      </c>
      <c r="CC83" s="6">
        <v>4</v>
      </c>
      <c r="CD83" s="1">
        <v>3680</v>
      </c>
      <c r="CE83" s="6">
        <v>0.02</v>
      </c>
      <c r="CF83" s="6">
        <f t="shared" si="9"/>
        <v>9.5108695652173919E-3</v>
      </c>
      <c r="CG83" s="7" t="e">
        <f t="shared" si="10"/>
        <v>#N/A</v>
      </c>
      <c r="CH83" s="1">
        <v>1</v>
      </c>
      <c r="CI83">
        <f>IFERROR(IF(AX83=[1]Sheet1!$L$2,VLOOKUP(CB83,[1]Sheet1!$X$3:$Y$7,2,TRUE),IF(AX83=[1]Sheet1!$L$3,VLOOKUP(CB83,[1]Sheet1!$Z$3:$AA$7,2,TRUE),VLOOKUP(CB83,[1]Sheet1!$AB$3:$AC$7,2,TRUE))),0)</f>
        <v>0</v>
      </c>
      <c r="CJ83" s="1">
        <f>IFERROR(VLOOKUP(CC83,[1]Sheet1!$U$3:$V$7,2,TRUE),0)</f>
        <v>5</v>
      </c>
      <c r="CK83" s="1">
        <f>MIN(IFERROR(IF(AX83=[1]Sheet1!$L$2,VLOOKUP(CE83,[1]Sheet1!$N$3:$O$7,2,TRUE),IF(AX83=[1]Sheet1!$L$3,VLOOKUP(CE83,[1]Sheet1!$P$3:$Q$6,2,TRUE),VLOOKUP(CE83,[1]Sheet1!$R$3:$S$6,2,TRUE))),0),INDEX([1]Sheet1!$I:$I,MATCH(CH83,[1]Sheet1!$A:$A,0)))</f>
        <v>0</v>
      </c>
      <c r="CL83" s="15" t="e">
        <f>INDEX([1]Sheet1!D:D,MATCH($CI83,[1]Sheet1!$A:$A,0))</f>
        <v>#N/A</v>
      </c>
      <c r="CM83" s="15" t="e">
        <f>INDEX([1]Sheet1!E:E,MATCH($CI83,[1]Sheet1!$A:$A,0))</f>
        <v>#N/A</v>
      </c>
      <c r="CN83" s="15" t="e">
        <f>INDEX([1]Sheet1!F:F,MATCH($CI83,[1]Sheet1!$A:$A,0))</f>
        <v>#N/A</v>
      </c>
      <c r="CO83" s="15"/>
      <c r="CP83" s="16" t="e">
        <f>IF(COUNTA(CO83)&gt;0,MIN(MIN(SUMPRODUCT(CI83:CK83,CL83:CN83),INDEX([1]Sheet1!$H:$H,MATCH(CH83,[1]Sheet1!$A:$A,0)))+1,5),MIN(SUMPRODUCT(CI83:CK83,CL83:CN83),INDEX([1]Sheet1!$H:$H,MATCH(CH83,[1]Sheet1!$A:$A,0))))</f>
        <v>#N/A</v>
      </c>
      <c r="CQ83" s="17" t="e">
        <f>SUMIFS([1]Rubric!Y:Y,[1]Rubric!V:V,BN83,[1]Rubric!W:W,P83)</f>
        <v>#VALUE!</v>
      </c>
      <c r="CR83" s="5" t="e">
        <f>INDEX([1]Rubric!D:D,MATCH(BP83,[1]Rubric!#REF!,0))</f>
        <v>#REF!</v>
      </c>
      <c r="CS83" s="5" t="e">
        <f>INDEX([1]Rubric!E:E,MATCH(Q83,[1]Rubric!#REF!,0))</f>
        <v>#REF!</v>
      </c>
      <c r="CT83" s="18" t="e">
        <f>SUM(CQ83:CS83)*[1]Rubric!$A$3</f>
        <v>#VALUE!</v>
      </c>
      <c r="CU83" s="19" t="e">
        <f t="shared" si="11"/>
        <v>#N/A</v>
      </c>
    </row>
    <row r="84" spans="1:99" ht="409.5" x14ac:dyDescent="0.25">
      <c r="A84">
        <v>83</v>
      </c>
      <c r="B84" t="s">
        <v>1179</v>
      </c>
      <c r="C84" t="str">
        <f t="shared" si="6"/>
        <v>83 - McAfee</v>
      </c>
      <c r="D84" t="s">
        <v>486</v>
      </c>
      <c r="F84" s="1"/>
      <c r="G84" s="1" t="e">
        <f>INDEX([1]Apollo!$C$2:$R$2344,MATCH($C84,[1]Apollo!$A$2:$A$2344,0),MATCH(G$1,[1]Apollo!$C$1:$R$1,0))</f>
        <v>#N/A</v>
      </c>
      <c r="H84" s="1" t="s">
        <v>1158</v>
      </c>
      <c r="I84" s="1" t="e">
        <f>INDEX([1]Apollo!$C$2:$R$2344,MATCH($C84,[1]Apollo!$A$2:$A$2344,0),MATCH(I$1,[1]Apollo!$C$1:$R$1,0))</f>
        <v>#N/A</v>
      </c>
      <c r="K84" s="1" t="e">
        <f>INDEX([1]Apollo!$C$2:$R$2344,MATCH($C84,[1]Apollo!$A$2:$A$2344,0),MATCH(K$1,[1]Apollo!$C$1:$R$1,0))</f>
        <v>#N/A</v>
      </c>
      <c r="L84" s="1" t="e">
        <f>INDEX([1]Apollo!$C$2:$R$2344,MATCH($C84,[1]Apollo!$A$2:$A$2344,0),MATCH(L$1,[1]Apollo!$C$1:$R$1,0))</f>
        <v>#N/A</v>
      </c>
      <c r="M84" s="1"/>
      <c r="N84" s="1"/>
      <c r="O84" s="1" t="e">
        <f>INDEX([1]Apollo!$C$2:$R$2344,MATCH($C84,[1]Apollo!$A$2:$A$2344,0),MATCH(O$1,[1]Apollo!$C$1:$R$1,0))</f>
        <v>#N/A</v>
      </c>
      <c r="P84" s="1">
        <v>3</v>
      </c>
      <c r="Q84" s="1">
        <v>5</v>
      </c>
      <c r="V84" s="1" t="e">
        <f>INDEX([1]Apollo!$C$2:$R$2344,MATCH($C84,[1]Apollo!$A$2:$A$2344,0),MATCH(V$1,[1]Apollo!$C$1:$R$1,0))</f>
        <v>#N/A</v>
      </c>
      <c r="X84" s="1" t="e">
        <f>INDEX([1]Apollo!$C$2:$R$2344,MATCH($C84,[1]Apollo!$A$2:$A$2344,0),MATCH(X$1,[1]Apollo!$C$1:$R$1,0))</f>
        <v>#N/A</v>
      </c>
      <c r="Y84" s="1" t="e">
        <f>INDEX([1]Apollo!$C$2:$R$2344,MATCH($C84,[1]Apollo!$A$2:$A$2344,0),MATCH(Y$1,[1]Apollo!$C$1:$R$1,0))</f>
        <v>#N/A</v>
      </c>
      <c r="Z84" s="1" t="e">
        <f>INDEX([1]Apollo!$C$2:$R$2344,MATCH($C84,[1]Apollo!$A$2:$A$2344,0),MATCH(Z$1,[1]Apollo!$C$1:$R$1,0))</f>
        <v>#N/A</v>
      </c>
      <c r="AA84" s="2" t="e">
        <f>INDEX([1]Apollo!$C$2:$R$2344,MATCH($C84,[1]Apollo!$A$2:$A$2344,0),MATCH(AA$1,[1]Apollo!$C$1:$R$1,0))</f>
        <v>#N/A</v>
      </c>
      <c r="AB84" s="3" t="e">
        <f>INDEX([1]Apollo!$C$2:$R$2344,MATCH($C84,[1]Apollo!$A$2:$A$2344,0),MATCH(AB$1,[1]Apollo!$C$1:$R$1,0))</f>
        <v>#N/A</v>
      </c>
      <c r="AD84" s="1" t="e">
        <f>INDEX([1]Apollo!$C$2:$R$2344,MATCH($C84,[1]Apollo!$A$2:$A$2344,0),MATCH(AD$1,[1]Apollo!$C$1:$R$1,0))</f>
        <v>#N/A</v>
      </c>
      <c r="AE84" s="1" t="s">
        <v>1180</v>
      </c>
      <c r="AF84" s="1"/>
      <c r="AG84" s="1" t="s">
        <v>169</v>
      </c>
      <c r="AH84" s="1"/>
      <c r="AI84" s="1"/>
      <c r="AJ84" s="14" t="s">
        <v>1180</v>
      </c>
      <c r="AK84" s="1" t="s">
        <v>105</v>
      </c>
      <c r="AL84" s="1" t="s">
        <v>106</v>
      </c>
      <c r="AM84" s="1" t="s">
        <v>644</v>
      </c>
      <c r="AN84" s="1" t="s">
        <v>360</v>
      </c>
      <c r="AO84" s="1" t="s">
        <v>404</v>
      </c>
      <c r="AP84" s="1" t="s">
        <v>645</v>
      </c>
      <c r="AQ84" s="1" t="e">
        <f>AE84=#REF!</f>
        <v>#REF!</v>
      </c>
      <c r="AS84" s="1" t="e">
        <f>INDEX([1]Apollo!$C$2:$R$2344,MATCH($C84,[1]Apollo!$A$2:$A$2344,0),MATCH(AS$1,[1]Apollo!$C$1:$R$1,0))</f>
        <v>#N/A</v>
      </c>
      <c r="AT84" s="1" t="e">
        <f t="shared" si="7"/>
        <v>#N/A</v>
      </c>
      <c r="AU84" s="1" t="e">
        <f t="shared" si="8"/>
        <v>#N/A</v>
      </c>
      <c r="AW84" s="1" t="e">
        <f>INDEX([1]Apollo!$C$2:$R$2344,MATCH($C84,[1]Apollo!$A$2:$A$2344,0),MATCH(AW$1,[1]Apollo!$C$1:$R$1,0))</f>
        <v>#N/A</v>
      </c>
      <c r="AX84" s="1" t="e">
        <f>VLOOKUP(AW84,[1]Sheet1!$K$1:$L$4,2,TRUE)</f>
        <v>#N/A</v>
      </c>
      <c r="BA84">
        <v>3200</v>
      </c>
      <c r="BB84">
        <v>3.9</v>
      </c>
      <c r="BC84">
        <v>3.9</v>
      </c>
      <c r="BD84">
        <v>3.6</v>
      </c>
      <c r="BE84">
        <v>4</v>
      </c>
      <c r="BF84" s="5">
        <v>0.86</v>
      </c>
      <c r="BG84" s="5">
        <v>0.95</v>
      </c>
      <c r="BH84" t="e">
        <f>BA84&lt;#REF!</f>
        <v>#REF!</v>
      </c>
      <c r="BI84" t="e">
        <f>BB84&gt;#REF!</f>
        <v>#REF!</v>
      </c>
      <c r="BJ84" t="e">
        <f>BC84&gt;#REF!</f>
        <v>#REF!</v>
      </c>
      <c r="BK84" t="e">
        <f>BD84&gt;#REF!</f>
        <v>#REF!</v>
      </c>
      <c r="BL84" t="e">
        <f>BE84&gt;#REF!</f>
        <v>#REF!</v>
      </c>
      <c r="BM84" s="5" t="e">
        <f>BF84&gt;#REF!</f>
        <v>#REF!</v>
      </c>
      <c r="BN84" t="s">
        <v>440</v>
      </c>
      <c r="BO84" s="1" t="s">
        <v>1181</v>
      </c>
      <c r="BP84">
        <v>4</v>
      </c>
      <c r="BQ84">
        <v>0</v>
      </c>
      <c r="BR84" s="1" t="s">
        <v>1182</v>
      </c>
      <c r="BS84" t="s">
        <v>1183</v>
      </c>
      <c r="BT84" s="1" t="s">
        <v>1184</v>
      </c>
      <c r="BU84" s="1"/>
      <c r="BV84" s="1"/>
      <c r="BW84" s="1"/>
      <c r="BX84" s="1"/>
      <c r="BY84" s="1"/>
      <c r="BZ84" s="1"/>
      <c r="CA84" s="1"/>
      <c r="CB84" s="1">
        <v>77</v>
      </c>
      <c r="CC84" s="6">
        <v>0.83</v>
      </c>
      <c r="CD84" s="1">
        <v>5552</v>
      </c>
      <c r="CE84" s="6">
        <v>0</v>
      </c>
      <c r="CF84" s="6">
        <f t="shared" si="9"/>
        <v>1.3868876080691643E-2</v>
      </c>
      <c r="CG84" s="7" t="e">
        <f t="shared" si="10"/>
        <v>#N/A</v>
      </c>
      <c r="CH84" s="1">
        <v>1</v>
      </c>
      <c r="CI84">
        <f>IFERROR(IF(AX84=[1]Sheet1!$L$2,VLOOKUP(CB84,[1]Sheet1!$X$3:$Y$7,2,TRUE),IF(AX84=[1]Sheet1!$L$3,VLOOKUP(CB84,[1]Sheet1!$Z$3:$AA$7,2,TRUE),VLOOKUP(CB84,[1]Sheet1!$AB$3:$AC$7,2,TRUE))),0)</f>
        <v>0</v>
      </c>
      <c r="CJ84" s="1">
        <f>IFERROR(VLOOKUP(CC84,[1]Sheet1!$U$3:$V$7,2,TRUE),0)</f>
        <v>5</v>
      </c>
      <c r="CK84" s="1">
        <f>MIN(IFERROR(IF(AX84=[1]Sheet1!$L$2,VLOOKUP(CE84,[1]Sheet1!$N$3:$O$7,2,TRUE),IF(AX84=[1]Sheet1!$L$3,VLOOKUP(CE84,[1]Sheet1!$P$3:$Q$6,2,TRUE),VLOOKUP(CE84,[1]Sheet1!$R$3:$S$6,2,TRUE))),0),INDEX([1]Sheet1!$I:$I,MATCH(CH84,[1]Sheet1!$A:$A,0)))</f>
        <v>0</v>
      </c>
      <c r="CL84" s="15" t="e">
        <f>INDEX([1]Sheet1!D:D,MATCH($CI84,[1]Sheet1!$A:$A,0))</f>
        <v>#N/A</v>
      </c>
      <c r="CM84" s="15" t="e">
        <f>INDEX([1]Sheet1!E:E,MATCH($CI84,[1]Sheet1!$A:$A,0))</f>
        <v>#N/A</v>
      </c>
      <c r="CN84" s="15" t="e">
        <f>INDEX([1]Sheet1!F:F,MATCH($CI84,[1]Sheet1!$A:$A,0))</f>
        <v>#N/A</v>
      </c>
      <c r="CO84" s="15"/>
      <c r="CP84" s="16" t="e">
        <f>IF(COUNTA(CO84)&gt;0,MIN(MIN(SUMPRODUCT(CI84:CK84,CL84:CN84),INDEX([1]Sheet1!$H:$H,MATCH(CH84,[1]Sheet1!$A:$A,0)))+1,5),MIN(SUMPRODUCT(CI84:CK84,CL84:CN84),INDEX([1]Sheet1!$H:$H,MATCH(CH84,[1]Sheet1!$A:$A,0))))</f>
        <v>#N/A</v>
      </c>
      <c r="CQ84" s="17" t="e">
        <f>SUMIFS([1]Rubric!Y:Y,[1]Rubric!V:V,BN84,[1]Rubric!W:W,P84)</f>
        <v>#VALUE!</v>
      </c>
      <c r="CR84" s="5" t="e">
        <f>INDEX([1]Rubric!D:D,MATCH(BP84,[1]Rubric!#REF!,0))</f>
        <v>#REF!</v>
      </c>
      <c r="CS84" s="5" t="e">
        <f>INDEX([1]Rubric!E:E,MATCH(Q84,[1]Rubric!#REF!,0))</f>
        <v>#REF!</v>
      </c>
      <c r="CT84" s="18" t="e">
        <f>SUM(CQ84:CS84)*[1]Rubric!$A$3</f>
        <v>#VALUE!</v>
      </c>
      <c r="CU84" s="19" t="e">
        <f t="shared" si="11"/>
        <v>#N/A</v>
      </c>
    </row>
    <row r="85" spans="1:99" ht="409.5" x14ac:dyDescent="0.25">
      <c r="A85">
        <v>84</v>
      </c>
      <c r="B85" t="s">
        <v>1185</v>
      </c>
      <c r="C85" t="str">
        <f t="shared" si="6"/>
        <v>84 - SentinelOne</v>
      </c>
      <c r="D85" t="s">
        <v>486</v>
      </c>
      <c r="E85" t="s">
        <v>1186</v>
      </c>
      <c r="F85" s="1" t="s">
        <v>1187</v>
      </c>
      <c r="G85" s="1" t="str">
        <f>IFERROR(INDEX([1]Apollo!$C$2:$R$2344,MATCH($C85,[1]Apollo!$B$2:$B$2344,0),MATCH(G$1,[1]Apollo!$C$1:$R$1,0)),"")</f>
        <v/>
      </c>
      <c r="H85" s="1" t="s">
        <v>1158</v>
      </c>
      <c r="I85" s="1" t="str">
        <f>IFERROR(INDEX([1]Apollo!$C$2:$R$2344,MATCH($C85,[1]Apollo!$B$2:$B$2344,0),MATCH(I$1,[1]Apollo!$C$1:$R$1,0)),"")</f>
        <v/>
      </c>
      <c r="J85" t="s">
        <v>398</v>
      </c>
      <c r="K85" s="1" t="str">
        <f>IFERROR(INDEX([1]Apollo!$C$2:$R$2344,MATCH($C85,[1]Apollo!$B$2:$B$2344,0),MATCH(K$1,[1]Apollo!$C$1:$R$1,0)),"")</f>
        <v/>
      </c>
      <c r="L85" s="1" t="str">
        <f>IFERROR(INDEX([1]Apollo!$C$2:$R$2344,MATCH($C85,[1]Apollo!$B$2:$B$2344,0),MATCH(L$1,[1]Apollo!$C$1:$R$1,0)),"")</f>
        <v/>
      </c>
      <c r="M85" s="1" t="s">
        <v>1188</v>
      </c>
      <c r="N85" s="1" t="s">
        <v>1189</v>
      </c>
      <c r="O85" s="1" t="str">
        <f>IFERROR(INDEX([1]Apollo!$C$2:$R$2344,MATCH($C85,[1]Apollo!$B$2:$B$2344,0),MATCH(O$1,[1]Apollo!$C$1:$R$1,0)),"")</f>
        <v/>
      </c>
      <c r="P85" s="1">
        <v>3</v>
      </c>
      <c r="Q85" s="1">
        <v>5</v>
      </c>
      <c r="R85">
        <v>664</v>
      </c>
      <c r="S85">
        <v>533</v>
      </c>
      <c r="T85" s="13">
        <v>41275</v>
      </c>
      <c r="U85" t="s">
        <v>188</v>
      </c>
      <c r="V85" s="1" t="str">
        <f>IFERROR(INDEX([1]Apollo!$C$2:$R$2344,MATCH($C85,[1]Apollo!$B$2:$B$2344,0),MATCH(V$1,[1]Apollo!$C$1:$R$1,0)),"")</f>
        <v/>
      </c>
      <c r="W85" t="s">
        <v>231</v>
      </c>
      <c r="X85" s="1" t="str">
        <f>IFERROR(INDEX([1]Apollo!$C$2:$R$2344,MATCH($C85,[1]Apollo!$B$2:$B$2344,0),MATCH(X$1,[1]Apollo!$C$1:$R$1,0)),"")</f>
        <v/>
      </c>
      <c r="Y85" s="1" t="str">
        <f>IFERROR(INDEX([1]Apollo!$C$2:$R$2344,MATCH($C85,[1]Apollo!$B$2:$B$2344,0),MATCH(Y$1,[1]Apollo!$C$1:$R$1,0)),"")</f>
        <v/>
      </c>
      <c r="Z85" s="1" t="str">
        <f>IFERROR(INDEX([1]Apollo!$C$2:$R$2344,MATCH($C85,[1]Apollo!$B$2:$B$2344,0),MATCH(Z$1,[1]Apollo!$C$1:$R$1,0)),"")</f>
        <v/>
      </c>
      <c r="AA85" s="2" t="str">
        <f>IFERROR(INDEX([1]Apollo!$C$2:$R$2344,MATCH($C85,[1]Apollo!$B$2:$B$2344,0),MATCH(AA$1,[1]Apollo!$C$1:$R$1,0)),"")</f>
        <v/>
      </c>
      <c r="AB85" s="3" t="str">
        <f>IFERROR(INDEX([1]Apollo!$C$2:$R$2344,MATCH($C85,[1]Apollo!$B$2:$B$2344,0),MATCH(AB$1,[1]Apollo!$C$1:$R$1,0)),"")</f>
        <v/>
      </c>
      <c r="AC85" t="s">
        <v>1190</v>
      </c>
      <c r="AD85" s="1" t="str">
        <f>IFERROR(INDEX([1]Apollo!$C$2:$R$2344,MATCH($C85,[1]Apollo!$B$2:$B$2344,0),MATCH(AD$1,[1]Apollo!$C$1:$R$1,0)),"")</f>
        <v/>
      </c>
      <c r="AE85" s="14" t="s">
        <v>1191</v>
      </c>
      <c r="AF85" s="1"/>
      <c r="AG85" s="1" t="s">
        <v>169</v>
      </c>
      <c r="AH85" s="1"/>
      <c r="AI85" s="1"/>
      <c r="AJ85" s="14" t="s">
        <v>1192</v>
      </c>
      <c r="AK85" s="1" t="s">
        <v>243</v>
      </c>
      <c r="AL85" s="1" t="s">
        <v>403</v>
      </c>
      <c r="AM85" s="1" t="s">
        <v>171</v>
      </c>
      <c r="AN85" s="1" t="s">
        <v>106</v>
      </c>
      <c r="AO85" s="1" t="s">
        <v>349</v>
      </c>
      <c r="AP85" s="1" t="s">
        <v>246</v>
      </c>
      <c r="AQ85" s="1" t="e">
        <f>AE85=#REF!</f>
        <v>#REF!</v>
      </c>
      <c r="AR85" t="s">
        <v>1193</v>
      </c>
      <c r="AS85" s="1" t="str">
        <f>IFERROR(INDEX([1]Apollo!$C$2:$R$2344,MATCH($C85,[1]Apollo!$B$2:$B$2344,0),MATCH(AS$1,[1]Apollo!$C$1:$R$1,0)),"")</f>
        <v/>
      </c>
      <c r="AT85" s="1" t="str">
        <f t="shared" si="7"/>
        <v>https://www.linkedin.com/company/sentinelone</v>
      </c>
      <c r="AU85" s="1" t="str">
        <f t="shared" si="8"/>
        <v>https://www.linkedin.com/company/sentinelone/insights</v>
      </c>
      <c r="AV85" t="s">
        <v>174</v>
      </c>
      <c r="AW85" s="1">
        <v>2600</v>
      </c>
      <c r="AX85" s="1" t="str">
        <f>VLOOKUP(AW85,[1]Sheet1!$K$1:$L$4,2,TRUE)</f>
        <v>&lt;10,000</v>
      </c>
      <c r="AY85" t="s">
        <v>113</v>
      </c>
      <c r="AZ85" t="s">
        <v>113</v>
      </c>
      <c r="BA85" s="23">
        <f>INDEX('[1]Glassdoor Scores'!C:C,MATCH($A85,'[1]Glassdoor Scores'!$A:$A,0))</f>
        <v>4</v>
      </c>
      <c r="BB85" t="str">
        <f>INDEX('[1]Glassdoor Scores'!B:B,MATCH($A85,'[1]Glassdoor Scores'!$A:$A,0))</f>
        <v>Exabeam</v>
      </c>
      <c r="BC85">
        <f>INDEX('[1]Glassdoor Scores'!D:D,MATCH($A85,'[1]Glassdoor Scores'!$A:$A,0))</f>
        <v>360</v>
      </c>
      <c r="BD85">
        <f>INDEX('[1]Glassdoor Scores'!E:E,MATCH($A85,'[1]Glassdoor Scores'!$A:$A,0))</f>
        <v>3.6</v>
      </c>
      <c r="BE85">
        <f>INDEX('[1]Glassdoor Scores'!F:F,MATCH($A85,'[1]Glassdoor Scores'!$A:$A,0))</f>
        <v>3.8</v>
      </c>
      <c r="BF85" s="17">
        <f>INDEX('[1]Glassdoor Scores'!G:G,MATCH($A85,'[1]Glassdoor Scores'!$A:$A,0))</f>
        <v>4.0999999999999996</v>
      </c>
      <c r="BG85" s="17">
        <f>INDEX('[1]Glassdoor Scores'!H:H,MATCH($A85,'[1]Glassdoor Scores'!$A:$A,0))</f>
        <v>0.86</v>
      </c>
      <c r="BH85" t="e">
        <f>BA85&lt;#REF!</f>
        <v>#REF!</v>
      </c>
      <c r="BI85" t="e">
        <f>BB85&gt;#REF!</f>
        <v>#REF!</v>
      </c>
      <c r="BJ85" t="e">
        <f>BC85&gt;#REF!</f>
        <v>#REF!</v>
      </c>
      <c r="BK85" t="e">
        <f>BD85&gt;#REF!</f>
        <v>#REF!</v>
      </c>
      <c r="BL85" t="e">
        <f>BE85&gt;#REF!</f>
        <v>#REF!</v>
      </c>
      <c r="BM85" t="e">
        <f>BF85&gt;#REF!</f>
        <v>#REF!</v>
      </c>
      <c r="BN85" t="s">
        <v>440</v>
      </c>
      <c r="BO85" s="1" t="s">
        <v>1194</v>
      </c>
      <c r="BP85">
        <v>4</v>
      </c>
      <c r="BQ85">
        <v>0</v>
      </c>
      <c r="BR85" s="1" t="s">
        <v>1195</v>
      </c>
      <c r="BS85" t="s">
        <v>1196</v>
      </c>
      <c r="BT85" s="1" t="s">
        <v>1197</v>
      </c>
      <c r="BU85" s="1"/>
      <c r="BV85" s="1"/>
      <c r="BW85" s="1"/>
      <c r="BX85" s="1"/>
      <c r="BY85" s="1"/>
      <c r="BZ85" s="1"/>
      <c r="CA85" s="1"/>
      <c r="CB85" s="1">
        <v>167</v>
      </c>
      <c r="CC85" s="6">
        <v>-0.55000000000000004</v>
      </c>
      <c r="CD85" s="1">
        <v>3199</v>
      </c>
      <c r="CE85" s="6">
        <v>0.03</v>
      </c>
      <c r="CF85" s="6">
        <f t="shared" si="9"/>
        <v>5.2203813691778678E-2</v>
      </c>
      <c r="CG85" s="7">
        <f t="shared" si="10"/>
        <v>1.2303846153846154</v>
      </c>
      <c r="CH85" s="1">
        <v>1</v>
      </c>
      <c r="CI85">
        <f>IFERROR(IF(AX85=[1]Sheet1!$L$2,VLOOKUP(CB85,[1]Sheet1!$X$3:$Y$7,2,TRUE),IF(AX85=[1]Sheet1!$L$3,VLOOKUP(CB85,[1]Sheet1!$Z$3:$AA$7,2,TRUE),VLOOKUP(CB85,[1]Sheet1!$AB$3:$AC$7,2,TRUE))),0)</f>
        <v>5</v>
      </c>
      <c r="CJ85" s="1">
        <f>IFERROR(VLOOKUP(CC85,[1]Sheet1!$U$3:$V$7,2,TRUE),0)</f>
        <v>0</v>
      </c>
      <c r="CK85" s="1">
        <f>MIN(IFERROR(IF(AX85=[1]Sheet1!$L$2,VLOOKUP(CE85,[1]Sheet1!$N$3:$O$7,2,TRUE),IF(AX85=[1]Sheet1!$L$3,VLOOKUP(CE85,[1]Sheet1!$P$3:$Q$6,2,TRUE),VLOOKUP(CE85,[1]Sheet1!$R$3:$S$6,2,TRUE))),0),INDEX([1]Sheet1!$I:$I,MATCH(CH85,[1]Sheet1!$A:$A,0)))</f>
        <v>3</v>
      </c>
      <c r="CL85" s="15">
        <f>INDEX([1]Sheet1!D:D,MATCH($CI85,[1]Sheet1!$A:$A,0))</f>
        <v>0</v>
      </c>
      <c r="CM85" s="15">
        <f>INDEX([1]Sheet1!E:E,MATCH($CI85,[1]Sheet1!$A:$A,0))</f>
        <v>0</v>
      </c>
      <c r="CN85" s="15">
        <f>INDEX([1]Sheet1!F:F,MATCH($CI85,[1]Sheet1!$A:$A,0))</f>
        <v>0.5</v>
      </c>
      <c r="CO85" s="15" t="s">
        <v>1198</v>
      </c>
      <c r="CP85" s="16">
        <f>IF(COUNTA(CO85)&gt;0,MIN(MIN(SUMPRODUCT(CI85:CK85,CL85:CN85),INDEX([1]Sheet1!$H:$H,MATCH(CH85,[1]Sheet1!$A:$A,0)))+1,5),MIN(SUMPRODUCT(CI85:CK85,CL85:CN85),INDEX([1]Sheet1!$H:$H,MATCH(CH85,[1]Sheet1!$A:$A,0))))</f>
        <v>2.5</v>
      </c>
      <c r="CQ85" s="17" t="e">
        <f>SUMIFS([1]Rubric!Y:Y,[1]Rubric!V:V,BN85,[1]Rubric!W:W,P85)</f>
        <v>#VALUE!</v>
      </c>
      <c r="CR85" s="17" t="e">
        <f>INDEX([1]Rubric!D:D,MATCH(BP85,[1]Rubric!#REF!,0))</f>
        <v>#REF!</v>
      </c>
      <c r="CS85" s="17" t="e">
        <f>INDEX([1]Rubric!E:E,MATCH(Q85,[1]Rubric!#REF!,0))</f>
        <v>#REF!</v>
      </c>
      <c r="CT85" s="18" t="e">
        <f>SUM(CQ85:CS85)*[1]Rubric!$A$3</f>
        <v>#VALUE!</v>
      </c>
      <c r="CU85" s="19" t="e">
        <f t="shared" si="11"/>
        <v>#VALUE!</v>
      </c>
    </row>
    <row r="86" spans="1:99" ht="270" x14ac:dyDescent="0.25">
      <c r="A86">
        <v>85</v>
      </c>
      <c r="B86" t="s">
        <v>1199</v>
      </c>
      <c r="C86" t="str">
        <f t="shared" si="6"/>
        <v>85 - Pavilion</v>
      </c>
      <c r="D86" t="s">
        <v>486</v>
      </c>
      <c r="F86" s="1"/>
      <c r="G86" s="1" t="e">
        <f>INDEX([1]Apollo!$C$2:$R$2344,MATCH($C86,[1]Apollo!$A$2:$A$2344,0),MATCH(G$1,[1]Apollo!$C$1:$R$1,0))</f>
        <v>#N/A</v>
      </c>
      <c r="H86" s="1"/>
      <c r="I86" s="1" t="e">
        <f>INDEX([1]Apollo!$C$2:$R$2344,MATCH($C86,[1]Apollo!$A$2:$A$2344,0),MATCH(I$1,[1]Apollo!$C$1:$R$1,0))</f>
        <v>#N/A</v>
      </c>
      <c r="K86" s="1" t="e">
        <f>INDEX([1]Apollo!$C$2:$R$2344,MATCH($C86,[1]Apollo!$A$2:$A$2344,0),MATCH(K$1,[1]Apollo!$C$1:$R$1,0))</f>
        <v>#N/A</v>
      </c>
      <c r="L86" s="1" t="e">
        <f>INDEX([1]Apollo!$C$2:$R$2344,MATCH($C86,[1]Apollo!$A$2:$A$2344,0),MATCH(L$1,[1]Apollo!$C$1:$R$1,0))</f>
        <v>#N/A</v>
      </c>
      <c r="M86" s="1"/>
      <c r="N86" s="1"/>
      <c r="O86" s="1" t="e">
        <f>INDEX([1]Apollo!$C$2:$R$2344,MATCH($C86,[1]Apollo!$A$2:$A$2344,0),MATCH(O$1,[1]Apollo!$C$1:$R$1,0))</f>
        <v>#N/A</v>
      </c>
      <c r="P86" s="1">
        <v>3.5</v>
      </c>
      <c r="Q86" s="1">
        <v>1</v>
      </c>
      <c r="V86" s="1" t="e">
        <f>INDEX([1]Apollo!$C$2:$R$2344,MATCH($C86,[1]Apollo!$A$2:$A$2344,0),MATCH(V$1,[1]Apollo!$C$1:$R$1,0))</f>
        <v>#N/A</v>
      </c>
      <c r="X86" s="1" t="e">
        <f>INDEX([1]Apollo!$C$2:$R$2344,MATCH($C86,[1]Apollo!$A$2:$A$2344,0),MATCH(X$1,[1]Apollo!$C$1:$R$1,0))</f>
        <v>#N/A</v>
      </c>
      <c r="Y86" s="1" t="e">
        <f>INDEX([1]Apollo!$C$2:$R$2344,MATCH($C86,[1]Apollo!$A$2:$A$2344,0),MATCH(Y$1,[1]Apollo!$C$1:$R$1,0))</f>
        <v>#N/A</v>
      </c>
      <c r="Z86" s="1" t="e">
        <f>INDEX([1]Apollo!$C$2:$R$2344,MATCH($C86,[1]Apollo!$A$2:$A$2344,0),MATCH(Z$1,[1]Apollo!$C$1:$R$1,0))</f>
        <v>#N/A</v>
      </c>
      <c r="AA86" s="2" t="e">
        <f>INDEX([1]Apollo!$C$2:$R$2344,MATCH($C86,[1]Apollo!$A$2:$A$2344,0),MATCH(AA$1,[1]Apollo!$C$1:$R$1,0))</f>
        <v>#N/A</v>
      </c>
      <c r="AB86" s="3" t="e">
        <f>INDEX([1]Apollo!$C$2:$R$2344,MATCH($C86,[1]Apollo!$A$2:$A$2344,0),MATCH(AB$1,[1]Apollo!$C$1:$R$1,0))</f>
        <v>#N/A</v>
      </c>
      <c r="AD86" s="1" t="e">
        <f>INDEX([1]Apollo!$C$2:$R$2344,MATCH($C86,[1]Apollo!$A$2:$A$2344,0),MATCH(AD$1,[1]Apollo!$C$1:$R$1,0))</f>
        <v>#N/A</v>
      </c>
      <c r="AE86" s="14" t="s">
        <v>1200</v>
      </c>
      <c r="AF86" s="1" t="s">
        <v>476</v>
      </c>
      <c r="AG86" s="1" t="s">
        <v>169</v>
      </c>
      <c r="AH86" s="1"/>
      <c r="AI86" s="1"/>
      <c r="AJ86" s="14" t="s">
        <v>1200</v>
      </c>
      <c r="AK86" s="1" t="s">
        <v>243</v>
      </c>
      <c r="AL86" s="1" t="s">
        <v>106</v>
      </c>
      <c r="AM86" s="1" t="s">
        <v>840</v>
      </c>
      <c r="AN86" s="1" t="s">
        <v>1038</v>
      </c>
      <c r="AO86" s="1" t="s">
        <v>349</v>
      </c>
      <c r="AP86" s="1" t="s">
        <v>246</v>
      </c>
      <c r="AQ86" s="1" t="e">
        <f>AE86=#REF!</f>
        <v>#REF!</v>
      </c>
      <c r="AS86" s="1" t="e">
        <f>INDEX([1]Apollo!$C$2:$R$2344,MATCH($C86,[1]Apollo!$A$2:$A$2344,0),MATCH(AS$1,[1]Apollo!$C$1:$R$1,0))</f>
        <v>#N/A</v>
      </c>
      <c r="AT86" s="1" t="e">
        <f t="shared" si="7"/>
        <v>#N/A</v>
      </c>
      <c r="AU86" s="1" t="e">
        <f t="shared" si="8"/>
        <v>#N/A</v>
      </c>
      <c r="AW86" s="1" t="e">
        <f>INDEX([1]Apollo!$C$2:$R$2344,MATCH($C86,[1]Apollo!$A$2:$A$2344,0),MATCH(AW$1,[1]Apollo!$C$1:$R$1,0))</f>
        <v>#N/A</v>
      </c>
      <c r="AX86" s="1" t="e">
        <f>VLOOKUP(AW86,[1]Sheet1!$K$1:$L$4,2,TRUE)</f>
        <v>#N/A</v>
      </c>
      <c r="BA86">
        <v>180</v>
      </c>
      <c r="BB86">
        <v>4.5</v>
      </c>
      <c r="BC86">
        <v>4.4000000000000004</v>
      </c>
      <c r="BD86">
        <v>4.3</v>
      </c>
      <c r="BE86">
        <v>4.7</v>
      </c>
      <c r="BF86" s="5">
        <v>0.96</v>
      </c>
      <c r="BG86" s="5">
        <v>0.85</v>
      </c>
      <c r="BH86" t="e">
        <f>BA86&lt;#REF!</f>
        <v>#REF!</v>
      </c>
      <c r="BI86" t="e">
        <f>BB86&gt;#REF!</f>
        <v>#REF!</v>
      </c>
      <c r="BJ86" t="e">
        <f>BC86&gt;#REF!</f>
        <v>#REF!</v>
      </c>
      <c r="BK86" t="e">
        <f>BD86&gt;#REF!</f>
        <v>#REF!</v>
      </c>
      <c r="BL86" t="e">
        <f>BE86&gt;#REF!</f>
        <v>#REF!</v>
      </c>
      <c r="BM86" s="5" t="e">
        <f>BF86&gt;#REF!</f>
        <v>#REF!</v>
      </c>
      <c r="BN86" t="s">
        <v>115</v>
      </c>
      <c r="BO86" s="1" t="s">
        <v>1201</v>
      </c>
      <c r="BP86">
        <v>5</v>
      </c>
      <c r="BQ86">
        <v>0</v>
      </c>
      <c r="BR86" s="1" t="s">
        <v>1202</v>
      </c>
      <c r="BS86" t="s">
        <v>1203</v>
      </c>
      <c r="BT86" s="1" t="s">
        <v>1204</v>
      </c>
      <c r="BU86" s="1"/>
      <c r="BV86" s="1"/>
      <c r="BW86" s="1"/>
      <c r="BX86" s="1"/>
      <c r="BY86" s="1"/>
      <c r="BZ86" s="1"/>
      <c r="CA86" s="1"/>
      <c r="CB86" s="24">
        <v>1</v>
      </c>
      <c r="CC86" s="6" t="s">
        <v>480</v>
      </c>
      <c r="CD86" s="1">
        <v>5499</v>
      </c>
      <c r="CE86" s="6">
        <v>0</v>
      </c>
      <c r="CF86" s="6">
        <f t="shared" si="9"/>
        <v>1.8185124568103291E-4</v>
      </c>
      <c r="CG86" s="7" t="e">
        <f t="shared" si="10"/>
        <v>#N/A</v>
      </c>
      <c r="CH86" s="1">
        <v>4</v>
      </c>
      <c r="CI86">
        <f>IFERROR(IF(AX86=[1]Sheet1!$L$2,VLOOKUP(CB86,[1]Sheet1!$X$3:$Y$7,2,TRUE),IF(AX86=[1]Sheet1!$L$3,VLOOKUP(CB86,[1]Sheet1!$Z$3:$AA$7,2,TRUE),VLOOKUP(CB86,[1]Sheet1!$AB$3:$AC$7,2,TRUE))),0)</f>
        <v>0</v>
      </c>
      <c r="CJ86" s="1">
        <f>IFERROR(VLOOKUP(CC86,[1]Sheet1!$U$3:$V$7,2,TRUE),0)</f>
        <v>0</v>
      </c>
      <c r="CK86" s="1">
        <f>MIN(IFERROR(IF(AX86=[1]Sheet1!$L$2,VLOOKUP(CE86,[1]Sheet1!$N$3:$O$7,2,TRUE),IF(AX86=[1]Sheet1!$L$3,VLOOKUP(CE86,[1]Sheet1!$P$3:$Q$6,2,TRUE),VLOOKUP(CE86,[1]Sheet1!$R$3:$S$6,2,TRUE))),0),INDEX([1]Sheet1!$I:$I,MATCH(CH86,[1]Sheet1!$A:$A,0)))</f>
        <v>0</v>
      </c>
      <c r="CL86" s="15" t="e">
        <f>INDEX([1]Sheet1!D:D,MATCH($CI86,[1]Sheet1!$A:$A,0))</f>
        <v>#N/A</v>
      </c>
      <c r="CM86" s="15" t="e">
        <f>INDEX([1]Sheet1!E:E,MATCH($CI86,[1]Sheet1!$A:$A,0))</f>
        <v>#N/A</v>
      </c>
      <c r="CN86" s="15" t="e">
        <f>INDEX([1]Sheet1!F:F,MATCH($CI86,[1]Sheet1!$A:$A,0))</f>
        <v>#N/A</v>
      </c>
      <c r="CO86" s="15"/>
      <c r="CP86" s="16" t="e">
        <f>IF(COUNTA(CO86)&gt;0,MIN(MIN(SUMPRODUCT(CI86:CK86,CL86:CN86),INDEX([1]Sheet1!$H:$H,MATCH(CH86,[1]Sheet1!$A:$A,0)))+1,5),MIN(SUMPRODUCT(CI86:CK86,CL86:CN86),INDEX([1]Sheet1!$H:$H,MATCH(CH86,[1]Sheet1!$A:$A,0))))</f>
        <v>#N/A</v>
      </c>
      <c r="CQ86" s="17" t="e">
        <f>SUMIFS([1]Rubric!Y:Y,[1]Rubric!V:V,BN86,[1]Rubric!W:W,P86)</f>
        <v>#VALUE!</v>
      </c>
      <c r="CR86" s="5" t="e">
        <f>INDEX([1]Rubric!D:D,MATCH(BP86,[1]Rubric!#REF!,0))</f>
        <v>#REF!</v>
      </c>
      <c r="CS86" s="5" t="e">
        <f>INDEX([1]Rubric!E:E,MATCH(Q86,[1]Rubric!#REF!,0))</f>
        <v>#REF!</v>
      </c>
      <c r="CT86" s="18" t="e">
        <f>SUM(CQ86:CS86)*[1]Rubric!$A$3</f>
        <v>#VALUE!</v>
      </c>
      <c r="CU86" s="19" t="e">
        <f t="shared" si="11"/>
        <v>#N/A</v>
      </c>
    </row>
    <row r="87" spans="1:99" ht="375" x14ac:dyDescent="0.25">
      <c r="A87">
        <v>86</v>
      </c>
      <c r="B87" t="s">
        <v>1205</v>
      </c>
      <c r="C87" t="str">
        <f t="shared" si="6"/>
        <v>86 - Networks Connect</v>
      </c>
      <c r="D87" t="s">
        <v>486</v>
      </c>
      <c r="F87" s="1"/>
      <c r="G87" s="1" t="e">
        <f>INDEX([1]Apollo!$C$2:$R$2344,MATCH($C87,[1]Apollo!$A$2:$A$2344,0),MATCH(G$1,[1]Apollo!$C$1:$R$1,0))</f>
        <v>#N/A</v>
      </c>
      <c r="H87" s="1" t="s">
        <v>903</v>
      </c>
      <c r="I87" s="1" t="e">
        <f>INDEX([1]Apollo!$C$2:$R$2344,MATCH($C87,[1]Apollo!$A$2:$A$2344,0),MATCH(I$1,[1]Apollo!$C$1:$R$1,0))</f>
        <v>#N/A</v>
      </c>
      <c r="K87" s="1" t="e">
        <f>INDEX([1]Apollo!$C$2:$R$2344,MATCH($C87,[1]Apollo!$A$2:$A$2344,0),MATCH(K$1,[1]Apollo!$C$1:$R$1,0))</f>
        <v>#N/A</v>
      </c>
      <c r="L87" s="1" t="e">
        <f>INDEX([1]Apollo!$C$2:$R$2344,MATCH($C87,[1]Apollo!$A$2:$A$2344,0),MATCH(L$1,[1]Apollo!$C$1:$R$1,0))</f>
        <v>#N/A</v>
      </c>
      <c r="M87" s="1"/>
      <c r="N87" s="1"/>
      <c r="O87" s="1" t="e">
        <f>INDEX([1]Apollo!$C$2:$R$2344,MATCH($C87,[1]Apollo!$A$2:$A$2344,0),MATCH(O$1,[1]Apollo!$C$1:$R$1,0))</f>
        <v>#N/A</v>
      </c>
      <c r="P87" s="1">
        <v>2.5</v>
      </c>
      <c r="Q87" s="1">
        <v>1</v>
      </c>
      <c r="V87" s="1" t="e">
        <f>INDEX([1]Apollo!$C$2:$R$2344,MATCH($C87,[1]Apollo!$A$2:$A$2344,0),MATCH(V$1,[1]Apollo!$C$1:$R$1,0))</f>
        <v>#N/A</v>
      </c>
      <c r="X87" s="1" t="e">
        <f>INDEX([1]Apollo!$C$2:$R$2344,MATCH($C87,[1]Apollo!$A$2:$A$2344,0),MATCH(X$1,[1]Apollo!$C$1:$R$1,0))</f>
        <v>#N/A</v>
      </c>
      <c r="Y87" s="1" t="e">
        <f>INDEX([1]Apollo!$C$2:$R$2344,MATCH($C87,[1]Apollo!$A$2:$A$2344,0),MATCH(Y$1,[1]Apollo!$C$1:$R$1,0))</f>
        <v>#N/A</v>
      </c>
      <c r="Z87" s="1" t="e">
        <f>INDEX([1]Apollo!$C$2:$R$2344,MATCH($C87,[1]Apollo!$A$2:$A$2344,0),MATCH(Z$1,[1]Apollo!$C$1:$R$1,0))</f>
        <v>#N/A</v>
      </c>
      <c r="AA87" s="2" t="e">
        <f>INDEX([1]Apollo!$C$2:$R$2344,MATCH($C87,[1]Apollo!$A$2:$A$2344,0),MATCH(AA$1,[1]Apollo!$C$1:$R$1,0))</f>
        <v>#N/A</v>
      </c>
      <c r="AB87" s="3" t="e">
        <f>INDEX([1]Apollo!$C$2:$R$2344,MATCH($C87,[1]Apollo!$A$2:$A$2344,0),MATCH(AB$1,[1]Apollo!$C$1:$R$1,0))</f>
        <v>#N/A</v>
      </c>
      <c r="AD87" s="1" t="e">
        <f>INDEX([1]Apollo!$C$2:$R$2344,MATCH($C87,[1]Apollo!$A$2:$A$2344,0),MATCH(AD$1,[1]Apollo!$C$1:$R$1,0))</f>
        <v>#N/A</v>
      </c>
      <c r="AE87" s="14" t="s">
        <v>1206</v>
      </c>
      <c r="AF87" s="1" t="s">
        <v>168</v>
      </c>
      <c r="AG87" s="1" t="s">
        <v>169</v>
      </c>
      <c r="AH87" s="1"/>
      <c r="AI87" s="1"/>
      <c r="AJ87" s="14" t="s">
        <v>1206</v>
      </c>
      <c r="AK87" s="1" t="s">
        <v>311</v>
      </c>
      <c r="AL87" s="1" t="s">
        <v>106</v>
      </c>
      <c r="AM87" s="1" t="s">
        <v>840</v>
      </c>
      <c r="AN87" s="1" t="s">
        <v>1038</v>
      </c>
      <c r="AO87" s="1" t="s">
        <v>404</v>
      </c>
      <c r="AP87" s="1" t="s">
        <v>679</v>
      </c>
      <c r="AQ87" s="1" t="e">
        <f>AE87=#REF!</f>
        <v>#REF!</v>
      </c>
      <c r="AS87" s="1" t="e">
        <f>INDEX([1]Apollo!$C$2:$R$2344,MATCH($C87,[1]Apollo!$A$2:$A$2344,0),MATCH(AS$1,[1]Apollo!$C$1:$R$1,0))</f>
        <v>#N/A</v>
      </c>
      <c r="AT87" s="1" t="e">
        <f t="shared" si="7"/>
        <v>#N/A</v>
      </c>
      <c r="AU87" s="1" t="e">
        <f t="shared" si="8"/>
        <v>#N/A</v>
      </c>
      <c r="AW87" s="1" t="e">
        <f>INDEX([1]Apollo!$C$2:$R$2344,MATCH($C87,[1]Apollo!$A$2:$A$2344,0),MATCH(AW$1,[1]Apollo!$C$1:$R$1,0))</f>
        <v>#N/A</v>
      </c>
      <c r="AX87" s="1" t="e">
        <f>VLOOKUP(AW87,[1]Sheet1!$K$1:$L$4,2,TRUE)</f>
        <v>#N/A</v>
      </c>
      <c r="BA87">
        <v>34</v>
      </c>
      <c r="BB87">
        <v>4.5999999999999996</v>
      </c>
      <c r="BC87">
        <v>4.5</v>
      </c>
      <c r="BD87">
        <v>4.5999999999999996</v>
      </c>
      <c r="BE87">
        <v>4.7</v>
      </c>
      <c r="BF87" s="5">
        <v>0.98</v>
      </c>
      <c r="BG87" s="5">
        <v>0.9</v>
      </c>
      <c r="BH87" t="e">
        <f>BA87&lt;#REF!</f>
        <v>#REF!</v>
      </c>
      <c r="BI87" t="e">
        <f>BB87&gt;#REF!</f>
        <v>#REF!</v>
      </c>
      <c r="BJ87" t="e">
        <f>BC87&gt;#REF!</f>
        <v>#REF!</v>
      </c>
      <c r="BK87" t="e">
        <f>BD87&gt;#REF!</f>
        <v>#REF!</v>
      </c>
      <c r="BL87" t="e">
        <f>BE87&gt;#REF!</f>
        <v>#REF!</v>
      </c>
      <c r="BM87" s="5" t="e">
        <f>BF87&gt;#REF!</f>
        <v>#REF!</v>
      </c>
      <c r="BN87" t="s">
        <v>115</v>
      </c>
      <c r="BO87" s="1" t="s">
        <v>1207</v>
      </c>
      <c r="BP87">
        <v>4</v>
      </c>
      <c r="BQ87">
        <v>0</v>
      </c>
      <c r="BR87" s="1" t="s">
        <v>1208</v>
      </c>
      <c r="BS87" t="s">
        <v>1209</v>
      </c>
      <c r="BT87" s="1" t="s">
        <v>1210</v>
      </c>
      <c r="BU87" s="1"/>
      <c r="BV87" s="1"/>
      <c r="BW87" s="1"/>
      <c r="BX87" s="1"/>
      <c r="BY87" s="1"/>
      <c r="BZ87" s="1"/>
      <c r="CA87" s="1"/>
      <c r="CB87" s="1">
        <v>4</v>
      </c>
      <c r="CC87" s="6">
        <v>0.33</v>
      </c>
      <c r="CD87" s="1">
        <v>107</v>
      </c>
      <c r="CE87" s="6">
        <v>-0.01</v>
      </c>
      <c r="CF87" s="6">
        <f t="shared" si="9"/>
        <v>3.7383177570093455E-2</v>
      </c>
      <c r="CG87" s="7" t="e">
        <f t="shared" si="10"/>
        <v>#N/A</v>
      </c>
      <c r="CH87" s="1">
        <v>10</v>
      </c>
      <c r="CI87">
        <f>IFERROR(IF(AX87=[1]Sheet1!$L$2,VLOOKUP(CB87,[1]Sheet1!$X$3:$Y$7,2,TRUE),IF(AX87=[1]Sheet1!$L$3,VLOOKUP(CB87,[1]Sheet1!$Z$3:$AA$7,2,TRUE),VLOOKUP(CB87,[1]Sheet1!$AB$3:$AC$7,2,TRUE))),0)</f>
        <v>0</v>
      </c>
      <c r="CJ87" s="1">
        <f>IFERROR(VLOOKUP(CC87,[1]Sheet1!$U$3:$V$7,2,TRUE),0)</f>
        <v>4</v>
      </c>
      <c r="CK87" s="1">
        <f>MIN(IFERROR(IF(AX87=[1]Sheet1!$L$2,VLOOKUP(CE87,[1]Sheet1!$N$3:$O$7,2,TRUE),IF(AX87=[1]Sheet1!$L$3,VLOOKUP(CE87,[1]Sheet1!$P$3:$Q$6,2,TRUE),VLOOKUP(CE87,[1]Sheet1!$R$3:$S$6,2,TRUE))),0),INDEX([1]Sheet1!$I:$I,MATCH(CH87,[1]Sheet1!$A:$A,0)))</f>
        <v>0</v>
      </c>
      <c r="CL87" s="15" t="e">
        <f>INDEX([1]Sheet1!D:D,MATCH($CI87,[1]Sheet1!$A:$A,0))</f>
        <v>#N/A</v>
      </c>
      <c r="CM87" s="15" t="e">
        <f>INDEX([1]Sheet1!E:E,MATCH($CI87,[1]Sheet1!$A:$A,0))</f>
        <v>#N/A</v>
      </c>
      <c r="CN87" s="15" t="e">
        <f>INDEX([1]Sheet1!F:F,MATCH($CI87,[1]Sheet1!$A:$A,0))</f>
        <v>#N/A</v>
      </c>
      <c r="CO87" s="15"/>
      <c r="CP87" s="16" t="e">
        <f>IF(COUNTA(CO87)&gt;0,MIN(MIN(SUMPRODUCT(CI87:CK87,CL87:CN87),INDEX([1]Sheet1!$H:$H,MATCH(CH87,[1]Sheet1!$A:$A,0)))+1,5),MIN(SUMPRODUCT(CI87:CK87,CL87:CN87),INDEX([1]Sheet1!$H:$H,MATCH(CH87,[1]Sheet1!$A:$A,0))))</f>
        <v>#N/A</v>
      </c>
      <c r="CQ87" s="17" t="e">
        <f>SUMIFS([1]Rubric!Y:Y,[1]Rubric!V:V,BN87,[1]Rubric!W:W,P87)</f>
        <v>#VALUE!</v>
      </c>
      <c r="CR87" s="5" t="e">
        <f>INDEX([1]Rubric!D:D,MATCH(BP87,[1]Rubric!#REF!,0))</f>
        <v>#REF!</v>
      </c>
      <c r="CS87" s="5" t="e">
        <f>INDEX([1]Rubric!E:E,MATCH(Q87,[1]Rubric!#REF!,0))</f>
        <v>#REF!</v>
      </c>
      <c r="CT87" s="18" t="e">
        <f>SUM(CQ87:CS87)*[1]Rubric!$A$3</f>
        <v>#VALUE!</v>
      </c>
      <c r="CU87" s="19" t="e">
        <f t="shared" si="11"/>
        <v>#N/A</v>
      </c>
    </row>
    <row r="88" spans="1:99" ht="409.5" x14ac:dyDescent="0.25">
      <c r="A88">
        <v>87</v>
      </c>
      <c r="B88" t="s">
        <v>1211</v>
      </c>
      <c r="C88" t="str">
        <f t="shared" si="6"/>
        <v>87 - micro1</v>
      </c>
      <c r="D88" t="s">
        <v>486</v>
      </c>
      <c r="F88" s="1"/>
      <c r="G88" s="1" t="e">
        <f>INDEX([1]Apollo!$C$2:$R$2344,MATCH($C88,[1]Apollo!$A$2:$A$2344,0),MATCH(G$1,[1]Apollo!$C$1:$R$1,0))</f>
        <v>#N/A</v>
      </c>
      <c r="H88" s="1"/>
      <c r="I88" s="1" t="e">
        <f>INDEX([1]Apollo!$C$2:$R$2344,MATCH($C88,[1]Apollo!$A$2:$A$2344,0),MATCH(I$1,[1]Apollo!$C$1:$R$1,0))</f>
        <v>#N/A</v>
      </c>
      <c r="K88" s="1" t="e">
        <f>INDEX([1]Apollo!$C$2:$R$2344,MATCH($C88,[1]Apollo!$A$2:$A$2344,0),MATCH(K$1,[1]Apollo!$C$1:$R$1,0))</f>
        <v>#N/A</v>
      </c>
      <c r="L88" s="1" t="e">
        <f>INDEX([1]Apollo!$C$2:$R$2344,MATCH($C88,[1]Apollo!$A$2:$A$2344,0),MATCH(L$1,[1]Apollo!$C$1:$R$1,0))</f>
        <v>#N/A</v>
      </c>
      <c r="M88" s="1"/>
      <c r="N88" s="1"/>
      <c r="O88" s="1" t="e">
        <f>INDEX([1]Apollo!$C$2:$R$2344,MATCH($C88,[1]Apollo!$A$2:$A$2344,0),MATCH(O$1,[1]Apollo!$C$1:$R$1,0))</f>
        <v>#N/A</v>
      </c>
      <c r="P88" s="1">
        <v>4.5</v>
      </c>
      <c r="Q88" s="1">
        <v>2</v>
      </c>
      <c r="V88" s="1" t="e">
        <f>INDEX([1]Apollo!$C$2:$R$2344,MATCH($C88,[1]Apollo!$A$2:$A$2344,0),MATCH(V$1,[1]Apollo!$C$1:$R$1,0))</f>
        <v>#N/A</v>
      </c>
      <c r="X88" s="1" t="e">
        <f>INDEX([1]Apollo!$C$2:$R$2344,MATCH($C88,[1]Apollo!$A$2:$A$2344,0),MATCH(X$1,[1]Apollo!$C$1:$R$1,0))</f>
        <v>#N/A</v>
      </c>
      <c r="Y88" s="1" t="e">
        <f>INDEX([1]Apollo!$C$2:$R$2344,MATCH($C88,[1]Apollo!$A$2:$A$2344,0),MATCH(Y$1,[1]Apollo!$C$1:$R$1,0))</f>
        <v>#N/A</v>
      </c>
      <c r="Z88" s="1" t="e">
        <f>INDEX([1]Apollo!$C$2:$R$2344,MATCH($C88,[1]Apollo!$A$2:$A$2344,0),MATCH(Z$1,[1]Apollo!$C$1:$R$1,0))</f>
        <v>#N/A</v>
      </c>
      <c r="AA88" s="2" t="e">
        <f>INDEX([1]Apollo!$C$2:$R$2344,MATCH($C88,[1]Apollo!$A$2:$A$2344,0),MATCH(AA$1,[1]Apollo!$C$1:$R$1,0))</f>
        <v>#N/A</v>
      </c>
      <c r="AB88" s="3" t="e">
        <f>INDEX([1]Apollo!$C$2:$R$2344,MATCH($C88,[1]Apollo!$A$2:$A$2344,0),MATCH(AB$1,[1]Apollo!$C$1:$R$1,0))</f>
        <v>#N/A</v>
      </c>
      <c r="AD88" s="1" t="e">
        <f>INDEX([1]Apollo!$C$2:$R$2344,MATCH($C88,[1]Apollo!$A$2:$A$2344,0),MATCH(AD$1,[1]Apollo!$C$1:$R$1,0))</f>
        <v>#N/A</v>
      </c>
      <c r="AE88" s="14" t="s">
        <v>1212</v>
      </c>
      <c r="AF88" s="1"/>
      <c r="AG88" s="1" t="s">
        <v>169</v>
      </c>
      <c r="AH88" s="1"/>
      <c r="AI88" s="1"/>
      <c r="AJ88" s="14" t="s">
        <v>1213</v>
      </c>
      <c r="AK88" s="1" t="s">
        <v>311</v>
      </c>
      <c r="AL88" s="1" t="s">
        <v>106</v>
      </c>
      <c r="AM88" s="1" t="s">
        <v>840</v>
      </c>
      <c r="AN88" s="1" t="s">
        <v>1038</v>
      </c>
      <c r="AO88" s="1" t="s">
        <v>314</v>
      </c>
      <c r="AP88" s="1" t="s">
        <v>1214</v>
      </c>
      <c r="AQ88" s="1" t="e">
        <f>AE88=#REF!</f>
        <v>#REF!</v>
      </c>
      <c r="AS88" s="1" t="e">
        <f>INDEX([1]Apollo!$C$2:$R$2344,MATCH($C88,[1]Apollo!$A$2:$A$2344,0),MATCH(AS$1,[1]Apollo!$C$1:$R$1,0))</f>
        <v>#N/A</v>
      </c>
      <c r="AT88" s="1" t="e">
        <f t="shared" si="7"/>
        <v>#N/A</v>
      </c>
      <c r="AU88" s="1" t="e">
        <f t="shared" si="8"/>
        <v>#N/A</v>
      </c>
      <c r="AW88" s="1" t="e">
        <f>INDEX([1]Apollo!$C$2:$R$2344,MATCH($C88,[1]Apollo!$A$2:$A$2344,0),MATCH(AW$1,[1]Apollo!$C$1:$R$1,0))</f>
        <v>#N/A</v>
      </c>
      <c r="AX88" s="1" t="e">
        <f>VLOOKUP(AW88,[1]Sheet1!$K$1:$L$4,2,TRUE)</f>
        <v>#N/A</v>
      </c>
      <c r="BA88">
        <v>180</v>
      </c>
      <c r="BB88">
        <v>4.7</v>
      </c>
      <c r="BC88">
        <v>4.8</v>
      </c>
      <c r="BD88">
        <v>4.7</v>
      </c>
      <c r="BE88">
        <v>4.8</v>
      </c>
      <c r="BF88" s="5">
        <v>0.98</v>
      </c>
      <c r="BG88" s="5">
        <v>0.9</v>
      </c>
      <c r="BH88" t="e">
        <f>BA88&lt;#REF!</f>
        <v>#REF!</v>
      </c>
      <c r="BI88" t="e">
        <f>BB88&gt;#REF!</f>
        <v>#REF!</v>
      </c>
      <c r="BJ88" t="e">
        <f>BC88&gt;#REF!</f>
        <v>#REF!</v>
      </c>
      <c r="BK88" t="e">
        <f>BD88&gt;#REF!</f>
        <v>#REF!</v>
      </c>
      <c r="BL88" t="e">
        <f>BE88&gt;#REF!</f>
        <v>#REF!</v>
      </c>
      <c r="BM88" s="5" t="e">
        <f>BF88&gt;#REF!</f>
        <v>#REF!</v>
      </c>
      <c r="BN88" t="s">
        <v>612</v>
      </c>
      <c r="BO88" s="1" t="s">
        <v>1215</v>
      </c>
      <c r="BP88">
        <v>5</v>
      </c>
      <c r="BQ88">
        <v>0</v>
      </c>
      <c r="BR88" s="1" t="s">
        <v>1216</v>
      </c>
      <c r="BS88" t="s">
        <v>1217</v>
      </c>
      <c r="BT88" s="1" t="s">
        <v>1218</v>
      </c>
      <c r="BU88" s="1"/>
      <c r="BV88" s="1"/>
      <c r="BW88" s="1"/>
      <c r="BX88" s="1"/>
      <c r="BY88" s="1"/>
      <c r="BZ88" s="1"/>
      <c r="CA88" s="1"/>
      <c r="CB88" s="1">
        <v>274</v>
      </c>
      <c r="CC88" s="6">
        <v>1.8</v>
      </c>
      <c r="CD88" s="1">
        <v>5984</v>
      </c>
      <c r="CE88" s="27">
        <v>0.96</v>
      </c>
      <c r="CF88" s="6">
        <f t="shared" si="9"/>
        <v>4.5788770053475938E-2</v>
      </c>
      <c r="CG88" s="7" t="e">
        <f t="shared" si="10"/>
        <v>#N/A</v>
      </c>
      <c r="CH88" s="1">
        <v>23</v>
      </c>
      <c r="CI88">
        <f>IFERROR(IF(AX88=[1]Sheet1!$L$2,VLOOKUP(CB88,[1]Sheet1!$X$3:$Y$7,2,TRUE),IF(AX88=[1]Sheet1!$L$3,VLOOKUP(CB88,[1]Sheet1!$Z$3:$AA$7,2,TRUE),VLOOKUP(CB88,[1]Sheet1!$AB$3:$AC$7,2,TRUE))),0)</f>
        <v>0</v>
      </c>
      <c r="CJ88" s="1">
        <f>IFERROR(VLOOKUP(CC88,[1]Sheet1!$U$3:$V$7,2,TRUE),0)</f>
        <v>5</v>
      </c>
      <c r="CK88" s="1">
        <f>MIN(IFERROR(IF(AX88=[1]Sheet1!$L$2,VLOOKUP(CE88,[1]Sheet1!$N$3:$O$7,2,TRUE),IF(AX88=[1]Sheet1!$L$3,VLOOKUP(CE88,[1]Sheet1!$P$3:$Q$6,2,TRUE),VLOOKUP(CE88,[1]Sheet1!$R$3:$S$6,2,TRUE))),0),INDEX([1]Sheet1!$I:$I,MATCH(CH88,[1]Sheet1!$A:$A,0)))</f>
        <v>0</v>
      </c>
      <c r="CL88" s="15" t="e">
        <f>INDEX([1]Sheet1!D:D,MATCH($CI88,[1]Sheet1!$A:$A,0))</f>
        <v>#N/A</v>
      </c>
      <c r="CM88" s="15" t="e">
        <f>INDEX([1]Sheet1!E:E,MATCH($CI88,[1]Sheet1!$A:$A,0))</f>
        <v>#N/A</v>
      </c>
      <c r="CN88" s="15" t="e">
        <f>INDEX([1]Sheet1!F:F,MATCH($CI88,[1]Sheet1!$A:$A,0))</f>
        <v>#N/A</v>
      </c>
      <c r="CO88" s="15"/>
      <c r="CP88" s="16" t="e">
        <f>IF(COUNTA(CO88)&gt;0,MIN(MIN(SUMPRODUCT(CI88:CK88,CL88:CN88),INDEX([1]Sheet1!$H:$H,MATCH(CH88,[1]Sheet1!$A:$A,0)))+1,5),MIN(SUMPRODUCT(CI88:CK88,CL88:CN88),INDEX([1]Sheet1!$H:$H,MATCH(CH88,[1]Sheet1!$A:$A,0))))</f>
        <v>#N/A</v>
      </c>
      <c r="CQ88" s="17" t="e">
        <f>SUMIFS([1]Rubric!Y:Y,[1]Rubric!V:V,BN88,[1]Rubric!W:W,P88)</f>
        <v>#VALUE!</v>
      </c>
      <c r="CR88" s="5" t="e">
        <f>INDEX([1]Rubric!D:D,MATCH(BP88,[1]Rubric!#REF!,0))</f>
        <v>#REF!</v>
      </c>
      <c r="CS88" s="5" t="e">
        <f>INDEX([1]Rubric!E:E,MATCH(Q88,[1]Rubric!#REF!,0))</f>
        <v>#REF!</v>
      </c>
      <c r="CT88" s="18" t="e">
        <f>SUM(CQ88:CS88)*[1]Rubric!$A$3</f>
        <v>#VALUE!</v>
      </c>
      <c r="CU88" s="19" t="e">
        <f t="shared" si="11"/>
        <v>#N/A</v>
      </c>
    </row>
    <row r="89" spans="1:99" ht="360" x14ac:dyDescent="0.25">
      <c r="A89">
        <v>88</v>
      </c>
      <c r="B89" t="s">
        <v>1219</v>
      </c>
      <c r="C89" t="str">
        <f t="shared" si="6"/>
        <v>88 - Baird</v>
      </c>
      <c r="D89" t="s">
        <v>486</v>
      </c>
      <c r="F89" s="1"/>
      <c r="G89" s="1" t="e">
        <f>INDEX([1]Apollo!$C$2:$R$2344,MATCH($C89,[1]Apollo!$A$2:$A$2344,0),MATCH(G$1,[1]Apollo!$C$1:$R$1,0))</f>
        <v>#N/A</v>
      </c>
      <c r="H89" s="1"/>
      <c r="I89" s="1" t="e">
        <f>INDEX([1]Apollo!$C$2:$R$2344,MATCH($C89,[1]Apollo!$A$2:$A$2344,0),MATCH(I$1,[1]Apollo!$C$1:$R$1,0))</f>
        <v>#N/A</v>
      </c>
      <c r="K89" s="1" t="e">
        <f>INDEX([1]Apollo!$C$2:$R$2344,MATCH($C89,[1]Apollo!$A$2:$A$2344,0),MATCH(K$1,[1]Apollo!$C$1:$R$1,0))</f>
        <v>#N/A</v>
      </c>
      <c r="L89" s="1" t="e">
        <f>INDEX([1]Apollo!$C$2:$R$2344,MATCH($C89,[1]Apollo!$A$2:$A$2344,0),MATCH(L$1,[1]Apollo!$C$1:$R$1,0))</f>
        <v>#N/A</v>
      </c>
      <c r="M89" s="1"/>
      <c r="N89" s="1"/>
      <c r="O89" s="1" t="e">
        <f>INDEX([1]Apollo!$C$2:$R$2344,MATCH($C89,[1]Apollo!$A$2:$A$2344,0),MATCH(O$1,[1]Apollo!$C$1:$R$1,0))</f>
        <v>#N/A</v>
      </c>
      <c r="P89" s="1">
        <v>2</v>
      </c>
      <c r="Q89" s="1">
        <v>1</v>
      </c>
      <c r="V89" s="1" t="e">
        <f>INDEX([1]Apollo!$C$2:$R$2344,MATCH($C89,[1]Apollo!$A$2:$A$2344,0),MATCH(V$1,[1]Apollo!$C$1:$R$1,0))</f>
        <v>#N/A</v>
      </c>
      <c r="X89" s="1" t="e">
        <f>INDEX([1]Apollo!$C$2:$R$2344,MATCH($C89,[1]Apollo!$A$2:$A$2344,0),MATCH(X$1,[1]Apollo!$C$1:$R$1,0))</f>
        <v>#N/A</v>
      </c>
      <c r="Y89" s="1" t="e">
        <f>INDEX([1]Apollo!$C$2:$R$2344,MATCH($C89,[1]Apollo!$A$2:$A$2344,0),MATCH(Y$1,[1]Apollo!$C$1:$R$1,0))</f>
        <v>#N/A</v>
      </c>
      <c r="Z89" s="1" t="e">
        <f>INDEX([1]Apollo!$C$2:$R$2344,MATCH($C89,[1]Apollo!$A$2:$A$2344,0),MATCH(Z$1,[1]Apollo!$C$1:$R$1,0))</f>
        <v>#N/A</v>
      </c>
      <c r="AA89" s="2" t="e">
        <f>INDEX([1]Apollo!$C$2:$R$2344,MATCH($C89,[1]Apollo!$A$2:$A$2344,0),MATCH(AA$1,[1]Apollo!$C$1:$R$1,0))</f>
        <v>#N/A</v>
      </c>
      <c r="AB89" s="3" t="e">
        <f>INDEX([1]Apollo!$C$2:$R$2344,MATCH($C89,[1]Apollo!$A$2:$A$2344,0),MATCH(AB$1,[1]Apollo!$C$1:$R$1,0))</f>
        <v>#N/A</v>
      </c>
      <c r="AD89" s="1" t="e">
        <f>INDEX([1]Apollo!$C$2:$R$2344,MATCH($C89,[1]Apollo!$A$2:$A$2344,0),MATCH(AD$1,[1]Apollo!$C$1:$R$1,0))</f>
        <v>#N/A</v>
      </c>
      <c r="AE89" s="14" t="s">
        <v>1220</v>
      </c>
      <c r="AF89" s="1"/>
      <c r="AG89" s="1" t="s">
        <v>103</v>
      </c>
      <c r="AH89" s="14" t="s">
        <v>1221</v>
      </c>
      <c r="AI89" s="1" t="s">
        <v>1222</v>
      </c>
      <c r="AJ89" s="14" t="s">
        <v>1223</v>
      </c>
      <c r="AK89" s="1" t="s">
        <v>311</v>
      </c>
      <c r="AL89" s="1" t="s">
        <v>1224</v>
      </c>
      <c r="AM89" s="1" t="s">
        <v>151</v>
      </c>
      <c r="AN89" s="1" t="s">
        <v>106</v>
      </c>
      <c r="AO89" s="1" t="s">
        <v>245</v>
      </c>
      <c r="AP89" s="1" t="s">
        <v>1225</v>
      </c>
      <c r="AQ89" s="1" t="e">
        <f>AE89=#REF!</f>
        <v>#REF!</v>
      </c>
      <c r="AS89" s="1" t="e">
        <f>INDEX([1]Apollo!$C$2:$R$2344,MATCH($C89,[1]Apollo!$A$2:$A$2344,0),MATCH(AS$1,[1]Apollo!$C$1:$R$1,0))</f>
        <v>#N/A</v>
      </c>
      <c r="AT89" s="1" t="e">
        <f t="shared" si="7"/>
        <v>#N/A</v>
      </c>
      <c r="AU89" s="1" t="e">
        <f t="shared" si="8"/>
        <v>#N/A</v>
      </c>
      <c r="AW89" s="1" t="e">
        <f>INDEX([1]Apollo!$C$2:$R$2344,MATCH($C89,[1]Apollo!$A$2:$A$2344,0),MATCH(AW$1,[1]Apollo!$C$1:$R$1,0))</f>
        <v>#N/A</v>
      </c>
      <c r="AX89" s="1" t="e">
        <f>VLOOKUP(AW89,[1]Sheet1!$K$1:$L$4,2,TRUE)</f>
        <v>#N/A</v>
      </c>
      <c r="BA89">
        <v>1050</v>
      </c>
      <c r="BB89">
        <v>4.4000000000000004</v>
      </c>
      <c r="BC89">
        <v>4.2</v>
      </c>
      <c r="BD89">
        <v>4.3</v>
      </c>
      <c r="BE89">
        <v>4.5</v>
      </c>
      <c r="BF89" s="5">
        <v>0.95</v>
      </c>
      <c r="BG89" s="5">
        <v>0.98</v>
      </c>
      <c r="BH89" t="e">
        <f>BA89&lt;#REF!</f>
        <v>#REF!</v>
      </c>
      <c r="BI89" t="e">
        <f>BB89&gt;#REF!</f>
        <v>#REF!</v>
      </c>
      <c r="BJ89" t="e">
        <f>BC89&gt;#REF!</f>
        <v>#REF!</v>
      </c>
      <c r="BK89" t="e">
        <f>BD89&gt;#REF!</f>
        <v>#REF!</v>
      </c>
      <c r="BL89" t="e">
        <f>BE89&gt;#REF!</f>
        <v>#REF!</v>
      </c>
      <c r="BM89" s="5" t="e">
        <f>BF89&gt;#REF!</f>
        <v>#REF!</v>
      </c>
      <c r="BN89" t="s">
        <v>115</v>
      </c>
      <c r="BO89" s="1" t="s">
        <v>1226</v>
      </c>
      <c r="BP89">
        <v>4</v>
      </c>
      <c r="BQ89">
        <v>0</v>
      </c>
      <c r="BR89" s="1" t="s">
        <v>1227</v>
      </c>
      <c r="BS89" t="s">
        <v>1228</v>
      </c>
      <c r="BT89" s="1" t="s">
        <v>1229</v>
      </c>
      <c r="BU89" s="1"/>
      <c r="BV89" s="1"/>
      <c r="BW89" s="1"/>
      <c r="BX89" s="1"/>
      <c r="BY89" s="1"/>
      <c r="BZ89" s="1"/>
      <c r="CA89" s="1"/>
      <c r="CB89" s="1">
        <v>131</v>
      </c>
      <c r="CC89" s="6">
        <v>-0.08</v>
      </c>
      <c r="CD89" s="1">
        <v>5665</v>
      </c>
      <c r="CE89" s="6">
        <v>0.02</v>
      </c>
      <c r="CF89" s="6">
        <f t="shared" si="9"/>
        <v>2.3124448367166813E-2</v>
      </c>
      <c r="CG89" s="7" t="e">
        <f t="shared" si="10"/>
        <v>#N/A</v>
      </c>
      <c r="CH89" s="1">
        <v>1</v>
      </c>
      <c r="CI89">
        <f>IFERROR(IF(AX89=[1]Sheet1!$L$2,VLOOKUP(CB89,[1]Sheet1!$X$3:$Y$7,2,TRUE),IF(AX89=[1]Sheet1!$L$3,VLOOKUP(CB89,[1]Sheet1!$Z$3:$AA$7,2,TRUE),VLOOKUP(CB89,[1]Sheet1!$AB$3:$AC$7,2,TRUE))),0)</f>
        <v>0</v>
      </c>
      <c r="CJ89" s="1">
        <f>IFERROR(VLOOKUP(CC89,[1]Sheet1!$U$3:$V$7,2,TRUE),0)</f>
        <v>2</v>
      </c>
      <c r="CK89" s="1">
        <f>MIN(IFERROR(IF(AX89=[1]Sheet1!$L$2,VLOOKUP(CE89,[1]Sheet1!$N$3:$O$7,2,TRUE),IF(AX89=[1]Sheet1!$L$3,VLOOKUP(CE89,[1]Sheet1!$P$3:$Q$6,2,TRUE),VLOOKUP(CE89,[1]Sheet1!$R$3:$S$6,2,TRUE))),0),INDEX([1]Sheet1!$I:$I,MATCH(CH89,[1]Sheet1!$A:$A,0)))</f>
        <v>0</v>
      </c>
      <c r="CL89" s="15" t="e">
        <f>INDEX([1]Sheet1!D:D,MATCH($CI89,[1]Sheet1!$A:$A,0))</f>
        <v>#N/A</v>
      </c>
      <c r="CM89" s="15" t="e">
        <f>INDEX([1]Sheet1!E:E,MATCH($CI89,[1]Sheet1!$A:$A,0))</f>
        <v>#N/A</v>
      </c>
      <c r="CN89" s="15" t="e">
        <f>INDEX([1]Sheet1!F:F,MATCH($CI89,[1]Sheet1!$A:$A,0))</f>
        <v>#N/A</v>
      </c>
      <c r="CO89" s="15"/>
      <c r="CP89" s="16" t="e">
        <f>IF(COUNTA(CO89)&gt;0,MIN(MIN(SUMPRODUCT(CI89:CK89,CL89:CN89),INDEX([1]Sheet1!$H:$H,MATCH(CH89,[1]Sheet1!$A:$A,0)))+1,5),MIN(SUMPRODUCT(CI89:CK89,CL89:CN89),INDEX([1]Sheet1!$H:$H,MATCH(CH89,[1]Sheet1!$A:$A,0))))</f>
        <v>#N/A</v>
      </c>
      <c r="CQ89" s="17" t="e">
        <f>SUMIFS([1]Rubric!Y:Y,[1]Rubric!V:V,BN89,[1]Rubric!W:W,P89)</f>
        <v>#VALUE!</v>
      </c>
      <c r="CR89" s="5" t="e">
        <f>INDEX([1]Rubric!D:D,MATCH(BP89,[1]Rubric!#REF!,0))</f>
        <v>#REF!</v>
      </c>
      <c r="CS89" s="5" t="e">
        <f>INDEX([1]Rubric!E:E,MATCH(Q89,[1]Rubric!#REF!,0))</f>
        <v>#REF!</v>
      </c>
      <c r="CT89" s="18" t="e">
        <f>SUM(CQ89:CS89)*[1]Rubric!$A$3</f>
        <v>#VALUE!</v>
      </c>
      <c r="CU89" s="19" t="e">
        <f t="shared" si="11"/>
        <v>#N/A</v>
      </c>
    </row>
    <row r="90" spans="1:99" ht="390" x14ac:dyDescent="0.25">
      <c r="A90">
        <v>89</v>
      </c>
      <c r="B90" t="s">
        <v>1230</v>
      </c>
      <c r="C90" t="str">
        <f t="shared" si="6"/>
        <v>89 - The Office Gurus</v>
      </c>
      <c r="D90" t="s">
        <v>486</v>
      </c>
      <c r="F90" s="1"/>
      <c r="G90" s="1" t="e">
        <f>INDEX([1]Apollo!$C$2:$R$2344,MATCH($C90,[1]Apollo!$A$2:$A$2344,0),MATCH(G$1,[1]Apollo!$C$1:$R$1,0))</f>
        <v>#N/A</v>
      </c>
      <c r="H90" s="1"/>
      <c r="I90" s="1" t="e">
        <f>INDEX([1]Apollo!$C$2:$R$2344,MATCH($C90,[1]Apollo!$A$2:$A$2344,0),MATCH(I$1,[1]Apollo!$C$1:$R$1,0))</f>
        <v>#N/A</v>
      </c>
      <c r="K90" s="1" t="e">
        <f>INDEX([1]Apollo!$C$2:$R$2344,MATCH($C90,[1]Apollo!$A$2:$A$2344,0),MATCH(K$1,[1]Apollo!$C$1:$R$1,0))</f>
        <v>#N/A</v>
      </c>
      <c r="L90" s="1" t="e">
        <f>INDEX([1]Apollo!$C$2:$R$2344,MATCH($C90,[1]Apollo!$A$2:$A$2344,0),MATCH(L$1,[1]Apollo!$C$1:$R$1,0))</f>
        <v>#N/A</v>
      </c>
      <c r="M90" s="1"/>
      <c r="N90" s="1"/>
      <c r="O90" s="1" t="e">
        <f>INDEX([1]Apollo!$C$2:$R$2344,MATCH($C90,[1]Apollo!$A$2:$A$2344,0),MATCH(O$1,[1]Apollo!$C$1:$R$1,0))</f>
        <v>#N/A</v>
      </c>
      <c r="P90" s="1">
        <v>2</v>
      </c>
      <c r="Q90" s="1">
        <v>1</v>
      </c>
      <c r="V90" s="1" t="e">
        <f>INDEX([1]Apollo!$C$2:$R$2344,MATCH($C90,[1]Apollo!$A$2:$A$2344,0),MATCH(V$1,[1]Apollo!$C$1:$R$1,0))</f>
        <v>#N/A</v>
      </c>
      <c r="X90" s="1" t="e">
        <f>INDEX([1]Apollo!$C$2:$R$2344,MATCH($C90,[1]Apollo!$A$2:$A$2344,0),MATCH(X$1,[1]Apollo!$C$1:$R$1,0))</f>
        <v>#N/A</v>
      </c>
      <c r="Y90" s="1" t="e">
        <f>INDEX([1]Apollo!$C$2:$R$2344,MATCH($C90,[1]Apollo!$A$2:$A$2344,0),MATCH(Y$1,[1]Apollo!$C$1:$R$1,0))</f>
        <v>#N/A</v>
      </c>
      <c r="Z90" s="1" t="e">
        <f>INDEX([1]Apollo!$C$2:$R$2344,MATCH($C90,[1]Apollo!$A$2:$A$2344,0),MATCH(Z$1,[1]Apollo!$C$1:$R$1,0))</f>
        <v>#N/A</v>
      </c>
      <c r="AA90" s="2" t="e">
        <f>INDEX([1]Apollo!$C$2:$R$2344,MATCH($C90,[1]Apollo!$A$2:$A$2344,0),MATCH(AA$1,[1]Apollo!$C$1:$R$1,0))</f>
        <v>#N/A</v>
      </c>
      <c r="AB90" s="3" t="e">
        <f>INDEX([1]Apollo!$C$2:$R$2344,MATCH($C90,[1]Apollo!$A$2:$A$2344,0),MATCH(AB$1,[1]Apollo!$C$1:$R$1,0))</f>
        <v>#N/A</v>
      </c>
      <c r="AD90" s="1" t="e">
        <f>INDEX([1]Apollo!$C$2:$R$2344,MATCH($C90,[1]Apollo!$A$2:$A$2344,0),MATCH(AD$1,[1]Apollo!$C$1:$R$1,0))</f>
        <v>#N/A</v>
      </c>
      <c r="AE90" s="1" t="s">
        <v>480</v>
      </c>
      <c r="AF90" s="1"/>
      <c r="AG90" s="1" t="s">
        <v>480</v>
      </c>
      <c r="AH90" s="1"/>
      <c r="AI90" s="1"/>
      <c r="AJ90" s="1" t="s">
        <v>594</v>
      </c>
      <c r="AK90" s="1" t="s">
        <v>480</v>
      </c>
      <c r="AL90" s="1" t="s">
        <v>480</v>
      </c>
      <c r="AM90" s="1" t="s">
        <v>480</v>
      </c>
      <c r="AN90" s="1" t="s">
        <v>480</v>
      </c>
      <c r="AO90" s="1" t="s">
        <v>594</v>
      </c>
      <c r="AP90" s="1" t="s">
        <v>595</v>
      </c>
      <c r="AQ90" s="1" t="e">
        <f>AE90=#REF!</f>
        <v>#REF!</v>
      </c>
      <c r="AS90" s="1" t="e">
        <f>INDEX([1]Apollo!$C$2:$R$2344,MATCH($C90,[1]Apollo!$A$2:$A$2344,0),MATCH(AS$1,[1]Apollo!$C$1:$R$1,0))</f>
        <v>#N/A</v>
      </c>
      <c r="AT90" s="1" t="e">
        <f t="shared" si="7"/>
        <v>#N/A</v>
      </c>
      <c r="AU90" s="1" t="e">
        <f t="shared" si="8"/>
        <v>#N/A</v>
      </c>
      <c r="AW90" s="1" t="e">
        <f>INDEX([1]Apollo!$C$2:$R$2344,MATCH($C90,[1]Apollo!$A$2:$A$2344,0),MATCH(AW$1,[1]Apollo!$C$1:$R$1,0))</f>
        <v>#N/A</v>
      </c>
      <c r="AX90" s="1" t="e">
        <f>VLOOKUP(AW90,[1]Sheet1!$K$1:$L$4,2,TRUE)</f>
        <v>#N/A</v>
      </c>
      <c r="BA90">
        <v>550</v>
      </c>
      <c r="BB90">
        <v>4.3</v>
      </c>
      <c r="BC90">
        <v>4.2</v>
      </c>
      <c r="BD90">
        <v>4.0999999999999996</v>
      </c>
      <c r="BE90">
        <v>4.4000000000000004</v>
      </c>
      <c r="BF90" s="5">
        <v>0.93</v>
      </c>
      <c r="BG90" s="5">
        <v>0.9</v>
      </c>
      <c r="BH90" t="e">
        <f>BA90&lt;#REF!</f>
        <v>#REF!</v>
      </c>
      <c r="BI90" t="e">
        <f>BB90&gt;#REF!</f>
        <v>#REF!</v>
      </c>
      <c r="BJ90" t="e">
        <f>BC90&gt;#REF!</f>
        <v>#REF!</v>
      </c>
      <c r="BK90" t="e">
        <f>BD90&gt;#REF!</f>
        <v>#REF!</v>
      </c>
      <c r="BL90" t="e">
        <f>BE90&gt;#REF!</f>
        <v>#REF!</v>
      </c>
      <c r="BM90" s="5" t="e">
        <f>BF90&gt;#REF!</f>
        <v>#REF!</v>
      </c>
      <c r="BN90" t="s">
        <v>115</v>
      </c>
      <c r="BO90" s="1" t="s">
        <v>1231</v>
      </c>
      <c r="BP90">
        <v>4</v>
      </c>
      <c r="BQ90">
        <v>0</v>
      </c>
      <c r="BR90" s="1" t="s">
        <v>1232</v>
      </c>
      <c r="BS90" t="s">
        <v>1233</v>
      </c>
      <c r="BT90" s="1" t="s">
        <v>1234</v>
      </c>
      <c r="BU90" s="1"/>
      <c r="BV90" s="1"/>
      <c r="BW90" s="1"/>
      <c r="BX90" s="1"/>
      <c r="BY90" s="1"/>
      <c r="BZ90" s="1"/>
      <c r="CA90" s="1"/>
      <c r="CB90" s="1">
        <v>5</v>
      </c>
      <c r="CC90" s="6">
        <v>1.5</v>
      </c>
      <c r="CD90" s="1">
        <v>1775</v>
      </c>
      <c r="CE90" s="6">
        <v>0.03</v>
      </c>
      <c r="CF90" s="6">
        <f t="shared" si="9"/>
        <v>2.8169014084507044E-3</v>
      </c>
      <c r="CG90" s="7" t="e">
        <f t="shared" si="10"/>
        <v>#N/A</v>
      </c>
      <c r="CH90" s="1">
        <v>9</v>
      </c>
      <c r="CI90">
        <f>IFERROR(IF(AX90=[1]Sheet1!$L$2,VLOOKUP(CB90,[1]Sheet1!$X$3:$Y$7,2,TRUE),IF(AX90=[1]Sheet1!$L$3,VLOOKUP(CB90,[1]Sheet1!$Z$3:$AA$7,2,TRUE),VLOOKUP(CB90,[1]Sheet1!$AB$3:$AC$7,2,TRUE))),0)</f>
        <v>0</v>
      </c>
      <c r="CJ90" s="1">
        <f>IFERROR(VLOOKUP(CC90,[1]Sheet1!$U$3:$V$7,2,TRUE),0)</f>
        <v>5</v>
      </c>
      <c r="CK90" s="1">
        <f>MIN(IFERROR(IF(AX90=[1]Sheet1!$L$2,VLOOKUP(CE90,[1]Sheet1!$N$3:$O$7,2,TRUE),IF(AX90=[1]Sheet1!$L$3,VLOOKUP(CE90,[1]Sheet1!$P$3:$Q$6,2,TRUE),VLOOKUP(CE90,[1]Sheet1!$R$3:$S$6,2,TRUE))),0),INDEX([1]Sheet1!$I:$I,MATCH(CH90,[1]Sheet1!$A:$A,0)))</f>
        <v>0</v>
      </c>
      <c r="CL90" s="15" t="e">
        <f>INDEX([1]Sheet1!D:D,MATCH($CI90,[1]Sheet1!$A:$A,0))</f>
        <v>#N/A</v>
      </c>
      <c r="CM90" s="15" t="e">
        <f>INDEX([1]Sheet1!E:E,MATCH($CI90,[1]Sheet1!$A:$A,0))</f>
        <v>#N/A</v>
      </c>
      <c r="CN90" s="15" t="e">
        <f>INDEX([1]Sheet1!F:F,MATCH($CI90,[1]Sheet1!$A:$A,0))</f>
        <v>#N/A</v>
      </c>
      <c r="CO90" s="15"/>
      <c r="CP90" s="16" t="e">
        <f>IF(COUNTA(CO90)&gt;0,MIN(MIN(SUMPRODUCT(CI90:CK90,CL90:CN90),INDEX([1]Sheet1!$H:$H,MATCH(CH90,[1]Sheet1!$A:$A,0)))+1,5),MIN(SUMPRODUCT(CI90:CK90,CL90:CN90),INDEX([1]Sheet1!$H:$H,MATCH(CH90,[1]Sheet1!$A:$A,0))))</f>
        <v>#N/A</v>
      </c>
      <c r="CQ90" s="17" t="e">
        <f>SUMIFS([1]Rubric!Y:Y,[1]Rubric!V:V,BN90,[1]Rubric!W:W,P90)</f>
        <v>#VALUE!</v>
      </c>
      <c r="CR90" s="5" t="e">
        <f>INDEX([1]Rubric!D:D,MATCH(BP90,[1]Rubric!#REF!,0))</f>
        <v>#REF!</v>
      </c>
      <c r="CS90" s="5" t="e">
        <f>INDEX([1]Rubric!E:E,MATCH(Q90,[1]Rubric!#REF!,0))</f>
        <v>#REF!</v>
      </c>
      <c r="CT90" s="18" t="e">
        <f>SUM(CQ90:CS90)*[1]Rubric!$A$3</f>
        <v>#VALUE!</v>
      </c>
      <c r="CU90" s="19" t="e">
        <f t="shared" si="11"/>
        <v>#N/A</v>
      </c>
    </row>
    <row r="91" spans="1:99" ht="390" x14ac:dyDescent="0.25">
      <c r="A91">
        <v>90</v>
      </c>
      <c r="B91" t="s">
        <v>1235</v>
      </c>
      <c r="C91" t="str">
        <f t="shared" si="6"/>
        <v>90 - Objectways</v>
      </c>
      <c r="D91" t="s">
        <v>486</v>
      </c>
      <c r="F91" s="1"/>
      <c r="G91" s="1" t="e">
        <f>INDEX([1]Apollo!$C$2:$R$2344,MATCH($C91,[1]Apollo!$A$2:$A$2344,0),MATCH(G$1,[1]Apollo!$C$1:$R$1,0))</f>
        <v>#N/A</v>
      </c>
      <c r="H91" s="1"/>
      <c r="I91" s="1" t="e">
        <f>INDEX([1]Apollo!$C$2:$R$2344,MATCH($C91,[1]Apollo!$A$2:$A$2344,0),MATCH(I$1,[1]Apollo!$C$1:$R$1,0))</f>
        <v>#N/A</v>
      </c>
      <c r="K91" s="1" t="e">
        <f>INDEX([1]Apollo!$C$2:$R$2344,MATCH($C91,[1]Apollo!$A$2:$A$2344,0),MATCH(K$1,[1]Apollo!$C$1:$R$1,0))</f>
        <v>#N/A</v>
      </c>
      <c r="L91" s="1" t="e">
        <f>INDEX([1]Apollo!$C$2:$R$2344,MATCH($C91,[1]Apollo!$A$2:$A$2344,0),MATCH(L$1,[1]Apollo!$C$1:$R$1,0))</f>
        <v>#N/A</v>
      </c>
      <c r="M91" s="1"/>
      <c r="N91" s="1"/>
      <c r="O91" s="1" t="e">
        <f>INDEX([1]Apollo!$C$2:$R$2344,MATCH($C91,[1]Apollo!$A$2:$A$2344,0),MATCH(O$1,[1]Apollo!$C$1:$R$1,0))</f>
        <v>#N/A</v>
      </c>
      <c r="P91" s="1">
        <v>3.5</v>
      </c>
      <c r="Q91" s="1">
        <v>2</v>
      </c>
      <c r="V91" s="1" t="e">
        <f>INDEX([1]Apollo!$C$2:$R$2344,MATCH($C91,[1]Apollo!$A$2:$A$2344,0),MATCH(V$1,[1]Apollo!$C$1:$R$1,0))</f>
        <v>#N/A</v>
      </c>
      <c r="X91" s="1" t="e">
        <f>INDEX([1]Apollo!$C$2:$R$2344,MATCH($C91,[1]Apollo!$A$2:$A$2344,0),MATCH(X$1,[1]Apollo!$C$1:$R$1,0))</f>
        <v>#N/A</v>
      </c>
      <c r="Y91" s="1" t="e">
        <f>INDEX([1]Apollo!$C$2:$R$2344,MATCH($C91,[1]Apollo!$A$2:$A$2344,0),MATCH(Y$1,[1]Apollo!$C$1:$R$1,0))</f>
        <v>#N/A</v>
      </c>
      <c r="Z91" s="1" t="e">
        <f>INDEX([1]Apollo!$C$2:$R$2344,MATCH($C91,[1]Apollo!$A$2:$A$2344,0),MATCH(Z$1,[1]Apollo!$C$1:$R$1,0))</f>
        <v>#N/A</v>
      </c>
      <c r="AA91" s="2" t="e">
        <f>INDEX([1]Apollo!$C$2:$R$2344,MATCH($C91,[1]Apollo!$A$2:$A$2344,0),MATCH(AA$1,[1]Apollo!$C$1:$R$1,0))</f>
        <v>#N/A</v>
      </c>
      <c r="AB91" s="3" t="e">
        <f>INDEX([1]Apollo!$C$2:$R$2344,MATCH($C91,[1]Apollo!$A$2:$A$2344,0),MATCH(AB$1,[1]Apollo!$C$1:$R$1,0))</f>
        <v>#N/A</v>
      </c>
      <c r="AD91" s="1" t="e">
        <f>INDEX([1]Apollo!$C$2:$R$2344,MATCH($C91,[1]Apollo!$A$2:$A$2344,0),MATCH(AD$1,[1]Apollo!$C$1:$R$1,0))</f>
        <v>#N/A</v>
      </c>
      <c r="AE91" s="14" t="s">
        <v>1236</v>
      </c>
      <c r="AF91" s="1" t="s">
        <v>580</v>
      </c>
      <c r="AG91" s="1" t="s">
        <v>169</v>
      </c>
      <c r="AH91" s="1"/>
      <c r="AI91" s="1"/>
      <c r="AJ91" s="14" t="s">
        <v>1236</v>
      </c>
      <c r="AK91" s="1" t="s">
        <v>311</v>
      </c>
      <c r="AL91" s="1" t="s">
        <v>403</v>
      </c>
      <c r="AM91" s="1" t="s">
        <v>840</v>
      </c>
      <c r="AN91" s="1" t="s">
        <v>360</v>
      </c>
      <c r="AO91" s="1" t="s">
        <v>404</v>
      </c>
      <c r="AP91" s="1" t="s">
        <v>679</v>
      </c>
      <c r="AQ91" s="1" t="e">
        <f>AE91=#REF!</f>
        <v>#REF!</v>
      </c>
      <c r="AS91" s="1" t="e">
        <f>INDEX([1]Apollo!$C$2:$R$2344,MATCH($C91,[1]Apollo!$A$2:$A$2344,0),MATCH(AS$1,[1]Apollo!$C$1:$R$1,0))</f>
        <v>#N/A</v>
      </c>
      <c r="AT91" s="1" t="e">
        <f t="shared" si="7"/>
        <v>#N/A</v>
      </c>
      <c r="AU91" s="1" t="e">
        <f t="shared" si="8"/>
        <v>#N/A</v>
      </c>
      <c r="AW91" s="1" t="e">
        <f>INDEX([1]Apollo!$C$2:$R$2344,MATCH($C91,[1]Apollo!$A$2:$A$2344,0),MATCH(AW$1,[1]Apollo!$C$1:$R$1,0))</f>
        <v>#N/A</v>
      </c>
      <c r="AX91" s="1" t="e">
        <f>VLOOKUP(AW91,[1]Sheet1!$K$1:$L$4,2,TRUE)</f>
        <v>#N/A</v>
      </c>
      <c r="BA91">
        <v>120</v>
      </c>
      <c r="BB91">
        <v>4.4000000000000004</v>
      </c>
      <c r="BC91">
        <v>4.2</v>
      </c>
      <c r="BD91">
        <v>4.3</v>
      </c>
      <c r="BE91">
        <v>4.5</v>
      </c>
      <c r="BF91" s="5">
        <v>0.95</v>
      </c>
      <c r="BG91" s="5">
        <v>0.8</v>
      </c>
      <c r="BH91" t="e">
        <f>BA91&lt;#REF!</f>
        <v>#REF!</v>
      </c>
      <c r="BI91" t="e">
        <f>BB91&gt;#REF!</f>
        <v>#REF!</v>
      </c>
      <c r="BJ91" t="e">
        <f>BC91&gt;#REF!</f>
        <v>#REF!</v>
      </c>
      <c r="BK91" t="e">
        <f>BD91&gt;#REF!</f>
        <v>#REF!</v>
      </c>
      <c r="BL91" t="e">
        <f>BE91&gt;#REF!</f>
        <v>#REF!</v>
      </c>
      <c r="BM91" s="5" t="e">
        <f>BF91&gt;#REF!</f>
        <v>#REF!</v>
      </c>
      <c r="BN91" t="s">
        <v>115</v>
      </c>
      <c r="BO91" s="1" t="s">
        <v>1237</v>
      </c>
      <c r="BP91">
        <v>5</v>
      </c>
      <c r="BQ91">
        <v>0</v>
      </c>
      <c r="BR91" s="1" t="s">
        <v>1238</v>
      </c>
      <c r="BS91" t="s">
        <v>1239</v>
      </c>
      <c r="BT91" s="1" t="s">
        <v>1240</v>
      </c>
      <c r="BU91" s="1"/>
      <c r="BV91" s="1"/>
      <c r="BW91" s="1"/>
      <c r="BX91" s="1"/>
      <c r="BY91" s="1"/>
      <c r="BZ91" s="1"/>
      <c r="CA91" s="1"/>
      <c r="CB91" s="1">
        <v>8</v>
      </c>
      <c r="CC91" s="6">
        <v>-0.27</v>
      </c>
      <c r="CD91" s="1">
        <v>1583</v>
      </c>
      <c r="CE91" s="6">
        <v>0</v>
      </c>
      <c r="CF91" s="6">
        <f t="shared" si="9"/>
        <v>5.0536955148452302E-3</v>
      </c>
      <c r="CG91" s="7" t="e">
        <f t="shared" si="10"/>
        <v>#N/A</v>
      </c>
      <c r="CH91" s="1">
        <v>8</v>
      </c>
      <c r="CI91">
        <f>IFERROR(IF(AX91=[1]Sheet1!$L$2,VLOOKUP(CB91,[1]Sheet1!$X$3:$Y$7,2,TRUE),IF(AX91=[1]Sheet1!$L$3,VLOOKUP(CB91,[1]Sheet1!$Z$3:$AA$7,2,TRUE),VLOOKUP(CB91,[1]Sheet1!$AB$3:$AC$7,2,TRUE))),0)</f>
        <v>0</v>
      </c>
      <c r="CJ91" s="1">
        <f>IFERROR(VLOOKUP(CC91,[1]Sheet1!$U$3:$V$7,2,TRUE),0)</f>
        <v>1</v>
      </c>
      <c r="CK91" s="1">
        <f>MIN(IFERROR(IF(AX91=[1]Sheet1!$L$2,VLOOKUP(CE91,[1]Sheet1!$N$3:$O$7,2,TRUE),IF(AX91=[1]Sheet1!$L$3,VLOOKUP(CE91,[1]Sheet1!$P$3:$Q$6,2,TRUE),VLOOKUP(CE91,[1]Sheet1!$R$3:$S$6,2,TRUE))),0),INDEX([1]Sheet1!$I:$I,MATCH(CH91,[1]Sheet1!$A:$A,0)))</f>
        <v>0</v>
      </c>
      <c r="CL91" s="15" t="e">
        <f>INDEX([1]Sheet1!D:D,MATCH($CI91,[1]Sheet1!$A:$A,0))</f>
        <v>#N/A</v>
      </c>
      <c r="CM91" s="15" t="e">
        <f>INDEX([1]Sheet1!E:E,MATCH($CI91,[1]Sheet1!$A:$A,0))</f>
        <v>#N/A</v>
      </c>
      <c r="CN91" s="15" t="e">
        <f>INDEX([1]Sheet1!F:F,MATCH($CI91,[1]Sheet1!$A:$A,0))</f>
        <v>#N/A</v>
      </c>
      <c r="CO91" s="15"/>
      <c r="CP91" s="16" t="e">
        <f>IF(COUNTA(CO91)&gt;0,MIN(MIN(SUMPRODUCT(CI91:CK91,CL91:CN91),INDEX([1]Sheet1!$H:$H,MATCH(CH91,[1]Sheet1!$A:$A,0)))+1,5),MIN(SUMPRODUCT(CI91:CK91,CL91:CN91),INDEX([1]Sheet1!$H:$H,MATCH(CH91,[1]Sheet1!$A:$A,0))))</f>
        <v>#N/A</v>
      </c>
      <c r="CQ91" s="17" t="e">
        <f>SUMIFS([1]Rubric!Y:Y,[1]Rubric!V:V,BN91,[1]Rubric!W:W,P91)</f>
        <v>#VALUE!</v>
      </c>
      <c r="CR91" s="5" t="e">
        <f>INDEX([1]Rubric!D:D,MATCH(BP91,[1]Rubric!#REF!,0))</f>
        <v>#REF!</v>
      </c>
      <c r="CS91" s="5" t="e">
        <f>INDEX([1]Rubric!E:E,MATCH(Q91,[1]Rubric!#REF!,0))</f>
        <v>#REF!</v>
      </c>
      <c r="CT91" s="18" t="e">
        <f>SUM(CQ91:CS91)*[1]Rubric!$A$3</f>
        <v>#VALUE!</v>
      </c>
      <c r="CU91" s="19" t="e">
        <f t="shared" si="11"/>
        <v>#N/A</v>
      </c>
    </row>
    <row r="92" spans="1:99" ht="409.5" x14ac:dyDescent="0.25">
      <c r="A92">
        <v>91</v>
      </c>
      <c r="B92" t="s">
        <v>1241</v>
      </c>
      <c r="C92" t="str">
        <f t="shared" si="6"/>
        <v>91 - EPAM Anywhere</v>
      </c>
      <c r="D92" t="s">
        <v>486</v>
      </c>
      <c r="F92" s="1"/>
      <c r="G92" s="1" t="e">
        <f>INDEX([1]Apollo!$C$2:$R$2344,MATCH($C92,[1]Apollo!$A$2:$A$2344,0),MATCH(G$1,[1]Apollo!$C$1:$R$1,0))</f>
        <v>#N/A</v>
      </c>
      <c r="H92" s="1" t="s">
        <v>733</v>
      </c>
      <c r="I92" s="1" t="e">
        <f>INDEX([1]Apollo!$C$2:$R$2344,MATCH($C92,[1]Apollo!$A$2:$A$2344,0),MATCH(I$1,[1]Apollo!$C$1:$R$1,0))</f>
        <v>#N/A</v>
      </c>
      <c r="K92" s="1" t="e">
        <f>INDEX([1]Apollo!$C$2:$R$2344,MATCH($C92,[1]Apollo!$A$2:$A$2344,0),MATCH(K$1,[1]Apollo!$C$1:$R$1,0))</f>
        <v>#N/A</v>
      </c>
      <c r="L92" s="1" t="e">
        <f>INDEX([1]Apollo!$C$2:$R$2344,MATCH($C92,[1]Apollo!$A$2:$A$2344,0),MATCH(L$1,[1]Apollo!$C$1:$R$1,0))</f>
        <v>#N/A</v>
      </c>
      <c r="M92" s="1"/>
      <c r="N92" s="1"/>
      <c r="O92" s="1" t="e">
        <f>INDEX([1]Apollo!$C$2:$R$2344,MATCH($C92,[1]Apollo!$A$2:$A$2344,0),MATCH(O$1,[1]Apollo!$C$1:$R$1,0))</f>
        <v>#N/A</v>
      </c>
      <c r="P92" s="1">
        <v>3</v>
      </c>
      <c r="Q92" s="1">
        <v>1</v>
      </c>
      <c r="V92" s="1" t="e">
        <f>INDEX([1]Apollo!$C$2:$R$2344,MATCH($C92,[1]Apollo!$A$2:$A$2344,0),MATCH(V$1,[1]Apollo!$C$1:$R$1,0))</f>
        <v>#N/A</v>
      </c>
      <c r="X92" s="1" t="e">
        <f>INDEX([1]Apollo!$C$2:$R$2344,MATCH($C92,[1]Apollo!$A$2:$A$2344,0),MATCH(X$1,[1]Apollo!$C$1:$R$1,0))</f>
        <v>#N/A</v>
      </c>
      <c r="Y92" s="1" t="e">
        <f>INDEX([1]Apollo!$C$2:$R$2344,MATCH($C92,[1]Apollo!$A$2:$A$2344,0),MATCH(Y$1,[1]Apollo!$C$1:$R$1,0))</f>
        <v>#N/A</v>
      </c>
      <c r="Z92" s="1" t="e">
        <f>INDEX([1]Apollo!$C$2:$R$2344,MATCH($C92,[1]Apollo!$A$2:$A$2344,0),MATCH(Z$1,[1]Apollo!$C$1:$R$1,0))</f>
        <v>#N/A</v>
      </c>
      <c r="AA92" s="2" t="e">
        <f>INDEX([1]Apollo!$C$2:$R$2344,MATCH($C92,[1]Apollo!$A$2:$A$2344,0),MATCH(AA$1,[1]Apollo!$C$1:$R$1,0))</f>
        <v>#N/A</v>
      </c>
      <c r="AB92" s="3" t="e">
        <f>INDEX([1]Apollo!$C$2:$R$2344,MATCH($C92,[1]Apollo!$A$2:$A$2344,0),MATCH(AB$1,[1]Apollo!$C$1:$R$1,0))</f>
        <v>#N/A</v>
      </c>
      <c r="AD92" s="1" t="e">
        <f>INDEX([1]Apollo!$C$2:$R$2344,MATCH($C92,[1]Apollo!$A$2:$A$2344,0),MATCH(AD$1,[1]Apollo!$C$1:$R$1,0))</f>
        <v>#N/A</v>
      </c>
      <c r="AE92" s="14" t="s">
        <v>1242</v>
      </c>
      <c r="AF92" s="1"/>
      <c r="AG92" s="1" t="s">
        <v>169</v>
      </c>
      <c r="AH92" s="1"/>
      <c r="AI92" s="1"/>
      <c r="AJ92" s="14" t="s">
        <v>1243</v>
      </c>
      <c r="AK92" s="1" t="s">
        <v>311</v>
      </c>
      <c r="AL92" s="1" t="s">
        <v>403</v>
      </c>
      <c r="AM92" s="1" t="s">
        <v>644</v>
      </c>
      <c r="AN92" s="1" t="s">
        <v>360</v>
      </c>
      <c r="AO92" s="1" t="s">
        <v>1244</v>
      </c>
      <c r="AP92" s="1" t="s">
        <v>1245</v>
      </c>
      <c r="AQ92" s="1" t="e">
        <f>AE92=#REF!</f>
        <v>#REF!</v>
      </c>
      <c r="AS92" s="1" t="e">
        <f>INDEX([1]Apollo!$C$2:$R$2344,MATCH($C92,[1]Apollo!$A$2:$A$2344,0),MATCH(AS$1,[1]Apollo!$C$1:$R$1,0))</f>
        <v>#N/A</v>
      </c>
      <c r="AT92" s="1" t="e">
        <f t="shared" si="7"/>
        <v>#N/A</v>
      </c>
      <c r="AU92" s="1" t="e">
        <f t="shared" si="8"/>
        <v>#N/A</v>
      </c>
      <c r="AW92" s="1" t="e">
        <f>INDEX([1]Apollo!$C$2:$R$2344,MATCH($C92,[1]Apollo!$A$2:$A$2344,0),MATCH(AW$1,[1]Apollo!$C$1:$R$1,0))</f>
        <v>#N/A</v>
      </c>
      <c r="AX92" s="1" t="e">
        <f>VLOOKUP(AW92,[1]Sheet1!$K$1:$L$4,2,TRUE)</f>
        <v>#N/A</v>
      </c>
      <c r="BA92">
        <v>1500</v>
      </c>
      <c r="BB92">
        <v>4.0999999999999996</v>
      </c>
      <c r="BC92">
        <v>4.2</v>
      </c>
      <c r="BD92">
        <v>3.8</v>
      </c>
      <c r="BE92">
        <v>4.2</v>
      </c>
      <c r="BF92" s="5">
        <v>0.93</v>
      </c>
      <c r="BG92" s="5">
        <v>0.9</v>
      </c>
      <c r="BH92" t="e">
        <f>BA92&lt;#REF!</f>
        <v>#REF!</v>
      </c>
      <c r="BI92" t="e">
        <f>BB92&gt;#REF!</f>
        <v>#REF!</v>
      </c>
      <c r="BJ92" t="e">
        <f>BC92&gt;#REF!</f>
        <v>#REF!</v>
      </c>
      <c r="BK92" t="e">
        <f>BD92&gt;#REF!</f>
        <v>#REF!</v>
      </c>
      <c r="BL92" t="e">
        <f>BE92&gt;#REF!</f>
        <v>#REF!</v>
      </c>
      <c r="BM92" s="5" t="e">
        <f>BF92&gt;#REF!</f>
        <v>#REF!</v>
      </c>
      <c r="BN92" t="s">
        <v>175</v>
      </c>
      <c r="BO92" s="1" t="s">
        <v>1246</v>
      </c>
      <c r="BP92">
        <v>5</v>
      </c>
      <c r="BQ92">
        <v>0</v>
      </c>
      <c r="BR92" s="1" t="s">
        <v>1247</v>
      </c>
      <c r="BS92" t="s">
        <v>1248</v>
      </c>
      <c r="BT92" s="1" t="s">
        <v>1249</v>
      </c>
      <c r="BU92" s="1"/>
      <c r="BV92" s="1"/>
      <c r="BW92" s="1"/>
      <c r="BX92" s="1"/>
      <c r="BY92" s="1"/>
      <c r="BZ92" s="1"/>
      <c r="CA92" s="1"/>
      <c r="CB92" s="24">
        <v>67</v>
      </c>
      <c r="CC92" s="6" t="s">
        <v>480</v>
      </c>
      <c r="CD92" s="1"/>
      <c r="CE92" s="6" t="s">
        <v>480</v>
      </c>
      <c r="CF92" s="6" t="str">
        <f t="shared" si="9"/>
        <v/>
      </c>
      <c r="CG92" s="7" t="e">
        <f t="shared" si="10"/>
        <v>#N/A</v>
      </c>
      <c r="CH92" s="1">
        <v>17</v>
      </c>
      <c r="CI92">
        <f>IFERROR(IF(AX92=[1]Sheet1!$L$2,VLOOKUP(CB92,[1]Sheet1!$X$3:$Y$7,2,TRUE),IF(AX92=[1]Sheet1!$L$3,VLOOKUP(CB92,[1]Sheet1!$Z$3:$AA$7,2,TRUE),VLOOKUP(CB92,[1]Sheet1!$AB$3:$AC$7,2,TRUE))),0)</f>
        <v>0</v>
      </c>
      <c r="CJ92" s="1">
        <f>IFERROR(VLOOKUP(CC92,[1]Sheet1!$U$3:$V$7,2,TRUE),0)</f>
        <v>0</v>
      </c>
      <c r="CK92" s="1">
        <f>MIN(IFERROR(IF(AX92=[1]Sheet1!$L$2,VLOOKUP(CE92,[1]Sheet1!$N$3:$O$7,2,TRUE),IF(AX92=[1]Sheet1!$L$3,VLOOKUP(CE92,[1]Sheet1!$P$3:$Q$6,2,TRUE),VLOOKUP(CE92,[1]Sheet1!$R$3:$S$6,2,TRUE))),0),INDEX([1]Sheet1!$I:$I,MATCH(CH92,[1]Sheet1!$A:$A,0)))</f>
        <v>0</v>
      </c>
      <c r="CL92" s="15" t="e">
        <f>INDEX([1]Sheet1!D:D,MATCH($CI92,[1]Sheet1!$A:$A,0))</f>
        <v>#N/A</v>
      </c>
      <c r="CM92" s="15" t="e">
        <f>INDEX([1]Sheet1!E:E,MATCH($CI92,[1]Sheet1!$A:$A,0))</f>
        <v>#N/A</v>
      </c>
      <c r="CN92" s="15" t="e">
        <f>INDEX([1]Sheet1!F:F,MATCH($CI92,[1]Sheet1!$A:$A,0))</f>
        <v>#N/A</v>
      </c>
      <c r="CO92" s="15"/>
      <c r="CP92" s="16" t="e">
        <f>IF(COUNTA(CO92)&gt;0,MIN(MIN(SUMPRODUCT(CI92:CK92,CL92:CN92),INDEX([1]Sheet1!$H:$H,MATCH(CH92,[1]Sheet1!$A:$A,0)))+1,5),MIN(SUMPRODUCT(CI92:CK92,CL92:CN92),INDEX([1]Sheet1!$H:$H,MATCH(CH92,[1]Sheet1!$A:$A,0))))</f>
        <v>#N/A</v>
      </c>
      <c r="CQ92" s="17" t="e">
        <f>SUMIFS([1]Rubric!Y:Y,[1]Rubric!V:V,BN92,[1]Rubric!W:W,P92)</f>
        <v>#VALUE!</v>
      </c>
      <c r="CR92" s="5" t="e">
        <f>INDEX([1]Rubric!D:D,MATCH(BP92,[1]Rubric!#REF!,0))</f>
        <v>#REF!</v>
      </c>
      <c r="CS92" s="5" t="e">
        <f>INDEX([1]Rubric!E:E,MATCH(Q92,[1]Rubric!#REF!,0))</f>
        <v>#REF!</v>
      </c>
      <c r="CT92" s="18" t="e">
        <f>SUM(CQ92:CS92)*[1]Rubric!$A$3</f>
        <v>#VALUE!</v>
      </c>
      <c r="CU92" s="19" t="e">
        <f t="shared" si="11"/>
        <v>#N/A</v>
      </c>
    </row>
    <row r="93" spans="1:99" ht="409.5" x14ac:dyDescent="0.25">
      <c r="A93">
        <v>92</v>
      </c>
      <c r="B93" t="s">
        <v>1250</v>
      </c>
      <c r="C93" t="str">
        <f t="shared" si="6"/>
        <v>92 - Thoughtworks</v>
      </c>
      <c r="D93" t="s">
        <v>486</v>
      </c>
      <c r="E93" t="s">
        <v>1251</v>
      </c>
      <c r="F93" s="1" t="s">
        <v>1252</v>
      </c>
      <c r="G93" s="1" t="str">
        <f>IFERROR(INDEX([1]Apollo!$C$2:$R$2344,MATCH($C93,[1]Apollo!$B$2:$B$2344,0),MATCH(G$1,[1]Apollo!$C$1:$R$1,0)),"")</f>
        <v/>
      </c>
      <c r="H93" s="1" t="s">
        <v>885</v>
      </c>
      <c r="I93" s="1" t="str">
        <f>IFERROR(INDEX([1]Apollo!$C$2:$R$2344,MATCH($C93,[1]Apollo!$B$2:$B$2344,0),MATCH(I$1,[1]Apollo!$C$1:$R$1,0)),"")</f>
        <v/>
      </c>
      <c r="J93" t="s">
        <v>459</v>
      </c>
      <c r="K93" s="1" t="str">
        <f>IFERROR(INDEX([1]Apollo!$C$2:$R$2344,MATCH($C93,[1]Apollo!$B$2:$B$2344,0),MATCH(K$1,[1]Apollo!$C$1:$R$1,0)),"")</f>
        <v/>
      </c>
      <c r="L93" s="1" t="str">
        <f>IFERROR(INDEX([1]Apollo!$C$2:$R$2344,MATCH($C93,[1]Apollo!$B$2:$B$2344,0),MATCH(L$1,[1]Apollo!$C$1:$R$1,0)),"")</f>
        <v/>
      </c>
      <c r="M93" s="1" t="s">
        <v>1253</v>
      </c>
      <c r="N93" s="1" t="s">
        <v>1254</v>
      </c>
      <c r="O93" s="1" t="str">
        <f>IFERROR(INDEX([1]Apollo!$C$2:$R$2344,MATCH($C93,[1]Apollo!$B$2:$B$2344,0),MATCH(O$1,[1]Apollo!$C$1:$R$1,0)),"")</f>
        <v/>
      </c>
      <c r="P93" s="1">
        <v>3</v>
      </c>
      <c r="Q93" s="1">
        <v>1</v>
      </c>
      <c r="R93" s="12">
        <v>26774</v>
      </c>
      <c r="S93" s="12">
        <v>24063</v>
      </c>
      <c r="T93" s="13">
        <v>33970</v>
      </c>
      <c r="U93" t="s">
        <v>188</v>
      </c>
      <c r="V93" s="1" t="str">
        <f>IFERROR(INDEX([1]Apollo!$C$2:$R$2344,MATCH($C93,[1]Apollo!$B$2:$B$2344,0),MATCH(V$1,[1]Apollo!$C$1:$R$1,0)),"")</f>
        <v/>
      </c>
      <c r="W93" t="s">
        <v>100</v>
      </c>
      <c r="X93" s="1" t="str">
        <f>IFERROR(INDEX([1]Apollo!$C$2:$R$2344,MATCH($C93,[1]Apollo!$B$2:$B$2344,0),MATCH(X$1,[1]Apollo!$C$1:$R$1,0)),"")</f>
        <v/>
      </c>
      <c r="Y93" s="1" t="str">
        <f>IFERROR(INDEX([1]Apollo!$C$2:$R$2344,MATCH($C93,[1]Apollo!$B$2:$B$2344,0),MATCH(Y$1,[1]Apollo!$C$1:$R$1,0)),"")</f>
        <v/>
      </c>
      <c r="Z93" s="1" t="str">
        <f>IFERROR(INDEX([1]Apollo!$C$2:$R$2344,MATCH($C93,[1]Apollo!$B$2:$B$2344,0),MATCH(Z$1,[1]Apollo!$C$1:$R$1,0)),"")</f>
        <v/>
      </c>
      <c r="AA93" s="2" t="str">
        <f>IFERROR(INDEX([1]Apollo!$C$2:$R$2344,MATCH($C93,[1]Apollo!$B$2:$B$2344,0),MATCH(AA$1,[1]Apollo!$C$1:$R$1,0)),"")</f>
        <v/>
      </c>
      <c r="AB93" s="3" t="str">
        <f>IFERROR(INDEX([1]Apollo!$C$2:$R$2344,MATCH($C93,[1]Apollo!$B$2:$B$2344,0),MATCH(AB$1,[1]Apollo!$C$1:$R$1,0)),"")</f>
        <v/>
      </c>
      <c r="AC93" t="s">
        <v>1255</v>
      </c>
      <c r="AD93" s="1" t="str">
        <f>IFERROR(INDEX([1]Apollo!$C$2:$R$2344,MATCH($C93,[1]Apollo!$B$2:$B$2344,0),MATCH(AD$1,[1]Apollo!$C$1:$R$1,0)),"")</f>
        <v/>
      </c>
      <c r="AE93" s="14" t="s">
        <v>1256</v>
      </c>
      <c r="AF93" s="1" t="s">
        <v>476</v>
      </c>
      <c r="AG93" s="1" t="s">
        <v>169</v>
      </c>
      <c r="AH93" s="1"/>
      <c r="AI93" s="1"/>
      <c r="AJ93" s="26" t="s">
        <v>1257</v>
      </c>
      <c r="AK93" t="s">
        <v>243</v>
      </c>
      <c r="AL93" t="s">
        <v>106</v>
      </c>
      <c r="AM93" s="1" t="s">
        <v>1258</v>
      </c>
      <c r="AN93" s="1" t="s">
        <v>360</v>
      </c>
      <c r="AO93" t="s">
        <v>245</v>
      </c>
      <c r="AP93" t="s">
        <v>246</v>
      </c>
      <c r="AQ93" s="1" t="e">
        <f>AE93=#REF!</f>
        <v>#REF!</v>
      </c>
      <c r="AR93" t="s">
        <v>1259</v>
      </c>
      <c r="AS93" s="1" t="str">
        <f>IFERROR(INDEX([1]Apollo!$C$2:$R$2344,MATCH($C93,[1]Apollo!$B$2:$B$2344,0),MATCH(AS$1,[1]Apollo!$C$1:$R$1,0)),"")</f>
        <v/>
      </c>
      <c r="AT93" s="1" t="str">
        <f t="shared" si="7"/>
        <v>http://www.linkedin.com/company/thoughtworks</v>
      </c>
      <c r="AU93" s="1" t="str">
        <f t="shared" si="8"/>
        <v>http://www.linkedin.com/company/thoughtworks/insights</v>
      </c>
      <c r="AV93" t="s">
        <v>137</v>
      </c>
      <c r="AW93" s="1" t="str">
        <f>IFERROR(INDEX([1]Apollo!$C$2:$R$2344,MATCH($C93,[1]Apollo!$B$2:$B$2344,0),MATCH(AW$1,[1]Apollo!$C$1:$R$1,0)),"")</f>
        <v/>
      </c>
      <c r="AX93" s="1" t="e">
        <f>VLOOKUP(AW93,[1]Sheet1!$K$1:$L$4,2,TRUE)</f>
        <v>#N/A</v>
      </c>
      <c r="AY93" t="s">
        <v>114</v>
      </c>
      <c r="AZ93" t="s">
        <v>113</v>
      </c>
      <c r="BA93" s="4">
        <f>INDEX('[1]Glassdoor Scores'!C:C,MATCH($A93,'[1]Glassdoor Scores'!$A:$A,0))</f>
        <v>4.2</v>
      </c>
      <c r="BB93" t="str">
        <f>INDEX('[1]Glassdoor Scores'!B:B,MATCH($A93,'[1]Glassdoor Scores'!$A:$A,0))</f>
        <v>UserTesting</v>
      </c>
      <c r="BC93">
        <f>INDEX('[1]Glassdoor Scores'!D:D,MATCH($A93,'[1]Glassdoor Scores'!$A:$A,0))</f>
        <v>540</v>
      </c>
      <c r="BD93">
        <f>INDEX('[1]Glassdoor Scores'!E:E,MATCH($A93,'[1]Glassdoor Scores'!$A:$A,0))</f>
        <v>4.0999999999999996</v>
      </c>
      <c r="BE93">
        <f>INDEX('[1]Glassdoor Scores'!F:F,MATCH($A93,'[1]Glassdoor Scores'!$A:$A,0))</f>
        <v>4</v>
      </c>
      <c r="BF93" s="5">
        <f>INDEX('[1]Glassdoor Scores'!G:G,MATCH($A93,'[1]Glassdoor Scores'!$A:$A,0))</f>
        <v>4.4000000000000004</v>
      </c>
      <c r="BG93" s="5">
        <f>INDEX('[1]Glassdoor Scores'!H:H,MATCH($A93,'[1]Glassdoor Scores'!$A:$A,0))</f>
        <v>0.92</v>
      </c>
      <c r="BH93" t="e">
        <f>BA93&lt;#REF!</f>
        <v>#REF!</v>
      </c>
      <c r="BI93" t="e">
        <f>BB93&gt;#REF!</f>
        <v>#REF!</v>
      </c>
      <c r="BJ93" t="e">
        <f>BC93&gt;#REF!</f>
        <v>#REF!</v>
      </c>
      <c r="BK93" t="e">
        <f>BD93&gt;#REF!</f>
        <v>#REF!</v>
      </c>
      <c r="BL93" t="e">
        <f>BE93&gt;#REF!</f>
        <v>#REF!</v>
      </c>
      <c r="BM93" t="e">
        <f>BF93&gt;#REF!</f>
        <v>#REF!</v>
      </c>
      <c r="BN93" t="s">
        <v>175</v>
      </c>
      <c r="BO93" s="1" t="s">
        <v>1260</v>
      </c>
      <c r="BP93">
        <v>4</v>
      </c>
      <c r="BQ93">
        <v>0</v>
      </c>
      <c r="BR93" s="1" t="s">
        <v>1261</v>
      </c>
      <c r="BS93" t="s">
        <v>1262</v>
      </c>
      <c r="BT93" s="1" t="s">
        <v>1263</v>
      </c>
      <c r="BU93" s="1"/>
      <c r="BV93" s="1"/>
      <c r="BW93" s="1"/>
      <c r="BX93" s="1"/>
      <c r="BY93" s="1"/>
      <c r="BZ93" s="1"/>
      <c r="CA93" s="1"/>
      <c r="CB93" s="1">
        <v>129</v>
      </c>
      <c r="CC93" s="6">
        <v>-0.46</v>
      </c>
      <c r="CD93" s="1">
        <v>12382</v>
      </c>
      <c r="CE93" s="6">
        <v>0</v>
      </c>
      <c r="CF93" s="6">
        <f t="shared" si="9"/>
        <v>1.0418349216604748E-2</v>
      </c>
      <c r="CG93" s="7" t="e">
        <f t="shared" si="10"/>
        <v>#VALUE!</v>
      </c>
      <c r="CH93" s="1">
        <v>1</v>
      </c>
      <c r="CI93">
        <f>IFERROR(IF(AX93=[1]Sheet1!$L$2,VLOOKUP(CB93,[1]Sheet1!$X$3:$Y$7,2,TRUE),IF(AX93=[1]Sheet1!$L$3,VLOOKUP(CB93,[1]Sheet1!$Z$3:$AA$7,2,TRUE),VLOOKUP(CB93,[1]Sheet1!$AB$3:$AC$7,2,TRUE))),0)</f>
        <v>0</v>
      </c>
      <c r="CJ93" s="1">
        <f>IFERROR(VLOOKUP(CC93,[1]Sheet1!$U$3:$V$7,2,TRUE),0)</f>
        <v>0</v>
      </c>
      <c r="CK93" s="1">
        <f>MIN(IFERROR(IF(AX93=[1]Sheet1!$L$2,VLOOKUP(CE93,[1]Sheet1!$N$3:$O$7,2,TRUE),IF(AX93=[1]Sheet1!$L$3,VLOOKUP(CE93,[1]Sheet1!$P$3:$Q$6,2,TRUE),VLOOKUP(CE93,[1]Sheet1!$R$3:$S$6,2,TRUE))),0),INDEX([1]Sheet1!$I:$I,MATCH(CH93,[1]Sheet1!$A:$A,0)))</f>
        <v>0</v>
      </c>
      <c r="CL93" s="15" t="e">
        <f>INDEX([1]Sheet1!D:D,MATCH($CI93,[1]Sheet1!$A:$A,0))</f>
        <v>#N/A</v>
      </c>
      <c r="CM93" s="15" t="e">
        <f>INDEX([1]Sheet1!E:E,MATCH($CI93,[1]Sheet1!$A:$A,0))</f>
        <v>#N/A</v>
      </c>
      <c r="CN93" s="15" t="e">
        <f>INDEX([1]Sheet1!F:F,MATCH($CI93,[1]Sheet1!$A:$A,0))</f>
        <v>#N/A</v>
      </c>
      <c r="CO93" s="15"/>
      <c r="CP93" s="16" t="e">
        <f>IF(COUNTA(CO93)&gt;0,MIN(MIN(SUMPRODUCT(CI93:CK93,CL93:CN93),INDEX([1]Sheet1!$H:$H,MATCH(CH93,[1]Sheet1!$A:$A,0)))+1,5),MIN(SUMPRODUCT(CI93:CK93,CL93:CN93),INDEX([1]Sheet1!$H:$H,MATCH(CH93,[1]Sheet1!$A:$A,0))))</f>
        <v>#N/A</v>
      </c>
      <c r="CQ93" s="17" t="e">
        <f>SUMIFS([1]Rubric!Y:Y,[1]Rubric!V:V,BN93,[1]Rubric!W:W,P93)</f>
        <v>#VALUE!</v>
      </c>
      <c r="CR93" s="5" t="e">
        <f>INDEX([1]Rubric!D:D,MATCH(BP93,[1]Rubric!#REF!,0))</f>
        <v>#REF!</v>
      </c>
      <c r="CS93" s="5" t="e">
        <f>INDEX([1]Rubric!E:E,MATCH(Q93,[1]Rubric!#REF!,0))</f>
        <v>#REF!</v>
      </c>
      <c r="CT93" s="18" t="e">
        <f>SUM(CQ93:CS93)*[1]Rubric!$A$3</f>
        <v>#VALUE!</v>
      </c>
      <c r="CU93" s="19" t="e">
        <f t="shared" si="11"/>
        <v>#N/A</v>
      </c>
    </row>
    <row r="94" spans="1:99" ht="315" x14ac:dyDescent="0.25">
      <c r="A94">
        <v>93</v>
      </c>
      <c r="B94" t="s">
        <v>1264</v>
      </c>
      <c r="C94" t="str">
        <f t="shared" si="6"/>
        <v>93 - Slalom</v>
      </c>
      <c r="D94" t="s">
        <v>486</v>
      </c>
      <c r="F94" s="1"/>
      <c r="G94" s="1" t="e">
        <f>INDEX([1]Apollo!$C$2:$R$2344,MATCH($C94,[1]Apollo!$A$2:$A$2344,0),MATCH(G$1,[1]Apollo!$C$1:$R$1,0))</f>
        <v>#N/A</v>
      </c>
      <c r="H94" s="1" t="s">
        <v>1141</v>
      </c>
      <c r="I94" s="1" t="e">
        <f>INDEX([1]Apollo!$C$2:$R$2344,MATCH($C94,[1]Apollo!$A$2:$A$2344,0),MATCH(I$1,[1]Apollo!$C$1:$R$1,0))</f>
        <v>#N/A</v>
      </c>
      <c r="K94" s="1" t="e">
        <f>INDEX([1]Apollo!$C$2:$R$2344,MATCH($C94,[1]Apollo!$A$2:$A$2344,0),MATCH(K$1,[1]Apollo!$C$1:$R$1,0))</f>
        <v>#N/A</v>
      </c>
      <c r="L94" s="1" t="e">
        <f>INDEX([1]Apollo!$C$2:$R$2344,MATCH($C94,[1]Apollo!$A$2:$A$2344,0),MATCH(L$1,[1]Apollo!$C$1:$R$1,0))</f>
        <v>#N/A</v>
      </c>
      <c r="M94" s="1"/>
      <c r="N94" s="1"/>
      <c r="O94" s="1" t="e">
        <f>INDEX([1]Apollo!$C$2:$R$2344,MATCH($C94,[1]Apollo!$A$2:$A$2344,0),MATCH(O$1,[1]Apollo!$C$1:$R$1,0))</f>
        <v>#N/A</v>
      </c>
      <c r="P94" s="1">
        <v>2.5</v>
      </c>
      <c r="Q94" s="1">
        <v>1</v>
      </c>
      <c r="V94" s="1" t="e">
        <f>INDEX([1]Apollo!$C$2:$R$2344,MATCH($C94,[1]Apollo!$A$2:$A$2344,0),MATCH(V$1,[1]Apollo!$C$1:$R$1,0))</f>
        <v>#N/A</v>
      </c>
      <c r="X94" s="1" t="e">
        <f>INDEX([1]Apollo!$C$2:$R$2344,MATCH($C94,[1]Apollo!$A$2:$A$2344,0),MATCH(X$1,[1]Apollo!$C$1:$R$1,0))</f>
        <v>#N/A</v>
      </c>
      <c r="Y94" s="1" t="e">
        <f>INDEX([1]Apollo!$C$2:$R$2344,MATCH($C94,[1]Apollo!$A$2:$A$2344,0),MATCH(Y$1,[1]Apollo!$C$1:$R$1,0))</f>
        <v>#N/A</v>
      </c>
      <c r="Z94" s="1" t="e">
        <f>INDEX([1]Apollo!$C$2:$R$2344,MATCH($C94,[1]Apollo!$A$2:$A$2344,0),MATCH(Z$1,[1]Apollo!$C$1:$R$1,0))</f>
        <v>#N/A</v>
      </c>
      <c r="AA94" s="2" t="e">
        <f>INDEX([1]Apollo!$C$2:$R$2344,MATCH($C94,[1]Apollo!$A$2:$A$2344,0),MATCH(AA$1,[1]Apollo!$C$1:$R$1,0))</f>
        <v>#N/A</v>
      </c>
      <c r="AB94" s="3" t="e">
        <f>INDEX([1]Apollo!$C$2:$R$2344,MATCH($C94,[1]Apollo!$A$2:$A$2344,0),MATCH(AB$1,[1]Apollo!$C$1:$R$1,0))</f>
        <v>#N/A</v>
      </c>
      <c r="AD94" s="1" t="e">
        <f>INDEX([1]Apollo!$C$2:$R$2344,MATCH($C94,[1]Apollo!$A$2:$A$2344,0),MATCH(AD$1,[1]Apollo!$C$1:$R$1,0))</f>
        <v>#N/A</v>
      </c>
      <c r="AE94" s="14" t="s">
        <v>1265</v>
      </c>
      <c r="AF94" s="1"/>
      <c r="AG94" s="1" t="s">
        <v>169</v>
      </c>
      <c r="AH94" s="1"/>
      <c r="AI94" s="1"/>
      <c r="AJ94" s="14" t="s">
        <v>1265</v>
      </c>
      <c r="AK94" s="1" t="s">
        <v>105</v>
      </c>
      <c r="AL94" s="1" t="s">
        <v>106</v>
      </c>
      <c r="AM94" s="1" t="s">
        <v>151</v>
      </c>
      <c r="AN94" s="1" t="s">
        <v>106</v>
      </c>
      <c r="AO94" s="1" t="s">
        <v>404</v>
      </c>
      <c r="AP94" s="1" t="s">
        <v>645</v>
      </c>
      <c r="AQ94" s="1" t="e">
        <f>AE94=#REF!</f>
        <v>#REF!</v>
      </c>
      <c r="AS94" s="1" t="e">
        <f>INDEX([1]Apollo!$C$2:$R$2344,MATCH($C94,[1]Apollo!$A$2:$A$2344,0),MATCH(AS$1,[1]Apollo!$C$1:$R$1,0))</f>
        <v>#N/A</v>
      </c>
      <c r="AT94" s="1" t="e">
        <f t="shared" si="7"/>
        <v>#N/A</v>
      </c>
      <c r="AU94" s="1" t="e">
        <f t="shared" si="8"/>
        <v>#N/A</v>
      </c>
      <c r="AW94" s="1" t="e">
        <f>INDEX([1]Apollo!$C$2:$R$2344,MATCH($C94,[1]Apollo!$A$2:$A$2344,0),MATCH(AW$1,[1]Apollo!$C$1:$R$1,0))</f>
        <v>#N/A</v>
      </c>
      <c r="AX94" s="1" t="e">
        <f>VLOOKUP(AW94,[1]Sheet1!$K$1:$L$4,2,TRUE)</f>
        <v>#N/A</v>
      </c>
      <c r="BA94">
        <v>3000</v>
      </c>
      <c r="BB94">
        <v>4.2</v>
      </c>
      <c r="BC94">
        <v>4</v>
      </c>
      <c r="BD94">
        <v>4</v>
      </c>
      <c r="BE94">
        <v>4.4000000000000004</v>
      </c>
      <c r="BF94" s="5">
        <v>0.92</v>
      </c>
      <c r="BG94" s="5">
        <v>0.95</v>
      </c>
      <c r="BH94" t="e">
        <f>BA94&lt;#REF!</f>
        <v>#REF!</v>
      </c>
      <c r="BI94" t="e">
        <f>BB94&gt;#REF!</f>
        <v>#REF!</v>
      </c>
      <c r="BJ94" t="e">
        <f>BC94&gt;#REF!</f>
        <v>#REF!</v>
      </c>
      <c r="BK94" t="e">
        <f>BD94&gt;#REF!</f>
        <v>#REF!</v>
      </c>
      <c r="BL94" t="e">
        <f>BE94&gt;#REF!</f>
        <v>#REF!</v>
      </c>
      <c r="BM94" s="5" t="e">
        <f>BF94&gt;#REF!</f>
        <v>#REF!</v>
      </c>
      <c r="BN94" t="s">
        <v>175</v>
      </c>
      <c r="BO94" s="1" t="s">
        <v>1266</v>
      </c>
      <c r="BP94">
        <v>4</v>
      </c>
      <c r="BQ94">
        <v>1</v>
      </c>
      <c r="BR94" s="1" t="s">
        <v>1267</v>
      </c>
      <c r="BS94" t="s">
        <v>1268</v>
      </c>
      <c r="BT94" s="1" t="s">
        <v>1269</v>
      </c>
      <c r="BU94" s="1"/>
      <c r="BV94" s="1"/>
      <c r="BW94" s="1"/>
      <c r="BX94" s="1"/>
      <c r="BY94" s="1"/>
      <c r="BZ94" s="1"/>
      <c r="CA94" s="1"/>
      <c r="CB94" s="1">
        <v>3779</v>
      </c>
      <c r="CC94" s="6">
        <v>1.8</v>
      </c>
      <c r="CD94" s="1">
        <v>10299</v>
      </c>
      <c r="CE94" s="6">
        <v>-0.01</v>
      </c>
      <c r="CF94" s="6">
        <f t="shared" si="9"/>
        <v>0.36692882804155741</v>
      </c>
      <c r="CG94" s="7" t="e">
        <f t="shared" si="10"/>
        <v>#N/A</v>
      </c>
      <c r="CH94" s="1">
        <v>6</v>
      </c>
      <c r="CI94">
        <f>IFERROR(IF(AX94=[1]Sheet1!$L$2,VLOOKUP(CB94,[1]Sheet1!$X$3:$Y$7,2,TRUE),IF(AX94=[1]Sheet1!$L$3,VLOOKUP(CB94,[1]Sheet1!$Z$3:$AA$7,2,TRUE),VLOOKUP(CB94,[1]Sheet1!$AB$3:$AC$7,2,TRUE))),0)</f>
        <v>0</v>
      </c>
      <c r="CJ94" s="1">
        <f>IFERROR(VLOOKUP(CC94,[1]Sheet1!$U$3:$V$7,2,TRUE),0)</f>
        <v>5</v>
      </c>
      <c r="CK94" s="1">
        <f>MIN(IFERROR(IF(AX94=[1]Sheet1!$L$2,VLOOKUP(CE94,[1]Sheet1!$N$3:$O$7,2,TRUE),IF(AX94=[1]Sheet1!$L$3,VLOOKUP(CE94,[1]Sheet1!$P$3:$Q$6,2,TRUE),VLOOKUP(CE94,[1]Sheet1!$R$3:$S$6,2,TRUE))),0),INDEX([1]Sheet1!$I:$I,MATCH(CH94,[1]Sheet1!$A:$A,0)))</f>
        <v>0</v>
      </c>
      <c r="CL94" s="15" t="e">
        <f>INDEX([1]Sheet1!D:D,MATCH($CI94,[1]Sheet1!$A:$A,0))</f>
        <v>#N/A</v>
      </c>
      <c r="CM94" s="15" t="e">
        <f>INDEX([1]Sheet1!E:E,MATCH($CI94,[1]Sheet1!$A:$A,0))</f>
        <v>#N/A</v>
      </c>
      <c r="CN94" s="15" t="e">
        <f>INDEX([1]Sheet1!F:F,MATCH($CI94,[1]Sheet1!$A:$A,0))</f>
        <v>#N/A</v>
      </c>
      <c r="CO94" s="15"/>
      <c r="CP94" s="16" t="e">
        <f>IF(COUNTA(CO94)&gt;0,MIN(MIN(SUMPRODUCT(CI94:CK94,CL94:CN94),INDEX([1]Sheet1!$H:$H,MATCH(CH94,[1]Sheet1!$A:$A,0)))+1,5),MIN(SUMPRODUCT(CI94:CK94,CL94:CN94),INDEX([1]Sheet1!$H:$H,MATCH(CH94,[1]Sheet1!$A:$A,0))))</f>
        <v>#N/A</v>
      </c>
      <c r="CQ94" s="17" t="e">
        <f>SUMIFS([1]Rubric!Y:Y,[1]Rubric!V:V,BN94,[1]Rubric!W:W,P94)</f>
        <v>#VALUE!</v>
      </c>
      <c r="CR94" s="5" t="e">
        <f>INDEX([1]Rubric!D:D,MATCH(BP94,[1]Rubric!#REF!,0))</f>
        <v>#REF!</v>
      </c>
      <c r="CS94" s="5" t="e">
        <f>INDEX([1]Rubric!E:E,MATCH(Q94,[1]Rubric!#REF!,0))</f>
        <v>#REF!</v>
      </c>
      <c r="CT94" s="18" t="e">
        <f>SUM(CQ94:CS94)*[1]Rubric!$A$3</f>
        <v>#VALUE!</v>
      </c>
      <c r="CU94" s="19" t="e">
        <f t="shared" si="11"/>
        <v>#N/A</v>
      </c>
    </row>
    <row r="95" spans="1:99" ht="409.5" x14ac:dyDescent="0.25">
      <c r="A95">
        <v>94</v>
      </c>
      <c r="B95" t="s">
        <v>975</v>
      </c>
      <c r="C95" t="str">
        <f t="shared" si="6"/>
        <v>94 - Dayforce</v>
      </c>
      <c r="D95" t="s">
        <v>486</v>
      </c>
      <c r="E95" t="s">
        <v>1270</v>
      </c>
      <c r="F95" s="1" t="s">
        <v>1271</v>
      </c>
      <c r="G95" s="1" t="str">
        <f>IFERROR(INDEX([1]Apollo!$C$2:$R$2344,MATCH($C95,[1]Apollo!$B$2:$B$2344,0),MATCH(G$1,[1]Apollo!$C$1:$R$1,0)),"")</f>
        <v/>
      </c>
      <c r="H95" s="1" t="s">
        <v>324</v>
      </c>
      <c r="I95" s="1" t="str">
        <f>IFERROR(INDEX([1]Apollo!$C$2:$R$2344,MATCH($C95,[1]Apollo!$B$2:$B$2344,0),MATCH(I$1,[1]Apollo!$C$1:$R$1,0)),"")</f>
        <v/>
      </c>
      <c r="J95" t="s">
        <v>1272</v>
      </c>
      <c r="K95" s="1" t="str">
        <f>IFERROR(INDEX([1]Apollo!$C$2:$R$2344,MATCH($C95,[1]Apollo!$B$2:$B$2344,0),MATCH(K$1,[1]Apollo!$C$1:$R$1,0)),"")</f>
        <v/>
      </c>
      <c r="L95" s="1" t="str">
        <f>IFERROR(INDEX([1]Apollo!$C$2:$R$2344,MATCH($C95,[1]Apollo!$B$2:$B$2344,0),MATCH(L$1,[1]Apollo!$C$1:$R$1,0)),"")</f>
        <v/>
      </c>
      <c r="M95" s="1" t="s">
        <v>1273</v>
      </c>
      <c r="N95" s="1" t="s">
        <v>1274</v>
      </c>
      <c r="O95" s="1" t="str">
        <f>IFERROR(INDEX([1]Apollo!$C$2:$R$2344,MATCH($C95,[1]Apollo!$B$2:$B$2344,0),MATCH(O$1,[1]Apollo!$C$1:$R$1,0)),"")</f>
        <v/>
      </c>
      <c r="P95" s="1" t="s">
        <v>480</v>
      </c>
      <c r="Q95" s="1" t="s">
        <v>480</v>
      </c>
      <c r="R95" s="12">
        <v>2161</v>
      </c>
      <c r="S95" s="12">
        <v>1753</v>
      </c>
      <c r="T95" s="13">
        <v>39448</v>
      </c>
      <c r="U95" t="s">
        <v>188</v>
      </c>
      <c r="V95" s="1" t="str">
        <f>IFERROR(INDEX([1]Apollo!$C$2:$R$2344,MATCH($C95,[1]Apollo!$B$2:$B$2344,0),MATCH(V$1,[1]Apollo!$C$1:$R$1,0)),"")</f>
        <v/>
      </c>
      <c r="W95" t="s">
        <v>100</v>
      </c>
      <c r="X95" s="1" t="str">
        <f>IFERROR(INDEX([1]Apollo!$C$2:$R$2344,MATCH($C95,[1]Apollo!$B$2:$B$2344,0),MATCH(X$1,[1]Apollo!$C$1:$R$1,0)),"")</f>
        <v/>
      </c>
      <c r="Y95" s="1" t="str">
        <f>IFERROR(INDEX([1]Apollo!$C$2:$R$2344,MATCH($C95,[1]Apollo!$B$2:$B$2344,0),MATCH(Y$1,[1]Apollo!$C$1:$R$1,0)),"")</f>
        <v/>
      </c>
      <c r="Z95" s="1" t="str">
        <f>IFERROR(INDEX([1]Apollo!$C$2:$R$2344,MATCH($C95,[1]Apollo!$B$2:$B$2344,0),MATCH(Z$1,[1]Apollo!$C$1:$R$1,0)),"")</f>
        <v/>
      </c>
      <c r="AA95" s="2" t="str">
        <f>IFERROR(INDEX([1]Apollo!$C$2:$R$2344,MATCH($C95,[1]Apollo!$B$2:$B$2344,0),MATCH(AA$1,[1]Apollo!$C$1:$R$1,0)),"")</f>
        <v/>
      </c>
      <c r="AB95" s="3" t="str">
        <f>IFERROR(INDEX([1]Apollo!$C$2:$R$2344,MATCH($C95,[1]Apollo!$B$2:$B$2344,0),MATCH(AB$1,[1]Apollo!$C$1:$R$1,0)),"")</f>
        <v/>
      </c>
      <c r="AC95" t="s">
        <v>1275</v>
      </c>
      <c r="AD95" s="1" t="str">
        <f>IFERROR(INDEX([1]Apollo!$C$2:$R$2344,MATCH($C95,[1]Apollo!$B$2:$B$2344,0),MATCH(AD$1,[1]Apollo!$C$1:$R$1,0)),"")</f>
        <v/>
      </c>
      <c r="AE95" s="1" t="s">
        <v>480</v>
      </c>
      <c r="AF95" s="1"/>
      <c r="AG95" s="1" t="s">
        <v>480</v>
      </c>
      <c r="AH95" s="1"/>
      <c r="AI95" s="1"/>
      <c r="AJ95" s="1" t="s">
        <v>1276</v>
      </c>
      <c r="AK95" s="1" t="s">
        <v>480</v>
      </c>
      <c r="AL95" s="1" t="s">
        <v>480</v>
      </c>
      <c r="AM95" s="1" t="s">
        <v>480</v>
      </c>
      <c r="AN95" s="1" t="s">
        <v>976</v>
      </c>
      <c r="AO95" s="1" t="s">
        <v>361</v>
      </c>
      <c r="AP95" s="1" t="s">
        <v>1001</v>
      </c>
      <c r="AQ95" s="1" t="e">
        <f>AE95=#REF!</f>
        <v>#REF!</v>
      </c>
      <c r="AS95" s="1" t="str">
        <f>IFERROR(INDEX([1]Apollo!$C$2:$R$2344,MATCH($C95,[1]Apollo!$B$2:$B$2344,0),MATCH(AS$1,[1]Apollo!$C$1:$R$1,0)),"")</f>
        <v/>
      </c>
      <c r="AT95" s="1" t="str">
        <f t="shared" si="7"/>
        <v/>
      </c>
      <c r="AU95" s="1" t="str">
        <f t="shared" si="8"/>
        <v>/insights</v>
      </c>
      <c r="AV95" t="s">
        <v>112</v>
      </c>
      <c r="AW95" s="1" t="str">
        <f>IFERROR(INDEX([1]Apollo!$C$2:$R$2344,MATCH($C95,[1]Apollo!$B$2:$B$2344,0),MATCH(AW$1,[1]Apollo!$C$1:$R$1,0)),"")</f>
        <v/>
      </c>
      <c r="AX95" s="1" t="e">
        <f>VLOOKUP(AW95,[1]Sheet1!$K$1:$L$4,2,TRUE)</f>
        <v>#N/A</v>
      </c>
      <c r="AY95" t="s">
        <v>138</v>
      </c>
      <c r="AZ95" t="s">
        <v>113</v>
      </c>
      <c r="BA95" s="4">
        <f>INDEX('[1]Glassdoor Scores'!C:C,MATCH($A95,'[1]Glassdoor Scores'!$A:$A,0))</f>
        <v>4.5</v>
      </c>
      <c r="BB95" t="str">
        <f>INDEX('[1]Glassdoor Scores'!B:B,MATCH($A95,'[1]Glassdoor Scores'!$A:$A,0))</f>
        <v>Nasuni</v>
      </c>
      <c r="BC95">
        <f>INDEX('[1]Glassdoor Scores'!D:D,MATCH($A95,'[1]Glassdoor Scores'!$A:$A,0))</f>
        <v>230</v>
      </c>
      <c r="BD95">
        <f>INDEX('[1]Glassdoor Scores'!E:E,MATCH($A95,'[1]Glassdoor Scores'!$A:$A,0))</f>
        <v>4.2</v>
      </c>
      <c r="BE95">
        <f>INDEX('[1]Glassdoor Scores'!F:F,MATCH($A95,'[1]Glassdoor Scores'!$A:$A,0))</f>
        <v>4.4000000000000004</v>
      </c>
      <c r="BF95" s="5">
        <f>INDEX('[1]Glassdoor Scores'!G:G,MATCH($A95,'[1]Glassdoor Scores'!$A:$A,0))</f>
        <v>4.7</v>
      </c>
      <c r="BG95" s="5">
        <f>INDEX('[1]Glassdoor Scores'!H:H,MATCH($A95,'[1]Glassdoor Scores'!$A:$A,0))</f>
        <v>0.96</v>
      </c>
      <c r="BH95" t="e">
        <f>BA95&lt;#REF!</f>
        <v>#REF!</v>
      </c>
      <c r="BI95" t="e">
        <f>BB95&gt;#REF!</f>
        <v>#REF!</v>
      </c>
      <c r="BJ95" t="e">
        <f>BC95&gt;#REF!</f>
        <v>#REF!</v>
      </c>
      <c r="BK95" t="e">
        <f>BD95&gt;#REF!</f>
        <v>#REF!</v>
      </c>
      <c r="BL95" t="e">
        <f>BE95&gt;#REF!</f>
        <v>#REF!</v>
      </c>
      <c r="BM95" t="e">
        <f>BF95&gt;#REF!</f>
        <v>#REF!</v>
      </c>
      <c r="BN95" t="s">
        <v>440</v>
      </c>
      <c r="BO95" s="1" t="s">
        <v>1277</v>
      </c>
      <c r="BP95">
        <v>5</v>
      </c>
      <c r="BQ95">
        <v>0</v>
      </c>
      <c r="BR95" s="1" t="s">
        <v>1278</v>
      </c>
      <c r="BS95" t="s">
        <v>1279</v>
      </c>
      <c r="BT95" s="1" t="s">
        <v>1280</v>
      </c>
      <c r="BU95" s="1"/>
      <c r="BV95" s="1"/>
      <c r="BW95" s="1"/>
      <c r="BX95" s="1"/>
      <c r="BY95" s="1"/>
      <c r="BZ95" s="1"/>
      <c r="CA95" s="1"/>
      <c r="CB95" s="28">
        <v>205</v>
      </c>
      <c r="CC95" s="6">
        <v>0</v>
      </c>
      <c r="CD95" s="1">
        <v>6716</v>
      </c>
      <c r="CE95" s="6">
        <v>-0.01</v>
      </c>
      <c r="CF95" s="6">
        <f t="shared" si="9"/>
        <v>3.0524121500893391E-2</v>
      </c>
      <c r="CG95" s="7" t="e">
        <f t="shared" si="10"/>
        <v>#VALUE!</v>
      </c>
      <c r="CH95" s="1">
        <v>8</v>
      </c>
      <c r="CI95">
        <f>IFERROR(IF(AX95=[1]Sheet1!$L$2,VLOOKUP(CB95,[1]Sheet1!$X$3:$Y$7,2,TRUE),IF(AX95=[1]Sheet1!$L$3,VLOOKUP(CB95,[1]Sheet1!$Z$3:$AA$7,2,TRUE),VLOOKUP(CB95,[1]Sheet1!$AB$3:$AC$7,2,TRUE))),0)</f>
        <v>0</v>
      </c>
      <c r="CJ95" s="1">
        <f>IFERROR(VLOOKUP(CC95,[1]Sheet1!$U$3:$V$7,2,TRUE),0)</f>
        <v>3</v>
      </c>
      <c r="CK95" s="1">
        <f>MIN(IFERROR(IF(AX95=[1]Sheet1!$L$2,VLOOKUP(CE95,[1]Sheet1!$N$3:$O$7,2,TRUE),IF(AX95=[1]Sheet1!$L$3,VLOOKUP(CE95,[1]Sheet1!$P$3:$Q$6,2,TRUE),VLOOKUP(CE95,[1]Sheet1!$R$3:$S$6,2,TRUE))),0),INDEX([1]Sheet1!$I:$I,MATCH(CH95,[1]Sheet1!$A:$A,0)))</f>
        <v>0</v>
      </c>
      <c r="CL95" s="15" t="e">
        <f>INDEX([1]Sheet1!D:D,MATCH($CI95,[1]Sheet1!$A:$A,0))</f>
        <v>#N/A</v>
      </c>
      <c r="CM95" s="15" t="e">
        <f>INDEX([1]Sheet1!E:E,MATCH($CI95,[1]Sheet1!$A:$A,0))</f>
        <v>#N/A</v>
      </c>
      <c r="CN95" s="15" t="e">
        <f>INDEX([1]Sheet1!F:F,MATCH($CI95,[1]Sheet1!$A:$A,0))</f>
        <v>#N/A</v>
      </c>
      <c r="CO95" s="15"/>
      <c r="CP95" s="16" t="e">
        <f>IF(COUNTA(CO95)&gt;0,MIN(MIN(SUMPRODUCT(CI95:CK95,CL95:CN95),INDEX([1]Sheet1!$H:$H,MATCH(CH95,[1]Sheet1!$A:$A,0)))+1,5),MIN(SUMPRODUCT(CI95:CK95,CL95:CN95),INDEX([1]Sheet1!$H:$H,MATCH(CH95,[1]Sheet1!$A:$A,0))))</f>
        <v>#N/A</v>
      </c>
      <c r="CQ95" s="17" t="e">
        <f>SUMIFS([1]Rubric!Y:Y,[1]Rubric!V:V,BN95,[1]Rubric!W:W,P95)</f>
        <v>#VALUE!</v>
      </c>
      <c r="CR95" s="5" t="e">
        <f>INDEX([1]Rubric!D:D,MATCH(BP95,[1]Rubric!#REF!,0))</f>
        <v>#REF!</v>
      </c>
      <c r="CS95" s="5" t="e">
        <f>INDEX([1]Rubric!E:E,MATCH(Q95,[1]Rubric!#REF!,0))</f>
        <v>#REF!</v>
      </c>
      <c r="CT95" s="18" t="e">
        <f>SUM(CQ95:CS95)*[1]Rubric!$A$3</f>
        <v>#VALUE!</v>
      </c>
      <c r="CU95" s="19" t="e">
        <f t="shared" si="11"/>
        <v>#N/A</v>
      </c>
    </row>
    <row r="96" spans="1:99" ht="409.5" x14ac:dyDescent="0.25">
      <c r="A96">
        <v>95</v>
      </c>
      <c r="B96" t="s">
        <v>1281</v>
      </c>
      <c r="C96" t="str">
        <f t="shared" si="6"/>
        <v>95 - Ansys</v>
      </c>
      <c r="D96" t="s">
        <v>486</v>
      </c>
      <c r="F96" s="1"/>
      <c r="G96" s="1" t="e">
        <f>INDEX([1]Apollo!$C$2:$R$2344,MATCH($C96,[1]Apollo!$A$2:$A$2344,0),MATCH(G$1,[1]Apollo!$C$1:$R$1,0))</f>
        <v>#N/A</v>
      </c>
      <c r="H96" s="1" t="s">
        <v>1282</v>
      </c>
      <c r="I96" s="1" t="e">
        <f>INDEX([1]Apollo!$C$2:$R$2344,MATCH($C96,[1]Apollo!$A$2:$A$2344,0),MATCH(I$1,[1]Apollo!$C$1:$R$1,0))</f>
        <v>#N/A</v>
      </c>
      <c r="K96" s="1" t="e">
        <f>INDEX([1]Apollo!$C$2:$R$2344,MATCH($C96,[1]Apollo!$A$2:$A$2344,0),MATCH(K$1,[1]Apollo!$C$1:$R$1,0))</f>
        <v>#N/A</v>
      </c>
      <c r="L96" s="1" t="e">
        <f>INDEX([1]Apollo!$C$2:$R$2344,MATCH($C96,[1]Apollo!$A$2:$A$2344,0),MATCH(L$1,[1]Apollo!$C$1:$R$1,0))</f>
        <v>#N/A</v>
      </c>
      <c r="M96" s="1"/>
      <c r="N96" s="1"/>
      <c r="O96" s="1" t="e">
        <f>INDEX([1]Apollo!$C$2:$R$2344,MATCH($C96,[1]Apollo!$A$2:$A$2344,0),MATCH(O$1,[1]Apollo!$C$1:$R$1,0))</f>
        <v>#N/A</v>
      </c>
      <c r="P96" s="1">
        <v>3</v>
      </c>
      <c r="Q96" s="1">
        <v>4</v>
      </c>
      <c r="V96" s="1" t="e">
        <f>INDEX([1]Apollo!$C$2:$R$2344,MATCH($C96,[1]Apollo!$A$2:$A$2344,0),MATCH(V$1,[1]Apollo!$C$1:$R$1,0))</f>
        <v>#N/A</v>
      </c>
      <c r="X96" s="1" t="e">
        <f>INDEX([1]Apollo!$C$2:$R$2344,MATCH($C96,[1]Apollo!$A$2:$A$2344,0),MATCH(X$1,[1]Apollo!$C$1:$R$1,0))</f>
        <v>#N/A</v>
      </c>
      <c r="Y96" s="1" t="e">
        <f>INDEX([1]Apollo!$C$2:$R$2344,MATCH($C96,[1]Apollo!$A$2:$A$2344,0),MATCH(Y$1,[1]Apollo!$C$1:$R$1,0))</f>
        <v>#N/A</v>
      </c>
      <c r="Z96" s="1" t="e">
        <f>INDEX([1]Apollo!$C$2:$R$2344,MATCH($C96,[1]Apollo!$A$2:$A$2344,0),MATCH(Z$1,[1]Apollo!$C$1:$R$1,0))</f>
        <v>#N/A</v>
      </c>
      <c r="AA96" s="2" t="e">
        <f>INDEX([1]Apollo!$C$2:$R$2344,MATCH($C96,[1]Apollo!$A$2:$A$2344,0),MATCH(AA$1,[1]Apollo!$C$1:$R$1,0))</f>
        <v>#N/A</v>
      </c>
      <c r="AB96" s="3" t="e">
        <f>INDEX([1]Apollo!$C$2:$R$2344,MATCH($C96,[1]Apollo!$A$2:$A$2344,0),MATCH(AB$1,[1]Apollo!$C$1:$R$1,0))</f>
        <v>#N/A</v>
      </c>
      <c r="AD96" s="1" t="e">
        <f>INDEX([1]Apollo!$C$2:$R$2344,MATCH($C96,[1]Apollo!$A$2:$A$2344,0),MATCH(AD$1,[1]Apollo!$C$1:$R$1,0))</f>
        <v>#N/A</v>
      </c>
      <c r="AE96" s="14" t="s">
        <v>1283</v>
      </c>
      <c r="AF96" s="1"/>
      <c r="AG96" s="1" t="s">
        <v>169</v>
      </c>
      <c r="AH96" s="14" t="s">
        <v>1284</v>
      </c>
      <c r="AI96" s="1" t="s">
        <v>1285</v>
      </c>
      <c r="AJ96" s="14" t="s">
        <v>1286</v>
      </c>
      <c r="AK96" s="1" t="s">
        <v>105</v>
      </c>
      <c r="AL96" s="1" t="s">
        <v>106</v>
      </c>
      <c r="AM96" s="1" t="s">
        <v>644</v>
      </c>
      <c r="AN96" s="1" t="s">
        <v>360</v>
      </c>
      <c r="AO96" s="1" t="s">
        <v>404</v>
      </c>
      <c r="AP96" s="1" t="s">
        <v>645</v>
      </c>
      <c r="AQ96" s="1" t="e">
        <f>AE96=#REF!</f>
        <v>#REF!</v>
      </c>
      <c r="AS96" s="1" t="e">
        <f>INDEX([1]Apollo!$C$2:$R$2344,MATCH($C96,[1]Apollo!$A$2:$A$2344,0),MATCH(AS$1,[1]Apollo!$C$1:$R$1,0))</f>
        <v>#N/A</v>
      </c>
      <c r="AT96" s="1" t="e">
        <f t="shared" si="7"/>
        <v>#N/A</v>
      </c>
      <c r="AU96" s="1" t="e">
        <f t="shared" si="8"/>
        <v>#N/A</v>
      </c>
      <c r="AW96" s="1" t="e">
        <f>INDEX([1]Apollo!$C$2:$R$2344,MATCH($C96,[1]Apollo!$A$2:$A$2344,0),MATCH(AW$1,[1]Apollo!$C$1:$R$1,0))</f>
        <v>#N/A</v>
      </c>
      <c r="AX96" s="1" t="e">
        <f>VLOOKUP(AW96,[1]Sheet1!$K$1:$L$4,2,TRUE)</f>
        <v>#N/A</v>
      </c>
      <c r="BA96">
        <v>2800</v>
      </c>
      <c r="BB96">
        <v>4.4000000000000004</v>
      </c>
      <c r="BC96">
        <v>4.2</v>
      </c>
      <c r="BD96">
        <v>4.0999999999999996</v>
      </c>
      <c r="BE96">
        <v>4.3</v>
      </c>
      <c r="BF96" s="5">
        <v>0.95</v>
      </c>
      <c r="BG96" s="5">
        <v>0.95</v>
      </c>
      <c r="BH96" t="e">
        <f>BA96&lt;#REF!</f>
        <v>#REF!</v>
      </c>
      <c r="BI96" t="e">
        <f>BB96&gt;#REF!</f>
        <v>#REF!</v>
      </c>
      <c r="BJ96" t="e">
        <f>BC96&gt;#REF!</f>
        <v>#REF!</v>
      </c>
      <c r="BK96" t="e">
        <f>BD96&gt;#REF!</f>
        <v>#REF!</v>
      </c>
      <c r="BL96" t="e">
        <f>BE96&gt;#REF!</f>
        <v>#REF!</v>
      </c>
      <c r="BM96" s="5" t="e">
        <f>BF96&gt;#REF!</f>
        <v>#REF!</v>
      </c>
      <c r="BN96" t="s">
        <v>115</v>
      </c>
      <c r="BO96" s="1" t="s">
        <v>1287</v>
      </c>
      <c r="BP96">
        <v>4</v>
      </c>
      <c r="BQ96" t="s">
        <v>1288</v>
      </c>
      <c r="BR96" s="1" t="s">
        <v>1289</v>
      </c>
      <c r="BS96" t="s">
        <v>1290</v>
      </c>
      <c r="BT96" s="1" t="s">
        <v>1291</v>
      </c>
      <c r="BU96" s="1"/>
      <c r="BV96" s="1"/>
      <c r="BW96" s="1"/>
      <c r="BX96" s="1"/>
      <c r="BY96" s="1"/>
      <c r="BZ96" s="1"/>
      <c r="CA96" s="1"/>
      <c r="CB96" s="1">
        <v>67</v>
      </c>
      <c r="CC96" s="6">
        <v>-0.56999999999999995</v>
      </c>
      <c r="CD96" s="1">
        <v>6392</v>
      </c>
      <c r="CE96" s="6">
        <v>-0.1</v>
      </c>
      <c r="CF96" s="6">
        <f t="shared" si="9"/>
        <v>1.0481852315394244E-2</v>
      </c>
      <c r="CG96" s="7" t="e">
        <f t="shared" si="10"/>
        <v>#N/A</v>
      </c>
      <c r="CH96" s="1">
        <v>1</v>
      </c>
      <c r="CI96">
        <f>IFERROR(IF(AX96=[1]Sheet1!$L$2,VLOOKUP(CB96,[1]Sheet1!$X$3:$Y$7,2,TRUE),IF(AX96=[1]Sheet1!$L$3,VLOOKUP(CB96,[1]Sheet1!$Z$3:$AA$7,2,TRUE),VLOOKUP(CB96,[1]Sheet1!$AB$3:$AC$7,2,TRUE))),0)</f>
        <v>0</v>
      </c>
      <c r="CJ96" s="1">
        <f>IFERROR(VLOOKUP(CC96,[1]Sheet1!$U$3:$V$7,2,TRUE),0)</f>
        <v>0</v>
      </c>
      <c r="CK96" s="1">
        <f>MIN(IFERROR(IF(AX96=[1]Sheet1!$L$2,VLOOKUP(CE96,[1]Sheet1!$N$3:$O$7,2,TRUE),IF(AX96=[1]Sheet1!$L$3,VLOOKUP(CE96,[1]Sheet1!$P$3:$Q$6,2,TRUE),VLOOKUP(CE96,[1]Sheet1!$R$3:$S$6,2,TRUE))),0),INDEX([1]Sheet1!$I:$I,MATCH(CH96,[1]Sheet1!$A:$A,0)))</f>
        <v>0</v>
      </c>
      <c r="CL96" s="15" t="e">
        <f>INDEX([1]Sheet1!D:D,MATCH($CI96,[1]Sheet1!$A:$A,0))</f>
        <v>#N/A</v>
      </c>
      <c r="CM96" s="15" t="e">
        <f>INDEX([1]Sheet1!E:E,MATCH($CI96,[1]Sheet1!$A:$A,0))</f>
        <v>#N/A</v>
      </c>
      <c r="CN96" s="15" t="e">
        <f>INDEX([1]Sheet1!F:F,MATCH($CI96,[1]Sheet1!$A:$A,0))</f>
        <v>#N/A</v>
      </c>
      <c r="CO96" s="15"/>
      <c r="CP96" s="16" t="e">
        <f>IF(COUNTA(CO96)&gt;0,MIN(MIN(SUMPRODUCT(CI96:CK96,CL96:CN96),INDEX([1]Sheet1!$H:$H,MATCH(CH96,[1]Sheet1!$A:$A,0)))+1,5),MIN(SUMPRODUCT(CI96:CK96,CL96:CN96),INDEX([1]Sheet1!$H:$H,MATCH(CH96,[1]Sheet1!$A:$A,0))))</f>
        <v>#N/A</v>
      </c>
      <c r="CQ96" s="17" t="e">
        <f>SUMIFS([1]Rubric!Y:Y,[1]Rubric!V:V,BN96,[1]Rubric!W:W,P96)</f>
        <v>#VALUE!</v>
      </c>
      <c r="CR96" s="5" t="e">
        <f>INDEX([1]Rubric!D:D,MATCH(BP96,[1]Rubric!#REF!,0))</f>
        <v>#REF!</v>
      </c>
      <c r="CS96" s="5" t="e">
        <f>INDEX([1]Rubric!E:E,MATCH(Q96,[1]Rubric!#REF!,0))</f>
        <v>#REF!</v>
      </c>
      <c r="CT96" s="18" t="e">
        <f>SUM(CQ96:CS96)*[1]Rubric!$A$3</f>
        <v>#VALUE!</v>
      </c>
      <c r="CU96" s="19" t="e">
        <f t="shared" si="11"/>
        <v>#N/A</v>
      </c>
    </row>
    <row r="97" spans="1:99" ht="409.5" x14ac:dyDescent="0.25">
      <c r="A97">
        <v>96</v>
      </c>
      <c r="B97" t="s">
        <v>1292</v>
      </c>
      <c r="C97" t="str">
        <f t="shared" si="6"/>
        <v>96 - Seeking Alpha Search - A top U.S. executive search firm.</v>
      </c>
      <c r="D97" t="s">
        <v>486</v>
      </c>
      <c r="F97" s="1"/>
      <c r="G97" s="1" t="e">
        <f>INDEX([1]Apollo!$C$2:$R$2344,MATCH($C97,[1]Apollo!$A$2:$A$2344,0),MATCH(G$1,[1]Apollo!$C$1:$R$1,0))</f>
        <v>#N/A</v>
      </c>
      <c r="H97" s="1"/>
      <c r="I97" s="1" t="e">
        <f>INDEX([1]Apollo!$C$2:$R$2344,MATCH($C97,[1]Apollo!$A$2:$A$2344,0),MATCH(I$1,[1]Apollo!$C$1:$R$1,0))</f>
        <v>#N/A</v>
      </c>
      <c r="K97" s="1" t="e">
        <f>INDEX([1]Apollo!$C$2:$R$2344,MATCH($C97,[1]Apollo!$A$2:$A$2344,0),MATCH(K$1,[1]Apollo!$C$1:$R$1,0))</f>
        <v>#N/A</v>
      </c>
      <c r="L97" s="1" t="e">
        <f>INDEX([1]Apollo!$C$2:$R$2344,MATCH($C97,[1]Apollo!$A$2:$A$2344,0),MATCH(L$1,[1]Apollo!$C$1:$R$1,0))</f>
        <v>#N/A</v>
      </c>
      <c r="M97" s="1"/>
      <c r="N97" s="1"/>
      <c r="O97" s="1" t="e">
        <f>INDEX([1]Apollo!$C$2:$R$2344,MATCH($C97,[1]Apollo!$A$2:$A$2344,0),MATCH(O$1,[1]Apollo!$C$1:$R$1,0))</f>
        <v>#N/A</v>
      </c>
      <c r="P97" s="1">
        <v>3.5</v>
      </c>
      <c r="Q97" s="1">
        <v>1</v>
      </c>
      <c r="V97" s="1" t="e">
        <f>INDEX([1]Apollo!$C$2:$R$2344,MATCH($C97,[1]Apollo!$A$2:$A$2344,0),MATCH(V$1,[1]Apollo!$C$1:$R$1,0))</f>
        <v>#N/A</v>
      </c>
      <c r="X97" s="1" t="e">
        <f>INDEX([1]Apollo!$C$2:$R$2344,MATCH($C97,[1]Apollo!$A$2:$A$2344,0),MATCH(X$1,[1]Apollo!$C$1:$R$1,0))</f>
        <v>#N/A</v>
      </c>
      <c r="Y97" s="1" t="e">
        <f>INDEX([1]Apollo!$C$2:$R$2344,MATCH($C97,[1]Apollo!$A$2:$A$2344,0),MATCH(Y$1,[1]Apollo!$C$1:$R$1,0))</f>
        <v>#N/A</v>
      </c>
      <c r="Z97" s="1" t="e">
        <f>INDEX([1]Apollo!$C$2:$R$2344,MATCH($C97,[1]Apollo!$A$2:$A$2344,0),MATCH(Z$1,[1]Apollo!$C$1:$R$1,0))</f>
        <v>#N/A</v>
      </c>
      <c r="AA97" s="2" t="e">
        <f>INDEX([1]Apollo!$C$2:$R$2344,MATCH($C97,[1]Apollo!$A$2:$A$2344,0),MATCH(AA$1,[1]Apollo!$C$1:$R$1,0))</f>
        <v>#N/A</v>
      </c>
      <c r="AB97" s="3" t="e">
        <f>INDEX([1]Apollo!$C$2:$R$2344,MATCH($C97,[1]Apollo!$A$2:$A$2344,0),MATCH(AB$1,[1]Apollo!$C$1:$R$1,0))</f>
        <v>#N/A</v>
      </c>
      <c r="AD97" s="1" t="e">
        <f>INDEX([1]Apollo!$C$2:$R$2344,MATCH($C97,[1]Apollo!$A$2:$A$2344,0),MATCH(AD$1,[1]Apollo!$C$1:$R$1,0))</f>
        <v>#N/A</v>
      </c>
      <c r="AE97" s="14" t="s">
        <v>1293</v>
      </c>
      <c r="AF97" s="1" t="s">
        <v>168</v>
      </c>
      <c r="AG97" s="1" t="s">
        <v>169</v>
      </c>
      <c r="AH97" s="1"/>
      <c r="AI97" s="1"/>
      <c r="AJ97" s="14" t="s">
        <v>1293</v>
      </c>
      <c r="AK97" s="1" t="s">
        <v>668</v>
      </c>
      <c r="AL97" s="1" t="s">
        <v>106</v>
      </c>
      <c r="AM97" s="1" t="s">
        <v>840</v>
      </c>
      <c r="AN97" s="1" t="s">
        <v>1038</v>
      </c>
      <c r="AO97" s="1" t="s">
        <v>349</v>
      </c>
      <c r="AP97" s="1" t="s">
        <v>669</v>
      </c>
      <c r="AQ97" s="1" t="e">
        <f>AE97=#REF!</f>
        <v>#REF!</v>
      </c>
      <c r="AS97" s="1" t="e">
        <f>INDEX([1]Apollo!$C$2:$R$2344,MATCH($C97,[1]Apollo!$A$2:$A$2344,0),MATCH(AS$1,[1]Apollo!$C$1:$R$1,0))</f>
        <v>#N/A</v>
      </c>
      <c r="AT97" s="1" t="e">
        <f t="shared" si="7"/>
        <v>#N/A</v>
      </c>
      <c r="AU97" s="1" t="e">
        <f t="shared" si="8"/>
        <v>#N/A</v>
      </c>
      <c r="AW97" s="1" t="e">
        <f>INDEX([1]Apollo!$C$2:$R$2344,MATCH($C97,[1]Apollo!$A$2:$A$2344,0),MATCH(AW$1,[1]Apollo!$C$1:$R$1,0))</f>
        <v>#N/A</v>
      </c>
      <c r="AX97" s="1" t="e">
        <f>VLOOKUP(AW97,[1]Sheet1!$K$1:$L$4,2,TRUE)</f>
        <v>#N/A</v>
      </c>
      <c r="BA97">
        <v>190</v>
      </c>
      <c r="BB97">
        <v>4.2</v>
      </c>
      <c r="BC97">
        <v>4.3</v>
      </c>
      <c r="BD97">
        <v>4.0999999999999996</v>
      </c>
      <c r="BE97">
        <v>4.2</v>
      </c>
      <c r="BF97" s="5">
        <v>0.94</v>
      </c>
      <c r="BG97" s="5">
        <v>0.95</v>
      </c>
      <c r="BH97" t="e">
        <f>BA97&lt;#REF!</f>
        <v>#REF!</v>
      </c>
      <c r="BI97" t="e">
        <f>BB97&gt;#REF!</f>
        <v>#REF!</v>
      </c>
      <c r="BJ97" t="e">
        <f>BC97&gt;#REF!</f>
        <v>#REF!</v>
      </c>
      <c r="BK97" t="e">
        <f>BD97&gt;#REF!</f>
        <v>#REF!</v>
      </c>
      <c r="BL97" t="e">
        <f>BE97&gt;#REF!</f>
        <v>#REF!</v>
      </c>
      <c r="BM97" s="5" t="e">
        <f>BF97&gt;#REF!</f>
        <v>#REF!</v>
      </c>
      <c r="BN97" t="s">
        <v>115</v>
      </c>
      <c r="BO97" s="1" t="s">
        <v>1294</v>
      </c>
      <c r="BP97">
        <v>5</v>
      </c>
      <c r="BQ97">
        <v>0</v>
      </c>
      <c r="BR97" s="1" t="s">
        <v>1295</v>
      </c>
      <c r="BS97" t="s">
        <v>1296</v>
      </c>
      <c r="BT97" s="1" t="s">
        <v>1297</v>
      </c>
      <c r="BU97" s="1"/>
      <c r="BV97" s="1"/>
      <c r="BW97" s="1"/>
      <c r="BX97" s="1"/>
      <c r="BY97" s="1"/>
      <c r="BZ97" s="1"/>
      <c r="CA97" s="1"/>
      <c r="CB97" s="24">
        <v>2</v>
      </c>
      <c r="CC97" s="6" t="s">
        <v>480</v>
      </c>
      <c r="CD97" s="1"/>
      <c r="CE97" s="6" t="s">
        <v>480</v>
      </c>
      <c r="CF97" s="6" t="str">
        <f t="shared" si="9"/>
        <v/>
      </c>
      <c r="CG97" s="7" t="e">
        <f t="shared" si="10"/>
        <v>#N/A</v>
      </c>
      <c r="CH97" s="1">
        <v>17</v>
      </c>
      <c r="CI97">
        <f>IFERROR(IF(AX97=[1]Sheet1!$L$2,VLOOKUP(CB97,[1]Sheet1!$X$3:$Y$7,2,TRUE),IF(AX97=[1]Sheet1!$L$3,VLOOKUP(CB97,[1]Sheet1!$Z$3:$AA$7,2,TRUE),VLOOKUP(CB97,[1]Sheet1!$AB$3:$AC$7,2,TRUE))),0)</f>
        <v>0</v>
      </c>
      <c r="CJ97" s="1">
        <f>IFERROR(VLOOKUP(CC97,[1]Sheet1!$U$3:$V$7,2,TRUE),0)</f>
        <v>0</v>
      </c>
      <c r="CK97" s="1">
        <f>MIN(IFERROR(IF(AX97=[1]Sheet1!$L$2,VLOOKUP(CE97,[1]Sheet1!$N$3:$O$7,2,TRUE),IF(AX97=[1]Sheet1!$L$3,VLOOKUP(CE97,[1]Sheet1!$P$3:$Q$6,2,TRUE),VLOOKUP(CE97,[1]Sheet1!$R$3:$S$6,2,TRUE))),0),INDEX([1]Sheet1!$I:$I,MATCH(CH97,[1]Sheet1!$A:$A,0)))</f>
        <v>0</v>
      </c>
      <c r="CL97" s="15" t="e">
        <f>INDEX([1]Sheet1!D:D,MATCH($CI97,[1]Sheet1!$A:$A,0))</f>
        <v>#N/A</v>
      </c>
      <c r="CM97" s="15" t="e">
        <f>INDEX([1]Sheet1!E:E,MATCH($CI97,[1]Sheet1!$A:$A,0))</f>
        <v>#N/A</v>
      </c>
      <c r="CN97" s="15" t="e">
        <f>INDEX([1]Sheet1!F:F,MATCH($CI97,[1]Sheet1!$A:$A,0))</f>
        <v>#N/A</v>
      </c>
      <c r="CO97" s="15"/>
      <c r="CP97" s="16" t="e">
        <f>IF(COUNTA(CO97)&gt;0,MIN(MIN(SUMPRODUCT(CI97:CK97,CL97:CN97),INDEX([1]Sheet1!$H:$H,MATCH(CH97,[1]Sheet1!$A:$A,0)))+1,5),MIN(SUMPRODUCT(CI97:CK97,CL97:CN97),INDEX([1]Sheet1!$H:$H,MATCH(CH97,[1]Sheet1!$A:$A,0))))</f>
        <v>#N/A</v>
      </c>
      <c r="CQ97" s="17" t="e">
        <f>SUMIFS([1]Rubric!Y:Y,[1]Rubric!V:V,BN97,[1]Rubric!W:W,P97)</f>
        <v>#VALUE!</v>
      </c>
      <c r="CR97" s="5" t="e">
        <f>INDEX([1]Rubric!D:D,MATCH(BP97,[1]Rubric!#REF!,0))</f>
        <v>#REF!</v>
      </c>
      <c r="CS97" s="5" t="e">
        <f>INDEX([1]Rubric!E:E,MATCH(Q97,[1]Rubric!#REF!,0))</f>
        <v>#REF!</v>
      </c>
      <c r="CT97" s="18" t="e">
        <f>SUM(CQ97:CS97)*[1]Rubric!$A$3</f>
        <v>#VALUE!</v>
      </c>
      <c r="CU97" s="19" t="e">
        <f t="shared" si="11"/>
        <v>#N/A</v>
      </c>
    </row>
    <row r="98" spans="1:99" ht="409.5" x14ac:dyDescent="0.25">
      <c r="A98">
        <v>97</v>
      </c>
      <c r="B98" t="s">
        <v>1298</v>
      </c>
      <c r="C98" t="str">
        <f t="shared" si="6"/>
        <v>97 - American Pacific Mortgage</v>
      </c>
      <c r="D98" t="s">
        <v>486</v>
      </c>
      <c r="E98" t="s">
        <v>1299</v>
      </c>
      <c r="F98" s="1" t="s">
        <v>1300</v>
      </c>
      <c r="G98" s="1" t="str">
        <f>IFERROR(INDEX([1]Apollo!$C$2:$R$2344,MATCH($C98,[1]Apollo!$B$2:$B$2344,0),MATCH(G$1,[1]Apollo!$C$1:$R$1,0)),"")</f>
        <v/>
      </c>
      <c r="H98" s="1"/>
      <c r="I98" s="1" t="str">
        <f>IFERROR(INDEX([1]Apollo!$C$2:$R$2344,MATCH($C98,[1]Apollo!$B$2:$B$2344,0),MATCH(I$1,[1]Apollo!$C$1:$R$1,0)),"")</f>
        <v/>
      </c>
      <c r="J98" t="s">
        <v>1301</v>
      </c>
      <c r="K98" s="1" t="str">
        <f>IFERROR(INDEX([1]Apollo!$C$2:$R$2344,MATCH($C98,[1]Apollo!$B$2:$B$2344,0),MATCH(K$1,[1]Apollo!$C$1:$R$1,0)),"")</f>
        <v/>
      </c>
      <c r="L98" s="1" t="str">
        <f>IFERROR(INDEX([1]Apollo!$C$2:$R$2344,MATCH($C98,[1]Apollo!$B$2:$B$2344,0),MATCH(L$1,[1]Apollo!$C$1:$R$1,0)),"")</f>
        <v/>
      </c>
      <c r="M98" s="1" t="s">
        <v>1302</v>
      </c>
      <c r="N98" s="1"/>
      <c r="O98" s="1" t="str">
        <f>IFERROR(INDEX([1]Apollo!$C$2:$R$2344,MATCH($C98,[1]Apollo!$B$2:$B$2344,0),MATCH(O$1,[1]Apollo!$C$1:$R$1,0)),"")</f>
        <v/>
      </c>
      <c r="P98" s="1">
        <v>2</v>
      </c>
      <c r="Q98" s="1">
        <v>1</v>
      </c>
      <c r="R98" s="12">
        <v>304151</v>
      </c>
      <c r="S98" s="12">
        <v>287483</v>
      </c>
      <c r="T98" s="13">
        <v>35065</v>
      </c>
      <c r="U98" t="s">
        <v>99</v>
      </c>
      <c r="V98" s="1" t="str">
        <f>IFERROR(INDEX([1]Apollo!$C$2:$R$2344,MATCH($C98,[1]Apollo!$B$2:$B$2344,0),MATCH(V$1,[1]Apollo!$C$1:$R$1,0)),"")</f>
        <v/>
      </c>
      <c r="W98" t="s">
        <v>231</v>
      </c>
      <c r="X98" s="1" t="str">
        <f>IFERROR(INDEX([1]Apollo!$C$2:$R$2344,MATCH($C98,[1]Apollo!$B$2:$B$2344,0),MATCH(X$1,[1]Apollo!$C$1:$R$1,0)),"")</f>
        <v/>
      </c>
      <c r="Y98" s="1" t="str">
        <f>IFERROR(INDEX([1]Apollo!$C$2:$R$2344,MATCH($C98,[1]Apollo!$B$2:$B$2344,0),MATCH(Y$1,[1]Apollo!$C$1:$R$1,0)),"")</f>
        <v/>
      </c>
      <c r="Z98" s="1" t="str">
        <f>IFERROR(INDEX([1]Apollo!$C$2:$R$2344,MATCH($C98,[1]Apollo!$B$2:$B$2344,0),MATCH(Z$1,[1]Apollo!$C$1:$R$1,0)),"")</f>
        <v/>
      </c>
      <c r="AA98" s="2" t="str">
        <f>IFERROR(INDEX([1]Apollo!$C$2:$R$2344,MATCH($C98,[1]Apollo!$B$2:$B$2344,0),MATCH(AA$1,[1]Apollo!$C$1:$R$1,0)),"")</f>
        <v/>
      </c>
      <c r="AB98" s="3" t="str">
        <f>IFERROR(INDEX([1]Apollo!$C$2:$R$2344,MATCH($C98,[1]Apollo!$B$2:$B$2344,0),MATCH(AB$1,[1]Apollo!$C$1:$R$1,0)),"")</f>
        <v/>
      </c>
      <c r="AC98" t="s">
        <v>1303</v>
      </c>
      <c r="AD98" s="1" t="str">
        <f>IFERROR(INDEX([1]Apollo!$C$2:$R$2344,MATCH($C98,[1]Apollo!$B$2:$B$2344,0),MATCH(AD$1,[1]Apollo!$C$1:$R$1,0)),"")</f>
        <v/>
      </c>
      <c r="AE98" s="14" t="s">
        <v>1304</v>
      </c>
      <c r="AF98" s="1"/>
      <c r="AG98" s="1" t="s">
        <v>169</v>
      </c>
      <c r="AH98" s="14" t="s">
        <v>1305</v>
      </c>
      <c r="AI98" s="1" t="s">
        <v>1306</v>
      </c>
      <c r="AJ98" s="14" t="s">
        <v>1307</v>
      </c>
      <c r="AK98" s="1" t="s">
        <v>1308</v>
      </c>
      <c r="AL98" s="1" t="s">
        <v>106</v>
      </c>
      <c r="AM98" s="1" t="s">
        <v>840</v>
      </c>
      <c r="AN98" s="1" t="s">
        <v>841</v>
      </c>
      <c r="AO98" s="1" t="s">
        <v>1309</v>
      </c>
      <c r="AP98" s="1" t="s">
        <v>1310</v>
      </c>
      <c r="AQ98" s="1" t="e">
        <f>AE98=#REF!</f>
        <v>#REF!</v>
      </c>
      <c r="AR98" t="s">
        <v>1311</v>
      </c>
      <c r="AS98" s="1" t="str">
        <f>IFERROR(INDEX([1]Apollo!$C$2:$R$2344,MATCH($C98,[1]Apollo!$B$2:$B$2344,0),MATCH(AS$1,[1]Apollo!$C$1:$R$1,0)),"")</f>
        <v/>
      </c>
      <c r="AT98" s="1" t="str">
        <f t="shared" si="7"/>
        <v>https://www.linkedin.com/company/american-pacific-mortgage/</v>
      </c>
      <c r="AU98" s="1" t="str">
        <f t="shared" si="8"/>
        <v>https://www.linkedin.com/company/american-pacific-mortgage//insights</v>
      </c>
      <c r="AV98" t="s">
        <v>174</v>
      </c>
      <c r="AW98" s="1">
        <v>2500</v>
      </c>
      <c r="AX98" s="1" t="str">
        <f>VLOOKUP(AW98,[1]Sheet1!$K$1:$L$4,2,TRUE)</f>
        <v>&lt;10,000</v>
      </c>
      <c r="AZ98" t="s">
        <v>138</v>
      </c>
      <c r="BA98" s="23">
        <f>INDEX('[1]Glassdoor Scores'!C:C,MATCH($A98,'[1]Glassdoor Scores'!$A:$A,0))</f>
        <v>4.7</v>
      </c>
      <c r="BB98" t="str">
        <f>INDEX('[1]Glassdoor Scores'!B:B,MATCH($A98,'[1]Glassdoor Scores'!$A:$A,0))</f>
        <v>Deel</v>
      </c>
      <c r="BC98">
        <f>INDEX('[1]Glassdoor Scores'!D:D,MATCH($A98,'[1]Glassdoor Scores'!$A:$A,0))</f>
        <v>620</v>
      </c>
      <c r="BD98">
        <f>INDEX('[1]Glassdoor Scores'!E:E,MATCH($A98,'[1]Glassdoor Scores'!$A:$A,0))</f>
        <v>4.4000000000000004</v>
      </c>
      <c r="BE98">
        <f>INDEX('[1]Glassdoor Scores'!F:F,MATCH($A98,'[1]Glassdoor Scores'!$A:$A,0))</f>
        <v>4.5999999999999996</v>
      </c>
      <c r="BF98" s="17">
        <f>INDEX('[1]Glassdoor Scores'!G:G,MATCH($A98,'[1]Glassdoor Scores'!$A:$A,0))</f>
        <v>4.8</v>
      </c>
      <c r="BG98" s="17">
        <f>INDEX('[1]Glassdoor Scores'!H:H,MATCH($A98,'[1]Glassdoor Scores'!$A:$A,0))</f>
        <v>0.98</v>
      </c>
      <c r="BH98" t="e">
        <f>BA98&lt;#REF!</f>
        <v>#REF!</v>
      </c>
      <c r="BI98" t="e">
        <f>BB98&gt;#REF!</f>
        <v>#REF!</v>
      </c>
      <c r="BJ98" t="e">
        <f>BC98&gt;#REF!</f>
        <v>#REF!</v>
      </c>
      <c r="BK98" t="e">
        <f>BD98&gt;#REF!</f>
        <v>#REF!</v>
      </c>
      <c r="BL98" t="e">
        <f>BE98&gt;#REF!</f>
        <v>#REF!</v>
      </c>
      <c r="BM98" t="e">
        <f>BF98&gt;#REF!</f>
        <v>#REF!</v>
      </c>
      <c r="BN98" t="s">
        <v>115</v>
      </c>
      <c r="BO98" s="1" t="s">
        <v>1312</v>
      </c>
      <c r="BP98">
        <v>4</v>
      </c>
      <c r="BQ98">
        <v>0</v>
      </c>
      <c r="BR98" s="1" t="s">
        <v>1313</v>
      </c>
      <c r="BS98" t="s">
        <v>1314</v>
      </c>
      <c r="BT98" s="1" t="s">
        <v>1315</v>
      </c>
      <c r="BU98" s="1"/>
      <c r="BV98" s="1"/>
      <c r="BW98" s="1"/>
      <c r="BX98" s="1"/>
      <c r="BY98" s="1"/>
      <c r="BZ98" s="1"/>
      <c r="CA98" s="1"/>
      <c r="CB98" s="24">
        <v>25</v>
      </c>
      <c r="CC98" s="6" t="s">
        <v>480</v>
      </c>
      <c r="CD98" s="1">
        <v>1414</v>
      </c>
      <c r="CE98" s="6">
        <v>0</v>
      </c>
      <c r="CF98" s="6">
        <f t="shared" si="9"/>
        <v>1.768033946251768E-2</v>
      </c>
      <c r="CG98" s="7">
        <f t="shared" si="10"/>
        <v>0.56559999999999999</v>
      </c>
      <c r="CH98" s="1">
        <v>14</v>
      </c>
      <c r="CI98">
        <f>IFERROR(IF(AX98=[1]Sheet1!$L$2,VLOOKUP(CB98,[1]Sheet1!$X$3:$Y$7,2,TRUE),IF(AX98=[1]Sheet1!$L$3,VLOOKUP(CB98,[1]Sheet1!$Z$3:$AA$7,2,TRUE),VLOOKUP(CB98,[1]Sheet1!$AB$3:$AC$7,2,TRUE))),0)</f>
        <v>3</v>
      </c>
      <c r="CJ98" s="1">
        <f>IFERROR(VLOOKUP(CC98,[1]Sheet1!$U$3:$V$7,2,TRUE),0)</f>
        <v>0</v>
      </c>
      <c r="CK98" s="1">
        <f>MIN(IFERROR(IF(AX98=[1]Sheet1!$L$2,VLOOKUP(CE98,[1]Sheet1!$N$3:$O$7,2,TRUE),IF(AX98=[1]Sheet1!$L$3,VLOOKUP(CE98,[1]Sheet1!$P$3:$Q$6,2,TRUE),VLOOKUP(CE98,[1]Sheet1!$R$3:$S$6,2,TRUE))),0),INDEX([1]Sheet1!$I:$I,MATCH(CH98,[1]Sheet1!$A:$A,0)))</f>
        <v>2</v>
      </c>
      <c r="CL98" s="15">
        <f>INDEX([1]Sheet1!D:D,MATCH($CI98,[1]Sheet1!$A:$A,0))</f>
        <v>0</v>
      </c>
      <c r="CM98" s="15">
        <f>INDEX([1]Sheet1!E:E,MATCH($CI98,[1]Sheet1!$A:$A,0))</f>
        <v>0</v>
      </c>
      <c r="CN98" s="15">
        <f>INDEX([1]Sheet1!F:F,MATCH($CI98,[1]Sheet1!$A:$A,0))</f>
        <v>0</v>
      </c>
      <c r="CO98" s="15"/>
      <c r="CP98" s="16">
        <f>IF(COUNTA(CO98)&gt;0,MIN(MIN(SUMPRODUCT(CI98:CK98,CL98:CN98),INDEX([1]Sheet1!$H:$H,MATCH(CH98,[1]Sheet1!$A:$A,0)))+1,5),MIN(SUMPRODUCT(CI98:CK98,CL98:CN98),INDEX([1]Sheet1!$H:$H,MATCH(CH98,[1]Sheet1!$A:$A,0))))</f>
        <v>0</v>
      </c>
      <c r="CQ98" s="17" t="e">
        <f>SUMIFS([1]Rubric!Y:Y,[1]Rubric!V:V,BN98,[1]Rubric!W:W,P98)</f>
        <v>#VALUE!</v>
      </c>
      <c r="CR98" s="17" t="e">
        <f>INDEX([1]Rubric!D:D,MATCH(BP98,[1]Rubric!#REF!,0))</f>
        <v>#REF!</v>
      </c>
      <c r="CS98" s="17" t="e">
        <f>INDEX([1]Rubric!E:E,MATCH(Q98,[1]Rubric!#REF!,0))</f>
        <v>#REF!</v>
      </c>
      <c r="CT98" s="18" t="e">
        <f>SUM(CQ98:CS98)*[1]Rubric!$A$3</f>
        <v>#VALUE!</v>
      </c>
      <c r="CU98" s="19" t="e">
        <f t="shared" si="11"/>
        <v>#VALUE!</v>
      </c>
    </row>
    <row r="99" spans="1:99" ht="409.5" x14ac:dyDescent="0.25">
      <c r="A99">
        <v>98</v>
      </c>
      <c r="B99" t="s">
        <v>1316</v>
      </c>
      <c r="C99" t="str">
        <f t="shared" si="6"/>
        <v>98 - BILL</v>
      </c>
      <c r="D99" t="s">
        <v>486</v>
      </c>
      <c r="E99" t="s">
        <v>1317</v>
      </c>
      <c r="F99" s="1" t="s">
        <v>1318</v>
      </c>
      <c r="G99" s="1" t="str">
        <f>IFERROR(INDEX([1]Apollo!$C$2:$R$2344,MATCH($C99,[1]Apollo!$B$2:$B$2344,0),MATCH(G$1,[1]Apollo!$C$1:$R$1,0)),"")</f>
        <v/>
      </c>
      <c r="H99" s="1"/>
      <c r="I99" s="1" t="str">
        <f>IFERROR(INDEX([1]Apollo!$C$2:$R$2344,MATCH($C99,[1]Apollo!$B$2:$B$2344,0),MATCH(I$1,[1]Apollo!$C$1:$R$1,0)),"")</f>
        <v/>
      </c>
      <c r="J99" t="s">
        <v>637</v>
      </c>
      <c r="K99" s="1" t="str">
        <f>IFERROR(INDEX([1]Apollo!$C$2:$R$2344,MATCH($C99,[1]Apollo!$B$2:$B$2344,0),MATCH(K$1,[1]Apollo!$C$1:$R$1,0)),"")</f>
        <v/>
      </c>
      <c r="L99" s="1" t="str">
        <f>IFERROR(INDEX([1]Apollo!$C$2:$R$2344,MATCH($C99,[1]Apollo!$B$2:$B$2344,0),MATCH(L$1,[1]Apollo!$C$1:$R$1,0)),"")</f>
        <v/>
      </c>
      <c r="M99" s="1" t="s">
        <v>1319</v>
      </c>
      <c r="N99" s="1" t="s">
        <v>1320</v>
      </c>
      <c r="O99" s="1" t="str">
        <f>IFERROR(INDEX([1]Apollo!$C$2:$R$2344,MATCH($C99,[1]Apollo!$B$2:$B$2344,0),MATCH(O$1,[1]Apollo!$C$1:$R$1,0)),"")</f>
        <v/>
      </c>
      <c r="P99" s="1">
        <v>4</v>
      </c>
      <c r="Q99" s="1">
        <v>4</v>
      </c>
      <c r="R99" s="12">
        <v>46661</v>
      </c>
      <c r="S99" s="12">
        <v>42513</v>
      </c>
      <c r="T99" s="13">
        <v>38930</v>
      </c>
      <c r="U99" t="s">
        <v>99</v>
      </c>
      <c r="V99" s="1" t="str">
        <f>IFERROR(INDEX([1]Apollo!$C$2:$R$2344,MATCH($C99,[1]Apollo!$B$2:$B$2344,0),MATCH(V$1,[1]Apollo!$C$1:$R$1,0)),"")</f>
        <v/>
      </c>
      <c r="W99" t="s">
        <v>100</v>
      </c>
      <c r="X99" s="1" t="str">
        <f>IFERROR(INDEX([1]Apollo!$C$2:$R$2344,MATCH($C99,[1]Apollo!$B$2:$B$2344,0),MATCH(X$1,[1]Apollo!$C$1:$R$1,0)),"")</f>
        <v/>
      </c>
      <c r="Y99" s="1" t="str">
        <f>IFERROR(INDEX([1]Apollo!$C$2:$R$2344,MATCH($C99,[1]Apollo!$B$2:$B$2344,0),MATCH(Y$1,[1]Apollo!$C$1:$R$1,0)),"")</f>
        <v/>
      </c>
      <c r="Z99" s="1" t="str">
        <f>IFERROR(INDEX([1]Apollo!$C$2:$R$2344,MATCH($C99,[1]Apollo!$B$2:$B$2344,0),MATCH(Z$1,[1]Apollo!$C$1:$R$1,0)),"")</f>
        <v/>
      </c>
      <c r="AA99" s="2" t="str">
        <f>IFERROR(INDEX([1]Apollo!$C$2:$R$2344,MATCH($C99,[1]Apollo!$B$2:$B$2344,0),MATCH(AA$1,[1]Apollo!$C$1:$R$1,0)),"")</f>
        <v/>
      </c>
      <c r="AB99" s="3" t="str">
        <f>IFERROR(INDEX([1]Apollo!$C$2:$R$2344,MATCH($C99,[1]Apollo!$B$2:$B$2344,0),MATCH(AB$1,[1]Apollo!$C$1:$R$1,0)),"")</f>
        <v/>
      </c>
      <c r="AC99" t="s">
        <v>1321</v>
      </c>
      <c r="AD99" s="1" t="str">
        <f>IFERROR(INDEX([1]Apollo!$C$2:$R$2344,MATCH($C99,[1]Apollo!$B$2:$B$2344,0),MATCH(AD$1,[1]Apollo!$C$1:$R$1,0)),"")</f>
        <v/>
      </c>
      <c r="AE99" s="14" t="s">
        <v>1322</v>
      </c>
      <c r="AF99" s="1"/>
      <c r="AG99" s="1" t="s">
        <v>103</v>
      </c>
      <c r="AH99" s="14" t="s">
        <v>1322</v>
      </c>
      <c r="AI99" s="1" t="s">
        <v>895</v>
      </c>
      <c r="AJ99" s="14" t="s">
        <v>1322</v>
      </c>
      <c r="AK99" s="1" t="s">
        <v>170</v>
      </c>
      <c r="AL99" s="1" t="s">
        <v>106</v>
      </c>
      <c r="AM99" s="1" t="s">
        <v>840</v>
      </c>
      <c r="AN99" s="1" t="s">
        <v>1038</v>
      </c>
      <c r="AO99" s="1" t="s">
        <v>106</v>
      </c>
      <c r="AP99" s="1" t="s">
        <v>172</v>
      </c>
      <c r="AQ99" s="1" t="e">
        <f>AE99=#REF!</f>
        <v>#REF!</v>
      </c>
      <c r="AR99" t="s">
        <v>1323</v>
      </c>
      <c r="AS99" s="1" t="str">
        <f>IFERROR(INDEX([1]Apollo!$C$2:$R$2344,MATCH($C99,[1]Apollo!$B$2:$B$2344,0),MATCH(AS$1,[1]Apollo!$C$1:$R$1,0)),"")</f>
        <v/>
      </c>
      <c r="AT99" s="1" t="str">
        <f t="shared" si="7"/>
        <v>https://www.linkedin.com/company/bill-com</v>
      </c>
      <c r="AU99" s="1" t="str">
        <f t="shared" si="8"/>
        <v>https://www.linkedin.com/company/bill-com/insights</v>
      </c>
      <c r="AV99" t="s">
        <v>174</v>
      </c>
      <c r="AW99" s="1">
        <v>2600</v>
      </c>
      <c r="AX99" s="1" t="str">
        <f>VLOOKUP(AW99,[1]Sheet1!$K$1:$L$4,2,TRUE)</f>
        <v>&lt;10,000</v>
      </c>
      <c r="AY99" t="s">
        <v>114</v>
      </c>
      <c r="AZ99" t="s">
        <v>138</v>
      </c>
      <c r="BA99" s="23">
        <f>INDEX('[1]Glassdoor Scores'!C:C,MATCH($A99,'[1]Glassdoor Scores'!$A:$A,0))</f>
        <v>4.5999999999999996</v>
      </c>
      <c r="BB99" t="str">
        <f>INDEX('[1]Glassdoor Scores'!B:B,MATCH($A99,'[1]Glassdoor Scores'!$A:$A,0))</f>
        <v>Duolingo</v>
      </c>
      <c r="BC99">
        <f>INDEX('[1]Glassdoor Scores'!D:D,MATCH($A99,'[1]Glassdoor Scores'!$A:$A,0))</f>
        <v>410</v>
      </c>
      <c r="BD99">
        <f>INDEX('[1]Glassdoor Scores'!E:E,MATCH($A99,'[1]Glassdoor Scores'!$A:$A,0))</f>
        <v>4.4000000000000004</v>
      </c>
      <c r="BE99">
        <f>INDEX('[1]Glassdoor Scores'!F:F,MATCH($A99,'[1]Glassdoor Scores'!$A:$A,0))</f>
        <v>4.5</v>
      </c>
      <c r="BF99" s="17">
        <f>INDEX('[1]Glassdoor Scores'!G:G,MATCH($A99,'[1]Glassdoor Scores'!$A:$A,0))</f>
        <v>4.8</v>
      </c>
      <c r="BG99" s="17">
        <f>INDEX('[1]Glassdoor Scores'!H:H,MATCH($A99,'[1]Glassdoor Scores'!$A:$A,0))</f>
        <v>0.97</v>
      </c>
      <c r="BH99" t="e">
        <f>BA99&lt;#REF!</f>
        <v>#REF!</v>
      </c>
      <c r="BI99" t="e">
        <f>BB99&gt;#REF!</f>
        <v>#REF!</v>
      </c>
      <c r="BJ99" t="e">
        <f>BC99&gt;#REF!</f>
        <v>#REF!</v>
      </c>
      <c r="BK99" t="e">
        <f>BD99&gt;#REF!</f>
        <v>#REF!</v>
      </c>
      <c r="BL99" t="e">
        <f>BE99&gt;#REF!</f>
        <v>#REF!</v>
      </c>
      <c r="BM99" t="e">
        <f>BF99&gt;#REF!</f>
        <v>#REF!</v>
      </c>
      <c r="BN99" t="s">
        <v>440</v>
      </c>
      <c r="BO99" s="1" t="s">
        <v>1324</v>
      </c>
      <c r="BP99">
        <v>5</v>
      </c>
      <c r="BQ99">
        <v>0</v>
      </c>
      <c r="BR99" s="1" t="s">
        <v>1325</v>
      </c>
      <c r="BS99" t="s">
        <v>1326</v>
      </c>
      <c r="BT99" s="1" t="s">
        <v>1327</v>
      </c>
      <c r="BU99" s="1"/>
      <c r="BV99" s="1"/>
      <c r="BW99" s="1"/>
      <c r="BX99" s="1"/>
      <c r="BY99" s="1"/>
      <c r="BZ99" s="1"/>
      <c r="CA99" s="1"/>
      <c r="CB99" s="1">
        <v>149</v>
      </c>
      <c r="CC99" s="6">
        <v>-0.05</v>
      </c>
      <c r="CD99" s="1">
        <v>3399</v>
      </c>
      <c r="CE99" s="6">
        <v>0</v>
      </c>
      <c r="CF99" s="6">
        <f t="shared" si="9"/>
        <v>4.3836422477199176E-2</v>
      </c>
      <c r="CG99" s="7">
        <f t="shared" si="10"/>
        <v>1.3073076923076923</v>
      </c>
      <c r="CH99" s="1">
        <v>1</v>
      </c>
      <c r="CI99">
        <f>IFERROR(IF(AX99=[1]Sheet1!$L$2,VLOOKUP(CB99,[1]Sheet1!$X$3:$Y$7,2,TRUE),IF(AX99=[1]Sheet1!$L$3,VLOOKUP(CB99,[1]Sheet1!$Z$3:$AA$7,2,TRUE),VLOOKUP(CB99,[1]Sheet1!$AB$3:$AC$7,2,TRUE))),0)</f>
        <v>4</v>
      </c>
      <c r="CJ99" s="1">
        <f>IFERROR(VLOOKUP(CC99,[1]Sheet1!$U$3:$V$7,2,TRUE),0)</f>
        <v>2</v>
      </c>
      <c r="CK99" s="1">
        <f>MIN(IFERROR(IF(AX99=[1]Sheet1!$L$2,VLOOKUP(CE99,[1]Sheet1!$N$3:$O$7,2,TRUE),IF(AX99=[1]Sheet1!$L$3,VLOOKUP(CE99,[1]Sheet1!$P$3:$Q$6,2,TRUE),VLOOKUP(CE99,[1]Sheet1!$R$3:$S$6,2,TRUE))),0),INDEX([1]Sheet1!$I:$I,MATCH(CH99,[1]Sheet1!$A:$A,0)))</f>
        <v>2</v>
      </c>
      <c r="CL99" s="15">
        <f>INDEX([1]Sheet1!D:D,MATCH($CI99,[1]Sheet1!$A:$A,0))</f>
        <v>0</v>
      </c>
      <c r="CM99" s="15">
        <f>INDEX([1]Sheet1!E:E,MATCH($CI99,[1]Sheet1!$A:$A,0))</f>
        <v>0.5</v>
      </c>
      <c r="CN99" s="15">
        <f>INDEX([1]Sheet1!F:F,MATCH($CI99,[1]Sheet1!$A:$A,0))</f>
        <v>0</v>
      </c>
      <c r="CO99" s="15"/>
      <c r="CP99" s="16">
        <f>IF(COUNTA(CO99)&gt;0,MIN(MIN(SUMPRODUCT(CI99:CK99,CL99:CN99),INDEX([1]Sheet1!$H:$H,MATCH(CH99,[1]Sheet1!$A:$A,0)))+1,5),MIN(SUMPRODUCT(CI99:CK99,CL99:CN99),INDEX([1]Sheet1!$H:$H,MATCH(CH99,[1]Sheet1!$A:$A,0))))</f>
        <v>1</v>
      </c>
      <c r="CQ99" s="17" t="e">
        <f>SUMIFS([1]Rubric!Y:Y,[1]Rubric!V:V,BN99,[1]Rubric!W:W,P99)</f>
        <v>#VALUE!</v>
      </c>
      <c r="CR99" s="17" t="e">
        <f>INDEX([1]Rubric!D:D,MATCH(BP99,[1]Rubric!#REF!,0))</f>
        <v>#REF!</v>
      </c>
      <c r="CS99" s="17" t="e">
        <f>INDEX([1]Rubric!E:E,MATCH(Q99,[1]Rubric!#REF!,0))</f>
        <v>#REF!</v>
      </c>
      <c r="CT99" s="18" t="e">
        <f>SUM(CQ99:CS99)*[1]Rubric!$A$3</f>
        <v>#VALUE!</v>
      </c>
      <c r="CU99" s="19" t="e">
        <f t="shared" si="11"/>
        <v>#VALUE!</v>
      </c>
    </row>
    <row r="100" spans="1:99" ht="315" x14ac:dyDescent="0.25">
      <c r="A100">
        <v>99</v>
      </c>
      <c r="B100" t="s">
        <v>1328</v>
      </c>
      <c r="C100" t="str">
        <f t="shared" si="6"/>
        <v>99 - AI/R</v>
      </c>
      <c r="D100" t="s">
        <v>486</v>
      </c>
      <c r="F100" s="1"/>
      <c r="G100" s="1" t="e">
        <f>INDEX([1]Apollo!$C$2:$R$2344,MATCH($C100,[1]Apollo!$A$2:$A$2344,0),MATCH(G$1,[1]Apollo!$C$1:$R$1,0))</f>
        <v>#N/A</v>
      </c>
      <c r="H100" s="1" t="s">
        <v>458</v>
      </c>
      <c r="I100" s="1" t="e">
        <f>INDEX([1]Apollo!$C$2:$R$2344,MATCH($C100,[1]Apollo!$A$2:$A$2344,0),MATCH(I$1,[1]Apollo!$C$1:$R$1,0))</f>
        <v>#N/A</v>
      </c>
      <c r="K100" s="1" t="e">
        <f>INDEX([1]Apollo!$C$2:$R$2344,MATCH($C100,[1]Apollo!$A$2:$A$2344,0),MATCH(K$1,[1]Apollo!$C$1:$R$1,0))</f>
        <v>#N/A</v>
      </c>
      <c r="L100" s="1" t="e">
        <f>INDEX([1]Apollo!$C$2:$R$2344,MATCH($C100,[1]Apollo!$A$2:$A$2344,0),MATCH(L$1,[1]Apollo!$C$1:$R$1,0))</f>
        <v>#N/A</v>
      </c>
      <c r="M100" s="1"/>
      <c r="N100" s="1"/>
      <c r="O100" s="1" t="e">
        <f>INDEX([1]Apollo!$C$2:$R$2344,MATCH($C100,[1]Apollo!$A$2:$A$2344,0),MATCH(O$1,[1]Apollo!$C$1:$R$1,0))</f>
        <v>#N/A</v>
      </c>
      <c r="P100" s="1">
        <v>3</v>
      </c>
      <c r="Q100" s="1">
        <v>2</v>
      </c>
      <c r="V100" s="1" t="e">
        <f>INDEX([1]Apollo!$C$2:$R$2344,MATCH($C100,[1]Apollo!$A$2:$A$2344,0),MATCH(V$1,[1]Apollo!$C$1:$R$1,0))</f>
        <v>#N/A</v>
      </c>
      <c r="X100" s="1" t="e">
        <f>INDEX([1]Apollo!$C$2:$R$2344,MATCH($C100,[1]Apollo!$A$2:$A$2344,0),MATCH(X$1,[1]Apollo!$C$1:$R$1,0))</f>
        <v>#N/A</v>
      </c>
      <c r="Y100" s="1" t="e">
        <f>INDEX([1]Apollo!$C$2:$R$2344,MATCH($C100,[1]Apollo!$A$2:$A$2344,0),MATCH(Y$1,[1]Apollo!$C$1:$R$1,0))</f>
        <v>#N/A</v>
      </c>
      <c r="Z100" s="1" t="e">
        <f>INDEX([1]Apollo!$C$2:$R$2344,MATCH($C100,[1]Apollo!$A$2:$A$2344,0),MATCH(Z$1,[1]Apollo!$C$1:$R$1,0))</f>
        <v>#N/A</v>
      </c>
      <c r="AA100" s="2" t="e">
        <f>INDEX([1]Apollo!$C$2:$R$2344,MATCH($C100,[1]Apollo!$A$2:$A$2344,0),MATCH(AA$1,[1]Apollo!$C$1:$R$1,0))</f>
        <v>#N/A</v>
      </c>
      <c r="AB100" s="3" t="e">
        <f>INDEX([1]Apollo!$C$2:$R$2344,MATCH($C100,[1]Apollo!$A$2:$A$2344,0),MATCH(AB$1,[1]Apollo!$C$1:$R$1,0))</f>
        <v>#N/A</v>
      </c>
      <c r="AD100" s="1" t="e">
        <f>INDEX([1]Apollo!$C$2:$R$2344,MATCH($C100,[1]Apollo!$A$2:$A$2344,0),MATCH(AD$1,[1]Apollo!$C$1:$R$1,0))</f>
        <v>#N/A</v>
      </c>
      <c r="AE100" s="1" t="s">
        <v>480</v>
      </c>
      <c r="AF100" s="1"/>
      <c r="AG100" s="1" t="s">
        <v>480</v>
      </c>
      <c r="AH100" s="1" t="s">
        <v>480</v>
      </c>
      <c r="AI100" s="1" t="s">
        <v>480</v>
      </c>
      <c r="AJ100" s="1" t="s">
        <v>594</v>
      </c>
      <c r="AK100" s="1" t="s">
        <v>480</v>
      </c>
      <c r="AL100" s="1" t="s">
        <v>480</v>
      </c>
      <c r="AM100" s="1" t="s">
        <v>480</v>
      </c>
      <c r="AN100" s="1" t="s">
        <v>480</v>
      </c>
      <c r="AO100" s="1" t="s">
        <v>594</v>
      </c>
      <c r="AP100" s="1" t="s">
        <v>595</v>
      </c>
      <c r="AQ100" s="1" t="e">
        <f>AE100=#REF!</f>
        <v>#REF!</v>
      </c>
      <c r="AS100" s="1" t="e">
        <f>INDEX([1]Apollo!$C$2:$R$2344,MATCH($C100,[1]Apollo!$A$2:$A$2344,0),MATCH(AS$1,[1]Apollo!$C$1:$R$1,0))</f>
        <v>#N/A</v>
      </c>
      <c r="AT100" s="1" t="e">
        <f t="shared" si="7"/>
        <v>#N/A</v>
      </c>
      <c r="AU100" s="1" t="e">
        <f t="shared" si="8"/>
        <v>#N/A</v>
      </c>
      <c r="AW100" s="1" t="e">
        <f>INDEX([1]Apollo!$C$2:$R$2344,MATCH($C100,[1]Apollo!$A$2:$A$2344,0),MATCH(AW$1,[1]Apollo!$C$1:$R$1,0))</f>
        <v>#N/A</v>
      </c>
      <c r="AX100" s="1" t="e">
        <f>VLOOKUP(AW100,[1]Sheet1!$K$1:$L$4,2,TRUE)</f>
        <v>#N/A</v>
      </c>
      <c r="BA100">
        <v>310</v>
      </c>
      <c r="BB100">
        <v>4.4000000000000004</v>
      </c>
      <c r="BC100">
        <v>4.5</v>
      </c>
      <c r="BD100">
        <v>4.3</v>
      </c>
      <c r="BE100">
        <v>4.5999999999999996</v>
      </c>
      <c r="BF100" s="5">
        <v>0.92</v>
      </c>
      <c r="BG100" s="5">
        <v>0.9</v>
      </c>
      <c r="BH100" t="e">
        <f>BA100&lt;#REF!</f>
        <v>#REF!</v>
      </c>
      <c r="BI100" t="e">
        <f>BB100&gt;#REF!</f>
        <v>#REF!</v>
      </c>
      <c r="BJ100" t="e">
        <f>BC100&gt;#REF!</f>
        <v>#REF!</v>
      </c>
      <c r="BK100" t="e">
        <f>BD100&gt;#REF!</f>
        <v>#REF!</v>
      </c>
      <c r="BL100" t="e">
        <f>BE100&gt;#REF!</f>
        <v>#REF!</v>
      </c>
      <c r="BM100" s="5" t="e">
        <f>BF100&gt;#REF!</f>
        <v>#REF!</v>
      </c>
      <c r="BN100" t="s">
        <v>115</v>
      </c>
      <c r="BO100" s="1" t="s">
        <v>1329</v>
      </c>
      <c r="BP100">
        <v>5</v>
      </c>
      <c r="BQ100">
        <v>0</v>
      </c>
      <c r="BR100" s="1" t="s">
        <v>1330</v>
      </c>
      <c r="BS100" t="s">
        <v>1331</v>
      </c>
      <c r="BT100" s="1" t="s">
        <v>1332</v>
      </c>
      <c r="BU100" s="1"/>
      <c r="BV100" s="1"/>
      <c r="BW100" s="1"/>
      <c r="BX100" s="1"/>
      <c r="BY100" s="1"/>
      <c r="BZ100" s="1"/>
      <c r="CA100" s="1"/>
      <c r="CB100" s="6" t="s">
        <v>480</v>
      </c>
      <c r="CC100" s="6" t="s">
        <v>480</v>
      </c>
      <c r="CD100" s="1">
        <v>3979</v>
      </c>
      <c r="CE100" s="6">
        <v>-0.05</v>
      </c>
      <c r="CF100" s="6" t="str">
        <f t="shared" si="9"/>
        <v/>
      </c>
      <c r="CG100" s="7" t="e">
        <f t="shared" si="10"/>
        <v>#N/A</v>
      </c>
      <c r="CH100" s="1">
        <v>3</v>
      </c>
      <c r="CI100">
        <f>IFERROR(IF(AX100=[1]Sheet1!$L$2,VLOOKUP(CB100,[1]Sheet1!$X$3:$Y$7,2,TRUE),IF(AX100=[1]Sheet1!$L$3,VLOOKUP(CB100,[1]Sheet1!$Z$3:$AA$7,2,TRUE),VLOOKUP(CB100,[1]Sheet1!$AB$3:$AC$7,2,TRUE))),0)</f>
        <v>0</v>
      </c>
      <c r="CJ100" s="1">
        <f>IFERROR(VLOOKUP(CC100,[1]Sheet1!$U$3:$V$7,2,TRUE),0)</f>
        <v>0</v>
      </c>
      <c r="CK100" s="1">
        <f>MIN(IFERROR(IF(AX100=[1]Sheet1!$L$2,VLOOKUP(CE100,[1]Sheet1!$N$3:$O$7,2,TRUE),IF(AX100=[1]Sheet1!$L$3,VLOOKUP(CE100,[1]Sheet1!$P$3:$Q$6,2,TRUE),VLOOKUP(CE100,[1]Sheet1!$R$3:$S$6,2,TRUE))),0),INDEX([1]Sheet1!$I:$I,MATCH(CH100,[1]Sheet1!$A:$A,0)))</f>
        <v>0</v>
      </c>
      <c r="CL100" s="15" t="e">
        <f>INDEX([1]Sheet1!D:D,MATCH($CI100,[1]Sheet1!$A:$A,0))</f>
        <v>#N/A</v>
      </c>
      <c r="CM100" s="15" t="e">
        <f>INDEX([1]Sheet1!E:E,MATCH($CI100,[1]Sheet1!$A:$A,0))</f>
        <v>#N/A</v>
      </c>
      <c r="CN100" s="15" t="e">
        <f>INDEX([1]Sheet1!F:F,MATCH($CI100,[1]Sheet1!$A:$A,0))</f>
        <v>#N/A</v>
      </c>
      <c r="CO100" s="15"/>
      <c r="CP100" s="16" t="e">
        <f>IF(COUNTA(CO100)&gt;1,MIN(MIN(SUMPRODUCT(CI100:CK100,CL100:CN100),INDEX([1]Sheet1!$H:$H,MATCH(CH100,[1]Sheet1!$A:$A,0)))+1,5),MIN(SUMPRODUCT(CI100:CK100,CL100:CN100),INDEX([1]Sheet1!$H:$H,MATCH(CH100,[1]Sheet1!$A:$A,0))))</f>
        <v>#N/A</v>
      </c>
      <c r="CQ100" s="17" t="e">
        <f>SUMIFS([1]Rubric!Y:Y,[1]Rubric!V:V,BN100,[1]Rubric!W:W,P100)</f>
        <v>#VALUE!</v>
      </c>
      <c r="CR100" s="5" t="e">
        <f>INDEX([1]Rubric!D:D,MATCH(BP100,[1]Rubric!#REF!,0))</f>
        <v>#REF!</v>
      </c>
      <c r="CS100" s="5" t="e">
        <f>INDEX([1]Rubric!E:E,MATCH(Q100,[1]Rubric!#REF!,0))</f>
        <v>#REF!</v>
      </c>
      <c r="CT100" s="18" t="e">
        <f>SUM(CQ100:CS100)*[1]Rubric!$A$3</f>
        <v>#VALUE!</v>
      </c>
      <c r="CU100" s="19" t="e">
        <f t="shared" si="11"/>
        <v>#N/A</v>
      </c>
    </row>
    <row r="101" spans="1:99" ht="409.5" x14ac:dyDescent="0.25">
      <c r="A101">
        <v>100</v>
      </c>
      <c r="B101" t="s">
        <v>1333</v>
      </c>
      <c r="C101" t="str">
        <f t="shared" si="6"/>
        <v>100 - Project Worldwide</v>
      </c>
      <c r="D101" t="s">
        <v>486</v>
      </c>
      <c r="E101" t="s">
        <v>1334</v>
      </c>
      <c r="F101" s="1" t="s">
        <v>1335</v>
      </c>
      <c r="G101" s="1" t="str">
        <f>IFERROR(INDEX([1]Apollo!$C$2:$R$2344,MATCH($C101,[1]Apollo!$B$2:$B$2344,0),MATCH(G$1,[1]Apollo!$C$1:$R$1,0)),"")</f>
        <v/>
      </c>
      <c r="H101" s="1"/>
      <c r="I101" s="1" t="str">
        <f>IFERROR(INDEX([1]Apollo!$C$2:$R$2344,MATCH($C101,[1]Apollo!$B$2:$B$2344,0),MATCH(I$1,[1]Apollo!$C$1:$R$1,0)),"")</f>
        <v/>
      </c>
      <c r="J101" t="s">
        <v>1336</v>
      </c>
      <c r="K101" s="1" t="str">
        <f>IFERROR(INDEX([1]Apollo!$C$2:$R$2344,MATCH($C101,[1]Apollo!$B$2:$B$2344,0),MATCH(K$1,[1]Apollo!$C$1:$R$1,0)),"")</f>
        <v/>
      </c>
      <c r="L101" s="1" t="str">
        <f>IFERROR(INDEX([1]Apollo!$C$2:$R$2344,MATCH($C101,[1]Apollo!$B$2:$B$2344,0),MATCH(L$1,[1]Apollo!$C$1:$R$1,0)),"")</f>
        <v/>
      </c>
      <c r="M101" s="1" t="s">
        <v>1337</v>
      </c>
      <c r="N101" s="1" t="s">
        <v>1338</v>
      </c>
      <c r="O101" s="1" t="str">
        <f>IFERROR(INDEX([1]Apollo!$C$2:$R$2344,MATCH($C101,[1]Apollo!$B$2:$B$2344,0),MATCH(O$1,[1]Apollo!$C$1:$R$1,0)),"")</f>
        <v/>
      </c>
      <c r="P101" s="1">
        <v>4</v>
      </c>
      <c r="Q101" s="1">
        <v>1</v>
      </c>
      <c r="R101" s="12">
        <v>312295</v>
      </c>
      <c r="S101" s="12">
        <v>295172</v>
      </c>
      <c r="T101" s="13">
        <v>40179</v>
      </c>
      <c r="U101" t="s">
        <v>188</v>
      </c>
      <c r="V101" s="1" t="str">
        <f>IFERROR(INDEX([1]Apollo!$C$2:$R$2344,MATCH($C101,[1]Apollo!$B$2:$B$2344,0),MATCH(V$1,[1]Apollo!$C$1:$R$1,0)),"")</f>
        <v/>
      </c>
      <c r="W101" t="s">
        <v>165</v>
      </c>
      <c r="X101" s="1" t="str">
        <f>IFERROR(INDEX([1]Apollo!$C$2:$R$2344,MATCH($C101,[1]Apollo!$B$2:$B$2344,0),MATCH(X$1,[1]Apollo!$C$1:$R$1,0)),"")</f>
        <v/>
      </c>
      <c r="Y101" s="1" t="str">
        <f>IFERROR(INDEX([1]Apollo!$C$2:$R$2344,MATCH($C101,[1]Apollo!$B$2:$B$2344,0),MATCH(Y$1,[1]Apollo!$C$1:$R$1,0)),"")</f>
        <v/>
      </c>
      <c r="Z101" s="1" t="str">
        <f>IFERROR(INDEX([1]Apollo!$C$2:$R$2344,MATCH($C101,[1]Apollo!$B$2:$B$2344,0),MATCH(Z$1,[1]Apollo!$C$1:$R$1,0)),"")</f>
        <v/>
      </c>
      <c r="AA101" s="2" t="str">
        <f>IFERROR(INDEX([1]Apollo!$C$2:$R$2344,MATCH($C101,[1]Apollo!$B$2:$B$2344,0),MATCH(AA$1,[1]Apollo!$C$1:$R$1,0)),"")</f>
        <v/>
      </c>
      <c r="AB101" s="3" t="str">
        <f>IFERROR(INDEX([1]Apollo!$C$2:$R$2344,MATCH($C101,[1]Apollo!$B$2:$B$2344,0),MATCH(AB$1,[1]Apollo!$C$1:$R$1,0)),"")</f>
        <v/>
      </c>
      <c r="AC101" t="s">
        <v>1339</v>
      </c>
      <c r="AD101" s="1" t="str">
        <f>IFERROR(INDEX([1]Apollo!$C$2:$R$2344,MATCH($C101,[1]Apollo!$B$2:$B$2344,0),MATCH(AD$1,[1]Apollo!$C$1:$R$1,0)),"")</f>
        <v/>
      </c>
      <c r="AE101" s="1" t="s">
        <v>480</v>
      </c>
      <c r="AF101" s="1"/>
      <c r="AG101" s="1" t="s">
        <v>480</v>
      </c>
      <c r="AH101" s="1"/>
      <c r="AI101" s="1"/>
      <c r="AJ101" s="1" t="s">
        <v>594</v>
      </c>
      <c r="AK101" s="1" t="s">
        <v>480</v>
      </c>
      <c r="AL101" s="1" t="s">
        <v>480</v>
      </c>
      <c r="AM101" s="1" t="s">
        <v>480</v>
      </c>
      <c r="AN101" s="1" t="s">
        <v>480</v>
      </c>
      <c r="AO101" s="1" t="s">
        <v>594</v>
      </c>
      <c r="AP101" s="1" t="s">
        <v>595</v>
      </c>
      <c r="AQ101" s="1" t="e">
        <f>AE101=#REF!</f>
        <v>#REF!</v>
      </c>
      <c r="AR101" t="s">
        <v>1340</v>
      </c>
      <c r="AS101" s="1" t="str">
        <f>IFERROR(INDEX([1]Apollo!$C$2:$R$2344,MATCH($C101,[1]Apollo!$B$2:$B$2344,0),MATCH(AS$1,[1]Apollo!$C$1:$R$1,0)),"")</f>
        <v/>
      </c>
      <c r="AT101" s="1" t="str">
        <f t="shared" si="7"/>
        <v>https://www.linkedin.com/company/project-worldwide</v>
      </c>
      <c r="AU101" s="1" t="str">
        <f t="shared" si="8"/>
        <v>https://www.linkedin.com/company/project-worldwide/insights</v>
      </c>
      <c r="AV101" t="s">
        <v>174</v>
      </c>
      <c r="AW101" s="1">
        <v>2400</v>
      </c>
      <c r="AX101" s="1" t="str">
        <f>VLOOKUP(AW101,[1]Sheet1!$K$1:$L$4,2,TRUE)</f>
        <v>&lt;10,000</v>
      </c>
      <c r="AY101" t="s">
        <v>114</v>
      </c>
      <c r="AZ101" t="s">
        <v>114</v>
      </c>
      <c r="BA101" s="23">
        <f>INDEX('[1]Glassdoor Scores'!C:C,MATCH($A101,'[1]Glassdoor Scores'!$A:$A,0))</f>
        <v>2.5</v>
      </c>
      <c r="BB101" t="str">
        <f>INDEX('[1]Glassdoor Scores'!B:B,MATCH($A101,'[1]Glassdoor Scores'!$A:$A,0))</f>
        <v>Better.com</v>
      </c>
      <c r="BC101">
        <f>INDEX('[1]Glassdoor Scores'!D:D,MATCH($A101,'[1]Glassdoor Scores'!$A:$A,0))</f>
        <v>2100</v>
      </c>
      <c r="BD101">
        <f>INDEX('[1]Glassdoor Scores'!E:E,MATCH($A101,'[1]Glassdoor Scores'!$A:$A,0))</f>
        <v>2.1</v>
      </c>
      <c r="BE101">
        <f>INDEX('[1]Glassdoor Scores'!F:F,MATCH($A101,'[1]Glassdoor Scores'!$A:$A,0))</f>
        <v>2</v>
      </c>
      <c r="BF101" s="17">
        <f>INDEX('[1]Glassdoor Scores'!G:G,MATCH($A101,'[1]Glassdoor Scores'!$A:$A,0))</f>
        <v>2.2000000000000002</v>
      </c>
      <c r="BG101" s="17">
        <f>INDEX('[1]Glassdoor Scores'!H:H,MATCH($A101,'[1]Glassdoor Scores'!$A:$A,0))</f>
        <v>0.32</v>
      </c>
      <c r="BH101" t="e">
        <f>BA101&lt;#REF!</f>
        <v>#REF!</v>
      </c>
      <c r="BI101" t="e">
        <f>BB101&gt;#REF!</f>
        <v>#REF!</v>
      </c>
      <c r="BJ101" t="e">
        <f>BC101&gt;#REF!</f>
        <v>#REF!</v>
      </c>
      <c r="BK101" t="e">
        <f>BD101&gt;#REF!</f>
        <v>#REF!</v>
      </c>
      <c r="BL101" t="e">
        <f>BE101&gt;#REF!</f>
        <v>#REF!</v>
      </c>
      <c r="BM101" t="e">
        <f>BF101&gt;#REF!</f>
        <v>#REF!</v>
      </c>
      <c r="BN101" t="s">
        <v>440</v>
      </c>
      <c r="BO101" s="1" t="s">
        <v>1341</v>
      </c>
      <c r="BP101">
        <v>4</v>
      </c>
      <c r="BQ101">
        <v>0</v>
      </c>
      <c r="BR101" s="1" t="s">
        <v>1342</v>
      </c>
      <c r="BS101" t="s">
        <v>1343</v>
      </c>
      <c r="BT101" s="1" t="s">
        <v>1344</v>
      </c>
      <c r="BU101" s="1"/>
      <c r="BV101" s="1"/>
      <c r="BW101" s="1"/>
      <c r="BX101" s="1"/>
      <c r="BY101" s="1"/>
      <c r="BZ101" s="1"/>
      <c r="CA101" s="1"/>
      <c r="CB101" s="6" t="s">
        <v>480</v>
      </c>
      <c r="CC101" s="6" t="s">
        <v>480</v>
      </c>
      <c r="CD101" s="1">
        <v>2682</v>
      </c>
      <c r="CE101" s="6">
        <v>0.02</v>
      </c>
      <c r="CF101" s="6" t="str">
        <f t="shared" si="9"/>
        <v/>
      </c>
      <c r="CG101" s="7">
        <f t="shared" si="10"/>
        <v>1.1174999999999999</v>
      </c>
      <c r="CH101" s="1">
        <v>3</v>
      </c>
      <c r="CI101">
        <f>IFERROR(IF(AX101=[1]Sheet1!$L$2,VLOOKUP(CB101,[1]Sheet1!$X$3:$Y$7,2,TRUE),IF(AX101=[1]Sheet1!$L$3,VLOOKUP(CB101,[1]Sheet1!$Z$3:$AA$7,2,TRUE),VLOOKUP(CB101,[1]Sheet1!$AB$3:$AC$7,2,TRUE))),0)</f>
        <v>0</v>
      </c>
      <c r="CJ101" s="1">
        <f>IFERROR(VLOOKUP(CC101,[1]Sheet1!$U$3:$V$7,2,TRUE),0)</f>
        <v>0</v>
      </c>
      <c r="CK101" s="1">
        <f>MIN(IFERROR(IF(AX101=[1]Sheet1!$L$2,VLOOKUP(CE101,[1]Sheet1!$N$3:$O$7,2,TRUE),IF(AX101=[1]Sheet1!$L$3,VLOOKUP(CE101,[1]Sheet1!$P$3:$Q$6,2,TRUE),VLOOKUP(CE101,[1]Sheet1!$R$3:$S$6,2,TRUE))),0),INDEX([1]Sheet1!$I:$I,MATCH(CH101,[1]Sheet1!$A:$A,0)))</f>
        <v>3</v>
      </c>
      <c r="CL101" s="15" t="e">
        <f>INDEX([1]Sheet1!D:D,MATCH($CI101,[1]Sheet1!$A:$A,0))</f>
        <v>#N/A</v>
      </c>
      <c r="CM101" s="15" t="e">
        <f>INDEX([1]Sheet1!E:E,MATCH($CI101,[1]Sheet1!$A:$A,0))</f>
        <v>#N/A</v>
      </c>
      <c r="CN101" s="15" t="e">
        <f>INDEX([1]Sheet1!F:F,MATCH($CI101,[1]Sheet1!$A:$A,0))</f>
        <v>#N/A</v>
      </c>
      <c r="CO101" s="15"/>
      <c r="CP101" s="16" t="e">
        <f>IF(COUNTA(CO101)&gt;0,MIN(MIN(SUMPRODUCT(CI101:CK101,CL101:CN101),INDEX([1]Sheet1!$H:$H,MATCH(CH101,[1]Sheet1!$A:$A,0)))+1,5),MIN(SUMPRODUCT(CI101:CK101,CL101:CN101),INDEX([1]Sheet1!$H:$H,MATCH(CH101,[1]Sheet1!$A:$A,0))))</f>
        <v>#N/A</v>
      </c>
      <c r="CQ101" s="17" t="e">
        <f>SUMIFS([1]Rubric!Y:Y,[1]Rubric!V:V,BN101,[1]Rubric!W:W,P101)</f>
        <v>#VALUE!</v>
      </c>
      <c r="CR101" s="17" t="e">
        <f>INDEX([1]Rubric!D:D,MATCH(BP101,[1]Rubric!#REF!,0))</f>
        <v>#REF!</v>
      </c>
      <c r="CS101" s="17" t="e">
        <f>INDEX([1]Rubric!E:E,MATCH(Q101,[1]Rubric!#REF!,0))</f>
        <v>#REF!</v>
      </c>
      <c r="CT101" s="18" t="e">
        <f>SUM(CQ101:CS101)*[1]Rubric!$A$3</f>
        <v>#VALUE!</v>
      </c>
      <c r="CU101" s="19" t="e">
        <f t="shared" si="11"/>
        <v>#N/A</v>
      </c>
    </row>
    <row r="102" spans="1:99" ht="409.5" x14ac:dyDescent="0.25">
      <c r="A102">
        <v>101</v>
      </c>
      <c r="B102" t="s">
        <v>1345</v>
      </c>
      <c r="C102" t="str">
        <f t="shared" si="6"/>
        <v>101 - Medallia</v>
      </c>
      <c r="E102" t="s">
        <v>1346</v>
      </c>
      <c r="F102" s="1" t="s">
        <v>1347</v>
      </c>
      <c r="G102" s="1" t="str">
        <f>IFERROR(INDEX([1]Apollo!$C$2:$R$2344,MATCH($C102,[1]Apollo!$B$2:$B$2344,0),MATCH(G$1,[1]Apollo!$C$1:$R$1,0)),"")</f>
        <v/>
      </c>
      <c r="H102" s="1"/>
      <c r="I102" s="1" t="str">
        <f>IFERROR(INDEX([1]Apollo!$C$2:$R$2344,MATCH($C102,[1]Apollo!$B$2:$B$2344,0),MATCH(I$1,[1]Apollo!$C$1:$R$1,0)),"")</f>
        <v/>
      </c>
      <c r="J102" t="s">
        <v>213</v>
      </c>
      <c r="K102" s="1" t="str">
        <f>IFERROR(INDEX([1]Apollo!$C$2:$R$2344,MATCH($C102,[1]Apollo!$B$2:$B$2344,0),MATCH(K$1,[1]Apollo!$C$1:$R$1,0)),"")</f>
        <v/>
      </c>
      <c r="L102" s="1" t="str">
        <f>IFERROR(INDEX([1]Apollo!$C$2:$R$2344,MATCH($C102,[1]Apollo!$B$2:$B$2344,0),MATCH(L$1,[1]Apollo!$C$1:$R$1,0)),"")</f>
        <v/>
      </c>
      <c r="M102" s="1" t="s">
        <v>1348</v>
      </c>
      <c r="N102" s="1" t="s">
        <v>1349</v>
      </c>
      <c r="O102" s="1" t="str">
        <f>IFERROR(INDEX([1]Apollo!$C$2:$R$2344,MATCH($C102,[1]Apollo!$B$2:$B$2344,0),MATCH(O$1,[1]Apollo!$C$1:$R$1,0)),"")</f>
        <v/>
      </c>
      <c r="P102" s="1">
        <v>4.5</v>
      </c>
      <c r="Q102" s="1">
        <v>4</v>
      </c>
      <c r="R102" s="12">
        <v>8379</v>
      </c>
      <c r="S102" s="12">
        <v>7168</v>
      </c>
      <c r="T102" s="13">
        <v>36892</v>
      </c>
      <c r="U102" t="s">
        <v>188</v>
      </c>
      <c r="V102" s="1" t="str">
        <f>IFERROR(INDEX([1]Apollo!$C$2:$R$2344,MATCH($C102,[1]Apollo!$B$2:$B$2344,0),MATCH(V$1,[1]Apollo!$C$1:$R$1,0)),"")</f>
        <v/>
      </c>
      <c r="W102" t="s">
        <v>165</v>
      </c>
      <c r="X102" s="1" t="str">
        <f>IFERROR(INDEX([1]Apollo!$C$2:$R$2344,MATCH($C102,[1]Apollo!$B$2:$B$2344,0),MATCH(X$1,[1]Apollo!$C$1:$R$1,0)),"")</f>
        <v/>
      </c>
      <c r="Y102" s="1" t="str">
        <f>IFERROR(INDEX([1]Apollo!$C$2:$R$2344,MATCH($C102,[1]Apollo!$B$2:$B$2344,0),MATCH(Y$1,[1]Apollo!$C$1:$R$1,0)),"")</f>
        <v/>
      </c>
      <c r="Z102" s="1" t="str">
        <f>IFERROR(INDEX([1]Apollo!$C$2:$R$2344,MATCH($C102,[1]Apollo!$B$2:$B$2344,0),MATCH(Z$1,[1]Apollo!$C$1:$R$1,0)),"")</f>
        <v/>
      </c>
      <c r="AA102" s="2" t="str">
        <f>IFERROR(INDEX([1]Apollo!$C$2:$R$2344,MATCH($C102,[1]Apollo!$B$2:$B$2344,0),MATCH(AA$1,[1]Apollo!$C$1:$R$1,0)),"")</f>
        <v/>
      </c>
      <c r="AB102" s="3" t="str">
        <f>IFERROR(INDEX([1]Apollo!$C$2:$R$2344,MATCH($C102,[1]Apollo!$B$2:$B$2344,0),MATCH(AB$1,[1]Apollo!$C$1:$R$1,0)),"")</f>
        <v/>
      </c>
      <c r="AC102" t="s">
        <v>1350</v>
      </c>
      <c r="AD102" s="1" t="str">
        <f>IFERROR(INDEX([1]Apollo!$C$2:$R$2344,MATCH($C102,[1]Apollo!$B$2:$B$2344,0),MATCH(AD$1,[1]Apollo!$C$1:$R$1,0)),"")</f>
        <v/>
      </c>
      <c r="AE102" s="14" t="s">
        <v>1351</v>
      </c>
      <c r="AF102" s="1" t="s">
        <v>168</v>
      </c>
      <c r="AG102" s="1" t="s">
        <v>169</v>
      </c>
      <c r="AH102" s="1"/>
      <c r="AI102" s="1"/>
      <c r="AJ102" s="14" t="s">
        <v>1352</v>
      </c>
      <c r="AK102" s="1" t="s">
        <v>170</v>
      </c>
      <c r="AL102" s="1" t="s">
        <v>1353</v>
      </c>
      <c r="AM102" s="1" t="s">
        <v>171</v>
      </c>
      <c r="AN102" s="1" t="s">
        <v>106</v>
      </c>
      <c r="AO102" s="1" t="s">
        <v>106</v>
      </c>
      <c r="AP102" s="1" t="s">
        <v>172</v>
      </c>
      <c r="AQ102" s="1" t="e">
        <f>AE102=#REF!</f>
        <v>#REF!</v>
      </c>
      <c r="AR102" t="s">
        <v>1354</v>
      </c>
      <c r="AS102" s="1" t="str">
        <f>IFERROR(INDEX([1]Apollo!$C$2:$R$2344,MATCH($C102,[1]Apollo!$B$2:$B$2344,0),MATCH(AS$1,[1]Apollo!$C$1:$R$1,0)),"")</f>
        <v/>
      </c>
      <c r="AT102" s="1" t="str">
        <f t="shared" si="7"/>
        <v>https://www.linkedin.com/company/medallia-inc.</v>
      </c>
      <c r="AU102" s="1" t="str">
        <f t="shared" si="8"/>
        <v>https://www.linkedin.com/company/medallia-inc./insights</v>
      </c>
      <c r="AV102" t="s">
        <v>174</v>
      </c>
      <c r="AW102" s="1">
        <v>2300</v>
      </c>
      <c r="AX102" s="1" t="str">
        <f>VLOOKUP(AW102,[1]Sheet1!$K$1:$L$4,2,TRUE)</f>
        <v>&lt;10,000</v>
      </c>
      <c r="AY102" t="s">
        <v>114</v>
      </c>
      <c r="AZ102" t="s">
        <v>113</v>
      </c>
      <c r="BA102" s="23">
        <f>INDEX('[1]Glassdoor Scores'!C:C,MATCH($A102,'[1]Glassdoor Scores'!$A:$A,0))</f>
        <v>4.4000000000000004</v>
      </c>
      <c r="BB102" t="str">
        <f>INDEX('[1]Glassdoor Scores'!B:B,MATCH($A102,'[1]Glassdoor Scores'!$A:$A,0))</f>
        <v>Figma</v>
      </c>
      <c r="BC102">
        <f>INDEX('[1]Glassdoor Scores'!D:D,MATCH($A102,'[1]Glassdoor Scores'!$A:$A,0))</f>
        <v>1450</v>
      </c>
      <c r="BD102">
        <f>INDEX('[1]Glassdoor Scores'!E:E,MATCH($A102,'[1]Glassdoor Scores'!$A:$A,0))</f>
        <v>4.2</v>
      </c>
      <c r="BE102">
        <f>INDEX('[1]Glassdoor Scores'!F:F,MATCH($A102,'[1]Glassdoor Scores'!$A:$A,0))</f>
        <v>4.0999999999999996</v>
      </c>
      <c r="BF102" s="17">
        <f>INDEX('[1]Glassdoor Scores'!G:G,MATCH($A102,'[1]Glassdoor Scores'!$A:$A,0))</f>
        <v>4.5999999999999996</v>
      </c>
      <c r="BG102" s="17">
        <f>INDEX('[1]Glassdoor Scores'!H:H,MATCH($A102,'[1]Glassdoor Scores'!$A:$A,0))</f>
        <v>0.94</v>
      </c>
      <c r="BH102" t="e">
        <f>BA102&lt;#REF!</f>
        <v>#REF!</v>
      </c>
      <c r="BI102" t="e">
        <f>BB102&gt;#REF!</f>
        <v>#REF!</v>
      </c>
      <c r="BJ102" t="e">
        <f>BC102&gt;#REF!</f>
        <v>#REF!</v>
      </c>
      <c r="BK102" t="e">
        <f>BD102&gt;#REF!</f>
        <v>#REF!</v>
      </c>
      <c r="BL102" t="e">
        <f>BE102&gt;#REF!</f>
        <v>#REF!</v>
      </c>
      <c r="BM102" t="e">
        <f>BF102&gt;#REF!</f>
        <v>#REF!</v>
      </c>
      <c r="BN102" t="s">
        <v>440</v>
      </c>
      <c r="BO102" s="1" t="s">
        <v>1355</v>
      </c>
      <c r="BP102">
        <v>4</v>
      </c>
      <c r="BQ102">
        <v>1</v>
      </c>
      <c r="BR102" s="1" t="s">
        <v>1356</v>
      </c>
      <c r="BS102" t="s">
        <v>1357</v>
      </c>
      <c r="BT102" s="1" t="s">
        <v>1358</v>
      </c>
      <c r="BU102" s="1"/>
      <c r="BV102" s="1"/>
      <c r="BW102" s="1"/>
      <c r="BX102" s="1"/>
      <c r="BY102" s="1"/>
      <c r="BZ102" s="1"/>
      <c r="CA102" s="1"/>
      <c r="CB102" s="1">
        <v>29</v>
      </c>
      <c r="CC102" s="6">
        <v>-0.55000000000000004</v>
      </c>
      <c r="CD102" s="1">
        <v>1910</v>
      </c>
      <c r="CE102" s="6">
        <v>-0.04</v>
      </c>
      <c r="CF102" s="6">
        <f t="shared" si="9"/>
        <v>1.5183246073298429E-2</v>
      </c>
      <c r="CG102" s="7">
        <f t="shared" si="10"/>
        <v>0.83043478260869563</v>
      </c>
      <c r="CH102" s="1">
        <v>1</v>
      </c>
      <c r="CI102">
        <f>IFERROR(IF(AX102=[1]Sheet1!$L$2,VLOOKUP(CB102,[1]Sheet1!$X$3:$Y$7,2,TRUE),IF(AX102=[1]Sheet1!$L$3,VLOOKUP(CB102,[1]Sheet1!$Z$3:$AA$7,2,TRUE),VLOOKUP(CB102,[1]Sheet1!$AB$3:$AC$7,2,TRUE))),0)</f>
        <v>3</v>
      </c>
      <c r="CJ102" s="1">
        <f>IFERROR(VLOOKUP(CC102,[1]Sheet1!$U$3:$V$7,2,TRUE),0)</f>
        <v>0</v>
      </c>
      <c r="CK102" s="1">
        <f>MIN(IFERROR(IF(AX102=[1]Sheet1!$L$2,VLOOKUP(CE102,[1]Sheet1!$N$3:$O$7,2,TRUE),IF(AX102=[1]Sheet1!$L$3,VLOOKUP(CE102,[1]Sheet1!$P$3:$Q$6,2,TRUE),VLOOKUP(CE102,[1]Sheet1!$R$3:$S$6,2,TRUE))),0),INDEX([1]Sheet1!$I:$I,MATCH(CH102,[1]Sheet1!$A:$A,0)))</f>
        <v>1</v>
      </c>
      <c r="CL102" s="15">
        <f>INDEX([1]Sheet1!D:D,MATCH($CI102,[1]Sheet1!$A:$A,0))</f>
        <v>0</v>
      </c>
      <c r="CM102" s="15">
        <f>INDEX([1]Sheet1!E:E,MATCH($CI102,[1]Sheet1!$A:$A,0))</f>
        <v>0</v>
      </c>
      <c r="CN102" s="15">
        <f>INDEX([1]Sheet1!F:F,MATCH($CI102,[1]Sheet1!$A:$A,0))</f>
        <v>0</v>
      </c>
      <c r="CO102" s="15"/>
      <c r="CP102" s="16">
        <f>IF(COUNTA(CO102)&gt;0,MIN(MIN(SUMPRODUCT(CI102:CK102,CL102:CN102),INDEX([1]Sheet1!$H:$H,MATCH(CH102,[1]Sheet1!$A:$A,0)))+1,5),MIN(SUMPRODUCT(CI102:CK102,CL102:CN102),INDEX([1]Sheet1!$H:$H,MATCH(CH102,[1]Sheet1!$A:$A,0))))</f>
        <v>0</v>
      </c>
      <c r="CQ102" s="17" t="e">
        <f>SUMIFS([1]Rubric!Y:Y,[1]Rubric!V:V,BN102,[1]Rubric!W:W,P102)</f>
        <v>#VALUE!</v>
      </c>
      <c r="CR102" s="17" t="e">
        <f>INDEX([1]Rubric!D:D,MATCH(BP102,[1]Rubric!#REF!,0))</f>
        <v>#REF!</v>
      </c>
      <c r="CS102" s="17" t="e">
        <f>INDEX([1]Rubric!E:E,MATCH(Q102,[1]Rubric!#REF!,0))</f>
        <v>#REF!</v>
      </c>
      <c r="CT102" s="18" t="e">
        <f>SUM(CQ102:CS102)*[1]Rubric!$A$3</f>
        <v>#VALUE!</v>
      </c>
      <c r="CU102" s="19" t="e">
        <f t="shared" si="11"/>
        <v>#VALUE!</v>
      </c>
    </row>
    <row r="103" spans="1:99" ht="375" x14ac:dyDescent="0.25">
      <c r="A103">
        <v>102</v>
      </c>
      <c r="B103" t="s">
        <v>1359</v>
      </c>
      <c r="C103" t="str">
        <f t="shared" si="6"/>
        <v>102 - Wing Assistant</v>
      </c>
      <c r="F103" s="1"/>
      <c r="G103" s="1" t="e">
        <f>INDEX([1]Apollo!$C$2:$R$2344,MATCH($C103,[1]Apollo!$A$2:$A$2344,0),MATCH(G$1,[1]Apollo!$C$1:$R$1,0))</f>
        <v>#N/A</v>
      </c>
      <c r="H103" s="1" t="s">
        <v>1360</v>
      </c>
      <c r="I103" s="1" t="e">
        <f>INDEX([1]Apollo!$C$2:$R$2344,MATCH($C103,[1]Apollo!$A$2:$A$2344,0),MATCH(I$1,[1]Apollo!$C$1:$R$1,0))</f>
        <v>#N/A</v>
      </c>
      <c r="K103" s="1" t="e">
        <f>INDEX([1]Apollo!$C$2:$R$2344,MATCH($C103,[1]Apollo!$A$2:$A$2344,0),MATCH(K$1,[1]Apollo!$C$1:$R$1,0))</f>
        <v>#N/A</v>
      </c>
      <c r="L103" s="1" t="e">
        <f>INDEX([1]Apollo!$C$2:$R$2344,MATCH($C103,[1]Apollo!$A$2:$A$2344,0),MATCH(L$1,[1]Apollo!$C$1:$R$1,0))</f>
        <v>#N/A</v>
      </c>
      <c r="M103" s="1"/>
      <c r="N103" s="1"/>
      <c r="O103" s="1" t="e">
        <f>INDEX([1]Apollo!$C$2:$R$2344,MATCH($C103,[1]Apollo!$A$2:$A$2344,0),MATCH(O$1,[1]Apollo!$C$1:$R$1,0))</f>
        <v>#N/A</v>
      </c>
      <c r="P103" s="1">
        <v>3</v>
      </c>
      <c r="Q103" s="1">
        <v>1</v>
      </c>
      <c r="V103" s="1" t="e">
        <f>INDEX([1]Apollo!$C$2:$R$2344,MATCH($C103,[1]Apollo!$A$2:$A$2344,0),MATCH(V$1,[1]Apollo!$C$1:$R$1,0))</f>
        <v>#N/A</v>
      </c>
      <c r="X103" s="1" t="e">
        <f>INDEX([1]Apollo!$C$2:$R$2344,MATCH($C103,[1]Apollo!$A$2:$A$2344,0),MATCH(X$1,[1]Apollo!$C$1:$R$1,0))</f>
        <v>#N/A</v>
      </c>
      <c r="Y103" s="1" t="e">
        <f>INDEX([1]Apollo!$C$2:$R$2344,MATCH($C103,[1]Apollo!$A$2:$A$2344,0),MATCH(Y$1,[1]Apollo!$C$1:$R$1,0))</f>
        <v>#N/A</v>
      </c>
      <c r="Z103" s="1" t="e">
        <f>INDEX([1]Apollo!$C$2:$R$2344,MATCH($C103,[1]Apollo!$A$2:$A$2344,0),MATCH(Z$1,[1]Apollo!$C$1:$R$1,0))</f>
        <v>#N/A</v>
      </c>
      <c r="AA103" s="2" t="e">
        <f>INDEX([1]Apollo!$C$2:$R$2344,MATCH($C103,[1]Apollo!$A$2:$A$2344,0),MATCH(AA$1,[1]Apollo!$C$1:$R$1,0))</f>
        <v>#N/A</v>
      </c>
      <c r="AB103" s="3" t="e">
        <f>INDEX([1]Apollo!$C$2:$R$2344,MATCH($C103,[1]Apollo!$A$2:$A$2344,0),MATCH(AB$1,[1]Apollo!$C$1:$R$1,0))</f>
        <v>#N/A</v>
      </c>
      <c r="AD103" s="1" t="e">
        <f>INDEX([1]Apollo!$C$2:$R$2344,MATCH($C103,[1]Apollo!$A$2:$A$2344,0),MATCH(AD$1,[1]Apollo!$C$1:$R$1,0))</f>
        <v>#N/A</v>
      </c>
      <c r="AE103" s="14" t="s">
        <v>1361</v>
      </c>
      <c r="AF103" s="1"/>
      <c r="AG103" s="1" t="s">
        <v>169</v>
      </c>
      <c r="AH103" s="1"/>
      <c r="AI103" s="1"/>
      <c r="AJ103" s="14" t="s">
        <v>1361</v>
      </c>
      <c r="AK103" s="1" t="s">
        <v>311</v>
      </c>
      <c r="AL103" s="1" t="s">
        <v>106</v>
      </c>
      <c r="AM103" s="1" t="s">
        <v>388</v>
      </c>
      <c r="AN103" s="1" t="s">
        <v>360</v>
      </c>
      <c r="AO103" s="1" t="s">
        <v>404</v>
      </c>
      <c r="AP103" s="1" t="s">
        <v>679</v>
      </c>
      <c r="AQ103" s="1" t="e">
        <f>AE103=#REF!</f>
        <v>#REF!</v>
      </c>
      <c r="AS103" s="1" t="e">
        <f>INDEX([1]Apollo!$C$2:$R$2344,MATCH($C103,[1]Apollo!$A$2:$A$2344,0),MATCH(AS$1,[1]Apollo!$C$1:$R$1,0))</f>
        <v>#N/A</v>
      </c>
      <c r="AT103" s="1" t="e">
        <f t="shared" si="7"/>
        <v>#N/A</v>
      </c>
      <c r="AU103" s="1" t="e">
        <f t="shared" si="8"/>
        <v>#N/A</v>
      </c>
      <c r="AW103" s="1" t="e">
        <f>INDEX([1]Apollo!$C$2:$R$2344,MATCH($C103,[1]Apollo!$A$2:$A$2344,0),MATCH(AW$1,[1]Apollo!$C$1:$R$1,0))</f>
        <v>#N/A</v>
      </c>
      <c r="AX103" s="1" t="e">
        <f>VLOOKUP(AW103,[1]Sheet1!$K$1:$L$4,2,TRUE)</f>
        <v>#N/A</v>
      </c>
      <c r="BA103">
        <v>450</v>
      </c>
      <c r="BB103">
        <v>4.5</v>
      </c>
      <c r="BC103">
        <v>4.3</v>
      </c>
      <c r="BD103">
        <v>4.4000000000000004</v>
      </c>
      <c r="BE103">
        <v>4.5999999999999996</v>
      </c>
      <c r="BF103" s="5">
        <v>0.97</v>
      </c>
      <c r="BG103" s="5">
        <v>0.85</v>
      </c>
      <c r="BH103" t="e">
        <f>BA103&lt;#REF!</f>
        <v>#REF!</v>
      </c>
      <c r="BI103" t="e">
        <f>BB103&gt;#REF!</f>
        <v>#REF!</v>
      </c>
      <c r="BJ103" t="e">
        <f>BC103&gt;#REF!</f>
        <v>#REF!</v>
      </c>
      <c r="BK103" t="e">
        <f>BD103&gt;#REF!</f>
        <v>#REF!</v>
      </c>
      <c r="BL103" t="e">
        <f>BE103&gt;#REF!</f>
        <v>#REF!</v>
      </c>
      <c r="BM103" s="5" t="e">
        <f>BF103&gt;#REF!</f>
        <v>#REF!</v>
      </c>
      <c r="BN103" t="s">
        <v>115</v>
      </c>
      <c r="BO103" s="1" t="s">
        <v>1362</v>
      </c>
      <c r="BP103">
        <v>5</v>
      </c>
      <c r="BQ103">
        <v>0</v>
      </c>
      <c r="BR103" s="1" t="s">
        <v>1363</v>
      </c>
      <c r="BS103" t="s">
        <v>1364</v>
      </c>
      <c r="BT103" s="1" t="s">
        <v>1365</v>
      </c>
      <c r="BU103" s="1"/>
      <c r="BV103" s="1"/>
      <c r="BW103" s="1"/>
      <c r="BX103" s="1"/>
      <c r="BY103" s="1"/>
      <c r="BZ103" s="1"/>
      <c r="CA103" s="1"/>
      <c r="CB103" s="1">
        <v>456</v>
      </c>
      <c r="CC103" s="6">
        <v>2.4</v>
      </c>
      <c r="CD103" s="1">
        <v>1192</v>
      </c>
      <c r="CE103" s="6">
        <v>0.04</v>
      </c>
      <c r="CF103" s="6">
        <f t="shared" si="9"/>
        <v>0.3825503355704698</v>
      </c>
      <c r="CG103" s="7" t="e">
        <f t="shared" si="10"/>
        <v>#N/A</v>
      </c>
      <c r="CH103" s="1">
        <v>20</v>
      </c>
      <c r="CI103">
        <f>IFERROR(IF(AX103=[1]Sheet1!$L$2,VLOOKUP(CB103,[1]Sheet1!$X$3:$Y$7,2,TRUE),IF(AX103=[1]Sheet1!$L$3,VLOOKUP(CB103,[1]Sheet1!$Z$3:$AA$7,2,TRUE),VLOOKUP(CB103,[1]Sheet1!$AB$3:$AC$7,2,TRUE))),0)</f>
        <v>0</v>
      </c>
      <c r="CJ103" s="1">
        <f>IFERROR(VLOOKUP(CC103,[1]Sheet1!$U$3:$V$7,2,TRUE),0)</f>
        <v>5</v>
      </c>
      <c r="CK103" s="1">
        <f>MIN(IFERROR(IF(AX103=[1]Sheet1!$L$2,VLOOKUP(CE103,[1]Sheet1!$N$3:$O$7,2,TRUE),IF(AX103=[1]Sheet1!$L$3,VLOOKUP(CE103,[1]Sheet1!$P$3:$Q$6,2,TRUE),VLOOKUP(CE103,[1]Sheet1!$R$3:$S$6,2,TRUE))),0),INDEX([1]Sheet1!$I:$I,MATCH(CH103,[1]Sheet1!$A:$A,0)))</f>
        <v>0</v>
      </c>
      <c r="CL103" s="15" t="e">
        <f>INDEX([1]Sheet1!D:D,MATCH($CI103,[1]Sheet1!$A:$A,0))</f>
        <v>#N/A</v>
      </c>
      <c r="CM103" s="15" t="e">
        <f>INDEX([1]Sheet1!E:E,MATCH($CI103,[1]Sheet1!$A:$A,0))</f>
        <v>#N/A</v>
      </c>
      <c r="CN103" s="15" t="e">
        <f>INDEX([1]Sheet1!F:F,MATCH($CI103,[1]Sheet1!$A:$A,0))</f>
        <v>#N/A</v>
      </c>
      <c r="CO103" s="15"/>
      <c r="CP103" s="16" t="e">
        <f>IF(COUNTA(CO103)&gt;0,MIN(MIN(SUMPRODUCT(CI103:CK103,CL103:CN103),INDEX([1]Sheet1!$H:$H,MATCH(CH103,[1]Sheet1!$A:$A,0)))+1,5),MIN(SUMPRODUCT(CI103:CK103,CL103:CN103),INDEX([1]Sheet1!$H:$H,MATCH(CH103,[1]Sheet1!$A:$A,0))))</f>
        <v>#N/A</v>
      </c>
      <c r="CQ103" s="17" t="e">
        <f>SUMIFS([1]Rubric!Y:Y,[1]Rubric!V:V,BN103,[1]Rubric!W:W,P103)</f>
        <v>#VALUE!</v>
      </c>
      <c r="CR103" s="5" t="e">
        <f>INDEX([1]Rubric!D:D,MATCH(BP103,[1]Rubric!#REF!,0))</f>
        <v>#REF!</v>
      </c>
      <c r="CS103" s="5" t="e">
        <f>INDEX([1]Rubric!E:E,MATCH(Q103,[1]Rubric!#REF!,0))</f>
        <v>#REF!</v>
      </c>
      <c r="CT103" s="18" t="e">
        <f>SUM(CQ103:CS103)*[1]Rubric!$A$3</f>
        <v>#VALUE!</v>
      </c>
      <c r="CU103" s="19" t="e">
        <f t="shared" si="11"/>
        <v>#N/A</v>
      </c>
    </row>
    <row r="104" spans="1:99" ht="409.5" x14ac:dyDescent="0.25">
      <c r="A104">
        <v>103</v>
      </c>
      <c r="B104" t="s">
        <v>1366</v>
      </c>
      <c r="C104" t="str">
        <f t="shared" si="6"/>
        <v>103 - Paidwork</v>
      </c>
      <c r="F104" s="1"/>
      <c r="G104" s="1" t="e">
        <f>INDEX([1]Apollo!$C$2:$R$2344,MATCH($C104,[1]Apollo!$A$2:$A$2344,0),MATCH(G$1,[1]Apollo!$C$1:$R$1,0))</f>
        <v>#N/A</v>
      </c>
      <c r="H104" s="1"/>
      <c r="I104" s="1" t="e">
        <f>INDEX([1]Apollo!$C$2:$R$2344,MATCH($C104,[1]Apollo!$A$2:$A$2344,0),MATCH(I$1,[1]Apollo!$C$1:$R$1,0))</f>
        <v>#N/A</v>
      </c>
      <c r="K104" s="1" t="e">
        <f>INDEX([1]Apollo!$C$2:$R$2344,MATCH($C104,[1]Apollo!$A$2:$A$2344,0),MATCH(K$1,[1]Apollo!$C$1:$R$1,0))</f>
        <v>#N/A</v>
      </c>
      <c r="L104" s="1" t="e">
        <f>INDEX([1]Apollo!$C$2:$R$2344,MATCH($C104,[1]Apollo!$A$2:$A$2344,0),MATCH(L$1,[1]Apollo!$C$1:$R$1,0))</f>
        <v>#N/A</v>
      </c>
      <c r="M104" s="1"/>
      <c r="N104" s="1"/>
      <c r="O104" s="1" t="e">
        <f>INDEX([1]Apollo!$C$2:$R$2344,MATCH($C104,[1]Apollo!$A$2:$A$2344,0),MATCH(O$1,[1]Apollo!$C$1:$R$1,0))</f>
        <v>#N/A</v>
      </c>
      <c r="P104" s="1">
        <v>4</v>
      </c>
      <c r="Q104" s="1">
        <v>1</v>
      </c>
      <c r="V104" s="1" t="e">
        <f>INDEX([1]Apollo!$C$2:$R$2344,MATCH($C104,[1]Apollo!$A$2:$A$2344,0),MATCH(V$1,[1]Apollo!$C$1:$R$1,0))</f>
        <v>#N/A</v>
      </c>
      <c r="X104" s="1" t="e">
        <f>INDEX([1]Apollo!$C$2:$R$2344,MATCH($C104,[1]Apollo!$A$2:$A$2344,0),MATCH(X$1,[1]Apollo!$C$1:$R$1,0))</f>
        <v>#N/A</v>
      </c>
      <c r="Y104" s="1" t="e">
        <f>INDEX([1]Apollo!$C$2:$R$2344,MATCH($C104,[1]Apollo!$A$2:$A$2344,0),MATCH(Y$1,[1]Apollo!$C$1:$R$1,0))</f>
        <v>#N/A</v>
      </c>
      <c r="Z104" s="1" t="e">
        <f>INDEX([1]Apollo!$C$2:$R$2344,MATCH($C104,[1]Apollo!$A$2:$A$2344,0),MATCH(Z$1,[1]Apollo!$C$1:$R$1,0))</f>
        <v>#N/A</v>
      </c>
      <c r="AA104" s="2" t="e">
        <f>INDEX([1]Apollo!$C$2:$R$2344,MATCH($C104,[1]Apollo!$A$2:$A$2344,0),MATCH(AA$1,[1]Apollo!$C$1:$R$1,0))</f>
        <v>#N/A</v>
      </c>
      <c r="AB104" s="3" t="e">
        <f>INDEX([1]Apollo!$C$2:$R$2344,MATCH($C104,[1]Apollo!$A$2:$A$2344,0),MATCH(AB$1,[1]Apollo!$C$1:$R$1,0))</f>
        <v>#N/A</v>
      </c>
      <c r="AD104" s="1" t="e">
        <f>INDEX([1]Apollo!$C$2:$R$2344,MATCH($C104,[1]Apollo!$A$2:$A$2344,0),MATCH(AD$1,[1]Apollo!$C$1:$R$1,0))</f>
        <v>#N/A</v>
      </c>
      <c r="AE104" s="14" t="s">
        <v>1367</v>
      </c>
      <c r="AF104" s="1" t="s">
        <v>667</v>
      </c>
      <c r="AG104" s="1" t="s">
        <v>169</v>
      </c>
      <c r="AH104" s="1"/>
      <c r="AI104" s="1"/>
      <c r="AJ104" s="14" t="s">
        <v>1367</v>
      </c>
      <c r="AK104" s="1" t="s">
        <v>311</v>
      </c>
      <c r="AL104" s="1" t="s">
        <v>106</v>
      </c>
      <c r="AM104" s="1" t="s">
        <v>840</v>
      </c>
      <c r="AN104" s="1" t="s">
        <v>1038</v>
      </c>
      <c r="AO104" s="1" t="s">
        <v>245</v>
      </c>
      <c r="AP104" s="1" t="s">
        <v>1368</v>
      </c>
      <c r="AQ104" s="1" t="e">
        <f>AE104=#REF!</f>
        <v>#REF!</v>
      </c>
      <c r="AS104" s="1" t="e">
        <f>INDEX([1]Apollo!$C$2:$R$2344,MATCH($C104,[1]Apollo!$A$2:$A$2344,0),MATCH(AS$1,[1]Apollo!$C$1:$R$1,0))</f>
        <v>#N/A</v>
      </c>
      <c r="AT104" s="1" t="e">
        <f t="shared" si="7"/>
        <v>#N/A</v>
      </c>
      <c r="AU104" s="1" t="e">
        <f t="shared" si="8"/>
        <v>#N/A</v>
      </c>
      <c r="AW104" s="1" t="e">
        <f>INDEX([1]Apollo!$C$2:$R$2344,MATCH($C104,[1]Apollo!$A$2:$A$2344,0),MATCH(AW$1,[1]Apollo!$C$1:$R$1,0))</f>
        <v>#N/A</v>
      </c>
      <c r="AX104" s="1" t="e">
        <f>VLOOKUP(AW104,[1]Sheet1!$K$1:$L$4,2,TRUE)</f>
        <v>#N/A</v>
      </c>
      <c r="BA104">
        <v>100</v>
      </c>
      <c r="BB104">
        <v>4.0999999999999996</v>
      </c>
      <c r="BC104">
        <v>4</v>
      </c>
      <c r="BD104">
        <v>3.9</v>
      </c>
      <c r="BE104">
        <v>4.2</v>
      </c>
      <c r="BF104" s="5">
        <v>0.9</v>
      </c>
      <c r="BG104" s="5">
        <v>0.8</v>
      </c>
      <c r="BH104" t="e">
        <f>BA104&lt;#REF!</f>
        <v>#REF!</v>
      </c>
      <c r="BI104" t="e">
        <f>BB104&gt;#REF!</f>
        <v>#REF!</v>
      </c>
      <c r="BJ104" t="e">
        <f>BC104&gt;#REF!</f>
        <v>#REF!</v>
      </c>
      <c r="BK104" t="e">
        <f>BD104&gt;#REF!</f>
        <v>#REF!</v>
      </c>
      <c r="BL104" t="e">
        <f>BE104&gt;#REF!</f>
        <v>#REF!</v>
      </c>
      <c r="BM104" s="5" t="e">
        <f>BF104&gt;#REF!</f>
        <v>#REF!</v>
      </c>
      <c r="BN104" t="s">
        <v>175</v>
      </c>
      <c r="BO104" s="1" t="s">
        <v>1369</v>
      </c>
      <c r="BP104">
        <v>5</v>
      </c>
      <c r="BQ104">
        <v>0</v>
      </c>
      <c r="BR104" s="1" t="s">
        <v>1370</v>
      </c>
      <c r="BS104" t="s">
        <v>1371</v>
      </c>
      <c r="BT104" s="1" t="s">
        <v>1372</v>
      </c>
      <c r="BU104" s="1"/>
      <c r="BV104" s="1"/>
      <c r="BW104" s="1"/>
      <c r="BX104" s="1"/>
      <c r="BY104" s="1"/>
      <c r="BZ104" s="1"/>
      <c r="CA104" s="1"/>
      <c r="CB104" s="24">
        <v>0</v>
      </c>
      <c r="CC104" s="6" t="s">
        <v>480</v>
      </c>
      <c r="CD104" s="1">
        <v>3152</v>
      </c>
      <c r="CE104" s="6">
        <v>0</v>
      </c>
      <c r="CF104" s="6">
        <f t="shared" si="9"/>
        <v>0</v>
      </c>
      <c r="CG104" s="7" t="e">
        <f t="shared" si="10"/>
        <v>#N/A</v>
      </c>
      <c r="CH104" s="1">
        <v>4</v>
      </c>
      <c r="CI104">
        <f>IFERROR(IF(AX104=[1]Sheet1!$L$2,VLOOKUP(CB104,[1]Sheet1!$X$3:$Y$7,2,TRUE),IF(AX104=[1]Sheet1!$L$3,VLOOKUP(CB104,[1]Sheet1!$Z$3:$AA$7,2,TRUE),VLOOKUP(CB104,[1]Sheet1!$AB$3:$AC$7,2,TRUE))),0)</f>
        <v>0</v>
      </c>
      <c r="CJ104" s="1">
        <f>IFERROR(VLOOKUP(CC104,[1]Sheet1!$U$3:$V$7,2,TRUE),0)</f>
        <v>0</v>
      </c>
      <c r="CK104" s="1">
        <f>MIN(IFERROR(IF(AX104=[1]Sheet1!$L$2,VLOOKUP(CE104,[1]Sheet1!$N$3:$O$7,2,TRUE),IF(AX104=[1]Sheet1!$L$3,VLOOKUP(CE104,[1]Sheet1!$P$3:$Q$6,2,TRUE),VLOOKUP(CE104,[1]Sheet1!$R$3:$S$6,2,TRUE))),0),INDEX([1]Sheet1!$I:$I,MATCH(CH104,[1]Sheet1!$A:$A,0)))</f>
        <v>0</v>
      </c>
      <c r="CL104" s="15" t="e">
        <f>INDEX([1]Sheet1!D:D,MATCH($CI104,[1]Sheet1!$A:$A,0))</f>
        <v>#N/A</v>
      </c>
      <c r="CM104" s="15" t="e">
        <f>INDEX([1]Sheet1!E:E,MATCH($CI104,[1]Sheet1!$A:$A,0))</f>
        <v>#N/A</v>
      </c>
      <c r="CN104" s="15" t="e">
        <f>INDEX([1]Sheet1!F:F,MATCH($CI104,[1]Sheet1!$A:$A,0))</f>
        <v>#N/A</v>
      </c>
      <c r="CO104" s="15"/>
      <c r="CP104" s="16" t="e">
        <f>IF(COUNTA(CO104)&gt;0,MIN(MIN(SUMPRODUCT(CI104:CK104,CL104:CN104),INDEX([1]Sheet1!$H:$H,MATCH(CH104,[1]Sheet1!$A:$A,0)))+1,5),MIN(SUMPRODUCT(CI104:CK104,CL104:CN104),INDEX([1]Sheet1!$H:$H,MATCH(CH104,[1]Sheet1!$A:$A,0))))</f>
        <v>#N/A</v>
      </c>
      <c r="CQ104" s="17" t="e">
        <f>SUMIFS([1]Rubric!Y:Y,[1]Rubric!V:V,BN104,[1]Rubric!W:W,P104)</f>
        <v>#VALUE!</v>
      </c>
      <c r="CR104" s="5" t="e">
        <f>INDEX([1]Rubric!D:D,MATCH(BP104,[1]Rubric!#REF!,0))</f>
        <v>#REF!</v>
      </c>
      <c r="CS104" s="5" t="e">
        <f>INDEX([1]Rubric!E:E,MATCH(Q104,[1]Rubric!#REF!,0))</f>
        <v>#REF!</v>
      </c>
      <c r="CT104" s="18" t="e">
        <f>SUM(CQ104:CS104)*[1]Rubric!$A$3</f>
        <v>#VALUE!</v>
      </c>
      <c r="CU104" s="19" t="e">
        <f t="shared" si="11"/>
        <v>#N/A</v>
      </c>
    </row>
    <row r="105" spans="1:99" ht="409.5" x14ac:dyDescent="0.25">
      <c r="A105">
        <v>104</v>
      </c>
      <c r="B105" t="s">
        <v>1373</v>
      </c>
      <c r="C105" t="str">
        <f t="shared" si="6"/>
        <v>104 - Cox Enterprises</v>
      </c>
      <c r="E105" t="s">
        <v>1374</v>
      </c>
      <c r="F105" s="1" t="s">
        <v>1375</v>
      </c>
      <c r="G105" s="1" t="str">
        <f>IFERROR(INDEX([1]Apollo!$C$2:$R$2344,MATCH($C105,[1]Apollo!$B$2:$B$2344,0),MATCH(G$1,[1]Apollo!$C$1:$R$1,0)),"")</f>
        <v/>
      </c>
      <c r="H105" s="1"/>
      <c r="I105" s="1" t="str">
        <f>IFERROR(INDEX([1]Apollo!$C$2:$R$2344,MATCH($C105,[1]Apollo!$B$2:$B$2344,0),MATCH(I$1,[1]Apollo!$C$1:$R$1,0)),"")</f>
        <v/>
      </c>
      <c r="J105" t="s">
        <v>1376</v>
      </c>
      <c r="K105" s="1" t="str">
        <f>IFERROR(INDEX([1]Apollo!$C$2:$R$2344,MATCH($C105,[1]Apollo!$B$2:$B$2344,0),MATCH(K$1,[1]Apollo!$C$1:$R$1,0)),"")</f>
        <v/>
      </c>
      <c r="L105" s="1" t="str">
        <f>IFERROR(INDEX([1]Apollo!$C$2:$R$2344,MATCH($C105,[1]Apollo!$B$2:$B$2344,0),MATCH(L$1,[1]Apollo!$C$1:$R$1,0)),"")</f>
        <v/>
      </c>
      <c r="M105" s="1" t="s">
        <v>1377</v>
      </c>
      <c r="N105" s="1" t="s">
        <v>1378</v>
      </c>
      <c r="O105" s="1" t="str">
        <f>IFERROR(INDEX([1]Apollo!$C$2:$R$2344,MATCH($C105,[1]Apollo!$B$2:$B$2344,0),MATCH(O$1,[1]Apollo!$C$1:$R$1,0)),"")</f>
        <v/>
      </c>
      <c r="P105" s="1">
        <v>2.5</v>
      </c>
      <c r="Q105" s="1">
        <v>1</v>
      </c>
      <c r="R105" s="12">
        <v>77987</v>
      </c>
      <c r="S105" s="12">
        <v>71970</v>
      </c>
      <c r="T105" t="s">
        <v>1379</v>
      </c>
      <c r="U105" t="s">
        <v>188</v>
      </c>
      <c r="V105" s="1" t="str">
        <f>IFERROR(INDEX([1]Apollo!$C$2:$R$2344,MATCH($C105,[1]Apollo!$B$2:$B$2344,0),MATCH(V$1,[1]Apollo!$C$1:$R$1,0)),"")</f>
        <v/>
      </c>
      <c r="W105" t="s">
        <v>127</v>
      </c>
      <c r="X105" s="1" t="str">
        <f>IFERROR(INDEX([1]Apollo!$C$2:$R$2344,MATCH($C105,[1]Apollo!$B$2:$B$2344,0),MATCH(X$1,[1]Apollo!$C$1:$R$1,0)),"")</f>
        <v/>
      </c>
      <c r="Y105" s="1" t="str">
        <f>IFERROR(INDEX([1]Apollo!$C$2:$R$2344,MATCH($C105,[1]Apollo!$B$2:$B$2344,0),MATCH(Y$1,[1]Apollo!$C$1:$R$1,0)),"")</f>
        <v/>
      </c>
      <c r="Z105" s="1" t="str">
        <f>IFERROR(INDEX([1]Apollo!$C$2:$R$2344,MATCH($C105,[1]Apollo!$B$2:$B$2344,0),MATCH(Z$1,[1]Apollo!$C$1:$R$1,0)),"")</f>
        <v/>
      </c>
      <c r="AA105" s="2" t="str">
        <f>IFERROR(INDEX([1]Apollo!$C$2:$R$2344,MATCH($C105,[1]Apollo!$B$2:$B$2344,0),MATCH(AA$1,[1]Apollo!$C$1:$R$1,0)),"")</f>
        <v/>
      </c>
      <c r="AB105" s="3" t="str">
        <f>IFERROR(INDEX([1]Apollo!$C$2:$R$2344,MATCH($C105,[1]Apollo!$B$2:$B$2344,0),MATCH(AB$1,[1]Apollo!$C$1:$R$1,0)),"")</f>
        <v/>
      </c>
      <c r="AC105" t="s">
        <v>1380</v>
      </c>
      <c r="AD105" s="1" t="str">
        <f>IFERROR(INDEX([1]Apollo!$C$2:$R$2344,MATCH($C105,[1]Apollo!$B$2:$B$2344,0),MATCH(AD$1,[1]Apollo!$C$1:$R$1,0)),"")</f>
        <v/>
      </c>
      <c r="AE105" s="14" t="s">
        <v>1381</v>
      </c>
      <c r="AF105" s="1"/>
      <c r="AG105" s="1" t="s">
        <v>103</v>
      </c>
      <c r="AH105" s="1"/>
      <c r="AI105" s="1"/>
      <c r="AJ105" s="14" t="s">
        <v>1382</v>
      </c>
      <c r="AK105" s="1" t="s">
        <v>105</v>
      </c>
      <c r="AL105" s="1" t="s">
        <v>403</v>
      </c>
      <c r="AM105" s="1" t="s">
        <v>1258</v>
      </c>
      <c r="AN105" s="1" t="s">
        <v>360</v>
      </c>
      <c r="AO105" s="1" t="s">
        <v>404</v>
      </c>
      <c r="AP105" s="1" t="s">
        <v>645</v>
      </c>
      <c r="AQ105" s="1" t="e">
        <f>AE105=#REF!</f>
        <v>#REF!</v>
      </c>
      <c r="AR105" t="s">
        <v>1383</v>
      </c>
      <c r="AS105" s="1" t="str">
        <f>IFERROR(INDEX([1]Apollo!$C$2:$R$2344,MATCH($C105,[1]Apollo!$B$2:$B$2344,0),MATCH(AS$1,[1]Apollo!$C$1:$R$1,0)),"")</f>
        <v/>
      </c>
      <c r="AT105" s="1" t="str">
        <f t="shared" si="7"/>
        <v>https://www.linkedin.com/company/cox-enterprises</v>
      </c>
      <c r="AU105" s="1" t="str">
        <f t="shared" si="8"/>
        <v>https://www.linkedin.com/company/cox-enterprises/insights</v>
      </c>
      <c r="AV105" t="s">
        <v>137</v>
      </c>
      <c r="AW105" s="1" t="str">
        <f>IFERROR(INDEX([1]Apollo!$C$2:$R$2344,MATCH($C105,[1]Apollo!$B$2:$B$2344,0),MATCH(AW$1,[1]Apollo!$C$1:$R$1,0)),"")</f>
        <v/>
      </c>
      <c r="AX105" s="1" t="e">
        <f>VLOOKUP(AW105,[1]Sheet1!$K$1:$L$4,2,TRUE)</f>
        <v>#N/A</v>
      </c>
      <c r="AY105" t="s">
        <v>114</v>
      </c>
      <c r="AZ105" t="s">
        <v>114</v>
      </c>
      <c r="BA105" s="4">
        <f>INDEX('[1]Glassdoor Scores'!C:C,MATCH($A105,'[1]Glassdoor Scores'!$A:$A,0))</f>
        <v>4.0999999999999996</v>
      </c>
      <c r="BB105" t="str">
        <f>INDEX('[1]Glassdoor Scores'!B:B,MATCH($A105,'[1]Glassdoor Scores'!$A:$A,0))</f>
        <v>Ampere Computing</v>
      </c>
      <c r="BC105">
        <f>INDEX('[1]Glassdoor Scores'!D:D,MATCH($A105,'[1]Glassdoor Scores'!$A:$A,0))</f>
        <v>380</v>
      </c>
      <c r="BD105">
        <f>INDEX('[1]Glassdoor Scores'!E:E,MATCH($A105,'[1]Glassdoor Scores'!$A:$A,0))</f>
        <v>3.8</v>
      </c>
      <c r="BE105">
        <f>INDEX('[1]Glassdoor Scores'!F:F,MATCH($A105,'[1]Glassdoor Scores'!$A:$A,0))</f>
        <v>3.9</v>
      </c>
      <c r="BF105" s="5">
        <f>INDEX('[1]Glassdoor Scores'!G:G,MATCH($A105,'[1]Glassdoor Scores'!$A:$A,0))</f>
        <v>4.2</v>
      </c>
      <c r="BG105" s="5">
        <f>INDEX('[1]Glassdoor Scores'!H:H,MATCH($A105,'[1]Glassdoor Scores'!$A:$A,0))</f>
        <v>0.88</v>
      </c>
      <c r="BH105" t="e">
        <f>BA105&lt;#REF!</f>
        <v>#REF!</v>
      </c>
      <c r="BI105" t="e">
        <f>BB105&gt;#REF!</f>
        <v>#REF!</v>
      </c>
      <c r="BJ105" t="e">
        <f>BC105&gt;#REF!</f>
        <v>#REF!</v>
      </c>
      <c r="BK105" t="e">
        <f>BD105&gt;#REF!</f>
        <v>#REF!</v>
      </c>
      <c r="BL105" t="e">
        <f>BE105&gt;#REF!</f>
        <v>#REF!</v>
      </c>
      <c r="BM105" t="e">
        <f>BF105&gt;#REF!</f>
        <v>#REF!</v>
      </c>
      <c r="BN105" t="s">
        <v>175</v>
      </c>
      <c r="BO105" s="1" t="s">
        <v>1384</v>
      </c>
      <c r="BP105">
        <v>4</v>
      </c>
      <c r="BQ105">
        <v>0</v>
      </c>
      <c r="BR105" s="1" t="s">
        <v>1385</v>
      </c>
      <c r="BS105" t="s">
        <v>1386</v>
      </c>
      <c r="BT105" s="1" t="s">
        <v>1387</v>
      </c>
      <c r="BU105" s="1"/>
      <c r="BV105" s="1"/>
      <c r="BW105" s="1"/>
      <c r="BX105" s="1"/>
      <c r="BY105" s="1"/>
      <c r="BZ105" s="1"/>
      <c r="CA105" s="1"/>
      <c r="CB105" s="1">
        <v>15</v>
      </c>
      <c r="CC105" s="6">
        <v>-0.92</v>
      </c>
      <c r="CD105" s="1">
        <v>35191</v>
      </c>
      <c r="CE105" s="6">
        <v>0</v>
      </c>
      <c r="CF105" s="6">
        <f t="shared" si="9"/>
        <v>4.2624534682163051E-4</v>
      </c>
      <c r="CG105" s="7" t="e">
        <f t="shared" si="10"/>
        <v>#VALUE!</v>
      </c>
      <c r="CH105" s="1">
        <v>1</v>
      </c>
      <c r="CI105">
        <f>IFERROR(IF(AX105=[1]Sheet1!$L$2,VLOOKUP(CB105,[1]Sheet1!$X$3:$Y$7,2,TRUE),IF(AX105=[1]Sheet1!$L$3,VLOOKUP(CB105,[1]Sheet1!$Z$3:$AA$7,2,TRUE),VLOOKUP(CB105,[1]Sheet1!$AB$3:$AC$7,2,TRUE))),0)</f>
        <v>0</v>
      </c>
      <c r="CJ105" s="1">
        <f>IFERROR(VLOOKUP(CC105,[1]Sheet1!$U$3:$V$7,2,TRUE),0)</f>
        <v>0</v>
      </c>
      <c r="CK105" s="1">
        <f>MIN(IFERROR(IF(AX105=[1]Sheet1!$L$2,VLOOKUP(CE105,[1]Sheet1!$N$3:$O$7,2,TRUE),IF(AX105=[1]Sheet1!$L$3,VLOOKUP(CE105,[1]Sheet1!$P$3:$Q$6,2,TRUE),VLOOKUP(CE105,[1]Sheet1!$R$3:$S$6,2,TRUE))),0),INDEX([1]Sheet1!$I:$I,MATCH(CH105,[1]Sheet1!$A:$A,0)))</f>
        <v>0</v>
      </c>
      <c r="CL105" s="15" t="e">
        <f>INDEX([1]Sheet1!D:D,MATCH($CI105,[1]Sheet1!$A:$A,0))</f>
        <v>#N/A</v>
      </c>
      <c r="CM105" s="15" t="e">
        <f>INDEX([1]Sheet1!E:E,MATCH($CI105,[1]Sheet1!$A:$A,0))</f>
        <v>#N/A</v>
      </c>
      <c r="CN105" s="15" t="e">
        <f>INDEX([1]Sheet1!F:F,MATCH($CI105,[1]Sheet1!$A:$A,0))</f>
        <v>#N/A</v>
      </c>
      <c r="CO105" s="15"/>
      <c r="CP105" s="16" t="e">
        <f>IF(COUNTA(CO105)&gt;0,MIN(MIN(SUMPRODUCT(CI105:CK105,CL105:CN105),INDEX([1]Sheet1!$H:$H,MATCH(CH105,[1]Sheet1!$A:$A,0)))+1,5),MIN(SUMPRODUCT(CI105:CK105,CL105:CN105),INDEX([1]Sheet1!$H:$H,MATCH(CH105,[1]Sheet1!$A:$A,0))))</f>
        <v>#N/A</v>
      </c>
      <c r="CQ105" s="17" t="e">
        <f>SUMIFS([1]Rubric!Y:Y,[1]Rubric!V:V,BN105,[1]Rubric!W:W,P105)</f>
        <v>#VALUE!</v>
      </c>
      <c r="CR105" s="5" t="e">
        <f>INDEX([1]Rubric!D:D,MATCH(BP105,[1]Rubric!#REF!,0))</f>
        <v>#REF!</v>
      </c>
      <c r="CS105" s="5" t="e">
        <f>INDEX([1]Rubric!E:E,MATCH(Q105,[1]Rubric!#REF!,0))</f>
        <v>#REF!</v>
      </c>
      <c r="CT105" s="18" t="e">
        <f>SUM(CQ105:CS105)*[1]Rubric!$A$3</f>
        <v>#VALUE!</v>
      </c>
      <c r="CU105" s="19" t="e">
        <f t="shared" si="11"/>
        <v>#N/A</v>
      </c>
    </row>
    <row r="106" spans="1:99" ht="409.5" x14ac:dyDescent="0.25">
      <c r="A106">
        <v>105</v>
      </c>
      <c r="B106" t="s">
        <v>1388</v>
      </c>
      <c r="C106" t="str">
        <f t="shared" si="6"/>
        <v>105 - Epicor</v>
      </c>
      <c r="E106" t="s">
        <v>1389</v>
      </c>
      <c r="F106" s="1" t="s">
        <v>1390</v>
      </c>
      <c r="G106" s="1" t="str">
        <f>IFERROR(INDEX([1]Apollo!$C$2:$R$2344,MATCH($C106,[1]Apollo!$B$2:$B$2344,0),MATCH(G$1,[1]Apollo!$C$1:$R$1,0)),"")</f>
        <v/>
      </c>
      <c r="H106" s="1"/>
      <c r="I106" s="1" t="str">
        <f>IFERROR(INDEX([1]Apollo!$C$2:$R$2344,MATCH($C106,[1]Apollo!$B$2:$B$2344,0),MATCH(I$1,[1]Apollo!$C$1:$R$1,0)),"")</f>
        <v/>
      </c>
      <c r="J106" t="s">
        <v>415</v>
      </c>
      <c r="K106" s="1" t="str">
        <f>IFERROR(INDEX([1]Apollo!$C$2:$R$2344,MATCH($C106,[1]Apollo!$B$2:$B$2344,0),MATCH(K$1,[1]Apollo!$C$1:$R$1,0)),"")</f>
        <v/>
      </c>
      <c r="L106" s="1" t="str">
        <f>IFERROR(INDEX([1]Apollo!$C$2:$R$2344,MATCH($C106,[1]Apollo!$B$2:$B$2344,0),MATCH(L$1,[1]Apollo!$C$1:$R$1,0)),"")</f>
        <v/>
      </c>
      <c r="M106" s="1" t="s">
        <v>1391</v>
      </c>
      <c r="N106" s="1" t="s">
        <v>1392</v>
      </c>
      <c r="O106" s="1" t="str">
        <f>IFERROR(INDEX([1]Apollo!$C$2:$R$2344,MATCH($C106,[1]Apollo!$B$2:$B$2344,0),MATCH(O$1,[1]Apollo!$C$1:$R$1,0)),"")</f>
        <v/>
      </c>
      <c r="P106" s="1">
        <v>3</v>
      </c>
      <c r="Q106" s="1">
        <v>4</v>
      </c>
      <c r="R106" s="12">
        <v>386273</v>
      </c>
      <c r="S106" s="12">
        <v>365828</v>
      </c>
      <c r="T106" s="13">
        <v>26299</v>
      </c>
      <c r="U106" t="s">
        <v>188</v>
      </c>
      <c r="V106" s="1" t="str">
        <f>IFERROR(INDEX([1]Apollo!$C$2:$R$2344,MATCH($C106,[1]Apollo!$B$2:$B$2344,0),MATCH(V$1,[1]Apollo!$C$1:$R$1,0)),"")</f>
        <v/>
      </c>
      <c r="W106" t="s">
        <v>100</v>
      </c>
      <c r="X106" s="1" t="str">
        <f>IFERROR(INDEX([1]Apollo!$C$2:$R$2344,MATCH($C106,[1]Apollo!$B$2:$B$2344,0),MATCH(X$1,[1]Apollo!$C$1:$R$1,0)),"")</f>
        <v/>
      </c>
      <c r="Y106" s="1" t="str">
        <f>IFERROR(INDEX([1]Apollo!$C$2:$R$2344,MATCH($C106,[1]Apollo!$B$2:$B$2344,0),MATCH(Y$1,[1]Apollo!$C$1:$R$1,0)),"")</f>
        <v/>
      </c>
      <c r="Z106" s="1" t="str">
        <f>IFERROR(INDEX([1]Apollo!$C$2:$R$2344,MATCH($C106,[1]Apollo!$B$2:$B$2344,0),MATCH(Z$1,[1]Apollo!$C$1:$R$1,0)),"")</f>
        <v/>
      </c>
      <c r="AA106" s="2" t="str">
        <f>IFERROR(INDEX([1]Apollo!$C$2:$R$2344,MATCH($C106,[1]Apollo!$B$2:$B$2344,0),MATCH(AA$1,[1]Apollo!$C$1:$R$1,0)),"")</f>
        <v/>
      </c>
      <c r="AB106" s="3" t="str">
        <f>IFERROR(INDEX([1]Apollo!$C$2:$R$2344,MATCH($C106,[1]Apollo!$B$2:$B$2344,0),MATCH(AB$1,[1]Apollo!$C$1:$R$1,0)),"")</f>
        <v/>
      </c>
      <c r="AC106" t="s">
        <v>1393</v>
      </c>
      <c r="AD106" s="1" t="str">
        <f>IFERROR(INDEX([1]Apollo!$C$2:$R$2344,MATCH($C106,[1]Apollo!$B$2:$B$2344,0),MATCH(AD$1,[1]Apollo!$C$1:$R$1,0)),"")</f>
        <v/>
      </c>
      <c r="AE106" s="14" t="s">
        <v>1394</v>
      </c>
      <c r="AF106" s="1" t="s">
        <v>168</v>
      </c>
      <c r="AG106" s="1" t="s">
        <v>169</v>
      </c>
      <c r="AH106" s="1"/>
      <c r="AI106" s="1"/>
      <c r="AJ106" s="14" t="s">
        <v>1395</v>
      </c>
      <c r="AK106" s="1" t="s">
        <v>149</v>
      </c>
      <c r="AL106" s="1" t="s">
        <v>203</v>
      </c>
      <c r="AM106" s="1" t="s">
        <v>151</v>
      </c>
      <c r="AN106" s="1" t="s">
        <v>106</v>
      </c>
      <c r="AO106" s="1" t="s">
        <v>279</v>
      </c>
      <c r="AP106" s="1" t="s">
        <v>219</v>
      </c>
      <c r="AQ106" s="1" t="e">
        <f>AE106=#REF!</f>
        <v>#REF!</v>
      </c>
      <c r="AR106" t="s">
        <v>1396</v>
      </c>
      <c r="AS106" s="1" t="str">
        <f>IFERROR(INDEX([1]Apollo!$C$2:$R$2344,MATCH($C106,[1]Apollo!$B$2:$B$2344,0),MATCH(AS$1,[1]Apollo!$C$1:$R$1,0)),"")</f>
        <v/>
      </c>
      <c r="AT106" s="1" t="str">
        <f t="shared" si="7"/>
        <v>http://www.linkedin.com/company/epicor-software-corp</v>
      </c>
      <c r="AU106" s="1" t="str">
        <f t="shared" si="8"/>
        <v>http://www.linkedin.com/company/epicor-software-corp/insights</v>
      </c>
      <c r="AV106" t="s">
        <v>174</v>
      </c>
      <c r="AW106" s="1" t="str">
        <f>IFERROR(INDEX([1]Apollo!$C$2:$R$2344,MATCH($C106,[1]Apollo!$B$2:$B$2344,0),MATCH(AW$1,[1]Apollo!$C$1:$R$1,0)),"")</f>
        <v/>
      </c>
      <c r="AX106" s="1" t="e">
        <f>VLOOKUP(AW106,[1]Sheet1!$K$1:$L$4,2,TRUE)</f>
        <v>#N/A</v>
      </c>
      <c r="AY106" t="s">
        <v>114</v>
      </c>
      <c r="AZ106" t="s">
        <v>114</v>
      </c>
      <c r="BA106" s="4">
        <f>INDEX('[1]Glassdoor Scores'!C:C,MATCH($A106,'[1]Glassdoor Scores'!$A:$A,0))</f>
        <v>3.9</v>
      </c>
      <c r="BB106" t="str">
        <f>INDEX('[1]Glassdoor Scores'!B:B,MATCH($A106,'[1]Glassdoor Scores'!$A:$A,0))</f>
        <v>Exiger</v>
      </c>
      <c r="BC106">
        <f>INDEX('[1]Glassdoor Scores'!D:D,MATCH($A106,'[1]Glassdoor Scores'!$A:$A,0))</f>
        <v>520</v>
      </c>
      <c r="BD106">
        <f>INDEX('[1]Glassdoor Scores'!E:E,MATCH($A106,'[1]Glassdoor Scores'!$A:$A,0))</f>
        <v>3.6</v>
      </c>
      <c r="BE106">
        <f>INDEX('[1]Glassdoor Scores'!F:F,MATCH($A106,'[1]Glassdoor Scores'!$A:$A,0))</f>
        <v>3.5</v>
      </c>
      <c r="BF106" s="5">
        <f>INDEX('[1]Glassdoor Scores'!G:G,MATCH($A106,'[1]Glassdoor Scores'!$A:$A,0))</f>
        <v>3.8</v>
      </c>
      <c r="BG106" s="5">
        <f>INDEX('[1]Glassdoor Scores'!H:H,MATCH($A106,'[1]Glassdoor Scores'!$A:$A,0))</f>
        <v>0.82</v>
      </c>
      <c r="BH106" t="e">
        <f>BA106&lt;#REF!</f>
        <v>#REF!</v>
      </c>
      <c r="BI106" t="e">
        <f>BB106&gt;#REF!</f>
        <v>#REF!</v>
      </c>
      <c r="BJ106" t="e">
        <f>BC106&gt;#REF!</f>
        <v>#REF!</v>
      </c>
      <c r="BK106" t="e">
        <f>BD106&gt;#REF!</f>
        <v>#REF!</v>
      </c>
      <c r="BL106" t="e">
        <f>BE106&gt;#REF!</f>
        <v>#REF!</v>
      </c>
      <c r="BM106" t="e">
        <f>BF106&gt;#REF!</f>
        <v>#REF!</v>
      </c>
      <c r="BN106" t="s">
        <v>440</v>
      </c>
      <c r="BO106" s="1" t="s">
        <v>1397</v>
      </c>
      <c r="BP106">
        <v>4</v>
      </c>
      <c r="BQ106">
        <v>0</v>
      </c>
      <c r="BR106" s="1" t="s">
        <v>1398</v>
      </c>
      <c r="BS106" t="s">
        <v>1399</v>
      </c>
      <c r="BT106" s="1" t="s">
        <v>1400</v>
      </c>
      <c r="BU106" s="1"/>
      <c r="BV106" s="1"/>
      <c r="BW106" s="1"/>
      <c r="BX106" s="1"/>
      <c r="BY106" s="1"/>
      <c r="BZ106" s="1"/>
      <c r="CA106" s="1"/>
      <c r="CB106" s="1">
        <v>202</v>
      </c>
      <c r="CC106" s="6">
        <v>-0.26</v>
      </c>
      <c r="CD106" s="1">
        <v>6250</v>
      </c>
      <c r="CE106" s="6">
        <v>0</v>
      </c>
      <c r="CF106" s="6">
        <f t="shared" si="9"/>
        <v>3.2320000000000002E-2</v>
      </c>
      <c r="CG106" s="7" t="e">
        <f t="shared" si="10"/>
        <v>#VALUE!</v>
      </c>
      <c r="CH106" s="1">
        <v>1</v>
      </c>
      <c r="CI106">
        <f>IFERROR(IF(AX106=[1]Sheet1!$L$2,VLOOKUP(CB106,[1]Sheet1!$X$3:$Y$7,2,TRUE),IF(AX106=[1]Sheet1!$L$3,VLOOKUP(CB106,[1]Sheet1!$Z$3:$AA$7,2,TRUE),VLOOKUP(CB106,[1]Sheet1!$AB$3:$AC$7,2,TRUE))),0)</f>
        <v>0</v>
      </c>
      <c r="CJ106" s="1">
        <f>IFERROR(VLOOKUP(CC106,[1]Sheet1!$U$3:$V$7,2,TRUE),0)</f>
        <v>1</v>
      </c>
      <c r="CK106" s="1">
        <f>MIN(IFERROR(IF(AX106=[1]Sheet1!$L$2,VLOOKUP(CE106,[1]Sheet1!$N$3:$O$7,2,TRUE),IF(AX106=[1]Sheet1!$L$3,VLOOKUP(CE106,[1]Sheet1!$P$3:$Q$6,2,TRUE),VLOOKUP(CE106,[1]Sheet1!$R$3:$S$6,2,TRUE))),0),INDEX([1]Sheet1!$I:$I,MATCH(CH106,[1]Sheet1!$A:$A,0)))</f>
        <v>0</v>
      </c>
      <c r="CL106" s="15" t="e">
        <f>INDEX([1]Sheet1!D:D,MATCH($CI106,[1]Sheet1!$A:$A,0))</f>
        <v>#N/A</v>
      </c>
      <c r="CM106" s="15" t="e">
        <f>INDEX([1]Sheet1!E:E,MATCH($CI106,[1]Sheet1!$A:$A,0))</f>
        <v>#N/A</v>
      </c>
      <c r="CN106" s="15" t="e">
        <f>INDEX([1]Sheet1!F:F,MATCH($CI106,[1]Sheet1!$A:$A,0))</f>
        <v>#N/A</v>
      </c>
      <c r="CO106" s="15"/>
      <c r="CP106" s="16" t="e">
        <f>IF(COUNTA(CO106)&gt;0,MIN(MIN(SUMPRODUCT(CI106:CK106,CL106:CN106),INDEX([1]Sheet1!$H:$H,MATCH(CH106,[1]Sheet1!$A:$A,0)))+1,5),MIN(SUMPRODUCT(CI106:CK106,CL106:CN106),INDEX([1]Sheet1!$H:$H,MATCH(CH106,[1]Sheet1!$A:$A,0))))</f>
        <v>#N/A</v>
      </c>
      <c r="CQ106" s="17" t="e">
        <f>SUMIFS([1]Rubric!Y:Y,[1]Rubric!V:V,BN106,[1]Rubric!W:W,P106)</f>
        <v>#VALUE!</v>
      </c>
      <c r="CR106" s="5" t="e">
        <f>INDEX([1]Rubric!D:D,MATCH(BP106,[1]Rubric!#REF!,0))</f>
        <v>#REF!</v>
      </c>
      <c r="CS106" s="5" t="e">
        <f>INDEX([1]Rubric!E:E,MATCH(Q106,[1]Rubric!#REF!,0))</f>
        <v>#REF!</v>
      </c>
      <c r="CT106" s="18" t="e">
        <f>SUM(CQ106:CS106)*[1]Rubric!$A$3</f>
        <v>#VALUE!</v>
      </c>
      <c r="CU106" s="19" t="e">
        <f t="shared" si="11"/>
        <v>#N/A</v>
      </c>
    </row>
    <row r="107" spans="1:99" ht="409.5" x14ac:dyDescent="0.25">
      <c r="A107">
        <v>106</v>
      </c>
      <c r="B107" t="s">
        <v>1401</v>
      </c>
      <c r="C107" t="str">
        <f t="shared" si="6"/>
        <v>106 - Sama</v>
      </c>
      <c r="E107" t="s">
        <v>1402</v>
      </c>
      <c r="F107" s="1" t="s">
        <v>1403</v>
      </c>
      <c r="G107" s="1" t="str">
        <f>IFERROR(INDEX([1]Apollo!$C$2:$R$2344,MATCH($C107,[1]Apollo!$B$2:$B$2344,0),MATCH(G$1,[1]Apollo!$C$1:$R$1,0)),"")</f>
        <v/>
      </c>
      <c r="H107" s="1"/>
      <c r="I107" s="1" t="str">
        <f>IFERROR(INDEX([1]Apollo!$C$2:$R$2344,MATCH($C107,[1]Apollo!$B$2:$B$2344,0),MATCH(I$1,[1]Apollo!$C$1:$R$1,0)),"")</f>
        <v/>
      </c>
      <c r="J107" t="s">
        <v>213</v>
      </c>
      <c r="K107" s="1" t="str">
        <f>IFERROR(INDEX([1]Apollo!$C$2:$R$2344,MATCH($C107,[1]Apollo!$B$2:$B$2344,0),MATCH(K$1,[1]Apollo!$C$1:$R$1,0)),"")</f>
        <v/>
      </c>
      <c r="L107" s="1" t="str">
        <f>IFERROR(INDEX([1]Apollo!$C$2:$R$2344,MATCH($C107,[1]Apollo!$B$2:$B$2344,0),MATCH(L$1,[1]Apollo!$C$1:$R$1,0)),"")</f>
        <v/>
      </c>
      <c r="M107" s="1" t="s">
        <v>1404</v>
      </c>
      <c r="N107" s="1" t="s">
        <v>1405</v>
      </c>
      <c r="O107" s="1" t="str">
        <f>IFERROR(INDEX([1]Apollo!$C$2:$R$2344,MATCH($C107,[1]Apollo!$B$2:$B$2344,0),MATCH(O$1,[1]Apollo!$C$1:$R$1,0)),"")</f>
        <v/>
      </c>
      <c r="P107" s="1">
        <v>3.5</v>
      </c>
      <c r="Q107" s="1">
        <v>1</v>
      </c>
      <c r="R107" s="12">
        <v>1083</v>
      </c>
      <c r="S107">
        <v>881</v>
      </c>
      <c r="T107" s="13">
        <v>39600</v>
      </c>
      <c r="U107" t="s">
        <v>99</v>
      </c>
      <c r="V107" s="1" t="str">
        <f>IFERROR(INDEX([1]Apollo!$C$2:$R$2344,MATCH($C107,[1]Apollo!$B$2:$B$2344,0),MATCH(V$1,[1]Apollo!$C$1:$R$1,0)),"")</f>
        <v/>
      </c>
      <c r="W107" t="s">
        <v>231</v>
      </c>
      <c r="X107" s="1" t="str">
        <f>IFERROR(INDEX([1]Apollo!$C$2:$R$2344,MATCH($C107,[1]Apollo!$B$2:$B$2344,0),MATCH(X$1,[1]Apollo!$C$1:$R$1,0)),"")</f>
        <v/>
      </c>
      <c r="Y107" s="1" t="str">
        <f>IFERROR(INDEX([1]Apollo!$C$2:$R$2344,MATCH($C107,[1]Apollo!$B$2:$B$2344,0),MATCH(Y$1,[1]Apollo!$C$1:$R$1,0)),"")</f>
        <v/>
      </c>
      <c r="Z107" s="1" t="str">
        <f>IFERROR(INDEX([1]Apollo!$C$2:$R$2344,MATCH($C107,[1]Apollo!$B$2:$B$2344,0),MATCH(Z$1,[1]Apollo!$C$1:$R$1,0)),"")</f>
        <v/>
      </c>
      <c r="AA107" s="2" t="str">
        <f>IFERROR(INDEX([1]Apollo!$C$2:$R$2344,MATCH($C107,[1]Apollo!$B$2:$B$2344,0),MATCH(AA$1,[1]Apollo!$C$1:$R$1,0)),"")</f>
        <v/>
      </c>
      <c r="AB107" s="3" t="str">
        <f>IFERROR(INDEX([1]Apollo!$C$2:$R$2344,MATCH($C107,[1]Apollo!$B$2:$B$2344,0),MATCH(AB$1,[1]Apollo!$C$1:$R$1,0)),"")</f>
        <v/>
      </c>
      <c r="AC107" t="s">
        <v>1406</v>
      </c>
      <c r="AD107" s="1" t="str">
        <f>IFERROR(INDEX([1]Apollo!$C$2:$R$2344,MATCH($C107,[1]Apollo!$B$2:$B$2344,0),MATCH(AD$1,[1]Apollo!$C$1:$R$1,0)),"")</f>
        <v/>
      </c>
      <c r="AE107" s="1" t="s">
        <v>1407</v>
      </c>
      <c r="AF107" s="1" t="s">
        <v>870</v>
      </c>
      <c r="AG107" s="1" t="s">
        <v>169</v>
      </c>
      <c r="AH107" s="1"/>
      <c r="AI107" s="1"/>
      <c r="AJ107" s="14" t="s">
        <v>1407</v>
      </c>
      <c r="AK107" s="1" t="s">
        <v>243</v>
      </c>
      <c r="AL107" s="1" t="s">
        <v>106</v>
      </c>
      <c r="AM107" s="1" t="s">
        <v>840</v>
      </c>
      <c r="AN107" s="1" t="s">
        <v>1038</v>
      </c>
      <c r="AO107" s="1" t="s">
        <v>349</v>
      </c>
      <c r="AP107" s="1" t="s">
        <v>246</v>
      </c>
      <c r="AQ107" s="1" t="e">
        <f>AE107=#REF!</f>
        <v>#REF!</v>
      </c>
      <c r="AR107" t="s">
        <v>1408</v>
      </c>
      <c r="AS107" s="1" t="str">
        <f>IFERROR(INDEX([1]Apollo!$C$2:$R$2344,MATCH($C107,[1]Apollo!$B$2:$B$2344,0),MATCH(AS$1,[1]Apollo!$C$1:$R$1,0)),"")</f>
        <v/>
      </c>
      <c r="AT107" s="1" t="str">
        <f t="shared" si="7"/>
        <v>https://www.linkedin.com/company/sama-ai</v>
      </c>
      <c r="AU107" s="1" t="str">
        <f t="shared" si="8"/>
        <v>https://www.linkedin.com/company/sama-ai/insights</v>
      </c>
      <c r="AV107" t="s">
        <v>112</v>
      </c>
      <c r="AW107" s="1" t="str">
        <f>IFERROR(INDEX([1]Apollo!$C$2:$R$2344,MATCH($C107,[1]Apollo!$B$2:$B$2344,0),MATCH(AW$1,[1]Apollo!$C$1:$R$1,0)),"")</f>
        <v/>
      </c>
      <c r="AX107" s="1" t="e">
        <f>VLOOKUP(AW107,[1]Sheet1!$K$1:$L$4,2,TRUE)</f>
        <v>#N/A</v>
      </c>
      <c r="AY107" t="s">
        <v>114</v>
      </c>
      <c r="AZ107" t="s">
        <v>113</v>
      </c>
      <c r="BA107" s="4">
        <f>INDEX('[1]Glassdoor Scores'!C:C,MATCH($A107,'[1]Glassdoor Scores'!$A:$A,0))</f>
        <v>4.2</v>
      </c>
      <c r="BB107" t="str">
        <f>INDEX('[1]Glassdoor Scores'!B:B,MATCH($A107,'[1]Glassdoor Scores'!$A:$A,0))</f>
        <v>Optro</v>
      </c>
      <c r="BC107">
        <f>INDEX('[1]Glassdoor Scores'!D:D,MATCH($A107,'[1]Glassdoor Scores'!$A:$A,0))</f>
        <v>110</v>
      </c>
      <c r="BD107">
        <f>INDEX('[1]Glassdoor Scores'!E:E,MATCH($A107,'[1]Glassdoor Scores'!$A:$A,0))</f>
        <v>3.9</v>
      </c>
      <c r="BE107">
        <f>INDEX('[1]Glassdoor Scores'!F:F,MATCH($A107,'[1]Glassdoor Scores'!$A:$A,0))</f>
        <v>4</v>
      </c>
      <c r="BF107" s="5">
        <f>INDEX('[1]Glassdoor Scores'!G:G,MATCH($A107,'[1]Glassdoor Scores'!$A:$A,0))</f>
        <v>4.3</v>
      </c>
      <c r="BG107" s="5">
        <f>INDEX('[1]Glassdoor Scores'!H:H,MATCH($A107,'[1]Glassdoor Scores'!$A:$A,0))</f>
        <v>0.9</v>
      </c>
      <c r="BH107" t="e">
        <f>BA107&lt;#REF!</f>
        <v>#REF!</v>
      </c>
      <c r="BI107" t="e">
        <f>BB107&gt;#REF!</f>
        <v>#REF!</v>
      </c>
      <c r="BJ107" t="e">
        <f>BC107&gt;#REF!</f>
        <v>#REF!</v>
      </c>
      <c r="BK107" t="e">
        <f>BD107&gt;#REF!</f>
        <v>#REF!</v>
      </c>
      <c r="BL107" t="e">
        <f>BE107&gt;#REF!</f>
        <v>#REF!</v>
      </c>
      <c r="BM107" t="e">
        <f>BF107&gt;#REF!</f>
        <v>#REF!</v>
      </c>
      <c r="BN107" t="s">
        <v>440</v>
      </c>
      <c r="BO107" s="1" t="s">
        <v>1409</v>
      </c>
      <c r="BP107">
        <v>4</v>
      </c>
      <c r="BQ107">
        <v>0</v>
      </c>
      <c r="BR107" s="1" t="s">
        <v>1410</v>
      </c>
      <c r="BS107" t="s">
        <v>1411</v>
      </c>
      <c r="BT107" s="1" t="s">
        <v>1412</v>
      </c>
      <c r="BU107" s="1"/>
      <c r="BV107" s="1"/>
      <c r="BW107" s="1"/>
      <c r="BX107" s="1"/>
      <c r="BY107" s="1"/>
      <c r="BZ107" s="1"/>
      <c r="CA107" s="1"/>
      <c r="CB107" s="1">
        <v>18</v>
      </c>
      <c r="CC107" s="6">
        <v>0.2</v>
      </c>
      <c r="CD107" s="1">
        <v>4344</v>
      </c>
      <c r="CE107" s="6">
        <v>-0.01</v>
      </c>
      <c r="CF107" s="6">
        <f t="shared" si="9"/>
        <v>4.1436464088397788E-3</v>
      </c>
      <c r="CG107" s="7" t="e">
        <f t="shared" si="10"/>
        <v>#VALUE!</v>
      </c>
      <c r="CH107" s="1">
        <v>8</v>
      </c>
      <c r="CI107">
        <f>IFERROR(IF(AX107=[1]Sheet1!$L$2,VLOOKUP(CB107,[1]Sheet1!$X$3:$Y$7,2,TRUE),IF(AX107=[1]Sheet1!$L$3,VLOOKUP(CB107,[1]Sheet1!$Z$3:$AA$7,2,TRUE),VLOOKUP(CB107,[1]Sheet1!$AB$3:$AC$7,2,TRUE))),0)</f>
        <v>0</v>
      </c>
      <c r="CJ107" s="1">
        <f>IFERROR(VLOOKUP(CC107,[1]Sheet1!$U$3:$V$7,2,TRUE),0)</f>
        <v>4</v>
      </c>
      <c r="CK107" s="1">
        <f>MIN(IFERROR(IF(AX107=[1]Sheet1!$L$2,VLOOKUP(CE107,[1]Sheet1!$N$3:$O$7,2,TRUE),IF(AX107=[1]Sheet1!$L$3,VLOOKUP(CE107,[1]Sheet1!$P$3:$Q$6,2,TRUE),VLOOKUP(CE107,[1]Sheet1!$R$3:$S$6,2,TRUE))),0),INDEX([1]Sheet1!$I:$I,MATCH(CH107,[1]Sheet1!$A:$A,0)))</f>
        <v>0</v>
      </c>
      <c r="CL107" s="15" t="e">
        <f>INDEX([1]Sheet1!D:D,MATCH($CI107,[1]Sheet1!$A:$A,0))</f>
        <v>#N/A</v>
      </c>
      <c r="CM107" s="15" t="e">
        <f>INDEX([1]Sheet1!E:E,MATCH($CI107,[1]Sheet1!$A:$A,0))</f>
        <v>#N/A</v>
      </c>
      <c r="CN107" s="15" t="e">
        <f>INDEX([1]Sheet1!F:F,MATCH($CI107,[1]Sheet1!$A:$A,0))</f>
        <v>#N/A</v>
      </c>
      <c r="CO107" s="15"/>
      <c r="CP107" s="16" t="e">
        <f>IF(COUNTA(CO107)&gt;0,MIN(MIN(SUMPRODUCT(CI107:CK107,CL107:CN107),INDEX([1]Sheet1!$H:$H,MATCH(CH107,[1]Sheet1!$A:$A,0)))+1,5),MIN(SUMPRODUCT(CI107:CK107,CL107:CN107),INDEX([1]Sheet1!$H:$H,MATCH(CH107,[1]Sheet1!$A:$A,0))))</f>
        <v>#N/A</v>
      </c>
      <c r="CQ107" s="17" t="e">
        <f>SUMIFS([1]Rubric!Y:Y,[1]Rubric!V:V,BN107,[1]Rubric!W:W,P107)</f>
        <v>#VALUE!</v>
      </c>
      <c r="CR107" s="5" t="e">
        <f>INDEX([1]Rubric!D:D,MATCH(BP107,[1]Rubric!#REF!,0))</f>
        <v>#REF!</v>
      </c>
      <c r="CS107" s="5" t="e">
        <f>INDEX([1]Rubric!E:E,MATCH(Q107,[1]Rubric!#REF!,0))</f>
        <v>#REF!</v>
      </c>
      <c r="CT107" s="18" t="e">
        <f>SUM(CQ107:CS107)*[1]Rubric!$A$3</f>
        <v>#VALUE!</v>
      </c>
      <c r="CU107" s="19" t="e">
        <f t="shared" si="11"/>
        <v>#N/A</v>
      </c>
    </row>
    <row r="108" spans="1:99" ht="409.5" x14ac:dyDescent="0.25">
      <c r="A108">
        <v>107</v>
      </c>
      <c r="B108" t="s">
        <v>1413</v>
      </c>
      <c r="C108" t="str">
        <f t="shared" si="6"/>
        <v>107 - Houghton Mifflin Harcourt</v>
      </c>
      <c r="F108" s="1"/>
      <c r="G108" s="1" t="e">
        <f>INDEX([1]Apollo!$C$2:$R$2344,MATCH($C108,[1]Apollo!$A$2:$A$2344,0),MATCH(G$1,[1]Apollo!$C$1:$R$1,0))</f>
        <v>#N/A</v>
      </c>
      <c r="H108" s="1"/>
      <c r="I108" s="1" t="e">
        <f>INDEX([1]Apollo!$C$2:$R$2344,MATCH($C108,[1]Apollo!$A$2:$A$2344,0),MATCH(I$1,[1]Apollo!$C$1:$R$1,0))</f>
        <v>#N/A</v>
      </c>
      <c r="K108" s="1" t="e">
        <f>INDEX([1]Apollo!$C$2:$R$2344,MATCH($C108,[1]Apollo!$A$2:$A$2344,0),MATCH(K$1,[1]Apollo!$C$1:$R$1,0))</f>
        <v>#N/A</v>
      </c>
      <c r="L108" s="1" t="e">
        <f>INDEX([1]Apollo!$C$2:$R$2344,MATCH($C108,[1]Apollo!$A$2:$A$2344,0),MATCH(L$1,[1]Apollo!$C$1:$R$1,0))</f>
        <v>#N/A</v>
      </c>
      <c r="M108" s="1"/>
      <c r="N108" s="1"/>
      <c r="O108" s="1" t="e">
        <f>INDEX([1]Apollo!$C$2:$R$2344,MATCH($C108,[1]Apollo!$A$2:$A$2344,0),MATCH(O$1,[1]Apollo!$C$1:$R$1,0))</f>
        <v>#N/A</v>
      </c>
      <c r="P108" s="1">
        <v>4</v>
      </c>
      <c r="Q108" s="1">
        <v>1</v>
      </c>
      <c r="V108" s="1" t="e">
        <f>INDEX([1]Apollo!$C$2:$R$2344,MATCH($C108,[1]Apollo!$A$2:$A$2344,0),MATCH(V$1,[1]Apollo!$C$1:$R$1,0))</f>
        <v>#N/A</v>
      </c>
      <c r="X108" s="1" t="e">
        <f>INDEX([1]Apollo!$C$2:$R$2344,MATCH($C108,[1]Apollo!$A$2:$A$2344,0),MATCH(X$1,[1]Apollo!$C$1:$R$1,0))</f>
        <v>#N/A</v>
      </c>
      <c r="Y108" s="1" t="e">
        <f>INDEX([1]Apollo!$C$2:$R$2344,MATCH($C108,[1]Apollo!$A$2:$A$2344,0),MATCH(Y$1,[1]Apollo!$C$1:$R$1,0))</f>
        <v>#N/A</v>
      </c>
      <c r="Z108" s="1" t="e">
        <f>INDEX([1]Apollo!$C$2:$R$2344,MATCH($C108,[1]Apollo!$A$2:$A$2344,0),MATCH(Z$1,[1]Apollo!$C$1:$R$1,0))</f>
        <v>#N/A</v>
      </c>
      <c r="AA108" s="2" t="e">
        <f>INDEX([1]Apollo!$C$2:$R$2344,MATCH($C108,[1]Apollo!$A$2:$A$2344,0),MATCH(AA$1,[1]Apollo!$C$1:$R$1,0))</f>
        <v>#N/A</v>
      </c>
      <c r="AB108" s="3" t="e">
        <f>INDEX([1]Apollo!$C$2:$R$2344,MATCH($C108,[1]Apollo!$A$2:$A$2344,0),MATCH(AB$1,[1]Apollo!$C$1:$R$1,0))</f>
        <v>#N/A</v>
      </c>
      <c r="AD108" s="1" t="e">
        <f>INDEX([1]Apollo!$C$2:$R$2344,MATCH($C108,[1]Apollo!$A$2:$A$2344,0),MATCH(AD$1,[1]Apollo!$C$1:$R$1,0))</f>
        <v>#N/A</v>
      </c>
      <c r="AE108" s="14" t="s">
        <v>1414</v>
      </c>
      <c r="AF108" s="1" t="s">
        <v>168</v>
      </c>
      <c r="AG108" s="1" t="s">
        <v>169</v>
      </c>
      <c r="AH108" s="1"/>
      <c r="AI108" s="1"/>
      <c r="AJ108" s="14" t="s">
        <v>1415</v>
      </c>
      <c r="AK108" s="1" t="s">
        <v>105</v>
      </c>
      <c r="AL108" s="1" t="s">
        <v>203</v>
      </c>
      <c r="AM108" s="1" t="s">
        <v>840</v>
      </c>
      <c r="AN108" s="1" t="s">
        <v>1038</v>
      </c>
      <c r="AO108" s="1" t="s">
        <v>404</v>
      </c>
      <c r="AP108" s="1" t="s">
        <v>645</v>
      </c>
      <c r="AQ108" s="1" t="e">
        <f>AE108=#REF!</f>
        <v>#REF!</v>
      </c>
      <c r="AS108" s="1" t="e">
        <f>INDEX([1]Apollo!$C$2:$R$2344,MATCH($C108,[1]Apollo!$A$2:$A$2344,0),MATCH(AS$1,[1]Apollo!$C$1:$R$1,0))</f>
        <v>#N/A</v>
      </c>
      <c r="AT108" s="1" t="e">
        <f t="shared" si="7"/>
        <v>#N/A</v>
      </c>
      <c r="AU108" s="1" t="e">
        <f t="shared" si="8"/>
        <v>#N/A</v>
      </c>
      <c r="AW108" s="1" t="e">
        <f>INDEX([1]Apollo!$C$2:$R$2344,MATCH($C108,[1]Apollo!$A$2:$A$2344,0),MATCH(AW$1,[1]Apollo!$C$1:$R$1,0))</f>
        <v>#N/A</v>
      </c>
      <c r="AX108" s="1" t="e">
        <f>VLOOKUP(AW108,[1]Sheet1!$K$1:$L$4,2,TRUE)</f>
        <v>#N/A</v>
      </c>
      <c r="BA108">
        <v>2500</v>
      </c>
      <c r="BB108">
        <v>3.8</v>
      </c>
      <c r="BC108">
        <v>3.9</v>
      </c>
      <c r="BD108">
        <v>3.4</v>
      </c>
      <c r="BE108">
        <v>3.8</v>
      </c>
      <c r="BF108" s="5">
        <v>0.82</v>
      </c>
      <c r="BG108" s="5">
        <v>0.95</v>
      </c>
      <c r="BH108" t="e">
        <f>BA108&lt;#REF!</f>
        <v>#REF!</v>
      </c>
      <c r="BI108" t="e">
        <f>BB108&gt;#REF!</f>
        <v>#REF!</v>
      </c>
      <c r="BJ108" t="e">
        <f>BC108&gt;#REF!</f>
        <v>#REF!</v>
      </c>
      <c r="BK108" t="e">
        <f>BD108&gt;#REF!</f>
        <v>#REF!</v>
      </c>
      <c r="BL108" t="e">
        <f>BE108&gt;#REF!</f>
        <v>#REF!</v>
      </c>
      <c r="BM108" s="5" t="e">
        <f>BF108&gt;#REF!</f>
        <v>#REF!</v>
      </c>
      <c r="BN108" t="s">
        <v>440</v>
      </c>
      <c r="BO108" s="1" t="s">
        <v>1416</v>
      </c>
      <c r="BP108">
        <v>5</v>
      </c>
      <c r="BQ108">
        <v>0</v>
      </c>
      <c r="BR108" s="1" t="s">
        <v>1417</v>
      </c>
      <c r="BS108" t="s">
        <v>1418</v>
      </c>
      <c r="BT108" s="1" t="s">
        <v>1419</v>
      </c>
      <c r="BU108" s="1"/>
      <c r="BV108" s="1"/>
      <c r="BW108" s="1"/>
      <c r="BX108" s="1"/>
      <c r="BY108" s="1"/>
      <c r="BZ108" s="1"/>
      <c r="CA108" s="1"/>
      <c r="CB108" s="24">
        <v>25</v>
      </c>
      <c r="CC108" s="6" t="s">
        <v>480</v>
      </c>
      <c r="CD108" s="1">
        <v>4201</v>
      </c>
      <c r="CE108" s="6">
        <v>0</v>
      </c>
      <c r="CF108" s="6">
        <f t="shared" si="9"/>
        <v>5.9509640561771007E-3</v>
      </c>
      <c r="CG108" s="7" t="e">
        <f t="shared" si="10"/>
        <v>#N/A</v>
      </c>
      <c r="CH108" s="1">
        <v>4</v>
      </c>
      <c r="CI108">
        <f>IFERROR(IF(AX108=[1]Sheet1!$L$2,VLOOKUP(CB108,[1]Sheet1!$X$3:$Y$7,2,TRUE),IF(AX108=[1]Sheet1!$L$3,VLOOKUP(CB108,[1]Sheet1!$Z$3:$AA$7,2,TRUE),VLOOKUP(CB108,[1]Sheet1!$AB$3:$AC$7,2,TRUE))),0)</f>
        <v>0</v>
      </c>
      <c r="CJ108" s="1">
        <f>IFERROR(VLOOKUP(CC108,[1]Sheet1!$U$3:$V$7,2,TRUE),0)</f>
        <v>0</v>
      </c>
      <c r="CK108" s="1">
        <f>MIN(IFERROR(IF(AX108=[1]Sheet1!$L$2,VLOOKUP(CE108,[1]Sheet1!$N$3:$O$7,2,TRUE),IF(AX108=[1]Sheet1!$L$3,VLOOKUP(CE108,[1]Sheet1!$P$3:$Q$6,2,TRUE),VLOOKUP(CE108,[1]Sheet1!$R$3:$S$6,2,TRUE))),0),INDEX([1]Sheet1!$I:$I,MATCH(CH108,[1]Sheet1!$A:$A,0)))</f>
        <v>0</v>
      </c>
      <c r="CL108" s="15" t="e">
        <f>INDEX([1]Sheet1!D:D,MATCH($CI108,[1]Sheet1!$A:$A,0))</f>
        <v>#N/A</v>
      </c>
      <c r="CM108" s="15" t="e">
        <f>INDEX([1]Sheet1!E:E,MATCH($CI108,[1]Sheet1!$A:$A,0))</f>
        <v>#N/A</v>
      </c>
      <c r="CN108" s="15" t="e">
        <f>INDEX([1]Sheet1!F:F,MATCH($CI108,[1]Sheet1!$A:$A,0))</f>
        <v>#N/A</v>
      </c>
      <c r="CO108" s="15"/>
      <c r="CP108" s="16" t="e">
        <f>IF(COUNTA(CO108)&gt;0,MIN(MIN(SUMPRODUCT(CI108:CK108,CL108:CN108),INDEX([1]Sheet1!$H:$H,MATCH(CH108,[1]Sheet1!$A:$A,0)))+1,5),MIN(SUMPRODUCT(CI108:CK108,CL108:CN108),INDEX([1]Sheet1!$H:$H,MATCH(CH108,[1]Sheet1!$A:$A,0))))</f>
        <v>#N/A</v>
      </c>
      <c r="CQ108" s="17" t="e">
        <f>SUMIFS([1]Rubric!Y:Y,[1]Rubric!V:V,BN108,[1]Rubric!W:W,P108)</f>
        <v>#VALUE!</v>
      </c>
      <c r="CR108" s="5" t="e">
        <f>INDEX([1]Rubric!D:D,MATCH(BP108,[1]Rubric!#REF!,0))</f>
        <v>#REF!</v>
      </c>
      <c r="CS108" s="5" t="e">
        <f>INDEX([1]Rubric!E:E,MATCH(Q108,[1]Rubric!#REF!,0))</f>
        <v>#REF!</v>
      </c>
      <c r="CT108" s="18" t="e">
        <f>SUM(CQ108:CS108)*[1]Rubric!$A$3</f>
        <v>#VALUE!</v>
      </c>
      <c r="CU108" s="19" t="e">
        <f t="shared" si="11"/>
        <v>#N/A</v>
      </c>
    </row>
    <row r="109" spans="1:99" ht="409.5" x14ac:dyDescent="0.25">
      <c r="A109">
        <v>108</v>
      </c>
      <c r="B109" t="s">
        <v>1420</v>
      </c>
      <c r="C109" t="str">
        <f t="shared" si="6"/>
        <v>108 - Precisely</v>
      </c>
      <c r="E109" t="s">
        <v>1421</v>
      </c>
      <c r="F109" s="1" t="s">
        <v>1422</v>
      </c>
      <c r="G109" s="1" t="str">
        <f>IFERROR(INDEX([1]Apollo!$C$2:$R$2344,MATCH($C109,[1]Apollo!$B$2:$B$2344,0),MATCH(G$1,[1]Apollo!$C$1:$R$1,0)),"")</f>
        <v/>
      </c>
      <c r="H109" s="1"/>
      <c r="I109" s="1" t="str">
        <f>IFERROR(INDEX([1]Apollo!$C$2:$R$2344,MATCH($C109,[1]Apollo!$B$2:$B$2344,0),MATCH(I$1,[1]Apollo!$C$1:$R$1,0)),"")</f>
        <v/>
      </c>
      <c r="J109" t="s">
        <v>1423</v>
      </c>
      <c r="K109" s="1" t="str">
        <f>IFERROR(INDEX([1]Apollo!$C$2:$R$2344,MATCH($C109,[1]Apollo!$B$2:$B$2344,0),MATCH(K$1,[1]Apollo!$C$1:$R$1,0)),"")</f>
        <v/>
      </c>
      <c r="L109" s="1" t="str">
        <f>IFERROR(INDEX([1]Apollo!$C$2:$R$2344,MATCH($C109,[1]Apollo!$B$2:$B$2344,0),MATCH(L$1,[1]Apollo!$C$1:$R$1,0)),"")</f>
        <v/>
      </c>
      <c r="M109" s="1" t="s">
        <v>1424</v>
      </c>
      <c r="N109" s="1" t="s">
        <v>1425</v>
      </c>
      <c r="O109" s="1" t="str">
        <f>IFERROR(INDEX([1]Apollo!$C$2:$R$2344,MATCH($C109,[1]Apollo!$B$2:$B$2344,0),MATCH(O$1,[1]Apollo!$C$1:$R$1,0)),"")</f>
        <v/>
      </c>
      <c r="P109" s="1">
        <v>3.5</v>
      </c>
      <c r="Q109" s="1">
        <v>1</v>
      </c>
      <c r="R109" s="12">
        <v>16288</v>
      </c>
      <c r="S109" s="12">
        <v>14374</v>
      </c>
      <c r="T109" s="13">
        <v>24838</v>
      </c>
      <c r="U109" t="s">
        <v>188</v>
      </c>
      <c r="V109" s="1" t="str">
        <f>IFERROR(INDEX([1]Apollo!$C$2:$R$2344,MATCH($C109,[1]Apollo!$B$2:$B$2344,0),MATCH(V$1,[1]Apollo!$C$1:$R$1,0)),"")</f>
        <v/>
      </c>
      <c r="W109" t="s">
        <v>231</v>
      </c>
      <c r="X109" s="1" t="str">
        <f>IFERROR(INDEX([1]Apollo!$C$2:$R$2344,MATCH($C109,[1]Apollo!$B$2:$B$2344,0),MATCH(X$1,[1]Apollo!$C$1:$R$1,0)),"")</f>
        <v/>
      </c>
      <c r="Y109" s="1" t="str">
        <f>IFERROR(INDEX([1]Apollo!$C$2:$R$2344,MATCH($C109,[1]Apollo!$B$2:$B$2344,0),MATCH(Y$1,[1]Apollo!$C$1:$R$1,0)),"")</f>
        <v/>
      </c>
      <c r="Z109" s="1" t="str">
        <f>IFERROR(INDEX([1]Apollo!$C$2:$R$2344,MATCH($C109,[1]Apollo!$B$2:$B$2344,0),MATCH(Z$1,[1]Apollo!$C$1:$R$1,0)),"")</f>
        <v/>
      </c>
      <c r="AA109" s="2" t="str">
        <f>IFERROR(INDEX([1]Apollo!$C$2:$R$2344,MATCH($C109,[1]Apollo!$B$2:$B$2344,0),MATCH(AA$1,[1]Apollo!$C$1:$R$1,0)),"")</f>
        <v/>
      </c>
      <c r="AB109" s="3" t="str">
        <f>IFERROR(INDEX([1]Apollo!$C$2:$R$2344,MATCH($C109,[1]Apollo!$B$2:$B$2344,0),MATCH(AB$1,[1]Apollo!$C$1:$R$1,0)),"")</f>
        <v/>
      </c>
      <c r="AC109" t="s">
        <v>1426</v>
      </c>
      <c r="AD109" s="1" t="str">
        <f>IFERROR(INDEX([1]Apollo!$C$2:$R$2344,MATCH($C109,[1]Apollo!$B$2:$B$2344,0),MATCH(AD$1,[1]Apollo!$C$1:$R$1,0)),"")</f>
        <v/>
      </c>
      <c r="AE109" s="14" t="s">
        <v>1427</v>
      </c>
      <c r="AF109" s="1"/>
      <c r="AG109" s="1" t="s">
        <v>103</v>
      </c>
      <c r="AH109" s="1"/>
      <c r="AI109" s="1"/>
      <c r="AJ109" s="14" t="s">
        <v>1427</v>
      </c>
      <c r="AK109" s="1" t="s">
        <v>293</v>
      </c>
      <c r="AL109" s="1" t="s">
        <v>403</v>
      </c>
      <c r="AM109" s="1" t="s">
        <v>840</v>
      </c>
      <c r="AN109" s="1" t="s">
        <v>1038</v>
      </c>
      <c r="AO109" s="1" t="s">
        <v>294</v>
      </c>
      <c r="AP109" s="1" t="s">
        <v>1428</v>
      </c>
      <c r="AQ109" s="1" t="e">
        <f>AE109=#REF!</f>
        <v>#REF!</v>
      </c>
      <c r="AR109" t="s">
        <v>1429</v>
      </c>
      <c r="AS109" s="1" t="str">
        <f>IFERROR(INDEX([1]Apollo!$C$2:$R$2344,MATCH($C109,[1]Apollo!$B$2:$B$2344,0),MATCH(AS$1,[1]Apollo!$C$1:$R$1,0)),"")</f>
        <v/>
      </c>
      <c r="AT109" s="1" t="str">
        <f t="shared" si="7"/>
        <v>https://www.linkedin.com/company/preciselydata/</v>
      </c>
      <c r="AU109" s="1" t="str">
        <f t="shared" si="8"/>
        <v>https://www.linkedin.com/company/preciselydata//insights</v>
      </c>
      <c r="AV109" t="s">
        <v>174</v>
      </c>
      <c r="AW109" s="1">
        <v>2600</v>
      </c>
      <c r="AX109" s="1" t="str">
        <f>VLOOKUP(AW109,[1]Sheet1!$K$1:$L$4,2,TRUE)</f>
        <v>&lt;10,000</v>
      </c>
      <c r="AY109" t="s">
        <v>114</v>
      </c>
      <c r="AZ109" t="s">
        <v>113</v>
      </c>
      <c r="BA109" s="23">
        <f>INDEX('[1]Glassdoor Scores'!C:C,MATCH($A109,'[1]Glassdoor Scores'!$A:$A,0))</f>
        <v>4.3</v>
      </c>
      <c r="BB109" t="str">
        <f>INDEX('[1]Glassdoor Scores'!B:B,MATCH($A109,'[1]Glassdoor Scores'!$A:$A,0))</f>
        <v>Couchbase</v>
      </c>
      <c r="BC109">
        <f>INDEX('[1]Glassdoor Scores'!D:D,MATCH($A109,'[1]Glassdoor Scores'!$A:$A,0))</f>
        <v>650</v>
      </c>
      <c r="BD109">
        <f>INDEX('[1]Glassdoor Scores'!E:E,MATCH($A109,'[1]Glassdoor Scores'!$A:$A,0))</f>
        <v>4.0999999999999996</v>
      </c>
      <c r="BE109">
        <f>INDEX('[1]Glassdoor Scores'!F:F,MATCH($A109,'[1]Glassdoor Scores'!$A:$A,0))</f>
        <v>4</v>
      </c>
      <c r="BF109" s="17">
        <f>INDEX('[1]Glassdoor Scores'!G:G,MATCH($A109,'[1]Glassdoor Scores'!$A:$A,0))</f>
        <v>4.4000000000000004</v>
      </c>
      <c r="BG109" s="17">
        <f>INDEX('[1]Glassdoor Scores'!H:H,MATCH($A109,'[1]Glassdoor Scores'!$A:$A,0))</f>
        <v>0.92</v>
      </c>
      <c r="BH109" t="e">
        <f>BA109&lt;#REF!</f>
        <v>#REF!</v>
      </c>
      <c r="BI109" t="e">
        <f>BB109&gt;#REF!</f>
        <v>#REF!</v>
      </c>
      <c r="BJ109" t="e">
        <f>BC109&gt;#REF!</f>
        <v>#REF!</v>
      </c>
      <c r="BK109" t="e">
        <f>BD109&gt;#REF!</f>
        <v>#REF!</v>
      </c>
      <c r="BL109" t="e">
        <f>BE109&gt;#REF!</f>
        <v>#REF!</v>
      </c>
      <c r="BM109" t="e">
        <f>BF109&gt;#REF!</f>
        <v>#REF!</v>
      </c>
      <c r="BN109" t="s">
        <v>440</v>
      </c>
      <c r="BO109" s="1" t="s">
        <v>1430</v>
      </c>
      <c r="BP109">
        <v>5</v>
      </c>
      <c r="BQ109">
        <v>0</v>
      </c>
      <c r="BR109" s="1" t="s">
        <v>1431</v>
      </c>
      <c r="BS109" t="s">
        <v>1432</v>
      </c>
      <c r="BT109" s="1" t="s">
        <v>1433</v>
      </c>
      <c r="BU109" s="1"/>
      <c r="BV109" s="1"/>
      <c r="BW109" s="1"/>
      <c r="BX109" s="1"/>
      <c r="BY109" s="1"/>
      <c r="BZ109" s="1"/>
      <c r="CA109" s="1"/>
      <c r="CB109" s="1">
        <v>61</v>
      </c>
      <c r="CC109" s="6">
        <v>-0.15</v>
      </c>
      <c r="CD109" s="1">
        <v>3001</v>
      </c>
      <c r="CE109" s="6">
        <v>0.02</v>
      </c>
      <c r="CF109" s="6">
        <f t="shared" si="9"/>
        <v>2.032655781406198E-2</v>
      </c>
      <c r="CG109" s="7">
        <f t="shared" si="10"/>
        <v>1.1542307692307692</v>
      </c>
      <c r="CH109" s="1">
        <v>1</v>
      </c>
      <c r="CI109">
        <f>IFERROR(IF(AX109=[1]Sheet1!$L$2,VLOOKUP(CB109,[1]Sheet1!$X$3:$Y$7,2,TRUE),IF(AX109=[1]Sheet1!$L$3,VLOOKUP(CB109,[1]Sheet1!$Z$3:$AA$7,2,TRUE),VLOOKUP(CB109,[1]Sheet1!$AB$3:$AC$7,2,TRUE))),0)</f>
        <v>3</v>
      </c>
      <c r="CJ109" s="1">
        <f>IFERROR(VLOOKUP(CC109,[1]Sheet1!$U$3:$V$7,2,TRUE),0)</f>
        <v>2</v>
      </c>
      <c r="CK109" s="1">
        <f>MIN(IFERROR(IF(AX109=[1]Sheet1!$L$2,VLOOKUP(CE109,[1]Sheet1!$N$3:$O$7,2,TRUE),IF(AX109=[1]Sheet1!$L$3,VLOOKUP(CE109,[1]Sheet1!$P$3:$Q$6,2,TRUE),VLOOKUP(CE109,[1]Sheet1!$R$3:$S$6,2,TRUE))),0),INDEX([1]Sheet1!$I:$I,MATCH(CH109,[1]Sheet1!$A:$A,0)))</f>
        <v>3</v>
      </c>
      <c r="CL109" s="15">
        <f>INDEX([1]Sheet1!D:D,MATCH($CI109,[1]Sheet1!$A:$A,0))</f>
        <v>0</v>
      </c>
      <c r="CM109" s="15">
        <f>INDEX([1]Sheet1!E:E,MATCH($CI109,[1]Sheet1!$A:$A,0))</f>
        <v>0</v>
      </c>
      <c r="CN109" s="15">
        <f>INDEX([1]Sheet1!F:F,MATCH($CI109,[1]Sheet1!$A:$A,0))</f>
        <v>0</v>
      </c>
      <c r="CO109" s="15"/>
      <c r="CP109" s="16">
        <f>IF(COUNTA(CO109)&gt;0,MIN(MIN(SUMPRODUCT(CI109:CK109,CL109:CN109),INDEX([1]Sheet1!$H:$H,MATCH(CH109,[1]Sheet1!$A:$A,0)))+1,5),MIN(SUMPRODUCT(CI109:CK109,CL109:CN109),INDEX([1]Sheet1!$H:$H,MATCH(CH109,[1]Sheet1!$A:$A,0))))</f>
        <v>0</v>
      </c>
      <c r="CQ109" s="17" t="e">
        <f>SUMIFS([1]Rubric!Y:Y,[1]Rubric!V:V,BN109,[1]Rubric!W:W,P109)</f>
        <v>#VALUE!</v>
      </c>
      <c r="CR109" s="17" t="e">
        <f>INDEX([1]Rubric!D:D,MATCH(BP109,[1]Rubric!#REF!,0))</f>
        <v>#REF!</v>
      </c>
      <c r="CS109" s="17" t="e">
        <f>INDEX([1]Rubric!E:E,MATCH(Q109,[1]Rubric!#REF!,0))</f>
        <v>#REF!</v>
      </c>
      <c r="CT109" s="18" t="e">
        <f>SUM(CQ109:CS109)*[1]Rubric!$A$3</f>
        <v>#VALUE!</v>
      </c>
      <c r="CU109" s="19" t="e">
        <f t="shared" si="11"/>
        <v>#VALUE!</v>
      </c>
    </row>
    <row r="110" spans="1:99" ht="409.5" x14ac:dyDescent="0.25">
      <c r="A110">
        <v>109</v>
      </c>
      <c r="B110" t="s">
        <v>1434</v>
      </c>
      <c r="C110" t="str">
        <f t="shared" si="6"/>
        <v>109 - GURU</v>
      </c>
      <c r="F110" s="1"/>
      <c r="G110" s="1" t="e">
        <f>INDEX([1]Apollo!$C$2:$R$2344,MATCH($C110,[1]Apollo!$A$2:$A$2344,0),MATCH(G$1,[1]Apollo!$C$1:$R$1,0))</f>
        <v>#N/A</v>
      </c>
      <c r="H110" s="1"/>
      <c r="I110" s="1" t="e">
        <f>INDEX([1]Apollo!$C$2:$R$2344,MATCH($C110,[1]Apollo!$A$2:$A$2344,0),MATCH(I$1,[1]Apollo!$C$1:$R$1,0))</f>
        <v>#N/A</v>
      </c>
      <c r="K110" s="1" t="e">
        <f>INDEX([1]Apollo!$C$2:$R$2344,MATCH($C110,[1]Apollo!$A$2:$A$2344,0),MATCH(K$1,[1]Apollo!$C$1:$R$1,0))</f>
        <v>#N/A</v>
      </c>
      <c r="L110" s="1" t="e">
        <f>INDEX([1]Apollo!$C$2:$R$2344,MATCH($C110,[1]Apollo!$A$2:$A$2344,0),MATCH(L$1,[1]Apollo!$C$1:$R$1,0))</f>
        <v>#N/A</v>
      </c>
      <c r="M110" s="1"/>
      <c r="N110" s="1"/>
      <c r="O110" s="1" t="e">
        <f>INDEX([1]Apollo!$C$2:$R$2344,MATCH($C110,[1]Apollo!$A$2:$A$2344,0),MATCH(O$1,[1]Apollo!$C$1:$R$1,0))</f>
        <v>#N/A</v>
      </c>
      <c r="P110" s="1">
        <v>2</v>
      </c>
      <c r="Q110" s="1">
        <v>1</v>
      </c>
      <c r="V110" s="1" t="e">
        <f>INDEX([1]Apollo!$C$2:$R$2344,MATCH($C110,[1]Apollo!$A$2:$A$2344,0),MATCH(V$1,[1]Apollo!$C$1:$R$1,0))</f>
        <v>#N/A</v>
      </c>
      <c r="X110" s="1" t="e">
        <f>INDEX([1]Apollo!$C$2:$R$2344,MATCH($C110,[1]Apollo!$A$2:$A$2344,0),MATCH(X$1,[1]Apollo!$C$1:$R$1,0))</f>
        <v>#N/A</v>
      </c>
      <c r="Y110" s="1" t="e">
        <f>INDEX([1]Apollo!$C$2:$R$2344,MATCH($C110,[1]Apollo!$A$2:$A$2344,0),MATCH(Y$1,[1]Apollo!$C$1:$R$1,0))</f>
        <v>#N/A</v>
      </c>
      <c r="Z110" s="1" t="e">
        <f>INDEX([1]Apollo!$C$2:$R$2344,MATCH($C110,[1]Apollo!$A$2:$A$2344,0),MATCH(Z$1,[1]Apollo!$C$1:$R$1,0))</f>
        <v>#N/A</v>
      </c>
      <c r="AA110" s="2" t="e">
        <f>INDEX([1]Apollo!$C$2:$R$2344,MATCH($C110,[1]Apollo!$A$2:$A$2344,0),MATCH(AA$1,[1]Apollo!$C$1:$R$1,0))</f>
        <v>#N/A</v>
      </c>
      <c r="AB110" s="3" t="e">
        <f>INDEX([1]Apollo!$C$2:$R$2344,MATCH($C110,[1]Apollo!$A$2:$A$2344,0),MATCH(AB$1,[1]Apollo!$C$1:$R$1,0))</f>
        <v>#N/A</v>
      </c>
      <c r="AD110" s="1" t="e">
        <f>INDEX([1]Apollo!$C$2:$R$2344,MATCH($C110,[1]Apollo!$A$2:$A$2344,0),MATCH(AD$1,[1]Apollo!$C$1:$R$1,0))</f>
        <v>#N/A</v>
      </c>
      <c r="AE110" s="14" t="s">
        <v>1435</v>
      </c>
      <c r="AF110" s="1" t="s">
        <v>1121</v>
      </c>
      <c r="AG110" s="1" t="s">
        <v>169</v>
      </c>
      <c r="AH110" s="1"/>
      <c r="AI110" s="1"/>
      <c r="AJ110" s="14" t="s">
        <v>1435</v>
      </c>
      <c r="AK110" s="1" t="s">
        <v>170</v>
      </c>
      <c r="AL110" s="1" t="s">
        <v>106</v>
      </c>
      <c r="AM110" s="1" t="s">
        <v>388</v>
      </c>
      <c r="AN110" s="1" t="s">
        <v>1038</v>
      </c>
      <c r="AO110" s="1" t="s">
        <v>106</v>
      </c>
      <c r="AP110" s="1" t="s">
        <v>172</v>
      </c>
      <c r="AQ110" s="1" t="e">
        <f>AE110=#REF!</f>
        <v>#REF!</v>
      </c>
      <c r="AS110" s="1" t="e">
        <f>INDEX([1]Apollo!$C$2:$R$2344,MATCH($C110,[1]Apollo!$A$2:$A$2344,0),MATCH(AS$1,[1]Apollo!$C$1:$R$1,0))</f>
        <v>#N/A</v>
      </c>
      <c r="AT110" s="1" t="e">
        <f t="shared" si="7"/>
        <v>#N/A</v>
      </c>
      <c r="AU110" s="1" t="e">
        <f t="shared" si="8"/>
        <v>#N/A</v>
      </c>
      <c r="AW110" s="1" t="e">
        <f>INDEX([1]Apollo!$C$2:$R$2344,MATCH($C110,[1]Apollo!$A$2:$A$2344,0),MATCH(AW$1,[1]Apollo!$C$1:$R$1,0))</f>
        <v>#N/A</v>
      </c>
      <c r="AX110" s="1" t="e">
        <f>VLOOKUP(AW110,[1]Sheet1!$K$1:$L$4,2,TRUE)</f>
        <v>#N/A</v>
      </c>
      <c r="BA110">
        <v>105</v>
      </c>
      <c r="BB110">
        <v>4.5999999999999996</v>
      </c>
      <c r="BC110">
        <v>4.7</v>
      </c>
      <c r="BD110">
        <v>4.5</v>
      </c>
      <c r="BE110">
        <v>4.8</v>
      </c>
      <c r="BF110" s="5">
        <v>0.96</v>
      </c>
      <c r="BG110" s="5">
        <v>0.95</v>
      </c>
      <c r="BH110" t="e">
        <f>BA110&lt;#REF!</f>
        <v>#REF!</v>
      </c>
      <c r="BI110" t="e">
        <f>BB110&gt;#REF!</f>
        <v>#REF!</v>
      </c>
      <c r="BJ110" t="e">
        <f>BC110&gt;#REF!</f>
        <v>#REF!</v>
      </c>
      <c r="BK110" t="e">
        <f>BD110&gt;#REF!</f>
        <v>#REF!</v>
      </c>
      <c r="BL110" t="e">
        <f>BE110&gt;#REF!</f>
        <v>#REF!</v>
      </c>
      <c r="BM110" s="5" t="e">
        <f>BF110&gt;#REF!</f>
        <v>#REF!</v>
      </c>
      <c r="BN110" t="s">
        <v>612</v>
      </c>
      <c r="BO110" s="1" t="s">
        <v>1436</v>
      </c>
      <c r="BP110">
        <v>5</v>
      </c>
      <c r="BQ110">
        <v>0</v>
      </c>
      <c r="BR110" s="1" t="s">
        <v>1437</v>
      </c>
      <c r="BS110" t="s">
        <v>1438</v>
      </c>
      <c r="BT110" s="1" t="s">
        <v>1439</v>
      </c>
      <c r="BU110" s="1"/>
      <c r="BV110" s="1"/>
      <c r="BW110" s="1"/>
      <c r="BX110" s="1"/>
      <c r="BY110" s="1"/>
      <c r="BZ110" s="1"/>
      <c r="CA110" s="1"/>
      <c r="CB110" s="24">
        <v>2</v>
      </c>
      <c r="CC110" s="6" t="s">
        <v>480</v>
      </c>
      <c r="CD110" s="1">
        <v>3043</v>
      </c>
      <c r="CE110" s="6">
        <v>0</v>
      </c>
      <c r="CF110" s="6">
        <f t="shared" si="9"/>
        <v>6.5724613867893531E-4</v>
      </c>
      <c r="CG110" s="7" t="e">
        <f t="shared" si="10"/>
        <v>#N/A</v>
      </c>
      <c r="CH110" s="1">
        <v>4</v>
      </c>
      <c r="CI110">
        <f>IFERROR(IF(AX110=[1]Sheet1!$L$2,VLOOKUP(CB110,[1]Sheet1!$X$3:$Y$7,2,TRUE),IF(AX110=[1]Sheet1!$L$3,VLOOKUP(CB110,[1]Sheet1!$Z$3:$AA$7,2,TRUE),VLOOKUP(CB110,[1]Sheet1!$AB$3:$AC$7,2,TRUE))),0)</f>
        <v>0</v>
      </c>
      <c r="CJ110" s="1">
        <f>IFERROR(VLOOKUP(CC110,[1]Sheet1!$U$3:$V$7,2,TRUE),0)</f>
        <v>0</v>
      </c>
      <c r="CK110" s="1">
        <f>MIN(IFERROR(IF(AX110=[1]Sheet1!$L$2,VLOOKUP(CE110,[1]Sheet1!$N$3:$O$7,2,TRUE),IF(AX110=[1]Sheet1!$L$3,VLOOKUP(CE110,[1]Sheet1!$P$3:$Q$6,2,TRUE),VLOOKUP(CE110,[1]Sheet1!$R$3:$S$6,2,TRUE))),0),INDEX([1]Sheet1!$I:$I,MATCH(CH110,[1]Sheet1!$A:$A,0)))</f>
        <v>0</v>
      </c>
      <c r="CL110" s="15" t="e">
        <f>INDEX([1]Sheet1!D:D,MATCH($CI110,[1]Sheet1!$A:$A,0))</f>
        <v>#N/A</v>
      </c>
      <c r="CM110" s="15" t="e">
        <f>INDEX([1]Sheet1!E:E,MATCH($CI110,[1]Sheet1!$A:$A,0))</f>
        <v>#N/A</v>
      </c>
      <c r="CN110" s="15" t="e">
        <f>INDEX([1]Sheet1!F:F,MATCH($CI110,[1]Sheet1!$A:$A,0))</f>
        <v>#N/A</v>
      </c>
      <c r="CO110" s="15"/>
      <c r="CP110" s="16" t="e">
        <f>IF(COUNTA(CO110)&gt;0,MIN(MIN(SUMPRODUCT(CI110:CK110,CL110:CN110),INDEX([1]Sheet1!$H:$H,MATCH(CH110,[1]Sheet1!$A:$A,0)))+1,5),MIN(SUMPRODUCT(CI110:CK110,CL110:CN110),INDEX([1]Sheet1!$H:$H,MATCH(CH110,[1]Sheet1!$A:$A,0))))</f>
        <v>#N/A</v>
      </c>
      <c r="CQ110" s="17" t="e">
        <f>SUMIFS([1]Rubric!Y:Y,[1]Rubric!V:V,BN110,[1]Rubric!W:W,P110)</f>
        <v>#VALUE!</v>
      </c>
      <c r="CR110" s="5" t="e">
        <f>INDEX([1]Rubric!D:D,MATCH(BP110,[1]Rubric!#REF!,0))</f>
        <v>#REF!</v>
      </c>
      <c r="CS110" s="5" t="e">
        <f>INDEX([1]Rubric!E:E,MATCH(Q110,[1]Rubric!#REF!,0))</f>
        <v>#REF!</v>
      </c>
      <c r="CT110" s="18" t="e">
        <f>SUM(CQ110:CS110)*[1]Rubric!$A$3</f>
        <v>#VALUE!</v>
      </c>
      <c r="CU110" s="19" t="e">
        <f t="shared" si="11"/>
        <v>#N/A</v>
      </c>
    </row>
    <row r="111" spans="1:99" ht="409.5" x14ac:dyDescent="0.25">
      <c r="A111">
        <v>110</v>
      </c>
      <c r="B111" t="s">
        <v>1440</v>
      </c>
      <c r="C111" t="str">
        <f t="shared" si="6"/>
        <v>110 - Ziff Davis</v>
      </c>
      <c r="E111" t="s">
        <v>1441</v>
      </c>
      <c r="F111" s="1" t="s">
        <v>1442</v>
      </c>
      <c r="G111" s="1" t="str">
        <f>IFERROR(INDEX([1]Apollo!$C$2:$R$2344,MATCH($C111,[1]Apollo!$B$2:$B$2344,0),MATCH(G$1,[1]Apollo!$C$1:$R$1,0)),"")</f>
        <v/>
      </c>
      <c r="H111" s="1"/>
      <c r="I111" s="1" t="str">
        <f>IFERROR(INDEX([1]Apollo!$C$2:$R$2344,MATCH($C111,[1]Apollo!$B$2:$B$2344,0),MATCH(I$1,[1]Apollo!$C$1:$R$1,0)),"")</f>
        <v/>
      </c>
      <c r="J111" t="s">
        <v>565</v>
      </c>
      <c r="K111" s="1" t="str">
        <f>IFERROR(INDEX([1]Apollo!$C$2:$R$2344,MATCH($C111,[1]Apollo!$B$2:$B$2344,0),MATCH(K$1,[1]Apollo!$C$1:$R$1,0)),"")</f>
        <v/>
      </c>
      <c r="L111" s="1" t="str">
        <f>IFERROR(INDEX([1]Apollo!$C$2:$R$2344,MATCH($C111,[1]Apollo!$B$2:$B$2344,0),MATCH(L$1,[1]Apollo!$C$1:$R$1,0)),"")</f>
        <v/>
      </c>
      <c r="M111" s="1" t="s">
        <v>1443</v>
      </c>
      <c r="N111" s="1" t="s">
        <v>1444</v>
      </c>
      <c r="O111" s="1" t="str">
        <f>IFERROR(INDEX([1]Apollo!$C$2:$R$2344,MATCH($C111,[1]Apollo!$B$2:$B$2344,0),MATCH(O$1,[1]Apollo!$C$1:$R$1,0)),"")</f>
        <v/>
      </c>
      <c r="P111" s="1">
        <v>3.5</v>
      </c>
      <c r="Q111" s="1">
        <v>2</v>
      </c>
      <c r="R111" s="12">
        <v>26969</v>
      </c>
      <c r="S111" s="12">
        <v>24241</v>
      </c>
      <c r="T111" s="13">
        <v>34700</v>
      </c>
      <c r="U111" t="s">
        <v>188</v>
      </c>
      <c r="V111" s="1" t="str">
        <f>IFERROR(INDEX([1]Apollo!$C$2:$R$2344,MATCH($C111,[1]Apollo!$B$2:$B$2344,0),MATCH(V$1,[1]Apollo!$C$1:$R$1,0)),"")</f>
        <v/>
      </c>
      <c r="W111" t="s">
        <v>100</v>
      </c>
      <c r="X111" s="1" t="str">
        <f>IFERROR(INDEX([1]Apollo!$C$2:$R$2344,MATCH($C111,[1]Apollo!$B$2:$B$2344,0),MATCH(X$1,[1]Apollo!$C$1:$R$1,0)),"")</f>
        <v/>
      </c>
      <c r="Y111" s="1" t="str">
        <f>IFERROR(INDEX([1]Apollo!$C$2:$R$2344,MATCH($C111,[1]Apollo!$B$2:$B$2344,0),MATCH(Y$1,[1]Apollo!$C$1:$R$1,0)),"")</f>
        <v/>
      </c>
      <c r="Z111" s="1" t="str">
        <f>IFERROR(INDEX([1]Apollo!$C$2:$R$2344,MATCH($C111,[1]Apollo!$B$2:$B$2344,0),MATCH(Z$1,[1]Apollo!$C$1:$R$1,0)),"")</f>
        <v/>
      </c>
      <c r="AA111" s="2" t="str">
        <f>IFERROR(INDEX([1]Apollo!$C$2:$R$2344,MATCH($C111,[1]Apollo!$B$2:$B$2344,0),MATCH(AA$1,[1]Apollo!$C$1:$R$1,0)),"")</f>
        <v/>
      </c>
      <c r="AB111" s="3" t="str">
        <f>IFERROR(INDEX([1]Apollo!$C$2:$R$2344,MATCH($C111,[1]Apollo!$B$2:$B$2344,0),MATCH(AB$1,[1]Apollo!$C$1:$R$1,0)),"")</f>
        <v/>
      </c>
      <c r="AC111" t="s">
        <v>1445</v>
      </c>
      <c r="AD111" s="1" t="str">
        <f>IFERROR(INDEX([1]Apollo!$C$2:$R$2344,MATCH($C111,[1]Apollo!$B$2:$B$2344,0),MATCH(AD$1,[1]Apollo!$C$1:$R$1,0)),"")</f>
        <v/>
      </c>
      <c r="AE111" s="14" t="s">
        <v>1446</v>
      </c>
      <c r="AF111" s="1"/>
      <c r="AG111" s="1" t="s">
        <v>1447</v>
      </c>
      <c r="AH111" s="1"/>
      <c r="AI111" s="1"/>
      <c r="AJ111" s="14" t="s">
        <v>1446</v>
      </c>
      <c r="AK111" s="1" t="s">
        <v>243</v>
      </c>
      <c r="AL111" s="1" t="s">
        <v>106</v>
      </c>
      <c r="AM111" s="1" t="s">
        <v>171</v>
      </c>
      <c r="AN111" s="1" t="s">
        <v>106</v>
      </c>
      <c r="AO111" s="1" t="s">
        <v>349</v>
      </c>
      <c r="AP111" s="1" t="s">
        <v>246</v>
      </c>
      <c r="AQ111" s="1" t="e">
        <f>AE111=#REF!</f>
        <v>#REF!</v>
      </c>
      <c r="AR111" t="s">
        <v>1448</v>
      </c>
      <c r="AS111" s="1" t="str">
        <f>IFERROR(INDEX([1]Apollo!$C$2:$R$2344,MATCH($C111,[1]Apollo!$B$2:$B$2344,0),MATCH(AS$1,[1]Apollo!$C$1:$R$1,0)),"")</f>
        <v/>
      </c>
      <c r="AT111" s="1" t="str">
        <f t="shared" si="7"/>
        <v>https://www.linkedin.com/company/ziff-davis-inc</v>
      </c>
      <c r="AU111" s="1" t="str">
        <f t="shared" si="8"/>
        <v>https://www.linkedin.com/company/ziff-davis-inc/insights</v>
      </c>
      <c r="AV111" t="s">
        <v>174</v>
      </c>
      <c r="AW111" s="1" t="str">
        <f>IFERROR(INDEX([1]Apollo!$C$2:$R$2344,MATCH($C111,[1]Apollo!$B$2:$B$2344,0),MATCH(AW$1,[1]Apollo!$C$1:$R$1,0)),"")</f>
        <v/>
      </c>
      <c r="AX111" s="1" t="e">
        <f>VLOOKUP(AW111,[1]Sheet1!$K$1:$L$4,2,TRUE)</f>
        <v>#N/A</v>
      </c>
      <c r="AY111" t="s">
        <v>114</v>
      </c>
      <c r="AZ111" t="s">
        <v>113</v>
      </c>
      <c r="BA111" s="4">
        <f>INDEX('[1]Glassdoor Scores'!C:C,MATCH($A111,'[1]Glassdoor Scores'!$A:$A,0))</f>
        <v>4.2</v>
      </c>
      <c r="BB111" t="str">
        <f>INDEX('[1]Glassdoor Scores'!B:B,MATCH($A111,'[1]Glassdoor Scores'!$A:$A,0))</f>
        <v>Dialpad</v>
      </c>
      <c r="BC111">
        <f>INDEX('[1]Glassdoor Scores'!D:D,MATCH($A111,'[1]Glassdoor Scores'!$A:$A,0))</f>
        <v>950</v>
      </c>
      <c r="BD111">
        <f>INDEX('[1]Glassdoor Scores'!E:E,MATCH($A111,'[1]Glassdoor Scores'!$A:$A,0))</f>
        <v>4</v>
      </c>
      <c r="BE111">
        <f>INDEX('[1]Glassdoor Scores'!F:F,MATCH($A111,'[1]Glassdoor Scores'!$A:$A,0))</f>
        <v>3.9</v>
      </c>
      <c r="BF111" s="5">
        <f>INDEX('[1]Glassdoor Scores'!G:G,MATCH($A111,'[1]Glassdoor Scores'!$A:$A,0))</f>
        <v>4.3</v>
      </c>
      <c r="BG111" s="5">
        <f>INDEX('[1]Glassdoor Scores'!H:H,MATCH($A111,'[1]Glassdoor Scores'!$A:$A,0))</f>
        <v>0.91</v>
      </c>
      <c r="BH111" t="e">
        <f>BA111&lt;#REF!</f>
        <v>#REF!</v>
      </c>
      <c r="BI111" t="e">
        <f>BB111&gt;#REF!</f>
        <v>#REF!</v>
      </c>
      <c r="BJ111" t="e">
        <f>BC111&gt;#REF!</f>
        <v>#REF!</v>
      </c>
      <c r="BK111" t="e">
        <f>BD111&gt;#REF!</f>
        <v>#REF!</v>
      </c>
      <c r="BL111" t="e">
        <f>BE111&gt;#REF!</f>
        <v>#REF!</v>
      </c>
      <c r="BM111" t="e">
        <f>BF111&gt;#REF!</f>
        <v>#REF!</v>
      </c>
      <c r="BN111" t="s">
        <v>440</v>
      </c>
      <c r="BO111" s="1" t="s">
        <v>1449</v>
      </c>
      <c r="BP111">
        <v>5</v>
      </c>
      <c r="BQ111">
        <v>0</v>
      </c>
      <c r="BR111" s="1" t="s">
        <v>1450</v>
      </c>
      <c r="BS111" t="s">
        <v>1451</v>
      </c>
      <c r="BT111" s="1" t="s">
        <v>1452</v>
      </c>
      <c r="BU111" s="1"/>
      <c r="BV111" s="1"/>
      <c r="BW111" s="1"/>
      <c r="BX111" s="1"/>
      <c r="BY111" s="1"/>
      <c r="BZ111" s="1"/>
      <c r="CA111" s="1"/>
      <c r="CB111" s="1">
        <v>96</v>
      </c>
      <c r="CC111" s="6">
        <v>-0.26</v>
      </c>
      <c r="CD111" s="1">
        <v>6670</v>
      </c>
      <c r="CE111" s="6">
        <v>0.01</v>
      </c>
      <c r="CF111" s="6">
        <f t="shared" si="9"/>
        <v>1.4392803598200899E-2</v>
      </c>
      <c r="CG111" s="7" t="e">
        <f t="shared" si="10"/>
        <v>#VALUE!</v>
      </c>
      <c r="CH111" s="1">
        <v>9</v>
      </c>
      <c r="CI111">
        <f>IFERROR(IF(AX111=[1]Sheet1!$L$2,VLOOKUP(CB111,[1]Sheet1!$X$3:$Y$7,2,TRUE),IF(AX111=[1]Sheet1!$L$3,VLOOKUP(CB111,[1]Sheet1!$Z$3:$AA$7,2,TRUE),VLOOKUP(CB111,[1]Sheet1!$AB$3:$AC$7,2,TRUE))),0)</f>
        <v>0</v>
      </c>
      <c r="CJ111" s="1">
        <f>IFERROR(VLOOKUP(CC111,[1]Sheet1!$U$3:$V$7,2,TRUE),0)</f>
        <v>1</v>
      </c>
      <c r="CK111" s="1">
        <f>MIN(IFERROR(IF(AX111=[1]Sheet1!$L$2,VLOOKUP(CE111,[1]Sheet1!$N$3:$O$7,2,TRUE),IF(AX111=[1]Sheet1!$L$3,VLOOKUP(CE111,[1]Sheet1!$P$3:$Q$6,2,TRUE),VLOOKUP(CE111,[1]Sheet1!$R$3:$S$6,2,TRUE))),0),INDEX([1]Sheet1!$I:$I,MATCH(CH111,[1]Sheet1!$A:$A,0)))</f>
        <v>0</v>
      </c>
      <c r="CL111" s="15" t="e">
        <f>INDEX([1]Sheet1!D:D,MATCH($CI111,[1]Sheet1!$A:$A,0))</f>
        <v>#N/A</v>
      </c>
      <c r="CM111" s="15" t="e">
        <f>INDEX([1]Sheet1!E:E,MATCH($CI111,[1]Sheet1!$A:$A,0))</f>
        <v>#N/A</v>
      </c>
      <c r="CN111" s="15" t="e">
        <f>INDEX([1]Sheet1!F:F,MATCH($CI111,[1]Sheet1!$A:$A,0))</f>
        <v>#N/A</v>
      </c>
      <c r="CO111" s="15"/>
      <c r="CP111" s="16" t="e">
        <f>IF(COUNTA(CO111)&gt;0,MIN(MIN(SUMPRODUCT(CI111:CK111,CL111:CN111),INDEX([1]Sheet1!$H:$H,MATCH(CH111,[1]Sheet1!$A:$A,0)))+1,5),MIN(SUMPRODUCT(CI111:CK111,CL111:CN111),INDEX([1]Sheet1!$H:$H,MATCH(CH111,[1]Sheet1!$A:$A,0))))</f>
        <v>#N/A</v>
      </c>
      <c r="CQ111" s="17" t="e">
        <f>SUMIFS([1]Rubric!Y:Y,[1]Rubric!V:V,BN111,[1]Rubric!W:W,P111)</f>
        <v>#VALUE!</v>
      </c>
      <c r="CR111" s="5" t="e">
        <f>INDEX([1]Rubric!D:D,MATCH(BP111,[1]Rubric!#REF!,0))</f>
        <v>#REF!</v>
      </c>
      <c r="CS111" s="5" t="e">
        <f>INDEX([1]Rubric!E:E,MATCH(Q111,[1]Rubric!#REF!,0))</f>
        <v>#REF!</v>
      </c>
      <c r="CT111" s="18" t="e">
        <f>SUM(CQ111:CS111)*[1]Rubric!$A$3</f>
        <v>#VALUE!</v>
      </c>
      <c r="CU111" s="19" t="e">
        <f t="shared" si="11"/>
        <v>#N/A</v>
      </c>
    </row>
    <row r="112" spans="1:99" ht="409.5" x14ac:dyDescent="0.25">
      <c r="A112">
        <v>111</v>
      </c>
      <c r="B112" t="s">
        <v>1453</v>
      </c>
      <c r="C112" t="str">
        <f t="shared" si="6"/>
        <v>111 - Shopify</v>
      </c>
      <c r="E112" t="s">
        <v>1454</v>
      </c>
      <c r="F112" s="1" t="s">
        <v>1455</v>
      </c>
      <c r="G112" s="1" t="str">
        <f>IFERROR(INDEX([1]Apollo!$C$2:$R$2344,MATCH($C112,[1]Apollo!$B$2:$B$2344,0),MATCH(G$1,[1]Apollo!$C$1:$R$1,0)),"")</f>
        <v/>
      </c>
      <c r="H112" s="1"/>
      <c r="I112" s="1" t="str">
        <f>IFERROR(INDEX([1]Apollo!$C$2:$R$2344,MATCH($C112,[1]Apollo!$B$2:$B$2344,0),MATCH(I$1,[1]Apollo!$C$1:$R$1,0)),"")</f>
        <v/>
      </c>
      <c r="J112" t="s">
        <v>1456</v>
      </c>
      <c r="K112" s="1" t="str">
        <f>IFERROR(INDEX([1]Apollo!$C$2:$R$2344,MATCH($C112,[1]Apollo!$B$2:$B$2344,0),MATCH(K$1,[1]Apollo!$C$1:$R$1,0)),"")</f>
        <v/>
      </c>
      <c r="L112" s="1" t="str">
        <f>IFERROR(INDEX([1]Apollo!$C$2:$R$2344,MATCH($C112,[1]Apollo!$B$2:$B$2344,0),MATCH(L$1,[1]Apollo!$C$1:$R$1,0)),"")</f>
        <v/>
      </c>
      <c r="M112" s="1" t="s">
        <v>1457</v>
      </c>
      <c r="N112" s="1" t="s">
        <v>1458</v>
      </c>
      <c r="O112" s="1" t="str">
        <f>IFERROR(INDEX([1]Apollo!$C$2:$R$2344,MATCH($C112,[1]Apollo!$B$2:$B$2344,0),MATCH(O$1,[1]Apollo!$C$1:$R$1,0)),"")</f>
        <v/>
      </c>
      <c r="P112" s="1">
        <v>4</v>
      </c>
      <c r="Q112" s="1">
        <v>2</v>
      </c>
      <c r="R112" s="12">
        <v>76088</v>
      </c>
      <c r="S112" s="12">
        <v>70176</v>
      </c>
      <c r="T112" s="13">
        <v>38140</v>
      </c>
      <c r="U112" t="s">
        <v>99</v>
      </c>
      <c r="V112" s="1" t="str">
        <f>IFERROR(INDEX([1]Apollo!$C$2:$R$2344,MATCH($C112,[1]Apollo!$B$2:$B$2344,0),MATCH(V$1,[1]Apollo!$C$1:$R$1,0)),"")</f>
        <v/>
      </c>
      <c r="W112" t="s">
        <v>100</v>
      </c>
      <c r="X112" s="1" t="str">
        <f>IFERROR(INDEX([1]Apollo!$C$2:$R$2344,MATCH($C112,[1]Apollo!$B$2:$B$2344,0),MATCH(X$1,[1]Apollo!$C$1:$R$1,0)),"")</f>
        <v/>
      </c>
      <c r="Y112" s="1" t="str">
        <f>IFERROR(INDEX([1]Apollo!$C$2:$R$2344,MATCH($C112,[1]Apollo!$B$2:$B$2344,0),MATCH(Y$1,[1]Apollo!$C$1:$R$1,0)),"")</f>
        <v/>
      </c>
      <c r="Z112" s="1" t="str">
        <f>IFERROR(INDEX([1]Apollo!$C$2:$R$2344,MATCH($C112,[1]Apollo!$B$2:$B$2344,0),MATCH(Z$1,[1]Apollo!$C$1:$R$1,0)),"")</f>
        <v/>
      </c>
      <c r="AA112" s="2" t="str">
        <f>IFERROR(INDEX([1]Apollo!$C$2:$R$2344,MATCH($C112,[1]Apollo!$B$2:$B$2344,0),MATCH(AA$1,[1]Apollo!$C$1:$R$1,0)),"")</f>
        <v/>
      </c>
      <c r="AB112" s="3" t="str">
        <f>IFERROR(INDEX([1]Apollo!$C$2:$R$2344,MATCH($C112,[1]Apollo!$B$2:$B$2344,0),MATCH(AB$1,[1]Apollo!$C$1:$R$1,0)),"")</f>
        <v/>
      </c>
      <c r="AC112" t="s">
        <v>1459</v>
      </c>
      <c r="AD112" s="1" t="str">
        <f>IFERROR(INDEX([1]Apollo!$C$2:$R$2344,MATCH($C112,[1]Apollo!$B$2:$B$2344,0),MATCH(AD$1,[1]Apollo!$C$1:$R$1,0)),"")</f>
        <v/>
      </c>
      <c r="AE112" s="14" t="s">
        <v>1460</v>
      </c>
      <c r="AF112" s="1"/>
      <c r="AG112" s="1" t="s">
        <v>169</v>
      </c>
      <c r="AH112" s="1"/>
      <c r="AI112" s="1"/>
      <c r="AJ112" s="14" t="s">
        <v>1460</v>
      </c>
      <c r="AK112" s="1" t="s">
        <v>311</v>
      </c>
      <c r="AL112" s="1" t="s">
        <v>106</v>
      </c>
      <c r="AM112" s="1" t="s">
        <v>1461</v>
      </c>
      <c r="AN112" s="1" t="s">
        <v>360</v>
      </c>
      <c r="AO112" s="1" t="s">
        <v>1462</v>
      </c>
      <c r="AP112" s="1" t="s">
        <v>1463</v>
      </c>
      <c r="AQ112" s="1" t="e">
        <f>AE112=#REF!</f>
        <v>#REF!</v>
      </c>
      <c r="AR112" t="s">
        <v>1464</v>
      </c>
      <c r="AS112" s="1" t="str">
        <f>IFERROR(INDEX([1]Apollo!$C$2:$R$2344,MATCH($C112,[1]Apollo!$B$2:$B$2344,0),MATCH(AS$1,[1]Apollo!$C$1:$R$1,0)),"")</f>
        <v/>
      </c>
      <c r="AT112" s="1" t="str">
        <f t="shared" si="7"/>
        <v>http://www.linkedin.com/company/shopify</v>
      </c>
      <c r="AU112" s="1" t="str">
        <f t="shared" si="8"/>
        <v>http://www.linkedin.com/company/shopify/insights</v>
      </c>
      <c r="AV112" t="s">
        <v>112</v>
      </c>
      <c r="AW112" s="1">
        <v>10075</v>
      </c>
      <c r="AX112" s="1" t="str">
        <f>VLOOKUP(AW112,[1]Sheet1!$K$1:$L$4,2,TRUE)</f>
        <v>10,000-50,000</v>
      </c>
      <c r="AY112" t="s">
        <v>114</v>
      </c>
      <c r="AZ112" t="s">
        <v>114</v>
      </c>
      <c r="BA112" s="4">
        <f>INDEX('[1]Glassdoor Scores'!C:C,MATCH($A112,'[1]Glassdoor Scores'!$A:$A,0))</f>
        <v>3.9</v>
      </c>
      <c r="BB112" t="str">
        <f>INDEX('[1]Glassdoor Scores'!B:B,MATCH($A112,'[1]Glassdoor Scores'!$A:$A,0))</f>
        <v>Gen</v>
      </c>
      <c r="BC112">
        <f>INDEX('[1]Glassdoor Scores'!D:D,MATCH($A112,'[1]Glassdoor Scores'!$A:$A,0))</f>
        <v>3200</v>
      </c>
      <c r="BD112">
        <f>INDEX('[1]Glassdoor Scores'!E:E,MATCH($A112,'[1]Glassdoor Scores'!$A:$A,0))</f>
        <v>3.7</v>
      </c>
      <c r="BE112">
        <f>INDEX('[1]Glassdoor Scores'!F:F,MATCH($A112,'[1]Glassdoor Scores'!$A:$A,0))</f>
        <v>3.5</v>
      </c>
      <c r="BF112" s="5">
        <f>INDEX('[1]Glassdoor Scores'!G:G,MATCH($A112,'[1]Glassdoor Scores'!$A:$A,0))</f>
        <v>3.8</v>
      </c>
      <c r="BG112" s="5">
        <f>INDEX('[1]Glassdoor Scores'!H:H,MATCH($A112,'[1]Glassdoor Scores'!$A:$A,0))</f>
        <v>0.81</v>
      </c>
      <c r="BH112" t="e">
        <f>BA112&lt;#REF!</f>
        <v>#REF!</v>
      </c>
      <c r="BI112" t="e">
        <f>BB112&gt;#REF!</f>
        <v>#REF!</v>
      </c>
      <c r="BJ112" t="e">
        <f>BC112&gt;#REF!</f>
        <v>#REF!</v>
      </c>
      <c r="BK112" t="e">
        <f>BD112&gt;#REF!</f>
        <v>#REF!</v>
      </c>
      <c r="BL112" t="e">
        <f>BE112&gt;#REF!</f>
        <v>#REF!</v>
      </c>
      <c r="BM112" t="e">
        <f>BF112&gt;#REF!</f>
        <v>#REF!</v>
      </c>
      <c r="BN112" t="s">
        <v>440</v>
      </c>
      <c r="BO112" s="1" t="s">
        <v>1465</v>
      </c>
      <c r="BP112">
        <v>5</v>
      </c>
      <c r="BQ112">
        <v>0</v>
      </c>
      <c r="BR112" s="1" t="s">
        <v>1466</v>
      </c>
      <c r="BS112" t="s">
        <v>1467</v>
      </c>
      <c r="BT112" s="1" t="s">
        <v>1468</v>
      </c>
      <c r="BU112" s="1"/>
      <c r="BV112" s="1"/>
      <c r="BW112" s="1"/>
      <c r="BX112" s="1"/>
      <c r="BY112" s="1"/>
      <c r="BZ112" s="1"/>
      <c r="CA112" s="1"/>
      <c r="CB112" s="1">
        <v>127</v>
      </c>
      <c r="CC112" s="6">
        <v>7.0000000000000007E-2</v>
      </c>
      <c r="CD112" s="1">
        <v>28396</v>
      </c>
      <c r="CE112" s="6">
        <v>7.0000000000000007E-2</v>
      </c>
      <c r="CF112" s="6">
        <f t="shared" si="9"/>
        <v>4.4724609099873218E-3</v>
      </c>
      <c r="CG112" s="7">
        <f t="shared" si="10"/>
        <v>2.8184615384615386</v>
      </c>
      <c r="CH112" s="1">
        <v>10</v>
      </c>
      <c r="CI112">
        <f>IFERROR(IF(AX112=[1]Sheet1!$L$2,VLOOKUP(CB112,[1]Sheet1!$X$3:$Y$7,2,TRUE),IF(AX112=[1]Sheet1!$L$3,VLOOKUP(CB112,[1]Sheet1!$Z$3:$AA$7,2,TRUE),VLOOKUP(CB112,[1]Sheet1!$AB$3:$AC$7,2,TRUE))),0)</f>
        <v>3</v>
      </c>
      <c r="CJ112" s="1">
        <f>IFERROR(VLOOKUP(CC112,[1]Sheet1!$U$3:$V$7,2,TRUE),0)</f>
        <v>3</v>
      </c>
      <c r="CK112" s="1">
        <f>MIN(IFERROR(IF(AX112=[1]Sheet1!$L$2,VLOOKUP(CE112,[1]Sheet1!$N$3:$O$7,2,TRUE),IF(AX112=[1]Sheet1!$L$3,VLOOKUP(CE112,[1]Sheet1!$P$3:$Q$6,2,TRUE),VLOOKUP(CE112,[1]Sheet1!$R$3:$S$6,2,TRUE))),0),INDEX([1]Sheet1!$I:$I,MATCH(CH112,[1]Sheet1!$A:$A,0)))</f>
        <v>4</v>
      </c>
      <c r="CL112" s="15">
        <f>INDEX([1]Sheet1!D:D,MATCH($CI112,[1]Sheet1!$A:$A,0))</f>
        <v>0</v>
      </c>
      <c r="CM112" s="15">
        <f>INDEX([1]Sheet1!E:E,MATCH($CI112,[1]Sheet1!$A:$A,0))</f>
        <v>0</v>
      </c>
      <c r="CN112" s="15">
        <f>INDEX([1]Sheet1!F:F,MATCH($CI112,[1]Sheet1!$A:$A,0))</f>
        <v>0</v>
      </c>
      <c r="CO112" s="15"/>
      <c r="CP112" s="16">
        <f>IF(COUNTA(CO112)&gt;0,MIN(MIN(SUMPRODUCT(CI112:CK112,CL112:CN112),INDEX([1]Sheet1!$H:$H,MATCH(CH112,[1]Sheet1!$A:$A,0)))+1,5),MIN(SUMPRODUCT(CI112:CK112,CL112:CN112),INDEX([1]Sheet1!$H:$H,MATCH(CH112,[1]Sheet1!$A:$A,0))))</f>
        <v>0</v>
      </c>
      <c r="CQ112" s="17" t="e">
        <f>SUMIFS([1]Rubric!Y:Y,[1]Rubric!V:V,BN112,[1]Rubric!W:W,P112)</f>
        <v>#VALUE!</v>
      </c>
      <c r="CR112" s="5" t="e">
        <f>INDEX([1]Rubric!D:D,MATCH(BP112,[1]Rubric!#REF!,0))</f>
        <v>#REF!</v>
      </c>
      <c r="CS112" s="5" t="e">
        <f>INDEX([1]Rubric!E:E,MATCH(Q112,[1]Rubric!#REF!,0))</f>
        <v>#REF!</v>
      </c>
      <c r="CT112" s="18" t="e">
        <f>SUM(CQ112:CS112)*[1]Rubric!$A$3</f>
        <v>#VALUE!</v>
      </c>
      <c r="CU112" s="19" t="e">
        <f t="shared" si="11"/>
        <v>#VALUE!</v>
      </c>
    </row>
    <row r="113" spans="1:99" ht="409.5" x14ac:dyDescent="0.25">
      <c r="A113">
        <v>112</v>
      </c>
      <c r="B113" t="s">
        <v>1469</v>
      </c>
      <c r="C113" t="str">
        <f t="shared" si="6"/>
        <v>112 - Acxiom</v>
      </c>
      <c r="E113" t="s">
        <v>1470</v>
      </c>
      <c r="F113" s="1" t="s">
        <v>1471</v>
      </c>
      <c r="G113" s="1" t="str">
        <f>IFERROR(INDEX([1]Apollo!$C$2:$R$2344,MATCH($C113,[1]Apollo!$B$2:$B$2344,0),MATCH(G$1,[1]Apollo!$C$1:$R$1,0)),"")</f>
        <v/>
      </c>
      <c r="H113" s="1"/>
      <c r="I113" s="1" t="str">
        <f>IFERROR(INDEX([1]Apollo!$C$2:$R$2344,MATCH($C113,[1]Apollo!$B$2:$B$2344,0),MATCH(I$1,[1]Apollo!$C$1:$R$1,0)),"")</f>
        <v/>
      </c>
      <c r="J113" t="s">
        <v>1472</v>
      </c>
      <c r="K113" s="1" t="str">
        <f>IFERROR(INDEX([1]Apollo!$C$2:$R$2344,MATCH($C113,[1]Apollo!$B$2:$B$2344,0),MATCH(K$1,[1]Apollo!$C$1:$R$1,0)),"")</f>
        <v/>
      </c>
      <c r="L113" s="1" t="str">
        <f>IFERROR(INDEX([1]Apollo!$C$2:$R$2344,MATCH($C113,[1]Apollo!$B$2:$B$2344,0),MATCH(L$1,[1]Apollo!$C$1:$R$1,0)),"")</f>
        <v/>
      </c>
      <c r="M113" s="1" t="s">
        <v>1473</v>
      </c>
      <c r="N113" s="1" t="s">
        <v>1474</v>
      </c>
      <c r="O113" s="1" t="str">
        <f>IFERROR(INDEX([1]Apollo!$C$2:$R$2344,MATCH($C113,[1]Apollo!$B$2:$B$2344,0),MATCH(O$1,[1]Apollo!$C$1:$R$1,0)),"")</f>
        <v/>
      </c>
      <c r="P113" s="1">
        <v>4</v>
      </c>
      <c r="Q113" s="1">
        <v>4</v>
      </c>
      <c r="R113" s="12">
        <v>196693</v>
      </c>
      <c r="S113" s="12">
        <v>185986</v>
      </c>
      <c r="T113" s="13">
        <v>25204</v>
      </c>
      <c r="U113" t="s">
        <v>188</v>
      </c>
      <c r="V113" s="1" t="str">
        <f>IFERROR(INDEX([1]Apollo!$C$2:$R$2344,MATCH($C113,[1]Apollo!$B$2:$B$2344,0),MATCH(V$1,[1]Apollo!$C$1:$R$1,0)),"")</f>
        <v/>
      </c>
      <c r="W113" t="s">
        <v>100</v>
      </c>
      <c r="X113" s="1" t="str">
        <f>IFERROR(INDEX([1]Apollo!$C$2:$R$2344,MATCH($C113,[1]Apollo!$B$2:$B$2344,0),MATCH(X$1,[1]Apollo!$C$1:$R$1,0)),"")</f>
        <v/>
      </c>
      <c r="Y113" s="1" t="str">
        <f>IFERROR(INDEX([1]Apollo!$C$2:$R$2344,MATCH($C113,[1]Apollo!$B$2:$B$2344,0),MATCH(Y$1,[1]Apollo!$C$1:$R$1,0)),"")</f>
        <v/>
      </c>
      <c r="Z113" s="1" t="str">
        <f>IFERROR(INDEX([1]Apollo!$C$2:$R$2344,MATCH($C113,[1]Apollo!$B$2:$B$2344,0),MATCH(Z$1,[1]Apollo!$C$1:$R$1,0)),"")</f>
        <v/>
      </c>
      <c r="AA113" s="2" t="str">
        <f>IFERROR(INDEX([1]Apollo!$C$2:$R$2344,MATCH($C113,[1]Apollo!$B$2:$B$2344,0),MATCH(AA$1,[1]Apollo!$C$1:$R$1,0)),"")</f>
        <v/>
      </c>
      <c r="AB113" s="3" t="str">
        <f>IFERROR(INDEX([1]Apollo!$C$2:$R$2344,MATCH($C113,[1]Apollo!$B$2:$B$2344,0),MATCH(AB$1,[1]Apollo!$C$1:$R$1,0)),"")</f>
        <v/>
      </c>
      <c r="AC113" t="s">
        <v>1475</v>
      </c>
      <c r="AD113" s="1" t="str">
        <f>IFERROR(INDEX([1]Apollo!$C$2:$R$2344,MATCH($C113,[1]Apollo!$B$2:$B$2344,0),MATCH(AD$1,[1]Apollo!$C$1:$R$1,0)),"")</f>
        <v/>
      </c>
      <c r="AE113" s="14" t="s">
        <v>1476</v>
      </c>
      <c r="AF113" s="1"/>
      <c r="AG113" s="1" t="s">
        <v>169</v>
      </c>
      <c r="AH113" s="14" t="s">
        <v>1477</v>
      </c>
      <c r="AI113" t="s">
        <v>1478</v>
      </c>
      <c r="AJ113" s="26" t="s">
        <v>1479</v>
      </c>
      <c r="AK113" t="s">
        <v>149</v>
      </c>
      <c r="AL113" s="1" t="s">
        <v>192</v>
      </c>
      <c r="AM113" s="1" t="s">
        <v>151</v>
      </c>
      <c r="AN113" s="1" t="s">
        <v>106</v>
      </c>
      <c r="AO113" t="s">
        <v>152</v>
      </c>
      <c r="AP113" t="s">
        <v>1480</v>
      </c>
      <c r="AQ113" s="1" t="e">
        <f>AE113=#REF!</f>
        <v>#REF!</v>
      </c>
      <c r="AR113" t="s">
        <v>1481</v>
      </c>
      <c r="AS113" s="1" t="str">
        <f>IFERROR(INDEX([1]Apollo!$C$2:$R$2344,MATCH($C113,[1]Apollo!$B$2:$B$2344,0),MATCH(AS$1,[1]Apollo!$C$1:$R$1,0)),"")</f>
        <v/>
      </c>
      <c r="AT113" s="1" t="str">
        <f t="shared" si="7"/>
        <v>http://www.linkedin.com/company/acxiom</v>
      </c>
      <c r="AU113" s="1" t="str">
        <f t="shared" si="8"/>
        <v>http://www.linkedin.com/company/acxiom/insights</v>
      </c>
      <c r="AV113" t="s">
        <v>174</v>
      </c>
      <c r="AW113" s="1" t="str">
        <f>IFERROR(INDEX([1]Apollo!$C$2:$R$2344,MATCH($C113,[1]Apollo!$B$2:$B$2344,0),MATCH(AW$1,[1]Apollo!$C$1:$R$1,0)),"")</f>
        <v/>
      </c>
      <c r="AX113" s="1" t="e">
        <f>VLOOKUP(AW113,[1]Sheet1!$K$1:$L$4,2,TRUE)</f>
        <v>#N/A</v>
      </c>
      <c r="AY113" t="s">
        <v>114</v>
      </c>
      <c r="AZ113" t="s">
        <v>138</v>
      </c>
      <c r="BA113" s="4">
        <f>INDEX('[1]Glassdoor Scores'!C:C,MATCH($A113,'[1]Glassdoor Scores'!$A:$A,0))</f>
        <v>4</v>
      </c>
      <c r="BB113" t="str">
        <f>INDEX('[1]Glassdoor Scores'!B:B,MATCH($A113,'[1]Glassdoor Scores'!$A:$A,0))</f>
        <v>Mapbox</v>
      </c>
      <c r="BC113">
        <f>INDEX('[1]Glassdoor Scores'!D:D,MATCH($A113,'[1]Glassdoor Scores'!$A:$A,0))</f>
        <v>550</v>
      </c>
      <c r="BD113">
        <f>INDEX('[1]Glassdoor Scores'!E:E,MATCH($A113,'[1]Glassdoor Scores'!$A:$A,0))</f>
        <v>3.8</v>
      </c>
      <c r="BE113">
        <f>INDEX('[1]Glassdoor Scores'!F:F,MATCH($A113,'[1]Glassdoor Scores'!$A:$A,0))</f>
        <v>3.7</v>
      </c>
      <c r="BF113" s="5">
        <f>INDEX('[1]Glassdoor Scores'!G:G,MATCH($A113,'[1]Glassdoor Scores'!$A:$A,0))</f>
        <v>4.0999999999999996</v>
      </c>
      <c r="BG113" s="5">
        <f>INDEX('[1]Glassdoor Scores'!H:H,MATCH($A113,'[1]Glassdoor Scores'!$A:$A,0))</f>
        <v>0.85</v>
      </c>
      <c r="BH113" t="e">
        <f>BA113&lt;#REF!</f>
        <v>#REF!</v>
      </c>
      <c r="BI113" t="e">
        <f>BB113&gt;#REF!</f>
        <v>#REF!</v>
      </c>
      <c r="BJ113" t="e">
        <f>BC113&gt;#REF!</f>
        <v>#REF!</v>
      </c>
      <c r="BK113" t="e">
        <f>BD113&gt;#REF!</f>
        <v>#REF!</v>
      </c>
      <c r="BL113" t="e">
        <f>BE113&gt;#REF!</f>
        <v>#REF!</v>
      </c>
      <c r="BM113" t="e">
        <f>BF113&gt;#REF!</f>
        <v>#REF!</v>
      </c>
      <c r="BN113" t="s">
        <v>440</v>
      </c>
      <c r="BO113" s="1" t="s">
        <v>1482</v>
      </c>
      <c r="BP113">
        <v>5</v>
      </c>
      <c r="BQ113">
        <v>0</v>
      </c>
      <c r="BR113" s="1" t="s">
        <v>1483</v>
      </c>
      <c r="BS113" t="s">
        <v>1484</v>
      </c>
      <c r="BT113" s="1" t="s">
        <v>1485</v>
      </c>
      <c r="BU113" s="1"/>
      <c r="BV113" s="1"/>
      <c r="BW113" s="1"/>
      <c r="BX113" s="1"/>
      <c r="BY113" s="1"/>
      <c r="BZ113" s="1"/>
      <c r="CA113" s="1"/>
      <c r="CB113" s="1">
        <v>25</v>
      </c>
      <c r="CC113" s="6">
        <v>-0.57999999999999996</v>
      </c>
      <c r="CD113" s="1">
        <v>3589</v>
      </c>
      <c r="CE113" s="6">
        <v>-0.01</v>
      </c>
      <c r="CF113" s="6">
        <f t="shared" si="9"/>
        <v>6.9657286152131513E-3</v>
      </c>
      <c r="CG113" s="7" t="e">
        <f t="shared" si="10"/>
        <v>#VALUE!</v>
      </c>
      <c r="CH113" s="1">
        <v>1</v>
      </c>
      <c r="CI113">
        <f>IFERROR(IF(AX113=[1]Sheet1!$L$2,VLOOKUP(CB113,[1]Sheet1!$X$3:$Y$7,2,TRUE),IF(AX113=[1]Sheet1!$L$3,VLOOKUP(CB113,[1]Sheet1!$Z$3:$AA$7,2,TRUE),VLOOKUP(CB113,[1]Sheet1!$AB$3:$AC$7,2,TRUE))),0)</f>
        <v>0</v>
      </c>
      <c r="CJ113" s="1">
        <f>IFERROR(VLOOKUP(CC113,[1]Sheet1!$U$3:$V$7,2,TRUE),0)</f>
        <v>0</v>
      </c>
      <c r="CK113" s="1">
        <f>MIN(IFERROR(IF(AX113=[1]Sheet1!$L$2,VLOOKUP(CE113,[1]Sheet1!$N$3:$O$7,2,TRUE),IF(AX113=[1]Sheet1!$L$3,VLOOKUP(CE113,[1]Sheet1!$P$3:$Q$6,2,TRUE),VLOOKUP(CE113,[1]Sheet1!$R$3:$S$6,2,TRUE))),0),INDEX([1]Sheet1!$I:$I,MATCH(CH113,[1]Sheet1!$A:$A,0)))</f>
        <v>0</v>
      </c>
      <c r="CL113" s="15" t="e">
        <f>INDEX([1]Sheet1!D:D,MATCH($CI113,[1]Sheet1!$A:$A,0))</f>
        <v>#N/A</v>
      </c>
      <c r="CM113" s="15" t="e">
        <f>INDEX([1]Sheet1!E:E,MATCH($CI113,[1]Sheet1!$A:$A,0))</f>
        <v>#N/A</v>
      </c>
      <c r="CN113" s="15" t="e">
        <f>INDEX([1]Sheet1!F:F,MATCH($CI113,[1]Sheet1!$A:$A,0))</f>
        <v>#N/A</v>
      </c>
      <c r="CO113" s="15"/>
      <c r="CP113" s="16" t="e">
        <f>IF(COUNTA(CO113)&gt;1,MIN(MIN(SUMPRODUCT(CI113:CK113,CL113:CN113),INDEX([1]Sheet1!$H:$H,MATCH(CH113,[1]Sheet1!$A:$A,0)))+1,5),MIN(SUMPRODUCT(CI113:CK113,CL113:CN113),INDEX([1]Sheet1!$H:$H,MATCH(CH113,[1]Sheet1!$A:$A,0))))</f>
        <v>#N/A</v>
      </c>
      <c r="CQ113" s="17" t="e">
        <f>SUMIFS([1]Rubric!Y:Y,[1]Rubric!V:V,BN113,[1]Rubric!W:W,P113)</f>
        <v>#VALUE!</v>
      </c>
      <c r="CR113" s="5" t="e">
        <f>INDEX([1]Rubric!D:D,MATCH(BP113,[1]Rubric!#REF!,0))</f>
        <v>#REF!</v>
      </c>
      <c r="CS113" s="5" t="e">
        <f>INDEX([1]Rubric!E:E,MATCH(Q113,[1]Rubric!#REF!,0))</f>
        <v>#REF!</v>
      </c>
      <c r="CT113" s="18" t="e">
        <f>SUM(CQ113:CS113)*[1]Rubric!$A$3</f>
        <v>#VALUE!</v>
      </c>
      <c r="CU113" s="19" t="e">
        <f t="shared" si="11"/>
        <v>#N/A</v>
      </c>
    </row>
    <row r="114" spans="1:99" ht="409.5" x14ac:dyDescent="0.25">
      <c r="A114">
        <v>113</v>
      </c>
      <c r="B114" t="s">
        <v>1486</v>
      </c>
      <c r="C114" t="str">
        <f t="shared" si="6"/>
        <v>113 - Block</v>
      </c>
      <c r="E114" t="s">
        <v>1487</v>
      </c>
      <c r="F114" s="1" t="s">
        <v>1488</v>
      </c>
      <c r="G114" s="1" t="str">
        <f>IFERROR(INDEX([1]Apollo!$C$2:$R$2344,MATCH($C114,[1]Apollo!$B$2:$B$2344,0),MATCH(G$1,[1]Apollo!$C$1:$R$1,0)),"")</f>
        <v/>
      </c>
      <c r="H114" s="1"/>
      <c r="I114" s="1" t="str">
        <f>IFERROR(INDEX([1]Apollo!$C$2:$R$2344,MATCH($C114,[1]Apollo!$B$2:$B$2344,0),MATCH(I$1,[1]Apollo!$C$1:$R$1,0)),"")</f>
        <v/>
      </c>
      <c r="J114" t="s">
        <v>1489</v>
      </c>
      <c r="K114" s="1" t="str">
        <f>IFERROR(INDEX([1]Apollo!$C$2:$R$2344,MATCH($C114,[1]Apollo!$B$2:$B$2344,0),MATCH(K$1,[1]Apollo!$C$1:$R$1,0)),"")</f>
        <v/>
      </c>
      <c r="L114" s="1" t="str">
        <f>IFERROR(INDEX([1]Apollo!$C$2:$R$2344,MATCH($C114,[1]Apollo!$B$2:$B$2344,0),MATCH(L$1,[1]Apollo!$C$1:$R$1,0)),"")</f>
        <v/>
      </c>
      <c r="M114" s="1" t="s">
        <v>1490</v>
      </c>
      <c r="N114" s="1" t="s">
        <v>1491</v>
      </c>
      <c r="O114" s="1" t="str">
        <f>IFERROR(INDEX([1]Apollo!$C$2:$R$2344,MATCH($C114,[1]Apollo!$B$2:$B$2344,0),MATCH(O$1,[1]Apollo!$C$1:$R$1,0)),"")</f>
        <v/>
      </c>
      <c r="P114" s="1">
        <v>4.5</v>
      </c>
      <c r="Q114" s="1">
        <v>4</v>
      </c>
      <c r="R114" s="12">
        <v>40198</v>
      </c>
      <c r="S114" s="12">
        <v>36466</v>
      </c>
      <c r="T114" s="13">
        <v>39814</v>
      </c>
      <c r="U114" t="s">
        <v>188</v>
      </c>
      <c r="V114" s="1" t="str">
        <f>IFERROR(INDEX([1]Apollo!$C$2:$R$2344,MATCH($C114,[1]Apollo!$B$2:$B$2344,0),MATCH(V$1,[1]Apollo!$C$1:$R$1,0)),"")</f>
        <v/>
      </c>
      <c r="W114" t="s">
        <v>100</v>
      </c>
      <c r="X114" s="1" t="str">
        <f>IFERROR(INDEX([1]Apollo!$C$2:$R$2344,MATCH($C114,[1]Apollo!$B$2:$B$2344,0),MATCH(X$1,[1]Apollo!$C$1:$R$1,0)),"")</f>
        <v/>
      </c>
      <c r="Y114" s="1" t="str">
        <f>IFERROR(INDEX([1]Apollo!$C$2:$R$2344,MATCH($C114,[1]Apollo!$B$2:$B$2344,0),MATCH(Y$1,[1]Apollo!$C$1:$R$1,0)),"")</f>
        <v/>
      </c>
      <c r="Z114" s="1" t="str">
        <f>IFERROR(INDEX([1]Apollo!$C$2:$R$2344,MATCH($C114,[1]Apollo!$B$2:$B$2344,0),MATCH(Z$1,[1]Apollo!$C$1:$R$1,0)),"")</f>
        <v/>
      </c>
      <c r="AA114" s="2" t="str">
        <f>IFERROR(INDEX([1]Apollo!$C$2:$R$2344,MATCH($C114,[1]Apollo!$B$2:$B$2344,0),MATCH(AA$1,[1]Apollo!$C$1:$R$1,0)),"")</f>
        <v/>
      </c>
      <c r="AB114" s="3" t="str">
        <f>IFERROR(INDEX([1]Apollo!$C$2:$R$2344,MATCH($C114,[1]Apollo!$B$2:$B$2344,0),MATCH(AB$1,[1]Apollo!$C$1:$R$1,0)),"")</f>
        <v/>
      </c>
      <c r="AC114" t="s">
        <v>1492</v>
      </c>
      <c r="AD114" s="1" t="str">
        <f>IFERROR(INDEX([1]Apollo!$C$2:$R$2344,MATCH($C114,[1]Apollo!$B$2:$B$2344,0),MATCH(AD$1,[1]Apollo!$C$1:$R$1,0)),"")</f>
        <v/>
      </c>
      <c r="AE114" s="14" t="s">
        <v>1493</v>
      </c>
      <c r="AF114" s="1"/>
      <c r="AG114" s="1" t="s">
        <v>169</v>
      </c>
      <c r="AH114" s="14" t="s">
        <v>1494</v>
      </c>
      <c r="AI114" s="1" t="s">
        <v>1495</v>
      </c>
      <c r="AJ114" s="14" t="s">
        <v>1496</v>
      </c>
      <c r="AK114" s="1" t="s">
        <v>1497</v>
      </c>
      <c r="AL114" s="1" t="s">
        <v>1498</v>
      </c>
      <c r="AM114" s="1" t="s">
        <v>1499</v>
      </c>
      <c r="AN114" s="1" t="s">
        <v>360</v>
      </c>
      <c r="AO114" s="1" t="s">
        <v>106</v>
      </c>
      <c r="AP114" s="1" t="s">
        <v>172</v>
      </c>
      <c r="AQ114" s="1" t="e">
        <f>AE114=#REF!</f>
        <v>#REF!</v>
      </c>
      <c r="AR114" t="s">
        <v>1500</v>
      </c>
      <c r="AS114" s="1" t="str">
        <f>IFERROR(INDEX([1]Apollo!$C$2:$R$2344,MATCH($C114,[1]Apollo!$B$2:$B$2344,0),MATCH(AS$1,[1]Apollo!$C$1:$R$1,0)),"")</f>
        <v/>
      </c>
      <c r="AT114" s="1" t="str">
        <f t="shared" si="7"/>
        <v>https://www.linkedin.com/company/joinblock/insights/</v>
      </c>
      <c r="AU114" s="1" t="str">
        <f t="shared" si="8"/>
        <v>https://www.linkedin.com/company/joinblock/insights//insights</v>
      </c>
      <c r="AV114" t="s">
        <v>137</v>
      </c>
      <c r="AW114" s="1" t="str">
        <f>IFERROR(INDEX([1]Apollo!$C$2:$R$2344,MATCH($C114,[1]Apollo!$B$2:$B$2344,0),MATCH(AW$1,[1]Apollo!$C$1:$R$1,0)),"")</f>
        <v/>
      </c>
      <c r="AX114" s="1" t="e">
        <f>VLOOKUP(AW114,[1]Sheet1!$K$1:$L$4,2,TRUE)</f>
        <v>#N/A</v>
      </c>
      <c r="AY114" t="s">
        <v>114</v>
      </c>
      <c r="AZ114" t="s">
        <v>113</v>
      </c>
      <c r="BA114" s="4">
        <f>INDEX('[1]Glassdoor Scores'!C:C,MATCH($A114,'[1]Glassdoor Scores'!$A:$A,0))</f>
        <v>3.8</v>
      </c>
      <c r="BB114" t="str">
        <f>INDEX('[1]Glassdoor Scores'!B:B,MATCH($A114,'[1]Glassdoor Scores'!$A:$A,0))</f>
        <v>Taboola</v>
      </c>
      <c r="BC114">
        <f>INDEX('[1]Glassdoor Scores'!D:D,MATCH($A114,'[1]Glassdoor Scores'!$A:$A,0))</f>
        <v>1400</v>
      </c>
      <c r="BD114">
        <f>INDEX('[1]Glassdoor Scores'!E:E,MATCH($A114,'[1]Glassdoor Scores'!$A:$A,0))</f>
        <v>3.6</v>
      </c>
      <c r="BE114">
        <f>INDEX('[1]Glassdoor Scores'!F:F,MATCH($A114,'[1]Glassdoor Scores'!$A:$A,0))</f>
        <v>3.4</v>
      </c>
      <c r="BF114" s="5">
        <f>INDEX('[1]Glassdoor Scores'!G:G,MATCH($A114,'[1]Glassdoor Scores'!$A:$A,0))</f>
        <v>3.7</v>
      </c>
      <c r="BG114" s="5">
        <f>INDEX('[1]Glassdoor Scores'!H:H,MATCH($A114,'[1]Glassdoor Scores'!$A:$A,0))</f>
        <v>0.79</v>
      </c>
      <c r="BH114" t="e">
        <f>BA114&lt;#REF!</f>
        <v>#REF!</v>
      </c>
      <c r="BI114" t="e">
        <f>BB114&gt;#REF!</f>
        <v>#REF!</v>
      </c>
      <c r="BJ114" t="e">
        <f>BC114&gt;#REF!</f>
        <v>#REF!</v>
      </c>
      <c r="BK114" t="e">
        <f>BD114&gt;#REF!</f>
        <v>#REF!</v>
      </c>
      <c r="BL114" t="e">
        <f>BE114&gt;#REF!</f>
        <v>#REF!</v>
      </c>
      <c r="BM114" t="e">
        <f>BF114&gt;#REF!</f>
        <v>#REF!</v>
      </c>
      <c r="BN114" t="s">
        <v>440</v>
      </c>
      <c r="BO114" s="1" t="s">
        <v>1501</v>
      </c>
      <c r="BP114">
        <v>5</v>
      </c>
      <c r="BQ114">
        <v>0</v>
      </c>
      <c r="BR114" s="1" t="s">
        <v>1502</v>
      </c>
      <c r="BS114" t="s">
        <v>1503</v>
      </c>
      <c r="BT114" s="1" t="s">
        <v>1504</v>
      </c>
      <c r="BU114" s="1"/>
      <c r="BV114" s="1"/>
      <c r="BW114" s="1"/>
      <c r="BX114" s="1"/>
      <c r="BY114" s="1"/>
      <c r="BZ114" s="1"/>
      <c r="CA114" s="1"/>
      <c r="CB114" s="1">
        <v>5</v>
      </c>
      <c r="CC114" s="6">
        <v>-0.96</v>
      </c>
      <c r="CD114" s="1">
        <v>12434</v>
      </c>
      <c r="CE114" s="6">
        <v>-7.0000000000000007E-2</v>
      </c>
      <c r="CF114" s="6">
        <f t="shared" si="9"/>
        <v>4.0212321055171305E-4</v>
      </c>
      <c r="CG114" s="7" t="e">
        <f t="shared" si="10"/>
        <v>#VALUE!</v>
      </c>
      <c r="CH114" s="1">
        <v>10</v>
      </c>
      <c r="CI114">
        <f>IFERROR(IF(AX114=[1]Sheet1!$L$2,VLOOKUP(CB114,[1]Sheet1!$X$3:$Y$7,2,TRUE),IF(AX114=[1]Sheet1!$L$3,VLOOKUP(CB114,[1]Sheet1!$Z$3:$AA$7,2,TRUE),VLOOKUP(CB114,[1]Sheet1!$AB$3:$AC$7,2,TRUE))),0)</f>
        <v>0</v>
      </c>
      <c r="CJ114" s="1">
        <f>IFERROR(VLOOKUP(CC114,[1]Sheet1!$U$3:$V$7,2,TRUE),0)</f>
        <v>0</v>
      </c>
      <c r="CK114" s="1">
        <f>MIN(IFERROR(IF(AX114=[1]Sheet1!$L$2,VLOOKUP(CE114,[1]Sheet1!$N$3:$O$7,2,TRUE),IF(AX114=[1]Sheet1!$L$3,VLOOKUP(CE114,[1]Sheet1!$P$3:$Q$6,2,TRUE),VLOOKUP(CE114,[1]Sheet1!$R$3:$S$6,2,TRUE))),0),INDEX([1]Sheet1!$I:$I,MATCH(CH114,[1]Sheet1!$A:$A,0)))</f>
        <v>0</v>
      </c>
      <c r="CL114" s="15" t="e">
        <f>INDEX([1]Sheet1!D:D,MATCH($CI114,[1]Sheet1!$A:$A,0))</f>
        <v>#N/A</v>
      </c>
      <c r="CM114" s="15" t="e">
        <f>INDEX([1]Sheet1!E:E,MATCH($CI114,[1]Sheet1!$A:$A,0))</f>
        <v>#N/A</v>
      </c>
      <c r="CN114" s="15" t="e">
        <f>INDEX([1]Sheet1!F:F,MATCH($CI114,[1]Sheet1!$A:$A,0))</f>
        <v>#N/A</v>
      </c>
      <c r="CO114" s="15"/>
      <c r="CP114" s="16" t="e">
        <f>IF(COUNTA(CO114)&gt;0,MIN(MIN(SUMPRODUCT(CI114:CK114,CL114:CN114),INDEX([1]Sheet1!$H:$H,MATCH(CH114,[1]Sheet1!$A:$A,0)))+1,5),MIN(SUMPRODUCT(CI114:CK114,CL114:CN114),INDEX([1]Sheet1!$H:$H,MATCH(CH114,[1]Sheet1!$A:$A,0))))</f>
        <v>#N/A</v>
      </c>
      <c r="CQ114" s="17" t="e">
        <f>SUMIFS([1]Rubric!Y:Y,[1]Rubric!V:V,BN114,[1]Rubric!W:W,P114)</f>
        <v>#VALUE!</v>
      </c>
      <c r="CR114" s="5" t="e">
        <f>INDEX([1]Rubric!D:D,MATCH(BP114,[1]Rubric!#REF!,0))</f>
        <v>#REF!</v>
      </c>
      <c r="CS114" s="5" t="e">
        <f>INDEX([1]Rubric!E:E,MATCH(Q114,[1]Rubric!#REF!,0))</f>
        <v>#REF!</v>
      </c>
      <c r="CT114" s="18" t="e">
        <f>SUM(CQ114:CS114)*[1]Rubric!$A$3</f>
        <v>#VALUE!</v>
      </c>
      <c r="CU114" s="19" t="e">
        <f t="shared" si="11"/>
        <v>#N/A</v>
      </c>
    </row>
    <row r="115" spans="1:99" ht="409.5" x14ac:dyDescent="0.25">
      <c r="A115">
        <v>114</v>
      </c>
      <c r="B115" t="s">
        <v>1505</v>
      </c>
      <c r="C115" t="str">
        <f t="shared" si="6"/>
        <v>114 - Foundry</v>
      </c>
      <c r="E115" t="s">
        <v>1506</v>
      </c>
      <c r="F115" s="1" t="s">
        <v>1507</v>
      </c>
      <c r="G115" s="1" t="str">
        <f>IFERROR(INDEX([1]Apollo!$C$2:$R$2344,MATCH($C115,[1]Apollo!$B$2:$B$2344,0),MATCH(G$1,[1]Apollo!$C$1:$R$1,0)),"")</f>
        <v/>
      </c>
      <c r="H115" s="1"/>
      <c r="I115" s="1" t="str">
        <f>IFERROR(INDEX([1]Apollo!$C$2:$R$2344,MATCH($C115,[1]Apollo!$B$2:$B$2344,0),MATCH(I$1,[1]Apollo!$C$1:$R$1,0)),"")</f>
        <v/>
      </c>
      <c r="J115" t="s">
        <v>1076</v>
      </c>
      <c r="K115" s="1" t="str">
        <f>IFERROR(INDEX([1]Apollo!$C$2:$R$2344,MATCH($C115,[1]Apollo!$B$2:$B$2344,0),MATCH(K$1,[1]Apollo!$C$1:$R$1,0)),"")</f>
        <v/>
      </c>
      <c r="L115" s="1" t="str">
        <f>IFERROR(INDEX([1]Apollo!$C$2:$R$2344,MATCH($C115,[1]Apollo!$B$2:$B$2344,0),MATCH(L$1,[1]Apollo!$C$1:$R$1,0)),"")</f>
        <v/>
      </c>
      <c r="M115" s="1" t="s">
        <v>1508</v>
      </c>
      <c r="N115" s="1" t="s">
        <v>1509</v>
      </c>
      <c r="O115" s="1" t="str">
        <f>IFERROR(INDEX([1]Apollo!$C$2:$R$2344,MATCH($C115,[1]Apollo!$B$2:$B$2344,0),MATCH(O$1,[1]Apollo!$C$1:$R$1,0)),"")</f>
        <v/>
      </c>
      <c r="P115" s="1">
        <v>4</v>
      </c>
      <c r="Q115" s="1">
        <v>1</v>
      </c>
      <c r="R115" s="12">
        <v>304470</v>
      </c>
      <c r="S115" s="12">
        <v>287776</v>
      </c>
      <c r="T115" s="13">
        <v>23377</v>
      </c>
      <c r="U115" t="s">
        <v>188</v>
      </c>
      <c r="V115" s="1" t="str">
        <f>IFERROR(INDEX([1]Apollo!$C$2:$R$2344,MATCH($C115,[1]Apollo!$B$2:$B$2344,0),MATCH(V$1,[1]Apollo!$C$1:$R$1,0)),"")</f>
        <v/>
      </c>
      <c r="W115" t="s">
        <v>231</v>
      </c>
      <c r="X115" s="1" t="str">
        <f>IFERROR(INDEX([1]Apollo!$C$2:$R$2344,MATCH($C115,[1]Apollo!$B$2:$B$2344,0),MATCH(X$1,[1]Apollo!$C$1:$R$1,0)),"")</f>
        <v/>
      </c>
      <c r="Y115" s="1" t="str">
        <f>IFERROR(INDEX([1]Apollo!$C$2:$R$2344,MATCH($C115,[1]Apollo!$B$2:$B$2344,0),MATCH(Y$1,[1]Apollo!$C$1:$R$1,0)),"")</f>
        <v/>
      </c>
      <c r="Z115" s="1" t="str">
        <f>IFERROR(INDEX([1]Apollo!$C$2:$R$2344,MATCH($C115,[1]Apollo!$B$2:$B$2344,0),MATCH(Z$1,[1]Apollo!$C$1:$R$1,0)),"")</f>
        <v/>
      </c>
      <c r="AA115" s="2" t="str">
        <f>IFERROR(INDEX([1]Apollo!$C$2:$R$2344,MATCH($C115,[1]Apollo!$B$2:$B$2344,0),MATCH(AA$1,[1]Apollo!$C$1:$R$1,0)),"")</f>
        <v/>
      </c>
      <c r="AB115" s="3" t="str">
        <f>IFERROR(INDEX([1]Apollo!$C$2:$R$2344,MATCH($C115,[1]Apollo!$B$2:$B$2344,0),MATCH(AB$1,[1]Apollo!$C$1:$R$1,0)),"")</f>
        <v/>
      </c>
      <c r="AC115" t="s">
        <v>1510</v>
      </c>
      <c r="AD115" s="1" t="str">
        <f>IFERROR(INDEX([1]Apollo!$C$2:$R$2344,MATCH($C115,[1]Apollo!$B$2:$B$2344,0),MATCH(AD$1,[1]Apollo!$C$1:$R$1,0)),"")</f>
        <v/>
      </c>
      <c r="AE115" s="14" t="s">
        <v>1511</v>
      </c>
      <c r="AF115" s="1"/>
      <c r="AG115" s="1" t="s">
        <v>169</v>
      </c>
      <c r="AH115" s="1"/>
      <c r="AI115" s="1"/>
      <c r="AJ115" s="14" t="s">
        <v>1512</v>
      </c>
      <c r="AK115" s="1" t="s">
        <v>170</v>
      </c>
      <c r="AL115" s="1" t="s">
        <v>235</v>
      </c>
      <c r="AM115" s="1" t="s">
        <v>235</v>
      </c>
      <c r="AN115" s="1" t="s">
        <v>106</v>
      </c>
      <c r="AO115" s="1" t="s">
        <v>106</v>
      </c>
      <c r="AP115" s="1" t="s">
        <v>172</v>
      </c>
      <c r="AQ115" s="1" t="e">
        <f>AE115=#REF!</f>
        <v>#REF!</v>
      </c>
      <c r="AR115" t="s">
        <v>1513</v>
      </c>
      <c r="AS115" s="1" t="str">
        <f>IFERROR(INDEX([1]Apollo!$C$2:$R$2344,MATCH($C115,[1]Apollo!$B$2:$B$2344,0),MATCH(AS$1,[1]Apollo!$C$1:$R$1,0)),"")</f>
        <v/>
      </c>
      <c r="AT115" s="1" t="str">
        <f t="shared" si="7"/>
        <v>https://www.linkedin.com/company/foundryidg</v>
      </c>
      <c r="AU115" s="1" t="str">
        <f t="shared" si="8"/>
        <v>https://www.linkedin.com/company/foundryidg/insights</v>
      </c>
      <c r="AV115" t="s">
        <v>137</v>
      </c>
      <c r="AW115" s="1">
        <v>973</v>
      </c>
      <c r="AX115" s="1" t="str">
        <f>VLOOKUP(AW115,[1]Sheet1!$K$1:$L$4,2,TRUE)</f>
        <v>&lt;10,000</v>
      </c>
      <c r="AY115" t="s">
        <v>114</v>
      </c>
      <c r="AZ115" t="s">
        <v>114</v>
      </c>
      <c r="BA115" s="4">
        <f>INDEX('[1]Glassdoor Scores'!C:C,MATCH($A115,'[1]Glassdoor Scores'!$A:$A,0))</f>
        <v>4.0999999999999996</v>
      </c>
      <c r="BB115" t="str">
        <f>INDEX('[1]Glassdoor Scores'!B:B,MATCH($A115,'[1]Glassdoor Scores'!$A:$A,0))</f>
        <v>TraceLink</v>
      </c>
      <c r="BC115">
        <f>INDEX('[1]Glassdoor Scores'!D:D,MATCH($A115,'[1]Glassdoor Scores'!$A:$A,0))</f>
        <v>420</v>
      </c>
      <c r="BD115">
        <f>INDEX('[1]Glassdoor Scores'!E:E,MATCH($A115,'[1]Glassdoor Scores'!$A:$A,0))</f>
        <v>3.8</v>
      </c>
      <c r="BE115">
        <f>INDEX('[1]Glassdoor Scores'!F:F,MATCH($A115,'[1]Glassdoor Scores'!$A:$A,0))</f>
        <v>3.9</v>
      </c>
      <c r="BF115" s="5">
        <f>INDEX('[1]Glassdoor Scores'!G:G,MATCH($A115,'[1]Glassdoor Scores'!$A:$A,0))</f>
        <v>4.2</v>
      </c>
      <c r="BG115" s="5">
        <f>INDEX('[1]Glassdoor Scores'!H:H,MATCH($A115,'[1]Glassdoor Scores'!$A:$A,0))</f>
        <v>0.87</v>
      </c>
      <c r="BH115" t="e">
        <f>BA115&lt;#REF!</f>
        <v>#REF!</v>
      </c>
      <c r="BI115" t="e">
        <f>BB115&gt;#REF!</f>
        <v>#REF!</v>
      </c>
      <c r="BJ115" t="e">
        <f>BC115&gt;#REF!</f>
        <v>#REF!</v>
      </c>
      <c r="BK115" t="e">
        <f>BD115&gt;#REF!</f>
        <v>#REF!</v>
      </c>
      <c r="BL115" t="e">
        <f>BE115&gt;#REF!</f>
        <v>#REF!</v>
      </c>
      <c r="BM115" t="e">
        <f>BF115&gt;#REF!</f>
        <v>#REF!</v>
      </c>
      <c r="BN115" t="s">
        <v>440</v>
      </c>
      <c r="BO115" s="1" t="s">
        <v>1514</v>
      </c>
      <c r="BP115">
        <v>4</v>
      </c>
      <c r="BQ115">
        <v>0</v>
      </c>
      <c r="BR115" s="1" t="s">
        <v>1515</v>
      </c>
      <c r="BS115" t="s">
        <v>1516</v>
      </c>
      <c r="BT115" s="1" t="s">
        <v>1517</v>
      </c>
      <c r="BU115" s="1"/>
      <c r="BV115" s="1"/>
      <c r="BW115" s="1"/>
      <c r="BX115" s="1"/>
      <c r="BY115" s="1"/>
      <c r="BZ115" s="1"/>
      <c r="CA115" s="1"/>
      <c r="CB115" s="1">
        <v>15</v>
      </c>
      <c r="CC115" s="6">
        <v>7.0000000000000007E-2</v>
      </c>
      <c r="CD115" s="1">
        <v>5270</v>
      </c>
      <c r="CE115" s="6">
        <v>0.04</v>
      </c>
      <c r="CF115" s="6">
        <f t="shared" si="9"/>
        <v>2.8462998102466793E-3</v>
      </c>
      <c r="CG115" s="7">
        <f t="shared" si="10"/>
        <v>5.4162384378211712</v>
      </c>
      <c r="CH115" s="1">
        <v>10</v>
      </c>
      <c r="CI115">
        <f>IFERROR(IF(AX115=[1]Sheet1!$L$2,VLOOKUP(CB115,[1]Sheet1!$X$3:$Y$7,2,TRUE),IF(AX115=[1]Sheet1!$L$3,VLOOKUP(CB115,[1]Sheet1!$Z$3:$AA$7,2,TRUE),VLOOKUP(CB115,[1]Sheet1!$AB$3:$AC$7,2,TRUE))),0)</f>
        <v>2</v>
      </c>
      <c r="CJ115" s="1">
        <f>IFERROR(VLOOKUP(CC115,[1]Sheet1!$U$3:$V$7,2,TRUE),0)</f>
        <v>3</v>
      </c>
      <c r="CK115" s="1">
        <f>MIN(IFERROR(IF(AX115=[1]Sheet1!$L$2,VLOOKUP(CE115,[1]Sheet1!$N$3:$O$7,2,TRUE),IF(AX115=[1]Sheet1!$L$3,VLOOKUP(CE115,[1]Sheet1!$P$3:$Q$6,2,TRUE),VLOOKUP(CE115,[1]Sheet1!$R$3:$S$6,2,TRUE))),0),INDEX([1]Sheet1!$I:$I,MATCH(CH115,[1]Sheet1!$A:$A,0)))</f>
        <v>3</v>
      </c>
      <c r="CL115" s="15">
        <f>INDEX([1]Sheet1!D:D,MATCH($CI115,[1]Sheet1!$A:$A,0))</f>
        <v>0</v>
      </c>
      <c r="CM115" s="15">
        <f>INDEX([1]Sheet1!E:E,MATCH($CI115,[1]Sheet1!$A:$A,0))</f>
        <v>1</v>
      </c>
      <c r="CN115" s="15">
        <f>INDEX([1]Sheet1!F:F,MATCH($CI115,[1]Sheet1!$A:$A,0))</f>
        <v>0</v>
      </c>
      <c r="CO115" s="15"/>
      <c r="CP115" s="16">
        <f>IF(COUNTA(CO115)&gt;0,MIN(MIN(SUMPRODUCT(CI115:CK115,CL115:CN115),INDEX([1]Sheet1!$H:$H,MATCH(CH115,[1]Sheet1!$A:$A,0)))+1,5),MIN(SUMPRODUCT(CI115:CK115,CL115:CN115),INDEX([1]Sheet1!$H:$H,MATCH(CH115,[1]Sheet1!$A:$A,0))))</f>
        <v>2</v>
      </c>
      <c r="CQ115" s="17" t="e">
        <f>SUMIFS([1]Rubric!Y:Y,[1]Rubric!V:V,BN115,[1]Rubric!W:W,P115)</f>
        <v>#VALUE!</v>
      </c>
      <c r="CR115" s="5" t="e">
        <f>INDEX([1]Rubric!D:D,MATCH(BP115,[1]Rubric!#REF!,0))</f>
        <v>#REF!</v>
      </c>
      <c r="CS115" s="5" t="e">
        <f>INDEX([1]Rubric!E:E,MATCH(Q115,[1]Rubric!#REF!,0))</f>
        <v>#REF!</v>
      </c>
      <c r="CT115" s="18" t="e">
        <f>SUM(CQ115:CS115)*[1]Rubric!$A$3</f>
        <v>#VALUE!</v>
      </c>
      <c r="CU115" s="19" t="e">
        <f t="shared" si="11"/>
        <v>#VALUE!</v>
      </c>
    </row>
    <row r="116" spans="1:99" ht="409.5" x14ac:dyDescent="0.25">
      <c r="A116">
        <v>115</v>
      </c>
      <c r="B116" t="s">
        <v>1518</v>
      </c>
      <c r="C116" t="str">
        <f t="shared" si="6"/>
        <v>115 - AllWork</v>
      </c>
      <c r="F116" s="1"/>
      <c r="G116" s="1" t="e">
        <f>INDEX([1]Apollo!$C$2:$R$2344,MATCH($C116,[1]Apollo!$A$2:$A$2344,0),MATCH(G$1,[1]Apollo!$C$1:$R$1,0))</f>
        <v>#N/A</v>
      </c>
      <c r="H116" s="1" t="s">
        <v>903</v>
      </c>
      <c r="I116" s="1" t="e">
        <f>INDEX([1]Apollo!$C$2:$R$2344,MATCH($C116,[1]Apollo!$A$2:$A$2344,0),MATCH(I$1,[1]Apollo!$C$1:$R$1,0))</f>
        <v>#N/A</v>
      </c>
      <c r="K116" s="1" t="e">
        <f>INDEX([1]Apollo!$C$2:$R$2344,MATCH($C116,[1]Apollo!$A$2:$A$2344,0),MATCH(K$1,[1]Apollo!$C$1:$R$1,0))</f>
        <v>#N/A</v>
      </c>
      <c r="L116" s="1" t="e">
        <f>INDEX([1]Apollo!$C$2:$R$2344,MATCH($C116,[1]Apollo!$A$2:$A$2344,0),MATCH(L$1,[1]Apollo!$C$1:$R$1,0))</f>
        <v>#N/A</v>
      </c>
      <c r="M116" s="1"/>
      <c r="N116" s="1"/>
      <c r="O116" s="1" t="e">
        <f>INDEX([1]Apollo!$C$2:$R$2344,MATCH($C116,[1]Apollo!$A$2:$A$2344,0),MATCH(O$1,[1]Apollo!$C$1:$R$1,0))</f>
        <v>#N/A</v>
      </c>
      <c r="P116" s="1">
        <v>2.5</v>
      </c>
      <c r="Q116" s="1">
        <v>4</v>
      </c>
      <c r="V116" s="1" t="e">
        <f>INDEX([1]Apollo!$C$2:$R$2344,MATCH($C116,[1]Apollo!$A$2:$A$2344,0),MATCH(V$1,[1]Apollo!$C$1:$R$1,0))</f>
        <v>#N/A</v>
      </c>
      <c r="X116" s="1" t="e">
        <f>INDEX([1]Apollo!$C$2:$R$2344,MATCH($C116,[1]Apollo!$A$2:$A$2344,0),MATCH(X$1,[1]Apollo!$C$1:$R$1,0))</f>
        <v>#N/A</v>
      </c>
      <c r="Y116" s="1" t="e">
        <f>INDEX([1]Apollo!$C$2:$R$2344,MATCH($C116,[1]Apollo!$A$2:$A$2344,0),MATCH(Y$1,[1]Apollo!$C$1:$R$1,0))</f>
        <v>#N/A</v>
      </c>
      <c r="Z116" s="1" t="e">
        <f>INDEX([1]Apollo!$C$2:$R$2344,MATCH($C116,[1]Apollo!$A$2:$A$2344,0),MATCH(Z$1,[1]Apollo!$C$1:$R$1,0))</f>
        <v>#N/A</v>
      </c>
      <c r="AA116" s="2" t="e">
        <f>INDEX([1]Apollo!$C$2:$R$2344,MATCH($C116,[1]Apollo!$A$2:$A$2344,0),MATCH(AA$1,[1]Apollo!$C$1:$R$1,0))</f>
        <v>#N/A</v>
      </c>
      <c r="AB116" s="3" t="e">
        <f>INDEX([1]Apollo!$C$2:$R$2344,MATCH($C116,[1]Apollo!$A$2:$A$2344,0),MATCH(AB$1,[1]Apollo!$C$1:$R$1,0))</f>
        <v>#N/A</v>
      </c>
      <c r="AD116" s="1" t="e">
        <f>INDEX([1]Apollo!$C$2:$R$2344,MATCH($C116,[1]Apollo!$A$2:$A$2344,0),MATCH(AD$1,[1]Apollo!$C$1:$R$1,0))</f>
        <v>#N/A</v>
      </c>
      <c r="AE116" s="14" t="s">
        <v>1519</v>
      </c>
      <c r="AF116" s="1" t="s">
        <v>1121</v>
      </c>
      <c r="AG116" s="1" t="s">
        <v>169</v>
      </c>
      <c r="AH116" s="26" t="s">
        <v>1520</v>
      </c>
      <c r="AI116" s="1" t="s">
        <v>1521</v>
      </c>
      <c r="AJ116" s="14" t="s">
        <v>1519</v>
      </c>
      <c r="AK116" s="1" t="s">
        <v>311</v>
      </c>
      <c r="AL116" s="1" t="s">
        <v>106</v>
      </c>
      <c r="AM116" s="1" t="s">
        <v>840</v>
      </c>
      <c r="AN116" s="1" t="s">
        <v>1038</v>
      </c>
      <c r="AO116" s="1" t="s">
        <v>245</v>
      </c>
      <c r="AP116" s="1" t="s">
        <v>1522</v>
      </c>
      <c r="AQ116" s="1" t="e">
        <f>AE116=#REF!</f>
        <v>#REF!</v>
      </c>
      <c r="AS116" s="1" t="e">
        <f>INDEX([1]Apollo!$C$2:$R$2344,MATCH($C116,[1]Apollo!$A$2:$A$2344,0),MATCH(AS$1,[1]Apollo!$C$1:$R$1,0))</f>
        <v>#N/A</v>
      </c>
      <c r="AT116" s="1" t="e">
        <f t="shared" si="7"/>
        <v>#N/A</v>
      </c>
      <c r="AU116" s="1" t="e">
        <f t="shared" si="8"/>
        <v>#N/A</v>
      </c>
      <c r="AW116" s="1" t="e">
        <f>INDEX([1]Apollo!$C$2:$R$2344,MATCH($C116,[1]Apollo!$A$2:$A$2344,0),MATCH(AW$1,[1]Apollo!$C$1:$R$1,0))</f>
        <v>#N/A</v>
      </c>
      <c r="AX116" s="1" t="e">
        <f>VLOOKUP(AW116,[1]Sheet1!$K$1:$L$4,2,TRUE)</f>
        <v>#N/A</v>
      </c>
      <c r="BA116">
        <v>60</v>
      </c>
      <c r="BB116">
        <v>4.0999999999999996</v>
      </c>
      <c r="BC116">
        <v>4.2</v>
      </c>
      <c r="BD116">
        <v>3.9</v>
      </c>
      <c r="BE116">
        <v>4.2</v>
      </c>
      <c r="BF116" s="5">
        <v>0.95</v>
      </c>
      <c r="BG116" s="5">
        <v>0.85</v>
      </c>
      <c r="BH116" t="e">
        <f>BA116&lt;#REF!</f>
        <v>#REF!</v>
      </c>
      <c r="BI116" t="e">
        <f>BB116&gt;#REF!</f>
        <v>#REF!</v>
      </c>
      <c r="BJ116" t="e">
        <f>BC116&gt;#REF!</f>
        <v>#REF!</v>
      </c>
      <c r="BK116" t="e">
        <f>BD116&gt;#REF!</f>
        <v>#REF!</v>
      </c>
      <c r="BL116" t="e">
        <f>BE116&gt;#REF!</f>
        <v>#REF!</v>
      </c>
      <c r="BM116" s="5" t="e">
        <f>BF116&gt;#REF!</f>
        <v>#REF!</v>
      </c>
      <c r="BN116" t="s">
        <v>175</v>
      </c>
      <c r="BO116" s="1" t="s">
        <v>1523</v>
      </c>
      <c r="BP116">
        <v>5</v>
      </c>
      <c r="BQ116">
        <v>0</v>
      </c>
      <c r="BR116" s="1" t="s">
        <v>1524</v>
      </c>
      <c r="BS116" t="s">
        <v>1525</v>
      </c>
      <c r="BT116" s="1" t="s">
        <v>1526</v>
      </c>
      <c r="BU116" s="1"/>
      <c r="BV116" s="1"/>
      <c r="BW116" s="1"/>
      <c r="BX116" s="1"/>
      <c r="BY116" s="1"/>
      <c r="BZ116" s="1"/>
      <c r="CA116" s="1"/>
      <c r="CB116" s="24">
        <v>0</v>
      </c>
      <c r="CC116" s="6" t="s">
        <v>480</v>
      </c>
      <c r="CD116" s="1">
        <v>160</v>
      </c>
      <c r="CE116" s="6">
        <v>7.0000000000000007E-2</v>
      </c>
      <c r="CF116" s="6">
        <f t="shared" si="9"/>
        <v>0</v>
      </c>
      <c r="CG116" s="7" t="e">
        <f t="shared" si="10"/>
        <v>#N/A</v>
      </c>
      <c r="CH116" s="1">
        <v>19</v>
      </c>
      <c r="CI116">
        <f>IFERROR(IF(AX116=[1]Sheet1!$L$2,VLOOKUP(CB116,[1]Sheet1!$X$3:$Y$7,2,TRUE),IF(AX116=[1]Sheet1!$L$3,VLOOKUP(CB116,[1]Sheet1!$Z$3:$AA$7,2,TRUE),VLOOKUP(CB116,[1]Sheet1!$AB$3:$AC$7,2,TRUE))),0)</f>
        <v>0</v>
      </c>
      <c r="CJ116" s="1">
        <f>IFERROR(VLOOKUP(CC116,[1]Sheet1!$U$3:$V$7,2,TRUE),0)</f>
        <v>0</v>
      </c>
      <c r="CK116" s="1">
        <f>MIN(IFERROR(IF(AX116=[1]Sheet1!$L$2,VLOOKUP(CE116,[1]Sheet1!$N$3:$O$7,2,TRUE),IF(AX116=[1]Sheet1!$L$3,VLOOKUP(CE116,[1]Sheet1!$P$3:$Q$6,2,TRUE),VLOOKUP(CE116,[1]Sheet1!$R$3:$S$6,2,TRUE))),0),INDEX([1]Sheet1!$I:$I,MATCH(CH116,[1]Sheet1!$A:$A,0)))</f>
        <v>0</v>
      </c>
      <c r="CL116" s="15" t="e">
        <f>INDEX([1]Sheet1!D:D,MATCH($CI116,[1]Sheet1!$A:$A,0))</f>
        <v>#N/A</v>
      </c>
      <c r="CM116" s="15" t="e">
        <f>INDEX([1]Sheet1!E:E,MATCH($CI116,[1]Sheet1!$A:$A,0))</f>
        <v>#N/A</v>
      </c>
      <c r="CN116" s="15" t="e">
        <f>INDEX([1]Sheet1!F:F,MATCH($CI116,[1]Sheet1!$A:$A,0))</f>
        <v>#N/A</v>
      </c>
      <c r="CO116" s="15"/>
      <c r="CP116" s="16" t="e">
        <f>IF(COUNTA(CO116)&gt;1,MIN(MIN(SUMPRODUCT(CI116:CK116,CL116:CN116),INDEX([1]Sheet1!$H:$H,MATCH(CH116,[1]Sheet1!$A:$A,0)))+1,5),MIN(SUMPRODUCT(CI116:CK116,CL116:CN116),INDEX([1]Sheet1!$H:$H,MATCH(CH116,[1]Sheet1!$A:$A,0))))</f>
        <v>#N/A</v>
      </c>
      <c r="CQ116" s="17" t="e">
        <f>SUMIFS([1]Rubric!Y:Y,[1]Rubric!V:V,BN116,[1]Rubric!W:W,P116)</f>
        <v>#VALUE!</v>
      </c>
      <c r="CR116" s="5" t="e">
        <f>INDEX([1]Rubric!D:D,MATCH(BP116,[1]Rubric!#REF!,0))</f>
        <v>#REF!</v>
      </c>
      <c r="CS116" s="5" t="e">
        <f>INDEX([1]Rubric!E:E,MATCH(Q116,[1]Rubric!#REF!,0))</f>
        <v>#REF!</v>
      </c>
      <c r="CT116" s="18" t="e">
        <f>SUM(CQ116:CS116)*[1]Rubric!$A$3</f>
        <v>#VALUE!</v>
      </c>
      <c r="CU116" s="19" t="e">
        <f t="shared" si="11"/>
        <v>#N/A</v>
      </c>
    </row>
    <row r="117" spans="1:99" ht="409.5" x14ac:dyDescent="0.25">
      <c r="A117">
        <v>116</v>
      </c>
      <c r="B117" t="s">
        <v>1527</v>
      </c>
      <c r="C117" t="str">
        <f t="shared" si="6"/>
        <v>116 - Criteo</v>
      </c>
      <c r="E117" t="s">
        <v>1528</v>
      </c>
      <c r="F117" s="1" t="s">
        <v>1529</v>
      </c>
      <c r="G117" s="1" t="str">
        <f>IFERROR(INDEX([1]Apollo!$C$2:$R$2344,MATCH($C117,[1]Apollo!$B$2:$B$2344,0),MATCH(G$1,[1]Apollo!$C$1:$R$1,0)),"")</f>
        <v/>
      </c>
      <c r="H117" s="1"/>
      <c r="I117" s="1" t="str">
        <f>IFERROR(INDEX([1]Apollo!$C$2:$R$2344,MATCH($C117,[1]Apollo!$B$2:$B$2344,0),MATCH(I$1,[1]Apollo!$C$1:$R$1,0)),"")</f>
        <v/>
      </c>
      <c r="J117" t="s">
        <v>1530</v>
      </c>
      <c r="K117" s="1" t="str">
        <f>IFERROR(INDEX([1]Apollo!$C$2:$R$2344,MATCH($C117,[1]Apollo!$B$2:$B$2344,0),MATCH(K$1,[1]Apollo!$C$1:$R$1,0)),"")</f>
        <v/>
      </c>
      <c r="L117" s="1" t="str">
        <f>IFERROR(INDEX([1]Apollo!$C$2:$R$2344,MATCH($C117,[1]Apollo!$B$2:$B$2344,0),MATCH(L$1,[1]Apollo!$C$1:$R$1,0)),"")</f>
        <v/>
      </c>
      <c r="M117" s="1" t="s">
        <v>1531</v>
      </c>
      <c r="N117" s="1" t="s">
        <v>1532</v>
      </c>
      <c r="O117" s="1" t="str">
        <f>IFERROR(INDEX([1]Apollo!$C$2:$R$2344,MATCH($C117,[1]Apollo!$B$2:$B$2344,0),MATCH(O$1,[1]Apollo!$C$1:$R$1,0)),"")</f>
        <v/>
      </c>
      <c r="P117" s="1">
        <v>3.5</v>
      </c>
      <c r="Q117" s="1">
        <v>1</v>
      </c>
      <c r="R117" s="12">
        <v>68345</v>
      </c>
      <c r="S117" s="12">
        <v>62851</v>
      </c>
      <c r="T117" s="13">
        <v>38353</v>
      </c>
      <c r="U117" t="s">
        <v>188</v>
      </c>
      <c r="V117" s="1" t="str">
        <f>IFERROR(INDEX([1]Apollo!$C$2:$R$2344,MATCH($C117,[1]Apollo!$B$2:$B$2344,0),MATCH(V$1,[1]Apollo!$C$1:$R$1,0)),"")</f>
        <v/>
      </c>
      <c r="W117" t="s">
        <v>100</v>
      </c>
      <c r="X117" s="1" t="str">
        <f>IFERROR(INDEX([1]Apollo!$C$2:$R$2344,MATCH($C117,[1]Apollo!$B$2:$B$2344,0),MATCH(X$1,[1]Apollo!$C$1:$R$1,0)),"")</f>
        <v/>
      </c>
      <c r="Y117" s="1" t="str">
        <f>IFERROR(INDEX([1]Apollo!$C$2:$R$2344,MATCH($C117,[1]Apollo!$B$2:$B$2344,0),MATCH(Y$1,[1]Apollo!$C$1:$R$1,0)),"")</f>
        <v/>
      </c>
      <c r="Z117" s="1" t="str">
        <f>IFERROR(INDEX([1]Apollo!$C$2:$R$2344,MATCH($C117,[1]Apollo!$B$2:$B$2344,0),MATCH(Z$1,[1]Apollo!$C$1:$R$1,0)),"")</f>
        <v/>
      </c>
      <c r="AA117" s="2" t="str">
        <f>IFERROR(INDEX([1]Apollo!$C$2:$R$2344,MATCH($C117,[1]Apollo!$B$2:$B$2344,0),MATCH(AA$1,[1]Apollo!$C$1:$R$1,0)),"")</f>
        <v/>
      </c>
      <c r="AB117" s="3" t="str">
        <f>IFERROR(INDEX([1]Apollo!$C$2:$R$2344,MATCH($C117,[1]Apollo!$B$2:$B$2344,0),MATCH(AB$1,[1]Apollo!$C$1:$R$1,0)),"")</f>
        <v/>
      </c>
      <c r="AC117" t="s">
        <v>1533</v>
      </c>
      <c r="AD117" s="1" t="str">
        <f>IFERROR(INDEX([1]Apollo!$C$2:$R$2344,MATCH($C117,[1]Apollo!$B$2:$B$2344,0),MATCH(AD$1,[1]Apollo!$C$1:$R$1,0)),"")</f>
        <v/>
      </c>
      <c r="AE117" s="14" t="s">
        <v>1534</v>
      </c>
      <c r="AF117" s="1" t="s">
        <v>1037</v>
      </c>
      <c r="AG117" s="1" t="s">
        <v>103</v>
      </c>
      <c r="AH117" s="1"/>
      <c r="AI117" s="1"/>
      <c r="AJ117" s="14" t="s">
        <v>1535</v>
      </c>
      <c r="AK117" s="1" t="s">
        <v>105</v>
      </c>
      <c r="AL117" s="1" t="s">
        <v>1536</v>
      </c>
      <c r="AM117" s="1" t="s">
        <v>151</v>
      </c>
      <c r="AN117" s="1" t="s">
        <v>106</v>
      </c>
      <c r="AO117" s="1" t="s">
        <v>404</v>
      </c>
      <c r="AP117" s="1" t="s">
        <v>645</v>
      </c>
      <c r="AQ117" s="1" t="e">
        <f>AE117=#REF!</f>
        <v>#REF!</v>
      </c>
      <c r="AR117" t="s">
        <v>1537</v>
      </c>
      <c r="AS117" s="1" t="str">
        <f>IFERROR(INDEX([1]Apollo!$C$2:$R$2344,MATCH($C117,[1]Apollo!$B$2:$B$2344,0),MATCH(AS$1,[1]Apollo!$C$1:$R$1,0)),"")</f>
        <v/>
      </c>
      <c r="AT117" s="1" t="str">
        <f t="shared" si="7"/>
        <v>https://www.linkedin.com/company/criteo/</v>
      </c>
      <c r="AU117" s="1" t="str">
        <f t="shared" si="8"/>
        <v>https://www.linkedin.com/company/criteo//insights</v>
      </c>
      <c r="AV117" t="s">
        <v>174</v>
      </c>
      <c r="AW117" s="1">
        <v>3600</v>
      </c>
      <c r="AX117" s="1" t="str">
        <f>VLOOKUP(AW117,[1]Sheet1!$K$1:$L$4,2,TRUE)</f>
        <v>&lt;10,000</v>
      </c>
      <c r="AY117" t="s">
        <v>114</v>
      </c>
      <c r="AZ117" t="s">
        <v>114</v>
      </c>
      <c r="BA117" s="4">
        <f>INDEX('[1]Glassdoor Scores'!C:C,MATCH($A117,'[1]Glassdoor Scores'!$A:$A,0))</f>
        <v>4.4000000000000004</v>
      </c>
      <c r="BB117" t="str">
        <f>INDEX('[1]Glassdoor Scores'!B:B,MATCH($A117,'[1]Glassdoor Scores'!$A:$A,0))</f>
        <v>Illumio</v>
      </c>
      <c r="BC117">
        <f>INDEX('[1]Glassdoor Scores'!D:D,MATCH($A117,'[1]Glassdoor Scores'!$A:$A,0))</f>
        <v>480</v>
      </c>
      <c r="BD117">
        <f>INDEX('[1]Glassdoor Scores'!E:E,MATCH($A117,'[1]Glassdoor Scores'!$A:$A,0))</f>
        <v>4.2</v>
      </c>
      <c r="BE117">
        <f>INDEX('[1]Glassdoor Scores'!F:F,MATCH($A117,'[1]Glassdoor Scores'!$A:$A,0))</f>
        <v>4.0999999999999996</v>
      </c>
      <c r="BF117" s="5">
        <f>INDEX('[1]Glassdoor Scores'!G:G,MATCH($A117,'[1]Glassdoor Scores'!$A:$A,0))</f>
        <v>4.5</v>
      </c>
      <c r="BG117" s="5">
        <f>INDEX('[1]Glassdoor Scores'!H:H,MATCH($A117,'[1]Glassdoor Scores'!$A:$A,0))</f>
        <v>0.93</v>
      </c>
      <c r="BH117" t="e">
        <f>BA117&lt;#REF!</f>
        <v>#REF!</v>
      </c>
      <c r="BI117" t="e">
        <f>BB117&gt;#REF!</f>
        <v>#REF!</v>
      </c>
      <c r="BJ117" t="e">
        <f>BC117&gt;#REF!</f>
        <v>#REF!</v>
      </c>
      <c r="BK117" t="e">
        <f>BD117&gt;#REF!</f>
        <v>#REF!</v>
      </c>
      <c r="BL117" t="e">
        <f>BE117&gt;#REF!</f>
        <v>#REF!</v>
      </c>
      <c r="BM117" t="e">
        <f>BF117&gt;#REF!</f>
        <v>#REF!</v>
      </c>
      <c r="BN117" t="s">
        <v>440</v>
      </c>
      <c r="BO117" s="1" t="s">
        <v>1538</v>
      </c>
      <c r="BP117">
        <v>5</v>
      </c>
      <c r="BQ117">
        <v>0</v>
      </c>
      <c r="BR117" s="1" t="s">
        <v>1539</v>
      </c>
      <c r="BS117" t="s">
        <v>1540</v>
      </c>
      <c r="BT117" s="1" t="s">
        <v>1541</v>
      </c>
      <c r="BU117" s="1"/>
      <c r="BV117" s="1"/>
      <c r="BW117" s="1"/>
      <c r="BX117" s="1"/>
      <c r="BY117" s="1"/>
      <c r="BZ117" s="1"/>
      <c r="CA117" s="1"/>
      <c r="CB117" s="24">
        <v>10</v>
      </c>
      <c r="CC117" s="6" t="s">
        <v>480</v>
      </c>
      <c r="CD117" s="1">
        <v>3914</v>
      </c>
      <c r="CE117" s="6">
        <v>-0.01</v>
      </c>
      <c r="CF117" s="6">
        <f t="shared" si="9"/>
        <v>2.5549310168625446E-3</v>
      </c>
      <c r="CG117" s="7">
        <f t="shared" si="10"/>
        <v>1.0872222222222223</v>
      </c>
      <c r="CH117" s="1">
        <v>4</v>
      </c>
      <c r="CI117">
        <f>IFERROR(IF(AX117=[1]Sheet1!$L$2,VLOOKUP(CB117,[1]Sheet1!$X$3:$Y$7,2,TRUE),IF(AX117=[1]Sheet1!$L$3,VLOOKUP(CB117,[1]Sheet1!$Z$3:$AA$7,2,TRUE),VLOOKUP(CB117,[1]Sheet1!$AB$3:$AC$7,2,TRUE))),0)</f>
        <v>2</v>
      </c>
      <c r="CJ117" s="1">
        <f>IFERROR(VLOOKUP(CC117,[1]Sheet1!$U$3:$V$7,2,TRUE),0)</f>
        <v>0</v>
      </c>
      <c r="CK117" s="1">
        <f>MIN(IFERROR(IF(AX117=[1]Sheet1!$L$2,VLOOKUP(CE117,[1]Sheet1!$N$3:$O$7,2,TRUE),IF(AX117=[1]Sheet1!$L$3,VLOOKUP(CE117,[1]Sheet1!$P$3:$Q$6,2,TRUE),VLOOKUP(CE117,[1]Sheet1!$R$3:$S$6,2,TRUE))),0),INDEX([1]Sheet1!$I:$I,MATCH(CH117,[1]Sheet1!$A:$A,0)))</f>
        <v>2</v>
      </c>
      <c r="CL117" s="15">
        <f>INDEX([1]Sheet1!D:D,MATCH($CI117,[1]Sheet1!$A:$A,0))</f>
        <v>0</v>
      </c>
      <c r="CM117" s="15">
        <f>INDEX([1]Sheet1!E:E,MATCH($CI117,[1]Sheet1!$A:$A,0))</f>
        <v>1</v>
      </c>
      <c r="CN117" s="15">
        <f>INDEX([1]Sheet1!F:F,MATCH($CI117,[1]Sheet1!$A:$A,0))</f>
        <v>0</v>
      </c>
      <c r="CO117" s="15"/>
      <c r="CP117" s="16">
        <f>IF(COUNTA(CO117)&gt;0,MIN(MIN(SUMPRODUCT(CI117:CK117,CL117:CN117),INDEX([1]Sheet1!$H:$H,MATCH(CH117,[1]Sheet1!$A:$A,0)))+1,5),MIN(SUMPRODUCT(CI117:CK117,CL117:CN117),INDEX([1]Sheet1!$H:$H,MATCH(CH117,[1]Sheet1!$A:$A,0))))</f>
        <v>0</v>
      </c>
      <c r="CQ117" s="17" t="e">
        <f>SUMIFS([1]Rubric!Y:Y,[1]Rubric!V:V,BN117,[1]Rubric!W:W,P117)</f>
        <v>#VALUE!</v>
      </c>
      <c r="CR117" s="5" t="e">
        <f>INDEX([1]Rubric!D:D,MATCH(BP117,[1]Rubric!#REF!,0))</f>
        <v>#REF!</v>
      </c>
      <c r="CS117" s="5" t="e">
        <f>INDEX([1]Rubric!E:E,MATCH(Q117,[1]Rubric!#REF!,0))</f>
        <v>#REF!</v>
      </c>
      <c r="CT117" s="18" t="e">
        <f>SUM(CQ117:CS117)*[1]Rubric!$A$3</f>
        <v>#VALUE!</v>
      </c>
      <c r="CU117" s="19" t="e">
        <f t="shared" si="11"/>
        <v>#VALUE!</v>
      </c>
    </row>
    <row r="118" spans="1:99" ht="345" x14ac:dyDescent="0.25">
      <c r="A118">
        <v>117</v>
      </c>
      <c r="B118" t="s">
        <v>1542</v>
      </c>
      <c r="C118" t="str">
        <f t="shared" si="6"/>
        <v>117 - Lean Human Capital powered by RogueHire</v>
      </c>
      <c r="F118" s="1"/>
      <c r="G118" s="1" t="e">
        <f>INDEX([1]Apollo!$C$2:$R$2344,MATCH($C118,[1]Apollo!$A$2:$A$2344,0),MATCH(G$1,[1]Apollo!$C$1:$R$1,0))</f>
        <v>#N/A</v>
      </c>
      <c r="H118" s="1" t="s">
        <v>1543</v>
      </c>
      <c r="I118" s="1" t="e">
        <f>INDEX([1]Apollo!$C$2:$R$2344,MATCH($C118,[1]Apollo!$A$2:$A$2344,0),MATCH(I$1,[1]Apollo!$C$1:$R$1,0))</f>
        <v>#N/A</v>
      </c>
      <c r="K118" s="1" t="e">
        <f>INDEX([1]Apollo!$C$2:$R$2344,MATCH($C118,[1]Apollo!$A$2:$A$2344,0),MATCH(K$1,[1]Apollo!$C$1:$R$1,0))</f>
        <v>#N/A</v>
      </c>
      <c r="L118" s="1" t="e">
        <f>INDEX([1]Apollo!$C$2:$R$2344,MATCH($C118,[1]Apollo!$A$2:$A$2344,0),MATCH(L$1,[1]Apollo!$C$1:$R$1,0))</f>
        <v>#N/A</v>
      </c>
      <c r="M118" s="1"/>
      <c r="N118" s="1"/>
      <c r="O118" s="1" t="e">
        <f>INDEX([1]Apollo!$C$2:$R$2344,MATCH($C118,[1]Apollo!$A$2:$A$2344,0),MATCH(O$1,[1]Apollo!$C$1:$R$1,0))</f>
        <v>#N/A</v>
      </c>
      <c r="P118" s="1">
        <v>2.5</v>
      </c>
      <c r="Q118" s="1">
        <v>2</v>
      </c>
      <c r="V118" s="1" t="e">
        <f>INDEX([1]Apollo!$C$2:$R$2344,MATCH($C118,[1]Apollo!$A$2:$A$2344,0),MATCH(V$1,[1]Apollo!$C$1:$R$1,0))</f>
        <v>#N/A</v>
      </c>
      <c r="X118" s="1" t="e">
        <f>INDEX([1]Apollo!$C$2:$R$2344,MATCH($C118,[1]Apollo!$A$2:$A$2344,0),MATCH(X$1,[1]Apollo!$C$1:$R$1,0))</f>
        <v>#N/A</v>
      </c>
      <c r="Y118" s="1" t="e">
        <f>INDEX([1]Apollo!$C$2:$R$2344,MATCH($C118,[1]Apollo!$A$2:$A$2344,0),MATCH(Y$1,[1]Apollo!$C$1:$R$1,0))</f>
        <v>#N/A</v>
      </c>
      <c r="Z118" s="1" t="e">
        <f>INDEX([1]Apollo!$C$2:$R$2344,MATCH($C118,[1]Apollo!$A$2:$A$2344,0),MATCH(Z$1,[1]Apollo!$C$1:$R$1,0))</f>
        <v>#N/A</v>
      </c>
      <c r="AA118" s="2" t="e">
        <f>INDEX([1]Apollo!$C$2:$R$2344,MATCH($C118,[1]Apollo!$A$2:$A$2344,0),MATCH(AA$1,[1]Apollo!$C$1:$R$1,0))</f>
        <v>#N/A</v>
      </c>
      <c r="AB118" s="3" t="e">
        <f>INDEX([1]Apollo!$C$2:$R$2344,MATCH($C118,[1]Apollo!$A$2:$A$2344,0),MATCH(AB$1,[1]Apollo!$C$1:$R$1,0))</f>
        <v>#N/A</v>
      </c>
      <c r="AD118" s="1" t="e">
        <f>INDEX([1]Apollo!$C$2:$R$2344,MATCH($C118,[1]Apollo!$A$2:$A$2344,0),MATCH(AD$1,[1]Apollo!$C$1:$R$1,0))</f>
        <v>#N/A</v>
      </c>
      <c r="AE118" s="1" t="s">
        <v>1544</v>
      </c>
      <c r="AF118" s="1" t="s">
        <v>1545</v>
      </c>
      <c r="AG118" s="1" t="s">
        <v>169</v>
      </c>
      <c r="AH118" s="1"/>
      <c r="AI118" s="1"/>
      <c r="AJ118" s="14" t="s">
        <v>1546</v>
      </c>
      <c r="AK118" s="1" t="s">
        <v>311</v>
      </c>
      <c r="AL118" s="1" t="s">
        <v>106</v>
      </c>
      <c r="AM118" s="1" t="s">
        <v>840</v>
      </c>
      <c r="AN118" s="1" t="s">
        <v>1038</v>
      </c>
      <c r="AO118" s="1" t="s">
        <v>245</v>
      </c>
      <c r="AP118" s="1" t="s">
        <v>1547</v>
      </c>
      <c r="AQ118" s="1" t="e">
        <f>AE118=#REF!</f>
        <v>#REF!</v>
      </c>
      <c r="AS118" s="1" t="e">
        <f>INDEX([1]Apollo!$C$2:$R$2344,MATCH($C118,[1]Apollo!$A$2:$A$2344,0),MATCH(AS$1,[1]Apollo!$C$1:$R$1,0))</f>
        <v>#N/A</v>
      </c>
      <c r="AT118" s="1" t="e">
        <f t="shared" si="7"/>
        <v>#N/A</v>
      </c>
      <c r="AU118" s="1" t="e">
        <f t="shared" si="8"/>
        <v>#N/A</v>
      </c>
      <c r="AW118" s="1" t="e">
        <f>INDEX([1]Apollo!$C$2:$R$2344,MATCH($C118,[1]Apollo!$A$2:$A$2344,0),MATCH(AW$1,[1]Apollo!$C$1:$R$1,0))</f>
        <v>#N/A</v>
      </c>
      <c r="AX118" s="1" t="e">
        <f>VLOOKUP(AW118,[1]Sheet1!$K$1:$L$4,2,TRUE)</f>
        <v>#N/A</v>
      </c>
      <c r="BA118">
        <v>22</v>
      </c>
      <c r="BB118">
        <v>4.5</v>
      </c>
      <c r="BC118">
        <v>4.7</v>
      </c>
      <c r="BD118">
        <v>4.4000000000000004</v>
      </c>
      <c r="BE118">
        <v>4.5999999999999996</v>
      </c>
      <c r="BF118" s="5">
        <v>0.95</v>
      </c>
      <c r="BG118" s="5">
        <v>0.7</v>
      </c>
      <c r="BH118" t="e">
        <f>BA118&lt;#REF!</f>
        <v>#REF!</v>
      </c>
      <c r="BI118" t="e">
        <f>BB118&gt;#REF!</f>
        <v>#REF!</v>
      </c>
      <c r="BJ118" t="e">
        <f>BC118&gt;#REF!</f>
        <v>#REF!</v>
      </c>
      <c r="BK118" t="e">
        <f>BD118&gt;#REF!</f>
        <v>#REF!</v>
      </c>
      <c r="BL118" t="e">
        <f>BE118&gt;#REF!</f>
        <v>#REF!</v>
      </c>
      <c r="BM118" s="5" t="e">
        <f>BF118&gt;#REF!</f>
        <v>#REF!</v>
      </c>
      <c r="BN118" t="s">
        <v>612</v>
      </c>
      <c r="BO118" s="1" t="s">
        <v>1548</v>
      </c>
      <c r="BP118">
        <v>5</v>
      </c>
      <c r="BQ118">
        <v>0</v>
      </c>
      <c r="BR118" s="1" t="s">
        <v>1549</v>
      </c>
      <c r="BS118" t="s">
        <v>1550</v>
      </c>
      <c r="BT118" s="1" t="s">
        <v>1551</v>
      </c>
      <c r="BU118" s="1"/>
      <c r="BV118" s="1"/>
      <c r="BW118" s="1"/>
      <c r="BX118" s="1"/>
      <c r="BY118" s="1"/>
      <c r="BZ118" s="1"/>
      <c r="CA118" s="1"/>
      <c r="CB118" s="24">
        <v>0</v>
      </c>
      <c r="CC118" s="6" t="s">
        <v>480</v>
      </c>
      <c r="CD118" s="1"/>
      <c r="CE118" s="6" t="s">
        <v>480</v>
      </c>
      <c r="CF118" s="6" t="str">
        <f t="shared" si="9"/>
        <v/>
      </c>
      <c r="CG118" s="7" t="e">
        <f t="shared" si="10"/>
        <v>#N/A</v>
      </c>
      <c r="CH118" s="1">
        <v>17</v>
      </c>
      <c r="CI118">
        <f>IFERROR(IF(AX118=[1]Sheet1!$L$2,VLOOKUP(CB118,[1]Sheet1!$X$3:$Y$7,2,TRUE),IF(AX118=[1]Sheet1!$L$3,VLOOKUP(CB118,[1]Sheet1!$Z$3:$AA$7,2,TRUE),VLOOKUP(CB118,[1]Sheet1!$AB$3:$AC$7,2,TRUE))),0)</f>
        <v>0</v>
      </c>
      <c r="CJ118" s="1">
        <f>IFERROR(VLOOKUP(CC118,[1]Sheet1!$U$3:$V$7,2,TRUE),0)</f>
        <v>0</v>
      </c>
      <c r="CK118" s="1">
        <f>MIN(IFERROR(IF(AX118=[1]Sheet1!$L$2,VLOOKUP(CE118,[1]Sheet1!$N$3:$O$7,2,TRUE),IF(AX118=[1]Sheet1!$L$3,VLOOKUP(CE118,[1]Sheet1!$P$3:$Q$6,2,TRUE),VLOOKUP(CE118,[1]Sheet1!$R$3:$S$6,2,TRUE))),0),INDEX([1]Sheet1!$I:$I,MATCH(CH118,[1]Sheet1!$A:$A,0)))</f>
        <v>0</v>
      </c>
      <c r="CL118" s="15" t="e">
        <f>INDEX([1]Sheet1!D:D,MATCH($CI118,[1]Sheet1!$A:$A,0))</f>
        <v>#N/A</v>
      </c>
      <c r="CM118" s="15" t="e">
        <f>INDEX([1]Sheet1!E:E,MATCH($CI118,[1]Sheet1!$A:$A,0))</f>
        <v>#N/A</v>
      </c>
      <c r="CN118" s="15" t="e">
        <f>INDEX([1]Sheet1!F:F,MATCH($CI118,[1]Sheet1!$A:$A,0))</f>
        <v>#N/A</v>
      </c>
      <c r="CO118" s="15"/>
      <c r="CP118" s="16" t="e">
        <f>IF(COUNTA(CO118)&gt;0,MIN(MIN(SUMPRODUCT(CI118:CK118,CL118:CN118),INDEX([1]Sheet1!$H:$H,MATCH(CH118,[1]Sheet1!$A:$A,0)))+1,5),MIN(SUMPRODUCT(CI118:CK118,CL118:CN118),INDEX([1]Sheet1!$H:$H,MATCH(CH118,[1]Sheet1!$A:$A,0))))</f>
        <v>#N/A</v>
      </c>
      <c r="CQ118" s="17" t="e">
        <f>SUMIFS([1]Rubric!Y:Y,[1]Rubric!V:V,BN118,[1]Rubric!W:W,P118)</f>
        <v>#VALUE!</v>
      </c>
      <c r="CR118" s="5" t="e">
        <f>INDEX([1]Rubric!D:D,MATCH(BP118,[1]Rubric!#REF!,0))</f>
        <v>#REF!</v>
      </c>
      <c r="CS118" s="5" t="e">
        <f>INDEX([1]Rubric!E:E,MATCH(Q118,[1]Rubric!#REF!,0))</f>
        <v>#REF!</v>
      </c>
      <c r="CT118" s="18" t="e">
        <f>SUM(CQ118:CS118)*[1]Rubric!$A$3</f>
        <v>#VALUE!</v>
      </c>
      <c r="CU118" s="19" t="e">
        <f t="shared" si="11"/>
        <v>#N/A</v>
      </c>
    </row>
    <row r="119" spans="1:99" ht="255" x14ac:dyDescent="0.25">
      <c r="A119">
        <v>118</v>
      </c>
      <c r="B119" t="s">
        <v>1552</v>
      </c>
      <c r="C119" t="str">
        <f t="shared" si="6"/>
        <v>118 - Cynet Systems</v>
      </c>
      <c r="F119" s="1"/>
      <c r="G119" s="1" t="e">
        <f>INDEX([1]Apollo!$C$2:$R$2344,MATCH($C119,[1]Apollo!$A$2:$A$2344,0),MATCH(G$1,[1]Apollo!$C$1:$R$1,0))</f>
        <v>#N/A</v>
      </c>
      <c r="H119" s="1" t="s">
        <v>903</v>
      </c>
      <c r="I119" s="1" t="e">
        <f>INDEX([1]Apollo!$C$2:$R$2344,MATCH($C119,[1]Apollo!$A$2:$A$2344,0),MATCH(I$1,[1]Apollo!$C$1:$R$1,0))</f>
        <v>#N/A</v>
      </c>
      <c r="K119" s="1" t="e">
        <f>INDEX([1]Apollo!$C$2:$R$2344,MATCH($C119,[1]Apollo!$A$2:$A$2344,0),MATCH(K$1,[1]Apollo!$C$1:$R$1,0))</f>
        <v>#N/A</v>
      </c>
      <c r="L119" s="1" t="e">
        <f>INDEX([1]Apollo!$C$2:$R$2344,MATCH($C119,[1]Apollo!$A$2:$A$2344,0),MATCH(L$1,[1]Apollo!$C$1:$R$1,0))</f>
        <v>#N/A</v>
      </c>
      <c r="M119" s="1"/>
      <c r="N119" s="1"/>
      <c r="O119" s="1" t="e">
        <f>INDEX([1]Apollo!$C$2:$R$2344,MATCH($C119,[1]Apollo!$A$2:$A$2344,0),MATCH(O$1,[1]Apollo!$C$1:$R$1,0))</f>
        <v>#N/A</v>
      </c>
      <c r="P119" s="1">
        <v>2.5</v>
      </c>
      <c r="Q119" s="1">
        <v>1</v>
      </c>
      <c r="V119" s="1" t="e">
        <f>INDEX([1]Apollo!$C$2:$R$2344,MATCH($C119,[1]Apollo!$A$2:$A$2344,0),MATCH(V$1,[1]Apollo!$C$1:$R$1,0))</f>
        <v>#N/A</v>
      </c>
      <c r="X119" s="1" t="e">
        <f>INDEX([1]Apollo!$C$2:$R$2344,MATCH($C119,[1]Apollo!$A$2:$A$2344,0),MATCH(X$1,[1]Apollo!$C$1:$R$1,0))</f>
        <v>#N/A</v>
      </c>
      <c r="Y119" s="1" t="e">
        <f>INDEX([1]Apollo!$C$2:$R$2344,MATCH($C119,[1]Apollo!$A$2:$A$2344,0),MATCH(Y$1,[1]Apollo!$C$1:$R$1,0))</f>
        <v>#N/A</v>
      </c>
      <c r="Z119" s="1" t="e">
        <f>INDEX([1]Apollo!$C$2:$R$2344,MATCH($C119,[1]Apollo!$A$2:$A$2344,0),MATCH(Z$1,[1]Apollo!$C$1:$R$1,0))</f>
        <v>#N/A</v>
      </c>
      <c r="AA119" s="2" t="e">
        <f>INDEX([1]Apollo!$C$2:$R$2344,MATCH($C119,[1]Apollo!$A$2:$A$2344,0),MATCH(AA$1,[1]Apollo!$C$1:$R$1,0))</f>
        <v>#N/A</v>
      </c>
      <c r="AB119" s="3" t="e">
        <f>INDEX([1]Apollo!$C$2:$R$2344,MATCH($C119,[1]Apollo!$A$2:$A$2344,0),MATCH(AB$1,[1]Apollo!$C$1:$R$1,0))</f>
        <v>#N/A</v>
      </c>
      <c r="AD119" s="1" t="e">
        <f>INDEX([1]Apollo!$C$2:$R$2344,MATCH($C119,[1]Apollo!$A$2:$A$2344,0),MATCH(AD$1,[1]Apollo!$C$1:$R$1,0))</f>
        <v>#N/A</v>
      </c>
      <c r="AE119" s="14" t="s">
        <v>1553</v>
      </c>
      <c r="AF119" s="1" t="s">
        <v>1554</v>
      </c>
      <c r="AG119" s="1" t="s">
        <v>169</v>
      </c>
      <c r="AH119" s="1"/>
      <c r="AI119" s="1"/>
      <c r="AJ119" s="14" t="s">
        <v>1553</v>
      </c>
      <c r="AK119" s="1" t="s">
        <v>311</v>
      </c>
      <c r="AL119" s="1" t="s">
        <v>106</v>
      </c>
      <c r="AM119" s="1" t="s">
        <v>388</v>
      </c>
      <c r="AN119" s="1" t="s">
        <v>360</v>
      </c>
      <c r="AO119" s="1" t="s">
        <v>404</v>
      </c>
      <c r="AP119" s="1" t="s">
        <v>679</v>
      </c>
      <c r="AQ119" s="1" t="e">
        <f>AE119=#REF!</f>
        <v>#REF!</v>
      </c>
      <c r="AS119" s="1" t="e">
        <f>INDEX([1]Apollo!$C$2:$R$2344,MATCH($C119,[1]Apollo!$A$2:$A$2344,0),MATCH(AS$1,[1]Apollo!$C$1:$R$1,0))</f>
        <v>#N/A</v>
      </c>
      <c r="AT119" s="1" t="e">
        <f t="shared" si="7"/>
        <v>#N/A</v>
      </c>
      <c r="AU119" s="1" t="e">
        <f t="shared" si="8"/>
        <v>#N/A</v>
      </c>
      <c r="AW119" s="1" t="e">
        <f>INDEX([1]Apollo!$C$2:$R$2344,MATCH($C119,[1]Apollo!$A$2:$A$2344,0),MATCH(AW$1,[1]Apollo!$C$1:$R$1,0))</f>
        <v>#N/A</v>
      </c>
      <c r="AX119" s="1" t="e">
        <f>VLOOKUP(AW119,[1]Sheet1!$K$1:$L$4,2,TRUE)</f>
        <v>#N/A</v>
      </c>
      <c r="BA119">
        <v>1400</v>
      </c>
      <c r="BB119">
        <v>4.2</v>
      </c>
      <c r="BC119">
        <v>4.0999999999999996</v>
      </c>
      <c r="BD119">
        <v>4.2</v>
      </c>
      <c r="BE119">
        <v>4.3</v>
      </c>
      <c r="BF119" s="5">
        <v>0.94</v>
      </c>
      <c r="BG119" s="5">
        <v>0.95</v>
      </c>
      <c r="BH119" t="e">
        <f>BA119&lt;#REF!</f>
        <v>#REF!</v>
      </c>
      <c r="BI119" t="e">
        <f>BB119&gt;#REF!</f>
        <v>#REF!</v>
      </c>
      <c r="BJ119" t="e">
        <f>BC119&gt;#REF!</f>
        <v>#REF!</v>
      </c>
      <c r="BK119" t="e">
        <f>BD119&gt;#REF!</f>
        <v>#REF!</v>
      </c>
      <c r="BL119" t="e">
        <f>BE119&gt;#REF!</f>
        <v>#REF!</v>
      </c>
      <c r="BM119" s="5" t="e">
        <f>BF119&gt;#REF!</f>
        <v>#REF!</v>
      </c>
      <c r="BN119" t="s">
        <v>175</v>
      </c>
      <c r="BO119" s="1" t="s">
        <v>1555</v>
      </c>
      <c r="BP119">
        <v>5</v>
      </c>
      <c r="BQ119">
        <v>0</v>
      </c>
      <c r="BR119" s="1" t="s">
        <v>1556</v>
      </c>
      <c r="BS119" t="s">
        <v>1557</v>
      </c>
      <c r="BT119" s="1" t="s">
        <v>1558</v>
      </c>
      <c r="BU119" s="1"/>
      <c r="BV119" s="1"/>
      <c r="BW119" s="1"/>
      <c r="BX119" s="1"/>
      <c r="BY119" s="1"/>
      <c r="BZ119" s="1"/>
      <c r="CA119" s="1"/>
      <c r="CB119" s="20">
        <v>953</v>
      </c>
      <c r="CC119" s="6">
        <v>-0.2</v>
      </c>
      <c r="CD119" s="1">
        <v>687</v>
      </c>
      <c r="CE119" s="6">
        <v>0</v>
      </c>
      <c r="CF119" s="6">
        <f t="shared" si="9"/>
        <v>1.3871906841339157</v>
      </c>
      <c r="CG119" s="7" t="e">
        <f t="shared" si="10"/>
        <v>#N/A</v>
      </c>
      <c r="CH119" s="1">
        <v>99</v>
      </c>
      <c r="CI119">
        <f>IFERROR(IF(AX119=[1]Sheet1!$L$2,VLOOKUP(CB119,[1]Sheet1!$X$3:$Y$7,2,TRUE),IF(AX119=[1]Sheet1!$L$3,VLOOKUP(CB119,[1]Sheet1!$Z$3:$AA$7,2,TRUE),VLOOKUP(CB119,[1]Sheet1!$AB$3:$AC$7,2,TRUE))),0)</f>
        <v>0</v>
      </c>
      <c r="CJ119" s="1">
        <f>IFERROR(VLOOKUP(CC119,[1]Sheet1!$U$3:$V$7,2,TRUE),0)</f>
        <v>1</v>
      </c>
      <c r="CK119" s="1">
        <f>MIN(IFERROR(IF(AX119=[1]Sheet1!$L$2,VLOOKUP(CE119,[1]Sheet1!$N$3:$O$7,2,TRUE),IF(AX119=[1]Sheet1!$L$3,VLOOKUP(CE119,[1]Sheet1!$P$3:$Q$6,2,TRUE),VLOOKUP(CE119,[1]Sheet1!$R$3:$S$6,2,TRUE))),0),INDEX([1]Sheet1!$I:$I,MATCH(CH119,[1]Sheet1!$A:$A,0)))</f>
        <v>0</v>
      </c>
      <c r="CL119" s="15" t="e">
        <f>INDEX([1]Sheet1!D:D,MATCH($CI119,[1]Sheet1!$A:$A,0))</f>
        <v>#N/A</v>
      </c>
      <c r="CM119" s="15" t="e">
        <f>INDEX([1]Sheet1!E:E,MATCH($CI119,[1]Sheet1!$A:$A,0))</f>
        <v>#N/A</v>
      </c>
      <c r="CN119" s="15" t="e">
        <f>INDEX([1]Sheet1!F:F,MATCH($CI119,[1]Sheet1!$A:$A,0))</f>
        <v>#N/A</v>
      </c>
      <c r="CO119" s="15"/>
      <c r="CP119" s="16" t="e">
        <f>IF(COUNTA(CO119)&gt;0,MIN(MIN(SUMPRODUCT(CI119:CK119,CL119:CN119),INDEX([1]Sheet1!$H:$H,MATCH(CH119,[1]Sheet1!$A:$A,0)))+1,5),MIN(SUMPRODUCT(CI119:CK119,CL119:CN119),INDEX([1]Sheet1!$H:$H,MATCH(CH119,[1]Sheet1!$A:$A,0))))</f>
        <v>#N/A</v>
      </c>
      <c r="CQ119" s="17" t="e">
        <f>SUMIFS([1]Rubric!Y:Y,[1]Rubric!V:V,BN119,[1]Rubric!W:W,P119)</f>
        <v>#VALUE!</v>
      </c>
      <c r="CR119" s="5" t="e">
        <f>INDEX([1]Rubric!D:D,MATCH(BP119,[1]Rubric!#REF!,0))</f>
        <v>#REF!</v>
      </c>
      <c r="CS119" s="5" t="e">
        <f>INDEX([1]Rubric!E:E,MATCH(Q119,[1]Rubric!#REF!,0))</f>
        <v>#REF!</v>
      </c>
      <c r="CT119" s="18" t="e">
        <f>SUM(CQ119:CS119)*[1]Rubric!$A$3</f>
        <v>#VALUE!</v>
      </c>
      <c r="CU119" s="19" t="e">
        <f t="shared" si="11"/>
        <v>#N/A</v>
      </c>
    </row>
    <row r="120" spans="1:99" ht="409.5" x14ac:dyDescent="0.25">
      <c r="A120">
        <v>119</v>
      </c>
      <c r="B120" t="s">
        <v>1559</v>
      </c>
      <c r="C120" t="str">
        <f t="shared" si="6"/>
        <v>119 - Wolters Kluwers Financial Services</v>
      </c>
      <c r="E120" t="s">
        <v>1560</v>
      </c>
      <c r="F120" s="1" t="s">
        <v>1561</v>
      </c>
      <c r="G120" s="1" t="str">
        <f>IFERROR(INDEX([1]Apollo!$C$2:$R$2344,MATCH($C120,[1]Apollo!$B$2:$B$2344,0),MATCH(G$1,[1]Apollo!$C$1:$R$1,0)),"")</f>
        <v/>
      </c>
      <c r="H120" s="1" t="s">
        <v>1562</v>
      </c>
      <c r="I120" s="1" t="str">
        <f>IFERROR(INDEX([1]Apollo!$C$2:$R$2344,MATCH($C120,[1]Apollo!$B$2:$B$2344,0),MATCH(I$1,[1]Apollo!$C$1:$R$1,0)),"")</f>
        <v/>
      </c>
      <c r="J120" t="s">
        <v>1022</v>
      </c>
      <c r="K120" s="1" t="str">
        <f>IFERROR(INDEX([1]Apollo!$C$2:$R$2344,MATCH($C120,[1]Apollo!$B$2:$B$2344,0),MATCH(K$1,[1]Apollo!$C$1:$R$1,0)),"")</f>
        <v/>
      </c>
      <c r="L120" s="1" t="str">
        <f>IFERROR(INDEX([1]Apollo!$C$2:$R$2344,MATCH($C120,[1]Apollo!$B$2:$B$2344,0),MATCH(L$1,[1]Apollo!$C$1:$R$1,0)),"")</f>
        <v/>
      </c>
      <c r="M120" s="1" t="s">
        <v>1563</v>
      </c>
      <c r="N120" s="1" t="s">
        <v>1563</v>
      </c>
      <c r="O120" s="1" t="str">
        <f>IFERROR(INDEX([1]Apollo!$C$2:$R$2344,MATCH($C120,[1]Apollo!$B$2:$B$2344,0),MATCH(O$1,[1]Apollo!$C$1:$R$1,0)),"")</f>
        <v/>
      </c>
      <c r="P120" s="1">
        <v>3</v>
      </c>
      <c r="Q120" s="1">
        <v>4</v>
      </c>
      <c r="R120" s="12">
        <v>1230583</v>
      </c>
      <c r="S120" s="12">
        <v>1189126</v>
      </c>
      <c r="T120" s="13">
        <v>24838</v>
      </c>
      <c r="U120" t="s">
        <v>188</v>
      </c>
      <c r="V120" s="1" t="str">
        <f>IFERROR(INDEX([1]Apollo!$C$2:$R$2344,MATCH($C120,[1]Apollo!$B$2:$B$2344,0),MATCH(V$1,[1]Apollo!$C$1:$R$1,0)),"")</f>
        <v/>
      </c>
      <c r="W120" t="s">
        <v>100</v>
      </c>
      <c r="X120" s="1" t="str">
        <f>IFERROR(INDEX([1]Apollo!$C$2:$R$2344,MATCH($C120,[1]Apollo!$B$2:$B$2344,0),MATCH(X$1,[1]Apollo!$C$1:$R$1,0)),"")</f>
        <v/>
      </c>
      <c r="Y120" s="1" t="str">
        <f>IFERROR(INDEX([1]Apollo!$C$2:$R$2344,MATCH($C120,[1]Apollo!$B$2:$B$2344,0),MATCH(Y$1,[1]Apollo!$C$1:$R$1,0)),"")</f>
        <v/>
      </c>
      <c r="Z120" s="1" t="str">
        <f>IFERROR(INDEX([1]Apollo!$C$2:$R$2344,MATCH($C120,[1]Apollo!$B$2:$B$2344,0),MATCH(Z$1,[1]Apollo!$C$1:$R$1,0)),"")</f>
        <v/>
      </c>
      <c r="AA120" s="2" t="str">
        <f>IFERROR(INDEX([1]Apollo!$C$2:$R$2344,MATCH($C120,[1]Apollo!$B$2:$B$2344,0),MATCH(AA$1,[1]Apollo!$C$1:$R$1,0)),"")</f>
        <v/>
      </c>
      <c r="AB120" s="3" t="str">
        <f>IFERROR(INDEX([1]Apollo!$C$2:$R$2344,MATCH($C120,[1]Apollo!$B$2:$B$2344,0),MATCH(AB$1,[1]Apollo!$C$1:$R$1,0)),"")</f>
        <v/>
      </c>
      <c r="AC120" t="s">
        <v>1564</v>
      </c>
      <c r="AD120" s="1" t="str">
        <f>IFERROR(INDEX([1]Apollo!$C$2:$R$2344,MATCH($C120,[1]Apollo!$B$2:$B$2344,0),MATCH(AD$1,[1]Apollo!$C$1:$R$1,0)),"")</f>
        <v/>
      </c>
      <c r="AE120" s="14" t="s">
        <v>1565</v>
      </c>
      <c r="AF120" s="1"/>
      <c r="AG120" s="1" t="s">
        <v>169</v>
      </c>
      <c r="AH120" s="1"/>
      <c r="AI120" s="1"/>
      <c r="AJ120" s="14" t="s">
        <v>1566</v>
      </c>
      <c r="AK120" s="1" t="s">
        <v>149</v>
      </c>
      <c r="AL120" s="1" t="s">
        <v>150</v>
      </c>
      <c r="AM120" s="1" t="s">
        <v>151</v>
      </c>
      <c r="AN120" s="1" t="s">
        <v>106</v>
      </c>
      <c r="AO120" s="1" t="s">
        <v>152</v>
      </c>
      <c r="AP120" s="1" t="s">
        <v>219</v>
      </c>
      <c r="AQ120" s="1" t="e">
        <f>AE120=#REF!</f>
        <v>#REF!</v>
      </c>
      <c r="AR120" t="s">
        <v>1567</v>
      </c>
      <c r="AS120" s="1" t="str">
        <f>IFERROR(INDEX([1]Apollo!$C$2:$R$2344,MATCH($C120,[1]Apollo!$B$2:$B$2344,0),MATCH(AS$1,[1]Apollo!$C$1:$R$1,0)),"")</f>
        <v/>
      </c>
      <c r="AT120" s="1" t="str">
        <f t="shared" si="7"/>
        <v>https://www.linkedin.com/company/2481?trk=tyah</v>
      </c>
      <c r="AU120" s="1" t="str">
        <f t="shared" si="8"/>
        <v>https://www.linkedin.com/company/2481?trk=tyah/insights</v>
      </c>
      <c r="AV120" t="s">
        <v>137</v>
      </c>
      <c r="AW120" s="1">
        <v>21100</v>
      </c>
      <c r="AX120" s="1" t="str">
        <f>VLOOKUP(AW120,[1]Sheet1!$K$1:$L$4,2,TRUE)</f>
        <v>10,000-50,000</v>
      </c>
      <c r="AY120" t="s">
        <v>114</v>
      </c>
      <c r="AZ120" t="s">
        <v>138</v>
      </c>
      <c r="BA120" s="4">
        <f>INDEX('[1]Glassdoor Scores'!C:C,MATCH($A120,'[1]Glassdoor Scores'!$A:$A,0))</f>
        <v>3.7</v>
      </c>
      <c r="BB120" t="str">
        <f>INDEX('[1]Glassdoor Scores'!B:B,MATCH($A120,'[1]Glassdoor Scores'!$A:$A,0))</f>
        <v>Vensure Employer Services</v>
      </c>
      <c r="BC120">
        <f>INDEX('[1]Glassdoor Scores'!D:D,MATCH($A120,'[1]Glassdoor Scores'!$A:$A,0))</f>
        <v>640</v>
      </c>
      <c r="BD120">
        <f>INDEX('[1]Glassdoor Scores'!E:E,MATCH($A120,'[1]Glassdoor Scores'!$A:$A,0))</f>
        <v>3.4</v>
      </c>
      <c r="BE120">
        <f>INDEX('[1]Glassdoor Scores'!F:F,MATCH($A120,'[1]Glassdoor Scores'!$A:$A,0))</f>
        <v>3.3</v>
      </c>
      <c r="BF120" s="5">
        <f>INDEX('[1]Glassdoor Scores'!G:G,MATCH($A120,'[1]Glassdoor Scores'!$A:$A,0))</f>
        <v>3.6</v>
      </c>
      <c r="BG120" s="5">
        <f>INDEX('[1]Glassdoor Scores'!H:H,MATCH($A120,'[1]Glassdoor Scores'!$A:$A,0))</f>
        <v>0.72</v>
      </c>
      <c r="BH120" t="e">
        <f>BA120&lt;#REF!</f>
        <v>#REF!</v>
      </c>
      <c r="BI120" t="e">
        <f>BB120&gt;#REF!</f>
        <v>#REF!</v>
      </c>
      <c r="BJ120" t="e">
        <f>BC120&gt;#REF!</f>
        <v>#REF!</v>
      </c>
      <c r="BK120" t="e">
        <f>BD120&gt;#REF!</f>
        <v>#REF!</v>
      </c>
      <c r="BL120" t="e">
        <f>BE120&gt;#REF!</f>
        <v>#REF!</v>
      </c>
      <c r="BM120" t="e">
        <f>BF120&gt;#REF!</f>
        <v>#REF!</v>
      </c>
      <c r="BN120" t="s">
        <v>440</v>
      </c>
      <c r="BO120" s="1" t="s">
        <v>1568</v>
      </c>
      <c r="BP120">
        <v>4</v>
      </c>
      <c r="BQ120">
        <v>0</v>
      </c>
      <c r="BR120" s="1" t="s">
        <v>1569</v>
      </c>
      <c r="BS120" t="s">
        <v>1570</v>
      </c>
      <c r="BT120" s="1" t="s">
        <v>1571</v>
      </c>
      <c r="BU120" s="1"/>
      <c r="BV120" s="1"/>
      <c r="BW120" s="1"/>
      <c r="BX120" s="1"/>
      <c r="BY120" s="1"/>
      <c r="BZ120" s="1"/>
      <c r="CA120" s="1"/>
      <c r="CB120" s="24">
        <v>205</v>
      </c>
      <c r="CC120" s="6" t="s">
        <v>480</v>
      </c>
      <c r="CD120" s="1">
        <v>1115</v>
      </c>
      <c r="CE120" s="6">
        <v>-0.2</v>
      </c>
      <c r="CF120" s="6">
        <f t="shared" si="9"/>
        <v>0.18385650224215247</v>
      </c>
      <c r="CG120" s="7">
        <f t="shared" si="10"/>
        <v>5.2843601895734595E-2</v>
      </c>
      <c r="CH120" s="1">
        <v>10</v>
      </c>
      <c r="CI120">
        <f>IFERROR(IF(AX120=[1]Sheet1!$L$2,VLOOKUP(CB120,[1]Sheet1!$X$3:$Y$7,2,TRUE),IF(AX120=[1]Sheet1!$L$3,VLOOKUP(CB120,[1]Sheet1!$Z$3:$AA$7,2,TRUE),VLOOKUP(CB120,[1]Sheet1!$AB$3:$AC$7,2,TRUE))),0)</f>
        <v>3</v>
      </c>
      <c r="CJ120" s="1">
        <f>IFERROR(VLOOKUP(CC120,[1]Sheet1!$U$3:$V$7,2,TRUE),0)</f>
        <v>0</v>
      </c>
      <c r="CK120" s="1">
        <f>MIN(IFERROR(IF(AX120=[1]Sheet1!$L$2,VLOOKUP(CE120,[1]Sheet1!$N$3:$O$7,2,TRUE),IF(AX120=[1]Sheet1!$L$3,VLOOKUP(CE120,[1]Sheet1!$P$3:$Q$6,2,TRUE),VLOOKUP(CE120,[1]Sheet1!$R$3:$S$6,2,TRUE))),0),INDEX([1]Sheet1!$I:$I,MATCH(CH120,[1]Sheet1!$A:$A,0)))</f>
        <v>0</v>
      </c>
      <c r="CL120" s="15">
        <f>INDEX([1]Sheet1!D:D,MATCH($CI120,[1]Sheet1!$A:$A,0))</f>
        <v>0</v>
      </c>
      <c r="CM120" s="15">
        <f>INDEX([1]Sheet1!E:E,MATCH($CI120,[1]Sheet1!$A:$A,0))</f>
        <v>0</v>
      </c>
      <c r="CN120" s="15">
        <f>INDEX([1]Sheet1!F:F,MATCH($CI120,[1]Sheet1!$A:$A,0))</f>
        <v>0</v>
      </c>
      <c r="CO120" s="15"/>
      <c r="CP120" s="16">
        <f>IF(COUNTA(CO120)&gt;0,MIN(MIN(SUMPRODUCT(CI120:CK120,CL120:CN120),INDEX([1]Sheet1!$H:$H,MATCH(CH120,[1]Sheet1!$A:$A,0)))+1,5),MIN(SUMPRODUCT(CI120:CK120,CL120:CN120),INDEX([1]Sheet1!$H:$H,MATCH(CH120,[1]Sheet1!$A:$A,0))))</f>
        <v>0</v>
      </c>
      <c r="CQ120" s="17" t="e">
        <f>SUMIFS([1]Rubric!Y:Y,[1]Rubric!V:V,BN120,[1]Rubric!W:W,P120)</f>
        <v>#VALUE!</v>
      </c>
      <c r="CR120" s="5" t="e">
        <f>INDEX([1]Rubric!D:D,MATCH(BP120,[1]Rubric!#REF!,0))</f>
        <v>#REF!</v>
      </c>
      <c r="CS120" s="5" t="e">
        <f>INDEX([1]Rubric!E:E,MATCH(Q120,[1]Rubric!#REF!,0))</f>
        <v>#REF!</v>
      </c>
      <c r="CT120" s="18" t="e">
        <f>SUM(CQ120:CS120)*[1]Rubric!$A$3</f>
        <v>#VALUE!</v>
      </c>
      <c r="CU120" s="19" t="e">
        <f t="shared" si="11"/>
        <v>#VALUE!</v>
      </c>
    </row>
    <row r="121" spans="1:99" ht="409.5" x14ac:dyDescent="0.25">
      <c r="A121">
        <v>120</v>
      </c>
      <c r="B121" t="s">
        <v>1572</v>
      </c>
      <c r="C121" t="str">
        <f t="shared" si="6"/>
        <v>120 - CrowdStrike</v>
      </c>
      <c r="E121" t="s">
        <v>1573</v>
      </c>
      <c r="F121" s="1" t="s">
        <v>1574</v>
      </c>
      <c r="G121" s="1" t="str">
        <f>IFERROR(INDEX([1]Apollo!$C$2:$R$2344,MATCH($C121,[1]Apollo!$B$2:$B$2344,0),MATCH(G$1,[1]Apollo!$C$1:$R$1,0)),"")</f>
        <v/>
      </c>
      <c r="H121" s="1" t="s">
        <v>1158</v>
      </c>
      <c r="I121" s="1" t="str">
        <f>IFERROR(INDEX([1]Apollo!$C$2:$R$2344,MATCH($C121,[1]Apollo!$B$2:$B$2344,0),MATCH(I$1,[1]Apollo!$C$1:$R$1,0)),"")</f>
        <v/>
      </c>
      <c r="J121" t="s">
        <v>254</v>
      </c>
      <c r="K121" s="1" t="str">
        <f>IFERROR(INDEX([1]Apollo!$C$2:$R$2344,MATCH($C121,[1]Apollo!$B$2:$B$2344,0),MATCH(K$1,[1]Apollo!$C$1:$R$1,0)),"")</f>
        <v/>
      </c>
      <c r="L121" s="1" t="str">
        <f>IFERROR(INDEX([1]Apollo!$C$2:$R$2344,MATCH($C121,[1]Apollo!$B$2:$B$2344,0),MATCH(L$1,[1]Apollo!$C$1:$R$1,0)),"")</f>
        <v/>
      </c>
      <c r="M121" s="1" t="s">
        <v>1575</v>
      </c>
      <c r="N121" s="1" t="s">
        <v>1576</v>
      </c>
      <c r="O121" s="1" t="str">
        <f>IFERROR(INDEX([1]Apollo!$C$2:$R$2344,MATCH($C121,[1]Apollo!$B$2:$B$2344,0),MATCH(O$1,[1]Apollo!$C$1:$R$1,0)),"")</f>
        <v/>
      </c>
      <c r="P121" s="1">
        <v>3</v>
      </c>
      <c r="Q121" s="1">
        <v>5</v>
      </c>
      <c r="R121" s="12">
        <v>1281</v>
      </c>
      <c r="S121" s="12">
        <v>1037</v>
      </c>
      <c r="T121" s="13">
        <v>40799</v>
      </c>
      <c r="U121" t="s">
        <v>99</v>
      </c>
      <c r="V121" s="1" t="str">
        <f>IFERROR(INDEX([1]Apollo!$C$2:$R$2344,MATCH($C121,[1]Apollo!$B$2:$B$2344,0),MATCH(V$1,[1]Apollo!$C$1:$R$1,0)),"")</f>
        <v/>
      </c>
      <c r="W121" t="s">
        <v>100</v>
      </c>
      <c r="X121" s="1" t="str">
        <f>IFERROR(INDEX([1]Apollo!$C$2:$R$2344,MATCH($C121,[1]Apollo!$B$2:$B$2344,0),MATCH(X$1,[1]Apollo!$C$1:$R$1,0)),"")</f>
        <v/>
      </c>
      <c r="Y121" s="1" t="str">
        <f>IFERROR(INDEX([1]Apollo!$C$2:$R$2344,MATCH($C121,[1]Apollo!$B$2:$B$2344,0),MATCH(Y$1,[1]Apollo!$C$1:$R$1,0)),"")</f>
        <v/>
      </c>
      <c r="Z121" s="1" t="str">
        <f>IFERROR(INDEX([1]Apollo!$C$2:$R$2344,MATCH($C121,[1]Apollo!$B$2:$B$2344,0),MATCH(Z$1,[1]Apollo!$C$1:$R$1,0)),"")</f>
        <v/>
      </c>
      <c r="AA121" s="2" t="str">
        <f>IFERROR(INDEX([1]Apollo!$C$2:$R$2344,MATCH($C121,[1]Apollo!$B$2:$B$2344,0),MATCH(AA$1,[1]Apollo!$C$1:$R$1,0)),"")</f>
        <v/>
      </c>
      <c r="AB121" s="3" t="str">
        <f>IFERROR(INDEX([1]Apollo!$C$2:$R$2344,MATCH($C121,[1]Apollo!$B$2:$B$2344,0),MATCH(AB$1,[1]Apollo!$C$1:$R$1,0)),"")</f>
        <v/>
      </c>
      <c r="AC121" t="s">
        <v>1577</v>
      </c>
      <c r="AD121" s="1" t="str">
        <f>IFERROR(INDEX([1]Apollo!$C$2:$R$2344,MATCH($C121,[1]Apollo!$B$2:$B$2344,0),MATCH(AD$1,[1]Apollo!$C$1:$R$1,0)),"")</f>
        <v/>
      </c>
      <c r="AE121" s="14" t="s">
        <v>1578</v>
      </c>
      <c r="AF121" s="1"/>
      <c r="AG121" s="1" t="s">
        <v>169</v>
      </c>
      <c r="AH121" s="1"/>
      <c r="AI121" s="1"/>
      <c r="AJ121" s="14" t="s">
        <v>1579</v>
      </c>
      <c r="AK121" s="1" t="s">
        <v>149</v>
      </c>
      <c r="AL121" s="1" t="s">
        <v>449</v>
      </c>
      <c r="AM121" s="1" t="s">
        <v>151</v>
      </c>
      <c r="AN121" s="1" t="s">
        <v>106</v>
      </c>
      <c r="AO121" s="1" t="s">
        <v>152</v>
      </c>
      <c r="AP121" s="1" t="s">
        <v>153</v>
      </c>
      <c r="AQ121" s="1" t="e">
        <f>AE121=#REF!</f>
        <v>#REF!</v>
      </c>
      <c r="AR121" t="s">
        <v>1580</v>
      </c>
      <c r="AS121" s="1" t="str">
        <f>IFERROR(INDEX([1]Apollo!$C$2:$R$2344,MATCH($C121,[1]Apollo!$B$2:$B$2344,0),MATCH(AS$1,[1]Apollo!$C$1:$R$1,0)),"")</f>
        <v/>
      </c>
      <c r="AT121" s="1" t="str">
        <f t="shared" si="7"/>
        <v>https://www.linkedin.com/company/crowdstrike</v>
      </c>
      <c r="AU121" s="1" t="str">
        <f t="shared" si="8"/>
        <v>https://www.linkedin.com/company/crowdstrike/insights</v>
      </c>
      <c r="AV121" t="s">
        <v>137</v>
      </c>
      <c r="AW121" s="1" t="str">
        <f>IFERROR(INDEX([1]Apollo!$C$2:$R$2344,MATCH($C121,[1]Apollo!$B$2:$B$2344,0),MATCH(AW$1,[1]Apollo!$C$1:$R$1,0)),"")</f>
        <v/>
      </c>
      <c r="AX121" s="1" t="e">
        <f>VLOOKUP(AW121,[1]Sheet1!$K$1:$L$4,2,TRUE)</f>
        <v>#N/A</v>
      </c>
      <c r="AY121" t="s">
        <v>114</v>
      </c>
      <c r="AZ121" t="s">
        <v>113</v>
      </c>
      <c r="BA121" s="4">
        <f>INDEX('[1]Glassdoor Scores'!C:C,MATCH($A121,'[1]Glassdoor Scores'!$A:$A,0))</f>
        <v>4.5</v>
      </c>
      <c r="BB121" t="str">
        <f>INDEX('[1]Glassdoor Scores'!B:B,MATCH($A121,'[1]Glassdoor Scores'!$A:$A,0))</f>
        <v>Vercel</v>
      </c>
      <c r="BC121">
        <f>INDEX('[1]Glassdoor Scores'!D:D,MATCH($A121,'[1]Glassdoor Scores'!$A:$A,0))</f>
        <v>320</v>
      </c>
      <c r="BD121">
        <f>INDEX('[1]Glassdoor Scores'!E:E,MATCH($A121,'[1]Glassdoor Scores'!$A:$A,0))</f>
        <v>4.0999999999999996</v>
      </c>
      <c r="BE121">
        <f>INDEX('[1]Glassdoor Scores'!F:F,MATCH($A121,'[1]Glassdoor Scores'!$A:$A,0))</f>
        <v>4.3</v>
      </c>
      <c r="BF121" s="5">
        <f>INDEX('[1]Glassdoor Scores'!G:G,MATCH($A121,'[1]Glassdoor Scores'!$A:$A,0))</f>
        <v>4.7</v>
      </c>
      <c r="BG121" s="5">
        <f>INDEX('[1]Glassdoor Scores'!H:H,MATCH($A121,'[1]Glassdoor Scores'!$A:$A,0))</f>
        <v>0.97</v>
      </c>
      <c r="BH121" t="e">
        <f>BA121&lt;#REF!</f>
        <v>#REF!</v>
      </c>
      <c r="BI121" t="e">
        <f>BB121&gt;#REF!</f>
        <v>#REF!</v>
      </c>
      <c r="BJ121" t="e">
        <f>BC121&gt;#REF!</f>
        <v>#REF!</v>
      </c>
      <c r="BK121" t="e">
        <f>BD121&gt;#REF!</f>
        <v>#REF!</v>
      </c>
      <c r="BL121" t="e">
        <f>BE121&gt;#REF!</f>
        <v>#REF!</v>
      </c>
      <c r="BM121" t="e">
        <f>BF121&gt;#REF!</f>
        <v>#REF!</v>
      </c>
      <c r="BN121" t="s">
        <v>440</v>
      </c>
      <c r="BO121" s="1" t="s">
        <v>1581</v>
      </c>
      <c r="BP121">
        <v>5</v>
      </c>
      <c r="BQ121">
        <v>0</v>
      </c>
      <c r="BR121" s="1" t="s">
        <v>1582</v>
      </c>
      <c r="BS121" t="s">
        <v>1583</v>
      </c>
      <c r="BT121" s="1" t="s">
        <v>1584</v>
      </c>
      <c r="BU121" s="1"/>
      <c r="BV121" s="1"/>
      <c r="BW121" s="1"/>
      <c r="BX121" s="1"/>
      <c r="BY121" s="1"/>
      <c r="BZ121" s="1"/>
      <c r="CA121" s="1"/>
      <c r="CB121" s="1">
        <v>1471</v>
      </c>
      <c r="CC121" s="6">
        <v>-0.45</v>
      </c>
      <c r="CD121" s="1">
        <v>1248</v>
      </c>
      <c r="CE121" s="6">
        <v>7.0000000000000007E-2</v>
      </c>
      <c r="CF121" s="6">
        <f t="shared" si="9"/>
        <v>1.1786858974358974</v>
      </c>
      <c r="CG121" s="7" t="e">
        <f t="shared" si="10"/>
        <v>#VALUE!</v>
      </c>
      <c r="CH121" s="1">
        <v>99</v>
      </c>
      <c r="CI121">
        <f>IFERROR(IF(AX121=[1]Sheet1!$L$2,VLOOKUP(CB121,[1]Sheet1!$X$3:$Y$7,2,TRUE),IF(AX121=[1]Sheet1!$L$3,VLOOKUP(CB121,[1]Sheet1!$Z$3:$AA$7,2,TRUE),VLOOKUP(CB121,[1]Sheet1!$AB$3:$AC$7,2,TRUE))),0)</f>
        <v>0</v>
      </c>
      <c r="CJ121" s="1">
        <f>IFERROR(VLOOKUP(CC121,[1]Sheet1!$U$3:$V$7,2,TRUE),0)</f>
        <v>0</v>
      </c>
      <c r="CK121" s="1">
        <f>MIN(IFERROR(IF(AX121=[1]Sheet1!$L$2,VLOOKUP(CE121,[1]Sheet1!$N$3:$O$7,2,TRUE),IF(AX121=[1]Sheet1!$L$3,VLOOKUP(CE121,[1]Sheet1!$P$3:$Q$6,2,TRUE),VLOOKUP(CE121,[1]Sheet1!$R$3:$S$6,2,TRUE))),0),INDEX([1]Sheet1!$I:$I,MATCH(CH121,[1]Sheet1!$A:$A,0)))</f>
        <v>0</v>
      </c>
      <c r="CL121" s="15" t="e">
        <f>INDEX([1]Sheet1!D:D,MATCH($CI121,[1]Sheet1!$A:$A,0))</f>
        <v>#N/A</v>
      </c>
      <c r="CM121" s="15" t="e">
        <f>INDEX([1]Sheet1!E:E,MATCH($CI121,[1]Sheet1!$A:$A,0))</f>
        <v>#N/A</v>
      </c>
      <c r="CN121" s="15" t="e">
        <f>INDEX([1]Sheet1!F:F,MATCH($CI121,[1]Sheet1!$A:$A,0))</f>
        <v>#N/A</v>
      </c>
      <c r="CO121" s="1" t="s">
        <v>1585</v>
      </c>
      <c r="CP121" s="16" t="e">
        <f>IF(COUNTA(CO121)&gt;0,MIN(MIN(SUMPRODUCT(CI121:CK121,CL121:CN121),INDEX([1]Sheet1!$H:$H,MATCH(CH121,[1]Sheet1!$A:$A,0)))+1,5),MIN(SUMPRODUCT(CI121:CK121,CL121:CN121),INDEX([1]Sheet1!$H:$H,MATCH(CH121,[1]Sheet1!$A:$A,0))))</f>
        <v>#N/A</v>
      </c>
      <c r="CQ121" s="17" t="e">
        <f>SUMIFS([1]Rubric!Y:Y,[1]Rubric!V:V,BN121,[1]Rubric!W:W,P121)</f>
        <v>#VALUE!</v>
      </c>
      <c r="CR121" s="5" t="e">
        <f>INDEX([1]Rubric!D:D,MATCH(BP121,[1]Rubric!#REF!,0))</f>
        <v>#REF!</v>
      </c>
      <c r="CS121" s="5" t="e">
        <f>INDEX([1]Rubric!E:E,MATCH(Q121,[1]Rubric!#REF!,0))</f>
        <v>#REF!</v>
      </c>
      <c r="CT121" s="18" t="e">
        <f>SUM(CQ121:CS121)*[1]Rubric!$A$3</f>
        <v>#VALUE!</v>
      </c>
      <c r="CU121" s="19" t="e">
        <f t="shared" si="11"/>
        <v>#N/A</v>
      </c>
    </row>
    <row r="122" spans="1:99" ht="409.5" x14ac:dyDescent="0.25">
      <c r="A122">
        <v>121</v>
      </c>
      <c r="B122" t="s">
        <v>1586</v>
      </c>
      <c r="C122" t="str">
        <f t="shared" si="6"/>
        <v>121 - Udacity</v>
      </c>
      <c r="F122" s="1"/>
      <c r="G122" s="1" t="e">
        <f>INDEX([1]Apollo!$C$2:$R$2344,MATCH($C122,[1]Apollo!$A$2:$A$2344,0),MATCH(G$1,[1]Apollo!$C$1:$R$1,0))</f>
        <v>#N/A</v>
      </c>
      <c r="H122" s="1"/>
      <c r="I122" s="1" t="e">
        <f>INDEX([1]Apollo!$C$2:$R$2344,MATCH($C122,[1]Apollo!$A$2:$A$2344,0),MATCH(I$1,[1]Apollo!$C$1:$R$1,0))</f>
        <v>#N/A</v>
      </c>
      <c r="K122" s="1" t="e">
        <f>INDEX([1]Apollo!$C$2:$R$2344,MATCH($C122,[1]Apollo!$A$2:$A$2344,0),MATCH(K$1,[1]Apollo!$C$1:$R$1,0))</f>
        <v>#N/A</v>
      </c>
      <c r="L122" s="1" t="e">
        <f>INDEX([1]Apollo!$C$2:$R$2344,MATCH($C122,[1]Apollo!$A$2:$A$2344,0),MATCH(L$1,[1]Apollo!$C$1:$R$1,0))</f>
        <v>#N/A</v>
      </c>
      <c r="M122" s="1"/>
      <c r="N122" s="1"/>
      <c r="O122" s="1" t="e">
        <f>INDEX([1]Apollo!$C$2:$R$2344,MATCH($C122,[1]Apollo!$A$2:$A$2344,0),MATCH(O$1,[1]Apollo!$C$1:$R$1,0))</f>
        <v>#N/A</v>
      </c>
      <c r="P122" s="1">
        <v>4</v>
      </c>
      <c r="Q122" s="1">
        <v>1</v>
      </c>
      <c r="V122" s="1" t="e">
        <f>INDEX([1]Apollo!$C$2:$R$2344,MATCH($C122,[1]Apollo!$A$2:$A$2344,0),MATCH(V$1,[1]Apollo!$C$1:$R$1,0))</f>
        <v>#N/A</v>
      </c>
      <c r="X122" s="1" t="e">
        <f>INDEX([1]Apollo!$C$2:$R$2344,MATCH($C122,[1]Apollo!$A$2:$A$2344,0),MATCH(X$1,[1]Apollo!$C$1:$R$1,0))</f>
        <v>#N/A</v>
      </c>
      <c r="Y122" s="1" t="e">
        <f>INDEX([1]Apollo!$C$2:$R$2344,MATCH($C122,[1]Apollo!$A$2:$A$2344,0),MATCH(Y$1,[1]Apollo!$C$1:$R$1,0))</f>
        <v>#N/A</v>
      </c>
      <c r="Z122" s="1" t="e">
        <f>INDEX([1]Apollo!$C$2:$R$2344,MATCH($C122,[1]Apollo!$A$2:$A$2344,0),MATCH(Z$1,[1]Apollo!$C$1:$R$1,0))</f>
        <v>#N/A</v>
      </c>
      <c r="AA122" s="2" t="e">
        <f>INDEX([1]Apollo!$C$2:$R$2344,MATCH($C122,[1]Apollo!$A$2:$A$2344,0),MATCH(AA$1,[1]Apollo!$C$1:$R$1,0))</f>
        <v>#N/A</v>
      </c>
      <c r="AB122" s="3" t="e">
        <f>INDEX([1]Apollo!$C$2:$R$2344,MATCH($C122,[1]Apollo!$A$2:$A$2344,0),MATCH(AB$1,[1]Apollo!$C$1:$R$1,0))</f>
        <v>#N/A</v>
      </c>
      <c r="AD122" s="1" t="e">
        <f>INDEX([1]Apollo!$C$2:$R$2344,MATCH($C122,[1]Apollo!$A$2:$A$2344,0),MATCH(AD$1,[1]Apollo!$C$1:$R$1,0))</f>
        <v>#N/A</v>
      </c>
      <c r="AE122" s="14" t="s">
        <v>1587</v>
      </c>
      <c r="AF122" s="1"/>
      <c r="AG122" s="1" t="s">
        <v>103</v>
      </c>
      <c r="AH122" s="1"/>
      <c r="AI122" s="1"/>
      <c r="AJ122" s="14" t="s">
        <v>1587</v>
      </c>
      <c r="AK122" s="1" t="s">
        <v>243</v>
      </c>
      <c r="AL122" s="1" t="s">
        <v>106</v>
      </c>
      <c r="AM122" s="1" t="s">
        <v>840</v>
      </c>
      <c r="AN122" s="1" t="s">
        <v>1038</v>
      </c>
      <c r="AO122" s="1" t="s">
        <v>245</v>
      </c>
      <c r="AP122" s="1" t="s">
        <v>246</v>
      </c>
      <c r="AQ122" s="1" t="e">
        <f>AE122=#REF!</f>
        <v>#REF!</v>
      </c>
      <c r="AS122" s="1" t="e">
        <f>INDEX([1]Apollo!$C$2:$R$2344,MATCH($C122,[1]Apollo!$A$2:$A$2344,0),MATCH(AS$1,[1]Apollo!$C$1:$R$1,0))</f>
        <v>#N/A</v>
      </c>
      <c r="AT122" s="1" t="e">
        <f t="shared" si="7"/>
        <v>#N/A</v>
      </c>
      <c r="AU122" s="1" t="e">
        <f t="shared" si="8"/>
        <v>#N/A</v>
      </c>
      <c r="AW122" s="1" t="e">
        <f>INDEX([1]Apollo!$C$2:$R$2344,MATCH($C122,[1]Apollo!$A$2:$A$2344,0),MATCH(AW$1,[1]Apollo!$C$1:$R$1,0))</f>
        <v>#N/A</v>
      </c>
      <c r="AX122" s="1" t="e">
        <f>VLOOKUP(AW122,[1]Sheet1!$K$1:$L$4,2,TRUE)</f>
        <v>#N/A</v>
      </c>
      <c r="BA122">
        <v>750</v>
      </c>
      <c r="BB122">
        <v>3.8</v>
      </c>
      <c r="BC122">
        <v>3.9</v>
      </c>
      <c r="BD122">
        <v>3.4</v>
      </c>
      <c r="BE122">
        <v>3.9</v>
      </c>
      <c r="BF122" s="5">
        <v>0.8</v>
      </c>
      <c r="BG122" s="5">
        <v>0.85</v>
      </c>
      <c r="BH122" t="e">
        <f>BA122&lt;#REF!</f>
        <v>#REF!</v>
      </c>
      <c r="BI122" t="e">
        <f>BB122&gt;#REF!</f>
        <v>#REF!</v>
      </c>
      <c r="BJ122" t="e">
        <f>BC122&gt;#REF!</f>
        <v>#REF!</v>
      </c>
      <c r="BK122" t="e">
        <f>BD122&gt;#REF!</f>
        <v>#REF!</v>
      </c>
      <c r="BL122" t="e">
        <f>BE122&gt;#REF!</f>
        <v>#REF!</v>
      </c>
      <c r="BM122" s="5" t="e">
        <f>BF122&gt;#REF!</f>
        <v>#REF!</v>
      </c>
      <c r="BN122" t="s">
        <v>440</v>
      </c>
      <c r="BO122" s="1" t="s">
        <v>1588</v>
      </c>
      <c r="BP122">
        <v>5</v>
      </c>
      <c r="BQ122">
        <v>0</v>
      </c>
      <c r="BR122" s="1" t="s">
        <v>1589</v>
      </c>
      <c r="BS122" t="s">
        <v>1590</v>
      </c>
      <c r="BT122" s="1" t="s">
        <v>1591</v>
      </c>
      <c r="BU122" s="1"/>
      <c r="BV122" s="1"/>
      <c r="BW122" s="1"/>
      <c r="BX122" s="1"/>
      <c r="BY122" s="1"/>
      <c r="BZ122" s="1"/>
      <c r="CA122" s="1"/>
      <c r="CB122" s="1">
        <v>13</v>
      </c>
      <c r="CC122" s="6">
        <v>-0.78</v>
      </c>
      <c r="CD122" s="1">
        <v>3012</v>
      </c>
      <c r="CE122" s="6">
        <v>-0.04</v>
      </c>
      <c r="CF122" s="6">
        <f t="shared" si="9"/>
        <v>4.3160690571049133E-3</v>
      </c>
      <c r="CG122" s="7" t="e">
        <f t="shared" si="10"/>
        <v>#N/A</v>
      </c>
      <c r="CH122" s="1">
        <v>1</v>
      </c>
      <c r="CI122">
        <f>IFERROR(IF(AX122=[1]Sheet1!$L$2,VLOOKUP(CB122,[1]Sheet1!$X$3:$Y$7,2,TRUE),IF(AX122=[1]Sheet1!$L$3,VLOOKUP(CB122,[1]Sheet1!$Z$3:$AA$7,2,TRUE),VLOOKUP(CB122,[1]Sheet1!$AB$3:$AC$7,2,TRUE))),0)</f>
        <v>0</v>
      </c>
      <c r="CJ122" s="1">
        <f>IFERROR(VLOOKUP(CC122,[1]Sheet1!$U$3:$V$7,2,TRUE),0)</f>
        <v>0</v>
      </c>
      <c r="CK122" s="1">
        <f>MIN(IFERROR(IF(AX122=[1]Sheet1!$L$2,VLOOKUP(CE122,[1]Sheet1!$N$3:$O$7,2,TRUE),IF(AX122=[1]Sheet1!$L$3,VLOOKUP(CE122,[1]Sheet1!$P$3:$Q$6,2,TRUE),VLOOKUP(CE122,[1]Sheet1!$R$3:$S$6,2,TRUE))),0),INDEX([1]Sheet1!$I:$I,MATCH(CH122,[1]Sheet1!$A:$A,0)))</f>
        <v>0</v>
      </c>
      <c r="CL122" s="15" t="e">
        <f>INDEX([1]Sheet1!D:D,MATCH($CI122,[1]Sheet1!$A:$A,0))</f>
        <v>#N/A</v>
      </c>
      <c r="CM122" s="15" t="e">
        <f>INDEX([1]Sheet1!E:E,MATCH($CI122,[1]Sheet1!$A:$A,0))</f>
        <v>#N/A</v>
      </c>
      <c r="CN122" s="15" t="e">
        <f>INDEX([1]Sheet1!F:F,MATCH($CI122,[1]Sheet1!$A:$A,0))</f>
        <v>#N/A</v>
      </c>
      <c r="CO122" s="15"/>
      <c r="CP122" s="16" t="e">
        <f>IF(COUNTA(CO122)&gt;0,MIN(MIN(SUMPRODUCT(CI122:CK122,CL122:CN122),INDEX([1]Sheet1!$H:$H,MATCH(CH122,[1]Sheet1!$A:$A,0)))+1,5),MIN(SUMPRODUCT(CI122:CK122,CL122:CN122),INDEX([1]Sheet1!$H:$H,MATCH(CH122,[1]Sheet1!$A:$A,0))))</f>
        <v>#N/A</v>
      </c>
      <c r="CQ122" s="17" t="e">
        <f>SUMIFS([1]Rubric!Y:Y,[1]Rubric!V:V,BN122,[1]Rubric!W:W,P122)</f>
        <v>#VALUE!</v>
      </c>
      <c r="CR122" s="5" t="e">
        <f>INDEX([1]Rubric!D:D,MATCH(BP122,[1]Rubric!#REF!,0))</f>
        <v>#REF!</v>
      </c>
      <c r="CS122" s="5" t="e">
        <f>INDEX([1]Rubric!E:E,MATCH(Q122,[1]Rubric!#REF!,0))</f>
        <v>#REF!</v>
      </c>
      <c r="CT122" s="18" t="e">
        <f>SUM(CQ122:CS122)*[1]Rubric!$A$3</f>
        <v>#VALUE!</v>
      </c>
      <c r="CU122" s="19" t="e">
        <f t="shared" si="11"/>
        <v>#N/A</v>
      </c>
    </row>
    <row r="123" spans="1:99" ht="375" x14ac:dyDescent="0.25">
      <c r="A123">
        <v>122</v>
      </c>
      <c r="B123" t="s">
        <v>1592</v>
      </c>
      <c r="C123" t="str">
        <f t="shared" si="6"/>
        <v>122 - NodeShift</v>
      </c>
      <c r="F123" s="1"/>
      <c r="G123" s="1" t="e">
        <f>INDEX([1]Apollo!$C$2:$R$2344,MATCH($C123,[1]Apollo!$A$2:$A$2344,0),MATCH(G$1,[1]Apollo!$C$1:$R$1,0))</f>
        <v>#N/A</v>
      </c>
      <c r="H123" s="1"/>
      <c r="I123" s="1" t="e">
        <f>INDEX([1]Apollo!$C$2:$R$2344,MATCH($C123,[1]Apollo!$A$2:$A$2344,0),MATCH(I$1,[1]Apollo!$C$1:$R$1,0))</f>
        <v>#N/A</v>
      </c>
      <c r="K123" s="1" t="e">
        <f>INDEX([1]Apollo!$C$2:$R$2344,MATCH($C123,[1]Apollo!$A$2:$A$2344,0),MATCH(K$1,[1]Apollo!$C$1:$R$1,0))</f>
        <v>#N/A</v>
      </c>
      <c r="L123" s="1" t="e">
        <f>INDEX([1]Apollo!$C$2:$R$2344,MATCH($C123,[1]Apollo!$A$2:$A$2344,0),MATCH(L$1,[1]Apollo!$C$1:$R$1,0))</f>
        <v>#N/A</v>
      </c>
      <c r="M123" s="1"/>
      <c r="N123" s="1"/>
      <c r="O123" s="1" t="e">
        <f>INDEX([1]Apollo!$C$2:$R$2344,MATCH($C123,[1]Apollo!$A$2:$A$2344,0),MATCH(O$1,[1]Apollo!$C$1:$R$1,0))</f>
        <v>#N/A</v>
      </c>
      <c r="P123" s="1">
        <v>2</v>
      </c>
      <c r="Q123" s="1">
        <v>2</v>
      </c>
      <c r="V123" s="1" t="e">
        <f>INDEX([1]Apollo!$C$2:$R$2344,MATCH($C123,[1]Apollo!$A$2:$A$2344,0),MATCH(V$1,[1]Apollo!$C$1:$R$1,0))</f>
        <v>#N/A</v>
      </c>
      <c r="X123" s="1" t="e">
        <f>INDEX([1]Apollo!$C$2:$R$2344,MATCH($C123,[1]Apollo!$A$2:$A$2344,0),MATCH(X$1,[1]Apollo!$C$1:$R$1,0))</f>
        <v>#N/A</v>
      </c>
      <c r="Y123" s="1" t="e">
        <f>INDEX([1]Apollo!$C$2:$R$2344,MATCH($C123,[1]Apollo!$A$2:$A$2344,0),MATCH(Y$1,[1]Apollo!$C$1:$R$1,0))</f>
        <v>#N/A</v>
      </c>
      <c r="Z123" s="1" t="e">
        <f>INDEX([1]Apollo!$C$2:$R$2344,MATCH($C123,[1]Apollo!$A$2:$A$2344,0),MATCH(Z$1,[1]Apollo!$C$1:$R$1,0))</f>
        <v>#N/A</v>
      </c>
      <c r="AA123" s="2" t="e">
        <f>INDEX([1]Apollo!$C$2:$R$2344,MATCH($C123,[1]Apollo!$A$2:$A$2344,0),MATCH(AA$1,[1]Apollo!$C$1:$R$1,0))</f>
        <v>#N/A</v>
      </c>
      <c r="AB123" s="3" t="e">
        <f>INDEX([1]Apollo!$C$2:$R$2344,MATCH($C123,[1]Apollo!$A$2:$A$2344,0),MATCH(AB$1,[1]Apollo!$C$1:$R$1,0))</f>
        <v>#N/A</v>
      </c>
      <c r="AD123" s="1" t="e">
        <f>INDEX([1]Apollo!$C$2:$R$2344,MATCH($C123,[1]Apollo!$A$2:$A$2344,0),MATCH(AD$1,[1]Apollo!$C$1:$R$1,0))</f>
        <v>#N/A</v>
      </c>
      <c r="AE123" s="1" t="s">
        <v>480</v>
      </c>
      <c r="AF123" s="1"/>
      <c r="AG123" s="1" t="s">
        <v>480</v>
      </c>
      <c r="AH123" s="1"/>
      <c r="AI123" s="1"/>
      <c r="AJ123" s="1" t="s">
        <v>594</v>
      </c>
      <c r="AK123" s="1" t="s">
        <v>480</v>
      </c>
      <c r="AL123" s="1" t="s">
        <v>480</v>
      </c>
      <c r="AM123" s="1" t="s">
        <v>480</v>
      </c>
      <c r="AN123" s="1" t="s">
        <v>480</v>
      </c>
      <c r="AO123" s="1" t="s">
        <v>594</v>
      </c>
      <c r="AP123" s="1" t="s">
        <v>595</v>
      </c>
      <c r="AQ123" s="1" t="e">
        <f>AE123=#REF!</f>
        <v>#REF!</v>
      </c>
      <c r="AR123" s="26" t="s">
        <v>1593</v>
      </c>
      <c r="AS123" s="1" t="e">
        <f>INDEX([1]Apollo!$C$2:$R$2344,MATCH($C123,[1]Apollo!$A$2:$A$2344,0),MATCH(AS$1,[1]Apollo!$C$1:$R$1,0))</f>
        <v>#N/A</v>
      </c>
      <c r="AT123" s="1" t="str">
        <f t="shared" si="7"/>
        <v>https://www.linkedin.com/company/nodeshift/</v>
      </c>
      <c r="AU123" s="1" t="str">
        <f t="shared" si="8"/>
        <v>https://www.linkedin.com/company/nodeshift//insights</v>
      </c>
      <c r="AW123" s="1" t="e">
        <f>INDEX([1]Apollo!$C$2:$R$2344,MATCH($C123,[1]Apollo!$A$2:$A$2344,0),MATCH(AW$1,[1]Apollo!$C$1:$R$1,0))</f>
        <v>#N/A</v>
      </c>
      <c r="AX123" s="1" t="e">
        <f>VLOOKUP(AW123,[1]Sheet1!$K$1:$L$4,2,TRUE)</f>
        <v>#N/A</v>
      </c>
      <c r="BA123">
        <v>18</v>
      </c>
      <c r="BB123">
        <v>4.8</v>
      </c>
      <c r="BC123">
        <v>4.9000000000000004</v>
      </c>
      <c r="BD123">
        <v>4.7</v>
      </c>
      <c r="BE123">
        <v>4.9000000000000004</v>
      </c>
      <c r="BF123" s="5">
        <v>1</v>
      </c>
      <c r="BG123" s="5">
        <v>0.85</v>
      </c>
      <c r="BH123" t="e">
        <f>BA123&lt;#REF!</f>
        <v>#REF!</v>
      </c>
      <c r="BI123" t="e">
        <f>BB123&gt;#REF!</f>
        <v>#REF!</v>
      </c>
      <c r="BJ123" t="e">
        <f>BC123&gt;#REF!</f>
        <v>#REF!</v>
      </c>
      <c r="BK123" t="e">
        <f>BD123&gt;#REF!</f>
        <v>#REF!</v>
      </c>
      <c r="BL123" t="e">
        <f>BE123&gt;#REF!</f>
        <v>#REF!</v>
      </c>
      <c r="BM123" s="5" t="e">
        <f>BF123&gt;#REF!</f>
        <v>#REF!</v>
      </c>
      <c r="BN123" t="s">
        <v>612</v>
      </c>
      <c r="BO123" s="1" t="s">
        <v>1594</v>
      </c>
      <c r="BP123">
        <v>5</v>
      </c>
      <c r="BQ123">
        <v>0</v>
      </c>
      <c r="BR123" s="1" t="s">
        <v>1595</v>
      </c>
      <c r="BS123" t="s">
        <v>1596</v>
      </c>
      <c r="BT123" s="1" t="s">
        <v>1597</v>
      </c>
      <c r="BU123" s="1"/>
      <c r="BV123" s="1"/>
      <c r="BW123" s="1"/>
      <c r="BX123" s="1"/>
      <c r="BY123" s="1"/>
      <c r="BZ123" s="1"/>
      <c r="CA123" s="1"/>
      <c r="CB123" s="6" t="s">
        <v>480</v>
      </c>
      <c r="CC123" s="6" t="s">
        <v>480</v>
      </c>
      <c r="CD123" s="1">
        <v>17</v>
      </c>
      <c r="CE123" s="6">
        <v>0.21</v>
      </c>
      <c r="CF123" s="6" t="str">
        <f t="shared" si="9"/>
        <v/>
      </c>
      <c r="CG123" s="7" t="e">
        <f t="shared" si="10"/>
        <v>#N/A</v>
      </c>
      <c r="CH123" s="1">
        <v>19</v>
      </c>
      <c r="CI123">
        <f>IFERROR(IF(AX123=[1]Sheet1!$L$2,VLOOKUP(CB123,[1]Sheet1!$X$3:$Y$7,2,TRUE),IF(AX123=[1]Sheet1!$L$3,VLOOKUP(CB123,[1]Sheet1!$Z$3:$AA$7,2,TRUE),VLOOKUP(CB123,[1]Sheet1!$AB$3:$AC$7,2,TRUE))),0)</f>
        <v>0</v>
      </c>
      <c r="CJ123" s="1">
        <f>IFERROR(VLOOKUP(CC123,[1]Sheet1!$U$3:$V$7,2,TRUE),0)</f>
        <v>0</v>
      </c>
      <c r="CK123" s="1">
        <f>MIN(IFERROR(IF(AX123=[1]Sheet1!$L$2,VLOOKUP(CE123,[1]Sheet1!$N$3:$O$7,2,TRUE),IF(AX123=[1]Sheet1!$L$3,VLOOKUP(CE123,[1]Sheet1!$P$3:$Q$6,2,TRUE),VLOOKUP(CE123,[1]Sheet1!$R$3:$S$6,2,TRUE))),0),INDEX([1]Sheet1!$I:$I,MATCH(CH123,[1]Sheet1!$A:$A,0)))</f>
        <v>0</v>
      </c>
      <c r="CL123" s="15" t="e">
        <f>INDEX([1]Sheet1!D:D,MATCH($CI123,[1]Sheet1!$A:$A,0))</f>
        <v>#N/A</v>
      </c>
      <c r="CM123" s="15" t="e">
        <f>INDEX([1]Sheet1!E:E,MATCH($CI123,[1]Sheet1!$A:$A,0))</f>
        <v>#N/A</v>
      </c>
      <c r="CN123" s="15" t="e">
        <f>INDEX([1]Sheet1!F:F,MATCH($CI123,[1]Sheet1!$A:$A,0))</f>
        <v>#N/A</v>
      </c>
      <c r="CO123" s="15"/>
      <c r="CP123" s="16" t="e">
        <f>IF(COUNTA(CO123)&gt;0,MIN(MIN(SUMPRODUCT(CI123:CK123,CL123:CN123),INDEX([1]Sheet1!$H:$H,MATCH(CH123,[1]Sheet1!$A:$A,0)))+1,5),MIN(SUMPRODUCT(CI123:CK123,CL123:CN123),INDEX([1]Sheet1!$H:$H,MATCH(CH123,[1]Sheet1!$A:$A,0))))</f>
        <v>#N/A</v>
      </c>
      <c r="CQ123" s="17" t="e">
        <f>SUMIFS([1]Rubric!Y:Y,[1]Rubric!V:V,BN123,[1]Rubric!W:W,P123)</f>
        <v>#VALUE!</v>
      </c>
      <c r="CR123" s="5" t="e">
        <f>INDEX([1]Rubric!D:D,MATCH(BP123,[1]Rubric!#REF!,0))</f>
        <v>#REF!</v>
      </c>
      <c r="CS123" s="5" t="e">
        <f>INDEX([1]Rubric!E:E,MATCH(Q123,[1]Rubric!#REF!,0))</f>
        <v>#REF!</v>
      </c>
      <c r="CT123" s="18" t="e">
        <f>SUM(CQ123:CS123)*[1]Rubric!$A$3</f>
        <v>#VALUE!</v>
      </c>
      <c r="CU123" s="19" t="e">
        <f t="shared" si="11"/>
        <v>#N/A</v>
      </c>
    </row>
    <row r="124" spans="1:99" ht="390" x14ac:dyDescent="0.25">
      <c r="A124">
        <v>123</v>
      </c>
      <c r="B124" t="s">
        <v>1598</v>
      </c>
      <c r="C124" t="str">
        <f t="shared" si="6"/>
        <v>123 - Tzell Travel Group LLC</v>
      </c>
      <c r="F124" s="1"/>
      <c r="G124" s="1" t="e">
        <f>INDEX([1]Apollo!$C$2:$R$2344,MATCH($C124,[1]Apollo!$A$2:$A$2344,0),MATCH(G$1,[1]Apollo!$C$1:$R$1,0))</f>
        <v>#N/A</v>
      </c>
      <c r="H124" s="1"/>
      <c r="I124" s="1" t="e">
        <f>INDEX([1]Apollo!$C$2:$R$2344,MATCH($C124,[1]Apollo!$A$2:$A$2344,0),MATCH(I$1,[1]Apollo!$C$1:$R$1,0))</f>
        <v>#N/A</v>
      </c>
      <c r="K124" s="1" t="e">
        <f>INDEX([1]Apollo!$C$2:$R$2344,MATCH($C124,[1]Apollo!$A$2:$A$2344,0),MATCH(K$1,[1]Apollo!$C$1:$R$1,0))</f>
        <v>#N/A</v>
      </c>
      <c r="L124" s="1" t="e">
        <f>INDEX([1]Apollo!$C$2:$R$2344,MATCH($C124,[1]Apollo!$A$2:$A$2344,0),MATCH(L$1,[1]Apollo!$C$1:$R$1,0))</f>
        <v>#N/A</v>
      </c>
      <c r="M124" s="1"/>
      <c r="N124" s="1"/>
      <c r="O124" s="1" t="e">
        <f>INDEX([1]Apollo!$C$2:$R$2344,MATCH($C124,[1]Apollo!$A$2:$A$2344,0),MATCH(O$1,[1]Apollo!$C$1:$R$1,0))</f>
        <v>#N/A</v>
      </c>
      <c r="P124" s="1">
        <v>4</v>
      </c>
      <c r="Q124" s="1">
        <v>4</v>
      </c>
      <c r="V124" s="1" t="e">
        <f>INDEX([1]Apollo!$C$2:$R$2344,MATCH($C124,[1]Apollo!$A$2:$A$2344,0),MATCH(V$1,[1]Apollo!$C$1:$R$1,0))</f>
        <v>#N/A</v>
      </c>
      <c r="X124" s="1" t="e">
        <f>INDEX([1]Apollo!$C$2:$R$2344,MATCH($C124,[1]Apollo!$A$2:$A$2344,0),MATCH(X$1,[1]Apollo!$C$1:$R$1,0))</f>
        <v>#N/A</v>
      </c>
      <c r="Y124" s="1" t="e">
        <f>INDEX([1]Apollo!$C$2:$R$2344,MATCH($C124,[1]Apollo!$A$2:$A$2344,0),MATCH(Y$1,[1]Apollo!$C$1:$R$1,0))</f>
        <v>#N/A</v>
      </c>
      <c r="Z124" s="1" t="e">
        <f>INDEX([1]Apollo!$C$2:$R$2344,MATCH($C124,[1]Apollo!$A$2:$A$2344,0),MATCH(Z$1,[1]Apollo!$C$1:$R$1,0))</f>
        <v>#N/A</v>
      </c>
      <c r="AA124" s="2" t="e">
        <f>INDEX([1]Apollo!$C$2:$R$2344,MATCH($C124,[1]Apollo!$A$2:$A$2344,0),MATCH(AA$1,[1]Apollo!$C$1:$R$1,0))</f>
        <v>#N/A</v>
      </c>
      <c r="AB124" s="3" t="e">
        <f>INDEX([1]Apollo!$C$2:$R$2344,MATCH($C124,[1]Apollo!$A$2:$A$2344,0),MATCH(AB$1,[1]Apollo!$C$1:$R$1,0))</f>
        <v>#N/A</v>
      </c>
      <c r="AD124" s="1" t="e">
        <f>INDEX([1]Apollo!$C$2:$R$2344,MATCH($C124,[1]Apollo!$A$2:$A$2344,0),MATCH(AD$1,[1]Apollo!$C$1:$R$1,0))</f>
        <v>#N/A</v>
      </c>
      <c r="AE124" s="1" t="s">
        <v>480</v>
      </c>
      <c r="AF124" s="1"/>
      <c r="AG124" s="1" t="s">
        <v>480</v>
      </c>
      <c r="AH124" s="1"/>
      <c r="AI124" s="1"/>
      <c r="AJ124" s="1" t="s">
        <v>594</v>
      </c>
      <c r="AK124" s="1" t="s">
        <v>480</v>
      </c>
      <c r="AL124" s="1" t="s">
        <v>480</v>
      </c>
      <c r="AM124" s="1" t="s">
        <v>480</v>
      </c>
      <c r="AN124" s="1" t="s">
        <v>480</v>
      </c>
      <c r="AO124" s="1" t="s">
        <v>594</v>
      </c>
      <c r="AP124" s="1" t="s">
        <v>595</v>
      </c>
      <c r="AQ124" s="1" t="e">
        <f>AE124=#REF!</f>
        <v>#REF!</v>
      </c>
      <c r="AS124" s="1" t="e">
        <f>INDEX([1]Apollo!$C$2:$R$2344,MATCH($C124,[1]Apollo!$A$2:$A$2344,0),MATCH(AS$1,[1]Apollo!$C$1:$R$1,0))</f>
        <v>#N/A</v>
      </c>
      <c r="AT124" s="1" t="e">
        <f t="shared" si="7"/>
        <v>#N/A</v>
      </c>
      <c r="AU124" s="1" t="e">
        <f t="shared" si="8"/>
        <v>#N/A</v>
      </c>
      <c r="AW124" s="1" t="e">
        <f>INDEX([1]Apollo!$C$2:$R$2344,MATCH($C124,[1]Apollo!$A$2:$A$2344,0),MATCH(AW$1,[1]Apollo!$C$1:$R$1,0))</f>
        <v>#N/A</v>
      </c>
      <c r="AX124" s="1" t="e">
        <f>VLOOKUP(AW124,[1]Sheet1!$K$1:$L$4,2,TRUE)</f>
        <v>#N/A</v>
      </c>
      <c r="BA124">
        <v>115</v>
      </c>
      <c r="BB124">
        <v>3.8</v>
      </c>
      <c r="BC124">
        <v>3.7</v>
      </c>
      <c r="BD124">
        <v>3.6</v>
      </c>
      <c r="BE124">
        <v>3.8</v>
      </c>
      <c r="BF124" s="5">
        <v>0.8</v>
      </c>
      <c r="BG124" s="5">
        <v>0.85</v>
      </c>
      <c r="BH124" t="e">
        <f>BA124&lt;#REF!</f>
        <v>#REF!</v>
      </c>
      <c r="BI124" t="e">
        <f>BB124&gt;#REF!</f>
        <v>#REF!</v>
      </c>
      <c r="BJ124" t="e">
        <f>BC124&gt;#REF!</f>
        <v>#REF!</v>
      </c>
      <c r="BK124" t="e">
        <f>BD124&gt;#REF!</f>
        <v>#REF!</v>
      </c>
      <c r="BL124" t="e">
        <f>BE124&gt;#REF!</f>
        <v>#REF!</v>
      </c>
      <c r="BM124" s="5" t="e">
        <f>BF124&gt;#REF!</f>
        <v>#REF!</v>
      </c>
      <c r="BN124" t="s">
        <v>440</v>
      </c>
      <c r="BO124" s="1" t="s">
        <v>1599</v>
      </c>
      <c r="BP124">
        <v>5</v>
      </c>
      <c r="BQ124">
        <v>0</v>
      </c>
      <c r="BR124" s="1" t="s">
        <v>1600</v>
      </c>
      <c r="BS124" t="s">
        <v>1601</v>
      </c>
      <c r="BT124" s="1" t="s">
        <v>1602</v>
      </c>
      <c r="BU124" s="1"/>
      <c r="BV124" s="1"/>
      <c r="BW124" s="1"/>
      <c r="BX124" s="1"/>
      <c r="BY124" s="1"/>
      <c r="BZ124" s="1"/>
      <c r="CA124" s="1"/>
      <c r="CB124" s="6" t="s">
        <v>480</v>
      </c>
      <c r="CC124" s="6" t="s">
        <v>480</v>
      </c>
      <c r="CD124" s="1">
        <v>393</v>
      </c>
      <c r="CE124" s="6">
        <v>0</v>
      </c>
      <c r="CF124" s="6" t="str">
        <f t="shared" si="9"/>
        <v/>
      </c>
      <c r="CG124" s="7" t="e">
        <f t="shared" si="10"/>
        <v>#N/A</v>
      </c>
      <c r="CH124" s="1">
        <v>19</v>
      </c>
      <c r="CI124">
        <f>IFERROR(IF(AX124=[1]Sheet1!$L$2,VLOOKUP(CB124,[1]Sheet1!$X$3:$Y$7,2,TRUE),IF(AX124=[1]Sheet1!$L$3,VLOOKUP(CB124,[1]Sheet1!$Z$3:$AA$7,2,TRUE),VLOOKUP(CB124,[1]Sheet1!$AB$3:$AC$7,2,TRUE))),0)</f>
        <v>0</v>
      </c>
      <c r="CJ124" s="1">
        <f>IFERROR(VLOOKUP(CC124,[1]Sheet1!$U$3:$V$7,2,TRUE),0)</f>
        <v>0</v>
      </c>
      <c r="CK124" s="1">
        <f>MIN(IFERROR(IF(AX124=[1]Sheet1!$L$2,VLOOKUP(CE124,[1]Sheet1!$N$3:$O$7,2,TRUE),IF(AX124=[1]Sheet1!$L$3,VLOOKUP(CE124,[1]Sheet1!$P$3:$Q$6,2,TRUE),VLOOKUP(CE124,[1]Sheet1!$R$3:$S$6,2,TRUE))),0),INDEX([1]Sheet1!$I:$I,MATCH(CH124,[1]Sheet1!$A:$A,0)))</f>
        <v>0</v>
      </c>
      <c r="CL124" s="15" t="e">
        <f>INDEX([1]Sheet1!D:D,MATCH($CI124,[1]Sheet1!$A:$A,0))</f>
        <v>#N/A</v>
      </c>
      <c r="CM124" s="15" t="e">
        <f>INDEX([1]Sheet1!E:E,MATCH($CI124,[1]Sheet1!$A:$A,0))</f>
        <v>#N/A</v>
      </c>
      <c r="CN124" s="15" t="e">
        <f>INDEX([1]Sheet1!F:F,MATCH($CI124,[1]Sheet1!$A:$A,0))</f>
        <v>#N/A</v>
      </c>
      <c r="CO124" s="15"/>
      <c r="CP124" s="16" t="e">
        <f>IF(COUNTA(CO124)&gt;0,MIN(MIN(SUMPRODUCT(CI124:CK124,CL124:CN124),INDEX([1]Sheet1!$H:$H,MATCH(CH124,[1]Sheet1!$A:$A,0)))+1,5),MIN(SUMPRODUCT(CI124:CK124,CL124:CN124),INDEX([1]Sheet1!$H:$H,MATCH(CH124,[1]Sheet1!$A:$A,0))))</f>
        <v>#N/A</v>
      </c>
      <c r="CQ124" s="17" t="e">
        <f>SUMIFS([1]Rubric!Y:Y,[1]Rubric!V:V,BN124,[1]Rubric!W:W,P124)</f>
        <v>#VALUE!</v>
      </c>
      <c r="CR124" s="5" t="e">
        <f>INDEX([1]Rubric!D:D,MATCH(BP124,[1]Rubric!#REF!,0))</f>
        <v>#REF!</v>
      </c>
      <c r="CS124" s="5" t="e">
        <f>INDEX([1]Rubric!E:E,MATCH(Q124,[1]Rubric!#REF!,0))</f>
        <v>#REF!</v>
      </c>
      <c r="CT124" s="18" t="e">
        <f>SUM(CQ124:CS124)*[1]Rubric!$A$3</f>
        <v>#VALUE!</v>
      </c>
      <c r="CU124" s="19" t="e">
        <f t="shared" si="11"/>
        <v>#N/A</v>
      </c>
    </row>
    <row r="125" spans="1:99" ht="409.5" x14ac:dyDescent="0.25">
      <c r="A125">
        <v>124</v>
      </c>
      <c r="B125" s="21" t="s">
        <v>1603</v>
      </c>
      <c r="C125" t="str">
        <f t="shared" si="6"/>
        <v>124 - SEMrush</v>
      </c>
      <c r="D125">
        <v>0</v>
      </c>
      <c r="E125" t="s">
        <v>1604</v>
      </c>
      <c r="F125" s="1" t="s">
        <v>1605</v>
      </c>
      <c r="G125" s="1" t="str">
        <f>IFERROR(INDEX([1]Apollo!$C$2:$R$2344,MATCH($C125,[1]Apollo!$B$2:$B$2344,0),MATCH(G$1,[1]Apollo!$C$1:$R$1,0)),"")</f>
        <v/>
      </c>
      <c r="H125" s="1"/>
      <c r="I125" s="1" t="str">
        <f>IFERROR(INDEX([1]Apollo!$C$2:$R$2344,MATCH($C125,[1]Apollo!$B$2:$B$2344,0),MATCH(I$1,[1]Apollo!$C$1:$R$1,0)),"")</f>
        <v/>
      </c>
      <c r="J125" t="s">
        <v>1076</v>
      </c>
      <c r="K125" s="1" t="str">
        <f>IFERROR(INDEX([1]Apollo!$C$2:$R$2344,MATCH($C125,[1]Apollo!$B$2:$B$2344,0),MATCH(K$1,[1]Apollo!$C$1:$R$1,0)),"")</f>
        <v/>
      </c>
      <c r="L125" s="1" t="str">
        <f>IFERROR(INDEX([1]Apollo!$C$2:$R$2344,MATCH($C125,[1]Apollo!$B$2:$B$2344,0),MATCH(L$1,[1]Apollo!$C$1:$R$1,0)),"")</f>
        <v/>
      </c>
      <c r="M125" s="1" t="s">
        <v>1606</v>
      </c>
      <c r="N125" s="1" t="s">
        <v>1607</v>
      </c>
      <c r="O125" s="1" t="str">
        <f>IFERROR(INDEX([1]Apollo!$C$2:$R$2344,MATCH($C125,[1]Apollo!$B$2:$B$2344,0),MATCH(O$1,[1]Apollo!$C$1:$R$1,0)),"")</f>
        <v/>
      </c>
      <c r="P125" s="1">
        <v>4</v>
      </c>
      <c r="Q125" s="1">
        <v>4</v>
      </c>
      <c r="R125" s="12">
        <v>9976</v>
      </c>
      <c r="S125" s="12">
        <v>8611</v>
      </c>
      <c r="T125" s="13">
        <v>39661</v>
      </c>
      <c r="U125" t="s">
        <v>327</v>
      </c>
      <c r="V125" s="1" t="str">
        <f>IFERROR(INDEX([1]Apollo!$C$2:$R$2344,MATCH($C125,[1]Apollo!$B$2:$B$2344,0),MATCH(V$1,[1]Apollo!$C$1:$R$1,0)),"")</f>
        <v/>
      </c>
      <c r="W125" t="s">
        <v>165</v>
      </c>
      <c r="X125" s="1" t="str">
        <f>IFERROR(INDEX([1]Apollo!$C$2:$R$2344,MATCH($C125,[1]Apollo!$B$2:$B$2344,0),MATCH(X$1,[1]Apollo!$C$1:$R$1,0)),"")</f>
        <v/>
      </c>
      <c r="Y125" s="1" t="str">
        <f>IFERROR(INDEX([1]Apollo!$C$2:$R$2344,MATCH($C125,[1]Apollo!$B$2:$B$2344,0),MATCH(Y$1,[1]Apollo!$C$1:$R$1,0)),"")</f>
        <v/>
      </c>
      <c r="Z125" s="1" t="str">
        <f>IFERROR(INDEX([1]Apollo!$C$2:$R$2344,MATCH($C125,[1]Apollo!$B$2:$B$2344,0),MATCH(Z$1,[1]Apollo!$C$1:$R$1,0)),"")</f>
        <v/>
      </c>
      <c r="AA125" s="2" t="str">
        <f>IFERROR(INDEX([1]Apollo!$C$2:$R$2344,MATCH($C125,[1]Apollo!$B$2:$B$2344,0),MATCH(AA$1,[1]Apollo!$C$1:$R$1,0)),"")</f>
        <v/>
      </c>
      <c r="AB125" s="3" t="str">
        <f>IFERROR(INDEX([1]Apollo!$C$2:$R$2344,MATCH($C125,[1]Apollo!$B$2:$B$2344,0),MATCH(AB$1,[1]Apollo!$C$1:$R$1,0)),"")</f>
        <v/>
      </c>
      <c r="AC125" t="s">
        <v>1608</v>
      </c>
      <c r="AD125" s="1" t="str">
        <f>IFERROR(INDEX([1]Apollo!$C$2:$R$2344,MATCH($C125,[1]Apollo!$B$2:$B$2344,0),MATCH(AD$1,[1]Apollo!$C$1:$R$1,0)),"")</f>
        <v/>
      </c>
      <c r="AE125" s="22" t="s">
        <v>1609</v>
      </c>
      <c r="AF125" s="1"/>
      <c r="AG125" s="1" t="s">
        <v>169</v>
      </c>
      <c r="AH125" s="1"/>
      <c r="AI125" s="1"/>
      <c r="AJ125" s="14" t="s">
        <v>1609</v>
      </c>
      <c r="AK125" s="1" t="s">
        <v>243</v>
      </c>
      <c r="AL125" s="1" t="s">
        <v>106</v>
      </c>
      <c r="AM125" s="1" t="s">
        <v>1610</v>
      </c>
      <c r="AN125" s="1" t="s">
        <v>360</v>
      </c>
      <c r="AO125" s="1" t="s">
        <v>349</v>
      </c>
      <c r="AP125" s="1" t="s">
        <v>246</v>
      </c>
      <c r="AQ125" s="1" t="e">
        <f>AE125=#REF!</f>
        <v>#REF!</v>
      </c>
      <c r="AR125" t="s">
        <v>1611</v>
      </c>
      <c r="AS125" s="1" t="str">
        <f>IFERROR(INDEX([1]Apollo!$C$2:$R$2344,MATCH($C125,[1]Apollo!$B$2:$B$2344,0),MATCH(AS$1,[1]Apollo!$C$1:$R$1,0)),"")</f>
        <v/>
      </c>
      <c r="AT125" s="1" t="str">
        <f t="shared" si="7"/>
        <v>https://www.linkedin.com/company/semrush</v>
      </c>
      <c r="AU125" s="1" t="str">
        <f t="shared" si="8"/>
        <v>https://www.linkedin.com/company/semrush/insights</v>
      </c>
      <c r="AV125" t="s">
        <v>174</v>
      </c>
      <c r="AW125" s="1">
        <v>1567</v>
      </c>
      <c r="AX125" s="1" t="str">
        <f>VLOOKUP(AW125,[1]Sheet1!$K$1:$L$4,2,TRUE)</f>
        <v>&lt;10,000</v>
      </c>
      <c r="AY125" t="s">
        <v>114</v>
      </c>
      <c r="AZ125" t="s">
        <v>113</v>
      </c>
      <c r="BA125" s="23">
        <f>INDEX('[1]Glassdoor Scores'!C:C,MATCH($A125,'[1]Glassdoor Scores'!$A:$A,0))</f>
        <v>3.4</v>
      </c>
      <c r="BB125" t="str">
        <f>INDEX('[1]Glassdoor Scores'!B:B,MATCH($A125,'[1]Glassdoor Scores'!$A:$A,0))</f>
        <v>Alight Solutions</v>
      </c>
      <c r="BC125">
        <f>INDEX('[1]Glassdoor Scores'!D:D,MATCH($A125,'[1]Glassdoor Scores'!$A:$A,0))</f>
        <v>6200</v>
      </c>
      <c r="BD125">
        <f>INDEX('[1]Glassdoor Scores'!E:E,MATCH($A125,'[1]Glassdoor Scores'!$A:$A,0))</f>
        <v>3.2</v>
      </c>
      <c r="BE125">
        <f>INDEX('[1]Glassdoor Scores'!F:F,MATCH($A125,'[1]Glassdoor Scores'!$A:$A,0))</f>
        <v>2.9</v>
      </c>
      <c r="BF125" s="17">
        <f>INDEX('[1]Glassdoor Scores'!G:G,MATCH($A125,'[1]Glassdoor Scores'!$A:$A,0))</f>
        <v>3.1</v>
      </c>
      <c r="BG125" s="17">
        <f>INDEX('[1]Glassdoor Scores'!H:H,MATCH($A125,'[1]Glassdoor Scores'!$A:$A,0))</f>
        <v>0.57999999999999996</v>
      </c>
      <c r="BH125" t="e">
        <f>BA125&lt;#REF!</f>
        <v>#REF!</v>
      </c>
      <c r="BI125" t="e">
        <f>BB125&gt;#REF!</f>
        <v>#REF!</v>
      </c>
      <c r="BJ125" t="e">
        <f>BC125&gt;#REF!</f>
        <v>#REF!</v>
      </c>
      <c r="BK125" t="e">
        <f>BD125&gt;#REF!</f>
        <v>#REF!</v>
      </c>
      <c r="BL125" t="e">
        <f>BE125&gt;#REF!</f>
        <v>#REF!</v>
      </c>
      <c r="BM125" t="e">
        <f>BF125&gt;#REF!</f>
        <v>#REF!</v>
      </c>
      <c r="BN125" t="s">
        <v>115</v>
      </c>
      <c r="BO125" s="1" t="s">
        <v>1612</v>
      </c>
      <c r="BP125">
        <v>4</v>
      </c>
      <c r="BQ125">
        <v>0</v>
      </c>
      <c r="BR125" s="1" t="s">
        <v>1613</v>
      </c>
      <c r="BS125" t="s">
        <v>1614</v>
      </c>
      <c r="BT125" s="1" t="s">
        <v>384</v>
      </c>
      <c r="BU125" s="1"/>
      <c r="BV125" s="1"/>
      <c r="BW125" s="1"/>
      <c r="BX125" s="1"/>
      <c r="BY125" s="1"/>
      <c r="BZ125" s="1"/>
      <c r="CA125" s="1"/>
      <c r="CB125" s="1">
        <v>228</v>
      </c>
      <c r="CC125" s="6">
        <v>1.1299999999999999</v>
      </c>
      <c r="CD125" s="1">
        <v>2351</v>
      </c>
      <c r="CE125" s="6">
        <v>0.03</v>
      </c>
      <c r="CF125" s="6">
        <f t="shared" si="9"/>
        <v>9.6980008507018295E-2</v>
      </c>
      <c r="CG125" s="7">
        <f t="shared" si="10"/>
        <v>1.5003190810465858</v>
      </c>
      <c r="CH125" s="1">
        <v>8</v>
      </c>
      <c r="CI125">
        <f>IFERROR(IF(AX125=[1]Sheet1!$L$2,VLOOKUP(CB125,[1]Sheet1!$X$3:$Y$7,2,TRUE),IF(AX125=[1]Sheet1!$L$3,VLOOKUP(CB125,[1]Sheet1!$Z$3:$AA$7,2,TRUE),VLOOKUP(CB125,[1]Sheet1!$AB$3:$AC$7,2,TRUE))),0)</f>
        <v>5</v>
      </c>
      <c r="CJ125" s="1">
        <f>IFERROR(VLOOKUP(CC125,[1]Sheet1!$U$3:$V$7,2,TRUE),0)</f>
        <v>5</v>
      </c>
      <c r="CK125" s="1">
        <f>MIN(IFERROR(IF(AX125=[1]Sheet1!$L$2,VLOOKUP(CE125,[1]Sheet1!$N$3:$O$7,2,TRUE),IF(AX125=[1]Sheet1!$L$3,VLOOKUP(CE125,[1]Sheet1!$P$3:$Q$6,2,TRUE),VLOOKUP(CE125,[1]Sheet1!$R$3:$S$6,2,TRUE))),0),INDEX([1]Sheet1!$I:$I,MATCH(CH125,[1]Sheet1!$A:$A,0)))</f>
        <v>3</v>
      </c>
      <c r="CL125" s="15">
        <f>INDEX([1]Sheet1!D:D,MATCH($CI125,[1]Sheet1!$A:$A,0))</f>
        <v>0</v>
      </c>
      <c r="CM125" s="15">
        <f>INDEX([1]Sheet1!E:E,MATCH($CI125,[1]Sheet1!$A:$A,0))</f>
        <v>0</v>
      </c>
      <c r="CN125" s="15">
        <f>INDEX([1]Sheet1!F:F,MATCH($CI125,[1]Sheet1!$A:$A,0))</f>
        <v>0.5</v>
      </c>
      <c r="CO125" s="15"/>
      <c r="CP125" s="16">
        <f>IF(COUNTA(CO125)&gt;0,MIN(MIN(SUMPRODUCT(CI125:CK125,CL125:CN125),INDEX([1]Sheet1!$H:$H,MATCH(CH125,[1]Sheet1!$A:$A,0)))+1,5),MIN(SUMPRODUCT(CI125:CK125,CL125:CN125),INDEX([1]Sheet1!$H:$H,MATCH(CH125,[1]Sheet1!$A:$A,0))))</f>
        <v>1.5</v>
      </c>
      <c r="CQ125" s="17" t="e">
        <f>SUMIFS([1]Rubric!Y:Y,[1]Rubric!V:V,BN125,[1]Rubric!W:W,P125)</f>
        <v>#VALUE!</v>
      </c>
      <c r="CR125" s="17" t="e">
        <f>INDEX([1]Rubric!D:D,MATCH(BP125,[1]Rubric!#REF!,0))</f>
        <v>#REF!</v>
      </c>
      <c r="CS125" s="17" t="e">
        <f>INDEX([1]Rubric!E:E,MATCH(Q125,[1]Rubric!#REF!,0))</f>
        <v>#REF!</v>
      </c>
      <c r="CT125" s="18" t="e">
        <f>SUM(CQ125:CS125)*[1]Rubric!$A$3</f>
        <v>#VALUE!</v>
      </c>
      <c r="CU125" s="29"/>
    </row>
    <row r="126" spans="1:99" ht="409.5" x14ac:dyDescent="0.25">
      <c r="A126">
        <v>125</v>
      </c>
      <c r="B126" t="s">
        <v>1615</v>
      </c>
      <c r="C126" t="str">
        <f t="shared" si="6"/>
        <v>125 - Omnissa</v>
      </c>
      <c r="D126">
        <v>0</v>
      </c>
      <c r="E126" t="s">
        <v>1616</v>
      </c>
      <c r="F126" s="1" t="s">
        <v>1617</v>
      </c>
      <c r="G126" s="1" t="str">
        <f>IFERROR(INDEX([1]Apollo!$C$2:$R$2344,MATCH($C126,[1]Apollo!$B$2:$B$2344,0),MATCH(G$1,[1]Apollo!$C$1:$R$1,0)),"")</f>
        <v/>
      </c>
      <c r="H126" s="1" t="s">
        <v>1618</v>
      </c>
      <c r="I126" s="1" t="str">
        <f>IFERROR(INDEX([1]Apollo!$C$2:$R$2344,MATCH($C126,[1]Apollo!$B$2:$B$2344,0),MATCH(I$1,[1]Apollo!$C$1:$R$1,0)),"")</f>
        <v/>
      </c>
      <c r="J126" t="s">
        <v>1619</v>
      </c>
      <c r="K126" s="1" t="str">
        <f>IFERROR(INDEX([1]Apollo!$C$2:$R$2344,MATCH($C126,[1]Apollo!$B$2:$B$2344,0),MATCH(K$1,[1]Apollo!$C$1:$R$1,0)),"")</f>
        <v/>
      </c>
      <c r="L126" s="1" t="str">
        <f>IFERROR(INDEX([1]Apollo!$C$2:$R$2344,MATCH($C126,[1]Apollo!$B$2:$B$2344,0),MATCH(L$1,[1]Apollo!$C$1:$R$1,0)),"")</f>
        <v/>
      </c>
      <c r="M126" s="1" t="s">
        <v>1620</v>
      </c>
      <c r="N126" s="1" t="s">
        <v>1621</v>
      </c>
      <c r="O126" s="1" t="str">
        <f>IFERROR(INDEX([1]Apollo!$C$2:$R$2344,MATCH($C126,[1]Apollo!$B$2:$B$2344,0),MATCH(O$1,[1]Apollo!$C$1:$R$1,0)),"")</f>
        <v/>
      </c>
      <c r="P126" s="1">
        <v>3.5</v>
      </c>
      <c r="Q126" s="1">
        <v>4</v>
      </c>
      <c r="R126" s="12">
        <v>94556</v>
      </c>
      <c r="S126" s="12">
        <v>87706</v>
      </c>
      <c r="T126" s="13">
        <v>45292</v>
      </c>
      <c r="U126" t="s">
        <v>188</v>
      </c>
      <c r="V126" s="1" t="str">
        <f>IFERROR(INDEX([1]Apollo!$C$2:$R$2344,MATCH($C126,[1]Apollo!$B$2:$B$2344,0),MATCH(V$1,[1]Apollo!$C$1:$R$1,0)),"")</f>
        <v/>
      </c>
      <c r="W126" t="s">
        <v>100</v>
      </c>
      <c r="X126" s="1" t="str">
        <f>IFERROR(INDEX([1]Apollo!$C$2:$R$2344,MATCH($C126,[1]Apollo!$B$2:$B$2344,0),MATCH(X$1,[1]Apollo!$C$1:$R$1,0)),"")</f>
        <v/>
      </c>
      <c r="Y126" s="1" t="str">
        <f>IFERROR(INDEX([1]Apollo!$C$2:$R$2344,MATCH($C126,[1]Apollo!$B$2:$B$2344,0),MATCH(Y$1,[1]Apollo!$C$1:$R$1,0)),"")</f>
        <v/>
      </c>
      <c r="Z126" s="1" t="str">
        <f>IFERROR(INDEX([1]Apollo!$C$2:$R$2344,MATCH($C126,[1]Apollo!$B$2:$B$2344,0),MATCH(Z$1,[1]Apollo!$C$1:$R$1,0)),"")</f>
        <v/>
      </c>
      <c r="AA126" s="2" t="str">
        <f>IFERROR(INDEX([1]Apollo!$C$2:$R$2344,MATCH($C126,[1]Apollo!$B$2:$B$2344,0),MATCH(AA$1,[1]Apollo!$C$1:$R$1,0)),"")</f>
        <v/>
      </c>
      <c r="AB126" s="3" t="str">
        <f>IFERROR(INDEX([1]Apollo!$C$2:$R$2344,MATCH($C126,[1]Apollo!$B$2:$B$2344,0),MATCH(AB$1,[1]Apollo!$C$1:$R$1,0)),"")</f>
        <v/>
      </c>
      <c r="AC126" t="s">
        <v>1622</v>
      </c>
      <c r="AD126" s="1" t="str">
        <f>IFERROR(INDEX([1]Apollo!$C$2:$R$2344,MATCH($C126,[1]Apollo!$B$2:$B$2344,0),MATCH(AD$1,[1]Apollo!$C$1:$R$1,0)),"")</f>
        <v/>
      </c>
      <c r="AE126" s="14" t="s">
        <v>1623</v>
      </c>
      <c r="AF126" s="1" t="s">
        <v>1624</v>
      </c>
      <c r="AG126" s="1" t="s">
        <v>169</v>
      </c>
      <c r="AH126" s="1"/>
      <c r="AI126" s="1"/>
      <c r="AJ126" s="14" t="s">
        <v>1623</v>
      </c>
      <c r="AK126" s="1" t="s">
        <v>668</v>
      </c>
      <c r="AL126" s="1" t="s">
        <v>106</v>
      </c>
      <c r="AM126" s="1" t="s">
        <v>1610</v>
      </c>
      <c r="AN126" s="1" t="s">
        <v>360</v>
      </c>
      <c r="AO126" s="1" t="s">
        <v>349</v>
      </c>
      <c r="AP126" s="1" t="s">
        <v>669</v>
      </c>
      <c r="AQ126" s="1" t="e">
        <f>AE126=#REF!</f>
        <v>#REF!</v>
      </c>
      <c r="AR126" t="s">
        <v>1625</v>
      </c>
      <c r="AS126" s="1" t="str">
        <f>IFERROR(INDEX([1]Apollo!$C$2:$R$2344,MATCH($C126,[1]Apollo!$B$2:$B$2344,0),MATCH(AS$1,[1]Apollo!$C$1:$R$1,0)),"")</f>
        <v/>
      </c>
      <c r="AT126" s="1" t="str">
        <f t="shared" si="7"/>
        <v>https://www.linkedin.com/company/omnissa</v>
      </c>
      <c r="AU126" s="1" t="str">
        <f t="shared" si="8"/>
        <v>https://www.linkedin.com/company/omnissa/insights</v>
      </c>
      <c r="AV126" t="s">
        <v>174</v>
      </c>
      <c r="AW126" s="1" t="str">
        <f>IFERROR(INDEX([1]Apollo!$C$2:$R$2344,MATCH($C126,[1]Apollo!$B$2:$B$2344,0),MATCH(AW$1,[1]Apollo!$C$1:$R$1,0)),"")</f>
        <v/>
      </c>
      <c r="AX126" s="1" t="e">
        <f>VLOOKUP(AW126,[1]Sheet1!$K$1:$L$4,2,TRUE)</f>
        <v>#N/A</v>
      </c>
      <c r="AY126" t="s">
        <v>114</v>
      </c>
      <c r="AZ126" t="s">
        <v>113</v>
      </c>
      <c r="BA126" s="4">
        <f>INDEX('[1]Glassdoor Scores'!C:C,MATCH($A126,'[1]Glassdoor Scores'!$A:$A,0))</f>
        <v>4.0999999999999996</v>
      </c>
      <c r="BB126" t="str">
        <f>INDEX('[1]Glassdoor Scores'!B:B,MATCH($A126,'[1]Glassdoor Scores'!$A:$A,0))</f>
        <v>Bluevine</v>
      </c>
      <c r="BC126">
        <f>INDEX('[1]Glassdoor Scores'!D:D,MATCH($A126,'[1]Glassdoor Scores'!$A:$A,0))</f>
        <v>440</v>
      </c>
      <c r="BD126">
        <f>INDEX('[1]Glassdoor Scores'!E:E,MATCH($A126,'[1]Glassdoor Scores'!$A:$A,0))</f>
        <v>3.8</v>
      </c>
      <c r="BE126">
        <f>INDEX('[1]Glassdoor Scores'!F:F,MATCH($A126,'[1]Glassdoor Scores'!$A:$A,0))</f>
        <v>3.9</v>
      </c>
      <c r="BF126" s="5">
        <f>INDEX('[1]Glassdoor Scores'!G:G,MATCH($A126,'[1]Glassdoor Scores'!$A:$A,0))</f>
        <v>4.2</v>
      </c>
      <c r="BG126" s="5">
        <f>INDEX('[1]Glassdoor Scores'!H:H,MATCH($A126,'[1]Glassdoor Scores'!$A:$A,0))</f>
        <v>0.88</v>
      </c>
      <c r="BH126" t="e">
        <f>BA126&lt;#REF!</f>
        <v>#REF!</v>
      </c>
      <c r="BI126" t="e">
        <f>BB126&gt;#REF!</f>
        <v>#REF!</v>
      </c>
      <c r="BJ126" t="e">
        <f>BC126&gt;#REF!</f>
        <v>#REF!</v>
      </c>
      <c r="BK126" t="e">
        <f>BD126&gt;#REF!</f>
        <v>#REF!</v>
      </c>
      <c r="BL126" t="e">
        <f>BE126&gt;#REF!</f>
        <v>#REF!</v>
      </c>
      <c r="BM126" t="e">
        <f>BF126&gt;#REF!</f>
        <v>#REF!</v>
      </c>
      <c r="BN126" t="s">
        <v>175</v>
      </c>
      <c r="BO126" s="1" t="s">
        <v>1626</v>
      </c>
      <c r="BP126">
        <v>4</v>
      </c>
      <c r="BQ126">
        <v>2</v>
      </c>
      <c r="BR126" s="1" t="s">
        <v>1627</v>
      </c>
      <c r="BS126" t="s">
        <v>1628</v>
      </c>
      <c r="BT126" s="1" t="s">
        <v>1629</v>
      </c>
      <c r="BU126" s="1"/>
      <c r="BV126" s="1"/>
      <c r="BW126" s="1"/>
      <c r="BX126" s="1"/>
      <c r="BY126" s="1"/>
      <c r="BZ126" s="1"/>
      <c r="CA126" s="1"/>
      <c r="CB126" s="1">
        <v>264</v>
      </c>
      <c r="CC126" s="6">
        <v>0.85</v>
      </c>
      <c r="CD126" s="1">
        <v>2707</v>
      </c>
      <c r="CE126" s="6">
        <v>0.01</v>
      </c>
      <c r="CF126" s="6">
        <f t="shared" si="9"/>
        <v>9.7524935352789069E-2</v>
      </c>
      <c r="CG126" s="7" t="e">
        <f t="shared" si="10"/>
        <v>#VALUE!</v>
      </c>
      <c r="CH126" s="1">
        <v>8</v>
      </c>
      <c r="CI126">
        <f>IFERROR(IF(AX126=[1]Sheet1!$L$2,VLOOKUP(CB126,[1]Sheet1!$X$3:$Y$7,2,TRUE),IF(AX126=[1]Sheet1!$L$3,VLOOKUP(CB126,[1]Sheet1!$Z$3:$AA$7,2,TRUE),VLOOKUP(CB126,[1]Sheet1!$AB$3:$AC$7,2,TRUE))),0)</f>
        <v>0</v>
      </c>
      <c r="CJ126" s="1">
        <f>IFERROR(VLOOKUP(CC126,[1]Sheet1!$U$3:$V$7,2,TRUE),0)</f>
        <v>5</v>
      </c>
      <c r="CK126" s="1">
        <f>MIN(IFERROR(IF(AX126=[1]Sheet1!$L$2,VLOOKUP(CE126,[1]Sheet1!$N$3:$O$7,2,TRUE),IF(AX126=[1]Sheet1!$L$3,VLOOKUP(CE126,[1]Sheet1!$P$3:$Q$6,2,TRUE),VLOOKUP(CE126,[1]Sheet1!$R$3:$S$6,2,TRUE))),0),INDEX([1]Sheet1!$I:$I,MATCH(CH126,[1]Sheet1!$A:$A,0)))</f>
        <v>0</v>
      </c>
      <c r="CL126" s="15" t="e">
        <f>INDEX([1]Sheet1!D:D,MATCH($CI126,[1]Sheet1!$A:$A,0))</f>
        <v>#N/A</v>
      </c>
      <c r="CM126" s="15" t="e">
        <f>INDEX([1]Sheet1!E:E,MATCH($CI126,[1]Sheet1!$A:$A,0))</f>
        <v>#N/A</v>
      </c>
      <c r="CN126" s="15" t="e">
        <f>INDEX([1]Sheet1!F:F,MATCH($CI126,[1]Sheet1!$A:$A,0))</f>
        <v>#N/A</v>
      </c>
      <c r="CO126" s="15"/>
      <c r="CP126" s="16" t="e">
        <f>MIN(SUMPRODUCT(CI126:CK126,CL126:CN126),INDEX([1]Sheet1!$H:$H,MATCH(CH126,[1]Sheet1!$A:$A,0)))</f>
        <v>#N/A</v>
      </c>
      <c r="CQ126" s="17" t="e">
        <f>SUMIFS([1]Rubric!Y:Y,[1]Rubric!V:V,BN126,[1]Rubric!W:W,P126)</f>
        <v>#VALUE!</v>
      </c>
      <c r="CR126" s="5" t="e">
        <f>INDEX([1]Rubric!D:D,MATCH(BP126,[1]Rubric!#REF!,0))</f>
        <v>#REF!</v>
      </c>
      <c r="CS126" s="5" t="e">
        <f>INDEX([1]Rubric!E:E,MATCH(Q126,[1]Rubric!#REF!,0))</f>
        <v>#REF!</v>
      </c>
      <c r="CT126" s="18" t="e">
        <f>SUM(CQ126:CS126)*[1]Rubric!$A$3</f>
        <v>#VALUE!</v>
      </c>
      <c r="CU126" s="29"/>
    </row>
    <row r="127" spans="1:99" ht="409.5" x14ac:dyDescent="0.25">
      <c r="A127">
        <v>126</v>
      </c>
      <c r="B127" s="21" t="s">
        <v>1630</v>
      </c>
      <c r="C127" t="str">
        <f t="shared" si="6"/>
        <v>126 - Grafana Labs</v>
      </c>
      <c r="D127">
        <v>0</v>
      </c>
      <c r="E127" t="s">
        <v>1631</v>
      </c>
      <c r="F127" s="1" t="s">
        <v>1632</v>
      </c>
      <c r="G127" s="1" t="str">
        <f>IFERROR(INDEX([1]Apollo!$C$2:$R$2344,MATCH($C127,[1]Apollo!$B$2:$B$2344,0),MATCH(G$1,[1]Apollo!$C$1:$R$1,0)),"")</f>
        <v/>
      </c>
      <c r="H127" s="1" t="s">
        <v>851</v>
      </c>
      <c r="I127" s="1" t="str">
        <f>IFERROR(INDEX([1]Apollo!$C$2:$R$2344,MATCH($C127,[1]Apollo!$B$2:$B$2344,0),MATCH(I$1,[1]Apollo!$C$1:$R$1,0)),"")</f>
        <v/>
      </c>
      <c r="J127" t="s">
        <v>565</v>
      </c>
      <c r="K127" s="1" t="str">
        <f>IFERROR(INDEX([1]Apollo!$C$2:$R$2344,MATCH($C127,[1]Apollo!$B$2:$B$2344,0),MATCH(K$1,[1]Apollo!$C$1:$R$1,0)),"")</f>
        <v/>
      </c>
      <c r="L127" s="1" t="str">
        <f>IFERROR(INDEX([1]Apollo!$C$2:$R$2344,MATCH($C127,[1]Apollo!$B$2:$B$2344,0),MATCH(L$1,[1]Apollo!$C$1:$R$1,0)),"")</f>
        <v/>
      </c>
      <c r="M127" s="1" t="s">
        <v>1633</v>
      </c>
      <c r="N127" s="1" t="s">
        <v>1634</v>
      </c>
      <c r="O127" s="1" t="str">
        <f>IFERROR(INDEX([1]Apollo!$C$2:$R$2344,MATCH($C127,[1]Apollo!$B$2:$B$2344,0),MATCH(O$1,[1]Apollo!$C$1:$R$1,0)),"")</f>
        <v/>
      </c>
      <c r="P127" s="1">
        <v>3</v>
      </c>
      <c r="Q127" s="1">
        <v>5</v>
      </c>
      <c r="R127">
        <v>67</v>
      </c>
      <c r="S127">
        <v>48</v>
      </c>
      <c r="T127" s="13">
        <v>41640</v>
      </c>
      <c r="U127" t="s">
        <v>188</v>
      </c>
      <c r="V127" s="1" t="str">
        <f>IFERROR(INDEX([1]Apollo!$C$2:$R$2344,MATCH($C127,[1]Apollo!$B$2:$B$2344,0),MATCH(V$1,[1]Apollo!$C$1:$R$1,0)),"")</f>
        <v/>
      </c>
      <c r="W127" t="s">
        <v>165</v>
      </c>
      <c r="X127" s="1" t="str">
        <f>IFERROR(INDEX([1]Apollo!$C$2:$R$2344,MATCH($C127,[1]Apollo!$B$2:$B$2344,0),MATCH(X$1,[1]Apollo!$C$1:$R$1,0)),"")</f>
        <v/>
      </c>
      <c r="Y127" s="1" t="str">
        <f>IFERROR(INDEX([1]Apollo!$C$2:$R$2344,MATCH($C127,[1]Apollo!$B$2:$B$2344,0),MATCH(Y$1,[1]Apollo!$C$1:$R$1,0)),"")</f>
        <v/>
      </c>
      <c r="Z127" s="1" t="str">
        <f>IFERROR(INDEX([1]Apollo!$C$2:$R$2344,MATCH($C127,[1]Apollo!$B$2:$B$2344,0),MATCH(Z$1,[1]Apollo!$C$1:$R$1,0)),"")</f>
        <v/>
      </c>
      <c r="AA127" s="2" t="str">
        <f>IFERROR(INDEX([1]Apollo!$C$2:$R$2344,MATCH($C127,[1]Apollo!$B$2:$B$2344,0),MATCH(AA$1,[1]Apollo!$C$1:$R$1,0)),"")</f>
        <v/>
      </c>
      <c r="AB127" s="3" t="str">
        <f>IFERROR(INDEX([1]Apollo!$C$2:$R$2344,MATCH($C127,[1]Apollo!$B$2:$B$2344,0),MATCH(AB$1,[1]Apollo!$C$1:$R$1,0)),"")</f>
        <v/>
      </c>
      <c r="AC127" t="s">
        <v>1635</v>
      </c>
      <c r="AD127" s="1" t="str">
        <f>IFERROR(INDEX([1]Apollo!$C$2:$R$2344,MATCH($C127,[1]Apollo!$B$2:$B$2344,0),MATCH(AD$1,[1]Apollo!$C$1:$R$1,0)),"")</f>
        <v/>
      </c>
      <c r="AE127" s="22" t="s">
        <v>1636</v>
      </c>
      <c r="AF127" s="1"/>
      <c r="AG127" s="1" t="s">
        <v>103</v>
      </c>
      <c r="AH127" s="1"/>
      <c r="AI127" s="1"/>
      <c r="AJ127" s="14" t="s">
        <v>1637</v>
      </c>
      <c r="AK127" s="1" t="s">
        <v>170</v>
      </c>
      <c r="AL127" s="1" t="s">
        <v>235</v>
      </c>
      <c r="AM127" s="1" t="s">
        <v>235</v>
      </c>
      <c r="AN127" s="1" t="s">
        <v>106</v>
      </c>
      <c r="AO127" s="1" t="s">
        <v>106</v>
      </c>
      <c r="AP127" s="1" t="s">
        <v>172</v>
      </c>
      <c r="AQ127" s="1" t="e">
        <f>AE127=#REF!</f>
        <v>#REF!</v>
      </c>
      <c r="AR127" t="s">
        <v>1638</v>
      </c>
      <c r="AS127" s="1" t="str">
        <f>IFERROR(INDEX([1]Apollo!$C$2:$R$2344,MATCH($C127,[1]Apollo!$B$2:$B$2344,0),MATCH(AS$1,[1]Apollo!$C$1:$R$1,0)),"")</f>
        <v/>
      </c>
      <c r="AT127" s="1" t="str">
        <f t="shared" si="7"/>
        <v>https://www.linkedin.com/company/grafana-labs</v>
      </c>
      <c r="AU127" s="1" t="str">
        <f t="shared" si="8"/>
        <v>https://www.linkedin.com/company/grafana-labs/insights</v>
      </c>
      <c r="AV127" t="s">
        <v>174</v>
      </c>
      <c r="AW127" s="1">
        <v>1200</v>
      </c>
      <c r="AX127" s="1" t="str">
        <f>VLOOKUP(AW127,[1]Sheet1!$K$1:$L$4,2,TRUE)</f>
        <v>&lt;10,000</v>
      </c>
      <c r="AY127" t="s">
        <v>113</v>
      </c>
      <c r="AZ127" t="s">
        <v>113</v>
      </c>
      <c r="BA127" s="23">
        <f>INDEX('[1]Glassdoor Scores'!C:C,MATCH($A127,'[1]Glassdoor Scores'!$A:$A,0))</f>
        <v>4</v>
      </c>
      <c r="BB127" t="str">
        <f>INDEX('[1]Glassdoor Scores'!B:B,MATCH($A127,'[1]Glassdoor Scores'!$A:$A,0))</f>
        <v>OPSWAT</v>
      </c>
      <c r="BC127">
        <f>INDEX('[1]Glassdoor Scores'!D:D,MATCH($A127,'[1]Glassdoor Scores'!$A:$A,0))</f>
        <v>310</v>
      </c>
      <c r="BD127">
        <f>INDEX('[1]Glassdoor Scores'!E:E,MATCH($A127,'[1]Glassdoor Scores'!$A:$A,0))</f>
        <v>3.7</v>
      </c>
      <c r="BE127">
        <f>INDEX('[1]Glassdoor Scores'!F:F,MATCH($A127,'[1]Glassdoor Scores'!$A:$A,0))</f>
        <v>3.8</v>
      </c>
      <c r="BF127" s="17">
        <f>INDEX('[1]Glassdoor Scores'!G:G,MATCH($A127,'[1]Glassdoor Scores'!$A:$A,0))</f>
        <v>4.0999999999999996</v>
      </c>
      <c r="BG127" s="17">
        <f>INDEX('[1]Glassdoor Scores'!H:H,MATCH($A127,'[1]Glassdoor Scores'!$A:$A,0))</f>
        <v>0.86</v>
      </c>
      <c r="BH127" t="e">
        <f>BA127&lt;#REF!</f>
        <v>#REF!</v>
      </c>
      <c r="BI127" t="e">
        <f>BB127&gt;#REF!</f>
        <v>#REF!</v>
      </c>
      <c r="BJ127" t="e">
        <f>BC127&gt;#REF!</f>
        <v>#REF!</v>
      </c>
      <c r="BK127" t="e">
        <f>BD127&gt;#REF!</f>
        <v>#REF!</v>
      </c>
      <c r="BL127" t="e">
        <f>BE127&gt;#REF!</f>
        <v>#REF!</v>
      </c>
      <c r="BM127" t="e">
        <f>BF127&gt;#REF!</f>
        <v>#REF!</v>
      </c>
      <c r="BN127" t="s">
        <v>115</v>
      </c>
      <c r="BO127" s="1" t="s">
        <v>1639</v>
      </c>
      <c r="BP127">
        <v>5</v>
      </c>
      <c r="BQ127">
        <v>0</v>
      </c>
      <c r="BR127" s="1" t="s">
        <v>1640</v>
      </c>
      <c r="BS127" t="s">
        <v>1641</v>
      </c>
      <c r="BT127" s="1" t="s">
        <v>1642</v>
      </c>
      <c r="BU127" s="1"/>
      <c r="BV127" s="1"/>
      <c r="BW127" s="1"/>
      <c r="BX127" s="1"/>
      <c r="BY127" s="1"/>
      <c r="BZ127" s="1"/>
      <c r="CA127" s="1"/>
      <c r="CB127" s="1">
        <v>207</v>
      </c>
      <c r="CC127" s="6">
        <v>0.34</v>
      </c>
      <c r="CD127" s="1">
        <v>1843</v>
      </c>
      <c r="CE127" s="6">
        <v>0.06</v>
      </c>
      <c r="CF127" s="6">
        <f t="shared" si="9"/>
        <v>0.112316874660879</v>
      </c>
      <c r="CG127" s="7">
        <f t="shared" si="10"/>
        <v>1.5358333333333334</v>
      </c>
      <c r="CH127" s="1">
        <v>8</v>
      </c>
      <c r="CI127">
        <f>IFERROR(IF(AX127=[1]Sheet1!$L$2,VLOOKUP(CB127,[1]Sheet1!$X$3:$Y$7,2,TRUE),IF(AX127=[1]Sheet1!$L$3,VLOOKUP(CB127,[1]Sheet1!$Z$3:$AA$7,2,TRUE),VLOOKUP(CB127,[1]Sheet1!$AB$3:$AC$7,2,TRUE))),0)</f>
        <v>5</v>
      </c>
      <c r="CJ127" s="1">
        <f>IFERROR(VLOOKUP(CC127,[1]Sheet1!$U$3:$V$7,2,TRUE),0)</f>
        <v>4</v>
      </c>
      <c r="CK127" s="1">
        <f>MIN(IFERROR(IF(AX127=[1]Sheet1!$L$2,VLOOKUP(CE127,[1]Sheet1!$N$3:$O$7,2,TRUE),IF(AX127=[1]Sheet1!$L$3,VLOOKUP(CE127,[1]Sheet1!$P$3:$Q$6,2,TRUE),VLOOKUP(CE127,[1]Sheet1!$R$3:$S$6,2,TRUE))),0),INDEX([1]Sheet1!$I:$I,MATCH(CH127,[1]Sheet1!$A:$A,0)))</f>
        <v>4</v>
      </c>
      <c r="CL127" s="15">
        <f>INDEX([1]Sheet1!D:D,MATCH($CI127,[1]Sheet1!$A:$A,0))</f>
        <v>0</v>
      </c>
      <c r="CM127" s="15">
        <f>INDEX([1]Sheet1!E:E,MATCH($CI127,[1]Sheet1!$A:$A,0))</f>
        <v>0</v>
      </c>
      <c r="CN127" s="15">
        <f>INDEX([1]Sheet1!F:F,MATCH($CI127,[1]Sheet1!$A:$A,0))</f>
        <v>0.5</v>
      </c>
      <c r="CO127" s="15"/>
      <c r="CP127" s="16">
        <f>IF(COUNTA(CO127)&gt;0,MIN(MIN(SUMPRODUCT(CI127:CK127,CL127:CN127),INDEX([1]Sheet1!$H:$H,MATCH(CH127,[1]Sheet1!$A:$A,0)))+1,5),MIN(SUMPRODUCT(CI127:CK127,CL127:CN127),INDEX([1]Sheet1!$H:$H,MATCH(CH127,[1]Sheet1!$A:$A,0))))</f>
        <v>2</v>
      </c>
      <c r="CQ127" s="17" t="e">
        <f>SUMIFS([1]Rubric!Y:Y,[1]Rubric!V:V,BN127,[1]Rubric!W:W,P127)</f>
        <v>#VALUE!</v>
      </c>
      <c r="CR127" s="17" t="e">
        <f>INDEX([1]Rubric!D:D,MATCH(BP127,[1]Rubric!#REF!,0))</f>
        <v>#REF!</v>
      </c>
      <c r="CS127" s="17" t="e">
        <f>INDEX([1]Rubric!E:E,MATCH(Q127,[1]Rubric!#REF!,0))</f>
        <v>#REF!</v>
      </c>
      <c r="CT127" s="18" t="e">
        <f>SUM(CQ127:CS127)*[1]Rubric!$A$3</f>
        <v>#VALUE!</v>
      </c>
      <c r="CU127" s="29"/>
    </row>
    <row r="128" spans="1:99" ht="409.5" x14ac:dyDescent="0.25">
      <c r="A128">
        <v>127</v>
      </c>
      <c r="B128" s="21" t="s">
        <v>1643</v>
      </c>
      <c r="C128" t="str">
        <f t="shared" si="6"/>
        <v>127 - Superhuman (formerly Grammarly)</v>
      </c>
      <c r="D128">
        <v>0</v>
      </c>
      <c r="E128" t="s">
        <v>1644</v>
      </c>
      <c r="F128" s="1" t="s">
        <v>1645</v>
      </c>
      <c r="G128" s="1" t="str">
        <f>IFERROR(INDEX([1]Apollo!$C$2:$R$2344,MATCH($C128,[1]Apollo!$B$2:$B$2344,0),MATCH(G$1,[1]Apollo!$C$1:$R$1,0)),"")</f>
        <v/>
      </c>
      <c r="H128" s="1"/>
      <c r="I128" s="1" t="str">
        <f>IFERROR(INDEX([1]Apollo!$C$2:$R$2344,MATCH($C128,[1]Apollo!$B$2:$B$2344,0),MATCH(I$1,[1]Apollo!$C$1:$R$1,0)),"")</f>
        <v/>
      </c>
      <c r="J128" t="s">
        <v>213</v>
      </c>
      <c r="K128" s="1" t="str">
        <f>IFERROR(INDEX([1]Apollo!$C$2:$R$2344,MATCH($C128,[1]Apollo!$B$2:$B$2344,0),MATCH(K$1,[1]Apollo!$C$1:$R$1,0)),"")</f>
        <v/>
      </c>
      <c r="L128" s="1" t="str">
        <f>IFERROR(INDEX([1]Apollo!$C$2:$R$2344,MATCH($C128,[1]Apollo!$B$2:$B$2344,0),MATCH(L$1,[1]Apollo!$C$1:$R$1,0)),"")</f>
        <v/>
      </c>
      <c r="M128" s="1" t="s">
        <v>1646</v>
      </c>
      <c r="N128" s="1" t="s">
        <v>1647</v>
      </c>
      <c r="O128" s="1" t="str">
        <f>IFERROR(INDEX([1]Apollo!$C$2:$R$2344,MATCH($C128,[1]Apollo!$B$2:$B$2344,0),MATCH(O$1,[1]Apollo!$C$1:$R$1,0)),"")</f>
        <v/>
      </c>
      <c r="P128" s="1">
        <v>4</v>
      </c>
      <c r="Q128" s="1">
        <v>4</v>
      </c>
      <c r="R128" s="12">
        <v>3042</v>
      </c>
      <c r="S128" s="12">
        <v>2473</v>
      </c>
      <c r="T128" s="13">
        <v>39904</v>
      </c>
      <c r="U128" t="s">
        <v>99</v>
      </c>
      <c r="V128" s="1" t="str">
        <f>IFERROR(INDEX([1]Apollo!$C$2:$R$2344,MATCH($C128,[1]Apollo!$B$2:$B$2344,0),MATCH(V$1,[1]Apollo!$C$1:$R$1,0)),"")</f>
        <v/>
      </c>
      <c r="W128" t="s">
        <v>231</v>
      </c>
      <c r="X128" s="1" t="str">
        <f>IFERROR(INDEX([1]Apollo!$C$2:$R$2344,MATCH($C128,[1]Apollo!$B$2:$B$2344,0),MATCH(X$1,[1]Apollo!$C$1:$R$1,0)),"")</f>
        <v/>
      </c>
      <c r="Y128" s="1" t="str">
        <f>IFERROR(INDEX([1]Apollo!$C$2:$R$2344,MATCH($C128,[1]Apollo!$B$2:$B$2344,0),MATCH(Y$1,[1]Apollo!$C$1:$R$1,0)),"")</f>
        <v/>
      </c>
      <c r="Z128" s="1" t="str">
        <f>IFERROR(INDEX([1]Apollo!$C$2:$R$2344,MATCH($C128,[1]Apollo!$B$2:$B$2344,0),MATCH(Z$1,[1]Apollo!$C$1:$R$1,0)),"")</f>
        <v/>
      </c>
      <c r="AA128" s="2" t="str">
        <f>IFERROR(INDEX([1]Apollo!$C$2:$R$2344,MATCH($C128,[1]Apollo!$B$2:$B$2344,0),MATCH(AA$1,[1]Apollo!$C$1:$R$1,0)),"")</f>
        <v/>
      </c>
      <c r="AB128" s="3" t="str">
        <f>IFERROR(INDEX([1]Apollo!$C$2:$R$2344,MATCH($C128,[1]Apollo!$B$2:$B$2344,0),MATCH(AB$1,[1]Apollo!$C$1:$R$1,0)),"")</f>
        <v/>
      </c>
      <c r="AC128" t="s">
        <v>1648</v>
      </c>
      <c r="AD128" s="1" t="str">
        <f>IFERROR(INDEX([1]Apollo!$C$2:$R$2344,MATCH($C128,[1]Apollo!$B$2:$B$2344,0),MATCH(AD$1,[1]Apollo!$C$1:$R$1,0)),"")</f>
        <v/>
      </c>
      <c r="AE128" s="22" t="s">
        <v>1649</v>
      </c>
      <c r="AF128" s="1"/>
      <c r="AG128" s="1" t="s">
        <v>169</v>
      </c>
      <c r="AH128" s="1"/>
      <c r="AI128" s="1"/>
      <c r="AJ128" s="14" t="s">
        <v>1649</v>
      </c>
      <c r="AK128" s="1" t="s">
        <v>668</v>
      </c>
      <c r="AL128" s="1" t="s">
        <v>106</v>
      </c>
      <c r="AM128" s="1" t="s">
        <v>171</v>
      </c>
      <c r="AN128" s="1" t="s">
        <v>106</v>
      </c>
      <c r="AO128" s="1" t="s">
        <v>349</v>
      </c>
      <c r="AP128" s="1" t="s">
        <v>669</v>
      </c>
      <c r="AQ128" s="1" t="e">
        <f>AE128=#REF!</f>
        <v>#REF!</v>
      </c>
      <c r="AR128" t="s">
        <v>1650</v>
      </c>
      <c r="AS128" s="1" t="str">
        <f>IFERROR(INDEX([1]Apollo!$C$2:$R$2344,MATCH($C128,[1]Apollo!$B$2:$B$2344,0),MATCH(AS$1,[1]Apollo!$C$1:$R$1,0)),"")</f>
        <v/>
      </c>
      <c r="AT128" s="1" t="str">
        <f t="shared" si="7"/>
        <v>https://www.linkedin.com/company/superhumanhq</v>
      </c>
      <c r="AU128" s="1" t="str">
        <f t="shared" si="8"/>
        <v>https://www.linkedin.com/company/superhumanhq/insights</v>
      </c>
      <c r="AV128" t="s">
        <v>174</v>
      </c>
      <c r="AW128" s="1">
        <v>1400</v>
      </c>
      <c r="AX128" s="1" t="str">
        <f>VLOOKUP(AW128,[1]Sheet1!$K$1:$L$4,2,TRUE)</f>
        <v>&lt;10,000</v>
      </c>
      <c r="AY128" t="s">
        <v>114</v>
      </c>
      <c r="AZ128" t="s">
        <v>113</v>
      </c>
      <c r="BA128" s="23">
        <f>INDEX('[1]Glassdoor Scores'!C:C,MATCH($A128,'[1]Glassdoor Scores'!$A:$A,0))</f>
        <v>3.9</v>
      </c>
      <c r="BB128" t="str">
        <f>INDEX('[1]Glassdoor Scores'!B:B,MATCH($A128,'[1]Glassdoor Scores'!$A:$A,0))</f>
        <v>The Carlyle Group</v>
      </c>
      <c r="BC128">
        <f>INDEX('[1]Glassdoor Scores'!D:D,MATCH($A128,'[1]Glassdoor Scores'!$A:$A,0))</f>
        <v>1100</v>
      </c>
      <c r="BD128">
        <f>INDEX('[1]Glassdoor Scores'!E:E,MATCH($A128,'[1]Glassdoor Scores'!$A:$A,0))</f>
        <v>3.1</v>
      </c>
      <c r="BE128">
        <f>INDEX('[1]Glassdoor Scores'!F:F,MATCH($A128,'[1]Glassdoor Scores'!$A:$A,0))</f>
        <v>3.7</v>
      </c>
      <c r="BF128" s="17">
        <f>INDEX('[1]Glassdoor Scores'!G:G,MATCH($A128,'[1]Glassdoor Scores'!$A:$A,0))</f>
        <v>3.8</v>
      </c>
      <c r="BG128" s="17">
        <f>INDEX('[1]Glassdoor Scores'!H:H,MATCH($A128,'[1]Glassdoor Scores'!$A:$A,0))</f>
        <v>0.84</v>
      </c>
      <c r="BH128" t="e">
        <f>BA128&lt;#REF!</f>
        <v>#REF!</v>
      </c>
      <c r="BI128" t="e">
        <f>BB128&gt;#REF!</f>
        <v>#REF!</v>
      </c>
      <c r="BJ128" t="e">
        <f>BC128&gt;#REF!</f>
        <v>#REF!</v>
      </c>
      <c r="BK128" t="e">
        <f>BD128&gt;#REF!</f>
        <v>#REF!</v>
      </c>
      <c r="BL128" t="e">
        <f>BE128&gt;#REF!</f>
        <v>#REF!</v>
      </c>
      <c r="BM128" t="e">
        <f>BF128&gt;#REF!</f>
        <v>#REF!</v>
      </c>
      <c r="BN128" t="s">
        <v>115</v>
      </c>
      <c r="BO128" s="1" t="s">
        <v>1651</v>
      </c>
      <c r="BP128">
        <v>5</v>
      </c>
      <c r="BQ128">
        <v>0</v>
      </c>
      <c r="BR128" s="1" t="s">
        <v>1652</v>
      </c>
      <c r="BS128" t="s">
        <v>1653</v>
      </c>
      <c r="BT128" s="1" t="s">
        <v>1654</v>
      </c>
      <c r="BU128" s="1"/>
      <c r="BV128" s="1"/>
      <c r="BW128" s="1"/>
      <c r="BX128" s="1"/>
      <c r="BY128" s="1"/>
      <c r="BZ128" s="1"/>
      <c r="CA128" s="1"/>
      <c r="CB128" s="1">
        <v>164</v>
      </c>
      <c r="CC128" s="6">
        <v>10</v>
      </c>
      <c r="CD128" s="1">
        <v>1756</v>
      </c>
      <c r="CE128" s="6">
        <v>0.04</v>
      </c>
      <c r="CF128" s="6">
        <f t="shared" si="9"/>
        <v>9.3394077448747156E-2</v>
      </c>
      <c r="CG128" s="7">
        <f t="shared" si="10"/>
        <v>1.2542857142857142</v>
      </c>
      <c r="CH128" s="1">
        <v>1</v>
      </c>
      <c r="CI128">
        <f>IFERROR(IF(AX128=[1]Sheet1!$L$2,VLOOKUP(CB128,[1]Sheet1!$X$3:$Y$7,2,TRUE),IF(AX128=[1]Sheet1!$L$3,VLOOKUP(CB128,[1]Sheet1!$Z$3:$AA$7,2,TRUE),VLOOKUP(CB128,[1]Sheet1!$AB$3:$AC$7,2,TRUE))),0)</f>
        <v>5</v>
      </c>
      <c r="CJ128" s="1">
        <f>IFERROR(VLOOKUP(CC128,[1]Sheet1!$U$3:$V$7,2,TRUE),0)</f>
        <v>5</v>
      </c>
      <c r="CK128" s="1">
        <f>MIN(IFERROR(IF(AX128=[1]Sheet1!$L$2,VLOOKUP(CE128,[1]Sheet1!$N$3:$O$7,2,TRUE),IF(AX128=[1]Sheet1!$L$3,VLOOKUP(CE128,[1]Sheet1!$P$3:$Q$6,2,TRUE),VLOOKUP(CE128,[1]Sheet1!$R$3:$S$6,2,TRUE))),0),INDEX([1]Sheet1!$I:$I,MATCH(CH128,[1]Sheet1!$A:$A,0)))</f>
        <v>3</v>
      </c>
      <c r="CL128" s="15">
        <f>INDEX([1]Sheet1!D:D,MATCH($CI128,[1]Sheet1!$A:$A,0))</f>
        <v>0</v>
      </c>
      <c r="CM128" s="15">
        <f>INDEX([1]Sheet1!E:E,MATCH($CI128,[1]Sheet1!$A:$A,0))</f>
        <v>0</v>
      </c>
      <c r="CN128" s="15">
        <f>INDEX([1]Sheet1!F:F,MATCH($CI128,[1]Sheet1!$A:$A,0))</f>
        <v>0.5</v>
      </c>
      <c r="CO128" s="15"/>
      <c r="CP128" s="16">
        <f>IF(COUNTA(CO128)&gt;0,MIN(MIN(SUMPRODUCT(CI128:CK128,CL128:CN128),INDEX([1]Sheet1!$H:$H,MATCH(CH128,[1]Sheet1!$A:$A,0)))+1,5),MIN(SUMPRODUCT(CI128:CK128,CL128:CN128),INDEX([1]Sheet1!$H:$H,MATCH(CH128,[1]Sheet1!$A:$A,0))))</f>
        <v>1.5</v>
      </c>
      <c r="CQ128" s="17" t="e">
        <f>SUMIFS([1]Rubric!Y:Y,[1]Rubric!V:V,BN128,[1]Rubric!W:W,P128)</f>
        <v>#VALUE!</v>
      </c>
      <c r="CR128" s="17" t="e">
        <f>INDEX([1]Rubric!D:D,MATCH(BP128,[1]Rubric!#REF!,0))</f>
        <v>#REF!</v>
      </c>
      <c r="CS128" s="17" t="e">
        <f>INDEX([1]Rubric!E:E,MATCH(Q128,[1]Rubric!#REF!,0))</f>
        <v>#REF!</v>
      </c>
      <c r="CT128" s="18" t="e">
        <f>SUM(CQ128:CS128)*[1]Rubric!$A$3</f>
        <v>#VALUE!</v>
      </c>
      <c r="CU128" s="29"/>
    </row>
    <row r="129" spans="1:99" ht="409.5" x14ac:dyDescent="0.25">
      <c r="A129">
        <v>128</v>
      </c>
      <c r="B129" t="s">
        <v>1655</v>
      </c>
      <c r="C129" t="str">
        <f t="shared" si="6"/>
        <v>128 - Everise</v>
      </c>
      <c r="D129">
        <v>0</v>
      </c>
      <c r="F129" s="1"/>
      <c r="G129" s="1" t="e">
        <f>INDEX([1]Apollo!$C$2:$R$2344,MATCH($C129,[1]Apollo!$A$2:$A$2344,0),MATCH(G$1,[1]Apollo!$C$1:$R$1,0))</f>
        <v>#N/A</v>
      </c>
      <c r="H129" s="1" t="s">
        <v>1656</v>
      </c>
      <c r="I129" s="1" t="e">
        <f>INDEX([1]Apollo!$C$2:$R$2344,MATCH($C129,[1]Apollo!$A$2:$A$2344,0),MATCH(I$1,[1]Apollo!$C$1:$R$1,0))</f>
        <v>#N/A</v>
      </c>
      <c r="K129" s="1" t="e">
        <f>INDEX([1]Apollo!$C$2:$R$2344,MATCH($C129,[1]Apollo!$A$2:$A$2344,0),MATCH(K$1,[1]Apollo!$C$1:$R$1,0))</f>
        <v>#N/A</v>
      </c>
      <c r="L129" s="1" t="e">
        <f>INDEX([1]Apollo!$C$2:$R$2344,MATCH($C129,[1]Apollo!$A$2:$A$2344,0),MATCH(L$1,[1]Apollo!$C$1:$R$1,0))</f>
        <v>#N/A</v>
      </c>
      <c r="M129" s="1"/>
      <c r="N129" s="1"/>
      <c r="O129" s="1" t="e">
        <f>INDEX([1]Apollo!$C$2:$R$2344,MATCH($C129,[1]Apollo!$A$2:$A$2344,0),MATCH(O$1,[1]Apollo!$C$1:$R$1,0))</f>
        <v>#N/A</v>
      </c>
      <c r="P129" s="1">
        <v>2.5</v>
      </c>
      <c r="Q129" s="1">
        <v>1</v>
      </c>
      <c r="V129" s="1" t="e">
        <f>INDEX([1]Apollo!$C$2:$R$2344,MATCH($C129,[1]Apollo!$A$2:$A$2344,0),MATCH(V$1,[1]Apollo!$C$1:$R$1,0))</f>
        <v>#N/A</v>
      </c>
      <c r="X129" s="1" t="e">
        <f>INDEX([1]Apollo!$C$2:$R$2344,MATCH($C129,[1]Apollo!$A$2:$A$2344,0),MATCH(X$1,[1]Apollo!$C$1:$R$1,0))</f>
        <v>#N/A</v>
      </c>
      <c r="Y129" s="1" t="e">
        <f>INDEX([1]Apollo!$C$2:$R$2344,MATCH($C129,[1]Apollo!$A$2:$A$2344,0),MATCH(Y$1,[1]Apollo!$C$1:$R$1,0))</f>
        <v>#N/A</v>
      </c>
      <c r="Z129" s="1" t="e">
        <f>INDEX([1]Apollo!$C$2:$R$2344,MATCH($C129,[1]Apollo!$A$2:$A$2344,0),MATCH(Z$1,[1]Apollo!$C$1:$R$1,0))</f>
        <v>#N/A</v>
      </c>
      <c r="AA129" s="2" t="e">
        <f>INDEX([1]Apollo!$C$2:$R$2344,MATCH($C129,[1]Apollo!$A$2:$A$2344,0),MATCH(AA$1,[1]Apollo!$C$1:$R$1,0))</f>
        <v>#N/A</v>
      </c>
      <c r="AB129" s="3" t="e">
        <f>INDEX([1]Apollo!$C$2:$R$2344,MATCH($C129,[1]Apollo!$A$2:$A$2344,0),MATCH(AB$1,[1]Apollo!$C$1:$R$1,0))</f>
        <v>#N/A</v>
      </c>
      <c r="AD129" s="1" t="e">
        <f>INDEX([1]Apollo!$C$2:$R$2344,MATCH($C129,[1]Apollo!$A$2:$A$2344,0),MATCH(AD$1,[1]Apollo!$C$1:$R$1,0))</f>
        <v>#N/A</v>
      </c>
      <c r="AE129" s="14" t="s">
        <v>1657</v>
      </c>
      <c r="AF129" s="1" t="s">
        <v>1658</v>
      </c>
      <c r="AG129" s="1" t="s">
        <v>169</v>
      </c>
      <c r="AH129" s="1"/>
      <c r="AI129" s="1"/>
      <c r="AJ129" s="14" t="s">
        <v>1659</v>
      </c>
      <c r="AK129" s="1" t="s">
        <v>149</v>
      </c>
      <c r="AL129" s="1" t="s">
        <v>403</v>
      </c>
      <c r="AM129" s="1" t="s">
        <v>151</v>
      </c>
      <c r="AN129" s="1" t="s">
        <v>106</v>
      </c>
      <c r="AO129" s="1" t="s">
        <v>152</v>
      </c>
      <c r="AP129" s="1" t="s">
        <v>153</v>
      </c>
      <c r="AQ129" s="1" t="e">
        <f>AE129=#REF!</f>
        <v>#REF!</v>
      </c>
      <c r="AS129" s="1" t="e">
        <f>INDEX([1]Apollo!$C$2:$R$2344,MATCH($C129,[1]Apollo!$A$2:$A$2344,0),MATCH(AS$1,[1]Apollo!$C$1:$R$1,0))</f>
        <v>#N/A</v>
      </c>
      <c r="AT129" s="1" t="e">
        <f t="shared" si="7"/>
        <v>#N/A</v>
      </c>
      <c r="AU129" s="1" t="e">
        <f t="shared" si="8"/>
        <v>#N/A</v>
      </c>
      <c r="AW129" s="1" t="e">
        <f>INDEX([1]Apollo!$C$2:$R$2344,MATCH($C129,[1]Apollo!$A$2:$A$2344,0),MATCH(AW$1,[1]Apollo!$C$1:$R$1,0))</f>
        <v>#N/A</v>
      </c>
      <c r="AX129" s="1" t="e">
        <f>VLOOKUP(AW129,[1]Sheet1!$K$1:$L$4,2,TRUE)</f>
        <v>#N/A</v>
      </c>
      <c r="BA129">
        <v>11000</v>
      </c>
      <c r="BB129">
        <v>4.4000000000000004</v>
      </c>
      <c r="BC129">
        <v>4.3</v>
      </c>
      <c r="BD129">
        <v>4.3</v>
      </c>
      <c r="BE129">
        <v>4.5</v>
      </c>
      <c r="BF129" s="5">
        <v>0.96</v>
      </c>
      <c r="BG129" s="5">
        <v>0.96</v>
      </c>
      <c r="BH129" t="e">
        <f>BA129&lt;#REF!</f>
        <v>#REF!</v>
      </c>
      <c r="BI129" t="e">
        <f>BB129&gt;#REF!</f>
        <v>#REF!</v>
      </c>
      <c r="BJ129" t="e">
        <f>BC129&gt;#REF!</f>
        <v>#REF!</v>
      </c>
      <c r="BK129" t="e">
        <f>BD129&gt;#REF!</f>
        <v>#REF!</v>
      </c>
      <c r="BL129" t="e">
        <f>BE129&gt;#REF!</f>
        <v>#REF!</v>
      </c>
      <c r="BM129" s="5" t="e">
        <f>BF129&gt;#REF!</f>
        <v>#REF!</v>
      </c>
      <c r="BN129" t="s">
        <v>115</v>
      </c>
      <c r="BO129" s="1" t="s">
        <v>1660</v>
      </c>
      <c r="BP129">
        <v>5</v>
      </c>
      <c r="BQ129">
        <v>0</v>
      </c>
      <c r="BR129" s="1" t="s">
        <v>1661</v>
      </c>
      <c r="BS129" t="s">
        <v>1662</v>
      </c>
      <c r="BT129" s="1" t="s">
        <v>1663</v>
      </c>
      <c r="BU129" s="1"/>
      <c r="BV129" s="1"/>
      <c r="BW129" s="1"/>
      <c r="BX129" s="1"/>
      <c r="BY129" s="1"/>
      <c r="BZ129" s="1"/>
      <c r="CA129" s="1"/>
      <c r="CB129" s="1">
        <v>251</v>
      </c>
      <c r="CC129" s="6">
        <v>9.0399999999999991</v>
      </c>
      <c r="CD129" s="1">
        <v>9661</v>
      </c>
      <c r="CE129" s="6">
        <v>0.02</v>
      </c>
      <c r="CF129" s="6">
        <f t="shared" si="9"/>
        <v>2.5980747334644446E-2</v>
      </c>
      <c r="CG129" s="7" t="e">
        <f t="shared" si="10"/>
        <v>#N/A</v>
      </c>
      <c r="CH129" s="1">
        <v>1</v>
      </c>
      <c r="CI129">
        <f>IFERROR(IF(AX129=[1]Sheet1!$L$2,VLOOKUP(CB129,[1]Sheet1!$X$3:$Y$7,2,TRUE),IF(AX129=[1]Sheet1!$L$3,VLOOKUP(CB129,[1]Sheet1!$Z$3:$AA$7,2,TRUE),VLOOKUP(CB129,[1]Sheet1!$AB$3:$AC$7,2,TRUE))),0)</f>
        <v>0</v>
      </c>
      <c r="CJ129" s="1">
        <f>IFERROR(VLOOKUP(CC129,[1]Sheet1!$U$3:$V$7,2,TRUE),0)</f>
        <v>5</v>
      </c>
      <c r="CK129" s="1">
        <f>MIN(IFERROR(IF(AX129=[1]Sheet1!$L$2,VLOOKUP(CE129,[1]Sheet1!$N$3:$O$7,2,TRUE),IF(AX129=[1]Sheet1!$L$3,VLOOKUP(CE129,[1]Sheet1!$P$3:$Q$6,2,TRUE),VLOOKUP(CE129,[1]Sheet1!$R$3:$S$6,2,TRUE))),0),INDEX([1]Sheet1!$I:$I,MATCH(CH129,[1]Sheet1!$A:$A,0)))</f>
        <v>0</v>
      </c>
      <c r="CL129" s="15" t="e">
        <f>INDEX([1]Sheet1!D:D,MATCH($CI129,[1]Sheet1!$A:$A,0))</f>
        <v>#N/A</v>
      </c>
      <c r="CM129" s="15" t="e">
        <f>INDEX([1]Sheet1!E:E,MATCH($CI129,[1]Sheet1!$A:$A,0))</f>
        <v>#N/A</v>
      </c>
      <c r="CN129" s="15" t="e">
        <f>INDEX([1]Sheet1!F:F,MATCH($CI129,[1]Sheet1!$A:$A,0))</f>
        <v>#N/A</v>
      </c>
      <c r="CO129" s="15"/>
      <c r="CP129" s="16" t="e">
        <f>MIN(SUMPRODUCT(CI129:CK129,CL129:CN129),INDEX([1]Sheet1!$H:$H,MATCH(CH129,[1]Sheet1!$A:$A,0)))</f>
        <v>#N/A</v>
      </c>
      <c r="CQ129" s="17" t="e">
        <f>SUMIFS([1]Rubric!Y:Y,[1]Rubric!V:V,BN129,[1]Rubric!W:W,P129)</f>
        <v>#VALUE!</v>
      </c>
      <c r="CR129" s="5" t="e">
        <f>INDEX([1]Rubric!D:D,MATCH(BP129,[1]Rubric!#REF!,0))</f>
        <v>#REF!</v>
      </c>
      <c r="CS129" s="5" t="e">
        <f>INDEX([1]Rubric!E:E,MATCH(Q129,[1]Rubric!#REF!,0))</f>
        <v>#REF!</v>
      </c>
      <c r="CT129" s="18" t="e">
        <f>SUM(CQ129:CS129)*[1]Rubric!$A$3</f>
        <v>#VALUE!</v>
      </c>
      <c r="CU129" s="29"/>
    </row>
    <row r="130" spans="1:99" ht="409.5" x14ac:dyDescent="0.25">
      <c r="A130">
        <v>129</v>
      </c>
      <c r="B130" t="s">
        <v>1664</v>
      </c>
      <c r="C130" t="str">
        <f t="shared" ref="C130:C193" si="12">A130&amp;" - "&amp;B130</f>
        <v>129 - Arup</v>
      </c>
      <c r="D130">
        <v>0</v>
      </c>
      <c r="E130" t="s">
        <v>1665</v>
      </c>
      <c r="F130" s="1" t="s">
        <v>1666</v>
      </c>
      <c r="G130" s="1" t="str">
        <f>IFERROR(INDEX([1]Apollo!$C$2:$R$2344,MATCH($C130,[1]Apollo!$B$2:$B$2344,0),MATCH(G$1,[1]Apollo!$C$1:$R$1,0)),"")</f>
        <v/>
      </c>
      <c r="H130" s="1" t="s">
        <v>1667</v>
      </c>
      <c r="I130" s="1" t="str">
        <f>IFERROR(INDEX([1]Apollo!$C$2:$R$2344,MATCH($C130,[1]Apollo!$B$2:$B$2344,0),MATCH(I$1,[1]Apollo!$C$1:$R$1,0)),"")</f>
        <v/>
      </c>
      <c r="J130" t="s">
        <v>662</v>
      </c>
      <c r="K130" s="1" t="str">
        <f>IFERROR(INDEX([1]Apollo!$C$2:$R$2344,MATCH($C130,[1]Apollo!$B$2:$B$2344,0),MATCH(K$1,[1]Apollo!$C$1:$R$1,0)),"")</f>
        <v/>
      </c>
      <c r="L130" s="1" t="str">
        <f>IFERROR(INDEX([1]Apollo!$C$2:$R$2344,MATCH($C130,[1]Apollo!$B$2:$B$2344,0),MATCH(L$1,[1]Apollo!$C$1:$R$1,0)),"")</f>
        <v/>
      </c>
      <c r="M130" s="1" t="s">
        <v>1668</v>
      </c>
      <c r="N130" s="1" t="s">
        <v>1669</v>
      </c>
      <c r="O130" s="1" t="str">
        <f>IFERROR(INDEX([1]Apollo!$C$2:$R$2344,MATCH($C130,[1]Apollo!$B$2:$B$2344,0),MATCH(O$1,[1]Apollo!$C$1:$R$1,0)),"")</f>
        <v/>
      </c>
      <c r="P130" s="1">
        <v>2.5</v>
      </c>
      <c r="Q130" s="1">
        <v>1</v>
      </c>
      <c r="R130" s="12">
        <v>253066</v>
      </c>
      <c r="S130" s="12">
        <v>239604</v>
      </c>
      <c r="T130" s="13">
        <v>16803</v>
      </c>
      <c r="U130" t="s">
        <v>188</v>
      </c>
      <c r="V130" s="1" t="str">
        <f>IFERROR(INDEX([1]Apollo!$C$2:$R$2344,MATCH($C130,[1]Apollo!$B$2:$B$2344,0),MATCH(V$1,[1]Apollo!$C$1:$R$1,0)),"")</f>
        <v/>
      </c>
      <c r="W130" t="s">
        <v>165</v>
      </c>
      <c r="X130" s="1" t="str">
        <f>IFERROR(INDEX([1]Apollo!$C$2:$R$2344,MATCH($C130,[1]Apollo!$B$2:$B$2344,0),MATCH(X$1,[1]Apollo!$C$1:$R$1,0)),"")</f>
        <v/>
      </c>
      <c r="Y130" s="1" t="str">
        <f>IFERROR(INDEX([1]Apollo!$C$2:$R$2344,MATCH($C130,[1]Apollo!$B$2:$B$2344,0),MATCH(Y$1,[1]Apollo!$C$1:$R$1,0)),"")</f>
        <v/>
      </c>
      <c r="Z130" s="1" t="str">
        <f>IFERROR(INDEX([1]Apollo!$C$2:$R$2344,MATCH($C130,[1]Apollo!$B$2:$B$2344,0),MATCH(Z$1,[1]Apollo!$C$1:$R$1,0)),"")</f>
        <v/>
      </c>
      <c r="AA130" s="2" t="str">
        <f>IFERROR(INDEX([1]Apollo!$C$2:$R$2344,MATCH($C130,[1]Apollo!$B$2:$B$2344,0),MATCH(AA$1,[1]Apollo!$C$1:$R$1,0)),"")</f>
        <v/>
      </c>
      <c r="AB130" s="3" t="str">
        <f>IFERROR(INDEX([1]Apollo!$C$2:$R$2344,MATCH($C130,[1]Apollo!$B$2:$B$2344,0),MATCH(AB$1,[1]Apollo!$C$1:$R$1,0)),"")</f>
        <v/>
      </c>
      <c r="AC130" t="s">
        <v>1670</v>
      </c>
      <c r="AD130" s="1" t="str">
        <f>IFERROR(INDEX([1]Apollo!$C$2:$R$2344,MATCH($C130,[1]Apollo!$B$2:$B$2344,0),MATCH(AD$1,[1]Apollo!$C$1:$R$1,0)),"")</f>
        <v/>
      </c>
      <c r="AE130" s="14" t="s">
        <v>1671</v>
      </c>
      <c r="AF130" s="1" t="s">
        <v>1672</v>
      </c>
      <c r="AG130" s="1" t="s">
        <v>169</v>
      </c>
      <c r="AH130" s="14" t="s">
        <v>1673</v>
      </c>
      <c r="AI130" s="1" t="s">
        <v>1674</v>
      </c>
      <c r="AJ130" s="14" t="s">
        <v>1675</v>
      </c>
      <c r="AK130" s="1" t="s">
        <v>311</v>
      </c>
      <c r="AL130" s="1" t="s">
        <v>1676</v>
      </c>
      <c r="AM130" s="1" t="s">
        <v>1258</v>
      </c>
      <c r="AN130" s="1" t="s">
        <v>360</v>
      </c>
      <c r="AO130" s="1" t="s">
        <v>437</v>
      </c>
      <c r="AP130" s="1" t="s">
        <v>1677</v>
      </c>
      <c r="AQ130" s="1" t="e">
        <f>AE130=#REF!</f>
        <v>#REF!</v>
      </c>
      <c r="AR130" t="s">
        <v>1678</v>
      </c>
      <c r="AS130" s="1" t="str">
        <f>IFERROR(INDEX([1]Apollo!$C$2:$R$2344,MATCH($C130,[1]Apollo!$B$2:$B$2344,0),MATCH(AS$1,[1]Apollo!$C$1:$R$1,0)),"")</f>
        <v/>
      </c>
      <c r="AT130" s="1" t="str">
        <f t="shared" ref="AT130:AT193" si="13">IF(AR130="",AS130,AR130)</f>
        <v>https://www.linkedin.com/company/162534</v>
      </c>
      <c r="AU130" s="1" t="str">
        <f t="shared" ref="AU130:AU193" si="14">AT130&amp;"/insights"</f>
        <v>https://www.linkedin.com/company/162534/insights</v>
      </c>
      <c r="AV130" t="s">
        <v>137</v>
      </c>
      <c r="AW130" s="1">
        <v>26183</v>
      </c>
      <c r="AX130" s="1" t="str">
        <f>VLOOKUP(AW130,[1]Sheet1!$K$1:$L$4,2,TRUE)</f>
        <v>10,000-50,000</v>
      </c>
      <c r="AY130" t="s">
        <v>114</v>
      </c>
      <c r="AZ130" t="s">
        <v>138</v>
      </c>
      <c r="BA130" s="4">
        <f>INDEX('[1]Glassdoor Scores'!C:C,MATCH($A130,'[1]Glassdoor Scores'!$A:$A,0))</f>
        <v>4</v>
      </c>
      <c r="BB130" t="str">
        <f>INDEX('[1]Glassdoor Scores'!B:B,MATCH($A130,'[1]Glassdoor Scores'!$A:$A,0))</f>
        <v>Charles Schwab</v>
      </c>
      <c r="BC130">
        <f>INDEX('[1]Glassdoor Scores'!D:D,MATCH($A130,'[1]Glassdoor Scores'!$A:$A,0))</f>
        <v>10500</v>
      </c>
      <c r="BD130">
        <f>INDEX('[1]Glassdoor Scores'!E:E,MATCH($A130,'[1]Glassdoor Scores'!$A:$A,0))</f>
        <v>3.9</v>
      </c>
      <c r="BE130">
        <f>INDEX('[1]Glassdoor Scores'!F:F,MATCH($A130,'[1]Glassdoor Scores'!$A:$A,0))</f>
        <v>3.7</v>
      </c>
      <c r="BF130" s="5">
        <f>INDEX('[1]Glassdoor Scores'!G:G,MATCH($A130,'[1]Glassdoor Scores'!$A:$A,0))</f>
        <v>4.0999999999999996</v>
      </c>
      <c r="BG130" s="5">
        <f>INDEX('[1]Glassdoor Scores'!H:H,MATCH($A130,'[1]Glassdoor Scores'!$A:$A,0))</f>
        <v>0.87</v>
      </c>
      <c r="BH130" t="e">
        <f>BA130&lt;#REF!</f>
        <v>#REF!</v>
      </c>
      <c r="BI130" t="e">
        <f>BB130&gt;#REF!</f>
        <v>#REF!</v>
      </c>
      <c r="BJ130" t="e">
        <f>BC130&gt;#REF!</f>
        <v>#REF!</v>
      </c>
      <c r="BK130" t="e">
        <f>BD130&gt;#REF!</f>
        <v>#REF!</v>
      </c>
      <c r="BL130" t="e">
        <f>BE130&gt;#REF!</f>
        <v>#REF!</v>
      </c>
      <c r="BM130" t="e">
        <f>BF130&gt;#REF!</f>
        <v>#REF!</v>
      </c>
      <c r="BN130" t="s">
        <v>175</v>
      </c>
      <c r="BO130" s="1" t="s">
        <v>1679</v>
      </c>
      <c r="BP130">
        <v>4</v>
      </c>
      <c r="BQ130" t="s">
        <v>451</v>
      </c>
      <c r="BR130" s="1" t="s">
        <v>1680</v>
      </c>
      <c r="BS130" t="s">
        <v>1681</v>
      </c>
      <c r="BT130" s="1" t="s">
        <v>1682</v>
      </c>
      <c r="BU130" s="1"/>
      <c r="BV130" s="1"/>
      <c r="BW130" s="1"/>
      <c r="BX130" s="1"/>
      <c r="BY130" s="1"/>
      <c r="BZ130" s="1"/>
      <c r="CA130" s="1"/>
      <c r="CB130" s="1">
        <v>1805</v>
      </c>
      <c r="CC130" s="6">
        <v>0.75</v>
      </c>
      <c r="CD130" s="1">
        <v>26185</v>
      </c>
      <c r="CE130" s="6">
        <v>0.02</v>
      </c>
      <c r="CF130" s="6">
        <f t="shared" ref="CF130:CF193" si="15">IFERROR(CB130/CD130,"")</f>
        <v>6.8932594997135763E-2</v>
      </c>
      <c r="CG130" s="7">
        <f t="shared" ref="CG130:CG193" si="16">CD130/AW130</f>
        <v>1.0000763854409349</v>
      </c>
      <c r="CH130" s="1">
        <v>1</v>
      </c>
      <c r="CI130">
        <f>IFERROR(IF(AX130=[1]Sheet1!$L$2,VLOOKUP(CB130,[1]Sheet1!$X$3:$Y$7,2,TRUE),IF(AX130=[1]Sheet1!$L$3,VLOOKUP(CB130,[1]Sheet1!$Z$3:$AA$7,2,TRUE),VLOOKUP(CB130,[1]Sheet1!$AB$3:$AC$7,2,TRUE))),0)</f>
        <v>5</v>
      </c>
      <c r="CJ130" s="1">
        <f>IFERROR(VLOOKUP(CC130,[1]Sheet1!$U$3:$V$7,2,TRUE),0)</f>
        <v>5</v>
      </c>
      <c r="CK130" s="1">
        <f>MIN(IFERROR(IF(AX130=[1]Sheet1!$L$2,VLOOKUP(CE130,[1]Sheet1!$N$3:$O$7,2,TRUE),IF(AX130=[1]Sheet1!$L$3,VLOOKUP(CE130,[1]Sheet1!$P$3:$Q$6,2,TRUE),VLOOKUP(CE130,[1]Sheet1!$R$3:$S$6,2,TRUE))),0),INDEX([1]Sheet1!$I:$I,MATCH(CH130,[1]Sheet1!$A:$A,0)))</f>
        <v>3</v>
      </c>
      <c r="CL130" s="15">
        <f>INDEX([1]Sheet1!D:D,MATCH($CI130,[1]Sheet1!$A:$A,0))</f>
        <v>0</v>
      </c>
      <c r="CM130" s="15">
        <f>INDEX([1]Sheet1!E:E,MATCH($CI130,[1]Sheet1!$A:$A,0))</f>
        <v>0</v>
      </c>
      <c r="CN130" s="15">
        <f>INDEX([1]Sheet1!F:F,MATCH($CI130,[1]Sheet1!$A:$A,0))</f>
        <v>0.5</v>
      </c>
      <c r="CO130" s="15"/>
      <c r="CP130" s="16">
        <f>MIN(SUMPRODUCT(CI130:CK130,CL130:CN130),INDEX([1]Sheet1!$H:$H,MATCH(CH130,[1]Sheet1!$A:$A,0)))</f>
        <v>1.5</v>
      </c>
      <c r="CQ130" s="17" t="e">
        <f>SUMIFS([1]Rubric!Y:Y,[1]Rubric!V:V,BN130,[1]Rubric!W:W,P130)</f>
        <v>#VALUE!</v>
      </c>
      <c r="CR130" s="5" t="e">
        <f>INDEX([1]Rubric!D:D,MATCH(BP130,[1]Rubric!#REF!,0))</f>
        <v>#REF!</v>
      </c>
      <c r="CS130" s="5" t="e">
        <f>INDEX([1]Rubric!E:E,MATCH(Q130,[1]Rubric!#REF!,0))</f>
        <v>#REF!</v>
      </c>
      <c r="CT130" s="18" t="e">
        <f>SUM(CQ130:CS130)*[1]Rubric!$A$3</f>
        <v>#VALUE!</v>
      </c>
      <c r="CU130" s="29"/>
    </row>
    <row r="131" spans="1:99" ht="409.5" x14ac:dyDescent="0.25">
      <c r="A131">
        <v>130</v>
      </c>
      <c r="B131" s="21" t="s">
        <v>1683</v>
      </c>
      <c r="C131" t="str">
        <f t="shared" si="12"/>
        <v>130 - LiveRamp</v>
      </c>
      <c r="D131">
        <v>0</v>
      </c>
      <c r="E131" t="s">
        <v>1684</v>
      </c>
      <c r="F131" s="1" t="s">
        <v>1685</v>
      </c>
      <c r="G131" s="1" t="str">
        <f>IFERROR(INDEX([1]Apollo!$C$2:$R$2344,MATCH($C131,[1]Apollo!$B$2:$B$2344,0),MATCH(G$1,[1]Apollo!$C$1:$R$1,0)),"")</f>
        <v/>
      </c>
      <c r="H131" s="1"/>
      <c r="I131" s="1" t="str">
        <f>IFERROR(INDEX([1]Apollo!$C$2:$R$2344,MATCH($C131,[1]Apollo!$B$2:$B$2344,0),MATCH(I$1,[1]Apollo!$C$1:$R$1,0)),"")</f>
        <v/>
      </c>
      <c r="J131" t="s">
        <v>213</v>
      </c>
      <c r="K131" s="1" t="str">
        <f>IFERROR(INDEX([1]Apollo!$C$2:$R$2344,MATCH($C131,[1]Apollo!$B$2:$B$2344,0),MATCH(K$1,[1]Apollo!$C$1:$R$1,0)),"")</f>
        <v/>
      </c>
      <c r="L131" s="1" t="str">
        <f>IFERROR(INDEX([1]Apollo!$C$2:$R$2344,MATCH($C131,[1]Apollo!$B$2:$B$2344,0),MATCH(L$1,[1]Apollo!$C$1:$R$1,0)),"")</f>
        <v/>
      </c>
      <c r="M131" s="1" t="s">
        <v>1686</v>
      </c>
      <c r="N131" s="1" t="s">
        <v>1687</v>
      </c>
      <c r="O131" s="1" t="str">
        <f>IFERROR(INDEX([1]Apollo!$C$2:$R$2344,MATCH($C131,[1]Apollo!$B$2:$B$2344,0),MATCH(O$1,[1]Apollo!$C$1:$R$1,0)),"")</f>
        <v/>
      </c>
      <c r="P131" s="1">
        <v>4</v>
      </c>
      <c r="Q131" s="1">
        <v>3</v>
      </c>
      <c r="R131" s="12">
        <v>82624</v>
      </c>
      <c r="S131" s="12">
        <v>76365</v>
      </c>
      <c r="T131" s="13">
        <v>25204</v>
      </c>
      <c r="U131" t="s">
        <v>188</v>
      </c>
      <c r="V131" s="1" t="str">
        <f>IFERROR(INDEX([1]Apollo!$C$2:$R$2344,MATCH($C131,[1]Apollo!$B$2:$B$2344,0),MATCH(V$1,[1]Apollo!$C$1:$R$1,0)),"")</f>
        <v/>
      </c>
      <c r="W131" t="s">
        <v>231</v>
      </c>
      <c r="X131" s="1" t="str">
        <f>IFERROR(INDEX([1]Apollo!$C$2:$R$2344,MATCH($C131,[1]Apollo!$B$2:$B$2344,0),MATCH(X$1,[1]Apollo!$C$1:$R$1,0)),"")</f>
        <v/>
      </c>
      <c r="Y131" s="1" t="str">
        <f>IFERROR(INDEX([1]Apollo!$C$2:$R$2344,MATCH($C131,[1]Apollo!$B$2:$B$2344,0),MATCH(Y$1,[1]Apollo!$C$1:$R$1,0)),"")</f>
        <v/>
      </c>
      <c r="Z131" s="1" t="str">
        <f>IFERROR(INDEX([1]Apollo!$C$2:$R$2344,MATCH($C131,[1]Apollo!$B$2:$B$2344,0),MATCH(Z$1,[1]Apollo!$C$1:$R$1,0)),"")</f>
        <v/>
      </c>
      <c r="AA131" s="2" t="str">
        <f>IFERROR(INDEX([1]Apollo!$C$2:$R$2344,MATCH($C131,[1]Apollo!$B$2:$B$2344,0),MATCH(AA$1,[1]Apollo!$C$1:$R$1,0)),"")</f>
        <v/>
      </c>
      <c r="AB131" s="3" t="str">
        <f>IFERROR(INDEX([1]Apollo!$C$2:$R$2344,MATCH($C131,[1]Apollo!$B$2:$B$2344,0),MATCH(AB$1,[1]Apollo!$C$1:$R$1,0)),"")</f>
        <v/>
      </c>
      <c r="AC131" t="s">
        <v>1688</v>
      </c>
      <c r="AD131" s="1" t="str">
        <f>IFERROR(INDEX([1]Apollo!$C$2:$R$2344,MATCH($C131,[1]Apollo!$B$2:$B$2344,0),MATCH(AD$1,[1]Apollo!$C$1:$R$1,0)),"")</f>
        <v/>
      </c>
      <c r="AE131" s="14" t="s">
        <v>1689</v>
      </c>
      <c r="AF131" s="1"/>
      <c r="AG131" s="1" t="s">
        <v>169</v>
      </c>
      <c r="AH131" s="1"/>
      <c r="AI131" s="1"/>
      <c r="AJ131" s="14" t="s">
        <v>1690</v>
      </c>
      <c r="AK131" s="1" t="s">
        <v>149</v>
      </c>
      <c r="AL131" s="1" t="s">
        <v>203</v>
      </c>
      <c r="AM131" s="1" t="s">
        <v>151</v>
      </c>
      <c r="AN131" s="1" t="s">
        <v>106</v>
      </c>
      <c r="AO131" s="1" t="s">
        <v>279</v>
      </c>
      <c r="AP131" s="1" t="s">
        <v>219</v>
      </c>
      <c r="AQ131" s="1" t="e">
        <f>AE131=#REF!</f>
        <v>#REF!</v>
      </c>
      <c r="AR131" t="s">
        <v>1691</v>
      </c>
      <c r="AS131" s="1" t="str">
        <f>IFERROR(INDEX([1]Apollo!$C$2:$R$2344,MATCH($C131,[1]Apollo!$B$2:$B$2344,0),MATCH(AS$1,[1]Apollo!$C$1:$R$1,0)),"")</f>
        <v/>
      </c>
      <c r="AT131" s="1" t="str">
        <f t="shared" si="13"/>
        <v>https://www.linkedin.com/company/liveramp</v>
      </c>
      <c r="AU131" s="1" t="str">
        <f t="shared" si="14"/>
        <v>https://www.linkedin.com/company/liveramp/insights</v>
      </c>
      <c r="AV131" t="s">
        <v>174</v>
      </c>
      <c r="AW131" s="1">
        <v>1500</v>
      </c>
      <c r="AX131" s="1" t="str">
        <f>VLOOKUP(AW131,[1]Sheet1!$K$1:$L$4,2,TRUE)</f>
        <v>&lt;10,000</v>
      </c>
      <c r="AY131" t="s">
        <v>114</v>
      </c>
      <c r="AZ131" t="s">
        <v>114</v>
      </c>
      <c r="BA131" s="23">
        <f>INDEX('[1]Glassdoor Scores'!C:C,MATCH($A131,'[1]Glassdoor Scores'!$A:$A,0))</f>
        <v>4.4000000000000004</v>
      </c>
      <c r="BB131" t="str">
        <f>INDEX('[1]Glassdoor Scores'!B:B,MATCH($A131,'[1]Glassdoor Scores'!$A:$A,0))</f>
        <v>Bloomreach</v>
      </c>
      <c r="BC131">
        <f>INDEX('[1]Glassdoor Scores'!D:D,MATCH($A131,'[1]Glassdoor Scores'!$A:$A,0))</f>
        <v>410</v>
      </c>
      <c r="BD131">
        <f>INDEX('[1]Glassdoor Scores'!E:E,MATCH($A131,'[1]Glassdoor Scores'!$A:$A,0))</f>
        <v>4.2</v>
      </c>
      <c r="BE131">
        <f>INDEX('[1]Glassdoor Scores'!F:F,MATCH($A131,'[1]Glassdoor Scores'!$A:$A,0))</f>
        <v>4.0999999999999996</v>
      </c>
      <c r="BF131" s="17">
        <f>INDEX('[1]Glassdoor Scores'!G:G,MATCH($A131,'[1]Glassdoor Scores'!$A:$A,0))</f>
        <v>4.5</v>
      </c>
      <c r="BG131" s="17">
        <f>INDEX('[1]Glassdoor Scores'!H:H,MATCH($A131,'[1]Glassdoor Scores'!$A:$A,0))</f>
        <v>0.94</v>
      </c>
      <c r="BH131" t="e">
        <f>BA131&lt;#REF!</f>
        <v>#REF!</v>
      </c>
      <c r="BI131" t="e">
        <f>BB131&gt;#REF!</f>
        <v>#REF!</v>
      </c>
      <c r="BJ131" t="e">
        <f>BC131&gt;#REF!</f>
        <v>#REF!</v>
      </c>
      <c r="BK131" t="e">
        <f>BD131&gt;#REF!</f>
        <v>#REF!</v>
      </c>
      <c r="BL131" t="e">
        <f>BE131&gt;#REF!</f>
        <v>#REF!</v>
      </c>
      <c r="BM131" t="e">
        <f>BF131&gt;#REF!</f>
        <v>#REF!</v>
      </c>
      <c r="BN131" t="s">
        <v>440</v>
      </c>
      <c r="BO131" s="1" t="s">
        <v>1692</v>
      </c>
      <c r="BP131">
        <v>5</v>
      </c>
      <c r="BQ131">
        <v>0</v>
      </c>
      <c r="BR131" s="1" t="s">
        <v>1693</v>
      </c>
      <c r="BS131" t="s">
        <v>1694</v>
      </c>
      <c r="BT131" s="1" t="s">
        <v>1695</v>
      </c>
      <c r="BU131" s="1"/>
      <c r="BV131" s="1"/>
      <c r="BW131" s="1"/>
      <c r="BX131" s="1"/>
      <c r="BY131" s="1"/>
      <c r="BZ131" s="1"/>
      <c r="CA131" s="1"/>
      <c r="CB131" s="1">
        <v>159</v>
      </c>
      <c r="CC131" s="6">
        <v>1.79</v>
      </c>
      <c r="CD131" s="1">
        <v>1540</v>
      </c>
      <c r="CE131" s="6">
        <v>0.03</v>
      </c>
      <c r="CF131" s="6">
        <f t="shared" si="15"/>
        <v>0.10324675324675325</v>
      </c>
      <c r="CG131" s="7">
        <f t="shared" si="16"/>
        <v>1.0266666666666666</v>
      </c>
      <c r="CH131" s="1">
        <v>1</v>
      </c>
      <c r="CI131">
        <f>IFERROR(IF(AX131=[1]Sheet1!$L$2,VLOOKUP(CB131,[1]Sheet1!$X$3:$Y$7,2,TRUE),IF(AX131=[1]Sheet1!$L$3,VLOOKUP(CB131,[1]Sheet1!$Z$3:$AA$7,2,TRUE),VLOOKUP(CB131,[1]Sheet1!$AB$3:$AC$7,2,TRUE))),0)</f>
        <v>5</v>
      </c>
      <c r="CJ131" s="1">
        <f>IFERROR(VLOOKUP(CC131,[1]Sheet1!$U$3:$V$7,2,TRUE),0)</f>
        <v>5</v>
      </c>
      <c r="CK131" s="1">
        <f>MIN(IFERROR(IF(AX131=[1]Sheet1!$L$2,VLOOKUP(CE131,[1]Sheet1!$N$3:$O$7,2,TRUE),IF(AX131=[1]Sheet1!$L$3,VLOOKUP(CE131,[1]Sheet1!$P$3:$Q$6,2,TRUE),VLOOKUP(CE131,[1]Sheet1!$R$3:$S$6,2,TRUE))),0),INDEX([1]Sheet1!$I:$I,MATCH(CH131,[1]Sheet1!$A:$A,0)))</f>
        <v>3</v>
      </c>
      <c r="CL131" s="15">
        <f>INDEX([1]Sheet1!D:D,MATCH($CI131,[1]Sheet1!$A:$A,0))</f>
        <v>0</v>
      </c>
      <c r="CM131" s="15">
        <f>INDEX([1]Sheet1!E:E,MATCH($CI131,[1]Sheet1!$A:$A,0))</f>
        <v>0</v>
      </c>
      <c r="CN131" s="15">
        <f>INDEX([1]Sheet1!F:F,MATCH($CI131,[1]Sheet1!$A:$A,0))</f>
        <v>0.5</v>
      </c>
      <c r="CO131" s="15"/>
      <c r="CP131" s="16">
        <f>IF(COUNTA(CO131)&gt;0,MIN(MIN(SUMPRODUCT(CI131:CK131,CL131:CN131),INDEX([1]Sheet1!$H:$H,MATCH(CH131,[1]Sheet1!$A:$A,0)))+1,5),MIN(SUMPRODUCT(CI131:CK131,CL131:CN131),INDEX([1]Sheet1!$H:$H,MATCH(CH131,[1]Sheet1!$A:$A,0))))</f>
        <v>1.5</v>
      </c>
      <c r="CQ131" s="17" t="e">
        <f>SUMIFS([1]Rubric!Y:Y,[1]Rubric!V:V,BN131,[1]Rubric!W:W,P131)</f>
        <v>#VALUE!</v>
      </c>
      <c r="CR131" s="17" t="e">
        <f>INDEX([1]Rubric!D:D,MATCH(BP131,[1]Rubric!#REF!,0))</f>
        <v>#REF!</v>
      </c>
      <c r="CS131" s="17" t="e">
        <f>INDEX([1]Rubric!E:E,MATCH(Q131,[1]Rubric!#REF!,0))</f>
        <v>#REF!</v>
      </c>
      <c r="CT131" s="18" t="e">
        <f>SUM(CQ131:CS131)*[1]Rubric!$A$3</f>
        <v>#VALUE!</v>
      </c>
      <c r="CU131" s="29"/>
    </row>
    <row r="132" spans="1:99" ht="409.5" x14ac:dyDescent="0.25">
      <c r="A132">
        <v>131</v>
      </c>
      <c r="B132" s="21" t="s">
        <v>1696</v>
      </c>
      <c r="C132" t="str">
        <f t="shared" si="12"/>
        <v>131 - Dialpad</v>
      </c>
      <c r="D132">
        <v>0</v>
      </c>
      <c r="E132" t="s">
        <v>1697</v>
      </c>
      <c r="F132" s="1" t="s">
        <v>1698</v>
      </c>
      <c r="G132" s="1" t="str">
        <f>IFERROR(INDEX([1]Apollo!$C$2:$R$2344,MATCH($C132,[1]Apollo!$B$2:$B$2344,0),MATCH(G$1,[1]Apollo!$C$1:$R$1,0)),"")</f>
        <v/>
      </c>
      <c r="H132" s="1"/>
      <c r="I132" s="1" t="str">
        <f>IFERROR(INDEX([1]Apollo!$C$2:$R$2344,MATCH($C132,[1]Apollo!$B$2:$B$2344,0),MATCH(I$1,[1]Apollo!$C$1:$R$1,0)),"")</f>
        <v/>
      </c>
      <c r="J132" t="s">
        <v>913</v>
      </c>
      <c r="K132" s="1" t="str">
        <f>IFERROR(INDEX([1]Apollo!$C$2:$R$2344,MATCH($C132,[1]Apollo!$B$2:$B$2344,0),MATCH(K$1,[1]Apollo!$C$1:$R$1,0)),"")</f>
        <v/>
      </c>
      <c r="L132" s="1" t="str">
        <f>IFERROR(INDEX([1]Apollo!$C$2:$R$2344,MATCH($C132,[1]Apollo!$B$2:$B$2344,0),MATCH(L$1,[1]Apollo!$C$1:$R$1,0)),"")</f>
        <v/>
      </c>
      <c r="M132" s="1" t="s">
        <v>1699</v>
      </c>
      <c r="N132" s="1" t="s">
        <v>1700</v>
      </c>
      <c r="O132" s="1" t="str">
        <f>IFERROR(INDEX([1]Apollo!$C$2:$R$2344,MATCH($C132,[1]Apollo!$B$2:$B$2344,0),MATCH(O$1,[1]Apollo!$C$1:$R$1,0)),"")</f>
        <v/>
      </c>
      <c r="P132" s="1">
        <v>4</v>
      </c>
      <c r="Q132" s="1">
        <v>1</v>
      </c>
      <c r="R132" s="12">
        <v>1310</v>
      </c>
      <c r="S132" s="12">
        <v>1060</v>
      </c>
      <c r="T132" s="13">
        <v>40634</v>
      </c>
      <c r="U132" t="s">
        <v>327</v>
      </c>
      <c r="V132" s="1" t="str">
        <f>IFERROR(INDEX([1]Apollo!$C$2:$R$2344,MATCH($C132,[1]Apollo!$B$2:$B$2344,0),MATCH(V$1,[1]Apollo!$C$1:$R$1,0)),"")</f>
        <v/>
      </c>
      <c r="W132" t="s">
        <v>165</v>
      </c>
      <c r="X132" s="1" t="str">
        <f>IFERROR(INDEX([1]Apollo!$C$2:$R$2344,MATCH($C132,[1]Apollo!$B$2:$B$2344,0),MATCH(X$1,[1]Apollo!$C$1:$R$1,0)),"")</f>
        <v/>
      </c>
      <c r="Y132" s="1" t="str">
        <f>IFERROR(INDEX([1]Apollo!$C$2:$R$2344,MATCH($C132,[1]Apollo!$B$2:$B$2344,0),MATCH(Y$1,[1]Apollo!$C$1:$R$1,0)),"")</f>
        <v/>
      </c>
      <c r="Z132" s="1" t="str">
        <f>IFERROR(INDEX([1]Apollo!$C$2:$R$2344,MATCH($C132,[1]Apollo!$B$2:$B$2344,0),MATCH(Z$1,[1]Apollo!$C$1:$R$1,0)),"")</f>
        <v/>
      </c>
      <c r="AA132" s="2" t="str">
        <f>IFERROR(INDEX([1]Apollo!$C$2:$R$2344,MATCH($C132,[1]Apollo!$B$2:$B$2344,0),MATCH(AA$1,[1]Apollo!$C$1:$R$1,0)),"")</f>
        <v/>
      </c>
      <c r="AB132" s="3" t="str">
        <f>IFERROR(INDEX([1]Apollo!$C$2:$R$2344,MATCH($C132,[1]Apollo!$B$2:$B$2344,0),MATCH(AB$1,[1]Apollo!$C$1:$R$1,0)),"")</f>
        <v/>
      </c>
      <c r="AC132" t="s">
        <v>1701</v>
      </c>
      <c r="AD132" s="1" t="str">
        <f>IFERROR(INDEX([1]Apollo!$C$2:$R$2344,MATCH($C132,[1]Apollo!$B$2:$B$2344,0),MATCH(AD$1,[1]Apollo!$C$1:$R$1,0)),"")</f>
        <v/>
      </c>
      <c r="AE132" s="22" t="s">
        <v>1702</v>
      </c>
      <c r="AF132" s="1"/>
      <c r="AG132" s="1" t="s">
        <v>169</v>
      </c>
      <c r="AH132" s="1"/>
      <c r="AI132" s="1"/>
      <c r="AJ132" s="14" t="s">
        <v>1703</v>
      </c>
      <c r="AK132" s="1" t="s">
        <v>170</v>
      </c>
      <c r="AL132" s="1" t="s">
        <v>235</v>
      </c>
      <c r="AM132" s="1" t="s">
        <v>235</v>
      </c>
      <c r="AN132" s="1" t="s">
        <v>106</v>
      </c>
      <c r="AO132" s="1" t="s">
        <v>106</v>
      </c>
      <c r="AP132" s="1" t="s">
        <v>172</v>
      </c>
      <c r="AQ132" s="1" t="e">
        <f>AE132=#REF!</f>
        <v>#REF!</v>
      </c>
      <c r="AR132" t="s">
        <v>1704</v>
      </c>
      <c r="AS132" s="1" t="str">
        <f>IFERROR(INDEX([1]Apollo!$C$2:$R$2344,MATCH($C132,[1]Apollo!$B$2:$B$2344,0),MATCH(AS$1,[1]Apollo!$C$1:$R$1,0)),"")</f>
        <v/>
      </c>
      <c r="AT132" s="1" t="str">
        <f t="shared" si="13"/>
        <v>https://www.linkedin.com/company/dialpad</v>
      </c>
      <c r="AU132" s="1" t="str">
        <f t="shared" si="14"/>
        <v>https://www.linkedin.com/company/dialpad/insights</v>
      </c>
      <c r="AV132" t="s">
        <v>174</v>
      </c>
      <c r="AW132" s="1">
        <v>1050</v>
      </c>
      <c r="AX132" s="1" t="str">
        <f>VLOOKUP(AW132,[1]Sheet1!$K$1:$L$4,2,TRUE)</f>
        <v>&lt;10,000</v>
      </c>
      <c r="AY132" t="s">
        <v>114</v>
      </c>
      <c r="AZ132" t="s">
        <v>113</v>
      </c>
      <c r="BA132" s="23">
        <f>INDEX('[1]Glassdoor Scores'!C:C,MATCH($A132,'[1]Glassdoor Scores'!$A:$A,0))</f>
        <v>4</v>
      </c>
      <c r="BB132" t="str">
        <f>INDEX('[1]Glassdoor Scores'!B:B,MATCH($A132,'[1]Glassdoor Scores'!$A:$A,0))</f>
        <v>Quantiphi</v>
      </c>
      <c r="BC132">
        <f>INDEX('[1]Glassdoor Scores'!D:D,MATCH($A132,'[1]Glassdoor Scores'!$A:$A,0))</f>
        <v>2200</v>
      </c>
      <c r="BD132">
        <f>INDEX('[1]Glassdoor Scores'!E:E,MATCH($A132,'[1]Glassdoor Scores'!$A:$A,0))</f>
        <v>3.6</v>
      </c>
      <c r="BE132">
        <f>INDEX('[1]Glassdoor Scores'!F:F,MATCH($A132,'[1]Glassdoor Scores'!$A:$A,0))</f>
        <v>3.7</v>
      </c>
      <c r="BF132" s="17">
        <f>INDEX('[1]Glassdoor Scores'!G:G,MATCH($A132,'[1]Glassdoor Scores'!$A:$A,0))</f>
        <v>4.0999999999999996</v>
      </c>
      <c r="BG132" s="17">
        <f>INDEX('[1]Glassdoor Scores'!H:H,MATCH($A132,'[1]Glassdoor Scores'!$A:$A,0))</f>
        <v>0.89</v>
      </c>
      <c r="BH132" t="e">
        <f>BA132&lt;#REF!</f>
        <v>#REF!</v>
      </c>
      <c r="BI132" t="e">
        <f>BB132&gt;#REF!</f>
        <v>#REF!</v>
      </c>
      <c r="BJ132" t="e">
        <f>BC132&gt;#REF!</f>
        <v>#REF!</v>
      </c>
      <c r="BK132" t="e">
        <f>BD132&gt;#REF!</f>
        <v>#REF!</v>
      </c>
      <c r="BL132" t="e">
        <f>BE132&gt;#REF!</f>
        <v>#REF!</v>
      </c>
      <c r="BM132" t="e">
        <f>BF132&gt;#REF!</f>
        <v>#REF!</v>
      </c>
      <c r="BN132" t="s">
        <v>175</v>
      </c>
      <c r="BO132" s="1" t="s">
        <v>1705</v>
      </c>
      <c r="BP132">
        <v>4</v>
      </c>
      <c r="BQ132">
        <v>0</v>
      </c>
      <c r="BR132" s="1" t="s">
        <v>1706</v>
      </c>
      <c r="BS132" t="s">
        <v>1707</v>
      </c>
      <c r="BT132" s="1" t="s">
        <v>1708</v>
      </c>
      <c r="BU132" s="1"/>
      <c r="BV132" s="1"/>
      <c r="BW132" s="1"/>
      <c r="BX132" s="1"/>
      <c r="BY132" s="1"/>
      <c r="BZ132" s="1"/>
      <c r="CA132" s="1"/>
      <c r="CB132" s="1">
        <v>115</v>
      </c>
      <c r="CC132" s="6">
        <v>0.98</v>
      </c>
      <c r="CD132" s="1">
        <v>1471</v>
      </c>
      <c r="CE132" s="6">
        <v>0.02</v>
      </c>
      <c r="CF132" s="6">
        <f t="shared" si="15"/>
        <v>7.8178110129163828E-2</v>
      </c>
      <c r="CG132" s="7">
        <f t="shared" si="16"/>
        <v>1.4009523809523809</v>
      </c>
      <c r="CH132" s="1">
        <v>8</v>
      </c>
      <c r="CI132">
        <f>IFERROR(IF(AX132=[1]Sheet1!$L$2,VLOOKUP(CB132,[1]Sheet1!$X$3:$Y$7,2,TRUE),IF(AX132=[1]Sheet1!$L$3,VLOOKUP(CB132,[1]Sheet1!$Z$3:$AA$7,2,TRUE),VLOOKUP(CB132,[1]Sheet1!$AB$3:$AC$7,2,TRUE))),0)</f>
        <v>4</v>
      </c>
      <c r="CJ132" s="1">
        <f>IFERROR(VLOOKUP(CC132,[1]Sheet1!$U$3:$V$7,2,TRUE),0)</f>
        <v>5</v>
      </c>
      <c r="CK132" s="1">
        <f>MIN(IFERROR(IF(AX132=[1]Sheet1!$L$2,VLOOKUP(CE132,[1]Sheet1!$N$3:$O$7,2,TRUE),IF(AX132=[1]Sheet1!$L$3,VLOOKUP(CE132,[1]Sheet1!$P$3:$Q$6,2,TRUE),VLOOKUP(CE132,[1]Sheet1!$R$3:$S$6,2,TRUE))),0),INDEX([1]Sheet1!$I:$I,MATCH(CH132,[1]Sheet1!$A:$A,0)))</f>
        <v>3</v>
      </c>
      <c r="CL132" s="15">
        <f>INDEX([1]Sheet1!D:D,MATCH($CI132,[1]Sheet1!$A:$A,0))</f>
        <v>0</v>
      </c>
      <c r="CM132" s="15">
        <f>INDEX([1]Sheet1!E:E,MATCH($CI132,[1]Sheet1!$A:$A,0))</f>
        <v>0.5</v>
      </c>
      <c r="CN132" s="15">
        <f>INDEX([1]Sheet1!F:F,MATCH($CI132,[1]Sheet1!$A:$A,0))</f>
        <v>0</v>
      </c>
      <c r="CO132" s="15"/>
      <c r="CP132" s="16">
        <f>IF(COUNTA(CO132)&gt;0,MIN(MIN(SUMPRODUCT(CI132:CK132,CL132:CN132),INDEX([1]Sheet1!$H:$H,MATCH(CH132,[1]Sheet1!$A:$A,0)))+1,5),MIN(SUMPRODUCT(CI132:CK132,CL132:CN132),INDEX([1]Sheet1!$H:$H,MATCH(CH132,[1]Sheet1!$A:$A,0))))</f>
        <v>2.5</v>
      </c>
      <c r="CQ132" s="17" t="e">
        <f>SUMIFS([1]Rubric!Y:Y,[1]Rubric!V:V,BN132,[1]Rubric!W:W,P132)</f>
        <v>#VALUE!</v>
      </c>
      <c r="CR132" s="17" t="e">
        <f>INDEX([1]Rubric!D:D,MATCH(BP132,[1]Rubric!#REF!,0))</f>
        <v>#REF!</v>
      </c>
      <c r="CS132" s="17" t="e">
        <f>INDEX([1]Rubric!E:E,MATCH(Q132,[1]Rubric!#REF!,0))</f>
        <v>#REF!</v>
      </c>
      <c r="CT132" s="18" t="e">
        <f>SUM(CQ132:CS132)*[1]Rubric!$A$3</f>
        <v>#VALUE!</v>
      </c>
      <c r="CU132" s="29"/>
    </row>
    <row r="133" spans="1:99" ht="409.5" x14ac:dyDescent="0.25">
      <c r="A133">
        <v>132</v>
      </c>
      <c r="B133" t="s">
        <v>1709</v>
      </c>
      <c r="C133" t="str">
        <f t="shared" si="12"/>
        <v>132 - Infobip</v>
      </c>
      <c r="D133">
        <v>0</v>
      </c>
      <c r="E133" t="s">
        <v>1710</v>
      </c>
      <c r="F133" s="1" t="s">
        <v>1711</v>
      </c>
      <c r="G133" s="1" t="str">
        <f>IFERROR(INDEX([1]Apollo!$C$2:$R$2344,MATCH($C133,[1]Apollo!$B$2:$B$2344,0),MATCH(G$1,[1]Apollo!$C$1:$R$1,0)),"")</f>
        <v/>
      </c>
      <c r="H133" s="1"/>
      <c r="I133" s="1" t="str">
        <f>IFERROR(INDEX([1]Apollo!$C$2:$R$2344,MATCH($C133,[1]Apollo!$B$2:$B$2344,0),MATCH(I$1,[1]Apollo!$C$1:$R$1,0)),"")</f>
        <v/>
      </c>
      <c r="J133" t="s">
        <v>662</v>
      </c>
      <c r="K133" s="1" t="str">
        <f>IFERROR(INDEX([1]Apollo!$C$2:$R$2344,MATCH($C133,[1]Apollo!$B$2:$B$2344,0),MATCH(K$1,[1]Apollo!$C$1:$R$1,0)),"")</f>
        <v/>
      </c>
      <c r="L133" s="1" t="str">
        <f>IFERROR(INDEX([1]Apollo!$C$2:$R$2344,MATCH($C133,[1]Apollo!$B$2:$B$2344,0),MATCH(L$1,[1]Apollo!$C$1:$R$1,0)),"")</f>
        <v/>
      </c>
      <c r="M133" s="1" t="s">
        <v>1712</v>
      </c>
      <c r="N133" s="1" t="s">
        <v>1713</v>
      </c>
      <c r="O133" s="1" t="str">
        <f>IFERROR(INDEX([1]Apollo!$C$2:$R$2344,MATCH($C133,[1]Apollo!$B$2:$B$2344,0),MATCH(O$1,[1]Apollo!$C$1:$R$1,0)),"")</f>
        <v/>
      </c>
      <c r="P133" s="1">
        <v>4</v>
      </c>
      <c r="Q133" s="1">
        <v>1</v>
      </c>
      <c r="R133" s="12">
        <v>4214</v>
      </c>
      <c r="S133" s="12">
        <v>3478</v>
      </c>
      <c r="T133" s="13">
        <v>38718</v>
      </c>
      <c r="U133" t="s">
        <v>188</v>
      </c>
      <c r="V133" s="1" t="str">
        <f>IFERROR(INDEX([1]Apollo!$C$2:$R$2344,MATCH($C133,[1]Apollo!$B$2:$B$2344,0),MATCH(V$1,[1]Apollo!$C$1:$R$1,0)),"")</f>
        <v/>
      </c>
      <c r="W133" t="s">
        <v>100</v>
      </c>
      <c r="X133" s="1" t="str">
        <f>IFERROR(INDEX([1]Apollo!$C$2:$R$2344,MATCH($C133,[1]Apollo!$B$2:$B$2344,0),MATCH(X$1,[1]Apollo!$C$1:$R$1,0)),"")</f>
        <v/>
      </c>
      <c r="Y133" s="1" t="str">
        <f>IFERROR(INDEX([1]Apollo!$C$2:$R$2344,MATCH($C133,[1]Apollo!$B$2:$B$2344,0),MATCH(Y$1,[1]Apollo!$C$1:$R$1,0)),"")</f>
        <v/>
      </c>
      <c r="Z133" s="1" t="str">
        <f>IFERROR(INDEX([1]Apollo!$C$2:$R$2344,MATCH($C133,[1]Apollo!$B$2:$B$2344,0),MATCH(Z$1,[1]Apollo!$C$1:$R$1,0)),"")</f>
        <v/>
      </c>
      <c r="AA133" s="2" t="str">
        <f>IFERROR(INDEX([1]Apollo!$C$2:$R$2344,MATCH($C133,[1]Apollo!$B$2:$B$2344,0),MATCH(AA$1,[1]Apollo!$C$1:$R$1,0)),"")</f>
        <v/>
      </c>
      <c r="AB133" s="3" t="str">
        <f>IFERROR(INDEX([1]Apollo!$C$2:$R$2344,MATCH($C133,[1]Apollo!$B$2:$B$2344,0),MATCH(AB$1,[1]Apollo!$C$1:$R$1,0)),"")</f>
        <v/>
      </c>
      <c r="AC133" t="s">
        <v>1714</v>
      </c>
      <c r="AD133" s="1" t="str">
        <f>IFERROR(INDEX([1]Apollo!$C$2:$R$2344,MATCH($C133,[1]Apollo!$B$2:$B$2344,0),MATCH(AD$1,[1]Apollo!$C$1:$R$1,0)),"")</f>
        <v/>
      </c>
      <c r="AE133" s="14" t="s">
        <v>1715</v>
      </c>
      <c r="AF133" s="1" t="s">
        <v>1624</v>
      </c>
      <c r="AG133" s="1" t="s">
        <v>169</v>
      </c>
      <c r="AH133" s="1"/>
      <c r="AI133" s="1"/>
      <c r="AJ133" s="14" t="s">
        <v>1716</v>
      </c>
      <c r="AK133" s="1" t="s">
        <v>1497</v>
      </c>
      <c r="AL133" s="1" t="s">
        <v>403</v>
      </c>
      <c r="AM133" s="1" t="s">
        <v>1717</v>
      </c>
      <c r="AN133" s="1" t="s">
        <v>360</v>
      </c>
      <c r="AO133" s="1" t="s">
        <v>106</v>
      </c>
      <c r="AP133" s="1" t="s">
        <v>172</v>
      </c>
      <c r="AQ133" s="1" t="e">
        <f>AE133=#REF!</f>
        <v>#REF!</v>
      </c>
      <c r="AR133" t="s">
        <v>1718</v>
      </c>
      <c r="AS133" s="1" t="str">
        <f>IFERROR(INDEX([1]Apollo!$C$2:$R$2344,MATCH($C133,[1]Apollo!$B$2:$B$2344,0),MATCH(AS$1,[1]Apollo!$C$1:$R$1,0)),"")</f>
        <v/>
      </c>
      <c r="AT133" s="1" t="str">
        <f t="shared" si="13"/>
        <v>http://www.linkedin.com/company/infobip</v>
      </c>
      <c r="AU133" s="1" t="str">
        <f t="shared" si="14"/>
        <v>http://www.linkedin.com/company/infobip/insights</v>
      </c>
      <c r="AV133" t="s">
        <v>174</v>
      </c>
      <c r="AW133" s="1">
        <v>3800</v>
      </c>
      <c r="AX133" s="1" t="str">
        <f>VLOOKUP(AW133,[1]Sheet1!$K$1:$L$4,2,TRUE)</f>
        <v>&lt;10,000</v>
      </c>
      <c r="AY133" t="s">
        <v>113</v>
      </c>
      <c r="AZ133" t="s">
        <v>113</v>
      </c>
      <c r="BA133" s="4">
        <f>INDEX('[1]Glassdoor Scores'!C:C,MATCH($A133,'[1]Glassdoor Scores'!$A:$A,0))</f>
        <v>4.0999999999999996</v>
      </c>
      <c r="BB133" t="str">
        <f>INDEX('[1]Glassdoor Scores'!B:B,MATCH($A133,'[1]Glassdoor Scores'!$A:$A,0))</f>
        <v>Strategy</v>
      </c>
      <c r="BC133">
        <f>INDEX('[1]Glassdoor Scores'!D:D,MATCH($A133,'[1]Glassdoor Scores'!$A:$A,0))</f>
        <v>3500</v>
      </c>
      <c r="BD133">
        <f>INDEX('[1]Glassdoor Scores'!E:E,MATCH($A133,'[1]Glassdoor Scores'!$A:$A,0))</f>
        <v>3.2</v>
      </c>
      <c r="BE133">
        <f>INDEX('[1]Glassdoor Scores'!F:F,MATCH($A133,'[1]Glassdoor Scores'!$A:$A,0))</f>
        <v>3.9</v>
      </c>
      <c r="BF133" s="5">
        <f>INDEX('[1]Glassdoor Scores'!G:G,MATCH($A133,'[1]Glassdoor Scores'!$A:$A,0))</f>
        <v>4.2</v>
      </c>
      <c r="BG133" s="5">
        <f>INDEX('[1]Glassdoor Scores'!H:H,MATCH($A133,'[1]Glassdoor Scores'!$A:$A,0))</f>
        <v>0.88</v>
      </c>
      <c r="BH133" t="e">
        <f>BA133&lt;#REF!</f>
        <v>#REF!</v>
      </c>
      <c r="BI133" t="e">
        <f>BB133&gt;#REF!</f>
        <v>#REF!</v>
      </c>
      <c r="BJ133" t="e">
        <f>BC133&gt;#REF!</f>
        <v>#REF!</v>
      </c>
      <c r="BK133" t="e">
        <f>BD133&gt;#REF!</f>
        <v>#REF!</v>
      </c>
      <c r="BL133" t="e">
        <f>BE133&gt;#REF!</f>
        <v>#REF!</v>
      </c>
      <c r="BM133" t="e">
        <f>BF133&gt;#REF!</f>
        <v>#REF!</v>
      </c>
      <c r="BN133" t="s">
        <v>440</v>
      </c>
      <c r="BO133" s="1" t="s">
        <v>1719</v>
      </c>
      <c r="BP133">
        <v>5</v>
      </c>
      <c r="BQ133">
        <v>0</v>
      </c>
      <c r="BR133" s="1" t="s">
        <v>1720</v>
      </c>
      <c r="BS133" t="s">
        <v>1721</v>
      </c>
      <c r="BT133" s="1" t="s">
        <v>1722</v>
      </c>
      <c r="BU133" s="1"/>
      <c r="BV133" s="1"/>
      <c r="BW133" s="1"/>
      <c r="BX133" s="1"/>
      <c r="BY133" s="1"/>
      <c r="BZ133" s="1"/>
      <c r="CA133" s="1"/>
      <c r="CB133" s="1">
        <v>240</v>
      </c>
      <c r="CC133" s="6">
        <v>0.38</v>
      </c>
      <c r="CD133" s="1">
        <v>2488</v>
      </c>
      <c r="CE133" s="6">
        <v>0.02</v>
      </c>
      <c r="CF133" s="6">
        <f t="shared" si="15"/>
        <v>9.6463022508038579E-2</v>
      </c>
      <c r="CG133" s="7">
        <f t="shared" si="16"/>
        <v>0.65473684210526317</v>
      </c>
      <c r="CH133" s="1">
        <v>8</v>
      </c>
      <c r="CI133">
        <f>IFERROR(IF(AX133=[1]Sheet1!$L$2,VLOOKUP(CB133,[1]Sheet1!$X$3:$Y$7,2,TRUE),IF(AX133=[1]Sheet1!$L$3,VLOOKUP(CB133,[1]Sheet1!$Z$3:$AA$7,2,TRUE),VLOOKUP(CB133,[1]Sheet1!$AB$3:$AC$7,2,TRUE))),0)</f>
        <v>5</v>
      </c>
      <c r="CJ133" s="1">
        <f>IFERROR(VLOOKUP(CC133,[1]Sheet1!$U$3:$V$7,2,TRUE),0)</f>
        <v>4</v>
      </c>
      <c r="CK133" s="1">
        <f>MIN(IFERROR(IF(AX133=[1]Sheet1!$L$2,VLOOKUP(CE133,[1]Sheet1!$N$3:$O$7,2,TRUE),IF(AX133=[1]Sheet1!$L$3,VLOOKUP(CE133,[1]Sheet1!$P$3:$Q$6,2,TRUE),VLOOKUP(CE133,[1]Sheet1!$R$3:$S$6,2,TRUE))),0),INDEX([1]Sheet1!$I:$I,MATCH(CH133,[1]Sheet1!$A:$A,0)))</f>
        <v>3</v>
      </c>
      <c r="CL133" s="15">
        <f>INDEX([1]Sheet1!D:D,MATCH($CI133,[1]Sheet1!$A:$A,0))</f>
        <v>0</v>
      </c>
      <c r="CM133" s="15">
        <f>INDEX([1]Sheet1!E:E,MATCH($CI133,[1]Sheet1!$A:$A,0))</f>
        <v>0</v>
      </c>
      <c r="CN133" s="15">
        <f>INDEX([1]Sheet1!F:F,MATCH($CI133,[1]Sheet1!$A:$A,0))</f>
        <v>0.5</v>
      </c>
      <c r="CO133" s="15"/>
      <c r="CP133" s="16">
        <f>MIN(SUMPRODUCT(CI133:CK133,CL133:CN133),INDEX([1]Sheet1!$H:$H,MATCH(CH133,[1]Sheet1!$A:$A,0)))</f>
        <v>1.5</v>
      </c>
      <c r="CQ133" s="17" t="e">
        <f>SUMIFS([1]Rubric!Y:Y,[1]Rubric!V:V,BN133,[1]Rubric!W:W,P133)</f>
        <v>#VALUE!</v>
      </c>
      <c r="CR133" s="5" t="e">
        <f>INDEX([1]Rubric!D:D,MATCH(BP133,[1]Rubric!#REF!,0))</f>
        <v>#REF!</v>
      </c>
      <c r="CS133" s="5" t="e">
        <f>INDEX([1]Rubric!E:E,MATCH(Q133,[1]Rubric!#REF!,0))</f>
        <v>#REF!</v>
      </c>
      <c r="CT133" s="18" t="e">
        <f>SUM(CQ133:CS133)*[1]Rubric!$A$3</f>
        <v>#VALUE!</v>
      </c>
      <c r="CU133" s="29"/>
    </row>
    <row r="134" spans="1:99" ht="409.5" x14ac:dyDescent="0.25">
      <c r="A134">
        <v>133</v>
      </c>
      <c r="B134" s="21" t="s">
        <v>1723</v>
      </c>
      <c r="C134" t="str">
        <f t="shared" si="12"/>
        <v>133 - OneStream Software</v>
      </c>
      <c r="D134">
        <v>0</v>
      </c>
      <c r="E134" t="s">
        <v>1724</v>
      </c>
      <c r="F134" s="1" t="s">
        <v>1725</v>
      </c>
      <c r="G134" s="1" t="str">
        <f>IFERROR(INDEX([1]Apollo!$C$2:$R$2344,MATCH($C134,[1]Apollo!$B$2:$B$2344,0),MATCH(G$1,[1]Apollo!$C$1:$R$1,0)),"")</f>
        <v/>
      </c>
      <c r="H134" s="1" t="s">
        <v>1726</v>
      </c>
      <c r="I134" s="1" t="str">
        <f>IFERROR(INDEX([1]Apollo!$C$2:$R$2344,MATCH($C134,[1]Apollo!$B$2:$B$2344,0),MATCH(I$1,[1]Apollo!$C$1:$R$1,0)),"")</f>
        <v/>
      </c>
      <c r="J134" t="s">
        <v>1727</v>
      </c>
      <c r="K134" s="1" t="str">
        <f>IFERROR(INDEX([1]Apollo!$C$2:$R$2344,MATCH($C134,[1]Apollo!$B$2:$B$2344,0),MATCH(K$1,[1]Apollo!$C$1:$R$1,0)),"")</f>
        <v/>
      </c>
      <c r="L134" s="1" t="str">
        <f>IFERROR(INDEX([1]Apollo!$C$2:$R$2344,MATCH($C134,[1]Apollo!$B$2:$B$2344,0),MATCH(L$1,[1]Apollo!$C$1:$R$1,0)),"")</f>
        <v/>
      </c>
      <c r="M134" s="1" t="s">
        <v>1728</v>
      </c>
      <c r="N134" s="1" t="s">
        <v>1729</v>
      </c>
      <c r="O134" s="1" t="str">
        <f>IFERROR(INDEX([1]Apollo!$C$2:$R$2344,MATCH($C134,[1]Apollo!$B$2:$B$2344,0),MATCH(O$1,[1]Apollo!$C$1:$R$1,0)),"")</f>
        <v/>
      </c>
      <c r="P134" s="1">
        <v>3</v>
      </c>
      <c r="Q134" s="1">
        <v>4</v>
      </c>
      <c r="R134">
        <v>507</v>
      </c>
      <c r="S134">
        <v>406</v>
      </c>
      <c r="T134" s="13">
        <v>40179</v>
      </c>
      <c r="U134" t="s">
        <v>188</v>
      </c>
      <c r="V134" s="1" t="str">
        <f>IFERROR(INDEX([1]Apollo!$C$2:$R$2344,MATCH($C134,[1]Apollo!$B$2:$B$2344,0),MATCH(V$1,[1]Apollo!$C$1:$R$1,0)),"")</f>
        <v/>
      </c>
      <c r="W134" t="s">
        <v>165</v>
      </c>
      <c r="X134" s="1" t="str">
        <f>IFERROR(INDEX([1]Apollo!$C$2:$R$2344,MATCH($C134,[1]Apollo!$B$2:$B$2344,0),MATCH(X$1,[1]Apollo!$C$1:$R$1,0)),"")</f>
        <v/>
      </c>
      <c r="Y134" s="1" t="str">
        <f>IFERROR(INDEX([1]Apollo!$C$2:$R$2344,MATCH($C134,[1]Apollo!$B$2:$B$2344,0),MATCH(Y$1,[1]Apollo!$C$1:$R$1,0)),"")</f>
        <v/>
      </c>
      <c r="Z134" s="1" t="str">
        <f>IFERROR(INDEX([1]Apollo!$C$2:$R$2344,MATCH($C134,[1]Apollo!$B$2:$B$2344,0),MATCH(Z$1,[1]Apollo!$C$1:$R$1,0)),"")</f>
        <v/>
      </c>
      <c r="AA134" s="2" t="str">
        <f>IFERROR(INDEX([1]Apollo!$C$2:$R$2344,MATCH($C134,[1]Apollo!$B$2:$B$2344,0),MATCH(AA$1,[1]Apollo!$C$1:$R$1,0)),"")</f>
        <v/>
      </c>
      <c r="AB134" s="3" t="str">
        <f>IFERROR(INDEX([1]Apollo!$C$2:$R$2344,MATCH($C134,[1]Apollo!$B$2:$B$2344,0),MATCH(AB$1,[1]Apollo!$C$1:$R$1,0)),"")</f>
        <v/>
      </c>
      <c r="AC134" t="s">
        <v>1730</v>
      </c>
      <c r="AD134" s="1" t="str">
        <f>IFERROR(INDEX([1]Apollo!$C$2:$R$2344,MATCH($C134,[1]Apollo!$B$2:$B$2344,0),MATCH(AD$1,[1]Apollo!$C$1:$R$1,0)),"")</f>
        <v/>
      </c>
      <c r="AE134" s="22" t="s">
        <v>1731</v>
      </c>
      <c r="AF134" s="1"/>
      <c r="AG134" s="1" t="s">
        <v>169</v>
      </c>
      <c r="AH134" s="1"/>
      <c r="AI134" s="1"/>
      <c r="AJ134" s="14" t="s">
        <v>1732</v>
      </c>
      <c r="AK134" s="1" t="s">
        <v>1733</v>
      </c>
      <c r="AL134" s="1" t="s">
        <v>627</v>
      </c>
      <c r="AM134" s="1" t="s">
        <v>151</v>
      </c>
      <c r="AN134" s="1" t="s">
        <v>106</v>
      </c>
      <c r="AO134" s="1" t="s">
        <v>245</v>
      </c>
      <c r="AP134" s="1" t="s">
        <v>1734</v>
      </c>
      <c r="AQ134" s="1" t="e">
        <f>AE134=#REF!</f>
        <v>#REF!</v>
      </c>
      <c r="AR134" t="s">
        <v>1735</v>
      </c>
      <c r="AS134" s="1" t="str">
        <f>IFERROR(INDEX([1]Apollo!$C$2:$R$2344,MATCH($C134,[1]Apollo!$B$2:$B$2344,0),MATCH(AS$1,[1]Apollo!$C$1:$R$1,0)),"")</f>
        <v/>
      </c>
      <c r="AT134" s="1" t="str">
        <f t="shared" si="13"/>
        <v>https://www.linkedin.com/company/onestream-software</v>
      </c>
      <c r="AU134" s="1" t="str">
        <f t="shared" si="14"/>
        <v>https://www.linkedin.com/company/onestream-software/insights</v>
      </c>
      <c r="AV134" t="s">
        <v>174</v>
      </c>
      <c r="AW134" s="1">
        <v>1750</v>
      </c>
      <c r="AX134" s="1" t="str">
        <f>VLOOKUP(AW134,[1]Sheet1!$K$1:$L$4,2,TRUE)</f>
        <v>&lt;10,000</v>
      </c>
      <c r="AY134" t="s">
        <v>113</v>
      </c>
      <c r="AZ134" t="s">
        <v>113</v>
      </c>
      <c r="BA134" s="23">
        <f>INDEX('[1]Glassdoor Scores'!C:C,MATCH($A134,'[1]Glassdoor Scores'!$A:$A,0))</f>
        <v>4.2</v>
      </c>
      <c r="BB134" t="str">
        <f>INDEX('[1]Glassdoor Scores'!B:B,MATCH($A134,'[1]Glassdoor Scores'!$A:$A,0))</f>
        <v>Salesforce</v>
      </c>
      <c r="BC134">
        <f>INDEX('[1]Glassdoor Scores'!D:D,MATCH($A134,'[1]Glassdoor Scores'!$A:$A,0))</f>
        <v>24000</v>
      </c>
      <c r="BD134">
        <f>INDEX('[1]Glassdoor Scores'!E:E,MATCH($A134,'[1]Glassdoor Scores'!$A:$A,0))</f>
        <v>4</v>
      </c>
      <c r="BE134">
        <f>INDEX('[1]Glassdoor Scores'!F:F,MATCH($A134,'[1]Glassdoor Scores'!$A:$A,0))</f>
        <v>3.9</v>
      </c>
      <c r="BF134" s="17">
        <f>INDEX('[1]Glassdoor Scores'!G:G,MATCH($A134,'[1]Glassdoor Scores'!$A:$A,0))</f>
        <v>4.4000000000000004</v>
      </c>
      <c r="BG134" s="17">
        <f>INDEX('[1]Glassdoor Scores'!H:H,MATCH($A134,'[1]Glassdoor Scores'!$A:$A,0))</f>
        <v>0.9</v>
      </c>
      <c r="BH134" t="e">
        <f>BA134&lt;#REF!</f>
        <v>#REF!</v>
      </c>
      <c r="BI134" t="e">
        <f>BB134&gt;#REF!</f>
        <v>#REF!</v>
      </c>
      <c r="BJ134" t="e">
        <f>BC134&gt;#REF!</f>
        <v>#REF!</v>
      </c>
      <c r="BK134" t="e">
        <f>BD134&gt;#REF!</f>
        <v>#REF!</v>
      </c>
      <c r="BL134" t="e">
        <f>BE134&gt;#REF!</f>
        <v>#REF!</v>
      </c>
      <c r="BM134" t="e">
        <f>BF134&gt;#REF!</f>
        <v>#REF!</v>
      </c>
      <c r="BN134" t="s">
        <v>115</v>
      </c>
      <c r="BO134" s="1" t="s">
        <v>1736</v>
      </c>
      <c r="BP134">
        <v>4</v>
      </c>
      <c r="BQ134">
        <v>0</v>
      </c>
      <c r="BR134" s="1" t="s">
        <v>1737</v>
      </c>
      <c r="BS134" t="s">
        <v>1738</v>
      </c>
      <c r="BT134" s="1" t="s">
        <v>1739</v>
      </c>
      <c r="BU134" s="1"/>
      <c r="BV134" s="1"/>
      <c r="BW134" s="1"/>
      <c r="BX134" s="1"/>
      <c r="BY134" s="1"/>
      <c r="BZ134" s="1"/>
      <c r="CA134" s="1"/>
      <c r="CB134" s="1">
        <v>84</v>
      </c>
      <c r="CC134" s="6">
        <v>0.79</v>
      </c>
      <c r="CD134" s="1">
        <v>1652</v>
      </c>
      <c r="CE134" s="6">
        <v>0.02</v>
      </c>
      <c r="CF134" s="6">
        <f t="shared" si="15"/>
        <v>5.0847457627118647E-2</v>
      </c>
      <c r="CG134" s="7">
        <f t="shared" si="16"/>
        <v>0.94399999999999995</v>
      </c>
      <c r="CH134" s="1">
        <v>1</v>
      </c>
      <c r="CI134">
        <f>IFERROR(IF(AX134=[1]Sheet1!$L$2,VLOOKUP(CB134,[1]Sheet1!$X$3:$Y$7,2,TRUE),IF(AX134=[1]Sheet1!$L$3,VLOOKUP(CB134,[1]Sheet1!$Z$3:$AA$7,2,TRUE),VLOOKUP(CB134,[1]Sheet1!$AB$3:$AC$7,2,TRUE))),0)</f>
        <v>4</v>
      </c>
      <c r="CJ134" s="1">
        <f>IFERROR(VLOOKUP(CC134,[1]Sheet1!$U$3:$V$7,2,TRUE),0)</f>
        <v>5</v>
      </c>
      <c r="CK134" s="1">
        <f>MIN(IFERROR(IF(AX134=[1]Sheet1!$L$2,VLOOKUP(CE134,[1]Sheet1!$N$3:$O$7,2,TRUE),IF(AX134=[1]Sheet1!$L$3,VLOOKUP(CE134,[1]Sheet1!$P$3:$Q$6,2,TRUE),VLOOKUP(CE134,[1]Sheet1!$R$3:$S$6,2,TRUE))),0),INDEX([1]Sheet1!$I:$I,MATCH(CH134,[1]Sheet1!$A:$A,0)))</f>
        <v>3</v>
      </c>
      <c r="CL134" s="15">
        <f>INDEX([1]Sheet1!D:D,MATCH($CI134,[1]Sheet1!$A:$A,0))</f>
        <v>0</v>
      </c>
      <c r="CM134" s="15">
        <f>INDEX([1]Sheet1!E:E,MATCH($CI134,[1]Sheet1!$A:$A,0))</f>
        <v>0.5</v>
      </c>
      <c r="CN134" s="15">
        <f>INDEX([1]Sheet1!F:F,MATCH($CI134,[1]Sheet1!$A:$A,0))</f>
        <v>0</v>
      </c>
      <c r="CO134" s="15"/>
      <c r="CP134" s="16">
        <f>IF(COUNTA(CO134)&gt;0,MIN(MIN(SUMPRODUCT(CI134:CK134,CL134:CN134),INDEX([1]Sheet1!$H:$H,MATCH(CH134,[1]Sheet1!$A:$A,0)))+1,5),MIN(SUMPRODUCT(CI134:CK134,CL134:CN134),INDEX([1]Sheet1!$H:$H,MATCH(CH134,[1]Sheet1!$A:$A,0))))</f>
        <v>2.5</v>
      </c>
      <c r="CQ134" s="17" t="e">
        <f>SUMIFS([1]Rubric!Y:Y,[1]Rubric!V:V,BN134,[1]Rubric!W:W,P134)</f>
        <v>#VALUE!</v>
      </c>
      <c r="CR134" s="17" t="e">
        <f>INDEX([1]Rubric!D:D,MATCH(BP134,[1]Rubric!#REF!,0))</f>
        <v>#REF!</v>
      </c>
      <c r="CS134" s="17" t="e">
        <f>INDEX([1]Rubric!E:E,MATCH(Q134,[1]Rubric!#REF!,0))</f>
        <v>#REF!</v>
      </c>
      <c r="CT134" s="18" t="e">
        <f>SUM(CQ134:CS134)*[1]Rubric!$A$3</f>
        <v>#VALUE!</v>
      </c>
      <c r="CU134" s="29"/>
    </row>
    <row r="135" spans="1:99" ht="409.5" x14ac:dyDescent="0.25">
      <c r="A135">
        <v>134</v>
      </c>
      <c r="B135" s="21" t="s">
        <v>1740</v>
      </c>
      <c r="C135" t="str">
        <f t="shared" si="12"/>
        <v>134 - Tinuiti</v>
      </c>
      <c r="D135">
        <v>0</v>
      </c>
      <c r="E135" t="s">
        <v>1741</v>
      </c>
      <c r="F135" s="1" t="s">
        <v>1742</v>
      </c>
      <c r="G135" s="1" t="str">
        <f>IFERROR(INDEX([1]Apollo!$C$2:$R$2344,MATCH($C135,[1]Apollo!$B$2:$B$2344,0),MATCH(G$1,[1]Apollo!$C$1:$R$1,0)),"")</f>
        <v/>
      </c>
      <c r="H135" s="1"/>
      <c r="I135" s="1" t="str">
        <f>IFERROR(INDEX([1]Apollo!$C$2:$R$2344,MATCH($C135,[1]Apollo!$B$2:$B$2344,0),MATCH(I$1,[1]Apollo!$C$1:$R$1,0)),"")</f>
        <v/>
      </c>
      <c r="J135" t="s">
        <v>565</v>
      </c>
      <c r="K135" s="1" t="str">
        <f>IFERROR(INDEX([1]Apollo!$C$2:$R$2344,MATCH($C135,[1]Apollo!$B$2:$B$2344,0),MATCH(K$1,[1]Apollo!$C$1:$R$1,0)),"")</f>
        <v/>
      </c>
      <c r="L135" s="1" t="str">
        <f>IFERROR(INDEX([1]Apollo!$C$2:$R$2344,MATCH($C135,[1]Apollo!$B$2:$B$2344,0),MATCH(L$1,[1]Apollo!$C$1:$R$1,0)),"")</f>
        <v/>
      </c>
      <c r="M135" s="1" t="s">
        <v>1743</v>
      </c>
      <c r="N135" s="1" t="s">
        <v>1744</v>
      </c>
      <c r="O135" s="1" t="str">
        <f>IFERROR(INDEX([1]Apollo!$C$2:$R$2344,MATCH($C135,[1]Apollo!$B$2:$B$2344,0),MATCH(O$1,[1]Apollo!$C$1:$R$1,0)),"")</f>
        <v/>
      </c>
      <c r="P135" s="1">
        <v>4</v>
      </c>
      <c r="Q135" s="1">
        <v>1</v>
      </c>
      <c r="R135" s="12">
        <v>76729</v>
      </c>
      <c r="S135" s="12">
        <v>70780</v>
      </c>
      <c r="T135" s="13">
        <v>37987</v>
      </c>
      <c r="U135" t="s">
        <v>188</v>
      </c>
      <c r="V135" s="1" t="str">
        <f>IFERROR(INDEX([1]Apollo!$C$2:$R$2344,MATCH($C135,[1]Apollo!$B$2:$B$2344,0),MATCH(V$1,[1]Apollo!$C$1:$R$1,0)),"")</f>
        <v/>
      </c>
      <c r="W135" t="s">
        <v>165</v>
      </c>
      <c r="X135" s="1" t="str">
        <f>IFERROR(INDEX([1]Apollo!$C$2:$R$2344,MATCH($C135,[1]Apollo!$B$2:$B$2344,0),MATCH(X$1,[1]Apollo!$C$1:$R$1,0)),"")</f>
        <v/>
      </c>
      <c r="Y135" s="1" t="str">
        <f>IFERROR(INDEX([1]Apollo!$C$2:$R$2344,MATCH($C135,[1]Apollo!$B$2:$B$2344,0),MATCH(Y$1,[1]Apollo!$C$1:$R$1,0)),"")</f>
        <v/>
      </c>
      <c r="Z135" s="1" t="str">
        <f>IFERROR(INDEX([1]Apollo!$C$2:$R$2344,MATCH($C135,[1]Apollo!$B$2:$B$2344,0),MATCH(Z$1,[1]Apollo!$C$1:$R$1,0)),"")</f>
        <v/>
      </c>
      <c r="AA135" s="2" t="str">
        <f>IFERROR(INDEX([1]Apollo!$C$2:$R$2344,MATCH($C135,[1]Apollo!$B$2:$B$2344,0),MATCH(AA$1,[1]Apollo!$C$1:$R$1,0)),"")</f>
        <v/>
      </c>
      <c r="AB135" s="3" t="str">
        <f>IFERROR(INDEX([1]Apollo!$C$2:$R$2344,MATCH($C135,[1]Apollo!$B$2:$B$2344,0),MATCH(AB$1,[1]Apollo!$C$1:$R$1,0)),"")</f>
        <v/>
      </c>
      <c r="AC135" t="s">
        <v>1745</v>
      </c>
      <c r="AD135" s="1" t="str">
        <f>IFERROR(INDEX([1]Apollo!$C$2:$R$2344,MATCH($C135,[1]Apollo!$B$2:$B$2344,0),MATCH(AD$1,[1]Apollo!$C$1:$R$1,0)),"")</f>
        <v/>
      </c>
      <c r="AE135" s="22" t="s">
        <v>1746</v>
      </c>
      <c r="AG135" s="1" t="s">
        <v>103</v>
      </c>
      <c r="AH135" s="1"/>
      <c r="AI135" s="1"/>
      <c r="AJ135" s="14" t="s">
        <v>1747</v>
      </c>
      <c r="AK135" s="1" t="s">
        <v>149</v>
      </c>
      <c r="AL135" s="1" t="s">
        <v>449</v>
      </c>
      <c r="AM135" s="1" t="s">
        <v>151</v>
      </c>
      <c r="AN135" s="1" t="s">
        <v>106</v>
      </c>
      <c r="AO135" s="1" t="s">
        <v>152</v>
      </c>
      <c r="AP135" s="1" t="s">
        <v>153</v>
      </c>
      <c r="AQ135" s="1" t="e">
        <f>AE135=#REF!</f>
        <v>#REF!</v>
      </c>
      <c r="AR135" t="s">
        <v>1748</v>
      </c>
      <c r="AS135" s="1" t="str">
        <f>IFERROR(INDEX([1]Apollo!$C$2:$R$2344,MATCH($C135,[1]Apollo!$B$2:$B$2344,0),MATCH(AS$1,[1]Apollo!$C$1:$R$1,0)),"")</f>
        <v/>
      </c>
      <c r="AT135" s="1" t="str">
        <f t="shared" si="13"/>
        <v>https://www.linkedin.com/company/tinuiti/</v>
      </c>
      <c r="AU135" s="1" t="str">
        <f t="shared" si="14"/>
        <v>https://www.linkedin.com/company/tinuiti//insights</v>
      </c>
      <c r="AV135" t="s">
        <v>174</v>
      </c>
      <c r="AW135" s="1">
        <v>1100</v>
      </c>
      <c r="AX135" s="1" t="str">
        <f>VLOOKUP(AW135,[1]Sheet1!$K$1:$L$4,2,TRUE)</f>
        <v>&lt;10,000</v>
      </c>
      <c r="AY135" t="s">
        <v>114</v>
      </c>
      <c r="AZ135" t="s">
        <v>113</v>
      </c>
      <c r="BA135" s="23">
        <f>INDEX('[1]Glassdoor Scores'!C:C,MATCH($A135,'[1]Glassdoor Scores'!$A:$A,0))</f>
        <v>3.9</v>
      </c>
      <c r="BB135" t="str">
        <f>INDEX('[1]Glassdoor Scores'!B:B,MATCH($A135,'[1]Glassdoor Scores'!$A:$A,0))</f>
        <v>The Walt Disney Company</v>
      </c>
      <c r="BC135">
        <f>INDEX('[1]Glassdoor Scores'!D:D,MATCH($A135,'[1]Glassdoor Scores'!$A:$A,0))</f>
        <v>28000</v>
      </c>
      <c r="BD135">
        <f>INDEX('[1]Glassdoor Scores'!E:E,MATCH($A135,'[1]Glassdoor Scores'!$A:$A,0))</f>
        <v>3.4</v>
      </c>
      <c r="BE135">
        <f>INDEX('[1]Glassdoor Scores'!F:F,MATCH($A135,'[1]Glassdoor Scores'!$A:$A,0))</f>
        <v>3.5</v>
      </c>
      <c r="BF135" s="17">
        <f>INDEX('[1]Glassdoor Scores'!G:G,MATCH($A135,'[1]Glassdoor Scores'!$A:$A,0))</f>
        <v>4</v>
      </c>
      <c r="BG135" s="17">
        <f>INDEX('[1]Glassdoor Scores'!H:H,MATCH($A135,'[1]Glassdoor Scores'!$A:$A,0))</f>
        <v>0.78</v>
      </c>
      <c r="BH135" t="e">
        <f>BA135&lt;#REF!</f>
        <v>#REF!</v>
      </c>
      <c r="BI135" t="e">
        <f>BB135&gt;#REF!</f>
        <v>#REF!</v>
      </c>
      <c r="BJ135" t="e">
        <f>BC135&gt;#REF!</f>
        <v>#REF!</v>
      </c>
      <c r="BK135" t="e">
        <f>BD135&gt;#REF!</f>
        <v>#REF!</v>
      </c>
      <c r="BL135" t="e">
        <f>BE135&gt;#REF!</f>
        <v>#REF!</v>
      </c>
      <c r="BM135" t="e">
        <f>BF135&gt;#REF!</f>
        <v>#REF!</v>
      </c>
      <c r="BN135" t="s">
        <v>115</v>
      </c>
      <c r="BO135" s="1" t="s">
        <v>1749</v>
      </c>
      <c r="BP135">
        <v>5</v>
      </c>
      <c r="BQ135">
        <v>0</v>
      </c>
      <c r="BR135" s="1" t="s">
        <v>1750</v>
      </c>
      <c r="BS135" t="s">
        <v>1751</v>
      </c>
      <c r="BT135" s="1" t="s">
        <v>1752</v>
      </c>
      <c r="BU135" s="1"/>
      <c r="BV135" s="1"/>
      <c r="BW135" s="1"/>
      <c r="BX135" s="1"/>
      <c r="BY135" s="1"/>
      <c r="BZ135" s="1"/>
      <c r="CA135" s="1"/>
      <c r="CB135" s="1">
        <v>121</v>
      </c>
      <c r="CC135" s="6">
        <v>1.42</v>
      </c>
      <c r="CD135" s="1">
        <v>1198</v>
      </c>
      <c r="CE135" s="6">
        <v>0.03</v>
      </c>
      <c r="CF135" s="6">
        <f t="shared" si="15"/>
        <v>0.1010016694490818</v>
      </c>
      <c r="CG135" s="7">
        <f t="shared" si="16"/>
        <v>1.0890909090909091</v>
      </c>
      <c r="CH135" s="1">
        <v>1</v>
      </c>
      <c r="CI135">
        <f>IFERROR(IF(AX135=[1]Sheet1!$L$2,VLOOKUP(CB135,[1]Sheet1!$X$3:$Y$7,2,TRUE),IF(AX135=[1]Sheet1!$L$3,VLOOKUP(CB135,[1]Sheet1!$Z$3:$AA$7,2,TRUE),VLOOKUP(CB135,[1]Sheet1!$AB$3:$AC$7,2,TRUE))),0)</f>
        <v>4</v>
      </c>
      <c r="CJ135" s="1">
        <f>IFERROR(VLOOKUP(CC135,[1]Sheet1!$U$3:$V$7,2,TRUE),0)</f>
        <v>5</v>
      </c>
      <c r="CK135" s="1">
        <f>MIN(IFERROR(IF(AX135=[1]Sheet1!$L$2,VLOOKUP(CE135,[1]Sheet1!$N$3:$O$7,2,TRUE),IF(AX135=[1]Sheet1!$L$3,VLOOKUP(CE135,[1]Sheet1!$P$3:$Q$6,2,TRUE),VLOOKUP(CE135,[1]Sheet1!$R$3:$S$6,2,TRUE))),0),INDEX([1]Sheet1!$I:$I,MATCH(CH135,[1]Sheet1!$A:$A,0)))</f>
        <v>3</v>
      </c>
      <c r="CL135" s="15">
        <f>INDEX([1]Sheet1!D:D,MATCH($CI135,[1]Sheet1!$A:$A,0))</f>
        <v>0</v>
      </c>
      <c r="CM135" s="15">
        <f>INDEX([1]Sheet1!E:E,MATCH($CI135,[1]Sheet1!$A:$A,0))</f>
        <v>0.5</v>
      </c>
      <c r="CN135" s="15">
        <f>INDEX([1]Sheet1!F:F,MATCH($CI135,[1]Sheet1!$A:$A,0))</f>
        <v>0</v>
      </c>
      <c r="CO135" s="15"/>
      <c r="CP135" s="16">
        <f>IF(COUNTA(CO135)&gt;0,MIN(MIN(SUMPRODUCT(CI135:CK135,CL135:CN135),INDEX([1]Sheet1!$H:$H,MATCH(CH135,[1]Sheet1!$A:$A,0)))+1,5),MIN(SUMPRODUCT(CI135:CK135,CL135:CN135),INDEX([1]Sheet1!$H:$H,MATCH(CH135,[1]Sheet1!$A:$A,0))))</f>
        <v>2.5</v>
      </c>
      <c r="CQ135" s="17" t="e">
        <f>SUMIFS([1]Rubric!Y:Y,[1]Rubric!V:V,BN135,[1]Rubric!W:W,P135)</f>
        <v>#VALUE!</v>
      </c>
      <c r="CR135" s="17" t="e">
        <f>INDEX([1]Rubric!D:D,MATCH(BP135,[1]Rubric!#REF!,0))</f>
        <v>#REF!</v>
      </c>
      <c r="CS135" s="17" t="e">
        <f>INDEX([1]Rubric!E:E,MATCH(Q135,[1]Rubric!#REF!,0))</f>
        <v>#REF!</v>
      </c>
      <c r="CT135" s="18" t="e">
        <f>SUM(CQ135:CS135)*[1]Rubric!$A$3</f>
        <v>#VALUE!</v>
      </c>
      <c r="CU135" s="29"/>
    </row>
    <row r="136" spans="1:99" ht="409.5" x14ac:dyDescent="0.25">
      <c r="A136">
        <v>135</v>
      </c>
      <c r="B136" t="s">
        <v>1753</v>
      </c>
      <c r="C136" t="str">
        <f t="shared" si="12"/>
        <v>135 - Cloudstaff</v>
      </c>
      <c r="D136">
        <v>0</v>
      </c>
      <c r="E136" t="s">
        <v>1754</v>
      </c>
      <c r="F136" s="1" t="s">
        <v>1755</v>
      </c>
      <c r="G136" s="1" t="str">
        <f>IFERROR(INDEX([1]Apollo!$C$2:$R$2344,MATCH($C136,[1]Apollo!$B$2:$B$2344,0),MATCH(G$1,[1]Apollo!$C$1:$R$1,0)),"")</f>
        <v/>
      </c>
      <c r="H136" s="1" t="s">
        <v>1756</v>
      </c>
      <c r="I136" s="1" t="str">
        <f>IFERROR(INDEX([1]Apollo!$C$2:$R$2344,MATCH($C136,[1]Apollo!$B$2:$B$2344,0),MATCH(I$1,[1]Apollo!$C$1:$R$1,0)),"")</f>
        <v/>
      </c>
      <c r="J136" t="s">
        <v>489</v>
      </c>
      <c r="K136" s="1" t="str">
        <f>IFERROR(INDEX([1]Apollo!$C$2:$R$2344,MATCH($C136,[1]Apollo!$B$2:$B$2344,0),MATCH(K$1,[1]Apollo!$C$1:$R$1,0)),"")</f>
        <v/>
      </c>
      <c r="L136" s="1" t="str">
        <f>IFERROR(INDEX([1]Apollo!$C$2:$R$2344,MATCH($C136,[1]Apollo!$B$2:$B$2344,0),MATCH(L$1,[1]Apollo!$C$1:$R$1,0)),"")</f>
        <v/>
      </c>
      <c r="M136" s="1" t="s">
        <v>1757</v>
      </c>
      <c r="N136" s="1" t="s">
        <v>1758</v>
      </c>
      <c r="O136" s="1" t="str">
        <f>IFERROR(INDEX([1]Apollo!$C$2:$R$2344,MATCH($C136,[1]Apollo!$B$2:$B$2344,0),MATCH(O$1,[1]Apollo!$C$1:$R$1,0)),"")</f>
        <v/>
      </c>
      <c r="P136" s="1">
        <v>2.5</v>
      </c>
      <c r="Q136" s="1">
        <v>1</v>
      </c>
      <c r="R136" s="12">
        <v>22057</v>
      </c>
      <c r="S136" s="12">
        <v>19673</v>
      </c>
      <c r="T136" s="13">
        <v>40193</v>
      </c>
      <c r="U136" t="s">
        <v>99</v>
      </c>
      <c r="V136" s="1" t="str">
        <f>IFERROR(INDEX([1]Apollo!$C$2:$R$2344,MATCH($C136,[1]Apollo!$B$2:$B$2344,0),MATCH(V$1,[1]Apollo!$C$1:$R$1,0)),"")</f>
        <v/>
      </c>
      <c r="W136" t="s">
        <v>165</v>
      </c>
      <c r="X136" s="1" t="str">
        <f>IFERROR(INDEX([1]Apollo!$C$2:$R$2344,MATCH($C136,[1]Apollo!$B$2:$B$2344,0),MATCH(X$1,[1]Apollo!$C$1:$R$1,0)),"")</f>
        <v/>
      </c>
      <c r="Y136" s="1" t="str">
        <f>IFERROR(INDEX([1]Apollo!$C$2:$R$2344,MATCH($C136,[1]Apollo!$B$2:$B$2344,0),MATCH(Y$1,[1]Apollo!$C$1:$R$1,0)),"")</f>
        <v/>
      </c>
      <c r="Z136" s="1" t="str">
        <f>IFERROR(INDEX([1]Apollo!$C$2:$R$2344,MATCH($C136,[1]Apollo!$B$2:$B$2344,0),MATCH(Z$1,[1]Apollo!$C$1:$R$1,0)),"")</f>
        <v/>
      </c>
      <c r="AA136" s="2" t="str">
        <f>IFERROR(INDEX([1]Apollo!$C$2:$R$2344,MATCH($C136,[1]Apollo!$B$2:$B$2344,0),MATCH(AA$1,[1]Apollo!$C$1:$R$1,0)),"")</f>
        <v/>
      </c>
      <c r="AB136" s="3" t="str">
        <f>IFERROR(INDEX([1]Apollo!$C$2:$R$2344,MATCH($C136,[1]Apollo!$B$2:$B$2344,0),MATCH(AB$1,[1]Apollo!$C$1:$R$1,0)),"")</f>
        <v/>
      </c>
      <c r="AC136" t="s">
        <v>1759</v>
      </c>
      <c r="AD136" s="1" t="str">
        <f>IFERROR(INDEX([1]Apollo!$C$2:$R$2344,MATCH($C136,[1]Apollo!$B$2:$B$2344,0),MATCH(AD$1,[1]Apollo!$C$1:$R$1,0)),"")</f>
        <v/>
      </c>
      <c r="AE136" s="14" t="s">
        <v>1760</v>
      </c>
      <c r="AF136" s="1" t="s">
        <v>1624</v>
      </c>
      <c r="AG136" s="1" t="s">
        <v>169</v>
      </c>
      <c r="AH136" s="1"/>
      <c r="AI136" s="1"/>
      <c r="AJ136" s="14" t="s">
        <v>1761</v>
      </c>
      <c r="AK136" s="1" t="s">
        <v>311</v>
      </c>
      <c r="AL136" s="1" t="s">
        <v>403</v>
      </c>
      <c r="AM136" s="1" t="s">
        <v>1762</v>
      </c>
      <c r="AN136" s="1" t="s">
        <v>1038</v>
      </c>
      <c r="AO136" s="1" t="s">
        <v>437</v>
      </c>
      <c r="AP136" s="1" t="s">
        <v>1763</v>
      </c>
      <c r="AQ136" s="1" t="e">
        <f>AE136=#REF!</f>
        <v>#REF!</v>
      </c>
      <c r="AR136" t="s">
        <v>1764</v>
      </c>
      <c r="AS136" s="1" t="str">
        <f>IFERROR(INDEX([1]Apollo!$C$2:$R$2344,MATCH($C136,[1]Apollo!$B$2:$B$2344,0),MATCH(AS$1,[1]Apollo!$C$1:$R$1,0)),"")</f>
        <v/>
      </c>
      <c r="AT136" s="1" t="str">
        <f t="shared" si="13"/>
        <v>http://www.linkedin.com/company/2271585</v>
      </c>
      <c r="AU136" s="1" t="str">
        <f t="shared" si="14"/>
        <v>http://www.linkedin.com/company/2271585/insights</v>
      </c>
      <c r="AV136" t="s">
        <v>112</v>
      </c>
      <c r="AW136" s="1">
        <v>4800</v>
      </c>
      <c r="AX136" s="1" t="str">
        <f>VLOOKUP(AW136,[1]Sheet1!$K$1:$L$4,2,TRUE)</f>
        <v>&lt;10,000</v>
      </c>
      <c r="AY136" t="s">
        <v>138</v>
      </c>
      <c r="AZ136" t="s">
        <v>113</v>
      </c>
      <c r="BA136" s="4">
        <f>INDEX('[1]Glassdoor Scores'!C:C,MATCH($A136,'[1]Glassdoor Scores'!$A:$A,0))</f>
        <v>4.0999999999999996</v>
      </c>
      <c r="BB136" t="str">
        <f>INDEX('[1]Glassdoor Scores'!B:B,MATCH($A136,'[1]Glassdoor Scores'!$A:$A,0))</f>
        <v>Intapp</v>
      </c>
      <c r="BC136">
        <f>INDEX('[1]Glassdoor Scores'!D:D,MATCH($A136,'[1]Glassdoor Scores'!$A:$A,0))</f>
        <v>580</v>
      </c>
      <c r="BD136">
        <f>INDEX('[1]Glassdoor Scores'!E:E,MATCH($A136,'[1]Glassdoor Scores'!$A:$A,0))</f>
        <v>3.8</v>
      </c>
      <c r="BE136">
        <f>INDEX('[1]Glassdoor Scores'!F:F,MATCH($A136,'[1]Glassdoor Scores'!$A:$A,0))</f>
        <v>3.9</v>
      </c>
      <c r="BF136" s="5">
        <f>INDEX('[1]Glassdoor Scores'!G:G,MATCH($A136,'[1]Glassdoor Scores'!$A:$A,0))</f>
        <v>4.2</v>
      </c>
      <c r="BG136" s="5">
        <f>INDEX('[1]Glassdoor Scores'!H:H,MATCH($A136,'[1]Glassdoor Scores'!$A:$A,0))</f>
        <v>0.89</v>
      </c>
      <c r="BH136" t="e">
        <f>BA136&lt;#REF!</f>
        <v>#REF!</v>
      </c>
      <c r="BI136" t="e">
        <f>BB136&gt;#REF!</f>
        <v>#REF!</v>
      </c>
      <c r="BJ136" t="e">
        <f>BC136&gt;#REF!</f>
        <v>#REF!</v>
      </c>
      <c r="BK136" t="e">
        <f>BD136&gt;#REF!</f>
        <v>#REF!</v>
      </c>
      <c r="BL136" t="e">
        <f>BE136&gt;#REF!</f>
        <v>#REF!</v>
      </c>
      <c r="BM136" t="e">
        <f>BF136&gt;#REF!</f>
        <v>#REF!</v>
      </c>
      <c r="BN136" t="s">
        <v>115</v>
      </c>
      <c r="BO136" s="1" t="s">
        <v>1765</v>
      </c>
      <c r="BP136">
        <v>5</v>
      </c>
      <c r="BQ136">
        <v>0</v>
      </c>
      <c r="BR136" s="1" t="s">
        <v>1766</v>
      </c>
      <c r="BS136" t="s">
        <v>1767</v>
      </c>
      <c r="BT136" s="1" t="s">
        <v>1768</v>
      </c>
      <c r="BU136" s="1"/>
      <c r="BV136" s="1"/>
      <c r="BW136" s="1"/>
      <c r="BX136" s="1"/>
      <c r="BY136" s="1"/>
      <c r="BZ136" s="1"/>
      <c r="CA136" s="1"/>
      <c r="CB136" s="1">
        <v>118</v>
      </c>
      <c r="CC136" s="6">
        <v>2.4700000000000002</v>
      </c>
      <c r="CD136" s="1">
        <v>4910</v>
      </c>
      <c r="CE136" s="6">
        <v>0.01</v>
      </c>
      <c r="CF136" s="6">
        <f t="shared" si="15"/>
        <v>2.4032586558044806E-2</v>
      </c>
      <c r="CG136" s="7">
        <f t="shared" si="16"/>
        <v>1.0229166666666667</v>
      </c>
      <c r="CH136" s="1">
        <v>1</v>
      </c>
      <c r="CI136">
        <f>IFERROR(IF(AX136=[1]Sheet1!$L$2,VLOOKUP(CB136,[1]Sheet1!$X$3:$Y$7,2,TRUE),IF(AX136=[1]Sheet1!$L$3,VLOOKUP(CB136,[1]Sheet1!$Z$3:$AA$7,2,TRUE),VLOOKUP(CB136,[1]Sheet1!$AB$3:$AC$7,2,TRUE))),0)</f>
        <v>4</v>
      </c>
      <c r="CJ136" s="1">
        <f>IFERROR(VLOOKUP(CC136,[1]Sheet1!$U$3:$V$7,2,TRUE),0)</f>
        <v>5</v>
      </c>
      <c r="CK136" s="1">
        <f>MIN(IFERROR(IF(AX136=[1]Sheet1!$L$2,VLOOKUP(CE136,[1]Sheet1!$N$3:$O$7,2,TRUE),IF(AX136=[1]Sheet1!$L$3,VLOOKUP(CE136,[1]Sheet1!$P$3:$Q$6,2,TRUE),VLOOKUP(CE136,[1]Sheet1!$R$3:$S$6,2,TRUE))),0),INDEX([1]Sheet1!$I:$I,MATCH(CH136,[1]Sheet1!$A:$A,0)))</f>
        <v>3</v>
      </c>
      <c r="CL136" s="15">
        <f>INDEX([1]Sheet1!D:D,MATCH($CI136,[1]Sheet1!$A:$A,0))</f>
        <v>0</v>
      </c>
      <c r="CM136" s="15">
        <f>INDEX([1]Sheet1!E:E,MATCH($CI136,[1]Sheet1!$A:$A,0))</f>
        <v>0.5</v>
      </c>
      <c r="CN136" s="15">
        <f>INDEX([1]Sheet1!F:F,MATCH($CI136,[1]Sheet1!$A:$A,0))</f>
        <v>0</v>
      </c>
      <c r="CO136" s="15"/>
      <c r="CP136" s="16">
        <f>MIN(SUMPRODUCT(CI136:CK136,CL136:CN136),INDEX([1]Sheet1!$H:$H,MATCH(CH136,[1]Sheet1!$A:$A,0)))</f>
        <v>2.5</v>
      </c>
      <c r="CQ136" s="17" t="e">
        <f>SUMIFS([1]Rubric!Y:Y,[1]Rubric!V:V,BN136,[1]Rubric!W:W,P136)</f>
        <v>#VALUE!</v>
      </c>
      <c r="CR136" s="5" t="e">
        <f>INDEX([1]Rubric!D:D,MATCH(BP136,[1]Rubric!#REF!,0))</f>
        <v>#REF!</v>
      </c>
      <c r="CS136" s="5" t="e">
        <f>INDEX([1]Rubric!E:E,MATCH(Q136,[1]Rubric!#REF!,0))</f>
        <v>#REF!</v>
      </c>
      <c r="CT136" s="18" t="e">
        <f>SUM(CQ136:CS136)*[1]Rubric!$A$3</f>
        <v>#VALUE!</v>
      </c>
      <c r="CU136" s="29"/>
    </row>
    <row r="137" spans="1:99" ht="409.5" x14ac:dyDescent="0.25">
      <c r="A137">
        <v>136</v>
      </c>
      <c r="B137" t="s">
        <v>1769</v>
      </c>
      <c r="C137" t="str">
        <f t="shared" si="12"/>
        <v>136 - Booz Allen Hamilton</v>
      </c>
      <c r="D137">
        <v>0</v>
      </c>
      <c r="F137" s="1"/>
      <c r="G137" s="1" t="e">
        <f>INDEX([1]Apollo!$C$2:$R$2344,MATCH($C137,[1]Apollo!$A$2:$A$2344,0),MATCH(G$1,[1]Apollo!$C$1:$R$1,0))</f>
        <v>#N/A</v>
      </c>
      <c r="H137" s="1" t="s">
        <v>1141</v>
      </c>
      <c r="I137" s="1" t="e">
        <f>INDEX([1]Apollo!$C$2:$R$2344,MATCH($C137,[1]Apollo!$A$2:$A$2344,0),MATCH(I$1,[1]Apollo!$C$1:$R$1,0))</f>
        <v>#N/A</v>
      </c>
      <c r="K137" s="1" t="e">
        <f>INDEX([1]Apollo!$C$2:$R$2344,MATCH($C137,[1]Apollo!$A$2:$A$2344,0),MATCH(K$1,[1]Apollo!$C$1:$R$1,0))</f>
        <v>#N/A</v>
      </c>
      <c r="L137" s="1" t="e">
        <f>INDEX([1]Apollo!$C$2:$R$2344,MATCH($C137,[1]Apollo!$A$2:$A$2344,0),MATCH(L$1,[1]Apollo!$C$1:$R$1,0))</f>
        <v>#N/A</v>
      </c>
      <c r="M137" s="1"/>
      <c r="N137" s="1"/>
      <c r="O137" s="1" t="e">
        <f>INDEX([1]Apollo!$C$2:$R$2344,MATCH($C137,[1]Apollo!$A$2:$A$2344,0),MATCH(O$1,[1]Apollo!$C$1:$R$1,0))</f>
        <v>#N/A</v>
      </c>
      <c r="P137" s="1">
        <v>2.5</v>
      </c>
      <c r="Q137" s="1">
        <v>2</v>
      </c>
      <c r="V137" s="1" t="e">
        <f>INDEX([1]Apollo!$C$2:$R$2344,MATCH($C137,[1]Apollo!$A$2:$A$2344,0),MATCH(V$1,[1]Apollo!$C$1:$R$1,0))</f>
        <v>#N/A</v>
      </c>
      <c r="X137" s="1" t="e">
        <f>INDEX([1]Apollo!$C$2:$R$2344,MATCH($C137,[1]Apollo!$A$2:$A$2344,0),MATCH(X$1,[1]Apollo!$C$1:$R$1,0))</f>
        <v>#N/A</v>
      </c>
      <c r="Y137" s="1" t="e">
        <f>INDEX([1]Apollo!$C$2:$R$2344,MATCH($C137,[1]Apollo!$A$2:$A$2344,0),MATCH(Y$1,[1]Apollo!$C$1:$R$1,0))</f>
        <v>#N/A</v>
      </c>
      <c r="Z137" s="1" t="e">
        <f>INDEX([1]Apollo!$C$2:$R$2344,MATCH($C137,[1]Apollo!$A$2:$A$2344,0),MATCH(Z$1,[1]Apollo!$C$1:$R$1,0))</f>
        <v>#N/A</v>
      </c>
      <c r="AA137" s="2" t="e">
        <f>INDEX([1]Apollo!$C$2:$R$2344,MATCH($C137,[1]Apollo!$A$2:$A$2344,0),MATCH(AA$1,[1]Apollo!$C$1:$R$1,0))</f>
        <v>#N/A</v>
      </c>
      <c r="AB137" s="3" t="e">
        <f>INDEX([1]Apollo!$C$2:$R$2344,MATCH($C137,[1]Apollo!$A$2:$A$2344,0),MATCH(AB$1,[1]Apollo!$C$1:$R$1,0))</f>
        <v>#N/A</v>
      </c>
      <c r="AD137" s="1" t="e">
        <f>INDEX([1]Apollo!$C$2:$R$2344,MATCH($C137,[1]Apollo!$A$2:$A$2344,0),MATCH(AD$1,[1]Apollo!$C$1:$R$1,0))</f>
        <v>#N/A</v>
      </c>
      <c r="AE137" s="1" t="s">
        <v>1770</v>
      </c>
      <c r="AF137" s="1" t="s">
        <v>1771</v>
      </c>
      <c r="AG137" s="1" t="s">
        <v>169</v>
      </c>
      <c r="AH137" s="14" t="s">
        <v>1772</v>
      </c>
      <c r="AI137" s="1" t="s">
        <v>1222</v>
      </c>
      <c r="AJ137" s="14" t="s">
        <v>1773</v>
      </c>
      <c r="AK137" s="1" t="s">
        <v>105</v>
      </c>
      <c r="AL137" s="1" t="s">
        <v>403</v>
      </c>
      <c r="AM137" s="1" t="s">
        <v>151</v>
      </c>
      <c r="AN137" s="1" t="s">
        <v>106</v>
      </c>
      <c r="AO137" s="1" t="s">
        <v>404</v>
      </c>
      <c r="AP137" s="1" t="s">
        <v>645</v>
      </c>
      <c r="AQ137" s="1" t="e">
        <f>AE137=#REF!</f>
        <v>#REF!</v>
      </c>
      <c r="AS137" s="1" t="e">
        <f>INDEX([1]Apollo!$C$2:$R$2344,MATCH($C137,[1]Apollo!$A$2:$A$2344,0),MATCH(AS$1,[1]Apollo!$C$1:$R$1,0))</f>
        <v>#N/A</v>
      </c>
      <c r="AT137" s="1" t="e">
        <f t="shared" si="13"/>
        <v>#N/A</v>
      </c>
      <c r="AU137" s="1" t="e">
        <f t="shared" si="14"/>
        <v>#N/A</v>
      </c>
      <c r="AW137" s="1" t="e">
        <f>INDEX([1]Apollo!$C$2:$R$2344,MATCH($C137,[1]Apollo!$A$2:$A$2344,0),MATCH(AW$1,[1]Apollo!$C$1:$R$1,0))</f>
        <v>#N/A</v>
      </c>
      <c r="AX137" s="1" t="e">
        <f>VLOOKUP(AW137,[1]Sheet1!$K$1:$L$4,2,TRUE)</f>
        <v>#N/A</v>
      </c>
      <c r="BA137">
        <v>12000</v>
      </c>
      <c r="BB137">
        <v>4.0999999999999996</v>
      </c>
      <c r="BC137">
        <v>4</v>
      </c>
      <c r="BD137">
        <v>3.7</v>
      </c>
      <c r="BE137">
        <v>4.0999999999999996</v>
      </c>
      <c r="BF137" s="5">
        <v>0.93</v>
      </c>
      <c r="BG137" s="5">
        <v>0.95</v>
      </c>
      <c r="BH137" t="e">
        <f>BA137&lt;#REF!</f>
        <v>#REF!</v>
      </c>
      <c r="BI137" t="e">
        <f>BB137&gt;#REF!</f>
        <v>#REF!</v>
      </c>
      <c r="BJ137" t="e">
        <f>BC137&gt;#REF!</f>
        <v>#REF!</v>
      </c>
      <c r="BK137" t="e">
        <f>BD137&gt;#REF!</f>
        <v>#REF!</v>
      </c>
      <c r="BL137" t="e">
        <f>BE137&gt;#REF!</f>
        <v>#REF!</v>
      </c>
      <c r="BM137" s="5" t="e">
        <f>BF137&gt;#REF!</f>
        <v>#REF!</v>
      </c>
      <c r="BN137" t="s">
        <v>175</v>
      </c>
      <c r="BO137" s="1" t="s">
        <v>1774</v>
      </c>
      <c r="BP137">
        <v>4</v>
      </c>
      <c r="BQ137">
        <v>3</v>
      </c>
      <c r="BR137" s="1" t="s">
        <v>1775</v>
      </c>
      <c r="BS137" t="s">
        <v>1776</v>
      </c>
      <c r="BT137" s="1" t="s">
        <v>1777</v>
      </c>
      <c r="BU137" s="1"/>
      <c r="BV137" s="1"/>
      <c r="BW137" s="1"/>
      <c r="BX137" s="1"/>
      <c r="BY137" s="1"/>
      <c r="BZ137" s="1"/>
      <c r="CA137" s="1"/>
      <c r="CB137" s="1">
        <v>3116</v>
      </c>
      <c r="CC137" s="6">
        <v>0.22</v>
      </c>
      <c r="CD137" s="1">
        <v>37265</v>
      </c>
      <c r="CE137" s="6">
        <v>0</v>
      </c>
      <c r="CF137" s="6">
        <f t="shared" si="15"/>
        <v>8.361733530122098E-2</v>
      </c>
      <c r="CG137" s="7" t="e">
        <f t="shared" si="16"/>
        <v>#N/A</v>
      </c>
      <c r="CH137" s="1">
        <v>1</v>
      </c>
      <c r="CI137">
        <f>IFERROR(IF(AX137=[1]Sheet1!$L$2,VLOOKUP(CB137,[1]Sheet1!$X$3:$Y$7,2,TRUE),IF(AX137=[1]Sheet1!$L$3,VLOOKUP(CB137,[1]Sheet1!$Z$3:$AA$7,2,TRUE),VLOOKUP(CB137,[1]Sheet1!$AB$3:$AC$7,2,TRUE))),0)</f>
        <v>0</v>
      </c>
      <c r="CJ137" s="1">
        <f>IFERROR(VLOOKUP(CC137,[1]Sheet1!$U$3:$V$7,2,TRUE),0)</f>
        <v>4</v>
      </c>
      <c r="CK137" s="1">
        <f>MIN(IFERROR(IF(AX137=[1]Sheet1!$L$2,VLOOKUP(CE137,[1]Sheet1!$N$3:$O$7,2,TRUE),IF(AX137=[1]Sheet1!$L$3,VLOOKUP(CE137,[1]Sheet1!$P$3:$Q$6,2,TRUE),VLOOKUP(CE137,[1]Sheet1!$R$3:$S$6,2,TRUE))),0),INDEX([1]Sheet1!$I:$I,MATCH(CH137,[1]Sheet1!$A:$A,0)))</f>
        <v>0</v>
      </c>
      <c r="CL137" s="15" t="e">
        <f>INDEX([1]Sheet1!D:D,MATCH($CI137,[1]Sheet1!$A:$A,0))</f>
        <v>#N/A</v>
      </c>
      <c r="CM137" s="15" t="e">
        <f>INDEX([1]Sheet1!E:E,MATCH($CI137,[1]Sheet1!$A:$A,0))</f>
        <v>#N/A</v>
      </c>
      <c r="CN137" s="15" t="e">
        <f>INDEX([1]Sheet1!F:F,MATCH($CI137,[1]Sheet1!$A:$A,0))</f>
        <v>#N/A</v>
      </c>
      <c r="CO137" s="15"/>
      <c r="CP137" s="16" t="e">
        <f>MIN(SUMPRODUCT(CI137:CK137,CL137:CN137),INDEX([1]Sheet1!$H:$H,MATCH(CH137,[1]Sheet1!$A:$A,0)))</f>
        <v>#N/A</v>
      </c>
      <c r="CQ137" s="17" t="e">
        <f>SUMIFS([1]Rubric!Y:Y,[1]Rubric!V:V,BN137,[1]Rubric!W:W,P137)</f>
        <v>#VALUE!</v>
      </c>
      <c r="CR137" s="5" t="e">
        <f>INDEX([1]Rubric!D:D,MATCH(BP137,[1]Rubric!#REF!,0))</f>
        <v>#REF!</v>
      </c>
      <c r="CS137" s="5" t="e">
        <f>INDEX([1]Rubric!E:E,MATCH(Q137,[1]Rubric!#REF!,0))</f>
        <v>#REF!</v>
      </c>
      <c r="CT137" s="18" t="e">
        <f>SUM(CQ137:CS137)*[1]Rubric!$A$3</f>
        <v>#VALUE!</v>
      </c>
      <c r="CU137" s="29"/>
    </row>
    <row r="138" spans="1:99" ht="409.5" x14ac:dyDescent="0.25">
      <c r="A138">
        <v>137</v>
      </c>
      <c r="B138" t="s">
        <v>1778</v>
      </c>
      <c r="C138" t="str">
        <f t="shared" si="12"/>
        <v>137 - SUSE</v>
      </c>
      <c r="D138">
        <v>0</v>
      </c>
      <c r="E138" t="s">
        <v>1779</v>
      </c>
      <c r="F138" s="1" t="s">
        <v>1780</v>
      </c>
      <c r="G138" s="1" t="str">
        <f>IFERROR(INDEX([1]Apollo!$C$2:$R$2344,MATCH($C138,[1]Apollo!$B$2:$B$2344,0),MATCH(G$1,[1]Apollo!$C$1:$R$1,0)),"")</f>
        <v/>
      </c>
      <c r="H138" s="1"/>
      <c r="I138" s="1" t="str">
        <f>IFERROR(INDEX([1]Apollo!$C$2:$R$2344,MATCH($C138,[1]Apollo!$B$2:$B$2344,0),MATCH(I$1,[1]Apollo!$C$1:$R$1,0)),"")</f>
        <v/>
      </c>
      <c r="J138" t="s">
        <v>1781</v>
      </c>
      <c r="K138" s="1" t="str">
        <f>IFERROR(INDEX([1]Apollo!$C$2:$R$2344,MATCH($C138,[1]Apollo!$B$2:$B$2344,0),MATCH(K$1,[1]Apollo!$C$1:$R$1,0)),"")</f>
        <v/>
      </c>
      <c r="L138" s="1" t="str">
        <f>IFERROR(INDEX([1]Apollo!$C$2:$R$2344,MATCH($C138,[1]Apollo!$B$2:$B$2344,0),MATCH(L$1,[1]Apollo!$C$1:$R$1,0)),"")</f>
        <v/>
      </c>
      <c r="M138" s="1" t="s">
        <v>1782</v>
      </c>
      <c r="N138" s="1" t="s">
        <v>1783</v>
      </c>
      <c r="O138" s="1" t="str">
        <f>IFERROR(INDEX([1]Apollo!$C$2:$R$2344,MATCH($C138,[1]Apollo!$B$2:$B$2344,0),MATCH(O$1,[1]Apollo!$C$1:$R$1,0)),"")</f>
        <v/>
      </c>
      <c r="P138" s="1">
        <v>2</v>
      </c>
      <c r="Q138" s="1">
        <v>2</v>
      </c>
      <c r="R138" s="12">
        <v>21513</v>
      </c>
      <c r="S138" s="12">
        <v>19179</v>
      </c>
      <c r="T138" s="13">
        <v>33604</v>
      </c>
      <c r="U138" t="s">
        <v>188</v>
      </c>
      <c r="V138" s="1" t="str">
        <f>IFERROR(INDEX([1]Apollo!$C$2:$R$2344,MATCH($C138,[1]Apollo!$B$2:$B$2344,0),MATCH(V$1,[1]Apollo!$C$1:$R$1,0)),"")</f>
        <v/>
      </c>
      <c r="W138" t="s">
        <v>231</v>
      </c>
      <c r="X138" s="1" t="str">
        <f>IFERROR(INDEX([1]Apollo!$C$2:$R$2344,MATCH($C138,[1]Apollo!$B$2:$B$2344,0),MATCH(X$1,[1]Apollo!$C$1:$R$1,0)),"")</f>
        <v/>
      </c>
      <c r="Y138" s="1" t="str">
        <f>IFERROR(INDEX([1]Apollo!$C$2:$R$2344,MATCH($C138,[1]Apollo!$B$2:$B$2344,0),MATCH(Y$1,[1]Apollo!$C$1:$R$1,0)),"")</f>
        <v/>
      </c>
      <c r="Z138" s="1" t="str">
        <f>IFERROR(INDEX([1]Apollo!$C$2:$R$2344,MATCH($C138,[1]Apollo!$B$2:$B$2344,0),MATCH(Z$1,[1]Apollo!$C$1:$R$1,0)),"")</f>
        <v/>
      </c>
      <c r="AA138" s="2" t="str">
        <f>IFERROR(INDEX([1]Apollo!$C$2:$R$2344,MATCH($C138,[1]Apollo!$B$2:$B$2344,0),MATCH(AA$1,[1]Apollo!$C$1:$R$1,0)),"")</f>
        <v/>
      </c>
      <c r="AB138" s="3" t="str">
        <f>IFERROR(INDEX([1]Apollo!$C$2:$R$2344,MATCH($C138,[1]Apollo!$B$2:$B$2344,0),MATCH(AB$1,[1]Apollo!$C$1:$R$1,0)),"")</f>
        <v/>
      </c>
      <c r="AC138" t="s">
        <v>1784</v>
      </c>
      <c r="AD138" s="1" t="str">
        <f>IFERROR(INDEX([1]Apollo!$C$2:$R$2344,MATCH($C138,[1]Apollo!$B$2:$B$2344,0),MATCH(AD$1,[1]Apollo!$C$1:$R$1,0)),"")</f>
        <v/>
      </c>
      <c r="AE138" s="14" t="s">
        <v>1785</v>
      </c>
      <c r="AF138" s="1" t="s">
        <v>1658</v>
      </c>
      <c r="AG138" s="1" t="s">
        <v>169</v>
      </c>
      <c r="AH138" s="1"/>
      <c r="AI138" s="1"/>
      <c r="AJ138" s="14" t="s">
        <v>1786</v>
      </c>
      <c r="AK138" s="1" t="s">
        <v>149</v>
      </c>
      <c r="AL138" s="1" t="s">
        <v>203</v>
      </c>
      <c r="AM138" s="1" t="s">
        <v>151</v>
      </c>
      <c r="AN138" s="1" t="s">
        <v>106</v>
      </c>
      <c r="AO138" s="1" t="s">
        <v>152</v>
      </c>
      <c r="AP138" s="1" t="s">
        <v>153</v>
      </c>
      <c r="AQ138" s="1" t="e">
        <f>AE138=#REF!</f>
        <v>#REF!</v>
      </c>
      <c r="AR138" t="s">
        <v>1787</v>
      </c>
      <c r="AS138" s="1" t="str">
        <f>IFERROR(INDEX([1]Apollo!$C$2:$R$2344,MATCH($C138,[1]Apollo!$B$2:$B$2344,0),MATCH(AS$1,[1]Apollo!$C$1:$R$1,0)),"")</f>
        <v/>
      </c>
      <c r="AT138" s="1" t="str">
        <f t="shared" si="13"/>
        <v>https://www.linkedin.com/company/suse</v>
      </c>
      <c r="AU138" s="1" t="str">
        <f t="shared" si="14"/>
        <v>https://www.linkedin.com/company/suse/insights</v>
      </c>
      <c r="AV138" t="s">
        <v>174</v>
      </c>
      <c r="AW138" s="1">
        <v>2500</v>
      </c>
      <c r="AX138" s="1" t="str">
        <f>VLOOKUP(AW138,[1]Sheet1!$K$1:$L$4,2,TRUE)</f>
        <v>&lt;10,000</v>
      </c>
      <c r="AY138" t="s">
        <v>113</v>
      </c>
      <c r="AZ138" t="s">
        <v>113</v>
      </c>
      <c r="BA138" s="23">
        <f>INDEX('[1]Glassdoor Scores'!C:C,MATCH($A138,'[1]Glassdoor Scores'!$A:$A,0))</f>
        <v>4.2</v>
      </c>
      <c r="BB138" t="str">
        <f>INDEX('[1]Glassdoor Scores'!B:B,MATCH($A138,'[1]Glassdoor Scores'!$A:$A,0))</f>
        <v>Cisco</v>
      </c>
      <c r="BC138">
        <f>INDEX('[1]Glassdoor Scores'!D:D,MATCH($A138,'[1]Glassdoor Scores'!$A:$A,0))</f>
        <v>38500</v>
      </c>
      <c r="BD138">
        <f>INDEX('[1]Glassdoor Scores'!E:E,MATCH($A138,'[1]Glassdoor Scores'!$A:$A,0))</f>
        <v>4.0999999999999996</v>
      </c>
      <c r="BE138">
        <f>INDEX('[1]Glassdoor Scores'!F:F,MATCH($A138,'[1]Glassdoor Scores'!$A:$A,0))</f>
        <v>3.9</v>
      </c>
      <c r="BF138" s="17">
        <f>INDEX('[1]Glassdoor Scores'!G:G,MATCH($A138,'[1]Glassdoor Scores'!$A:$A,0))</f>
        <v>4.3</v>
      </c>
      <c r="BG138" s="17">
        <f>INDEX('[1]Glassdoor Scores'!H:H,MATCH($A138,'[1]Glassdoor Scores'!$A:$A,0))</f>
        <v>0.91</v>
      </c>
      <c r="BH138" t="e">
        <f>BA138&lt;#REF!</f>
        <v>#REF!</v>
      </c>
      <c r="BI138" t="e">
        <f>BB138&gt;#REF!</f>
        <v>#REF!</v>
      </c>
      <c r="BJ138" t="e">
        <f>BC138&gt;#REF!</f>
        <v>#REF!</v>
      </c>
      <c r="BK138" t="e">
        <f>BD138&gt;#REF!</f>
        <v>#REF!</v>
      </c>
      <c r="BL138" t="e">
        <f>BE138&gt;#REF!</f>
        <v>#REF!</v>
      </c>
      <c r="BM138" t="e">
        <f>BF138&gt;#REF!</f>
        <v>#REF!</v>
      </c>
      <c r="BN138" t="s">
        <v>115</v>
      </c>
      <c r="BO138" s="1" t="s">
        <v>1788</v>
      </c>
      <c r="BP138">
        <v>5</v>
      </c>
      <c r="BQ138">
        <v>0</v>
      </c>
      <c r="BR138" s="1" t="s">
        <v>1789</v>
      </c>
      <c r="BS138" t="s">
        <v>1790</v>
      </c>
      <c r="BT138" s="1" t="s">
        <v>1791</v>
      </c>
      <c r="BU138" s="1"/>
      <c r="BV138" s="1"/>
      <c r="BW138" s="1"/>
      <c r="BX138" s="1"/>
      <c r="BY138" s="1"/>
      <c r="BZ138" s="1"/>
      <c r="CA138" s="1"/>
      <c r="CB138" s="1">
        <v>213</v>
      </c>
      <c r="CC138" s="6">
        <v>0.18</v>
      </c>
      <c r="CD138" s="1">
        <v>2728</v>
      </c>
      <c r="CE138" s="6">
        <v>0.01</v>
      </c>
      <c r="CF138" s="6">
        <f t="shared" si="15"/>
        <v>7.8079178885630499E-2</v>
      </c>
      <c r="CG138" s="7">
        <f t="shared" si="16"/>
        <v>1.0911999999999999</v>
      </c>
      <c r="CH138" s="1">
        <v>1</v>
      </c>
      <c r="CI138">
        <f>IFERROR(IF(AX138=[1]Sheet1!$L$2,VLOOKUP(CB138,[1]Sheet1!$X$3:$Y$7,2,TRUE),IF(AX138=[1]Sheet1!$L$3,VLOOKUP(CB138,[1]Sheet1!$Z$3:$AA$7,2,TRUE),VLOOKUP(CB138,[1]Sheet1!$AB$3:$AC$7,2,TRUE))),0)</f>
        <v>5</v>
      </c>
      <c r="CJ138" s="1">
        <f>IFERROR(VLOOKUP(CC138,[1]Sheet1!$U$3:$V$7,2,TRUE),0)</f>
        <v>4</v>
      </c>
      <c r="CK138" s="1">
        <f>MIN(IFERROR(IF(AX138=[1]Sheet1!$L$2,VLOOKUP(CE138,[1]Sheet1!$N$3:$O$7,2,TRUE),IF(AX138=[1]Sheet1!$L$3,VLOOKUP(CE138,[1]Sheet1!$P$3:$Q$6,2,TRUE),VLOOKUP(CE138,[1]Sheet1!$R$3:$S$6,2,TRUE))),0),INDEX([1]Sheet1!$I:$I,MATCH(CH138,[1]Sheet1!$A:$A,0)))</f>
        <v>3</v>
      </c>
      <c r="CL138" s="15">
        <f>INDEX([1]Sheet1!D:D,MATCH($CI138,[1]Sheet1!$A:$A,0))</f>
        <v>0</v>
      </c>
      <c r="CM138" s="15">
        <f>INDEX([1]Sheet1!E:E,MATCH($CI138,[1]Sheet1!$A:$A,0))</f>
        <v>0</v>
      </c>
      <c r="CN138" s="15">
        <f>INDEX([1]Sheet1!F:F,MATCH($CI138,[1]Sheet1!$A:$A,0))</f>
        <v>0.5</v>
      </c>
      <c r="CO138" s="15"/>
      <c r="CP138" s="16">
        <f>MIN(SUMPRODUCT(CI138:CK138,CL138:CN138),INDEX([1]Sheet1!$H:$H,MATCH(CH138,[1]Sheet1!$A:$A,0)))</f>
        <v>1.5</v>
      </c>
      <c r="CQ138" s="17" t="e">
        <f>SUMIFS([1]Rubric!Y:Y,[1]Rubric!V:V,BN138,[1]Rubric!W:W,P138)</f>
        <v>#VALUE!</v>
      </c>
      <c r="CR138" s="17" t="e">
        <f>INDEX([1]Rubric!D:D,MATCH(BP138,[1]Rubric!#REF!,0))</f>
        <v>#REF!</v>
      </c>
      <c r="CS138" s="17" t="e">
        <f>INDEX([1]Rubric!E:E,MATCH(Q138,[1]Rubric!#REF!,0))</f>
        <v>#REF!</v>
      </c>
      <c r="CT138" s="18" t="e">
        <f>SUM(CQ138:CS138)*[1]Rubric!$A$3</f>
        <v>#VALUE!</v>
      </c>
      <c r="CU138" s="29"/>
    </row>
    <row r="139" spans="1:99" ht="409.5" x14ac:dyDescent="0.25">
      <c r="A139">
        <v>138</v>
      </c>
      <c r="B139" t="s">
        <v>1792</v>
      </c>
      <c r="C139" t="str">
        <f t="shared" si="12"/>
        <v>138 - Palo Alto Networks</v>
      </c>
      <c r="D139">
        <v>0</v>
      </c>
      <c r="E139" t="s">
        <v>1793</v>
      </c>
      <c r="F139" s="1" t="s">
        <v>1794</v>
      </c>
      <c r="G139" s="1" t="str">
        <f>IFERROR(INDEX([1]Apollo!$C$2:$R$2344,MATCH($C139,[1]Apollo!$B$2:$B$2344,0),MATCH(G$1,[1]Apollo!$C$1:$R$1,0)),"")</f>
        <v/>
      </c>
      <c r="H139" s="1" t="s">
        <v>1158</v>
      </c>
      <c r="I139" s="1" t="str">
        <f>IFERROR(INDEX([1]Apollo!$C$2:$R$2344,MATCH($C139,[1]Apollo!$B$2:$B$2344,0),MATCH(I$1,[1]Apollo!$C$1:$R$1,0)),"")</f>
        <v/>
      </c>
      <c r="J139" t="s">
        <v>305</v>
      </c>
      <c r="K139" s="1" t="str">
        <f>IFERROR(INDEX([1]Apollo!$C$2:$R$2344,MATCH($C139,[1]Apollo!$B$2:$B$2344,0),MATCH(K$1,[1]Apollo!$C$1:$R$1,0)),"")</f>
        <v/>
      </c>
      <c r="L139" s="1" t="str">
        <f>IFERROR(INDEX([1]Apollo!$C$2:$R$2344,MATCH($C139,[1]Apollo!$B$2:$B$2344,0),MATCH(L$1,[1]Apollo!$C$1:$R$1,0)),"")</f>
        <v/>
      </c>
      <c r="M139" s="1" t="s">
        <v>1795</v>
      </c>
      <c r="N139" s="1" t="s">
        <v>1795</v>
      </c>
      <c r="O139" s="1" t="str">
        <f>IFERROR(INDEX([1]Apollo!$C$2:$R$2344,MATCH($C139,[1]Apollo!$B$2:$B$2344,0),MATCH(O$1,[1]Apollo!$C$1:$R$1,0)),"")</f>
        <v/>
      </c>
      <c r="P139" s="1">
        <v>3</v>
      </c>
      <c r="Q139" s="1">
        <v>5</v>
      </c>
      <c r="R139" s="12">
        <v>15109</v>
      </c>
      <c r="S139" s="12">
        <v>13295</v>
      </c>
      <c r="T139" s="13">
        <v>38353</v>
      </c>
      <c r="U139" t="s">
        <v>188</v>
      </c>
      <c r="V139" s="1" t="str">
        <f>IFERROR(INDEX([1]Apollo!$C$2:$R$2344,MATCH($C139,[1]Apollo!$B$2:$B$2344,0),MATCH(V$1,[1]Apollo!$C$1:$R$1,0)),"")</f>
        <v/>
      </c>
      <c r="W139" t="s">
        <v>100</v>
      </c>
      <c r="X139" s="1" t="str">
        <f>IFERROR(INDEX([1]Apollo!$C$2:$R$2344,MATCH($C139,[1]Apollo!$B$2:$B$2344,0),MATCH(X$1,[1]Apollo!$C$1:$R$1,0)),"")</f>
        <v/>
      </c>
      <c r="Y139" s="1" t="str">
        <f>IFERROR(INDEX([1]Apollo!$C$2:$R$2344,MATCH($C139,[1]Apollo!$B$2:$B$2344,0),MATCH(Y$1,[1]Apollo!$C$1:$R$1,0)),"")</f>
        <v/>
      </c>
      <c r="Z139" s="1" t="str">
        <f>IFERROR(INDEX([1]Apollo!$C$2:$R$2344,MATCH($C139,[1]Apollo!$B$2:$B$2344,0),MATCH(Z$1,[1]Apollo!$C$1:$R$1,0)),"")</f>
        <v/>
      </c>
      <c r="AA139" s="2" t="str">
        <f>IFERROR(INDEX([1]Apollo!$C$2:$R$2344,MATCH($C139,[1]Apollo!$B$2:$B$2344,0),MATCH(AA$1,[1]Apollo!$C$1:$R$1,0)),"")</f>
        <v/>
      </c>
      <c r="AB139" s="3" t="str">
        <f>IFERROR(INDEX([1]Apollo!$C$2:$R$2344,MATCH($C139,[1]Apollo!$B$2:$B$2344,0),MATCH(AB$1,[1]Apollo!$C$1:$R$1,0)),"")</f>
        <v/>
      </c>
      <c r="AC139" t="s">
        <v>1796</v>
      </c>
      <c r="AD139" s="1" t="str">
        <f>IFERROR(INDEX([1]Apollo!$C$2:$R$2344,MATCH($C139,[1]Apollo!$B$2:$B$2344,0),MATCH(AD$1,[1]Apollo!$C$1:$R$1,0)),"")</f>
        <v/>
      </c>
      <c r="AE139" s="14" t="s">
        <v>1797</v>
      </c>
      <c r="AF139" s="1" t="s">
        <v>1798</v>
      </c>
      <c r="AG139" s="1" t="s">
        <v>103</v>
      </c>
      <c r="AH139" s="1"/>
      <c r="AI139" s="1"/>
      <c r="AJ139" s="14" t="s">
        <v>1797</v>
      </c>
      <c r="AK139" s="1" t="s">
        <v>105</v>
      </c>
      <c r="AL139" s="1" t="s">
        <v>106</v>
      </c>
      <c r="AM139" s="1" t="s">
        <v>388</v>
      </c>
      <c r="AN139" s="1" t="s">
        <v>360</v>
      </c>
      <c r="AO139" s="1" t="s">
        <v>404</v>
      </c>
      <c r="AP139" s="1" t="s">
        <v>645</v>
      </c>
      <c r="AQ139" s="1" t="e">
        <f>AE139=#REF!</f>
        <v>#REF!</v>
      </c>
      <c r="AR139" t="s">
        <v>1799</v>
      </c>
      <c r="AS139" s="1" t="str">
        <f>IFERROR(INDEX([1]Apollo!$C$2:$R$2344,MATCH($C139,[1]Apollo!$B$2:$B$2344,0),MATCH(AS$1,[1]Apollo!$C$1:$R$1,0)),"")</f>
        <v/>
      </c>
      <c r="AT139" s="1" t="str">
        <f t="shared" si="13"/>
        <v>https://www.linkedin.com/company/palo-alto-networks</v>
      </c>
      <c r="AU139" s="1" t="str">
        <f t="shared" si="14"/>
        <v>https://www.linkedin.com/company/palo-alto-networks/insights</v>
      </c>
      <c r="AV139" t="s">
        <v>137</v>
      </c>
      <c r="AW139" s="1" t="str">
        <f>IFERROR(INDEX([1]Apollo!$C$2:$R$2344,MATCH($C139,[1]Apollo!$B$2:$B$2344,0),MATCH(AW$1,[1]Apollo!$C$1:$R$1,0)),"")</f>
        <v/>
      </c>
      <c r="AX139" s="1" t="e">
        <f>VLOOKUP(AW139,[1]Sheet1!$K$1:$L$4,2,TRUE)</f>
        <v>#N/A</v>
      </c>
      <c r="AY139" t="s">
        <v>114</v>
      </c>
      <c r="AZ139" t="s">
        <v>138</v>
      </c>
      <c r="BA139" s="4">
        <f>INDEX('[1]Glassdoor Scores'!C:C,MATCH($A139,'[1]Glassdoor Scores'!$A:$A,0))</f>
        <v>4.0999999999999996</v>
      </c>
      <c r="BB139" t="str">
        <f>INDEX('[1]Glassdoor Scores'!B:B,MATCH($A139,'[1]Glassdoor Scores'!$A:$A,0))</f>
        <v>Ryan</v>
      </c>
      <c r="BC139">
        <f>INDEX('[1]Glassdoor Scores'!D:D,MATCH($A139,'[1]Glassdoor Scores'!$A:$A,0))</f>
        <v>2100</v>
      </c>
      <c r="BD139">
        <f>INDEX('[1]Glassdoor Scores'!E:E,MATCH($A139,'[1]Glassdoor Scores'!$A:$A,0))</f>
        <v>3.8</v>
      </c>
      <c r="BE139">
        <f>INDEX('[1]Glassdoor Scores'!F:F,MATCH($A139,'[1]Glassdoor Scores'!$A:$A,0))</f>
        <v>3.9</v>
      </c>
      <c r="BF139" s="5">
        <f>INDEX('[1]Glassdoor Scores'!G:G,MATCH($A139,'[1]Glassdoor Scores'!$A:$A,0))</f>
        <v>4.2</v>
      </c>
      <c r="BG139" s="5">
        <f>INDEX('[1]Glassdoor Scores'!H:H,MATCH($A139,'[1]Glassdoor Scores'!$A:$A,0))</f>
        <v>0.9</v>
      </c>
      <c r="BH139" t="e">
        <f>BA139&lt;#REF!</f>
        <v>#REF!</v>
      </c>
      <c r="BI139" t="e">
        <f>BB139&gt;#REF!</f>
        <v>#REF!</v>
      </c>
      <c r="BJ139" t="e">
        <f>BC139&gt;#REF!</f>
        <v>#REF!</v>
      </c>
      <c r="BK139" t="e">
        <f>BD139&gt;#REF!</f>
        <v>#REF!</v>
      </c>
      <c r="BL139" t="e">
        <f>BE139&gt;#REF!</f>
        <v>#REF!</v>
      </c>
      <c r="BM139" t="e">
        <f>BF139&gt;#REF!</f>
        <v>#REF!</v>
      </c>
      <c r="BN139" t="s">
        <v>440</v>
      </c>
      <c r="BO139" s="1" t="s">
        <v>1800</v>
      </c>
      <c r="BP139">
        <v>5</v>
      </c>
      <c r="BQ139">
        <v>0</v>
      </c>
      <c r="BR139" s="1" t="s">
        <v>1801</v>
      </c>
      <c r="BS139" t="s">
        <v>1802</v>
      </c>
      <c r="BT139" s="1" t="s">
        <v>1803</v>
      </c>
      <c r="BU139" s="1"/>
      <c r="BV139" s="1"/>
      <c r="BW139" s="1"/>
      <c r="BX139" s="1"/>
      <c r="BY139" s="1"/>
      <c r="BZ139" s="1"/>
      <c r="CA139" s="1"/>
      <c r="CB139" s="1">
        <v>1335</v>
      </c>
      <c r="CC139" s="6">
        <v>0.12</v>
      </c>
      <c r="CD139" s="1">
        <v>22096</v>
      </c>
      <c r="CE139" s="6">
        <v>0.18</v>
      </c>
      <c r="CF139" s="6">
        <f t="shared" si="15"/>
        <v>6.0418175235336713E-2</v>
      </c>
      <c r="CG139" s="7" t="e">
        <f t="shared" si="16"/>
        <v>#VALUE!</v>
      </c>
      <c r="CH139" s="1">
        <v>1</v>
      </c>
      <c r="CI139">
        <f>IFERROR(IF(AX139=[1]Sheet1!$L$2,VLOOKUP(CB139,[1]Sheet1!$X$3:$Y$7,2,TRUE),IF(AX139=[1]Sheet1!$L$3,VLOOKUP(CB139,[1]Sheet1!$Z$3:$AA$7,2,TRUE),VLOOKUP(CB139,[1]Sheet1!$AB$3:$AC$7,2,TRUE))),0)</f>
        <v>0</v>
      </c>
      <c r="CJ139" s="1">
        <f>IFERROR(VLOOKUP(CC139,[1]Sheet1!$U$3:$V$7,2,TRUE),0)</f>
        <v>3</v>
      </c>
      <c r="CK139" s="1">
        <f>MIN(IFERROR(IF(AX139=[1]Sheet1!$L$2,VLOOKUP(CE139,[1]Sheet1!$N$3:$O$7,2,TRUE),IF(AX139=[1]Sheet1!$L$3,VLOOKUP(CE139,[1]Sheet1!$P$3:$Q$6,2,TRUE),VLOOKUP(CE139,[1]Sheet1!$R$3:$S$6,2,TRUE))),0),INDEX([1]Sheet1!$I:$I,MATCH(CH139,[1]Sheet1!$A:$A,0)))</f>
        <v>0</v>
      </c>
      <c r="CL139" s="15" t="e">
        <f>INDEX([1]Sheet1!D:D,MATCH($CI139,[1]Sheet1!$A:$A,0))</f>
        <v>#N/A</v>
      </c>
      <c r="CM139" s="15" t="e">
        <f>INDEX([1]Sheet1!E:E,MATCH($CI139,[1]Sheet1!$A:$A,0))</f>
        <v>#N/A</v>
      </c>
      <c r="CN139" s="15" t="e">
        <f>INDEX([1]Sheet1!F:F,MATCH($CI139,[1]Sheet1!$A:$A,0))</f>
        <v>#N/A</v>
      </c>
      <c r="CO139" s="15"/>
      <c r="CP139" s="16" t="e">
        <f>MIN(SUMPRODUCT(CI139:CK139,CL139:CN139),INDEX([1]Sheet1!$H:$H,MATCH(CH139,[1]Sheet1!$A:$A,0)))</f>
        <v>#N/A</v>
      </c>
      <c r="CQ139" s="17" t="e">
        <f>SUMIFS([1]Rubric!Y:Y,[1]Rubric!V:V,BN139,[1]Rubric!W:W,P139)</f>
        <v>#VALUE!</v>
      </c>
      <c r="CR139" s="5" t="e">
        <f>INDEX([1]Rubric!D:D,MATCH(BP139,[1]Rubric!#REF!,0))</f>
        <v>#REF!</v>
      </c>
      <c r="CS139" s="5" t="e">
        <f>INDEX([1]Rubric!E:E,MATCH(Q139,[1]Rubric!#REF!,0))</f>
        <v>#REF!</v>
      </c>
      <c r="CT139" s="18" t="e">
        <f>SUM(CQ139:CS139)*[1]Rubric!$A$3</f>
        <v>#VALUE!</v>
      </c>
      <c r="CU139" s="29"/>
    </row>
    <row r="140" spans="1:99" ht="409.5" x14ac:dyDescent="0.25">
      <c r="A140">
        <v>139</v>
      </c>
      <c r="B140" s="21" t="s">
        <v>1804</v>
      </c>
      <c r="C140" t="str">
        <f t="shared" si="12"/>
        <v>139 - Rimini Street</v>
      </c>
      <c r="D140">
        <v>0</v>
      </c>
      <c r="E140" t="s">
        <v>1805</v>
      </c>
      <c r="F140" s="1" t="s">
        <v>1806</v>
      </c>
      <c r="G140" s="1" t="str">
        <f>IFERROR(INDEX([1]Apollo!$C$2:$R$2344,MATCH($C140,[1]Apollo!$B$2:$B$2344,0),MATCH(G$1,[1]Apollo!$C$1:$R$1,0)),"")</f>
        <v/>
      </c>
      <c r="H140" s="1" t="s">
        <v>1807</v>
      </c>
      <c r="I140" s="1" t="str">
        <f>IFERROR(INDEX([1]Apollo!$C$2:$R$2344,MATCH($C140,[1]Apollo!$B$2:$B$2344,0),MATCH(I$1,[1]Apollo!$C$1:$R$1,0)),"")</f>
        <v/>
      </c>
      <c r="J140" t="s">
        <v>1808</v>
      </c>
      <c r="K140" s="1" t="str">
        <f>IFERROR(INDEX([1]Apollo!$C$2:$R$2344,MATCH($C140,[1]Apollo!$B$2:$B$2344,0),MATCH(K$1,[1]Apollo!$C$1:$R$1,0)),"")</f>
        <v/>
      </c>
      <c r="L140" s="1" t="str">
        <f>IFERROR(INDEX([1]Apollo!$C$2:$R$2344,MATCH($C140,[1]Apollo!$B$2:$B$2344,0),MATCH(L$1,[1]Apollo!$C$1:$R$1,0)),"")</f>
        <v/>
      </c>
      <c r="M140" s="1" t="s">
        <v>1809</v>
      </c>
      <c r="N140" s="1" t="s">
        <v>1810</v>
      </c>
      <c r="O140" s="1" t="str">
        <f>IFERROR(INDEX([1]Apollo!$C$2:$R$2344,MATCH($C140,[1]Apollo!$B$2:$B$2344,0),MATCH(O$1,[1]Apollo!$C$1:$R$1,0)),"")</f>
        <v/>
      </c>
      <c r="P140" s="1">
        <v>2.5</v>
      </c>
      <c r="Q140" s="1">
        <v>4</v>
      </c>
      <c r="R140" s="12">
        <v>22754</v>
      </c>
      <c r="S140" s="12">
        <v>20323</v>
      </c>
      <c r="T140" s="13">
        <v>38353</v>
      </c>
      <c r="U140" t="s">
        <v>188</v>
      </c>
      <c r="V140" s="1" t="str">
        <f>IFERROR(INDEX([1]Apollo!$C$2:$R$2344,MATCH($C140,[1]Apollo!$B$2:$B$2344,0),MATCH(V$1,[1]Apollo!$C$1:$R$1,0)),"")</f>
        <v/>
      </c>
      <c r="W140" t="s">
        <v>165</v>
      </c>
      <c r="X140" s="1" t="str">
        <f>IFERROR(INDEX([1]Apollo!$C$2:$R$2344,MATCH($C140,[1]Apollo!$B$2:$B$2344,0),MATCH(X$1,[1]Apollo!$C$1:$R$1,0)),"")</f>
        <v/>
      </c>
      <c r="Y140" s="1" t="str">
        <f>IFERROR(INDEX([1]Apollo!$C$2:$R$2344,MATCH($C140,[1]Apollo!$B$2:$B$2344,0),MATCH(Y$1,[1]Apollo!$C$1:$R$1,0)),"")</f>
        <v/>
      </c>
      <c r="Z140" s="1" t="str">
        <f>IFERROR(INDEX([1]Apollo!$C$2:$R$2344,MATCH($C140,[1]Apollo!$B$2:$B$2344,0),MATCH(Z$1,[1]Apollo!$C$1:$R$1,0)),"")</f>
        <v/>
      </c>
      <c r="AA140" s="2" t="str">
        <f>IFERROR(INDEX([1]Apollo!$C$2:$R$2344,MATCH($C140,[1]Apollo!$B$2:$B$2344,0),MATCH(AA$1,[1]Apollo!$C$1:$R$1,0)),"")</f>
        <v/>
      </c>
      <c r="AB140" s="3" t="str">
        <f>IFERROR(INDEX([1]Apollo!$C$2:$R$2344,MATCH($C140,[1]Apollo!$B$2:$B$2344,0),MATCH(AB$1,[1]Apollo!$C$1:$R$1,0)),"")</f>
        <v/>
      </c>
      <c r="AC140" t="s">
        <v>1811</v>
      </c>
      <c r="AD140" s="1" t="str">
        <f>IFERROR(INDEX([1]Apollo!$C$2:$R$2344,MATCH($C140,[1]Apollo!$B$2:$B$2344,0),MATCH(AD$1,[1]Apollo!$C$1:$R$1,0)),"")</f>
        <v/>
      </c>
      <c r="AE140" s="14" t="s">
        <v>1812</v>
      </c>
      <c r="AF140" s="1"/>
      <c r="AG140" s="1" t="s">
        <v>103</v>
      </c>
      <c r="AH140" s="1"/>
      <c r="AI140" s="1"/>
      <c r="AJ140" s="14" t="s">
        <v>1813</v>
      </c>
      <c r="AK140" s="1" t="s">
        <v>149</v>
      </c>
      <c r="AL140" s="1" t="s">
        <v>203</v>
      </c>
      <c r="AM140" s="1" t="s">
        <v>151</v>
      </c>
      <c r="AN140" s="1" t="s">
        <v>106</v>
      </c>
      <c r="AO140" s="1" t="s">
        <v>152</v>
      </c>
      <c r="AP140" s="1" t="s">
        <v>153</v>
      </c>
      <c r="AQ140" s="1" t="e">
        <f>AE140=#REF!</f>
        <v>#REF!</v>
      </c>
      <c r="AR140" t="s">
        <v>1814</v>
      </c>
      <c r="AS140" s="1" t="str">
        <f>IFERROR(INDEX([1]Apollo!$C$2:$R$2344,MATCH($C140,[1]Apollo!$B$2:$B$2344,0),MATCH(AS$1,[1]Apollo!$C$1:$R$1,0)),"")</f>
        <v/>
      </c>
      <c r="AT140" s="1" t="str">
        <f t="shared" si="13"/>
        <v>http://www.linkedin.com/company/rimini-street</v>
      </c>
      <c r="AU140" s="1" t="str">
        <f t="shared" si="14"/>
        <v>http://www.linkedin.com/company/rimini-street/insights</v>
      </c>
      <c r="AV140" t="s">
        <v>174</v>
      </c>
      <c r="AW140" s="1">
        <v>1800</v>
      </c>
      <c r="AX140" s="1" t="str">
        <f>VLOOKUP(AW140,[1]Sheet1!$K$1:$L$4,2,TRUE)</f>
        <v>&lt;10,000</v>
      </c>
      <c r="AY140" t="s">
        <v>114</v>
      </c>
      <c r="AZ140" t="s">
        <v>113</v>
      </c>
      <c r="BA140" s="23">
        <f>INDEX('[1]Glassdoor Scores'!C:C,MATCH($A140,'[1]Glassdoor Scores'!$A:$A,0))</f>
        <v>3.9</v>
      </c>
      <c r="BB140" t="str">
        <f>INDEX('[1]Glassdoor Scores'!B:B,MATCH($A140,'[1]Glassdoor Scores'!$A:$A,0))</f>
        <v>Lytx</v>
      </c>
      <c r="BC140">
        <f>INDEX('[1]Glassdoor Scores'!D:D,MATCH($A140,'[1]Glassdoor Scores'!$A:$A,0))</f>
        <v>720</v>
      </c>
      <c r="BD140">
        <f>INDEX('[1]Glassdoor Scores'!E:E,MATCH($A140,'[1]Glassdoor Scores'!$A:$A,0))</f>
        <v>3.7</v>
      </c>
      <c r="BE140">
        <f>INDEX('[1]Glassdoor Scores'!F:F,MATCH($A140,'[1]Glassdoor Scores'!$A:$A,0))</f>
        <v>3.5</v>
      </c>
      <c r="BF140" s="17">
        <f>INDEX('[1]Glassdoor Scores'!G:G,MATCH($A140,'[1]Glassdoor Scores'!$A:$A,0))</f>
        <v>3.9</v>
      </c>
      <c r="BG140" s="17">
        <f>INDEX('[1]Glassdoor Scores'!H:H,MATCH($A140,'[1]Glassdoor Scores'!$A:$A,0))</f>
        <v>0.82</v>
      </c>
      <c r="BH140" t="e">
        <f>BA140&lt;#REF!</f>
        <v>#REF!</v>
      </c>
      <c r="BI140" t="e">
        <f>BB140&gt;#REF!</f>
        <v>#REF!</v>
      </c>
      <c r="BJ140" t="e">
        <f>BC140&gt;#REF!</f>
        <v>#REF!</v>
      </c>
      <c r="BK140" t="e">
        <f>BD140&gt;#REF!</f>
        <v>#REF!</v>
      </c>
      <c r="BL140" t="e">
        <f>BE140&gt;#REF!</f>
        <v>#REF!</v>
      </c>
      <c r="BM140" t="e">
        <f>BF140&gt;#REF!</f>
        <v>#REF!</v>
      </c>
      <c r="BN140" t="s">
        <v>175</v>
      </c>
      <c r="BO140" s="1" t="s">
        <v>1815</v>
      </c>
      <c r="BP140">
        <v>5</v>
      </c>
      <c r="BQ140">
        <v>0</v>
      </c>
      <c r="BR140" s="1" t="s">
        <v>1816</v>
      </c>
      <c r="BS140" t="s">
        <v>1817</v>
      </c>
      <c r="BT140" s="1" t="s">
        <v>1818</v>
      </c>
      <c r="BU140" s="1"/>
      <c r="BV140" s="1"/>
      <c r="BW140" s="1"/>
      <c r="BX140" s="1"/>
      <c r="BY140" s="1"/>
      <c r="BZ140" s="1"/>
      <c r="CA140" s="1"/>
      <c r="CB140" s="1">
        <v>163</v>
      </c>
      <c r="CC140" s="6">
        <v>0.85</v>
      </c>
      <c r="CD140" s="1">
        <v>2149</v>
      </c>
      <c r="CE140" s="6">
        <v>0</v>
      </c>
      <c r="CF140" s="6">
        <f t="shared" si="15"/>
        <v>7.5849232201023728E-2</v>
      </c>
      <c r="CG140" s="7">
        <f t="shared" si="16"/>
        <v>1.193888888888889</v>
      </c>
      <c r="CH140" s="1">
        <v>1</v>
      </c>
      <c r="CI140">
        <f>IFERROR(IF(AX140=[1]Sheet1!$L$2,VLOOKUP(CB140,[1]Sheet1!$X$3:$Y$7,2,TRUE),IF(AX140=[1]Sheet1!$L$3,VLOOKUP(CB140,[1]Sheet1!$Z$3:$AA$7,2,TRUE),VLOOKUP(CB140,[1]Sheet1!$AB$3:$AC$7,2,TRUE))),0)</f>
        <v>5</v>
      </c>
      <c r="CJ140" s="1">
        <f>IFERROR(VLOOKUP(CC140,[1]Sheet1!$U$3:$V$7,2,TRUE),0)</f>
        <v>5</v>
      </c>
      <c r="CK140" s="1">
        <f>MIN(IFERROR(IF(AX140=[1]Sheet1!$L$2,VLOOKUP(CE140,[1]Sheet1!$N$3:$O$7,2,TRUE),IF(AX140=[1]Sheet1!$L$3,VLOOKUP(CE140,[1]Sheet1!$P$3:$Q$6,2,TRUE),VLOOKUP(CE140,[1]Sheet1!$R$3:$S$6,2,TRUE))),0),INDEX([1]Sheet1!$I:$I,MATCH(CH140,[1]Sheet1!$A:$A,0)))</f>
        <v>2</v>
      </c>
      <c r="CL140" s="15">
        <f>INDEX([1]Sheet1!D:D,MATCH($CI140,[1]Sheet1!$A:$A,0))</f>
        <v>0</v>
      </c>
      <c r="CM140" s="15">
        <f>INDEX([1]Sheet1!E:E,MATCH($CI140,[1]Sheet1!$A:$A,0))</f>
        <v>0</v>
      </c>
      <c r="CN140" s="15">
        <f>INDEX([1]Sheet1!F:F,MATCH($CI140,[1]Sheet1!$A:$A,0))</f>
        <v>0.5</v>
      </c>
      <c r="CO140" s="15"/>
      <c r="CP140" s="16">
        <f>IF(COUNTA(CO140)&gt;0,MIN(MIN(SUMPRODUCT(CI140:CK140,CL140:CN140),INDEX([1]Sheet1!$H:$H,MATCH(CH140,[1]Sheet1!$A:$A,0)))+1,5),MIN(SUMPRODUCT(CI140:CK140,CL140:CN140),INDEX([1]Sheet1!$H:$H,MATCH(CH140,[1]Sheet1!$A:$A,0))))</f>
        <v>1</v>
      </c>
      <c r="CQ140" s="17" t="e">
        <f>SUMIFS([1]Rubric!Y:Y,[1]Rubric!V:V,BN140,[1]Rubric!W:W,P140)</f>
        <v>#VALUE!</v>
      </c>
      <c r="CR140" s="17" t="e">
        <f>INDEX([1]Rubric!D:D,MATCH(BP140,[1]Rubric!#REF!,0))</f>
        <v>#REF!</v>
      </c>
      <c r="CS140" s="17" t="e">
        <f>INDEX([1]Rubric!E:E,MATCH(Q140,[1]Rubric!#REF!,0))</f>
        <v>#REF!</v>
      </c>
      <c r="CT140" s="18" t="e">
        <f>SUM(CQ140:CS140)*[1]Rubric!$A$3</f>
        <v>#VALUE!</v>
      </c>
      <c r="CU140" s="29"/>
    </row>
    <row r="141" spans="1:99" ht="409.5" x14ac:dyDescent="0.25">
      <c r="A141">
        <v>140</v>
      </c>
      <c r="B141" s="21" t="s">
        <v>1819</v>
      </c>
      <c r="C141" t="str">
        <f t="shared" si="12"/>
        <v>140 - Chime</v>
      </c>
      <c r="D141">
        <v>0</v>
      </c>
      <c r="E141" t="s">
        <v>1820</v>
      </c>
      <c r="F141" s="1" t="s">
        <v>1821</v>
      </c>
      <c r="G141" s="1" t="str">
        <f>IFERROR(INDEX([1]Apollo!$C$2:$R$2344,MATCH($C141,[1]Apollo!$B$2:$B$2344,0),MATCH(G$1,[1]Apollo!$C$1:$R$1,0)),"")</f>
        <v/>
      </c>
      <c r="H141" s="1"/>
      <c r="I141" s="1" t="str">
        <f>IFERROR(INDEX([1]Apollo!$C$2:$R$2344,MATCH($C141,[1]Apollo!$B$2:$B$2344,0),MATCH(I$1,[1]Apollo!$C$1:$R$1,0)),"")</f>
        <v/>
      </c>
      <c r="J141" t="s">
        <v>213</v>
      </c>
      <c r="K141" s="1" t="str">
        <f>IFERROR(INDEX([1]Apollo!$C$2:$R$2344,MATCH($C141,[1]Apollo!$B$2:$B$2344,0),MATCH(K$1,[1]Apollo!$C$1:$R$1,0)),"")</f>
        <v/>
      </c>
      <c r="L141" s="1" t="str">
        <f>IFERROR(INDEX([1]Apollo!$C$2:$R$2344,MATCH($C141,[1]Apollo!$B$2:$B$2344,0),MATCH(L$1,[1]Apollo!$C$1:$R$1,0)),"")</f>
        <v/>
      </c>
      <c r="M141" s="1" t="s">
        <v>1822</v>
      </c>
      <c r="N141" s="1" t="s">
        <v>1823</v>
      </c>
      <c r="O141" s="1" t="str">
        <f>IFERROR(INDEX([1]Apollo!$C$2:$R$2344,MATCH($C141,[1]Apollo!$B$2:$B$2344,0),MATCH(O$1,[1]Apollo!$C$1:$R$1,0)),"")</f>
        <v/>
      </c>
      <c r="P141" s="1">
        <v>4</v>
      </c>
      <c r="Q141" s="1">
        <v>1</v>
      </c>
      <c r="R141" s="12">
        <v>6213</v>
      </c>
      <c r="S141" s="12">
        <v>5254</v>
      </c>
      <c r="T141" s="13">
        <v>40909</v>
      </c>
      <c r="U141" t="s">
        <v>188</v>
      </c>
      <c r="V141" s="1" t="str">
        <f>IFERROR(INDEX([1]Apollo!$C$2:$R$2344,MATCH($C141,[1]Apollo!$B$2:$B$2344,0),MATCH(V$1,[1]Apollo!$C$1:$R$1,0)),"")</f>
        <v/>
      </c>
      <c r="W141" t="s">
        <v>100</v>
      </c>
      <c r="X141" s="1" t="str">
        <f>IFERROR(INDEX([1]Apollo!$C$2:$R$2344,MATCH($C141,[1]Apollo!$B$2:$B$2344,0),MATCH(X$1,[1]Apollo!$C$1:$R$1,0)),"")</f>
        <v/>
      </c>
      <c r="Y141" s="1" t="str">
        <f>IFERROR(INDEX([1]Apollo!$C$2:$R$2344,MATCH($C141,[1]Apollo!$B$2:$B$2344,0),MATCH(Y$1,[1]Apollo!$C$1:$R$1,0)),"")</f>
        <v/>
      </c>
      <c r="Z141" s="1" t="str">
        <f>IFERROR(INDEX([1]Apollo!$C$2:$R$2344,MATCH($C141,[1]Apollo!$B$2:$B$2344,0),MATCH(Z$1,[1]Apollo!$C$1:$R$1,0)),"")</f>
        <v/>
      </c>
      <c r="AA141" s="2" t="str">
        <f>IFERROR(INDEX([1]Apollo!$C$2:$R$2344,MATCH($C141,[1]Apollo!$B$2:$B$2344,0),MATCH(AA$1,[1]Apollo!$C$1:$R$1,0)),"")</f>
        <v/>
      </c>
      <c r="AB141" s="3" t="str">
        <f>IFERROR(INDEX([1]Apollo!$C$2:$R$2344,MATCH($C141,[1]Apollo!$B$2:$B$2344,0),MATCH(AB$1,[1]Apollo!$C$1:$R$1,0)),"")</f>
        <v/>
      </c>
      <c r="AC141" t="s">
        <v>1824</v>
      </c>
      <c r="AD141" s="1" t="str">
        <f>IFERROR(INDEX([1]Apollo!$C$2:$R$2344,MATCH($C141,[1]Apollo!$B$2:$B$2344,0),MATCH(AD$1,[1]Apollo!$C$1:$R$1,0)),"")</f>
        <v/>
      </c>
      <c r="AE141" s="14" t="s">
        <v>1825</v>
      </c>
      <c r="AF141" s="1"/>
      <c r="AG141" s="1" t="s">
        <v>169</v>
      </c>
      <c r="AH141" s="1"/>
      <c r="AI141" s="1"/>
      <c r="AJ141" s="14" t="s">
        <v>1826</v>
      </c>
      <c r="AK141" s="1" t="s">
        <v>170</v>
      </c>
      <c r="AL141" s="1" t="s">
        <v>235</v>
      </c>
      <c r="AM141" s="1" t="s">
        <v>235</v>
      </c>
      <c r="AN141" s="1" t="s">
        <v>106</v>
      </c>
      <c r="AO141" s="1" t="s">
        <v>106</v>
      </c>
      <c r="AP141" s="1" t="s">
        <v>172</v>
      </c>
      <c r="AQ141" s="1" t="e">
        <f>AE141=#REF!</f>
        <v>#REF!</v>
      </c>
      <c r="AR141" t="s">
        <v>1827</v>
      </c>
      <c r="AS141" s="1" t="str">
        <f>IFERROR(INDEX([1]Apollo!$C$2:$R$2344,MATCH($C141,[1]Apollo!$B$2:$B$2344,0),MATCH(AS$1,[1]Apollo!$C$1:$R$1,0)),"")</f>
        <v/>
      </c>
      <c r="AT141" s="1" t="str">
        <f t="shared" si="13"/>
        <v>https://www.linkedin.com/company/chime-card</v>
      </c>
      <c r="AU141" s="1" t="str">
        <f t="shared" si="14"/>
        <v>https://www.linkedin.com/company/chime-card/insights</v>
      </c>
      <c r="AV141" t="s">
        <v>174</v>
      </c>
      <c r="AW141" s="1">
        <v>1600</v>
      </c>
      <c r="AX141" s="1" t="str">
        <f>VLOOKUP(AW141,[1]Sheet1!$K$1:$L$4,2,TRUE)</f>
        <v>&lt;10,000</v>
      </c>
      <c r="AY141" t="s">
        <v>114</v>
      </c>
      <c r="AZ141" t="s">
        <v>138</v>
      </c>
      <c r="BA141" s="23">
        <f>INDEX('[1]Glassdoor Scores'!C:C,MATCH($A141,'[1]Glassdoor Scores'!$A:$A,0))</f>
        <v>4</v>
      </c>
      <c r="BB141" t="str">
        <f>INDEX('[1]Glassdoor Scores'!B:B,MATCH($A141,'[1]Glassdoor Scores'!$A:$A,0))</f>
        <v>T-Mobile</v>
      </c>
      <c r="BC141">
        <f>INDEX('[1]Glassdoor Scores'!D:D,MATCH($A141,'[1]Glassdoor Scores'!$A:$A,0))</f>
        <v>21000</v>
      </c>
      <c r="BD141">
        <f>INDEX('[1]Glassdoor Scores'!E:E,MATCH($A141,'[1]Glassdoor Scores'!$A:$A,0))</f>
        <v>3.7</v>
      </c>
      <c r="BE141">
        <f>INDEX('[1]Glassdoor Scores'!F:F,MATCH($A141,'[1]Glassdoor Scores'!$A:$A,0))</f>
        <v>3.6</v>
      </c>
      <c r="BF141" s="17">
        <f>INDEX('[1]Glassdoor Scores'!G:G,MATCH($A141,'[1]Glassdoor Scores'!$A:$A,0))</f>
        <v>4.0999999999999996</v>
      </c>
      <c r="BG141" s="17">
        <f>INDEX('[1]Glassdoor Scores'!H:H,MATCH($A141,'[1]Glassdoor Scores'!$A:$A,0))</f>
        <v>0.84</v>
      </c>
      <c r="BH141" t="e">
        <f>BA141&lt;#REF!</f>
        <v>#REF!</v>
      </c>
      <c r="BI141" t="e">
        <f>BB141&gt;#REF!</f>
        <v>#REF!</v>
      </c>
      <c r="BJ141" t="e">
        <f>BC141&gt;#REF!</f>
        <v>#REF!</v>
      </c>
      <c r="BK141" t="e">
        <f>BD141&gt;#REF!</f>
        <v>#REF!</v>
      </c>
      <c r="BL141" t="e">
        <f>BE141&gt;#REF!</f>
        <v>#REF!</v>
      </c>
      <c r="BM141" t="e">
        <f>BF141&gt;#REF!</f>
        <v>#REF!</v>
      </c>
      <c r="BN141" t="s">
        <v>440</v>
      </c>
      <c r="BO141" s="1" t="s">
        <v>1828</v>
      </c>
      <c r="BP141">
        <v>5</v>
      </c>
      <c r="BQ141">
        <v>0</v>
      </c>
      <c r="BR141" s="1" t="s">
        <v>1829</v>
      </c>
      <c r="BS141" t="s">
        <v>1830</v>
      </c>
      <c r="BT141" s="1" t="s">
        <v>1831</v>
      </c>
      <c r="BU141" s="1"/>
      <c r="BV141" s="1"/>
      <c r="BW141" s="1"/>
      <c r="BX141" s="1"/>
      <c r="BY141" s="1"/>
      <c r="BZ141" s="1"/>
      <c r="CA141" s="1"/>
      <c r="CB141" s="1">
        <v>88</v>
      </c>
      <c r="CC141" s="6">
        <v>0.17</v>
      </c>
      <c r="CD141" s="1">
        <v>2433</v>
      </c>
      <c r="CE141" s="6">
        <v>0.04</v>
      </c>
      <c r="CF141" s="6">
        <f t="shared" si="15"/>
        <v>3.6169338265515827E-2</v>
      </c>
      <c r="CG141" s="7">
        <f t="shared" si="16"/>
        <v>1.5206249999999999</v>
      </c>
      <c r="CH141" s="1">
        <v>8</v>
      </c>
      <c r="CI141">
        <f>IFERROR(IF(AX141=[1]Sheet1!$L$2,VLOOKUP(CB141,[1]Sheet1!$X$3:$Y$7,2,TRUE),IF(AX141=[1]Sheet1!$L$3,VLOOKUP(CB141,[1]Sheet1!$Z$3:$AA$7,2,TRUE),VLOOKUP(CB141,[1]Sheet1!$AB$3:$AC$7,2,TRUE))),0)</f>
        <v>4</v>
      </c>
      <c r="CJ141" s="1">
        <f>IFERROR(VLOOKUP(CC141,[1]Sheet1!$U$3:$V$7,2,TRUE),0)</f>
        <v>4</v>
      </c>
      <c r="CK141" s="1">
        <f>MIN(IFERROR(IF(AX141=[1]Sheet1!$L$2,VLOOKUP(CE141,[1]Sheet1!$N$3:$O$7,2,TRUE),IF(AX141=[1]Sheet1!$L$3,VLOOKUP(CE141,[1]Sheet1!$P$3:$Q$6,2,TRUE),VLOOKUP(CE141,[1]Sheet1!$R$3:$S$6,2,TRUE))),0),INDEX([1]Sheet1!$I:$I,MATCH(CH141,[1]Sheet1!$A:$A,0)))</f>
        <v>3</v>
      </c>
      <c r="CL141" s="15">
        <f>INDEX([1]Sheet1!D:D,MATCH($CI141,[1]Sheet1!$A:$A,0))</f>
        <v>0</v>
      </c>
      <c r="CM141" s="15">
        <f>INDEX([1]Sheet1!E:E,MATCH($CI141,[1]Sheet1!$A:$A,0))</f>
        <v>0.5</v>
      </c>
      <c r="CN141" s="15">
        <f>INDEX([1]Sheet1!F:F,MATCH($CI141,[1]Sheet1!$A:$A,0))</f>
        <v>0</v>
      </c>
      <c r="CO141" s="15"/>
      <c r="CP141" s="16">
        <f>IF(COUNTA(CO141)&gt;0,MIN(MIN(SUMPRODUCT(CI141:CK141,CL141:CN141),INDEX([1]Sheet1!$H:$H,MATCH(CH141,[1]Sheet1!$A:$A,0)))+1,5),MIN(SUMPRODUCT(CI141:CK141,CL141:CN141),INDEX([1]Sheet1!$H:$H,MATCH(CH141,[1]Sheet1!$A:$A,0))))</f>
        <v>2</v>
      </c>
      <c r="CQ141" s="17" t="e">
        <f>SUMIFS([1]Rubric!Y:Y,[1]Rubric!V:V,BN141,[1]Rubric!W:W,P141)</f>
        <v>#VALUE!</v>
      </c>
      <c r="CR141" s="17" t="e">
        <f>INDEX([1]Rubric!D:D,MATCH(BP141,[1]Rubric!#REF!,0))</f>
        <v>#REF!</v>
      </c>
      <c r="CS141" s="17" t="e">
        <f>INDEX([1]Rubric!E:E,MATCH(Q141,[1]Rubric!#REF!,0))</f>
        <v>#REF!</v>
      </c>
      <c r="CT141" s="18" t="e">
        <f>SUM(CQ141:CS141)*[1]Rubric!$A$3</f>
        <v>#VALUE!</v>
      </c>
      <c r="CU141" s="29"/>
    </row>
    <row r="142" spans="1:99" ht="409.5" x14ac:dyDescent="0.25">
      <c r="A142">
        <v>141</v>
      </c>
      <c r="B142" s="21" t="s">
        <v>1832</v>
      </c>
      <c r="C142" t="str">
        <f t="shared" si="12"/>
        <v>141 - Software Mind</v>
      </c>
      <c r="D142">
        <v>0</v>
      </c>
      <c r="E142" t="s">
        <v>1833</v>
      </c>
      <c r="F142" s="1" t="s">
        <v>1834</v>
      </c>
      <c r="G142" s="1" t="str">
        <f>IFERROR(INDEX([1]Apollo!$C$2:$R$2344,MATCH($C142,[1]Apollo!$B$2:$B$2344,0),MATCH(G$1,[1]Apollo!$C$1:$R$1,0)),"")</f>
        <v/>
      </c>
      <c r="H142" s="1" t="s">
        <v>885</v>
      </c>
      <c r="I142" s="1" t="str">
        <f>IFERROR(INDEX([1]Apollo!$C$2:$R$2344,MATCH($C142,[1]Apollo!$B$2:$B$2344,0),MATCH(I$1,[1]Apollo!$C$1:$R$1,0)),"")</f>
        <v/>
      </c>
      <c r="J142" t="s">
        <v>1835</v>
      </c>
      <c r="K142" s="1" t="str">
        <f>IFERROR(INDEX([1]Apollo!$C$2:$R$2344,MATCH($C142,[1]Apollo!$B$2:$B$2344,0),MATCH(K$1,[1]Apollo!$C$1:$R$1,0)),"")</f>
        <v/>
      </c>
      <c r="L142" s="1" t="str">
        <f>IFERROR(INDEX([1]Apollo!$C$2:$R$2344,MATCH($C142,[1]Apollo!$B$2:$B$2344,0),MATCH(L$1,[1]Apollo!$C$1:$R$1,0)),"")</f>
        <v/>
      </c>
      <c r="M142" s="1" t="s">
        <v>1836</v>
      </c>
      <c r="N142" s="1" t="s">
        <v>1837</v>
      </c>
      <c r="O142" s="1" t="str">
        <f>IFERROR(INDEX([1]Apollo!$C$2:$R$2344,MATCH($C142,[1]Apollo!$B$2:$B$2344,0),MATCH(O$1,[1]Apollo!$C$1:$R$1,0)),"")</f>
        <v/>
      </c>
      <c r="P142" s="1">
        <v>3</v>
      </c>
      <c r="Q142" s="1">
        <v>2</v>
      </c>
      <c r="R142" s="12">
        <v>50287</v>
      </c>
      <c r="S142" s="12">
        <v>45894</v>
      </c>
      <c r="T142" s="13">
        <v>36161</v>
      </c>
      <c r="U142" t="s">
        <v>188</v>
      </c>
      <c r="V142" s="1" t="str">
        <f>IFERROR(INDEX([1]Apollo!$C$2:$R$2344,MATCH($C142,[1]Apollo!$B$2:$B$2344,0),MATCH(V$1,[1]Apollo!$C$1:$R$1,0)),"")</f>
        <v/>
      </c>
      <c r="W142" t="s">
        <v>165</v>
      </c>
      <c r="X142" s="1" t="str">
        <f>IFERROR(INDEX([1]Apollo!$C$2:$R$2344,MATCH($C142,[1]Apollo!$B$2:$B$2344,0),MATCH(X$1,[1]Apollo!$C$1:$R$1,0)),"")</f>
        <v/>
      </c>
      <c r="Y142" s="1" t="str">
        <f>IFERROR(INDEX([1]Apollo!$C$2:$R$2344,MATCH($C142,[1]Apollo!$B$2:$B$2344,0),MATCH(Y$1,[1]Apollo!$C$1:$R$1,0)),"")</f>
        <v/>
      </c>
      <c r="Z142" s="1" t="str">
        <f>IFERROR(INDEX([1]Apollo!$C$2:$R$2344,MATCH($C142,[1]Apollo!$B$2:$B$2344,0),MATCH(Z$1,[1]Apollo!$C$1:$R$1,0)),"")</f>
        <v/>
      </c>
      <c r="AA142" s="2" t="str">
        <f>IFERROR(INDEX([1]Apollo!$C$2:$R$2344,MATCH($C142,[1]Apollo!$B$2:$B$2344,0),MATCH(AA$1,[1]Apollo!$C$1:$R$1,0)),"")</f>
        <v/>
      </c>
      <c r="AB142" s="3" t="str">
        <f>IFERROR(INDEX([1]Apollo!$C$2:$R$2344,MATCH($C142,[1]Apollo!$B$2:$B$2344,0),MATCH(AB$1,[1]Apollo!$C$1:$R$1,0)),"")</f>
        <v/>
      </c>
      <c r="AC142" t="s">
        <v>1838</v>
      </c>
      <c r="AD142" s="1" t="str">
        <f>IFERROR(INDEX([1]Apollo!$C$2:$R$2344,MATCH($C142,[1]Apollo!$B$2:$B$2344,0),MATCH(AD$1,[1]Apollo!$C$1:$R$1,0)),"")</f>
        <v/>
      </c>
      <c r="AE142" s="22" t="s">
        <v>1839</v>
      </c>
      <c r="AF142" s="1" t="s">
        <v>168</v>
      </c>
      <c r="AG142" s="1" t="s">
        <v>169</v>
      </c>
      <c r="AH142" s="1"/>
      <c r="AI142" s="1"/>
      <c r="AJ142" s="14" t="s">
        <v>1839</v>
      </c>
      <c r="AK142" s="1" t="s">
        <v>311</v>
      </c>
      <c r="AL142" s="1" t="s">
        <v>106</v>
      </c>
      <c r="AM142" s="1" t="s">
        <v>151</v>
      </c>
      <c r="AN142" s="1" t="s">
        <v>106</v>
      </c>
      <c r="AO142" s="1" t="s">
        <v>245</v>
      </c>
      <c r="AP142" s="1" t="s">
        <v>1840</v>
      </c>
      <c r="AQ142" s="1" t="e">
        <f>AE142=#REF!</f>
        <v>#REF!</v>
      </c>
      <c r="AR142" t="s">
        <v>1841</v>
      </c>
      <c r="AS142" s="1" t="str">
        <f>IFERROR(INDEX([1]Apollo!$C$2:$R$2344,MATCH($C142,[1]Apollo!$B$2:$B$2344,0),MATCH(AS$1,[1]Apollo!$C$1:$R$1,0)),"")</f>
        <v/>
      </c>
      <c r="AT142" s="1" t="str">
        <f t="shared" si="13"/>
        <v>https://www.linkedin.com/company/software-mind/</v>
      </c>
      <c r="AU142" s="1" t="str">
        <f t="shared" si="14"/>
        <v>https://www.linkedin.com/company/software-mind//insights</v>
      </c>
      <c r="AV142" t="s">
        <v>174</v>
      </c>
      <c r="AW142" s="1">
        <v>1100</v>
      </c>
      <c r="AX142" s="1" t="str">
        <f>VLOOKUP(AW142,[1]Sheet1!$K$1:$L$4,2,TRUE)</f>
        <v>&lt;10,000</v>
      </c>
      <c r="AY142" t="s">
        <v>114</v>
      </c>
      <c r="AZ142" t="s">
        <v>113</v>
      </c>
      <c r="BA142" s="23">
        <f>INDEX('[1]Glassdoor Scores'!C:C,MATCH($A142,'[1]Glassdoor Scores'!$A:$A,0))</f>
        <v>4.2</v>
      </c>
      <c r="BB142" t="str">
        <f>INDEX('[1]Glassdoor Scores'!B:B,MATCH($A142,'[1]Glassdoor Scores'!$A:$A,0))</f>
        <v>Similarweb</v>
      </c>
      <c r="BC142">
        <f>INDEX('[1]Glassdoor Scores'!D:D,MATCH($A142,'[1]Glassdoor Scores'!$A:$A,0))</f>
        <v>680</v>
      </c>
      <c r="BD142">
        <f>INDEX('[1]Glassdoor Scores'!E:E,MATCH($A142,'[1]Glassdoor Scores'!$A:$A,0))</f>
        <v>4</v>
      </c>
      <c r="BE142">
        <f>INDEX('[1]Glassdoor Scores'!F:F,MATCH($A142,'[1]Glassdoor Scores'!$A:$A,0))</f>
        <v>3.9</v>
      </c>
      <c r="BF142" s="17">
        <f>INDEX('[1]Glassdoor Scores'!G:G,MATCH($A142,'[1]Glassdoor Scores'!$A:$A,0))</f>
        <v>4.3</v>
      </c>
      <c r="BG142" s="17">
        <f>INDEX('[1]Glassdoor Scores'!H:H,MATCH($A142,'[1]Glassdoor Scores'!$A:$A,0))</f>
        <v>0.91</v>
      </c>
      <c r="BH142" t="e">
        <f>BA142&lt;#REF!</f>
        <v>#REF!</v>
      </c>
      <c r="BI142" t="e">
        <f>BB142&gt;#REF!</f>
        <v>#REF!</v>
      </c>
      <c r="BJ142" t="e">
        <f>BC142&gt;#REF!</f>
        <v>#REF!</v>
      </c>
      <c r="BK142" t="e">
        <f>BD142&gt;#REF!</f>
        <v>#REF!</v>
      </c>
      <c r="BL142" t="e">
        <f>BE142&gt;#REF!</f>
        <v>#REF!</v>
      </c>
      <c r="BM142" t="e">
        <f>BF142&gt;#REF!</f>
        <v>#REF!</v>
      </c>
      <c r="BN142" t="s">
        <v>115</v>
      </c>
      <c r="BO142" s="1" t="s">
        <v>1842</v>
      </c>
      <c r="BP142">
        <v>5</v>
      </c>
      <c r="BQ142">
        <v>0</v>
      </c>
      <c r="BR142" s="1" t="s">
        <v>1843</v>
      </c>
      <c r="BS142" t="s">
        <v>1844</v>
      </c>
      <c r="BT142" s="1" t="s">
        <v>1845</v>
      </c>
      <c r="BU142" s="1"/>
      <c r="BV142" s="1"/>
      <c r="BW142" s="1"/>
      <c r="BX142" s="1"/>
      <c r="BY142" s="1"/>
      <c r="BZ142" s="1"/>
      <c r="CA142" s="1"/>
      <c r="CB142" s="1">
        <v>84</v>
      </c>
      <c r="CC142" s="6">
        <v>-0.11</v>
      </c>
      <c r="CD142" s="1">
        <v>1461</v>
      </c>
      <c r="CE142" s="6">
        <v>0.12</v>
      </c>
      <c r="CF142" s="6">
        <f t="shared" si="15"/>
        <v>5.7494866529774126E-2</v>
      </c>
      <c r="CG142" s="7">
        <f t="shared" si="16"/>
        <v>1.3281818181818181</v>
      </c>
      <c r="CH142" s="1">
        <v>1</v>
      </c>
      <c r="CI142">
        <f>IFERROR(IF(AX142=[1]Sheet1!$L$2,VLOOKUP(CB142,[1]Sheet1!$X$3:$Y$7,2,TRUE),IF(AX142=[1]Sheet1!$L$3,VLOOKUP(CB142,[1]Sheet1!$Z$3:$AA$7,2,TRUE),VLOOKUP(CB142,[1]Sheet1!$AB$3:$AC$7,2,TRUE))),0)</f>
        <v>4</v>
      </c>
      <c r="CJ142" s="1">
        <f>IFERROR(VLOOKUP(CC142,[1]Sheet1!$U$3:$V$7,2,TRUE),0)</f>
        <v>2</v>
      </c>
      <c r="CK142" s="1">
        <f>MIN(IFERROR(IF(AX142=[1]Sheet1!$L$2,VLOOKUP(CE142,[1]Sheet1!$N$3:$O$7,2,TRUE),IF(AX142=[1]Sheet1!$L$3,VLOOKUP(CE142,[1]Sheet1!$P$3:$Q$6,2,TRUE),VLOOKUP(CE142,[1]Sheet1!$R$3:$S$6,2,TRUE))),0),INDEX([1]Sheet1!$I:$I,MATCH(CH142,[1]Sheet1!$A:$A,0)))</f>
        <v>5</v>
      </c>
      <c r="CL142" s="15">
        <f>INDEX([1]Sheet1!D:D,MATCH($CI142,[1]Sheet1!$A:$A,0))</f>
        <v>0</v>
      </c>
      <c r="CM142" s="15">
        <f>INDEX([1]Sheet1!E:E,MATCH($CI142,[1]Sheet1!$A:$A,0))</f>
        <v>0.5</v>
      </c>
      <c r="CN142" s="15">
        <f>INDEX([1]Sheet1!F:F,MATCH($CI142,[1]Sheet1!$A:$A,0))</f>
        <v>0</v>
      </c>
      <c r="CO142" s="15"/>
      <c r="CP142" s="16">
        <f>IF(COUNTA(CO142)&gt;0,MIN(MIN(SUMPRODUCT(CI142:CK142,CL142:CN142),INDEX([1]Sheet1!$H:$H,MATCH(CH142,[1]Sheet1!$A:$A,0)))+1,5),MIN(SUMPRODUCT(CI142:CK142,CL142:CN142),INDEX([1]Sheet1!$H:$H,MATCH(CH142,[1]Sheet1!$A:$A,0))))</f>
        <v>1</v>
      </c>
      <c r="CQ142" s="17" t="e">
        <f>SUMIFS([1]Rubric!Y:Y,[1]Rubric!V:V,BN142,[1]Rubric!W:W,P142)</f>
        <v>#VALUE!</v>
      </c>
      <c r="CR142" s="17" t="e">
        <f>INDEX([1]Rubric!D:D,MATCH(BP142,[1]Rubric!#REF!,0))</f>
        <v>#REF!</v>
      </c>
      <c r="CS142" s="17" t="e">
        <f>INDEX([1]Rubric!E:E,MATCH(Q142,[1]Rubric!#REF!,0))</f>
        <v>#REF!</v>
      </c>
      <c r="CT142" s="18" t="e">
        <f>SUM(CQ142:CS142)*[1]Rubric!$A$3</f>
        <v>#VALUE!</v>
      </c>
      <c r="CU142" s="29"/>
    </row>
    <row r="143" spans="1:99" ht="409.5" x14ac:dyDescent="0.25">
      <c r="A143">
        <v>142</v>
      </c>
      <c r="B143" s="21" t="s">
        <v>1846</v>
      </c>
      <c r="C143" t="str">
        <f t="shared" si="12"/>
        <v>142 - Tenable</v>
      </c>
      <c r="D143">
        <v>0</v>
      </c>
      <c r="E143" t="s">
        <v>1847</v>
      </c>
      <c r="F143" s="1" t="s">
        <v>1848</v>
      </c>
      <c r="G143" s="1" t="str">
        <f>IFERROR(INDEX([1]Apollo!$C$2:$R$2344,MATCH($C143,[1]Apollo!$B$2:$B$2344,0),MATCH(G$1,[1]Apollo!$C$1:$R$1,0)),"")</f>
        <v/>
      </c>
      <c r="H143" s="1" t="s">
        <v>1158</v>
      </c>
      <c r="I143" s="1" t="str">
        <f>IFERROR(INDEX([1]Apollo!$C$2:$R$2344,MATCH($C143,[1]Apollo!$B$2:$B$2344,0),MATCH(I$1,[1]Apollo!$C$1:$R$1,0)),"")</f>
        <v/>
      </c>
      <c r="J143" t="s">
        <v>1849</v>
      </c>
      <c r="K143" s="1" t="str">
        <f>IFERROR(INDEX([1]Apollo!$C$2:$R$2344,MATCH($C143,[1]Apollo!$B$2:$B$2344,0),MATCH(K$1,[1]Apollo!$C$1:$R$1,0)),"")</f>
        <v/>
      </c>
      <c r="L143" s="1" t="str">
        <f>IFERROR(INDEX([1]Apollo!$C$2:$R$2344,MATCH($C143,[1]Apollo!$B$2:$B$2344,0),MATCH(L$1,[1]Apollo!$C$1:$R$1,0)),"")</f>
        <v/>
      </c>
      <c r="M143" s="1" t="s">
        <v>1850</v>
      </c>
      <c r="N143" s="1" t="s">
        <v>1851</v>
      </c>
      <c r="O143" s="1" t="str">
        <f>IFERROR(INDEX([1]Apollo!$C$2:$R$2344,MATCH($C143,[1]Apollo!$B$2:$B$2344,0),MATCH(O$1,[1]Apollo!$C$1:$R$1,0)),"")</f>
        <v/>
      </c>
      <c r="P143" s="1">
        <v>3</v>
      </c>
      <c r="Q143" s="1">
        <v>5</v>
      </c>
      <c r="R143" s="12">
        <v>9327</v>
      </c>
      <c r="S143" s="12">
        <v>8023</v>
      </c>
      <c r="T143" s="13">
        <v>37500</v>
      </c>
      <c r="U143" t="s">
        <v>327</v>
      </c>
      <c r="V143" s="1" t="str">
        <f>IFERROR(INDEX([1]Apollo!$C$2:$R$2344,MATCH($C143,[1]Apollo!$B$2:$B$2344,0),MATCH(V$1,[1]Apollo!$C$1:$R$1,0)),"")</f>
        <v/>
      </c>
      <c r="W143" t="s">
        <v>231</v>
      </c>
      <c r="X143" s="1" t="str">
        <f>IFERROR(INDEX([1]Apollo!$C$2:$R$2344,MATCH($C143,[1]Apollo!$B$2:$B$2344,0),MATCH(X$1,[1]Apollo!$C$1:$R$1,0)),"")</f>
        <v/>
      </c>
      <c r="Y143" s="1" t="str">
        <f>IFERROR(INDEX([1]Apollo!$C$2:$R$2344,MATCH($C143,[1]Apollo!$B$2:$B$2344,0),MATCH(Y$1,[1]Apollo!$C$1:$R$1,0)),"")</f>
        <v/>
      </c>
      <c r="Z143" s="1" t="str">
        <f>IFERROR(INDEX([1]Apollo!$C$2:$R$2344,MATCH($C143,[1]Apollo!$B$2:$B$2344,0),MATCH(Z$1,[1]Apollo!$C$1:$R$1,0)),"")</f>
        <v/>
      </c>
      <c r="AA143" s="2" t="str">
        <f>IFERROR(INDEX([1]Apollo!$C$2:$R$2344,MATCH($C143,[1]Apollo!$B$2:$B$2344,0),MATCH(AA$1,[1]Apollo!$C$1:$R$1,0)),"")</f>
        <v/>
      </c>
      <c r="AB143" s="3" t="str">
        <f>IFERROR(INDEX([1]Apollo!$C$2:$R$2344,MATCH($C143,[1]Apollo!$B$2:$B$2344,0),MATCH(AB$1,[1]Apollo!$C$1:$R$1,0)),"")</f>
        <v/>
      </c>
      <c r="AC143" t="s">
        <v>1852</v>
      </c>
      <c r="AD143" s="1" t="str">
        <f>IFERROR(INDEX([1]Apollo!$C$2:$R$2344,MATCH($C143,[1]Apollo!$B$2:$B$2344,0),MATCH(AD$1,[1]Apollo!$C$1:$R$1,0)),"")</f>
        <v/>
      </c>
      <c r="AE143" s="22" t="s">
        <v>1853</v>
      </c>
      <c r="AF143" s="1"/>
      <c r="AG143" s="1" t="s">
        <v>169</v>
      </c>
      <c r="AH143" s="1"/>
      <c r="AI143" s="1"/>
      <c r="AJ143" s="14" t="s">
        <v>1854</v>
      </c>
      <c r="AK143" s="1" t="s">
        <v>668</v>
      </c>
      <c r="AL143" s="1" t="s">
        <v>403</v>
      </c>
      <c r="AM143" s="1" t="s">
        <v>171</v>
      </c>
      <c r="AN143" s="1" t="s">
        <v>106</v>
      </c>
      <c r="AO143" s="1" t="s">
        <v>245</v>
      </c>
      <c r="AP143" s="1" t="s">
        <v>669</v>
      </c>
      <c r="AQ143" s="1" t="e">
        <f>AE143=#REF!</f>
        <v>#REF!</v>
      </c>
      <c r="AR143" t="s">
        <v>1855</v>
      </c>
      <c r="AS143" s="1" t="str">
        <f>IFERROR(INDEX([1]Apollo!$C$2:$R$2344,MATCH($C143,[1]Apollo!$B$2:$B$2344,0),MATCH(AS$1,[1]Apollo!$C$1:$R$1,0)),"")</f>
        <v/>
      </c>
      <c r="AT143" s="1" t="str">
        <f t="shared" si="13"/>
        <v>https://www.linkedin.com/company/tenableinc</v>
      </c>
      <c r="AU143" s="1" t="str">
        <f t="shared" si="14"/>
        <v>https://www.linkedin.com/company/tenableinc/insights</v>
      </c>
      <c r="AV143" t="s">
        <v>174</v>
      </c>
      <c r="AW143" s="1">
        <v>1900</v>
      </c>
      <c r="AX143" s="1" t="str">
        <f>VLOOKUP(AW143,[1]Sheet1!$K$1:$L$4,2,TRUE)</f>
        <v>&lt;10,000</v>
      </c>
      <c r="AY143" t="s">
        <v>113</v>
      </c>
      <c r="AZ143" t="s">
        <v>113</v>
      </c>
      <c r="BA143" s="23">
        <f>INDEX('[1]Glassdoor Scores'!C:C,MATCH($A143,'[1]Glassdoor Scores'!$A:$A,0))</f>
        <v>4.4000000000000004</v>
      </c>
      <c r="BB143" t="str">
        <f>INDEX('[1]Glassdoor Scores'!B:B,MATCH($A143,'[1]Glassdoor Scores'!$A:$A,0))</f>
        <v>JumpCloud</v>
      </c>
      <c r="BC143">
        <f>INDEX('[1]Glassdoor Scores'!D:D,MATCH($A143,'[1]Glassdoor Scores'!$A:$A,0))</f>
        <v>430</v>
      </c>
      <c r="BD143">
        <f>INDEX('[1]Glassdoor Scores'!E:E,MATCH($A143,'[1]Glassdoor Scores'!$A:$A,0))</f>
        <v>4.2</v>
      </c>
      <c r="BE143">
        <f>INDEX('[1]Glassdoor Scores'!F:F,MATCH($A143,'[1]Glassdoor Scores'!$A:$A,0))</f>
        <v>4.0999999999999996</v>
      </c>
      <c r="BF143" s="17">
        <f>INDEX('[1]Glassdoor Scores'!G:G,MATCH($A143,'[1]Glassdoor Scores'!$A:$A,0))</f>
        <v>4.5</v>
      </c>
      <c r="BG143" s="17">
        <f>INDEX('[1]Glassdoor Scores'!H:H,MATCH($A143,'[1]Glassdoor Scores'!$A:$A,0))</f>
        <v>0.95</v>
      </c>
      <c r="BH143" t="e">
        <f>BA143&lt;#REF!</f>
        <v>#REF!</v>
      </c>
      <c r="BI143" t="e">
        <f>BB143&gt;#REF!</f>
        <v>#REF!</v>
      </c>
      <c r="BJ143" t="e">
        <f>BC143&gt;#REF!</f>
        <v>#REF!</v>
      </c>
      <c r="BK143" t="e">
        <f>BD143&gt;#REF!</f>
        <v>#REF!</v>
      </c>
      <c r="BL143" t="e">
        <f>BE143&gt;#REF!</f>
        <v>#REF!</v>
      </c>
      <c r="BM143" t="e">
        <f>BF143&gt;#REF!</f>
        <v>#REF!</v>
      </c>
      <c r="BN143" t="s">
        <v>175</v>
      </c>
      <c r="BO143" s="1" t="s">
        <v>1856</v>
      </c>
      <c r="BP143">
        <v>4</v>
      </c>
      <c r="BQ143">
        <v>0</v>
      </c>
      <c r="BR143" s="1" t="s">
        <v>1857</v>
      </c>
      <c r="BS143" t="s">
        <v>1858</v>
      </c>
      <c r="BT143" s="1" t="s">
        <v>1859</v>
      </c>
      <c r="BU143" s="1"/>
      <c r="BV143" s="1"/>
      <c r="BW143" s="1"/>
      <c r="BX143" s="1"/>
      <c r="BY143" s="1"/>
      <c r="BZ143" s="1"/>
      <c r="CA143" s="1"/>
      <c r="CB143" s="1">
        <v>110</v>
      </c>
      <c r="CC143" s="6">
        <v>0.49</v>
      </c>
      <c r="CD143" s="1">
        <v>2338</v>
      </c>
      <c r="CE143" s="6">
        <v>-0.01</v>
      </c>
      <c r="CF143" s="6">
        <f t="shared" si="15"/>
        <v>4.7048759623609923E-2</v>
      </c>
      <c r="CG143" s="7">
        <f t="shared" si="16"/>
        <v>1.2305263157894737</v>
      </c>
      <c r="CH143" s="1">
        <v>1</v>
      </c>
      <c r="CI143">
        <f>IFERROR(IF(AX143=[1]Sheet1!$L$2,VLOOKUP(CB143,[1]Sheet1!$X$3:$Y$7,2,TRUE),IF(AX143=[1]Sheet1!$L$3,VLOOKUP(CB143,[1]Sheet1!$Z$3:$AA$7,2,TRUE),VLOOKUP(CB143,[1]Sheet1!$AB$3:$AC$7,2,TRUE))),0)</f>
        <v>4</v>
      </c>
      <c r="CJ143" s="1">
        <f>IFERROR(VLOOKUP(CC143,[1]Sheet1!$U$3:$V$7,2,TRUE),0)</f>
        <v>5</v>
      </c>
      <c r="CK143" s="1">
        <f>MIN(IFERROR(IF(AX143=[1]Sheet1!$L$2,VLOOKUP(CE143,[1]Sheet1!$N$3:$O$7,2,TRUE),IF(AX143=[1]Sheet1!$L$3,VLOOKUP(CE143,[1]Sheet1!$P$3:$Q$6,2,TRUE),VLOOKUP(CE143,[1]Sheet1!$R$3:$S$6,2,TRUE))),0),INDEX([1]Sheet1!$I:$I,MATCH(CH143,[1]Sheet1!$A:$A,0)))</f>
        <v>2</v>
      </c>
      <c r="CL143" s="15">
        <f>INDEX([1]Sheet1!D:D,MATCH($CI143,[1]Sheet1!$A:$A,0))</f>
        <v>0</v>
      </c>
      <c r="CM143" s="15">
        <f>INDEX([1]Sheet1!E:E,MATCH($CI143,[1]Sheet1!$A:$A,0))</f>
        <v>0.5</v>
      </c>
      <c r="CN143" s="15">
        <f>INDEX([1]Sheet1!F:F,MATCH($CI143,[1]Sheet1!$A:$A,0))</f>
        <v>0</v>
      </c>
      <c r="CO143" s="15"/>
      <c r="CP143" s="16">
        <f>IF(COUNTA(CO143)&gt;0,MIN(MIN(SUMPRODUCT(CI143:CK143,CL143:CN143),INDEX([1]Sheet1!$H:$H,MATCH(CH143,[1]Sheet1!$A:$A,0)))+1,5),MIN(SUMPRODUCT(CI143:CK143,CL143:CN143),INDEX([1]Sheet1!$H:$H,MATCH(CH143,[1]Sheet1!$A:$A,0))))</f>
        <v>2.5</v>
      </c>
      <c r="CQ143" s="17" t="e">
        <f>SUMIFS([1]Rubric!Y:Y,[1]Rubric!V:V,BN143,[1]Rubric!W:W,P143)</f>
        <v>#VALUE!</v>
      </c>
      <c r="CR143" s="17" t="e">
        <f>INDEX([1]Rubric!D:D,MATCH(BP143,[1]Rubric!#REF!,0))</f>
        <v>#REF!</v>
      </c>
      <c r="CS143" s="17" t="e">
        <f>INDEX([1]Rubric!E:E,MATCH(Q143,[1]Rubric!#REF!,0))</f>
        <v>#REF!</v>
      </c>
      <c r="CT143" s="18" t="e">
        <f>SUM(CQ143:CS143)*[1]Rubric!$A$3</f>
        <v>#VALUE!</v>
      </c>
      <c r="CU143" s="29"/>
    </row>
    <row r="144" spans="1:99" ht="409.5" x14ac:dyDescent="0.25">
      <c r="A144">
        <v>143</v>
      </c>
      <c r="B144" t="s">
        <v>1860</v>
      </c>
      <c r="C144" t="str">
        <f t="shared" si="12"/>
        <v>143 - Movate</v>
      </c>
      <c r="D144">
        <v>0</v>
      </c>
      <c r="E144" t="s">
        <v>1861</v>
      </c>
      <c r="F144" s="1" t="s">
        <v>1862</v>
      </c>
      <c r="G144" s="1" t="str">
        <f>IFERROR(INDEX([1]Apollo!$C$2:$R$2344,MATCH($C144,[1]Apollo!$B$2:$B$2344,0),MATCH(G$1,[1]Apollo!$C$1:$R$1,0)),"")</f>
        <v/>
      </c>
      <c r="H144" s="1" t="s">
        <v>458</v>
      </c>
      <c r="I144" s="1" t="str">
        <f>IFERROR(INDEX([1]Apollo!$C$2:$R$2344,MATCH($C144,[1]Apollo!$B$2:$B$2344,0),MATCH(I$1,[1]Apollo!$C$1:$R$1,0)),"")</f>
        <v/>
      </c>
      <c r="J144" t="s">
        <v>637</v>
      </c>
      <c r="K144" s="1" t="str">
        <f>IFERROR(INDEX([1]Apollo!$C$2:$R$2344,MATCH($C144,[1]Apollo!$B$2:$B$2344,0),MATCH(K$1,[1]Apollo!$C$1:$R$1,0)),"")</f>
        <v/>
      </c>
      <c r="L144" s="1" t="str">
        <f>IFERROR(INDEX([1]Apollo!$C$2:$R$2344,MATCH($C144,[1]Apollo!$B$2:$B$2344,0),MATCH(L$1,[1]Apollo!$C$1:$R$1,0)),"")</f>
        <v/>
      </c>
      <c r="M144" s="1" t="s">
        <v>1863</v>
      </c>
      <c r="N144" s="1" t="s">
        <v>1863</v>
      </c>
      <c r="O144" s="1" t="str">
        <f>IFERROR(INDEX([1]Apollo!$C$2:$R$2344,MATCH($C144,[1]Apollo!$B$2:$B$2344,0),MATCH(O$1,[1]Apollo!$C$1:$R$1,0)),"")</f>
        <v/>
      </c>
      <c r="P144" s="1">
        <v>3</v>
      </c>
      <c r="Q144" s="1">
        <v>2</v>
      </c>
      <c r="R144" s="12">
        <v>232936</v>
      </c>
      <c r="S144" s="12">
        <v>220622</v>
      </c>
      <c r="T144" s="13">
        <v>35065</v>
      </c>
      <c r="U144" t="s">
        <v>188</v>
      </c>
      <c r="V144" s="1" t="str">
        <f>IFERROR(INDEX([1]Apollo!$C$2:$R$2344,MATCH($C144,[1]Apollo!$B$2:$B$2344,0),MATCH(V$1,[1]Apollo!$C$1:$R$1,0)),"")</f>
        <v/>
      </c>
      <c r="W144" t="s">
        <v>165</v>
      </c>
      <c r="X144" s="1" t="str">
        <f>IFERROR(INDEX([1]Apollo!$C$2:$R$2344,MATCH($C144,[1]Apollo!$B$2:$B$2344,0),MATCH(X$1,[1]Apollo!$C$1:$R$1,0)),"")</f>
        <v/>
      </c>
      <c r="Y144" s="1" t="str">
        <f>IFERROR(INDEX([1]Apollo!$C$2:$R$2344,MATCH($C144,[1]Apollo!$B$2:$B$2344,0),MATCH(Y$1,[1]Apollo!$C$1:$R$1,0)),"")</f>
        <v/>
      </c>
      <c r="Z144" s="1" t="str">
        <f>IFERROR(INDEX([1]Apollo!$C$2:$R$2344,MATCH($C144,[1]Apollo!$B$2:$B$2344,0),MATCH(Z$1,[1]Apollo!$C$1:$R$1,0)),"")</f>
        <v/>
      </c>
      <c r="AA144" s="2" t="str">
        <f>IFERROR(INDEX([1]Apollo!$C$2:$R$2344,MATCH($C144,[1]Apollo!$B$2:$B$2344,0),MATCH(AA$1,[1]Apollo!$C$1:$R$1,0)),"")</f>
        <v/>
      </c>
      <c r="AB144" s="3" t="str">
        <f>IFERROR(INDEX([1]Apollo!$C$2:$R$2344,MATCH($C144,[1]Apollo!$B$2:$B$2344,0),MATCH(AB$1,[1]Apollo!$C$1:$R$1,0)),"")</f>
        <v/>
      </c>
      <c r="AC144" t="s">
        <v>1864</v>
      </c>
      <c r="AD144" s="1" t="str">
        <f>IFERROR(INDEX([1]Apollo!$C$2:$R$2344,MATCH($C144,[1]Apollo!$B$2:$B$2344,0),MATCH(AD$1,[1]Apollo!$C$1:$R$1,0)),"")</f>
        <v/>
      </c>
      <c r="AE144" s="14" t="s">
        <v>1865</v>
      </c>
      <c r="AF144" s="1" t="s">
        <v>1658</v>
      </c>
      <c r="AG144" s="1" t="s">
        <v>169</v>
      </c>
      <c r="AH144" s="1"/>
      <c r="AI144" s="1"/>
      <c r="AJ144" s="26" t="s">
        <v>1866</v>
      </c>
      <c r="AK144" t="s">
        <v>311</v>
      </c>
      <c r="AL144" t="s">
        <v>403</v>
      </c>
      <c r="AM144" s="1" t="s">
        <v>151</v>
      </c>
      <c r="AN144" s="1" t="s">
        <v>106</v>
      </c>
      <c r="AO144" t="s">
        <v>404</v>
      </c>
      <c r="AP144" t="s">
        <v>679</v>
      </c>
      <c r="AQ144" s="1" t="e">
        <f>AE144=#REF!</f>
        <v>#REF!</v>
      </c>
      <c r="AR144" t="s">
        <v>1867</v>
      </c>
      <c r="AS144" s="1" t="str">
        <f>IFERROR(INDEX([1]Apollo!$C$2:$R$2344,MATCH($C144,[1]Apollo!$B$2:$B$2344,0),MATCH(AS$1,[1]Apollo!$C$1:$R$1,0)),"")</f>
        <v/>
      </c>
      <c r="AT144" s="1" t="str">
        <f t="shared" si="13"/>
        <v>https://www.linkedin.com/company/movate/</v>
      </c>
      <c r="AU144" s="1" t="str">
        <f t="shared" si="14"/>
        <v>https://www.linkedin.com/company/movate//insights</v>
      </c>
      <c r="AV144" t="s">
        <v>137</v>
      </c>
      <c r="AW144" s="1" t="str">
        <f>IFERROR(INDEX([1]Apollo!$C$2:$R$2344,MATCH($C144,[1]Apollo!$B$2:$B$2344,0),MATCH(AW$1,[1]Apollo!$C$1:$R$1,0)),"")</f>
        <v/>
      </c>
      <c r="AX144" s="1" t="e">
        <f>VLOOKUP(AW144,[1]Sheet1!$K$1:$L$4,2,TRUE)</f>
        <v>#N/A</v>
      </c>
      <c r="AY144" t="s">
        <v>114</v>
      </c>
      <c r="AZ144" t="s">
        <v>138</v>
      </c>
      <c r="BA144" s="4">
        <f>INDEX('[1]Glassdoor Scores'!C:C,MATCH($A144,'[1]Glassdoor Scores'!$A:$A,0))</f>
        <v>3.9</v>
      </c>
      <c r="BB144" t="str">
        <f>INDEX('[1]Glassdoor Scores'!B:B,MATCH($A144,'[1]Glassdoor Scores'!$A:$A,0))</f>
        <v>Intel</v>
      </c>
      <c r="BC144">
        <f>INDEX('[1]Glassdoor Scores'!D:D,MATCH($A144,'[1]Glassdoor Scores'!$A:$A,0))</f>
        <v>34000</v>
      </c>
      <c r="BD144">
        <f>INDEX('[1]Glassdoor Scores'!E:E,MATCH($A144,'[1]Glassdoor Scores'!$A:$A,0))</f>
        <v>3.8</v>
      </c>
      <c r="BE144">
        <f>INDEX('[1]Glassdoor Scores'!F:F,MATCH($A144,'[1]Glassdoor Scores'!$A:$A,0))</f>
        <v>3.5</v>
      </c>
      <c r="BF144" s="5">
        <f>INDEX('[1]Glassdoor Scores'!G:G,MATCH($A144,'[1]Glassdoor Scores'!$A:$A,0))</f>
        <v>3.9</v>
      </c>
      <c r="BG144" s="5">
        <f>INDEX('[1]Glassdoor Scores'!H:H,MATCH($A144,'[1]Glassdoor Scores'!$A:$A,0))</f>
        <v>0.79</v>
      </c>
      <c r="BH144" t="e">
        <f>BA144&lt;#REF!</f>
        <v>#REF!</v>
      </c>
      <c r="BI144" t="e">
        <f>BB144&gt;#REF!</f>
        <v>#REF!</v>
      </c>
      <c r="BJ144" t="e">
        <f>BC144&gt;#REF!</f>
        <v>#REF!</v>
      </c>
      <c r="BK144" t="e">
        <f>BD144&gt;#REF!</f>
        <v>#REF!</v>
      </c>
      <c r="BL144" t="e">
        <f>BE144&gt;#REF!</f>
        <v>#REF!</v>
      </c>
      <c r="BM144" t="e">
        <f>BF144&gt;#REF!</f>
        <v>#REF!</v>
      </c>
      <c r="BN144" t="s">
        <v>175</v>
      </c>
      <c r="BO144" s="1" t="s">
        <v>1868</v>
      </c>
      <c r="BP144">
        <v>4</v>
      </c>
      <c r="BQ144">
        <v>0</v>
      </c>
      <c r="BR144" s="1" t="s">
        <v>1869</v>
      </c>
      <c r="BS144" t="s">
        <v>1870</v>
      </c>
      <c r="BT144" s="1" t="s">
        <v>1871</v>
      </c>
      <c r="BU144" s="1"/>
      <c r="BV144" s="1"/>
      <c r="BW144" s="1"/>
      <c r="BX144" s="1"/>
      <c r="BY144" s="1"/>
      <c r="BZ144" s="1"/>
      <c r="CA144" s="1"/>
      <c r="CB144" s="1">
        <v>218</v>
      </c>
      <c r="CC144" s="6">
        <v>0.68</v>
      </c>
      <c r="CD144" s="1">
        <v>13092</v>
      </c>
      <c r="CE144" s="6">
        <v>0</v>
      </c>
      <c r="CF144" s="6">
        <f t="shared" si="15"/>
        <v>1.665139016193095E-2</v>
      </c>
      <c r="CG144" s="7" t="e">
        <f t="shared" si="16"/>
        <v>#VALUE!</v>
      </c>
      <c r="CH144" s="1">
        <v>1</v>
      </c>
      <c r="CI144">
        <f>IFERROR(IF(AX144=[1]Sheet1!$L$2,VLOOKUP(CB144,[1]Sheet1!$X$3:$Y$7,2,TRUE),IF(AX144=[1]Sheet1!$L$3,VLOOKUP(CB144,[1]Sheet1!$Z$3:$AA$7,2,TRUE),VLOOKUP(CB144,[1]Sheet1!$AB$3:$AC$7,2,TRUE))),0)</f>
        <v>0</v>
      </c>
      <c r="CJ144" s="1">
        <f>IFERROR(VLOOKUP(CC144,[1]Sheet1!$U$3:$V$7,2,TRUE),0)</f>
        <v>5</v>
      </c>
      <c r="CK144" s="1">
        <f>MIN(IFERROR(IF(AX144=[1]Sheet1!$L$2,VLOOKUP(CE144,[1]Sheet1!$N$3:$O$7,2,TRUE),IF(AX144=[1]Sheet1!$L$3,VLOOKUP(CE144,[1]Sheet1!$P$3:$Q$6,2,TRUE),VLOOKUP(CE144,[1]Sheet1!$R$3:$S$6,2,TRUE))),0),INDEX([1]Sheet1!$I:$I,MATCH(CH144,[1]Sheet1!$A:$A,0)))</f>
        <v>0</v>
      </c>
      <c r="CL144" s="15" t="e">
        <f>INDEX([1]Sheet1!D:D,MATCH($CI144,[1]Sheet1!$A:$A,0))</f>
        <v>#N/A</v>
      </c>
      <c r="CM144" s="15" t="e">
        <f>INDEX([1]Sheet1!E:E,MATCH($CI144,[1]Sheet1!$A:$A,0))</f>
        <v>#N/A</v>
      </c>
      <c r="CN144" s="15" t="e">
        <f>INDEX([1]Sheet1!F:F,MATCH($CI144,[1]Sheet1!$A:$A,0))</f>
        <v>#N/A</v>
      </c>
      <c r="CO144" s="15"/>
      <c r="CP144" s="16" t="e">
        <f>MIN(SUMPRODUCT(CI144:CK144,CL144:CN144),INDEX([1]Sheet1!$H:$H,MATCH(CH144,[1]Sheet1!$A:$A,0)))</f>
        <v>#N/A</v>
      </c>
      <c r="CQ144" s="17" t="e">
        <f>SUMIFS([1]Rubric!Y:Y,[1]Rubric!V:V,BN144,[1]Rubric!W:W,P144)</f>
        <v>#VALUE!</v>
      </c>
      <c r="CR144" s="5" t="e">
        <f>INDEX([1]Rubric!D:D,MATCH(BP144,[1]Rubric!#REF!,0))</f>
        <v>#REF!</v>
      </c>
      <c r="CS144" s="5" t="e">
        <f>INDEX([1]Rubric!E:E,MATCH(Q144,[1]Rubric!#REF!,0))</f>
        <v>#REF!</v>
      </c>
      <c r="CT144" s="18" t="e">
        <f>SUM(CQ144:CS144)*[1]Rubric!$A$3</f>
        <v>#VALUE!</v>
      </c>
      <c r="CU144" s="29"/>
    </row>
    <row r="145" spans="1:99" ht="409.5" x14ac:dyDescent="0.25">
      <c r="A145">
        <v>144</v>
      </c>
      <c r="B145" s="21" t="s">
        <v>1872</v>
      </c>
      <c r="C145" t="str">
        <f t="shared" si="12"/>
        <v>144 - Certinia</v>
      </c>
      <c r="D145">
        <v>0</v>
      </c>
      <c r="E145" t="s">
        <v>1873</v>
      </c>
      <c r="F145" s="1" t="s">
        <v>1874</v>
      </c>
      <c r="G145" s="1" t="str">
        <f>IFERROR(INDEX([1]Apollo!$C$2:$R$2344,MATCH($C145,[1]Apollo!$B$2:$B$2344,0),MATCH(G$1,[1]Apollo!$C$1:$R$1,0)),"")</f>
        <v/>
      </c>
      <c r="H145" s="1"/>
      <c r="I145" s="1" t="str">
        <f>IFERROR(INDEX([1]Apollo!$C$2:$R$2344,MATCH($C145,[1]Apollo!$B$2:$B$2344,0),MATCH(I$1,[1]Apollo!$C$1:$R$1,0)),"")</f>
        <v/>
      </c>
      <c r="J145" t="s">
        <v>415</v>
      </c>
      <c r="K145" s="1" t="str">
        <f>IFERROR(INDEX([1]Apollo!$C$2:$R$2344,MATCH($C145,[1]Apollo!$B$2:$B$2344,0),MATCH(K$1,[1]Apollo!$C$1:$R$1,0)),"")</f>
        <v/>
      </c>
      <c r="L145" s="1" t="str">
        <f>IFERROR(INDEX([1]Apollo!$C$2:$R$2344,MATCH($C145,[1]Apollo!$B$2:$B$2344,0),MATCH(L$1,[1]Apollo!$C$1:$R$1,0)),"")</f>
        <v/>
      </c>
      <c r="M145" s="1" t="s">
        <v>1875</v>
      </c>
      <c r="N145" s="1" t="s">
        <v>1876</v>
      </c>
      <c r="O145" s="1" t="str">
        <f>IFERROR(INDEX([1]Apollo!$C$2:$R$2344,MATCH($C145,[1]Apollo!$B$2:$B$2344,0),MATCH(O$1,[1]Apollo!$C$1:$R$1,0)),"")</f>
        <v/>
      </c>
      <c r="P145" s="1">
        <v>2.5</v>
      </c>
      <c r="Q145" s="1">
        <v>2</v>
      </c>
      <c r="R145" s="12">
        <v>42658</v>
      </c>
      <c r="S145" s="12">
        <v>38773</v>
      </c>
      <c r="T145" s="13">
        <v>40087</v>
      </c>
      <c r="U145" t="s">
        <v>99</v>
      </c>
      <c r="V145" s="1" t="str">
        <f>IFERROR(INDEX([1]Apollo!$C$2:$R$2344,MATCH($C145,[1]Apollo!$B$2:$B$2344,0),MATCH(V$1,[1]Apollo!$C$1:$R$1,0)),"")</f>
        <v/>
      </c>
      <c r="W145" t="s">
        <v>165</v>
      </c>
      <c r="X145" s="1" t="str">
        <f>IFERROR(INDEX([1]Apollo!$C$2:$R$2344,MATCH($C145,[1]Apollo!$B$2:$B$2344,0),MATCH(X$1,[1]Apollo!$C$1:$R$1,0)),"")</f>
        <v/>
      </c>
      <c r="Y145" s="1" t="str">
        <f>IFERROR(INDEX([1]Apollo!$C$2:$R$2344,MATCH($C145,[1]Apollo!$B$2:$B$2344,0),MATCH(Y$1,[1]Apollo!$C$1:$R$1,0)),"")</f>
        <v/>
      </c>
      <c r="Z145" s="1" t="str">
        <f>IFERROR(INDEX([1]Apollo!$C$2:$R$2344,MATCH($C145,[1]Apollo!$B$2:$B$2344,0),MATCH(Z$1,[1]Apollo!$C$1:$R$1,0)),"")</f>
        <v/>
      </c>
      <c r="AA145" s="2" t="str">
        <f>IFERROR(INDEX([1]Apollo!$C$2:$R$2344,MATCH($C145,[1]Apollo!$B$2:$B$2344,0),MATCH(AA$1,[1]Apollo!$C$1:$R$1,0)),"")</f>
        <v/>
      </c>
      <c r="AB145" s="3" t="str">
        <f>IFERROR(INDEX([1]Apollo!$C$2:$R$2344,MATCH($C145,[1]Apollo!$B$2:$B$2344,0),MATCH(AB$1,[1]Apollo!$C$1:$R$1,0)),"")</f>
        <v/>
      </c>
      <c r="AC145" t="s">
        <v>1877</v>
      </c>
      <c r="AD145" s="1" t="str">
        <f>IFERROR(INDEX([1]Apollo!$C$2:$R$2344,MATCH($C145,[1]Apollo!$B$2:$B$2344,0),MATCH(AD$1,[1]Apollo!$C$1:$R$1,0)),"")</f>
        <v/>
      </c>
      <c r="AE145" s="1" t="s">
        <v>1878</v>
      </c>
      <c r="AF145" s="1" t="s">
        <v>168</v>
      </c>
      <c r="AG145" s="1" t="s">
        <v>169</v>
      </c>
      <c r="AH145" s="1"/>
      <c r="AI145" s="1"/>
      <c r="AJ145" s="14" t="s">
        <v>1878</v>
      </c>
      <c r="AK145" s="1" t="s">
        <v>1733</v>
      </c>
      <c r="AL145" s="1" t="s">
        <v>403</v>
      </c>
      <c r="AM145" s="1" t="s">
        <v>151</v>
      </c>
      <c r="AN145" s="1" t="s">
        <v>106</v>
      </c>
      <c r="AO145" s="1" t="s">
        <v>245</v>
      </c>
      <c r="AP145" s="1" t="s">
        <v>1734</v>
      </c>
      <c r="AQ145" s="1" t="e">
        <f>AE145=#REF!</f>
        <v>#REF!</v>
      </c>
      <c r="AR145" t="s">
        <v>1879</v>
      </c>
      <c r="AS145" s="1" t="str">
        <f>IFERROR(INDEX([1]Apollo!$C$2:$R$2344,MATCH($C145,[1]Apollo!$B$2:$B$2344,0),MATCH(AS$1,[1]Apollo!$C$1:$R$1,0)),"")</f>
        <v/>
      </c>
      <c r="AT145" s="1" t="str">
        <f t="shared" si="13"/>
        <v>https://www.linkedin.com/company/certinia</v>
      </c>
      <c r="AU145" s="1" t="str">
        <f t="shared" si="14"/>
        <v>https://www.linkedin.com/company/certinia/insights</v>
      </c>
      <c r="AV145" t="s">
        <v>174</v>
      </c>
      <c r="AW145" s="1">
        <v>1100</v>
      </c>
      <c r="AX145" s="1" t="str">
        <f>VLOOKUP(AW145,[1]Sheet1!$K$1:$L$4,2,TRUE)</f>
        <v>&lt;10,000</v>
      </c>
      <c r="AY145" t="s">
        <v>114</v>
      </c>
      <c r="AZ145" t="s">
        <v>114</v>
      </c>
      <c r="BA145" s="23">
        <f>INDEX('[1]Glassdoor Scores'!C:C,MATCH($A145,'[1]Glassdoor Scores'!$A:$A,0))</f>
        <v>3.8</v>
      </c>
      <c r="BB145" t="str">
        <f>INDEX('[1]Glassdoor Scores'!B:B,MATCH($A145,'[1]Glassdoor Scores'!$A:$A,0))</f>
        <v>Zeta Global</v>
      </c>
      <c r="BC145">
        <f>INDEX('[1]Glassdoor Scores'!D:D,MATCH($A145,'[1]Glassdoor Scores'!$A:$A,0))</f>
        <v>890</v>
      </c>
      <c r="BD145">
        <f>INDEX('[1]Glassdoor Scores'!E:E,MATCH($A145,'[1]Glassdoor Scores'!$A:$A,0))</f>
        <v>3.5</v>
      </c>
      <c r="BE145">
        <f>INDEX('[1]Glassdoor Scores'!F:F,MATCH($A145,'[1]Glassdoor Scores'!$A:$A,0))</f>
        <v>3.4</v>
      </c>
      <c r="BF145" s="17">
        <f>INDEX('[1]Glassdoor Scores'!G:G,MATCH($A145,'[1]Glassdoor Scores'!$A:$A,0))</f>
        <v>3.7</v>
      </c>
      <c r="BG145" s="17">
        <f>INDEX('[1]Glassdoor Scores'!H:H,MATCH($A145,'[1]Glassdoor Scores'!$A:$A,0))</f>
        <v>0.77</v>
      </c>
      <c r="BH145" t="e">
        <f>BA145&lt;#REF!</f>
        <v>#REF!</v>
      </c>
      <c r="BI145" t="e">
        <f>BB145&gt;#REF!</f>
        <v>#REF!</v>
      </c>
      <c r="BJ145" t="e">
        <f>BC145&gt;#REF!</f>
        <v>#REF!</v>
      </c>
      <c r="BK145" t="e">
        <f>BD145&gt;#REF!</f>
        <v>#REF!</v>
      </c>
      <c r="BL145" t="e">
        <f>BE145&gt;#REF!</f>
        <v>#REF!</v>
      </c>
      <c r="BM145" t="e">
        <f>BF145&gt;#REF!</f>
        <v>#REF!</v>
      </c>
      <c r="BN145" t="s">
        <v>175</v>
      </c>
      <c r="BO145" s="1" t="s">
        <v>1880</v>
      </c>
      <c r="BP145">
        <v>4</v>
      </c>
      <c r="BQ145">
        <v>0</v>
      </c>
      <c r="BR145" s="1" t="s">
        <v>1881</v>
      </c>
      <c r="BS145" t="s">
        <v>1882</v>
      </c>
      <c r="BT145" s="1" t="s">
        <v>1883</v>
      </c>
      <c r="BU145" s="1"/>
      <c r="BV145" s="1"/>
      <c r="BW145" s="1"/>
      <c r="BX145" s="1"/>
      <c r="BY145" s="1"/>
      <c r="BZ145" s="1"/>
      <c r="CA145" s="1"/>
      <c r="CB145" s="1">
        <v>30</v>
      </c>
      <c r="CC145" s="6">
        <v>1</v>
      </c>
      <c r="CD145" s="1">
        <v>980</v>
      </c>
      <c r="CE145" s="6">
        <v>0.04</v>
      </c>
      <c r="CF145" s="6">
        <f t="shared" si="15"/>
        <v>3.0612244897959183E-2</v>
      </c>
      <c r="CG145" s="7">
        <f t="shared" si="16"/>
        <v>0.89090909090909087</v>
      </c>
      <c r="CH145" s="1">
        <v>1</v>
      </c>
      <c r="CI145">
        <f>IFERROR(IF(AX145=[1]Sheet1!$L$2,VLOOKUP(CB145,[1]Sheet1!$X$3:$Y$7,2,TRUE),IF(AX145=[1]Sheet1!$L$3,VLOOKUP(CB145,[1]Sheet1!$Z$3:$AA$7,2,TRUE),VLOOKUP(CB145,[1]Sheet1!$AB$3:$AC$7,2,TRUE))),0)</f>
        <v>3</v>
      </c>
      <c r="CJ145" s="1">
        <f>IFERROR(VLOOKUP(CC145,[1]Sheet1!$U$3:$V$7,2,TRUE),0)</f>
        <v>5</v>
      </c>
      <c r="CK145" s="1">
        <f>MIN(IFERROR(IF(AX145=[1]Sheet1!$L$2,VLOOKUP(CE145,[1]Sheet1!$N$3:$O$7,2,TRUE),IF(AX145=[1]Sheet1!$L$3,VLOOKUP(CE145,[1]Sheet1!$P$3:$Q$6,2,TRUE),VLOOKUP(CE145,[1]Sheet1!$R$3:$S$6,2,TRUE))),0),INDEX([1]Sheet1!$I:$I,MATCH(CH145,[1]Sheet1!$A:$A,0)))</f>
        <v>3</v>
      </c>
      <c r="CL145" s="15">
        <f>INDEX([1]Sheet1!D:D,MATCH($CI145,[1]Sheet1!$A:$A,0))</f>
        <v>0</v>
      </c>
      <c r="CM145" s="15">
        <f>INDEX([1]Sheet1!E:E,MATCH($CI145,[1]Sheet1!$A:$A,0))</f>
        <v>0</v>
      </c>
      <c r="CN145" s="15">
        <f>INDEX([1]Sheet1!F:F,MATCH($CI145,[1]Sheet1!$A:$A,0))</f>
        <v>0</v>
      </c>
      <c r="CO145" s="15"/>
      <c r="CP145" s="16">
        <f>IF(COUNTA(CO145)&gt;0,MIN(MIN(SUMPRODUCT(CI145:CK145,CL145:CN145),INDEX([1]Sheet1!$H:$H,MATCH(CH145,[1]Sheet1!$A:$A,0)))+1,5),MIN(SUMPRODUCT(CI145:CK145,CL145:CN145),INDEX([1]Sheet1!$H:$H,MATCH(CH145,[1]Sheet1!$A:$A,0))))</f>
        <v>0</v>
      </c>
      <c r="CQ145" s="17" t="e">
        <f>SUMIFS([1]Rubric!Y:Y,[1]Rubric!V:V,BN145,[1]Rubric!W:W,P145)</f>
        <v>#VALUE!</v>
      </c>
      <c r="CR145" s="17" t="e">
        <f>INDEX([1]Rubric!D:D,MATCH(BP145,[1]Rubric!#REF!,0))</f>
        <v>#REF!</v>
      </c>
      <c r="CS145" s="17" t="e">
        <f>INDEX([1]Rubric!E:E,MATCH(Q145,[1]Rubric!#REF!,0))</f>
        <v>#REF!</v>
      </c>
      <c r="CT145" s="18" t="e">
        <f>SUM(CQ145:CS145)*[1]Rubric!$A$3</f>
        <v>#VALUE!</v>
      </c>
      <c r="CU145" s="29"/>
    </row>
    <row r="146" spans="1:99" ht="409.5" x14ac:dyDescent="0.25">
      <c r="A146">
        <v>145</v>
      </c>
      <c r="B146" t="s">
        <v>1884</v>
      </c>
      <c r="C146" t="str">
        <f t="shared" si="12"/>
        <v>145 - Lufthansa Industry Solutions</v>
      </c>
      <c r="D146">
        <v>0</v>
      </c>
      <c r="E146" t="s">
        <v>1885</v>
      </c>
      <c r="F146" s="1" t="s">
        <v>1886</v>
      </c>
      <c r="G146" s="1" t="str">
        <f>IFERROR(INDEX([1]Apollo!$C$2:$R$2344,MATCH($C146,[1]Apollo!$B$2:$B$2344,0),MATCH(G$1,[1]Apollo!$C$1:$R$1,0)),"")</f>
        <v/>
      </c>
      <c r="H146" s="1" t="s">
        <v>885</v>
      </c>
      <c r="I146" s="1" t="str">
        <f>IFERROR(INDEX([1]Apollo!$C$2:$R$2344,MATCH($C146,[1]Apollo!$B$2:$B$2344,0),MATCH(I$1,[1]Apollo!$C$1:$R$1,0)),"")</f>
        <v/>
      </c>
      <c r="J146" t="s">
        <v>1887</v>
      </c>
      <c r="K146" s="1" t="str">
        <f>IFERROR(INDEX([1]Apollo!$C$2:$R$2344,MATCH($C146,[1]Apollo!$B$2:$B$2344,0),MATCH(K$1,[1]Apollo!$C$1:$R$1,0)),"")</f>
        <v/>
      </c>
      <c r="L146" s="1" t="str">
        <f>IFERROR(INDEX([1]Apollo!$C$2:$R$2344,MATCH($C146,[1]Apollo!$B$2:$B$2344,0),MATCH(L$1,[1]Apollo!$C$1:$R$1,0)),"")</f>
        <v/>
      </c>
      <c r="M146" s="1" t="s">
        <v>1888</v>
      </c>
      <c r="N146" s="1" t="s">
        <v>1889</v>
      </c>
      <c r="O146" s="1" t="str">
        <f>IFERROR(INDEX([1]Apollo!$C$2:$R$2344,MATCH($C146,[1]Apollo!$B$2:$B$2344,0),MATCH(O$1,[1]Apollo!$C$1:$R$1,0)),"")</f>
        <v/>
      </c>
      <c r="P146" s="1">
        <v>3</v>
      </c>
      <c r="Q146" s="1">
        <v>1</v>
      </c>
      <c r="R146" s="12">
        <v>392330</v>
      </c>
      <c r="S146" s="12">
        <v>371623</v>
      </c>
      <c r="T146" s="13">
        <v>35796</v>
      </c>
      <c r="U146" t="s">
        <v>188</v>
      </c>
      <c r="V146" s="1" t="str">
        <f>IFERROR(INDEX([1]Apollo!$C$2:$R$2344,MATCH($C146,[1]Apollo!$B$2:$B$2344,0),MATCH(V$1,[1]Apollo!$C$1:$R$1,0)),"")</f>
        <v/>
      </c>
      <c r="W146" t="s">
        <v>165</v>
      </c>
      <c r="X146" s="1" t="str">
        <f>IFERROR(INDEX([1]Apollo!$C$2:$R$2344,MATCH($C146,[1]Apollo!$B$2:$B$2344,0),MATCH(X$1,[1]Apollo!$C$1:$R$1,0)),"")</f>
        <v/>
      </c>
      <c r="Y146" s="1" t="str">
        <f>IFERROR(INDEX([1]Apollo!$C$2:$R$2344,MATCH($C146,[1]Apollo!$B$2:$B$2344,0),MATCH(Y$1,[1]Apollo!$C$1:$R$1,0)),"")</f>
        <v/>
      </c>
      <c r="Z146" s="1" t="str">
        <f>IFERROR(INDEX([1]Apollo!$C$2:$R$2344,MATCH($C146,[1]Apollo!$B$2:$B$2344,0),MATCH(Z$1,[1]Apollo!$C$1:$R$1,0)),"")</f>
        <v/>
      </c>
      <c r="AA146" s="2" t="str">
        <f>IFERROR(INDEX([1]Apollo!$C$2:$R$2344,MATCH($C146,[1]Apollo!$B$2:$B$2344,0),MATCH(AA$1,[1]Apollo!$C$1:$R$1,0)),"")</f>
        <v/>
      </c>
      <c r="AB146" s="3" t="str">
        <f>IFERROR(INDEX([1]Apollo!$C$2:$R$2344,MATCH($C146,[1]Apollo!$B$2:$B$2344,0),MATCH(AB$1,[1]Apollo!$C$1:$R$1,0)),"")</f>
        <v/>
      </c>
      <c r="AC146" t="s">
        <v>1890</v>
      </c>
      <c r="AD146" s="1" t="str">
        <f>IFERROR(INDEX([1]Apollo!$C$2:$R$2344,MATCH($C146,[1]Apollo!$B$2:$B$2344,0),MATCH(AD$1,[1]Apollo!$C$1:$R$1,0)),"")</f>
        <v/>
      </c>
      <c r="AE146" s="14" t="s">
        <v>1891</v>
      </c>
      <c r="AF146" s="1" t="s">
        <v>1624</v>
      </c>
      <c r="AG146" s="1" t="s">
        <v>169</v>
      </c>
      <c r="AH146" s="1"/>
      <c r="AI146" s="1"/>
      <c r="AJ146" s="14" t="s">
        <v>1892</v>
      </c>
      <c r="AK146" s="1" t="s">
        <v>311</v>
      </c>
      <c r="AL146" s="1" t="s">
        <v>358</v>
      </c>
      <c r="AM146" s="1" t="s">
        <v>151</v>
      </c>
      <c r="AN146" s="1" t="s">
        <v>106</v>
      </c>
      <c r="AO146" s="1" t="s">
        <v>245</v>
      </c>
      <c r="AP146" s="1" t="s">
        <v>1893</v>
      </c>
      <c r="AQ146" s="1" t="e">
        <f>AE146=#REF!</f>
        <v>#REF!</v>
      </c>
      <c r="AR146" t="s">
        <v>1894</v>
      </c>
      <c r="AS146" s="1" t="str">
        <f>IFERROR(INDEX([1]Apollo!$C$2:$R$2344,MATCH($C146,[1]Apollo!$B$2:$B$2344,0),MATCH(AS$1,[1]Apollo!$C$1:$R$1,0)),"")</f>
        <v/>
      </c>
      <c r="AT146" s="1" t="str">
        <f t="shared" si="13"/>
        <v>https://www.linkedin.com/company/lufthansa-industry-solutions</v>
      </c>
      <c r="AU146" s="1" t="str">
        <f t="shared" si="14"/>
        <v>https://www.linkedin.com/company/lufthansa-industry-solutions/insights</v>
      </c>
      <c r="AV146" t="s">
        <v>174</v>
      </c>
      <c r="AW146" s="1">
        <v>2500</v>
      </c>
      <c r="AX146" s="1" t="str">
        <f>VLOOKUP(AW146,[1]Sheet1!$K$1:$L$4,2,TRUE)</f>
        <v>&lt;10,000</v>
      </c>
      <c r="AZ146" t="s">
        <v>113</v>
      </c>
      <c r="BA146" s="23">
        <f>INDEX('[1]Glassdoor Scores'!C:C,MATCH($A146,'[1]Glassdoor Scores'!$A:$A,0))</f>
        <v>3.7</v>
      </c>
      <c r="BB146" t="str">
        <f>INDEX('[1]Glassdoor Scores'!B:B,MATCH($A146,'[1]Glassdoor Scores'!$A:$A,0))</f>
        <v>MeridianLink</v>
      </c>
      <c r="BC146">
        <f>INDEX('[1]Glassdoor Scores'!D:D,MATCH($A146,'[1]Glassdoor Scores'!$A:$A,0))</f>
        <v>410</v>
      </c>
      <c r="BD146">
        <f>INDEX('[1]Glassdoor Scores'!E:E,MATCH($A146,'[1]Glassdoor Scores'!$A:$A,0))</f>
        <v>3.5</v>
      </c>
      <c r="BE146">
        <f>INDEX('[1]Glassdoor Scores'!F:F,MATCH($A146,'[1]Glassdoor Scores'!$A:$A,0))</f>
        <v>3.3</v>
      </c>
      <c r="BF146" s="17">
        <f>INDEX('[1]Glassdoor Scores'!G:G,MATCH($A146,'[1]Glassdoor Scores'!$A:$A,0))</f>
        <v>3.6</v>
      </c>
      <c r="BG146" s="17">
        <f>INDEX('[1]Glassdoor Scores'!H:H,MATCH($A146,'[1]Glassdoor Scores'!$A:$A,0))</f>
        <v>0.7</v>
      </c>
      <c r="BH146" t="e">
        <f>BA146&lt;#REF!</f>
        <v>#REF!</v>
      </c>
      <c r="BI146" t="e">
        <f>BB146&gt;#REF!</f>
        <v>#REF!</v>
      </c>
      <c r="BJ146" t="e">
        <f>BC146&gt;#REF!</f>
        <v>#REF!</v>
      </c>
      <c r="BK146" t="e">
        <f>BD146&gt;#REF!</f>
        <v>#REF!</v>
      </c>
      <c r="BL146" t="e">
        <f>BE146&gt;#REF!</f>
        <v>#REF!</v>
      </c>
      <c r="BM146" t="e">
        <f>BF146&gt;#REF!</f>
        <v>#REF!</v>
      </c>
      <c r="BN146" t="s">
        <v>175</v>
      </c>
      <c r="BO146" s="1" t="s">
        <v>1895</v>
      </c>
      <c r="BP146">
        <v>4</v>
      </c>
      <c r="BQ146">
        <v>0</v>
      </c>
      <c r="BR146" s="1" t="s">
        <v>1896</v>
      </c>
      <c r="BS146" t="s">
        <v>1897</v>
      </c>
      <c r="BT146" s="1" t="s">
        <v>1898</v>
      </c>
      <c r="BU146" s="1"/>
      <c r="BV146" s="1"/>
      <c r="BW146" s="1"/>
      <c r="BX146" s="1"/>
      <c r="BY146" s="1"/>
      <c r="BZ146" s="1"/>
      <c r="CA146" s="1"/>
      <c r="CB146" s="1">
        <v>94</v>
      </c>
      <c r="CC146" s="6">
        <v>-0.01</v>
      </c>
      <c r="CD146" s="1">
        <v>2259</v>
      </c>
      <c r="CE146" s="6">
        <v>0.11</v>
      </c>
      <c r="CF146" s="6">
        <f t="shared" si="15"/>
        <v>4.1611332447985837E-2</v>
      </c>
      <c r="CG146" s="7">
        <f t="shared" si="16"/>
        <v>0.90359999999999996</v>
      </c>
      <c r="CH146" s="1">
        <v>1</v>
      </c>
      <c r="CI146">
        <f>IFERROR(IF(AX146=[1]Sheet1!$L$2,VLOOKUP(CB146,[1]Sheet1!$X$3:$Y$7,2,TRUE),IF(AX146=[1]Sheet1!$L$3,VLOOKUP(CB146,[1]Sheet1!$Z$3:$AA$7,2,TRUE),VLOOKUP(CB146,[1]Sheet1!$AB$3:$AC$7,2,TRUE))),0)</f>
        <v>4</v>
      </c>
      <c r="CJ146" s="1">
        <f>IFERROR(VLOOKUP(CC146,[1]Sheet1!$U$3:$V$7,2,TRUE),0)</f>
        <v>2</v>
      </c>
      <c r="CK146" s="1">
        <f>MIN(IFERROR(IF(AX146=[1]Sheet1!$L$2,VLOOKUP(CE146,[1]Sheet1!$N$3:$O$7,2,TRUE),IF(AX146=[1]Sheet1!$L$3,VLOOKUP(CE146,[1]Sheet1!$P$3:$Q$6,2,TRUE),VLOOKUP(CE146,[1]Sheet1!$R$3:$S$6,2,TRUE))),0),INDEX([1]Sheet1!$I:$I,MATCH(CH146,[1]Sheet1!$A:$A,0)))</f>
        <v>5</v>
      </c>
      <c r="CL146" s="15">
        <f>INDEX([1]Sheet1!D:D,MATCH($CI146,[1]Sheet1!$A:$A,0))</f>
        <v>0</v>
      </c>
      <c r="CM146" s="15">
        <f>INDEX([1]Sheet1!E:E,MATCH($CI146,[1]Sheet1!$A:$A,0))</f>
        <v>0.5</v>
      </c>
      <c r="CN146" s="15">
        <f>INDEX([1]Sheet1!F:F,MATCH($CI146,[1]Sheet1!$A:$A,0))</f>
        <v>0</v>
      </c>
      <c r="CO146" s="15"/>
      <c r="CP146" s="16">
        <f>MIN(SUMPRODUCT(CI146:CK146,CL146:CN146),INDEX([1]Sheet1!$H:$H,MATCH(CH146,[1]Sheet1!$A:$A,0)))</f>
        <v>1</v>
      </c>
      <c r="CQ146" s="17" t="e">
        <f>SUMIFS([1]Rubric!Y:Y,[1]Rubric!V:V,BN146,[1]Rubric!W:W,P146)</f>
        <v>#VALUE!</v>
      </c>
      <c r="CR146" s="17" t="e">
        <f>INDEX([1]Rubric!D:D,MATCH(BP146,[1]Rubric!#REF!,0))</f>
        <v>#REF!</v>
      </c>
      <c r="CS146" s="17" t="e">
        <f>INDEX([1]Rubric!E:E,MATCH(Q146,[1]Rubric!#REF!,0))</f>
        <v>#REF!</v>
      </c>
      <c r="CT146" s="18" t="e">
        <f>SUM(CQ146:CS146)*[1]Rubric!$A$3</f>
        <v>#VALUE!</v>
      </c>
      <c r="CU146" s="29"/>
    </row>
    <row r="147" spans="1:99" ht="409.5" x14ac:dyDescent="0.25">
      <c r="A147">
        <v>146</v>
      </c>
      <c r="B147" s="21" t="s">
        <v>1899</v>
      </c>
      <c r="C147" t="str">
        <f t="shared" si="12"/>
        <v>146 - Sikich</v>
      </c>
      <c r="D147">
        <v>0</v>
      </c>
      <c r="E147" t="s">
        <v>1900</v>
      </c>
      <c r="F147" s="1" t="s">
        <v>1901</v>
      </c>
      <c r="G147" s="1" t="str">
        <f>IFERROR(INDEX([1]Apollo!$C$2:$R$2344,MATCH($C147,[1]Apollo!$B$2:$B$2344,0),MATCH(G$1,[1]Apollo!$C$1:$R$1,0)),"")</f>
        <v/>
      </c>
      <c r="H147" s="1" t="s">
        <v>924</v>
      </c>
      <c r="I147" s="1" t="str">
        <f>IFERROR(INDEX([1]Apollo!$C$2:$R$2344,MATCH($C147,[1]Apollo!$B$2:$B$2344,0),MATCH(I$1,[1]Apollo!$C$1:$R$1,0)),"")</f>
        <v/>
      </c>
      <c r="J147" t="s">
        <v>1902</v>
      </c>
      <c r="K147" s="1" t="str">
        <f>IFERROR(INDEX([1]Apollo!$C$2:$R$2344,MATCH($C147,[1]Apollo!$B$2:$B$2344,0),MATCH(K$1,[1]Apollo!$C$1:$R$1,0)),"")</f>
        <v/>
      </c>
      <c r="L147" s="1" t="str">
        <f>IFERROR(INDEX([1]Apollo!$C$2:$R$2344,MATCH($C147,[1]Apollo!$B$2:$B$2344,0),MATCH(L$1,[1]Apollo!$C$1:$R$1,0)),"")</f>
        <v/>
      </c>
      <c r="M147" s="1" t="s">
        <v>1903</v>
      </c>
      <c r="N147" s="1" t="s">
        <v>1904</v>
      </c>
      <c r="O147" s="1" t="str">
        <f>IFERROR(INDEX([1]Apollo!$C$2:$R$2344,MATCH($C147,[1]Apollo!$B$2:$B$2344,0),MATCH(O$1,[1]Apollo!$C$1:$R$1,0)),"")</f>
        <v/>
      </c>
      <c r="P147" s="1">
        <v>3</v>
      </c>
      <c r="Q147" s="1">
        <v>1</v>
      </c>
      <c r="R147" s="12">
        <v>11803</v>
      </c>
      <c r="S147" s="12">
        <v>10262</v>
      </c>
      <c r="T147" s="13">
        <v>29952</v>
      </c>
      <c r="U147" t="s">
        <v>188</v>
      </c>
      <c r="V147" s="1" t="str">
        <f>IFERROR(INDEX([1]Apollo!$C$2:$R$2344,MATCH($C147,[1]Apollo!$B$2:$B$2344,0),MATCH(V$1,[1]Apollo!$C$1:$R$1,0)),"")</f>
        <v/>
      </c>
      <c r="W147" t="s">
        <v>165</v>
      </c>
      <c r="X147" s="1" t="str">
        <f>IFERROR(INDEX([1]Apollo!$C$2:$R$2344,MATCH($C147,[1]Apollo!$B$2:$B$2344,0),MATCH(X$1,[1]Apollo!$C$1:$R$1,0)),"")</f>
        <v/>
      </c>
      <c r="Y147" s="1" t="str">
        <f>IFERROR(INDEX([1]Apollo!$C$2:$R$2344,MATCH($C147,[1]Apollo!$B$2:$B$2344,0),MATCH(Y$1,[1]Apollo!$C$1:$R$1,0)),"")</f>
        <v/>
      </c>
      <c r="Z147" s="1" t="str">
        <f>IFERROR(INDEX([1]Apollo!$C$2:$R$2344,MATCH($C147,[1]Apollo!$B$2:$B$2344,0),MATCH(Z$1,[1]Apollo!$C$1:$R$1,0)),"")</f>
        <v/>
      </c>
      <c r="AA147" s="2" t="str">
        <f>IFERROR(INDEX([1]Apollo!$C$2:$R$2344,MATCH($C147,[1]Apollo!$B$2:$B$2344,0),MATCH(AA$1,[1]Apollo!$C$1:$R$1,0)),"")</f>
        <v/>
      </c>
      <c r="AB147" s="3" t="str">
        <f>IFERROR(INDEX([1]Apollo!$C$2:$R$2344,MATCH($C147,[1]Apollo!$B$2:$B$2344,0),MATCH(AB$1,[1]Apollo!$C$1:$R$1,0)),"")</f>
        <v/>
      </c>
      <c r="AC147" t="s">
        <v>1905</v>
      </c>
      <c r="AD147" s="1" t="str">
        <f>IFERROR(INDEX([1]Apollo!$C$2:$R$2344,MATCH($C147,[1]Apollo!$B$2:$B$2344,0),MATCH(AD$1,[1]Apollo!$C$1:$R$1,0)),"")</f>
        <v/>
      </c>
      <c r="AE147" s="14" t="s">
        <v>1906</v>
      </c>
      <c r="AF147" s="1" t="s">
        <v>168</v>
      </c>
      <c r="AG147" s="1" t="s">
        <v>169</v>
      </c>
      <c r="AH147" s="1"/>
      <c r="AI147" s="1"/>
      <c r="AJ147" s="14" t="s">
        <v>1907</v>
      </c>
      <c r="AK147" s="1" t="s">
        <v>293</v>
      </c>
      <c r="AL147" s="1" t="s">
        <v>106</v>
      </c>
      <c r="AM147" s="1" t="s">
        <v>171</v>
      </c>
      <c r="AN147" s="1" t="s">
        <v>106</v>
      </c>
      <c r="AO147" s="1" t="s">
        <v>294</v>
      </c>
      <c r="AP147" s="1" t="s">
        <v>295</v>
      </c>
      <c r="AQ147" s="1" t="e">
        <f>AE147=#REF!</f>
        <v>#REF!</v>
      </c>
      <c r="AR147" t="s">
        <v>1908</v>
      </c>
      <c r="AS147" s="1" t="str">
        <f>IFERROR(INDEX([1]Apollo!$C$2:$R$2344,MATCH($C147,[1]Apollo!$B$2:$B$2344,0),MATCH(AS$1,[1]Apollo!$C$1:$R$1,0)),"")</f>
        <v/>
      </c>
      <c r="AT147" s="1" t="str">
        <f t="shared" si="13"/>
        <v>https://www.linkedin.com/company/sikich</v>
      </c>
      <c r="AU147" s="1" t="str">
        <f t="shared" si="14"/>
        <v>https://www.linkedin.com/company/sikich/insights</v>
      </c>
      <c r="AV147" t="s">
        <v>174</v>
      </c>
      <c r="AW147" s="1">
        <v>1700</v>
      </c>
      <c r="AX147" s="1" t="str">
        <f>VLOOKUP(AW147,[1]Sheet1!$K$1:$L$4,2,TRUE)</f>
        <v>&lt;10,000</v>
      </c>
      <c r="AY147" t="s">
        <v>114</v>
      </c>
      <c r="AZ147" t="s">
        <v>113</v>
      </c>
      <c r="BA147" s="23">
        <f>INDEX('[1]Glassdoor Scores'!C:C,MATCH($A147,'[1]Glassdoor Scores'!$A:$A,0))</f>
        <v>4.3</v>
      </c>
      <c r="BB147" t="str">
        <f>INDEX('[1]Glassdoor Scores'!B:B,MATCH($A147,'[1]Glassdoor Scores'!$A:$A,0))</f>
        <v>Motive</v>
      </c>
      <c r="BC147">
        <f>INDEX('[1]Glassdoor Scores'!D:D,MATCH($A147,'[1]Glassdoor Scores'!$A:$A,0))</f>
        <v>1100</v>
      </c>
      <c r="BD147">
        <f>INDEX('[1]Glassdoor Scores'!E:E,MATCH($A147,'[1]Glassdoor Scores'!$A:$A,0))</f>
        <v>4</v>
      </c>
      <c r="BE147">
        <f>INDEX('[1]Glassdoor Scores'!F:F,MATCH($A147,'[1]Glassdoor Scores'!$A:$A,0))</f>
        <v>4.0999999999999996</v>
      </c>
      <c r="BF147" s="17">
        <f>INDEX('[1]Glassdoor Scores'!G:G,MATCH($A147,'[1]Glassdoor Scores'!$A:$A,0))</f>
        <v>4.4000000000000004</v>
      </c>
      <c r="BG147" s="17">
        <f>INDEX('[1]Glassdoor Scores'!H:H,MATCH($A147,'[1]Glassdoor Scores'!$A:$A,0))</f>
        <v>0.93</v>
      </c>
      <c r="BH147" t="e">
        <f>BA147&lt;#REF!</f>
        <v>#REF!</v>
      </c>
      <c r="BI147" t="e">
        <f>BB147&gt;#REF!</f>
        <v>#REF!</v>
      </c>
      <c r="BJ147" t="e">
        <f>BC147&gt;#REF!</f>
        <v>#REF!</v>
      </c>
      <c r="BK147" t="e">
        <f>BD147&gt;#REF!</f>
        <v>#REF!</v>
      </c>
      <c r="BL147" t="e">
        <f>BE147&gt;#REF!</f>
        <v>#REF!</v>
      </c>
      <c r="BM147" t="e">
        <f>BF147&gt;#REF!</f>
        <v>#REF!</v>
      </c>
      <c r="BN147" t="s">
        <v>175</v>
      </c>
      <c r="BO147" s="1" t="s">
        <v>1909</v>
      </c>
      <c r="BP147">
        <v>4</v>
      </c>
      <c r="BQ147">
        <v>1</v>
      </c>
      <c r="BR147" s="1" t="s">
        <v>1910</v>
      </c>
      <c r="BS147" t="s">
        <v>1911</v>
      </c>
      <c r="BT147" s="1" t="s">
        <v>1912</v>
      </c>
      <c r="BU147" s="1"/>
      <c r="BV147" s="1"/>
      <c r="BW147" s="1"/>
      <c r="BX147" s="1"/>
      <c r="BY147" s="1"/>
      <c r="BZ147" s="1"/>
      <c r="CA147" s="1"/>
      <c r="CB147" s="1">
        <v>90</v>
      </c>
      <c r="CC147" s="6">
        <v>0.15</v>
      </c>
      <c r="CD147" s="1">
        <v>2310</v>
      </c>
      <c r="CE147" s="6">
        <v>0.04</v>
      </c>
      <c r="CF147" s="6">
        <f t="shared" si="15"/>
        <v>3.896103896103896E-2</v>
      </c>
      <c r="CG147" s="7">
        <f t="shared" si="16"/>
        <v>1.3588235294117648</v>
      </c>
      <c r="CH147" s="1">
        <v>1</v>
      </c>
      <c r="CI147">
        <f>IFERROR(IF(AX147=[1]Sheet1!$L$2,VLOOKUP(CB147,[1]Sheet1!$X$3:$Y$7,2,TRUE),IF(AX147=[1]Sheet1!$L$3,VLOOKUP(CB147,[1]Sheet1!$Z$3:$AA$7,2,TRUE),VLOOKUP(CB147,[1]Sheet1!$AB$3:$AC$7,2,TRUE))),0)</f>
        <v>4</v>
      </c>
      <c r="CJ147" s="1">
        <f>IFERROR(VLOOKUP(CC147,[1]Sheet1!$U$3:$V$7,2,TRUE),0)</f>
        <v>4</v>
      </c>
      <c r="CK147" s="1">
        <f>MIN(IFERROR(IF(AX147=[1]Sheet1!$L$2,VLOOKUP(CE147,[1]Sheet1!$N$3:$O$7,2,TRUE),IF(AX147=[1]Sheet1!$L$3,VLOOKUP(CE147,[1]Sheet1!$P$3:$Q$6,2,TRUE),VLOOKUP(CE147,[1]Sheet1!$R$3:$S$6,2,TRUE))),0),INDEX([1]Sheet1!$I:$I,MATCH(CH147,[1]Sheet1!$A:$A,0)))</f>
        <v>3</v>
      </c>
      <c r="CL147" s="15">
        <f>INDEX([1]Sheet1!D:D,MATCH($CI147,[1]Sheet1!$A:$A,0))</f>
        <v>0</v>
      </c>
      <c r="CM147" s="15">
        <f>INDEX([1]Sheet1!E:E,MATCH($CI147,[1]Sheet1!$A:$A,0))</f>
        <v>0.5</v>
      </c>
      <c r="CN147" s="15">
        <f>INDEX([1]Sheet1!F:F,MATCH($CI147,[1]Sheet1!$A:$A,0))</f>
        <v>0</v>
      </c>
      <c r="CO147" s="15"/>
      <c r="CP147" s="16">
        <f>IF(COUNTA(CO147)&gt;0,MIN(MIN(SUMPRODUCT(CI147:CK147,CL147:CN147),INDEX([1]Sheet1!$H:$H,MATCH(CH147,[1]Sheet1!$A:$A,0)))+1,5),MIN(SUMPRODUCT(CI147:CK147,CL147:CN147),INDEX([1]Sheet1!$H:$H,MATCH(CH147,[1]Sheet1!$A:$A,0))))</f>
        <v>2</v>
      </c>
      <c r="CQ147" s="17" t="e">
        <f>SUMIFS([1]Rubric!Y:Y,[1]Rubric!V:V,BN147,[1]Rubric!W:W,P147)</f>
        <v>#VALUE!</v>
      </c>
      <c r="CR147" s="17" t="e">
        <f>INDEX([1]Rubric!D:D,MATCH(BP147,[1]Rubric!#REF!,0))</f>
        <v>#REF!</v>
      </c>
      <c r="CS147" s="17" t="e">
        <f>INDEX([1]Rubric!E:E,MATCH(Q147,[1]Rubric!#REF!,0))</f>
        <v>#REF!</v>
      </c>
      <c r="CT147" s="18" t="e">
        <f>SUM(CQ147:CS147)*[1]Rubric!$A$3</f>
        <v>#VALUE!</v>
      </c>
      <c r="CU147" s="29"/>
    </row>
    <row r="148" spans="1:99" ht="409.5" x14ac:dyDescent="0.25">
      <c r="A148">
        <v>147</v>
      </c>
      <c r="B148" t="s">
        <v>1913</v>
      </c>
      <c r="C148" t="str">
        <f t="shared" si="12"/>
        <v>147 - GoTo (formerly LogMeIn)</v>
      </c>
      <c r="D148">
        <v>0</v>
      </c>
      <c r="E148" t="s">
        <v>1914</v>
      </c>
      <c r="F148" s="1" t="s">
        <v>1915</v>
      </c>
      <c r="G148" s="1" t="str">
        <f>IFERROR(INDEX([1]Apollo!$C$2:$R$2344,MATCH($C148,[1]Apollo!$B$2:$B$2344,0),MATCH(G$1,[1]Apollo!$C$1:$R$1,0)),"")</f>
        <v/>
      </c>
      <c r="H148" s="1"/>
      <c r="I148" s="1" t="str">
        <f>IFERROR(INDEX([1]Apollo!$C$2:$R$2344,MATCH($C148,[1]Apollo!$B$2:$B$2344,0),MATCH(I$1,[1]Apollo!$C$1:$R$1,0)),"")</f>
        <v/>
      </c>
      <c r="J148" t="s">
        <v>1076</v>
      </c>
      <c r="K148" s="1" t="str">
        <f>IFERROR(INDEX([1]Apollo!$C$2:$R$2344,MATCH($C148,[1]Apollo!$B$2:$B$2344,0),MATCH(K$1,[1]Apollo!$C$1:$R$1,0)),"")</f>
        <v/>
      </c>
      <c r="L148" s="1" t="str">
        <f>IFERROR(INDEX([1]Apollo!$C$2:$R$2344,MATCH($C148,[1]Apollo!$B$2:$B$2344,0),MATCH(L$1,[1]Apollo!$C$1:$R$1,0)),"")</f>
        <v/>
      </c>
      <c r="M148" s="1" t="s">
        <v>1916</v>
      </c>
      <c r="N148" s="1" t="s">
        <v>1917</v>
      </c>
      <c r="O148" s="1" t="str">
        <f>IFERROR(INDEX([1]Apollo!$C$2:$R$2344,MATCH($C148,[1]Apollo!$B$2:$B$2344,0),MATCH(O$1,[1]Apollo!$C$1:$R$1,0)),"")</f>
        <v/>
      </c>
      <c r="P148" s="1">
        <v>3.5</v>
      </c>
      <c r="Q148" s="1">
        <v>4</v>
      </c>
      <c r="R148" s="12">
        <v>298257</v>
      </c>
      <c r="S148" s="12">
        <v>281897</v>
      </c>
      <c r="T148" s="13">
        <v>37622</v>
      </c>
      <c r="U148" t="s">
        <v>188</v>
      </c>
      <c r="V148" s="1" t="str">
        <f>IFERROR(INDEX([1]Apollo!$C$2:$R$2344,MATCH($C148,[1]Apollo!$B$2:$B$2344,0),MATCH(V$1,[1]Apollo!$C$1:$R$1,0)),"")</f>
        <v/>
      </c>
      <c r="W148" t="s">
        <v>231</v>
      </c>
      <c r="X148" s="1" t="str">
        <f>IFERROR(INDEX([1]Apollo!$C$2:$R$2344,MATCH($C148,[1]Apollo!$B$2:$B$2344,0),MATCH(X$1,[1]Apollo!$C$1:$R$1,0)),"")</f>
        <v/>
      </c>
      <c r="Y148" s="1" t="str">
        <f>IFERROR(INDEX([1]Apollo!$C$2:$R$2344,MATCH($C148,[1]Apollo!$B$2:$B$2344,0),MATCH(Y$1,[1]Apollo!$C$1:$R$1,0)),"")</f>
        <v/>
      </c>
      <c r="Z148" s="1" t="str">
        <f>IFERROR(INDEX([1]Apollo!$C$2:$R$2344,MATCH($C148,[1]Apollo!$B$2:$B$2344,0),MATCH(Z$1,[1]Apollo!$C$1:$R$1,0)),"")</f>
        <v/>
      </c>
      <c r="AA148" s="2" t="str">
        <f>IFERROR(INDEX([1]Apollo!$C$2:$R$2344,MATCH($C148,[1]Apollo!$B$2:$B$2344,0),MATCH(AA$1,[1]Apollo!$C$1:$R$1,0)),"")</f>
        <v/>
      </c>
      <c r="AB148" s="3" t="str">
        <f>IFERROR(INDEX([1]Apollo!$C$2:$R$2344,MATCH($C148,[1]Apollo!$B$2:$B$2344,0),MATCH(AB$1,[1]Apollo!$C$1:$R$1,0)),"")</f>
        <v/>
      </c>
      <c r="AC148" t="s">
        <v>1918</v>
      </c>
      <c r="AD148" s="1" t="str">
        <f>IFERROR(INDEX([1]Apollo!$C$2:$R$2344,MATCH($C148,[1]Apollo!$B$2:$B$2344,0),MATCH(AD$1,[1]Apollo!$C$1:$R$1,0)),"")</f>
        <v/>
      </c>
      <c r="AE148" s="14" t="s">
        <v>1919</v>
      </c>
      <c r="AF148" s="1" t="s">
        <v>1658</v>
      </c>
      <c r="AG148" s="1" t="s">
        <v>169</v>
      </c>
      <c r="AH148" s="1"/>
      <c r="AI148" s="1"/>
      <c r="AJ148" s="14" t="s">
        <v>1920</v>
      </c>
      <c r="AK148" s="1" t="s">
        <v>149</v>
      </c>
      <c r="AL148" s="1" t="s">
        <v>150</v>
      </c>
      <c r="AM148" s="1" t="s">
        <v>151</v>
      </c>
      <c r="AN148" s="1" t="s">
        <v>106</v>
      </c>
      <c r="AO148" s="1" t="s">
        <v>279</v>
      </c>
      <c r="AP148" s="1" t="s">
        <v>219</v>
      </c>
      <c r="AQ148" s="1" t="e">
        <f>AE148=#REF!</f>
        <v>#REF!</v>
      </c>
      <c r="AR148" t="s">
        <v>1921</v>
      </c>
      <c r="AS148" s="1" t="str">
        <f>IFERROR(INDEX([1]Apollo!$C$2:$R$2344,MATCH($C148,[1]Apollo!$B$2:$B$2344,0),MATCH(AS$1,[1]Apollo!$C$1:$R$1,0)),"")</f>
        <v/>
      </c>
      <c r="AT148" s="1" t="str">
        <f t="shared" si="13"/>
        <v>https://www.linkedin.com/company/goto/</v>
      </c>
      <c r="AU148" s="1" t="str">
        <f t="shared" si="14"/>
        <v>https://www.linkedin.com/company/goto//insights</v>
      </c>
      <c r="AV148" t="s">
        <v>174</v>
      </c>
      <c r="AW148" s="1">
        <v>3100</v>
      </c>
      <c r="AX148" s="1" t="str">
        <f>VLOOKUP(AW148,[1]Sheet1!$K$1:$L$4,2,TRUE)</f>
        <v>&lt;10,000</v>
      </c>
      <c r="AY148" t="s">
        <v>114</v>
      </c>
      <c r="AZ148" t="s">
        <v>138</v>
      </c>
      <c r="BA148" s="4">
        <f>INDEX('[1]Glassdoor Scores'!C:C,MATCH($A148,'[1]Glassdoor Scores'!$A:$A,0))</f>
        <v>4</v>
      </c>
      <c r="BB148" t="str">
        <f>INDEX('[1]Glassdoor Scores'!B:B,MATCH($A148,'[1]Glassdoor Scores'!$A:$A,0))</f>
        <v>Perforce Software</v>
      </c>
      <c r="BC148">
        <f>INDEX('[1]Glassdoor Scores'!D:D,MATCH($A148,'[1]Glassdoor Scores'!$A:$A,0))</f>
        <v>540</v>
      </c>
      <c r="BD148">
        <f>INDEX('[1]Glassdoor Scores'!E:E,MATCH($A148,'[1]Glassdoor Scores'!$A:$A,0))</f>
        <v>3.8</v>
      </c>
      <c r="BE148">
        <f>INDEX('[1]Glassdoor Scores'!F:F,MATCH($A148,'[1]Glassdoor Scores'!$A:$A,0))</f>
        <v>3.7</v>
      </c>
      <c r="BF148" s="5">
        <f>INDEX('[1]Glassdoor Scores'!G:G,MATCH($A148,'[1]Glassdoor Scores'!$A:$A,0))</f>
        <v>4.0999999999999996</v>
      </c>
      <c r="BG148" s="5">
        <f>INDEX('[1]Glassdoor Scores'!H:H,MATCH($A148,'[1]Glassdoor Scores'!$A:$A,0))</f>
        <v>0.86</v>
      </c>
      <c r="BH148" t="e">
        <f>BA148&lt;#REF!</f>
        <v>#REF!</v>
      </c>
      <c r="BI148" t="e">
        <f>BB148&gt;#REF!</f>
        <v>#REF!</v>
      </c>
      <c r="BJ148" t="e">
        <f>BC148&gt;#REF!</f>
        <v>#REF!</v>
      </c>
      <c r="BK148" t="e">
        <f>BD148&gt;#REF!</f>
        <v>#REF!</v>
      </c>
      <c r="BL148" t="e">
        <f>BE148&gt;#REF!</f>
        <v>#REF!</v>
      </c>
      <c r="BM148" t="e">
        <f>BF148&gt;#REF!</f>
        <v>#REF!</v>
      </c>
      <c r="BN148" t="s">
        <v>440</v>
      </c>
      <c r="BO148" s="1" t="s">
        <v>1922</v>
      </c>
      <c r="BP148">
        <v>5</v>
      </c>
      <c r="BQ148">
        <v>0</v>
      </c>
      <c r="BR148" s="1" t="s">
        <v>1923</v>
      </c>
      <c r="BS148" t="s">
        <v>1924</v>
      </c>
      <c r="BT148" s="1" t="s">
        <v>1925</v>
      </c>
      <c r="BU148" s="1"/>
      <c r="BV148" s="1"/>
      <c r="BW148" s="1"/>
      <c r="BX148" s="1"/>
      <c r="BY148" s="1"/>
      <c r="BZ148" s="1"/>
      <c r="CA148" s="1"/>
      <c r="CB148" s="1">
        <v>95</v>
      </c>
      <c r="CC148" s="6">
        <v>0.51</v>
      </c>
      <c r="CD148" s="1">
        <v>2538</v>
      </c>
      <c r="CE148" s="6">
        <v>0</v>
      </c>
      <c r="CF148" s="6">
        <f t="shared" si="15"/>
        <v>3.743104806934594E-2</v>
      </c>
      <c r="CG148" s="7">
        <f t="shared" si="16"/>
        <v>0.81870967741935485</v>
      </c>
      <c r="CH148" s="1">
        <v>1</v>
      </c>
      <c r="CI148">
        <f>IFERROR(IF(AX148=[1]Sheet1!$L$2,VLOOKUP(CB148,[1]Sheet1!$X$3:$Y$7,2,TRUE),IF(AX148=[1]Sheet1!$L$3,VLOOKUP(CB148,[1]Sheet1!$Z$3:$AA$7,2,TRUE),VLOOKUP(CB148,[1]Sheet1!$AB$3:$AC$7,2,TRUE))),0)</f>
        <v>4</v>
      </c>
      <c r="CJ148" s="1">
        <f>IFERROR(VLOOKUP(CC148,[1]Sheet1!$U$3:$V$7,2,TRUE),0)</f>
        <v>5</v>
      </c>
      <c r="CK148" s="1">
        <f>MIN(IFERROR(IF(AX148=[1]Sheet1!$L$2,VLOOKUP(CE148,[1]Sheet1!$N$3:$O$7,2,TRUE),IF(AX148=[1]Sheet1!$L$3,VLOOKUP(CE148,[1]Sheet1!$P$3:$Q$6,2,TRUE),VLOOKUP(CE148,[1]Sheet1!$R$3:$S$6,2,TRUE))),0),INDEX([1]Sheet1!$I:$I,MATCH(CH148,[1]Sheet1!$A:$A,0)))</f>
        <v>2</v>
      </c>
      <c r="CL148" s="15">
        <f>INDEX([1]Sheet1!D:D,MATCH($CI148,[1]Sheet1!$A:$A,0))</f>
        <v>0</v>
      </c>
      <c r="CM148" s="15">
        <f>INDEX([1]Sheet1!E:E,MATCH($CI148,[1]Sheet1!$A:$A,0))</f>
        <v>0.5</v>
      </c>
      <c r="CN148" s="15">
        <f>INDEX([1]Sheet1!F:F,MATCH($CI148,[1]Sheet1!$A:$A,0))</f>
        <v>0</v>
      </c>
      <c r="CO148" s="15"/>
      <c r="CP148" s="16">
        <f>MIN(SUMPRODUCT(CI148:CK148,CL148:CN148),INDEX([1]Sheet1!$H:$H,MATCH(CH148,[1]Sheet1!$A:$A,0)))</f>
        <v>2.5</v>
      </c>
      <c r="CQ148" s="17" t="e">
        <f>SUMIFS([1]Rubric!Y:Y,[1]Rubric!V:V,BN148,[1]Rubric!W:W,P148)</f>
        <v>#VALUE!</v>
      </c>
      <c r="CR148" s="5" t="e">
        <f>INDEX([1]Rubric!D:D,MATCH(BP148,[1]Rubric!#REF!,0))</f>
        <v>#REF!</v>
      </c>
      <c r="CS148" s="5" t="e">
        <f>INDEX([1]Rubric!E:E,MATCH(Q148,[1]Rubric!#REF!,0))</f>
        <v>#REF!</v>
      </c>
      <c r="CT148" s="18" t="e">
        <f>SUM(CQ148:CS148)*[1]Rubric!$A$3</f>
        <v>#VALUE!</v>
      </c>
      <c r="CU148" s="29"/>
    </row>
    <row r="149" spans="1:99" ht="409.5" x14ac:dyDescent="0.25">
      <c r="A149">
        <v>148</v>
      </c>
      <c r="B149" s="21" t="s">
        <v>1926</v>
      </c>
      <c r="C149" t="str">
        <f t="shared" si="12"/>
        <v>148 - Finn Partners</v>
      </c>
      <c r="D149">
        <v>0</v>
      </c>
      <c r="E149" t="s">
        <v>1927</v>
      </c>
      <c r="F149" s="1" t="s">
        <v>1928</v>
      </c>
      <c r="G149" s="1" t="str">
        <f>IFERROR(INDEX([1]Apollo!$C$2:$R$2344,MATCH($C149,[1]Apollo!$B$2:$B$2344,0),MATCH(G$1,[1]Apollo!$C$1:$R$1,0)),"")</f>
        <v/>
      </c>
      <c r="H149" s="1"/>
      <c r="I149" s="1" t="str">
        <f>IFERROR(INDEX([1]Apollo!$C$2:$R$2344,MATCH($C149,[1]Apollo!$B$2:$B$2344,0),MATCH(I$1,[1]Apollo!$C$1:$R$1,0)),"")</f>
        <v/>
      </c>
      <c r="J149" t="s">
        <v>565</v>
      </c>
      <c r="K149" s="1" t="str">
        <f>IFERROR(INDEX([1]Apollo!$C$2:$R$2344,MATCH($C149,[1]Apollo!$B$2:$B$2344,0),MATCH(K$1,[1]Apollo!$C$1:$R$1,0)),"")</f>
        <v/>
      </c>
      <c r="L149" s="1" t="str">
        <f>IFERROR(INDEX([1]Apollo!$C$2:$R$2344,MATCH($C149,[1]Apollo!$B$2:$B$2344,0),MATCH(L$1,[1]Apollo!$C$1:$R$1,0)),"")</f>
        <v/>
      </c>
      <c r="M149" s="1" t="s">
        <v>1929</v>
      </c>
      <c r="N149" s="1" t="s">
        <v>1930</v>
      </c>
      <c r="O149" s="1" t="str">
        <f>IFERROR(INDEX([1]Apollo!$C$2:$R$2344,MATCH($C149,[1]Apollo!$B$2:$B$2344,0),MATCH(O$1,[1]Apollo!$C$1:$R$1,0)),"")</f>
        <v/>
      </c>
      <c r="P149" s="1">
        <v>4</v>
      </c>
      <c r="Q149" s="1">
        <v>1</v>
      </c>
      <c r="R149" s="12">
        <v>168952</v>
      </c>
      <c r="S149" s="12">
        <v>159223</v>
      </c>
      <c r="T149" s="13">
        <v>40878</v>
      </c>
      <c r="U149" t="s">
        <v>327</v>
      </c>
      <c r="V149" s="1" t="str">
        <f>IFERROR(INDEX([1]Apollo!$C$2:$R$2344,MATCH($C149,[1]Apollo!$B$2:$B$2344,0),MATCH(V$1,[1]Apollo!$C$1:$R$1,0)),"")</f>
        <v/>
      </c>
      <c r="W149" t="s">
        <v>165</v>
      </c>
      <c r="X149" s="1" t="str">
        <f>IFERROR(INDEX([1]Apollo!$C$2:$R$2344,MATCH($C149,[1]Apollo!$B$2:$B$2344,0),MATCH(X$1,[1]Apollo!$C$1:$R$1,0)),"")</f>
        <v/>
      </c>
      <c r="Y149" s="1" t="str">
        <f>IFERROR(INDEX([1]Apollo!$C$2:$R$2344,MATCH($C149,[1]Apollo!$B$2:$B$2344,0),MATCH(Y$1,[1]Apollo!$C$1:$R$1,0)),"")</f>
        <v/>
      </c>
      <c r="Z149" s="1" t="str">
        <f>IFERROR(INDEX([1]Apollo!$C$2:$R$2344,MATCH($C149,[1]Apollo!$B$2:$B$2344,0),MATCH(Z$1,[1]Apollo!$C$1:$R$1,0)),"")</f>
        <v/>
      </c>
      <c r="AA149" s="2" t="str">
        <f>IFERROR(INDEX([1]Apollo!$C$2:$R$2344,MATCH($C149,[1]Apollo!$B$2:$B$2344,0),MATCH(AA$1,[1]Apollo!$C$1:$R$1,0)),"")</f>
        <v/>
      </c>
      <c r="AB149" s="3" t="str">
        <f>IFERROR(INDEX([1]Apollo!$C$2:$R$2344,MATCH($C149,[1]Apollo!$B$2:$B$2344,0),MATCH(AB$1,[1]Apollo!$C$1:$R$1,0)),"")</f>
        <v/>
      </c>
      <c r="AC149" t="s">
        <v>1931</v>
      </c>
      <c r="AD149" s="1" t="str">
        <f>IFERROR(INDEX([1]Apollo!$C$2:$R$2344,MATCH($C149,[1]Apollo!$B$2:$B$2344,0),MATCH(AD$1,[1]Apollo!$C$1:$R$1,0)),"")</f>
        <v/>
      </c>
      <c r="AE149" s="14" t="s">
        <v>1932</v>
      </c>
      <c r="AF149" s="1" t="s">
        <v>168</v>
      </c>
      <c r="AG149" s="1" t="s">
        <v>169</v>
      </c>
      <c r="AH149" s="1"/>
      <c r="AI149" s="1"/>
      <c r="AJ149" s="14" t="s">
        <v>1932</v>
      </c>
      <c r="AK149" s="1" t="s">
        <v>311</v>
      </c>
      <c r="AL149" s="1" t="s">
        <v>403</v>
      </c>
      <c r="AM149" s="1" t="s">
        <v>840</v>
      </c>
      <c r="AN149" s="1" t="s">
        <v>1038</v>
      </c>
      <c r="AO149" s="1" t="s">
        <v>245</v>
      </c>
      <c r="AP149" s="1" t="s">
        <v>1933</v>
      </c>
      <c r="AQ149" s="1" t="e">
        <f>AE149=#REF!</f>
        <v>#REF!</v>
      </c>
      <c r="AR149" t="s">
        <v>1934</v>
      </c>
      <c r="AS149" s="1" t="str">
        <f>IFERROR(INDEX([1]Apollo!$C$2:$R$2344,MATCH($C149,[1]Apollo!$B$2:$B$2344,0),MATCH(AS$1,[1]Apollo!$C$1:$R$1,0)),"")</f>
        <v/>
      </c>
      <c r="AT149" s="1" t="str">
        <f t="shared" si="13"/>
        <v>https://www.linkedin.com/company/finn-partners/</v>
      </c>
      <c r="AU149" s="1" t="str">
        <f t="shared" si="14"/>
        <v>https://www.linkedin.com/company/finn-partners//insights</v>
      </c>
      <c r="AV149" t="s">
        <v>174</v>
      </c>
      <c r="AW149" s="1">
        <v>1500</v>
      </c>
      <c r="AX149" s="1" t="str">
        <f>VLOOKUP(AW149,[1]Sheet1!$K$1:$L$4,2,TRUE)</f>
        <v>&lt;10,000</v>
      </c>
      <c r="AY149" t="s">
        <v>114</v>
      </c>
      <c r="AZ149" t="s">
        <v>138</v>
      </c>
      <c r="BA149" s="23">
        <f>INDEX('[1]Glassdoor Scores'!C:C,MATCH($A149,'[1]Glassdoor Scores'!$A:$A,0))</f>
        <v>4.5</v>
      </c>
      <c r="BB149" t="str">
        <f>INDEX('[1]Glassdoor Scores'!B:B,MATCH($A149,'[1]Glassdoor Scores'!$A:$A,0))</f>
        <v>Moveworks</v>
      </c>
      <c r="BC149">
        <f>INDEX('[1]Glassdoor Scores'!D:D,MATCH($A149,'[1]Glassdoor Scores'!$A:$A,0))</f>
        <v>290</v>
      </c>
      <c r="BD149">
        <f>INDEX('[1]Glassdoor Scores'!E:E,MATCH($A149,'[1]Glassdoor Scores'!$A:$A,0))</f>
        <v>4.0999999999999996</v>
      </c>
      <c r="BE149">
        <f>INDEX('[1]Glassdoor Scores'!F:F,MATCH($A149,'[1]Glassdoor Scores'!$A:$A,0))</f>
        <v>4.3</v>
      </c>
      <c r="BF149" s="17">
        <f>INDEX('[1]Glassdoor Scores'!G:G,MATCH($A149,'[1]Glassdoor Scores'!$A:$A,0))</f>
        <v>4.7</v>
      </c>
      <c r="BG149" s="17">
        <f>INDEX('[1]Glassdoor Scores'!H:H,MATCH($A149,'[1]Glassdoor Scores'!$A:$A,0))</f>
        <v>0.96</v>
      </c>
      <c r="BH149" t="e">
        <f>BA149&lt;#REF!</f>
        <v>#REF!</v>
      </c>
      <c r="BI149" t="e">
        <f>BB149&gt;#REF!</f>
        <v>#REF!</v>
      </c>
      <c r="BJ149" t="e">
        <f>BC149&gt;#REF!</f>
        <v>#REF!</v>
      </c>
      <c r="BK149" t="e">
        <f>BD149&gt;#REF!</f>
        <v>#REF!</v>
      </c>
      <c r="BL149" t="e">
        <f>BE149&gt;#REF!</f>
        <v>#REF!</v>
      </c>
      <c r="BM149" t="e">
        <f>BF149&gt;#REF!</f>
        <v>#REF!</v>
      </c>
      <c r="BN149" t="s">
        <v>440</v>
      </c>
      <c r="BO149" s="1" t="s">
        <v>1935</v>
      </c>
      <c r="BP149">
        <v>4</v>
      </c>
      <c r="BQ149">
        <v>0</v>
      </c>
      <c r="BR149" s="1" t="s">
        <v>1936</v>
      </c>
      <c r="BS149" t="s">
        <v>1937</v>
      </c>
      <c r="BT149" s="1" t="s">
        <v>1938</v>
      </c>
      <c r="BU149" s="1"/>
      <c r="BV149" s="1"/>
      <c r="BW149" s="1"/>
      <c r="BX149" s="1"/>
      <c r="BY149" s="1"/>
      <c r="BZ149" s="1"/>
      <c r="CA149" s="1"/>
      <c r="CB149" s="1">
        <v>76</v>
      </c>
      <c r="CC149" s="6">
        <v>1.71</v>
      </c>
      <c r="CD149" s="1">
        <v>1122</v>
      </c>
      <c r="CE149" s="6">
        <v>-0.01</v>
      </c>
      <c r="CF149" s="6">
        <f t="shared" si="15"/>
        <v>6.7736185383244205E-2</v>
      </c>
      <c r="CG149" s="7">
        <f t="shared" si="16"/>
        <v>0.748</v>
      </c>
      <c r="CH149" s="1">
        <v>1</v>
      </c>
      <c r="CI149">
        <f>IFERROR(IF(AX149=[1]Sheet1!$L$2,VLOOKUP(CB149,[1]Sheet1!$X$3:$Y$7,2,TRUE),IF(AX149=[1]Sheet1!$L$3,VLOOKUP(CB149,[1]Sheet1!$Z$3:$AA$7,2,TRUE),VLOOKUP(CB149,[1]Sheet1!$AB$3:$AC$7,2,TRUE))),0)</f>
        <v>4</v>
      </c>
      <c r="CJ149" s="1">
        <f>IFERROR(VLOOKUP(CC149,[1]Sheet1!$U$3:$V$7,2,TRUE),0)</f>
        <v>5</v>
      </c>
      <c r="CK149" s="1">
        <f>MIN(IFERROR(IF(AX149=[1]Sheet1!$L$2,VLOOKUP(CE149,[1]Sheet1!$N$3:$O$7,2,TRUE),IF(AX149=[1]Sheet1!$L$3,VLOOKUP(CE149,[1]Sheet1!$P$3:$Q$6,2,TRUE),VLOOKUP(CE149,[1]Sheet1!$R$3:$S$6,2,TRUE))),0),INDEX([1]Sheet1!$I:$I,MATCH(CH149,[1]Sheet1!$A:$A,0)))</f>
        <v>2</v>
      </c>
      <c r="CL149" s="15">
        <f>INDEX([1]Sheet1!D:D,MATCH($CI149,[1]Sheet1!$A:$A,0))</f>
        <v>0</v>
      </c>
      <c r="CM149" s="15">
        <f>INDEX([1]Sheet1!E:E,MATCH($CI149,[1]Sheet1!$A:$A,0))</f>
        <v>0.5</v>
      </c>
      <c r="CN149" s="15">
        <f>INDEX([1]Sheet1!F:F,MATCH($CI149,[1]Sheet1!$A:$A,0))</f>
        <v>0</v>
      </c>
      <c r="CO149" s="15"/>
      <c r="CP149" s="16">
        <f>IF(COUNTA(CO149)&gt;0,MIN(MIN(SUMPRODUCT(CI149:CK149,CL149:CN149),INDEX([1]Sheet1!$H:$H,MATCH(CH149,[1]Sheet1!$A:$A,0)))+1,5),MIN(SUMPRODUCT(CI149:CK149,CL149:CN149),INDEX([1]Sheet1!$H:$H,MATCH(CH149,[1]Sheet1!$A:$A,0))))</f>
        <v>2.5</v>
      </c>
      <c r="CQ149" s="17" t="e">
        <f>SUMIFS([1]Rubric!Y:Y,[1]Rubric!V:V,BN149,[1]Rubric!W:W,P149)</f>
        <v>#VALUE!</v>
      </c>
      <c r="CR149" s="17" t="e">
        <f>INDEX([1]Rubric!D:D,MATCH(BP149,[1]Rubric!#REF!,0))</f>
        <v>#REF!</v>
      </c>
      <c r="CS149" s="17" t="e">
        <f>INDEX([1]Rubric!E:E,MATCH(Q149,[1]Rubric!#REF!,0))</f>
        <v>#REF!</v>
      </c>
      <c r="CT149" s="18" t="e">
        <f>SUM(CQ149:CS149)*[1]Rubric!$A$3</f>
        <v>#VALUE!</v>
      </c>
      <c r="CU149" s="29"/>
    </row>
    <row r="150" spans="1:99" ht="409.5" x14ac:dyDescent="0.25">
      <c r="A150">
        <v>149</v>
      </c>
      <c r="B150" s="21" t="s">
        <v>1939</v>
      </c>
      <c r="C150" t="str">
        <f t="shared" si="12"/>
        <v>149 - LogicMonitor</v>
      </c>
      <c r="D150">
        <v>0</v>
      </c>
      <c r="E150" t="s">
        <v>1940</v>
      </c>
      <c r="F150" s="1" t="s">
        <v>1941</v>
      </c>
      <c r="G150" s="1" t="str">
        <f>IFERROR(INDEX([1]Apollo!$C$2:$R$2344,MATCH($C150,[1]Apollo!$B$2:$B$2344,0),MATCH(G$1,[1]Apollo!$C$1:$R$1,0)),"")</f>
        <v/>
      </c>
      <c r="H150" s="1" t="s">
        <v>851</v>
      </c>
      <c r="I150" s="1" t="str">
        <f>IFERROR(INDEX([1]Apollo!$C$2:$R$2344,MATCH($C150,[1]Apollo!$B$2:$B$2344,0),MATCH(I$1,[1]Apollo!$C$1:$R$1,0)),"")</f>
        <v/>
      </c>
      <c r="J150" t="s">
        <v>1942</v>
      </c>
      <c r="K150" s="1" t="str">
        <f>IFERROR(INDEX([1]Apollo!$C$2:$R$2344,MATCH($C150,[1]Apollo!$B$2:$B$2344,0),MATCH(K$1,[1]Apollo!$C$1:$R$1,0)),"")</f>
        <v/>
      </c>
      <c r="L150" s="1" t="str">
        <f>IFERROR(INDEX([1]Apollo!$C$2:$R$2344,MATCH($C150,[1]Apollo!$B$2:$B$2344,0),MATCH(L$1,[1]Apollo!$C$1:$R$1,0)),"")</f>
        <v/>
      </c>
      <c r="M150" s="1" t="s">
        <v>1943</v>
      </c>
      <c r="N150" s="1" t="s">
        <v>1944</v>
      </c>
      <c r="O150" s="1" t="str">
        <f>IFERROR(INDEX([1]Apollo!$C$2:$R$2344,MATCH($C150,[1]Apollo!$B$2:$B$2344,0),MATCH(O$1,[1]Apollo!$C$1:$R$1,0)),"")</f>
        <v/>
      </c>
      <c r="P150" s="1">
        <v>3</v>
      </c>
      <c r="Q150" s="1">
        <v>4</v>
      </c>
      <c r="R150" s="12">
        <v>6366</v>
      </c>
      <c r="S150" s="12">
        <v>5375</v>
      </c>
      <c r="T150" s="13">
        <v>39083</v>
      </c>
      <c r="U150" t="s">
        <v>188</v>
      </c>
      <c r="V150" s="1" t="str">
        <f>IFERROR(INDEX([1]Apollo!$C$2:$R$2344,MATCH($C150,[1]Apollo!$B$2:$B$2344,0),MATCH(V$1,[1]Apollo!$C$1:$R$1,0)),"")</f>
        <v/>
      </c>
      <c r="W150" t="s">
        <v>165</v>
      </c>
      <c r="X150" s="1" t="str">
        <f>IFERROR(INDEX([1]Apollo!$C$2:$R$2344,MATCH($C150,[1]Apollo!$B$2:$B$2344,0),MATCH(X$1,[1]Apollo!$C$1:$R$1,0)),"")</f>
        <v/>
      </c>
      <c r="Y150" s="1" t="str">
        <f>IFERROR(INDEX([1]Apollo!$C$2:$R$2344,MATCH($C150,[1]Apollo!$B$2:$B$2344,0),MATCH(Y$1,[1]Apollo!$C$1:$R$1,0)),"")</f>
        <v/>
      </c>
      <c r="Z150" s="1" t="str">
        <f>IFERROR(INDEX([1]Apollo!$C$2:$R$2344,MATCH($C150,[1]Apollo!$B$2:$B$2344,0),MATCH(Z$1,[1]Apollo!$C$1:$R$1,0)),"")</f>
        <v/>
      </c>
      <c r="AA150" s="2" t="str">
        <f>IFERROR(INDEX([1]Apollo!$C$2:$R$2344,MATCH($C150,[1]Apollo!$B$2:$B$2344,0),MATCH(AA$1,[1]Apollo!$C$1:$R$1,0)),"")</f>
        <v/>
      </c>
      <c r="AB150" s="3" t="str">
        <f>IFERROR(INDEX([1]Apollo!$C$2:$R$2344,MATCH($C150,[1]Apollo!$B$2:$B$2344,0),MATCH(AB$1,[1]Apollo!$C$1:$R$1,0)),"")</f>
        <v/>
      </c>
      <c r="AC150" t="s">
        <v>1945</v>
      </c>
      <c r="AD150" s="1" t="str">
        <f>IFERROR(INDEX([1]Apollo!$C$2:$R$2344,MATCH($C150,[1]Apollo!$B$2:$B$2344,0),MATCH(AD$1,[1]Apollo!$C$1:$R$1,0)),"")</f>
        <v/>
      </c>
      <c r="AE150" s="14" t="s">
        <v>1946</v>
      </c>
      <c r="AF150" s="1"/>
      <c r="AG150" s="1" t="s">
        <v>169</v>
      </c>
      <c r="AH150" s="1"/>
      <c r="AI150" s="1"/>
      <c r="AJ150" s="14" t="s">
        <v>1947</v>
      </c>
      <c r="AK150" s="1" t="s">
        <v>170</v>
      </c>
      <c r="AL150" s="1" t="s">
        <v>235</v>
      </c>
      <c r="AM150" s="1" t="s">
        <v>235</v>
      </c>
      <c r="AN150" s="1" t="s">
        <v>106</v>
      </c>
      <c r="AO150" s="1" t="s">
        <v>106</v>
      </c>
      <c r="AP150" s="1" t="s">
        <v>172</v>
      </c>
      <c r="AQ150" s="1" t="e">
        <f>AE150=#REF!</f>
        <v>#REF!</v>
      </c>
      <c r="AR150" t="s">
        <v>1948</v>
      </c>
      <c r="AS150" s="1" t="str">
        <f>IFERROR(INDEX([1]Apollo!$C$2:$R$2344,MATCH($C150,[1]Apollo!$B$2:$B$2344,0),MATCH(AS$1,[1]Apollo!$C$1:$R$1,0)),"")</f>
        <v/>
      </c>
      <c r="AT150" s="1" t="str">
        <f t="shared" si="13"/>
        <v>https://www.linkedin.com/company/logicmonitor</v>
      </c>
      <c r="AU150" s="1" t="str">
        <f t="shared" si="14"/>
        <v>https://www.linkedin.com/company/logicmonitor/insights</v>
      </c>
      <c r="AV150" t="s">
        <v>174</v>
      </c>
      <c r="AW150" s="1">
        <v>1150</v>
      </c>
      <c r="AX150" s="1" t="str">
        <f>VLOOKUP(AW150,[1]Sheet1!$K$1:$L$4,2,TRUE)</f>
        <v>&lt;10,000</v>
      </c>
      <c r="AY150" t="s">
        <v>114</v>
      </c>
      <c r="AZ150" t="s">
        <v>138</v>
      </c>
      <c r="BA150" s="23">
        <f>INDEX('[1]Glassdoor Scores'!C:C,MATCH($A150,'[1]Glassdoor Scores'!$A:$A,0))</f>
        <v>4.2</v>
      </c>
      <c r="BB150" t="str">
        <f>INDEX('[1]Glassdoor Scores'!B:B,MATCH($A150,'[1]Glassdoor Scores'!$A:$A,0))</f>
        <v>Confluent</v>
      </c>
      <c r="BC150">
        <f>INDEX('[1]Glassdoor Scores'!D:D,MATCH($A150,'[1]Glassdoor Scores'!$A:$A,0))</f>
        <v>1200</v>
      </c>
      <c r="BD150">
        <f>INDEX('[1]Glassdoor Scores'!E:E,MATCH($A150,'[1]Glassdoor Scores'!$A:$A,0))</f>
        <v>3.9</v>
      </c>
      <c r="BE150">
        <f>INDEX('[1]Glassdoor Scores'!F:F,MATCH($A150,'[1]Glassdoor Scores'!$A:$A,0))</f>
        <v>4</v>
      </c>
      <c r="BF150" s="17">
        <f>INDEX('[1]Glassdoor Scores'!G:G,MATCH($A150,'[1]Glassdoor Scores'!$A:$A,0))</f>
        <v>4.4000000000000004</v>
      </c>
      <c r="BG150" s="17">
        <f>INDEX('[1]Glassdoor Scores'!H:H,MATCH($A150,'[1]Glassdoor Scores'!$A:$A,0))</f>
        <v>0.91</v>
      </c>
      <c r="BH150" t="e">
        <f>BA150&lt;#REF!</f>
        <v>#REF!</v>
      </c>
      <c r="BI150" t="e">
        <f>BB150&gt;#REF!</f>
        <v>#REF!</v>
      </c>
      <c r="BJ150" t="e">
        <f>BC150&gt;#REF!</f>
        <v>#REF!</v>
      </c>
      <c r="BK150" t="e">
        <f>BD150&gt;#REF!</f>
        <v>#REF!</v>
      </c>
      <c r="BL150" t="e">
        <f>BE150&gt;#REF!</f>
        <v>#REF!</v>
      </c>
      <c r="BM150" t="e">
        <f>BF150&gt;#REF!</f>
        <v>#REF!</v>
      </c>
      <c r="BN150" t="s">
        <v>440</v>
      </c>
      <c r="BO150" s="1" t="s">
        <v>1949</v>
      </c>
      <c r="BP150">
        <v>4</v>
      </c>
      <c r="BQ150">
        <v>0</v>
      </c>
      <c r="BR150" s="1" t="s">
        <v>1950</v>
      </c>
      <c r="BS150" t="s">
        <v>1951</v>
      </c>
      <c r="BT150" s="1" t="s">
        <v>1952</v>
      </c>
      <c r="BU150" s="1"/>
      <c r="BV150" s="1"/>
      <c r="BW150" s="1"/>
      <c r="BX150" s="1"/>
      <c r="BY150" s="1"/>
      <c r="BZ150" s="1"/>
      <c r="CA150" s="1"/>
      <c r="CB150" s="1">
        <v>59</v>
      </c>
      <c r="CC150" s="6">
        <v>0.55000000000000004</v>
      </c>
      <c r="CD150" s="1">
        <v>1229</v>
      </c>
      <c r="CE150" s="6">
        <v>0.03</v>
      </c>
      <c r="CF150" s="6">
        <f t="shared" si="15"/>
        <v>4.8006509357200973E-2</v>
      </c>
      <c r="CG150" s="7">
        <f t="shared" si="16"/>
        <v>1.068695652173913</v>
      </c>
      <c r="CH150" s="1">
        <v>1</v>
      </c>
      <c r="CI150">
        <f>IFERROR(IF(AX150=[1]Sheet1!$L$2,VLOOKUP(CB150,[1]Sheet1!$X$3:$Y$7,2,TRUE),IF(AX150=[1]Sheet1!$L$3,VLOOKUP(CB150,[1]Sheet1!$Z$3:$AA$7,2,TRUE),VLOOKUP(CB150,[1]Sheet1!$AB$3:$AC$7,2,TRUE))),0)</f>
        <v>3</v>
      </c>
      <c r="CJ150" s="1">
        <f>IFERROR(VLOOKUP(CC150,[1]Sheet1!$U$3:$V$7,2,TRUE),0)</f>
        <v>5</v>
      </c>
      <c r="CK150" s="1">
        <f>MIN(IFERROR(IF(AX150=[1]Sheet1!$L$2,VLOOKUP(CE150,[1]Sheet1!$N$3:$O$7,2,TRUE),IF(AX150=[1]Sheet1!$L$3,VLOOKUP(CE150,[1]Sheet1!$P$3:$Q$6,2,TRUE),VLOOKUP(CE150,[1]Sheet1!$R$3:$S$6,2,TRUE))),0),INDEX([1]Sheet1!$I:$I,MATCH(CH150,[1]Sheet1!$A:$A,0)))</f>
        <v>3</v>
      </c>
      <c r="CL150" s="15">
        <f>INDEX([1]Sheet1!D:D,MATCH($CI150,[1]Sheet1!$A:$A,0))</f>
        <v>0</v>
      </c>
      <c r="CM150" s="15">
        <f>INDEX([1]Sheet1!E:E,MATCH($CI150,[1]Sheet1!$A:$A,0))</f>
        <v>0</v>
      </c>
      <c r="CN150" s="15">
        <f>INDEX([1]Sheet1!F:F,MATCH($CI150,[1]Sheet1!$A:$A,0))</f>
        <v>0</v>
      </c>
      <c r="CO150" s="15"/>
      <c r="CP150" s="16">
        <f>IF(COUNTA(CO150)&gt;0,MIN(MIN(SUMPRODUCT(CI150:CK150,CL150:CN150),INDEX([1]Sheet1!$H:$H,MATCH(CH150,[1]Sheet1!$A:$A,0)))+1,5),MIN(SUMPRODUCT(CI150:CK150,CL150:CN150),INDEX([1]Sheet1!$H:$H,MATCH(CH150,[1]Sheet1!$A:$A,0))))</f>
        <v>0</v>
      </c>
      <c r="CQ150" s="17" t="e">
        <f>SUMIFS([1]Rubric!Y:Y,[1]Rubric!V:V,BN150,[1]Rubric!W:W,P150)</f>
        <v>#VALUE!</v>
      </c>
      <c r="CR150" s="17" t="e">
        <f>INDEX([1]Rubric!D:D,MATCH(BP150,[1]Rubric!#REF!,0))</f>
        <v>#REF!</v>
      </c>
      <c r="CS150" s="17" t="e">
        <f>INDEX([1]Rubric!E:E,MATCH(Q150,[1]Rubric!#REF!,0))</f>
        <v>#REF!</v>
      </c>
      <c r="CT150" s="18" t="e">
        <f>SUM(CQ150:CS150)*[1]Rubric!$A$3</f>
        <v>#VALUE!</v>
      </c>
      <c r="CU150" s="29"/>
    </row>
    <row r="151" spans="1:99" ht="409.5" x14ac:dyDescent="0.25">
      <c r="A151">
        <v>150</v>
      </c>
      <c r="B151" s="21" t="s">
        <v>1953</v>
      </c>
      <c r="C151" t="str">
        <f t="shared" si="12"/>
        <v>150 - Intermedia Cloud Communications</v>
      </c>
      <c r="D151">
        <v>0</v>
      </c>
      <c r="E151" t="s">
        <v>1954</v>
      </c>
      <c r="F151" s="1" t="s">
        <v>1955</v>
      </c>
      <c r="G151" s="1" t="str">
        <f>IFERROR(INDEX([1]Apollo!$C$2:$R$2344,MATCH($C151,[1]Apollo!$B$2:$B$2344,0),MATCH(G$1,[1]Apollo!$C$1:$R$1,0)),"")</f>
        <v/>
      </c>
      <c r="H151" s="1"/>
      <c r="I151" s="1" t="str">
        <f>IFERROR(INDEX([1]Apollo!$C$2:$R$2344,MATCH($C151,[1]Apollo!$B$2:$B$2344,0),MATCH(I$1,[1]Apollo!$C$1:$R$1,0)),"")</f>
        <v/>
      </c>
      <c r="J151" t="s">
        <v>254</v>
      </c>
      <c r="K151" s="1" t="str">
        <f>IFERROR(INDEX([1]Apollo!$C$2:$R$2344,MATCH($C151,[1]Apollo!$B$2:$B$2344,0),MATCH(K$1,[1]Apollo!$C$1:$R$1,0)),"")</f>
        <v/>
      </c>
      <c r="L151" s="1" t="str">
        <f>IFERROR(INDEX([1]Apollo!$C$2:$R$2344,MATCH($C151,[1]Apollo!$B$2:$B$2344,0),MATCH(L$1,[1]Apollo!$C$1:$R$1,0)),"")</f>
        <v/>
      </c>
      <c r="M151" s="1" t="s">
        <v>1956</v>
      </c>
      <c r="N151" s="1" t="s">
        <v>1957</v>
      </c>
      <c r="O151" s="1" t="str">
        <f>IFERROR(INDEX([1]Apollo!$C$2:$R$2344,MATCH($C151,[1]Apollo!$B$2:$B$2344,0),MATCH(O$1,[1]Apollo!$C$1:$R$1,0)),"")</f>
        <v/>
      </c>
      <c r="P151" s="1">
        <v>3.5</v>
      </c>
      <c r="Q151" s="1">
        <v>1</v>
      </c>
      <c r="R151" s="12">
        <v>55197</v>
      </c>
      <c r="S151" s="12">
        <v>50462</v>
      </c>
      <c r="T151" s="13">
        <v>33970</v>
      </c>
      <c r="U151" t="s">
        <v>188</v>
      </c>
      <c r="V151" s="1" t="str">
        <f>IFERROR(INDEX([1]Apollo!$C$2:$R$2344,MATCH($C151,[1]Apollo!$B$2:$B$2344,0),MATCH(V$1,[1]Apollo!$C$1:$R$1,0)),"")</f>
        <v/>
      </c>
      <c r="W151" t="s">
        <v>165</v>
      </c>
      <c r="X151" s="1" t="str">
        <f>IFERROR(INDEX([1]Apollo!$C$2:$R$2344,MATCH($C151,[1]Apollo!$B$2:$B$2344,0),MATCH(X$1,[1]Apollo!$C$1:$R$1,0)),"")</f>
        <v/>
      </c>
      <c r="Y151" s="1" t="str">
        <f>IFERROR(INDEX([1]Apollo!$C$2:$R$2344,MATCH($C151,[1]Apollo!$B$2:$B$2344,0),MATCH(Y$1,[1]Apollo!$C$1:$R$1,0)),"")</f>
        <v/>
      </c>
      <c r="Z151" s="1" t="str">
        <f>IFERROR(INDEX([1]Apollo!$C$2:$R$2344,MATCH($C151,[1]Apollo!$B$2:$B$2344,0),MATCH(Z$1,[1]Apollo!$C$1:$R$1,0)),"")</f>
        <v/>
      </c>
      <c r="AA151" s="2" t="str">
        <f>IFERROR(INDEX([1]Apollo!$C$2:$R$2344,MATCH($C151,[1]Apollo!$B$2:$B$2344,0),MATCH(AA$1,[1]Apollo!$C$1:$R$1,0)),"")</f>
        <v/>
      </c>
      <c r="AB151" s="3" t="str">
        <f>IFERROR(INDEX([1]Apollo!$C$2:$R$2344,MATCH($C151,[1]Apollo!$B$2:$B$2344,0),MATCH(AB$1,[1]Apollo!$C$1:$R$1,0)),"")</f>
        <v/>
      </c>
      <c r="AC151" t="s">
        <v>1958</v>
      </c>
      <c r="AD151" s="1" t="str">
        <f>IFERROR(INDEX([1]Apollo!$C$2:$R$2344,MATCH($C151,[1]Apollo!$B$2:$B$2344,0),MATCH(AD$1,[1]Apollo!$C$1:$R$1,0)),"")</f>
        <v/>
      </c>
      <c r="AE151" s="14" t="s">
        <v>1959</v>
      </c>
      <c r="AF151" s="1"/>
      <c r="AG151" s="1" t="s">
        <v>169</v>
      </c>
      <c r="AH151" s="1"/>
      <c r="AI151" s="1"/>
      <c r="AJ151" s="14" t="s">
        <v>1960</v>
      </c>
      <c r="AK151" s="1" t="s">
        <v>1961</v>
      </c>
      <c r="AL151" s="1" t="s">
        <v>235</v>
      </c>
      <c r="AM151" s="1" t="s">
        <v>235</v>
      </c>
      <c r="AN151" s="1" t="s">
        <v>106</v>
      </c>
      <c r="AO151" s="1" t="s">
        <v>106</v>
      </c>
      <c r="AP151" s="1" t="s">
        <v>1962</v>
      </c>
      <c r="AQ151" s="1" t="e">
        <f>AE151=#REF!</f>
        <v>#REF!</v>
      </c>
      <c r="AR151" t="s">
        <v>1963</v>
      </c>
      <c r="AS151" s="1" t="str">
        <f>IFERROR(INDEX([1]Apollo!$C$2:$R$2344,MATCH($C151,[1]Apollo!$B$2:$B$2344,0),MATCH(AS$1,[1]Apollo!$C$1:$R$1,0)),"")</f>
        <v/>
      </c>
      <c r="AT151" s="1" t="str">
        <f t="shared" si="13"/>
        <v>http://www.linkedin.com/company/intermedia</v>
      </c>
      <c r="AU151" s="1" t="str">
        <f t="shared" si="14"/>
        <v>http://www.linkedin.com/company/intermedia/insights</v>
      </c>
      <c r="AV151" t="s">
        <v>174</v>
      </c>
      <c r="AW151" s="1">
        <v>1350</v>
      </c>
      <c r="AX151" s="1" t="str">
        <f>VLOOKUP(AW151,[1]Sheet1!$K$1:$L$4,2,TRUE)</f>
        <v>&lt;10,000</v>
      </c>
      <c r="AY151" t="s">
        <v>114</v>
      </c>
      <c r="AZ151" t="s">
        <v>113</v>
      </c>
      <c r="BA151" s="23">
        <f>INDEX('[1]Glassdoor Scores'!C:C,MATCH($A151,'[1]Glassdoor Scores'!$A:$A,0))</f>
        <v>4.0999999999999996</v>
      </c>
      <c r="BB151" t="str">
        <f>INDEX('[1]Glassdoor Scores'!B:B,MATCH($A151,'[1]Glassdoor Scores'!$A:$A,0))</f>
        <v>Omada Health</v>
      </c>
      <c r="BC151">
        <f>INDEX('[1]Glassdoor Scores'!D:D,MATCH($A151,'[1]Glassdoor Scores'!$A:$A,0))</f>
        <v>480</v>
      </c>
      <c r="BD151">
        <f>INDEX('[1]Glassdoor Scores'!E:E,MATCH($A151,'[1]Glassdoor Scores'!$A:$A,0))</f>
        <v>3.9</v>
      </c>
      <c r="BE151">
        <f>INDEX('[1]Glassdoor Scores'!F:F,MATCH($A151,'[1]Glassdoor Scores'!$A:$A,0))</f>
        <v>3.8</v>
      </c>
      <c r="BF151" s="17">
        <f>INDEX('[1]Glassdoor Scores'!G:G,MATCH($A151,'[1]Glassdoor Scores'!$A:$A,0))</f>
        <v>4.2</v>
      </c>
      <c r="BG151" s="17">
        <f>INDEX('[1]Glassdoor Scores'!H:H,MATCH($A151,'[1]Glassdoor Scores'!$A:$A,0))</f>
        <v>0.89</v>
      </c>
      <c r="BH151" t="e">
        <f>BA151&lt;#REF!</f>
        <v>#REF!</v>
      </c>
      <c r="BI151" t="e">
        <f>BB151&gt;#REF!</f>
        <v>#REF!</v>
      </c>
      <c r="BJ151" t="e">
        <f>BC151&gt;#REF!</f>
        <v>#REF!</v>
      </c>
      <c r="BK151" t="e">
        <f>BD151&gt;#REF!</f>
        <v>#REF!</v>
      </c>
      <c r="BL151" t="e">
        <f>BE151&gt;#REF!</f>
        <v>#REF!</v>
      </c>
      <c r="BM151" t="e">
        <f>BF151&gt;#REF!</f>
        <v>#REF!</v>
      </c>
      <c r="BN151" t="s">
        <v>440</v>
      </c>
      <c r="BO151" s="1" t="s">
        <v>1964</v>
      </c>
      <c r="BP151">
        <v>5</v>
      </c>
      <c r="BQ151">
        <v>0</v>
      </c>
      <c r="BR151" s="1" t="s">
        <v>1965</v>
      </c>
      <c r="BS151" t="s">
        <v>1966</v>
      </c>
      <c r="BT151" s="1" t="s">
        <v>1967</v>
      </c>
      <c r="BU151" s="1"/>
      <c r="BV151" s="1"/>
      <c r="BW151" s="1"/>
      <c r="BX151" s="1"/>
      <c r="BY151" s="1"/>
      <c r="BZ151" s="1"/>
      <c r="CA151" s="1"/>
      <c r="CB151" s="1">
        <v>72</v>
      </c>
      <c r="CC151" s="6">
        <v>1.67</v>
      </c>
      <c r="CD151" s="1">
        <v>1363</v>
      </c>
      <c r="CE151" s="6">
        <v>0.04</v>
      </c>
      <c r="CF151" s="6">
        <f t="shared" si="15"/>
        <v>5.2824651504035217E-2</v>
      </c>
      <c r="CG151" s="7">
        <f t="shared" si="16"/>
        <v>1.0096296296296297</v>
      </c>
      <c r="CH151" s="1">
        <v>1</v>
      </c>
      <c r="CI151">
        <f>IFERROR(IF(AX151=[1]Sheet1!$L$2,VLOOKUP(CB151,[1]Sheet1!$X$3:$Y$7,2,TRUE),IF(AX151=[1]Sheet1!$L$3,VLOOKUP(CB151,[1]Sheet1!$Z$3:$AA$7,2,TRUE),VLOOKUP(CB151,[1]Sheet1!$AB$3:$AC$7,2,TRUE))),0)</f>
        <v>3</v>
      </c>
      <c r="CJ151" s="1">
        <f>IFERROR(VLOOKUP(CC151,[1]Sheet1!$U$3:$V$7,2,TRUE),0)</f>
        <v>5</v>
      </c>
      <c r="CK151" s="1">
        <f>MIN(IFERROR(IF(AX151=[1]Sheet1!$L$2,VLOOKUP(CE151,[1]Sheet1!$N$3:$O$7,2,TRUE),IF(AX151=[1]Sheet1!$L$3,VLOOKUP(CE151,[1]Sheet1!$P$3:$Q$6,2,TRUE),VLOOKUP(CE151,[1]Sheet1!$R$3:$S$6,2,TRUE))),0),INDEX([1]Sheet1!$I:$I,MATCH(CH151,[1]Sheet1!$A:$A,0)))</f>
        <v>3</v>
      </c>
      <c r="CL151" s="15">
        <f>INDEX([1]Sheet1!D:D,MATCH($CI151,[1]Sheet1!$A:$A,0))</f>
        <v>0</v>
      </c>
      <c r="CM151" s="15">
        <f>INDEX([1]Sheet1!E:E,MATCH($CI151,[1]Sheet1!$A:$A,0))</f>
        <v>0</v>
      </c>
      <c r="CN151" s="15">
        <f>INDEX([1]Sheet1!F:F,MATCH($CI151,[1]Sheet1!$A:$A,0))</f>
        <v>0</v>
      </c>
      <c r="CO151" s="15"/>
      <c r="CP151" s="16">
        <f>IF(COUNTA(CO151)&gt;0,MIN(MIN(SUMPRODUCT(CI151:CK151,CL151:CN151),INDEX([1]Sheet1!$H:$H,MATCH(CH151,[1]Sheet1!$A:$A,0)))+1,5),MIN(SUMPRODUCT(CI151:CK151,CL151:CN151),INDEX([1]Sheet1!$H:$H,MATCH(CH151,[1]Sheet1!$A:$A,0))))</f>
        <v>0</v>
      </c>
      <c r="CQ151" s="17" t="e">
        <f>SUMIFS([1]Rubric!Y:Y,[1]Rubric!V:V,BN151,[1]Rubric!W:W,P151)</f>
        <v>#VALUE!</v>
      </c>
      <c r="CR151" s="17" t="e">
        <f>INDEX([1]Rubric!D:D,MATCH(BP151,[1]Rubric!#REF!,0))</f>
        <v>#REF!</v>
      </c>
      <c r="CS151" s="17" t="e">
        <f>INDEX([1]Rubric!E:E,MATCH(Q151,[1]Rubric!#REF!,0))</f>
        <v>#REF!</v>
      </c>
      <c r="CT151" s="18" t="e">
        <f>SUM(CQ151:CS151)*[1]Rubric!$A$3</f>
        <v>#VALUE!</v>
      </c>
      <c r="CU151" s="29"/>
    </row>
    <row r="152" spans="1:99" ht="409.5" x14ac:dyDescent="0.25">
      <c r="A152">
        <v>151</v>
      </c>
      <c r="B152" s="21" t="s">
        <v>1968</v>
      </c>
      <c r="C152" t="str">
        <f t="shared" si="12"/>
        <v>151 - OutSystems</v>
      </c>
      <c r="D152">
        <v>0</v>
      </c>
      <c r="E152" t="s">
        <v>1969</v>
      </c>
      <c r="F152" s="1" t="s">
        <v>1970</v>
      </c>
      <c r="G152" s="1" t="str">
        <f>IFERROR(INDEX([1]Apollo!$C$2:$R$2344,MATCH($C152,[1]Apollo!$B$2:$B$2344,0),MATCH(G$1,[1]Apollo!$C$1:$R$1,0)),"")</f>
        <v/>
      </c>
      <c r="H152" s="1" t="s">
        <v>1971</v>
      </c>
      <c r="I152" s="1" t="str">
        <f>IFERROR(INDEX([1]Apollo!$C$2:$R$2344,MATCH($C152,[1]Apollo!$B$2:$B$2344,0),MATCH(I$1,[1]Apollo!$C$1:$R$1,0)),"")</f>
        <v/>
      </c>
      <c r="J152" t="s">
        <v>1076</v>
      </c>
      <c r="K152" s="1" t="str">
        <f>IFERROR(INDEX([1]Apollo!$C$2:$R$2344,MATCH($C152,[1]Apollo!$B$2:$B$2344,0),MATCH(K$1,[1]Apollo!$C$1:$R$1,0)),"")</f>
        <v/>
      </c>
      <c r="L152" s="1" t="str">
        <f>IFERROR(INDEX([1]Apollo!$C$2:$R$2344,MATCH($C152,[1]Apollo!$B$2:$B$2344,0),MATCH(L$1,[1]Apollo!$C$1:$R$1,0)),"")</f>
        <v/>
      </c>
      <c r="M152" s="1" t="s">
        <v>1972</v>
      </c>
      <c r="N152" s="1" t="s">
        <v>1973</v>
      </c>
      <c r="O152" s="1" t="str">
        <f>IFERROR(INDEX([1]Apollo!$C$2:$R$2344,MATCH($C152,[1]Apollo!$B$2:$B$2344,0),MATCH(O$1,[1]Apollo!$C$1:$R$1,0)),"")</f>
        <v/>
      </c>
      <c r="P152" s="1">
        <v>3</v>
      </c>
      <c r="Q152" s="1">
        <v>2</v>
      </c>
      <c r="R152" s="12">
        <v>5902</v>
      </c>
      <c r="S152" s="12">
        <v>4983</v>
      </c>
      <c r="T152" s="13">
        <v>36892</v>
      </c>
      <c r="U152" t="s">
        <v>188</v>
      </c>
      <c r="V152" s="1" t="str">
        <f>IFERROR(INDEX([1]Apollo!$C$2:$R$2344,MATCH($C152,[1]Apollo!$B$2:$B$2344,0),MATCH(V$1,[1]Apollo!$C$1:$R$1,0)),"")</f>
        <v/>
      </c>
      <c r="W152" t="s">
        <v>165</v>
      </c>
      <c r="X152" s="1" t="str">
        <f>IFERROR(INDEX([1]Apollo!$C$2:$R$2344,MATCH($C152,[1]Apollo!$B$2:$B$2344,0),MATCH(X$1,[1]Apollo!$C$1:$R$1,0)),"")</f>
        <v/>
      </c>
      <c r="Y152" s="1" t="str">
        <f>IFERROR(INDEX([1]Apollo!$C$2:$R$2344,MATCH($C152,[1]Apollo!$B$2:$B$2344,0),MATCH(Y$1,[1]Apollo!$C$1:$R$1,0)),"")</f>
        <v/>
      </c>
      <c r="Z152" s="1" t="str">
        <f>IFERROR(INDEX([1]Apollo!$C$2:$R$2344,MATCH($C152,[1]Apollo!$B$2:$B$2344,0),MATCH(Z$1,[1]Apollo!$C$1:$R$1,0)),"")</f>
        <v/>
      </c>
      <c r="AA152" s="2" t="str">
        <f>IFERROR(INDEX([1]Apollo!$C$2:$R$2344,MATCH($C152,[1]Apollo!$B$2:$B$2344,0),MATCH(AA$1,[1]Apollo!$C$1:$R$1,0)),"")</f>
        <v/>
      </c>
      <c r="AB152" s="3" t="str">
        <f>IFERROR(INDEX([1]Apollo!$C$2:$R$2344,MATCH($C152,[1]Apollo!$B$2:$B$2344,0),MATCH(AB$1,[1]Apollo!$C$1:$R$1,0)),"")</f>
        <v/>
      </c>
      <c r="AC152" t="s">
        <v>1974</v>
      </c>
      <c r="AD152" s="1" t="str">
        <f>IFERROR(INDEX([1]Apollo!$C$2:$R$2344,MATCH($C152,[1]Apollo!$B$2:$B$2344,0),MATCH(AD$1,[1]Apollo!$C$1:$R$1,0)),"")</f>
        <v/>
      </c>
      <c r="AE152" s="14" t="s">
        <v>1975</v>
      </c>
      <c r="AF152" s="1"/>
      <c r="AG152" s="1" t="s">
        <v>169</v>
      </c>
      <c r="AH152" s="1"/>
      <c r="AI152" s="1"/>
      <c r="AJ152" s="14" t="s">
        <v>1976</v>
      </c>
      <c r="AK152" s="1" t="s">
        <v>243</v>
      </c>
      <c r="AL152" s="1" t="s">
        <v>106</v>
      </c>
      <c r="AM152" s="1" t="s">
        <v>151</v>
      </c>
      <c r="AN152" s="1" t="s">
        <v>106</v>
      </c>
      <c r="AO152" s="1" t="s">
        <v>349</v>
      </c>
      <c r="AP152" s="1" t="s">
        <v>246</v>
      </c>
      <c r="AQ152" s="1" t="e">
        <f>AE152=#REF!</f>
        <v>#REF!</v>
      </c>
      <c r="AR152" t="s">
        <v>1977</v>
      </c>
      <c r="AS152" s="1" t="str">
        <f>IFERROR(INDEX([1]Apollo!$C$2:$R$2344,MATCH($C152,[1]Apollo!$B$2:$B$2344,0),MATCH(AS$1,[1]Apollo!$C$1:$R$1,0)),"")</f>
        <v/>
      </c>
      <c r="AT152" s="1" t="str">
        <f t="shared" si="13"/>
        <v>https://www.linkedin.com/company/outsystems</v>
      </c>
      <c r="AU152" s="1" t="str">
        <f t="shared" si="14"/>
        <v>https://www.linkedin.com/company/outsystems/insights</v>
      </c>
      <c r="AV152" t="s">
        <v>174</v>
      </c>
      <c r="AW152" s="1">
        <v>1700</v>
      </c>
      <c r="AX152" s="1" t="str">
        <f>VLOOKUP(AW152,[1]Sheet1!$K$1:$L$4,2,TRUE)</f>
        <v>&lt;10,000</v>
      </c>
      <c r="AY152" t="s">
        <v>114</v>
      </c>
      <c r="AZ152" t="s">
        <v>113</v>
      </c>
      <c r="BA152" s="23">
        <f>INDEX('[1]Glassdoor Scores'!C:C,MATCH($A152,'[1]Glassdoor Scores'!$A:$A,0))</f>
        <v>3.7</v>
      </c>
      <c r="BB152" t="str">
        <f>INDEX('[1]Glassdoor Scores'!B:B,MATCH($A152,'[1]Glassdoor Scores'!$A:$A,0))</f>
        <v>Oracle</v>
      </c>
      <c r="BC152">
        <f>INDEX('[1]Glassdoor Scores'!D:D,MATCH($A152,'[1]Glassdoor Scores'!$A:$A,0))</f>
        <v>52000</v>
      </c>
      <c r="BD152">
        <f>INDEX('[1]Glassdoor Scores'!E:E,MATCH($A152,'[1]Glassdoor Scores'!$A:$A,0))</f>
        <v>3.6</v>
      </c>
      <c r="BE152">
        <f>INDEX('[1]Glassdoor Scores'!F:F,MATCH($A152,'[1]Glassdoor Scores'!$A:$A,0))</f>
        <v>3.3</v>
      </c>
      <c r="BF152" s="17">
        <f>INDEX('[1]Glassdoor Scores'!G:G,MATCH($A152,'[1]Glassdoor Scores'!$A:$A,0))</f>
        <v>3.5</v>
      </c>
      <c r="BG152" s="17">
        <f>INDEX('[1]Glassdoor Scores'!H:H,MATCH($A152,'[1]Glassdoor Scores'!$A:$A,0))</f>
        <v>0.72</v>
      </c>
      <c r="BH152" t="e">
        <f>BA152&lt;#REF!</f>
        <v>#REF!</v>
      </c>
      <c r="BI152" t="e">
        <f>BB152&gt;#REF!</f>
        <v>#REF!</v>
      </c>
      <c r="BJ152" t="e">
        <f>BC152&gt;#REF!</f>
        <v>#REF!</v>
      </c>
      <c r="BK152" t="e">
        <f>BD152&gt;#REF!</f>
        <v>#REF!</v>
      </c>
      <c r="BL152" t="e">
        <f>BE152&gt;#REF!</f>
        <v>#REF!</v>
      </c>
      <c r="BM152" t="e">
        <f>BF152&gt;#REF!</f>
        <v>#REF!</v>
      </c>
      <c r="BN152" t="s">
        <v>175</v>
      </c>
      <c r="BO152" s="1" t="s">
        <v>1978</v>
      </c>
      <c r="BP152">
        <v>4</v>
      </c>
      <c r="BQ152">
        <v>0</v>
      </c>
      <c r="BR152" s="1" t="s">
        <v>1979</v>
      </c>
      <c r="BS152" t="s">
        <v>1980</v>
      </c>
      <c r="BT152" s="1" t="s">
        <v>1981</v>
      </c>
      <c r="BU152" s="1"/>
      <c r="BV152" s="1"/>
      <c r="BW152" s="1"/>
      <c r="BX152" s="1"/>
      <c r="BY152" s="1"/>
      <c r="BZ152" s="1"/>
      <c r="CA152" s="1"/>
      <c r="CB152" s="1">
        <v>135</v>
      </c>
      <c r="CC152" s="6">
        <v>0.05</v>
      </c>
      <c r="CD152" s="1">
        <v>2193</v>
      </c>
      <c r="CE152" s="6">
        <v>0.08</v>
      </c>
      <c r="CF152" s="6">
        <f t="shared" si="15"/>
        <v>6.1559507523939808E-2</v>
      </c>
      <c r="CG152" s="7">
        <f t="shared" si="16"/>
        <v>1.29</v>
      </c>
      <c r="CH152" s="1">
        <v>1</v>
      </c>
      <c r="CI152">
        <f>IFERROR(IF(AX152=[1]Sheet1!$L$2,VLOOKUP(CB152,[1]Sheet1!$X$3:$Y$7,2,TRUE),IF(AX152=[1]Sheet1!$L$3,VLOOKUP(CB152,[1]Sheet1!$Z$3:$AA$7,2,TRUE),VLOOKUP(CB152,[1]Sheet1!$AB$3:$AC$7,2,TRUE))),0)</f>
        <v>4</v>
      </c>
      <c r="CJ152" s="1">
        <f>IFERROR(VLOOKUP(CC152,[1]Sheet1!$U$3:$V$7,2,TRUE),0)</f>
        <v>3</v>
      </c>
      <c r="CK152" s="1">
        <f>MIN(IFERROR(IF(AX152=[1]Sheet1!$L$2,VLOOKUP(CE152,[1]Sheet1!$N$3:$O$7,2,TRUE),IF(AX152=[1]Sheet1!$L$3,VLOOKUP(CE152,[1]Sheet1!$P$3:$Q$6,2,TRUE),VLOOKUP(CE152,[1]Sheet1!$R$3:$S$6,2,TRUE))),0),INDEX([1]Sheet1!$I:$I,MATCH(CH152,[1]Sheet1!$A:$A,0)))</f>
        <v>4</v>
      </c>
      <c r="CL152" s="15">
        <f>INDEX([1]Sheet1!D:D,MATCH($CI152,[1]Sheet1!$A:$A,0))</f>
        <v>0</v>
      </c>
      <c r="CM152" s="15">
        <f>INDEX([1]Sheet1!E:E,MATCH($CI152,[1]Sheet1!$A:$A,0))</f>
        <v>0.5</v>
      </c>
      <c r="CN152" s="15">
        <f>INDEX([1]Sheet1!F:F,MATCH($CI152,[1]Sheet1!$A:$A,0))</f>
        <v>0</v>
      </c>
      <c r="CO152" s="15"/>
      <c r="CP152" s="16">
        <f>IF(COUNTA(CO152)&gt;0,MIN(MIN(SUMPRODUCT(CI152:CK152,CL152:CN152),INDEX([1]Sheet1!$H:$H,MATCH(CH152,[1]Sheet1!$A:$A,0)))+1,5),MIN(SUMPRODUCT(CI152:CK152,CL152:CN152),INDEX([1]Sheet1!$H:$H,MATCH(CH152,[1]Sheet1!$A:$A,0))))</f>
        <v>1.5</v>
      </c>
      <c r="CQ152" s="17" t="e">
        <f>SUMIFS([1]Rubric!Y:Y,[1]Rubric!V:V,BN152,[1]Rubric!W:W,P152)</f>
        <v>#VALUE!</v>
      </c>
      <c r="CR152" s="17" t="e">
        <f>INDEX([1]Rubric!D:D,MATCH(BP152,[1]Rubric!#REF!,0))</f>
        <v>#REF!</v>
      </c>
      <c r="CS152" s="17" t="e">
        <f>INDEX([1]Rubric!E:E,MATCH(Q152,[1]Rubric!#REF!,0))</f>
        <v>#REF!</v>
      </c>
      <c r="CT152" s="18" t="e">
        <f>SUM(CQ152:CS152)*[1]Rubric!$A$3</f>
        <v>#VALUE!</v>
      </c>
      <c r="CU152" s="29"/>
    </row>
    <row r="153" spans="1:99" ht="409.5" x14ac:dyDescent="0.25">
      <c r="A153">
        <v>152</v>
      </c>
      <c r="B153" s="21" t="s">
        <v>1982</v>
      </c>
      <c r="C153" t="str">
        <f t="shared" si="12"/>
        <v>152 - Delinea</v>
      </c>
      <c r="D153">
        <v>0</v>
      </c>
      <c r="E153" t="s">
        <v>1983</v>
      </c>
      <c r="F153" s="1" t="s">
        <v>1984</v>
      </c>
      <c r="G153" s="1" t="str">
        <f>IFERROR(INDEX([1]Apollo!$C$2:$R$2344,MATCH($C153,[1]Apollo!$B$2:$B$2344,0),MATCH(G$1,[1]Apollo!$C$1:$R$1,0)),"")</f>
        <v/>
      </c>
      <c r="H153" s="1" t="s">
        <v>1158</v>
      </c>
      <c r="I153" s="1" t="str">
        <f>IFERROR(INDEX([1]Apollo!$C$2:$R$2344,MATCH($C153,[1]Apollo!$B$2:$B$2344,0),MATCH(I$1,[1]Apollo!$C$1:$R$1,0)),"")</f>
        <v/>
      </c>
      <c r="J153" t="s">
        <v>513</v>
      </c>
      <c r="K153" s="1" t="str">
        <f>IFERROR(INDEX([1]Apollo!$C$2:$R$2344,MATCH($C153,[1]Apollo!$B$2:$B$2344,0),MATCH(K$1,[1]Apollo!$C$1:$R$1,0)),"")</f>
        <v/>
      </c>
      <c r="L153" s="1" t="str">
        <f>IFERROR(INDEX([1]Apollo!$C$2:$R$2344,MATCH($C153,[1]Apollo!$B$2:$B$2344,0),MATCH(L$1,[1]Apollo!$C$1:$R$1,0)),"")</f>
        <v/>
      </c>
      <c r="M153" s="1" t="s">
        <v>1985</v>
      </c>
      <c r="N153" s="1" t="s">
        <v>1986</v>
      </c>
      <c r="O153" s="1" t="str">
        <f>IFERROR(INDEX([1]Apollo!$C$2:$R$2344,MATCH($C153,[1]Apollo!$B$2:$B$2344,0),MATCH(O$1,[1]Apollo!$C$1:$R$1,0)),"")</f>
        <v/>
      </c>
      <c r="P153" s="1">
        <v>3</v>
      </c>
      <c r="Q153" s="1">
        <v>5</v>
      </c>
      <c r="R153" s="12">
        <v>25613</v>
      </c>
      <c r="S153" s="12">
        <v>22975</v>
      </c>
      <c r="T153" s="13">
        <v>44256</v>
      </c>
      <c r="U153" t="s">
        <v>327</v>
      </c>
      <c r="V153" s="1" t="str">
        <f>IFERROR(INDEX([1]Apollo!$C$2:$R$2344,MATCH($C153,[1]Apollo!$B$2:$B$2344,0),MATCH(V$1,[1]Apollo!$C$1:$R$1,0)),"")</f>
        <v/>
      </c>
      <c r="W153" t="s">
        <v>165</v>
      </c>
      <c r="X153" s="1" t="str">
        <f>IFERROR(INDEX([1]Apollo!$C$2:$R$2344,MATCH($C153,[1]Apollo!$B$2:$B$2344,0),MATCH(X$1,[1]Apollo!$C$1:$R$1,0)),"")</f>
        <v/>
      </c>
      <c r="Y153" s="1" t="str">
        <f>IFERROR(INDEX([1]Apollo!$C$2:$R$2344,MATCH($C153,[1]Apollo!$B$2:$B$2344,0),MATCH(Y$1,[1]Apollo!$C$1:$R$1,0)),"")</f>
        <v/>
      </c>
      <c r="Z153" s="1" t="str">
        <f>IFERROR(INDEX([1]Apollo!$C$2:$R$2344,MATCH($C153,[1]Apollo!$B$2:$B$2344,0),MATCH(Z$1,[1]Apollo!$C$1:$R$1,0)),"")</f>
        <v/>
      </c>
      <c r="AA153" s="2" t="str">
        <f>IFERROR(INDEX([1]Apollo!$C$2:$R$2344,MATCH($C153,[1]Apollo!$B$2:$B$2344,0),MATCH(AA$1,[1]Apollo!$C$1:$R$1,0)),"")</f>
        <v/>
      </c>
      <c r="AB153" s="3" t="str">
        <f>IFERROR(INDEX([1]Apollo!$C$2:$R$2344,MATCH($C153,[1]Apollo!$B$2:$B$2344,0),MATCH(AB$1,[1]Apollo!$C$1:$R$1,0)),"")</f>
        <v/>
      </c>
      <c r="AC153" t="s">
        <v>1987</v>
      </c>
      <c r="AD153" s="1" t="str">
        <f>IFERROR(INDEX([1]Apollo!$C$2:$R$2344,MATCH($C153,[1]Apollo!$B$2:$B$2344,0),MATCH(AD$1,[1]Apollo!$C$1:$R$1,0)),"")</f>
        <v/>
      </c>
      <c r="AE153" s="14" t="s">
        <v>1988</v>
      </c>
      <c r="AF153" s="1"/>
      <c r="AG153" s="1" t="s">
        <v>169</v>
      </c>
      <c r="AH153" s="1"/>
      <c r="AI153" s="1"/>
      <c r="AJ153" s="14" t="s">
        <v>1989</v>
      </c>
      <c r="AK153" s="1" t="s">
        <v>505</v>
      </c>
      <c r="AL153" s="1" t="s">
        <v>235</v>
      </c>
      <c r="AM153" s="1" t="s">
        <v>235</v>
      </c>
      <c r="AN153" s="1" t="s">
        <v>106</v>
      </c>
      <c r="AO153" s="1" t="s">
        <v>106</v>
      </c>
      <c r="AP153" s="1" t="s">
        <v>172</v>
      </c>
      <c r="AQ153" s="1" t="e">
        <f>AE153=#REF!</f>
        <v>#REF!</v>
      </c>
      <c r="AR153" t="s">
        <v>1990</v>
      </c>
      <c r="AS153" s="1" t="str">
        <f>IFERROR(INDEX([1]Apollo!$C$2:$R$2344,MATCH($C153,[1]Apollo!$B$2:$B$2344,0),MATCH(AS$1,[1]Apollo!$C$1:$R$1,0)),"")</f>
        <v/>
      </c>
      <c r="AT153" s="1" t="str">
        <f t="shared" si="13"/>
        <v>https://linkedin.com/company/delinea</v>
      </c>
      <c r="AU153" s="1" t="str">
        <f t="shared" si="14"/>
        <v>https://linkedin.com/company/delinea/insights</v>
      </c>
      <c r="AV153" t="s">
        <v>174</v>
      </c>
      <c r="AW153" s="1">
        <v>1100</v>
      </c>
      <c r="AX153" s="1" t="str">
        <f>VLOOKUP(AW153,[1]Sheet1!$K$1:$L$4,2,TRUE)</f>
        <v>&lt;10,000</v>
      </c>
      <c r="AY153" t="s">
        <v>114</v>
      </c>
      <c r="AZ153" t="s">
        <v>113</v>
      </c>
      <c r="BA153" s="23">
        <f>INDEX('[1]Glassdoor Scores'!C:C,MATCH($A153,'[1]Glassdoor Scores'!$A:$A,0))</f>
        <v>4.5999999999999996</v>
      </c>
      <c r="BB153" t="str">
        <f>INDEX('[1]Glassdoor Scores'!B:B,MATCH($A153,'[1]Glassdoor Scores'!$A:$A,0))</f>
        <v>Drata</v>
      </c>
      <c r="BC153">
        <f>INDEX('[1]Glassdoor Scores'!D:D,MATCH($A153,'[1]Glassdoor Scores'!$A:$A,0))</f>
        <v>210</v>
      </c>
      <c r="BD153">
        <f>INDEX('[1]Glassdoor Scores'!E:E,MATCH($A153,'[1]Glassdoor Scores'!$A:$A,0))</f>
        <v>4.2</v>
      </c>
      <c r="BE153">
        <f>INDEX('[1]Glassdoor Scores'!F:F,MATCH($A153,'[1]Glassdoor Scores'!$A:$A,0))</f>
        <v>4.4000000000000004</v>
      </c>
      <c r="BF153" s="17">
        <f>INDEX('[1]Glassdoor Scores'!G:G,MATCH($A153,'[1]Glassdoor Scores'!$A:$A,0))</f>
        <v>4.8</v>
      </c>
      <c r="BG153" s="17">
        <f>INDEX('[1]Glassdoor Scores'!H:H,MATCH($A153,'[1]Glassdoor Scores'!$A:$A,0))</f>
        <v>0.98</v>
      </c>
      <c r="BH153" t="e">
        <f>BA153&lt;#REF!</f>
        <v>#REF!</v>
      </c>
      <c r="BI153" t="e">
        <f>BB153&gt;#REF!</f>
        <v>#REF!</v>
      </c>
      <c r="BJ153" t="e">
        <f>BC153&gt;#REF!</f>
        <v>#REF!</v>
      </c>
      <c r="BK153" t="e">
        <f>BD153&gt;#REF!</f>
        <v>#REF!</v>
      </c>
      <c r="BL153" t="e">
        <f>BE153&gt;#REF!</f>
        <v>#REF!</v>
      </c>
      <c r="BM153" t="e">
        <f>BF153&gt;#REF!</f>
        <v>#REF!</v>
      </c>
      <c r="BN153" t="s">
        <v>440</v>
      </c>
      <c r="BO153" s="1" t="s">
        <v>1991</v>
      </c>
      <c r="BP153">
        <v>5</v>
      </c>
      <c r="BQ153">
        <v>0</v>
      </c>
      <c r="BR153" s="1" t="s">
        <v>1992</v>
      </c>
      <c r="BS153" t="s">
        <v>1993</v>
      </c>
      <c r="BT153" s="1" t="s">
        <v>1452</v>
      </c>
      <c r="BU153" s="1"/>
      <c r="BV153" s="1"/>
      <c r="BW153" s="1"/>
      <c r="BX153" s="1"/>
      <c r="BY153" s="1"/>
      <c r="BZ153" s="1"/>
      <c r="CA153" s="1"/>
      <c r="CB153" s="1">
        <v>123</v>
      </c>
      <c r="CC153" s="6">
        <v>0.12</v>
      </c>
      <c r="CD153" s="1">
        <v>1320</v>
      </c>
      <c r="CE153" s="6">
        <v>0.09</v>
      </c>
      <c r="CF153" s="6">
        <f t="shared" si="15"/>
        <v>9.3181818181818185E-2</v>
      </c>
      <c r="CG153" s="7">
        <f t="shared" si="16"/>
        <v>1.2</v>
      </c>
      <c r="CH153" s="1">
        <v>1</v>
      </c>
      <c r="CI153">
        <f>IFERROR(IF(AX153=[1]Sheet1!$L$2,VLOOKUP(CB153,[1]Sheet1!$X$3:$Y$7,2,TRUE),IF(AX153=[1]Sheet1!$L$3,VLOOKUP(CB153,[1]Sheet1!$Z$3:$AA$7,2,TRUE),VLOOKUP(CB153,[1]Sheet1!$AB$3:$AC$7,2,TRUE))),0)</f>
        <v>4</v>
      </c>
      <c r="CJ153" s="1">
        <f>IFERROR(VLOOKUP(CC153,[1]Sheet1!$U$3:$V$7,2,TRUE),0)</f>
        <v>3</v>
      </c>
      <c r="CK153" s="1">
        <f>MIN(IFERROR(IF(AX153=[1]Sheet1!$L$2,VLOOKUP(CE153,[1]Sheet1!$N$3:$O$7,2,TRUE),IF(AX153=[1]Sheet1!$L$3,VLOOKUP(CE153,[1]Sheet1!$P$3:$Q$6,2,TRUE),VLOOKUP(CE153,[1]Sheet1!$R$3:$S$6,2,TRUE))),0),INDEX([1]Sheet1!$I:$I,MATCH(CH153,[1]Sheet1!$A:$A,0)))</f>
        <v>4</v>
      </c>
      <c r="CL153" s="15">
        <f>INDEX([1]Sheet1!D:D,MATCH($CI153,[1]Sheet1!$A:$A,0))</f>
        <v>0</v>
      </c>
      <c r="CM153" s="15">
        <f>INDEX([1]Sheet1!E:E,MATCH($CI153,[1]Sheet1!$A:$A,0))</f>
        <v>0.5</v>
      </c>
      <c r="CN153" s="15">
        <f>INDEX([1]Sheet1!F:F,MATCH($CI153,[1]Sheet1!$A:$A,0))</f>
        <v>0</v>
      </c>
      <c r="CO153" s="15"/>
      <c r="CP153" s="16">
        <f>IF(COUNTA(CO153)&gt;0,MIN(MIN(SUMPRODUCT(CI153:CK153,CL153:CN153),INDEX([1]Sheet1!$H:$H,MATCH(CH153,[1]Sheet1!$A:$A,0)))+1,5),MIN(SUMPRODUCT(CI153:CK153,CL153:CN153),INDEX([1]Sheet1!$H:$H,MATCH(CH153,[1]Sheet1!$A:$A,0))))</f>
        <v>1.5</v>
      </c>
      <c r="CQ153" s="17" t="e">
        <f>SUMIFS([1]Rubric!Y:Y,[1]Rubric!V:V,BN153,[1]Rubric!W:W,P153)</f>
        <v>#VALUE!</v>
      </c>
      <c r="CR153" s="17" t="e">
        <f>INDEX([1]Rubric!D:D,MATCH(BP153,[1]Rubric!#REF!,0))</f>
        <v>#REF!</v>
      </c>
      <c r="CS153" s="17" t="e">
        <f>INDEX([1]Rubric!E:E,MATCH(Q153,[1]Rubric!#REF!,0))</f>
        <v>#REF!</v>
      </c>
      <c r="CT153" s="18" t="e">
        <f>SUM(CQ153:CS153)*[1]Rubric!$A$3</f>
        <v>#VALUE!</v>
      </c>
      <c r="CU153" s="29"/>
    </row>
    <row r="154" spans="1:99" ht="390" x14ac:dyDescent="0.25">
      <c r="A154">
        <v>153</v>
      </c>
      <c r="B154" t="s">
        <v>1994</v>
      </c>
      <c r="C154" t="str">
        <f t="shared" si="12"/>
        <v>153 - North Highland</v>
      </c>
      <c r="D154">
        <v>0</v>
      </c>
      <c r="F154" s="1"/>
      <c r="G154" s="1" t="e">
        <f>INDEX([1]Apollo!$C$2:$R$2344,MATCH($C154,[1]Apollo!$A$2:$A$2344,0),MATCH(G$1,[1]Apollo!$C$1:$R$1,0))</f>
        <v>#N/A</v>
      </c>
      <c r="H154" s="1" t="s">
        <v>1141</v>
      </c>
      <c r="I154" s="1" t="e">
        <f>INDEX([1]Apollo!$C$2:$R$2344,MATCH($C154,[1]Apollo!$A$2:$A$2344,0),MATCH(I$1,[1]Apollo!$C$1:$R$1,0))</f>
        <v>#N/A</v>
      </c>
      <c r="K154" s="1" t="e">
        <f>INDEX([1]Apollo!$C$2:$R$2344,MATCH($C154,[1]Apollo!$A$2:$A$2344,0),MATCH(K$1,[1]Apollo!$C$1:$R$1,0))</f>
        <v>#N/A</v>
      </c>
      <c r="L154" s="1" t="e">
        <f>INDEX([1]Apollo!$C$2:$R$2344,MATCH($C154,[1]Apollo!$A$2:$A$2344,0),MATCH(L$1,[1]Apollo!$C$1:$R$1,0))</f>
        <v>#N/A</v>
      </c>
      <c r="M154" s="1"/>
      <c r="N154" s="1"/>
      <c r="O154" s="1" t="e">
        <f>INDEX([1]Apollo!$C$2:$R$2344,MATCH($C154,[1]Apollo!$A$2:$A$2344,0),MATCH(O$1,[1]Apollo!$C$1:$R$1,0))</f>
        <v>#N/A</v>
      </c>
      <c r="P154" s="1">
        <v>2.5</v>
      </c>
      <c r="Q154" s="1">
        <v>1</v>
      </c>
      <c r="V154" s="1" t="e">
        <f>INDEX([1]Apollo!$C$2:$R$2344,MATCH($C154,[1]Apollo!$A$2:$A$2344,0),MATCH(V$1,[1]Apollo!$C$1:$R$1,0))</f>
        <v>#N/A</v>
      </c>
      <c r="X154" s="1" t="e">
        <f>INDEX([1]Apollo!$C$2:$R$2344,MATCH($C154,[1]Apollo!$A$2:$A$2344,0),MATCH(X$1,[1]Apollo!$C$1:$R$1,0))</f>
        <v>#N/A</v>
      </c>
      <c r="Y154" s="1" t="e">
        <f>INDEX([1]Apollo!$C$2:$R$2344,MATCH($C154,[1]Apollo!$A$2:$A$2344,0),MATCH(Y$1,[1]Apollo!$C$1:$R$1,0))</f>
        <v>#N/A</v>
      </c>
      <c r="Z154" s="1" t="e">
        <f>INDEX([1]Apollo!$C$2:$R$2344,MATCH($C154,[1]Apollo!$A$2:$A$2344,0),MATCH(Z$1,[1]Apollo!$C$1:$R$1,0))</f>
        <v>#N/A</v>
      </c>
      <c r="AA154" s="2" t="e">
        <f>INDEX([1]Apollo!$C$2:$R$2344,MATCH($C154,[1]Apollo!$A$2:$A$2344,0),MATCH(AA$1,[1]Apollo!$C$1:$R$1,0))</f>
        <v>#N/A</v>
      </c>
      <c r="AB154" s="3" t="e">
        <f>INDEX([1]Apollo!$C$2:$R$2344,MATCH($C154,[1]Apollo!$A$2:$A$2344,0),MATCH(AB$1,[1]Apollo!$C$1:$R$1,0))</f>
        <v>#N/A</v>
      </c>
      <c r="AD154" s="1" t="e">
        <f>INDEX([1]Apollo!$C$2:$R$2344,MATCH($C154,[1]Apollo!$A$2:$A$2344,0),MATCH(AD$1,[1]Apollo!$C$1:$R$1,0))</f>
        <v>#N/A</v>
      </c>
      <c r="AE154" s="14" t="s">
        <v>1995</v>
      </c>
      <c r="AF154" s="1" t="s">
        <v>1996</v>
      </c>
      <c r="AG154" s="1" t="s">
        <v>169</v>
      </c>
      <c r="AH154" s="1"/>
      <c r="AI154" s="1"/>
      <c r="AJ154" s="14" t="s">
        <v>1995</v>
      </c>
      <c r="AK154" s="1" t="s">
        <v>311</v>
      </c>
      <c r="AL154" s="1" t="s">
        <v>106</v>
      </c>
      <c r="AM154" s="1" t="s">
        <v>151</v>
      </c>
      <c r="AN154" s="1" t="s">
        <v>106</v>
      </c>
      <c r="AO154" s="1" t="s">
        <v>404</v>
      </c>
      <c r="AP154" s="1" t="s">
        <v>679</v>
      </c>
      <c r="AQ154" s="1" t="e">
        <f>AE154=#REF!</f>
        <v>#REF!</v>
      </c>
      <c r="AS154" s="1" t="e">
        <f>INDEX([1]Apollo!$C$2:$R$2344,MATCH($C154,[1]Apollo!$A$2:$A$2344,0),MATCH(AS$1,[1]Apollo!$C$1:$R$1,0))</f>
        <v>#N/A</v>
      </c>
      <c r="AT154" s="1" t="e">
        <f t="shared" si="13"/>
        <v>#N/A</v>
      </c>
      <c r="AU154" s="1" t="e">
        <f t="shared" si="14"/>
        <v>#N/A</v>
      </c>
      <c r="AW154" s="1" t="e">
        <f>INDEX([1]Apollo!$C$2:$R$2344,MATCH($C154,[1]Apollo!$A$2:$A$2344,0),MATCH(AW$1,[1]Apollo!$C$1:$R$1,0))</f>
        <v>#N/A</v>
      </c>
      <c r="AX154" s="1" t="e">
        <f>VLOOKUP(AW154,[1]Sheet1!$K$1:$L$4,2,TRUE)</f>
        <v>#N/A</v>
      </c>
      <c r="BA154">
        <v>1000</v>
      </c>
      <c r="BB154">
        <v>4.0999999999999996</v>
      </c>
      <c r="BC154">
        <v>4</v>
      </c>
      <c r="BD154">
        <v>3.8</v>
      </c>
      <c r="BE154">
        <v>4.2</v>
      </c>
      <c r="BF154" s="5">
        <v>0.88</v>
      </c>
      <c r="BG154" s="5">
        <v>0.95</v>
      </c>
      <c r="BH154" t="e">
        <f>BA154&lt;#REF!</f>
        <v>#REF!</v>
      </c>
      <c r="BI154" t="e">
        <f>BB154&gt;#REF!</f>
        <v>#REF!</v>
      </c>
      <c r="BJ154" t="e">
        <f>BC154&gt;#REF!</f>
        <v>#REF!</v>
      </c>
      <c r="BK154" t="e">
        <f>BD154&gt;#REF!</f>
        <v>#REF!</v>
      </c>
      <c r="BL154" t="e">
        <f>BE154&gt;#REF!</f>
        <v>#REF!</v>
      </c>
      <c r="BM154" s="5" t="e">
        <f>BF154&gt;#REF!</f>
        <v>#REF!</v>
      </c>
      <c r="BN154" t="s">
        <v>175</v>
      </c>
      <c r="BO154" s="1" t="s">
        <v>1997</v>
      </c>
      <c r="BP154">
        <v>4</v>
      </c>
      <c r="BQ154">
        <v>2</v>
      </c>
      <c r="BR154" s="1" t="s">
        <v>1998</v>
      </c>
      <c r="BS154" t="s">
        <v>1999</v>
      </c>
      <c r="BT154" s="1" t="s">
        <v>2000</v>
      </c>
      <c r="BU154" s="1"/>
      <c r="BV154" s="1"/>
      <c r="BW154" s="1"/>
      <c r="BX154" s="1"/>
      <c r="BY154" s="1"/>
      <c r="BZ154" s="1"/>
      <c r="CA154" s="1"/>
      <c r="CB154" s="1">
        <v>104</v>
      </c>
      <c r="CC154" s="6">
        <v>0.3</v>
      </c>
      <c r="CD154" s="1">
        <v>2035</v>
      </c>
      <c r="CE154" s="6">
        <v>-0.01</v>
      </c>
      <c r="CF154" s="6">
        <f t="shared" si="15"/>
        <v>5.1105651105651108E-2</v>
      </c>
      <c r="CG154" s="7" t="e">
        <f t="shared" si="16"/>
        <v>#N/A</v>
      </c>
      <c r="CH154" s="1">
        <v>8</v>
      </c>
      <c r="CI154">
        <f>IFERROR(IF(AX154=[1]Sheet1!$L$2,VLOOKUP(CB154,[1]Sheet1!$X$3:$Y$7,2,TRUE),IF(AX154=[1]Sheet1!$L$3,VLOOKUP(CB154,[1]Sheet1!$Z$3:$AA$7,2,TRUE),VLOOKUP(CB154,[1]Sheet1!$AB$3:$AC$7,2,TRUE))),0)</f>
        <v>0</v>
      </c>
      <c r="CJ154" s="1">
        <f>IFERROR(VLOOKUP(CC154,[1]Sheet1!$U$3:$V$7,2,TRUE),0)</f>
        <v>4</v>
      </c>
      <c r="CK154" s="1">
        <f>MIN(IFERROR(IF(AX154=[1]Sheet1!$L$2,VLOOKUP(CE154,[1]Sheet1!$N$3:$O$7,2,TRUE),IF(AX154=[1]Sheet1!$L$3,VLOOKUP(CE154,[1]Sheet1!$P$3:$Q$6,2,TRUE),VLOOKUP(CE154,[1]Sheet1!$R$3:$S$6,2,TRUE))),0),INDEX([1]Sheet1!$I:$I,MATCH(CH154,[1]Sheet1!$A:$A,0)))</f>
        <v>0</v>
      </c>
      <c r="CL154" s="15" t="e">
        <f>INDEX([1]Sheet1!D:D,MATCH($CI154,[1]Sheet1!$A:$A,0))</f>
        <v>#N/A</v>
      </c>
      <c r="CM154" s="15" t="e">
        <f>INDEX([1]Sheet1!E:E,MATCH($CI154,[1]Sheet1!$A:$A,0))</f>
        <v>#N/A</v>
      </c>
      <c r="CN154" s="15" t="e">
        <f>INDEX([1]Sheet1!F:F,MATCH($CI154,[1]Sheet1!$A:$A,0))</f>
        <v>#N/A</v>
      </c>
      <c r="CO154" s="15"/>
      <c r="CP154" s="16" t="e">
        <f>MIN(SUMPRODUCT(CI154:CK154,CL154:CN154),INDEX([1]Sheet1!$H:$H,MATCH(CH154,[1]Sheet1!$A:$A,0)))</f>
        <v>#N/A</v>
      </c>
      <c r="CQ154" s="17" t="e">
        <f>SUMIFS([1]Rubric!Y:Y,[1]Rubric!V:V,BN154,[1]Rubric!W:W,P154)</f>
        <v>#VALUE!</v>
      </c>
      <c r="CR154" s="5" t="e">
        <f>INDEX([1]Rubric!D:D,MATCH(BP154,[1]Rubric!#REF!,0))</f>
        <v>#REF!</v>
      </c>
      <c r="CS154" s="5" t="e">
        <f>INDEX([1]Rubric!E:E,MATCH(Q154,[1]Rubric!#REF!,0))</f>
        <v>#REF!</v>
      </c>
      <c r="CT154" s="18" t="e">
        <f>SUM(CQ154:CS154)*[1]Rubric!$A$3</f>
        <v>#VALUE!</v>
      </c>
      <c r="CU154" s="29"/>
    </row>
    <row r="155" spans="1:99" ht="409.5" x14ac:dyDescent="0.25">
      <c r="A155">
        <v>154</v>
      </c>
      <c r="B155" s="21" t="s">
        <v>2001</v>
      </c>
      <c r="C155" t="str">
        <f t="shared" si="12"/>
        <v>154 - BPM</v>
      </c>
      <c r="D155">
        <v>0</v>
      </c>
      <c r="E155" t="s">
        <v>2002</v>
      </c>
      <c r="F155" s="1" t="s">
        <v>2003</v>
      </c>
      <c r="G155" s="1" t="str">
        <f>IFERROR(INDEX([1]Apollo!$C$2:$R$2344,MATCH($C155,[1]Apollo!$B$2:$B$2344,0),MATCH(G$1,[1]Apollo!$C$1:$R$1,0)),"")</f>
        <v/>
      </c>
      <c r="H155" s="1" t="s">
        <v>924</v>
      </c>
      <c r="I155" s="1" t="str">
        <f>IFERROR(INDEX([1]Apollo!$C$2:$R$2344,MATCH($C155,[1]Apollo!$B$2:$B$2344,0),MATCH(I$1,[1]Apollo!$C$1:$R$1,0)),"")</f>
        <v/>
      </c>
      <c r="J155" t="s">
        <v>213</v>
      </c>
      <c r="K155" s="1" t="str">
        <f>IFERROR(INDEX([1]Apollo!$C$2:$R$2344,MATCH($C155,[1]Apollo!$B$2:$B$2344,0),MATCH(K$1,[1]Apollo!$C$1:$R$1,0)),"")</f>
        <v/>
      </c>
      <c r="L155" s="1" t="str">
        <f>IFERROR(INDEX([1]Apollo!$C$2:$R$2344,MATCH($C155,[1]Apollo!$B$2:$B$2344,0),MATCH(L$1,[1]Apollo!$C$1:$R$1,0)),"")</f>
        <v/>
      </c>
      <c r="M155" s="1" t="s">
        <v>2004</v>
      </c>
      <c r="N155" s="1" t="s">
        <v>2005</v>
      </c>
      <c r="O155" s="1" t="str">
        <f>IFERROR(INDEX([1]Apollo!$C$2:$R$2344,MATCH($C155,[1]Apollo!$B$2:$B$2344,0),MATCH(O$1,[1]Apollo!$C$1:$R$1,0)),"")</f>
        <v/>
      </c>
      <c r="P155" s="1">
        <v>3</v>
      </c>
      <c r="Q155" s="1">
        <v>1</v>
      </c>
      <c r="R155" s="12">
        <v>400527</v>
      </c>
      <c r="S155" s="12">
        <v>379430</v>
      </c>
      <c r="T155" s="13">
        <v>31413</v>
      </c>
      <c r="U155" t="s">
        <v>188</v>
      </c>
      <c r="V155" s="1" t="str">
        <f>IFERROR(INDEX([1]Apollo!$C$2:$R$2344,MATCH($C155,[1]Apollo!$B$2:$B$2344,0),MATCH(V$1,[1]Apollo!$C$1:$R$1,0)),"")</f>
        <v/>
      </c>
      <c r="W155" t="s">
        <v>165</v>
      </c>
      <c r="X155" s="1" t="str">
        <f>IFERROR(INDEX([1]Apollo!$C$2:$R$2344,MATCH($C155,[1]Apollo!$B$2:$B$2344,0),MATCH(X$1,[1]Apollo!$C$1:$R$1,0)),"")</f>
        <v/>
      </c>
      <c r="Y155" s="1" t="str">
        <f>IFERROR(INDEX([1]Apollo!$C$2:$R$2344,MATCH($C155,[1]Apollo!$B$2:$B$2344,0),MATCH(Y$1,[1]Apollo!$C$1:$R$1,0)),"")</f>
        <v/>
      </c>
      <c r="Z155" s="1" t="str">
        <f>IFERROR(INDEX([1]Apollo!$C$2:$R$2344,MATCH($C155,[1]Apollo!$B$2:$B$2344,0),MATCH(Z$1,[1]Apollo!$C$1:$R$1,0)),"")</f>
        <v/>
      </c>
      <c r="AA155" s="2" t="str">
        <f>IFERROR(INDEX([1]Apollo!$C$2:$R$2344,MATCH($C155,[1]Apollo!$B$2:$B$2344,0),MATCH(AA$1,[1]Apollo!$C$1:$R$1,0)),"")</f>
        <v/>
      </c>
      <c r="AB155" s="3" t="str">
        <f>IFERROR(INDEX([1]Apollo!$C$2:$R$2344,MATCH($C155,[1]Apollo!$B$2:$B$2344,0),MATCH(AB$1,[1]Apollo!$C$1:$R$1,0)),"")</f>
        <v/>
      </c>
      <c r="AC155" t="s">
        <v>2006</v>
      </c>
      <c r="AD155" s="1" t="str">
        <f>IFERROR(INDEX([1]Apollo!$C$2:$R$2344,MATCH($C155,[1]Apollo!$B$2:$B$2344,0),MATCH(AD$1,[1]Apollo!$C$1:$R$1,0)),"")</f>
        <v/>
      </c>
      <c r="AE155" s="1" t="s">
        <v>2007</v>
      </c>
      <c r="AF155" s="1" t="s">
        <v>168</v>
      </c>
      <c r="AG155" s="1" t="s">
        <v>169</v>
      </c>
      <c r="AH155" s="1" t="s">
        <v>2008</v>
      </c>
      <c r="AI155" s="1"/>
      <c r="AJ155" s="14" t="s">
        <v>2009</v>
      </c>
      <c r="AK155" s="1" t="s">
        <v>387</v>
      </c>
      <c r="AL155" s="1" t="s">
        <v>235</v>
      </c>
      <c r="AM155" s="1" t="s">
        <v>235</v>
      </c>
      <c r="AN155" s="1" t="s">
        <v>106</v>
      </c>
      <c r="AO155" s="1" t="s">
        <v>106</v>
      </c>
      <c r="AP155" s="1" t="s">
        <v>172</v>
      </c>
      <c r="AQ155" s="1" t="e">
        <f>AE155=#REF!</f>
        <v>#REF!</v>
      </c>
      <c r="AR155" t="s">
        <v>2010</v>
      </c>
      <c r="AS155" s="1" t="str">
        <f>IFERROR(INDEX([1]Apollo!$C$2:$R$2344,MATCH($C155,[1]Apollo!$B$2:$B$2344,0),MATCH(AS$1,[1]Apollo!$C$1:$R$1,0)),"")</f>
        <v/>
      </c>
      <c r="AT155" s="1" t="str">
        <f t="shared" si="13"/>
        <v>https://www.linkedin.com/company/bpmllp</v>
      </c>
      <c r="AU155" s="1" t="str">
        <f t="shared" si="14"/>
        <v>https://www.linkedin.com/company/bpmllp/insights</v>
      </c>
      <c r="AV155" t="s">
        <v>174</v>
      </c>
      <c r="AW155" s="1">
        <v>1200</v>
      </c>
      <c r="AX155" s="1" t="str">
        <f>VLOOKUP(AW155,[1]Sheet1!$K$1:$L$4,2,TRUE)</f>
        <v>&lt;10,000</v>
      </c>
      <c r="AY155" t="s">
        <v>114</v>
      </c>
      <c r="AZ155" t="s">
        <v>114</v>
      </c>
      <c r="BA155" s="23">
        <f>INDEX('[1]Glassdoor Scores'!C:C,MATCH($A155,'[1]Glassdoor Scores'!$A:$A,0))</f>
        <v>3.6</v>
      </c>
      <c r="BB155" t="str">
        <f>INDEX('[1]Glassdoor Scores'!B:B,MATCH($A155,'[1]Glassdoor Scores'!$A:$A,0))</f>
        <v>Flexential</v>
      </c>
      <c r="BC155">
        <f>INDEX('[1]Glassdoor Scores'!D:D,MATCH($A155,'[1]Glassdoor Scores'!$A:$A,0))</f>
        <v>490</v>
      </c>
      <c r="BD155">
        <f>INDEX('[1]Glassdoor Scores'!E:E,MATCH($A155,'[1]Glassdoor Scores'!$A:$A,0))</f>
        <v>3.4</v>
      </c>
      <c r="BE155">
        <f>INDEX('[1]Glassdoor Scores'!F:F,MATCH($A155,'[1]Glassdoor Scores'!$A:$A,0))</f>
        <v>3.2</v>
      </c>
      <c r="BF155" s="17">
        <f>INDEX('[1]Glassdoor Scores'!G:G,MATCH($A155,'[1]Glassdoor Scores'!$A:$A,0))</f>
        <v>3.5</v>
      </c>
      <c r="BG155" s="17">
        <f>INDEX('[1]Glassdoor Scores'!H:H,MATCH($A155,'[1]Glassdoor Scores'!$A:$A,0))</f>
        <v>0.68</v>
      </c>
      <c r="BH155" t="e">
        <f>BA155&lt;#REF!</f>
        <v>#REF!</v>
      </c>
      <c r="BI155" t="e">
        <f>BB155&gt;#REF!</f>
        <v>#REF!</v>
      </c>
      <c r="BJ155" t="e">
        <f>BC155&gt;#REF!</f>
        <v>#REF!</v>
      </c>
      <c r="BK155" t="e">
        <f>BD155&gt;#REF!</f>
        <v>#REF!</v>
      </c>
      <c r="BL155" t="e">
        <f>BE155&gt;#REF!</f>
        <v>#REF!</v>
      </c>
      <c r="BM155" t="e">
        <f>BF155&gt;#REF!</f>
        <v>#REF!</v>
      </c>
      <c r="BN155" t="s">
        <v>175</v>
      </c>
      <c r="BO155" s="1" t="s">
        <v>2011</v>
      </c>
      <c r="BP155">
        <v>4</v>
      </c>
      <c r="BQ155" t="s">
        <v>451</v>
      </c>
      <c r="BR155" s="1" t="s">
        <v>2012</v>
      </c>
      <c r="BS155" t="s">
        <v>2013</v>
      </c>
      <c r="BT155" s="1" t="s">
        <v>2014</v>
      </c>
      <c r="BU155" s="1"/>
      <c r="BV155" s="1"/>
      <c r="BW155" s="1"/>
      <c r="BX155" s="1"/>
      <c r="BY155" s="1"/>
      <c r="BZ155" s="1"/>
      <c r="CA155" s="1"/>
      <c r="CB155" s="1">
        <v>63</v>
      </c>
      <c r="CC155" s="6">
        <v>0.34</v>
      </c>
      <c r="CD155" s="1">
        <v>1847</v>
      </c>
      <c r="CE155" s="6">
        <v>0.02</v>
      </c>
      <c r="CF155" s="6">
        <f t="shared" si="15"/>
        <v>3.4109366540335681E-2</v>
      </c>
      <c r="CG155" s="7">
        <f t="shared" si="16"/>
        <v>1.5391666666666666</v>
      </c>
      <c r="CH155" s="1">
        <v>8</v>
      </c>
      <c r="CI155">
        <f>IFERROR(IF(AX155=[1]Sheet1!$L$2,VLOOKUP(CB155,[1]Sheet1!$X$3:$Y$7,2,TRUE),IF(AX155=[1]Sheet1!$L$3,VLOOKUP(CB155,[1]Sheet1!$Z$3:$AA$7,2,TRUE),VLOOKUP(CB155,[1]Sheet1!$AB$3:$AC$7,2,TRUE))),0)</f>
        <v>3</v>
      </c>
      <c r="CJ155" s="1">
        <f>IFERROR(VLOOKUP(CC155,[1]Sheet1!$U$3:$V$7,2,TRUE),0)</f>
        <v>4</v>
      </c>
      <c r="CK155" s="1">
        <f>MIN(IFERROR(IF(AX155=[1]Sheet1!$L$2,VLOOKUP(CE155,[1]Sheet1!$N$3:$O$7,2,TRUE),IF(AX155=[1]Sheet1!$L$3,VLOOKUP(CE155,[1]Sheet1!$P$3:$Q$6,2,TRUE),VLOOKUP(CE155,[1]Sheet1!$R$3:$S$6,2,TRUE))),0),INDEX([1]Sheet1!$I:$I,MATCH(CH155,[1]Sheet1!$A:$A,0)))</f>
        <v>3</v>
      </c>
      <c r="CL155" s="15">
        <f>INDEX([1]Sheet1!D:D,MATCH($CI155,[1]Sheet1!$A:$A,0))</f>
        <v>0</v>
      </c>
      <c r="CM155" s="15">
        <f>INDEX([1]Sheet1!E:E,MATCH($CI155,[1]Sheet1!$A:$A,0))</f>
        <v>0</v>
      </c>
      <c r="CN155" s="15">
        <f>INDEX([1]Sheet1!F:F,MATCH($CI155,[1]Sheet1!$A:$A,0))</f>
        <v>0</v>
      </c>
      <c r="CO155" s="15"/>
      <c r="CP155" s="16">
        <f>IF(COUNTA(CO155)&gt;0,MIN(MIN(SUMPRODUCT(CI155:CK155,CL155:CN155),INDEX([1]Sheet1!$H:$H,MATCH(CH155,[1]Sheet1!$A:$A,0)))+1,5),MIN(SUMPRODUCT(CI155:CK155,CL155:CN155),INDEX([1]Sheet1!$H:$H,MATCH(CH155,[1]Sheet1!$A:$A,0))))</f>
        <v>0</v>
      </c>
      <c r="CQ155" s="17" t="e">
        <f>SUMIFS([1]Rubric!Y:Y,[1]Rubric!V:V,BN155,[1]Rubric!W:W,P155)</f>
        <v>#VALUE!</v>
      </c>
      <c r="CR155" s="17" t="e">
        <f>INDEX([1]Rubric!D:D,MATCH(BP155,[1]Rubric!#REF!,0))</f>
        <v>#REF!</v>
      </c>
      <c r="CS155" s="17" t="e">
        <f>INDEX([1]Rubric!E:E,MATCH(Q155,[1]Rubric!#REF!,0))</f>
        <v>#REF!</v>
      </c>
      <c r="CT155" s="18" t="e">
        <f>SUM(CQ155:CS155)*[1]Rubric!$A$3</f>
        <v>#VALUE!</v>
      </c>
      <c r="CU155" s="29"/>
    </row>
    <row r="156" spans="1:99" ht="409.5" x14ac:dyDescent="0.25">
      <c r="A156">
        <v>155</v>
      </c>
      <c r="B156" s="21" t="s">
        <v>2015</v>
      </c>
      <c r="C156" t="str">
        <f t="shared" si="12"/>
        <v>155 - Flexera</v>
      </c>
      <c r="D156">
        <v>0</v>
      </c>
      <c r="E156" t="s">
        <v>2016</v>
      </c>
      <c r="F156" s="1" t="s">
        <v>2017</v>
      </c>
      <c r="G156" s="1" t="str">
        <f>IFERROR(INDEX([1]Apollo!$C$2:$R$2344,MATCH($C156,[1]Apollo!$B$2:$B$2344,0),MATCH(G$1,[1]Apollo!$C$1:$R$1,0)),"")</f>
        <v/>
      </c>
      <c r="H156" s="1" t="s">
        <v>2018</v>
      </c>
      <c r="I156" s="1" t="str">
        <f>IFERROR(INDEX([1]Apollo!$C$2:$R$2344,MATCH($C156,[1]Apollo!$B$2:$B$2344,0),MATCH(I$1,[1]Apollo!$C$1:$R$1,0)),"")</f>
        <v/>
      </c>
      <c r="J156" t="s">
        <v>2019</v>
      </c>
      <c r="K156" s="1" t="str">
        <f>IFERROR(INDEX([1]Apollo!$C$2:$R$2344,MATCH($C156,[1]Apollo!$B$2:$B$2344,0),MATCH(K$1,[1]Apollo!$C$1:$R$1,0)),"")</f>
        <v/>
      </c>
      <c r="L156" s="1" t="str">
        <f>IFERROR(INDEX([1]Apollo!$C$2:$R$2344,MATCH($C156,[1]Apollo!$B$2:$B$2344,0),MATCH(L$1,[1]Apollo!$C$1:$R$1,0)),"")</f>
        <v/>
      </c>
      <c r="M156" s="1" t="s">
        <v>2020</v>
      </c>
      <c r="N156" s="1" t="s">
        <v>2021</v>
      </c>
      <c r="O156" s="1" t="str">
        <f>IFERROR(INDEX([1]Apollo!$C$2:$R$2344,MATCH($C156,[1]Apollo!$B$2:$B$2344,0),MATCH(O$1,[1]Apollo!$C$1:$R$1,0)),"")</f>
        <v/>
      </c>
      <c r="P156" s="1">
        <v>3</v>
      </c>
      <c r="Q156" s="1">
        <v>4</v>
      </c>
      <c r="R156" s="12">
        <v>60980</v>
      </c>
      <c r="S156" s="12">
        <v>55900</v>
      </c>
      <c r="T156" s="13">
        <v>39539</v>
      </c>
      <c r="U156" t="s">
        <v>99</v>
      </c>
      <c r="V156" s="1" t="str">
        <f>IFERROR(INDEX([1]Apollo!$C$2:$R$2344,MATCH($C156,[1]Apollo!$B$2:$B$2344,0),MATCH(V$1,[1]Apollo!$C$1:$R$1,0)),"")</f>
        <v/>
      </c>
      <c r="W156" t="s">
        <v>165</v>
      </c>
      <c r="X156" s="1" t="str">
        <f>IFERROR(INDEX([1]Apollo!$C$2:$R$2344,MATCH($C156,[1]Apollo!$B$2:$B$2344,0),MATCH(X$1,[1]Apollo!$C$1:$R$1,0)),"")</f>
        <v/>
      </c>
      <c r="Y156" s="1" t="str">
        <f>IFERROR(INDEX([1]Apollo!$C$2:$R$2344,MATCH($C156,[1]Apollo!$B$2:$B$2344,0),MATCH(Y$1,[1]Apollo!$C$1:$R$1,0)),"")</f>
        <v/>
      </c>
      <c r="Z156" s="1" t="str">
        <f>IFERROR(INDEX([1]Apollo!$C$2:$R$2344,MATCH($C156,[1]Apollo!$B$2:$B$2344,0),MATCH(Z$1,[1]Apollo!$C$1:$R$1,0)),"")</f>
        <v/>
      </c>
      <c r="AA156" s="2" t="str">
        <f>IFERROR(INDEX([1]Apollo!$C$2:$R$2344,MATCH($C156,[1]Apollo!$B$2:$B$2344,0),MATCH(AA$1,[1]Apollo!$C$1:$R$1,0)),"")</f>
        <v/>
      </c>
      <c r="AB156" s="3" t="str">
        <f>IFERROR(INDEX([1]Apollo!$C$2:$R$2344,MATCH($C156,[1]Apollo!$B$2:$B$2344,0),MATCH(AB$1,[1]Apollo!$C$1:$R$1,0)),"")</f>
        <v/>
      </c>
      <c r="AC156" t="s">
        <v>2022</v>
      </c>
      <c r="AD156" s="1" t="str">
        <f>IFERROR(INDEX([1]Apollo!$C$2:$R$2344,MATCH($C156,[1]Apollo!$B$2:$B$2344,0),MATCH(AD$1,[1]Apollo!$C$1:$R$1,0)),"")</f>
        <v/>
      </c>
      <c r="AE156" s="22" t="s">
        <v>2023</v>
      </c>
      <c r="AF156" s="1" t="s">
        <v>1658</v>
      </c>
      <c r="AG156" s="1" t="s">
        <v>103</v>
      </c>
      <c r="AH156" s="1"/>
      <c r="AI156" s="1"/>
      <c r="AJ156" s="14" t="s">
        <v>2024</v>
      </c>
      <c r="AK156" s="1" t="s">
        <v>149</v>
      </c>
      <c r="AL156" s="1" t="s">
        <v>150</v>
      </c>
      <c r="AM156" s="1" t="s">
        <v>151</v>
      </c>
      <c r="AN156" s="1" t="s">
        <v>106</v>
      </c>
      <c r="AO156" s="1" t="s">
        <v>279</v>
      </c>
      <c r="AP156" s="1" t="s">
        <v>219</v>
      </c>
      <c r="AQ156" s="1" t="e">
        <f>AE156=#REF!</f>
        <v>#REF!</v>
      </c>
      <c r="AR156" t="s">
        <v>2025</v>
      </c>
      <c r="AS156" s="1" t="str">
        <f>IFERROR(INDEX([1]Apollo!$C$2:$R$2344,MATCH($C156,[1]Apollo!$B$2:$B$2344,0),MATCH(AS$1,[1]Apollo!$C$1:$R$1,0)),"")</f>
        <v/>
      </c>
      <c r="AT156" s="1" t="str">
        <f t="shared" si="13"/>
        <v>https://www.linkedin.com/company/flexera</v>
      </c>
      <c r="AU156" s="1" t="str">
        <f t="shared" si="14"/>
        <v>https://www.linkedin.com/company/flexera/insights</v>
      </c>
      <c r="AV156" t="s">
        <v>174</v>
      </c>
      <c r="AW156" s="1">
        <v>1350</v>
      </c>
      <c r="AX156" s="1" t="str">
        <f>VLOOKUP(AW156,[1]Sheet1!$K$1:$L$4,2,TRUE)</f>
        <v>&lt;10,000</v>
      </c>
      <c r="AY156" t="s">
        <v>114</v>
      </c>
      <c r="AZ156" t="s">
        <v>138</v>
      </c>
      <c r="BA156" s="23">
        <f>INDEX('[1]Glassdoor Scores'!C:C,MATCH($A156,'[1]Glassdoor Scores'!$A:$A,0))</f>
        <v>3.9</v>
      </c>
      <c r="BB156" t="str">
        <f>INDEX('[1]Glassdoor Scores'!B:B,MATCH($A156,'[1]Glassdoor Scores'!$A:$A,0))</f>
        <v>Heartflow</v>
      </c>
      <c r="BC156">
        <f>INDEX('[1]Glassdoor Scores'!D:D,MATCH($A156,'[1]Glassdoor Scores'!$A:$A,0))</f>
        <v>310</v>
      </c>
      <c r="BD156">
        <f>INDEX('[1]Glassdoor Scores'!E:E,MATCH($A156,'[1]Glassdoor Scores'!$A:$A,0))</f>
        <v>3.6</v>
      </c>
      <c r="BE156">
        <f>INDEX('[1]Glassdoor Scores'!F:F,MATCH($A156,'[1]Glassdoor Scores'!$A:$A,0))</f>
        <v>3.5</v>
      </c>
      <c r="BF156" s="17">
        <f>INDEX('[1]Glassdoor Scores'!G:G,MATCH($A156,'[1]Glassdoor Scores'!$A:$A,0))</f>
        <v>4</v>
      </c>
      <c r="BG156" s="17">
        <f>INDEX('[1]Glassdoor Scores'!H:H,MATCH($A156,'[1]Glassdoor Scores'!$A:$A,0))</f>
        <v>0.81</v>
      </c>
      <c r="BH156" t="e">
        <f>BA156&lt;#REF!</f>
        <v>#REF!</v>
      </c>
      <c r="BI156" t="e">
        <f>BB156&gt;#REF!</f>
        <v>#REF!</v>
      </c>
      <c r="BJ156" t="e">
        <f>BC156&gt;#REF!</f>
        <v>#REF!</v>
      </c>
      <c r="BK156" t="e">
        <f>BD156&gt;#REF!</f>
        <v>#REF!</v>
      </c>
      <c r="BL156" t="e">
        <f>BE156&gt;#REF!</f>
        <v>#REF!</v>
      </c>
      <c r="BM156" t="e">
        <f>BF156&gt;#REF!</f>
        <v>#REF!</v>
      </c>
      <c r="BN156" t="s">
        <v>175</v>
      </c>
      <c r="BO156" s="1" t="s">
        <v>2026</v>
      </c>
      <c r="BP156">
        <v>4</v>
      </c>
      <c r="BQ156">
        <v>1</v>
      </c>
      <c r="BR156" s="1" t="s">
        <v>2027</v>
      </c>
      <c r="BS156" t="s">
        <v>2028</v>
      </c>
      <c r="BT156" s="1" t="s">
        <v>2029</v>
      </c>
      <c r="BU156" s="1"/>
      <c r="BV156" s="1"/>
      <c r="BW156" s="1"/>
      <c r="BX156" s="1"/>
      <c r="BY156" s="1"/>
      <c r="BZ156" s="1"/>
      <c r="CA156" s="1"/>
      <c r="CB156" s="1">
        <v>95</v>
      </c>
      <c r="CC156" s="6">
        <v>0.14000000000000001</v>
      </c>
      <c r="CD156" s="1">
        <v>2076</v>
      </c>
      <c r="CE156" s="6">
        <v>0.02</v>
      </c>
      <c r="CF156" s="6">
        <f t="shared" si="15"/>
        <v>4.5761078998073218E-2</v>
      </c>
      <c r="CG156" s="7">
        <f t="shared" si="16"/>
        <v>1.5377777777777777</v>
      </c>
      <c r="CH156" s="1">
        <v>8</v>
      </c>
      <c r="CI156">
        <f>IFERROR(IF(AX156=[1]Sheet1!$L$2,VLOOKUP(CB156,[1]Sheet1!$X$3:$Y$7,2,TRUE),IF(AX156=[1]Sheet1!$L$3,VLOOKUP(CB156,[1]Sheet1!$Z$3:$AA$7,2,TRUE),VLOOKUP(CB156,[1]Sheet1!$AB$3:$AC$7,2,TRUE))),0)</f>
        <v>4</v>
      </c>
      <c r="CJ156" s="1">
        <f>IFERROR(VLOOKUP(CC156,[1]Sheet1!$U$3:$V$7,2,TRUE),0)</f>
        <v>3</v>
      </c>
      <c r="CK156" s="1">
        <f>MIN(IFERROR(IF(AX156=[1]Sheet1!$L$2,VLOOKUP(CE156,[1]Sheet1!$N$3:$O$7,2,TRUE),IF(AX156=[1]Sheet1!$L$3,VLOOKUP(CE156,[1]Sheet1!$P$3:$Q$6,2,TRUE),VLOOKUP(CE156,[1]Sheet1!$R$3:$S$6,2,TRUE))),0),INDEX([1]Sheet1!$I:$I,MATCH(CH156,[1]Sheet1!$A:$A,0)))</f>
        <v>3</v>
      </c>
      <c r="CL156" s="15">
        <f>INDEX([1]Sheet1!D:D,MATCH($CI156,[1]Sheet1!$A:$A,0))</f>
        <v>0</v>
      </c>
      <c r="CM156" s="15">
        <f>INDEX([1]Sheet1!E:E,MATCH($CI156,[1]Sheet1!$A:$A,0))</f>
        <v>0.5</v>
      </c>
      <c r="CN156" s="15">
        <f>INDEX([1]Sheet1!F:F,MATCH($CI156,[1]Sheet1!$A:$A,0))</f>
        <v>0</v>
      </c>
      <c r="CO156" s="15"/>
      <c r="CP156" s="16">
        <f>IF(COUNTA(CO156)&gt;0,MIN(MIN(SUMPRODUCT(CI156:CK156,CL156:CN156),INDEX([1]Sheet1!$H:$H,MATCH(CH156,[1]Sheet1!$A:$A,0)))+1,5),MIN(SUMPRODUCT(CI156:CK156,CL156:CN156),INDEX([1]Sheet1!$H:$H,MATCH(CH156,[1]Sheet1!$A:$A,0))))</f>
        <v>1.5</v>
      </c>
      <c r="CQ156" s="17" t="e">
        <f>SUMIFS([1]Rubric!Y:Y,[1]Rubric!V:V,BN156,[1]Rubric!W:W,P156)</f>
        <v>#VALUE!</v>
      </c>
      <c r="CR156" s="17" t="e">
        <f>INDEX([1]Rubric!D:D,MATCH(BP156,[1]Rubric!#REF!,0))</f>
        <v>#REF!</v>
      </c>
      <c r="CS156" s="17" t="e">
        <f>INDEX([1]Rubric!E:E,MATCH(Q156,[1]Rubric!#REF!,0))</f>
        <v>#REF!</v>
      </c>
      <c r="CT156" s="18" t="e">
        <f>SUM(CQ156:CS156)*[1]Rubric!$A$3</f>
        <v>#VALUE!</v>
      </c>
      <c r="CU156" s="29"/>
    </row>
    <row r="157" spans="1:99" ht="409.5" x14ac:dyDescent="0.25">
      <c r="A157">
        <v>156</v>
      </c>
      <c r="B157" s="21" t="s">
        <v>2030</v>
      </c>
      <c r="C157" t="str">
        <f t="shared" si="12"/>
        <v>156 - BeyondTrust</v>
      </c>
      <c r="D157">
        <v>0</v>
      </c>
      <c r="E157" t="s">
        <v>2031</v>
      </c>
      <c r="F157" s="1" t="s">
        <v>2032</v>
      </c>
      <c r="G157" s="1" t="str">
        <f>IFERROR(INDEX([1]Apollo!$C$2:$R$2344,MATCH($C157,[1]Apollo!$B$2:$B$2344,0),MATCH(G$1,[1]Apollo!$C$1:$R$1,0)),"")</f>
        <v/>
      </c>
      <c r="H157" s="1" t="s">
        <v>1158</v>
      </c>
      <c r="I157" s="1" t="str">
        <f>IFERROR(INDEX([1]Apollo!$C$2:$R$2344,MATCH($C157,[1]Apollo!$B$2:$B$2344,0),MATCH(I$1,[1]Apollo!$C$1:$R$1,0)),"")</f>
        <v/>
      </c>
      <c r="J157" t="s">
        <v>1376</v>
      </c>
      <c r="K157" s="1" t="str">
        <f>IFERROR(INDEX([1]Apollo!$C$2:$R$2344,MATCH($C157,[1]Apollo!$B$2:$B$2344,0),MATCH(K$1,[1]Apollo!$C$1:$R$1,0)),"")</f>
        <v/>
      </c>
      <c r="L157" s="1" t="str">
        <f>IFERROR(INDEX([1]Apollo!$C$2:$R$2344,MATCH($C157,[1]Apollo!$B$2:$B$2344,0),MATCH(L$1,[1]Apollo!$C$1:$R$1,0)),"")</f>
        <v/>
      </c>
      <c r="M157" s="1" t="s">
        <v>2033</v>
      </c>
      <c r="N157" s="1" t="s">
        <v>2034</v>
      </c>
      <c r="O157" s="1" t="str">
        <f>IFERROR(INDEX([1]Apollo!$C$2:$R$2344,MATCH($C157,[1]Apollo!$B$2:$B$2344,0),MATCH(O$1,[1]Apollo!$C$1:$R$1,0)),"")</f>
        <v/>
      </c>
      <c r="P157" s="1">
        <v>3</v>
      </c>
      <c r="Q157" s="1">
        <v>5</v>
      </c>
      <c r="R157" s="12">
        <v>90867</v>
      </c>
      <c r="S157" s="12">
        <v>84189</v>
      </c>
      <c r="T157" s="13">
        <v>31048</v>
      </c>
      <c r="U157" t="s">
        <v>188</v>
      </c>
      <c r="V157" s="1" t="str">
        <f>IFERROR(INDEX([1]Apollo!$C$2:$R$2344,MATCH($C157,[1]Apollo!$B$2:$B$2344,0),MATCH(V$1,[1]Apollo!$C$1:$R$1,0)),"")</f>
        <v/>
      </c>
      <c r="W157" t="s">
        <v>165</v>
      </c>
      <c r="X157" s="1" t="str">
        <f>IFERROR(INDEX([1]Apollo!$C$2:$R$2344,MATCH($C157,[1]Apollo!$B$2:$B$2344,0),MATCH(X$1,[1]Apollo!$C$1:$R$1,0)),"")</f>
        <v/>
      </c>
      <c r="Y157" s="1" t="str">
        <f>IFERROR(INDEX([1]Apollo!$C$2:$R$2344,MATCH($C157,[1]Apollo!$B$2:$B$2344,0),MATCH(Y$1,[1]Apollo!$C$1:$R$1,0)),"")</f>
        <v/>
      </c>
      <c r="Z157" s="1" t="str">
        <f>IFERROR(INDEX([1]Apollo!$C$2:$R$2344,MATCH($C157,[1]Apollo!$B$2:$B$2344,0),MATCH(Z$1,[1]Apollo!$C$1:$R$1,0)),"")</f>
        <v/>
      </c>
      <c r="AA157" s="2" t="str">
        <f>IFERROR(INDEX([1]Apollo!$C$2:$R$2344,MATCH($C157,[1]Apollo!$B$2:$B$2344,0),MATCH(AA$1,[1]Apollo!$C$1:$R$1,0)),"")</f>
        <v/>
      </c>
      <c r="AB157" s="3" t="str">
        <f>IFERROR(INDEX([1]Apollo!$C$2:$R$2344,MATCH($C157,[1]Apollo!$B$2:$B$2344,0),MATCH(AB$1,[1]Apollo!$C$1:$R$1,0)),"")</f>
        <v/>
      </c>
      <c r="AC157" t="s">
        <v>2035</v>
      </c>
      <c r="AD157" s="1" t="str">
        <f>IFERROR(INDEX([1]Apollo!$C$2:$R$2344,MATCH($C157,[1]Apollo!$B$2:$B$2344,0),MATCH(AD$1,[1]Apollo!$C$1:$R$1,0)),"")</f>
        <v/>
      </c>
      <c r="AE157" s="22" t="s">
        <v>2036</v>
      </c>
      <c r="AF157" s="1"/>
      <c r="AG157" s="1" t="s">
        <v>169</v>
      </c>
      <c r="AH157" s="14" t="s">
        <v>2037</v>
      </c>
      <c r="AI157" s="1" t="s">
        <v>895</v>
      </c>
      <c r="AJ157" s="14" t="s">
        <v>2038</v>
      </c>
      <c r="AK157" s="1" t="s">
        <v>170</v>
      </c>
      <c r="AL157" s="1" t="s">
        <v>235</v>
      </c>
      <c r="AM157" s="1" t="s">
        <v>235</v>
      </c>
      <c r="AN157" s="1" t="s">
        <v>106</v>
      </c>
      <c r="AO157" s="1" t="s">
        <v>106</v>
      </c>
      <c r="AP157" s="1" t="s">
        <v>172</v>
      </c>
      <c r="AQ157" s="1" t="e">
        <f>AE157=#REF!</f>
        <v>#REF!</v>
      </c>
      <c r="AR157" t="s">
        <v>2039</v>
      </c>
      <c r="AS157" s="1" t="str">
        <f>IFERROR(INDEX([1]Apollo!$C$2:$R$2344,MATCH($C157,[1]Apollo!$B$2:$B$2344,0),MATCH(AS$1,[1]Apollo!$C$1:$R$1,0)),"")</f>
        <v/>
      </c>
      <c r="AT157" s="1" t="str">
        <f t="shared" si="13"/>
        <v>http://www.linkedin.com/company/beyondtrust</v>
      </c>
      <c r="AU157" s="1" t="str">
        <f t="shared" si="14"/>
        <v>http://www.linkedin.com/company/beyondtrust/insights</v>
      </c>
      <c r="AV157" t="s">
        <v>174</v>
      </c>
      <c r="AW157" s="1">
        <v>1400</v>
      </c>
      <c r="AX157" s="1" t="str">
        <f>VLOOKUP(AW157,[1]Sheet1!$K$1:$L$4,2,TRUE)</f>
        <v>&lt;10,000</v>
      </c>
      <c r="AY157" t="s">
        <v>114</v>
      </c>
      <c r="AZ157" t="s">
        <v>138</v>
      </c>
      <c r="BA157" s="23">
        <f>INDEX('[1]Glassdoor Scores'!C:C,MATCH($A157,'[1]Glassdoor Scores'!$A:$A,0))</f>
        <v>4.0999999999999996</v>
      </c>
      <c r="BB157" t="str">
        <f>INDEX('[1]Glassdoor Scores'!B:B,MATCH($A157,'[1]Glassdoor Scores'!$A:$A,0))</f>
        <v>Outreach</v>
      </c>
      <c r="BC157">
        <f>INDEX('[1]Glassdoor Scores'!D:D,MATCH($A157,'[1]Glassdoor Scores'!$A:$A,0))</f>
        <v>620</v>
      </c>
      <c r="BD157">
        <f>INDEX('[1]Glassdoor Scores'!E:E,MATCH($A157,'[1]Glassdoor Scores'!$A:$A,0))</f>
        <v>3.7</v>
      </c>
      <c r="BE157">
        <f>INDEX('[1]Glassdoor Scores'!F:F,MATCH($A157,'[1]Glassdoor Scores'!$A:$A,0))</f>
        <v>3.8</v>
      </c>
      <c r="BF157" s="17">
        <f>INDEX('[1]Glassdoor Scores'!G:G,MATCH($A157,'[1]Glassdoor Scores'!$A:$A,0))</f>
        <v>4.2</v>
      </c>
      <c r="BG157" s="17">
        <f>INDEX('[1]Glassdoor Scores'!H:H,MATCH($A157,'[1]Glassdoor Scores'!$A:$A,0))</f>
        <v>0.87</v>
      </c>
      <c r="BH157" t="e">
        <f>BA157&lt;#REF!</f>
        <v>#REF!</v>
      </c>
      <c r="BI157" t="e">
        <f>BB157&gt;#REF!</f>
        <v>#REF!</v>
      </c>
      <c r="BJ157" t="e">
        <f>BC157&gt;#REF!</f>
        <v>#REF!</v>
      </c>
      <c r="BK157" t="e">
        <f>BD157&gt;#REF!</f>
        <v>#REF!</v>
      </c>
      <c r="BL157" t="e">
        <f>BE157&gt;#REF!</f>
        <v>#REF!</v>
      </c>
      <c r="BM157" t="e">
        <f>BF157&gt;#REF!</f>
        <v>#REF!</v>
      </c>
      <c r="BN157" t="s">
        <v>115</v>
      </c>
      <c r="BO157" s="1" t="s">
        <v>2040</v>
      </c>
      <c r="BP157">
        <v>5</v>
      </c>
      <c r="BQ157">
        <v>0</v>
      </c>
      <c r="BR157" s="1" t="s">
        <v>2041</v>
      </c>
      <c r="BS157" t="s">
        <v>2042</v>
      </c>
      <c r="BT157" s="1" t="s">
        <v>2043</v>
      </c>
      <c r="BU157" s="1"/>
      <c r="BV157" s="1"/>
      <c r="BW157" s="1"/>
      <c r="BX157" s="1"/>
      <c r="BY157" s="1"/>
      <c r="BZ157" s="1"/>
      <c r="CA157" s="1"/>
      <c r="CB157" s="1">
        <v>120</v>
      </c>
      <c r="CC157" s="6">
        <v>0.14000000000000001</v>
      </c>
      <c r="CD157" s="1">
        <v>1699</v>
      </c>
      <c r="CE157" s="6">
        <v>0.01</v>
      </c>
      <c r="CF157" s="6">
        <f t="shared" si="15"/>
        <v>7.0629782224838136E-2</v>
      </c>
      <c r="CG157" s="7">
        <f t="shared" si="16"/>
        <v>1.2135714285714285</v>
      </c>
      <c r="CH157" s="1">
        <v>1</v>
      </c>
      <c r="CI157">
        <f>IFERROR(IF(AX157=[1]Sheet1!$L$2,VLOOKUP(CB157,[1]Sheet1!$X$3:$Y$7,2,TRUE),IF(AX157=[1]Sheet1!$L$3,VLOOKUP(CB157,[1]Sheet1!$Z$3:$AA$7,2,TRUE),VLOOKUP(CB157,[1]Sheet1!$AB$3:$AC$7,2,TRUE))),0)</f>
        <v>4</v>
      </c>
      <c r="CJ157" s="1">
        <f>IFERROR(VLOOKUP(CC157,[1]Sheet1!$U$3:$V$7,2,TRUE),0)</f>
        <v>3</v>
      </c>
      <c r="CK157" s="1">
        <f>MIN(IFERROR(IF(AX157=[1]Sheet1!$L$2,VLOOKUP(CE157,[1]Sheet1!$N$3:$O$7,2,TRUE),IF(AX157=[1]Sheet1!$L$3,VLOOKUP(CE157,[1]Sheet1!$P$3:$Q$6,2,TRUE),VLOOKUP(CE157,[1]Sheet1!$R$3:$S$6,2,TRUE))),0),INDEX([1]Sheet1!$I:$I,MATCH(CH157,[1]Sheet1!$A:$A,0)))</f>
        <v>3</v>
      </c>
      <c r="CL157" s="15">
        <f>INDEX([1]Sheet1!D:D,MATCH($CI157,[1]Sheet1!$A:$A,0))</f>
        <v>0</v>
      </c>
      <c r="CM157" s="15">
        <f>INDEX([1]Sheet1!E:E,MATCH($CI157,[1]Sheet1!$A:$A,0))</f>
        <v>0.5</v>
      </c>
      <c r="CN157" s="15">
        <f>INDEX([1]Sheet1!F:F,MATCH($CI157,[1]Sheet1!$A:$A,0))</f>
        <v>0</v>
      </c>
      <c r="CO157" s="15"/>
      <c r="CP157" s="16">
        <f>IF(COUNTA(CO157)&gt;0,MIN(MIN(SUMPRODUCT(CI157:CK157,CL157:CN157),INDEX([1]Sheet1!$H:$H,MATCH(CH157,[1]Sheet1!$A:$A,0)))+1,5),MIN(SUMPRODUCT(CI157:CK157,CL157:CN157),INDEX([1]Sheet1!$H:$H,MATCH(CH157,[1]Sheet1!$A:$A,0))))</f>
        <v>1.5</v>
      </c>
      <c r="CQ157" s="17" t="e">
        <f>SUMIFS([1]Rubric!Y:Y,[1]Rubric!V:V,BN157,[1]Rubric!W:W,P157)</f>
        <v>#VALUE!</v>
      </c>
      <c r="CR157" s="17" t="e">
        <f>INDEX([1]Rubric!D:D,MATCH(BP157,[1]Rubric!#REF!,0))</f>
        <v>#REF!</v>
      </c>
      <c r="CS157" s="17" t="e">
        <f>INDEX([1]Rubric!E:E,MATCH(Q157,[1]Rubric!#REF!,0))</f>
        <v>#REF!</v>
      </c>
      <c r="CT157" s="18" t="e">
        <f>SUM(CQ157:CS157)*[1]Rubric!$A$3</f>
        <v>#VALUE!</v>
      </c>
      <c r="CU157" s="29"/>
    </row>
    <row r="158" spans="1:99" ht="409.5" x14ac:dyDescent="0.25">
      <c r="A158">
        <v>157</v>
      </c>
      <c r="B158" s="21" t="s">
        <v>2044</v>
      </c>
      <c r="C158" t="str">
        <f t="shared" si="12"/>
        <v>157 - FranklinCovey</v>
      </c>
      <c r="D158">
        <v>0</v>
      </c>
      <c r="E158" t="s">
        <v>2045</v>
      </c>
      <c r="F158" s="1" t="s">
        <v>2046</v>
      </c>
      <c r="G158" s="1" t="str">
        <f>IFERROR(INDEX([1]Apollo!$C$2:$R$2344,MATCH($C158,[1]Apollo!$B$2:$B$2344,0),MATCH(G$1,[1]Apollo!$C$1:$R$1,0)),"")</f>
        <v/>
      </c>
      <c r="H158" s="1"/>
      <c r="I158" s="1" t="str">
        <f>IFERROR(INDEX([1]Apollo!$C$2:$R$2344,MATCH($C158,[1]Apollo!$B$2:$B$2344,0),MATCH(I$1,[1]Apollo!$C$1:$R$1,0)),"")</f>
        <v/>
      </c>
      <c r="J158" t="s">
        <v>2047</v>
      </c>
      <c r="K158" s="1" t="str">
        <f>IFERROR(INDEX([1]Apollo!$C$2:$R$2344,MATCH($C158,[1]Apollo!$B$2:$B$2344,0),MATCH(K$1,[1]Apollo!$C$1:$R$1,0)),"")</f>
        <v/>
      </c>
      <c r="L158" s="1" t="str">
        <f>IFERROR(INDEX([1]Apollo!$C$2:$R$2344,MATCH($C158,[1]Apollo!$B$2:$B$2344,0),MATCH(L$1,[1]Apollo!$C$1:$R$1,0)),"")</f>
        <v/>
      </c>
      <c r="M158" s="1" t="s">
        <v>2048</v>
      </c>
      <c r="N158" s="1" t="s">
        <v>2049</v>
      </c>
      <c r="O158" s="1" t="str">
        <f>IFERROR(INDEX([1]Apollo!$C$2:$R$2344,MATCH($C158,[1]Apollo!$B$2:$B$2344,0),MATCH(O$1,[1]Apollo!$C$1:$R$1,0)),"")</f>
        <v/>
      </c>
      <c r="P158" s="1">
        <v>4.5</v>
      </c>
      <c r="Q158" s="1">
        <v>1</v>
      </c>
      <c r="R158" s="12">
        <v>240280</v>
      </c>
      <c r="S158" s="12">
        <v>227535</v>
      </c>
      <c r="T158" s="13">
        <v>30317</v>
      </c>
      <c r="U158" t="s">
        <v>188</v>
      </c>
      <c r="V158" s="1" t="str">
        <f>IFERROR(INDEX([1]Apollo!$C$2:$R$2344,MATCH($C158,[1]Apollo!$B$2:$B$2344,0),MATCH(V$1,[1]Apollo!$C$1:$R$1,0)),"")</f>
        <v/>
      </c>
      <c r="W158" t="s">
        <v>165</v>
      </c>
      <c r="X158" s="1" t="str">
        <f>IFERROR(INDEX([1]Apollo!$C$2:$R$2344,MATCH($C158,[1]Apollo!$B$2:$B$2344,0),MATCH(X$1,[1]Apollo!$C$1:$R$1,0)),"")</f>
        <v/>
      </c>
      <c r="Y158" s="1" t="str">
        <f>IFERROR(INDEX([1]Apollo!$C$2:$R$2344,MATCH($C158,[1]Apollo!$B$2:$B$2344,0),MATCH(Y$1,[1]Apollo!$C$1:$R$1,0)),"")</f>
        <v/>
      </c>
      <c r="Z158" s="1" t="str">
        <f>IFERROR(INDEX([1]Apollo!$C$2:$R$2344,MATCH($C158,[1]Apollo!$B$2:$B$2344,0),MATCH(Z$1,[1]Apollo!$C$1:$R$1,0)),"")</f>
        <v/>
      </c>
      <c r="AA158" s="2" t="str">
        <f>IFERROR(INDEX([1]Apollo!$C$2:$R$2344,MATCH($C158,[1]Apollo!$B$2:$B$2344,0),MATCH(AA$1,[1]Apollo!$C$1:$R$1,0)),"")</f>
        <v/>
      </c>
      <c r="AB158" s="3" t="str">
        <f>IFERROR(INDEX([1]Apollo!$C$2:$R$2344,MATCH($C158,[1]Apollo!$B$2:$B$2344,0),MATCH(AB$1,[1]Apollo!$C$1:$R$1,0)),"")</f>
        <v/>
      </c>
      <c r="AC158" t="s">
        <v>2050</v>
      </c>
      <c r="AD158" s="1" t="str">
        <f>IFERROR(INDEX([1]Apollo!$C$2:$R$2344,MATCH($C158,[1]Apollo!$B$2:$B$2344,0),MATCH(AD$1,[1]Apollo!$C$1:$R$1,0)),"")</f>
        <v/>
      </c>
      <c r="AE158" s="22" t="s">
        <v>2051</v>
      </c>
      <c r="AF158" s="1" t="s">
        <v>2052</v>
      </c>
      <c r="AG158" s="1" t="s">
        <v>169</v>
      </c>
      <c r="AH158" s="1"/>
      <c r="AI158" s="1"/>
      <c r="AJ158" s="14" t="s">
        <v>2053</v>
      </c>
      <c r="AK158" s="1" t="s">
        <v>311</v>
      </c>
      <c r="AL158" s="1" t="s">
        <v>403</v>
      </c>
      <c r="AM158" s="1" t="s">
        <v>1258</v>
      </c>
      <c r="AN158" s="1" t="s">
        <v>360</v>
      </c>
      <c r="AO158" s="1" t="s">
        <v>294</v>
      </c>
      <c r="AP158" s="1" t="s">
        <v>2054</v>
      </c>
      <c r="AQ158" s="1" t="e">
        <f>AE158=#REF!</f>
        <v>#REF!</v>
      </c>
      <c r="AR158" t="s">
        <v>2055</v>
      </c>
      <c r="AS158" s="1" t="str">
        <f>IFERROR(INDEX([1]Apollo!$C$2:$R$2344,MATCH($C158,[1]Apollo!$B$2:$B$2344,0),MATCH(AS$1,[1]Apollo!$C$1:$R$1,0)),"")</f>
        <v/>
      </c>
      <c r="AT158" s="1" t="str">
        <f t="shared" si="13"/>
        <v>https://www.linkedin.com/company/franklincovey/</v>
      </c>
      <c r="AU158" s="1" t="str">
        <f t="shared" si="14"/>
        <v>https://www.linkedin.com/company/franklincovey//insights</v>
      </c>
      <c r="AV158" t="s">
        <v>174</v>
      </c>
      <c r="AW158" s="1">
        <v>1120</v>
      </c>
      <c r="AX158" s="1" t="str">
        <f>VLOOKUP(AW158,[1]Sheet1!$K$1:$L$4,2,TRUE)</f>
        <v>&lt;10,000</v>
      </c>
      <c r="AY158" t="s">
        <v>114</v>
      </c>
      <c r="AZ158" t="s">
        <v>113</v>
      </c>
      <c r="BA158" s="23">
        <f>INDEX('[1]Glassdoor Scores'!C:C,MATCH($A158,'[1]Glassdoor Scores'!$A:$A,0))</f>
        <v>3.7</v>
      </c>
      <c r="BB158" t="str">
        <f>INDEX('[1]Glassdoor Scores'!B:B,MATCH($A158,'[1]Glassdoor Scores'!$A:$A,0))</f>
        <v>Comcast</v>
      </c>
      <c r="BC158">
        <f>INDEX('[1]Glassdoor Scores'!D:D,MATCH($A158,'[1]Glassdoor Scores'!$A:$A,0))</f>
        <v>31000</v>
      </c>
      <c r="BD158">
        <f>INDEX('[1]Glassdoor Scores'!E:E,MATCH($A158,'[1]Glassdoor Scores'!$A:$A,0))</f>
        <v>3.4</v>
      </c>
      <c r="BE158">
        <f>INDEX('[1]Glassdoor Scores'!F:F,MATCH($A158,'[1]Glassdoor Scores'!$A:$A,0))</f>
        <v>3.3</v>
      </c>
      <c r="BF158" s="17">
        <f>INDEX('[1]Glassdoor Scores'!G:G,MATCH($A158,'[1]Glassdoor Scores'!$A:$A,0))</f>
        <v>3.6</v>
      </c>
      <c r="BG158" s="17">
        <f>INDEX('[1]Glassdoor Scores'!H:H,MATCH($A158,'[1]Glassdoor Scores'!$A:$A,0))</f>
        <v>0.75</v>
      </c>
      <c r="BH158" t="e">
        <f>BA158&lt;#REF!</f>
        <v>#REF!</v>
      </c>
      <c r="BI158" t="e">
        <f>BB158&gt;#REF!</f>
        <v>#REF!</v>
      </c>
      <c r="BJ158" t="e">
        <f>BC158&gt;#REF!</f>
        <v>#REF!</v>
      </c>
      <c r="BK158" t="e">
        <f>BD158&gt;#REF!</f>
        <v>#REF!</v>
      </c>
      <c r="BL158" t="e">
        <f>BE158&gt;#REF!</f>
        <v>#REF!</v>
      </c>
      <c r="BM158" t="e">
        <f>BF158&gt;#REF!</f>
        <v>#REF!</v>
      </c>
      <c r="BN158" t="s">
        <v>175</v>
      </c>
      <c r="BO158" s="1" t="s">
        <v>2056</v>
      </c>
      <c r="BP158">
        <v>4</v>
      </c>
      <c r="BQ158">
        <v>0</v>
      </c>
      <c r="BR158" s="1" t="s">
        <v>2057</v>
      </c>
      <c r="BS158" t="s">
        <v>2058</v>
      </c>
      <c r="BT158" s="1" t="s">
        <v>2059</v>
      </c>
      <c r="BU158" s="1"/>
      <c r="BV158" s="1"/>
      <c r="BW158" s="1"/>
      <c r="BX158" s="1"/>
      <c r="BY158" s="1"/>
      <c r="BZ158" s="1"/>
      <c r="CA158" s="1"/>
      <c r="CB158" s="1">
        <v>44</v>
      </c>
      <c r="CC158" s="6">
        <v>0.56999999999999995</v>
      </c>
      <c r="CD158" s="1">
        <v>1365</v>
      </c>
      <c r="CE158" s="6">
        <v>-0.02</v>
      </c>
      <c r="CF158" s="6">
        <f t="shared" si="15"/>
        <v>3.2234432234432238E-2</v>
      </c>
      <c r="CG158" s="7">
        <f t="shared" si="16"/>
        <v>1.21875</v>
      </c>
      <c r="CH158" s="1">
        <v>1</v>
      </c>
      <c r="CI158">
        <f>IFERROR(IF(AX158=[1]Sheet1!$L$2,VLOOKUP(CB158,[1]Sheet1!$X$3:$Y$7,2,TRUE),IF(AX158=[1]Sheet1!$L$3,VLOOKUP(CB158,[1]Sheet1!$Z$3:$AA$7,2,TRUE),VLOOKUP(CB158,[1]Sheet1!$AB$3:$AC$7,2,TRUE))),0)</f>
        <v>3</v>
      </c>
      <c r="CJ158" s="1">
        <f>IFERROR(VLOOKUP(CC158,[1]Sheet1!$U$3:$V$7,2,TRUE),0)</f>
        <v>5</v>
      </c>
      <c r="CK158" s="1">
        <f>MIN(IFERROR(IF(AX158=[1]Sheet1!$L$2,VLOOKUP(CE158,[1]Sheet1!$N$3:$O$7,2,TRUE),IF(AX158=[1]Sheet1!$L$3,VLOOKUP(CE158,[1]Sheet1!$P$3:$Q$6,2,TRUE),VLOOKUP(CE158,[1]Sheet1!$R$3:$S$6,2,TRUE))),0),INDEX([1]Sheet1!$I:$I,MATCH(CH158,[1]Sheet1!$A:$A,0)))</f>
        <v>2</v>
      </c>
      <c r="CL158" s="15">
        <f>INDEX([1]Sheet1!D:D,MATCH($CI158,[1]Sheet1!$A:$A,0))</f>
        <v>0</v>
      </c>
      <c r="CM158" s="15">
        <f>INDEX([1]Sheet1!E:E,MATCH($CI158,[1]Sheet1!$A:$A,0))</f>
        <v>0</v>
      </c>
      <c r="CN158" s="15">
        <f>INDEX([1]Sheet1!F:F,MATCH($CI158,[1]Sheet1!$A:$A,0))</f>
        <v>0</v>
      </c>
      <c r="CO158" s="15"/>
      <c r="CP158" s="16">
        <f>IF(COUNTA(CO158)&gt;0,MIN(MIN(SUMPRODUCT(CI158:CK158,CL158:CN158),INDEX([1]Sheet1!$H:$H,MATCH(CH158,[1]Sheet1!$A:$A,0)))+1,5),MIN(SUMPRODUCT(CI158:CK158,CL158:CN158),INDEX([1]Sheet1!$H:$H,MATCH(CH158,[1]Sheet1!$A:$A,0))))</f>
        <v>0</v>
      </c>
      <c r="CQ158" s="17" t="e">
        <f>SUMIFS([1]Rubric!Y:Y,[1]Rubric!V:V,BN158,[1]Rubric!W:W,P158)</f>
        <v>#VALUE!</v>
      </c>
      <c r="CR158" s="17" t="e">
        <f>INDEX([1]Rubric!D:D,MATCH(BP158,[1]Rubric!#REF!,0))</f>
        <v>#REF!</v>
      </c>
      <c r="CS158" s="17" t="e">
        <f>INDEX([1]Rubric!E:E,MATCH(Q158,[1]Rubric!#REF!,0))</f>
        <v>#REF!</v>
      </c>
      <c r="CT158" s="18" t="e">
        <f>SUM(CQ158:CS158)*[1]Rubric!$A$3</f>
        <v>#VALUE!</v>
      </c>
      <c r="CU158" s="29"/>
    </row>
    <row r="159" spans="1:99" ht="409.5" x14ac:dyDescent="0.25">
      <c r="A159">
        <v>158</v>
      </c>
      <c r="B159" s="21" t="s">
        <v>2060</v>
      </c>
      <c r="C159" t="str">
        <f t="shared" si="12"/>
        <v>158 - Wizeline</v>
      </c>
      <c r="D159">
        <v>0</v>
      </c>
      <c r="E159" t="s">
        <v>2061</v>
      </c>
      <c r="F159" s="1" t="s">
        <v>2062</v>
      </c>
      <c r="G159" s="1" t="str">
        <f>IFERROR(INDEX([1]Apollo!$C$2:$R$2344,MATCH($C159,[1]Apollo!$B$2:$B$2344,0),MATCH(G$1,[1]Apollo!$C$1:$R$1,0)),"")</f>
        <v/>
      </c>
      <c r="H159" s="1" t="s">
        <v>885</v>
      </c>
      <c r="I159" s="1" t="str">
        <f>IFERROR(INDEX([1]Apollo!$C$2:$R$2344,MATCH($C159,[1]Apollo!$B$2:$B$2344,0),MATCH(I$1,[1]Apollo!$C$1:$R$1,0)),"")</f>
        <v/>
      </c>
      <c r="J159" t="s">
        <v>213</v>
      </c>
      <c r="K159" s="1" t="str">
        <f>IFERROR(INDEX([1]Apollo!$C$2:$R$2344,MATCH($C159,[1]Apollo!$B$2:$B$2344,0),MATCH(K$1,[1]Apollo!$C$1:$R$1,0)),"")</f>
        <v/>
      </c>
      <c r="L159" s="1" t="str">
        <f>IFERROR(INDEX([1]Apollo!$C$2:$R$2344,MATCH($C159,[1]Apollo!$B$2:$B$2344,0),MATCH(L$1,[1]Apollo!$C$1:$R$1,0)),"")</f>
        <v/>
      </c>
      <c r="M159" s="1" t="s">
        <v>2063</v>
      </c>
      <c r="N159" s="1" t="s">
        <v>2064</v>
      </c>
      <c r="O159" s="1" t="str">
        <f>IFERROR(INDEX([1]Apollo!$C$2:$R$2344,MATCH($C159,[1]Apollo!$B$2:$B$2344,0),MATCH(O$1,[1]Apollo!$C$1:$R$1,0)),"")</f>
        <v/>
      </c>
      <c r="P159" s="1">
        <v>3</v>
      </c>
      <c r="Q159" s="1">
        <v>2</v>
      </c>
      <c r="R159" s="12">
        <v>7913</v>
      </c>
      <c r="S159" s="12">
        <v>6758</v>
      </c>
      <c r="T159" s="13">
        <v>41275</v>
      </c>
      <c r="U159" t="s">
        <v>188</v>
      </c>
      <c r="V159" s="1" t="str">
        <f>IFERROR(INDEX([1]Apollo!$C$2:$R$2344,MATCH($C159,[1]Apollo!$B$2:$B$2344,0),MATCH(V$1,[1]Apollo!$C$1:$R$1,0)),"")</f>
        <v/>
      </c>
      <c r="W159" t="s">
        <v>165</v>
      </c>
      <c r="X159" s="1" t="str">
        <f>IFERROR(INDEX([1]Apollo!$C$2:$R$2344,MATCH($C159,[1]Apollo!$B$2:$B$2344,0),MATCH(X$1,[1]Apollo!$C$1:$R$1,0)),"")</f>
        <v/>
      </c>
      <c r="Y159" s="1" t="str">
        <f>IFERROR(INDEX([1]Apollo!$C$2:$R$2344,MATCH($C159,[1]Apollo!$B$2:$B$2344,0),MATCH(Y$1,[1]Apollo!$C$1:$R$1,0)),"")</f>
        <v/>
      </c>
      <c r="Z159" s="1" t="str">
        <f>IFERROR(INDEX([1]Apollo!$C$2:$R$2344,MATCH($C159,[1]Apollo!$B$2:$B$2344,0),MATCH(Z$1,[1]Apollo!$C$1:$R$1,0)),"")</f>
        <v/>
      </c>
      <c r="AA159" s="2" t="str">
        <f>IFERROR(INDEX([1]Apollo!$C$2:$R$2344,MATCH($C159,[1]Apollo!$B$2:$B$2344,0),MATCH(AA$1,[1]Apollo!$C$1:$R$1,0)),"")</f>
        <v/>
      </c>
      <c r="AB159" s="3" t="str">
        <f>IFERROR(INDEX([1]Apollo!$C$2:$R$2344,MATCH($C159,[1]Apollo!$B$2:$B$2344,0),MATCH(AB$1,[1]Apollo!$C$1:$R$1,0)),"")</f>
        <v/>
      </c>
      <c r="AC159" t="s">
        <v>2065</v>
      </c>
      <c r="AD159" s="1" t="str">
        <f>IFERROR(INDEX([1]Apollo!$C$2:$R$2344,MATCH($C159,[1]Apollo!$B$2:$B$2344,0),MATCH(AD$1,[1]Apollo!$C$1:$R$1,0)),"")</f>
        <v/>
      </c>
      <c r="AE159" s="22" t="s">
        <v>2066</v>
      </c>
      <c r="AF159" s="1" t="s">
        <v>1121</v>
      </c>
      <c r="AG159" s="1" t="s">
        <v>169</v>
      </c>
      <c r="AH159" s="1"/>
      <c r="AI159" s="1"/>
      <c r="AJ159" s="14" t="s">
        <v>2066</v>
      </c>
      <c r="AK159" s="1" t="s">
        <v>668</v>
      </c>
      <c r="AL159" s="1" t="s">
        <v>106</v>
      </c>
      <c r="AM159" s="1" t="s">
        <v>388</v>
      </c>
      <c r="AN159" s="1" t="s">
        <v>360</v>
      </c>
      <c r="AO159" s="1" t="s">
        <v>245</v>
      </c>
      <c r="AP159" s="1" t="s">
        <v>1165</v>
      </c>
      <c r="AQ159" s="1" t="e">
        <f>AE159=#REF!</f>
        <v>#REF!</v>
      </c>
      <c r="AR159" t="s">
        <v>2067</v>
      </c>
      <c r="AS159" s="1" t="str">
        <f>IFERROR(INDEX([1]Apollo!$C$2:$R$2344,MATCH($C159,[1]Apollo!$B$2:$B$2344,0),MATCH(AS$1,[1]Apollo!$C$1:$R$1,0)),"")</f>
        <v/>
      </c>
      <c r="AT159" s="1" t="str">
        <f t="shared" si="13"/>
        <v>https://www.linkedin.com/company/wizeline</v>
      </c>
      <c r="AU159" s="1" t="str">
        <f t="shared" si="14"/>
        <v>https://www.linkedin.com/company/wizeline/insights</v>
      </c>
      <c r="AV159" t="s">
        <v>174</v>
      </c>
      <c r="AW159" s="1">
        <v>1591</v>
      </c>
      <c r="AX159" s="1" t="str">
        <f>VLOOKUP(AW159,[1]Sheet1!$K$1:$L$4,2,TRUE)</f>
        <v>&lt;10,000</v>
      </c>
      <c r="AY159" t="s">
        <v>114</v>
      </c>
      <c r="AZ159" t="s">
        <v>138</v>
      </c>
      <c r="BA159" s="23">
        <f>INDEX('[1]Glassdoor Scores'!C:C,MATCH($A159,'[1]Glassdoor Scores'!$A:$A,0))</f>
        <v>3.9</v>
      </c>
      <c r="BB159" t="str">
        <f>INDEX('[1]Glassdoor Scores'!B:B,MATCH($A159,'[1]Glassdoor Scores'!$A:$A,0))</f>
        <v>Live Nation Entertainment</v>
      </c>
      <c r="BC159">
        <f>INDEX('[1]Glassdoor Scores'!D:D,MATCH($A159,'[1]Glassdoor Scores'!$A:$A,0))</f>
        <v>2400</v>
      </c>
      <c r="BD159">
        <f>INDEX('[1]Glassdoor Scores'!E:E,MATCH($A159,'[1]Glassdoor Scores'!$A:$A,0))</f>
        <v>3.3</v>
      </c>
      <c r="BE159">
        <f>INDEX('[1]Glassdoor Scores'!F:F,MATCH($A159,'[1]Glassdoor Scores'!$A:$A,0))</f>
        <v>3.6</v>
      </c>
      <c r="BF159" s="17">
        <f>INDEX('[1]Glassdoor Scores'!G:G,MATCH($A159,'[1]Glassdoor Scores'!$A:$A,0))</f>
        <v>4.0999999999999996</v>
      </c>
      <c r="BG159" s="17">
        <f>INDEX('[1]Glassdoor Scores'!H:H,MATCH($A159,'[1]Glassdoor Scores'!$A:$A,0))</f>
        <v>0.85</v>
      </c>
      <c r="BH159" t="e">
        <f>BA159&lt;#REF!</f>
        <v>#REF!</v>
      </c>
      <c r="BI159" t="e">
        <f>BB159&gt;#REF!</f>
        <v>#REF!</v>
      </c>
      <c r="BJ159" t="e">
        <f>BC159&gt;#REF!</f>
        <v>#REF!</v>
      </c>
      <c r="BK159" t="e">
        <f>BD159&gt;#REF!</f>
        <v>#REF!</v>
      </c>
      <c r="BL159" t="e">
        <f>BE159&gt;#REF!</f>
        <v>#REF!</v>
      </c>
      <c r="BM159" t="e">
        <f>BF159&gt;#REF!</f>
        <v>#REF!</v>
      </c>
      <c r="BN159" t="s">
        <v>115</v>
      </c>
      <c r="BO159" s="1" t="s">
        <v>2068</v>
      </c>
      <c r="BP159">
        <v>4</v>
      </c>
      <c r="BQ159">
        <v>0</v>
      </c>
      <c r="BR159" s="1" t="s">
        <v>2069</v>
      </c>
      <c r="BS159" t="s">
        <v>2070</v>
      </c>
      <c r="BT159" s="1" t="s">
        <v>2071</v>
      </c>
      <c r="BU159" s="1"/>
      <c r="BV159" s="1"/>
      <c r="BW159" s="1"/>
      <c r="BX159" s="1"/>
      <c r="BY159" s="1"/>
      <c r="BZ159" s="1"/>
      <c r="CA159" s="1"/>
      <c r="CB159" s="1">
        <v>120</v>
      </c>
      <c r="CC159" s="6">
        <v>0.17</v>
      </c>
      <c r="CD159" s="1">
        <v>1636</v>
      </c>
      <c r="CE159" s="6">
        <v>0</v>
      </c>
      <c r="CF159" s="6">
        <f t="shared" si="15"/>
        <v>7.3349633251833746E-2</v>
      </c>
      <c r="CG159" s="7">
        <f t="shared" si="16"/>
        <v>1.02828409805154</v>
      </c>
      <c r="CH159" s="1">
        <v>1</v>
      </c>
      <c r="CI159">
        <f>IFERROR(IF(AX159=[1]Sheet1!$L$2,VLOOKUP(CB159,[1]Sheet1!$X$3:$Y$7,2,TRUE),IF(AX159=[1]Sheet1!$L$3,VLOOKUP(CB159,[1]Sheet1!$Z$3:$AA$7,2,TRUE),VLOOKUP(CB159,[1]Sheet1!$AB$3:$AC$7,2,TRUE))),0)</f>
        <v>4</v>
      </c>
      <c r="CJ159" s="1">
        <f>IFERROR(VLOOKUP(CC159,[1]Sheet1!$U$3:$V$7,2,TRUE),0)</f>
        <v>4</v>
      </c>
      <c r="CK159" s="1">
        <f>MIN(IFERROR(IF(AX159=[1]Sheet1!$L$2,VLOOKUP(CE159,[1]Sheet1!$N$3:$O$7,2,TRUE),IF(AX159=[1]Sheet1!$L$3,VLOOKUP(CE159,[1]Sheet1!$P$3:$Q$6,2,TRUE),VLOOKUP(CE159,[1]Sheet1!$R$3:$S$6,2,TRUE))),0),INDEX([1]Sheet1!$I:$I,MATCH(CH159,[1]Sheet1!$A:$A,0)))</f>
        <v>2</v>
      </c>
      <c r="CL159" s="15">
        <f>INDEX([1]Sheet1!D:D,MATCH($CI159,[1]Sheet1!$A:$A,0))</f>
        <v>0</v>
      </c>
      <c r="CM159" s="15">
        <f>INDEX([1]Sheet1!E:E,MATCH($CI159,[1]Sheet1!$A:$A,0))</f>
        <v>0.5</v>
      </c>
      <c r="CN159" s="15">
        <f>INDEX([1]Sheet1!F:F,MATCH($CI159,[1]Sheet1!$A:$A,0))</f>
        <v>0</v>
      </c>
      <c r="CO159" s="15"/>
      <c r="CP159" s="16">
        <f>IF(COUNTA(CO159)&gt;0,MIN(MIN(SUMPRODUCT(CI159:CK159,CL159:CN159),INDEX([1]Sheet1!$H:$H,MATCH(CH159,[1]Sheet1!$A:$A,0)))+1,5),MIN(SUMPRODUCT(CI159:CK159,CL159:CN159),INDEX([1]Sheet1!$H:$H,MATCH(CH159,[1]Sheet1!$A:$A,0))))</f>
        <v>2</v>
      </c>
      <c r="CQ159" s="17" t="e">
        <f>SUMIFS([1]Rubric!Y:Y,[1]Rubric!V:V,BN159,[1]Rubric!W:W,P159)</f>
        <v>#VALUE!</v>
      </c>
      <c r="CR159" s="17" t="e">
        <f>INDEX([1]Rubric!D:D,MATCH(BP159,[1]Rubric!#REF!,0))</f>
        <v>#REF!</v>
      </c>
      <c r="CS159" s="17" t="e">
        <f>INDEX([1]Rubric!E:E,MATCH(Q159,[1]Rubric!#REF!,0))</f>
        <v>#REF!</v>
      </c>
      <c r="CT159" s="18" t="e">
        <f>SUM(CQ159:CS159)*[1]Rubric!$A$3</f>
        <v>#VALUE!</v>
      </c>
      <c r="CU159" s="29"/>
    </row>
    <row r="160" spans="1:99" ht="409.5" x14ac:dyDescent="0.25">
      <c r="A160">
        <v>159</v>
      </c>
      <c r="B160" t="s">
        <v>2072</v>
      </c>
      <c r="C160" t="str">
        <f t="shared" si="12"/>
        <v>159 - Curriculum Associates</v>
      </c>
      <c r="D160">
        <v>0</v>
      </c>
      <c r="E160" t="s">
        <v>2073</v>
      </c>
      <c r="F160" s="1" t="s">
        <v>2074</v>
      </c>
      <c r="G160" s="1" t="str">
        <f>IFERROR(INDEX([1]Apollo!$C$2:$R$2344,MATCH($C160,[1]Apollo!$B$2:$B$2344,0),MATCH(G$1,[1]Apollo!$C$1:$R$1,0)),"")</f>
        <v/>
      </c>
      <c r="H160" s="1"/>
      <c r="I160" s="1" t="str">
        <f>IFERROR(INDEX([1]Apollo!$C$2:$R$2344,MATCH($C160,[1]Apollo!$B$2:$B$2344,0),MATCH(I$1,[1]Apollo!$C$1:$R$1,0)),"")</f>
        <v/>
      </c>
      <c r="J160" t="s">
        <v>2075</v>
      </c>
      <c r="K160" s="1" t="str">
        <f>IFERROR(INDEX([1]Apollo!$C$2:$R$2344,MATCH($C160,[1]Apollo!$B$2:$B$2344,0),MATCH(K$1,[1]Apollo!$C$1:$R$1,0)),"")</f>
        <v/>
      </c>
      <c r="L160" s="1" t="str">
        <f>IFERROR(INDEX([1]Apollo!$C$2:$R$2344,MATCH($C160,[1]Apollo!$B$2:$B$2344,0),MATCH(L$1,[1]Apollo!$C$1:$R$1,0)),"")</f>
        <v/>
      </c>
      <c r="M160" s="1" t="s">
        <v>2076</v>
      </c>
      <c r="N160" s="1" t="s">
        <v>2077</v>
      </c>
      <c r="O160" s="1" t="str">
        <f>IFERROR(INDEX([1]Apollo!$C$2:$R$2344,MATCH($C160,[1]Apollo!$B$2:$B$2344,0),MATCH(O$1,[1]Apollo!$C$1:$R$1,0)),"")</f>
        <v/>
      </c>
      <c r="P160" s="1">
        <v>4</v>
      </c>
      <c r="Q160" s="1">
        <v>1</v>
      </c>
      <c r="R160" s="12">
        <v>145478</v>
      </c>
      <c r="S160" s="12">
        <v>136556</v>
      </c>
      <c r="T160" s="13">
        <v>25204</v>
      </c>
      <c r="U160" t="s">
        <v>188</v>
      </c>
      <c r="V160" s="1" t="str">
        <f>IFERROR(INDEX([1]Apollo!$C$2:$R$2344,MATCH($C160,[1]Apollo!$B$2:$B$2344,0),MATCH(V$1,[1]Apollo!$C$1:$R$1,0)),"")</f>
        <v/>
      </c>
      <c r="W160" t="s">
        <v>165</v>
      </c>
      <c r="X160" s="1" t="str">
        <f>IFERROR(INDEX([1]Apollo!$C$2:$R$2344,MATCH($C160,[1]Apollo!$B$2:$B$2344,0),MATCH(X$1,[1]Apollo!$C$1:$R$1,0)),"")</f>
        <v/>
      </c>
      <c r="Y160" s="1" t="str">
        <f>IFERROR(INDEX([1]Apollo!$C$2:$R$2344,MATCH($C160,[1]Apollo!$B$2:$B$2344,0),MATCH(Y$1,[1]Apollo!$C$1:$R$1,0)),"")</f>
        <v/>
      </c>
      <c r="Z160" s="1" t="str">
        <f>IFERROR(INDEX([1]Apollo!$C$2:$R$2344,MATCH($C160,[1]Apollo!$B$2:$B$2344,0),MATCH(Z$1,[1]Apollo!$C$1:$R$1,0)),"")</f>
        <v/>
      </c>
      <c r="AA160" s="2" t="str">
        <f>IFERROR(INDEX([1]Apollo!$C$2:$R$2344,MATCH($C160,[1]Apollo!$B$2:$B$2344,0),MATCH(AA$1,[1]Apollo!$C$1:$R$1,0)),"")</f>
        <v/>
      </c>
      <c r="AB160" s="3" t="str">
        <f>IFERROR(INDEX([1]Apollo!$C$2:$R$2344,MATCH($C160,[1]Apollo!$B$2:$B$2344,0),MATCH(AB$1,[1]Apollo!$C$1:$R$1,0)),"")</f>
        <v/>
      </c>
      <c r="AC160" t="s">
        <v>2078</v>
      </c>
      <c r="AD160" s="1" t="str">
        <f>IFERROR(INDEX([1]Apollo!$C$2:$R$2344,MATCH($C160,[1]Apollo!$B$2:$B$2344,0),MATCH(AD$1,[1]Apollo!$C$1:$R$1,0)),"")</f>
        <v/>
      </c>
      <c r="AE160" s="22" t="s">
        <v>2079</v>
      </c>
      <c r="AF160" s="1"/>
      <c r="AG160" s="1" t="s">
        <v>103</v>
      </c>
      <c r="AH160" s="1"/>
      <c r="AI160" s="1"/>
      <c r="AJ160" s="14" t="s">
        <v>2080</v>
      </c>
      <c r="AK160" s="1" t="s">
        <v>149</v>
      </c>
      <c r="AL160" s="1" t="s">
        <v>192</v>
      </c>
      <c r="AM160" s="1" t="s">
        <v>151</v>
      </c>
      <c r="AN160" s="1" t="s">
        <v>106</v>
      </c>
      <c r="AO160" s="1" t="s">
        <v>279</v>
      </c>
      <c r="AP160" s="1" t="s">
        <v>219</v>
      </c>
      <c r="AQ160" s="1" t="e">
        <f>AE160=#REF!</f>
        <v>#REF!</v>
      </c>
      <c r="AR160" t="s">
        <v>2081</v>
      </c>
      <c r="AS160" s="1" t="str">
        <f>IFERROR(INDEX([1]Apollo!$C$2:$R$2344,MATCH($C160,[1]Apollo!$B$2:$B$2344,0),MATCH(AS$1,[1]Apollo!$C$1:$R$1,0)),"")</f>
        <v/>
      </c>
      <c r="AT160" s="1" t="str">
        <f t="shared" si="13"/>
        <v>https://www.linkedin.com/company/curriculum-associates</v>
      </c>
      <c r="AU160" s="1" t="str">
        <f t="shared" si="14"/>
        <v>https://www.linkedin.com/company/curriculum-associates/insights</v>
      </c>
      <c r="AV160" t="s">
        <v>174</v>
      </c>
      <c r="AW160" s="1">
        <v>2100</v>
      </c>
      <c r="AX160" s="1" t="str">
        <f>VLOOKUP(AW160,[1]Sheet1!$K$1:$L$4,2,TRUE)</f>
        <v>&lt;10,000</v>
      </c>
      <c r="AY160" t="s">
        <v>114</v>
      </c>
      <c r="AZ160" t="s">
        <v>138</v>
      </c>
      <c r="BA160" s="23">
        <f>INDEX('[1]Glassdoor Scores'!C:C,MATCH($A160,'[1]Glassdoor Scores'!$A:$A,0))</f>
        <v>3.8</v>
      </c>
      <c r="BB160" t="str">
        <f>INDEX('[1]Glassdoor Scores'!B:B,MATCH($A160,'[1]Glassdoor Scores'!$A:$A,0))</f>
        <v>Syndigo</v>
      </c>
      <c r="BC160">
        <f>INDEX('[1]Glassdoor Scores'!D:D,MATCH($A160,'[1]Glassdoor Scores'!$A:$A,0))</f>
        <v>440</v>
      </c>
      <c r="BD160">
        <f>INDEX('[1]Glassdoor Scores'!E:E,MATCH($A160,'[1]Glassdoor Scores'!$A:$A,0))</f>
        <v>3.6</v>
      </c>
      <c r="BE160">
        <f>INDEX('[1]Glassdoor Scores'!F:F,MATCH($A160,'[1]Glassdoor Scores'!$A:$A,0))</f>
        <v>3.4</v>
      </c>
      <c r="BF160" s="17">
        <f>INDEX('[1]Glassdoor Scores'!G:G,MATCH($A160,'[1]Glassdoor Scores'!$A:$A,0))</f>
        <v>3.8</v>
      </c>
      <c r="BG160" s="17">
        <f>INDEX('[1]Glassdoor Scores'!H:H,MATCH($A160,'[1]Glassdoor Scores'!$A:$A,0))</f>
        <v>0.79</v>
      </c>
      <c r="BH160" t="e">
        <f>BA160&lt;#REF!</f>
        <v>#REF!</v>
      </c>
      <c r="BI160" t="e">
        <f>BB160&gt;#REF!</f>
        <v>#REF!</v>
      </c>
      <c r="BJ160" t="e">
        <f>BC160&gt;#REF!</f>
        <v>#REF!</v>
      </c>
      <c r="BK160" t="e">
        <f>BD160&gt;#REF!</f>
        <v>#REF!</v>
      </c>
      <c r="BL160" t="e">
        <f>BE160&gt;#REF!</f>
        <v>#REF!</v>
      </c>
      <c r="BM160" t="e">
        <f>BF160&gt;#REF!</f>
        <v>#REF!</v>
      </c>
      <c r="BN160" t="s">
        <v>175</v>
      </c>
      <c r="BO160" s="1" t="s">
        <v>2082</v>
      </c>
      <c r="BP160">
        <v>4</v>
      </c>
      <c r="BQ160">
        <v>2</v>
      </c>
      <c r="BR160" s="1" t="s">
        <v>2083</v>
      </c>
      <c r="BS160" t="s">
        <v>2084</v>
      </c>
      <c r="BT160" s="1" t="s">
        <v>2085</v>
      </c>
      <c r="BU160" s="1"/>
      <c r="BV160" s="1"/>
      <c r="BW160" s="1"/>
      <c r="BX160" s="1"/>
      <c r="BY160" s="1"/>
      <c r="BZ160" s="1"/>
      <c r="CA160" s="1"/>
      <c r="CB160" s="1">
        <v>90</v>
      </c>
      <c r="CC160" s="6">
        <v>0.15</v>
      </c>
      <c r="CD160" s="1">
        <v>2535</v>
      </c>
      <c r="CE160" s="6">
        <v>-0.01</v>
      </c>
      <c r="CF160" s="6">
        <f t="shared" si="15"/>
        <v>3.5502958579881658E-2</v>
      </c>
      <c r="CG160" s="7">
        <f t="shared" si="16"/>
        <v>1.2071428571428571</v>
      </c>
      <c r="CH160" s="1">
        <v>1</v>
      </c>
      <c r="CI160">
        <f>IFERROR(IF(AX160=[1]Sheet1!$L$2,VLOOKUP(CB160,[1]Sheet1!$X$3:$Y$7,2,TRUE),IF(AX160=[1]Sheet1!$L$3,VLOOKUP(CB160,[1]Sheet1!$Z$3:$AA$7,2,TRUE),VLOOKUP(CB160,[1]Sheet1!$AB$3:$AC$7,2,TRUE))),0)</f>
        <v>4</v>
      </c>
      <c r="CJ160" s="1">
        <f>IFERROR(VLOOKUP(CC160,[1]Sheet1!$U$3:$V$7,2,TRUE),0)</f>
        <v>4</v>
      </c>
      <c r="CK160" s="1">
        <f>MIN(IFERROR(IF(AX160=[1]Sheet1!$L$2,VLOOKUP(CE160,[1]Sheet1!$N$3:$O$7,2,TRUE),IF(AX160=[1]Sheet1!$L$3,VLOOKUP(CE160,[1]Sheet1!$P$3:$Q$6,2,TRUE),VLOOKUP(CE160,[1]Sheet1!$R$3:$S$6,2,TRUE))),0),INDEX([1]Sheet1!$I:$I,MATCH(CH160,[1]Sheet1!$A:$A,0)))</f>
        <v>2</v>
      </c>
      <c r="CL160" s="15">
        <f>INDEX([1]Sheet1!D:D,MATCH($CI160,[1]Sheet1!$A:$A,0))</f>
        <v>0</v>
      </c>
      <c r="CM160" s="15">
        <f>INDEX([1]Sheet1!E:E,MATCH($CI160,[1]Sheet1!$A:$A,0))</f>
        <v>0.5</v>
      </c>
      <c r="CN160" s="15">
        <f>INDEX([1]Sheet1!F:F,MATCH($CI160,[1]Sheet1!$A:$A,0))</f>
        <v>0</v>
      </c>
      <c r="CO160" s="15"/>
      <c r="CP160" s="16">
        <f>IF(COUNTA(CO160)&gt;0,MIN(MIN(SUMPRODUCT(CI160:CK160,CL160:CN160),INDEX([1]Sheet1!$H:$H,MATCH(CH160,[1]Sheet1!$A:$A,0)))+1,5),MIN(SUMPRODUCT(CI160:CK160,CL160:CN160),INDEX([1]Sheet1!$H:$H,MATCH(CH160,[1]Sheet1!$A:$A,0))))</f>
        <v>2</v>
      </c>
      <c r="CQ160" s="17" t="e">
        <f>SUMIFS([1]Rubric!Y:Y,[1]Rubric!V:V,BN160,[1]Rubric!W:W,P160)</f>
        <v>#VALUE!</v>
      </c>
      <c r="CR160" s="17" t="e">
        <f>INDEX([1]Rubric!D:D,MATCH(BP160,[1]Rubric!#REF!,0))</f>
        <v>#REF!</v>
      </c>
      <c r="CS160" s="17" t="e">
        <f>INDEX([1]Rubric!E:E,MATCH(Q160,[1]Rubric!#REF!,0))</f>
        <v>#REF!</v>
      </c>
      <c r="CT160" s="18" t="e">
        <f>SUM(CQ160:CS160)*[1]Rubric!$A$3</f>
        <v>#VALUE!</v>
      </c>
      <c r="CU160" s="29"/>
    </row>
    <row r="161" spans="1:99" ht="409.5" x14ac:dyDescent="0.25">
      <c r="A161">
        <v>160</v>
      </c>
      <c r="B161" s="21" t="s">
        <v>2086</v>
      </c>
      <c r="C161" t="str">
        <f t="shared" si="12"/>
        <v>160 - Talkdesk</v>
      </c>
      <c r="D161">
        <v>0</v>
      </c>
      <c r="E161" t="s">
        <v>2087</v>
      </c>
      <c r="F161" s="1" t="s">
        <v>2088</v>
      </c>
      <c r="G161" s="1" t="str">
        <f>IFERROR(INDEX([1]Apollo!$C$2:$R$2344,MATCH($C161,[1]Apollo!$B$2:$B$2344,0),MATCH(G$1,[1]Apollo!$C$1:$R$1,0)),"")</f>
        <v/>
      </c>
      <c r="H161" s="1"/>
      <c r="I161" s="1" t="str">
        <f>IFERROR(INDEX([1]Apollo!$C$2:$R$2344,MATCH($C161,[1]Apollo!$B$2:$B$2344,0),MATCH(I$1,[1]Apollo!$C$1:$R$1,0)),"")</f>
        <v/>
      </c>
      <c r="J161" t="s">
        <v>213</v>
      </c>
      <c r="K161" s="1" t="str">
        <f>IFERROR(INDEX([1]Apollo!$C$2:$R$2344,MATCH($C161,[1]Apollo!$B$2:$B$2344,0),MATCH(K$1,[1]Apollo!$C$1:$R$1,0)),"")</f>
        <v/>
      </c>
      <c r="L161" s="1" t="str">
        <f>IFERROR(INDEX([1]Apollo!$C$2:$R$2344,MATCH($C161,[1]Apollo!$B$2:$B$2344,0),MATCH(L$1,[1]Apollo!$C$1:$R$1,0)),"")</f>
        <v/>
      </c>
      <c r="M161" s="1" t="s">
        <v>2089</v>
      </c>
      <c r="N161" s="1" t="s">
        <v>2090</v>
      </c>
      <c r="O161" s="1" t="str">
        <f>IFERROR(INDEX([1]Apollo!$C$2:$R$2344,MATCH($C161,[1]Apollo!$B$2:$B$2344,0),MATCH(O$1,[1]Apollo!$C$1:$R$1,0)),"")</f>
        <v/>
      </c>
      <c r="P161" s="1">
        <v>3</v>
      </c>
      <c r="Q161" s="1">
        <v>4</v>
      </c>
      <c r="R161" s="12">
        <v>17304</v>
      </c>
      <c r="S161" s="12">
        <v>15297</v>
      </c>
      <c r="T161" s="13">
        <v>40544</v>
      </c>
      <c r="U161" t="s">
        <v>188</v>
      </c>
      <c r="V161" s="1" t="str">
        <f>IFERROR(INDEX([1]Apollo!$C$2:$R$2344,MATCH($C161,[1]Apollo!$B$2:$B$2344,0),MATCH(V$1,[1]Apollo!$C$1:$R$1,0)),"")</f>
        <v/>
      </c>
      <c r="W161" t="s">
        <v>165</v>
      </c>
      <c r="X161" s="1" t="str">
        <f>IFERROR(INDEX([1]Apollo!$C$2:$R$2344,MATCH($C161,[1]Apollo!$B$2:$B$2344,0),MATCH(X$1,[1]Apollo!$C$1:$R$1,0)),"")</f>
        <v/>
      </c>
      <c r="Y161" s="1" t="str">
        <f>IFERROR(INDEX([1]Apollo!$C$2:$R$2344,MATCH($C161,[1]Apollo!$B$2:$B$2344,0),MATCH(Y$1,[1]Apollo!$C$1:$R$1,0)),"")</f>
        <v/>
      </c>
      <c r="Z161" s="1" t="str">
        <f>IFERROR(INDEX([1]Apollo!$C$2:$R$2344,MATCH($C161,[1]Apollo!$B$2:$B$2344,0),MATCH(Z$1,[1]Apollo!$C$1:$R$1,0)),"")</f>
        <v/>
      </c>
      <c r="AA161" s="2" t="str">
        <f>IFERROR(INDEX([1]Apollo!$C$2:$R$2344,MATCH($C161,[1]Apollo!$B$2:$B$2344,0),MATCH(AA$1,[1]Apollo!$C$1:$R$1,0)),"")</f>
        <v/>
      </c>
      <c r="AB161" s="3" t="str">
        <f>IFERROR(INDEX([1]Apollo!$C$2:$R$2344,MATCH($C161,[1]Apollo!$B$2:$B$2344,0),MATCH(AB$1,[1]Apollo!$C$1:$R$1,0)),"")</f>
        <v/>
      </c>
      <c r="AC161" t="s">
        <v>2091</v>
      </c>
      <c r="AD161" s="1" t="str">
        <f>IFERROR(INDEX([1]Apollo!$C$2:$R$2344,MATCH($C161,[1]Apollo!$B$2:$B$2344,0),MATCH(AD$1,[1]Apollo!$C$1:$R$1,0)),"")</f>
        <v/>
      </c>
      <c r="AE161" s="22" t="s">
        <v>2092</v>
      </c>
      <c r="AF161" s="1"/>
      <c r="AG161" s="1" t="s">
        <v>169</v>
      </c>
      <c r="AH161" s="1"/>
      <c r="AI161" s="1"/>
      <c r="AJ161" s="22" t="s">
        <v>2092</v>
      </c>
      <c r="AK161" s="1" t="s">
        <v>243</v>
      </c>
      <c r="AL161" s="1" t="s">
        <v>106</v>
      </c>
      <c r="AM161" s="1" t="s">
        <v>171</v>
      </c>
      <c r="AN161" s="1" t="s">
        <v>106</v>
      </c>
      <c r="AO161" s="1" t="s">
        <v>245</v>
      </c>
      <c r="AP161" s="1" t="s">
        <v>246</v>
      </c>
      <c r="AQ161" s="1" t="e">
        <f>AE161=#REF!</f>
        <v>#REF!</v>
      </c>
      <c r="AR161" t="s">
        <v>2093</v>
      </c>
      <c r="AS161" s="1" t="str">
        <f>IFERROR(INDEX([1]Apollo!$C$2:$R$2344,MATCH($C161,[1]Apollo!$B$2:$B$2344,0),MATCH(AS$1,[1]Apollo!$C$1:$R$1,0)),"")</f>
        <v/>
      </c>
      <c r="AT161" s="1" t="str">
        <f t="shared" si="13"/>
        <v>https://www.linkedin.com/company/talkdesk</v>
      </c>
      <c r="AU161" s="1" t="str">
        <f t="shared" si="14"/>
        <v>https://www.linkedin.com/company/talkdesk/insights</v>
      </c>
      <c r="AV161" t="s">
        <v>174</v>
      </c>
      <c r="AW161" s="1">
        <v>1568</v>
      </c>
      <c r="AX161" s="1" t="str">
        <f>VLOOKUP(AW161,[1]Sheet1!$K$1:$L$4,2,TRUE)</f>
        <v>&lt;10,000</v>
      </c>
      <c r="AY161" t="s">
        <v>114</v>
      </c>
      <c r="AZ161" t="s">
        <v>114</v>
      </c>
      <c r="BA161" s="23">
        <f>INDEX('[1]Glassdoor Scores'!C:C,MATCH($A161,'[1]Glassdoor Scores'!$A:$A,0))</f>
        <v>4.2</v>
      </c>
      <c r="BB161" t="str">
        <f>INDEX('[1]Glassdoor Scores'!B:B,MATCH($A161,'[1]Glassdoor Scores'!$A:$A,0))</f>
        <v>AHEAD</v>
      </c>
      <c r="BC161">
        <f>INDEX('[1]Glassdoor Scores'!D:D,MATCH($A161,'[1]Glassdoor Scores'!$A:$A,0))</f>
        <v>510</v>
      </c>
      <c r="BD161">
        <f>INDEX('[1]Glassdoor Scores'!E:E,MATCH($A161,'[1]Glassdoor Scores'!$A:$A,0))</f>
        <v>3.9</v>
      </c>
      <c r="BE161">
        <f>INDEX('[1]Glassdoor Scores'!F:F,MATCH($A161,'[1]Glassdoor Scores'!$A:$A,0))</f>
        <v>4</v>
      </c>
      <c r="BF161" s="17">
        <f>INDEX('[1]Glassdoor Scores'!G:G,MATCH($A161,'[1]Glassdoor Scores'!$A:$A,0))</f>
        <v>4.3</v>
      </c>
      <c r="BG161" s="17">
        <f>INDEX('[1]Glassdoor Scores'!H:H,MATCH($A161,'[1]Glassdoor Scores'!$A:$A,0))</f>
        <v>0.92</v>
      </c>
      <c r="BH161" t="e">
        <f>BA161&lt;#REF!</f>
        <v>#REF!</v>
      </c>
      <c r="BI161" t="e">
        <f>BB161&gt;#REF!</f>
        <v>#REF!</v>
      </c>
      <c r="BJ161" t="e">
        <f>BC161&gt;#REF!</f>
        <v>#REF!</v>
      </c>
      <c r="BK161" t="e">
        <f>BD161&gt;#REF!</f>
        <v>#REF!</v>
      </c>
      <c r="BL161" t="e">
        <f>BE161&gt;#REF!</f>
        <v>#REF!</v>
      </c>
      <c r="BM161" t="e">
        <f>BF161&gt;#REF!</f>
        <v>#REF!</v>
      </c>
      <c r="BN161" t="s">
        <v>175</v>
      </c>
      <c r="BO161" s="1" t="s">
        <v>2094</v>
      </c>
      <c r="BP161">
        <v>5</v>
      </c>
      <c r="BQ161">
        <v>0</v>
      </c>
      <c r="BR161" s="1" t="s">
        <v>2095</v>
      </c>
      <c r="BS161" t="s">
        <v>2096</v>
      </c>
      <c r="BT161" s="1" t="s">
        <v>2097</v>
      </c>
      <c r="BU161" s="1"/>
      <c r="BV161" s="1"/>
      <c r="BW161" s="1"/>
      <c r="BX161" s="1"/>
      <c r="BY161" s="1"/>
      <c r="BZ161" s="1"/>
      <c r="CA161" s="1"/>
      <c r="CB161" s="1">
        <v>69</v>
      </c>
      <c r="CC161" s="6">
        <v>0.3</v>
      </c>
      <c r="CD161" s="1">
        <v>1374</v>
      </c>
      <c r="CE161" s="6">
        <v>0.02</v>
      </c>
      <c r="CF161" s="6">
        <f t="shared" si="15"/>
        <v>5.0218340611353711E-2</v>
      </c>
      <c r="CG161" s="7">
        <f t="shared" si="16"/>
        <v>0.87627551020408168</v>
      </c>
      <c r="CH161" s="1">
        <v>1</v>
      </c>
      <c r="CI161">
        <f>IFERROR(IF(AX161=[1]Sheet1!$L$2,VLOOKUP(CB161,[1]Sheet1!$X$3:$Y$7,2,TRUE),IF(AX161=[1]Sheet1!$L$3,VLOOKUP(CB161,[1]Sheet1!$Z$3:$AA$7,2,TRUE),VLOOKUP(CB161,[1]Sheet1!$AB$3:$AC$7,2,TRUE))),0)</f>
        <v>3</v>
      </c>
      <c r="CJ161" s="1">
        <f>IFERROR(VLOOKUP(CC161,[1]Sheet1!$U$3:$V$7,2,TRUE),0)</f>
        <v>4</v>
      </c>
      <c r="CK161" s="1">
        <f>MIN(IFERROR(IF(AX161=[1]Sheet1!$L$2,VLOOKUP(CE161,[1]Sheet1!$N$3:$O$7,2,TRUE),IF(AX161=[1]Sheet1!$L$3,VLOOKUP(CE161,[1]Sheet1!$P$3:$Q$6,2,TRUE),VLOOKUP(CE161,[1]Sheet1!$R$3:$S$6,2,TRUE))),0),INDEX([1]Sheet1!$I:$I,MATCH(CH161,[1]Sheet1!$A:$A,0)))</f>
        <v>3</v>
      </c>
      <c r="CL161" s="15">
        <f>INDEX([1]Sheet1!D:D,MATCH($CI161,[1]Sheet1!$A:$A,0))</f>
        <v>0</v>
      </c>
      <c r="CM161" s="15">
        <f>INDEX([1]Sheet1!E:E,MATCH($CI161,[1]Sheet1!$A:$A,0))</f>
        <v>0</v>
      </c>
      <c r="CN161" s="15">
        <f>INDEX([1]Sheet1!F:F,MATCH($CI161,[1]Sheet1!$A:$A,0))</f>
        <v>0</v>
      </c>
      <c r="CO161" s="15"/>
      <c r="CP161" s="16">
        <f>IF(COUNTA(CO161)&gt;0,MIN(MIN(SUMPRODUCT(CI161:CK161,CL161:CN161),INDEX([1]Sheet1!$H:$H,MATCH(CH161,[1]Sheet1!$A:$A,0)))+1,5),MIN(SUMPRODUCT(CI161:CK161,CL161:CN161),INDEX([1]Sheet1!$H:$H,MATCH(CH161,[1]Sheet1!$A:$A,0))))</f>
        <v>0</v>
      </c>
      <c r="CQ161" s="17" t="e">
        <f>SUMIFS([1]Rubric!Y:Y,[1]Rubric!V:V,BN161,[1]Rubric!W:W,P161)</f>
        <v>#VALUE!</v>
      </c>
      <c r="CR161" s="17" t="e">
        <f>INDEX([1]Rubric!D:D,MATCH(BP161,[1]Rubric!#REF!,0))</f>
        <v>#REF!</v>
      </c>
      <c r="CS161" s="17" t="e">
        <f>INDEX([1]Rubric!E:E,MATCH(Q161,[1]Rubric!#REF!,0))</f>
        <v>#REF!</v>
      </c>
      <c r="CT161" s="18" t="e">
        <f>SUM(CQ161:CS161)*[1]Rubric!$A$3</f>
        <v>#VALUE!</v>
      </c>
      <c r="CU161" s="29"/>
    </row>
    <row r="162" spans="1:99" ht="409.5" x14ac:dyDescent="0.25">
      <c r="A162">
        <v>161</v>
      </c>
      <c r="B162" s="21" t="s">
        <v>2098</v>
      </c>
      <c r="C162" t="str">
        <f t="shared" si="12"/>
        <v>161 - Bazaarvoice</v>
      </c>
      <c r="D162">
        <v>0</v>
      </c>
      <c r="E162" t="s">
        <v>2099</v>
      </c>
      <c r="F162" s="1" t="s">
        <v>2100</v>
      </c>
      <c r="G162" s="1" t="str">
        <f>IFERROR(INDEX([1]Apollo!$C$2:$R$2344,MATCH($C162,[1]Apollo!$B$2:$B$2344,0),MATCH(G$1,[1]Apollo!$C$1:$R$1,0)),"")</f>
        <v/>
      </c>
      <c r="H162" s="1"/>
      <c r="I162" s="1" t="str">
        <f>IFERROR(INDEX([1]Apollo!$C$2:$R$2344,MATCH($C162,[1]Apollo!$B$2:$B$2344,0),MATCH(I$1,[1]Apollo!$C$1:$R$1,0)),"")</f>
        <v/>
      </c>
      <c r="J162" t="s">
        <v>415</v>
      </c>
      <c r="K162" s="1" t="str">
        <f>IFERROR(INDEX([1]Apollo!$C$2:$R$2344,MATCH($C162,[1]Apollo!$B$2:$B$2344,0),MATCH(K$1,[1]Apollo!$C$1:$R$1,0)),"")</f>
        <v/>
      </c>
      <c r="L162" s="1" t="str">
        <f>IFERROR(INDEX([1]Apollo!$C$2:$R$2344,MATCH($C162,[1]Apollo!$B$2:$B$2344,0),MATCH(L$1,[1]Apollo!$C$1:$R$1,0)),"")</f>
        <v/>
      </c>
      <c r="M162" s="1" t="s">
        <v>2101</v>
      </c>
      <c r="N162" s="1" t="s">
        <v>2102</v>
      </c>
      <c r="O162" s="1" t="str">
        <f>IFERROR(INDEX([1]Apollo!$C$2:$R$2344,MATCH($C162,[1]Apollo!$B$2:$B$2344,0),MATCH(O$1,[1]Apollo!$C$1:$R$1,0)),"")</f>
        <v/>
      </c>
      <c r="P162" s="1">
        <v>4.5</v>
      </c>
      <c r="Q162" s="1">
        <v>4</v>
      </c>
      <c r="R162" s="12">
        <v>214396</v>
      </c>
      <c r="S162" s="12">
        <v>202983</v>
      </c>
      <c r="T162" s="13">
        <v>38473</v>
      </c>
      <c r="U162" t="s">
        <v>99</v>
      </c>
      <c r="V162" s="1" t="str">
        <f>IFERROR(INDEX([1]Apollo!$C$2:$R$2344,MATCH($C162,[1]Apollo!$B$2:$B$2344,0),MATCH(V$1,[1]Apollo!$C$1:$R$1,0)),"")</f>
        <v/>
      </c>
      <c r="W162" t="s">
        <v>231</v>
      </c>
      <c r="X162" s="1" t="str">
        <f>IFERROR(INDEX([1]Apollo!$C$2:$R$2344,MATCH($C162,[1]Apollo!$B$2:$B$2344,0),MATCH(X$1,[1]Apollo!$C$1:$R$1,0)),"")</f>
        <v/>
      </c>
      <c r="Y162" s="1" t="str">
        <f>IFERROR(INDEX([1]Apollo!$C$2:$R$2344,MATCH($C162,[1]Apollo!$B$2:$B$2344,0),MATCH(Y$1,[1]Apollo!$C$1:$R$1,0)),"")</f>
        <v/>
      </c>
      <c r="Z162" s="1" t="str">
        <f>IFERROR(INDEX([1]Apollo!$C$2:$R$2344,MATCH($C162,[1]Apollo!$B$2:$B$2344,0),MATCH(Z$1,[1]Apollo!$C$1:$R$1,0)),"")</f>
        <v/>
      </c>
      <c r="AA162" s="2" t="str">
        <f>IFERROR(INDEX([1]Apollo!$C$2:$R$2344,MATCH($C162,[1]Apollo!$B$2:$B$2344,0),MATCH(AA$1,[1]Apollo!$C$1:$R$1,0)),"")</f>
        <v/>
      </c>
      <c r="AB162" s="3" t="str">
        <f>IFERROR(INDEX([1]Apollo!$C$2:$R$2344,MATCH($C162,[1]Apollo!$B$2:$B$2344,0),MATCH(AB$1,[1]Apollo!$C$1:$R$1,0)),"")</f>
        <v/>
      </c>
      <c r="AC162" t="s">
        <v>2103</v>
      </c>
      <c r="AD162" s="1" t="str">
        <f>IFERROR(INDEX([1]Apollo!$C$2:$R$2344,MATCH($C162,[1]Apollo!$B$2:$B$2344,0),MATCH(AD$1,[1]Apollo!$C$1:$R$1,0)),"")</f>
        <v/>
      </c>
      <c r="AE162" s="14" t="s">
        <v>2104</v>
      </c>
      <c r="AF162" s="1" t="s">
        <v>168</v>
      </c>
      <c r="AG162" s="1" t="s">
        <v>169</v>
      </c>
      <c r="AH162" s="14" t="s">
        <v>2104</v>
      </c>
      <c r="AI162" s="1" t="s">
        <v>2105</v>
      </c>
      <c r="AJ162" s="14" t="s">
        <v>2104</v>
      </c>
      <c r="AK162" s="1" t="s">
        <v>170</v>
      </c>
      <c r="AL162" s="1" t="s">
        <v>106</v>
      </c>
      <c r="AM162" s="1" t="s">
        <v>1610</v>
      </c>
      <c r="AN162" s="1" t="s">
        <v>360</v>
      </c>
      <c r="AO162" s="1" t="s">
        <v>106</v>
      </c>
      <c r="AP162" s="1" t="s">
        <v>172</v>
      </c>
      <c r="AQ162" s="1" t="e">
        <f>AE162=#REF!</f>
        <v>#REF!</v>
      </c>
      <c r="AR162" t="s">
        <v>2106</v>
      </c>
      <c r="AS162" s="1" t="str">
        <f>IFERROR(INDEX([1]Apollo!$C$2:$R$2344,MATCH($C162,[1]Apollo!$B$2:$B$2344,0),MATCH(AS$1,[1]Apollo!$C$1:$R$1,0)),"")</f>
        <v/>
      </c>
      <c r="AT162" s="1" t="str">
        <f t="shared" si="13"/>
        <v>http://www.linkedin.com/company/bazaarvoice</v>
      </c>
      <c r="AU162" s="1" t="str">
        <f t="shared" si="14"/>
        <v>http://www.linkedin.com/company/bazaarvoice/insights</v>
      </c>
      <c r="AV162" t="s">
        <v>174</v>
      </c>
      <c r="AW162" s="1">
        <v>1300</v>
      </c>
      <c r="AX162" s="1" t="str">
        <f>VLOOKUP(AW162,[1]Sheet1!$K$1:$L$4,2,TRUE)</f>
        <v>&lt;10,000</v>
      </c>
      <c r="AY162" t="s">
        <v>114</v>
      </c>
      <c r="AZ162" t="s">
        <v>114</v>
      </c>
      <c r="BA162" s="23">
        <f>INDEX('[1]Glassdoor Scores'!C:C,MATCH($A162,'[1]Glassdoor Scores'!$A:$A,0))</f>
        <v>4.3</v>
      </c>
      <c r="BB162" t="str">
        <f>INDEX('[1]Glassdoor Scores'!B:B,MATCH($A162,'[1]Glassdoor Scores'!$A:$A,0))</f>
        <v>Gusto</v>
      </c>
      <c r="BC162">
        <f>INDEX('[1]Glassdoor Scores'!D:D,MATCH($A162,'[1]Glassdoor Scores'!$A:$A,0))</f>
        <v>1100</v>
      </c>
      <c r="BD162">
        <f>INDEX('[1]Glassdoor Scores'!E:E,MATCH($A162,'[1]Glassdoor Scores'!$A:$A,0))</f>
        <v>4.0999999999999996</v>
      </c>
      <c r="BE162">
        <f>INDEX('[1]Glassdoor Scores'!F:F,MATCH($A162,'[1]Glassdoor Scores'!$A:$A,0))</f>
        <v>4</v>
      </c>
      <c r="BF162" s="17">
        <f>INDEX('[1]Glassdoor Scores'!G:G,MATCH($A162,'[1]Glassdoor Scores'!$A:$A,0))</f>
        <v>4.5</v>
      </c>
      <c r="BG162" s="17">
        <f>INDEX('[1]Glassdoor Scores'!H:H,MATCH($A162,'[1]Glassdoor Scores'!$A:$A,0))</f>
        <v>0.93</v>
      </c>
      <c r="BH162" t="e">
        <f>BA162&lt;#REF!</f>
        <v>#REF!</v>
      </c>
      <c r="BI162" t="e">
        <f>BB162&gt;#REF!</f>
        <v>#REF!</v>
      </c>
      <c r="BJ162" t="e">
        <f>BC162&gt;#REF!</f>
        <v>#REF!</v>
      </c>
      <c r="BK162" t="e">
        <f>BD162&gt;#REF!</f>
        <v>#REF!</v>
      </c>
      <c r="BL162" t="e">
        <f>BE162&gt;#REF!</f>
        <v>#REF!</v>
      </c>
      <c r="BM162" t="e">
        <f>BF162&gt;#REF!</f>
        <v>#REF!</v>
      </c>
      <c r="BN162" t="s">
        <v>440</v>
      </c>
      <c r="BO162" s="1" t="s">
        <v>2107</v>
      </c>
      <c r="BP162">
        <v>4</v>
      </c>
      <c r="BQ162">
        <v>0</v>
      </c>
      <c r="BR162" s="1" t="s">
        <v>2108</v>
      </c>
      <c r="BS162" t="s">
        <v>2109</v>
      </c>
      <c r="BT162" s="1" t="s">
        <v>2110</v>
      </c>
      <c r="BU162" s="1"/>
      <c r="BV162" s="1"/>
      <c r="BW162" s="1"/>
      <c r="BX162" s="1"/>
      <c r="BY162" s="1"/>
      <c r="BZ162" s="1"/>
      <c r="CA162" s="1"/>
      <c r="CB162" s="1">
        <v>25</v>
      </c>
      <c r="CC162" s="6">
        <v>0.19</v>
      </c>
      <c r="CD162" s="1">
        <v>1720</v>
      </c>
      <c r="CE162" s="6">
        <v>0.01</v>
      </c>
      <c r="CF162" s="6">
        <f t="shared" si="15"/>
        <v>1.4534883720930232E-2</v>
      </c>
      <c r="CG162" s="7">
        <f t="shared" si="16"/>
        <v>1.323076923076923</v>
      </c>
      <c r="CH162" s="1">
        <v>1</v>
      </c>
      <c r="CI162">
        <f>IFERROR(IF(AX162=[1]Sheet1!$L$2,VLOOKUP(CB162,[1]Sheet1!$X$3:$Y$7,2,TRUE),IF(AX162=[1]Sheet1!$L$3,VLOOKUP(CB162,[1]Sheet1!$Z$3:$AA$7,2,TRUE),VLOOKUP(CB162,[1]Sheet1!$AB$3:$AC$7,2,TRUE))),0)</f>
        <v>3</v>
      </c>
      <c r="CJ162" s="1">
        <f>IFERROR(VLOOKUP(CC162,[1]Sheet1!$U$3:$V$7,2,TRUE),0)</f>
        <v>4</v>
      </c>
      <c r="CK162" s="1">
        <f>MIN(IFERROR(IF(AX162=[1]Sheet1!$L$2,VLOOKUP(CE162,[1]Sheet1!$N$3:$O$7,2,TRUE),IF(AX162=[1]Sheet1!$L$3,VLOOKUP(CE162,[1]Sheet1!$P$3:$Q$6,2,TRUE),VLOOKUP(CE162,[1]Sheet1!$R$3:$S$6,2,TRUE))),0),INDEX([1]Sheet1!$I:$I,MATCH(CH162,[1]Sheet1!$A:$A,0)))</f>
        <v>3</v>
      </c>
      <c r="CL162" s="15">
        <f>INDEX([1]Sheet1!D:D,MATCH($CI162,[1]Sheet1!$A:$A,0))</f>
        <v>0</v>
      </c>
      <c r="CM162" s="15">
        <f>INDEX([1]Sheet1!E:E,MATCH($CI162,[1]Sheet1!$A:$A,0))</f>
        <v>0</v>
      </c>
      <c r="CN162" s="15">
        <f>INDEX([1]Sheet1!F:F,MATCH($CI162,[1]Sheet1!$A:$A,0))</f>
        <v>0</v>
      </c>
      <c r="CO162" s="15"/>
      <c r="CP162" s="16">
        <f>IF(COUNTA(CO162)&gt;0,MIN(MIN(SUMPRODUCT(CI162:CK162,CL162:CN162),INDEX([1]Sheet1!$H:$H,MATCH(CH162,[1]Sheet1!$A:$A,0)))+1,5),MIN(SUMPRODUCT(CI162:CK162,CL162:CN162),INDEX([1]Sheet1!$H:$H,MATCH(CH162,[1]Sheet1!$A:$A,0))))</f>
        <v>0</v>
      </c>
      <c r="CQ162" s="17" t="e">
        <f>SUMIFS([1]Rubric!Y:Y,[1]Rubric!V:V,BN162,[1]Rubric!W:W,P162)</f>
        <v>#VALUE!</v>
      </c>
      <c r="CR162" s="17" t="e">
        <f>INDEX([1]Rubric!D:D,MATCH(BP162,[1]Rubric!#REF!,0))</f>
        <v>#REF!</v>
      </c>
      <c r="CS162" s="17" t="e">
        <f>INDEX([1]Rubric!E:E,MATCH(Q162,[1]Rubric!#REF!,0))</f>
        <v>#REF!</v>
      </c>
      <c r="CT162" s="18" t="e">
        <f>SUM(CQ162:CS162)*[1]Rubric!$A$3</f>
        <v>#VALUE!</v>
      </c>
      <c r="CU162" s="29"/>
    </row>
    <row r="163" spans="1:99" ht="409.5" x14ac:dyDescent="0.25">
      <c r="A163">
        <v>162</v>
      </c>
      <c r="B163" t="s">
        <v>2111</v>
      </c>
      <c r="C163" t="str">
        <f t="shared" si="12"/>
        <v>162 - Altimetrik Corp.</v>
      </c>
      <c r="D163">
        <v>0</v>
      </c>
      <c r="E163" t="s">
        <v>2112</v>
      </c>
      <c r="F163" s="1" t="s">
        <v>287</v>
      </c>
      <c r="G163" s="1" t="str">
        <f>IFERROR(INDEX([1]Apollo!$C$2:$R$2344,MATCH($C163,[1]Apollo!$B$2:$B$2344,0),MATCH(G$1,[1]Apollo!$C$1:$R$1,0)),"")</f>
        <v/>
      </c>
      <c r="H163" s="1" t="s">
        <v>458</v>
      </c>
      <c r="I163" s="1" t="str">
        <f>IFERROR(INDEX([1]Apollo!$C$2:$R$2344,MATCH($C163,[1]Apollo!$B$2:$B$2344,0),MATCH(I$1,[1]Apollo!$C$1:$R$1,0)),"")</f>
        <v/>
      </c>
      <c r="J163" t="s">
        <v>2113</v>
      </c>
      <c r="K163" s="1" t="str">
        <f>IFERROR(INDEX([1]Apollo!$C$2:$R$2344,MATCH($C163,[1]Apollo!$B$2:$B$2344,0),MATCH(K$1,[1]Apollo!$C$1:$R$1,0)),"")</f>
        <v/>
      </c>
      <c r="L163" s="1" t="str">
        <f>IFERROR(INDEX([1]Apollo!$C$2:$R$2344,MATCH($C163,[1]Apollo!$B$2:$B$2344,0),MATCH(L$1,[1]Apollo!$C$1:$R$1,0)),"")</f>
        <v/>
      </c>
      <c r="M163" s="1" t="s">
        <v>2114</v>
      </c>
      <c r="N163" s="1" t="s">
        <v>2115</v>
      </c>
      <c r="O163" s="1" t="str">
        <f>IFERROR(INDEX([1]Apollo!$C$2:$R$2344,MATCH($C163,[1]Apollo!$B$2:$B$2344,0),MATCH(O$1,[1]Apollo!$C$1:$R$1,0)),"")</f>
        <v/>
      </c>
      <c r="P163" s="1">
        <v>3</v>
      </c>
      <c r="Q163" s="1">
        <v>2</v>
      </c>
      <c r="R163" s="12">
        <v>54678</v>
      </c>
      <c r="S163" s="12">
        <v>49980</v>
      </c>
      <c r="T163" s="13">
        <v>41091</v>
      </c>
      <c r="U163" t="s">
        <v>99</v>
      </c>
      <c r="V163" s="1" t="str">
        <f>IFERROR(INDEX([1]Apollo!$C$2:$R$2344,MATCH($C163,[1]Apollo!$B$2:$B$2344,0),MATCH(V$1,[1]Apollo!$C$1:$R$1,0)),"")</f>
        <v/>
      </c>
      <c r="W163" t="s">
        <v>100</v>
      </c>
      <c r="X163" s="1" t="str">
        <f>IFERROR(INDEX([1]Apollo!$C$2:$R$2344,MATCH($C163,[1]Apollo!$B$2:$B$2344,0),MATCH(X$1,[1]Apollo!$C$1:$R$1,0)),"")</f>
        <v/>
      </c>
      <c r="Y163" s="1" t="str">
        <f>IFERROR(INDEX([1]Apollo!$C$2:$R$2344,MATCH($C163,[1]Apollo!$B$2:$B$2344,0),MATCH(Y$1,[1]Apollo!$C$1:$R$1,0)),"")</f>
        <v/>
      </c>
      <c r="Z163" s="1" t="str">
        <f>IFERROR(INDEX([1]Apollo!$C$2:$R$2344,MATCH($C163,[1]Apollo!$B$2:$B$2344,0),MATCH(Z$1,[1]Apollo!$C$1:$R$1,0)),"")</f>
        <v/>
      </c>
      <c r="AA163" s="2" t="str">
        <f>IFERROR(INDEX([1]Apollo!$C$2:$R$2344,MATCH($C163,[1]Apollo!$B$2:$B$2344,0),MATCH(AA$1,[1]Apollo!$C$1:$R$1,0)),"")</f>
        <v/>
      </c>
      <c r="AB163" s="3" t="str">
        <f>IFERROR(INDEX([1]Apollo!$C$2:$R$2344,MATCH($C163,[1]Apollo!$B$2:$B$2344,0),MATCH(AB$1,[1]Apollo!$C$1:$R$1,0)),"")</f>
        <v/>
      </c>
      <c r="AC163" t="s">
        <v>2116</v>
      </c>
      <c r="AD163" s="1" t="str">
        <f>IFERROR(INDEX([1]Apollo!$C$2:$R$2344,MATCH($C163,[1]Apollo!$B$2:$B$2344,0),MATCH(AD$1,[1]Apollo!$C$1:$R$1,0)),"")</f>
        <v/>
      </c>
      <c r="AE163" s="14" t="s">
        <v>2117</v>
      </c>
      <c r="AF163" s="1" t="s">
        <v>1624</v>
      </c>
      <c r="AG163" s="1" t="s">
        <v>169</v>
      </c>
      <c r="AH163" s="14" t="s">
        <v>2118</v>
      </c>
      <c r="AI163" s="1" t="s">
        <v>2119</v>
      </c>
      <c r="AJ163" s="14" t="s">
        <v>2117</v>
      </c>
      <c r="AK163" s="1" t="s">
        <v>2120</v>
      </c>
      <c r="AL163" s="1" t="s">
        <v>2121</v>
      </c>
      <c r="AM163" s="1" t="s">
        <v>2122</v>
      </c>
      <c r="AN163" s="1" t="s">
        <v>360</v>
      </c>
      <c r="AO163" s="1" t="s">
        <v>245</v>
      </c>
      <c r="AP163" s="1" t="s">
        <v>2123</v>
      </c>
      <c r="AQ163" s="1" t="e">
        <f>AE163=#REF!</f>
        <v>#REF!</v>
      </c>
      <c r="AR163" t="s">
        <v>2124</v>
      </c>
      <c r="AS163" s="1" t="str">
        <f>IFERROR(INDEX([1]Apollo!$C$2:$R$2344,MATCH($C163,[1]Apollo!$B$2:$B$2344,0),MATCH(AS$1,[1]Apollo!$C$1:$R$1,0)),"")</f>
        <v/>
      </c>
      <c r="AT163" s="1" t="str">
        <f t="shared" si="13"/>
        <v>http://www.linkedin.com/company/775402</v>
      </c>
      <c r="AU163" s="1" t="str">
        <f t="shared" si="14"/>
        <v>http://www.linkedin.com/company/775402/insights</v>
      </c>
      <c r="AV163" t="s">
        <v>112</v>
      </c>
      <c r="AW163" s="1" t="str">
        <f>IFERROR(INDEX([1]Apollo!$C$2:$R$2344,MATCH($C163,[1]Apollo!$B$2:$B$2344,0),MATCH(AW$1,[1]Apollo!$C$1:$R$1,0)),"")</f>
        <v/>
      </c>
      <c r="AX163" s="1" t="e">
        <f>VLOOKUP(AW163,[1]Sheet1!$K$1:$L$4,2,TRUE)</f>
        <v>#N/A</v>
      </c>
      <c r="AY163" t="s">
        <v>114</v>
      </c>
      <c r="AZ163" t="s">
        <v>113</v>
      </c>
      <c r="BA163" s="4">
        <f>INDEX('[1]Glassdoor Scores'!C:C,MATCH($A163,'[1]Glassdoor Scores'!$A:$A,0))</f>
        <v>4.2</v>
      </c>
      <c r="BB163" t="str">
        <f>INDEX('[1]Glassdoor Scores'!B:B,MATCH($A163,'[1]Glassdoor Scores'!$A:$A,0))</f>
        <v>Rubrik</v>
      </c>
      <c r="BC163">
        <f>INDEX('[1]Glassdoor Scores'!D:D,MATCH($A163,'[1]Glassdoor Scores'!$A:$A,0))</f>
        <v>920</v>
      </c>
      <c r="BD163">
        <f>INDEX('[1]Glassdoor Scores'!E:E,MATCH($A163,'[1]Glassdoor Scores'!$A:$A,0))</f>
        <v>3.8</v>
      </c>
      <c r="BE163">
        <f>INDEX('[1]Glassdoor Scores'!F:F,MATCH($A163,'[1]Glassdoor Scores'!$A:$A,0))</f>
        <v>4</v>
      </c>
      <c r="BF163" s="5">
        <f>INDEX('[1]Glassdoor Scores'!G:G,MATCH($A163,'[1]Glassdoor Scores'!$A:$A,0))</f>
        <v>4.4000000000000004</v>
      </c>
      <c r="BG163" s="5">
        <f>INDEX('[1]Glassdoor Scores'!H:H,MATCH($A163,'[1]Glassdoor Scores'!$A:$A,0))</f>
        <v>0.91</v>
      </c>
      <c r="BH163" t="e">
        <f>BA163&lt;#REF!</f>
        <v>#REF!</v>
      </c>
      <c r="BI163" t="e">
        <f>BB163&gt;#REF!</f>
        <v>#REF!</v>
      </c>
      <c r="BJ163" t="e">
        <f>BC163&gt;#REF!</f>
        <v>#REF!</v>
      </c>
      <c r="BK163" t="e">
        <f>BD163&gt;#REF!</f>
        <v>#REF!</v>
      </c>
      <c r="BL163" t="e">
        <f>BE163&gt;#REF!</f>
        <v>#REF!</v>
      </c>
      <c r="BM163" t="e">
        <f>BF163&gt;#REF!</f>
        <v>#REF!</v>
      </c>
      <c r="BN163" t="s">
        <v>175</v>
      </c>
      <c r="BO163" s="1" t="s">
        <v>2125</v>
      </c>
      <c r="BP163">
        <v>4</v>
      </c>
      <c r="BQ163">
        <v>0</v>
      </c>
      <c r="BR163" s="1" t="s">
        <v>2126</v>
      </c>
      <c r="BS163" t="s">
        <v>2127</v>
      </c>
      <c r="BT163" s="1" t="s">
        <v>2128</v>
      </c>
      <c r="BU163" s="1"/>
      <c r="BV163" s="1"/>
      <c r="BW163" s="1"/>
      <c r="BX163" s="1"/>
      <c r="BY163" s="1"/>
      <c r="BZ163" s="1"/>
      <c r="CA163" s="1"/>
      <c r="CB163" s="1">
        <v>35</v>
      </c>
      <c r="CC163" s="6">
        <v>0.75</v>
      </c>
      <c r="CD163" s="1">
        <v>6532</v>
      </c>
      <c r="CE163" s="6">
        <v>0</v>
      </c>
      <c r="CF163" s="6">
        <f t="shared" si="15"/>
        <v>5.3582363747703612E-3</v>
      </c>
      <c r="CG163" s="7" t="e">
        <f t="shared" si="16"/>
        <v>#VALUE!</v>
      </c>
      <c r="CH163" s="1">
        <v>1</v>
      </c>
      <c r="CI163">
        <f>IFERROR(IF(AX163=[1]Sheet1!$L$2,VLOOKUP(CB163,[1]Sheet1!$X$3:$Y$7,2,TRUE),IF(AX163=[1]Sheet1!$L$3,VLOOKUP(CB163,[1]Sheet1!$Z$3:$AA$7,2,TRUE),VLOOKUP(CB163,[1]Sheet1!$AB$3:$AC$7,2,TRUE))),0)</f>
        <v>0</v>
      </c>
      <c r="CJ163" s="1">
        <f>IFERROR(VLOOKUP(CC163,[1]Sheet1!$U$3:$V$7,2,TRUE),0)</f>
        <v>5</v>
      </c>
      <c r="CK163" s="1">
        <f>MIN(IFERROR(IF(AX163=[1]Sheet1!$L$2,VLOOKUP(CE163,[1]Sheet1!$N$3:$O$7,2,TRUE),IF(AX163=[1]Sheet1!$L$3,VLOOKUP(CE163,[1]Sheet1!$P$3:$Q$6,2,TRUE),VLOOKUP(CE163,[1]Sheet1!$R$3:$S$6,2,TRUE))),0),INDEX([1]Sheet1!$I:$I,MATCH(CH163,[1]Sheet1!$A:$A,0)))</f>
        <v>0</v>
      </c>
      <c r="CL163" s="15" t="e">
        <f>INDEX([1]Sheet1!D:D,MATCH($CI163,[1]Sheet1!$A:$A,0))</f>
        <v>#N/A</v>
      </c>
      <c r="CM163" s="15" t="e">
        <f>INDEX([1]Sheet1!E:E,MATCH($CI163,[1]Sheet1!$A:$A,0))</f>
        <v>#N/A</v>
      </c>
      <c r="CN163" s="15" t="e">
        <f>INDEX([1]Sheet1!F:F,MATCH($CI163,[1]Sheet1!$A:$A,0))</f>
        <v>#N/A</v>
      </c>
      <c r="CO163" s="15"/>
      <c r="CP163" s="16" t="e">
        <f>MIN(SUMPRODUCT(CI163:CK163,CL163:CN163),INDEX([1]Sheet1!$H:$H,MATCH(CH163,[1]Sheet1!$A:$A,0)))</f>
        <v>#N/A</v>
      </c>
      <c r="CQ163" s="17" t="e">
        <f>SUMIFS([1]Rubric!Y:Y,[1]Rubric!V:V,BN163,[1]Rubric!W:W,P163)</f>
        <v>#VALUE!</v>
      </c>
      <c r="CR163" s="5" t="e">
        <f>INDEX([1]Rubric!D:D,MATCH(BP163,[1]Rubric!#REF!,0))</f>
        <v>#REF!</v>
      </c>
      <c r="CS163" s="5" t="e">
        <f>INDEX([1]Rubric!E:E,MATCH(Q163,[1]Rubric!#REF!,0))</f>
        <v>#REF!</v>
      </c>
      <c r="CT163" s="18" t="e">
        <f>SUM(CQ163:CS163)*[1]Rubric!$A$3</f>
        <v>#VALUE!</v>
      </c>
      <c r="CU163" s="29"/>
    </row>
    <row r="164" spans="1:99" ht="409.5" x14ac:dyDescent="0.25">
      <c r="A164">
        <v>163</v>
      </c>
      <c r="B164" t="s">
        <v>2129</v>
      </c>
      <c r="C164" t="str">
        <f t="shared" si="12"/>
        <v>163 - CI&amp;T</v>
      </c>
      <c r="D164">
        <v>0</v>
      </c>
      <c r="E164" t="s">
        <v>2130</v>
      </c>
      <c r="F164" s="1" t="s">
        <v>2131</v>
      </c>
      <c r="G164" s="1" t="str">
        <f>IFERROR(INDEX([1]Apollo!$C$2:$R$2344,MATCH($C164,[1]Apollo!$B$2:$B$2344,0),MATCH(G$1,[1]Apollo!$C$1:$R$1,0)),"")</f>
        <v/>
      </c>
      <c r="H164" s="1" t="s">
        <v>885</v>
      </c>
      <c r="I164" s="1" t="str">
        <f>IFERROR(INDEX([1]Apollo!$C$2:$R$2344,MATCH($C164,[1]Apollo!$B$2:$B$2344,0),MATCH(I$1,[1]Apollo!$C$1:$R$1,0)),"")</f>
        <v/>
      </c>
      <c r="J164" t="s">
        <v>1489</v>
      </c>
      <c r="K164" s="1" t="str">
        <f>IFERROR(INDEX([1]Apollo!$C$2:$R$2344,MATCH($C164,[1]Apollo!$B$2:$B$2344,0),MATCH(K$1,[1]Apollo!$C$1:$R$1,0)),"")</f>
        <v/>
      </c>
      <c r="L164" s="1" t="str">
        <f>IFERROR(INDEX([1]Apollo!$C$2:$R$2344,MATCH($C164,[1]Apollo!$B$2:$B$2344,0),MATCH(L$1,[1]Apollo!$C$1:$R$1,0)),"")</f>
        <v/>
      </c>
      <c r="M164" s="1" t="s">
        <v>2132</v>
      </c>
      <c r="N164" s="1" t="s">
        <v>2133</v>
      </c>
      <c r="O164" s="1" t="str">
        <f>IFERROR(INDEX([1]Apollo!$C$2:$R$2344,MATCH($C164,[1]Apollo!$B$2:$B$2344,0),MATCH(O$1,[1]Apollo!$C$1:$R$1,0)),"")</f>
        <v/>
      </c>
      <c r="P164" s="1">
        <v>3</v>
      </c>
      <c r="Q164" s="1">
        <v>1</v>
      </c>
      <c r="R164" s="12">
        <v>31440</v>
      </c>
      <c r="S164" s="12">
        <v>28350</v>
      </c>
      <c r="T164" s="13">
        <v>34700</v>
      </c>
      <c r="U164" t="s">
        <v>188</v>
      </c>
      <c r="V164" s="1" t="str">
        <f>IFERROR(INDEX([1]Apollo!$C$2:$R$2344,MATCH($C164,[1]Apollo!$B$2:$B$2344,0),MATCH(V$1,[1]Apollo!$C$1:$R$1,0)),"")</f>
        <v/>
      </c>
      <c r="W164" t="s">
        <v>165</v>
      </c>
      <c r="X164" s="1" t="str">
        <f>IFERROR(INDEX([1]Apollo!$C$2:$R$2344,MATCH($C164,[1]Apollo!$B$2:$B$2344,0),MATCH(X$1,[1]Apollo!$C$1:$R$1,0)),"")</f>
        <v/>
      </c>
      <c r="Y164" s="1" t="str">
        <f>IFERROR(INDEX([1]Apollo!$C$2:$R$2344,MATCH($C164,[1]Apollo!$B$2:$B$2344,0),MATCH(Y$1,[1]Apollo!$C$1:$R$1,0)),"")</f>
        <v/>
      </c>
      <c r="Z164" s="1" t="str">
        <f>IFERROR(INDEX([1]Apollo!$C$2:$R$2344,MATCH($C164,[1]Apollo!$B$2:$B$2344,0),MATCH(Z$1,[1]Apollo!$C$1:$R$1,0)),"")</f>
        <v/>
      </c>
      <c r="AA164" s="2" t="str">
        <f>IFERROR(INDEX([1]Apollo!$C$2:$R$2344,MATCH($C164,[1]Apollo!$B$2:$B$2344,0),MATCH(AA$1,[1]Apollo!$C$1:$R$1,0)),"")</f>
        <v/>
      </c>
      <c r="AB164" s="3" t="str">
        <f>IFERROR(INDEX([1]Apollo!$C$2:$R$2344,MATCH($C164,[1]Apollo!$B$2:$B$2344,0),MATCH(AB$1,[1]Apollo!$C$1:$R$1,0)),"")</f>
        <v/>
      </c>
      <c r="AC164" t="s">
        <v>2134</v>
      </c>
      <c r="AD164" s="1" t="str">
        <f>IFERROR(INDEX([1]Apollo!$C$2:$R$2344,MATCH($C164,[1]Apollo!$B$2:$B$2344,0),MATCH(AD$1,[1]Apollo!$C$1:$R$1,0)),"")</f>
        <v/>
      </c>
      <c r="AE164" s="14" t="s">
        <v>2135</v>
      </c>
      <c r="AF164" s="1" t="s">
        <v>1624</v>
      </c>
      <c r="AG164" s="1" t="s">
        <v>169</v>
      </c>
      <c r="AH164" s="1"/>
      <c r="AI164" s="1"/>
      <c r="AJ164" s="14" t="s">
        <v>2136</v>
      </c>
      <c r="AK164" s="1" t="s">
        <v>387</v>
      </c>
      <c r="AL164" s="1" t="s">
        <v>235</v>
      </c>
      <c r="AM164" s="1" t="s">
        <v>235</v>
      </c>
      <c r="AN164" s="1" t="s">
        <v>106</v>
      </c>
      <c r="AO164" s="1" t="s">
        <v>106</v>
      </c>
      <c r="AP164" s="1" t="s">
        <v>172</v>
      </c>
      <c r="AQ164" s="1" t="e">
        <f>AE164=#REF!</f>
        <v>#REF!</v>
      </c>
      <c r="AR164" t="s">
        <v>2137</v>
      </c>
      <c r="AS164" s="1" t="str">
        <f>IFERROR(INDEX([1]Apollo!$C$2:$R$2344,MATCH($C164,[1]Apollo!$B$2:$B$2344,0),MATCH(AS$1,[1]Apollo!$C$1:$R$1,0)),"")</f>
        <v/>
      </c>
      <c r="AT164" s="1" t="str">
        <f t="shared" si="13"/>
        <v>https://www.linkedin.com/company/ciandt/</v>
      </c>
      <c r="AU164" s="1" t="str">
        <f t="shared" si="14"/>
        <v>https://www.linkedin.com/company/ciandt//insights</v>
      </c>
      <c r="AV164" t="s">
        <v>112</v>
      </c>
      <c r="AW164" s="1" t="str">
        <f>IFERROR(INDEX([1]Apollo!$C$2:$R$2344,MATCH($C164,[1]Apollo!$B$2:$B$2344,0),MATCH(AW$1,[1]Apollo!$C$1:$R$1,0)),"")</f>
        <v/>
      </c>
      <c r="AX164" s="1" t="e">
        <f>VLOOKUP(AW164,[1]Sheet1!$K$1:$L$4,2,TRUE)</f>
        <v>#N/A</v>
      </c>
      <c r="AY164" t="s">
        <v>114</v>
      </c>
      <c r="AZ164" t="s">
        <v>113</v>
      </c>
      <c r="BA164" s="4">
        <f>INDEX('[1]Glassdoor Scores'!C:C,MATCH($A164,'[1]Glassdoor Scores'!$A:$A,0))</f>
        <v>3.9</v>
      </c>
      <c r="BB164" t="str">
        <f>INDEX('[1]Glassdoor Scores'!B:B,MATCH($A164,'[1]Glassdoor Scores'!$A:$A,0))</f>
        <v>Goldman Sachs</v>
      </c>
      <c r="BC164">
        <f>INDEX('[1]Glassdoor Scores'!D:D,MATCH($A164,'[1]Glassdoor Scores'!$A:$A,0))</f>
        <v>14500</v>
      </c>
      <c r="BD164">
        <f>INDEX('[1]Glassdoor Scores'!E:E,MATCH($A164,'[1]Glassdoor Scores'!$A:$A,0))</f>
        <v>2.8</v>
      </c>
      <c r="BE164">
        <f>INDEX('[1]Glassdoor Scores'!F:F,MATCH($A164,'[1]Glassdoor Scores'!$A:$A,0))</f>
        <v>3.6</v>
      </c>
      <c r="BF164" s="5">
        <f>INDEX('[1]Glassdoor Scores'!G:G,MATCH($A164,'[1]Glassdoor Scores'!$A:$A,0))</f>
        <v>3.9</v>
      </c>
      <c r="BG164" s="5">
        <f>INDEX('[1]Glassdoor Scores'!H:H,MATCH($A164,'[1]Glassdoor Scores'!$A:$A,0))</f>
        <v>0.82</v>
      </c>
      <c r="BH164" t="e">
        <f>BA164&lt;#REF!</f>
        <v>#REF!</v>
      </c>
      <c r="BI164" t="e">
        <f>BB164&gt;#REF!</f>
        <v>#REF!</v>
      </c>
      <c r="BJ164" t="e">
        <f>BC164&gt;#REF!</f>
        <v>#REF!</v>
      </c>
      <c r="BK164" t="e">
        <f>BD164&gt;#REF!</f>
        <v>#REF!</v>
      </c>
      <c r="BL164" t="e">
        <f>BE164&gt;#REF!</f>
        <v>#REF!</v>
      </c>
      <c r="BM164" t="e">
        <f>BF164&gt;#REF!</f>
        <v>#REF!</v>
      </c>
      <c r="BN164" t="s">
        <v>175</v>
      </c>
      <c r="BO164" s="1" t="s">
        <v>2138</v>
      </c>
      <c r="BP164">
        <v>4</v>
      </c>
      <c r="BQ164">
        <v>0</v>
      </c>
      <c r="BR164" s="1" t="s">
        <v>2139</v>
      </c>
      <c r="BS164" t="s">
        <v>2140</v>
      </c>
      <c r="BT164" s="1" t="s">
        <v>2141</v>
      </c>
      <c r="BU164" s="1"/>
      <c r="BV164" s="1"/>
      <c r="BW164" s="1"/>
      <c r="BX164" s="1"/>
      <c r="BY164" s="1"/>
      <c r="BZ164" s="1"/>
      <c r="CA164" s="1"/>
      <c r="CB164" s="1">
        <v>247</v>
      </c>
      <c r="CC164" s="6">
        <v>-0.16</v>
      </c>
      <c r="CD164" s="1">
        <v>8546</v>
      </c>
      <c r="CE164" s="6">
        <v>0.06</v>
      </c>
      <c r="CF164" s="6">
        <f t="shared" si="15"/>
        <v>2.8902410484437164E-2</v>
      </c>
      <c r="CG164" s="7" t="e">
        <f t="shared" si="16"/>
        <v>#VALUE!</v>
      </c>
      <c r="CH164" s="1">
        <v>1</v>
      </c>
      <c r="CI164">
        <f>IFERROR(IF(AX164=[1]Sheet1!$L$2,VLOOKUP(CB164,[1]Sheet1!$X$3:$Y$7,2,TRUE),IF(AX164=[1]Sheet1!$L$3,VLOOKUP(CB164,[1]Sheet1!$Z$3:$AA$7,2,TRUE),VLOOKUP(CB164,[1]Sheet1!$AB$3:$AC$7,2,TRUE))),0)</f>
        <v>0</v>
      </c>
      <c r="CJ164" s="1">
        <f>IFERROR(VLOOKUP(CC164,[1]Sheet1!$U$3:$V$7,2,TRUE),0)</f>
        <v>1</v>
      </c>
      <c r="CK164" s="1">
        <f>MIN(IFERROR(IF(AX164=[1]Sheet1!$L$2,VLOOKUP(CE164,[1]Sheet1!$N$3:$O$7,2,TRUE),IF(AX164=[1]Sheet1!$L$3,VLOOKUP(CE164,[1]Sheet1!$P$3:$Q$6,2,TRUE),VLOOKUP(CE164,[1]Sheet1!$R$3:$S$6,2,TRUE))),0),INDEX([1]Sheet1!$I:$I,MATCH(CH164,[1]Sheet1!$A:$A,0)))</f>
        <v>0</v>
      </c>
      <c r="CL164" s="15" t="e">
        <f>INDEX([1]Sheet1!D:D,MATCH($CI164,[1]Sheet1!$A:$A,0))</f>
        <v>#N/A</v>
      </c>
      <c r="CM164" s="15" t="e">
        <f>INDEX([1]Sheet1!E:E,MATCH($CI164,[1]Sheet1!$A:$A,0))</f>
        <v>#N/A</v>
      </c>
      <c r="CN164" s="15" t="e">
        <f>INDEX([1]Sheet1!F:F,MATCH($CI164,[1]Sheet1!$A:$A,0))</f>
        <v>#N/A</v>
      </c>
      <c r="CO164" s="15"/>
      <c r="CP164" s="16" t="e">
        <f>MIN(SUMPRODUCT(CI164:CK164,CL164:CN164),INDEX([1]Sheet1!$H:$H,MATCH(CH164,[1]Sheet1!$A:$A,0)))</f>
        <v>#N/A</v>
      </c>
      <c r="CQ164" s="17" t="e">
        <f>SUMIFS([1]Rubric!Y:Y,[1]Rubric!V:V,BN164,[1]Rubric!W:W,P164)</f>
        <v>#VALUE!</v>
      </c>
      <c r="CR164" s="5" t="e">
        <f>INDEX([1]Rubric!D:D,MATCH(BP164,[1]Rubric!#REF!,0))</f>
        <v>#REF!</v>
      </c>
      <c r="CS164" s="5" t="e">
        <f>INDEX([1]Rubric!E:E,MATCH(Q164,[1]Rubric!#REF!,0))</f>
        <v>#REF!</v>
      </c>
      <c r="CT164" s="18" t="e">
        <f>SUM(CQ164:CS164)*[1]Rubric!$A$3</f>
        <v>#VALUE!</v>
      </c>
      <c r="CU164" s="29"/>
    </row>
    <row r="165" spans="1:99" ht="409.5" x14ac:dyDescent="0.25">
      <c r="A165">
        <v>164</v>
      </c>
      <c r="B165" t="s">
        <v>2142</v>
      </c>
      <c r="C165" t="str">
        <f t="shared" si="12"/>
        <v>164 - Nagarro SE</v>
      </c>
      <c r="D165">
        <v>0</v>
      </c>
      <c r="E165" t="s">
        <v>2143</v>
      </c>
      <c r="F165" s="1" t="s">
        <v>2144</v>
      </c>
      <c r="G165" s="1" t="str">
        <f>IFERROR(INDEX([1]Apollo!$C$2:$R$2344,MATCH($C165,[1]Apollo!$B$2:$B$2344,0),MATCH(G$1,[1]Apollo!$C$1:$R$1,0)),"")</f>
        <v/>
      </c>
      <c r="H165" s="1" t="s">
        <v>885</v>
      </c>
      <c r="I165" s="1" t="str">
        <f>IFERROR(INDEX([1]Apollo!$C$2:$R$2344,MATCH($C165,[1]Apollo!$B$2:$B$2344,0),MATCH(I$1,[1]Apollo!$C$1:$R$1,0)),"")</f>
        <v/>
      </c>
      <c r="J165" t="s">
        <v>2145</v>
      </c>
      <c r="K165" s="1" t="str">
        <f>IFERROR(INDEX([1]Apollo!$C$2:$R$2344,MATCH($C165,[1]Apollo!$B$2:$B$2344,0),MATCH(K$1,[1]Apollo!$C$1:$R$1,0)),"")</f>
        <v/>
      </c>
      <c r="L165" s="1" t="str">
        <f>IFERROR(INDEX([1]Apollo!$C$2:$R$2344,MATCH($C165,[1]Apollo!$B$2:$B$2344,0),MATCH(L$1,[1]Apollo!$C$1:$R$1,0)),"")</f>
        <v/>
      </c>
      <c r="M165" s="1" t="s">
        <v>2146</v>
      </c>
      <c r="N165" s="1" t="s">
        <v>2147</v>
      </c>
      <c r="O165" s="1" t="str">
        <f>IFERROR(INDEX([1]Apollo!$C$2:$R$2344,MATCH($C165,[1]Apollo!$B$2:$B$2344,0),MATCH(O$1,[1]Apollo!$C$1:$R$1,0)),"")</f>
        <v/>
      </c>
      <c r="P165" s="1">
        <v>3</v>
      </c>
      <c r="Q165" s="1">
        <v>1</v>
      </c>
      <c r="R165" s="12">
        <v>153105</v>
      </c>
      <c r="S165" s="12">
        <v>143917</v>
      </c>
      <c r="T165" s="13">
        <v>35370</v>
      </c>
      <c r="U165" t="s">
        <v>99</v>
      </c>
      <c r="V165" s="1" t="str">
        <f>IFERROR(INDEX([1]Apollo!$C$2:$R$2344,MATCH($C165,[1]Apollo!$B$2:$B$2344,0),MATCH(V$1,[1]Apollo!$C$1:$R$1,0)),"")</f>
        <v/>
      </c>
      <c r="W165" t="s">
        <v>100</v>
      </c>
      <c r="X165" s="1" t="str">
        <f>IFERROR(INDEX([1]Apollo!$C$2:$R$2344,MATCH($C165,[1]Apollo!$B$2:$B$2344,0),MATCH(X$1,[1]Apollo!$C$1:$R$1,0)),"")</f>
        <v/>
      </c>
      <c r="Y165" s="1" t="str">
        <f>IFERROR(INDEX([1]Apollo!$C$2:$R$2344,MATCH($C165,[1]Apollo!$B$2:$B$2344,0),MATCH(Y$1,[1]Apollo!$C$1:$R$1,0)),"")</f>
        <v/>
      </c>
      <c r="Z165" s="1" t="str">
        <f>IFERROR(INDEX([1]Apollo!$C$2:$R$2344,MATCH($C165,[1]Apollo!$B$2:$B$2344,0),MATCH(Z$1,[1]Apollo!$C$1:$R$1,0)),"")</f>
        <v/>
      </c>
      <c r="AA165" s="2" t="str">
        <f>IFERROR(INDEX([1]Apollo!$C$2:$R$2344,MATCH($C165,[1]Apollo!$B$2:$B$2344,0),MATCH(AA$1,[1]Apollo!$C$1:$R$1,0)),"")</f>
        <v/>
      </c>
      <c r="AB165" s="3" t="str">
        <f>IFERROR(INDEX([1]Apollo!$C$2:$R$2344,MATCH($C165,[1]Apollo!$B$2:$B$2344,0),MATCH(AB$1,[1]Apollo!$C$1:$R$1,0)),"")</f>
        <v/>
      </c>
      <c r="AC165" t="s">
        <v>2148</v>
      </c>
      <c r="AD165" s="1" t="str">
        <f>IFERROR(INDEX([1]Apollo!$C$2:$R$2344,MATCH($C165,[1]Apollo!$B$2:$B$2344,0),MATCH(AD$1,[1]Apollo!$C$1:$R$1,0)),"")</f>
        <v/>
      </c>
      <c r="AE165" s="14" t="s">
        <v>2149</v>
      </c>
      <c r="AF165" s="1" t="s">
        <v>1672</v>
      </c>
      <c r="AG165" s="1" t="s">
        <v>169</v>
      </c>
      <c r="AH165" s="1"/>
      <c r="AI165" s="1"/>
      <c r="AJ165" s="14" t="s">
        <v>2150</v>
      </c>
      <c r="AK165" s="1" t="s">
        <v>311</v>
      </c>
      <c r="AL165" s="1" t="s">
        <v>106</v>
      </c>
      <c r="AM165" s="1" t="s">
        <v>171</v>
      </c>
      <c r="AN165" s="1" t="s">
        <v>106</v>
      </c>
      <c r="AO165" s="1" t="s">
        <v>1244</v>
      </c>
      <c r="AP165" s="1" t="s">
        <v>2151</v>
      </c>
      <c r="AQ165" s="1" t="e">
        <f>AE165=#REF!</f>
        <v>#REF!</v>
      </c>
      <c r="AR165" t="s">
        <v>2152</v>
      </c>
      <c r="AS165" s="1" t="str">
        <f>IFERROR(INDEX([1]Apollo!$C$2:$R$2344,MATCH($C165,[1]Apollo!$B$2:$B$2344,0),MATCH(AS$1,[1]Apollo!$C$1:$R$1,0)),"")</f>
        <v/>
      </c>
      <c r="AT165" s="1" t="str">
        <f t="shared" si="13"/>
        <v>http://www.linkedin.com/company/nagarro</v>
      </c>
      <c r="AU165" s="1" t="str">
        <f t="shared" si="14"/>
        <v>http://www.linkedin.com/company/nagarro/insights</v>
      </c>
      <c r="AV165" t="s">
        <v>137</v>
      </c>
      <c r="AW165" s="1">
        <v>22139</v>
      </c>
      <c r="AX165" s="1" t="str">
        <f>VLOOKUP(AW165,[1]Sheet1!$K$1:$L$4,2,TRUE)</f>
        <v>10,000-50,000</v>
      </c>
      <c r="AY165" t="s">
        <v>114</v>
      </c>
      <c r="AZ165" t="s">
        <v>113</v>
      </c>
      <c r="BA165" s="4">
        <f>INDEX('[1]Glassdoor Scores'!C:C,MATCH($A165,'[1]Glassdoor Scores'!$A:$A,0))</f>
        <v>4</v>
      </c>
      <c r="BB165" t="str">
        <f>INDEX('[1]Glassdoor Scores'!B:B,MATCH($A165,'[1]Glassdoor Scores'!$A:$A,0))</f>
        <v>Acorns</v>
      </c>
      <c r="BC165">
        <f>INDEX('[1]Glassdoor Scores'!D:D,MATCH($A165,'[1]Glassdoor Scores'!$A:$A,0))</f>
        <v>320</v>
      </c>
      <c r="BD165">
        <f>INDEX('[1]Glassdoor Scores'!E:E,MATCH($A165,'[1]Glassdoor Scores'!$A:$A,0))</f>
        <v>3.8</v>
      </c>
      <c r="BE165">
        <f>INDEX('[1]Glassdoor Scores'!F:F,MATCH($A165,'[1]Glassdoor Scores'!$A:$A,0))</f>
        <v>3.7</v>
      </c>
      <c r="BF165" s="5">
        <f>INDEX('[1]Glassdoor Scores'!G:G,MATCH($A165,'[1]Glassdoor Scores'!$A:$A,0))</f>
        <v>4.0999999999999996</v>
      </c>
      <c r="BG165" s="5">
        <f>INDEX('[1]Glassdoor Scores'!H:H,MATCH($A165,'[1]Glassdoor Scores'!$A:$A,0))</f>
        <v>0.86</v>
      </c>
      <c r="BH165" t="e">
        <f>BA165&lt;#REF!</f>
        <v>#REF!</v>
      </c>
      <c r="BI165" t="e">
        <f>BB165&gt;#REF!</f>
        <v>#REF!</v>
      </c>
      <c r="BJ165" t="e">
        <f>BC165&gt;#REF!</f>
        <v>#REF!</v>
      </c>
      <c r="BK165" t="e">
        <f>BD165&gt;#REF!</f>
        <v>#REF!</v>
      </c>
      <c r="BL165" t="e">
        <f>BE165&gt;#REF!</f>
        <v>#REF!</v>
      </c>
      <c r="BM165" t="e">
        <f>BF165&gt;#REF!</f>
        <v>#REF!</v>
      </c>
      <c r="BN165" t="s">
        <v>175</v>
      </c>
      <c r="BO165" s="1" t="s">
        <v>2153</v>
      </c>
      <c r="BP165">
        <v>5</v>
      </c>
      <c r="BQ165">
        <v>0</v>
      </c>
      <c r="BR165" s="1" t="s">
        <v>2154</v>
      </c>
      <c r="BS165" t="s">
        <v>2155</v>
      </c>
      <c r="BT165" s="1" t="s">
        <v>2156</v>
      </c>
      <c r="BU165" s="1"/>
      <c r="BV165" s="1"/>
      <c r="BW165" s="1"/>
      <c r="BX165" s="1"/>
      <c r="BY165" s="1"/>
      <c r="BZ165" s="1"/>
      <c r="CA165" s="1"/>
      <c r="CB165" s="1">
        <v>454</v>
      </c>
      <c r="CC165" s="6">
        <v>-0.05</v>
      </c>
      <c r="CD165" s="1">
        <v>22373</v>
      </c>
      <c r="CE165" s="6">
        <v>0.03</v>
      </c>
      <c r="CF165" s="6">
        <f t="shared" si="15"/>
        <v>2.0292316631654227E-2</v>
      </c>
      <c r="CG165" s="7">
        <f t="shared" si="16"/>
        <v>1.010569583088667</v>
      </c>
      <c r="CH165" s="1">
        <v>1</v>
      </c>
      <c r="CI165">
        <f>IFERROR(IF(AX165=[1]Sheet1!$L$2,VLOOKUP(CB165,[1]Sheet1!$X$3:$Y$7,2,TRUE),IF(AX165=[1]Sheet1!$L$3,VLOOKUP(CB165,[1]Sheet1!$Z$3:$AA$7,2,TRUE),VLOOKUP(CB165,[1]Sheet1!$AB$3:$AC$7,2,TRUE))),0)</f>
        <v>4</v>
      </c>
      <c r="CJ165" s="1">
        <f>IFERROR(VLOOKUP(CC165,[1]Sheet1!$U$3:$V$7,2,TRUE),0)</f>
        <v>2</v>
      </c>
      <c r="CK165" s="1">
        <f>MIN(IFERROR(IF(AX165=[1]Sheet1!$L$2,VLOOKUP(CE165,[1]Sheet1!$N$3:$O$7,2,TRUE),IF(AX165=[1]Sheet1!$L$3,VLOOKUP(CE165,[1]Sheet1!$P$3:$Q$6,2,TRUE),VLOOKUP(CE165,[1]Sheet1!$R$3:$S$6,2,TRUE))),0),INDEX([1]Sheet1!$I:$I,MATCH(CH165,[1]Sheet1!$A:$A,0)))</f>
        <v>4</v>
      </c>
      <c r="CL165" s="15">
        <f>INDEX([1]Sheet1!D:D,MATCH($CI165,[1]Sheet1!$A:$A,0))</f>
        <v>0</v>
      </c>
      <c r="CM165" s="15">
        <f>INDEX([1]Sheet1!E:E,MATCH($CI165,[1]Sheet1!$A:$A,0))</f>
        <v>0.5</v>
      </c>
      <c r="CN165" s="15">
        <f>INDEX([1]Sheet1!F:F,MATCH($CI165,[1]Sheet1!$A:$A,0))</f>
        <v>0</v>
      </c>
      <c r="CO165" s="15"/>
      <c r="CP165" s="16">
        <f>MIN(SUMPRODUCT(CI165:CK165,CL165:CN165),INDEX([1]Sheet1!$H:$H,MATCH(CH165,[1]Sheet1!$A:$A,0)))</f>
        <v>1</v>
      </c>
      <c r="CQ165" s="17" t="e">
        <f>SUMIFS([1]Rubric!Y:Y,[1]Rubric!V:V,BN165,[1]Rubric!W:W,P165)</f>
        <v>#VALUE!</v>
      </c>
      <c r="CR165" s="5" t="e">
        <f>INDEX([1]Rubric!D:D,MATCH(BP165,[1]Rubric!#REF!,0))</f>
        <v>#REF!</v>
      </c>
      <c r="CS165" s="5" t="e">
        <f>INDEX([1]Rubric!E:E,MATCH(Q165,[1]Rubric!#REF!,0))</f>
        <v>#REF!</v>
      </c>
      <c r="CT165" s="18" t="e">
        <f>SUM(CQ165:CS165)*[1]Rubric!$A$3</f>
        <v>#VALUE!</v>
      </c>
      <c r="CU165" s="29"/>
    </row>
    <row r="166" spans="1:99" ht="409.5" x14ac:dyDescent="0.25">
      <c r="A166">
        <v>165</v>
      </c>
      <c r="B166" t="s">
        <v>2157</v>
      </c>
      <c r="C166" t="str">
        <f t="shared" si="12"/>
        <v>165 - Twoday</v>
      </c>
      <c r="D166">
        <v>0</v>
      </c>
      <c r="F166" s="1"/>
      <c r="G166" s="1" t="e">
        <f>INDEX([1]Apollo!$C$2:$R$2344,MATCH($C166,[1]Apollo!$A$2:$A$2344,0),MATCH(G$1,[1]Apollo!$C$1:$R$1,0))</f>
        <v>#N/A</v>
      </c>
      <c r="H166" s="1" t="s">
        <v>885</v>
      </c>
      <c r="I166" s="1" t="e">
        <f>INDEX([1]Apollo!$C$2:$R$2344,MATCH($C166,[1]Apollo!$A$2:$A$2344,0),MATCH(I$1,[1]Apollo!$C$1:$R$1,0))</f>
        <v>#N/A</v>
      </c>
      <c r="K166" s="1" t="e">
        <f>INDEX([1]Apollo!$C$2:$R$2344,MATCH($C166,[1]Apollo!$A$2:$A$2344,0),MATCH(K$1,[1]Apollo!$C$1:$R$1,0))</f>
        <v>#N/A</v>
      </c>
      <c r="L166" s="1" t="e">
        <f>INDEX([1]Apollo!$C$2:$R$2344,MATCH($C166,[1]Apollo!$A$2:$A$2344,0),MATCH(L$1,[1]Apollo!$C$1:$R$1,0))</f>
        <v>#N/A</v>
      </c>
      <c r="M166" s="1"/>
      <c r="N166" s="1"/>
      <c r="O166" s="1" t="e">
        <f>INDEX([1]Apollo!$C$2:$R$2344,MATCH($C166,[1]Apollo!$A$2:$A$2344,0),MATCH(O$1,[1]Apollo!$C$1:$R$1,0))</f>
        <v>#N/A</v>
      </c>
      <c r="P166" s="1">
        <v>3</v>
      </c>
      <c r="Q166" s="1">
        <v>1</v>
      </c>
      <c r="V166" s="1" t="e">
        <f>INDEX([1]Apollo!$C$2:$R$2344,MATCH($C166,[1]Apollo!$A$2:$A$2344,0),MATCH(V$1,[1]Apollo!$C$1:$R$1,0))</f>
        <v>#N/A</v>
      </c>
      <c r="X166" s="1" t="e">
        <f>INDEX([1]Apollo!$C$2:$R$2344,MATCH($C166,[1]Apollo!$A$2:$A$2344,0),MATCH(X$1,[1]Apollo!$C$1:$R$1,0))</f>
        <v>#N/A</v>
      </c>
      <c r="Y166" s="1" t="e">
        <f>INDEX([1]Apollo!$C$2:$R$2344,MATCH($C166,[1]Apollo!$A$2:$A$2344,0),MATCH(Y$1,[1]Apollo!$C$1:$R$1,0))</f>
        <v>#N/A</v>
      </c>
      <c r="Z166" s="1" t="e">
        <f>INDEX([1]Apollo!$C$2:$R$2344,MATCH($C166,[1]Apollo!$A$2:$A$2344,0),MATCH(Z$1,[1]Apollo!$C$1:$R$1,0))</f>
        <v>#N/A</v>
      </c>
      <c r="AA166" s="2" t="e">
        <f>INDEX([1]Apollo!$C$2:$R$2344,MATCH($C166,[1]Apollo!$A$2:$A$2344,0),MATCH(AA$1,[1]Apollo!$C$1:$R$1,0))</f>
        <v>#N/A</v>
      </c>
      <c r="AB166" s="3" t="e">
        <f>INDEX([1]Apollo!$C$2:$R$2344,MATCH($C166,[1]Apollo!$A$2:$A$2344,0),MATCH(AB$1,[1]Apollo!$C$1:$R$1,0))</f>
        <v>#N/A</v>
      </c>
      <c r="AD166" s="1" t="e">
        <f>INDEX([1]Apollo!$C$2:$R$2344,MATCH($C166,[1]Apollo!$A$2:$A$2344,0),MATCH(AD$1,[1]Apollo!$C$1:$R$1,0))</f>
        <v>#N/A</v>
      </c>
      <c r="AE166" s="14" t="s">
        <v>2158</v>
      </c>
      <c r="AF166" s="1" t="s">
        <v>1624</v>
      </c>
      <c r="AG166" s="1" t="s">
        <v>169</v>
      </c>
      <c r="AH166" s="1"/>
      <c r="AI166" s="1"/>
      <c r="AJ166" s="14" t="s">
        <v>2159</v>
      </c>
      <c r="AK166" s="1" t="s">
        <v>311</v>
      </c>
      <c r="AL166" s="1" t="s">
        <v>106</v>
      </c>
      <c r="AM166" s="1" t="s">
        <v>388</v>
      </c>
      <c r="AN166" s="1" t="s">
        <v>360</v>
      </c>
      <c r="AO166" s="1" t="s">
        <v>245</v>
      </c>
      <c r="AP166" s="1" t="s">
        <v>1084</v>
      </c>
      <c r="AQ166" s="1" t="e">
        <f>AE166=#REF!</f>
        <v>#REF!</v>
      </c>
      <c r="AS166" s="1" t="e">
        <f>INDEX([1]Apollo!$C$2:$R$2344,MATCH($C166,[1]Apollo!$A$2:$A$2344,0),MATCH(AS$1,[1]Apollo!$C$1:$R$1,0))</f>
        <v>#N/A</v>
      </c>
      <c r="AT166" s="1" t="e">
        <f t="shared" si="13"/>
        <v>#N/A</v>
      </c>
      <c r="AU166" s="1" t="e">
        <f t="shared" si="14"/>
        <v>#N/A</v>
      </c>
      <c r="AW166" s="1" t="e">
        <f>INDEX([1]Apollo!$C$2:$R$2344,MATCH($C166,[1]Apollo!$A$2:$A$2344,0),MATCH(AW$1,[1]Apollo!$C$1:$R$1,0))</f>
        <v>#N/A</v>
      </c>
      <c r="AX166" s="1" t="e">
        <f>VLOOKUP(AW166,[1]Sheet1!$K$1:$L$4,2,TRUE)</f>
        <v>#N/A</v>
      </c>
      <c r="BA166">
        <v>160</v>
      </c>
      <c r="BB166">
        <v>4.0999999999999996</v>
      </c>
      <c r="BC166">
        <v>4</v>
      </c>
      <c r="BD166">
        <v>3.9</v>
      </c>
      <c r="BE166">
        <v>4.2</v>
      </c>
      <c r="BF166" s="5">
        <v>0.9</v>
      </c>
      <c r="BG166" s="5">
        <v>0.85</v>
      </c>
      <c r="BH166" t="e">
        <f>BA166&lt;#REF!</f>
        <v>#REF!</v>
      </c>
      <c r="BI166" t="e">
        <f>BB166&gt;#REF!</f>
        <v>#REF!</v>
      </c>
      <c r="BJ166" t="e">
        <f>BC166&gt;#REF!</f>
        <v>#REF!</v>
      </c>
      <c r="BK166" t="e">
        <f>BD166&gt;#REF!</f>
        <v>#REF!</v>
      </c>
      <c r="BL166" t="e">
        <f>BE166&gt;#REF!</f>
        <v>#REF!</v>
      </c>
      <c r="BM166" s="5" t="e">
        <f>BF166&gt;#REF!</f>
        <v>#REF!</v>
      </c>
      <c r="BN166" t="s">
        <v>175</v>
      </c>
      <c r="BO166" s="1" t="s">
        <v>2160</v>
      </c>
      <c r="BP166">
        <v>4</v>
      </c>
      <c r="BQ166">
        <v>0</v>
      </c>
      <c r="BR166" s="1" t="s">
        <v>2161</v>
      </c>
      <c r="BS166" t="s">
        <v>2162</v>
      </c>
      <c r="BT166" s="1" t="s">
        <v>2163</v>
      </c>
      <c r="BU166" s="1"/>
      <c r="BV166" s="1"/>
      <c r="BW166" s="1"/>
      <c r="BX166" s="1"/>
      <c r="BY166" s="1"/>
      <c r="BZ166" s="1"/>
      <c r="CA166" s="1"/>
      <c r="CB166" s="1">
        <v>72</v>
      </c>
      <c r="CC166" s="6">
        <v>0.67</v>
      </c>
      <c r="CD166" s="1">
        <v>2326</v>
      </c>
      <c r="CE166" s="6">
        <v>0</v>
      </c>
      <c r="CF166" s="6">
        <f t="shared" si="15"/>
        <v>3.0954428202923472E-2</v>
      </c>
      <c r="CG166" s="7" t="e">
        <f t="shared" si="16"/>
        <v>#N/A</v>
      </c>
      <c r="CH166" s="1">
        <v>1</v>
      </c>
      <c r="CI166">
        <f>IFERROR(IF(AX166=[1]Sheet1!$L$2,VLOOKUP(CB166,[1]Sheet1!$X$3:$Y$7,2,TRUE),IF(AX166=[1]Sheet1!$L$3,VLOOKUP(CB166,[1]Sheet1!$Z$3:$AA$7,2,TRUE),VLOOKUP(CB166,[1]Sheet1!$AB$3:$AC$7,2,TRUE))),0)</f>
        <v>0</v>
      </c>
      <c r="CJ166" s="1">
        <f>IFERROR(VLOOKUP(CC166,[1]Sheet1!$U$3:$V$7,2,TRUE),0)</f>
        <v>5</v>
      </c>
      <c r="CK166" s="1">
        <f>MIN(IFERROR(IF(AX166=[1]Sheet1!$L$2,VLOOKUP(CE166,[1]Sheet1!$N$3:$O$7,2,TRUE),IF(AX166=[1]Sheet1!$L$3,VLOOKUP(CE166,[1]Sheet1!$P$3:$Q$6,2,TRUE),VLOOKUP(CE166,[1]Sheet1!$R$3:$S$6,2,TRUE))),0),INDEX([1]Sheet1!$I:$I,MATCH(CH166,[1]Sheet1!$A:$A,0)))</f>
        <v>0</v>
      </c>
      <c r="CL166" s="15" t="e">
        <f>INDEX([1]Sheet1!D:D,MATCH($CI166,[1]Sheet1!$A:$A,0))</f>
        <v>#N/A</v>
      </c>
      <c r="CM166" s="15" t="e">
        <f>INDEX([1]Sheet1!E:E,MATCH($CI166,[1]Sheet1!$A:$A,0))</f>
        <v>#N/A</v>
      </c>
      <c r="CN166" s="15" t="e">
        <f>INDEX([1]Sheet1!F:F,MATCH($CI166,[1]Sheet1!$A:$A,0))</f>
        <v>#N/A</v>
      </c>
      <c r="CO166" s="15"/>
      <c r="CP166" s="16" t="e">
        <f>MIN(SUMPRODUCT(CI166:CK166,CL166:CN166),INDEX([1]Sheet1!$H:$H,MATCH(CH166,[1]Sheet1!$A:$A,0)))</f>
        <v>#N/A</v>
      </c>
      <c r="CQ166" s="17" t="e">
        <f>SUMIFS([1]Rubric!Y:Y,[1]Rubric!V:V,BN166,[1]Rubric!W:W,P166)</f>
        <v>#VALUE!</v>
      </c>
      <c r="CR166" s="5" t="e">
        <f>INDEX([1]Rubric!D:D,MATCH(BP166,[1]Rubric!#REF!,0))</f>
        <v>#REF!</v>
      </c>
      <c r="CS166" s="5" t="e">
        <f>INDEX([1]Rubric!E:E,MATCH(Q166,[1]Rubric!#REF!,0))</f>
        <v>#REF!</v>
      </c>
      <c r="CT166" s="18" t="e">
        <f>SUM(CQ166:CS166)*[1]Rubric!$A$3</f>
        <v>#VALUE!</v>
      </c>
      <c r="CU166" s="29"/>
    </row>
    <row r="167" spans="1:99" ht="409.5" x14ac:dyDescent="0.25">
      <c r="A167">
        <v>166</v>
      </c>
      <c r="B167" t="s">
        <v>2164</v>
      </c>
      <c r="C167" t="str">
        <f t="shared" si="12"/>
        <v>166 - Confluent Health</v>
      </c>
      <c r="D167">
        <v>0</v>
      </c>
      <c r="E167" t="s">
        <v>2165</v>
      </c>
      <c r="F167" s="1" t="s">
        <v>2166</v>
      </c>
      <c r="G167" s="1" t="str">
        <f>IFERROR(INDEX([1]Apollo!$C$2:$R$2344,MATCH($C167,[1]Apollo!$B$2:$B$2344,0),MATCH(G$1,[1]Apollo!$C$1:$R$1,0)),"")</f>
        <v/>
      </c>
      <c r="H167" s="1"/>
      <c r="I167" s="1" t="str">
        <f>IFERROR(INDEX([1]Apollo!$C$2:$R$2344,MATCH($C167,[1]Apollo!$B$2:$B$2344,0),MATCH(I$1,[1]Apollo!$C$1:$R$1,0)),"")</f>
        <v/>
      </c>
      <c r="J167" t="s">
        <v>2167</v>
      </c>
      <c r="K167" s="1" t="str">
        <f>IFERROR(INDEX([1]Apollo!$C$2:$R$2344,MATCH($C167,[1]Apollo!$B$2:$B$2344,0),MATCH(K$1,[1]Apollo!$C$1:$R$1,0)),"")</f>
        <v/>
      </c>
      <c r="L167" s="1" t="str">
        <f>IFERROR(INDEX([1]Apollo!$C$2:$R$2344,MATCH($C167,[1]Apollo!$B$2:$B$2344,0),MATCH(L$1,[1]Apollo!$C$1:$R$1,0)),"")</f>
        <v/>
      </c>
      <c r="M167" s="1" t="s">
        <v>2168</v>
      </c>
      <c r="N167" s="1" t="s">
        <v>2169</v>
      </c>
      <c r="O167" s="1" t="str">
        <f>IFERROR(INDEX([1]Apollo!$C$2:$R$2344,MATCH($C167,[1]Apollo!$B$2:$B$2344,0),MATCH(O$1,[1]Apollo!$C$1:$R$1,0)),"")</f>
        <v/>
      </c>
      <c r="P167" s="1">
        <v>4</v>
      </c>
      <c r="Q167" s="1">
        <v>1</v>
      </c>
      <c r="R167" s="12">
        <v>340863</v>
      </c>
      <c r="S167" s="12">
        <v>322277</v>
      </c>
      <c r="T167" s="13">
        <v>41640</v>
      </c>
      <c r="U167" t="s">
        <v>99</v>
      </c>
      <c r="V167" s="1" t="str">
        <f>IFERROR(INDEX([1]Apollo!$C$2:$R$2344,MATCH($C167,[1]Apollo!$B$2:$B$2344,0),MATCH(V$1,[1]Apollo!$C$1:$R$1,0)),"")</f>
        <v/>
      </c>
      <c r="W167" t="s">
        <v>231</v>
      </c>
      <c r="X167" s="1" t="str">
        <f>IFERROR(INDEX([1]Apollo!$C$2:$R$2344,MATCH($C167,[1]Apollo!$B$2:$B$2344,0),MATCH(X$1,[1]Apollo!$C$1:$R$1,0)),"")</f>
        <v/>
      </c>
      <c r="Y167" s="1" t="str">
        <f>IFERROR(INDEX([1]Apollo!$C$2:$R$2344,MATCH($C167,[1]Apollo!$B$2:$B$2344,0),MATCH(Y$1,[1]Apollo!$C$1:$R$1,0)),"")</f>
        <v/>
      </c>
      <c r="Z167" s="1" t="str">
        <f>IFERROR(INDEX([1]Apollo!$C$2:$R$2344,MATCH($C167,[1]Apollo!$B$2:$B$2344,0),MATCH(Z$1,[1]Apollo!$C$1:$R$1,0)),"")</f>
        <v/>
      </c>
      <c r="AA167" s="2" t="str">
        <f>IFERROR(INDEX([1]Apollo!$C$2:$R$2344,MATCH($C167,[1]Apollo!$B$2:$B$2344,0),MATCH(AA$1,[1]Apollo!$C$1:$R$1,0)),"")</f>
        <v/>
      </c>
      <c r="AB167" s="3" t="str">
        <f>IFERROR(INDEX([1]Apollo!$C$2:$R$2344,MATCH($C167,[1]Apollo!$B$2:$B$2344,0),MATCH(AB$1,[1]Apollo!$C$1:$R$1,0)),"")</f>
        <v/>
      </c>
      <c r="AC167" t="s">
        <v>2170</v>
      </c>
      <c r="AD167" s="1" t="str">
        <f>IFERROR(INDEX([1]Apollo!$C$2:$R$2344,MATCH($C167,[1]Apollo!$B$2:$B$2344,0),MATCH(AD$1,[1]Apollo!$C$1:$R$1,0)),"")</f>
        <v/>
      </c>
      <c r="AE167" s="14" t="s">
        <v>2171</v>
      </c>
      <c r="AF167" s="1" t="s">
        <v>1771</v>
      </c>
      <c r="AG167" s="1" t="s">
        <v>169</v>
      </c>
      <c r="AH167" s="1"/>
      <c r="AI167" s="1"/>
      <c r="AJ167" s="14" t="s">
        <v>2172</v>
      </c>
      <c r="AK167" s="1" t="s">
        <v>991</v>
      </c>
      <c r="AL167" s="1" t="s">
        <v>2173</v>
      </c>
      <c r="AM167" s="1" t="s">
        <v>261</v>
      </c>
      <c r="AN167" s="1" t="s">
        <v>106</v>
      </c>
      <c r="AO167" s="1" t="s">
        <v>152</v>
      </c>
      <c r="AP167" s="1" t="s">
        <v>2174</v>
      </c>
      <c r="AQ167" s="1" t="e">
        <f>AE167=#REF!</f>
        <v>#REF!</v>
      </c>
      <c r="AR167" t="s">
        <v>2175</v>
      </c>
      <c r="AS167" s="1" t="str">
        <f>IFERROR(INDEX([1]Apollo!$C$2:$R$2344,MATCH($C167,[1]Apollo!$B$2:$B$2344,0),MATCH(AS$1,[1]Apollo!$C$1:$R$1,0)),"")</f>
        <v/>
      </c>
      <c r="AT167" s="1" t="str">
        <f t="shared" si="13"/>
        <v>https://www.linkedin.com/company/pt-development</v>
      </c>
      <c r="AU167" s="1" t="str">
        <f t="shared" si="14"/>
        <v>https://www.linkedin.com/company/pt-development/insights</v>
      </c>
      <c r="AV167" t="s">
        <v>112</v>
      </c>
      <c r="AW167" s="1">
        <v>5800</v>
      </c>
      <c r="AX167" s="1" t="str">
        <f>VLOOKUP(AW167,[1]Sheet1!$K$1:$L$4,2,TRUE)</f>
        <v>&lt;10,000</v>
      </c>
      <c r="AY167" t="s">
        <v>114</v>
      </c>
      <c r="AZ167" t="s">
        <v>114</v>
      </c>
      <c r="BA167" s="4">
        <f>INDEX('[1]Glassdoor Scores'!C:C,MATCH($A167,'[1]Glassdoor Scores'!$A:$A,0))</f>
        <v>4.4000000000000004</v>
      </c>
      <c r="BB167" t="str">
        <f>INDEX('[1]Glassdoor Scores'!B:B,MATCH($A167,'[1]Glassdoor Scores'!$A:$A,0))</f>
        <v>Madhive</v>
      </c>
      <c r="BC167">
        <f>INDEX('[1]Glassdoor Scores'!D:D,MATCH($A167,'[1]Glassdoor Scores'!$A:$A,0))</f>
        <v>180</v>
      </c>
      <c r="BD167">
        <f>INDEX('[1]Glassdoor Scores'!E:E,MATCH($A167,'[1]Glassdoor Scores'!$A:$A,0))</f>
        <v>4.0999999999999996</v>
      </c>
      <c r="BE167">
        <f>INDEX('[1]Glassdoor Scores'!F:F,MATCH($A167,'[1]Glassdoor Scores'!$A:$A,0))</f>
        <v>4.2</v>
      </c>
      <c r="BF167" s="5">
        <f>INDEX('[1]Glassdoor Scores'!G:G,MATCH($A167,'[1]Glassdoor Scores'!$A:$A,0))</f>
        <v>4.5999999999999996</v>
      </c>
      <c r="BG167" s="5">
        <f>INDEX('[1]Glassdoor Scores'!H:H,MATCH($A167,'[1]Glassdoor Scores'!$A:$A,0))</f>
        <v>0.95</v>
      </c>
      <c r="BH167" t="e">
        <f>BA167&lt;#REF!</f>
        <v>#REF!</v>
      </c>
      <c r="BI167" t="e">
        <f>BB167&gt;#REF!</f>
        <v>#REF!</v>
      </c>
      <c r="BJ167" t="e">
        <f>BC167&gt;#REF!</f>
        <v>#REF!</v>
      </c>
      <c r="BK167" t="e">
        <f>BD167&gt;#REF!</f>
        <v>#REF!</v>
      </c>
      <c r="BL167" t="e">
        <f>BE167&gt;#REF!</f>
        <v>#REF!</v>
      </c>
      <c r="BM167" t="e">
        <f>BF167&gt;#REF!</f>
        <v>#REF!</v>
      </c>
      <c r="BN167" t="s">
        <v>440</v>
      </c>
      <c r="BO167" s="1" t="s">
        <v>2176</v>
      </c>
      <c r="BP167">
        <v>4</v>
      </c>
      <c r="BQ167">
        <v>0</v>
      </c>
      <c r="BR167" s="1" t="s">
        <v>2177</v>
      </c>
      <c r="BS167" t="s">
        <v>2178</v>
      </c>
      <c r="BT167" s="1" t="s">
        <v>2179</v>
      </c>
      <c r="BU167" s="1"/>
      <c r="BV167" s="1"/>
      <c r="BW167" s="1"/>
      <c r="BX167" s="1"/>
      <c r="BY167" s="1"/>
      <c r="BZ167" s="1"/>
      <c r="CA167" s="1"/>
      <c r="CB167" s="1">
        <v>38</v>
      </c>
      <c r="CC167" s="6">
        <v>0.03</v>
      </c>
      <c r="CD167" s="1">
        <v>5921</v>
      </c>
      <c r="CE167" s="6">
        <v>0.06</v>
      </c>
      <c r="CF167" s="6">
        <f t="shared" si="15"/>
        <v>6.4178348251984459E-3</v>
      </c>
      <c r="CG167" s="7">
        <f t="shared" si="16"/>
        <v>1.0208620689655172</v>
      </c>
      <c r="CH167" s="1">
        <v>1</v>
      </c>
      <c r="CI167">
        <f>IFERROR(IF(AX167=[1]Sheet1!$L$2,VLOOKUP(CB167,[1]Sheet1!$X$3:$Y$7,2,TRUE),IF(AX167=[1]Sheet1!$L$3,VLOOKUP(CB167,[1]Sheet1!$Z$3:$AA$7,2,TRUE),VLOOKUP(CB167,[1]Sheet1!$AB$3:$AC$7,2,TRUE))),0)</f>
        <v>3</v>
      </c>
      <c r="CJ167" s="1">
        <f>IFERROR(VLOOKUP(CC167,[1]Sheet1!$U$3:$V$7,2,TRUE),0)</f>
        <v>3</v>
      </c>
      <c r="CK167" s="1">
        <f>MIN(IFERROR(IF(AX167=[1]Sheet1!$L$2,VLOOKUP(CE167,[1]Sheet1!$N$3:$O$7,2,TRUE),IF(AX167=[1]Sheet1!$L$3,VLOOKUP(CE167,[1]Sheet1!$P$3:$Q$6,2,TRUE),VLOOKUP(CE167,[1]Sheet1!$R$3:$S$6,2,TRUE))),0),INDEX([1]Sheet1!$I:$I,MATCH(CH167,[1]Sheet1!$A:$A,0)))</f>
        <v>4</v>
      </c>
      <c r="CL167" s="15">
        <f>INDEX([1]Sheet1!D:D,MATCH($CI167,[1]Sheet1!$A:$A,0))</f>
        <v>0</v>
      </c>
      <c r="CM167" s="15">
        <f>INDEX([1]Sheet1!E:E,MATCH($CI167,[1]Sheet1!$A:$A,0))</f>
        <v>0</v>
      </c>
      <c r="CN167" s="15">
        <f>INDEX([1]Sheet1!F:F,MATCH($CI167,[1]Sheet1!$A:$A,0))</f>
        <v>0</v>
      </c>
      <c r="CO167" s="15"/>
      <c r="CP167" s="16">
        <f>MIN(SUMPRODUCT(CI167:CK167,CL167:CN167),INDEX([1]Sheet1!$H:$H,MATCH(CH167,[1]Sheet1!$A:$A,0)))</f>
        <v>0</v>
      </c>
      <c r="CQ167" s="17" t="e">
        <f>SUMIFS([1]Rubric!Y:Y,[1]Rubric!V:V,BN167,[1]Rubric!W:W,P167)</f>
        <v>#VALUE!</v>
      </c>
      <c r="CR167" s="5" t="e">
        <f>INDEX([1]Rubric!D:D,MATCH(BP167,[1]Rubric!#REF!,0))</f>
        <v>#REF!</v>
      </c>
      <c r="CS167" s="5" t="e">
        <f>INDEX([1]Rubric!E:E,MATCH(Q167,[1]Rubric!#REF!,0))</f>
        <v>#REF!</v>
      </c>
      <c r="CT167" s="18" t="e">
        <f>SUM(CQ167:CS167)*[1]Rubric!$A$3</f>
        <v>#VALUE!</v>
      </c>
      <c r="CU167" s="29"/>
    </row>
    <row r="168" spans="1:99" ht="409.5" x14ac:dyDescent="0.25">
      <c r="A168">
        <v>167</v>
      </c>
      <c r="B168" s="21" t="s">
        <v>2180</v>
      </c>
      <c r="C168" t="str">
        <f t="shared" si="12"/>
        <v>167 - HealthStream</v>
      </c>
      <c r="D168">
        <v>0</v>
      </c>
      <c r="E168" t="s">
        <v>2181</v>
      </c>
      <c r="F168" s="1" t="s">
        <v>2182</v>
      </c>
      <c r="G168" s="1" t="str">
        <f>IFERROR(INDEX([1]Apollo!$C$2:$R$2344,MATCH($C168,[1]Apollo!$B$2:$B$2344,0),MATCH(G$1,[1]Apollo!$C$1:$R$1,0)),"")</f>
        <v/>
      </c>
      <c r="H168" s="1"/>
      <c r="I168" s="1" t="str">
        <f>IFERROR(INDEX([1]Apollo!$C$2:$R$2344,MATCH($C168,[1]Apollo!$B$2:$B$2344,0),MATCH(I$1,[1]Apollo!$C$1:$R$1,0)),"")</f>
        <v/>
      </c>
      <c r="J168" t="s">
        <v>2183</v>
      </c>
      <c r="K168" s="1" t="str">
        <f>IFERROR(INDEX([1]Apollo!$C$2:$R$2344,MATCH($C168,[1]Apollo!$B$2:$B$2344,0),MATCH(K$1,[1]Apollo!$C$1:$R$1,0)),"")</f>
        <v/>
      </c>
      <c r="L168" s="1" t="str">
        <f>IFERROR(INDEX([1]Apollo!$C$2:$R$2344,MATCH($C168,[1]Apollo!$B$2:$B$2344,0),MATCH(L$1,[1]Apollo!$C$1:$R$1,0)),"")</f>
        <v/>
      </c>
      <c r="M168" s="1" t="s">
        <v>2184</v>
      </c>
      <c r="N168" s="1" t="s">
        <v>2185</v>
      </c>
      <c r="O168" s="1" t="str">
        <f>IFERROR(INDEX([1]Apollo!$C$2:$R$2344,MATCH($C168,[1]Apollo!$B$2:$B$2344,0),MATCH(O$1,[1]Apollo!$C$1:$R$1,0)),"")</f>
        <v/>
      </c>
      <c r="P168" s="1">
        <v>3.5</v>
      </c>
      <c r="Q168" s="1">
        <v>1</v>
      </c>
      <c r="R168" s="12">
        <v>265950</v>
      </c>
      <c r="S168" s="12">
        <v>251687</v>
      </c>
      <c r="T168" s="13">
        <v>32874</v>
      </c>
      <c r="U168" t="s">
        <v>188</v>
      </c>
      <c r="V168" s="1" t="str">
        <f>IFERROR(INDEX([1]Apollo!$C$2:$R$2344,MATCH($C168,[1]Apollo!$B$2:$B$2344,0),MATCH(V$1,[1]Apollo!$C$1:$R$1,0)),"")</f>
        <v/>
      </c>
      <c r="W168" t="s">
        <v>165</v>
      </c>
      <c r="X168" s="1" t="str">
        <f>IFERROR(INDEX([1]Apollo!$C$2:$R$2344,MATCH($C168,[1]Apollo!$B$2:$B$2344,0),MATCH(X$1,[1]Apollo!$C$1:$R$1,0)),"")</f>
        <v/>
      </c>
      <c r="Y168" s="1" t="str">
        <f>IFERROR(INDEX([1]Apollo!$C$2:$R$2344,MATCH($C168,[1]Apollo!$B$2:$B$2344,0),MATCH(Y$1,[1]Apollo!$C$1:$R$1,0)),"")</f>
        <v/>
      </c>
      <c r="Z168" s="1" t="str">
        <f>IFERROR(INDEX([1]Apollo!$C$2:$R$2344,MATCH($C168,[1]Apollo!$B$2:$B$2344,0),MATCH(Z$1,[1]Apollo!$C$1:$R$1,0)),"")</f>
        <v/>
      </c>
      <c r="AA168" s="2" t="str">
        <f>IFERROR(INDEX([1]Apollo!$C$2:$R$2344,MATCH($C168,[1]Apollo!$B$2:$B$2344,0),MATCH(AA$1,[1]Apollo!$C$1:$R$1,0)),"")</f>
        <v/>
      </c>
      <c r="AB168" s="3" t="str">
        <f>IFERROR(INDEX([1]Apollo!$C$2:$R$2344,MATCH($C168,[1]Apollo!$B$2:$B$2344,0),MATCH(AB$1,[1]Apollo!$C$1:$R$1,0)),"")</f>
        <v/>
      </c>
      <c r="AC168" t="s">
        <v>2186</v>
      </c>
      <c r="AD168" s="1" t="str">
        <f>IFERROR(INDEX([1]Apollo!$C$2:$R$2344,MATCH($C168,[1]Apollo!$B$2:$B$2344,0),MATCH(AD$1,[1]Apollo!$C$1:$R$1,0)),"")</f>
        <v/>
      </c>
      <c r="AE168" s="14" t="s">
        <v>2187</v>
      </c>
      <c r="AF168" s="1"/>
      <c r="AG168" s="1" t="s">
        <v>103</v>
      </c>
      <c r="AH168" s="1"/>
      <c r="AI168" s="1"/>
      <c r="AJ168" s="14" t="s">
        <v>2187</v>
      </c>
      <c r="AK168" s="1" t="s">
        <v>2188</v>
      </c>
      <c r="AL168" s="1" t="s">
        <v>169</v>
      </c>
      <c r="AM168" s="1" t="s">
        <v>388</v>
      </c>
      <c r="AN168" s="1" t="s">
        <v>360</v>
      </c>
      <c r="AO168" s="1" t="s">
        <v>361</v>
      </c>
      <c r="AP168" s="1" t="s">
        <v>2189</v>
      </c>
      <c r="AQ168" s="1" t="e">
        <f>AE168=#REF!</f>
        <v>#REF!</v>
      </c>
      <c r="AR168" t="s">
        <v>2190</v>
      </c>
      <c r="AS168" s="1" t="str">
        <f>IFERROR(INDEX([1]Apollo!$C$2:$R$2344,MATCH($C168,[1]Apollo!$B$2:$B$2344,0),MATCH(AS$1,[1]Apollo!$C$1:$R$1,0)),"")</f>
        <v/>
      </c>
      <c r="AT168" s="1" t="str">
        <f t="shared" si="13"/>
        <v>http://www.linkedin.com/company/healthstream</v>
      </c>
      <c r="AU168" s="1" t="str">
        <f t="shared" si="14"/>
        <v>http://www.linkedin.com/company/healthstream/insights</v>
      </c>
      <c r="AV168" t="s">
        <v>174</v>
      </c>
      <c r="AW168" s="1">
        <v>1150</v>
      </c>
      <c r="AX168" s="1" t="str">
        <f>VLOOKUP(AW168,[1]Sheet1!$K$1:$L$4,2,TRUE)</f>
        <v>&lt;10,000</v>
      </c>
      <c r="AY168" t="s">
        <v>114</v>
      </c>
      <c r="AZ168" t="s">
        <v>114</v>
      </c>
      <c r="BA168" s="23">
        <f>INDEX('[1]Glassdoor Scores'!C:C,MATCH($A168,'[1]Glassdoor Scores'!$A:$A,0))</f>
        <v>3.9</v>
      </c>
      <c r="BB168" t="str">
        <f>INDEX('[1]Glassdoor Scores'!B:B,MATCH($A168,'[1]Glassdoor Scores'!$A:$A,0))</f>
        <v>Mirantis</v>
      </c>
      <c r="BC168">
        <f>INDEX('[1]Glassdoor Scores'!D:D,MATCH($A168,'[1]Glassdoor Scores'!$A:$A,0))</f>
        <v>410</v>
      </c>
      <c r="BD168">
        <f>INDEX('[1]Glassdoor Scores'!E:E,MATCH($A168,'[1]Glassdoor Scores'!$A:$A,0))</f>
        <v>3.7</v>
      </c>
      <c r="BE168">
        <f>INDEX('[1]Glassdoor Scores'!F:F,MATCH($A168,'[1]Glassdoor Scores'!$A:$A,0))</f>
        <v>3.6</v>
      </c>
      <c r="BF168" s="17">
        <f>INDEX('[1]Glassdoor Scores'!G:G,MATCH($A168,'[1]Glassdoor Scores'!$A:$A,0))</f>
        <v>4</v>
      </c>
      <c r="BG168" s="17">
        <f>INDEX('[1]Glassdoor Scores'!H:H,MATCH($A168,'[1]Glassdoor Scores'!$A:$A,0))</f>
        <v>0.83</v>
      </c>
      <c r="BH168" t="e">
        <f>BA168&lt;#REF!</f>
        <v>#REF!</v>
      </c>
      <c r="BI168" t="e">
        <f>BB168&gt;#REF!</f>
        <v>#REF!</v>
      </c>
      <c r="BJ168" t="e">
        <f>BC168&gt;#REF!</f>
        <v>#REF!</v>
      </c>
      <c r="BK168" t="e">
        <f>BD168&gt;#REF!</f>
        <v>#REF!</v>
      </c>
      <c r="BL168" t="e">
        <f>BE168&gt;#REF!</f>
        <v>#REF!</v>
      </c>
      <c r="BM168" t="e">
        <f>BF168&gt;#REF!</f>
        <v>#REF!</v>
      </c>
      <c r="BN168" t="s">
        <v>440</v>
      </c>
      <c r="BO168" s="1" t="s">
        <v>2191</v>
      </c>
      <c r="BP168">
        <v>4</v>
      </c>
      <c r="BQ168">
        <v>0</v>
      </c>
      <c r="BR168" s="1" t="s">
        <v>2192</v>
      </c>
      <c r="BS168" t="s">
        <v>2193</v>
      </c>
      <c r="BT168" s="1" t="s">
        <v>2194</v>
      </c>
      <c r="BU168" s="1"/>
      <c r="BV168" s="1"/>
      <c r="BW168" s="1"/>
      <c r="BX168" s="1"/>
      <c r="BY168" s="1"/>
      <c r="BZ168" s="1"/>
      <c r="CA168" s="1"/>
      <c r="CB168" s="1">
        <v>47</v>
      </c>
      <c r="CC168" s="6">
        <v>1.35</v>
      </c>
      <c r="CD168" s="1">
        <v>1313</v>
      </c>
      <c r="CE168" s="6">
        <v>0</v>
      </c>
      <c r="CF168" s="6">
        <f t="shared" si="15"/>
        <v>3.5795887281035797E-2</v>
      </c>
      <c r="CG168" s="7">
        <f t="shared" si="16"/>
        <v>1.1417391304347826</v>
      </c>
      <c r="CH168" s="1">
        <v>1</v>
      </c>
      <c r="CI168">
        <f>IFERROR(IF(AX168=[1]Sheet1!$L$2,VLOOKUP(CB168,[1]Sheet1!$X$3:$Y$7,2,TRUE),IF(AX168=[1]Sheet1!$L$3,VLOOKUP(CB168,[1]Sheet1!$Z$3:$AA$7,2,TRUE),VLOOKUP(CB168,[1]Sheet1!$AB$3:$AC$7,2,TRUE))),0)</f>
        <v>3</v>
      </c>
      <c r="CJ168" s="1">
        <f>IFERROR(VLOOKUP(CC168,[1]Sheet1!$U$3:$V$7,2,TRUE),0)</f>
        <v>5</v>
      </c>
      <c r="CK168" s="1">
        <f>MIN(IFERROR(IF(AX168=[1]Sheet1!$L$2,VLOOKUP(CE168,[1]Sheet1!$N$3:$O$7,2,TRUE),IF(AX168=[1]Sheet1!$L$3,VLOOKUP(CE168,[1]Sheet1!$P$3:$Q$6,2,TRUE),VLOOKUP(CE168,[1]Sheet1!$R$3:$S$6,2,TRUE))),0),INDEX([1]Sheet1!$I:$I,MATCH(CH168,[1]Sheet1!$A:$A,0)))</f>
        <v>2</v>
      </c>
      <c r="CL168" s="15">
        <f>INDEX([1]Sheet1!D:D,MATCH($CI168,[1]Sheet1!$A:$A,0))</f>
        <v>0</v>
      </c>
      <c r="CM168" s="15">
        <f>INDEX([1]Sheet1!E:E,MATCH($CI168,[1]Sheet1!$A:$A,0))</f>
        <v>0</v>
      </c>
      <c r="CN168" s="15">
        <f>INDEX([1]Sheet1!F:F,MATCH($CI168,[1]Sheet1!$A:$A,0))</f>
        <v>0</v>
      </c>
      <c r="CO168" s="15"/>
      <c r="CP168" s="16">
        <f>IF(COUNTA(CO168)&gt;0,MIN(MIN(SUMPRODUCT(CI168:CK168,CL168:CN168),INDEX([1]Sheet1!$H:$H,MATCH(CH168,[1]Sheet1!$A:$A,0)))+1,5),MIN(SUMPRODUCT(CI168:CK168,CL168:CN168),INDEX([1]Sheet1!$H:$H,MATCH(CH168,[1]Sheet1!$A:$A,0))))</f>
        <v>0</v>
      </c>
      <c r="CQ168" s="17" t="e">
        <f>SUMIFS([1]Rubric!Y:Y,[1]Rubric!V:V,BN168,[1]Rubric!W:W,P168)</f>
        <v>#VALUE!</v>
      </c>
      <c r="CR168" s="17" t="e">
        <f>INDEX([1]Rubric!D:D,MATCH(BP168,[1]Rubric!#REF!,0))</f>
        <v>#REF!</v>
      </c>
      <c r="CS168" s="17" t="e">
        <f>INDEX([1]Rubric!E:E,MATCH(Q168,[1]Rubric!#REF!,0))</f>
        <v>#REF!</v>
      </c>
      <c r="CT168" s="18" t="e">
        <f>SUM(CQ168:CS168)*[1]Rubric!$A$3</f>
        <v>#VALUE!</v>
      </c>
      <c r="CU168" s="29"/>
    </row>
    <row r="169" spans="1:99" ht="409.5" x14ac:dyDescent="0.25">
      <c r="A169">
        <v>168</v>
      </c>
      <c r="B169" s="21" t="s">
        <v>2195</v>
      </c>
      <c r="C169" t="str">
        <f t="shared" si="12"/>
        <v>168 - Checkr</v>
      </c>
      <c r="D169">
        <v>0</v>
      </c>
      <c r="E169" t="s">
        <v>2196</v>
      </c>
      <c r="F169" s="1" t="s">
        <v>2197</v>
      </c>
      <c r="G169" s="1" t="str">
        <f>IFERROR(INDEX([1]Apollo!$C$2:$R$2344,MATCH($C169,[1]Apollo!$B$2:$B$2344,0),MATCH(G$1,[1]Apollo!$C$1:$R$1,0)),"")</f>
        <v/>
      </c>
      <c r="H169" s="1" t="s">
        <v>2198</v>
      </c>
      <c r="I169" s="1" t="str">
        <f>IFERROR(INDEX([1]Apollo!$C$2:$R$2344,MATCH($C169,[1]Apollo!$B$2:$B$2344,0),MATCH(I$1,[1]Apollo!$C$1:$R$1,0)),"")</f>
        <v/>
      </c>
      <c r="J169" t="s">
        <v>213</v>
      </c>
      <c r="K169" s="1" t="str">
        <f>IFERROR(INDEX([1]Apollo!$C$2:$R$2344,MATCH($C169,[1]Apollo!$B$2:$B$2344,0),MATCH(K$1,[1]Apollo!$C$1:$R$1,0)),"")</f>
        <v/>
      </c>
      <c r="L169" s="1" t="str">
        <f>IFERROR(INDEX([1]Apollo!$C$2:$R$2344,MATCH($C169,[1]Apollo!$B$2:$B$2344,0),MATCH(L$1,[1]Apollo!$C$1:$R$1,0)),"")</f>
        <v/>
      </c>
      <c r="M169" s="1" t="s">
        <v>2199</v>
      </c>
      <c r="N169" s="1" t="s">
        <v>2200</v>
      </c>
      <c r="O169" s="1" t="str">
        <f>IFERROR(INDEX([1]Apollo!$C$2:$R$2344,MATCH($C169,[1]Apollo!$B$2:$B$2344,0),MATCH(O$1,[1]Apollo!$C$1:$R$1,0)),"")</f>
        <v/>
      </c>
      <c r="P169" s="1">
        <v>3</v>
      </c>
      <c r="Q169" s="1">
        <v>2</v>
      </c>
      <c r="R169" s="12">
        <v>9440</v>
      </c>
      <c r="S169" s="12">
        <v>8127</v>
      </c>
      <c r="T169" s="13">
        <v>41640</v>
      </c>
      <c r="U169" t="s">
        <v>188</v>
      </c>
      <c r="V169" s="1" t="str">
        <f>IFERROR(INDEX([1]Apollo!$C$2:$R$2344,MATCH($C169,[1]Apollo!$B$2:$B$2344,0),MATCH(V$1,[1]Apollo!$C$1:$R$1,0)),"")</f>
        <v/>
      </c>
      <c r="W169" t="s">
        <v>231</v>
      </c>
      <c r="X169" s="1" t="str">
        <f>IFERROR(INDEX([1]Apollo!$C$2:$R$2344,MATCH($C169,[1]Apollo!$B$2:$B$2344,0),MATCH(X$1,[1]Apollo!$C$1:$R$1,0)),"")</f>
        <v/>
      </c>
      <c r="Y169" s="1" t="str">
        <f>IFERROR(INDEX([1]Apollo!$C$2:$R$2344,MATCH($C169,[1]Apollo!$B$2:$B$2344,0),MATCH(Y$1,[1]Apollo!$C$1:$R$1,0)),"")</f>
        <v/>
      </c>
      <c r="Z169" s="1" t="str">
        <f>IFERROR(INDEX([1]Apollo!$C$2:$R$2344,MATCH($C169,[1]Apollo!$B$2:$B$2344,0),MATCH(Z$1,[1]Apollo!$C$1:$R$1,0)),"")</f>
        <v/>
      </c>
      <c r="AA169" s="2" t="str">
        <f>IFERROR(INDEX([1]Apollo!$C$2:$R$2344,MATCH($C169,[1]Apollo!$B$2:$B$2344,0),MATCH(AA$1,[1]Apollo!$C$1:$R$1,0)),"")</f>
        <v/>
      </c>
      <c r="AB169" s="3" t="str">
        <f>IFERROR(INDEX([1]Apollo!$C$2:$R$2344,MATCH($C169,[1]Apollo!$B$2:$B$2344,0),MATCH(AB$1,[1]Apollo!$C$1:$R$1,0)),"")</f>
        <v/>
      </c>
      <c r="AC169" t="s">
        <v>2201</v>
      </c>
      <c r="AD169" s="1" t="str">
        <f>IFERROR(INDEX([1]Apollo!$C$2:$R$2344,MATCH($C169,[1]Apollo!$B$2:$B$2344,0),MATCH(AD$1,[1]Apollo!$C$1:$R$1,0)),"")</f>
        <v/>
      </c>
      <c r="AE169" s="14" t="s">
        <v>2202</v>
      </c>
      <c r="AF169" s="1"/>
      <c r="AG169" s="1" t="s">
        <v>169</v>
      </c>
      <c r="AH169" s="1"/>
      <c r="AI169" s="1"/>
      <c r="AJ169" s="14" t="s">
        <v>2203</v>
      </c>
      <c r="AK169" s="1" t="s">
        <v>170</v>
      </c>
      <c r="AL169" s="1" t="s">
        <v>235</v>
      </c>
      <c r="AM169" s="1" t="s">
        <v>235</v>
      </c>
      <c r="AN169" s="1" t="s">
        <v>106</v>
      </c>
      <c r="AO169" s="1" t="s">
        <v>106</v>
      </c>
      <c r="AP169" s="1" t="s">
        <v>2204</v>
      </c>
      <c r="AQ169" s="1" t="e">
        <f>AE169=#REF!</f>
        <v>#REF!</v>
      </c>
      <c r="AR169" t="s">
        <v>2205</v>
      </c>
      <c r="AS169" s="1" t="str">
        <f>IFERROR(INDEX([1]Apollo!$C$2:$R$2344,MATCH($C169,[1]Apollo!$B$2:$B$2344,0),MATCH(AS$1,[1]Apollo!$C$1:$R$1,0)),"")</f>
        <v/>
      </c>
      <c r="AT169" s="1" t="str">
        <f t="shared" si="13"/>
        <v>https://www.linkedin.com/company/checkr-com</v>
      </c>
      <c r="AU169" s="1" t="str">
        <f t="shared" si="14"/>
        <v>https://www.linkedin.com/company/checkr-com/insights</v>
      </c>
      <c r="AV169" t="s">
        <v>174</v>
      </c>
      <c r="AW169" s="1">
        <v>1200</v>
      </c>
      <c r="AX169" s="1" t="str">
        <f>VLOOKUP(AW169,[1]Sheet1!$K$1:$L$4,2,TRUE)</f>
        <v>&lt;10,000</v>
      </c>
      <c r="AY169" t="s">
        <v>113</v>
      </c>
      <c r="AZ169" t="s">
        <v>113</v>
      </c>
      <c r="BA169" s="23">
        <f>INDEX('[1]Glassdoor Scores'!C:C,MATCH($A169,'[1]Glassdoor Scores'!$A:$A,0))</f>
        <v>4.3</v>
      </c>
      <c r="BB169" t="str">
        <f>INDEX('[1]Glassdoor Scores'!B:B,MATCH($A169,'[1]Glassdoor Scores'!$A:$A,0))</f>
        <v>Algolia</v>
      </c>
      <c r="BC169">
        <f>INDEX('[1]Glassdoor Scores'!D:D,MATCH($A169,'[1]Glassdoor Scores'!$A:$A,0))</f>
        <v>380</v>
      </c>
      <c r="BD169">
        <f>INDEX('[1]Glassdoor Scores'!E:E,MATCH($A169,'[1]Glassdoor Scores'!$A:$A,0))</f>
        <v>4.0999999999999996</v>
      </c>
      <c r="BE169">
        <f>INDEX('[1]Glassdoor Scores'!F:F,MATCH($A169,'[1]Glassdoor Scores'!$A:$A,0))</f>
        <v>4</v>
      </c>
      <c r="BF169" s="17">
        <f>INDEX('[1]Glassdoor Scores'!G:G,MATCH($A169,'[1]Glassdoor Scores'!$A:$A,0))</f>
        <v>4.5</v>
      </c>
      <c r="BG169" s="17">
        <f>INDEX('[1]Glassdoor Scores'!H:H,MATCH($A169,'[1]Glassdoor Scores'!$A:$A,0))</f>
        <v>0.94</v>
      </c>
      <c r="BH169" t="e">
        <f>BA169&lt;#REF!</f>
        <v>#REF!</v>
      </c>
      <c r="BI169" t="e">
        <f>BB169&gt;#REF!</f>
        <v>#REF!</v>
      </c>
      <c r="BJ169" t="e">
        <f>BC169&gt;#REF!</f>
        <v>#REF!</v>
      </c>
      <c r="BK169" t="e">
        <f>BD169&gt;#REF!</f>
        <v>#REF!</v>
      </c>
      <c r="BL169" t="e">
        <f>BE169&gt;#REF!</f>
        <v>#REF!</v>
      </c>
      <c r="BM169" t="e">
        <f>BF169&gt;#REF!</f>
        <v>#REF!</v>
      </c>
      <c r="BN169" t="s">
        <v>175</v>
      </c>
      <c r="BO169" s="1" t="s">
        <v>2206</v>
      </c>
      <c r="BP169">
        <v>5</v>
      </c>
      <c r="BQ169">
        <v>0</v>
      </c>
      <c r="BR169" s="1" t="s">
        <v>2207</v>
      </c>
      <c r="BS169" t="s">
        <v>2208</v>
      </c>
      <c r="BT169" s="1" t="s">
        <v>2209</v>
      </c>
      <c r="BU169" s="1"/>
      <c r="BV169" s="1"/>
      <c r="BW169" s="1"/>
      <c r="BX169" s="1"/>
      <c r="BY169" s="1"/>
      <c r="BZ169" s="1"/>
      <c r="CA169" s="1"/>
      <c r="CB169" s="1">
        <v>117</v>
      </c>
      <c r="CC169" s="6">
        <v>-0.12</v>
      </c>
      <c r="CD169" s="1">
        <v>1768</v>
      </c>
      <c r="CE169" s="6">
        <v>0.09</v>
      </c>
      <c r="CF169" s="6">
        <f t="shared" si="15"/>
        <v>6.6176470588235295E-2</v>
      </c>
      <c r="CG169" s="7">
        <f t="shared" si="16"/>
        <v>1.4733333333333334</v>
      </c>
      <c r="CH169" s="1">
        <v>8</v>
      </c>
      <c r="CI169">
        <f>IFERROR(IF(AX169=[1]Sheet1!$L$2,VLOOKUP(CB169,[1]Sheet1!$X$3:$Y$7,2,TRUE),IF(AX169=[1]Sheet1!$L$3,VLOOKUP(CB169,[1]Sheet1!$Z$3:$AA$7,2,TRUE),VLOOKUP(CB169,[1]Sheet1!$AB$3:$AC$7,2,TRUE))),0)</f>
        <v>4</v>
      </c>
      <c r="CJ169" s="1">
        <f>IFERROR(VLOOKUP(CC169,[1]Sheet1!$U$3:$V$7,2,TRUE),0)</f>
        <v>2</v>
      </c>
      <c r="CK169" s="1">
        <f>MIN(IFERROR(IF(AX169=[1]Sheet1!$L$2,VLOOKUP(CE169,[1]Sheet1!$N$3:$O$7,2,TRUE),IF(AX169=[1]Sheet1!$L$3,VLOOKUP(CE169,[1]Sheet1!$P$3:$Q$6,2,TRUE),VLOOKUP(CE169,[1]Sheet1!$R$3:$S$6,2,TRUE))),0),INDEX([1]Sheet1!$I:$I,MATCH(CH169,[1]Sheet1!$A:$A,0)))</f>
        <v>4</v>
      </c>
      <c r="CL169" s="15">
        <f>INDEX([1]Sheet1!D:D,MATCH($CI169,[1]Sheet1!$A:$A,0))</f>
        <v>0</v>
      </c>
      <c r="CM169" s="15">
        <f>INDEX([1]Sheet1!E:E,MATCH($CI169,[1]Sheet1!$A:$A,0))</f>
        <v>0.5</v>
      </c>
      <c r="CN169" s="15">
        <f>INDEX([1]Sheet1!F:F,MATCH($CI169,[1]Sheet1!$A:$A,0))</f>
        <v>0</v>
      </c>
      <c r="CO169" s="15"/>
      <c r="CP169" s="16">
        <f>IF(COUNTA(CO169)&gt;0,MIN(MIN(SUMPRODUCT(CI169:CK169,CL169:CN169),INDEX([1]Sheet1!$H:$H,MATCH(CH169,[1]Sheet1!$A:$A,0)))+1,5),MIN(SUMPRODUCT(CI169:CK169,CL169:CN169),INDEX([1]Sheet1!$H:$H,MATCH(CH169,[1]Sheet1!$A:$A,0))))</f>
        <v>1</v>
      </c>
      <c r="CQ169" s="17" t="e">
        <f>SUMIFS([1]Rubric!Y:Y,[1]Rubric!V:V,BN169,[1]Rubric!W:W,P169)</f>
        <v>#VALUE!</v>
      </c>
      <c r="CR169" s="17" t="e">
        <f>INDEX([1]Rubric!D:D,MATCH(BP169,[1]Rubric!#REF!,0))</f>
        <v>#REF!</v>
      </c>
      <c r="CS169" s="17" t="e">
        <f>INDEX([1]Rubric!E:E,MATCH(Q169,[1]Rubric!#REF!,0))</f>
        <v>#REF!</v>
      </c>
      <c r="CT169" s="18" t="e">
        <f>SUM(CQ169:CS169)*[1]Rubric!$A$3</f>
        <v>#VALUE!</v>
      </c>
      <c r="CU169" s="29"/>
    </row>
    <row r="170" spans="1:99" ht="409.5" x14ac:dyDescent="0.25">
      <c r="A170">
        <v>169</v>
      </c>
      <c r="B170" t="s">
        <v>2210</v>
      </c>
      <c r="C170" t="str">
        <f t="shared" si="12"/>
        <v>169 - Helpware</v>
      </c>
      <c r="D170">
        <v>0</v>
      </c>
      <c r="E170" t="s">
        <v>2211</v>
      </c>
      <c r="F170" s="1" t="s">
        <v>2212</v>
      </c>
      <c r="G170" s="1" t="str">
        <f>IFERROR(INDEX([1]Apollo!$C$2:$R$2344,MATCH($C170,[1]Apollo!$B$2:$B$2344,0),MATCH(G$1,[1]Apollo!$C$1:$R$1,0)),"")</f>
        <v/>
      </c>
      <c r="H170" s="1" t="s">
        <v>2213</v>
      </c>
      <c r="I170" s="1" t="str">
        <f>IFERROR(INDEX([1]Apollo!$C$2:$R$2344,MATCH($C170,[1]Apollo!$B$2:$B$2344,0),MATCH(I$1,[1]Apollo!$C$1:$R$1,0)),"")</f>
        <v/>
      </c>
      <c r="J170" t="s">
        <v>2214</v>
      </c>
      <c r="K170" s="1" t="str">
        <f>IFERROR(INDEX([1]Apollo!$C$2:$R$2344,MATCH($C170,[1]Apollo!$B$2:$B$2344,0),MATCH(K$1,[1]Apollo!$C$1:$R$1,0)),"")</f>
        <v/>
      </c>
      <c r="L170" s="1" t="str">
        <f>IFERROR(INDEX([1]Apollo!$C$2:$R$2344,MATCH($C170,[1]Apollo!$B$2:$B$2344,0),MATCH(L$1,[1]Apollo!$C$1:$R$1,0)),"")</f>
        <v/>
      </c>
      <c r="M170" s="1" t="s">
        <v>2215</v>
      </c>
      <c r="N170" s="1" t="s">
        <v>2216</v>
      </c>
      <c r="O170" s="1" t="str">
        <f>IFERROR(INDEX([1]Apollo!$C$2:$R$2344,MATCH($C170,[1]Apollo!$B$2:$B$2344,0),MATCH(O$1,[1]Apollo!$C$1:$R$1,0)),"")</f>
        <v/>
      </c>
      <c r="P170" s="1">
        <v>2.5</v>
      </c>
      <c r="Q170" s="1">
        <v>1</v>
      </c>
      <c r="R170" s="12">
        <v>196362</v>
      </c>
      <c r="S170" s="12">
        <v>185665</v>
      </c>
      <c r="T170" s="13">
        <v>42311</v>
      </c>
      <c r="U170" t="s">
        <v>99</v>
      </c>
      <c r="V170" s="1" t="str">
        <f>IFERROR(INDEX([1]Apollo!$C$2:$R$2344,MATCH($C170,[1]Apollo!$B$2:$B$2344,0),MATCH(V$1,[1]Apollo!$C$1:$R$1,0)),"")</f>
        <v/>
      </c>
      <c r="W170" t="s">
        <v>231</v>
      </c>
      <c r="X170" s="1" t="str">
        <f>IFERROR(INDEX([1]Apollo!$C$2:$R$2344,MATCH($C170,[1]Apollo!$B$2:$B$2344,0),MATCH(X$1,[1]Apollo!$C$1:$R$1,0)),"")</f>
        <v/>
      </c>
      <c r="Y170" s="1" t="str">
        <f>IFERROR(INDEX([1]Apollo!$C$2:$R$2344,MATCH($C170,[1]Apollo!$B$2:$B$2344,0),MATCH(Y$1,[1]Apollo!$C$1:$R$1,0)),"")</f>
        <v/>
      </c>
      <c r="Z170" s="1" t="str">
        <f>IFERROR(INDEX([1]Apollo!$C$2:$R$2344,MATCH($C170,[1]Apollo!$B$2:$B$2344,0),MATCH(Z$1,[1]Apollo!$C$1:$R$1,0)),"")</f>
        <v/>
      </c>
      <c r="AA170" s="2" t="str">
        <f>IFERROR(INDEX([1]Apollo!$C$2:$R$2344,MATCH($C170,[1]Apollo!$B$2:$B$2344,0),MATCH(AA$1,[1]Apollo!$C$1:$R$1,0)),"")</f>
        <v/>
      </c>
      <c r="AB170" s="3" t="str">
        <f>IFERROR(INDEX([1]Apollo!$C$2:$R$2344,MATCH($C170,[1]Apollo!$B$2:$B$2344,0),MATCH(AB$1,[1]Apollo!$C$1:$R$1,0)),"")</f>
        <v/>
      </c>
      <c r="AC170" t="s">
        <v>2217</v>
      </c>
      <c r="AD170" s="1" t="str">
        <f>IFERROR(INDEX([1]Apollo!$C$2:$R$2344,MATCH($C170,[1]Apollo!$B$2:$B$2344,0),MATCH(AD$1,[1]Apollo!$C$1:$R$1,0)),"")</f>
        <v/>
      </c>
      <c r="AE170" s="14" t="s">
        <v>2218</v>
      </c>
      <c r="AF170" s="1" t="s">
        <v>1658</v>
      </c>
      <c r="AG170" s="1" t="s">
        <v>169</v>
      </c>
      <c r="AH170" s="1"/>
      <c r="AI170" s="1"/>
      <c r="AJ170" s="14" t="s">
        <v>2219</v>
      </c>
      <c r="AK170" s="1" t="s">
        <v>311</v>
      </c>
      <c r="AL170" s="1" t="s">
        <v>106</v>
      </c>
      <c r="AM170" s="1" t="s">
        <v>171</v>
      </c>
      <c r="AN170" s="1" t="s">
        <v>106</v>
      </c>
      <c r="AO170" s="1" t="s">
        <v>245</v>
      </c>
      <c r="AP170" s="1" t="s">
        <v>1368</v>
      </c>
      <c r="AQ170" s="1" t="e">
        <f>AE170=#REF!</f>
        <v>#REF!</v>
      </c>
      <c r="AR170" t="s">
        <v>2220</v>
      </c>
      <c r="AS170" s="1" t="str">
        <f>IFERROR(INDEX([1]Apollo!$C$2:$R$2344,MATCH($C170,[1]Apollo!$B$2:$B$2344,0),MATCH(AS$1,[1]Apollo!$C$1:$R$1,0)),"")</f>
        <v/>
      </c>
      <c r="AT170" s="1" t="str">
        <f t="shared" si="13"/>
        <v>https://www.linkedin.com/company/7601584/</v>
      </c>
      <c r="AU170" s="1" t="str">
        <f t="shared" si="14"/>
        <v>https://www.linkedin.com/company/7601584//insights</v>
      </c>
      <c r="AV170" t="s">
        <v>174</v>
      </c>
      <c r="AW170" s="1">
        <v>2500</v>
      </c>
      <c r="AX170" s="1" t="str">
        <f>VLOOKUP(AW170,[1]Sheet1!$K$1:$L$4,2,TRUE)</f>
        <v>&lt;10,000</v>
      </c>
      <c r="AY170" t="s">
        <v>114</v>
      </c>
      <c r="AZ170" t="s">
        <v>113</v>
      </c>
      <c r="BA170" s="23">
        <f>INDEX('[1]Glassdoor Scores'!C:C,MATCH($A170,'[1]Glassdoor Scores'!$A:$A,0))</f>
        <v>3.9</v>
      </c>
      <c r="BB170" t="str">
        <f>INDEX('[1]Glassdoor Scores'!B:B,MATCH($A170,'[1]Glassdoor Scores'!$A:$A,0))</f>
        <v>IBM</v>
      </c>
      <c r="BC170">
        <f>INDEX('[1]Glassdoor Scores'!D:D,MATCH($A170,'[1]Glassdoor Scores'!$A:$A,0))</f>
        <v>85000</v>
      </c>
      <c r="BD170">
        <f>INDEX('[1]Glassdoor Scores'!E:E,MATCH($A170,'[1]Glassdoor Scores'!$A:$A,0))</f>
        <v>3.8</v>
      </c>
      <c r="BE170">
        <f>INDEX('[1]Glassdoor Scores'!F:F,MATCH($A170,'[1]Glassdoor Scores'!$A:$A,0))</f>
        <v>3.5</v>
      </c>
      <c r="BF170" s="17">
        <f>INDEX('[1]Glassdoor Scores'!G:G,MATCH($A170,'[1]Glassdoor Scores'!$A:$A,0))</f>
        <v>3.9</v>
      </c>
      <c r="BG170" s="17">
        <f>INDEX('[1]Glassdoor Scores'!H:H,MATCH($A170,'[1]Glassdoor Scores'!$A:$A,0))</f>
        <v>0.84</v>
      </c>
      <c r="BH170" t="e">
        <f>BA170&lt;#REF!</f>
        <v>#REF!</v>
      </c>
      <c r="BI170" t="e">
        <f>BB170&gt;#REF!</f>
        <v>#REF!</v>
      </c>
      <c r="BJ170" t="e">
        <f>BC170&gt;#REF!</f>
        <v>#REF!</v>
      </c>
      <c r="BK170" t="e">
        <f>BD170&gt;#REF!</f>
        <v>#REF!</v>
      </c>
      <c r="BL170" t="e">
        <f>BE170&gt;#REF!</f>
        <v>#REF!</v>
      </c>
      <c r="BM170" t="e">
        <f>BF170&gt;#REF!</f>
        <v>#REF!</v>
      </c>
      <c r="BN170" t="s">
        <v>115</v>
      </c>
      <c r="BO170" s="1" t="s">
        <v>2221</v>
      </c>
      <c r="BP170">
        <v>5</v>
      </c>
      <c r="BQ170">
        <v>0</v>
      </c>
      <c r="BR170" s="1" t="s">
        <v>2222</v>
      </c>
      <c r="BS170" t="s">
        <v>2223</v>
      </c>
      <c r="BT170" s="1" t="s">
        <v>2224</v>
      </c>
      <c r="BU170" s="1"/>
      <c r="BV170" s="1"/>
      <c r="BW170" s="1"/>
      <c r="BX170" s="1"/>
      <c r="BY170" s="1"/>
      <c r="BZ170" s="1"/>
      <c r="CA170" s="1"/>
      <c r="CB170" s="1">
        <v>8</v>
      </c>
      <c r="CC170" s="6">
        <v>0.84</v>
      </c>
      <c r="CD170" s="1">
        <v>1534</v>
      </c>
      <c r="CE170" s="6">
        <v>0.02</v>
      </c>
      <c r="CF170" s="6">
        <f t="shared" si="15"/>
        <v>5.2151238591916557E-3</v>
      </c>
      <c r="CG170" s="7">
        <f t="shared" si="16"/>
        <v>0.61360000000000003</v>
      </c>
      <c r="CH170" s="1">
        <v>8</v>
      </c>
      <c r="CI170">
        <f>IFERROR(IF(AX170=[1]Sheet1!$L$2,VLOOKUP(CB170,[1]Sheet1!$X$3:$Y$7,2,TRUE),IF(AX170=[1]Sheet1!$L$3,VLOOKUP(CB170,[1]Sheet1!$Z$3:$AA$7,2,TRUE),VLOOKUP(CB170,[1]Sheet1!$AB$3:$AC$7,2,TRUE))),0)</f>
        <v>1</v>
      </c>
      <c r="CJ170" s="1">
        <f>IFERROR(VLOOKUP(CC170,[1]Sheet1!$U$3:$V$7,2,TRUE),0)</f>
        <v>5</v>
      </c>
      <c r="CK170" s="1">
        <f>MIN(IFERROR(IF(AX170=[1]Sheet1!$L$2,VLOOKUP(CE170,[1]Sheet1!$N$3:$O$7,2,TRUE),IF(AX170=[1]Sheet1!$L$3,VLOOKUP(CE170,[1]Sheet1!$P$3:$Q$6,2,TRUE),VLOOKUP(CE170,[1]Sheet1!$R$3:$S$6,2,TRUE))),0),INDEX([1]Sheet1!$I:$I,MATCH(CH170,[1]Sheet1!$A:$A,0)))</f>
        <v>3</v>
      </c>
      <c r="CL170" s="15">
        <f>INDEX([1]Sheet1!D:D,MATCH($CI170,[1]Sheet1!$A:$A,0))</f>
        <v>0</v>
      </c>
      <c r="CM170" s="15">
        <f>INDEX([1]Sheet1!E:E,MATCH($CI170,[1]Sheet1!$A:$A,0))</f>
        <v>0.33333333333333331</v>
      </c>
      <c r="CN170" s="15">
        <f>INDEX([1]Sheet1!F:F,MATCH($CI170,[1]Sheet1!$A:$A,0))</f>
        <v>0.33333333333333331</v>
      </c>
      <c r="CO170" s="15"/>
      <c r="CP170" s="16">
        <f>MIN(SUMPRODUCT(CI170:CK170,CL170:CN170),INDEX([1]Sheet1!$H:$H,MATCH(CH170,[1]Sheet1!$A:$A,0)))</f>
        <v>2.6666666666666665</v>
      </c>
      <c r="CQ170" s="17" t="e">
        <f>SUMIFS([1]Rubric!Y:Y,[1]Rubric!V:V,BN170,[1]Rubric!W:W,P170)</f>
        <v>#VALUE!</v>
      </c>
      <c r="CR170" s="17" t="e">
        <f>INDEX([1]Rubric!D:D,MATCH(BP170,[1]Rubric!#REF!,0))</f>
        <v>#REF!</v>
      </c>
      <c r="CS170" s="17" t="e">
        <f>INDEX([1]Rubric!E:E,MATCH(Q170,[1]Rubric!#REF!,0))</f>
        <v>#REF!</v>
      </c>
      <c r="CT170" s="18" t="e">
        <f>SUM(CQ170:CS170)*[1]Rubric!$A$3</f>
        <v>#VALUE!</v>
      </c>
      <c r="CU170" s="29"/>
    </row>
    <row r="171" spans="1:99" ht="409.5" x14ac:dyDescent="0.25">
      <c r="A171">
        <v>170</v>
      </c>
      <c r="B171" s="21" t="s">
        <v>2225</v>
      </c>
      <c r="C171" t="str">
        <f t="shared" si="12"/>
        <v>170 - Gainsight</v>
      </c>
      <c r="D171">
        <v>0</v>
      </c>
      <c r="E171" t="s">
        <v>2226</v>
      </c>
      <c r="F171" s="1" t="s">
        <v>2227</v>
      </c>
      <c r="G171" s="1" t="str">
        <f>IFERROR(INDEX([1]Apollo!$C$2:$R$2344,MATCH($C171,[1]Apollo!$B$2:$B$2344,0),MATCH(G$1,[1]Apollo!$C$1:$R$1,0)),"")</f>
        <v/>
      </c>
      <c r="H171" s="1"/>
      <c r="I171" s="1" t="str">
        <f>IFERROR(INDEX([1]Apollo!$C$2:$R$2344,MATCH($C171,[1]Apollo!$B$2:$B$2344,0),MATCH(I$1,[1]Apollo!$C$1:$R$1,0)),"")</f>
        <v/>
      </c>
      <c r="J171" t="s">
        <v>213</v>
      </c>
      <c r="K171" s="1" t="str">
        <f>IFERROR(INDEX([1]Apollo!$C$2:$R$2344,MATCH($C171,[1]Apollo!$B$2:$B$2344,0),MATCH(K$1,[1]Apollo!$C$1:$R$1,0)),"")</f>
        <v/>
      </c>
      <c r="L171" s="1" t="str">
        <f>IFERROR(INDEX([1]Apollo!$C$2:$R$2344,MATCH($C171,[1]Apollo!$B$2:$B$2344,0),MATCH(L$1,[1]Apollo!$C$1:$R$1,0)),"")</f>
        <v/>
      </c>
      <c r="M171" s="1" t="s">
        <v>2228</v>
      </c>
      <c r="N171" s="1" t="s">
        <v>2229</v>
      </c>
      <c r="O171" s="1" t="str">
        <f>IFERROR(INDEX([1]Apollo!$C$2:$R$2344,MATCH($C171,[1]Apollo!$B$2:$B$2344,0),MATCH(O$1,[1]Apollo!$C$1:$R$1,0)),"")</f>
        <v/>
      </c>
      <c r="P171" s="1">
        <v>4</v>
      </c>
      <c r="Q171" s="1">
        <v>4</v>
      </c>
      <c r="R171" s="12">
        <v>8724</v>
      </c>
      <c r="S171" s="12">
        <v>7481</v>
      </c>
      <c r="T171" s="13">
        <v>39814</v>
      </c>
      <c r="U171" t="s">
        <v>188</v>
      </c>
      <c r="V171" s="1" t="str">
        <f>IFERROR(INDEX([1]Apollo!$C$2:$R$2344,MATCH($C171,[1]Apollo!$B$2:$B$2344,0),MATCH(V$1,[1]Apollo!$C$1:$R$1,0)),"")</f>
        <v/>
      </c>
      <c r="W171" t="s">
        <v>165</v>
      </c>
      <c r="X171" s="1" t="str">
        <f>IFERROR(INDEX([1]Apollo!$C$2:$R$2344,MATCH($C171,[1]Apollo!$B$2:$B$2344,0),MATCH(X$1,[1]Apollo!$C$1:$R$1,0)),"")</f>
        <v/>
      </c>
      <c r="Y171" s="1" t="str">
        <f>IFERROR(INDEX([1]Apollo!$C$2:$R$2344,MATCH($C171,[1]Apollo!$B$2:$B$2344,0),MATCH(Y$1,[1]Apollo!$C$1:$R$1,0)),"")</f>
        <v/>
      </c>
      <c r="Z171" s="1" t="str">
        <f>IFERROR(INDEX([1]Apollo!$C$2:$R$2344,MATCH($C171,[1]Apollo!$B$2:$B$2344,0),MATCH(Z$1,[1]Apollo!$C$1:$R$1,0)),"")</f>
        <v/>
      </c>
      <c r="AA171" s="2" t="str">
        <f>IFERROR(INDEX([1]Apollo!$C$2:$R$2344,MATCH($C171,[1]Apollo!$B$2:$B$2344,0),MATCH(AA$1,[1]Apollo!$C$1:$R$1,0)),"")</f>
        <v/>
      </c>
      <c r="AB171" s="3" t="str">
        <f>IFERROR(INDEX([1]Apollo!$C$2:$R$2344,MATCH($C171,[1]Apollo!$B$2:$B$2344,0),MATCH(AB$1,[1]Apollo!$C$1:$R$1,0)),"")</f>
        <v/>
      </c>
      <c r="AC171" t="s">
        <v>2230</v>
      </c>
      <c r="AD171" s="1" t="str">
        <f>IFERROR(INDEX([1]Apollo!$C$2:$R$2344,MATCH($C171,[1]Apollo!$B$2:$B$2344,0),MATCH(AD$1,[1]Apollo!$C$1:$R$1,0)),"")</f>
        <v/>
      </c>
      <c r="AE171" s="22" t="s">
        <v>2231</v>
      </c>
      <c r="AF171" s="1"/>
      <c r="AG171" s="1" t="s">
        <v>103</v>
      </c>
      <c r="AH171" s="1"/>
      <c r="AI171" s="1"/>
      <c r="AJ171" s="14" t="s">
        <v>2232</v>
      </c>
      <c r="AK171" s="1" t="s">
        <v>149</v>
      </c>
      <c r="AL171" s="1" t="s">
        <v>203</v>
      </c>
      <c r="AM171" s="1" t="s">
        <v>151</v>
      </c>
      <c r="AN171" s="1" t="s">
        <v>106</v>
      </c>
      <c r="AO171" s="1" t="s">
        <v>279</v>
      </c>
      <c r="AP171" s="1" t="s">
        <v>219</v>
      </c>
      <c r="AQ171" s="1" t="e">
        <f>AE171=#REF!</f>
        <v>#REF!</v>
      </c>
      <c r="AR171" t="s">
        <v>2233</v>
      </c>
      <c r="AS171" s="1" t="str">
        <f>IFERROR(INDEX([1]Apollo!$C$2:$R$2344,MATCH($C171,[1]Apollo!$B$2:$B$2344,0),MATCH(AS$1,[1]Apollo!$C$1:$R$1,0)),"")</f>
        <v/>
      </c>
      <c r="AT171" s="1" t="str">
        <f t="shared" si="13"/>
        <v>http://www.linkedin.com/company/gainsight</v>
      </c>
      <c r="AU171" s="1" t="str">
        <f t="shared" si="14"/>
        <v>http://www.linkedin.com/company/gainsight/insights</v>
      </c>
      <c r="AV171" t="s">
        <v>174</v>
      </c>
      <c r="AW171" s="1">
        <v>1350</v>
      </c>
      <c r="AX171" s="1" t="str">
        <f>VLOOKUP(AW171,[1]Sheet1!$K$1:$L$4,2,TRUE)</f>
        <v>&lt;10,000</v>
      </c>
      <c r="AY171" t="s">
        <v>114</v>
      </c>
      <c r="AZ171" t="s">
        <v>138</v>
      </c>
      <c r="BA171" s="23">
        <f>INDEX('[1]Glassdoor Scores'!C:C,MATCH($A171,'[1]Glassdoor Scores'!$A:$A,0))</f>
        <v>3.8</v>
      </c>
      <c r="BB171" t="str">
        <f>INDEX('[1]Glassdoor Scores'!B:B,MATCH($A171,'[1]Glassdoor Scores'!$A:$A,0))</f>
        <v>Nayax</v>
      </c>
      <c r="BC171">
        <f>INDEX('[1]Glassdoor Scores'!D:D,MATCH($A171,'[1]Glassdoor Scores'!$A:$A,0))</f>
        <v>290</v>
      </c>
      <c r="BD171">
        <f>INDEX('[1]Glassdoor Scores'!E:E,MATCH($A171,'[1]Glassdoor Scores'!$A:$A,0))</f>
        <v>3.6</v>
      </c>
      <c r="BE171">
        <f>INDEX('[1]Glassdoor Scores'!F:F,MATCH($A171,'[1]Glassdoor Scores'!$A:$A,0))</f>
        <v>3.4</v>
      </c>
      <c r="BF171" s="17">
        <f>INDEX('[1]Glassdoor Scores'!G:G,MATCH($A171,'[1]Glassdoor Scores'!$A:$A,0))</f>
        <v>3.8</v>
      </c>
      <c r="BG171" s="17">
        <f>INDEX('[1]Glassdoor Scores'!H:H,MATCH($A171,'[1]Glassdoor Scores'!$A:$A,0))</f>
        <v>0.78</v>
      </c>
      <c r="BH171" t="e">
        <f>BA171&lt;#REF!</f>
        <v>#REF!</v>
      </c>
      <c r="BI171" t="e">
        <f>BB171&gt;#REF!</f>
        <v>#REF!</v>
      </c>
      <c r="BJ171" t="e">
        <f>BC171&gt;#REF!</f>
        <v>#REF!</v>
      </c>
      <c r="BK171" t="e">
        <f>BD171&gt;#REF!</f>
        <v>#REF!</v>
      </c>
      <c r="BL171" t="e">
        <f>BE171&gt;#REF!</f>
        <v>#REF!</v>
      </c>
      <c r="BM171" t="e">
        <f>BF171&gt;#REF!</f>
        <v>#REF!</v>
      </c>
      <c r="BN171" t="s">
        <v>115</v>
      </c>
      <c r="BO171" s="1" t="s">
        <v>2234</v>
      </c>
      <c r="BP171">
        <v>4</v>
      </c>
      <c r="BQ171">
        <v>0</v>
      </c>
      <c r="BR171" s="1" t="s">
        <v>2235</v>
      </c>
      <c r="BS171" t="s">
        <v>2236</v>
      </c>
      <c r="BT171" s="1" t="s">
        <v>2237</v>
      </c>
      <c r="BU171" s="1"/>
      <c r="BV171" s="1"/>
      <c r="BW171" s="1"/>
      <c r="BX171" s="1"/>
      <c r="BY171" s="1"/>
      <c r="BZ171" s="1"/>
      <c r="CA171" s="1"/>
      <c r="CB171" s="1">
        <v>47</v>
      </c>
      <c r="CC171" s="6">
        <v>0.02</v>
      </c>
      <c r="CD171" s="1">
        <v>1117</v>
      </c>
      <c r="CE171" s="6">
        <v>0.02</v>
      </c>
      <c r="CF171" s="6">
        <f t="shared" si="15"/>
        <v>4.2076991942703673E-2</v>
      </c>
      <c r="CG171" s="7">
        <f t="shared" si="16"/>
        <v>0.82740740740740737</v>
      </c>
      <c r="CH171" s="1">
        <v>1</v>
      </c>
      <c r="CI171">
        <f>IFERROR(IF(AX171=[1]Sheet1!$L$2,VLOOKUP(CB171,[1]Sheet1!$X$3:$Y$7,2,TRUE),IF(AX171=[1]Sheet1!$L$3,VLOOKUP(CB171,[1]Sheet1!$Z$3:$AA$7,2,TRUE),VLOOKUP(CB171,[1]Sheet1!$AB$3:$AC$7,2,TRUE))),0)</f>
        <v>3</v>
      </c>
      <c r="CJ171" s="1">
        <f>IFERROR(VLOOKUP(CC171,[1]Sheet1!$U$3:$V$7,2,TRUE),0)</f>
        <v>3</v>
      </c>
      <c r="CK171" s="1">
        <f>MIN(IFERROR(IF(AX171=[1]Sheet1!$L$2,VLOOKUP(CE171,[1]Sheet1!$N$3:$O$7,2,TRUE),IF(AX171=[1]Sheet1!$L$3,VLOOKUP(CE171,[1]Sheet1!$P$3:$Q$6,2,TRUE),VLOOKUP(CE171,[1]Sheet1!$R$3:$S$6,2,TRUE))),0),INDEX([1]Sheet1!$I:$I,MATCH(CH171,[1]Sheet1!$A:$A,0)))</f>
        <v>3</v>
      </c>
      <c r="CL171" s="15">
        <f>INDEX([1]Sheet1!D:D,MATCH($CI171,[1]Sheet1!$A:$A,0))</f>
        <v>0</v>
      </c>
      <c r="CM171" s="15">
        <f>INDEX([1]Sheet1!E:E,MATCH($CI171,[1]Sheet1!$A:$A,0))</f>
        <v>0</v>
      </c>
      <c r="CN171" s="15">
        <f>INDEX([1]Sheet1!F:F,MATCH($CI171,[1]Sheet1!$A:$A,0))</f>
        <v>0</v>
      </c>
      <c r="CO171" s="15"/>
      <c r="CP171" s="16">
        <f>IF(COUNTA(CO171)&gt;0,MIN(MIN(SUMPRODUCT(CI171:CK171,CL171:CN171),INDEX([1]Sheet1!$H:$H,MATCH(CH171,[1]Sheet1!$A:$A,0)))+1,5),MIN(SUMPRODUCT(CI171:CK171,CL171:CN171),INDEX([1]Sheet1!$H:$H,MATCH(CH171,[1]Sheet1!$A:$A,0))))</f>
        <v>0</v>
      </c>
      <c r="CQ171" s="17" t="e">
        <f>SUMIFS([1]Rubric!Y:Y,[1]Rubric!V:V,BN171,[1]Rubric!W:W,P171)</f>
        <v>#VALUE!</v>
      </c>
      <c r="CR171" s="17" t="e">
        <f>INDEX([1]Rubric!D:D,MATCH(BP171,[1]Rubric!#REF!,0))</f>
        <v>#REF!</v>
      </c>
      <c r="CS171" s="17" t="e">
        <f>INDEX([1]Rubric!E:E,MATCH(Q171,[1]Rubric!#REF!,0))</f>
        <v>#REF!</v>
      </c>
      <c r="CT171" s="18" t="e">
        <f>SUM(CQ171:CS171)*[1]Rubric!$A$3</f>
        <v>#VALUE!</v>
      </c>
      <c r="CU171" s="29"/>
    </row>
    <row r="172" spans="1:99" ht="409.5" x14ac:dyDescent="0.25">
      <c r="A172">
        <v>171</v>
      </c>
      <c r="B172" t="s">
        <v>2238</v>
      </c>
      <c r="C172" t="str">
        <f t="shared" si="12"/>
        <v>171 - Coherent Solutions</v>
      </c>
      <c r="D172">
        <v>0</v>
      </c>
      <c r="E172" t="s">
        <v>2239</v>
      </c>
      <c r="F172" s="1" t="s">
        <v>2240</v>
      </c>
      <c r="G172" s="1" t="str">
        <f>IFERROR(INDEX([1]Apollo!$C$2:$R$2344,MATCH($C172,[1]Apollo!$B$2:$B$2344,0),MATCH(G$1,[1]Apollo!$C$1:$R$1,0)),"")</f>
        <v/>
      </c>
      <c r="H172" s="1" t="s">
        <v>885</v>
      </c>
      <c r="I172" s="1" t="str">
        <f>IFERROR(INDEX([1]Apollo!$C$2:$R$2344,MATCH($C172,[1]Apollo!$B$2:$B$2344,0),MATCH(I$1,[1]Apollo!$C$1:$R$1,0)),"")</f>
        <v/>
      </c>
      <c r="J172" t="s">
        <v>1022</v>
      </c>
      <c r="K172" s="1" t="str">
        <f>IFERROR(INDEX([1]Apollo!$C$2:$R$2344,MATCH($C172,[1]Apollo!$B$2:$B$2344,0),MATCH(K$1,[1]Apollo!$C$1:$R$1,0)),"")</f>
        <v/>
      </c>
      <c r="L172" s="1" t="str">
        <f>IFERROR(INDEX([1]Apollo!$C$2:$R$2344,MATCH($C172,[1]Apollo!$B$2:$B$2344,0),MATCH(L$1,[1]Apollo!$C$1:$R$1,0)),"")</f>
        <v/>
      </c>
      <c r="M172" s="1" t="s">
        <v>2241</v>
      </c>
      <c r="N172" s="1" t="s">
        <v>2242</v>
      </c>
      <c r="O172" s="1" t="str">
        <f>IFERROR(INDEX([1]Apollo!$C$2:$R$2344,MATCH($C172,[1]Apollo!$B$2:$B$2344,0),MATCH(O$1,[1]Apollo!$C$1:$R$1,0)),"")</f>
        <v/>
      </c>
      <c r="P172" s="1">
        <v>3</v>
      </c>
      <c r="Q172" s="1">
        <v>2</v>
      </c>
      <c r="R172" s="12">
        <v>251448</v>
      </c>
      <c r="S172" s="12">
        <v>238070</v>
      </c>
      <c r="T172" s="13">
        <v>34700</v>
      </c>
      <c r="U172" t="s">
        <v>188</v>
      </c>
      <c r="V172" s="1" t="str">
        <f>IFERROR(INDEX([1]Apollo!$C$2:$R$2344,MATCH($C172,[1]Apollo!$B$2:$B$2344,0),MATCH(V$1,[1]Apollo!$C$1:$R$1,0)),"")</f>
        <v/>
      </c>
      <c r="W172" t="s">
        <v>100</v>
      </c>
      <c r="X172" s="1" t="str">
        <f>IFERROR(INDEX([1]Apollo!$C$2:$R$2344,MATCH($C172,[1]Apollo!$B$2:$B$2344,0),MATCH(X$1,[1]Apollo!$C$1:$R$1,0)),"")</f>
        <v/>
      </c>
      <c r="Y172" s="1" t="str">
        <f>IFERROR(INDEX([1]Apollo!$C$2:$R$2344,MATCH($C172,[1]Apollo!$B$2:$B$2344,0),MATCH(Y$1,[1]Apollo!$C$1:$R$1,0)),"")</f>
        <v/>
      </c>
      <c r="Z172" s="1" t="str">
        <f>IFERROR(INDEX([1]Apollo!$C$2:$R$2344,MATCH($C172,[1]Apollo!$B$2:$B$2344,0),MATCH(Z$1,[1]Apollo!$C$1:$R$1,0)),"")</f>
        <v/>
      </c>
      <c r="AA172" s="2" t="str">
        <f>IFERROR(INDEX([1]Apollo!$C$2:$R$2344,MATCH($C172,[1]Apollo!$B$2:$B$2344,0),MATCH(AA$1,[1]Apollo!$C$1:$R$1,0)),"")</f>
        <v/>
      </c>
      <c r="AB172" s="3" t="str">
        <f>IFERROR(INDEX([1]Apollo!$C$2:$R$2344,MATCH($C172,[1]Apollo!$B$2:$B$2344,0),MATCH(AB$1,[1]Apollo!$C$1:$R$1,0)),"")</f>
        <v/>
      </c>
      <c r="AC172" t="s">
        <v>2243</v>
      </c>
      <c r="AD172" s="1" t="str">
        <f>IFERROR(INDEX([1]Apollo!$C$2:$R$2344,MATCH($C172,[1]Apollo!$B$2:$B$2344,0),MATCH(AD$1,[1]Apollo!$C$1:$R$1,0)),"")</f>
        <v/>
      </c>
      <c r="AE172" s="22" t="s">
        <v>2244</v>
      </c>
      <c r="AF172" s="1" t="s">
        <v>1624</v>
      </c>
      <c r="AG172" s="1" t="s">
        <v>169</v>
      </c>
      <c r="AH172" s="1"/>
      <c r="AI172" s="1"/>
      <c r="AJ172" s="14" t="s">
        <v>2244</v>
      </c>
      <c r="AK172" s="1" t="s">
        <v>311</v>
      </c>
      <c r="AL172" s="1" t="s">
        <v>2121</v>
      </c>
      <c r="AM172" s="1" t="s">
        <v>171</v>
      </c>
      <c r="AN172" s="1" t="s">
        <v>106</v>
      </c>
      <c r="AO172" s="1" t="s">
        <v>437</v>
      </c>
      <c r="AP172" s="1" t="s">
        <v>2245</v>
      </c>
      <c r="AQ172" s="1" t="e">
        <f>AE172=#REF!</f>
        <v>#REF!</v>
      </c>
      <c r="AR172" t="s">
        <v>2246</v>
      </c>
      <c r="AS172" s="1" t="str">
        <f>IFERROR(INDEX([1]Apollo!$C$2:$R$2344,MATCH($C172,[1]Apollo!$B$2:$B$2344,0),MATCH(AS$1,[1]Apollo!$C$1:$R$1,0)),"")</f>
        <v/>
      </c>
      <c r="AT172" s="1" t="str">
        <f t="shared" si="13"/>
        <v>http://www.linkedin.com/company/coherent-solutions</v>
      </c>
      <c r="AU172" s="1" t="str">
        <f t="shared" si="14"/>
        <v>http://www.linkedin.com/company/coherent-solutions/insights</v>
      </c>
      <c r="AV172" t="s">
        <v>174</v>
      </c>
      <c r="AW172" s="1">
        <v>2200</v>
      </c>
      <c r="AX172" s="1" t="str">
        <f>VLOOKUP(AW172,[1]Sheet1!$K$1:$L$4,2,TRUE)</f>
        <v>&lt;10,000</v>
      </c>
      <c r="AY172" t="s">
        <v>114</v>
      </c>
      <c r="AZ172" t="s">
        <v>114</v>
      </c>
      <c r="BA172" s="23">
        <f>INDEX('[1]Glassdoor Scores'!C:C,MATCH($A172,'[1]Glassdoor Scores'!$A:$A,0))</f>
        <v>3.7</v>
      </c>
      <c r="BB172" t="str">
        <f>INDEX('[1]Glassdoor Scores'!B:B,MATCH($A172,'[1]Glassdoor Scores'!$A:$A,0))</f>
        <v>McGraw-Hill Education</v>
      </c>
      <c r="BC172">
        <f>INDEX('[1]Glassdoor Scores'!D:D,MATCH($A172,'[1]Glassdoor Scores'!$A:$A,0))</f>
        <v>3100</v>
      </c>
      <c r="BD172">
        <f>INDEX('[1]Glassdoor Scores'!E:E,MATCH($A172,'[1]Glassdoor Scores'!$A:$A,0))</f>
        <v>3.6</v>
      </c>
      <c r="BE172">
        <f>INDEX('[1]Glassdoor Scores'!F:F,MATCH($A172,'[1]Glassdoor Scores'!$A:$A,0))</f>
        <v>3.3</v>
      </c>
      <c r="BF172" s="17">
        <f>INDEX('[1]Glassdoor Scores'!G:G,MATCH($A172,'[1]Glassdoor Scores'!$A:$A,0))</f>
        <v>3.6</v>
      </c>
      <c r="BG172" s="17">
        <f>INDEX('[1]Glassdoor Scores'!H:H,MATCH($A172,'[1]Glassdoor Scores'!$A:$A,0))</f>
        <v>0.73</v>
      </c>
      <c r="BH172" t="e">
        <f>BA172&lt;#REF!</f>
        <v>#REF!</v>
      </c>
      <c r="BI172" t="e">
        <f>BB172&gt;#REF!</f>
        <v>#REF!</v>
      </c>
      <c r="BJ172" t="e">
        <f>BC172&gt;#REF!</f>
        <v>#REF!</v>
      </c>
      <c r="BK172" t="e">
        <f>BD172&gt;#REF!</f>
        <v>#REF!</v>
      </c>
      <c r="BL172" t="e">
        <f>BE172&gt;#REF!</f>
        <v>#REF!</v>
      </c>
      <c r="BM172" t="e">
        <f>BF172&gt;#REF!</f>
        <v>#REF!</v>
      </c>
      <c r="BN172" t="s">
        <v>115</v>
      </c>
      <c r="BO172" s="1" t="s">
        <v>2247</v>
      </c>
      <c r="BP172">
        <v>4</v>
      </c>
      <c r="BQ172">
        <v>0</v>
      </c>
      <c r="BR172" s="1" t="s">
        <v>2248</v>
      </c>
      <c r="BS172" t="s">
        <v>2249</v>
      </c>
      <c r="BT172" s="1" t="s">
        <v>2250</v>
      </c>
      <c r="BU172" s="1"/>
      <c r="BV172" s="1"/>
      <c r="BW172" s="1"/>
      <c r="BX172" s="1"/>
      <c r="BY172" s="1"/>
      <c r="BZ172" s="1"/>
      <c r="CA172" s="1"/>
      <c r="CB172" s="1">
        <v>20</v>
      </c>
      <c r="CC172" s="6">
        <v>0.18</v>
      </c>
      <c r="CD172" s="1">
        <v>1708</v>
      </c>
      <c r="CE172" s="6">
        <v>0.01</v>
      </c>
      <c r="CF172" s="6">
        <f t="shared" si="15"/>
        <v>1.1709601873536301E-2</v>
      </c>
      <c r="CG172" s="7">
        <f t="shared" si="16"/>
        <v>0.77636363636363637</v>
      </c>
      <c r="CH172" s="1">
        <v>1</v>
      </c>
      <c r="CI172">
        <f>IFERROR(IF(AX172=[1]Sheet1!$L$2,VLOOKUP(CB172,[1]Sheet1!$X$3:$Y$7,2,TRUE),IF(AX172=[1]Sheet1!$L$3,VLOOKUP(CB172,[1]Sheet1!$Z$3:$AA$7,2,TRUE),VLOOKUP(CB172,[1]Sheet1!$AB$3:$AC$7,2,TRUE))),0)</f>
        <v>2</v>
      </c>
      <c r="CJ172" s="1">
        <f>IFERROR(VLOOKUP(CC172,[1]Sheet1!$U$3:$V$7,2,TRUE),0)</f>
        <v>4</v>
      </c>
      <c r="CK172" s="1">
        <f>MIN(IFERROR(IF(AX172=[1]Sheet1!$L$2,VLOOKUP(CE172,[1]Sheet1!$N$3:$O$7,2,TRUE),IF(AX172=[1]Sheet1!$L$3,VLOOKUP(CE172,[1]Sheet1!$P$3:$Q$6,2,TRUE),VLOOKUP(CE172,[1]Sheet1!$R$3:$S$6,2,TRUE))),0),INDEX([1]Sheet1!$I:$I,MATCH(CH172,[1]Sheet1!$A:$A,0)))</f>
        <v>3</v>
      </c>
      <c r="CL172" s="15">
        <f>INDEX([1]Sheet1!D:D,MATCH($CI172,[1]Sheet1!$A:$A,0))</f>
        <v>0</v>
      </c>
      <c r="CM172" s="15">
        <f>INDEX([1]Sheet1!E:E,MATCH($CI172,[1]Sheet1!$A:$A,0))</f>
        <v>1</v>
      </c>
      <c r="CN172" s="15">
        <f>INDEX([1]Sheet1!F:F,MATCH($CI172,[1]Sheet1!$A:$A,0))</f>
        <v>0</v>
      </c>
      <c r="CO172" s="15"/>
      <c r="CP172" s="16">
        <f>MIN(SUMPRODUCT(CI172:CK172,CL172:CN172),INDEX([1]Sheet1!$H:$H,MATCH(CH172,[1]Sheet1!$A:$A,0)))</f>
        <v>4</v>
      </c>
      <c r="CQ172" s="17" t="e">
        <f>SUMIFS([1]Rubric!Y:Y,[1]Rubric!V:V,BN172,[1]Rubric!W:W,P172)</f>
        <v>#VALUE!</v>
      </c>
      <c r="CR172" s="17" t="e">
        <f>INDEX([1]Rubric!D:D,MATCH(BP172,[1]Rubric!#REF!,0))</f>
        <v>#REF!</v>
      </c>
      <c r="CS172" s="17" t="e">
        <f>INDEX([1]Rubric!E:E,MATCH(Q172,[1]Rubric!#REF!,0))</f>
        <v>#REF!</v>
      </c>
      <c r="CT172" s="18" t="e">
        <f>SUM(CQ172:CS172)*[1]Rubric!$A$3</f>
        <v>#VALUE!</v>
      </c>
      <c r="CU172" s="29"/>
    </row>
    <row r="173" spans="1:99" ht="409.5" x14ac:dyDescent="0.25">
      <c r="A173">
        <v>172</v>
      </c>
      <c r="B173" s="21" t="s">
        <v>2251</v>
      </c>
      <c r="C173" t="str">
        <f t="shared" si="12"/>
        <v>172 - Creative Synergies Group</v>
      </c>
      <c r="D173">
        <v>0</v>
      </c>
      <c r="E173" t="s">
        <v>2252</v>
      </c>
      <c r="F173" s="1" t="s">
        <v>2253</v>
      </c>
      <c r="G173" s="1" t="str">
        <f>IFERROR(INDEX([1]Apollo!$C$2:$R$2344,MATCH($C173,[1]Apollo!$B$2:$B$2344,0),MATCH(G$1,[1]Apollo!$C$1:$R$1,0)),"")</f>
        <v/>
      </c>
      <c r="H173" s="1" t="s">
        <v>2254</v>
      </c>
      <c r="I173" s="1" t="str">
        <f>IFERROR(INDEX([1]Apollo!$C$2:$R$2344,MATCH($C173,[1]Apollo!$B$2:$B$2344,0),MATCH(I$1,[1]Apollo!$C$1:$R$1,0)),"")</f>
        <v/>
      </c>
      <c r="J173" t="s">
        <v>2255</v>
      </c>
      <c r="K173" s="1" t="str">
        <f>IFERROR(INDEX([1]Apollo!$C$2:$R$2344,MATCH($C173,[1]Apollo!$B$2:$B$2344,0),MATCH(K$1,[1]Apollo!$C$1:$R$1,0)),"")</f>
        <v/>
      </c>
      <c r="L173" s="1" t="str">
        <f>IFERROR(INDEX([1]Apollo!$C$2:$R$2344,MATCH($C173,[1]Apollo!$B$2:$B$2344,0),MATCH(L$1,[1]Apollo!$C$1:$R$1,0)),"")</f>
        <v/>
      </c>
      <c r="M173" s="1" t="s">
        <v>2256</v>
      </c>
      <c r="N173" s="1" t="s">
        <v>2257</v>
      </c>
      <c r="O173" s="1" t="str">
        <f>IFERROR(INDEX([1]Apollo!$C$2:$R$2344,MATCH($C173,[1]Apollo!$B$2:$B$2344,0),MATCH(O$1,[1]Apollo!$C$1:$R$1,0)),"")</f>
        <v/>
      </c>
      <c r="P173" s="1">
        <v>3</v>
      </c>
      <c r="Q173" s="1">
        <v>2</v>
      </c>
      <c r="R173" s="12">
        <v>329795</v>
      </c>
      <c r="S173" s="12">
        <v>311717</v>
      </c>
      <c r="T173" s="13">
        <v>40544</v>
      </c>
      <c r="U173" t="s">
        <v>188</v>
      </c>
      <c r="V173" s="1" t="str">
        <f>IFERROR(INDEX([1]Apollo!$C$2:$R$2344,MATCH($C173,[1]Apollo!$B$2:$B$2344,0),MATCH(V$1,[1]Apollo!$C$1:$R$1,0)),"")</f>
        <v/>
      </c>
      <c r="W173" t="s">
        <v>165</v>
      </c>
      <c r="X173" s="1" t="str">
        <f>IFERROR(INDEX([1]Apollo!$C$2:$R$2344,MATCH($C173,[1]Apollo!$B$2:$B$2344,0),MATCH(X$1,[1]Apollo!$C$1:$R$1,0)),"")</f>
        <v/>
      </c>
      <c r="Y173" s="1" t="str">
        <f>IFERROR(INDEX([1]Apollo!$C$2:$R$2344,MATCH($C173,[1]Apollo!$B$2:$B$2344,0),MATCH(Y$1,[1]Apollo!$C$1:$R$1,0)),"")</f>
        <v/>
      </c>
      <c r="Z173" s="1" t="str">
        <f>IFERROR(INDEX([1]Apollo!$C$2:$R$2344,MATCH($C173,[1]Apollo!$B$2:$B$2344,0),MATCH(Z$1,[1]Apollo!$C$1:$R$1,0)),"")</f>
        <v/>
      </c>
      <c r="AA173" s="2" t="str">
        <f>IFERROR(INDEX([1]Apollo!$C$2:$R$2344,MATCH($C173,[1]Apollo!$B$2:$B$2344,0),MATCH(AA$1,[1]Apollo!$C$1:$R$1,0)),"")</f>
        <v/>
      </c>
      <c r="AB173" s="3" t="str">
        <f>IFERROR(INDEX([1]Apollo!$C$2:$R$2344,MATCH($C173,[1]Apollo!$B$2:$B$2344,0),MATCH(AB$1,[1]Apollo!$C$1:$R$1,0)),"")</f>
        <v/>
      </c>
      <c r="AC173" t="s">
        <v>2258</v>
      </c>
      <c r="AD173" s="1" t="str">
        <f>IFERROR(INDEX([1]Apollo!$C$2:$R$2344,MATCH($C173,[1]Apollo!$B$2:$B$2344,0),MATCH(AD$1,[1]Apollo!$C$1:$R$1,0)),"")</f>
        <v/>
      </c>
      <c r="AE173" s="22" t="s">
        <v>2259</v>
      </c>
      <c r="AF173" s="1" t="s">
        <v>1545</v>
      </c>
      <c r="AG173" s="1" t="s">
        <v>169</v>
      </c>
      <c r="AH173" s="1"/>
      <c r="AI173" s="1"/>
      <c r="AJ173" s="14" t="s">
        <v>2260</v>
      </c>
      <c r="AK173" s="1" t="s">
        <v>311</v>
      </c>
      <c r="AL173" s="1" t="s">
        <v>192</v>
      </c>
      <c r="AM173" s="1" t="s">
        <v>1258</v>
      </c>
      <c r="AN173" s="1" t="s">
        <v>1038</v>
      </c>
      <c r="AO173" s="1" t="s">
        <v>245</v>
      </c>
      <c r="AP173" s="1" t="s">
        <v>1368</v>
      </c>
      <c r="AQ173" s="1" t="e">
        <f>AE173=#REF!</f>
        <v>#REF!</v>
      </c>
      <c r="AR173" t="s">
        <v>2261</v>
      </c>
      <c r="AS173" s="1" t="str">
        <f>IFERROR(INDEX([1]Apollo!$C$2:$R$2344,MATCH($C173,[1]Apollo!$B$2:$B$2344,0),MATCH(AS$1,[1]Apollo!$C$1:$R$1,0)),"")</f>
        <v/>
      </c>
      <c r="AT173" s="1" t="str">
        <f t="shared" si="13"/>
        <v>https://www.linkedin.com/company/creative-synergies-group/</v>
      </c>
      <c r="AU173" s="1" t="str">
        <f t="shared" si="14"/>
        <v>https://www.linkedin.com/company/creative-synergies-group//insights</v>
      </c>
      <c r="AV173" t="s">
        <v>174</v>
      </c>
      <c r="AW173" s="1">
        <v>1825</v>
      </c>
      <c r="AX173" s="1" t="str">
        <f>VLOOKUP(AW173,[1]Sheet1!$K$1:$L$4,2,TRUE)</f>
        <v>&lt;10,000</v>
      </c>
      <c r="AZ173" t="s">
        <v>138</v>
      </c>
      <c r="BA173" s="23">
        <f>INDEX('[1]Glassdoor Scores'!C:C,MATCH($A173,'[1]Glassdoor Scores'!$A:$A,0))</f>
        <v>4.4000000000000004</v>
      </c>
      <c r="BB173" t="str">
        <f>INDEX('[1]Glassdoor Scores'!B:B,MATCH($A173,'[1]Glassdoor Scores'!$A:$A,0))</f>
        <v>Redis</v>
      </c>
      <c r="BC173">
        <f>INDEX('[1]Glassdoor Scores'!D:D,MATCH($A173,'[1]Glassdoor Scores'!$A:$A,0))</f>
        <v>490</v>
      </c>
      <c r="BD173">
        <f>INDEX('[1]Glassdoor Scores'!E:E,MATCH($A173,'[1]Glassdoor Scores'!$A:$A,0))</f>
        <v>4.0999999999999996</v>
      </c>
      <c r="BE173">
        <f>INDEX('[1]Glassdoor Scores'!F:F,MATCH($A173,'[1]Glassdoor Scores'!$A:$A,0))</f>
        <v>4.2</v>
      </c>
      <c r="BF173" s="17">
        <f>INDEX('[1]Glassdoor Scores'!G:G,MATCH($A173,'[1]Glassdoor Scores'!$A:$A,0))</f>
        <v>4.5999999999999996</v>
      </c>
      <c r="BG173" s="17">
        <f>INDEX('[1]Glassdoor Scores'!H:H,MATCH($A173,'[1]Glassdoor Scores'!$A:$A,0))</f>
        <v>0.95</v>
      </c>
      <c r="BH173" t="e">
        <f>BA173&lt;#REF!</f>
        <v>#REF!</v>
      </c>
      <c r="BI173" t="e">
        <f>BB173&gt;#REF!</f>
        <v>#REF!</v>
      </c>
      <c r="BJ173" t="e">
        <f>BC173&gt;#REF!</f>
        <v>#REF!</v>
      </c>
      <c r="BK173" t="e">
        <f>BD173&gt;#REF!</f>
        <v>#REF!</v>
      </c>
      <c r="BL173" t="e">
        <f>BE173&gt;#REF!</f>
        <v>#REF!</v>
      </c>
      <c r="BM173" t="e">
        <f>BF173&gt;#REF!</f>
        <v>#REF!</v>
      </c>
      <c r="BN173" t="s">
        <v>115</v>
      </c>
      <c r="BO173" s="1" t="s">
        <v>2262</v>
      </c>
      <c r="BP173">
        <v>4</v>
      </c>
      <c r="BQ173">
        <v>0</v>
      </c>
      <c r="BR173" s="1" t="s">
        <v>2263</v>
      </c>
      <c r="BS173" t="s">
        <v>2264</v>
      </c>
      <c r="BT173" s="1" t="s">
        <v>2265</v>
      </c>
      <c r="BU173" s="1"/>
      <c r="BV173" s="1"/>
      <c r="BW173" s="1"/>
      <c r="BX173" s="1"/>
      <c r="BY173" s="1"/>
      <c r="BZ173" s="1"/>
      <c r="CA173" s="1"/>
      <c r="CB173" s="1">
        <v>30</v>
      </c>
      <c r="CC173" s="6">
        <v>7.0000000000000007E-2</v>
      </c>
      <c r="CD173" s="1">
        <v>1616</v>
      </c>
      <c r="CE173" s="6">
        <v>0.03</v>
      </c>
      <c r="CF173" s="6">
        <f t="shared" si="15"/>
        <v>1.8564356435643563E-2</v>
      </c>
      <c r="CG173" s="7">
        <f t="shared" si="16"/>
        <v>0.8854794520547945</v>
      </c>
      <c r="CH173" s="1">
        <v>1</v>
      </c>
      <c r="CI173">
        <f>IFERROR(IF(AX173=[1]Sheet1!$L$2,VLOOKUP(CB173,[1]Sheet1!$X$3:$Y$7,2,TRUE),IF(AX173=[1]Sheet1!$L$3,VLOOKUP(CB173,[1]Sheet1!$Z$3:$AA$7,2,TRUE),VLOOKUP(CB173,[1]Sheet1!$AB$3:$AC$7,2,TRUE))),0)</f>
        <v>3</v>
      </c>
      <c r="CJ173" s="1">
        <f>IFERROR(VLOOKUP(CC173,[1]Sheet1!$U$3:$V$7,2,TRUE),0)</f>
        <v>3</v>
      </c>
      <c r="CK173" s="1">
        <f>MIN(IFERROR(IF(AX173=[1]Sheet1!$L$2,VLOOKUP(CE173,[1]Sheet1!$N$3:$O$7,2,TRUE),IF(AX173=[1]Sheet1!$L$3,VLOOKUP(CE173,[1]Sheet1!$P$3:$Q$6,2,TRUE),VLOOKUP(CE173,[1]Sheet1!$R$3:$S$6,2,TRUE))),0),INDEX([1]Sheet1!$I:$I,MATCH(CH173,[1]Sheet1!$A:$A,0)))</f>
        <v>3</v>
      </c>
      <c r="CL173" s="15">
        <f>INDEX([1]Sheet1!D:D,MATCH($CI173,[1]Sheet1!$A:$A,0))</f>
        <v>0</v>
      </c>
      <c r="CM173" s="15">
        <f>INDEX([1]Sheet1!E:E,MATCH($CI173,[1]Sheet1!$A:$A,0))</f>
        <v>0</v>
      </c>
      <c r="CN173" s="15">
        <f>INDEX([1]Sheet1!F:F,MATCH($CI173,[1]Sheet1!$A:$A,0))</f>
        <v>0</v>
      </c>
      <c r="CO173" s="15"/>
      <c r="CP173" s="16">
        <f>IF(COUNTA(CO173)&gt;0,MIN(MIN(SUMPRODUCT(CI173:CK173,CL173:CN173),INDEX([1]Sheet1!$H:$H,MATCH(CH173,[1]Sheet1!$A:$A,0)))+1,5),MIN(SUMPRODUCT(CI173:CK173,CL173:CN173),INDEX([1]Sheet1!$H:$H,MATCH(CH173,[1]Sheet1!$A:$A,0))))</f>
        <v>0</v>
      </c>
      <c r="CQ173" s="17" t="e">
        <f>SUMIFS([1]Rubric!Y:Y,[1]Rubric!V:V,BN173,[1]Rubric!W:W,P173)</f>
        <v>#VALUE!</v>
      </c>
      <c r="CR173" s="17" t="e">
        <f>INDEX([1]Rubric!D:D,MATCH(BP173,[1]Rubric!#REF!,0))</f>
        <v>#REF!</v>
      </c>
      <c r="CS173" s="17" t="e">
        <f>INDEX([1]Rubric!E:E,MATCH(Q173,[1]Rubric!#REF!,0))</f>
        <v>#REF!</v>
      </c>
      <c r="CT173" s="18" t="e">
        <f>SUM(CQ173:CS173)*[1]Rubric!$A$3</f>
        <v>#VALUE!</v>
      </c>
      <c r="CU173" s="29"/>
    </row>
    <row r="174" spans="1:99" ht="409.5" x14ac:dyDescent="0.25">
      <c r="A174">
        <v>173</v>
      </c>
      <c r="B174" s="21" t="s">
        <v>2266</v>
      </c>
      <c r="C174" t="str">
        <f t="shared" si="12"/>
        <v>173 - Awin</v>
      </c>
      <c r="D174">
        <v>0</v>
      </c>
      <c r="E174" t="s">
        <v>2267</v>
      </c>
      <c r="F174" s="1" t="s">
        <v>2268</v>
      </c>
      <c r="G174" s="1" t="str">
        <f>IFERROR(INDEX([1]Apollo!$C$2:$R$2344,MATCH($C174,[1]Apollo!$B$2:$B$2344,0),MATCH(G$1,[1]Apollo!$C$1:$R$1,0)),"")</f>
        <v/>
      </c>
      <c r="H174" s="1"/>
      <c r="I174" s="1" t="str">
        <f>IFERROR(INDEX([1]Apollo!$C$2:$R$2344,MATCH($C174,[1]Apollo!$B$2:$B$2344,0),MATCH(I$1,[1]Apollo!$C$1:$R$1,0)),"")</f>
        <v/>
      </c>
      <c r="J174" t="s">
        <v>2269</v>
      </c>
      <c r="K174" s="1" t="str">
        <f>IFERROR(INDEX([1]Apollo!$C$2:$R$2344,MATCH($C174,[1]Apollo!$B$2:$B$2344,0),MATCH(K$1,[1]Apollo!$C$1:$R$1,0)),"")</f>
        <v/>
      </c>
      <c r="L174" s="1" t="str">
        <f>IFERROR(INDEX([1]Apollo!$C$2:$R$2344,MATCH($C174,[1]Apollo!$B$2:$B$2344,0),MATCH(L$1,[1]Apollo!$C$1:$R$1,0)),"")</f>
        <v/>
      </c>
      <c r="M174" s="1" t="s">
        <v>2270</v>
      </c>
      <c r="N174" s="1" t="s">
        <v>2271</v>
      </c>
      <c r="O174" s="1" t="str">
        <f>IFERROR(INDEX([1]Apollo!$C$2:$R$2344,MATCH($C174,[1]Apollo!$B$2:$B$2344,0),MATCH(O$1,[1]Apollo!$C$1:$R$1,0)),"")</f>
        <v/>
      </c>
      <c r="P174" s="1">
        <v>4</v>
      </c>
      <c r="Q174" s="1">
        <v>1</v>
      </c>
      <c r="R174" s="12">
        <v>223932</v>
      </c>
      <c r="S174" s="12">
        <v>212061</v>
      </c>
      <c r="T174" s="13">
        <v>36586</v>
      </c>
      <c r="U174" t="s">
        <v>99</v>
      </c>
      <c r="V174" s="1" t="str">
        <f>IFERROR(INDEX([1]Apollo!$C$2:$R$2344,MATCH($C174,[1]Apollo!$B$2:$B$2344,0),MATCH(V$1,[1]Apollo!$C$1:$R$1,0)),"")</f>
        <v/>
      </c>
      <c r="W174" t="s">
        <v>165</v>
      </c>
      <c r="X174" s="1" t="str">
        <f>IFERROR(INDEX([1]Apollo!$C$2:$R$2344,MATCH($C174,[1]Apollo!$B$2:$B$2344,0),MATCH(X$1,[1]Apollo!$C$1:$R$1,0)),"")</f>
        <v/>
      </c>
      <c r="Y174" s="1" t="str">
        <f>IFERROR(INDEX([1]Apollo!$C$2:$R$2344,MATCH($C174,[1]Apollo!$B$2:$B$2344,0),MATCH(Y$1,[1]Apollo!$C$1:$R$1,0)),"")</f>
        <v/>
      </c>
      <c r="Z174" s="1" t="str">
        <f>IFERROR(INDEX([1]Apollo!$C$2:$R$2344,MATCH($C174,[1]Apollo!$B$2:$B$2344,0),MATCH(Z$1,[1]Apollo!$C$1:$R$1,0)),"")</f>
        <v/>
      </c>
      <c r="AA174" s="2" t="str">
        <f>IFERROR(INDEX([1]Apollo!$C$2:$R$2344,MATCH($C174,[1]Apollo!$B$2:$B$2344,0),MATCH(AA$1,[1]Apollo!$C$1:$R$1,0)),"")</f>
        <v/>
      </c>
      <c r="AB174" s="3" t="str">
        <f>IFERROR(INDEX([1]Apollo!$C$2:$R$2344,MATCH($C174,[1]Apollo!$B$2:$B$2344,0),MATCH(AB$1,[1]Apollo!$C$1:$R$1,0)),"")</f>
        <v/>
      </c>
      <c r="AC174" t="s">
        <v>2272</v>
      </c>
      <c r="AD174" s="1" t="str">
        <f>IFERROR(INDEX([1]Apollo!$C$2:$R$2344,MATCH($C174,[1]Apollo!$B$2:$B$2344,0),MATCH(AD$1,[1]Apollo!$C$1:$R$1,0)),"")</f>
        <v/>
      </c>
      <c r="AE174" s="22" t="s">
        <v>2273</v>
      </c>
      <c r="AF174" s="1" t="s">
        <v>1658</v>
      </c>
      <c r="AG174" s="1" t="s">
        <v>169</v>
      </c>
      <c r="AH174" s="14" t="s">
        <v>2273</v>
      </c>
      <c r="AI174" s="1" t="s">
        <v>169</v>
      </c>
      <c r="AJ174" s="14" t="s">
        <v>2274</v>
      </c>
      <c r="AK174" s="1" t="s">
        <v>170</v>
      </c>
      <c r="AL174" s="1" t="s">
        <v>235</v>
      </c>
      <c r="AM174" s="1" t="s">
        <v>235</v>
      </c>
      <c r="AN174" s="1" t="s">
        <v>106</v>
      </c>
      <c r="AO174" s="1" t="s">
        <v>106</v>
      </c>
      <c r="AP174" s="1" t="s">
        <v>172</v>
      </c>
      <c r="AQ174" s="1" t="e">
        <f>AE174=#REF!</f>
        <v>#REF!</v>
      </c>
      <c r="AR174" t="s">
        <v>2275</v>
      </c>
      <c r="AS174" s="1" t="str">
        <f>IFERROR(INDEX([1]Apollo!$C$2:$R$2344,MATCH($C174,[1]Apollo!$B$2:$B$2344,0),MATCH(AS$1,[1]Apollo!$C$1:$R$1,0)),"")</f>
        <v/>
      </c>
      <c r="AT174" s="1" t="str">
        <f t="shared" si="13"/>
        <v>https://www.linkedin.com/company/awin-global/</v>
      </c>
      <c r="AU174" s="1" t="str">
        <f t="shared" si="14"/>
        <v>https://www.linkedin.com/company/awin-global//insights</v>
      </c>
      <c r="AV174" t="s">
        <v>174</v>
      </c>
      <c r="AW174" s="1">
        <v>1300</v>
      </c>
      <c r="AX174" s="1" t="str">
        <f>VLOOKUP(AW174,[1]Sheet1!$K$1:$L$4,2,TRUE)</f>
        <v>&lt;10,000</v>
      </c>
      <c r="AY174" t="s">
        <v>114</v>
      </c>
      <c r="AZ174" t="s">
        <v>114</v>
      </c>
      <c r="BA174" s="23">
        <f>INDEX('[1]Glassdoor Scores'!C:C,MATCH($A174,'[1]Glassdoor Scores'!$A:$A,0))</f>
        <v>3.4</v>
      </c>
      <c r="BB174" t="str">
        <f>INDEX('[1]Glassdoor Scores'!B:B,MATCH($A174,'[1]Glassdoor Scores'!$A:$A,0))</f>
        <v>WME</v>
      </c>
      <c r="BC174">
        <f>INDEX('[1]Glassdoor Scores'!D:D,MATCH($A174,'[1]Glassdoor Scores'!$A:$A,0))</f>
        <v>950</v>
      </c>
      <c r="BD174">
        <f>INDEX('[1]Glassdoor Scores'!E:E,MATCH($A174,'[1]Glassdoor Scores'!$A:$A,0))</f>
        <v>2.5</v>
      </c>
      <c r="BE174">
        <f>INDEX('[1]Glassdoor Scores'!F:F,MATCH($A174,'[1]Glassdoor Scores'!$A:$A,0))</f>
        <v>3.1</v>
      </c>
      <c r="BF174" s="17">
        <f>INDEX('[1]Glassdoor Scores'!G:G,MATCH($A174,'[1]Glassdoor Scores'!$A:$A,0))</f>
        <v>3.5</v>
      </c>
      <c r="BG174" s="17">
        <f>INDEX('[1]Glassdoor Scores'!H:H,MATCH($A174,'[1]Glassdoor Scores'!$A:$A,0))</f>
        <v>0.69</v>
      </c>
      <c r="BH174" t="e">
        <f>BA174&lt;#REF!</f>
        <v>#REF!</v>
      </c>
      <c r="BI174" t="e">
        <f>BB174&gt;#REF!</f>
        <v>#REF!</v>
      </c>
      <c r="BJ174" t="e">
        <f>BC174&gt;#REF!</f>
        <v>#REF!</v>
      </c>
      <c r="BK174" t="e">
        <f>BD174&gt;#REF!</f>
        <v>#REF!</v>
      </c>
      <c r="BL174" t="e">
        <f>BE174&gt;#REF!</f>
        <v>#REF!</v>
      </c>
      <c r="BM174" t="e">
        <f>BF174&gt;#REF!</f>
        <v>#REF!</v>
      </c>
      <c r="BN174" t="s">
        <v>175</v>
      </c>
      <c r="BO174" s="1" t="s">
        <v>2276</v>
      </c>
      <c r="BP174">
        <v>5</v>
      </c>
      <c r="BQ174">
        <v>0</v>
      </c>
      <c r="BR174" s="1" t="s">
        <v>2277</v>
      </c>
      <c r="BS174" t="s">
        <v>2278</v>
      </c>
      <c r="BT174" s="1" t="s">
        <v>2279</v>
      </c>
      <c r="BU174" s="1"/>
      <c r="BV174" s="1"/>
      <c r="BW174" s="1"/>
      <c r="BX174" s="1"/>
      <c r="BY174" s="1"/>
      <c r="BZ174" s="1"/>
      <c r="CA174" s="1"/>
      <c r="CB174" s="1">
        <v>57</v>
      </c>
      <c r="CC174" s="6">
        <v>0.02</v>
      </c>
      <c r="CD174" s="1">
        <v>1625</v>
      </c>
      <c r="CE174" s="6">
        <v>0.02</v>
      </c>
      <c r="CF174" s="6">
        <f t="shared" si="15"/>
        <v>3.5076923076923075E-2</v>
      </c>
      <c r="CG174" s="7">
        <f t="shared" si="16"/>
        <v>1.25</v>
      </c>
      <c r="CH174" s="1">
        <v>1</v>
      </c>
      <c r="CI174">
        <f>IFERROR(IF(AX174=[1]Sheet1!$L$2,VLOOKUP(CB174,[1]Sheet1!$X$3:$Y$7,2,TRUE),IF(AX174=[1]Sheet1!$L$3,VLOOKUP(CB174,[1]Sheet1!$Z$3:$AA$7,2,TRUE),VLOOKUP(CB174,[1]Sheet1!$AB$3:$AC$7,2,TRUE))),0)</f>
        <v>3</v>
      </c>
      <c r="CJ174" s="1">
        <f>IFERROR(VLOOKUP(CC174,[1]Sheet1!$U$3:$V$7,2,TRUE),0)</f>
        <v>3</v>
      </c>
      <c r="CK174" s="1">
        <f>MIN(IFERROR(IF(AX174=[1]Sheet1!$L$2,VLOOKUP(CE174,[1]Sheet1!$N$3:$O$7,2,TRUE),IF(AX174=[1]Sheet1!$L$3,VLOOKUP(CE174,[1]Sheet1!$P$3:$Q$6,2,TRUE),VLOOKUP(CE174,[1]Sheet1!$R$3:$S$6,2,TRUE))),0),INDEX([1]Sheet1!$I:$I,MATCH(CH174,[1]Sheet1!$A:$A,0)))</f>
        <v>3</v>
      </c>
      <c r="CL174" s="15">
        <f>INDEX([1]Sheet1!D:D,MATCH($CI174,[1]Sheet1!$A:$A,0))</f>
        <v>0</v>
      </c>
      <c r="CM174" s="15">
        <f>INDEX([1]Sheet1!E:E,MATCH($CI174,[1]Sheet1!$A:$A,0))</f>
        <v>0</v>
      </c>
      <c r="CN174" s="15">
        <f>INDEX([1]Sheet1!F:F,MATCH($CI174,[1]Sheet1!$A:$A,0))</f>
        <v>0</v>
      </c>
      <c r="CO174" s="15"/>
      <c r="CP174" s="16">
        <f>IF(COUNTA(CO174)&gt;0,MIN(MIN(SUMPRODUCT(CI174:CK174,CL174:CN174),INDEX([1]Sheet1!$H:$H,MATCH(CH174,[1]Sheet1!$A:$A,0)))+1,5),MIN(SUMPRODUCT(CI174:CK174,CL174:CN174),INDEX([1]Sheet1!$H:$H,MATCH(CH174,[1]Sheet1!$A:$A,0))))</f>
        <v>0</v>
      </c>
      <c r="CQ174" s="17" t="e">
        <f>SUMIFS([1]Rubric!Y:Y,[1]Rubric!V:V,BN174,[1]Rubric!W:W,P174)</f>
        <v>#VALUE!</v>
      </c>
      <c r="CR174" s="17" t="e">
        <f>INDEX([1]Rubric!D:D,MATCH(BP174,[1]Rubric!#REF!,0))</f>
        <v>#REF!</v>
      </c>
      <c r="CS174" s="17" t="e">
        <f>INDEX([1]Rubric!E:E,MATCH(Q174,[1]Rubric!#REF!,0))</f>
        <v>#REF!</v>
      </c>
      <c r="CT174" s="18" t="e">
        <f>SUM(CQ174:CS174)*[1]Rubric!$A$3</f>
        <v>#VALUE!</v>
      </c>
      <c r="CU174" s="29"/>
    </row>
    <row r="175" spans="1:99" ht="409.5" x14ac:dyDescent="0.25">
      <c r="A175">
        <v>174</v>
      </c>
      <c r="B175" t="s">
        <v>2280</v>
      </c>
      <c r="C175" t="str">
        <f t="shared" si="12"/>
        <v>174 - Visma</v>
      </c>
      <c r="D175">
        <v>0</v>
      </c>
      <c r="E175" t="s">
        <v>2281</v>
      </c>
      <c r="F175" s="1" t="s">
        <v>2282</v>
      </c>
      <c r="G175" s="1" t="str">
        <f>IFERROR(INDEX([1]Apollo!$C$2:$R$2344,MATCH($C175,[1]Apollo!$B$2:$B$2344,0),MATCH(G$1,[1]Apollo!$C$1:$R$1,0)),"")</f>
        <v/>
      </c>
      <c r="H175" s="1" t="s">
        <v>2283</v>
      </c>
      <c r="I175" s="1" t="str">
        <f>IFERROR(INDEX([1]Apollo!$C$2:$R$2344,MATCH($C175,[1]Apollo!$B$2:$B$2344,0),MATCH(I$1,[1]Apollo!$C$1:$R$1,0)),"")</f>
        <v/>
      </c>
      <c r="J175" t="s">
        <v>2284</v>
      </c>
      <c r="K175" s="1" t="str">
        <f>IFERROR(INDEX([1]Apollo!$C$2:$R$2344,MATCH($C175,[1]Apollo!$B$2:$B$2344,0),MATCH(K$1,[1]Apollo!$C$1:$R$1,0)),"")</f>
        <v/>
      </c>
      <c r="L175" s="1" t="str">
        <f>IFERROR(INDEX([1]Apollo!$C$2:$R$2344,MATCH($C175,[1]Apollo!$B$2:$B$2344,0),MATCH(L$1,[1]Apollo!$C$1:$R$1,0)),"")</f>
        <v/>
      </c>
      <c r="M175" s="1" t="s">
        <v>2285</v>
      </c>
      <c r="N175" s="1" t="s">
        <v>2286</v>
      </c>
      <c r="O175" s="1" t="str">
        <f>IFERROR(INDEX([1]Apollo!$C$2:$R$2344,MATCH($C175,[1]Apollo!$B$2:$B$2344,0),MATCH(O$1,[1]Apollo!$C$1:$R$1,0)),"")</f>
        <v/>
      </c>
      <c r="P175" s="1">
        <v>3</v>
      </c>
      <c r="Q175" s="1">
        <v>4</v>
      </c>
      <c r="R175" s="12">
        <v>222657</v>
      </c>
      <c r="S175" s="12">
        <v>210849</v>
      </c>
      <c r="T175" s="13">
        <v>35104</v>
      </c>
      <c r="U175" t="s">
        <v>99</v>
      </c>
      <c r="V175" s="1" t="str">
        <f>IFERROR(INDEX([1]Apollo!$C$2:$R$2344,MATCH($C175,[1]Apollo!$B$2:$B$2344,0),MATCH(V$1,[1]Apollo!$C$1:$R$1,0)),"")</f>
        <v/>
      </c>
      <c r="W175" t="s">
        <v>100</v>
      </c>
      <c r="X175" s="1" t="str">
        <f>IFERROR(INDEX([1]Apollo!$C$2:$R$2344,MATCH($C175,[1]Apollo!$B$2:$B$2344,0),MATCH(X$1,[1]Apollo!$C$1:$R$1,0)),"")</f>
        <v/>
      </c>
      <c r="Y175" s="1" t="str">
        <f>IFERROR(INDEX([1]Apollo!$C$2:$R$2344,MATCH($C175,[1]Apollo!$B$2:$B$2344,0),MATCH(Y$1,[1]Apollo!$C$1:$R$1,0)),"")</f>
        <v/>
      </c>
      <c r="Z175" s="1" t="str">
        <f>IFERROR(INDEX([1]Apollo!$C$2:$R$2344,MATCH($C175,[1]Apollo!$B$2:$B$2344,0),MATCH(Z$1,[1]Apollo!$C$1:$R$1,0)),"")</f>
        <v/>
      </c>
      <c r="AA175" s="2" t="str">
        <f>IFERROR(INDEX([1]Apollo!$C$2:$R$2344,MATCH($C175,[1]Apollo!$B$2:$B$2344,0),MATCH(AA$1,[1]Apollo!$C$1:$R$1,0)),"")</f>
        <v/>
      </c>
      <c r="AB175" s="3" t="str">
        <f>IFERROR(INDEX([1]Apollo!$C$2:$R$2344,MATCH($C175,[1]Apollo!$B$2:$B$2344,0),MATCH(AB$1,[1]Apollo!$C$1:$R$1,0)),"")</f>
        <v/>
      </c>
      <c r="AC175" t="s">
        <v>2287</v>
      </c>
      <c r="AD175" s="1" t="str">
        <f>IFERROR(INDEX([1]Apollo!$C$2:$R$2344,MATCH($C175,[1]Apollo!$B$2:$B$2344,0),MATCH(AD$1,[1]Apollo!$C$1:$R$1,0)),"")</f>
        <v/>
      </c>
      <c r="AE175" s="14" t="s">
        <v>2288</v>
      </c>
      <c r="AF175" s="1" t="s">
        <v>1624</v>
      </c>
      <c r="AG175" s="1" t="s">
        <v>169</v>
      </c>
      <c r="AH175" s="1"/>
      <c r="AI175" s="1"/>
      <c r="AJ175" s="14" t="s">
        <v>2288</v>
      </c>
      <c r="AK175" s="1" t="s">
        <v>311</v>
      </c>
      <c r="AL175" s="1" t="s">
        <v>2121</v>
      </c>
      <c r="AM175" s="1" t="s">
        <v>171</v>
      </c>
      <c r="AN175" s="1" t="s">
        <v>106</v>
      </c>
      <c r="AO175" s="1" t="s">
        <v>1244</v>
      </c>
      <c r="AP175" s="1" t="s">
        <v>2289</v>
      </c>
      <c r="AQ175" s="1" t="e">
        <f>AE175=#REF!</f>
        <v>#REF!</v>
      </c>
      <c r="AR175" t="s">
        <v>2290</v>
      </c>
      <c r="AS175" s="1" t="str">
        <f>IFERROR(INDEX([1]Apollo!$C$2:$R$2344,MATCH($C175,[1]Apollo!$B$2:$B$2344,0),MATCH(AS$1,[1]Apollo!$C$1:$R$1,0)),"")</f>
        <v/>
      </c>
      <c r="AT175" s="1" t="str">
        <f t="shared" si="13"/>
        <v>http://www.linkedin.com/company/visma</v>
      </c>
      <c r="AU175" s="1" t="str">
        <f t="shared" si="14"/>
        <v>http://www.linkedin.com/company/visma/insights</v>
      </c>
      <c r="AV175" t="s">
        <v>137</v>
      </c>
      <c r="AW175" s="1">
        <v>15400</v>
      </c>
      <c r="AX175" s="1" t="str">
        <f>VLOOKUP(AW175,[1]Sheet1!$K$1:$L$4,2,TRUE)</f>
        <v>10,000-50,000</v>
      </c>
      <c r="AY175" t="s">
        <v>114</v>
      </c>
      <c r="AZ175" t="s">
        <v>114</v>
      </c>
      <c r="BA175" s="4">
        <f>INDEX('[1]Glassdoor Scores'!C:C,MATCH($A175,'[1]Glassdoor Scores'!$A:$A,0))</f>
        <v>4.7</v>
      </c>
      <c r="BB175" t="str">
        <f>INDEX('[1]Glassdoor Scores'!B:B,MATCH($A175,'[1]Glassdoor Scores'!$A:$A,0))</f>
        <v>FloQast</v>
      </c>
      <c r="BC175">
        <f>INDEX('[1]Glassdoor Scores'!D:D,MATCH($A175,'[1]Glassdoor Scores'!$A:$A,0))</f>
        <v>240</v>
      </c>
      <c r="BD175">
        <f>INDEX('[1]Glassdoor Scores'!E:E,MATCH($A175,'[1]Glassdoor Scores'!$A:$A,0))</f>
        <v>4.5</v>
      </c>
      <c r="BE175">
        <f>INDEX('[1]Glassdoor Scores'!F:F,MATCH($A175,'[1]Glassdoor Scores'!$A:$A,0))</f>
        <v>4.5999999999999996</v>
      </c>
      <c r="BF175" s="5">
        <f>INDEX('[1]Glassdoor Scores'!G:G,MATCH($A175,'[1]Glassdoor Scores'!$A:$A,0))</f>
        <v>4.9000000000000004</v>
      </c>
      <c r="BG175" s="5">
        <f>INDEX('[1]Glassdoor Scores'!H:H,MATCH($A175,'[1]Glassdoor Scores'!$A:$A,0))</f>
        <v>0.99</v>
      </c>
      <c r="BH175" t="e">
        <f>BA175&lt;#REF!</f>
        <v>#REF!</v>
      </c>
      <c r="BI175" t="e">
        <f>BB175&gt;#REF!</f>
        <v>#REF!</v>
      </c>
      <c r="BJ175" t="e">
        <f>BC175&gt;#REF!</f>
        <v>#REF!</v>
      </c>
      <c r="BK175" t="e">
        <f>BD175&gt;#REF!</f>
        <v>#REF!</v>
      </c>
      <c r="BL175" t="e">
        <f>BE175&gt;#REF!</f>
        <v>#REF!</v>
      </c>
      <c r="BM175" t="e">
        <f>BF175&gt;#REF!</f>
        <v>#REF!</v>
      </c>
      <c r="BN175" t="s">
        <v>175</v>
      </c>
      <c r="BO175" s="1" t="s">
        <v>2291</v>
      </c>
      <c r="BP175">
        <v>4</v>
      </c>
      <c r="BQ175">
        <v>0</v>
      </c>
      <c r="BR175" s="1" t="s">
        <v>2292</v>
      </c>
      <c r="BS175" t="s">
        <v>2293</v>
      </c>
      <c r="BT175" s="1" t="s">
        <v>2294</v>
      </c>
      <c r="BU175" s="1"/>
      <c r="BV175" s="1"/>
      <c r="BW175" s="1"/>
      <c r="BX175" s="1"/>
      <c r="BY175" s="1"/>
      <c r="BZ175" s="1"/>
      <c r="CA175" s="1"/>
      <c r="CB175" s="1">
        <v>4</v>
      </c>
      <c r="CC175" s="6">
        <v>4</v>
      </c>
      <c r="CD175" s="1">
        <v>6121</v>
      </c>
      <c r="CE175" s="6">
        <v>-0.01</v>
      </c>
      <c r="CF175" s="6">
        <f t="shared" si="15"/>
        <v>6.5348799215814407E-4</v>
      </c>
      <c r="CG175" s="7">
        <f t="shared" si="16"/>
        <v>0.39746753246753247</v>
      </c>
      <c r="CH175" s="1">
        <v>9</v>
      </c>
      <c r="CI175">
        <f>IFERROR(IF(AX175=[1]Sheet1!$L$2,VLOOKUP(CB175,[1]Sheet1!$X$3:$Y$7,2,TRUE),IF(AX175=[1]Sheet1!$L$3,VLOOKUP(CB175,[1]Sheet1!$Z$3:$AA$7,2,TRUE),VLOOKUP(CB175,[1]Sheet1!$AB$3:$AC$7,2,TRUE))),0)</f>
        <v>1</v>
      </c>
      <c r="CJ175" s="1">
        <f>IFERROR(VLOOKUP(CC175,[1]Sheet1!$U$3:$V$7,2,TRUE),0)</f>
        <v>5</v>
      </c>
      <c r="CK175" s="1">
        <f>MIN(IFERROR(IF(AX175=[1]Sheet1!$L$2,VLOOKUP(CE175,[1]Sheet1!$N$3:$O$7,2,TRUE),IF(AX175=[1]Sheet1!$L$3,VLOOKUP(CE175,[1]Sheet1!$P$3:$Q$6,2,TRUE),VLOOKUP(CE175,[1]Sheet1!$R$3:$S$6,2,TRUE))),0),INDEX([1]Sheet1!$I:$I,MATCH(CH175,[1]Sheet1!$A:$A,0)))</f>
        <v>3</v>
      </c>
      <c r="CL175" s="15">
        <f>INDEX([1]Sheet1!D:D,MATCH($CI175,[1]Sheet1!$A:$A,0))</f>
        <v>0</v>
      </c>
      <c r="CM175" s="15">
        <f>INDEX([1]Sheet1!E:E,MATCH($CI175,[1]Sheet1!$A:$A,0))</f>
        <v>0.33333333333333331</v>
      </c>
      <c r="CN175" s="15">
        <f>INDEX([1]Sheet1!F:F,MATCH($CI175,[1]Sheet1!$A:$A,0))</f>
        <v>0.33333333333333331</v>
      </c>
      <c r="CO175" s="15"/>
      <c r="CP175" s="16">
        <f>MIN(SUMPRODUCT(CI175:CK175,CL175:CN175),INDEX([1]Sheet1!$H:$H,MATCH(CH175,[1]Sheet1!$A:$A,0)))</f>
        <v>2.6666666666666665</v>
      </c>
      <c r="CQ175" s="17" t="e">
        <f>SUMIFS([1]Rubric!Y:Y,[1]Rubric!V:V,BN175,[1]Rubric!W:W,P175)</f>
        <v>#VALUE!</v>
      </c>
      <c r="CR175" s="5" t="e">
        <f>INDEX([1]Rubric!D:D,MATCH(BP175,[1]Rubric!#REF!,0))</f>
        <v>#REF!</v>
      </c>
      <c r="CS175" s="5" t="e">
        <f>INDEX([1]Rubric!E:E,MATCH(Q175,[1]Rubric!#REF!,0))</f>
        <v>#REF!</v>
      </c>
      <c r="CT175" s="18" t="e">
        <f>SUM(CQ175:CS175)*[1]Rubric!$A$3</f>
        <v>#VALUE!</v>
      </c>
      <c r="CU175" s="29"/>
    </row>
    <row r="176" spans="1:99" ht="409.5" x14ac:dyDescent="0.25">
      <c r="A176">
        <v>175</v>
      </c>
      <c r="B176" t="s">
        <v>2295</v>
      </c>
      <c r="C176" t="str">
        <f t="shared" si="12"/>
        <v>175 - Horatio</v>
      </c>
      <c r="D176">
        <v>0</v>
      </c>
      <c r="F176" s="1"/>
      <c r="G176" s="1" t="e">
        <f>INDEX([1]Apollo!$C$2:$R$2344,MATCH($C176,[1]Apollo!$A$2:$A$2344,0),MATCH(G$1,[1]Apollo!$C$1:$R$1,0))</f>
        <v>#N/A</v>
      </c>
      <c r="H176" s="1" t="s">
        <v>1656</v>
      </c>
      <c r="I176" s="1" t="e">
        <f>INDEX([1]Apollo!$C$2:$R$2344,MATCH($C176,[1]Apollo!$A$2:$A$2344,0),MATCH(I$1,[1]Apollo!$C$1:$R$1,0))</f>
        <v>#N/A</v>
      </c>
      <c r="K176" s="1" t="e">
        <f>INDEX([1]Apollo!$C$2:$R$2344,MATCH($C176,[1]Apollo!$A$2:$A$2344,0),MATCH(K$1,[1]Apollo!$C$1:$R$1,0))</f>
        <v>#N/A</v>
      </c>
      <c r="L176" s="1" t="e">
        <f>INDEX([1]Apollo!$C$2:$R$2344,MATCH($C176,[1]Apollo!$A$2:$A$2344,0),MATCH(L$1,[1]Apollo!$C$1:$R$1,0))</f>
        <v>#N/A</v>
      </c>
      <c r="M176" s="1"/>
      <c r="N176" s="1"/>
      <c r="O176" s="1" t="e">
        <f>INDEX([1]Apollo!$C$2:$R$2344,MATCH($C176,[1]Apollo!$A$2:$A$2344,0),MATCH(O$1,[1]Apollo!$C$1:$R$1,0))</f>
        <v>#N/A</v>
      </c>
      <c r="P176" s="1">
        <v>2.5</v>
      </c>
      <c r="Q176" s="1">
        <v>1</v>
      </c>
      <c r="V176" s="1" t="e">
        <f>INDEX([1]Apollo!$C$2:$R$2344,MATCH($C176,[1]Apollo!$A$2:$A$2344,0),MATCH(V$1,[1]Apollo!$C$1:$R$1,0))</f>
        <v>#N/A</v>
      </c>
      <c r="X176" s="1" t="e">
        <f>INDEX([1]Apollo!$C$2:$R$2344,MATCH($C176,[1]Apollo!$A$2:$A$2344,0),MATCH(X$1,[1]Apollo!$C$1:$R$1,0))</f>
        <v>#N/A</v>
      </c>
      <c r="Y176" s="1" t="e">
        <f>INDEX([1]Apollo!$C$2:$R$2344,MATCH($C176,[1]Apollo!$A$2:$A$2344,0),MATCH(Y$1,[1]Apollo!$C$1:$R$1,0))</f>
        <v>#N/A</v>
      </c>
      <c r="Z176" s="1" t="e">
        <f>INDEX([1]Apollo!$C$2:$R$2344,MATCH($C176,[1]Apollo!$A$2:$A$2344,0),MATCH(Z$1,[1]Apollo!$C$1:$R$1,0))</f>
        <v>#N/A</v>
      </c>
      <c r="AA176" s="2" t="e">
        <f>INDEX([1]Apollo!$C$2:$R$2344,MATCH($C176,[1]Apollo!$A$2:$A$2344,0),MATCH(AA$1,[1]Apollo!$C$1:$R$1,0))</f>
        <v>#N/A</v>
      </c>
      <c r="AB176" s="3" t="e">
        <f>INDEX([1]Apollo!$C$2:$R$2344,MATCH($C176,[1]Apollo!$A$2:$A$2344,0),MATCH(AB$1,[1]Apollo!$C$1:$R$1,0))</f>
        <v>#N/A</v>
      </c>
      <c r="AD176" s="1" t="e">
        <f>INDEX([1]Apollo!$C$2:$R$2344,MATCH($C176,[1]Apollo!$A$2:$A$2344,0),MATCH(AD$1,[1]Apollo!$C$1:$R$1,0))</f>
        <v>#N/A</v>
      </c>
      <c r="AE176" s="1" t="s">
        <v>2296</v>
      </c>
      <c r="AF176" s="1" t="s">
        <v>1658</v>
      </c>
      <c r="AG176" s="1" t="s">
        <v>169</v>
      </c>
      <c r="AH176" s="1"/>
      <c r="AI176" s="1"/>
      <c r="AJ176" s="14" t="s">
        <v>2296</v>
      </c>
      <c r="AK176" s="1" t="s">
        <v>170</v>
      </c>
      <c r="AL176" s="1" t="s">
        <v>106</v>
      </c>
      <c r="AM176" s="1" t="s">
        <v>171</v>
      </c>
      <c r="AN176" s="1" t="s">
        <v>106</v>
      </c>
      <c r="AO176" s="1" t="s">
        <v>106</v>
      </c>
      <c r="AP176" s="1" t="s">
        <v>2204</v>
      </c>
      <c r="AQ176" s="1" t="e">
        <f>AE176=#REF!</f>
        <v>#REF!</v>
      </c>
      <c r="AS176" s="1" t="e">
        <f>INDEX([1]Apollo!$C$2:$R$2344,MATCH($C176,[1]Apollo!$A$2:$A$2344,0),MATCH(AS$1,[1]Apollo!$C$1:$R$1,0))</f>
        <v>#N/A</v>
      </c>
      <c r="AT176" s="1" t="e">
        <f t="shared" si="13"/>
        <v>#N/A</v>
      </c>
      <c r="AU176" s="1" t="e">
        <f t="shared" si="14"/>
        <v>#N/A</v>
      </c>
      <c r="AW176" s="1" t="e">
        <f>INDEX([1]Apollo!$C$2:$R$2344,MATCH($C176,[1]Apollo!$A$2:$A$2344,0),MATCH(AW$1,[1]Apollo!$C$1:$R$1,0))</f>
        <v>#N/A</v>
      </c>
      <c r="AX176" s="1" t="e">
        <f>VLOOKUP(AW176,[1]Sheet1!$K$1:$L$4,2,TRUE)</f>
        <v>#N/A</v>
      </c>
      <c r="BA176">
        <v>420</v>
      </c>
      <c r="BB176">
        <v>4.5999999999999996</v>
      </c>
      <c r="BC176">
        <v>4.5</v>
      </c>
      <c r="BD176">
        <v>4.5999999999999996</v>
      </c>
      <c r="BE176">
        <v>4.8</v>
      </c>
      <c r="BF176" s="5">
        <v>0.98</v>
      </c>
      <c r="BG176" s="5">
        <v>0.88</v>
      </c>
      <c r="BH176" t="e">
        <f>BA176&lt;#REF!</f>
        <v>#REF!</v>
      </c>
      <c r="BI176" t="e">
        <f>BB176&gt;#REF!</f>
        <v>#REF!</v>
      </c>
      <c r="BJ176" t="e">
        <f>BC176&gt;#REF!</f>
        <v>#REF!</v>
      </c>
      <c r="BK176" t="e">
        <f>BD176&gt;#REF!</f>
        <v>#REF!</v>
      </c>
      <c r="BL176" t="e">
        <f>BE176&gt;#REF!</f>
        <v>#REF!</v>
      </c>
      <c r="BM176" s="5" t="e">
        <f>BF176&gt;#REF!</f>
        <v>#REF!</v>
      </c>
      <c r="BN176" t="s">
        <v>115</v>
      </c>
      <c r="BO176" s="1" t="s">
        <v>2297</v>
      </c>
      <c r="BP176">
        <v>5</v>
      </c>
      <c r="BQ176">
        <v>0</v>
      </c>
      <c r="BR176" s="1" t="s">
        <v>2298</v>
      </c>
      <c r="BS176" t="s">
        <v>2299</v>
      </c>
      <c r="BT176" s="1" t="s">
        <v>2300</v>
      </c>
      <c r="BU176" s="1"/>
      <c r="BV176" s="1"/>
      <c r="BW176" s="1"/>
      <c r="BX176" s="1"/>
      <c r="BY176" s="1"/>
      <c r="BZ176" s="1"/>
      <c r="CA176" s="1"/>
      <c r="CB176" s="1">
        <v>91</v>
      </c>
      <c r="CC176" s="6">
        <v>0.01</v>
      </c>
      <c r="CD176" s="1">
        <v>1177</v>
      </c>
      <c r="CE176" s="6">
        <v>0.04</v>
      </c>
      <c r="CF176" s="6">
        <f t="shared" si="15"/>
        <v>7.7315208156329654E-2</v>
      </c>
      <c r="CG176" s="7" t="e">
        <f t="shared" si="16"/>
        <v>#N/A</v>
      </c>
      <c r="CH176" s="1">
        <v>9</v>
      </c>
      <c r="CI176">
        <f>IFERROR(IF(AX176=[1]Sheet1!$L$2,VLOOKUP(CB176,[1]Sheet1!$X$3:$Y$7,2,TRUE),IF(AX176=[1]Sheet1!$L$3,VLOOKUP(CB176,[1]Sheet1!$Z$3:$AA$7,2,TRUE),VLOOKUP(CB176,[1]Sheet1!$AB$3:$AC$7,2,TRUE))),0)</f>
        <v>0</v>
      </c>
      <c r="CJ176" s="1">
        <f>IFERROR(VLOOKUP(CC176,[1]Sheet1!$U$3:$V$7,2,TRUE),0)</f>
        <v>3</v>
      </c>
      <c r="CK176" s="1">
        <f>MIN(IFERROR(IF(AX176=[1]Sheet1!$L$2,VLOOKUP(CE176,[1]Sheet1!$N$3:$O$7,2,TRUE),IF(AX176=[1]Sheet1!$L$3,VLOOKUP(CE176,[1]Sheet1!$P$3:$Q$6,2,TRUE),VLOOKUP(CE176,[1]Sheet1!$R$3:$S$6,2,TRUE))),0),INDEX([1]Sheet1!$I:$I,MATCH(CH176,[1]Sheet1!$A:$A,0)))</f>
        <v>0</v>
      </c>
      <c r="CL176" s="15" t="e">
        <f>INDEX([1]Sheet1!D:D,MATCH($CI176,[1]Sheet1!$A:$A,0))</f>
        <v>#N/A</v>
      </c>
      <c r="CM176" s="15" t="e">
        <f>INDEX([1]Sheet1!E:E,MATCH($CI176,[1]Sheet1!$A:$A,0))</f>
        <v>#N/A</v>
      </c>
      <c r="CN176" s="15" t="e">
        <f>INDEX([1]Sheet1!F:F,MATCH($CI176,[1]Sheet1!$A:$A,0))</f>
        <v>#N/A</v>
      </c>
      <c r="CO176" s="15"/>
      <c r="CP176" s="16" t="e">
        <f>MIN(SUMPRODUCT(CI176:CK176,CL176:CN176),INDEX([1]Sheet1!$H:$H,MATCH(CH176,[1]Sheet1!$A:$A,0)))</f>
        <v>#N/A</v>
      </c>
      <c r="CQ176" s="17" t="e">
        <f>SUMIFS([1]Rubric!Y:Y,[1]Rubric!V:V,BN176,[1]Rubric!W:W,P176)</f>
        <v>#VALUE!</v>
      </c>
      <c r="CR176" s="5" t="e">
        <f>INDEX([1]Rubric!D:D,MATCH(BP176,[1]Rubric!#REF!,0))</f>
        <v>#REF!</v>
      </c>
      <c r="CS176" s="5" t="e">
        <f>INDEX([1]Rubric!E:E,MATCH(Q176,[1]Rubric!#REF!,0))</f>
        <v>#REF!</v>
      </c>
      <c r="CT176" s="18" t="e">
        <f>SUM(CQ176:CS176)*[1]Rubric!$A$3</f>
        <v>#VALUE!</v>
      </c>
      <c r="CU176" s="29"/>
    </row>
    <row r="177" spans="1:99" ht="409.5" x14ac:dyDescent="0.25">
      <c r="A177">
        <v>176</v>
      </c>
      <c r="B177" t="s">
        <v>2301</v>
      </c>
      <c r="C177" t="str">
        <f t="shared" si="12"/>
        <v>176 - Jack Henry &amp; Associates</v>
      </c>
      <c r="D177">
        <v>0</v>
      </c>
      <c r="E177" t="s">
        <v>2302</v>
      </c>
      <c r="F177" s="1" t="s">
        <v>2303</v>
      </c>
      <c r="G177" s="1" t="str">
        <f>IFERROR(INDEX([1]Apollo!$C$2:$R$2344,MATCH($C177,[1]Apollo!$B$2:$B$2344,0),MATCH(G$1,[1]Apollo!$C$1:$R$1,0)),"")</f>
        <v/>
      </c>
      <c r="H177" s="1" t="s">
        <v>2304</v>
      </c>
      <c r="I177" s="1" t="str">
        <f>IFERROR(INDEX([1]Apollo!$C$2:$R$2344,MATCH($C177,[1]Apollo!$B$2:$B$2344,0),MATCH(I$1,[1]Apollo!$C$1:$R$1,0)),"")</f>
        <v/>
      </c>
      <c r="J177" t="s">
        <v>2305</v>
      </c>
      <c r="K177" s="1" t="str">
        <f>IFERROR(INDEX([1]Apollo!$C$2:$R$2344,MATCH($C177,[1]Apollo!$B$2:$B$2344,0),MATCH(K$1,[1]Apollo!$C$1:$R$1,0)),"")</f>
        <v/>
      </c>
      <c r="L177" s="1" t="str">
        <f>IFERROR(INDEX([1]Apollo!$C$2:$R$2344,MATCH($C177,[1]Apollo!$B$2:$B$2344,0),MATCH(L$1,[1]Apollo!$C$1:$R$1,0)),"")</f>
        <v/>
      </c>
      <c r="M177" s="1" t="s">
        <v>2306</v>
      </c>
      <c r="N177" s="1" t="s">
        <v>2307</v>
      </c>
      <c r="O177" s="1" t="str">
        <f>IFERROR(INDEX([1]Apollo!$C$2:$R$2344,MATCH($C177,[1]Apollo!$B$2:$B$2344,0),MATCH(O$1,[1]Apollo!$C$1:$R$1,0)),"")</f>
        <v/>
      </c>
      <c r="P177" s="1">
        <v>3</v>
      </c>
      <c r="Q177" s="1">
        <v>2</v>
      </c>
      <c r="R177" s="12">
        <v>165765</v>
      </c>
      <c r="S177" s="12">
        <v>156126</v>
      </c>
      <c r="T177" s="13">
        <v>27760</v>
      </c>
      <c r="U177" t="s">
        <v>188</v>
      </c>
      <c r="V177" s="1" t="str">
        <f>IFERROR(INDEX([1]Apollo!$C$2:$R$2344,MATCH($C177,[1]Apollo!$B$2:$B$2344,0),MATCH(V$1,[1]Apollo!$C$1:$R$1,0)),"")</f>
        <v/>
      </c>
      <c r="W177" t="s">
        <v>100</v>
      </c>
      <c r="X177" s="1" t="str">
        <f>IFERROR(INDEX([1]Apollo!$C$2:$R$2344,MATCH($C177,[1]Apollo!$B$2:$B$2344,0),MATCH(X$1,[1]Apollo!$C$1:$R$1,0)),"")</f>
        <v/>
      </c>
      <c r="Y177" s="1" t="str">
        <f>IFERROR(INDEX([1]Apollo!$C$2:$R$2344,MATCH($C177,[1]Apollo!$B$2:$B$2344,0),MATCH(Y$1,[1]Apollo!$C$1:$R$1,0)),"")</f>
        <v/>
      </c>
      <c r="Z177" s="1" t="str">
        <f>IFERROR(INDEX([1]Apollo!$C$2:$R$2344,MATCH($C177,[1]Apollo!$B$2:$B$2344,0),MATCH(Z$1,[1]Apollo!$C$1:$R$1,0)),"")</f>
        <v/>
      </c>
      <c r="AA177" s="2" t="str">
        <f>IFERROR(INDEX([1]Apollo!$C$2:$R$2344,MATCH($C177,[1]Apollo!$B$2:$B$2344,0),MATCH(AA$1,[1]Apollo!$C$1:$R$1,0)),"")</f>
        <v/>
      </c>
      <c r="AB177" s="3" t="str">
        <f>IFERROR(INDEX([1]Apollo!$C$2:$R$2344,MATCH($C177,[1]Apollo!$B$2:$B$2344,0),MATCH(AB$1,[1]Apollo!$C$1:$R$1,0)),"")</f>
        <v/>
      </c>
      <c r="AC177" t="s">
        <v>2308</v>
      </c>
      <c r="AD177" s="1" t="str">
        <f>IFERROR(INDEX([1]Apollo!$C$2:$R$2344,MATCH($C177,[1]Apollo!$B$2:$B$2344,0),MATCH(AD$1,[1]Apollo!$C$1:$R$1,0)),"")</f>
        <v/>
      </c>
      <c r="AE177" s="14" t="s">
        <v>2309</v>
      </c>
      <c r="AF177" s="1" t="s">
        <v>2310</v>
      </c>
      <c r="AG177" s="1" t="s">
        <v>169</v>
      </c>
      <c r="AH177" s="1"/>
      <c r="AI177" s="1"/>
      <c r="AJ177" s="14" t="s">
        <v>2311</v>
      </c>
      <c r="AK177" s="1" t="s">
        <v>105</v>
      </c>
      <c r="AL177" s="1" t="s">
        <v>106</v>
      </c>
      <c r="AM177" s="1" t="s">
        <v>388</v>
      </c>
      <c r="AN177" s="1" t="s">
        <v>360</v>
      </c>
      <c r="AO177" s="1" t="s">
        <v>404</v>
      </c>
      <c r="AP177" s="1" t="s">
        <v>645</v>
      </c>
      <c r="AQ177" s="1" t="e">
        <f>AE177=#REF!</f>
        <v>#REF!</v>
      </c>
      <c r="AR177" t="s">
        <v>2312</v>
      </c>
      <c r="AS177" s="1" t="str">
        <f>IFERROR(INDEX([1]Apollo!$C$2:$R$2344,MATCH($C177,[1]Apollo!$B$2:$B$2344,0),MATCH(AS$1,[1]Apollo!$C$1:$R$1,0)),"")</f>
        <v/>
      </c>
      <c r="AT177" s="1" t="str">
        <f t="shared" si="13"/>
        <v>http://www.linkedin.com/company/jack-henry-&amp;-associates</v>
      </c>
      <c r="AU177" s="1" t="str">
        <f t="shared" si="14"/>
        <v>http://www.linkedin.com/company/jack-henry-&amp;-associates/insights</v>
      </c>
      <c r="AV177" t="s">
        <v>112</v>
      </c>
      <c r="AW177" s="1" t="str">
        <f>IFERROR(INDEX([1]Apollo!$C$2:$R$2344,MATCH($C177,[1]Apollo!$B$2:$B$2344,0),MATCH(AW$1,[1]Apollo!$C$1:$R$1,0)),"")</f>
        <v/>
      </c>
      <c r="AX177" s="1" t="e">
        <f>VLOOKUP(AW177,[1]Sheet1!$K$1:$L$4,2,TRUE)</f>
        <v>#N/A</v>
      </c>
      <c r="AY177" t="s">
        <v>114</v>
      </c>
      <c r="AZ177" t="s">
        <v>138</v>
      </c>
      <c r="BA177" s="4">
        <f>INDEX('[1]Glassdoor Scores'!C:C,MATCH($A177,'[1]Glassdoor Scores'!$A:$A,0))</f>
        <v>3.8</v>
      </c>
      <c r="BB177" t="str">
        <f>INDEX('[1]Glassdoor Scores'!B:B,MATCH($A177,'[1]Glassdoor Scores'!$A:$A,0))</f>
        <v>Avant</v>
      </c>
      <c r="BC177">
        <f>INDEX('[1]Glassdoor Scores'!D:D,MATCH($A177,'[1]Glassdoor Scores'!$A:$A,0))</f>
        <v>510</v>
      </c>
      <c r="BD177">
        <f>INDEX('[1]Glassdoor Scores'!E:E,MATCH($A177,'[1]Glassdoor Scores'!$A:$A,0))</f>
        <v>3.6</v>
      </c>
      <c r="BE177">
        <f>INDEX('[1]Glassdoor Scores'!F:F,MATCH($A177,'[1]Glassdoor Scores'!$A:$A,0))</f>
        <v>3.4</v>
      </c>
      <c r="BF177" s="5">
        <f>INDEX('[1]Glassdoor Scores'!G:G,MATCH($A177,'[1]Glassdoor Scores'!$A:$A,0))</f>
        <v>3.9</v>
      </c>
      <c r="BG177" s="5">
        <f>INDEX('[1]Glassdoor Scores'!H:H,MATCH($A177,'[1]Glassdoor Scores'!$A:$A,0))</f>
        <v>0.8</v>
      </c>
      <c r="BH177" t="e">
        <f>BA177&lt;#REF!</f>
        <v>#REF!</v>
      </c>
      <c r="BI177" t="e">
        <f>BB177&gt;#REF!</f>
        <v>#REF!</v>
      </c>
      <c r="BJ177" t="e">
        <f>BC177&gt;#REF!</f>
        <v>#REF!</v>
      </c>
      <c r="BK177" t="e">
        <f>BD177&gt;#REF!</f>
        <v>#REF!</v>
      </c>
      <c r="BL177" t="e">
        <f>BE177&gt;#REF!</f>
        <v>#REF!</v>
      </c>
      <c r="BM177" t="e">
        <f>BF177&gt;#REF!</f>
        <v>#REF!</v>
      </c>
      <c r="BN177" t="s">
        <v>175</v>
      </c>
      <c r="BO177" s="1" t="s">
        <v>2313</v>
      </c>
      <c r="BP177">
        <v>5</v>
      </c>
      <c r="BQ177">
        <v>0</v>
      </c>
      <c r="BR177" s="1" t="s">
        <v>2314</v>
      </c>
      <c r="BS177" t="s">
        <v>2315</v>
      </c>
      <c r="BT177" s="1" t="s">
        <v>2316</v>
      </c>
      <c r="BU177" s="1"/>
      <c r="BV177" s="1"/>
      <c r="BW177" s="1"/>
      <c r="BX177" s="1"/>
      <c r="BY177" s="1"/>
      <c r="BZ177" s="1"/>
      <c r="CA177" s="1"/>
      <c r="CB177" s="1">
        <v>60</v>
      </c>
      <c r="CC177" s="6">
        <v>7.0000000000000007E-2</v>
      </c>
      <c r="CD177" s="1">
        <v>8405</v>
      </c>
      <c r="CE177" s="6">
        <v>0.02</v>
      </c>
      <c r="CF177" s="6">
        <f t="shared" si="15"/>
        <v>7.138607971445568E-3</v>
      </c>
      <c r="CG177" s="7" t="e">
        <f t="shared" si="16"/>
        <v>#VALUE!</v>
      </c>
      <c r="CH177" s="1">
        <v>1</v>
      </c>
      <c r="CI177">
        <f>IFERROR(IF(AX177=[1]Sheet1!$L$2,VLOOKUP(CB177,[1]Sheet1!$X$3:$Y$7,2,TRUE),IF(AX177=[1]Sheet1!$L$3,VLOOKUP(CB177,[1]Sheet1!$Z$3:$AA$7,2,TRUE),VLOOKUP(CB177,[1]Sheet1!$AB$3:$AC$7,2,TRUE))),0)</f>
        <v>0</v>
      </c>
      <c r="CJ177" s="1">
        <f>IFERROR(VLOOKUP(CC177,[1]Sheet1!$U$3:$V$7,2,TRUE),0)</f>
        <v>3</v>
      </c>
      <c r="CK177" s="1">
        <f>MIN(IFERROR(IF(AX177=[1]Sheet1!$L$2,VLOOKUP(CE177,[1]Sheet1!$N$3:$O$7,2,TRUE),IF(AX177=[1]Sheet1!$L$3,VLOOKUP(CE177,[1]Sheet1!$P$3:$Q$6,2,TRUE),VLOOKUP(CE177,[1]Sheet1!$R$3:$S$6,2,TRUE))),0),INDEX([1]Sheet1!$I:$I,MATCH(CH177,[1]Sheet1!$A:$A,0)))</f>
        <v>0</v>
      </c>
      <c r="CL177" s="15" t="e">
        <f>INDEX([1]Sheet1!D:D,MATCH($CI177,[1]Sheet1!$A:$A,0))</f>
        <v>#N/A</v>
      </c>
      <c r="CM177" s="15" t="e">
        <f>INDEX([1]Sheet1!E:E,MATCH($CI177,[1]Sheet1!$A:$A,0))</f>
        <v>#N/A</v>
      </c>
      <c r="CN177" s="15" t="e">
        <f>INDEX([1]Sheet1!F:F,MATCH($CI177,[1]Sheet1!$A:$A,0))</f>
        <v>#N/A</v>
      </c>
      <c r="CO177" s="15"/>
      <c r="CP177" s="16" t="e">
        <f>MIN(SUMPRODUCT(CI177:CK177,CL177:CN177),INDEX([1]Sheet1!$H:$H,MATCH(CH177,[1]Sheet1!$A:$A,0)))</f>
        <v>#N/A</v>
      </c>
      <c r="CQ177" s="17" t="e">
        <f>SUMIFS([1]Rubric!Y:Y,[1]Rubric!V:V,BN177,[1]Rubric!W:W,P177)</f>
        <v>#VALUE!</v>
      </c>
      <c r="CR177" s="5" t="e">
        <f>INDEX([1]Rubric!D:D,MATCH(BP177,[1]Rubric!#REF!,0))</f>
        <v>#REF!</v>
      </c>
      <c r="CS177" s="5" t="e">
        <f>INDEX([1]Rubric!E:E,MATCH(Q177,[1]Rubric!#REF!,0))</f>
        <v>#REF!</v>
      </c>
      <c r="CT177" s="18" t="e">
        <f>SUM(CQ177:CS177)*[1]Rubric!$A$3</f>
        <v>#VALUE!</v>
      </c>
      <c r="CU177" s="29"/>
    </row>
    <row r="178" spans="1:99" ht="409.5" x14ac:dyDescent="0.25">
      <c r="A178">
        <v>177</v>
      </c>
      <c r="B178" s="21" t="s">
        <v>2317</v>
      </c>
      <c r="C178" t="str">
        <f t="shared" si="12"/>
        <v>177 - Spectraforce Technologies</v>
      </c>
      <c r="D178">
        <v>0</v>
      </c>
      <c r="E178" t="s">
        <v>2318</v>
      </c>
      <c r="F178" s="1" t="s">
        <v>2319</v>
      </c>
      <c r="G178" s="1" t="str">
        <f>IFERROR(INDEX([1]Apollo!$C$2:$R$2344,MATCH($C178,[1]Apollo!$B$2:$B$2344,0),MATCH(G$1,[1]Apollo!$C$1:$R$1,0)),"")</f>
        <v/>
      </c>
      <c r="H178" s="1" t="s">
        <v>903</v>
      </c>
      <c r="I178" s="1" t="str">
        <f>IFERROR(INDEX([1]Apollo!$C$2:$R$2344,MATCH($C178,[1]Apollo!$B$2:$B$2344,0),MATCH(I$1,[1]Apollo!$C$1:$R$1,0)),"")</f>
        <v/>
      </c>
      <c r="J178" t="s">
        <v>185</v>
      </c>
      <c r="K178" s="1" t="str">
        <f>IFERROR(INDEX([1]Apollo!$C$2:$R$2344,MATCH($C178,[1]Apollo!$B$2:$B$2344,0),MATCH(K$1,[1]Apollo!$C$1:$R$1,0)),"")</f>
        <v/>
      </c>
      <c r="L178" s="1" t="str">
        <f>IFERROR(INDEX([1]Apollo!$C$2:$R$2344,MATCH($C178,[1]Apollo!$B$2:$B$2344,0),MATCH(L$1,[1]Apollo!$C$1:$R$1,0)),"")</f>
        <v/>
      </c>
      <c r="M178" s="1" t="s">
        <v>2320</v>
      </c>
      <c r="N178" s="1" t="s">
        <v>2321</v>
      </c>
      <c r="O178" s="1" t="str">
        <f>IFERROR(INDEX([1]Apollo!$C$2:$R$2344,MATCH($C178,[1]Apollo!$B$2:$B$2344,0),MATCH(O$1,[1]Apollo!$C$1:$R$1,0)),"")</f>
        <v/>
      </c>
      <c r="P178" s="1">
        <v>2.5</v>
      </c>
      <c r="Q178" s="1">
        <v>1</v>
      </c>
      <c r="R178" s="12">
        <v>267317</v>
      </c>
      <c r="S178" s="12">
        <v>252970</v>
      </c>
      <c r="T178" s="13">
        <v>38169</v>
      </c>
      <c r="U178" t="s">
        <v>327</v>
      </c>
      <c r="V178" s="1" t="str">
        <f>IFERROR(INDEX([1]Apollo!$C$2:$R$2344,MATCH($C178,[1]Apollo!$B$2:$B$2344,0),MATCH(V$1,[1]Apollo!$C$1:$R$1,0)),"")</f>
        <v/>
      </c>
      <c r="W178" t="s">
        <v>165</v>
      </c>
      <c r="X178" s="1" t="str">
        <f>IFERROR(INDEX([1]Apollo!$C$2:$R$2344,MATCH($C178,[1]Apollo!$B$2:$B$2344,0),MATCH(X$1,[1]Apollo!$C$1:$R$1,0)),"")</f>
        <v/>
      </c>
      <c r="Y178" s="1" t="str">
        <f>IFERROR(INDEX([1]Apollo!$C$2:$R$2344,MATCH($C178,[1]Apollo!$B$2:$B$2344,0),MATCH(Y$1,[1]Apollo!$C$1:$R$1,0)),"")</f>
        <v/>
      </c>
      <c r="Z178" s="1" t="str">
        <f>IFERROR(INDEX([1]Apollo!$C$2:$R$2344,MATCH($C178,[1]Apollo!$B$2:$B$2344,0),MATCH(Z$1,[1]Apollo!$C$1:$R$1,0)),"")</f>
        <v/>
      </c>
      <c r="AA178" s="2" t="str">
        <f>IFERROR(INDEX([1]Apollo!$C$2:$R$2344,MATCH($C178,[1]Apollo!$B$2:$B$2344,0),MATCH(AA$1,[1]Apollo!$C$1:$R$1,0)),"")</f>
        <v/>
      </c>
      <c r="AB178" s="3" t="str">
        <f>IFERROR(INDEX([1]Apollo!$C$2:$R$2344,MATCH($C178,[1]Apollo!$B$2:$B$2344,0),MATCH(AB$1,[1]Apollo!$C$1:$R$1,0)),"")</f>
        <v/>
      </c>
      <c r="AC178" t="s">
        <v>2322</v>
      </c>
      <c r="AD178" s="1" t="str">
        <f>IFERROR(INDEX([1]Apollo!$C$2:$R$2344,MATCH($C178,[1]Apollo!$B$2:$B$2344,0),MATCH(AD$1,[1]Apollo!$C$1:$R$1,0)),"")</f>
        <v/>
      </c>
      <c r="AE178" s="14" t="s">
        <v>2323</v>
      </c>
      <c r="AF178" s="1" t="s">
        <v>2324</v>
      </c>
      <c r="AG178" s="1" t="s">
        <v>169</v>
      </c>
      <c r="AH178" s="1"/>
      <c r="AI178" s="1"/>
      <c r="AJ178" s="14" t="s">
        <v>2323</v>
      </c>
      <c r="AK178" s="1" t="s">
        <v>311</v>
      </c>
      <c r="AL178" s="1" t="s">
        <v>106</v>
      </c>
      <c r="AM178" s="1" t="s">
        <v>388</v>
      </c>
      <c r="AN178" s="1" t="s">
        <v>360</v>
      </c>
      <c r="AO178" s="1" t="s">
        <v>245</v>
      </c>
      <c r="AP178" s="1" t="s">
        <v>1522</v>
      </c>
      <c r="AQ178" s="1" t="e">
        <f>AE178=#REF!</f>
        <v>#REF!</v>
      </c>
      <c r="AR178" t="s">
        <v>2325</v>
      </c>
      <c r="AS178" s="1" t="str">
        <f>IFERROR(INDEX([1]Apollo!$C$2:$R$2344,MATCH($C178,[1]Apollo!$B$2:$B$2344,0),MATCH(AS$1,[1]Apollo!$C$1:$R$1,0)),"")</f>
        <v/>
      </c>
      <c r="AT178" s="1" t="str">
        <f t="shared" si="13"/>
        <v>https://www.linkedin.com/company/spectraforce-technologies</v>
      </c>
      <c r="AU178" s="1" t="str">
        <f t="shared" si="14"/>
        <v>https://www.linkedin.com/company/spectraforce-technologies/insights</v>
      </c>
      <c r="AV178" t="s">
        <v>174</v>
      </c>
      <c r="AW178" s="1">
        <v>1100</v>
      </c>
      <c r="AX178" s="1" t="str">
        <f>VLOOKUP(AW178,[1]Sheet1!$K$1:$L$4,2,TRUE)</f>
        <v>&lt;10,000</v>
      </c>
      <c r="AZ178" t="s">
        <v>113</v>
      </c>
      <c r="BA178" s="23">
        <f>INDEX('[1]Glassdoor Scores'!C:C,MATCH($A178,'[1]Glassdoor Scores'!$A:$A,0))</f>
        <v>3.6</v>
      </c>
      <c r="BB178" t="str">
        <f>INDEX('[1]Glassdoor Scores'!B:B,MATCH($A178,'[1]Glassdoor Scores'!$A:$A,0))</f>
        <v>Lumeris</v>
      </c>
      <c r="BC178">
        <f>INDEX('[1]Glassdoor Scores'!D:D,MATCH($A178,'[1]Glassdoor Scores'!$A:$A,0))</f>
        <v>440</v>
      </c>
      <c r="BD178">
        <f>INDEX('[1]Glassdoor Scores'!E:E,MATCH($A178,'[1]Glassdoor Scores'!$A:$A,0))</f>
        <v>3.4</v>
      </c>
      <c r="BE178">
        <f>INDEX('[1]Glassdoor Scores'!F:F,MATCH($A178,'[1]Glassdoor Scores'!$A:$A,0))</f>
        <v>3.2</v>
      </c>
      <c r="BF178" s="17">
        <f>INDEX('[1]Glassdoor Scores'!G:G,MATCH($A178,'[1]Glassdoor Scores'!$A:$A,0))</f>
        <v>3.5</v>
      </c>
      <c r="BG178" s="17">
        <f>INDEX('[1]Glassdoor Scores'!H:H,MATCH($A178,'[1]Glassdoor Scores'!$A:$A,0))</f>
        <v>0.67</v>
      </c>
      <c r="BH178" t="e">
        <f>BA178&lt;#REF!</f>
        <v>#REF!</v>
      </c>
      <c r="BI178" t="e">
        <f>BB178&gt;#REF!</f>
        <v>#REF!</v>
      </c>
      <c r="BJ178" t="e">
        <f>BC178&gt;#REF!</f>
        <v>#REF!</v>
      </c>
      <c r="BK178" t="e">
        <f>BD178&gt;#REF!</f>
        <v>#REF!</v>
      </c>
      <c r="BL178" t="e">
        <f>BE178&gt;#REF!</f>
        <v>#REF!</v>
      </c>
      <c r="BM178" t="e">
        <f>BF178&gt;#REF!</f>
        <v>#REF!</v>
      </c>
      <c r="BN178" t="s">
        <v>115</v>
      </c>
      <c r="BO178" s="1" t="s">
        <v>2326</v>
      </c>
      <c r="BP178">
        <v>4</v>
      </c>
      <c r="BQ178">
        <v>0</v>
      </c>
      <c r="BR178" s="1" t="s">
        <v>2327</v>
      </c>
      <c r="BS178" t="s">
        <v>2328</v>
      </c>
      <c r="BT178" s="1" t="s">
        <v>2329</v>
      </c>
      <c r="BU178" s="1"/>
      <c r="BV178" s="1"/>
      <c r="BW178" s="1"/>
      <c r="BX178" s="1"/>
      <c r="BY178" s="1"/>
      <c r="BZ178" s="1"/>
      <c r="CA178" s="1"/>
      <c r="CB178" s="20">
        <v>2009</v>
      </c>
      <c r="CC178" s="6">
        <v>-0.15</v>
      </c>
      <c r="CD178" s="1">
        <v>1918</v>
      </c>
      <c r="CE178" s="6">
        <v>0.01</v>
      </c>
      <c r="CF178" s="6">
        <f t="shared" si="15"/>
        <v>1.0474452554744527</v>
      </c>
      <c r="CG178" s="7">
        <f t="shared" si="16"/>
        <v>1.7436363636363637</v>
      </c>
      <c r="CH178" s="1">
        <v>7</v>
      </c>
      <c r="CI178">
        <f>IFERROR(IF(AX178=[1]Sheet1!$L$2,VLOOKUP(CB178,[1]Sheet1!$X$3:$Y$7,2,TRUE),IF(AX178=[1]Sheet1!$L$3,VLOOKUP(CB178,[1]Sheet1!$Z$3:$AA$7,2,TRUE),VLOOKUP(CB178,[1]Sheet1!$AB$3:$AC$7,2,TRUE))),0)</f>
        <v>5</v>
      </c>
      <c r="CJ178" s="1">
        <f>IFERROR(VLOOKUP(CC178,[1]Sheet1!$U$3:$V$7,2,TRUE),0)</f>
        <v>2</v>
      </c>
      <c r="CK178" s="1">
        <f>MIN(IFERROR(IF(AX178=[1]Sheet1!$L$2,VLOOKUP(CE178,[1]Sheet1!$N$3:$O$7,2,TRUE),IF(AX178=[1]Sheet1!$L$3,VLOOKUP(CE178,[1]Sheet1!$P$3:$Q$6,2,TRUE),VLOOKUP(CE178,[1]Sheet1!$R$3:$S$6,2,TRUE))),0),INDEX([1]Sheet1!$I:$I,MATCH(CH178,[1]Sheet1!$A:$A,0)))</f>
        <v>3</v>
      </c>
      <c r="CL178" s="15">
        <f>INDEX([1]Sheet1!D:D,MATCH($CI178,[1]Sheet1!$A:$A,0))</f>
        <v>0</v>
      </c>
      <c r="CM178" s="15">
        <f>INDEX([1]Sheet1!E:E,MATCH($CI178,[1]Sheet1!$A:$A,0))</f>
        <v>0</v>
      </c>
      <c r="CN178" s="15">
        <f>INDEX([1]Sheet1!F:F,MATCH($CI178,[1]Sheet1!$A:$A,0))</f>
        <v>0.5</v>
      </c>
      <c r="CO178" s="15"/>
      <c r="CP178" s="16">
        <f>IF(COUNTA(CO178)&gt;0,MIN(MIN(SUMPRODUCT(CI178:CK178,CL178:CN178),INDEX([1]Sheet1!$H:$H,MATCH(CH178,[1]Sheet1!$A:$A,0)))+1,5),MIN(SUMPRODUCT(CI178:CK178,CL178:CN178),INDEX([1]Sheet1!$H:$H,MATCH(CH178,[1]Sheet1!$A:$A,0))))</f>
        <v>1.5</v>
      </c>
      <c r="CQ178" s="17" t="e">
        <f>SUMIFS([1]Rubric!Y:Y,[1]Rubric!V:V,BN178,[1]Rubric!W:W,P178)</f>
        <v>#VALUE!</v>
      </c>
      <c r="CR178" s="17" t="e">
        <f>INDEX([1]Rubric!D:D,MATCH(BP178,[1]Rubric!#REF!,0))</f>
        <v>#REF!</v>
      </c>
      <c r="CS178" s="17" t="e">
        <f>INDEX([1]Rubric!E:E,MATCH(Q178,[1]Rubric!#REF!,0))</f>
        <v>#REF!</v>
      </c>
      <c r="CT178" s="18" t="e">
        <f>SUM(CQ178:CS178)*[1]Rubric!$A$3</f>
        <v>#VALUE!</v>
      </c>
      <c r="CU178" s="29"/>
    </row>
    <row r="179" spans="1:99" ht="255" x14ac:dyDescent="0.25">
      <c r="A179">
        <v>178</v>
      </c>
      <c r="B179" t="s">
        <v>2330</v>
      </c>
      <c r="C179" t="str">
        <f t="shared" si="12"/>
        <v>178 - Enshored</v>
      </c>
      <c r="D179">
        <v>0</v>
      </c>
      <c r="F179" s="1"/>
      <c r="G179" s="1" t="e">
        <f>INDEX([1]Apollo!$C$2:$R$2344,MATCH($C179,[1]Apollo!$A$2:$A$2344,0),MATCH(G$1,[1]Apollo!$C$1:$R$1,0))</f>
        <v>#N/A</v>
      </c>
      <c r="H179" s="1" t="s">
        <v>2331</v>
      </c>
      <c r="I179" s="1" t="e">
        <f>INDEX([1]Apollo!$C$2:$R$2344,MATCH($C179,[1]Apollo!$A$2:$A$2344,0),MATCH(I$1,[1]Apollo!$C$1:$R$1,0))</f>
        <v>#N/A</v>
      </c>
      <c r="K179" s="1" t="e">
        <f>INDEX([1]Apollo!$C$2:$R$2344,MATCH($C179,[1]Apollo!$A$2:$A$2344,0),MATCH(K$1,[1]Apollo!$C$1:$R$1,0))</f>
        <v>#N/A</v>
      </c>
      <c r="L179" s="1" t="e">
        <f>INDEX([1]Apollo!$C$2:$R$2344,MATCH($C179,[1]Apollo!$A$2:$A$2344,0),MATCH(L$1,[1]Apollo!$C$1:$R$1,0))</f>
        <v>#N/A</v>
      </c>
      <c r="M179" s="1"/>
      <c r="N179" s="1"/>
      <c r="O179" s="1" t="e">
        <f>INDEX([1]Apollo!$C$2:$R$2344,MATCH($C179,[1]Apollo!$A$2:$A$2344,0),MATCH(O$1,[1]Apollo!$C$1:$R$1,0))</f>
        <v>#N/A</v>
      </c>
      <c r="P179" s="1">
        <v>2.5</v>
      </c>
      <c r="Q179" s="1">
        <v>1</v>
      </c>
      <c r="V179" s="1" t="e">
        <f>INDEX([1]Apollo!$C$2:$R$2344,MATCH($C179,[1]Apollo!$A$2:$A$2344,0),MATCH(V$1,[1]Apollo!$C$1:$R$1,0))</f>
        <v>#N/A</v>
      </c>
      <c r="X179" s="1" t="e">
        <f>INDEX([1]Apollo!$C$2:$R$2344,MATCH($C179,[1]Apollo!$A$2:$A$2344,0),MATCH(X$1,[1]Apollo!$C$1:$R$1,0))</f>
        <v>#N/A</v>
      </c>
      <c r="Y179" s="1" t="e">
        <f>INDEX([1]Apollo!$C$2:$R$2344,MATCH($C179,[1]Apollo!$A$2:$A$2344,0),MATCH(Y$1,[1]Apollo!$C$1:$R$1,0))</f>
        <v>#N/A</v>
      </c>
      <c r="Z179" s="1" t="e">
        <f>INDEX([1]Apollo!$C$2:$R$2344,MATCH($C179,[1]Apollo!$A$2:$A$2344,0),MATCH(Z$1,[1]Apollo!$C$1:$R$1,0))</f>
        <v>#N/A</v>
      </c>
      <c r="AA179" s="2" t="e">
        <f>INDEX([1]Apollo!$C$2:$R$2344,MATCH($C179,[1]Apollo!$A$2:$A$2344,0),MATCH(AA$1,[1]Apollo!$C$1:$R$1,0))</f>
        <v>#N/A</v>
      </c>
      <c r="AB179" s="3" t="e">
        <f>INDEX([1]Apollo!$C$2:$R$2344,MATCH($C179,[1]Apollo!$A$2:$A$2344,0),MATCH(AB$1,[1]Apollo!$C$1:$R$1,0))</f>
        <v>#N/A</v>
      </c>
      <c r="AD179" s="1" t="e">
        <f>INDEX([1]Apollo!$C$2:$R$2344,MATCH($C179,[1]Apollo!$A$2:$A$2344,0),MATCH(AD$1,[1]Apollo!$C$1:$R$1,0))</f>
        <v>#N/A</v>
      </c>
      <c r="AE179" s="14" t="s">
        <v>2332</v>
      </c>
      <c r="AF179" s="1" t="s">
        <v>1624</v>
      </c>
      <c r="AG179" s="1" t="s">
        <v>169</v>
      </c>
      <c r="AH179" s="1"/>
      <c r="AI179" s="1"/>
      <c r="AJ179" s="14" t="s">
        <v>2332</v>
      </c>
      <c r="AK179" s="1" t="s">
        <v>311</v>
      </c>
      <c r="AL179" s="1" t="s">
        <v>106</v>
      </c>
      <c r="AM179" s="1" t="s">
        <v>171</v>
      </c>
      <c r="AN179" s="1" t="s">
        <v>106</v>
      </c>
      <c r="AO179" s="1" t="s">
        <v>245</v>
      </c>
      <c r="AP179" s="1" t="s">
        <v>2333</v>
      </c>
      <c r="AQ179" s="1" t="e">
        <f>AE179=#REF!</f>
        <v>#REF!</v>
      </c>
      <c r="AS179" s="1" t="e">
        <f>INDEX([1]Apollo!$C$2:$R$2344,MATCH($C179,[1]Apollo!$A$2:$A$2344,0),MATCH(AS$1,[1]Apollo!$C$1:$R$1,0))</f>
        <v>#N/A</v>
      </c>
      <c r="AT179" s="1" t="e">
        <f t="shared" si="13"/>
        <v>#N/A</v>
      </c>
      <c r="AU179" s="1" t="e">
        <f t="shared" si="14"/>
        <v>#N/A</v>
      </c>
      <c r="AW179" s="1" t="e">
        <f>INDEX([1]Apollo!$C$2:$R$2344,MATCH($C179,[1]Apollo!$A$2:$A$2344,0),MATCH(AW$1,[1]Apollo!$C$1:$R$1,0))</f>
        <v>#N/A</v>
      </c>
      <c r="AX179" s="1" t="e">
        <f>VLOOKUP(AW179,[1]Sheet1!$K$1:$L$4,2,TRUE)</f>
        <v>#N/A</v>
      </c>
      <c r="BA179">
        <v>950</v>
      </c>
      <c r="BB179">
        <v>4.0999999999999996</v>
      </c>
      <c r="BC179">
        <v>4</v>
      </c>
      <c r="BD179">
        <v>4.0999999999999996</v>
      </c>
      <c r="BE179">
        <v>4.2</v>
      </c>
      <c r="BF179" s="5">
        <v>0.94</v>
      </c>
      <c r="BG179" s="5">
        <v>0.9</v>
      </c>
      <c r="BH179" t="e">
        <f>BA179&lt;#REF!</f>
        <v>#REF!</v>
      </c>
      <c r="BI179" t="e">
        <f>BB179&gt;#REF!</f>
        <v>#REF!</v>
      </c>
      <c r="BJ179" t="e">
        <f>BC179&gt;#REF!</f>
        <v>#REF!</v>
      </c>
      <c r="BK179" t="e">
        <f>BD179&gt;#REF!</f>
        <v>#REF!</v>
      </c>
      <c r="BL179" t="e">
        <f>BE179&gt;#REF!</f>
        <v>#REF!</v>
      </c>
      <c r="BM179" s="5" t="e">
        <f>BF179&gt;#REF!</f>
        <v>#REF!</v>
      </c>
      <c r="BN179" t="s">
        <v>175</v>
      </c>
      <c r="BO179" s="1" t="s">
        <v>2334</v>
      </c>
      <c r="BP179">
        <v>4</v>
      </c>
      <c r="BQ179">
        <v>0</v>
      </c>
      <c r="BR179" s="1" t="s">
        <v>2335</v>
      </c>
      <c r="BS179" t="s">
        <v>2336</v>
      </c>
      <c r="BT179" s="1" t="s">
        <v>2337</v>
      </c>
      <c r="BU179" s="1"/>
      <c r="BV179" s="1"/>
      <c r="BW179" s="1"/>
      <c r="BX179" s="1"/>
      <c r="BY179" s="1"/>
      <c r="BZ179" s="1"/>
      <c r="CA179" s="1"/>
      <c r="CB179" s="1">
        <v>59</v>
      </c>
      <c r="CC179" s="6">
        <v>-0.02</v>
      </c>
      <c r="CD179" s="1">
        <v>4333</v>
      </c>
      <c r="CE179" s="6">
        <v>0.09</v>
      </c>
      <c r="CF179" s="6">
        <f t="shared" si="15"/>
        <v>1.3616432033233325E-2</v>
      </c>
      <c r="CG179" s="7" t="e">
        <f t="shared" si="16"/>
        <v>#N/A</v>
      </c>
      <c r="CH179" s="1">
        <v>1</v>
      </c>
      <c r="CI179">
        <f>IFERROR(IF(AX179=[1]Sheet1!$L$2,VLOOKUP(CB179,[1]Sheet1!$X$3:$Y$7,2,TRUE),IF(AX179=[1]Sheet1!$L$3,VLOOKUP(CB179,[1]Sheet1!$Z$3:$AA$7,2,TRUE),VLOOKUP(CB179,[1]Sheet1!$AB$3:$AC$7,2,TRUE))),0)</f>
        <v>0</v>
      </c>
      <c r="CJ179" s="1">
        <f>IFERROR(VLOOKUP(CC179,[1]Sheet1!$U$3:$V$7,2,TRUE),0)</f>
        <v>2</v>
      </c>
      <c r="CK179" s="1">
        <f>MIN(IFERROR(IF(AX179=[1]Sheet1!$L$2,VLOOKUP(CE179,[1]Sheet1!$N$3:$O$7,2,TRUE),IF(AX179=[1]Sheet1!$L$3,VLOOKUP(CE179,[1]Sheet1!$P$3:$Q$6,2,TRUE),VLOOKUP(CE179,[1]Sheet1!$R$3:$S$6,2,TRUE))),0),INDEX([1]Sheet1!$I:$I,MATCH(CH179,[1]Sheet1!$A:$A,0)))</f>
        <v>0</v>
      </c>
      <c r="CL179" s="15" t="e">
        <f>INDEX([1]Sheet1!D:D,MATCH($CI179,[1]Sheet1!$A:$A,0))</f>
        <v>#N/A</v>
      </c>
      <c r="CM179" s="15" t="e">
        <f>INDEX([1]Sheet1!E:E,MATCH($CI179,[1]Sheet1!$A:$A,0))</f>
        <v>#N/A</v>
      </c>
      <c r="CN179" s="15" t="e">
        <f>INDEX([1]Sheet1!F:F,MATCH($CI179,[1]Sheet1!$A:$A,0))</f>
        <v>#N/A</v>
      </c>
      <c r="CO179" s="15"/>
      <c r="CP179" s="16" t="e">
        <f>MIN(SUMPRODUCT(CI179:CK179,CL179:CN179),INDEX([1]Sheet1!$H:$H,MATCH(CH179,[1]Sheet1!$A:$A,0)))</f>
        <v>#N/A</v>
      </c>
      <c r="CQ179" s="17" t="e">
        <f>SUMIFS([1]Rubric!Y:Y,[1]Rubric!V:V,BN179,[1]Rubric!W:W,P179)</f>
        <v>#VALUE!</v>
      </c>
      <c r="CR179" s="5" t="e">
        <f>INDEX([1]Rubric!D:D,MATCH(BP179,[1]Rubric!#REF!,0))</f>
        <v>#REF!</v>
      </c>
      <c r="CS179" s="5" t="e">
        <f>INDEX([1]Rubric!E:E,MATCH(Q179,[1]Rubric!#REF!,0))</f>
        <v>#REF!</v>
      </c>
      <c r="CT179" s="18" t="e">
        <f>SUM(CQ179:CS179)*[1]Rubric!$A$3</f>
        <v>#VALUE!</v>
      </c>
      <c r="CU179" s="29"/>
    </row>
    <row r="180" spans="1:99" ht="409.5" x14ac:dyDescent="0.25">
      <c r="A180">
        <v>179</v>
      </c>
      <c r="B180" s="21" t="s">
        <v>2338</v>
      </c>
      <c r="C180" t="str">
        <f t="shared" si="12"/>
        <v>179 - Calix</v>
      </c>
      <c r="D180">
        <v>0</v>
      </c>
      <c r="E180" t="s">
        <v>2339</v>
      </c>
      <c r="F180" s="1" t="s">
        <v>2340</v>
      </c>
      <c r="G180" s="1" t="str">
        <f>IFERROR(INDEX([1]Apollo!$C$2:$R$2344,MATCH($C180,[1]Apollo!$B$2:$B$2344,0),MATCH(G$1,[1]Apollo!$C$1:$R$1,0)),"")</f>
        <v/>
      </c>
      <c r="H180" s="1"/>
      <c r="I180" s="1" t="str">
        <f>IFERROR(INDEX([1]Apollo!$C$2:$R$2344,MATCH($C180,[1]Apollo!$B$2:$B$2344,0),MATCH(I$1,[1]Apollo!$C$1:$R$1,0)),"")</f>
        <v/>
      </c>
      <c r="J180" t="s">
        <v>637</v>
      </c>
      <c r="K180" s="1" t="str">
        <f>IFERROR(INDEX([1]Apollo!$C$2:$R$2344,MATCH($C180,[1]Apollo!$B$2:$B$2344,0),MATCH(K$1,[1]Apollo!$C$1:$R$1,0)),"")</f>
        <v/>
      </c>
      <c r="L180" s="1" t="str">
        <f>IFERROR(INDEX([1]Apollo!$C$2:$R$2344,MATCH($C180,[1]Apollo!$B$2:$B$2344,0),MATCH(L$1,[1]Apollo!$C$1:$R$1,0)),"")</f>
        <v/>
      </c>
      <c r="M180" s="1" t="s">
        <v>2341</v>
      </c>
      <c r="N180" s="1" t="s">
        <v>2342</v>
      </c>
      <c r="O180" s="1" t="str">
        <f>IFERROR(INDEX([1]Apollo!$C$2:$R$2344,MATCH($C180,[1]Apollo!$B$2:$B$2344,0),MATCH(O$1,[1]Apollo!$C$1:$R$1,0)),"")</f>
        <v/>
      </c>
      <c r="P180" s="1">
        <v>2</v>
      </c>
      <c r="Q180" s="1">
        <v>2</v>
      </c>
      <c r="R180" s="12">
        <v>108008</v>
      </c>
      <c r="S180" s="12">
        <v>100526</v>
      </c>
      <c r="T180" s="13">
        <v>36161</v>
      </c>
      <c r="U180" t="s">
        <v>188</v>
      </c>
      <c r="V180" s="1" t="str">
        <f>IFERROR(INDEX([1]Apollo!$C$2:$R$2344,MATCH($C180,[1]Apollo!$B$2:$B$2344,0),MATCH(V$1,[1]Apollo!$C$1:$R$1,0)),"")</f>
        <v/>
      </c>
      <c r="W180" t="s">
        <v>231</v>
      </c>
      <c r="X180" s="1" t="str">
        <f>IFERROR(INDEX([1]Apollo!$C$2:$R$2344,MATCH($C180,[1]Apollo!$B$2:$B$2344,0),MATCH(X$1,[1]Apollo!$C$1:$R$1,0)),"")</f>
        <v/>
      </c>
      <c r="Y180" s="1" t="str">
        <f>IFERROR(INDEX([1]Apollo!$C$2:$R$2344,MATCH($C180,[1]Apollo!$B$2:$B$2344,0),MATCH(Y$1,[1]Apollo!$C$1:$R$1,0)),"")</f>
        <v/>
      </c>
      <c r="Z180" s="1" t="str">
        <f>IFERROR(INDEX([1]Apollo!$C$2:$R$2344,MATCH($C180,[1]Apollo!$B$2:$B$2344,0),MATCH(Z$1,[1]Apollo!$C$1:$R$1,0)),"")</f>
        <v/>
      </c>
      <c r="AA180" s="2" t="str">
        <f>IFERROR(INDEX([1]Apollo!$C$2:$R$2344,MATCH($C180,[1]Apollo!$B$2:$B$2344,0),MATCH(AA$1,[1]Apollo!$C$1:$R$1,0)),"")</f>
        <v/>
      </c>
      <c r="AB180" s="3" t="str">
        <f>IFERROR(INDEX([1]Apollo!$C$2:$R$2344,MATCH($C180,[1]Apollo!$B$2:$B$2344,0),MATCH(AB$1,[1]Apollo!$C$1:$R$1,0)),"")</f>
        <v/>
      </c>
      <c r="AC180" t="s">
        <v>2343</v>
      </c>
      <c r="AD180" s="1" t="str">
        <f>IFERROR(INDEX([1]Apollo!$C$2:$R$2344,MATCH($C180,[1]Apollo!$B$2:$B$2344,0),MATCH(AD$1,[1]Apollo!$C$1:$R$1,0)),"")</f>
        <v/>
      </c>
      <c r="AE180" s="14" t="s">
        <v>2344</v>
      </c>
      <c r="AF180" s="1"/>
      <c r="AG180" s="1" t="s">
        <v>169</v>
      </c>
      <c r="AH180" s="1"/>
      <c r="AI180" s="1"/>
      <c r="AJ180" s="14" t="s">
        <v>2345</v>
      </c>
      <c r="AK180" s="1" t="s">
        <v>149</v>
      </c>
      <c r="AL180" s="1" t="s">
        <v>203</v>
      </c>
      <c r="AM180" s="1" t="s">
        <v>151</v>
      </c>
      <c r="AN180" s="1" t="s">
        <v>106</v>
      </c>
      <c r="AO180" s="1" t="s">
        <v>279</v>
      </c>
      <c r="AP180" s="1" t="s">
        <v>219</v>
      </c>
      <c r="AQ180" s="1" t="e">
        <f>AE180=#REF!</f>
        <v>#REF!</v>
      </c>
      <c r="AR180" t="s">
        <v>2346</v>
      </c>
      <c r="AS180" s="1" t="str">
        <f>IFERROR(INDEX([1]Apollo!$C$2:$R$2344,MATCH($C180,[1]Apollo!$B$2:$B$2344,0),MATCH(AS$1,[1]Apollo!$C$1:$R$1,0)),"")</f>
        <v/>
      </c>
      <c r="AT180" s="1" t="str">
        <f t="shared" si="13"/>
        <v>http://www.linkedin.com/company/calix</v>
      </c>
      <c r="AU180" s="1" t="str">
        <f t="shared" si="14"/>
        <v>http://www.linkedin.com/company/calix/insights</v>
      </c>
      <c r="AV180" t="s">
        <v>174</v>
      </c>
      <c r="AW180" s="1">
        <v>1200</v>
      </c>
      <c r="AX180" s="1" t="str">
        <f>VLOOKUP(AW180,[1]Sheet1!$K$1:$L$4,2,TRUE)</f>
        <v>&lt;10,000</v>
      </c>
      <c r="AY180" t="s">
        <v>114</v>
      </c>
      <c r="AZ180" t="s">
        <v>138</v>
      </c>
      <c r="BA180" s="23">
        <f>INDEX('[1]Glassdoor Scores'!C:C,MATCH($A180,'[1]Glassdoor Scores'!$A:$A,0))</f>
        <v>4.0999999999999996</v>
      </c>
      <c r="BB180" t="str">
        <f>INDEX('[1]Glassdoor Scores'!B:B,MATCH($A180,'[1]Glassdoor Scores'!$A:$A,0))</f>
        <v>Motorola Solutions</v>
      </c>
      <c r="BC180">
        <f>INDEX('[1]Glassdoor Scores'!D:D,MATCH($A180,'[1]Glassdoor Scores'!$A:$A,0))</f>
        <v>4200</v>
      </c>
      <c r="BD180">
        <f>INDEX('[1]Glassdoor Scores'!E:E,MATCH($A180,'[1]Glassdoor Scores'!$A:$A,0))</f>
        <v>3.9</v>
      </c>
      <c r="BE180">
        <f>INDEX('[1]Glassdoor Scores'!F:F,MATCH($A180,'[1]Glassdoor Scores'!$A:$A,0))</f>
        <v>3.8</v>
      </c>
      <c r="BF180" s="17">
        <f>INDEX('[1]Glassdoor Scores'!G:G,MATCH($A180,'[1]Glassdoor Scores'!$A:$A,0))</f>
        <v>4.0999999999999996</v>
      </c>
      <c r="BG180" s="17">
        <f>INDEX('[1]Glassdoor Scores'!H:H,MATCH($A180,'[1]Glassdoor Scores'!$A:$A,0))</f>
        <v>0.9</v>
      </c>
      <c r="BH180" t="e">
        <f>BA180&lt;#REF!</f>
        <v>#REF!</v>
      </c>
      <c r="BI180" t="e">
        <f>BB180&gt;#REF!</f>
        <v>#REF!</v>
      </c>
      <c r="BJ180" t="e">
        <f>BC180&gt;#REF!</f>
        <v>#REF!</v>
      </c>
      <c r="BK180" t="e">
        <f>BD180&gt;#REF!</f>
        <v>#REF!</v>
      </c>
      <c r="BL180" t="e">
        <f>BE180&gt;#REF!</f>
        <v>#REF!</v>
      </c>
      <c r="BM180" t="e">
        <f>BF180&gt;#REF!</f>
        <v>#REF!</v>
      </c>
      <c r="BN180" t="s">
        <v>115</v>
      </c>
      <c r="BO180" s="1" t="s">
        <v>2347</v>
      </c>
      <c r="BP180">
        <v>5</v>
      </c>
      <c r="BQ180">
        <v>0</v>
      </c>
      <c r="BR180" s="1" t="s">
        <v>2348</v>
      </c>
      <c r="BS180" t="s">
        <v>2349</v>
      </c>
      <c r="BT180" s="1" t="s">
        <v>2350</v>
      </c>
      <c r="BU180" s="1"/>
      <c r="BV180" s="1"/>
      <c r="BW180" s="1"/>
      <c r="BX180" s="1"/>
      <c r="BY180" s="1"/>
      <c r="BZ180" s="1"/>
      <c r="CA180" s="1"/>
      <c r="CB180" s="1">
        <v>119</v>
      </c>
      <c r="CC180" s="6">
        <v>0.34</v>
      </c>
      <c r="CD180" s="1">
        <v>2494</v>
      </c>
      <c r="CE180" s="6">
        <v>0.03</v>
      </c>
      <c r="CF180" s="6">
        <f t="shared" si="15"/>
        <v>4.7714514835605452E-2</v>
      </c>
      <c r="CG180" s="7">
        <f t="shared" si="16"/>
        <v>2.0783333333333331</v>
      </c>
      <c r="CH180" s="1">
        <v>9</v>
      </c>
      <c r="CI180">
        <f>IFERROR(IF(AX180=[1]Sheet1!$L$2,VLOOKUP(CB180,[1]Sheet1!$X$3:$Y$7,2,TRUE),IF(AX180=[1]Sheet1!$L$3,VLOOKUP(CB180,[1]Sheet1!$Z$3:$AA$7,2,TRUE),VLOOKUP(CB180,[1]Sheet1!$AB$3:$AC$7,2,TRUE))),0)</f>
        <v>4</v>
      </c>
      <c r="CJ180" s="1">
        <f>IFERROR(VLOOKUP(CC180,[1]Sheet1!$U$3:$V$7,2,TRUE),0)</f>
        <v>4</v>
      </c>
      <c r="CK180" s="1">
        <f>MIN(IFERROR(IF(AX180=[1]Sheet1!$L$2,VLOOKUP(CE180,[1]Sheet1!$N$3:$O$7,2,TRUE),IF(AX180=[1]Sheet1!$L$3,VLOOKUP(CE180,[1]Sheet1!$P$3:$Q$6,2,TRUE),VLOOKUP(CE180,[1]Sheet1!$R$3:$S$6,2,TRUE))),0),INDEX([1]Sheet1!$I:$I,MATCH(CH180,[1]Sheet1!$A:$A,0)))</f>
        <v>3</v>
      </c>
      <c r="CL180" s="15">
        <f>INDEX([1]Sheet1!D:D,MATCH($CI180,[1]Sheet1!$A:$A,0))</f>
        <v>0</v>
      </c>
      <c r="CM180" s="15">
        <f>INDEX([1]Sheet1!E:E,MATCH($CI180,[1]Sheet1!$A:$A,0))</f>
        <v>0.5</v>
      </c>
      <c r="CN180" s="15">
        <f>INDEX([1]Sheet1!F:F,MATCH($CI180,[1]Sheet1!$A:$A,0))</f>
        <v>0</v>
      </c>
      <c r="CO180" s="15"/>
      <c r="CP180" s="16">
        <f>IF(COUNTA(CO180)&gt;0,MIN(MIN(SUMPRODUCT(CI180:CK180,CL180:CN180),INDEX([1]Sheet1!$H:$H,MATCH(CH180,[1]Sheet1!$A:$A,0)))+1,5),MIN(SUMPRODUCT(CI180:CK180,CL180:CN180),INDEX([1]Sheet1!$H:$H,MATCH(CH180,[1]Sheet1!$A:$A,0))))</f>
        <v>2</v>
      </c>
      <c r="CQ180" s="17" t="e">
        <f>SUMIFS([1]Rubric!Y:Y,[1]Rubric!V:V,BN180,[1]Rubric!W:W,P180)</f>
        <v>#VALUE!</v>
      </c>
      <c r="CR180" s="17" t="e">
        <f>INDEX([1]Rubric!D:D,MATCH(BP180,[1]Rubric!#REF!,0))</f>
        <v>#REF!</v>
      </c>
      <c r="CS180" s="17" t="e">
        <f>INDEX([1]Rubric!E:E,MATCH(Q180,[1]Rubric!#REF!,0))</f>
        <v>#REF!</v>
      </c>
      <c r="CT180" s="18" t="e">
        <f>SUM(CQ180:CS180)*[1]Rubric!$A$3</f>
        <v>#VALUE!</v>
      </c>
      <c r="CU180" s="29"/>
    </row>
    <row r="181" spans="1:99" ht="409.5" x14ac:dyDescent="0.25">
      <c r="A181">
        <v>180</v>
      </c>
      <c r="B181" s="21" t="s">
        <v>2351</v>
      </c>
      <c r="C181" t="str">
        <f t="shared" si="12"/>
        <v>180 - Optimizely</v>
      </c>
      <c r="D181">
        <v>0</v>
      </c>
      <c r="E181" t="s">
        <v>2352</v>
      </c>
      <c r="F181" s="1" t="s">
        <v>2353</v>
      </c>
      <c r="G181" s="1" t="str">
        <f>IFERROR(INDEX([1]Apollo!$C$2:$R$2344,MATCH($C181,[1]Apollo!$B$2:$B$2344,0),MATCH(G$1,[1]Apollo!$C$1:$R$1,0)),"")</f>
        <v/>
      </c>
      <c r="H181" s="1"/>
      <c r="I181" s="1" t="str">
        <f>IFERROR(INDEX([1]Apollo!$C$2:$R$2344,MATCH($C181,[1]Apollo!$B$2:$B$2344,0),MATCH(I$1,[1]Apollo!$C$1:$R$1,0)),"")</f>
        <v/>
      </c>
      <c r="J181" t="s">
        <v>565</v>
      </c>
      <c r="K181" s="1" t="str">
        <f>IFERROR(INDEX([1]Apollo!$C$2:$R$2344,MATCH($C181,[1]Apollo!$B$2:$B$2344,0),MATCH(K$1,[1]Apollo!$C$1:$R$1,0)),"")</f>
        <v/>
      </c>
      <c r="L181" s="1" t="str">
        <f>IFERROR(INDEX([1]Apollo!$C$2:$R$2344,MATCH($C181,[1]Apollo!$B$2:$B$2344,0),MATCH(L$1,[1]Apollo!$C$1:$R$1,0)),"")</f>
        <v/>
      </c>
      <c r="M181" s="1" t="s">
        <v>2354</v>
      </c>
      <c r="N181" s="1" t="s">
        <v>2355</v>
      </c>
      <c r="O181" s="1" t="str">
        <f>IFERROR(INDEX([1]Apollo!$C$2:$R$2344,MATCH($C181,[1]Apollo!$B$2:$B$2344,0),MATCH(O$1,[1]Apollo!$C$1:$R$1,0)),"")</f>
        <v/>
      </c>
      <c r="P181" s="1">
        <v>4</v>
      </c>
      <c r="Q181" s="1">
        <v>4</v>
      </c>
      <c r="R181" s="12">
        <v>2652</v>
      </c>
      <c r="S181" s="12">
        <v>2155</v>
      </c>
      <c r="T181" s="13">
        <v>40179</v>
      </c>
      <c r="U181" t="s">
        <v>188</v>
      </c>
      <c r="V181" s="1" t="str">
        <f>IFERROR(INDEX([1]Apollo!$C$2:$R$2344,MATCH($C181,[1]Apollo!$B$2:$B$2344,0),MATCH(V$1,[1]Apollo!$C$1:$R$1,0)),"")</f>
        <v/>
      </c>
      <c r="W181" t="s">
        <v>165</v>
      </c>
      <c r="X181" s="1" t="str">
        <f>IFERROR(INDEX([1]Apollo!$C$2:$R$2344,MATCH($C181,[1]Apollo!$B$2:$B$2344,0),MATCH(X$1,[1]Apollo!$C$1:$R$1,0)),"")</f>
        <v/>
      </c>
      <c r="Y181" s="1" t="str">
        <f>IFERROR(INDEX([1]Apollo!$C$2:$R$2344,MATCH($C181,[1]Apollo!$B$2:$B$2344,0),MATCH(Y$1,[1]Apollo!$C$1:$R$1,0)),"")</f>
        <v/>
      </c>
      <c r="Z181" s="1" t="str">
        <f>IFERROR(INDEX([1]Apollo!$C$2:$R$2344,MATCH($C181,[1]Apollo!$B$2:$B$2344,0),MATCH(Z$1,[1]Apollo!$C$1:$R$1,0)),"")</f>
        <v/>
      </c>
      <c r="AA181" s="2" t="str">
        <f>IFERROR(INDEX([1]Apollo!$C$2:$R$2344,MATCH($C181,[1]Apollo!$B$2:$B$2344,0),MATCH(AA$1,[1]Apollo!$C$1:$R$1,0)),"")</f>
        <v/>
      </c>
      <c r="AB181" s="3" t="str">
        <f>IFERROR(INDEX([1]Apollo!$C$2:$R$2344,MATCH($C181,[1]Apollo!$B$2:$B$2344,0),MATCH(AB$1,[1]Apollo!$C$1:$R$1,0)),"")</f>
        <v/>
      </c>
      <c r="AC181" t="s">
        <v>2356</v>
      </c>
      <c r="AD181" s="1" t="str">
        <f>IFERROR(INDEX([1]Apollo!$C$2:$R$2344,MATCH($C181,[1]Apollo!$B$2:$B$2344,0),MATCH(AD$1,[1]Apollo!$C$1:$R$1,0)),"")</f>
        <v/>
      </c>
      <c r="AE181" s="14" t="s">
        <v>2357</v>
      </c>
      <c r="AF181" s="1" t="s">
        <v>168</v>
      </c>
      <c r="AG181" s="1" t="s">
        <v>169</v>
      </c>
      <c r="AH181" s="1"/>
      <c r="AI181" s="1"/>
      <c r="AJ181" s="14" t="s">
        <v>2358</v>
      </c>
      <c r="AK181" s="1" t="s">
        <v>131</v>
      </c>
      <c r="AL181" s="1" t="s">
        <v>2359</v>
      </c>
      <c r="AM181" s="1" t="s">
        <v>261</v>
      </c>
      <c r="AN181" s="1" t="s">
        <v>106</v>
      </c>
      <c r="AO181" s="1" t="s">
        <v>2360</v>
      </c>
      <c r="AP181" s="1" t="s">
        <v>135</v>
      </c>
      <c r="AQ181" s="1" t="e">
        <f>AE181=#REF!</f>
        <v>#REF!</v>
      </c>
      <c r="AR181" t="s">
        <v>2361</v>
      </c>
      <c r="AS181" s="1" t="str">
        <f>IFERROR(INDEX([1]Apollo!$C$2:$R$2344,MATCH($C181,[1]Apollo!$B$2:$B$2344,0),MATCH(AS$1,[1]Apollo!$C$1:$R$1,0)),"")</f>
        <v/>
      </c>
      <c r="AT181" s="1" t="str">
        <f t="shared" si="13"/>
        <v>https://www.linkedin.com/company/optimizely</v>
      </c>
      <c r="AU181" s="1" t="str">
        <f t="shared" si="14"/>
        <v>https://www.linkedin.com/company/optimizely/insights</v>
      </c>
      <c r="AV181" t="s">
        <v>174</v>
      </c>
      <c r="AW181" s="1">
        <v>1600</v>
      </c>
      <c r="AX181" s="1" t="str">
        <f>VLOOKUP(AW181,[1]Sheet1!$K$1:$L$4,2,TRUE)</f>
        <v>&lt;10,000</v>
      </c>
      <c r="AY181" t="s">
        <v>114</v>
      </c>
      <c r="AZ181" t="s">
        <v>138</v>
      </c>
      <c r="BA181" s="23">
        <f>INDEX('[1]Glassdoor Scores'!C:C,MATCH($A181,'[1]Glassdoor Scores'!$A:$A,0))</f>
        <v>3.9</v>
      </c>
      <c r="BB181" t="str">
        <f>INDEX('[1]Glassdoor Scores'!B:B,MATCH($A181,'[1]Glassdoor Scores'!$A:$A,0))</f>
        <v>Thrive Market</v>
      </c>
      <c r="BC181">
        <f>INDEX('[1]Glassdoor Scores'!D:D,MATCH($A181,'[1]Glassdoor Scores'!$A:$A,0))</f>
        <v>610</v>
      </c>
      <c r="BD181">
        <f>INDEX('[1]Glassdoor Scores'!E:E,MATCH($A181,'[1]Glassdoor Scores'!$A:$A,0))</f>
        <v>3.6</v>
      </c>
      <c r="BE181">
        <f>INDEX('[1]Glassdoor Scores'!F:F,MATCH($A181,'[1]Glassdoor Scores'!$A:$A,0))</f>
        <v>3.5</v>
      </c>
      <c r="BF181" s="17">
        <f>INDEX('[1]Glassdoor Scores'!G:G,MATCH($A181,'[1]Glassdoor Scores'!$A:$A,0))</f>
        <v>4.0999999999999996</v>
      </c>
      <c r="BG181" s="17">
        <f>INDEX('[1]Glassdoor Scores'!H:H,MATCH($A181,'[1]Glassdoor Scores'!$A:$A,0))</f>
        <v>0.83</v>
      </c>
      <c r="BH181" t="e">
        <f>BA181&lt;#REF!</f>
        <v>#REF!</v>
      </c>
      <c r="BI181" t="e">
        <f>BB181&gt;#REF!</f>
        <v>#REF!</v>
      </c>
      <c r="BJ181" t="e">
        <f>BC181&gt;#REF!</f>
        <v>#REF!</v>
      </c>
      <c r="BK181" t="e">
        <f>BD181&gt;#REF!</f>
        <v>#REF!</v>
      </c>
      <c r="BL181" t="e">
        <f>BE181&gt;#REF!</f>
        <v>#REF!</v>
      </c>
      <c r="BM181" t="e">
        <f>BF181&gt;#REF!</f>
        <v>#REF!</v>
      </c>
      <c r="BN181" t="s">
        <v>440</v>
      </c>
      <c r="BO181" s="1" t="s">
        <v>2362</v>
      </c>
      <c r="BP181">
        <v>4</v>
      </c>
      <c r="BQ181">
        <v>0</v>
      </c>
      <c r="BR181" s="1" t="s">
        <v>2363</v>
      </c>
      <c r="BS181" t="s">
        <v>2364</v>
      </c>
      <c r="BT181" s="1" t="s">
        <v>2365</v>
      </c>
      <c r="BU181" s="1"/>
      <c r="BV181" s="1"/>
      <c r="BW181" s="1"/>
      <c r="BX181" s="1"/>
      <c r="BY181" s="1"/>
      <c r="BZ181" s="1"/>
      <c r="CA181" s="1"/>
      <c r="CB181" s="1">
        <v>89</v>
      </c>
      <c r="CC181" s="6">
        <v>-0.12</v>
      </c>
      <c r="CD181" s="1">
        <v>1650</v>
      </c>
      <c r="CE181" s="6">
        <v>0.04</v>
      </c>
      <c r="CF181" s="6">
        <f t="shared" si="15"/>
        <v>5.393939393939394E-2</v>
      </c>
      <c r="CG181" s="7">
        <f t="shared" si="16"/>
        <v>1.03125</v>
      </c>
      <c r="CH181" s="1">
        <v>1</v>
      </c>
      <c r="CI181">
        <f>IFERROR(IF(AX181=[1]Sheet1!$L$2,VLOOKUP(CB181,[1]Sheet1!$X$3:$Y$7,2,TRUE),IF(AX181=[1]Sheet1!$L$3,VLOOKUP(CB181,[1]Sheet1!$Z$3:$AA$7,2,TRUE),VLOOKUP(CB181,[1]Sheet1!$AB$3:$AC$7,2,TRUE))),0)</f>
        <v>4</v>
      </c>
      <c r="CJ181" s="1">
        <f>IFERROR(VLOOKUP(CC181,[1]Sheet1!$U$3:$V$7,2,TRUE),0)</f>
        <v>2</v>
      </c>
      <c r="CK181" s="1">
        <f>MIN(IFERROR(IF(AX181=[1]Sheet1!$L$2,VLOOKUP(CE181,[1]Sheet1!$N$3:$O$7,2,TRUE),IF(AX181=[1]Sheet1!$L$3,VLOOKUP(CE181,[1]Sheet1!$P$3:$Q$6,2,TRUE),VLOOKUP(CE181,[1]Sheet1!$R$3:$S$6,2,TRUE))),0),INDEX([1]Sheet1!$I:$I,MATCH(CH181,[1]Sheet1!$A:$A,0)))</f>
        <v>3</v>
      </c>
      <c r="CL181" s="15">
        <f>INDEX([1]Sheet1!D:D,MATCH($CI181,[1]Sheet1!$A:$A,0))</f>
        <v>0</v>
      </c>
      <c r="CM181" s="15">
        <f>INDEX([1]Sheet1!E:E,MATCH($CI181,[1]Sheet1!$A:$A,0))</f>
        <v>0.5</v>
      </c>
      <c r="CN181" s="15">
        <f>INDEX([1]Sheet1!F:F,MATCH($CI181,[1]Sheet1!$A:$A,0))</f>
        <v>0</v>
      </c>
      <c r="CO181" s="15"/>
      <c r="CP181" s="16">
        <f>IF(COUNTA(CO181)&gt;0,MIN(MIN(SUMPRODUCT(CI181:CK181,CL181:CN181),INDEX([1]Sheet1!$H:$H,MATCH(CH181,[1]Sheet1!$A:$A,0)))+1,5),MIN(SUMPRODUCT(CI181:CK181,CL181:CN181),INDEX([1]Sheet1!$H:$H,MATCH(CH181,[1]Sheet1!$A:$A,0))))</f>
        <v>1</v>
      </c>
      <c r="CQ181" s="17" t="e">
        <f>SUMIFS([1]Rubric!Y:Y,[1]Rubric!V:V,BN181,[1]Rubric!W:W,P181)</f>
        <v>#VALUE!</v>
      </c>
      <c r="CR181" s="17" t="e">
        <f>INDEX([1]Rubric!D:D,MATCH(BP181,[1]Rubric!#REF!,0))</f>
        <v>#REF!</v>
      </c>
      <c r="CS181" s="17" t="e">
        <f>INDEX([1]Rubric!E:E,MATCH(Q181,[1]Rubric!#REF!,0))</f>
        <v>#REF!</v>
      </c>
      <c r="CT181" s="18" t="e">
        <f>SUM(CQ181:CS181)*[1]Rubric!$A$3</f>
        <v>#VALUE!</v>
      </c>
      <c r="CU181" s="29"/>
    </row>
    <row r="182" spans="1:99" ht="409.5" x14ac:dyDescent="0.25">
      <c r="A182">
        <v>181</v>
      </c>
      <c r="B182" s="21" t="s">
        <v>2366</v>
      </c>
      <c r="C182" t="str">
        <f t="shared" si="12"/>
        <v>181 - InfoCepts</v>
      </c>
      <c r="D182">
        <v>0</v>
      </c>
      <c r="E182" t="s">
        <v>2367</v>
      </c>
      <c r="F182" s="1" t="s">
        <v>2368</v>
      </c>
      <c r="G182" s="1" t="str">
        <f>IFERROR(INDEX([1]Apollo!$C$2:$R$2344,MATCH($C182,[1]Apollo!$B$2:$B$2344,0),MATCH(G$1,[1]Apollo!$C$1:$R$1,0)),"")</f>
        <v/>
      </c>
      <c r="H182" s="1"/>
      <c r="I182" s="1" t="str">
        <f>IFERROR(INDEX([1]Apollo!$C$2:$R$2344,MATCH($C182,[1]Apollo!$B$2:$B$2344,0),MATCH(I$1,[1]Apollo!$C$1:$R$1,0)),"")</f>
        <v/>
      </c>
      <c r="J182" t="s">
        <v>2369</v>
      </c>
      <c r="K182" s="1" t="str">
        <f>IFERROR(INDEX([1]Apollo!$C$2:$R$2344,MATCH($C182,[1]Apollo!$B$2:$B$2344,0),MATCH(K$1,[1]Apollo!$C$1:$R$1,0)),"")</f>
        <v/>
      </c>
      <c r="L182" s="1" t="str">
        <f>IFERROR(INDEX([1]Apollo!$C$2:$R$2344,MATCH($C182,[1]Apollo!$B$2:$B$2344,0),MATCH(L$1,[1]Apollo!$C$1:$R$1,0)),"")</f>
        <v/>
      </c>
      <c r="M182" s="1" t="s">
        <v>2370</v>
      </c>
      <c r="N182" s="1" t="s">
        <v>2371</v>
      </c>
      <c r="O182" s="1" t="str">
        <f>IFERROR(INDEX([1]Apollo!$C$2:$R$2344,MATCH($C182,[1]Apollo!$B$2:$B$2344,0),MATCH(O$1,[1]Apollo!$C$1:$R$1,0)),"")</f>
        <v/>
      </c>
      <c r="P182" s="1">
        <v>3.5</v>
      </c>
      <c r="Q182" s="1">
        <v>1</v>
      </c>
      <c r="R182" s="12">
        <v>360782</v>
      </c>
      <c r="S182" s="12">
        <v>341397</v>
      </c>
      <c r="T182" s="13">
        <v>37987</v>
      </c>
      <c r="U182" t="s">
        <v>188</v>
      </c>
      <c r="V182" s="1" t="str">
        <f>IFERROR(INDEX([1]Apollo!$C$2:$R$2344,MATCH($C182,[1]Apollo!$B$2:$B$2344,0),MATCH(V$1,[1]Apollo!$C$1:$R$1,0)),"")</f>
        <v/>
      </c>
      <c r="W182" t="s">
        <v>165</v>
      </c>
      <c r="X182" s="1" t="str">
        <f>IFERROR(INDEX([1]Apollo!$C$2:$R$2344,MATCH($C182,[1]Apollo!$B$2:$B$2344,0),MATCH(X$1,[1]Apollo!$C$1:$R$1,0)),"")</f>
        <v/>
      </c>
      <c r="Y182" s="1" t="str">
        <f>IFERROR(INDEX([1]Apollo!$C$2:$R$2344,MATCH($C182,[1]Apollo!$B$2:$B$2344,0),MATCH(Y$1,[1]Apollo!$C$1:$R$1,0)),"")</f>
        <v/>
      </c>
      <c r="Z182" s="1" t="str">
        <f>IFERROR(INDEX([1]Apollo!$C$2:$R$2344,MATCH($C182,[1]Apollo!$B$2:$B$2344,0),MATCH(Z$1,[1]Apollo!$C$1:$R$1,0)),"")</f>
        <v/>
      </c>
      <c r="AA182" s="2" t="str">
        <f>IFERROR(INDEX([1]Apollo!$C$2:$R$2344,MATCH($C182,[1]Apollo!$B$2:$B$2344,0),MATCH(AA$1,[1]Apollo!$C$1:$R$1,0)),"")</f>
        <v/>
      </c>
      <c r="AB182" s="3" t="str">
        <f>IFERROR(INDEX([1]Apollo!$C$2:$R$2344,MATCH($C182,[1]Apollo!$B$2:$B$2344,0),MATCH(AB$1,[1]Apollo!$C$1:$R$1,0)),"")</f>
        <v/>
      </c>
      <c r="AC182" t="s">
        <v>2372</v>
      </c>
      <c r="AD182" s="1" t="str">
        <f>IFERROR(INDEX([1]Apollo!$C$2:$R$2344,MATCH($C182,[1]Apollo!$B$2:$B$2344,0),MATCH(AD$1,[1]Apollo!$C$1:$R$1,0)),"")</f>
        <v/>
      </c>
      <c r="AE182" s="14" t="s">
        <v>2373</v>
      </c>
      <c r="AF182" s="1" t="s">
        <v>1658</v>
      </c>
      <c r="AG182" s="1" t="s">
        <v>169</v>
      </c>
      <c r="AH182" s="1"/>
      <c r="AI182" s="1"/>
      <c r="AJ182" s="14" t="s">
        <v>2373</v>
      </c>
      <c r="AK182" s="1" t="s">
        <v>311</v>
      </c>
      <c r="AL182" s="1" t="s">
        <v>106</v>
      </c>
      <c r="AM182" s="1" t="s">
        <v>388</v>
      </c>
      <c r="AN182" s="1" t="s">
        <v>360</v>
      </c>
      <c r="AO182" s="1" t="s">
        <v>361</v>
      </c>
      <c r="AP182" s="1" t="s">
        <v>2374</v>
      </c>
      <c r="AQ182" s="1" t="e">
        <f>AE182=#REF!</f>
        <v>#REF!</v>
      </c>
      <c r="AR182" t="s">
        <v>2375</v>
      </c>
      <c r="AS182" s="1" t="str">
        <f>IFERROR(INDEX([1]Apollo!$C$2:$R$2344,MATCH($C182,[1]Apollo!$B$2:$B$2344,0),MATCH(AS$1,[1]Apollo!$C$1:$R$1,0)),"")</f>
        <v/>
      </c>
      <c r="AT182" s="1" t="str">
        <f t="shared" si="13"/>
        <v>https://www.linkedin.com/company/infocepts/</v>
      </c>
      <c r="AU182" s="1" t="str">
        <f t="shared" si="14"/>
        <v>https://www.linkedin.com/company/infocepts//insights</v>
      </c>
      <c r="AV182" t="s">
        <v>174</v>
      </c>
      <c r="AW182" s="1">
        <v>1200</v>
      </c>
      <c r="AX182" s="1" t="str">
        <f>VLOOKUP(AW182,[1]Sheet1!$K$1:$L$4,2,TRUE)</f>
        <v>&lt;10,000</v>
      </c>
      <c r="AY182" t="s">
        <v>114</v>
      </c>
      <c r="AZ182" t="s">
        <v>138</v>
      </c>
      <c r="BA182" s="23">
        <f>INDEX('[1]Glassdoor Scores'!C:C,MATCH($A182,'[1]Glassdoor Scores'!$A:$A,0))</f>
        <v>4</v>
      </c>
      <c r="BB182" t="str">
        <f>INDEX('[1]Glassdoor Scores'!B:B,MATCH($A182,'[1]Glassdoor Scores'!$A:$A,0))</f>
        <v>Sirion</v>
      </c>
      <c r="BC182">
        <f>INDEX('[1]Glassdoor Scores'!D:D,MATCH($A182,'[1]Glassdoor Scores'!$A:$A,0))</f>
        <v>740</v>
      </c>
      <c r="BD182">
        <f>INDEX('[1]Glassdoor Scores'!E:E,MATCH($A182,'[1]Glassdoor Scores'!$A:$A,0))</f>
        <v>3.7</v>
      </c>
      <c r="BE182">
        <f>INDEX('[1]Glassdoor Scores'!F:F,MATCH($A182,'[1]Glassdoor Scores'!$A:$A,0))</f>
        <v>3.8</v>
      </c>
      <c r="BF182" s="17">
        <f>INDEX('[1]Glassdoor Scores'!G:G,MATCH($A182,'[1]Glassdoor Scores'!$A:$A,0))</f>
        <v>4.0999999999999996</v>
      </c>
      <c r="BG182" s="17">
        <f>INDEX('[1]Glassdoor Scores'!H:H,MATCH($A182,'[1]Glassdoor Scores'!$A:$A,0))</f>
        <v>0.87</v>
      </c>
      <c r="BH182" t="e">
        <f>BA182&lt;#REF!</f>
        <v>#REF!</v>
      </c>
      <c r="BI182" t="e">
        <f>BB182&gt;#REF!</f>
        <v>#REF!</v>
      </c>
      <c r="BJ182" t="e">
        <f>BC182&gt;#REF!</f>
        <v>#REF!</v>
      </c>
      <c r="BK182" t="e">
        <f>BD182&gt;#REF!</f>
        <v>#REF!</v>
      </c>
      <c r="BL182" t="e">
        <f>BE182&gt;#REF!</f>
        <v>#REF!</v>
      </c>
      <c r="BM182" t="e">
        <f>BF182&gt;#REF!</f>
        <v>#REF!</v>
      </c>
      <c r="BN182" t="s">
        <v>440</v>
      </c>
      <c r="BO182" s="1" t="s">
        <v>2376</v>
      </c>
      <c r="BP182">
        <v>4</v>
      </c>
      <c r="BQ182">
        <v>0</v>
      </c>
      <c r="BR182" s="1" t="s">
        <v>2377</v>
      </c>
      <c r="BS182" t="s">
        <v>2378</v>
      </c>
      <c r="BT182" s="1" t="s">
        <v>2379</v>
      </c>
      <c r="BU182" s="1"/>
      <c r="BV182" s="1"/>
      <c r="BW182" s="1"/>
      <c r="BX182" s="1"/>
      <c r="BY182" s="1"/>
      <c r="BZ182" s="1"/>
      <c r="CA182" s="1"/>
      <c r="CB182" s="1">
        <v>32</v>
      </c>
      <c r="CC182" s="6">
        <v>-0.06</v>
      </c>
      <c r="CD182" s="1">
        <v>1416</v>
      </c>
      <c r="CE182" s="6">
        <v>0.05</v>
      </c>
      <c r="CF182" s="6">
        <f t="shared" si="15"/>
        <v>2.2598870056497175E-2</v>
      </c>
      <c r="CG182" s="7">
        <f t="shared" si="16"/>
        <v>1.18</v>
      </c>
      <c r="CH182" s="1">
        <v>1</v>
      </c>
      <c r="CI182">
        <f>IFERROR(IF(AX182=[1]Sheet1!$L$2,VLOOKUP(CB182,[1]Sheet1!$X$3:$Y$7,2,TRUE),IF(AX182=[1]Sheet1!$L$3,VLOOKUP(CB182,[1]Sheet1!$Z$3:$AA$7,2,TRUE),VLOOKUP(CB182,[1]Sheet1!$AB$3:$AC$7,2,TRUE))),0)</f>
        <v>3</v>
      </c>
      <c r="CJ182" s="1">
        <f>IFERROR(VLOOKUP(CC182,[1]Sheet1!$U$3:$V$7,2,TRUE),0)</f>
        <v>2</v>
      </c>
      <c r="CK182" s="1">
        <f>MIN(IFERROR(IF(AX182=[1]Sheet1!$L$2,VLOOKUP(CE182,[1]Sheet1!$N$3:$O$7,2,TRUE),IF(AX182=[1]Sheet1!$L$3,VLOOKUP(CE182,[1]Sheet1!$P$3:$Q$6,2,TRUE),VLOOKUP(CE182,[1]Sheet1!$R$3:$S$6,2,TRUE))),0),INDEX([1]Sheet1!$I:$I,MATCH(CH182,[1]Sheet1!$A:$A,0)))</f>
        <v>4</v>
      </c>
      <c r="CL182" s="15">
        <f>INDEX([1]Sheet1!D:D,MATCH($CI182,[1]Sheet1!$A:$A,0))</f>
        <v>0</v>
      </c>
      <c r="CM182" s="15">
        <f>INDEX([1]Sheet1!E:E,MATCH($CI182,[1]Sheet1!$A:$A,0))</f>
        <v>0</v>
      </c>
      <c r="CN182" s="15">
        <f>INDEX([1]Sheet1!F:F,MATCH($CI182,[1]Sheet1!$A:$A,0))</f>
        <v>0</v>
      </c>
      <c r="CO182" s="15"/>
      <c r="CP182" s="16">
        <f>IF(COUNTA(CO182)&gt;0,MIN(MIN(SUMPRODUCT(CI182:CK182,CL182:CN182),INDEX([1]Sheet1!$H:$H,MATCH(CH182,[1]Sheet1!$A:$A,0)))+1,5),MIN(SUMPRODUCT(CI182:CK182,CL182:CN182),INDEX([1]Sheet1!$H:$H,MATCH(CH182,[1]Sheet1!$A:$A,0))))</f>
        <v>0</v>
      </c>
      <c r="CQ182" s="17" t="e">
        <f>SUMIFS([1]Rubric!Y:Y,[1]Rubric!V:V,BN182,[1]Rubric!W:W,P182)</f>
        <v>#VALUE!</v>
      </c>
      <c r="CR182" s="17" t="e">
        <f>INDEX([1]Rubric!D:D,MATCH(BP182,[1]Rubric!#REF!,0))</f>
        <v>#REF!</v>
      </c>
      <c r="CS182" s="17" t="e">
        <f>INDEX([1]Rubric!E:E,MATCH(Q182,[1]Rubric!#REF!,0))</f>
        <v>#REF!</v>
      </c>
      <c r="CT182" s="18" t="e">
        <f>SUM(CQ182:CS182)*[1]Rubric!$A$3</f>
        <v>#VALUE!</v>
      </c>
      <c r="CU182" s="29"/>
    </row>
    <row r="183" spans="1:99" ht="409.5" x14ac:dyDescent="0.25">
      <c r="A183">
        <v>182</v>
      </c>
      <c r="B183" s="21" t="s">
        <v>2380</v>
      </c>
      <c r="C183" t="str">
        <f t="shared" si="12"/>
        <v>182 - Health Catalyst</v>
      </c>
      <c r="D183">
        <v>0</v>
      </c>
      <c r="E183" t="s">
        <v>2381</v>
      </c>
      <c r="F183" s="1" t="s">
        <v>2382</v>
      </c>
      <c r="G183" s="1" t="str">
        <f>IFERROR(INDEX([1]Apollo!$C$2:$R$2344,MATCH($C183,[1]Apollo!$B$2:$B$2344,0),MATCH(G$1,[1]Apollo!$C$1:$R$1,0)),"")</f>
        <v/>
      </c>
      <c r="H183" s="1" t="s">
        <v>2383</v>
      </c>
      <c r="I183" s="1" t="str">
        <f>IFERROR(INDEX([1]Apollo!$C$2:$R$2344,MATCH($C183,[1]Apollo!$B$2:$B$2344,0),MATCH(I$1,[1]Apollo!$C$1:$R$1,0)),"")</f>
        <v/>
      </c>
      <c r="J183" t="s">
        <v>2047</v>
      </c>
      <c r="K183" s="1" t="str">
        <f>IFERROR(INDEX([1]Apollo!$C$2:$R$2344,MATCH($C183,[1]Apollo!$B$2:$B$2344,0),MATCH(K$1,[1]Apollo!$C$1:$R$1,0)),"")</f>
        <v/>
      </c>
      <c r="L183" s="1" t="str">
        <f>IFERROR(INDEX([1]Apollo!$C$2:$R$2344,MATCH($C183,[1]Apollo!$B$2:$B$2344,0),MATCH(L$1,[1]Apollo!$C$1:$R$1,0)),"")</f>
        <v/>
      </c>
      <c r="M183" s="1" t="s">
        <v>2384</v>
      </c>
      <c r="N183" s="1" t="s">
        <v>2385</v>
      </c>
      <c r="O183" s="1" t="str">
        <f>IFERROR(INDEX([1]Apollo!$C$2:$R$2344,MATCH($C183,[1]Apollo!$B$2:$B$2344,0),MATCH(O$1,[1]Apollo!$C$1:$R$1,0)),"")</f>
        <v/>
      </c>
      <c r="P183" s="1">
        <v>3</v>
      </c>
      <c r="Q183" s="1">
        <v>3</v>
      </c>
      <c r="R183" s="12">
        <v>40522</v>
      </c>
      <c r="S183" s="12">
        <v>36774</v>
      </c>
      <c r="T183" s="13">
        <v>39448</v>
      </c>
      <c r="U183" t="s">
        <v>188</v>
      </c>
      <c r="V183" s="1" t="str">
        <f>IFERROR(INDEX([1]Apollo!$C$2:$R$2344,MATCH($C183,[1]Apollo!$B$2:$B$2344,0),MATCH(V$1,[1]Apollo!$C$1:$R$1,0)),"")</f>
        <v/>
      </c>
      <c r="W183" t="s">
        <v>165</v>
      </c>
      <c r="X183" s="1" t="str">
        <f>IFERROR(INDEX([1]Apollo!$C$2:$R$2344,MATCH($C183,[1]Apollo!$B$2:$B$2344,0),MATCH(X$1,[1]Apollo!$C$1:$R$1,0)),"")</f>
        <v/>
      </c>
      <c r="Y183" s="1" t="str">
        <f>IFERROR(INDEX([1]Apollo!$C$2:$R$2344,MATCH($C183,[1]Apollo!$B$2:$B$2344,0),MATCH(Y$1,[1]Apollo!$C$1:$R$1,0)),"")</f>
        <v/>
      </c>
      <c r="Z183" s="1" t="str">
        <f>IFERROR(INDEX([1]Apollo!$C$2:$R$2344,MATCH($C183,[1]Apollo!$B$2:$B$2344,0),MATCH(Z$1,[1]Apollo!$C$1:$R$1,0)),"")</f>
        <v/>
      </c>
      <c r="AA183" s="2" t="str">
        <f>IFERROR(INDEX([1]Apollo!$C$2:$R$2344,MATCH($C183,[1]Apollo!$B$2:$B$2344,0),MATCH(AA$1,[1]Apollo!$C$1:$R$1,0)),"")</f>
        <v/>
      </c>
      <c r="AB183" s="3" t="str">
        <f>IFERROR(INDEX([1]Apollo!$C$2:$R$2344,MATCH($C183,[1]Apollo!$B$2:$B$2344,0),MATCH(AB$1,[1]Apollo!$C$1:$R$1,0)),"")</f>
        <v/>
      </c>
      <c r="AC183" t="s">
        <v>2386</v>
      </c>
      <c r="AD183" s="1" t="str">
        <f>IFERROR(INDEX([1]Apollo!$C$2:$R$2344,MATCH($C183,[1]Apollo!$B$2:$B$2344,0),MATCH(AD$1,[1]Apollo!$C$1:$R$1,0)),"")</f>
        <v/>
      </c>
      <c r="AE183" s="14" t="s">
        <v>2387</v>
      </c>
      <c r="AF183" s="1" t="s">
        <v>168</v>
      </c>
      <c r="AG183" s="1" t="s">
        <v>169</v>
      </c>
      <c r="AH183" s="1"/>
      <c r="AI183" s="1"/>
      <c r="AJ183" s="14" t="s">
        <v>2387</v>
      </c>
      <c r="AK183" s="1" t="s">
        <v>387</v>
      </c>
      <c r="AL183" s="1" t="s">
        <v>106</v>
      </c>
      <c r="AM183" s="1" t="s">
        <v>151</v>
      </c>
      <c r="AN183" s="1" t="s">
        <v>106</v>
      </c>
      <c r="AO183" s="1" t="s">
        <v>106</v>
      </c>
      <c r="AP183" s="1" t="s">
        <v>172</v>
      </c>
      <c r="AQ183" s="1" t="e">
        <f>AE183=#REF!</f>
        <v>#REF!</v>
      </c>
      <c r="AR183" t="s">
        <v>2388</v>
      </c>
      <c r="AS183" s="1" t="str">
        <f>IFERROR(INDEX([1]Apollo!$C$2:$R$2344,MATCH($C183,[1]Apollo!$B$2:$B$2344,0),MATCH(AS$1,[1]Apollo!$C$1:$R$1,0)),"")</f>
        <v/>
      </c>
      <c r="AT183" s="1" t="str">
        <f t="shared" si="13"/>
        <v>http://www.linkedin.com/company/2204309</v>
      </c>
      <c r="AU183" s="1" t="str">
        <f t="shared" si="14"/>
        <v>http://www.linkedin.com/company/2204309/insights</v>
      </c>
      <c r="AV183" t="s">
        <v>174</v>
      </c>
      <c r="AW183" s="1">
        <v>1400</v>
      </c>
      <c r="AX183" s="1" t="str">
        <f>VLOOKUP(AW183,[1]Sheet1!$K$1:$L$4,2,TRUE)</f>
        <v>&lt;10,000</v>
      </c>
      <c r="AY183" t="s">
        <v>114</v>
      </c>
      <c r="AZ183" t="s">
        <v>114</v>
      </c>
      <c r="BA183" s="23">
        <f>INDEX('[1]Glassdoor Scores'!C:C,MATCH($A183,'[1]Glassdoor Scores'!$A:$A,0))</f>
        <v>4.4000000000000004</v>
      </c>
      <c r="BB183" t="str">
        <f>INDEX('[1]Glassdoor Scores'!B:B,MATCH($A183,'[1]Glassdoor Scores'!$A:$A,0))</f>
        <v>Denodo Technologies</v>
      </c>
      <c r="BC183">
        <f>INDEX('[1]Glassdoor Scores'!D:D,MATCH($A183,'[1]Glassdoor Scores'!$A:$A,0))</f>
        <v>310</v>
      </c>
      <c r="BD183">
        <f>INDEX('[1]Glassdoor Scores'!E:E,MATCH($A183,'[1]Glassdoor Scores'!$A:$A,0))</f>
        <v>4.2</v>
      </c>
      <c r="BE183">
        <f>INDEX('[1]Glassdoor Scores'!F:F,MATCH($A183,'[1]Glassdoor Scores'!$A:$A,0))</f>
        <v>4.0999999999999996</v>
      </c>
      <c r="BF183" s="17">
        <f>INDEX('[1]Glassdoor Scores'!G:G,MATCH($A183,'[1]Glassdoor Scores'!$A:$A,0))</f>
        <v>4.5</v>
      </c>
      <c r="BG183" s="17">
        <f>INDEX('[1]Glassdoor Scores'!H:H,MATCH($A183,'[1]Glassdoor Scores'!$A:$A,0))</f>
        <v>0.96</v>
      </c>
      <c r="BH183" t="e">
        <f>BA183&lt;#REF!</f>
        <v>#REF!</v>
      </c>
      <c r="BI183" t="e">
        <f>BB183&gt;#REF!</f>
        <v>#REF!</v>
      </c>
      <c r="BJ183" t="e">
        <f>BC183&gt;#REF!</f>
        <v>#REF!</v>
      </c>
      <c r="BK183" t="e">
        <f>BD183&gt;#REF!</f>
        <v>#REF!</v>
      </c>
      <c r="BL183" t="e">
        <f>BE183&gt;#REF!</f>
        <v>#REF!</v>
      </c>
      <c r="BM183" t="e">
        <f>BF183&gt;#REF!</f>
        <v>#REF!</v>
      </c>
      <c r="BN183" t="s">
        <v>175</v>
      </c>
      <c r="BO183" s="1" t="s">
        <v>2389</v>
      </c>
      <c r="BP183">
        <v>5</v>
      </c>
      <c r="BQ183">
        <v>0</v>
      </c>
      <c r="BR183" s="1" t="s">
        <v>2390</v>
      </c>
      <c r="BS183" t="s">
        <v>2391</v>
      </c>
      <c r="BT183" s="1" t="s">
        <v>2392</v>
      </c>
      <c r="BU183" s="1"/>
      <c r="BV183" s="1"/>
      <c r="BW183" s="1"/>
      <c r="BX183" s="1"/>
      <c r="BY183" s="1"/>
      <c r="BZ183" s="1"/>
      <c r="CA183" s="1"/>
      <c r="CB183" s="1">
        <v>10</v>
      </c>
      <c r="CC183" s="6">
        <v>0.67</v>
      </c>
      <c r="CD183" s="1">
        <v>1445</v>
      </c>
      <c r="CE183" s="6">
        <v>-0.02</v>
      </c>
      <c r="CF183" s="6">
        <f t="shared" si="15"/>
        <v>6.920415224913495E-3</v>
      </c>
      <c r="CG183" s="7">
        <f t="shared" si="16"/>
        <v>1.0321428571428573</v>
      </c>
      <c r="CH183" s="1">
        <v>1</v>
      </c>
      <c r="CI183">
        <f>IFERROR(IF(AX183=[1]Sheet1!$L$2,VLOOKUP(CB183,[1]Sheet1!$X$3:$Y$7,2,TRUE),IF(AX183=[1]Sheet1!$L$3,VLOOKUP(CB183,[1]Sheet1!$Z$3:$AA$7,2,TRUE),VLOOKUP(CB183,[1]Sheet1!$AB$3:$AC$7,2,TRUE))),0)</f>
        <v>2</v>
      </c>
      <c r="CJ183" s="1">
        <f>IFERROR(VLOOKUP(CC183,[1]Sheet1!$U$3:$V$7,2,TRUE),0)</f>
        <v>5</v>
      </c>
      <c r="CK183" s="1">
        <f>MIN(IFERROR(IF(AX183=[1]Sheet1!$L$2,VLOOKUP(CE183,[1]Sheet1!$N$3:$O$7,2,TRUE),IF(AX183=[1]Sheet1!$L$3,VLOOKUP(CE183,[1]Sheet1!$P$3:$Q$6,2,TRUE),VLOOKUP(CE183,[1]Sheet1!$R$3:$S$6,2,TRUE))),0),INDEX([1]Sheet1!$I:$I,MATCH(CH183,[1]Sheet1!$A:$A,0)))</f>
        <v>2</v>
      </c>
      <c r="CL183" s="15">
        <f>INDEX([1]Sheet1!D:D,MATCH($CI183,[1]Sheet1!$A:$A,0))</f>
        <v>0</v>
      </c>
      <c r="CM183" s="15">
        <f>INDEX([1]Sheet1!E:E,MATCH($CI183,[1]Sheet1!$A:$A,0))</f>
        <v>1</v>
      </c>
      <c r="CN183" s="15">
        <f>INDEX([1]Sheet1!F:F,MATCH($CI183,[1]Sheet1!$A:$A,0))</f>
        <v>0</v>
      </c>
      <c r="CO183" s="15"/>
      <c r="CP183" s="16">
        <f>IF(COUNTA(CO183)&gt;0,MIN(MIN(SUMPRODUCT(CI183:CK183,CL183:CN183),INDEX([1]Sheet1!$H:$H,MATCH(CH183,[1]Sheet1!$A:$A,0)))+1,5),MIN(SUMPRODUCT(CI183:CK183,CL183:CN183),INDEX([1]Sheet1!$H:$H,MATCH(CH183,[1]Sheet1!$A:$A,0))))</f>
        <v>5</v>
      </c>
      <c r="CQ183" s="17" t="e">
        <f>SUMIFS([1]Rubric!Y:Y,[1]Rubric!V:V,BN183,[1]Rubric!W:W,P183)</f>
        <v>#VALUE!</v>
      </c>
      <c r="CR183" s="17" t="e">
        <f>INDEX([1]Rubric!D:D,MATCH(BP183,[1]Rubric!#REF!,0))</f>
        <v>#REF!</v>
      </c>
      <c r="CS183" s="17" t="e">
        <f>INDEX([1]Rubric!E:E,MATCH(Q183,[1]Rubric!#REF!,0))</f>
        <v>#REF!</v>
      </c>
      <c r="CT183" s="18" t="e">
        <f>SUM(CQ183:CS183)*[1]Rubric!$A$3</f>
        <v>#VALUE!</v>
      </c>
      <c r="CU183" s="29"/>
    </row>
    <row r="184" spans="1:99" ht="409.5" x14ac:dyDescent="0.25">
      <c r="A184">
        <v>183</v>
      </c>
      <c r="B184" s="21" t="s">
        <v>2393</v>
      </c>
      <c r="C184" t="str">
        <f t="shared" si="12"/>
        <v>183 - ZipRecruiter</v>
      </c>
      <c r="D184">
        <v>0</v>
      </c>
      <c r="E184" t="s">
        <v>2394</v>
      </c>
      <c r="F184" s="1" t="s">
        <v>2395</v>
      </c>
      <c r="G184" s="1" t="str">
        <f>IFERROR(INDEX([1]Apollo!$C$2:$R$2344,MATCH($C184,[1]Apollo!$B$2:$B$2344,0),MATCH(G$1,[1]Apollo!$C$1:$R$1,0)),"")</f>
        <v/>
      </c>
      <c r="H184" s="1"/>
      <c r="I184" s="1" t="str">
        <f>IFERROR(INDEX([1]Apollo!$C$2:$R$2344,MATCH($C184,[1]Apollo!$B$2:$B$2344,0),MATCH(I$1,[1]Apollo!$C$1:$R$1,0)),"")</f>
        <v/>
      </c>
      <c r="J184" t="s">
        <v>429</v>
      </c>
      <c r="K184" s="1" t="str">
        <f>IFERROR(INDEX([1]Apollo!$C$2:$R$2344,MATCH($C184,[1]Apollo!$B$2:$B$2344,0),MATCH(K$1,[1]Apollo!$C$1:$R$1,0)),"")</f>
        <v/>
      </c>
      <c r="L184" s="1" t="str">
        <f>IFERROR(INDEX([1]Apollo!$C$2:$R$2344,MATCH($C184,[1]Apollo!$B$2:$B$2344,0),MATCH(L$1,[1]Apollo!$C$1:$R$1,0)),"")</f>
        <v/>
      </c>
      <c r="M184" s="1" t="s">
        <v>2396</v>
      </c>
      <c r="N184" s="1" t="s">
        <v>2397</v>
      </c>
      <c r="O184" s="1" t="str">
        <f>IFERROR(INDEX([1]Apollo!$C$2:$R$2344,MATCH($C184,[1]Apollo!$B$2:$B$2344,0),MATCH(O$1,[1]Apollo!$C$1:$R$1,0)),"")</f>
        <v/>
      </c>
      <c r="P184" s="1">
        <v>4</v>
      </c>
      <c r="Q184" s="1">
        <v>2</v>
      </c>
      <c r="R184" s="12">
        <v>19019</v>
      </c>
      <c r="S184" s="12">
        <v>16883</v>
      </c>
      <c r="T184" s="13">
        <v>40238</v>
      </c>
      <c r="U184" t="s">
        <v>99</v>
      </c>
      <c r="V184" s="1" t="str">
        <f>IFERROR(INDEX([1]Apollo!$C$2:$R$2344,MATCH($C184,[1]Apollo!$B$2:$B$2344,0),MATCH(V$1,[1]Apollo!$C$1:$R$1,0)),"")</f>
        <v/>
      </c>
      <c r="W184" t="s">
        <v>165</v>
      </c>
      <c r="X184" s="1" t="str">
        <f>IFERROR(INDEX([1]Apollo!$C$2:$R$2344,MATCH($C184,[1]Apollo!$B$2:$B$2344,0),MATCH(X$1,[1]Apollo!$C$1:$R$1,0)),"")</f>
        <v/>
      </c>
      <c r="Y184" s="1" t="str">
        <f>IFERROR(INDEX([1]Apollo!$C$2:$R$2344,MATCH($C184,[1]Apollo!$B$2:$B$2344,0),MATCH(Y$1,[1]Apollo!$C$1:$R$1,0)),"")</f>
        <v/>
      </c>
      <c r="Z184" s="1" t="str">
        <f>IFERROR(INDEX([1]Apollo!$C$2:$R$2344,MATCH($C184,[1]Apollo!$B$2:$B$2344,0),MATCH(Z$1,[1]Apollo!$C$1:$R$1,0)),"")</f>
        <v/>
      </c>
      <c r="AA184" s="2" t="str">
        <f>IFERROR(INDEX([1]Apollo!$C$2:$R$2344,MATCH($C184,[1]Apollo!$B$2:$B$2344,0),MATCH(AA$1,[1]Apollo!$C$1:$R$1,0)),"")</f>
        <v/>
      </c>
      <c r="AB184" s="3" t="str">
        <f>IFERROR(INDEX([1]Apollo!$C$2:$R$2344,MATCH($C184,[1]Apollo!$B$2:$B$2344,0),MATCH(AB$1,[1]Apollo!$C$1:$R$1,0)),"")</f>
        <v/>
      </c>
      <c r="AC184" t="s">
        <v>2398</v>
      </c>
      <c r="AD184" s="1" t="str">
        <f>IFERROR(INDEX([1]Apollo!$C$2:$R$2344,MATCH($C184,[1]Apollo!$B$2:$B$2344,0),MATCH(AD$1,[1]Apollo!$C$1:$R$1,0)),"")</f>
        <v/>
      </c>
      <c r="AE184" s="1" t="s">
        <v>2399</v>
      </c>
      <c r="AF184" s="1"/>
      <c r="AG184" s="1" t="s">
        <v>169</v>
      </c>
      <c r="AH184" s="1"/>
      <c r="AI184" s="1"/>
      <c r="AJ184" s="14" t="s">
        <v>2400</v>
      </c>
      <c r="AK184" s="1" t="s">
        <v>243</v>
      </c>
      <c r="AL184" s="1" t="s">
        <v>106</v>
      </c>
      <c r="AM184" s="1" t="s">
        <v>840</v>
      </c>
      <c r="AN184" s="1" t="s">
        <v>1038</v>
      </c>
      <c r="AO184" s="1" t="s">
        <v>349</v>
      </c>
      <c r="AP184" s="1" t="s">
        <v>246</v>
      </c>
      <c r="AQ184" s="1" t="e">
        <f>AE184=#REF!</f>
        <v>#REF!</v>
      </c>
      <c r="AR184" t="s">
        <v>2401</v>
      </c>
      <c r="AS184" s="1" t="str">
        <f>IFERROR(INDEX([1]Apollo!$C$2:$R$2344,MATCH($C184,[1]Apollo!$B$2:$B$2344,0),MATCH(AS$1,[1]Apollo!$C$1:$R$1,0)),"")</f>
        <v/>
      </c>
      <c r="AT184" s="1" t="str">
        <f t="shared" si="13"/>
        <v>https://www.linkedin.com/company/ziprecruiter</v>
      </c>
      <c r="AU184" s="1" t="str">
        <f t="shared" si="14"/>
        <v>https://www.linkedin.com/company/ziprecruiter/insights</v>
      </c>
      <c r="AV184" t="s">
        <v>174</v>
      </c>
      <c r="AW184" s="1">
        <v>1250</v>
      </c>
      <c r="AX184" s="1" t="str">
        <f>VLOOKUP(AW184,[1]Sheet1!$K$1:$L$4,2,TRUE)</f>
        <v>&lt;10,000</v>
      </c>
      <c r="AY184" t="s">
        <v>114</v>
      </c>
      <c r="AZ184" t="s">
        <v>138</v>
      </c>
      <c r="BA184" s="23">
        <f>INDEX('[1]Glassdoor Scores'!C:C,MATCH($A184,'[1]Glassdoor Scores'!$A:$A,0))</f>
        <v>4.0999999999999996</v>
      </c>
      <c r="BB184" t="str">
        <f>INDEX('[1]Glassdoor Scores'!B:B,MATCH($A184,'[1]Glassdoor Scores'!$A:$A,0))</f>
        <v>Creative Planning</v>
      </c>
      <c r="BC184">
        <f>INDEX('[1]Glassdoor Scores'!D:D,MATCH($A184,'[1]Glassdoor Scores'!$A:$A,0))</f>
        <v>490</v>
      </c>
      <c r="BD184">
        <f>INDEX('[1]Glassdoor Scores'!E:E,MATCH($A184,'[1]Glassdoor Scores'!$A:$A,0))</f>
        <v>3.8</v>
      </c>
      <c r="BE184">
        <f>INDEX('[1]Glassdoor Scores'!F:F,MATCH($A184,'[1]Glassdoor Scores'!$A:$A,0))</f>
        <v>3.9</v>
      </c>
      <c r="BF184" s="17">
        <f>INDEX('[1]Glassdoor Scores'!G:G,MATCH($A184,'[1]Glassdoor Scores'!$A:$A,0))</f>
        <v>4.2</v>
      </c>
      <c r="BG184" s="17">
        <f>INDEX('[1]Glassdoor Scores'!H:H,MATCH($A184,'[1]Glassdoor Scores'!$A:$A,0))</f>
        <v>0.91</v>
      </c>
      <c r="BH184" t="e">
        <f>BA184&lt;#REF!</f>
        <v>#REF!</v>
      </c>
      <c r="BI184" t="e">
        <f>BB184&gt;#REF!</f>
        <v>#REF!</v>
      </c>
      <c r="BJ184" t="e">
        <f>BC184&gt;#REF!</f>
        <v>#REF!</v>
      </c>
      <c r="BK184" t="e">
        <f>BD184&gt;#REF!</f>
        <v>#REF!</v>
      </c>
      <c r="BL184" t="e">
        <f>BE184&gt;#REF!</f>
        <v>#REF!</v>
      </c>
      <c r="BM184" t="e">
        <f>BF184&gt;#REF!</f>
        <v>#REF!</v>
      </c>
      <c r="BN184" t="s">
        <v>440</v>
      </c>
      <c r="BO184" s="1" t="s">
        <v>2402</v>
      </c>
      <c r="BP184">
        <v>4</v>
      </c>
      <c r="BQ184">
        <v>0</v>
      </c>
      <c r="BR184" s="1" t="s">
        <v>2403</v>
      </c>
      <c r="BS184" t="s">
        <v>2404</v>
      </c>
      <c r="BT184" s="1" t="s">
        <v>2405</v>
      </c>
      <c r="BU184" s="1"/>
      <c r="BV184" s="1"/>
      <c r="BW184" s="1"/>
      <c r="BX184" s="1"/>
      <c r="BY184" s="1"/>
      <c r="BZ184" s="1"/>
      <c r="CA184" s="1"/>
      <c r="CB184" s="1">
        <v>52</v>
      </c>
      <c r="CC184" s="6">
        <v>0.21</v>
      </c>
      <c r="CD184" s="1">
        <v>1443</v>
      </c>
      <c r="CE184" s="6">
        <v>0</v>
      </c>
      <c r="CF184" s="6">
        <f t="shared" si="15"/>
        <v>3.6036036036036036E-2</v>
      </c>
      <c r="CG184" s="7">
        <f t="shared" si="16"/>
        <v>1.1544000000000001</v>
      </c>
      <c r="CH184" s="1">
        <v>1</v>
      </c>
      <c r="CI184">
        <f>IFERROR(IF(AX184=[1]Sheet1!$L$2,VLOOKUP(CB184,[1]Sheet1!$X$3:$Y$7,2,TRUE),IF(AX184=[1]Sheet1!$L$3,VLOOKUP(CB184,[1]Sheet1!$Z$3:$AA$7,2,TRUE),VLOOKUP(CB184,[1]Sheet1!$AB$3:$AC$7,2,TRUE))),0)</f>
        <v>3</v>
      </c>
      <c r="CJ184" s="1">
        <f>IFERROR(VLOOKUP(CC184,[1]Sheet1!$U$3:$V$7,2,TRUE),0)</f>
        <v>4</v>
      </c>
      <c r="CK184" s="1">
        <f>MIN(IFERROR(IF(AX184=[1]Sheet1!$L$2,VLOOKUP(CE184,[1]Sheet1!$N$3:$O$7,2,TRUE),IF(AX184=[1]Sheet1!$L$3,VLOOKUP(CE184,[1]Sheet1!$P$3:$Q$6,2,TRUE),VLOOKUP(CE184,[1]Sheet1!$R$3:$S$6,2,TRUE))),0),INDEX([1]Sheet1!$I:$I,MATCH(CH184,[1]Sheet1!$A:$A,0)))</f>
        <v>2</v>
      </c>
      <c r="CL184" s="15">
        <f>INDEX([1]Sheet1!D:D,MATCH($CI184,[1]Sheet1!$A:$A,0))</f>
        <v>0</v>
      </c>
      <c r="CM184" s="15">
        <f>INDEX([1]Sheet1!E:E,MATCH($CI184,[1]Sheet1!$A:$A,0))</f>
        <v>0</v>
      </c>
      <c r="CN184" s="15">
        <f>INDEX([1]Sheet1!F:F,MATCH($CI184,[1]Sheet1!$A:$A,0))</f>
        <v>0</v>
      </c>
      <c r="CO184" s="15"/>
      <c r="CP184" s="16">
        <f>IF(COUNTA(CO184)&gt;0,MIN(MIN(SUMPRODUCT(CI184:CK184,CL184:CN184),INDEX([1]Sheet1!$H:$H,MATCH(CH184,[1]Sheet1!$A:$A,0)))+1,5),MIN(SUMPRODUCT(CI184:CK184,CL184:CN184),INDEX([1]Sheet1!$H:$H,MATCH(CH184,[1]Sheet1!$A:$A,0))))</f>
        <v>0</v>
      </c>
      <c r="CQ184" s="17" t="e">
        <f>SUMIFS([1]Rubric!Y:Y,[1]Rubric!V:V,BN184,[1]Rubric!W:W,P184)</f>
        <v>#VALUE!</v>
      </c>
      <c r="CR184" s="17" t="e">
        <f>INDEX([1]Rubric!D:D,MATCH(BP184,[1]Rubric!#REF!,0))</f>
        <v>#REF!</v>
      </c>
      <c r="CS184" s="17" t="e">
        <f>INDEX([1]Rubric!E:E,MATCH(Q184,[1]Rubric!#REF!,0))</f>
        <v>#REF!</v>
      </c>
      <c r="CT184" s="18" t="e">
        <f>SUM(CQ184:CS184)*[1]Rubric!$A$3</f>
        <v>#VALUE!</v>
      </c>
      <c r="CU184" s="29"/>
    </row>
    <row r="185" spans="1:99" ht="409.5" x14ac:dyDescent="0.25">
      <c r="A185">
        <v>184</v>
      </c>
      <c r="B185" t="s">
        <v>2406</v>
      </c>
      <c r="C185" t="str">
        <f t="shared" si="12"/>
        <v>184 - eXp Realty</v>
      </c>
      <c r="D185">
        <v>0</v>
      </c>
      <c r="E185" t="s">
        <v>2407</v>
      </c>
      <c r="F185" s="1" t="s">
        <v>2408</v>
      </c>
      <c r="G185" s="1" t="str">
        <f>IFERROR(INDEX([1]Apollo!$C$2:$R$2344,MATCH($C185,[1]Apollo!$B$2:$B$2344,0),MATCH(G$1,[1]Apollo!$C$1:$R$1,0)),"")</f>
        <v/>
      </c>
      <c r="H185" s="1" t="s">
        <v>2409</v>
      </c>
      <c r="I185" s="1" t="str">
        <f>IFERROR(INDEX([1]Apollo!$C$2:$R$2344,MATCH($C185,[1]Apollo!$B$2:$B$2344,0),MATCH(I$1,[1]Apollo!$C$1:$R$1,0)),"")</f>
        <v/>
      </c>
      <c r="J185" t="s">
        <v>2410</v>
      </c>
      <c r="K185" s="1" t="str">
        <f>IFERROR(INDEX([1]Apollo!$C$2:$R$2344,MATCH($C185,[1]Apollo!$B$2:$B$2344,0),MATCH(K$1,[1]Apollo!$C$1:$R$1,0)),"")</f>
        <v/>
      </c>
      <c r="L185" s="1" t="str">
        <f>IFERROR(INDEX([1]Apollo!$C$2:$R$2344,MATCH($C185,[1]Apollo!$B$2:$B$2344,0),MATCH(L$1,[1]Apollo!$C$1:$R$1,0)),"")</f>
        <v/>
      </c>
      <c r="M185" s="1" t="s">
        <v>2411</v>
      </c>
      <c r="N185" s="1"/>
      <c r="O185" s="1" t="str">
        <f>IFERROR(INDEX([1]Apollo!$C$2:$R$2344,MATCH($C185,[1]Apollo!$B$2:$B$2344,0),MATCH(O$1,[1]Apollo!$C$1:$R$1,0)),"")</f>
        <v/>
      </c>
      <c r="P185" s="1">
        <v>2.5</v>
      </c>
      <c r="Q185" s="1">
        <v>1</v>
      </c>
      <c r="R185" s="12">
        <v>445191</v>
      </c>
      <c r="S185" s="12">
        <v>422024</v>
      </c>
      <c r="V185" s="1" t="str">
        <f>IFERROR(INDEX([1]Apollo!$C$2:$R$2344,MATCH($C185,[1]Apollo!$B$2:$B$2344,0),MATCH(V$1,[1]Apollo!$C$1:$R$1,0)),"")</f>
        <v/>
      </c>
      <c r="W185" t="s">
        <v>100</v>
      </c>
      <c r="X185" s="1" t="str">
        <f>IFERROR(INDEX([1]Apollo!$C$2:$R$2344,MATCH($C185,[1]Apollo!$B$2:$B$2344,0),MATCH(X$1,[1]Apollo!$C$1:$R$1,0)),"")</f>
        <v/>
      </c>
      <c r="Y185" s="1" t="str">
        <f>IFERROR(INDEX([1]Apollo!$C$2:$R$2344,MATCH($C185,[1]Apollo!$B$2:$B$2344,0),MATCH(Y$1,[1]Apollo!$C$1:$R$1,0)),"")</f>
        <v/>
      </c>
      <c r="Z185" s="1" t="str">
        <f>IFERROR(INDEX([1]Apollo!$C$2:$R$2344,MATCH($C185,[1]Apollo!$B$2:$B$2344,0),MATCH(Z$1,[1]Apollo!$C$1:$R$1,0)),"")</f>
        <v/>
      </c>
      <c r="AA185" s="2" t="str">
        <f>IFERROR(INDEX([1]Apollo!$C$2:$R$2344,MATCH($C185,[1]Apollo!$B$2:$B$2344,0),MATCH(AA$1,[1]Apollo!$C$1:$R$1,0)),"")</f>
        <v/>
      </c>
      <c r="AB185" s="3" t="str">
        <f>IFERROR(INDEX([1]Apollo!$C$2:$R$2344,MATCH($C185,[1]Apollo!$B$2:$B$2344,0),MATCH(AB$1,[1]Apollo!$C$1:$R$1,0)),"")</f>
        <v/>
      </c>
      <c r="AC185" t="s">
        <v>2412</v>
      </c>
      <c r="AD185" s="1" t="str">
        <f>IFERROR(INDEX([1]Apollo!$C$2:$R$2344,MATCH($C185,[1]Apollo!$B$2:$B$2344,0),MATCH(AD$1,[1]Apollo!$C$1:$R$1,0)),"")</f>
        <v/>
      </c>
      <c r="AE185" s="14" t="s">
        <v>2413</v>
      </c>
      <c r="AF185" s="1" t="s">
        <v>1672</v>
      </c>
      <c r="AG185" s="1" t="s">
        <v>169</v>
      </c>
      <c r="AH185" s="1"/>
      <c r="AI185" s="1"/>
      <c r="AJ185" s="14" t="s">
        <v>2414</v>
      </c>
      <c r="AK185" s="1" t="s">
        <v>2415</v>
      </c>
      <c r="AL185" s="1" t="s">
        <v>2416</v>
      </c>
      <c r="AM185" s="1" t="s">
        <v>840</v>
      </c>
      <c r="AN185" s="1" t="s">
        <v>1038</v>
      </c>
      <c r="AO185" s="1" t="s">
        <v>106</v>
      </c>
      <c r="AP185" s="1" t="s">
        <v>2417</v>
      </c>
      <c r="AQ185" s="1" t="e">
        <f>AE185=#REF!</f>
        <v>#REF!</v>
      </c>
      <c r="AR185" t="s">
        <v>2418</v>
      </c>
      <c r="AS185" s="1" t="str">
        <f>IFERROR(INDEX([1]Apollo!$C$2:$R$2344,MATCH($C185,[1]Apollo!$B$2:$B$2344,0),MATCH(AS$1,[1]Apollo!$C$1:$R$1,0)),"")</f>
        <v/>
      </c>
      <c r="AT185" s="1" t="str">
        <f t="shared" si="13"/>
        <v>https://www.linkedin.com/company/exp-realty</v>
      </c>
      <c r="AU185" s="1" t="str">
        <f t="shared" si="14"/>
        <v>https://www.linkedin.com/company/exp-realty/insights</v>
      </c>
      <c r="AV185" t="s">
        <v>174</v>
      </c>
      <c r="AW185" s="1">
        <v>82332</v>
      </c>
      <c r="AX185" s="1" t="str">
        <f>VLOOKUP(AW185,[1]Sheet1!$K$1:$L$4,2,TRUE)</f>
        <v>&gt;50,000</v>
      </c>
      <c r="AY185" t="s">
        <v>114</v>
      </c>
      <c r="AZ185" t="s">
        <v>114</v>
      </c>
      <c r="BA185" s="4">
        <f>INDEX('[1]Glassdoor Scores'!C:C,MATCH($A185,'[1]Glassdoor Scores'!$A:$A,0))</f>
        <v>4.3</v>
      </c>
      <c r="BB185" t="str">
        <f>INDEX('[1]Glassdoor Scores'!B:B,MATCH($A185,'[1]Glassdoor Scores'!$A:$A,0))</f>
        <v>impact.com</v>
      </c>
      <c r="BC185">
        <f>INDEX('[1]Glassdoor Scores'!D:D,MATCH($A185,'[1]Glassdoor Scores'!$A:$A,0))</f>
        <v>420</v>
      </c>
      <c r="BD185">
        <f>INDEX('[1]Glassdoor Scores'!E:E,MATCH($A185,'[1]Glassdoor Scores'!$A:$A,0))</f>
        <v>4.0999999999999996</v>
      </c>
      <c r="BE185">
        <f>INDEX('[1]Glassdoor Scores'!F:F,MATCH($A185,'[1]Glassdoor Scores'!$A:$A,0))</f>
        <v>4</v>
      </c>
      <c r="BF185" s="5">
        <f>INDEX('[1]Glassdoor Scores'!G:G,MATCH($A185,'[1]Glassdoor Scores'!$A:$A,0))</f>
        <v>4.5</v>
      </c>
      <c r="BG185" s="5">
        <f>INDEX('[1]Glassdoor Scores'!H:H,MATCH($A185,'[1]Glassdoor Scores'!$A:$A,0))</f>
        <v>0.94</v>
      </c>
      <c r="BH185" t="e">
        <f>BA185&lt;#REF!</f>
        <v>#REF!</v>
      </c>
      <c r="BI185" t="e">
        <f>BB185&gt;#REF!</f>
        <v>#REF!</v>
      </c>
      <c r="BJ185" t="e">
        <f>BC185&gt;#REF!</f>
        <v>#REF!</v>
      </c>
      <c r="BK185" t="e">
        <f>BD185&gt;#REF!</f>
        <v>#REF!</v>
      </c>
      <c r="BL185" t="e">
        <f>BE185&gt;#REF!</f>
        <v>#REF!</v>
      </c>
      <c r="BM185" t="e">
        <f>BF185&gt;#REF!</f>
        <v>#REF!</v>
      </c>
      <c r="BN185" t="s">
        <v>115</v>
      </c>
      <c r="BO185" s="1" t="s">
        <v>2419</v>
      </c>
      <c r="BP185">
        <v>5</v>
      </c>
      <c r="BQ185">
        <v>0</v>
      </c>
      <c r="BR185" s="1" t="s">
        <v>2420</v>
      </c>
      <c r="BS185" t="s">
        <v>2421</v>
      </c>
      <c r="BT185" s="1" t="s">
        <v>2422</v>
      </c>
      <c r="BU185" s="1"/>
      <c r="BV185" s="1"/>
      <c r="BW185" s="1"/>
      <c r="BX185" s="1"/>
      <c r="BY185" s="1"/>
      <c r="BZ185" s="1"/>
      <c r="CA185" s="1"/>
      <c r="CB185" s="1">
        <v>21</v>
      </c>
      <c r="CC185" s="6">
        <v>0.17</v>
      </c>
      <c r="CD185" s="1">
        <v>50119</v>
      </c>
      <c r="CE185" s="6">
        <v>0.02</v>
      </c>
      <c r="CF185" s="6">
        <f t="shared" si="15"/>
        <v>4.1900277339930963E-4</v>
      </c>
      <c r="CG185" s="7">
        <f t="shared" si="16"/>
        <v>0.60874265170286157</v>
      </c>
      <c r="CH185" s="1">
        <v>8</v>
      </c>
      <c r="CI185">
        <f>IFERROR(IF(AX185=[1]Sheet1!$L$2,VLOOKUP(CB185,[1]Sheet1!$X$3:$Y$7,2,TRUE),IF(AX185=[1]Sheet1!$L$3,VLOOKUP(CB185,[1]Sheet1!$Z$3:$AA$7,2,TRUE),VLOOKUP(CB185,[1]Sheet1!$AB$3:$AC$7,2,TRUE))),0)</f>
        <v>1</v>
      </c>
      <c r="CJ185" s="1">
        <f>IFERROR(VLOOKUP(CC185,[1]Sheet1!$U$3:$V$7,2,TRUE),0)</f>
        <v>4</v>
      </c>
      <c r="CK185" s="1">
        <f>MIN(IFERROR(IF(AX185=[1]Sheet1!$L$2,VLOOKUP(CE185,[1]Sheet1!$N$3:$O$7,2,TRUE),IF(AX185=[1]Sheet1!$L$3,VLOOKUP(CE185,[1]Sheet1!$P$3:$Q$6,2,TRUE),VLOOKUP(CE185,[1]Sheet1!$R$3:$S$6,2,TRUE))),0),INDEX([1]Sheet1!$I:$I,MATCH(CH185,[1]Sheet1!$A:$A,0)))</f>
        <v>4</v>
      </c>
      <c r="CL185" s="15">
        <f>INDEX([1]Sheet1!D:D,MATCH($CI185,[1]Sheet1!$A:$A,0))</f>
        <v>0</v>
      </c>
      <c r="CM185" s="15">
        <f>INDEX([1]Sheet1!E:E,MATCH($CI185,[1]Sheet1!$A:$A,0))</f>
        <v>0.33333333333333331</v>
      </c>
      <c r="CN185" s="15">
        <f>INDEX([1]Sheet1!F:F,MATCH($CI185,[1]Sheet1!$A:$A,0))</f>
        <v>0.33333333333333331</v>
      </c>
      <c r="CO185" s="15"/>
      <c r="CP185" s="16">
        <f>MIN(SUMPRODUCT(CI185:CK185,CL185:CN185),INDEX([1]Sheet1!$H:$H,MATCH(CH185,[1]Sheet1!$A:$A,0)))</f>
        <v>2.6666666666666665</v>
      </c>
      <c r="CQ185" s="17" t="e">
        <f>SUMIFS([1]Rubric!Y:Y,[1]Rubric!V:V,BN185,[1]Rubric!W:W,P185)</f>
        <v>#VALUE!</v>
      </c>
      <c r="CR185" s="5" t="e">
        <f>INDEX([1]Rubric!D:D,MATCH(BP185,[1]Rubric!#REF!,0))</f>
        <v>#REF!</v>
      </c>
      <c r="CS185" s="5" t="e">
        <f>INDEX([1]Rubric!E:E,MATCH(Q185,[1]Rubric!#REF!,0))</f>
        <v>#REF!</v>
      </c>
      <c r="CT185" s="18" t="e">
        <f>SUM(CQ185:CS185)*[1]Rubric!$A$3</f>
        <v>#VALUE!</v>
      </c>
      <c r="CU185" s="29"/>
    </row>
    <row r="186" spans="1:99" ht="409.5" x14ac:dyDescent="0.25">
      <c r="A186">
        <v>185</v>
      </c>
      <c r="B186" s="21" t="s">
        <v>2423</v>
      </c>
      <c r="C186" t="str">
        <f t="shared" si="12"/>
        <v>185 - Renaissance Learning</v>
      </c>
      <c r="D186">
        <v>0</v>
      </c>
      <c r="E186" t="s">
        <v>2424</v>
      </c>
      <c r="F186" s="1" t="s">
        <v>2425</v>
      </c>
      <c r="G186" s="1" t="str">
        <f>IFERROR(INDEX([1]Apollo!$C$2:$R$2344,MATCH($C186,[1]Apollo!$B$2:$B$2344,0),MATCH(G$1,[1]Apollo!$C$1:$R$1,0)),"")</f>
        <v/>
      </c>
      <c r="H186" s="1"/>
      <c r="I186" s="1" t="str">
        <f>IFERROR(INDEX([1]Apollo!$C$2:$R$2344,MATCH($C186,[1]Apollo!$B$2:$B$2344,0),MATCH(I$1,[1]Apollo!$C$1:$R$1,0)),"")</f>
        <v/>
      </c>
      <c r="J186" t="s">
        <v>2426</v>
      </c>
      <c r="K186" s="1" t="str">
        <f>IFERROR(INDEX([1]Apollo!$C$2:$R$2344,MATCH($C186,[1]Apollo!$B$2:$B$2344,0),MATCH(K$1,[1]Apollo!$C$1:$R$1,0)),"")</f>
        <v/>
      </c>
      <c r="L186" s="1" t="str">
        <f>IFERROR(INDEX([1]Apollo!$C$2:$R$2344,MATCH($C186,[1]Apollo!$B$2:$B$2344,0),MATCH(L$1,[1]Apollo!$C$1:$R$1,0)),"")</f>
        <v/>
      </c>
      <c r="M186" s="1" t="s">
        <v>2427</v>
      </c>
      <c r="N186" s="1" t="s">
        <v>2428</v>
      </c>
      <c r="O186" s="1" t="str">
        <f>IFERROR(INDEX([1]Apollo!$C$2:$R$2344,MATCH($C186,[1]Apollo!$B$2:$B$2344,0),MATCH(O$1,[1]Apollo!$C$1:$R$1,0)),"")</f>
        <v/>
      </c>
      <c r="P186" s="1">
        <v>4</v>
      </c>
      <c r="Q186" s="1">
        <v>3</v>
      </c>
      <c r="R186" s="12">
        <v>43946</v>
      </c>
      <c r="S186" s="12">
        <v>39984</v>
      </c>
      <c r="T186" s="13">
        <v>31602</v>
      </c>
      <c r="U186" t="s">
        <v>99</v>
      </c>
      <c r="V186" s="1" t="str">
        <f>IFERROR(INDEX([1]Apollo!$C$2:$R$2344,MATCH($C186,[1]Apollo!$B$2:$B$2344,0),MATCH(V$1,[1]Apollo!$C$1:$R$1,0)),"")</f>
        <v/>
      </c>
      <c r="W186" t="s">
        <v>165</v>
      </c>
      <c r="X186" s="1" t="str">
        <f>IFERROR(INDEX([1]Apollo!$C$2:$R$2344,MATCH($C186,[1]Apollo!$B$2:$B$2344,0),MATCH(X$1,[1]Apollo!$C$1:$R$1,0)),"")</f>
        <v/>
      </c>
      <c r="Y186" s="1" t="str">
        <f>IFERROR(INDEX([1]Apollo!$C$2:$R$2344,MATCH($C186,[1]Apollo!$B$2:$B$2344,0),MATCH(Y$1,[1]Apollo!$C$1:$R$1,0)),"")</f>
        <v/>
      </c>
      <c r="Z186" s="1" t="str">
        <f>IFERROR(INDEX([1]Apollo!$C$2:$R$2344,MATCH($C186,[1]Apollo!$B$2:$B$2344,0),MATCH(Z$1,[1]Apollo!$C$1:$R$1,0)),"")</f>
        <v/>
      </c>
      <c r="AA186" s="2" t="str">
        <f>IFERROR(INDEX([1]Apollo!$C$2:$R$2344,MATCH($C186,[1]Apollo!$B$2:$B$2344,0),MATCH(AA$1,[1]Apollo!$C$1:$R$1,0)),"")</f>
        <v/>
      </c>
      <c r="AB186" s="3" t="str">
        <f>IFERROR(INDEX([1]Apollo!$C$2:$R$2344,MATCH($C186,[1]Apollo!$B$2:$B$2344,0),MATCH(AB$1,[1]Apollo!$C$1:$R$1,0)),"")</f>
        <v/>
      </c>
      <c r="AC186" t="s">
        <v>2429</v>
      </c>
      <c r="AD186" s="1" t="str">
        <f>IFERROR(INDEX([1]Apollo!$C$2:$R$2344,MATCH($C186,[1]Apollo!$B$2:$B$2344,0),MATCH(AD$1,[1]Apollo!$C$1:$R$1,0)),"")</f>
        <v/>
      </c>
      <c r="AE186" s="14" t="s">
        <v>2430</v>
      </c>
      <c r="AF186" s="1"/>
      <c r="AG186" s="1" t="s">
        <v>103</v>
      </c>
      <c r="AH186" s="1"/>
      <c r="AI186" s="1"/>
      <c r="AJ186" s="14" t="s">
        <v>2431</v>
      </c>
      <c r="AK186" s="1" t="s">
        <v>243</v>
      </c>
      <c r="AL186" s="1" t="s">
        <v>403</v>
      </c>
      <c r="AM186" s="1" t="s">
        <v>840</v>
      </c>
      <c r="AN186" s="1" t="s">
        <v>1038</v>
      </c>
      <c r="AO186" s="1" t="s">
        <v>349</v>
      </c>
      <c r="AP186" s="1" t="s">
        <v>246</v>
      </c>
      <c r="AQ186" s="1" t="e">
        <f>AE186=#REF!</f>
        <v>#REF!</v>
      </c>
      <c r="AR186" t="s">
        <v>2432</v>
      </c>
      <c r="AS186" s="1" t="str">
        <f>IFERROR(INDEX([1]Apollo!$C$2:$R$2344,MATCH($C186,[1]Apollo!$B$2:$B$2344,0),MATCH(AS$1,[1]Apollo!$C$1:$R$1,0)),"")</f>
        <v/>
      </c>
      <c r="AT186" s="1" t="str">
        <f t="shared" si="13"/>
        <v>http://www.linkedin.com/company/renaissance-learning</v>
      </c>
      <c r="AU186" s="1" t="str">
        <f t="shared" si="14"/>
        <v>http://www.linkedin.com/company/renaissance-learning/insights</v>
      </c>
      <c r="AV186" t="s">
        <v>174</v>
      </c>
      <c r="AW186" s="1">
        <v>1400</v>
      </c>
      <c r="AX186" s="1" t="str">
        <f>VLOOKUP(AW186,[1]Sheet1!$K$1:$L$4,2,TRUE)</f>
        <v>&lt;10,000</v>
      </c>
      <c r="AY186" t="s">
        <v>138</v>
      </c>
      <c r="AZ186" t="s">
        <v>114</v>
      </c>
      <c r="BA186" s="23">
        <f>INDEX('[1]Glassdoor Scores'!C:C,MATCH($A186,'[1]Glassdoor Scores'!$A:$A,0))</f>
        <v>4</v>
      </c>
      <c r="BB186" t="str">
        <f>INDEX('[1]Glassdoor Scores'!B:B,MATCH($A186,'[1]Glassdoor Scores'!$A:$A,0))</f>
        <v>Vectra AI</v>
      </c>
      <c r="BC186">
        <f>INDEX('[1]Glassdoor Scores'!D:D,MATCH($A186,'[1]Glassdoor Scores'!$A:$A,0))</f>
        <v>340</v>
      </c>
      <c r="BD186">
        <f>INDEX('[1]Glassdoor Scores'!E:E,MATCH($A186,'[1]Glassdoor Scores'!$A:$A,0))</f>
        <v>3.7</v>
      </c>
      <c r="BE186">
        <f>INDEX('[1]Glassdoor Scores'!F:F,MATCH($A186,'[1]Glassdoor Scores'!$A:$A,0))</f>
        <v>3.8</v>
      </c>
      <c r="BF186" s="17">
        <f>INDEX('[1]Glassdoor Scores'!G:G,MATCH($A186,'[1]Glassdoor Scores'!$A:$A,0))</f>
        <v>4.0999999999999996</v>
      </c>
      <c r="BG186" s="17">
        <f>INDEX('[1]Glassdoor Scores'!H:H,MATCH($A186,'[1]Glassdoor Scores'!$A:$A,0))</f>
        <v>0.86</v>
      </c>
      <c r="BH186" t="e">
        <f>BA186&lt;#REF!</f>
        <v>#REF!</v>
      </c>
      <c r="BI186" t="e">
        <f>BB186&gt;#REF!</f>
        <v>#REF!</v>
      </c>
      <c r="BJ186" t="e">
        <f>BC186&gt;#REF!</f>
        <v>#REF!</v>
      </c>
      <c r="BK186" t="e">
        <f>BD186&gt;#REF!</f>
        <v>#REF!</v>
      </c>
      <c r="BL186" t="e">
        <f>BE186&gt;#REF!</f>
        <v>#REF!</v>
      </c>
      <c r="BM186" t="e">
        <f>BF186&gt;#REF!</f>
        <v>#REF!</v>
      </c>
      <c r="BN186" t="s">
        <v>440</v>
      </c>
      <c r="BO186" s="1" t="s">
        <v>2433</v>
      </c>
      <c r="BP186">
        <v>4</v>
      </c>
      <c r="BQ186">
        <v>0</v>
      </c>
      <c r="BR186" s="1" t="s">
        <v>2434</v>
      </c>
      <c r="BS186" t="s">
        <v>2435</v>
      </c>
      <c r="BT186" s="1" t="s">
        <v>2436</v>
      </c>
      <c r="BU186" s="1"/>
      <c r="BV186" s="1"/>
      <c r="BW186" s="1"/>
      <c r="BX186" s="1"/>
      <c r="BY186" s="1"/>
      <c r="BZ186" s="1"/>
      <c r="CA186" s="1"/>
      <c r="CB186" s="1">
        <v>21</v>
      </c>
      <c r="CC186" s="6">
        <v>0.31</v>
      </c>
      <c r="CD186" s="1">
        <v>2159</v>
      </c>
      <c r="CE186" s="6">
        <v>-0.02</v>
      </c>
      <c r="CF186" s="6">
        <f t="shared" si="15"/>
        <v>9.7267253358036126E-3</v>
      </c>
      <c r="CG186" s="7">
        <f t="shared" si="16"/>
        <v>1.542142857142857</v>
      </c>
      <c r="CH186" s="1">
        <v>8</v>
      </c>
      <c r="CI186">
        <f>IFERROR(IF(AX186=[1]Sheet1!$L$2,VLOOKUP(CB186,[1]Sheet1!$X$3:$Y$7,2,TRUE),IF(AX186=[1]Sheet1!$L$3,VLOOKUP(CB186,[1]Sheet1!$Z$3:$AA$7,2,TRUE),VLOOKUP(CB186,[1]Sheet1!$AB$3:$AC$7,2,TRUE))),0)</f>
        <v>2</v>
      </c>
      <c r="CJ186" s="1">
        <f>IFERROR(VLOOKUP(CC186,[1]Sheet1!$U$3:$V$7,2,TRUE),0)</f>
        <v>4</v>
      </c>
      <c r="CK186" s="1">
        <f>MIN(IFERROR(IF(AX186=[1]Sheet1!$L$2,VLOOKUP(CE186,[1]Sheet1!$N$3:$O$7,2,TRUE),IF(AX186=[1]Sheet1!$L$3,VLOOKUP(CE186,[1]Sheet1!$P$3:$Q$6,2,TRUE),VLOOKUP(CE186,[1]Sheet1!$R$3:$S$6,2,TRUE))),0),INDEX([1]Sheet1!$I:$I,MATCH(CH186,[1]Sheet1!$A:$A,0)))</f>
        <v>2</v>
      </c>
      <c r="CL186" s="15">
        <f>INDEX([1]Sheet1!D:D,MATCH($CI186,[1]Sheet1!$A:$A,0))</f>
        <v>0</v>
      </c>
      <c r="CM186" s="15">
        <f>INDEX([1]Sheet1!E:E,MATCH($CI186,[1]Sheet1!$A:$A,0))</f>
        <v>1</v>
      </c>
      <c r="CN186" s="15">
        <f>INDEX([1]Sheet1!F:F,MATCH($CI186,[1]Sheet1!$A:$A,0))</f>
        <v>0</v>
      </c>
      <c r="CO186" s="15"/>
      <c r="CP186" s="16">
        <f>IF(COUNTA(CO186)&gt;0,MIN(MIN(SUMPRODUCT(CI186:CK186,CL186:CN186),INDEX([1]Sheet1!$H:$H,MATCH(CH186,[1]Sheet1!$A:$A,0)))+1,5),MIN(SUMPRODUCT(CI186:CK186,CL186:CN186),INDEX([1]Sheet1!$H:$H,MATCH(CH186,[1]Sheet1!$A:$A,0))))</f>
        <v>4</v>
      </c>
      <c r="CQ186" s="17" t="e">
        <f>SUMIFS([1]Rubric!Y:Y,[1]Rubric!V:V,BN186,[1]Rubric!W:W,P186)</f>
        <v>#VALUE!</v>
      </c>
      <c r="CR186" s="17" t="e">
        <f>INDEX([1]Rubric!D:D,MATCH(BP186,[1]Rubric!#REF!,0))</f>
        <v>#REF!</v>
      </c>
      <c r="CS186" s="17" t="e">
        <f>INDEX([1]Rubric!E:E,MATCH(Q186,[1]Rubric!#REF!,0))</f>
        <v>#REF!</v>
      </c>
      <c r="CT186" s="18" t="e">
        <f>SUM(CQ186:CS186)*[1]Rubric!$A$3</f>
        <v>#VALUE!</v>
      </c>
      <c r="CU186" s="29"/>
    </row>
    <row r="187" spans="1:99" ht="409.5" x14ac:dyDescent="0.25">
      <c r="A187">
        <v>186</v>
      </c>
      <c r="B187" t="s">
        <v>2437</v>
      </c>
      <c r="C187" t="str">
        <f t="shared" si="12"/>
        <v>186 - Xero</v>
      </c>
      <c r="D187">
        <v>0</v>
      </c>
      <c r="E187" t="s">
        <v>2438</v>
      </c>
      <c r="F187" s="1" t="s">
        <v>2439</v>
      </c>
      <c r="G187" s="1" t="str">
        <f>IFERROR(INDEX([1]Apollo!$C$2:$R$2344,MATCH($C187,[1]Apollo!$B$2:$B$2344,0),MATCH(G$1,[1]Apollo!$C$1:$R$1,0)),"")</f>
        <v/>
      </c>
      <c r="H187" s="1" t="s">
        <v>2440</v>
      </c>
      <c r="I187" s="1" t="str">
        <f>IFERROR(INDEX([1]Apollo!$C$2:$R$2344,MATCH($C187,[1]Apollo!$B$2:$B$2344,0),MATCH(I$1,[1]Apollo!$C$1:$R$1,0)),"")</f>
        <v/>
      </c>
      <c r="J187" t="s">
        <v>2441</v>
      </c>
      <c r="K187" s="1" t="str">
        <f>IFERROR(INDEX([1]Apollo!$C$2:$R$2344,MATCH($C187,[1]Apollo!$B$2:$B$2344,0),MATCH(K$1,[1]Apollo!$C$1:$R$1,0)),"")</f>
        <v/>
      </c>
      <c r="L187" s="1" t="str">
        <f>IFERROR(INDEX([1]Apollo!$C$2:$R$2344,MATCH($C187,[1]Apollo!$B$2:$B$2344,0),MATCH(L$1,[1]Apollo!$C$1:$R$1,0)),"")</f>
        <v/>
      </c>
      <c r="M187" s="1" t="s">
        <v>2442</v>
      </c>
      <c r="N187" s="1" t="s">
        <v>2443</v>
      </c>
      <c r="O187" s="1" t="str">
        <f>IFERROR(INDEX([1]Apollo!$C$2:$R$2344,MATCH($C187,[1]Apollo!$B$2:$B$2344,0),MATCH(O$1,[1]Apollo!$C$1:$R$1,0)),"")</f>
        <v/>
      </c>
      <c r="P187" s="1">
        <v>3</v>
      </c>
      <c r="Q187" s="1">
        <v>4</v>
      </c>
      <c r="R187" s="12">
        <v>8394</v>
      </c>
      <c r="S187" s="12">
        <v>7180</v>
      </c>
      <c r="T187" s="13">
        <v>38899</v>
      </c>
      <c r="U187" t="s">
        <v>99</v>
      </c>
      <c r="V187" s="1" t="str">
        <f>IFERROR(INDEX([1]Apollo!$C$2:$R$2344,MATCH($C187,[1]Apollo!$B$2:$B$2344,0),MATCH(V$1,[1]Apollo!$C$1:$R$1,0)),"")</f>
        <v/>
      </c>
      <c r="W187" t="s">
        <v>100</v>
      </c>
      <c r="X187" s="1" t="str">
        <f>IFERROR(INDEX([1]Apollo!$C$2:$R$2344,MATCH($C187,[1]Apollo!$B$2:$B$2344,0),MATCH(X$1,[1]Apollo!$C$1:$R$1,0)),"")</f>
        <v/>
      </c>
      <c r="Y187" s="1" t="str">
        <f>IFERROR(INDEX([1]Apollo!$C$2:$R$2344,MATCH($C187,[1]Apollo!$B$2:$B$2344,0),MATCH(Y$1,[1]Apollo!$C$1:$R$1,0)),"")</f>
        <v/>
      </c>
      <c r="Z187" s="1" t="str">
        <f>IFERROR(INDEX([1]Apollo!$C$2:$R$2344,MATCH($C187,[1]Apollo!$B$2:$B$2344,0),MATCH(Z$1,[1]Apollo!$C$1:$R$1,0)),"")</f>
        <v/>
      </c>
      <c r="AA187" s="2" t="str">
        <f>IFERROR(INDEX([1]Apollo!$C$2:$R$2344,MATCH($C187,[1]Apollo!$B$2:$B$2344,0),MATCH(AA$1,[1]Apollo!$C$1:$R$1,0)),"")</f>
        <v/>
      </c>
      <c r="AB187" s="3" t="str">
        <f>IFERROR(INDEX([1]Apollo!$C$2:$R$2344,MATCH($C187,[1]Apollo!$B$2:$B$2344,0),MATCH(AB$1,[1]Apollo!$C$1:$R$1,0)),"")</f>
        <v/>
      </c>
      <c r="AC187" t="s">
        <v>2444</v>
      </c>
      <c r="AD187" s="1" t="str">
        <f>IFERROR(INDEX([1]Apollo!$C$2:$R$2344,MATCH($C187,[1]Apollo!$B$2:$B$2344,0),MATCH(AD$1,[1]Apollo!$C$1:$R$1,0)),"")</f>
        <v/>
      </c>
      <c r="AE187" s="14" t="s">
        <v>2445</v>
      </c>
      <c r="AF187" s="1" t="s">
        <v>1658</v>
      </c>
      <c r="AG187" s="1" t="s">
        <v>169</v>
      </c>
      <c r="AH187" s="1"/>
      <c r="AI187" s="1"/>
      <c r="AJ187" s="14" t="s">
        <v>2446</v>
      </c>
      <c r="AK187" s="1" t="s">
        <v>668</v>
      </c>
      <c r="AL187" s="1" t="s">
        <v>403</v>
      </c>
      <c r="AM187" s="1" t="s">
        <v>151</v>
      </c>
      <c r="AN187" s="1" t="s">
        <v>106</v>
      </c>
      <c r="AO187" s="1" t="s">
        <v>349</v>
      </c>
      <c r="AP187" s="1" t="s">
        <v>669</v>
      </c>
      <c r="AQ187" s="1" t="e">
        <f>AE187=#REF!</f>
        <v>#REF!</v>
      </c>
      <c r="AR187" t="s">
        <v>2447</v>
      </c>
      <c r="AS187" s="1" t="str">
        <f>IFERROR(INDEX([1]Apollo!$C$2:$R$2344,MATCH($C187,[1]Apollo!$B$2:$B$2344,0),MATCH(AS$1,[1]Apollo!$C$1:$R$1,0)),"")</f>
        <v/>
      </c>
      <c r="AT187" s="1" t="str">
        <f t="shared" si="13"/>
        <v>http://www.linkedin.com/company/xero</v>
      </c>
      <c r="AU187" s="1" t="str">
        <f t="shared" si="14"/>
        <v>http://www.linkedin.com/company/xero/insights</v>
      </c>
      <c r="AV187" t="s">
        <v>174</v>
      </c>
      <c r="AW187" s="1">
        <v>5200</v>
      </c>
      <c r="AX187" s="1" t="str">
        <f>VLOOKUP(AW187,[1]Sheet1!$K$1:$L$4,2,TRUE)</f>
        <v>&lt;10,000</v>
      </c>
      <c r="AY187" t="s">
        <v>113</v>
      </c>
      <c r="AZ187" t="s">
        <v>138</v>
      </c>
      <c r="BA187" s="4">
        <f>INDEX('[1]Glassdoor Scores'!C:C,MATCH($A187,'[1]Glassdoor Scores'!$A:$A,0))</f>
        <v>3.8</v>
      </c>
      <c r="BB187" t="str">
        <f>INDEX('[1]Glassdoor Scores'!B:B,MATCH($A187,'[1]Glassdoor Scores'!$A:$A,0))</f>
        <v>Podium</v>
      </c>
      <c r="BC187">
        <f>INDEX('[1]Glassdoor Scores'!D:D,MATCH($A187,'[1]Glassdoor Scores'!$A:$A,0))</f>
        <v>680</v>
      </c>
      <c r="BD187">
        <f>INDEX('[1]Glassdoor Scores'!E:E,MATCH($A187,'[1]Glassdoor Scores'!$A:$A,0))</f>
        <v>3.5</v>
      </c>
      <c r="BE187">
        <f>INDEX('[1]Glassdoor Scores'!F:F,MATCH($A187,'[1]Glassdoor Scores'!$A:$A,0))</f>
        <v>3.4</v>
      </c>
      <c r="BF187" s="5">
        <f>INDEX('[1]Glassdoor Scores'!G:G,MATCH($A187,'[1]Glassdoor Scores'!$A:$A,0))</f>
        <v>3.9</v>
      </c>
      <c r="BG187" s="5">
        <f>INDEX('[1]Glassdoor Scores'!H:H,MATCH($A187,'[1]Glassdoor Scores'!$A:$A,0))</f>
        <v>0.78</v>
      </c>
      <c r="BH187" t="e">
        <f>BA187&lt;#REF!</f>
        <v>#REF!</v>
      </c>
      <c r="BI187" t="e">
        <f>BB187&gt;#REF!</f>
        <v>#REF!</v>
      </c>
      <c r="BJ187" t="e">
        <f>BC187&gt;#REF!</f>
        <v>#REF!</v>
      </c>
      <c r="BK187" t="e">
        <f>BD187&gt;#REF!</f>
        <v>#REF!</v>
      </c>
      <c r="BL187" t="e">
        <f>BE187&gt;#REF!</f>
        <v>#REF!</v>
      </c>
      <c r="BM187" t="e">
        <f>BF187&gt;#REF!</f>
        <v>#REF!</v>
      </c>
      <c r="BN187" t="s">
        <v>175</v>
      </c>
      <c r="BO187" s="1" t="s">
        <v>2448</v>
      </c>
      <c r="BP187">
        <v>5</v>
      </c>
      <c r="BQ187">
        <v>0</v>
      </c>
      <c r="BR187" s="1" t="s">
        <v>2449</v>
      </c>
      <c r="BS187" t="s">
        <v>2450</v>
      </c>
      <c r="BT187" s="1" t="s">
        <v>2451</v>
      </c>
      <c r="BU187" s="1"/>
      <c r="BV187" s="1"/>
      <c r="BW187" s="1"/>
      <c r="BX187" s="1"/>
      <c r="BY187" s="1"/>
      <c r="BZ187" s="1"/>
      <c r="CA187" s="1"/>
      <c r="CB187" s="1">
        <v>231</v>
      </c>
      <c r="CC187" s="6">
        <v>-0.38</v>
      </c>
      <c r="CD187" s="1">
        <v>6194</v>
      </c>
      <c r="CE187" s="6">
        <v>0</v>
      </c>
      <c r="CF187" s="6">
        <f t="shared" si="15"/>
        <v>3.7294155634484988E-2</v>
      </c>
      <c r="CG187" s="7">
        <f t="shared" si="16"/>
        <v>1.1911538461538462</v>
      </c>
      <c r="CH187" s="1">
        <v>1</v>
      </c>
      <c r="CI187">
        <f>IFERROR(IF(AX187=[1]Sheet1!$L$2,VLOOKUP(CB187,[1]Sheet1!$X$3:$Y$7,2,TRUE),IF(AX187=[1]Sheet1!$L$3,VLOOKUP(CB187,[1]Sheet1!$Z$3:$AA$7,2,TRUE),VLOOKUP(CB187,[1]Sheet1!$AB$3:$AC$7,2,TRUE))),0)</f>
        <v>5</v>
      </c>
      <c r="CJ187" s="1">
        <f>IFERROR(VLOOKUP(CC187,[1]Sheet1!$U$3:$V$7,2,TRUE),0)</f>
        <v>1</v>
      </c>
      <c r="CK187" s="1">
        <f>MIN(IFERROR(IF(AX187=[1]Sheet1!$L$2,VLOOKUP(CE187,[1]Sheet1!$N$3:$O$7,2,TRUE),IF(AX187=[1]Sheet1!$L$3,VLOOKUP(CE187,[1]Sheet1!$P$3:$Q$6,2,TRUE),VLOOKUP(CE187,[1]Sheet1!$R$3:$S$6,2,TRUE))),0),INDEX([1]Sheet1!$I:$I,MATCH(CH187,[1]Sheet1!$A:$A,0)))</f>
        <v>2</v>
      </c>
      <c r="CL187" s="15">
        <f>INDEX([1]Sheet1!D:D,MATCH($CI187,[1]Sheet1!$A:$A,0))</f>
        <v>0</v>
      </c>
      <c r="CM187" s="15">
        <f>INDEX([1]Sheet1!E:E,MATCH($CI187,[1]Sheet1!$A:$A,0))</f>
        <v>0</v>
      </c>
      <c r="CN187" s="15">
        <f>INDEX([1]Sheet1!F:F,MATCH($CI187,[1]Sheet1!$A:$A,0))</f>
        <v>0.5</v>
      </c>
      <c r="CO187" s="15"/>
      <c r="CP187" s="16">
        <f>MIN(SUMPRODUCT(CI187:CK187,CL187:CN187),INDEX([1]Sheet1!$H:$H,MATCH(CH187,[1]Sheet1!$A:$A,0)))</f>
        <v>1</v>
      </c>
      <c r="CQ187" s="17" t="e">
        <f>SUMIFS([1]Rubric!Y:Y,[1]Rubric!V:V,BN187,[1]Rubric!W:W,P187)</f>
        <v>#VALUE!</v>
      </c>
      <c r="CR187" s="5" t="e">
        <f>INDEX([1]Rubric!D:D,MATCH(BP187,[1]Rubric!#REF!,0))</f>
        <v>#REF!</v>
      </c>
      <c r="CS187" s="5" t="e">
        <f>INDEX([1]Rubric!E:E,MATCH(Q187,[1]Rubric!#REF!,0))</f>
        <v>#REF!</v>
      </c>
      <c r="CT187" s="18" t="e">
        <f>SUM(CQ187:CS187)*[1]Rubric!$A$3</f>
        <v>#VALUE!</v>
      </c>
      <c r="CU187" s="29"/>
    </row>
    <row r="188" spans="1:99" ht="409.5" x14ac:dyDescent="0.25">
      <c r="A188">
        <v>187</v>
      </c>
      <c r="B188" t="s">
        <v>2452</v>
      </c>
      <c r="C188" t="str">
        <f t="shared" si="12"/>
        <v>187 - Encora</v>
      </c>
      <c r="D188">
        <v>0</v>
      </c>
      <c r="E188" t="s">
        <v>2453</v>
      </c>
      <c r="F188" s="1" t="s">
        <v>2454</v>
      </c>
      <c r="G188" s="1" t="str">
        <f>IFERROR(INDEX([1]Apollo!$C$2:$R$2344,MATCH($C188,[1]Apollo!$B$2:$B$2344,0),MATCH(G$1,[1]Apollo!$C$1:$R$1,0)),"")</f>
        <v/>
      </c>
      <c r="H188" s="1" t="s">
        <v>885</v>
      </c>
      <c r="I188" s="1" t="str">
        <f>IFERROR(INDEX([1]Apollo!$C$2:$R$2344,MATCH($C188,[1]Apollo!$B$2:$B$2344,0),MATCH(I$1,[1]Apollo!$C$1:$R$1,0)),"")</f>
        <v/>
      </c>
      <c r="J188" t="s">
        <v>2455</v>
      </c>
      <c r="K188" s="1" t="str">
        <f>IFERROR(INDEX([1]Apollo!$C$2:$R$2344,MATCH($C188,[1]Apollo!$B$2:$B$2344,0),MATCH(K$1,[1]Apollo!$C$1:$R$1,0)),"")</f>
        <v/>
      </c>
      <c r="L188" s="1" t="str">
        <f>IFERROR(INDEX([1]Apollo!$C$2:$R$2344,MATCH($C188,[1]Apollo!$B$2:$B$2344,0),MATCH(L$1,[1]Apollo!$C$1:$R$1,0)),"")</f>
        <v/>
      </c>
      <c r="M188" s="1" t="s">
        <v>2456</v>
      </c>
      <c r="N188" s="1" t="s">
        <v>2457</v>
      </c>
      <c r="O188" s="1" t="str">
        <f>IFERROR(INDEX([1]Apollo!$C$2:$R$2344,MATCH($C188,[1]Apollo!$B$2:$B$2344,0),MATCH(O$1,[1]Apollo!$C$1:$R$1,0)),"")</f>
        <v/>
      </c>
      <c r="P188" s="1">
        <v>3</v>
      </c>
      <c r="Q188" s="1">
        <v>2</v>
      </c>
      <c r="R188" s="12">
        <v>6318</v>
      </c>
      <c r="S188" s="12">
        <v>5339</v>
      </c>
      <c r="T188" s="13">
        <v>37622</v>
      </c>
      <c r="U188" t="s">
        <v>188</v>
      </c>
      <c r="V188" s="1" t="str">
        <f>IFERROR(INDEX([1]Apollo!$C$2:$R$2344,MATCH($C188,[1]Apollo!$B$2:$B$2344,0),MATCH(V$1,[1]Apollo!$C$1:$R$1,0)),"")</f>
        <v/>
      </c>
      <c r="W188" t="s">
        <v>231</v>
      </c>
      <c r="X188" s="1" t="str">
        <f>IFERROR(INDEX([1]Apollo!$C$2:$R$2344,MATCH($C188,[1]Apollo!$B$2:$B$2344,0),MATCH(X$1,[1]Apollo!$C$1:$R$1,0)),"")</f>
        <v/>
      </c>
      <c r="Y188" s="1" t="str">
        <f>IFERROR(INDEX([1]Apollo!$C$2:$R$2344,MATCH($C188,[1]Apollo!$B$2:$B$2344,0),MATCH(Y$1,[1]Apollo!$C$1:$R$1,0)),"")</f>
        <v/>
      </c>
      <c r="Z188" s="1" t="str">
        <f>IFERROR(INDEX([1]Apollo!$C$2:$R$2344,MATCH($C188,[1]Apollo!$B$2:$B$2344,0),MATCH(Z$1,[1]Apollo!$C$1:$R$1,0)),"")</f>
        <v/>
      </c>
      <c r="AA188" s="2" t="str">
        <f>IFERROR(INDEX([1]Apollo!$C$2:$R$2344,MATCH($C188,[1]Apollo!$B$2:$B$2344,0),MATCH(AA$1,[1]Apollo!$C$1:$R$1,0)),"")</f>
        <v/>
      </c>
      <c r="AB188" s="3" t="str">
        <f>IFERROR(INDEX([1]Apollo!$C$2:$R$2344,MATCH($C188,[1]Apollo!$B$2:$B$2344,0),MATCH(AB$1,[1]Apollo!$C$1:$R$1,0)),"")</f>
        <v/>
      </c>
      <c r="AC188" t="s">
        <v>2458</v>
      </c>
      <c r="AD188" s="1" t="str">
        <f>IFERROR(INDEX([1]Apollo!$C$2:$R$2344,MATCH($C188,[1]Apollo!$B$2:$B$2344,0),MATCH(AD$1,[1]Apollo!$C$1:$R$1,0)),"")</f>
        <v/>
      </c>
      <c r="AE188" s="14" t="s">
        <v>2459</v>
      </c>
      <c r="AF188" s="1" t="s">
        <v>1658</v>
      </c>
      <c r="AG188" s="1" t="s">
        <v>169</v>
      </c>
      <c r="AH188" s="1"/>
      <c r="AI188" s="1"/>
      <c r="AJ188" s="14" t="s">
        <v>2460</v>
      </c>
      <c r="AK188" s="1" t="s">
        <v>2461</v>
      </c>
      <c r="AL188" s="1" t="s">
        <v>2462</v>
      </c>
      <c r="AM188" s="1" t="s">
        <v>151</v>
      </c>
      <c r="AN188" s="1" t="s">
        <v>360</v>
      </c>
      <c r="AO188" s="1" t="s">
        <v>245</v>
      </c>
      <c r="AP188" s="1" t="s">
        <v>2463</v>
      </c>
      <c r="AQ188" s="1" t="e">
        <f>AE188=#REF!</f>
        <v>#REF!</v>
      </c>
      <c r="AR188" t="s">
        <v>2464</v>
      </c>
      <c r="AS188" s="1" t="str">
        <f>IFERROR(INDEX([1]Apollo!$C$2:$R$2344,MATCH($C188,[1]Apollo!$B$2:$B$2344,0),MATCH(AS$1,[1]Apollo!$C$1:$R$1,0)),"")</f>
        <v/>
      </c>
      <c r="AT188" s="1" t="str">
        <f t="shared" si="13"/>
        <v>https://www.linkedin.com/company/encorainc/</v>
      </c>
      <c r="AU188" s="1" t="str">
        <f t="shared" si="14"/>
        <v>https://www.linkedin.com/company/encorainc//insights</v>
      </c>
      <c r="AV188" t="s">
        <v>112</v>
      </c>
      <c r="AW188" s="1" t="str">
        <f>IFERROR(INDEX([1]Apollo!$C$2:$R$2344,MATCH($C188,[1]Apollo!$B$2:$B$2344,0),MATCH(AW$1,[1]Apollo!$C$1:$R$1,0)),"")</f>
        <v/>
      </c>
      <c r="AX188" s="1" t="e">
        <f>VLOOKUP(AW188,[1]Sheet1!$K$1:$L$4,2,TRUE)</f>
        <v>#N/A</v>
      </c>
      <c r="AY188" t="s">
        <v>114</v>
      </c>
      <c r="AZ188" t="s">
        <v>138</v>
      </c>
      <c r="BA188" s="4">
        <f>INDEX('[1]Glassdoor Scores'!C:C,MATCH($A188,'[1]Glassdoor Scores'!$A:$A,0))</f>
        <v>4.2</v>
      </c>
      <c r="BB188" t="str">
        <f>INDEX('[1]Glassdoor Scores'!B:B,MATCH($A188,'[1]Glassdoor Scores'!$A:$A,0))</f>
        <v>VTS</v>
      </c>
      <c r="BC188">
        <f>INDEX('[1]Glassdoor Scores'!D:D,MATCH($A188,'[1]Glassdoor Scores'!$A:$A,0))</f>
        <v>290</v>
      </c>
      <c r="BD188">
        <f>INDEX('[1]Glassdoor Scores'!E:E,MATCH($A188,'[1]Glassdoor Scores'!$A:$A,0))</f>
        <v>4</v>
      </c>
      <c r="BE188">
        <f>INDEX('[1]Glassdoor Scores'!F:F,MATCH($A188,'[1]Glassdoor Scores'!$A:$A,0))</f>
        <v>3.9</v>
      </c>
      <c r="BF188" s="5">
        <f>INDEX('[1]Glassdoor Scores'!G:G,MATCH($A188,'[1]Glassdoor Scores'!$A:$A,0))</f>
        <v>4.4000000000000004</v>
      </c>
      <c r="BG188" s="5">
        <f>INDEX('[1]Glassdoor Scores'!H:H,MATCH($A188,'[1]Glassdoor Scores'!$A:$A,0))</f>
        <v>0.92</v>
      </c>
      <c r="BH188" t="e">
        <f>BA188&lt;#REF!</f>
        <v>#REF!</v>
      </c>
      <c r="BI188" t="e">
        <f>BB188&gt;#REF!</f>
        <v>#REF!</v>
      </c>
      <c r="BJ188" t="e">
        <f>BC188&gt;#REF!</f>
        <v>#REF!</v>
      </c>
      <c r="BK188" t="e">
        <f>BD188&gt;#REF!</f>
        <v>#REF!</v>
      </c>
      <c r="BL188" t="e">
        <f>BE188&gt;#REF!</f>
        <v>#REF!</v>
      </c>
      <c r="BM188" t="e">
        <f>BF188&gt;#REF!</f>
        <v>#REF!</v>
      </c>
      <c r="BN188" t="s">
        <v>175</v>
      </c>
      <c r="BO188" s="1" t="s">
        <v>2465</v>
      </c>
      <c r="BP188">
        <v>5</v>
      </c>
      <c r="BQ188">
        <v>0</v>
      </c>
      <c r="BR188" s="1" t="s">
        <v>2466</v>
      </c>
      <c r="BS188" t="s">
        <v>2467</v>
      </c>
      <c r="BT188" s="1" t="s">
        <v>2468</v>
      </c>
      <c r="BU188" s="1"/>
      <c r="BV188" s="1"/>
      <c r="BW188" s="1"/>
      <c r="BX188" s="1"/>
      <c r="BY188" s="1"/>
      <c r="BZ188" s="1"/>
      <c r="CA188" s="1"/>
      <c r="CB188" s="1">
        <v>280</v>
      </c>
      <c r="CC188" s="6">
        <v>-0.05</v>
      </c>
      <c r="CD188" s="1">
        <v>7967</v>
      </c>
      <c r="CE188" s="6">
        <v>-0.02</v>
      </c>
      <c r="CF188" s="6">
        <f t="shared" si="15"/>
        <v>3.5144973013681434E-2</v>
      </c>
      <c r="CG188" s="7" t="e">
        <f t="shared" si="16"/>
        <v>#VALUE!</v>
      </c>
      <c r="CH188" s="1">
        <v>1</v>
      </c>
      <c r="CI188">
        <f>IFERROR(IF(AX188=[1]Sheet1!$L$2,VLOOKUP(CB188,[1]Sheet1!$X$3:$Y$7,2,TRUE),IF(AX188=[1]Sheet1!$L$3,VLOOKUP(CB188,[1]Sheet1!$Z$3:$AA$7,2,TRUE),VLOOKUP(CB188,[1]Sheet1!$AB$3:$AC$7,2,TRUE))),0)</f>
        <v>0</v>
      </c>
      <c r="CJ188" s="1">
        <f>IFERROR(VLOOKUP(CC188,[1]Sheet1!$U$3:$V$7,2,TRUE),0)</f>
        <v>2</v>
      </c>
      <c r="CK188" s="1">
        <f>MIN(IFERROR(IF(AX188=[1]Sheet1!$L$2,VLOOKUP(CE188,[1]Sheet1!$N$3:$O$7,2,TRUE),IF(AX188=[1]Sheet1!$L$3,VLOOKUP(CE188,[1]Sheet1!$P$3:$Q$6,2,TRUE),VLOOKUP(CE188,[1]Sheet1!$R$3:$S$6,2,TRUE))),0),INDEX([1]Sheet1!$I:$I,MATCH(CH188,[1]Sheet1!$A:$A,0)))</f>
        <v>0</v>
      </c>
      <c r="CL188" s="15" t="e">
        <f>INDEX([1]Sheet1!D:D,MATCH($CI188,[1]Sheet1!$A:$A,0))</f>
        <v>#N/A</v>
      </c>
      <c r="CM188" s="15" t="e">
        <f>INDEX([1]Sheet1!E:E,MATCH($CI188,[1]Sheet1!$A:$A,0))</f>
        <v>#N/A</v>
      </c>
      <c r="CN188" s="15" t="e">
        <f>INDEX([1]Sheet1!F:F,MATCH($CI188,[1]Sheet1!$A:$A,0))</f>
        <v>#N/A</v>
      </c>
      <c r="CO188" s="15"/>
      <c r="CP188" s="16" t="e">
        <f>MIN(SUMPRODUCT(CI188:CK188,CL188:CN188),INDEX([1]Sheet1!$H:$H,MATCH(CH188,[1]Sheet1!$A:$A,0)))</f>
        <v>#N/A</v>
      </c>
      <c r="CQ188" s="17" t="e">
        <f>SUMIFS([1]Rubric!Y:Y,[1]Rubric!V:V,BN188,[1]Rubric!W:W,P188)</f>
        <v>#VALUE!</v>
      </c>
      <c r="CR188" s="5" t="e">
        <f>INDEX([1]Rubric!D:D,MATCH(BP188,[1]Rubric!#REF!,0))</f>
        <v>#REF!</v>
      </c>
      <c r="CS188" s="5" t="e">
        <f>INDEX([1]Rubric!E:E,MATCH(Q188,[1]Rubric!#REF!,0))</f>
        <v>#REF!</v>
      </c>
      <c r="CT188" s="18" t="e">
        <f>SUM(CQ188:CS188)*[1]Rubric!$A$3</f>
        <v>#VALUE!</v>
      </c>
      <c r="CU188" s="29"/>
    </row>
    <row r="189" spans="1:99" ht="409.5" x14ac:dyDescent="0.25">
      <c r="A189">
        <v>188</v>
      </c>
      <c r="B189" s="21" t="s">
        <v>2469</v>
      </c>
      <c r="C189" t="str">
        <f t="shared" si="12"/>
        <v>188 - Namecheap</v>
      </c>
      <c r="D189">
        <v>0</v>
      </c>
      <c r="E189" t="s">
        <v>2470</v>
      </c>
      <c r="F189" s="1" t="s">
        <v>2471</v>
      </c>
      <c r="G189" s="1" t="str">
        <f>IFERROR(INDEX([1]Apollo!$C$2:$R$2344,MATCH($C189,[1]Apollo!$B$2:$B$2344,0),MATCH(G$1,[1]Apollo!$C$1:$R$1,0)),"")</f>
        <v/>
      </c>
      <c r="H189" s="1" t="s">
        <v>2472</v>
      </c>
      <c r="I189" s="1" t="str">
        <f>IFERROR(INDEX([1]Apollo!$C$2:$R$2344,MATCH($C189,[1]Apollo!$B$2:$B$2344,0),MATCH(I$1,[1]Apollo!$C$1:$R$1,0)),"")</f>
        <v/>
      </c>
      <c r="J189" t="s">
        <v>2473</v>
      </c>
      <c r="K189" s="1" t="str">
        <f>IFERROR(INDEX([1]Apollo!$C$2:$R$2344,MATCH($C189,[1]Apollo!$B$2:$B$2344,0),MATCH(K$1,[1]Apollo!$C$1:$R$1,0)),"")</f>
        <v/>
      </c>
      <c r="L189" s="1" t="str">
        <f>IFERROR(INDEX([1]Apollo!$C$2:$R$2344,MATCH($C189,[1]Apollo!$B$2:$B$2344,0),MATCH(L$1,[1]Apollo!$C$1:$R$1,0)),"")</f>
        <v/>
      </c>
      <c r="M189" s="1" t="s">
        <v>2474</v>
      </c>
      <c r="N189" s="1" t="s">
        <v>2475</v>
      </c>
      <c r="O189" s="1" t="str">
        <f>IFERROR(INDEX([1]Apollo!$C$2:$R$2344,MATCH($C189,[1]Apollo!$B$2:$B$2344,0),MATCH(O$1,[1]Apollo!$C$1:$R$1,0)),"")</f>
        <v/>
      </c>
      <c r="P189" s="1">
        <v>2.5</v>
      </c>
      <c r="Q189" s="1">
        <v>2</v>
      </c>
      <c r="R189" s="12">
        <v>111266</v>
      </c>
      <c r="S189" s="12">
        <v>103653</v>
      </c>
      <c r="T189" s="13">
        <v>36892</v>
      </c>
      <c r="U189" t="s">
        <v>188</v>
      </c>
      <c r="V189" s="1" t="str">
        <f>IFERROR(INDEX([1]Apollo!$C$2:$R$2344,MATCH($C189,[1]Apollo!$B$2:$B$2344,0),MATCH(V$1,[1]Apollo!$C$1:$R$1,0)),"")</f>
        <v/>
      </c>
      <c r="W189" t="s">
        <v>165</v>
      </c>
      <c r="X189" s="1" t="str">
        <f>IFERROR(INDEX([1]Apollo!$C$2:$R$2344,MATCH($C189,[1]Apollo!$B$2:$B$2344,0),MATCH(X$1,[1]Apollo!$C$1:$R$1,0)),"")</f>
        <v/>
      </c>
      <c r="Y189" s="1" t="str">
        <f>IFERROR(INDEX([1]Apollo!$C$2:$R$2344,MATCH($C189,[1]Apollo!$B$2:$B$2344,0),MATCH(Y$1,[1]Apollo!$C$1:$R$1,0)),"")</f>
        <v/>
      </c>
      <c r="Z189" s="1" t="str">
        <f>IFERROR(INDEX([1]Apollo!$C$2:$R$2344,MATCH($C189,[1]Apollo!$B$2:$B$2344,0),MATCH(Z$1,[1]Apollo!$C$1:$R$1,0)),"")</f>
        <v/>
      </c>
      <c r="AA189" s="2" t="str">
        <f>IFERROR(INDEX([1]Apollo!$C$2:$R$2344,MATCH($C189,[1]Apollo!$B$2:$B$2344,0),MATCH(AA$1,[1]Apollo!$C$1:$R$1,0)),"")</f>
        <v/>
      </c>
      <c r="AB189" s="3" t="str">
        <f>IFERROR(INDEX([1]Apollo!$C$2:$R$2344,MATCH($C189,[1]Apollo!$B$2:$B$2344,0),MATCH(AB$1,[1]Apollo!$C$1:$R$1,0)),"")</f>
        <v/>
      </c>
      <c r="AC189" t="s">
        <v>2476</v>
      </c>
      <c r="AD189" s="1" t="str">
        <f>IFERROR(INDEX([1]Apollo!$C$2:$R$2344,MATCH($C189,[1]Apollo!$B$2:$B$2344,0),MATCH(AD$1,[1]Apollo!$C$1:$R$1,0)),"")</f>
        <v/>
      </c>
      <c r="AE189" s="14" t="s">
        <v>2477</v>
      </c>
      <c r="AF189" s="1" t="s">
        <v>1658</v>
      </c>
      <c r="AG189" s="1" t="s">
        <v>169</v>
      </c>
      <c r="AH189" s="1"/>
      <c r="AI189" s="1"/>
      <c r="AJ189" s="14" t="s">
        <v>2477</v>
      </c>
      <c r="AK189" s="1" t="s">
        <v>243</v>
      </c>
      <c r="AL189" s="1" t="s">
        <v>106</v>
      </c>
      <c r="AM189" s="1" t="s">
        <v>2478</v>
      </c>
      <c r="AN189" s="1" t="s">
        <v>360</v>
      </c>
      <c r="AO189" s="1" t="s">
        <v>349</v>
      </c>
      <c r="AP189" s="1" t="s">
        <v>246</v>
      </c>
      <c r="AQ189" s="1" t="e">
        <f>AE189=#REF!</f>
        <v>#REF!</v>
      </c>
      <c r="AR189" t="s">
        <v>2479</v>
      </c>
      <c r="AS189" s="1" t="str">
        <f>IFERROR(INDEX([1]Apollo!$C$2:$R$2344,MATCH($C189,[1]Apollo!$B$2:$B$2344,0),MATCH(AS$1,[1]Apollo!$C$1:$R$1,0)),"")</f>
        <v/>
      </c>
      <c r="AT189" s="1" t="str">
        <f t="shared" si="13"/>
        <v>https://www.linkedin.com/company/namecheap-inc</v>
      </c>
      <c r="AU189" s="1" t="str">
        <f t="shared" si="14"/>
        <v>https://www.linkedin.com/company/namecheap-inc/insights</v>
      </c>
      <c r="AV189" t="s">
        <v>174</v>
      </c>
      <c r="AW189" s="1">
        <v>1800</v>
      </c>
      <c r="AX189" s="1" t="str">
        <f>VLOOKUP(AW189,[1]Sheet1!$K$1:$L$4,2,TRUE)</f>
        <v>&lt;10,000</v>
      </c>
      <c r="AY189" t="s">
        <v>113</v>
      </c>
      <c r="AZ189" t="s">
        <v>113</v>
      </c>
      <c r="BA189" s="23">
        <f>INDEX('[1]Glassdoor Scores'!C:C,MATCH($A189,'[1]Glassdoor Scores'!$A:$A,0))</f>
        <v>4.0999999999999996</v>
      </c>
      <c r="BB189" t="str">
        <f>INDEX('[1]Glassdoor Scores'!B:B,MATCH($A189,'[1]Glassdoor Scores'!$A:$A,0))</f>
        <v>Toast</v>
      </c>
      <c r="BC189">
        <f>INDEX('[1]Glassdoor Scores'!D:D,MATCH($A189,'[1]Glassdoor Scores'!$A:$A,0))</f>
        <v>2100</v>
      </c>
      <c r="BD189">
        <f>INDEX('[1]Glassdoor Scores'!E:E,MATCH($A189,'[1]Glassdoor Scores'!$A:$A,0))</f>
        <v>3.7</v>
      </c>
      <c r="BE189">
        <f>INDEX('[1]Glassdoor Scores'!F:F,MATCH($A189,'[1]Glassdoor Scores'!$A:$A,0))</f>
        <v>3.8</v>
      </c>
      <c r="BF189" s="17">
        <f>INDEX('[1]Glassdoor Scores'!G:G,MATCH($A189,'[1]Glassdoor Scores'!$A:$A,0))</f>
        <v>4.3</v>
      </c>
      <c r="BG189" s="17">
        <f>INDEX('[1]Glassdoor Scores'!H:H,MATCH($A189,'[1]Glassdoor Scores'!$A:$A,0))</f>
        <v>0.89</v>
      </c>
      <c r="BH189" t="e">
        <f>BA189&lt;#REF!</f>
        <v>#REF!</v>
      </c>
      <c r="BI189" t="e">
        <f>BB189&gt;#REF!</f>
        <v>#REF!</v>
      </c>
      <c r="BJ189" t="e">
        <f>BC189&gt;#REF!</f>
        <v>#REF!</v>
      </c>
      <c r="BK189" t="e">
        <f>BD189&gt;#REF!</f>
        <v>#REF!</v>
      </c>
      <c r="BL189" t="e">
        <f>BE189&gt;#REF!</f>
        <v>#REF!</v>
      </c>
      <c r="BM189" t="e">
        <f>BF189&gt;#REF!</f>
        <v>#REF!</v>
      </c>
      <c r="BN189" t="s">
        <v>175</v>
      </c>
      <c r="BO189" s="1" t="s">
        <v>2480</v>
      </c>
      <c r="BP189">
        <v>5</v>
      </c>
      <c r="BQ189">
        <v>0</v>
      </c>
      <c r="BR189" s="1" t="s">
        <v>2481</v>
      </c>
      <c r="BS189" t="s">
        <v>2482</v>
      </c>
      <c r="BT189" s="1" t="s">
        <v>2483</v>
      </c>
      <c r="BU189" s="1"/>
      <c r="BV189" s="1"/>
      <c r="BW189" s="1"/>
      <c r="BX189" s="1"/>
      <c r="BY189" s="1"/>
      <c r="BZ189" s="1"/>
      <c r="CA189" s="1"/>
      <c r="CB189" s="1">
        <v>2</v>
      </c>
      <c r="CC189" s="6">
        <v>2</v>
      </c>
      <c r="CD189" s="1">
        <v>1633</v>
      </c>
      <c r="CE189" s="6">
        <v>-0.01</v>
      </c>
      <c r="CF189" s="6">
        <f t="shared" si="15"/>
        <v>1.224739742804654E-3</v>
      </c>
      <c r="CG189" s="7">
        <f t="shared" si="16"/>
        <v>0.90722222222222226</v>
      </c>
      <c r="CH189" s="1">
        <v>1</v>
      </c>
      <c r="CI189">
        <f>IFERROR(IF(AX189=[1]Sheet1!$L$2,VLOOKUP(CB189,[1]Sheet1!$X$3:$Y$7,2,TRUE),IF(AX189=[1]Sheet1!$L$3,VLOOKUP(CB189,[1]Sheet1!$Z$3:$AA$7,2,TRUE),VLOOKUP(CB189,[1]Sheet1!$AB$3:$AC$7,2,TRUE))),0)</f>
        <v>1</v>
      </c>
      <c r="CJ189" s="1">
        <f>IFERROR(VLOOKUP(CC189,[1]Sheet1!$U$3:$V$7,2,TRUE),0)</f>
        <v>5</v>
      </c>
      <c r="CK189" s="1">
        <f>MIN(IFERROR(IF(AX189=[1]Sheet1!$L$2,VLOOKUP(CE189,[1]Sheet1!$N$3:$O$7,2,TRUE),IF(AX189=[1]Sheet1!$L$3,VLOOKUP(CE189,[1]Sheet1!$P$3:$Q$6,2,TRUE),VLOOKUP(CE189,[1]Sheet1!$R$3:$S$6,2,TRUE))),0),INDEX([1]Sheet1!$I:$I,MATCH(CH189,[1]Sheet1!$A:$A,0)))</f>
        <v>2</v>
      </c>
      <c r="CL189" s="15">
        <f>INDEX([1]Sheet1!D:D,MATCH($CI189,[1]Sheet1!$A:$A,0))</f>
        <v>0</v>
      </c>
      <c r="CM189" s="15">
        <f>INDEX([1]Sheet1!E:E,MATCH($CI189,[1]Sheet1!$A:$A,0))</f>
        <v>0.33333333333333331</v>
      </c>
      <c r="CN189" s="15">
        <f>INDEX([1]Sheet1!F:F,MATCH($CI189,[1]Sheet1!$A:$A,0))</f>
        <v>0.33333333333333331</v>
      </c>
      <c r="CO189" s="15"/>
      <c r="CP189" s="16">
        <f>IF(COUNTA(CO189)&gt;0,MIN(MIN(SUMPRODUCT(CI189:CK189,CL189:CN189),INDEX([1]Sheet1!$H:$H,MATCH(CH189,[1]Sheet1!$A:$A,0)))+1,5),MIN(SUMPRODUCT(CI189:CK189,CL189:CN189),INDEX([1]Sheet1!$H:$H,MATCH(CH189,[1]Sheet1!$A:$A,0))))</f>
        <v>2.333333333333333</v>
      </c>
      <c r="CQ189" s="17" t="e">
        <f>SUMIFS([1]Rubric!Y:Y,[1]Rubric!V:V,BN189,[1]Rubric!W:W,P189)</f>
        <v>#VALUE!</v>
      </c>
      <c r="CR189" s="17" t="e">
        <f>INDEX([1]Rubric!D:D,MATCH(BP189,[1]Rubric!#REF!,0))</f>
        <v>#REF!</v>
      </c>
      <c r="CS189" s="17" t="e">
        <f>INDEX([1]Rubric!E:E,MATCH(Q189,[1]Rubric!#REF!,0))</f>
        <v>#REF!</v>
      </c>
      <c r="CT189" s="18" t="e">
        <f>SUM(CQ189:CS189)*[1]Rubric!$A$3</f>
        <v>#VALUE!</v>
      </c>
      <c r="CU189" s="29"/>
    </row>
    <row r="190" spans="1:99" ht="409.5" x14ac:dyDescent="0.25">
      <c r="A190">
        <v>189</v>
      </c>
      <c r="B190" t="s">
        <v>2484</v>
      </c>
      <c r="C190" t="str">
        <f t="shared" si="12"/>
        <v>189 - Microsoft</v>
      </c>
      <c r="D190">
        <v>0</v>
      </c>
      <c r="E190" t="s">
        <v>2485</v>
      </c>
      <c r="F190" s="1" t="s">
        <v>2486</v>
      </c>
      <c r="G190" s="1" t="str">
        <f>IFERROR(INDEX([1]Apollo!$C$2:$R$2344,MATCH($C190,[1]Apollo!$B$2:$B$2344,0),MATCH(G$1,[1]Apollo!$C$1:$R$1,0)),"")</f>
        <v/>
      </c>
      <c r="H190" s="1"/>
      <c r="I190" s="1" t="str">
        <f>IFERROR(INDEX([1]Apollo!$C$2:$R$2344,MATCH($C190,[1]Apollo!$B$2:$B$2344,0),MATCH(I$1,[1]Apollo!$C$1:$R$1,0)),"")</f>
        <v/>
      </c>
      <c r="J190" t="s">
        <v>2487</v>
      </c>
      <c r="K190" s="1" t="str">
        <f>IFERROR(INDEX([1]Apollo!$C$2:$R$2344,MATCH($C190,[1]Apollo!$B$2:$B$2344,0),MATCH(K$1,[1]Apollo!$C$1:$R$1,0)),"")</f>
        <v/>
      </c>
      <c r="L190" s="1" t="str">
        <f>IFERROR(INDEX([1]Apollo!$C$2:$R$2344,MATCH($C190,[1]Apollo!$B$2:$B$2344,0),MATCH(L$1,[1]Apollo!$C$1:$R$1,0)),"")</f>
        <v/>
      </c>
      <c r="M190" s="1" t="s">
        <v>2488</v>
      </c>
      <c r="N190" s="1" t="s">
        <v>2489</v>
      </c>
      <c r="O190" s="1" t="str">
        <f>IFERROR(INDEX([1]Apollo!$C$2:$R$2344,MATCH($C190,[1]Apollo!$B$2:$B$2344,0),MATCH(O$1,[1]Apollo!$C$1:$R$1,0)),"")</f>
        <v/>
      </c>
      <c r="P190" s="1">
        <v>2</v>
      </c>
      <c r="Q190" s="1">
        <v>2</v>
      </c>
      <c r="R190" s="12">
        <v>18545</v>
      </c>
      <c r="S190" s="12">
        <v>16444</v>
      </c>
      <c r="T190" s="13">
        <v>27488</v>
      </c>
      <c r="U190" t="s">
        <v>99</v>
      </c>
      <c r="V190" s="1" t="str">
        <f>IFERROR(INDEX([1]Apollo!$C$2:$R$2344,MATCH($C190,[1]Apollo!$B$2:$B$2344,0),MATCH(V$1,[1]Apollo!$C$1:$R$1,0)),"")</f>
        <v/>
      </c>
      <c r="W190" t="s">
        <v>127</v>
      </c>
      <c r="X190" s="1" t="str">
        <f>IFERROR(INDEX([1]Apollo!$C$2:$R$2344,MATCH($C190,[1]Apollo!$B$2:$B$2344,0),MATCH(X$1,[1]Apollo!$C$1:$R$1,0)),"")</f>
        <v/>
      </c>
      <c r="Y190" s="1" t="str">
        <f>IFERROR(INDEX([1]Apollo!$C$2:$R$2344,MATCH($C190,[1]Apollo!$B$2:$B$2344,0),MATCH(Y$1,[1]Apollo!$C$1:$R$1,0)),"")</f>
        <v/>
      </c>
      <c r="Z190" s="1" t="str">
        <f>IFERROR(INDEX([1]Apollo!$C$2:$R$2344,MATCH($C190,[1]Apollo!$B$2:$B$2344,0),MATCH(Z$1,[1]Apollo!$C$1:$R$1,0)),"")</f>
        <v/>
      </c>
      <c r="AA190" s="2" t="str">
        <f>IFERROR(INDEX([1]Apollo!$C$2:$R$2344,MATCH($C190,[1]Apollo!$B$2:$B$2344,0),MATCH(AA$1,[1]Apollo!$C$1:$R$1,0)),"")</f>
        <v/>
      </c>
      <c r="AB190" s="3" t="str">
        <f>IFERROR(INDEX([1]Apollo!$C$2:$R$2344,MATCH($C190,[1]Apollo!$B$2:$B$2344,0),MATCH(AB$1,[1]Apollo!$C$1:$R$1,0)),"")</f>
        <v/>
      </c>
      <c r="AC190" t="s">
        <v>2490</v>
      </c>
      <c r="AD190" s="1" t="str">
        <f>IFERROR(INDEX([1]Apollo!$C$2:$R$2344,MATCH($C190,[1]Apollo!$B$2:$B$2344,0),MATCH(AD$1,[1]Apollo!$C$1:$R$1,0)),"")</f>
        <v/>
      </c>
      <c r="AE190" s="14" t="s">
        <v>2491</v>
      </c>
      <c r="AF190" s="1" t="s">
        <v>1798</v>
      </c>
      <c r="AG190" s="1" t="s">
        <v>103</v>
      </c>
      <c r="AH190" s="1"/>
      <c r="AI190" s="1"/>
      <c r="AJ190" s="14" t="s">
        <v>2492</v>
      </c>
      <c r="AK190" s="1" t="s">
        <v>311</v>
      </c>
      <c r="AL190" s="1" t="s">
        <v>2493</v>
      </c>
      <c r="AM190" s="1" t="s">
        <v>151</v>
      </c>
      <c r="AN190" s="1" t="s">
        <v>2494</v>
      </c>
      <c r="AO190" s="1" t="s">
        <v>582</v>
      </c>
      <c r="AP190" s="1" t="s">
        <v>2495</v>
      </c>
      <c r="AQ190" s="1" t="e">
        <f>AE190=#REF!</f>
        <v>#REF!</v>
      </c>
      <c r="AR190" t="s">
        <v>2496</v>
      </c>
      <c r="AS190" s="1" t="str">
        <f>IFERROR(INDEX([1]Apollo!$C$2:$R$2344,MATCH($C190,[1]Apollo!$B$2:$B$2344,0),MATCH(AS$1,[1]Apollo!$C$1:$R$1,0)),"")</f>
        <v/>
      </c>
      <c r="AT190" s="1" t="str">
        <f t="shared" si="13"/>
        <v>https://www.linkedin.com/company/microsoft</v>
      </c>
      <c r="AU190" s="1" t="str">
        <f t="shared" si="14"/>
        <v>https://www.linkedin.com/company/microsoft/insights</v>
      </c>
      <c r="AV190" t="s">
        <v>137</v>
      </c>
      <c r="AW190" s="1" t="str">
        <f>IFERROR(INDEX([1]Apollo!$C$2:$R$2344,MATCH($C190,[1]Apollo!$B$2:$B$2344,0),MATCH(AW$1,[1]Apollo!$C$1:$R$1,0)),"")</f>
        <v/>
      </c>
      <c r="AX190" s="1" t="e">
        <f>VLOOKUP(AW190,[1]Sheet1!$K$1:$L$4,2,TRUE)</f>
        <v>#N/A</v>
      </c>
      <c r="AY190" t="s">
        <v>114</v>
      </c>
      <c r="AZ190" t="s">
        <v>138</v>
      </c>
      <c r="BA190" s="4">
        <f>INDEX('[1]Glassdoor Scores'!C:C,MATCH($A190,'[1]Glassdoor Scores'!$A:$A,0))</f>
        <v>4.2</v>
      </c>
      <c r="BB190" t="str">
        <f>INDEX('[1]Glassdoor Scores'!B:B,MATCH($A190,'[1]Glassdoor Scores'!$A:$A,0))</f>
        <v>Birdeye</v>
      </c>
      <c r="BC190">
        <f>INDEX('[1]Glassdoor Scores'!D:D,MATCH($A190,'[1]Glassdoor Scores'!$A:$A,0))</f>
        <v>850</v>
      </c>
      <c r="BD190">
        <f>INDEX('[1]Glassdoor Scores'!E:E,MATCH($A190,'[1]Glassdoor Scores'!$A:$A,0))</f>
        <v>3.9</v>
      </c>
      <c r="BE190">
        <f>INDEX('[1]Glassdoor Scores'!F:F,MATCH($A190,'[1]Glassdoor Scores'!$A:$A,0))</f>
        <v>4</v>
      </c>
      <c r="BF190" s="5">
        <f>INDEX('[1]Glassdoor Scores'!G:G,MATCH($A190,'[1]Glassdoor Scores'!$A:$A,0))</f>
        <v>4.3</v>
      </c>
      <c r="BG190" s="5">
        <f>INDEX('[1]Glassdoor Scores'!H:H,MATCH($A190,'[1]Glassdoor Scores'!$A:$A,0))</f>
        <v>0.91</v>
      </c>
      <c r="BH190" t="e">
        <f>BA190&lt;#REF!</f>
        <v>#REF!</v>
      </c>
      <c r="BI190" t="e">
        <f>BB190&gt;#REF!</f>
        <v>#REF!</v>
      </c>
      <c r="BJ190" t="e">
        <f>BC190&gt;#REF!</f>
        <v>#REF!</v>
      </c>
      <c r="BK190" t="e">
        <f>BD190&gt;#REF!</f>
        <v>#REF!</v>
      </c>
      <c r="BL190" t="e">
        <f>BE190&gt;#REF!</f>
        <v>#REF!</v>
      </c>
      <c r="BM190" t="e">
        <f>BF190&gt;#REF!</f>
        <v>#REF!</v>
      </c>
      <c r="BN190" t="s">
        <v>115</v>
      </c>
      <c r="BO190" s="1" t="s">
        <v>2497</v>
      </c>
      <c r="BP190">
        <v>4</v>
      </c>
      <c r="BQ190">
        <v>2</v>
      </c>
      <c r="BR190" s="1" t="s">
        <v>2498</v>
      </c>
      <c r="BS190" t="s">
        <v>2499</v>
      </c>
      <c r="BT190" s="1" t="s">
        <v>2500</v>
      </c>
      <c r="BU190" s="1"/>
      <c r="BV190" s="1"/>
      <c r="BW190" s="1"/>
      <c r="BX190" s="1"/>
      <c r="BY190" s="1"/>
      <c r="BZ190" s="1"/>
      <c r="CA190" s="1"/>
      <c r="CB190" s="1">
        <v>4419</v>
      </c>
      <c r="CC190" s="6">
        <v>-0.61</v>
      </c>
      <c r="CD190" s="1">
        <v>230833</v>
      </c>
      <c r="CE190" s="6">
        <v>0</v>
      </c>
      <c r="CF190" s="6">
        <f t="shared" si="15"/>
        <v>1.9143709954815818E-2</v>
      </c>
      <c r="CG190" s="7" t="e">
        <f t="shared" si="16"/>
        <v>#VALUE!</v>
      </c>
      <c r="CH190" s="1">
        <v>1</v>
      </c>
      <c r="CI190">
        <f>IFERROR(IF(AX190=[1]Sheet1!$L$2,VLOOKUP(CB190,[1]Sheet1!$X$3:$Y$7,2,TRUE),IF(AX190=[1]Sheet1!$L$3,VLOOKUP(CB190,[1]Sheet1!$Z$3:$AA$7,2,TRUE),VLOOKUP(CB190,[1]Sheet1!$AB$3:$AC$7,2,TRUE))),0)</f>
        <v>0</v>
      </c>
      <c r="CJ190" s="1">
        <f>IFERROR(VLOOKUP(CC190,[1]Sheet1!$U$3:$V$7,2,TRUE),0)</f>
        <v>0</v>
      </c>
      <c r="CK190" s="1">
        <f>MIN(IFERROR(IF(AX190=[1]Sheet1!$L$2,VLOOKUP(CE190,[1]Sheet1!$N$3:$O$7,2,TRUE),IF(AX190=[1]Sheet1!$L$3,VLOOKUP(CE190,[1]Sheet1!$P$3:$Q$6,2,TRUE),VLOOKUP(CE190,[1]Sheet1!$R$3:$S$6,2,TRUE))),0),INDEX([1]Sheet1!$I:$I,MATCH(CH190,[1]Sheet1!$A:$A,0)))</f>
        <v>0</v>
      </c>
      <c r="CL190" s="15" t="e">
        <f>INDEX([1]Sheet1!D:D,MATCH($CI190,[1]Sheet1!$A:$A,0))</f>
        <v>#N/A</v>
      </c>
      <c r="CM190" s="15" t="e">
        <f>INDEX([1]Sheet1!E:E,MATCH($CI190,[1]Sheet1!$A:$A,0))</f>
        <v>#N/A</v>
      </c>
      <c r="CN190" s="15" t="e">
        <f>INDEX([1]Sheet1!F:F,MATCH($CI190,[1]Sheet1!$A:$A,0))</f>
        <v>#N/A</v>
      </c>
      <c r="CO190" s="15"/>
      <c r="CP190" s="16" t="e">
        <f>MIN(SUMPRODUCT(CI190:CK190,CL190:CN190),INDEX([1]Sheet1!$H:$H,MATCH(CH190,[1]Sheet1!$A:$A,0)))</f>
        <v>#N/A</v>
      </c>
      <c r="CQ190" s="17" t="e">
        <f>SUMIFS([1]Rubric!Y:Y,[1]Rubric!V:V,BN190,[1]Rubric!W:W,P190)</f>
        <v>#VALUE!</v>
      </c>
      <c r="CR190" s="5" t="e">
        <f>INDEX([1]Rubric!D:D,MATCH(BP190,[1]Rubric!#REF!,0))</f>
        <v>#REF!</v>
      </c>
      <c r="CS190" s="5" t="e">
        <f>INDEX([1]Rubric!E:E,MATCH(Q190,[1]Rubric!#REF!,0))</f>
        <v>#REF!</v>
      </c>
      <c r="CT190" s="18" t="e">
        <f>SUM(CQ190:CS190)*[1]Rubric!$A$3</f>
        <v>#VALUE!</v>
      </c>
      <c r="CU190" s="29"/>
    </row>
    <row r="191" spans="1:99" ht="409.5" x14ac:dyDescent="0.25">
      <c r="A191">
        <v>190</v>
      </c>
      <c r="B191" s="21" t="s">
        <v>2501</v>
      </c>
      <c r="C191" t="str">
        <f t="shared" si="12"/>
        <v>190 - Cart.com</v>
      </c>
      <c r="D191">
        <v>0</v>
      </c>
      <c r="E191" t="s">
        <v>2502</v>
      </c>
      <c r="F191" s="1" t="s">
        <v>2503</v>
      </c>
      <c r="G191" s="1" t="str">
        <f>IFERROR(INDEX([1]Apollo!$C$2:$R$2344,MATCH($C191,[1]Apollo!$B$2:$B$2344,0),MATCH(G$1,[1]Apollo!$C$1:$R$1,0)),"")</f>
        <v/>
      </c>
      <c r="H191" s="1"/>
      <c r="I191" s="1" t="str">
        <f>IFERROR(INDEX([1]Apollo!$C$2:$R$2344,MATCH($C191,[1]Apollo!$B$2:$B$2344,0),MATCH(I$1,[1]Apollo!$C$1:$R$1,0)),"")</f>
        <v/>
      </c>
      <c r="J191" t="s">
        <v>2504</v>
      </c>
      <c r="K191" s="1" t="str">
        <f>IFERROR(INDEX([1]Apollo!$C$2:$R$2344,MATCH($C191,[1]Apollo!$B$2:$B$2344,0),MATCH(K$1,[1]Apollo!$C$1:$R$1,0)),"")</f>
        <v/>
      </c>
      <c r="L191" s="1" t="str">
        <f>IFERROR(INDEX([1]Apollo!$C$2:$R$2344,MATCH($C191,[1]Apollo!$B$2:$B$2344,0),MATCH(L$1,[1]Apollo!$C$1:$R$1,0)),"")</f>
        <v/>
      </c>
      <c r="M191" s="1" t="s">
        <v>2505</v>
      </c>
      <c r="N191" s="1" t="s">
        <v>2506</v>
      </c>
      <c r="O191" s="1" t="str">
        <f>IFERROR(INDEX([1]Apollo!$C$2:$R$2344,MATCH($C191,[1]Apollo!$B$2:$B$2344,0),MATCH(O$1,[1]Apollo!$C$1:$R$1,0)),"")</f>
        <v/>
      </c>
      <c r="P191" s="1">
        <v>4</v>
      </c>
      <c r="Q191" s="1">
        <v>4</v>
      </c>
      <c r="R191" s="12">
        <v>18270</v>
      </c>
      <c r="S191" s="12">
        <v>16188</v>
      </c>
      <c r="T191" s="13">
        <v>44075</v>
      </c>
      <c r="U191" t="s">
        <v>327</v>
      </c>
      <c r="V191" s="1" t="str">
        <f>IFERROR(INDEX([1]Apollo!$C$2:$R$2344,MATCH($C191,[1]Apollo!$B$2:$B$2344,0),MATCH(V$1,[1]Apollo!$C$1:$R$1,0)),"")</f>
        <v/>
      </c>
      <c r="W191" t="s">
        <v>165</v>
      </c>
      <c r="X191" s="1" t="str">
        <f>IFERROR(INDEX([1]Apollo!$C$2:$R$2344,MATCH($C191,[1]Apollo!$B$2:$B$2344,0),MATCH(X$1,[1]Apollo!$C$1:$R$1,0)),"")</f>
        <v/>
      </c>
      <c r="Y191" s="1" t="str">
        <f>IFERROR(INDEX([1]Apollo!$C$2:$R$2344,MATCH($C191,[1]Apollo!$B$2:$B$2344,0),MATCH(Y$1,[1]Apollo!$C$1:$R$1,0)),"")</f>
        <v/>
      </c>
      <c r="Z191" s="1" t="str">
        <f>IFERROR(INDEX([1]Apollo!$C$2:$R$2344,MATCH($C191,[1]Apollo!$B$2:$B$2344,0),MATCH(Z$1,[1]Apollo!$C$1:$R$1,0)),"")</f>
        <v/>
      </c>
      <c r="AA191" s="2" t="str">
        <f>IFERROR(INDEX([1]Apollo!$C$2:$R$2344,MATCH($C191,[1]Apollo!$B$2:$B$2344,0),MATCH(AA$1,[1]Apollo!$C$1:$R$1,0)),"")</f>
        <v/>
      </c>
      <c r="AB191" s="3" t="str">
        <f>IFERROR(INDEX([1]Apollo!$C$2:$R$2344,MATCH($C191,[1]Apollo!$B$2:$B$2344,0),MATCH(AB$1,[1]Apollo!$C$1:$R$1,0)),"")</f>
        <v/>
      </c>
      <c r="AC191" t="s">
        <v>2507</v>
      </c>
      <c r="AD191" s="1" t="str">
        <f>IFERROR(INDEX([1]Apollo!$C$2:$R$2344,MATCH($C191,[1]Apollo!$B$2:$B$2344,0),MATCH(AD$1,[1]Apollo!$C$1:$R$1,0)),"")</f>
        <v/>
      </c>
      <c r="AE191" s="14" t="s">
        <v>2508</v>
      </c>
      <c r="AF191" s="1" t="s">
        <v>168</v>
      </c>
      <c r="AG191" s="1" t="s">
        <v>169</v>
      </c>
      <c r="AH191" s="1"/>
      <c r="AI191" s="1"/>
      <c r="AJ191" s="14" t="s">
        <v>2509</v>
      </c>
      <c r="AK191" s="1" t="s">
        <v>149</v>
      </c>
      <c r="AL191" s="1" t="s">
        <v>203</v>
      </c>
      <c r="AM191" s="1" t="s">
        <v>2510</v>
      </c>
      <c r="AN191" s="1" t="s">
        <v>106</v>
      </c>
      <c r="AO191" s="1" t="s">
        <v>152</v>
      </c>
      <c r="AP191" s="1" t="s">
        <v>219</v>
      </c>
      <c r="AQ191" s="1" t="e">
        <f>AE191=#REF!</f>
        <v>#REF!</v>
      </c>
      <c r="AR191" t="s">
        <v>2511</v>
      </c>
      <c r="AS191" s="1" t="str">
        <f>IFERROR(INDEX([1]Apollo!$C$2:$R$2344,MATCH($C191,[1]Apollo!$B$2:$B$2344,0),MATCH(AS$1,[1]Apollo!$C$1:$R$1,0)),"")</f>
        <v/>
      </c>
      <c r="AT191" s="1" t="str">
        <f t="shared" si="13"/>
        <v>https://www.linkedin.com/company/cartdotcom</v>
      </c>
      <c r="AU191" s="1" t="str">
        <f t="shared" si="14"/>
        <v>https://www.linkedin.com/company/cartdotcom/insights</v>
      </c>
      <c r="AV191" t="s">
        <v>174</v>
      </c>
      <c r="AW191" s="1">
        <v>1100</v>
      </c>
      <c r="AX191" s="1" t="str">
        <f>VLOOKUP(AW191,[1]Sheet1!$K$1:$L$4,2,TRUE)</f>
        <v>&lt;10,000</v>
      </c>
      <c r="AY191" t="s">
        <v>114</v>
      </c>
      <c r="AZ191" t="s">
        <v>114</v>
      </c>
      <c r="BA191" s="23">
        <f>INDEX('[1]Glassdoor Scores'!C:C,MATCH($A191,'[1]Glassdoor Scores'!$A:$A,0))</f>
        <v>4.0999999999999996</v>
      </c>
      <c r="BB191" t="str">
        <f>INDEX('[1]Glassdoor Scores'!B:B,MATCH($A191,'[1]Glassdoor Scores'!$A:$A,0))</f>
        <v>Optimizely</v>
      </c>
      <c r="BC191">
        <f>INDEX('[1]Glassdoor Scores'!D:D,MATCH($A191,'[1]Glassdoor Scores'!$A:$A,0))</f>
        <v>720</v>
      </c>
      <c r="BD191">
        <f>INDEX('[1]Glassdoor Scores'!E:E,MATCH($A191,'[1]Glassdoor Scores'!$A:$A,0))</f>
        <v>3.9</v>
      </c>
      <c r="BE191">
        <f>INDEX('[1]Glassdoor Scores'!F:F,MATCH($A191,'[1]Glassdoor Scores'!$A:$A,0))</f>
        <v>3.8</v>
      </c>
      <c r="BF191" s="17">
        <f>INDEX('[1]Glassdoor Scores'!G:G,MATCH($A191,'[1]Glassdoor Scores'!$A:$A,0))</f>
        <v>4.2</v>
      </c>
      <c r="BG191" s="17">
        <f>INDEX('[1]Glassdoor Scores'!H:H,MATCH($A191,'[1]Glassdoor Scores'!$A:$A,0))</f>
        <v>0.88</v>
      </c>
      <c r="BH191" t="e">
        <f>BA191&lt;#REF!</f>
        <v>#REF!</v>
      </c>
      <c r="BI191" t="e">
        <f>BB191&gt;#REF!</f>
        <v>#REF!</v>
      </c>
      <c r="BJ191" t="e">
        <f>BC191&gt;#REF!</f>
        <v>#REF!</v>
      </c>
      <c r="BK191" t="e">
        <f>BD191&gt;#REF!</f>
        <v>#REF!</v>
      </c>
      <c r="BL191" t="e">
        <f>BE191&gt;#REF!</f>
        <v>#REF!</v>
      </c>
      <c r="BM191" t="e">
        <f>BF191&gt;#REF!</f>
        <v>#REF!</v>
      </c>
      <c r="BN191" t="s">
        <v>440</v>
      </c>
      <c r="BO191" s="1" t="s">
        <v>2512</v>
      </c>
      <c r="BP191">
        <v>4</v>
      </c>
      <c r="BQ191">
        <v>0</v>
      </c>
      <c r="BR191" s="1" t="s">
        <v>2513</v>
      </c>
      <c r="BS191" t="s">
        <v>2514</v>
      </c>
      <c r="BT191" s="1" t="s">
        <v>2515</v>
      </c>
      <c r="BU191" s="1"/>
      <c r="BV191" s="1"/>
      <c r="BW191" s="1"/>
      <c r="BX191" s="1"/>
      <c r="BY191" s="1"/>
      <c r="BZ191" s="1"/>
      <c r="CA191" s="1"/>
      <c r="CB191" s="1">
        <v>59</v>
      </c>
      <c r="CC191" s="5">
        <v>0.05</v>
      </c>
      <c r="CD191" s="1">
        <v>874</v>
      </c>
      <c r="CE191" s="5">
        <v>0</v>
      </c>
      <c r="CF191" s="6">
        <f t="shared" si="15"/>
        <v>6.7505720823798632E-2</v>
      </c>
      <c r="CG191" s="7">
        <f t="shared" si="16"/>
        <v>0.79454545454545455</v>
      </c>
      <c r="CH191" s="1">
        <v>1</v>
      </c>
      <c r="CI191">
        <f>IFERROR(IF(AX191=[1]Sheet1!$L$2,VLOOKUP(CB191,[1]Sheet1!$X$3:$Y$7,2,TRUE),IF(AX191=[1]Sheet1!$L$3,VLOOKUP(CB191,[1]Sheet1!$Z$3:$AA$7,2,TRUE),VLOOKUP(CB191,[1]Sheet1!$AB$3:$AC$7,2,TRUE))),0)</f>
        <v>3</v>
      </c>
      <c r="CJ191" s="1">
        <f>IFERROR(VLOOKUP(CC191,[1]Sheet1!$U$3:$V$7,2,TRUE),0)</f>
        <v>3</v>
      </c>
      <c r="CK191" s="1">
        <f>MIN(IFERROR(IF(AX191=[1]Sheet1!$L$2,VLOOKUP(CE191,[1]Sheet1!$N$3:$O$7,2,TRUE),IF(AX191=[1]Sheet1!$L$3,VLOOKUP(CE191,[1]Sheet1!$P$3:$Q$6,2,TRUE),VLOOKUP(CE191,[1]Sheet1!$R$3:$S$6,2,TRUE))),0),INDEX([1]Sheet1!$I:$I,MATCH(CH191,[1]Sheet1!$A:$A,0)))</f>
        <v>2</v>
      </c>
      <c r="CL191" s="15">
        <f>INDEX([1]Sheet1!D:D,MATCH($CI191,[1]Sheet1!$A:$A,0))</f>
        <v>0</v>
      </c>
      <c r="CM191" s="15">
        <f>INDEX([1]Sheet1!E:E,MATCH($CI191,[1]Sheet1!$A:$A,0))</f>
        <v>0</v>
      </c>
      <c r="CN191" s="15">
        <f>INDEX([1]Sheet1!F:F,MATCH($CI191,[1]Sheet1!$A:$A,0))</f>
        <v>0</v>
      </c>
      <c r="CO191" s="15"/>
      <c r="CP191" s="16">
        <f>IF(COUNTA(CO191)&gt;0,MIN(MIN(SUMPRODUCT(CI191:CK191,CL191:CN191),INDEX([1]Sheet1!$H:$H,MATCH(CH191,[1]Sheet1!$A:$A,0)))+1,5),MIN(SUMPRODUCT(CI191:CK191,CL191:CN191),INDEX([1]Sheet1!$H:$H,MATCH(CH191,[1]Sheet1!$A:$A,0))))</f>
        <v>0</v>
      </c>
      <c r="CQ191" s="17" t="e">
        <f>SUMIFS([1]Rubric!Y:Y,[1]Rubric!V:V,BN191,[1]Rubric!W:W,P191)</f>
        <v>#VALUE!</v>
      </c>
      <c r="CR191" s="17" t="e">
        <f>INDEX([1]Rubric!D:D,MATCH(BP191,[1]Rubric!#REF!,0))</f>
        <v>#REF!</v>
      </c>
      <c r="CS191" s="17" t="e">
        <f>INDEX([1]Rubric!E:E,MATCH(Q191,[1]Rubric!#REF!,0))</f>
        <v>#REF!</v>
      </c>
      <c r="CT191" s="18" t="e">
        <f>SUM(CQ191:CS191)*[1]Rubric!$A$3</f>
        <v>#VALUE!</v>
      </c>
      <c r="CU191" s="29"/>
    </row>
    <row r="192" spans="1:99" ht="409.5" x14ac:dyDescent="0.25">
      <c r="A192">
        <v>191</v>
      </c>
      <c r="B192" s="21" t="s">
        <v>2516</v>
      </c>
      <c r="C192" t="str">
        <f t="shared" si="12"/>
        <v>191 - Bumble</v>
      </c>
      <c r="D192">
        <v>0</v>
      </c>
      <c r="E192" t="s">
        <v>2517</v>
      </c>
      <c r="F192" s="1" t="s">
        <v>2518</v>
      </c>
      <c r="G192" s="1" t="str">
        <f>IFERROR(INDEX([1]Apollo!$C$2:$R$2344,MATCH($C192,[1]Apollo!$B$2:$B$2344,0),MATCH(G$1,[1]Apollo!$C$1:$R$1,0)),"")</f>
        <v/>
      </c>
      <c r="H192" s="1"/>
      <c r="I192" s="1" t="str">
        <f>IFERROR(INDEX([1]Apollo!$C$2:$R$2344,MATCH($C192,[1]Apollo!$B$2:$B$2344,0),MATCH(I$1,[1]Apollo!$C$1:$R$1,0)),"")</f>
        <v/>
      </c>
      <c r="J192" t="s">
        <v>415</v>
      </c>
      <c r="K192" s="1" t="str">
        <f>IFERROR(INDEX([1]Apollo!$C$2:$R$2344,MATCH($C192,[1]Apollo!$B$2:$B$2344,0),MATCH(K$1,[1]Apollo!$C$1:$R$1,0)),"")</f>
        <v/>
      </c>
      <c r="L192" s="1" t="str">
        <f>IFERROR(INDEX([1]Apollo!$C$2:$R$2344,MATCH($C192,[1]Apollo!$B$2:$B$2344,0),MATCH(L$1,[1]Apollo!$C$1:$R$1,0)),"")</f>
        <v/>
      </c>
      <c r="M192" s="1" t="s">
        <v>2519</v>
      </c>
      <c r="N192" s="1" t="s">
        <v>2520</v>
      </c>
      <c r="O192" s="1" t="str">
        <f>IFERROR(INDEX([1]Apollo!$C$2:$R$2344,MATCH($C192,[1]Apollo!$B$2:$B$2344,0),MATCH(O$1,[1]Apollo!$C$1:$R$1,0)),"")</f>
        <v/>
      </c>
      <c r="P192" s="1">
        <v>4</v>
      </c>
      <c r="Q192" s="1">
        <v>1</v>
      </c>
      <c r="R192" s="12">
        <v>9024</v>
      </c>
      <c r="S192" s="12">
        <v>7754</v>
      </c>
      <c r="T192" s="13">
        <v>41640</v>
      </c>
      <c r="U192" t="s">
        <v>188</v>
      </c>
      <c r="V192" s="1" t="str">
        <f>IFERROR(INDEX([1]Apollo!$C$2:$R$2344,MATCH($C192,[1]Apollo!$B$2:$B$2344,0),MATCH(V$1,[1]Apollo!$C$1:$R$1,0)),"")</f>
        <v/>
      </c>
      <c r="W192" t="s">
        <v>100</v>
      </c>
      <c r="X192" s="1" t="str">
        <f>IFERROR(INDEX([1]Apollo!$C$2:$R$2344,MATCH($C192,[1]Apollo!$B$2:$B$2344,0),MATCH(X$1,[1]Apollo!$C$1:$R$1,0)),"")</f>
        <v/>
      </c>
      <c r="Y192" s="1" t="str">
        <f>IFERROR(INDEX([1]Apollo!$C$2:$R$2344,MATCH($C192,[1]Apollo!$B$2:$B$2344,0),MATCH(Y$1,[1]Apollo!$C$1:$R$1,0)),"")</f>
        <v/>
      </c>
      <c r="Z192" s="1" t="str">
        <f>IFERROR(INDEX([1]Apollo!$C$2:$R$2344,MATCH($C192,[1]Apollo!$B$2:$B$2344,0),MATCH(Z$1,[1]Apollo!$C$1:$R$1,0)),"")</f>
        <v/>
      </c>
      <c r="AA192" s="2" t="str">
        <f>IFERROR(INDEX([1]Apollo!$C$2:$R$2344,MATCH($C192,[1]Apollo!$B$2:$B$2344,0),MATCH(AA$1,[1]Apollo!$C$1:$R$1,0)),"")</f>
        <v/>
      </c>
      <c r="AB192" s="3" t="str">
        <f>IFERROR(INDEX([1]Apollo!$C$2:$R$2344,MATCH($C192,[1]Apollo!$B$2:$B$2344,0),MATCH(AB$1,[1]Apollo!$C$1:$R$1,0)),"")</f>
        <v/>
      </c>
      <c r="AC192" t="s">
        <v>2521</v>
      </c>
      <c r="AD192" s="1" t="str">
        <f>IFERROR(INDEX([1]Apollo!$C$2:$R$2344,MATCH($C192,[1]Apollo!$B$2:$B$2344,0),MATCH(AD$1,[1]Apollo!$C$1:$R$1,0)),"")</f>
        <v/>
      </c>
      <c r="AE192" s="14" t="s">
        <v>2522</v>
      </c>
      <c r="AF192" s="1"/>
      <c r="AG192" s="1" t="s">
        <v>169</v>
      </c>
      <c r="AH192" s="1"/>
      <c r="AI192" s="1"/>
      <c r="AJ192" s="14" t="s">
        <v>2523</v>
      </c>
      <c r="AK192" s="1" t="s">
        <v>387</v>
      </c>
      <c r="AL192" s="1" t="s">
        <v>235</v>
      </c>
      <c r="AM192" s="1" t="s">
        <v>235</v>
      </c>
      <c r="AN192" s="1" t="s">
        <v>106</v>
      </c>
      <c r="AO192" s="1" t="s">
        <v>106</v>
      </c>
      <c r="AP192" s="1" t="s">
        <v>172</v>
      </c>
      <c r="AQ192" s="1" t="e">
        <f>AE192=#REF!</f>
        <v>#REF!</v>
      </c>
      <c r="AR192" t="s">
        <v>2524</v>
      </c>
      <c r="AS192" s="1" t="str">
        <f>IFERROR(INDEX([1]Apollo!$C$2:$R$2344,MATCH($C192,[1]Apollo!$B$2:$B$2344,0),MATCH(AS$1,[1]Apollo!$C$1:$R$1,0)),"")</f>
        <v/>
      </c>
      <c r="AT192" s="1" t="str">
        <f t="shared" si="13"/>
        <v>https://www.linkedin.com/company/bumble-app</v>
      </c>
      <c r="AU192" s="1" t="str">
        <f t="shared" si="14"/>
        <v>https://www.linkedin.com/company/bumble-app/insights</v>
      </c>
      <c r="AV192" t="s">
        <v>174</v>
      </c>
      <c r="AW192" s="1">
        <v>1050</v>
      </c>
      <c r="AX192" s="1" t="str">
        <f>VLOOKUP(AW192,[1]Sheet1!$K$1:$L$4,2,TRUE)</f>
        <v>&lt;10,000</v>
      </c>
      <c r="AY192" t="s">
        <v>114</v>
      </c>
      <c r="AZ192" t="s">
        <v>113</v>
      </c>
      <c r="BA192" s="23">
        <f>INDEX('[1]Glassdoor Scores'!C:C,MATCH($A192,'[1]Glassdoor Scores'!$A:$A,0))</f>
        <v>3.9</v>
      </c>
      <c r="BB192" t="str">
        <f>INDEX('[1]Glassdoor Scores'!B:B,MATCH($A192,'[1]Glassdoor Scores'!$A:$A,0))</f>
        <v>Pagaya</v>
      </c>
      <c r="BC192">
        <f>INDEX('[1]Glassdoor Scores'!D:D,MATCH($A192,'[1]Glassdoor Scores'!$A:$A,0))</f>
        <v>380</v>
      </c>
      <c r="BD192">
        <f>INDEX('[1]Glassdoor Scores'!E:E,MATCH($A192,'[1]Glassdoor Scores'!$A:$A,0))</f>
        <v>3.6</v>
      </c>
      <c r="BE192">
        <f>INDEX('[1]Glassdoor Scores'!F:F,MATCH($A192,'[1]Glassdoor Scores'!$A:$A,0))</f>
        <v>3.5</v>
      </c>
      <c r="BF192" s="17">
        <f>INDEX('[1]Glassdoor Scores'!G:G,MATCH($A192,'[1]Glassdoor Scores'!$A:$A,0))</f>
        <v>4</v>
      </c>
      <c r="BG192" s="17">
        <f>INDEX('[1]Glassdoor Scores'!H:H,MATCH($A192,'[1]Glassdoor Scores'!$A:$A,0))</f>
        <v>0.82</v>
      </c>
      <c r="BH192" t="e">
        <f>BA192&lt;#REF!</f>
        <v>#REF!</v>
      </c>
      <c r="BI192" t="e">
        <f>BB192&gt;#REF!</f>
        <v>#REF!</v>
      </c>
      <c r="BJ192" t="e">
        <f>BC192&gt;#REF!</f>
        <v>#REF!</v>
      </c>
      <c r="BK192" t="e">
        <f>BD192&gt;#REF!</f>
        <v>#REF!</v>
      </c>
      <c r="BL192" t="e">
        <f>BE192&gt;#REF!</f>
        <v>#REF!</v>
      </c>
      <c r="BM192" t="e">
        <f>BF192&gt;#REF!</f>
        <v>#REF!</v>
      </c>
      <c r="BN192" t="s">
        <v>440</v>
      </c>
      <c r="BO192" s="1" t="s">
        <v>2525</v>
      </c>
      <c r="BP192">
        <v>5</v>
      </c>
      <c r="BQ192">
        <v>0</v>
      </c>
      <c r="BR192" s="1" t="s">
        <v>2526</v>
      </c>
      <c r="BS192" t="s">
        <v>2527</v>
      </c>
      <c r="BT192" s="1" t="s">
        <v>2528</v>
      </c>
      <c r="BU192" s="1"/>
      <c r="BV192" s="1"/>
      <c r="BW192" s="1"/>
      <c r="BX192" s="1"/>
      <c r="BY192" s="1"/>
      <c r="BZ192" s="1"/>
      <c r="CA192" s="1"/>
      <c r="CB192" s="1">
        <v>47</v>
      </c>
      <c r="CC192" s="6">
        <v>0.12</v>
      </c>
      <c r="CD192" s="1">
        <v>1085</v>
      </c>
      <c r="CE192" s="6">
        <v>-0.01</v>
      </c>
      <c r="CF192" s="6">
        <f t="shared" si="15"/>
        <v>4.3317972350230417E-2</v>
      </c>
      <c r="CG192" s="7">
        <f t="shared" si="16"/>
        <v>1.0333333333333334</v>
      </c>
      <c r="CH192" s="1">
        <v>1</v>
      </c>
      <c r="CI192">
        <f>IFERROR(IF(AX192=[1]Sheet1!$L$2,VLOOKUP(CB192,[1]Sheet1!$X$3:$Y$7,2,TRUE),IF(AX192=[1]Sheet1!$L$3,VLOOKUP(CB192,[1]Sheet1!$Z$3:$AA$7,2,TRUE),VLOOKUP(CB192,[1]Sheet1!$AB$3:$AC$7,2,TRUE))),0)</f>
        <v>3</v>
      </c>
      <c r="CJ192" s="1">
        <f>IFERROR(VLOOKUP(CC192,[1]Sheet1!$U$3:$V$7,2,TRUE),0)</f>
        <v>3</v>
      </c>
      <c r="CK192" s="1">
        <f>MIN(IFERROR(IF(AX192=[1]Sheet1!$L$2,VLOOKUP(CE192,[1]Sheet1!$N$3:$O$7,2,TRUE),IF(AX192=[1]Sheet1!$L$3,VLOOKUP(CE192,[1]Sheet1!$P$3:$Q$6,2,TRUE),VLOOKUP(CE192,[1]Sheet1!$R$3:$S$6,2,TRUE))),0),INDEX([1]Sheet1!$I:$I,MATCH(CH192,[1]Sheet1!$A:$A,0)))</f>
        <v>2</v>
      </c>
      <c r="CL192" s="15">
        <f>INDEX([1]Sheet1!D:D,MATCH($CI192,[1]Sheet1!$A:$A,0))</f>
        <v>0</v>
      </c>
      <c r="CM192" s="15">
        <f>INDEX([1]Sheet1!E:E,MATCH($CI192,[1]Sheet1!$A:$A,0))</f>
        <v>0</v>
      </c>
      <c r="CN192" s="15">
        <f>INDEX([1]Sheet1!F:F,MATCH($CI192,[1]Sheet1!$A:$A,0))</f>
        <v>0</v>
      </c>
      <c r="CO192" s="15"/>
      <c r="CP192" s="16">
        <f>IF(COUNTA(CO192)&gt;0,MIN(MIN(SUMPRODUCT(CI192:CK192,CL192:CN192),INDEX([1]Sheet1!$H:$H,MATCH(CH192,[1]Sheet1!$A:$A,0)))+1,5),MIN(SUMPRODUCT(CI192:CK192,CL192:CN192),INDEX([1]Sheet1!$H:$H,MATCH(CH192,[1]Sheet1!$A:$A,0))))</f>
        <v>0</v>
      </c>
      <c r="CQ192" s="17" t="e">
        <f>SUMIFS([1]Rubric!Y:Y,[1]Rubric!V:V,BN192,[1]Rubric!W:W,P192)</f>
        <v>#VALUE!</v>
      </c>
      <c r="CR192" s="17" t="e">
        <f>INDEX([1]Rubric!D:D,MATCH(BP192,[1]Rubric!#REF!,0))</f>
        <v>#REF!</v>
      </c>
      <c r="CS192" s="17" t="e">
        <f>INDEX([1]Rubric!E:E,MATCH(Q192,[1]Rubric!#REF!,0))</f>
        <v>#REF!</v>
      </c>
      <c r="CT192" s="18" t="e">
        <f>SUM(CQ192:CS192)*[1]Rubric!$A$3</f>
        <v>#VALUE!</v>
      </c>
      <c r="CU192" s="29"/>
    </row>
    <row r="193" spans="1:99" ht="409.5" x14ac:dyDescent="0.25">
      <c r="A193">
        <v>192</v>
      </c>
      <c r="B193" s="21" t="s">
        <v>2529</v>
      </c>
      <c r="C193" t="str">
        <f t="shared" si="12"/>
        <v>192 - Guild</v>
      </c>
      <c r="D193">
        <v>0</v>
      </c>
      <c r="E193" t="s">
        <v>2530</v>
      </c>
      <c r="F193" s="1" t="s">
        <v>2531</v>
      </c>
      <c r="G193" s="1" t="str">
        <f>IFERROR(INDEX([1]Apollo!$C$2:$R$2344,MATCH($C193,[1]Apollo!$B$2:$B$2344,0),MATCH(G$1,[1]Apollo!$C$1:$R$1,0)),"")</f>
        <v/>
      </c>
      <c r="H193" s="1"/>
      <c r="I193" s="1" t="str">
        <f>IFERROR(INDEX([1]Apollo!$C$2:$R$2344,MATCH($C193,[1]Apollo!$B$2:$B$2344,0),MATCH(I$1,[1]Apollo!$C$1:$R$1,0)),"")</f>
        <v/>
      </c>
      <c r="J193" t="s">
        <v>2532</v>
      </c>
      <c r="K193" s="1" t="str">
        <f>IFERROR(INDEX([1]Apollo!$C$2:$R$2344,MATCH($C193,[1]Apollo!$B$2:$B$2344,0),MATCH(K$1,[1]Apollo!$C$1:$R$1,0)),"")</f>
        <v/>
      </c>
      <c r="L193" s="1" t="str">
        <f>IFERROR(INDEX([1]Apollo!$C$2:$R$2344,MATCH($C193,[1]Apollo!$B$2:$B$2344,0),MATCH(L$1,[1]Apollo!$C$1:$R$1,0)),"")</f>
        <v/>
      </c>
      <c r="M193" s="1" t="s">
        <v>2533</v>
      </c>
      <c r="N193" s="1" t="s">
        <v>2534</v>
      </c>
      <c r="O193" s="1" t="str">
        <f>IFERROR(INDEX([1]Apollo!$C$2:$R$2344,MATCH($C193,[1]Apollo!$B$2:$B$2344,0),MATCH(O$1,[1]Apollo!$C$1:$R$1,0)),"")</f>
        <v/>
      </c>
      <c r="P193" s="1">
        <v>4</v>
      </c>
      <c r="Q193" s="1">
        <v>1</v>
      </c>
      <c r="R193" s="12">
        <v>11190</v>
      </c>
      <c r="S193" s="12">
        <v>9712</v>
      </c>
      <c r="T193" s="13">
        <v>42156</v>
      </c>
      <c r="U193" t="s">
        <v>327</v>
      </c>
      <c r="V193" s="1" t="str">
        <f>IFERROR(INDEX([1]Apollo!$C$2:$R$2344,MATCH($C193,[1]Apollo!$B$2:$B$2344,0),MATCH(V$1,[1]Apollo!$C$1:$R$1,0)),"")</f>
        <v/>
      </c>
      <c r="W193" t="s">
        <v>165</v>
      </c>
      <c r="X193" s="1" t="str">
        <f>IFERROR(INDEX([1]Apollo!$C$2:$R$2344,MATCH($C193,[1]Apollo!$B$2:$B$2344,0),MATCH(X$1,[1]Apollo!$C$1:$R$1,0)),"")</f>
        <v/>
      </c>
      <c r="Y193" s="1" t="str">
        <f>IFERROR(INDEX([1]Apollo!$C$2:$R$2344,MATCH($C193,[1]Apollo!$B$2:$B$2344,0),MATCH(Y$1,[1]Apollo!$C$1:$R$1,0)),"")</f>
        <v/>
      </c>
      <c r="Z193" s="1" t="str">
        <f>IFERROR(INDEX([1]Apollo!$C$2:$R$2344,MATCH($C193,[1]Apollo!$B$2:$B$2344,0),MATCH(Z$1,[1]Apollo!$C$1:$R$1,0)),"")</f>
        <v/>
      </c>
      <c r="AA193" s="2" t="str">
        <f>IFERROR(INDEX([1]Apollo!$C$2:$R$2344,MATCH($C193,[1]Apollo!$B$2:$B$2344,0),MATCH(AA$1,[1]Apollo!$C$1:$R$1,0)),"")</f>
        <v/>
      </c>
      <c r="AB193" s="3" t="str">
        <f>IFERROR(INDEX([1]Apollo!$C$2:$R$2344,MATCH($C193,[1]Apollo!$B$2:$B$2344,0),MATCH(AB$1,[1]Apollo!$C$1:$R$1,0)),"")</f>
        <v/>
      </c>
      <c r="AC193" t="s">
        <v>2535</v>
      </c>
      <c r="AD193" s="1" t="str">
        <f>IFERROR(INDEX([1]Apollo!$C$2:$R$2344,MATCH($C193,[1]Apollo!$B$2:$B$2344,0),MATCH(AD$1,[1]Apollo!$C$1:$R$1,0)),"")</f>
        <v/>
      </c>
      <c r="AE193" s="14" t="s">
        <v>2536</v>
      </c>
      <c r="AF193" s="1"/>
      <c r="AG193" s="1" t="s">
        <v>103</v>
      </c>
      <c r="AH193" s="1"/>
      <c r="AI193" s="1"/>
      <c r="AJ193" s="14" t="s">
        <v>2537</v>
      </c>
      <c r="AK193" s="1" t="s">
        <v>170</v>
      </c>
      <c r="AL193" s="1" t="s">
        <v>235</v>
      </c>
      <c r="AM193" s="1" t="s">
        <v>235</v>
      </c>
      <c r="AN193" s="1" t="s">
        <v>106</v>
      </c>
      <c r="AO193" s="1" t="s">
        <v>106</v>
      </c>
      <c r="AP193" s="1" t="s">
        <v>172</v>
      </c>
      <c r="AQ193" s="1" t="e">
        <f>AE193=#REF!</f>
        <v>#REF!</v>
      </c>
      <c r="AR193" t="s">
        <v>2538</v>
      </c>
      <c r="AS193" s="1" t="str">
        <f>IFERROR(INDEX([1]Apollo!$C$2:$R$2344,MATCH($C193,[1]Apollo!$B$2:$B$2344,0),MATCH(AS$1,[1]Apollo!$C$1:$R$1,0)),"")</f>
        <v/>
      </c>
      <c r="AT193" s="1" t="str">
        <f t="shared" si="13"/>
        <v>https://www.linkedin.com/company/guild-education</v>
      </c>
      <c r="AU193" s="1" t="str">
        <f t="shared" si="14"/>
        <v>https://www.linkedin.com/company/guild-education/insights</v>
      </c>
      <c r="AV193" t="s">
        <v>174</v>
      </c>
      <c r="AW193" s="1">
        <v>1200</v>
      </c>
      <c r="AX193" s="1" t="str">
        <f>VLOOKUP(AW193,[1]Sheet1!$K$1:$L$4,2,TRUE)</f>
        <v>&lt;10,000</v>
      </c>
      <c r="AY193" t="s">
        <v>114</v>
      </c>
      <c r="AZ193" t="s">
        <v>113</v>
      </c>
      <c r="BA193" s="23">
        <f>INDEX('[1]Glassdoor Scores'!C:C,MATCH($A193,'[1]Glassdoor Scores'!$A:$A,0))</f>
        <v>3.8</v>
      </c>
      <c r="BB193" t="str">
        <f>INDEX('[1]Glassdoor Scores'!B:B,MATCH($A193,'[1]Glassdoor Scores'!$A:$A,0))</f>
        <v>Conga</v>
      </c>
      <c r="BC193">
        <f>INDEX('[1]Glassdoor Scores'!D:D,MATCH($A193,'[1]Glassdoor Scores'!$A:$A,0))</f>
        <v>1100</v>
      </c>
      <c r="BD193">
        <f>INDEX('[1]Glassdoor Scores'!E:E,MATCH($A193,'[1]Glassdoor Scores'!$A:$A,0))</f>
        <v>3.6</v>
      </c>
      <c r="BE193">
        <f>INDEX('[1]Glassdoor Scores'!F:F,MATCH($A193,'[1]Glassdoor Scores'!$A:$A,0))</f>
        <v>3.4</v>
      </c>
      <c r="BF193" s="17">
        <f>INDEX('[1]Glassdoor Scores'!G:G,MATCH($A193,'[1]Glassdoor Scores'!$A:$A,0))</f>
        <v>3.8</v>
      </c>
      <c r="BG193" s="17">
        <f>INDEX('[1]Glassdoor Scores'!H:H,MATCH($A193,'[1]Glassdoor Scores'!$A:$A,0))</f>
        <v>0.76</v>
      </c>
      <c r="BH193" t="e">
        <f>BA193&lt;#REF!</f>
        <v>#REF!</v>
      </c>
      <c r="BI193" t="e">
        <f>BB193&gt;#REF!</f>
        <v>#REF!</v>
      </c>
      <c r="BJ193" t="e">
        <f>BC193&gt;#REF!</f>
        <v>#REF!</v>
      </c>
      <c r="BK193" t="e">
        <f>BD193&gt;#REF!</f>
        <v>#REF!</v>
      </c>
      <c r="BL193" t="e">
        <f>BE193&gt;#REF!</f>
        <v>#REF!</v>
      </c>
      <c r="BM193" t="e">
        <f>BF193&gt;#REF!</f>
        <v>#REF!</v>
      </c>
      <c r="BN193" t="s">
        <v>440</v>
      </c>
      <c r="BO193" s="1" t="s">
        <v>2539</v>
      </c>
      <c r="BP193">
        <v>5</v>
      </c>
      <c r="BQ193">
        <v>0</v>
      </c>
      <c r="BR193" s="1" t="s">
        <v>2540</v>
      </c>
      <c r="BS193" t="s">
        <v>2541</v>
      </c>
      <c r="BT193" s="1" t="s">
        <v>2542</v>
      </c>
      <c r="BU193" s="1"/>
      <c r="BV193" s="1"/>
      <c r="BW193" s="1"/>
      <c r="BX193" s="1"/>
      <c r="BY193" s="1"/>
      <c r="BZ193" s="1"/>
      <c r="CA193" s="1"/>
      <c r="CB193" s="1">
        <v>28</v>
      </c>
      <c r="CC193" s="6">
        <v>-0.03</v>
      </c>
      <c r="CD193" s="1">
        <v>1224</v>
      </c>
      <c r="CE193" s="6">
        <v>0.01</v>
      </c>
      <c r="CF193" s="6">
        <f t="shared" si="15"/>
        <v>2.2875816993464051E-2</v>
      </c>
      <c r="CG193" s="7">
        <f t="shared" si="16"/>
        <v>1.02</v>
      </c>
      <c r="CH193" s="1">
        <v>1</v>
      </c>
      <c r="CI193">
        <f>IFERROR(IF(AX193=[1]Sheet1!$L$2,VLOOKUP(CB193,[1]Sheet1!$X$3:$Y$7,2,TRUE),IF(AX193=[1]Sheet1!$L$3,VLOOKUP(CB193,[1]Sheet1!$Z$3:$AA$7,2,TRUE),VLOOKUP(CB193,[1]Sheet1!$AB$3:$AC$7,2,TRUE))),0)</f>
        <v>3</v>
      </c>
      <c r="CJ193" s="1">
        <f>IFERROR(VLOOKUP(CC193,[1]Sheet1!$U$3:$V$7,2,TRUE),0)</f>
        <v>2</v>
      </c>
      <c r="CK193" s="1">
        <f>MIN(IFERROR(IF(AX193=[1]Sheet1!$L$2,VLOOKUP(CE193,[1]Sheet1!$N$3:$O$7,2,TRUE),IF(AX193=[1]Sheet1!$L$3,VLOOKUP(CE193,[1]Sheet1!$P$3:$Q$6,2,TRUE),VLOOKUP(CE193,[1]Sheet1!$R$3:$S$6,2,TRUE))),0),INDEX([1]Sheet1!$I:$I,MATCH(CH193,[1]Sheet1!$A:$A,0)))</f>
        <v>3</v>
      </c>
      <c r="CL193" s="15">
        <f>INDEX([1]Sheet1!D:D,MATCH($CI193,[1]Sheet1!$A:$A,0))</f>
        <v>0</v>
      </c>
      <c r="CM193" s="15">
        <f>INDEX([1]Sheet1!E:E,MATCH($CI193,[1]Sheet1!$A:$A,0))</f>
        <v>0</v>
      </c>
      <c r="CN193" s="15">
        <f>INDEX([1]Sheet1!F:F,MATCH($CI193,[1]Sheet1!$A:$A,0))</f>
        <v>0</v>
      </c>
      <c r="CO193" s="15"/>
      <c r="CP193" s="16">
        <f>IF(COUNTA(CO193)&gt;0,MIN(MIN(SUMPRODUCT(CI193:CK193,CL193:CN193),INDEX([1]Sheet1!$H:$H,MATCH(CH193,[1]Sheet1!$A:$A,0)))+1,5),MIN(SUMPRODUCT(CI193:CK193,CL193:CN193),INDEX([1]Sheet1!$H:$H,MATCH(CH193,[1]Sheet1!$A:$A,0))))</f>
        <v>0</v>
      </c>
      <c r="CQ193" s="17" t="e">
        <f>SUMIFS([1]Rubric!Y:Y,[1]Rubric!V:V,BN193,[1]Rubric!W:W,P193)</f>
        <v>#VALUE!</v>
      </c>
      <c r="CR193" s="17" t="e">
        <f>INDEX([1]Rubric!D:D,MATCH(BP193,[1]Rubric!#REF!,0))</f>
        <v>#REF!</v>
      </c>
      <c r="CS193" s="17" t="e">
        <f>INDEX([1]Rubric!E:E,MATCH(Q193,[1]Rubric!#REF!,0))</f>
        <v>#REF!</v>
      </c>
      <c r="CT193" s="18" t="e">
        <f>SUM(CQ193:CS193)*[1]Rubric!$A$3</f>
        <v>#VALUE!</v>
      </c>
      <c r="CU193" s="29"/>
    </row>
    <row r="194" spans="1:99" ht="409.5" x14ac:dyDescent="0.25">
      <c r="A194">
        <v>193</v>
      </c>
      <c r="B194" s="21" t="s">
        <v>2543</v>
      </c>
      <c r="C194" t="str">
        <f t="shared" ref="C194:C257" si="17">A194&amp;" - "&amp;B194</f>
        <v>193 - Businessolver</v>
      </c>
      <c r="D194">
        <v>0</v>
      </c>
      <c r="E194" t="s">
        <v>2544</v>
      </c>
      <c r="F194" s="1" t="s">
        <v>2545</v>
      </c>
      <c r="G194" s="1" t="str">
        <f>IFERROR(INDEX([1]Apollo!$C$2:$R$2344,MATCH($C194,[1]Apollo!$B$2:$B$2344,0),MATCH(G$1,[1]Apollo!$C$1:$R$1,0)),"")</f>
        <v/>
      </c>
      <c r="H194" s="1" t="s">
        <v>2546</v>
      </c>
      <c r="I194" s="1" t="str">
        <f>IFERROR(INDEX([1]Apollo!$C$2:$R$2344,MATCH($C194,[1]Apollo!$B$2:$B$2344,0),MATCH(I$1,[1]Apollo!$C$1:$R$1,0)),"")</f>
        <v/>
      </c>
      <c r="J194" t="s">
        <v>2547</v>
      </c>
      <c r="K194" s="1" t="str">
        <f>IFERROR(INDEX([1]Apollo!$C$2:$R$2344,MATCH($C194,[1]Apollo!$B$2:$B$2344,0),MATCH(K$1,[1]Apollo!$C$1:$R$1,0)),"")</f>
        <v/>
      </c>
      <c r="L194" s="1" t="str">
        <f>IFERROR(INDEX([1]Apollo!$C$2:$R$2344,MATCH($C194,[1]Apollo!$B$2:$B$2344,0),MATCH(L$1,[1]Apollo!$C$1:$R$1,0)),"")</f>
        <v/>
      </c>
      <c r="M194" s="1" t="s">
        <v>2548</v>
      </c>
      <c r="N194" s="1" t="s">
        <v>2549</v>
      </c>
      <c r="O194" s="1" t="str">
        <f>IFERROR(INDEX([1]Apollo!$C$2:$R$2344,MATCH($C194,[1]Apollo!$B$2:$B$2344,0),MATCH(O$1,[1]Apollo!$C$1:$R$1,0)),"")</f>
        <v/>
      </c>
      <c r="P194" s="1">
        <v>3</v>
      </c>
      <c r="Q194" s="1">
        <v>4</v>
      </c>
      <c r="R194" s="12">
        <v>98587</v>
      </c>
      <c r="S194" s="12">
        <v>91536</v>
      </c>
      <c r="T194" s="13">
        <v>35796</v>
      </c>
      <c r="U194" t="s">
        <v>188</v>
      </c>
      <c r="V194" s="1" t="str">
        <f>IFERROR(INDEX([1]Apollo!$C$2:$R$2344,MATCH($C194,[1]Apollo!$B$2:$B$2344,0),MATCH(V$1,[1]Apollo!$C$1:$R$1,0)),"")</f>
        <v/>
      </c>
      <c r="W194" t="s">
        <v>165</v>
      </c>
      <c r="X194" s="1" t="str">
        <f>IFERROR(INDEX([1]Apollo!$C$2:$R$2344,MATCH($C194,[1]Apollo!$B$2:$B$2344,0),MATCH(X$1,[1]Apollo!$C$1:$R$1,0)),"")</f>
        <v/>
      </c>
      <c r="Y194" s="1" t="str">
        <f>IFERROR(INDEX([1]Apollo!$C$2:$R$2344,MATCH($C194,[1]Apollo!$B$2:$B$2344,0),MATCH(Y$1,[1]Apollo!$C$1:$R$1,0)),"")</f>
        <v/>
      </c>
      <c r="Z194" s="1" t="str">
        <f>IFERROR(INDEX([1]Apollo!$C$2:$R$2344,MATCH($C194,[1]Apollo!$B$2:$B$2344,0),MATCH(Z$1,[1]Apollo!$C$1:$R$1,0)),"")</f>
        <v/>
      </c>
      <c r="AA194" s="2" t="str">
        <f>IFERROR(INDEX([1]Apollo!$C$2:$R$2344,MATCH($C194,[1]Apollo!$B$2:$B$2344,0),MATCH(AA$1,[1]Apollo!$C$1:$R$1,0)),"")</f>
        <v/>
      </c>
      <c r="AB194" s="3" t="str">
        <f>IFERROR(INDEX([1]Apollo!$C$2:$R$2344,MATCH($C194,[1]Apollo!$B$2:$B$2344,0),MATCH(AB$1,[1]Apollo!$C$1:$R$1,0)),"")</f>
        <v/>
      </c>
      <c r="AC194" t="s">
        <v>2550</v>
      </c>
      <c r="AD194" s="1" t="str">
        <f>IFERROR(INDEX([1]Apollo!$C$2:$R$2344,MATCH($C194,[1]Apollo!$B$2:$B$2344,0),MATCH(AD$1,[1]Apollo!$C$1:$R$1,0)),"")</f>
        <v/>
      </c>
      <c r="AE194" s="14" t="s">
        <v>2551</v>
      </c>
      <c r="AF194" s="1"/>
      <c r="AG194" s="1" t="s">
        <v>103</v>
      </c>
      <c r="AH194" s="1"/>
      <c r="AI194" s="1"/>
      <c r="AJ194" s="14" t="s">
        <v>2552</v>
      </c>
      <c r="AK194" s="1" t="s">
        <v>170</v>
      </c>
      <c r="AL194" s="1" t="s">
        <v>235</v>
      </c>
      <c r="AM194" s="1" t="s">
        <v>235</v>
      </c>
      <c r="AN194" s="1" t="s">
        <v>106</v>
      </c>
      <c r="AO194" s="1" t="s">
        <v>106</v>
      </c>
      <c r="AP194" s="1" t="s">
        <v>172</v>
      </c>
      <c r="AQ194" s="1" t="e">
        <f>AE194=#REF!</f>
        <v>#REF!</v>
      </c>
      <c r="AR194" t="s">
        <v>2553</v>
      </c>
      <c r="AS194" s="1" t="str">
        <f>IFERROR(INDEX([1]Apollo!$C$2:$R$2344,MATCH($C194,[1]Apollo!$B$2:$B$2344,0),MATCH(AS$1,[1]Apollo!$C$1:$R$1,0)),"")</f>
        <v/>
      </c>
      <c r="AT194" s="1" t="str">
        <f t="shared" ref="AT194:AT229" si="18">IF(AR194="",AS194,AR194)</f>
        <v>https://www.linkedin.com/company/businessolver</v>
      </c>
      <c r="AU194" s="1" t="str">
        <f t="shared" ref="AU194:AU229" si="19">AT194&amp;"/insights"</f>
        <v>https://www.linkedin.com/company/businessolver/insights</v>
      </c>
      <c r="AV194" t="s">
        <v>174</v>
      </c>
      <c r="AW194" s="1">
        <v>1600</v>
      </c>
      <c r="AX194" s="1" t="str">
        <f>VLOOKUP(AW194,[1]Sheet1!$K$1:$L$4,2,TRUE)</f>
        <v>&lt;10,000</v>
      </c>
      <c r="AY194" t="s">
        <v>114</v>
      </c>
      <c r="AZ194" t="s">
        <v>114</v>
      </c>
      <c r="BA194" s="23">
        <f>INDEX('[1]Glassdoor Scores'!C:C,MATCH($A194,'[1]Glassdoor Scores'!$A:$A,0))</f>
        <v>4</v>
      </c>
      <c r="BB194" t="str">
        <f>INDEX('[1]Glassdoor Scores'!B:B,MATCH($A194,'[1]Glassdoor Scores'!$A:$A,0))</f>
        <v>Marriott International</v>
      </c>
      <c r="BC194">
        <f>INDEX('[1]Glassdoor Scores'!D:D,MATCH($A194,'[1]Glassdoor Scores'!$A:$A,0))</f>
        <v>26000</v>
      </c>
      <c r="BD194">
        <f>INDEX('[1]Glassdoor Scores'!E:E,MATCH($A194,'[1]Glassdoor Scores'!$A:$A,0))</f>
        <v>3.5</v>
      </c>
      <c r="BE194">
        <f>INDEX('[1]Glassdoor Scores'!F:F,MATCH($A194,'[1]Glassdoor Scores'!$A:$A,0))</f>
        <v>3.6</v>
      </c>
      <c r="BF194" s="17">
        <f>INDEX('[1]Glassdoor Scores'!G:G,MATCH($A194,'[1]Glassdoor Scores'!$A:$A,0))</f>
        <v>4.0999999999999996</v>
      </c>
      <c r="BG194" s="17">
        <f>INDEX('[1]Glassdoor Scores'!H:H,MATCH($A194,'[1]Glassdoor Scores'!$A:$A,0))</f>
        <v>0.85</v>
      </c>
      <c r="BH194" t="e">
        <f>BA194&lt;#REF!</f>
        <v>#REF!</v>
      </c>
      <c r="BI194" t="e">
        <f>BB194&gt;#REF!</f>
        <v>#REF!</v>
      </c>
      <c r="BJ194" t="e">
        <f>BC194&gt;#REF!</f>
        <v>#REF!</v>
      </c>
      <c r="BK194" t="e">
        <f>BD194&gt;#REF!</f>
        <v>#REF!</v>
      </c>
      <c r="BL194" t="e">
        <f>BE194&gt;#REF!</f>
        <v>#REF!</v>
      </c>
      <c r="BM194" t="e">
        <f>BF194&gt;#REF!</f>
        <v>#REF!</v>
      </c>
      <c r="BN194" t="s">
        <v>440</v>
      </c>
      <c r="BO194" s="1" t="s">
        <v>2554</v>
      </c>
      <c r="BP194">
        <v>5</v>
      </c>
      <c r="BQ194">
        <v>0</v>
      </c>
      <c r="BR194" s="1" t="s">
        <v>2555</v>
      </c>
      <c r="BS194" t="s">
        <v>2556</v>
      </c>
      <c r="BT194" s="1" t="s">
        <v>2557</v>
      </c>
      <c r="BU194" s="1"/>
      <c r="BV194" s="1"/>
      <c r="BW194" s="1"/>
      <c r="BX194" s="1"/>
      <c r="BY194" s="1"/>
      <c r="BZ194" s="1"/>
      <c r="CA194" s="1"/>
      <c r="CB194" s="1">
        <v>34</v>
      </c>
      <c r="CC194" s="6">
        <v>-0.11</v>
      </c>
      <c r="CD194" s="1">
        <v>1557</v>
      </c>
      <c r="CE194" s="6">
        <v>0.02</v>
      </c>
      <c r="CF194" s="6">
        <f t="shared" ref="CF194:CF229" si="20">IFERROR(CB194/CD194,"")</f>
        <v>2.1836865767501604E-2</v>
      </c>
      <c r="CG194" s="7">
        <f t="shared" ref="CG194:CG209" si="21">CD194/AW194</f>
        <v>0.97312500000000002</v>
      </c>
      <c r="CH194" s="1">
        <v>1</v>
      </c>
      <c r="CI194">
        <f>IFERROR(IF(AX194=[1]Sheet1!$L$2,VLOOKUP(CB194,[1]Sheet1!$X$3:$Y$7,2,TRUE),IF(AX194=[1]Sheet1!$L$3,VLOOKUP(CB194,[1]Sheet1!$Z$3:$AA$7,2,TRUE),VLOOKUP(CB194,[1]Sheet1!$AB$3:$AC$7,2,TRUE))),0)</f>
        <v>3</v>
      </c>
      <c r="CJ194" s="1">
        <f>IFERROR(VLOOKUP(CC194,[1]Sheet1!$U$3:$V$7,2,TRUE),0)</f>
        <v>2</v>
      </c>
      <c r="CK194" s="1">
        <f>MIN(IFERROR(IF(AX194=[1]Sheet1!$L$2,VLOOKUP(CE194,[1]Sheet1!$N$3:$O$7,2,TRUE),IF(AX194=[1]Sheet1!$L$3,VLOOKUP(CE194,[1]Sheet1!$P$3:$Q$6,2,TRUE),VLOOKUP(CE194,[1]Sheet1!$R$3:$S$6,2,TRUE))),0),INDEX([1]Sheet1!$I:$I,MATCH(CH194,[1]Sheet1!$A:$A,0)))</f>
        <v>3</v>
      </c>
      <c r="CL194" s="15">
        <f>INDEX([1]Sheet1!D:D,MATCH($CI194,[1]Sheet1!$A:$A,0))</f>
        <v>0</v>
      </c>
      <c r="CM194" s="15">
        <f>INDEX([1]Sheet1!E:E,MATCH($CI194,[1]Sheet1!$A:$A,0))</f>
        <v>0</v>
      </c>
      <c r="CN194" s="15">
        <f>INDEX([1]Sheet1!F:F,MATCH($CI194,[1]Sheet1!$A:$A,0))</f>
        <v>0</v>
      </c>
      <c r="CO194" s="15"/>
      <c r="CP194" s="16">
        <f>IF(COUNTA(CO194)&gt;0,MIN(MIN(SUMPRODUCT(CI194:CK194,CL194:CN194),INDEX([1]Sheet1!$H:$H,MATCH(CH194,[1]Sheet1!$A:$A,0)))+1,5),MIN(SUMPRODUCT(CI194:CK194,CL194:CN194),INDEX([1]Sheet1!$H:$H,MATCH(CH194,[1]Sheet1!$A:$A,0))))</f>
        <v>0</v>
      </c>
      <c r="CQ194" s="17" t="e">
        <f>SUMIFS([1]Rubric!Y:Y,[1]Rubric!V:V,BN194,[1]Rubric!W:W,P194)</f>
        <v>#VALUE!</v>
      </c>
      <c r="CR194" s="17" t="e">
        <f>INDEX([1]Rubric!D:D,MATCH(BP194,[1]Rubric!#REF!,0))</f>
        <v>#REF!</v>
      </c>
      <c r="CS194" s="17" t="e">
        <f>INDEX([1]Rubric!E:E,MATCH(Q194,[1]Rubric!#REF!,0))</f>
        <v>#REF!</v>
      </c>
      <c r="CT194" s="18" t="e">
        <f>SUM(CQ194:CS194)*[1]Rubric!$A$3</f>
        <v>#VALUE!</v>
      </c>
      <c r="CU194" s="29"/>
    </row>
    <row r="195" spans="1:99" ht="409.5" x14ac:dyDescent="0.25">
      <c r="A195">
        <v>194</v>
      </c>
      <c r="B195" s="21" t="s">
        <v>2558</v>
      </c>
      <c r="C195" t="str">
        <f t="shared" si="17"/>
        <v>194 - Ancestry</v>
      </c>
      <c r="D195">
        <v>0</v>
      </c>
      <c r="E195" t="s">
        <v>2559</v>
      </c>
      <c r="F195" s="1" t="s">
        <v>2560</v>
      </c>
      <c r="G195" s="1" t="str">
        <f>IFERROR(INDEX([1]Apollo!$C$2:$R$2344,MATCH($C195,[1]Apollo!$B$2:$B$2344,0),MATCH(G$1,[1]Apollo!$C$1:$R$1,0)),"")</f>
        <v/>
      </c>
      <c r="H195" s="1"/>
      <c r="I195" s="1" t="str">
        <f>IFERROR(INDEX([1]Apollo!$C$2:$R$2344,MATCH($C195,[1]Apollo!$B$2:$B$2344,0),MATCH(I$1,[1]Apollo!$C$1:$R$1,0)),"")</f>
        <v/>
      </c>
      <c r="J195" t="s">
        <v>2561</v>
      </c>
      <c r="K195" s="1" t="str">
        <f>IFERROR(INDEX([1]Apollo!$C$2:$R$2344,MATCH($C195,[1]Apollo!$B$2:$B$2344,0),MATCH(K$1,[1]Apollo!$C$1:$R$1,0)),"")</f>
        <v/>
      </c>
      <c r="L195" s="1" t="str">
        <f>IFERROR(INDEX([1]Apollo!$C$2:$R$2344,MATCH($C195,[1]Apollo!$B$2:$B$2344,0),MATCH(L$1,[1]Apollo!$C$1:$R$1,0)),"")</f>
        <v/>
      </c>
      <c r="M195" s="1" t="s">
        <v>2562</v>
      </c>
      <c r="N195" s="1" t="s">
        <v>2563</v>
      </c>
      <c r="O195" s="1" t="str">
        <f>IFERROR(INDEX([1]Apollo!$C$2:$R$2344,MATCH($C195,[1]Apollo!$B$2:$B$2344,0),MATCH(O$1,[1]Apollo!$C$1:$R$1,0)),"")</f>
        <v/>
      </c>
      <c r="P195" s="1">
        <v>3.5</v>
      </c>
      <c r="Q195" s="1">
        <v>1</v>
      </c>
      <c r="R195" s="12">
        <v>243952</v>
      </c>
      <c r="S195" s="12">
        <v>231014</v>
      </c>
      <c r="T195" s="13">
        <v>30317</v>
      </c>
      <c r="U195" t="s">
        <v>188</v>
      </c>
      <c r="V195" s="1" t="str">
        <f>IFERROR(INDEX([1]Apollo!$C$2:$R$2344,MATCH($C195,[1]Apollo!$B$2:$B$2344,0),MATCH(V$1,[1]Apollo!$C$1:$R$1,0)),"")</f>
        <v/>
      </c>
      <c r="W195" t="s">
        <v>231</v>
      </c>
      <c r="X195" s="1" t="str">
        <f>IFERROR(INDEX([1]Apollo!$C$2:$R$2344,MATCH($C195,[1]Apollo!$B$2:$B$2344,0),MATCH(X$1,[1]Apollo!$C$1:$R$1,0)),"")</f>
        <v/>
      </c>
      <c r="Y195" s="1" t="str">
        <f>IFERROR(INDEX([1]Apollo!$C$2:$R$2344,MATCH($C195,[1]Apollo!$B$2:$B$2344,0),MATCH(Y$1,[1]Apollo!$C$1:$R$1,0)),"")</f>
        <v/>
      </c>
      <c r="Z195" s="1" t="str">
        <f>IFERROR(INDEX([1]Apollo!$C$2:$R$2344,MATCH($C195,[1]Apollo!$B$2:$B$2344,0),MATCH(Z$1,[1]Apollo!$C$1:$R$1,0)),"")</f>
        <v/>
      </c>
      <c r="AA195" s="2" t="str">
        <f>IFERROR(INDEX([1]Apollo!$C$2:$R$2344,MATCH($C195,[1]Apollo!$B$2:$B$2344,0),MATCH(AA$1,[1]Apollo!$C$1:$R$1,0)),"")</f>
        <v/>
      </c>
      <c r="AB195" s="3" t="str">
        <f>IFERROR(INDEX([1]Apollo!$C$2:$R$2344,MATCH($C195,[1]Apollo!$B$2:$B$2344,0),MATCH(AB$1,[1]Apollo!$C$1:$R$1,0)),"")</f>
        <v/>
      </c>
      <c r="AC195" t="s">
        <v>2564</v>
      </c>
      <c r="AD195" s="1" t="str">
        <f>IFERROR(INDEX([1]Apollo!$C$2:$R$2344,MATCH($C195,[1]Apollo!$B$2:$B$2344,0),MATCH(AD$1,[1]Apollo!$C$1:$R$1,0)),"")</f>
        <v/>
      </c>
      <c r="AE195" s="14" t="s">
        <v>2565</v>
      </c>
      <c r="AF195" s="1" t="s">
        <v>168</v>
      </c>
      <c r="AG195" s="1" t="s">
        <v>169</v>
      </c>
      <c r="AH195" s="14" t="s">
        <v>2566</v>
      </c>
      <c r="AI195" s="1" t="s">
        <v>2567</v>
      </c>
      <c r="AJ195" s="14" t="s">
        <v>2568</v>
      </c>
      <c r="AK195" s="1" t="s">
        <v>105</v>
      </c>
      <c r="AL195" s="1" t="s">
        <v>449</v>
      </c>
      <c r="AM195" s="1" t="s">
        <v>151</v>
      </c>
      <c r="AN195" s="1" t="s">
        <v>106</v>
      </c>
      <c r="AO195" s="1" t="s">
        <v>404</v>
      </c>
      <c r="AP195" s="1" t="s">
        <v>645</v>
      </c>
      <c r="AQ195" s="1" t="e">
        <f>AE195=#REF!</f>
        <v>#REF!</v>
      </c>
      <c r="AR195" t="s">
        <v>2569</v>
      </c>
      <c r="AS195" s="1" t="str">
        <f>IFERROR(INDEX([1]Apollo!$C$2:$R$2344,MATCH($C195,[1]Apollo!$B$2:$B$2344,0),MATCH(AS$1,[1]Apollo!$C$1:$R$1,0)),"")</f>
        <v/>
      </c>
      <c r="AT195" s="1" t="str">
        <f t="shared" si="18"/>
        <v>https://www.linkedin.com/company/ancestry.com/</v>
      </c>
      <c r="AU195" s="1" t="str">
        <f t="shared" si="19"/>
        <v>https://www.linkedin.com/company/ancestry.com//insights</v>
      </c>
      <c r="AV195" t="s">
        <v>174</v>
      </c>
      <c r="AW195" s="1">
        <v>1600</v>
      </c>
      <c r="AX195" s="1" t="str">
        <f>VLOOKUP(AW195,[1]Sheet1!$K$1:$L$4,2,TRUE)</f>
        <v>&lt;10,000</v>
      </c>
      <c r="AY195" t="s">
        <v>114</v>
      </c>
      <c r="AZ195" t="s">
        <v>114</v>
      </c>
      <c r="BA195" s="23">
        <f>INDEX('[1]Glassdoor Scores'!C:C,MATCH($A195,'[1]Glassdoor Scores'!$A:$A,0))</f>
        <v>4</v>
      </c>
      <c r="BB195" t="str">
        <f>INDEX('[1]Glassdoor Scores'!B:B,MATCH($A195,'[1]Glassdoor Scores'!$A:$A,0))</f>
        <v>Match Group</v>
      </c>
      <c r="BC195">
        <f>INDEX('[1]Glassdoor Scores'!D:D,MATCH($A195,'[1]Glassdoor Scores'!$A:$A,0))</f>
        <v>840</v>
      </c>
      <c r="BD195">
        <f>INDEX('[1]Glassdoor Scores'!E:E,MATCH($A195,'[1]Glassdoor Scores'!$A:$A,0))</f>
        <v>3.8</v>
      </c>
      <c r="BE195">
        <f>INDEX('[1]Glassdoor Scores'!F:F,MATCH($A195,'[1]Glassdoor Scores'!$A:$A,0))</f>
        <v>3.7</v>
      </c>
      <c r="BF195" s="17">
        <f>INDEX('[1]Glassdoor Scores'!G:G,MATCH($A195,'[1]Glassdoor Scores'!$A:$A,0))</f>
        <v>4.0999999999999996</v>
      </c>
      <c r="BG195" s="17">
        <f>INDEX('[1]Glassdoor Scores'!H:H,MATCH($A195,'[1]Glassdoor Scores'!$A:$A,0))</f>
        <v>0.86</v>
      </c>
      <c r="BH195" t="e">
        <f>BA195&lt;#REF!</f>
        <v>#REF!</v>
      </c>
      <c r="BI195" t="e">
        <f>BB195&gt;#REF!</f>
        <v>#REF!</v>
      </c>
      <c r="BJ195" t="e">
        <f>BC195&gt;#REF!</f>
        <v>#REF!</v>
      </c>
      <c r="BK195" t="e">
        <f>BD195&gt;#REF!</f>
        <v>#REF!</v>
      </c>
      <c r="BL195" t="e">
        <f>BE195&gt;#REF!</f>
        <v>#REF!</v>
      </c>
      <c r="BM195" t="e">
        <f>BF195&gt;#REF!</f>
        <v>#REF!</v>
      </c>
      <c r="BN195" t="s">
        <v>440</v>
      </c>
      <c r="BO195" s="1" t="s">
        <v>2570</v>
      </c>
      <c r="BP195">
        <v>4</v>
      </c>
      <c r="BQ195">
        <v>0</v>
      </c>
      <c r="BR195" s="1" t="s">
        <v>2571</v>
      </c>
      <c r="BS195" t="s">
        <v>2572</v>
      </c>
      <c r="BT195" s="1" t="s">
        <v>2573</v>
      </c>
      <c r="BU195" s="1"/>
      <c r="BV195" s="1"/>
      <c r="BW195" s="1"/>
      <c r="BX195" s="1"/>
      <c r="BY195" s="1"/>
      <c r="BZ195" s="1"/>
      <c r="CA195" s="1"/>
      <c r="CB195" s="1">
        <v>30</v>
      </c>
      <c r="CC195" s="6">
        <v>7.0000000000000007E-2</v>
      </c>
      <c r="CD195" s="1">
        <v>1856</v>
      </c>
      <c r="CE195" s="6">
        <v>0</v>
      </c>
      <c r="CF195" s="6">
        <f t="shared" si="20"/>
        <v>1.6163793103448277E-2</v>
      </c>
      <c r="CG195" s="7">
        <f t="shared" si="21"/>
        <v>1.1599999999999999</v>
      </c>
      <c r="CH195" s="1">
        <v>1</v>
      </c>
      <c r="CI195">
        <f>IFERROR(IF(AX195=[1]Sheet1!$L$2,VLOOKUP(CB195,[1]Sheet1!$X$3:$Y$7,2,TRUE),IF(AX195=[1]Sheet1!$L$3,VLOOKUP(CB195,[1]Sheet1!$Z$3:$AA$7,2,TRUE),VLOOKUP(CB195,[1]Sheet1!$AB$3:$AC$7,2,TRUE))),0)</f>
        <v>3</v>
      </c>
      <c r="CJ195" s="1">
        <f>IFERROR(VLOOKUP(CC195,[1]Sheet1!$U$3:$V$7,2,TRUE),0)</f>
        <v>3</v>
      </c>
      <c r="CK195" s="1">
        <f>MIN(IFERROR(IF(AX195=[1]Sheet1!$L$2,VLOOKUP(CE195,[1]Sheet1!$N$3:$O$7,2,TRUE),IF(AX195=[1]Sheet1!$L$3,VLOOKUP(CE195,[1]Sheet1!$P$3:$Q$6,2,TRUE),VLOOKUP(CE195,[1]Sheet1!$R$3:$S$6,2,TRUE))),0),INDEX([1]Sheet1!$I:$I,MATCH(CH195,[1]Sheet1!$A:$A,0)))</f>
        <v>2</v>
      </c>
      <c r="CL195" s="15">
        <f>INDEX([1]Sheet1!D:D,MATCH($CI195,[1]Sheet1!$A:$A,0))</f>
        <v>0</v>
      </c>
      <c r="CM195" s="15">
        <f>INDEX([1]Sheet1!E:E,MATCH($CI195,[1]Sheet1!$A:$A,0))</f>
        <v>0</v>
      </c>
      <c r="CN195" s="15">
        <f>INDEX([1]Sheet1!F:F,MATCH($CI195,[1]Sheet1!$A:$A,0))</f>
        <v>0</v>
      </c>
      <c r="CO195" s="15"/>
      <c r="CP195" s="16">
        <f>IF(COUNTA(CO195)&gt;0,MIN(MIN(SUMPRODUCT(CI195:CK195,CL195:CN195),INDEX([1]Sheet1!$H:$H,MATCH(CH195,[1]Sheet1!$A:$A,0)))+1,5),MIN(SUMPRODUCT(CI195:CK195,CL195:CN195),INDEX([1]Sheet1!$H:$H,MATCH(CH195,[1]Sheet1!$A:$A,0))))</f>
        <v>0</v>
      </c>
      <c r="CQ195" s="17" t="e">
        <f>SUMIFS([1]Rubric!Y:Y,[1]Rubric!V:V,BN195,[1]Rubric!W:W,P195)</f>
        <v>#VALUE!</v>
      </c>
      <c r="CR195" s="17" t="e">
        <f>INDEX([1]Rubric!D:D,MATCH(BP195,[1]Rubric!#REF!,0))</f>
        <v>#REF!</v>
      </c>
      <c r="CS195" s="17" t="e">
        <f>INDEX([1]Rubric!E:E,MATCH(Q195,[1]Rubric!#REF!,0))</f>
        <v>#REF!</v>
      </c>
      <c r="CT195" s="18" t="e">
        <f>SUM(CQ195:CS195)*[1]Rubric!$A$3</f>
        <v>#VALUE!</v>
      </c>
      <c r="CU195" s="29"/>
    </row>
    <row r="196" spans="1:99" ht="409.5" x14ac:dyDescent="0.25">
      <c r="A196">
        <v>195</v>
      </c>
      <c r="B196" s="21" t="s">
        <v>2574</v>
      </c>
      <c r="C196" t="str">
        <f t="shared" si="17"/>
        <v>195 - Sprout Social</v>
      </c>
      <c r="D196">
        <v>0</v>
      </c>
      <c r="E196" t="s">
        <v>2575</v>
      </c>
      <c r="F196" s="1" t="s">
        <v>2576</v>
      </c>
      <c r="G196" s="1" t="str">
        <f>IFERROR(INDEX([1]Apollo!$C$2:$R$2344,MATCH($C196,[1]Apollo!$B$2:$B$2344,0),MATCH(G$1,[1]Apollo!$C$1:$R$1,0)),"")</f>
        <v/>
      </c>
      <c r="H196" s="1"/>
      <c r="I196" s="1" t="str">
        <f>IFERROR(INDEX([1]Apollo!$C$2:$R$2344,MATCH($C196,[1]Apollo!$B$2:$B$2344,0),MATCH(I$1,[1]Apollo!$C$1:$R$1,0)),"")</f>
        <v/>
      </c>
      <c r="J196" t="s">
        <v>459</v>
      </c>
      <c r="K196" s="1" t="str">
        <f>IFERROR(INDEX([1]Apollo!$C$2:$R$2344,MATCH($C196,[1]Apollo!$B$2:$B$2344,0),MATCH(K$1,[1]Apollo!$C$1:$R$1,0)),"")</f>
        <v/>
      </c>
      <c r="L196" s="1" t="str">
        <f>IFERROR(INDEX([1]Apollo!$C$2:$R$2344,MATCH($C196,[1]Apollo!$B$2:$B$2344,0),MATCH(L$1,[1]Apollo!$C$1:$R$1,0)),"")</f>
        <v/>
      </c>
      <c r="M196" s="1" t="s">
        <v>2577</v>
      </c>
      <c r="N196" s="1" t="s">
        <v>2578</v>
      </c>
      <c r="O196" s="1" t="str">
        <f>IFERROR(INDEX([1]Apollo!$C$2:$R$2344,MATCH($C196,[1]Apollo!$B$2:$B$2344,0),MATCH(O$1,[1]Apollo!$C$1:$R$1,0)),"")</f>
        <v/>
      </c>
      <c r="P196" s="1">
        <v>4.5</v>
      </c>
      <c r="Q196" s="1">
        <v>1</v>
      </c>
      <c r="R196" s="12">
        <v>83804</v>
      </c>
      <c r="S196" s="12">
        <v>77490</v>
      </c>
      <c r="T196" s="13">
        <v>40179</v>
      </c>
      <c r="U196" t="s">
        <v>188</v>
      </c>
      <c r="V196" s="1" t="str">
        <f>IFERROR(INDEX([1]Apollo!$C$2:$R$2344,MATCH($C196,[1]Apollo!$B$2:$B$2344,0),MATCH(V$1,[1]Apollo!$C$1:$R$1,0)),"")</f>
        <v/>
      </c>
      <c r="W196" t="s">
        <v>165</v>
      </c>
      <c r="X196" s="1" t="str">
        <f>IFERROR(INDEX([1]Apollo!$C$2:$R$2344,MATCH($C196,[1]Apollo!$B$2:$B$2344,0),MATCH(X$1,[1]Apollo!$C$1:$R$1,0)),"")</f>
        <v/>
      </c>
      <c r="Y196" s="1" t="str">
        <f>IFERROR(INDEX([1]Apollo!$C$2:$R$2344,MATCH($C196,[1]Apollo!$B$2:$B$2344,0),MATCH(Y$1,[1]Apollo!$C$1:$R$1,0)),"")</f>
        <v/>
      </c>
      <c r="Z196" s="1" t="str">
        <f>IFERROR(INDEX([1]Apollo!$C$2:$R$2344,MATCH($C196,[1]Apollo!$B$2:$B$2344,0),MATCH(Z$1,[1]Apollo!$C$1:$R$1,0)),"")</f>
        <v/>
      </c>
      <c r="AA196" s="2" t="str">
        <f>IFERROR(INDEX([1]Apollo!$C$2:$R$2344,MATCH($C196,[1]Apollo!$B$2:$B$2344,0),MATCH(AA$1,[1]Apollo!$C$1:$R$1,0)),"")</f>
        <v/>
      </c>
      <c r="AB196" s="3" t="str">
        <f>IFERROR(INDEX([1]Apollo!$C$2:$R$2344,MATCH($C196,[1]Apollo!$B$2:$B$2344,0),MATCH(AB$1,[1]Apollo!$C$1:$R$1,0)),"")</f>
        <v/>
      </c>
      <c r="AC196" t="s">
        <v>2579</v>
      </c>
      <c r="AD196" s="1" t="str">
        <f>IFERROR(INDEX([1]Apollo!$C$2:$R$2344,MATCH($C196,[1]Apollo!$B$2:$B$2344,0),MATCH(AD$1,[1]Apollo!$C$1:$R$1,0)),"")</f>
        <v/>
      </c>
      <c r="AE196" s="22" t="s">
        <v>2580</v>
      </c>
      <c r="AF196" s="1" t="s">
        <v>476</v>
      </c>
      <c r="AG196" s="1" t="s">
        <v>169</v>
      </c>
      <c r="AH196" s="1"/>
      <c r="AI196" s="1"/>
      <c r="AJ196" s="14" t="s">
        <v>2580</v>
      </c>
      <c r="AK196" s="1" t="s">
        <v>243</v>
      </c>
      <c r="AL196" s="1" t="s">
        <v>106</v>
      </c>
      <c r="AM196" s="1" t="s">
        <v>388</v>
      </c>
      <c r="AN196" s="1" t="s">
        <v>1038</v>
      </c>
      <c r="AO196" s="1" t="s">
        <v>245</v>
      </c>
      <c r="AP196" s="1" t="s">
        <v>246</v>
      </c>
      <c r="AQ196" s="1" t="e">
        <f>AE196=#REF!</f>
        <v>#REF!</v>
      </c>
      <c r="AR196" t="s">
        <v>2581</v>
      </c>
      <c r="AS196" s="1" t="str">
        <f>IFERROR(INDEX([1]Apollo!$C$2:$R$2344,MATCH($C196,[1]Apollo!$B$2:$B$2344,0),MATCH(AS$1,[1]Apollo!$C$1:$R$1,0)),"")</f>
        <v/>
      </c>
      <c r="AT196" s="1" t="str">
        <f t="shared" si="18"/>
        <v>https://www.linkedin.com/company/sprout-social-inc-</v>
      </c>
      <c r="AU196" s="1" t="str">
        <f t="shared" si="19"/>
        <v>https://www.linkedin.com/company/sprout-social-inc-/insights</v>
      </c>
      <c r="AV196" t="s">
        <v>174</v>
      </c>
      <c r="AW196" s="1">
        <v>1421</v>
      </c>
      <c r="AX196" s="1" t="str">
        <f>VLOOKUP(AW196,[1]Sheet1!$K$1:$L$4,2,TRUE)</f>
        <v>&lt;10,000</v>
      </c>
      <c r="AY196" t="s">
        <v>114</v>
      </c>
      <c r="AZ196" t="s">
        <v>114</v>
      </c>
      <c r="BA196" s="23">
        <f>INDEX('[1]Glassdoor Scores'!C:C,MATCH($A196,'[1]Glassdoor Scores'!$A:$A,0))</f>
        <v>4</v>
      </c>
      <c r="BB196" t="str">
        <f>INDEX('[1]Glassdoor Scores'!B:B,MATCH($A196,'[1]Glassdoor Scores'!$A:$A,0))</f>
        <v>Bungie</v>
      </c>
      <c r="BC196">
        <f>INDEX('[1]Glassdoor Scores'!D:D,MATCH($A196,'[1]Glassdoor Scores'!$A:$A,0))</f>
        <v>510</v>
      </c>
      <c r="BD196">
        <f>INDEX('[1]Glassdoor Scores'!E:E,MATCH($A196,'[1]Glassdoor Scores'!$A:$A,0))</f>
        <v>3.7</v>
      </c>
      <c r="BE196">
        <f>INDEX('[1]Glassdoor Scores'!F:F,MATCH($A196,'[1]Glassdoor Scores'!$A:$A,0))</f>
        <v>3.6</v>
      </c>
      <c r="BF196" s="17">
        <f>INDEX('[1]Glassdoor Scores'!G:G,MATCH($A196,'[1]Glassdoor Scores'!$A:$A,0))</f>
        <v>4.2</v>
      </c>
      <c r="BG196" s="17">
        <f>INDEX('[1]Glassdoor Scores'!H:H,MATCH($A196,'[1]Glassdoor Scores'!$A:$A,0))</f>
        <v>0.84</v>
      </c>
      <c r="BH196" t="e">
        <f>BA196&lt;#REF!</f>
        <v>#REF!</v>
      </c>
      <c r="BI196" t="e">
        <f>BB196&gt;#REF!</f>
        <v>#REF!</v>
      </c>
      <c r="BJ196" t="e">
        <f>BC196&gt;#REF!</f>
        <v>#REF!</v>
      </c>
      <c r="BK196" t="e">
        <f>BD196&gt;#REF!</f>
        <v>#REF!</v>
      </c>
      <c r="BL196" t="e">
        <f>BE196&gt;#REF!</f>
        <v>#REF!</v>
      </c>
      <c r="BM196" t="e">
        <f>BF196&gt;#REF!</f>
        <v>#REF!</v>
      </c>
      <c r="BN196" t="s">
        <v>115</v>
      </c>
      <c r="BO196" s="1" t="s">
        <v>2582</v>
      </c>
      <c r="BP196">
        <v>4</v>
      </c>
      <c r="BQ196">
        <v>0</v>
      </c>
      <c r="BR196" s="1" t="s">
        <v>2583</v>
      </c>
      <c r="BS196" t="s">
        <v>2584</v>
      </c>
      <c r="BT196" s="1" t="s">
        <v>2585</v>
      </c>
      <c r="BU196" s="1"/>
      <c r="BV196" s="1"/>
      <c r="BW196" s="1"/>
      <c r="BX196" s="1"/>
      <c r="BY196" s="1"/>
      <c r="BZ196" s="1"/>
      <c r="CA196" s="1"/>
      <c r="CB196" s="1">
        <v>34</v>
      </c>
      <c r="CC196" s="6">
        <v>-0.36</v>
      </c>
      <c r="CD196" s="1">
        <v>1788</v>
      </c>
      <c r="CE196" s="6">
        <v>0.01</v>
      </c>
      <c r="CF196" s="6">
        <f t="shared" si="20"/>
        <v>1.901565995525727E-2</v>
      </c>
      <c r="CG196" s="7">
        <f t="shared" si="21"/>
        <v>1.2582688247712879</v>
      </c>
      <c r="CH196" s="1">
        <v>1</v>
      </c>
      <c r="CI196">
        <f>IFERROR(IF(AX196=[1]Sheet1!$L$2,VLOOKUP(CB196,[1]Sheet1!$X$3:$Y$7,2,TRUE),IF(AX196=[1]Sheet1!$L$3,VLOOKUP(CB196,[1]Sheet1!$Z$3:$AA$7,2,TRUE),VLOOKUP(CB196,[1]Sheet1!$AB$3:$AC$7,2,TRUE))),0)</f>
        <v>3</v>
      </c>
      <c r="CJ196" s="1">
        <f>IFERROR(VLOOKUP(CC196,[1]Sheet1!$U$3:$V$7,2,TRUE),0)</f>
        <v>1</v>
      </c>
      <c r="CK196" s="1">
        <f>MIN(IFERROR(IF(AX196=[1]Sheet1!$L$2,VLOOKUP(CE196,[1]Sheet1!$N$3:$O$7,2,TRUE),IF(AX196=[1]Sheet1!$L$3,VLOOKUP(CE196,[1]Sheet1!$P$3:$Q$6,2,TRUE),VLOOKUP(CE196,[1]Sheet1!$R$3:$S$6,2,TRUE))),0),INDEX([1]Sheet1!$I:$I,MATCH(CH196,[1]Sheet1!$A:$A,0)))</f>
        <v>3</v>
      </c>
      <c r="CL196" s="15">
        <f>INDEX([1]Sheet1!D:D,MATCH($CI196,[1]Sheet1!$A:$A,0))</f>
        <v>0</v>
      </c>
      <c r="CM196" s="15">
        <f>INDEX([1]Sheet1!E:E,MATCH($CI196,[1]Sheet1!$A:$A,0))</f>
        <v>0</v>
      </c>
      <c r="CN196" s="15">
        <f>INDEX([1]Sheet1!F:F,MATCH($CI196,[1]Sheet1!$A:$A,0))</f>
        <v>0</v>
      </c>
      <c r="CO196" s="15"/>
      <c r="CP196" s="16">
        <f>IF(COUNTA(CO196)&gt;0,MIN(MIN(SUMPRODUCT(CI196:CK196,CL196:CN196),INDEX([1]Sheet1!$H:$H,MATCH(CH196,[1]Sheet1!$A:$A,0)))+1,5),MIN(SUMPRODUCT(CI196:CK196,CL196:CN196),INDEX([1]Sheet1!$H:$H,MATCH(CH196,[1]Sheet1!$A:$A,0))))</f>
        <v>0</v>
      </c>
      <c r="CQ196" s="17" t="e">
        <f>SUMIFS([1]Rubric!Y:Y,[1]Rubric!V:V,BN196,[1]Rubric!W:W,P196)</f>
        <v>#VALUE!</v>
      </c>
      <c r="CR196" s="17" t="e">
        <f>INDEX([1]Rubric!D:D,MATCH(BP196,[1]Rubric!#REF!,0))</f>
        <v>#REF!</v>
      </c>
      <c r="CS196" s="17" t="e">
        <f>INDEX([1]Rubric!E:E,MATCH(Q196,[1]Rubric!#REF!,0))</f>
        <v>#REF!</v>
      </c>
      <c r="CT196" s="18" t="e">
        <f>SUM(CQ196:CS196)*[1]Rubric!$A$3</f>
        <v>#VALUE!</v>
      </c>
      <c r="CU196" s="29"/>
    </row>
    <row r="197" spans="1:99" ht="409.5" x14ac:dyDescent="0.25">
      <c r="A197">
        <v>196</v>
      </c>
      <c r="B197" s="21" t="s">
        <v>2586</v>
      </c>
      <c r="C197" t="str">
        <f t="shared" si="17"/>
        <v>196 - D2L</v>
      </c>
      <c r="D197">
        <v>0</v>
      </c>
      <c r="E197" t="s">
        <v>2587</v>
      </c>
      <c r="F197" s="1" t="s">
        <v>2588</v>
      </c>
      <c r="G197" s="1" t="str">
        <f>IFERROR(INDEX([1]Apollo!$C$2:$R$2344,MATCH($C197,[1]Apollo!$B$2:$B$2344,0),MATCH(G$1,[1]Apollo!$C$1:$R$1,0)),"")</f>
        <v/>
      </c>
      <c r="H197" s="1"/>
      <c r="I197" s="1" t="str">
        <f>IFERROR(INDEX([1]Apollo!$C$2:$R$2344,MATCH($C197,[1]Apollo!$B$2:$B$2344,0),MATCH(I$1,[1]Apollo!$C$1:$R$1,0)),"")</f>
        <v/>
      </c>
      <c r="J197" t="s">
        <v>2589</v>
      </c>
      <c r="K197" s="1" t="str">
        <f>IFERROR(INDEX([1]Apollo!$C$2:$R$2344,MATCH($C197,[1]Apollo!$B$2:$B$2344,0),MATCH(K$1,[1]Apollo!$C$1:$R$1,0)),"")</f>
        <v/>
      </c>
      <c r="L197" s="1" t="str">
        <f>IFERROR(INDEX([1]Apollo!$C$2:$R$2344,MATCH($C197,[1]Apollo!$B$2:$B$2344,0),MATCH(L$1,[1]Apollo!$C$1:$R$1,0)),"")</f>
        <v/>
      </c>
      <c r="M197" s="1" t="s">
        <v>2590</v>
      </c>
      <c r="N197" s="1" t="s">
        <v>2591</v>
      </c>
      <c r="O197" s="1" t="str">
        <f>IFERROR(INDEX([1]Apollo!$C$2:$R$2344,MATCH($C197,[1]Apollo!$B$2:$B$2344,0),MATCH(O$1,[1]Apollo!$C$1:$R$1,0)),"")</f>
        <v/>
      </c>
      <c r="P197" s="1">
        <v>4</v>
      </c>
      <c r="Q197" s="1">
        <v>1</v>
      </c>
      <c r="R197" s="12">
        <v>3085</v>
      </c>
      <c r="S197" s="12">
        <v>2508</v>
      </c>
      <c r="T197" s="13">
        <v>36161</v>
      </c>
      <c r="U197" t="s">
        <v>188</v>
      </c>
      <c r="V197" s="1" t="str">
        <f>IFERROR(INDEX([1]Apollo!$C$2:$R$2344,MATCH($C197,[1]Apollo!$B$2:$B$2344,0),MATCH(V$1,[1]Apollo!$C$1:$R$1,0)),"")</f>
        <v/>
      </c>
      <c r="W197" t="s">
        <v>165</v>
      </c>
      <c r="X197" s="1" t="str">
        <f>IFERROR(INDEX([1]Apollo!$C$2:$R$2344,MATCH($C197,[1]Apollo!$B$2:$B$2344,0),MATCH(X$1,[1]Apollo!$C$1:$R$1,0)),"")</f>
        <v/>
      </c>
      <c r="Y197" s="1" t="str">
        <f>IFERROR(INDEX([1]Apollo!$C$2:$R$2344,MATCH($C197,[1]Apollo!$B$2:$B$2344,0),MATCH(Y$1,[1]Apollo!$C$1:$R$1,0)),"")</f>
        <v/>
      </c>
      <c r="Z197" s="1" t="str">
        <f>IFERROR(INDEX([1]Apollo!$C$2:$R$2344,MATCH($C197,[1]Apollo!$B$2:$B$2344,0),MATCH(Z$1,[1]Apollo!$C$1:$R$1,0)),"")</f>
        <v/>
      </c>
      <c r="AA197" s="2" t="str">
        <f>IFERROR(INDEX([1]Apollo!$C$2:$R$2344,MATCH($C197,[1]Apollo!$B$2:$B$2344,0),MATCH(AA$1,[1]Apollo!$C$1:$R$1,0)),"")</f>
        <v/>
      </c>
      <c r="AB197" s="3" t="str">
        <f>IFERROR(INDEX([1]Apollo!$C$2:$R$2344,MATCH($C197,[1]Apollo!$B$2:$B$2344,0),MATCH(AB$1,[1]Apollo!$C$1:$R$1,0)),"")</f>
        <v/>
      </c>
      <c r="AC197" t="s">
        <v>2592</v>
      </c>
      <c r="AD197" s="1" t="str">
        <f>IFERROR(INDEX([1]Apollo!$C$2:$R$2344,MATCH($C197,[1]Apollo!$B$2:$B$2344,0),MATCH(AD$1,[1]Apollo!$C$1:$R$1,0)),"")</f>
        <v/>
      </c>
      <c r="AE197" s="14" t="s">
        <v>2593</v>
      </c>
      <c r="AF197" s="1"/>
      <c r="AG197" s="1" t="s">
        <v>169</v>
      </c>
      <c r="AH197" s="1"/>
      <c r="AI197" s="1"/>
      <c r="AJ197" s="14" t="s">
        <v>2594</v>
      </c>
      <c r="AK197" s="1" t="s">
        <v>387</v>
      </c>
      <c r="AL197" s="1" t="s">
        <v>627</v>
      </c>
      <c r="AM197" s="1" t="s">
        <v>1258</v>
      </c>
      <c r="AN197" s="1" t="s">
        <v>360</v>
      </c>
      <c r="AO197" s="1" t="s">
        <v>106</v>
      </c>
      <c r="AP197" s="1" t="s">
        <v>172</v>
      </c>
      <c r="AQ197" s="1" t="e">
        <f>AE197=#REF!</f>
        <v>#REF!</v>
      </c>
      <c r="AR197" t="s">
        <v>2595</v>
      </c>
      <c r="AS197" s="1" t="str">
        <f>IFERROR(INDEX([1]Apollo!$C$2:$R$2344,MATCH($C197,[1]Apollo!$B$2:$B$2344,0),MATCH(AS$1,[1]Apollo!$C$1:$R$1,0)),"")</f>
        <v/>
      </c>
      <c r="AT197" s="1" t="str">
        <f t="shared" si="18"/>
        <v>https://www.linkedin.com/company/d2l</v>
      </c>
      <c r="AU197" s="1" t="str">
        <f t="shared" si="19"/>
        <v>https://www.linkedin.com/company/d2l/insights</v>
      </c>
      <c r="AV197" t="s">
        <v>174</v>
      </c>
      <c r="AW197" s="1">
        <v>1100</v>
      </c>
      <c r="AX197" s="1" t="str">
        <f>VLOOKUP(AW197,[1]Sheet1!$K$1:$L$4,2,TRUE)</f>
        <v>&lt;10,000</v>
      </c>
      <c r="AY197" t="s">
        <v>114</v>
      </c>
      <c r="AZ197" t="s">
        <v>113</v>
      </c>
      <c r="BA197" s="23">
        <f>INDEX('[1]Glassdoor Scores'!C:C,MATCH($A197,'[1]Glassdoor Scores'!$A:$A,0))</f>
        <v>4.0999999999999996</v>
      </c>
      <c r="BB197" t="str">
        <f>INDEX('[1]Glassdoor Scores'!B:B,MATCH($A197,'[1]Glassdoor Scores'!$A:$A,0))</f>
        <v>Sixth Street</v>
      </c>
      <c r="BC197">
        <f>INDEX('[1]Glassdoor Scores'!D:D,MATCH($A197,'[1]Glassdoor Scores'!$A:$A,0))</f>
        <v>190</v>
      </c>
      <c r="BD197">
        <f>INDEX('[1]Glassdoor Scores'!E:E,MATCH($A197,'[1]Glassdoor Scores'!$A:$A,0))</f>
        <v>3.2</v>
      </c>
      <c r="BE197">
        <f>INDEX('[1]Glassdoor Scores'!F:F,MATCH($A197,'[1]Glassdoor Scores'!$A:$A,0))</f>
        <v>3.9</v>
      </c>
      <c r="BF197" s="17">
        <f>INDEX('[1]Glassdoor Scores'!G:G,MATCH($A197,'[1]Glassdoor Scores'!$A:$A,0))</f>
        <v>4.0999999999999996</v>
      </c>
      <c r="BG197" s="17">
        <f>INDEX('[1]Glassdoor Scores'!H:H,MATCH($A197,'[1]Glassdoor Scores'!$A:$A,0))</f>
        <v>0.9</v>
      </c>
      <c r="BH197" t="e">
        <f>BA197&lt;#REF!</f>
        <v>#REF!</v>
      </c>
      <c r="BI197" t="e">
        <f>BB197&gt;#REF!</f>
        <v>#REF!</v>
      </c>
      <c r="BJ197" t="e">
        <f>BC197&gt;#REF!</f>
        <v>#REF!</v>
      </c>
      <c r="BK197" t="e">
        <f>BD197&gt;#REF!</f>
        <v>#REF!</v>
      </c>
      <c r="BL197" t="e">
        <f>BE197&gt;#REF!</f>
        <v>#REF!</v>
      </c>
      <c r="BM197" t="e">
        <f>BF197&gt;#REF!</f>
        <v>#REF!</v>
      </c>
      <c r="BN197" t="s">
        <v>440</v>
      </c>
      <c r="BO197" s="1" t="s">
        <v>2596</v>
      </c>
      <c r="BP197">
        <v>5</v>
      </c>
      <c r="BQ197">
        <v>0</v>
      </c>
      <c r="BR197" s="1" t="s">
        <v>2597</v>
      </c>
      <c r="BS197" t="s">
        <v>2598</v>
      </c>
      <c r="BT197" s="1" t="s">
        <v>2599</v>
      </c>
      <c r="BU197" s="1"/>
      <c r="BV197" s="1"/>
      <c r="BW197" s="1"/>
      <c r="BX197" s="1"/>
      <c r="BY197" s="1"/>
      <c r="BZ197" s="1"/>
      <c r="CA197" s="1"/>
      <c r="CB197" s="1">
        <v>43</v>
      </c>
      <c r="CC197" s="6">
        <v>-0.02</v>
      </c>
      <c r="CD197" s="1">
        <v>1258</v>
      </c>
      <c r="CE197" s="6">
        <v>0</v>
      </c>
      <c r="CF197" s="6">
        <f t="shared" si="20"/>
        <v>3.4181240063593007E-2</v>
      </c>
      <c r="CG197" s="7">
        <f t="shared" si="21"/>
        <v>1.1436363636363636</v>
      </c>
      <c r="CH197" s="1">
        <v>1</v>
      </c>
      <c r="CI197">
        <f>IFERROR(IF(AX197=[1]Sheet1!$L$2,VLOOKUP(CB197,[1]Sheet1!$X$3:$Y$7,2,TRUE),IF(AX197=[1]Sheet1!$L$3,VLOOKUP(CB197,[1]Sheet1!$Z$3:$AA$7,2,TRUE),VLOOKUP(CB197,[1]Sheet1!$AB$3:$AC$7,2,TRUE))),0)</f>
        <v>3</v>
      </c>
      <c r="CJ197" s="1">
        <f>IFERROR(VLOOKUP(CC197,[1]Sheet1!$U$3:$V$7,2,TRUE),0)</f>
        <v>2</v>
      </c>
      <c r="CK197" s="1">
        <f>MIN(IFERROR(IF(AX197=[1]Sheet1!$L$2,VLOOKUP(CE197,[1]Sheet1!$N$3:$O$7,2,TRUE),IF(AX197=[1]Sheet1!$L$3,VLOOKUP(CE197,[1]Sheet1!$P$3:$Q$6,2,TRUE),VLOOKUP(CE197,[1]Sheet1!$R$3:$S$6,2,TRUE))),0),INDEX([1]Sheet1!$I:$I,MATCH(CH197,[1]Sheet1!$A:$A,0)))</f>
        <v>2</v>
      </c>
      <c r="CL197" s="15">
        <f>INDEX([1]Sheet1!D:D,MATCH($CI197,[1]Sheet1!$A:$A,0))</f>
        <v>0</v>
      </c>
      <c r="CM197" s="15">
        <f>INDEX([1]Sheet1!E:E,MATCH($CI197,[1]Sheet1!$A:$A,0))</f>
        <v>0</v>
      </c>
      <c r="CN197" s="15">
        <f>INDEX([1]Sheet1!F:F,MATCH($CI197,[1]Sheet1!$A:$A,0))</f>
        <v>0</v>
      </c>
      <c r="CO197" s="15"/>
      <c r="CP197" s="16">
        <f>IF(COUNTA(CO197)&gt;0,MIN(MIN(SUMPRODUCT(CI197:CK197,CL197:CN197),INDEX([1]Sheet1!$H:$H,MATCH(CH197,[1]Sheet1!$A:$A,0)))+1,5),MIN(SUMPRODUCT(CI197:CK197,CL197:CN197),INDEX([1]Sheet1!$H:$H,MATCH(CH197,[1]Sheet1!$A:$A,0))))</f>
        <v>0</v>
      </c>
      <c r="CQ197" s="17" t="e">
        <f>SUMIFS([1]Rubric!Y:Y,[1]Rubric!V:V,BN197,[1]Rubric!W:W,P197)</f>
        <v>#VALUE!</v>
      </c>
      <c r="CR197" s="17" t="e">
        <f>INDEX([1]Rubric!D:D,MATCH(BP197,[1]Rubric!#REF!,0))</f>
        <v>#REF!</v>
      </c>
      <c r="CS197" s="17" t="e">
        <f>INDEX([1]Rubric!E:E,MATCH(Q197,[1]Rubric!#REF!,0))</f>
        <v>#REF!</v>
      </c>
      <c r="CT197" s="18" t="e">
        <f>SUM(CQ197:CS197)*[1]Rubric!$A$3</f>
        <v>#VALUE!</v>
      </c>
      <c r="CU197" s="29"/>
    </row>
    <row r="198" spans="1:99" ht="409.5" x14ac:dyDescent="0.25">
      <c r="A198">
        <v>197</v>
      </c>
      <c r="B198" s="21" t="s">
        <v>2600</v>
      </c>
      <c r="C198" t="str">
        <f t="shared" si="17"/>
        <v>197 - PagerDuty</v>
      </c>
      <c r="D198">
        <v>0</v>
      </c>
      <c r="E198" t="s">
        <v>2601</v>
      </c>
      <c r="F198" s="1" t="s">
        <v>2602</v>
      </c>
      <c r="G198" s="1" t="str">
        <f>IFERROR(INDEX([1]Apollo!$C$2:$R$2344,MATCH($C198,[1]Apollo!$B$2:$B$2344,0),MATCH(G$1,[1]Apollo!$C$1:$R$1,0)),"")</f>
        <v/>
      </c>
      <c r="H198" s="1" t="s">
        <v>2603</v>
      </c>
      <c r="I198" s="1" t="str">
        <f>IFERROR(INDEX([1]Apollo!$C$2:$R$2344,MATCH($C198,[1]Apollo!$B$2:$B$2344,0),MATCH(I$1,[1]Apollo!$C$1:$R$1,0)),"")</f>
        <v/>
      </c>
      <c r="J198" t="s">
        <v>213</v>
      </c>
      <c r="K198" s="1" t="str">
        <f>IFERROR(INDEX([1]Apollo!$C$2:$R$2344,MATCH($C198,[1]Apollo!$B$2:$B$2344,0),MATCH(K$1,[1]Apollo!$C$1:$R$1,0)),"")</f>
        <v/>
      </c>
      <c r="L198" s="1" t="str">
        <f>IFERROR(INDEX([1]Apollo!$C$2:$R$2344,MATCH($C198,[1]Apollo!$B$2:$B$2344,0),MATCH(L$1,[1]Apollo!$C$1:$R$1,0)),"")</f>
        <v/>
      </c>
      <c r="M198" s="1" t="s">
        <v>2604</v>
      </c>
      <c r="N198" s="1" t="s">
        <v>2605</v>
      </c>
      <c r="O198" s="1" t="str">
        <f>IFERROR(INDEX([1]Apollo!$C$2:$R$2344,MATCH($C198,[1]Apollo!$B$2:$B$2344,0),MATCH(O$1,[1]Apollo!$C$1:$R$1,0)),"")</f>
        <v/>
      </c>
      <c r="P198" s="1">
        <v>3</v>
      </c>
      <c r="Q198" s="1">
        <v>5</v>
      </c>
      <c r="R198" s="12">
        <v>11719</v>
      </c>
      <c r="S198" s="12">
        <v>10190</v>
      </c>
      <c r="T198" s="13">
        <v>39845</v>
      </c>
      <c r="U198" t="s">
        <v>99</v>
      </c>
      <c r="V198" s="1" t="str">
        <f>IFERROR(INDEX([1]Apollo!$C$2:$R$2344,MATCH($C198,[1]Apollo!$B$2:$B$2344,0),MATCH(V$1,[1]Apollo!$C$1:$R$1,0)),"")</f>
        <v/>
      </c>
      <c r="W198" t="s">
        <v>165</v>
      </c>
      <c r="X198" s="1" t="str">
        <f>IFERROR(INDEX([1]Apollo!$C$2:$R$2344,MATCH($C198,[1]Apollo!$B$2:$B$2344,0),MATCH(X$1,[1]Apollo!$C$1:$R$1,0)),"")</f>
        <v/>
      </c>
      <c r="Y198" s="1" t="str">
        <f>IFERROR(INDEX([1]Apollo!$C$2:$R$2344,MATCH($C198,[1]Apollo!$B$2:$B$2344,0),MATCH(Y$1,[1]Apollo!$C$1:$R$1,0)),"")</f>
        <v/>
      </c>
      <c r="Z198" s="1" t="str">
        <f>IFERROR(INDEX([1]Apollo!$C$2:$R$2344,MATCH($C198,[1]Apollo!$B$2:$B$2344,0),MATCH(Z$1,[1]Apollo!$C$1:$R$1,0)),"")</f>
        <v/>
      </c>
      <c r="AA198" s="2" t="str">
        <f>IFERROR(INDEX([1]Apollo!$C$2:$R$2344,MATCH($C198,[1]Apollo!$B$2:$B$2344,0),MATCH(AA$1,[1]Apollo!$C$1:$R$1,0)),"")</f>
        <v/>
      </c>
      <c r="AB198" s="3" t="str">
        <f>IFERROR(INDEX([1]Apollo!$C$2:$R$2344,MATCH($C198,[1]Apollo!$B$2:$B$2344,0),MATCH(AB$1,[1]Apollo!$C$1:$R$1,0)),"")</f>
        <v/>
      </c>
      <c r="AC198" t="s">
        <v>2606</v>
      </c>
      <c r="AD198" s="1" t="str">
        <f>IFERROR(INDEX([1]Apollo!$C$2:$R$2344,MATCH($C198,[1]Apollo!$B$2:$B$2344,0),MATCH(AD$1,[1]Apollo!$C$1:$R$1,0)),"")</f>
        <v/>
      </c>
      <c r="AE198" s="22" t="s">
        <v>2607</v>
      </c>
      <c r="AF198" s="1"/>
      <c r="AG198" s="1" t="s">
        <v>103</v>
      </c>
      <c r="AH198" s="1"/>
      <c r="AI198" s="1"/>
      <c r="AJ198" s="14" t="s">
        <v>2608</v>
      </c>
      <c r="AK198" s="1" t="s">
        <v>243</v>
      </c>
      <c r="AL198" s="1" t="s">
        <v>106</v>
      </c>
      <c r="AM198" s="1" t="s">
        <v>171</v>
      </c>
      <c r="AN198" s="1" t="s">
        <v>106</v>
      </c>
      <c r="AO198" s="1" t="s">
        <v>349</v>
      </c>
      <c r="AP198" s="1" t="s">
        <v>246</v>
      </c>
      <c r="AQ198" s="1" t="e">
        <f>AE198=#REF!</f>
        <v>#REF!</v>
      </c>
      <c r="AR198" t="s">
        <v>2609</v>
      </c>
      <c r="AS198" s="1" t="str">
        <f>IFERROR(INDEX([1]Apollo!$C$2:$R$2344,MATCH($C198,[1]Apollo!$B$2:$B$2344,0),MATCH(AS$1,[1]Apollo!$C$1:$R$1,0)),"")</f>
        <v/>
      </c>
      <c r="AT198" s="1" t="str">
        <f t="shared" si="18"/>
        <v>http://www.linkedin.com/company/pagerduty</v>
      </c>
      <c r="AU198" s="1" t="str">
        <f t="shared" si="19"/>
        <v>http://www.linkedin.com/company/pagerduty/insights</v>
      </c>
      <c r="AV198" t="s">
        <v>174</v>
      </c>
      <c r="AW198" s="1">
        <v>1016</v>
      </c>
      <c r="AX198" s="1" t="str">
        <f>VLOOKUP(AW198,[1]Sheet1!$K$1:$L$4,2,TRUE)</f>
        <v>&lt;10,000</v>
      </c>
      <c r="AY198" t="s">
        <v>138</v>
      </c>
      <c r="AZ198" t="s">
        <v>113</v>
      </c>
      <c r="BA198" s="23">
        <f>INDEX('[1]Glassdoor Scores'!C:C,MATCH($A198,'[1]Glassdoor Scores'!$A:$A,0))</f>
        <v>3.6</v>
      </c>
      <c r="BB198" t="str">
        <f>INDEX('[1]Glassdoor Scores'!B:B,MATCH($A198,'[1]Glassdoor Scores'!$A:$A,0))</f>
        <v>DISCO</v>
      </c>
      <c r="BC198">
        <f>INDEX('[1]Glassdoor Scores'!D:D,MATCH($A198,'[1]Glassdoor Scores'!$A:$A,0))</f>
        <v>420</v>
      </c>
      <c r="BD198">
        <f>INDEX('[1]Glassdoor Scores'!E:E,MATCH($A198,'[1]Glassdoor Scores'!$A:$A,0))</f>
        <v>3.4</v>
      </c>
      <c r="BE198">
        <f>INDEX('[1]Glassdoor Scores'!F:F,MATCH($A198,'[1]Glassdoor Scores'!$A:$A,0))</f>
        <v>3.1</v>
      </c>
      <c r="BF198" s="17">
        <f>INDEX('[1]Glassdoor Scores'!G:G,MATCH($A198,'[1]Glassdoor Scores'!$A:$A,0))</f>
        <v>3.5</v>
      </c>
      <c r="BG198" s="17">
        <f>INDEX('[1]Glassdoor Scores'!H:H,MATCH($A198,'[1]Glassdoor Scores'!$A:$A,0))</f>
        <v>0.65</v>
      </c>
      <c r="BH198" t="e">
        <f>BA198&lt;#REF!</f>
        <v>#REF!</v>
      </c>
      <c r="BI198" t="e">
        <f>BB198&gt;#REF!</f>
        <v>#REF!</v>
      </c>
      <c r="BJ198" t="e">
        <f>BC198&gt;#REF!</f>
        <v>#REF!</v>
      </c>
      <c r="BK198" t="e">
        <f>BD198&gt;#REF!</f>
        <v>#REF!</v>
      </c>
      <c r="BL198" t="e">
        <f>BE198&gt;#REF!</f>
        <v>#REF!</v>
      </c>
      <c r="BM198" t="e">
        <f>BF198&gt;#REF!</f>
        <v>#REF!</v>
      </c>
      <c r="BN198" t="s">
        <v>115</v>
      </c>
      <c r="BO198" s="1" t="s">
        <v>2610</v>
      </c>
      <c r="BP198">
        <v>4</v>
      </c>
      <c r="BQ198">
        <v>0</v>
      </c>
      <c r="BR198" s="1" t="s">
        <v>2611</v>
      </c>
      <c r="BS198" t="s">
        <v>2612</v>
      </c>
      <c r="BT198" s="1" t="s">
        <v>2613</v>
      </c>
      <c r="BU198" s="1"/>
      <c r="BV198" s="1"/>
      <c r="BW198" s="1"/>
      <c r="BX198" s="1"/>
      <c r="BY198" s="1"/>
      <c r="BZ198" s="1"/>
      <c r="CA198" s="1"/>
      <c r="CB198" s="1">
        <v>57</v>
      </c>
      <c r="CC198" s="6">
        <v>-0.34</v>
      </c>
      <c r="CD198" s="1">
        <v>1263</v>
      </c>
      <c r="CE198" s="6">
        <v>-0.02</v>
      </c>
      <c r="CF198" s="6">
        <f t="shared" si="20"/>
        <v>4.5130641330166268E-2</v>
      </c>
      <c r="CG198" s="7">
        <f t="shared" si="21"/>
        <v>1.2431102362204725</v>
      </c>
      <c r="CH198" s="1">
        <v>1</v>
      </c>
      <c r="CI198">
        <f>IFERROR(IF(AX198=[1]Sheet1!$L$2,VLOOKUP(CB198,[1]Sheet1!$X$3:$Y$7,2,TRUE),IF(AX198=[1]Sheet1!$L$3,VLOOKUP(CB198,[1]Sheet1!$Z$3:$AA$7,2,TRUE),VLOOKUP(CB198,[1]Sheet1!$AB$3:$AC$7,2,TRUE))),0)</f>
        <v>3</v>
      </c>
      <c r="CJ198" s="1">
        <f>IFERROR(VLOOKUP(CC198,[1]Sheet1!$U$3:$V$7,2,TRUE),0)</f>
        <v>1</v>
      </c>
      <c r="CK198" s="1">
        <f>MIN(IFERROR(IF(AX198=[1]Sheet1!$L$2,VLOOKUP(CE198,[1]Sheet1!$N$3:$O$7,2,TRUE),IF(AX198=[1]Sheet1!$L$3,VLOOKUP(CE198,[1]Sheet1!$P$3:$Q$6,2,TRUE),VLOOKUP(CE198,[1]Sheet1!$R$3:$S$6,2,TRUE))),0),INDEX([1]Sheet1!$I:$I,MATCH(CH198,[1]Sheet1!$A:$A,0)))</f>
        <v>2</v>
      </c>
      <c r="CL198" s="15">
        <f>INDEX([1]Sheet1!D:D,MATCH($CI198,[1]Sheet1!$A:$A,0))</f>
        <v>0</v>
      </c>
      <c r="CM198" s="15">
        <f>INDEX([1]Sheet1!E:E,MATCH($CI198,[1]Sheet1!$A:$A,0))</f>
        <v>0</v>
      </c>
      <c r="CN198" s="15">
        <f>INDEX([1]Sheet1!F:F,MATCH($CI198,[1]Sheet1!$A:$A,0))</f>
        <v>0</v>
      </c>
      <c r="CO198" s="15"/>
      <c r="CP198" s="16">
        <f>IF(COUNTA(CO198)&gt;0,MIN(MIN(SUMPRODUCT(CI198:CK198,CL198:CN198),INDEX([1]Sheet1!$H:$H,MATCH(CH198,[1]Sheet1!$A:$A,0)))+1,5),MIN(SUMPRODUCT(CI198:CK198,CL198:CN198),INDEX([1]Sheet1!$H:$H,MATCH(CH198,[1]Sheet1!$A:$A,0))))</f>
        <v>0</v>
      </c>
      <c r="CQ198" s="17" t="e">
        <f>SUMIFS([1]Rubric!Y:Y,[1]Rubric!V:V,BN198,[1]Rubric!W:W,P198)</f>
        <v>#VALUE!</v>
      </c>
      <c r="CR198" s="17" t="e">
        <f>INDEX([1]Rubric!D:D,MATCH(BP198,[1]Rubric!#REF!,0))</f>
        <v>#REF!</v>
      </c>
      <c r="CS198" s="17" t="e">
        <f>INDEX([1]Rubric!E:E,MATCH(Q198,[1]Rubric!#REF!,0))</f>
        <v>#REF!</v>
      </c>
      <c r="CT198" s="18" t="e">
        <f>SUM(CQ198:CS198)*[1]Rubric!$A$3</f>
        <v>#VALUE!</v>
      </c>
      <c r="CU198" s="29"/>
    </row>
    <row r="199" spans="1:99" ht="409.5" x14ac:dyDescent="0.25">
      <c r="A199">
        <v>198</v>
      </c>
      <c r="B199" s="21" t="s">
        <v>2614</v>
      </c>
      <c r="C199" t="str">
        <f t="shared" si="17"/>
        <v>198 - Udemy</v>
      </c>
      <c r="D199">
        <v>0</v>
      </c>
      <c r="E199" t="s">
        <v>2615</v>
      </c>
      <c r="F199" s="1" t="s">
        <v>2616</v>
      </c>
      <c r="G199" s="1" t="str">
        <f>IFERROR(INDEX([1]Apollo!$C$2:$R$2344,MATCH($C199,[1]Apollo!$B$2:$B$2344,0),MATCH(G$1,[1]Apollo!$C$1:$R$1,0)),"")</f>
        <v/>
      </c>
      <c r="H199" s="1"/>
      <c r="I199" s="1" t="str">
        <f>IFERROR(INDEX([1]Apollo!$C$2:$R$2344,MATCH($C199,[1]Apollo!$B$2:$B$2344,0),MATCH(I$1,[1]Apollo!$C$1:$R$1,0)),"")</f>
        <v/>
      </c>
      <c r="J199" t="s">
        <v>213</v>
      </c>
      <c r="K199" s="1" t="str">
        <f>IFERROR(INDEX([1]Apollo!$C$2:$R$2344,MATCH($C199,[1]Apollo!$B$2:$B$2344,0),MATCH(K$1,[1]Apollo!$C$1:$R$1,0)),"")</f>
        <v/>
      </c>
      <c r="L199" s="1" t="str">
        <f>IFERROR(INDEX([1]Apollo!$C$2:$R$2344,MATCH($C199,[1]Apollo!$B$2:$B$2344,0),MATCH(L$1,[1]Apollo!$C$1:$R$1,0)),"")</f>
        <v/>
      </c>
      <c r="M199" s="1" t="s">
        <v>2617</v>
      </c>
      <c r="N199" s="1" t="s">
        <v>2618</v>
      </c>
      <c r="O199" s="1" t="str">
        <f>IFERROR(INDEX([1]Apollo!$C$2:$R$2344,MATCH($C199,[1]Apollo!$B$2:$B$2344,0),MATCH(O$1,[1]Apollo!$C$1:$R$1,0)),"")</f>
        <v/>
      </c>
      <c r="P199" s="1">
        <v>4.5</v>
      </c>
      <c r="Q199" s="1">
        <v>1</v>
      </c>
      <c r="R199" s="12">
        <v>3951</v>
      </c>
      <c r="S199" s="12">
        <v>3251</v>
      </c>
      <c r="T199" s="13">
        <v>39814</v>
      </c>
      <c r="U199" t="s">
        <v>188</v>
      </c>
      <c r="V199" s="1" t="str">
        <f>IFERROR(INDEX([1]Apollo!$C$2:$R$2344,MATCH($C199,[1]Apollo!$B$2:$B$2344,0),MATCH(V$1,[1]Apollo!$C$1:$R$1,0)),"")</f>
        <v/>
      </c>
      <c r="W199" t="s">
        <v>231</v>
      </c>
      <c r="X199" s="1" t="str">
        <f>IFERROR(INDEX([1]Apollo!$C$2:$R$2344,MATCH($C199,[1]Apollo!$B$2:$B$2344,0),MATCH(X$1,[1]Apollo!$C$1:$R$1,0)),"")</f>
        <v/>
      </c>
      <c r="Y199" s="1" t="str">
        <f>IFERROR(INDEX([1]Apollo!$C$2:$R$2344,MATCH($C199,[1]Apollo!$B$2:$B$2344,0),MATCH(Y$1,[1]Apollo!$C$1:$R$1,0)),"")</f>
        <v/>
      </c>
      <c r="Z199" s="1" t="str">
        <f>IFERROR(INDEX([1]Apollo!$C$2:$R$2344,MATCH($C199,[1]Apollo!$B$2:$B$2344,0),MATCH(Z$1,[1]Apollo!$C$1:$R$1,0)),"")</f>
        <v/>
      </c>
      <c r="AA199" s="2" t="str">
        <f>IFERROR(INDEX([1]Apollo!$C$2:$R$2344,MATCH($C199,[1]Apollo!$B$2:$B$2344,0),MATCH(AA$1,[1]Apollo!$C$1:$R$1,0)),"")</f>
        <v/>
      </c>
      <c r="AB199" s="3" t="str">
        <f>IFERROR(INDEX([1]Apollo!$C$2:$R$2344,MATCH($C199,[1]Apollo!$B$2:$B$2344,0),MATCH(AB$1,[1]Apollo!$C$1:$R$1,0)),"")</f>
        <v/>
      </c>
      <c r="AC199" t="s">
        <v>2619</v>
      </c>
      <c r="AD199" s="1" t="str">
        <f>IFERROR(INDEX([1]Apollo!$C$2:$R$2344,MATCH($C199,[1]Apollo!$B$2:$B$2344,0),MATCH(AD$1,[1]Apollo!$C$1:$R$1,0)),"")</f>
        <v/>
      </c>
      <c r="AE199" s="14" t="s">
        <v>2620</v>
      </c>
      <c r="AF199" s="1"/>
      <c r="AG199" s="1" t="s">
        <v>103</v>
      </c>
      <c r="AH199" s="1"/>
      <c r="AI199" s="1"/>
      <c r="AJ199" s="14" t="s">
        <v>2620</v>
      </c>
      <c r="AK199" s="1" t="s">
        <v>243</v>
      </c>
      <c r="AL199" s="1" t="s">
        <v>106</v>
      </c>
      <c r="AM199" s="1" t="s">
        <v>388</v>
      </c>
      <c r="AN199" s="1" t="s">
        <v>360</v>
      </c>
      <c r="AO199" s="1" t="s">
        <v>245</v>
      </c>
      <c r="AP199" s="1" t="s">
        <v>246</v>
      </c>
      <c r="AQ199" s="1" t="e">
        <f>AE199=#REF!</f>
        <v>#REF!</v>
      </c>
      <c r="AR199" t="s">
        <v>2621</v>
      </c>
      <c r="AS199" s="1" t="str">
        <f>IFERROR(INDEX([1]Apollo!$C$2:$R$2344,MATCH($C199,[1]Apollo!$B$2:$B$2344,0),MATCH(AS$1,[1]Apollo!$C$1:$R$1,0)),"")</f>
        <v/>
      </c>
      <c r="AT199" s="1" t="str">
        <f t="shared" si="18"/>
        <v>http://www.linkedin.com/company/udemy</v>
      </c>
      <c r="AU199" s="1" t="str">
        <f t="shared" si="19"/>
        <v>http://www.linkedin.com/company/udemy/insights</v>
      </c>
      <c r="AV199" t="s">
        <v>174</v>
      </c>
      <c r="AW199" s="1">
        <v>1380</v>
      </c>
      <c r="AX199" s="1" t="str">
        <f>VLOOKUP(AW199,[1]Sheet1!$K$1:$L$4,2,TRUE)</f>
        <v>&lt;10,000</v>
      </c>
      <c r="AY199" t="s">
        <v>113</v>
      </c>
      <c r="AZ199" t="s">
        <v>114</v>
      </c>
      <c r="BA199" s="4">
        <f>INDEX('[1]Glassdoor Scores'!C:C,MATCH($A199,'[1]Glassdoor Scores'!$A:$A,0))</f>
        <v>4.0999999999999996</v>
      </c>
      <c r="BB199" t="str">
        <f>INDEX('[1]Glassdoor Scores'!B:B,MATCH($A199,'[1]Glassdoor Scores'!$A:$A,0))</f>
        <v>CloudBees</v>
      </c>
      <c r="BC199">
        <f>INDEX('[1]Glassdoor Scores'!D:D,MATCH($A199,'[1]Glassdoor Scores'!$A:$A,0))</f>
        <v>310</v>
      </c>
      <c r="BD199">
        <f>INDEX('[1]Glassdoor Scores'!E:E,MATCH($A199,'[1]Glassdoor Scores'!$A:$A,0))</f>
        <v>3.9</v>
      </c>
      <c r="BE199">
        <f>INDEX('[1]Glassdoor Scores'!F:F,MATCH($A199,'[1]Glassdoor Scores'!$A:$A,0))</f>
        <v>3.8</v>
      </c>
      <c r="BF199" s="5">
        <f>INDEX('[1]Glassdoor Scores'!G:G,MATCH($A199,'[1]Glassdoor Scores'!$A:$A,0))</f>
        <v>4.2</v>
      </c>
      <c r="BG199" s="5">
        <f>INDEX('[1]Glassdoor Scores'!H:H,MATCH($A199,'[1]Glassdoor Scores'!$A:$A,0))</f>
        <v>0.89</v>
      </c>
      <c r="BH199" t="e">
        <f>BA199&lt;#REF!</f>
        <v>#REF!</v>
      </c>
      <c r="BI199" t="e">
        <f>BB199&gt;#REF!</f>
        <v>#REF!</v>
      </c>
      <c r="BJ199" t="e">
        <f>BC199&gt;#REF!</f>
        <v>#REF!</v>
      </c>
      <c r="BK199" t="e">
        <f>BD199&gt;#REF!</f>
        <v>#REF!</v>
      </c>
      <c r="BL199" t="e">
        <f>BE199&gt;#REF!</f>
        <v>#REF!</v>
      </c>
      <c r="BM199" t="e">
        <f>BF199&gt;#REF!</f>
        <v>#REF!</v>
      </c>
      <c r="BN199" t="s">
        <v>175</v>
      </c>
      <c r="BO199" s="1" t="s">
        <v>2622</v>
      </c>
      <c r="BP199">
        <v>4</v>
      </c>
      <c r="BQ199">
        <v>0</v>
      </c>
      <c r="BR199" s="1" t="s">
        <v>2623</v>
      </c>
      <c r="BS199" t="s">
        <v>2624</v>
      </c>
      <c r="BT199" s="1" t="s">
        <v>2625</v>
      </c>
      <c r="BU199" s="1"/>
      <c r="BV199" s="1"/>
      <c r="BW199" s="1"/>
      <c r="BX199" s="1"/>
      <c r="BY199" s="1"/>
      <c r="BZ199" s="1"/>
      <c r="CA199" s="1"/>
      <c r="CB199" s="1">
        <v>63</v>
      </c>
      <c r="CC199" s="6">
        <v>0.55000000000000004</v>
      </c>
      <c r="CD199" s="1">
        <v>9316</v>
      </c>
      <c r="CE199" s="6">
        <v>0.03</v>
      </c>
      <c r="CF199" s="6">
        <f t="shared" si="20"/>
        <v>6.7625590382138258E-3</v>
      </c>
      <c r="CG199" s="7">
        <f t="shared" si="21"/>
        <v>6.7507246376811594</v>
      </c>
      <c r="CH199" s="1">
        <v>10</v>
      </c>
      <c r="CI199">
        <f>IFERROR(IF(AX199=[1]Sheet1!$L$2,VLOOKUP(CB199,[1]Sheet1!$X$3:$Y$7,2,TRUE),IF(AX199=[1]Sheet1!$L$3,VLOOKUP(CB199,[1]Sheet1!$Z$3:$AA$7,2,TRUE),VLOOKUP(CB199,[1]Sheet1!$AB$3:$AC$7,2,TRUE))),0)</f>
        <v>3</v>
      </c>
      <c r="CJ199" s="1">
        <f>IFERROR(VLOOKUP(CC199,[1]Sheet1!$U$3:$V$7,2,TRUE),0)</f>
        <v>5</v>
      </c>
      <c r="CK199" s="1">
        <f>MIN(IFERROR(IF(AX199=[1]Sheet1!$L$2,VLOOKUP(CE199,[1]Sheet1!$N$3:$O$7,2,TRUE),IF(AX199=[1]Sheet1!$L$3,VLOOKUP(CE199,[1]Sheet1!$P$3:$Q$6,2,TRUE),VLOOKUP(CE199,[1]Sheet1!$R$3:$S$6,2,TRUE))),0),INDEX([1]Sheet1!$I:$I,MATCH(CH199,[1]Sheet1!$A:$A,0)))</f>
        <v>3</v>
      </c>
      <c r="CL199" s="15">
        <f>INDEX([1]Sheet1!D:D,MATCH($CI199,[1]Sheet1!$A:$A,0))</f>
        <v>0</v>
      </c>
      <c r="CM199" s="15">
        <f>INDEX([1]Sheet1!E:E,MATCH($CI199,[1]Sheet1!$A:$A,0))</f>
        <v>0</v>
      </c>
      <c r="CN199" s="15">
        <f>INDEX([1]Sheet1!F:F,MATCH($CI199,[1]Sheet1!$A:$A,0))</f>
        <v>0</v>
      </c>
      <c r="CO199" s="15"/>
      <c r="CP199" s="16">
        <f>IF(COUNTA(CO199)&gt;0,MIN(MIN(SUMPRODUCT(CI199:CK199,CL199:CN199),INDEX([1]Sheet1!$H:$H,MATCH(CH199,[1]Sheet1!$A:$A,0)))+1,5),MIN(SUMPRODUCT(CI199:CK199,CL199:CN199),INDEX([1]Sheet1!$H:$H,MATCH(CH199,[1]Sheet1!$A:$A,0))))</f>
        <v>0</v>
      </c>
      <c r="CQ199" s="17" t="e">
        <f>SUMIFS([1]Rubric!Y:Y,[1]Rubric!V:V,BN199,[1]Rubric!W:W,P199)</f>
        <v>#VALUE!</v>
      </c>
      <c r="CR199" s="5" t="e">
        <f>INDEX([1]Rubric!D:D,MATCH(BP199,[1]Rubric!#REF!,0))</f>
        <v>#REF!</v>
      </c>
      <c r="CS199" s="5" t="e">
        <f>INDEX([1]Rubric!E:E,MATCH(Q199,[1]Rubric!#REF!,0))</f>
        <v>#REF!</v>
      </c>
      <c r="CT199" s="18" t="e">
        <f>SUM(CQ199:CS199)*[1]Rubric!$A$3</f>
        <v>#VALUE!</v>
      </c>
      <c r="CU199" s="29"/>
    </row>
    <row r="200" spans="1:99" ht="409.5" x14ac:dyDescent="0.25">
      <c r="A200">
        <v>199</v>
      </c>
      <c r="B200" s="21" t="s">
        <v>2626</v>
      </c>
      <c r="C200" t="str">
        <f t="shared" si="17"/>
        <v>199 - 1Password</v>
      </c>
      <c r="D200">
        <v>0</v>
      </c>
      <c r="E200" t="s">
        <v>2627</v>
      </c>
      <c r="F200" s="1" t="s">
        <v>2628</v>
      </c>
      <c r="G200" s="1" t="str">
        <f>IFERROR(INDEX([1]Apollo!$C$2:$R$2344,MATCH($C200,[1]Apollo!$B$2:$B$2344,0),MATCH(G$1,[1]Apollo!$C$1:$R$1,0)),"")</f>
        <v/>
      </c>
      <c r="H200" s="1" t="s">
        <v>1158</v>
      </c>
      <c r="I200" s="1" t="str">
        <f>IFERROR(INDEX([1]Apollo!$C$2:$R$2344,MATCH($C200,[1]Apollo!$B$2:$B$2344,0),MATCH(I$1,[1]Apollo!$C$1:$R$1,0)),"")</f>
        <v/>
      </c>
      <c r="J200" t="s">
        <v>1272</v>
      </c>
      <c r="K200" s="1" t="str">
        <f>IFERROR(INDEX([1]Apollo!$C$2:$R$2344,MATCH($C200,[1]Apollo!$B$2:$B$2344,0),MATCH(K$1,[1]Apollo!$C$1:$R$1,0)),"")</f>
        <v/>
      </c>
      <c r="L200" s="1" t="str">
        <f>IFERROR(INDEX([1]Apollo!$C$2:$R$2344,MATCH($C200,[1]Apollo!$B$2:$B$2344,0),MATCH(L$1,[1]Apollo!$C$1:$R$1,0)),"")</f>
        <v/>
      </c>
      <c r="M200" s="1" t="s">
        <v>2629</v>
      </c>
      <c r="N200" s="1" t="s">
        <v>2630</v>
      </c>
      <c r="O200" s="1" t="str">
        <f>IFERROR(INDEX([1]Apollo!$C$2:$R$2344,MATCH($C200,[1]Apollo!$B$2:$B$2344,0),MATCH(O$1,[1]Apollo!$C$1:$R$1,0)),"")</f>
        <v/>
      </c>
      <c r="P200" s="1">
        <v>3</v>
      </c>
      <c r="Q200" s="1">
        <v>5</v>
      </c>
      <c r="R200" s="12">
        <v>4814</v>
      </c>
      <c r="S200" s="12">
        <v>4000</v>
      </c>
      <c r="T200" s="13">
        <v>38545</v>
      </c>
      <c r="U200" t="s">
        <v>99</v>
      </c>
      <c r="V200" s="1" t="str">
        <f>IFERROR(INDEX([1]Apollo!$C$2:$R$2344,MATCH($C200,[1]Apollo!$B$2:$B$2344,0),MATCH(V$1,[1]Apollo!$C$1:$R$1,0)),"")</f>
        <v/>
      </c>
      <c r="W200" t="s">
        <v>165</v>
      </c>
      <c r="X200" s="1" t="str">
        <f>IFERROR(INDEX([1]Apollo!$C$2:$R$2344,MATCH($C200,[1]Apollo!$B$2:$B$2344,0),MATCH(X$1,[1]Apollo!$C$1:$R$1,0)),"")</f>
        <v/>
      </c>
      <c r="Y200" s="1" t="str">
        <f>IFERROR(INDEX([1]Apollo!$C$2:$R$2344,MATCH($C200,[1]Apollo!$B$2:$B$2344,0),MATCH(Y$1,[1]Apollo!$C$1:$R$1,0)),"")</f>
        <v/>
      </c>
      <c r="Z200" s="1" t="str">
        <f>IFERROR(INDEX([1]Apollo!$C$2:$R$2344,MATCH($C200,[1]Apollo!$B$2:$B$2344,0),MATCH(Z$1,[1]Apollo!$C$1:$R$1,0)),"")</f>
        <v/>
      </c>
      <c r="AA200" s="2" t="str">
        <f>IFERROR(INDEX([1]Apollo!$C$2:$R$2344,MATCH($C200,[1]Apollo!$B$2:$B$2344,0),MATCH(AA$1,[1]Apollo!$C$1:$R$1,0)),"")</f>
        <v/>
      </c>
      <c r="AB200" s="3" t="str">
        <f>IFERROR(INDEX([1]Apollo!$C$2:$R$2344,MATCH($C200,[1]Apollo!$B$2:$B$2344,0),MATCH(AB$1,[1]Apollo!$C$1:$R$1,0)),"")</f>
        <v/>
      </c>
      <c r="AC200" t="s">
        <v>2631</v>
      </c>
      <c r="AD200" s="1" t="str">
        <f>IFERROR(INDEX([1]Apollo!$C$2:$R$2344,MATCH($C200,[1]Apollo!$B$2:$B$2344,0),MATCH(AD$1,[1]Apollo!$C$1:$R$1,0)),"")</f>
        <v/>
      </c>
      <c r="AE200" s="22" t="s">
        <v>2632</v>
      </c>
      <c r="AF200" s="1"/>
      <c r="AG200" s="1" t="s">
        <v>169</v>
      </c>
      <c r="AH200" s="22" t="s">
        <v>2632</v>
      </c>
      <c r="AI200" s="1" t="s">
        <v>169</v>
      </c>
      <c r="AJ200" s="14" t="s">
        <v>2633</v>
      </c>
      <c r="AK200" s="1" t="s">
        <v>505</v>
      </c>
      <c r="AL200" s="1" t="s">
        <v>235</v>
      </c>
      <c r="AM200" s="1" t="s">
        <v>235</v>
      </c>
      <c r="AN200" s="1" t="s">
        <v>106</v>
      </c>
      <c r="AO200" s="1" t="s">
        <v>106</v>
      </c>
      <c r="AP200" s="1" t="s">
        <v>2204</v>
      </c>
      <c r="AQ200" s="1" t="e">
        <f>AE200=#REF!</f>
        <v>#REF!</v>
      </c>
      <c r="AR200" t="s">
        <v>2634</v>
      </c>
      <c r="AS200" s="1" t="str">
        <f>IFERROR(INDEX([1]Apollo!$C$2:$R$2344,MATCH($C200,[1]Apollo!$B$2:$B$2344,0),MATCH(AS$1,[1]Apollo!$C$1:$R$1,0)),"")</f>
        <v/>
      </c>
      <c r="AT200" s="1" t="str">
        <f t="shared" si="18"/>
        <v>https://www.linkedin.com/company/1password</v>
      </c>
      <c r="AU200" s="1" t="str">
        <f t="shared" si="19"/>
        <v>https://www.linkedin.com/company/1password/insights</v>
      </c>
      <c r="AV200" t="s">
        <v>174</v>
      </c>
      <c r="AW200" s="1">
        <v>1050</v>
      </c>
      <c r="AX200" s="1" t="str">
        <f>VLOOKUP(AW200,[1]Sheet1!$K$1:$L$4,2,TRUE)</f>
        <v>&lt;10,000</v>
      </c>
      <c r="AY200" t="s">
        <v>113</v>
      </c>
      <c r="AZ200" t="s">
        <v>113</v>
      </c>
      <c r="BA200" s="23">
        <f>INDEX('[1]Glassdoor Scores'!C:C,MATCH($A200,'[1]Glassdoor Scores'!$A:$A,0))</f>
        <v>4.0999999999999996</v>
      </c>
      <c r="BB200" t="str">
        <f>INDEX('[1]Glassdoor Scores'!B:B,MATCH($A200,'[1]Glassdoor Scores'!$A:$A,0))</f>
        <v>Netflix</v>
      </c>
      <c r="BC200">
        <f>INDEX('[1]Glassdoor Scores'!D:D,MATCH($A200,'[1]Glassdoor Scores'!$A:$A,0))</f>
        <v>6800</v>
      </c>
      <c r="BD200">
        <f>INDEX('[1]Glassdoor Scores'!E:E,MATCH($A200,'[1]Glassdoor Scores'!$A:$A,0))</f>
        <v>3.4</v>
      </c>
      <c r="BE200">
        <f>INDEX('[1]Glassdoor Scores'!F:F,MATCH($A200,'[1]Glassdoor Scores'!$A:$A,0))</f>
        <v>3.8</v>
      </c>
      <c r="BF200" s="17">
        <f>INDEX('[1]Glassdoor Scores'!G:G,MATCH($A200,'[1]Glassdoor Scores'!$A:$A,0))</f>
        <v>4.2</v>
      </c>
      <c r="BG200" s="17">
        <f>INDEX('[1]Glassdoor Scores'!H:H,MATCH($A200,'[1]Glassdoor Scores'!$A:$A,0))</f>
        <v>0.85</v>
      </c>
      <c r="BH200" t="e">
        <f>BA200&lt;#REF!</f>
        <v>#REF!</v>
      </c>
      <c r="BI200" t="e">
        <f>BB200&gt;#REF!</f>
        <v>#REF!</v>
      </c>
      <c r="BJ200" t="e">
        <f>BC200&gt;#REF!</f>
        <v>#REF!</v>
      </c>
      <c r="BK200" t="e">
        <f>BD200&gt;#REF!</f>
        <v>#REF!</v>
      </c>
      <c r="BL200" t="e">
        <f>BE200&gt;#REF!</f>
        <v>#REF!</v>
      </c>
      <c r="BM200" t="e">
        <f>BF200&gt;#REF!</f>
        <v>#REF!</v>
      </c>
      <c r="BN200" t="s">
        <v>175</v>
      </c>
      <c r="BO200" s="1" t="s">
        <v>2635</v>
      </c>
      <c r="BP200">
        <v>5</v>
      </c>
      <c r="BQ200">
        <v>0</v>
      </c>
      <c r="BR200" s="1" t="s">
        <v>2636</v>
      </c>
      <c r="BS200" t="s">
        <v>2637</v>
      </c>
      <c r="BT200" s="1" t="s">
        <v>2638</v>
      </c>
      <c r="BU200" s="1"/>
      <c r="BV200" s="1"/>
      <c r="BW200" s="1"/>
      <c r="BX200" s="1"/>
      <c r="BY200" s="1"/>
      <c r="BZ200" s="1"/>
      <c r="CA200" s="1"/>
      <c r="CB200" s="1">
        <v>181</v>
      </c>
      <c r="CC200" s="6">
        <v>0.08</v>
      </c>
      <c r="CD200" s="1">
        <v>2930</v>
      </c>
      <c r="CE200" s="6">
        <v>0.06</v>
      </c>
      <c r="CF200" s="6">
        <f t="shared" si="20"/>
        <v>6.1774744027303756E-2</v>
      </c>
      <c r="CG200" s="7">
        <f t="shared" si="21"/>
        <v>2.7904761904761903</v>
      </c>
      <c r="CH200" s="1">
        <v>10</v>
      </c>
      <c r="CI200">
        <f>IFERROR(IF(AX200=[1]Sheet1!$L$2,VLOOKUP(CB200,[1]Sheet1!$X$3:$Y$7,2,TRUE),IF(AX200=[1]Sheet1!$L$3,VLOOKUP(CB200,[1]Sheet1!$Z$3:$AA$7,2,TRUE),VLOOKUP(CB200,[1]Sheet1!$AB$3:$AC$7,2,TRUE))),0)</f>
        <v>5</v>
      </c>
      <c r="CJ200" s="1">
        <f>IFERROR(VLOOKUP(CC200,[1]Sheet1!$U$3:$V$7,2,TRUE),0)</f>
        <v>3</v>
      </c>
      <c r="CK200" s="1">
        <f>MIN(IFERROR(IF(AX200=[1]Sheet1!$L$2,VLOOKUP(CE200,[1]Sheet1!$N$3:$O$7,2,TRUE),IF(AX200=[1]Sheet1!$L$3,VLOOKUP(CE200,[1]Sheet1!$P$3:$Q$6,2,TRUE),VLOOKUP(CE200,[1]Sheet1!$R$3:$S$6,2,TRUE))),0),INDEX([1]Sheet1!$I:$I,MATCH(CH200,[1]Sheet1!$A:$A,0)))</f>
        <v>4</v>
      </c>
      <c r="CL200" s="15">
        <f>INDEX([1]Sheet1!D:D,MATCH($CI200,[1]Sheet1!$A:$A,0))</f>
        <v>0</v>
      </c>
      <c r="CM200" s="15">
        <f>INDEX([1]Sheet1!E:E,MATCH($CI200,[1]Sheet1!$A:$A,0))</f>
        <v>0</v>
      </c>
      <c r="CN200" s="15">
        <f>INDEX([1]Sheet1!F:F,MATCH($CI200,[1]Sheet1!$A:$A,0))</f>
        <v>0.5</v>
      </c>
      <c r="CO200" s="15"/>
      <c r="CP200" s="16">
        <f>IF(COUNTA(CO200)&gt;0,MIN(MIN(SUMPRODUCT(CI200:CK200,CL200:CN200),INDEX([1]Sheet1!$H:$H,MATCH(CH200,[1]Sheet1!$A:$A,0)))+1,5),MIN(SUMPRODUCT(CI200:CK200,CL200:CN200),INDEX([1]Sheet1!$H:$H,MATCH(CH200,[1]Sheet1!$A:$A,0))))</f>
        <v>2</v>
      </c>
      <c r="CQ200" s="17" t="e">
        <f>SUMIFS([1]Rubric!Y:Y,[1]Rubric!V:V,BN200,[1]Rubric!W:W,P200)</f>
        <v>#VALUE!</v>
      </c>
      <c r="CR200" s="17" t="e">
        <f>INDEX([1]Rubric!D:D,MATCH(BP200,[1]Rubric!#REF!,0))</f>
        <v>#REF!</v>
      </c>
      <c r="CS200" s="17" t="e">
        <f>INDEX([1]Rubric!E:E,MATCH(Q200,[1]Rubric!#REF!,0))</f>
        <v>#REF!</v>
      </c>
      <c r="CT200" s="18" t="e">
        <f>SUM(CQ200:CS200)*[1]Rubric!$A$3</f>
        <v>#VALUE!</v>
      </c>
      <c r="CU200" s="29"/>
    </row>
    <row r="201" spans="1:99" ht="409.5" x14ac:dyDescent="0.25">
      <c r="A201">
        <v>200</v>
      </c>
      <c r="B201" t="s">
        <v>2639</v>
      </c>
      <c r="C201" t="str">
        <f t="shared" si="17"/>
        <v>200 - Pinterest</v>
      </c>
      <c r="D201">
        <v>0</v>
      </c>
      <c r="E201" t="s">
        <v>2640</v>
      </c>
      <c r="F201" s="1" t="s">
        <v>2641</v>
      </c>
      <c r="G201" s="1" t="str">
        <f>IFERROR(INDEX([1]Apollo!$C$2:$R$2344,MATCH($C201,[1]Apollo!$B$2:$B$2344,0),MATCH(G$1,[1]Apollo!$C$1:$R$1,0)),"")</f>
        <v/>
      </c>
      <c r="H201" s="1"/>
      <c r="I201" s="1" t="str">
        <f>IFERROR(INDEX([1]Apollo!$C$2:$R$2344,MATCH($C201,[1]Apollo!$B$2:$B$2344,0),MATCH(I$1,[1]Apollo!$C$1:$R$1,0)),"")</f>
        <v/>
      </c>
      <c r="J201" t="s">
        <v>213</v>
      </c>
      <c r="K201" s="1" t="str">
        <f>IFERROR(INDEX([1]Apollo!$C$2:$R$2344,MATCH($C201,[1]Apollo!$B$2:$B$2344,0),MATCH(K$1,[1]Apollo!$C$1:$R$1,0)),"")</f>
        <v/>
      </c>
      <c r="L201" s="1" t="str">
        <f>IFERROR(INDEX([1]Apollo!$C$2:$R$2344,MATCH($C201,[1]Apollo!$B$2:$B$2344,0),MATCH(L$1,[1]Apollo!$C$1:$R$1,0)),"")</f>
        <v/>
      </c>
      <c r="M201" s="1" t="s">
        <v>2642</v>
      </c>
      <c r="N201" s="1" t="s">
        <v>2643</v>
      </c>
      <c r="O201" s="1" t="str">
        <f>IFERROR(INDEX([1]Apollo!$C$2:$R$2344,MATCH($C201,[1]Apollo!$B$2:$B$2344,0),MATCH(O$1,[1]Apollo!$C$1:$R$1,0)),"")</f>
        <v/>
      </c>
      <c r="P201" s="1">
        <v>5</v>
      </c>
      <c r="Q201" s="1">
        <v>1</v>
      </c>
      <c r="R201" s="12">
        <v>9580</v>
      </c>
      <c r="S201" s="12">
        <v>8253</v>
      </c>
      <c r="T201" s="13">
        <v>40238</v>
      </c>
      <c r="U201" t="s">
        <v>327</v>
      </c>
      <c r="V201" s="1" t="str">
        <f>IFERROR(INDEX([1]Apollo!$C$2:$R$2344,MATCH($C201,[1]Apollo!$B$2:$B$2344,0),MATCH(V$1,[1]Apollo!$C$1:$R$1,0)),"")</f>
        <v/>
      </c>
      <c r="W201" t="s">
        <v>100</v>
      </c>
      <c r="X201" s="1" t="str">
        <f>IFERROR(INDEX([1]Apollo!$C$2:$R$2344,MATCH($C201,[1]Apollo!$B$2:$B$2344,0),MATCH(X$1,[1]Apollo!$C$1:$R$1,0)),"")</f>
        <v/>
      </c>
      <c r="Y201" s="1" t="str">
        <f>IFERROR(INDEX([1]Apollo!$C$2:$R$2344,MATCH($C201,[1]Apollo!$B$2:$B$2344,0),MATCH(Y$1,[1]Apollo!$C$1:$R$1,0)),"")</f>
        <v/>
      </c>
      <c r="Z201" s="1" t="str">
        <f>IFERROR(INDEX([1]Apollo!$C$2:$R$2344,MATCH($C201,[1]Apollo!$B$2:$B$2344,0),MATCH(Z$1,[1]Apollo!$C$1:$R$1,0)),"")</f>
        <v/>
      </c>
      <c r="AA201" s="2" t="str">
        <f>IFERROR(INDEX([1]Apollo!$C$2:$R$2344,MATCH($C201,[1]Apollo!$B$2:$B$2344,0),MATCH(AA$1,[1]Apollo!$C$1:$R$1,0)),"")</f>
        <v/>
      </c>
      <c r="AB201" s="3" t="str">
        <f>IFERROR(INDEX([1]Apollo!$C$2:$R$2344,MATCH($C201,[1]Apollo!$B$2:$B$2344,0),MATCH(AB$1,[1]Apollo!$C$1:$R$1,0)),"")</f>
        <v/>
      </c>
      <c r="AC201" t="s">
        <v>2644</v>
      </c>
      <c r="AD201" s="1" t="str">
        <f>IFERROR(INDEX([1]Apollo!$C$2:$R$2344,MATCH($C201,[1]Apollo!$B$2:$B$2344,0),MATCH(AD$1,[1]Apollo!$C$1:$R$1,0)),"")</f>
        <v/>
      </c>
      <c r="AE201" s="14" t="s">
        <v>2645</v>
      </c>
      <c r="AF201" s="1" t="s">
        <v>1771</v>
      </c>
      <c r="AG201" s="1" t="s">
        <v>169</v>
      </c>
      <c r="AH201" s="1"/>
      <c r="AI201" s="1"/>
      <c r="AJ201" s="14" t="s">
        <v>2646</v>
      </c>
      <c r="AK201" s="1" t="s">
        <v>149</v>
      </c>
      <c r="AL201" s="1" t="s">
        <v>2647</v>
      </c>
      <c r="AM201" s="1" t="s">
        <v>151</v>
      </c>
      <c r="AN201" s="1" t="s">
        <v>2648</v>
      </c>
      <c r="AO201" s="1" t="s">
        <v>279</v>
      </c>
      <c r="AP201" s="1" t="s">
        <v>219</v>
      </c>
      <c r="AQ201" s="1" t="e">
        <f>AE201=#REF!</f>
        <v>#REF!</v>
      </c>
      <c r="AR201" t="s">
        <v>2649</v>
      </c>
      <c r="AS201" s="1" t="str">
        <f>IFERROR(INDEX([1]Apollo!$C$2:$R$2344,MATCH($C201,[1]Apollo!$B$2:$B$2344,0),MATCH(AS$1,[1]Apollo!$C$1:$R$1,0)),"")</f>
        <v/>
      </c>
      <c r="AT201" s="1" t="str">
        <f t="shared" si="18"/>
        <v>http://www.linkedin.com/company/pinterest</v>
      </c>
      <c r="AU201" s="1" t="str">
        <f t="shared" si="19"/>
        <v>http://www.linkedin.com/company/pinterest/insights</v>
      </c>
      <c r="AV201" t="s">
        <v>174</v>
      </c>
      <c r="AW201" s="1" t="str">
        <f>IFERROR(INDEX([1]Apollo!$C$2:$R$2344,MATCH($C201,[1]Apollo!$B$2:$B$2344,0),MATCH(AW$1,[1]Apollo!$C$1:$R$1,0)),"")</f>
        <v/>
      </c>
      <c r="AX201" s="1" t="e">
        <f>VLOOKUP(AW201,[1]Sheet1!$K$1:$L$4,2,TRUE)</f>
        <v>#N/A</v>
      </c>
      <c r="AY201" t="s">
        <v>113</v>
      </c>
      <c r="AZ201" t="s">
        <v>113</v>
      </c>
      <c r="BA201" s="4">
        <f>INDEX('[1]Glassdoor Scores'!C:C,MATCH($A201,'[1]Glassdoor Scores'!$A:$A,0))</f>
        <v>4</v>
      </c>
      <c r="BB201" t="str">
        <f>INDEX('[1]Glassdoor Scores'!B:B,MATCH($A201,'[1]Glassdoor Scores'!$A:$A,0))</f>
        <v>Tredence</v>
      </c>
      <c r="BC201">
        <f>INDEX('[1]Glassdoor Scores'!D:D,MATCH($A201,'[1]Glassdoor Scores'!$A:$A,0))</f>
        <v>1350</v>
      </c>
      <c r="BD201">
        <f>INDEX('[1]Glassdoor Scores'!E:E,MATCH($A201,'[1]Glassdoor Scores'!$A:$A,0))</f>
        <v>3.7</v>
      </c>
      <c r="BE201">
        <f>INDEX('[1]Glassdoor Scores'!F:F,MATCH($A201,'[1]Glassdoor Scores'!$A:$A,0))</f>
        <v>3.8</v>
      </c>
      <c r="BF201" s="5">
        <f>INDEX('[1]Glassdoor Scores'!G:G,MATCH($A201,'[1]Glassdoor Scores'!$A:$A,0))</f>
        <v>4.0999999999999996</v>
      </c>
      <c r="BG201" s="5">
        <f>INDEX('[1]Glassdoor Scores'!H:H,MATCH($A201,'[1]Glassdoor Scores'!$A:$A,0))</f>
        <v>0.89</v>
      </c>
      <c r="BH201" t="e">
        <f>BA201&lt;#REF!</f>
        <v>#REF!</v>
      </c>
      <c r="BI201" t="e">
        <f>BB201&gt;#REF!</f>
        <v>#REF!</v>
      </c>
      <c r="BJ201" t="e">
        <f>BC201&gt;#REF!</f>
        <v>#REF!</v>
      </c>
      <c r="BK201" t="e">
        <f>BD201&gt;#REF!</f>
        <v>#REF!</v>
      </c>
      <c r="BL201" t="e">
        <f>BE201&gt;#REF!</f>
        <v>#REF!</v>
      </c>
      <c r="BM201" t="e">
        <f>BF201&gt;#REF!</f>
        <v>#REF!</v>
      </c>
      <c r="BN201" t="s">
        <v>440</v>
      </c>
      <c r="BO201" s="1" t="s">
        <v>2650</v>
      </c>
      <c r="BP201">
        <v>5</v>
      </c>
      <c r="BQ201">
        <v>0</v>
      </c>
      <c r="BR201" s="1" t="s">
        <v>2651</v>
      </c>
      <c r="BS201" t="s">
        <v>2652</v>
      </c>
      <c r="BT201" s="1" t="s">
        <v>2653</v>
      </c>
      <c r="BU201" s="1"/>
      <c r="BV201" s="1"/>
      <c r="BW201" s="1"/>
      <c r="BX201" s="1"/>
      <c r="BY201" s="1"/>
      <c r="BZ201" s="1"/>
      <c r="CA201" s="1"/>
      <c r="CB201" s="1">
        <v>304</v>
      </c>
      <c r="CC201" s="6">
        <v>-0.16</v>
      </c>
      <c r="CD201" s="1">
        <v>13603</v>
      </c>
      <c r="CE201" s="6">
        <v>0.04</v>
      </c>
      <c r="CF201" s="6">
        <f t="shared" si="20"/>
        <v>2.2348011468058517E-2</v>
      </c>
      <c r="CG201" s="7" t="e">
        <f t="shared" si="21"/>
        <v>#VALUE!</v>
      </c>
      <c r="CH201" s="1">
        <v>10</v>
      </c>
      <c r="CI201">
        <f>IFERROR(IF(AX201=[1]Sheet1!$L$2,VLOOKUP(CB201,[1]Sheet1!$X$3:$Y$7,2,TRUE),IF(AX201=[1]Sheet1!$L$3,VLOOKUP(CB201,[1]Sheet1!$Z$3:$AA$7,2,TRUE),VLOOKUP(CB201,[1]Sheet1!$AB$3:$AC$7,2,TRUE))),0)</f>
        <v>0</v>
      </c>
      <c r="CJ201" s="1">
        <f>IFERROR(VLOOKUP(CC201,[1]Sheet1!$U$3:$V$7,2,TRUE),0)</f>
        <v>1</v>
      </c>
      <c r="CK201" s="1">
        <f>MIN(IFERROR(IF(AX201=[1]Sheet1!$L$2,VLOOKUP(CE201,[1]Sheet1!$N$3:$O$7,2,TRUE),IF(AX201=[1]Sheet1!$L$3,VLOOKUP(CE201,[1]Sheet1!$P$3:$Q$6,2,TRUE),VLOOKUP(CE201,[1]Sheet1!$R$3:$S$6,2,TRUE))),0),INDEX([1]Sheet1!$I:$I,MATCH(CH201,[1]Sheet1!$A:$A,0)))</f>
        <v>0</v>
      </c>
      <c r="CL201" s="15" t="e">
        <f>INDEX([1]Sheet1!D:D,MATCH($CI201,[1]Sheet1!$A:$A,0))</f>
        <v>#N/A</v>
      </c>
      <c r="CM201" s="15" t="e">
        <f>INDEX([1]Sheet1!E:E,MATCH($CI201,[1]Sheet1!$A:$A,0))</f>
        <v>#N/A</v>
      </c>
      <c r="CN201" s="15" t="e">
        <f>INDEX([1]Sheet1!F:F,MATCH($CI201,[1]Sheet1!$A:$A,0))</f>
        <v>#N/A</v>
      </c>
      <c r="CO201" s="15"/>
      <c r="CP201" s="16" t="e">
        <f>MIN(SUMPRODUCT(CI201:CK201,CL201:CN201),INDEX([1]Sheet1!$H:$H,MATCH(CH201,[1]Sheet1!$A:$A,0)))</f>
        <v>#N/A</v>
      </c>
      <c r="CQ201" s="17" t="e">
        <f>SUMIFS([1]Rubric!Y:Y,[1]Rubric!V:V,BN201,[1]Rubric!W:W,P201)</f>
        <v>#VALUE!</v>
      </c>
      <c r="CR201" s="5" t="e">
        <f>INDEX([1]Rubric!D:D,MATCH(BP201,[1]Rubric!#REF!,0))</f>
        <v>#REF!</v>
      </c>
      <c r="CS201" s="5" t="e">
        <f>INDEX([1]Rubric!E:E,MATCH(Q201,[1]Rubric!#REF!,0))</f>
        <v>#REF!</v>
      </c>
      <c r="CT201" s="18" t="e">
        <f>SUM(CQ201:CS201)*[1]Rubric!$A$3</f>
        <v>#VALUE!</v>
      </c>
      <c r="CU201" s="29"/>
    </row>
    <row r="202" spans="1:99" ht="270" x14ac:dyDescent="0.25">
      <c r="A202">
        <v>201</v>
      </c>
      <c r="B202" t="s">
        <v>2654</v>
      </c>
      <c r="C202" t="str">
        <f t="shared" si="17"/>
        <v>201 - HelpSystems</v>
      </c>
      <c r="D202">
        <v>0</v>
      </c>
      <c r="F202" s="1"/>
      <c r="G202" s="1" t="e">
        <f>INDEX([1]Apollo!$C$2:$R$2344,MATCH($C202,[1]Apollo!$A$2:$A$2344,0),MATCH(G$1,[1]Apollo!$C$1:$R$1,0))</f>
        <v>#N/A</v>
      </c>
      <c r="H202" s="1" t="s">
        <v>2655</v>
      </c>
      <c r="I202" s="1" t="e">
        <f>INDEX([1]Apollo!$C$2:$R$2344,MATCH($C202,[1]Apollo!$A$2:$A$2344,0),MATCH(I$1,[1]Apollo!$C$1:$R$1,0))</f>
        <v>#N/A</v>
      </c>
      <c r="K202" s="1" t="e">
        <f>INDEX([1]Apollo!$C$2:$R$2344,MATCH($C202,[1]Apollo!$A$2:$A$2344,0),MATCH(K$1,[1]Apollo!$C$1:$R$1,0))</f>
        <v>#N/A</v>
      </c>
      <c r="L202" s="1" t="e">
        <f>INDEX([1]Apollo!$C$2:$R$2344,MATCH($C202,[1]Apollo!$A$2:$A$2344,0),MATCH(L$1,[1]Apollo!$C$1:$R$1,0))</f>
        <v>#N/A</v>
      </c>
      <c r="M202" s="1"/>
      <c r="N202" s="1"/>
      <c r="O202" s="1" t="e">
        <f>INDEX([1]Apollo!$C$2:$R$2344,MATCH($C202,[1]Apollo!$A$2:$A$2344,0),MATCH(O$1,[1]Apollo!$C$1:$R$1,0))</f>
        <v>#N/A</v>
      </c>
      <c r="P202" s="1">
        <v>3</v>
      </c>
      <c r="Q202" s="1">
        <v>1</v>
      </c>
      <c r="V202" s="1" t="e">
        <f>INDEX([1]Apollo!$C$2:$R$2344,MATCH($C202,[1]Apollo!$A$2:$A$2344,0),MATCH(V$1,[1]Apollo!$C$1:$R$1,0))</f>
        <v>#N/A</v>
      </c>
      <c r="X202" s="1" t="e">
        <f>INDEX([1]Apollo!$C$2:$R$2344,MATCH($C202,[1]Apollo!$A$2:$A$2344,0),MATCH(X$1,[1]Apollo!$C$1:$R$1,0))</f>
        <v>#N/A</v>
      </c>
      <c r="Y202" s="1" t="e">
        <f>INDEX([1]Apollo!$C$2:$R$2344,MATCH($C202,[1]Apollo!$A$2:$A$2344,0),MATCH(Y$1,[1]Apollo!$C$1:$R$1,0))</f>
        <v>#N/A</v>
      </c>
      <c r="Z202" s="1" t="e">
        <f>INDEX([1]Apollo!$C$2:$R$2344,MATCH($C202,[1]Apollo!$A$2:$A$2344,0),MATCH(Z$1,[1]Apollo!$C$1:$R$1,0))</f>
        <v>#N/A</v>
      </c>
      <c r="AA202" s="2" t="e">
        <f>INDEX([1]Apollo!$C$2:$R$2344,MATCH($C202,[1]Apollo!$A$2:$A$2344,0),MATCH(AA$1,[1]Apollo!$C$1:$R$1,0))</f>
        <v>#N/A</v>
      </c>
      <c r="AB202" s="3" t="e">
        <f>INDEX([1]Apollo!$C$2:$R$2344,MATCH($C202,[1]Apollo!$A$2:$A$2344,0),MATCH(AB$1,[1]Apollo!$C$1:$R$1,0))</f>
        <v>#N/A</v>
      </c>
      <c r="AD202" s="1" t="e">
        <f>INDEX([1]Apollo!$C$2:$R$2344,MATCH($C202,[1]Apollo!$A$2:$A$2344,0),MATCH(AD$1,[1]Apollo!$C$1:$R$1,0))</f>
        <v>#N/A</v>
      </c>
      <c r="AE202" s="14" t="s">
        <v>2656</v>
      </c>
      <c r="AF202" s="1" t="s">
        <v>1624</v>
      </c>
      <c r="AG202" s="1" t="s">
        <v>169</v>
      </c>
      <c r="AH202" s="1"/>
      <c r="AI202" s="1"/>
      <c r="AJ202" s="14" t="s">
        <v>2657</v>
      </c>
      <c r="AK202" s="1" t="s">
        <v>149</v>
      </c>
      <c r="AL202" s="1" t="s">
        <v>203</v>
      </c>
      <c r="AM202" s="1" t="s">
        <v>151</v>
      </c>
      <c r="AN202" s="1" t="s">
        <v>106</v>
      </c>
      <c r="AO202" s="1" t="s">
        <v>279</v>
      </c>
      <c r="AP202" s="1" t="s">
        <v>219</v>
      </c>
      <c r="AQ202" s="1" t="e">
        <f>AE202=#REF!</f>
        <v>#REF!</v>
      </c>
      <c r="AS202" s="1" t="e">
        <f>INDEX([1]Apollo!$C$2:$R$2344,MATCH($C202,[1]Apollo!$A$2:$A$2344,0),MATCH(AS$1,[1]Apollo!$C$1:$R$1,0))</f>
        <v>#N/A</v>
      </c>
      <c r="AT202" s="1" t="e">
        <f t="shared" si="18"/>
        <v>#N/A</v>
      </c>
      <c r="AU202" s="1" t="e">
        <f t="shared" si="19"/>
        <v>#N/A</v>
      </c>
      <c r="AW202" s="1" t="e">
        <f>INDEX([1]Apollo!$C$2:$R$2344,MATCH($C202,[1]Apollo!$A$2:$A$2344,0),MATCH(AW$1,[1]Apollo!$C$1:$R$1,0))</f>
        <v>#N/A</v>
      </c>
      <c r="AX202" s="1" t="e">
        <f>VLOOKUP(AW202,[1]Sheet1!$K$1:$L$4,2,TRUE)</f>
        <v>#N/A</v>
      </c>
      <c r="BA202">
        <v>680</v>
      </c>
      <c r="BB202">
        <v>4.0999999999999996</v>
      </c>
      <c r="BC202">
        <v>4.2</v>
      </c>
      <c r="BD202">
        <v>4</v>
      </c>
      <c r="BE202">
        <v>4.3</v>
      </c>
      <c r="BF202" s="5">
        <v>0.95</v>
      </c>
      <c r="BG202" s="5">
        <v>0.9</v>
      </c>
      <c r="BH202" t="e">
        <f>BA202&lt;#REF!</f>
        <v>#REF!</v>
      </c>
      <c r="BI202" t="e">
        <f>BB202&gt;#REF!</f>
        <v>#REF!</v>
      </c>
      <c r="BJ202" t="e">
        <f>BC202&gt;#REF!</f>
        <v>#REF!</v>
      </c>
      <c r="BK202" t="e">
        <f>BD202&gt;#REF!</f>
        <v>#REF!</v>
      </c>
      <c r="BL202" t="e">
        <f>BE202&gt;#REF!</f>
        <v>#REF!</v>
      </c>
      <c r="BM202" s="5" t="e">
        <f>BF202&gt;#REF!</f>
        <v>#REF!</v>
      </c>
      <c r="BN202" t="s">
        <v>175</v>
      </c>
      <c r="BO202" s="1" t="s">
        <v>2658</v>
      </c>
      <c r="BP202">
        <v>5</v>
      </c>
      <c r="BQ202">
        <v>0</v>
      </c>
      <c r="BR202" s="1" t="s">
        <v>2659</v>
      </c>
      <c r="BS202" t="s">
        <v>2660</v>
      </c>
      <c r="BT202" s="1" t="s">
        <v>2661</v>
      </c>
      <c r="BU202" s="1"/>
      <c r="BV202" s="1"/>
      <c r="BW202" s="1"/>
      <c r="BX202" s="1"/>
      <c r="BY202" s="1"/>
      <c r="BZ202" s="1"/>
      <c r="CA202" s="1"/>
      <c r="CB202" s="24">
        <v>15</v>
      </c>
      <c r="CC202" s="6" t="s">
        <v>480</v>
      </c>
      <c r="CD202" s="1">
        <v>163</v>
      </c>
      <c r="CE202" s="6">
        <v>0</v>
      </c>
      <c r="CF202" s="6">
        <f t="shared" si="20"/>
        <v>9.202453987730061E-2</v>
      </c>
      <c r="CG202" s="7" t="e">
        <f t="shared" si="21"/>
        <v>#N/A</v>
      </c>
      <c r="CH202" s="1">
        <v>19</v>
      </c>
      <c r="CI202">
        <f>IFERROR(IF(AX202=[1]Sheet1!$L$2,VLOOKUP(CB202,[1]Sheet1!$X$3:$Y$7,2,TRUE),IF(AX202=[1]Sheet1!$L$3,VLOOKUP(CB202,[1]Sheet1!$Z$3:$AA$7,2,TRUE),VLOOKUP(CB202,[1]Sheet1!$AB$3:$AC$7,2,TRUE))),0)</f>
        <v>0</v>
      </c>
      <c r="CJ202" s="1">
        <f>IFERROR(VLOOKUP(CC202,[1]Sheet1!$U$3:$V$7,2,TRUE),0)</f>
        <v>0</v>
      </c>
      <c r="CK202" s="1">
        <f>MIN(IFERROR(IF(AX202=[1]Sheet1!$L$2,VLOOKUP(CE202,[1]Sheet1!$N$3:$O$7,2,TRUE),IF(AX202=[1]Sheet1!$L$3,VLOOKUP(CE202,[1]Sheet1!$P$3:$Q$6,2,TRUE),VLOOKUP(CE202,[1]Sheet1!$R$3:$S$6,2,TRUE))),0),INDEX([1]Sheet1!$I:$I,MATCH(CH202,[1]Sheet1!$A:$A,0)))</f>
        <v>0</v>
      </c>
      <c r="CL202" s="15" t="e">
        <f>INDEX([1]Sheet1!D:D,MATCH($CI202,[1]Sheet1!$A:$A,0))</f>
        <v>#N/A</v>
      </c>
      <c r="CM202" s="15" t="e">
        <f>INDEX([1]Sheet1!E:E,MATCH($CI202,[1]Sheet1!$A:$A,0))</f>
        <v>#N/A</v>
      </c>
      <c r="CN202" s="15" t="e">
        <f>INDEX([1]Sheet1!F:F,MATCH($CI202,[1]Sheet1!$A:$A,0))</f>
        <v>#N/A</v>
      </c>
      <c r="CO202" s="15"/>
      <c r="CP202" s="16" t="e">
        <f>MIN(SUMPRODUCT(CI202:CK202,CL202:CN202),INDEX([1]Sheet1!$H:$H,MATCH(CH202,[1]Sheet1!$A:$A,0)))</f>
        <v>#N/A</v>
      </c>
      <c r="CQ202" s="17" t="e">
        <f>SUMIFS([1]Rubric!Y:Y,[1]Rubric!V:V,BN202,[1]Rubric!W:W,P202)</f>
        <v>#VALUE!</v>
      </c>
      <c r="CR202" s="5" t="e">
        <f>INDEX([1]Rubric!D:D,MATCH(BP202,[1]Rubric!#REF!,0))</f>
        <v>#REF!</v>
      </c>
      <c r="CS202" s="5" t="e">
        <f>INDEX([1]Rubric!E:E,MATCH(Q202,[1]Rubric!#REF!,0))</f>
        <v>#REF!</v>
      </c>
      <c r="CT202" s="18" t="e">
        <f>SUM(CQ202:CS202)*[1]Rubric!$A$3</f>
        <v>#VALUE!</v>
      </c>
      <c r="CU202" s="29"/>
    </row>
    <row r="203" spans="1:99" ht="409.5" x14ac:dyDescent="0.25">
      <c r="A203">
        <v>202</v>
      </c>
      <c r="B203" t="s">
        <v>2662</v>
      </c>
      <c r="C203" t="str">
        <f t="shared" si="17"/>
        <v>202 - Pinnacle Group</v>
      </c>
      <c r="D203">
        <v>0</v>
      </c>
      <c r="E203" t="s">
        <v>2663</v>
      </c>
      <c r="F203" s="1" t="s">
        <v>2664</v>
      </c>
      <c r="G203" s="1" t="str">
        <f>IFERROR(INDEX([1]Apollo!$C$2:$R$2344,MATCH($C203,[1]Apollo!$B$2:$B$2344,0),MATCH(G$1,[1]Apollo!$C$1:$R$1,0)),"")</f>
        <v/>
      </c>
      <c r="H203" s="1" t="s">
        <v>903</v>
      </c>
      <c r="I203" s="1" t="str">
        <f>IFERROR(INDEX([1]Apollo!$C$2:$R$2344,MATCH($C203,[1]Apollo!$B$2:$B$2344,0),MATCH(I$1,[1]Apollo!$C$1:$R$1,0)),"")</f>
        <v/>
      </c>
      <c r="J203" t="s">
        <v>2410</v>
      </c>
      <c r="K203" s="1" t="str">
        <f>IFERROR(INDEX([1]Apollo!$C$2:$R$2344,MATCH($C203,[1]Apollo!$B$2:$B$2344,0),MATCH(K$1,[1]Apollo!$C$1:$R$1,0)),"")</f>
        <v/>
      </c>
      <c r="L203" s="1" t="str">
        <f>IFERROR(INDEX([1]Apollo!$C$2:$R$2344,MATCH($C203,[1]Apollo!$B$2:$B$2344,0),MATCH(L$1,[1]Apollo!$C$1:$R$1,0)),"")</f>
        <v/>
      </c>
      <c r="M203" s="1" t="s">
        <v>2665</v>
      </c>
      <c r="N203" s="1" t="s">
        <v>2666</v>
      </c>
      <c r="O203" s="1" t="str">
        <f>IFERROR(INDEX([1]Apollo!$C$2:$R$2344,MATCH($C203,[1]Apollo!$B$2:$B$2344,0),MATCH(O$1,[1]Apollo!$C$1:$R$1,0)),"")</f>
        <v/>
      </c>
      <c r="P203" s="1">
        <v>2.5</v>
      </c>
      <c r="Q203" s="1">
        <v>1</v>
      </c>
      <c r="R203" s="12">
        <v>220193</v>
      </c>
      <c r="S203" s="12">
        <v>208501</v>
      </c>
      <c r="T203" s="13">
        <v>35065</v>
      </c>
      <c r="U203" t="s">
        <v>188</v>
      </c>
      <c r="V203" s="1" t="str">
        <f>IFERROR(INDEX([1]Apollo!$C$2:$R$2344,MATCH($C203,[1]Apollo!$B$2:$B$2344,0),MATCH(V$1,[1]Apollo!$C$1:$R$1,0)),"")</f>
        <v/>
      </c>
      <c r="W203" t="s">
        <v>165</v>
      </c>
      <c r="X203" s="1" t="str">
        <f>IFERROR(INDEX([1]Apollo!$C$2:$R$2344,MATCH($C203,[1]Apollo!$B$2:$B$2344,0),MATCH(X$1,[1]Apollo!$C$1:$R$1,0)),"")</f>
        <v/>
      </c>
      <c r="Y203" s="1" t="str">
        <f>IFERROR(INDEX([1]Apollo!$C$2:$R$2344,MATCH($C203,[1]Apollo!$B$2:$B$2344,0),MATCH(Y$1,[1]Apollo!$C$1:$R$1,0)),"")</f>
        <v/>
      </c>
      <c r="Z203" s="1" t="str">
        <f>IFERROR(INDEX([1]Apollo!$C$2:$R$2344,MATCH($C203,[1]Apollo!$B$2:$B$2344,0),MATCH(Z$1,[1]Apollo!$C$1:$R$1,0)),"")</f>
        <v/>
      </c>
      <c r="AA203" s="2" t="str">
        <f>IFERROR(INDEX([1]Apollo!$C$2:$R$2344,MATCH($C203,[1]Apollo!$B$2:$B$2344,0),MATCH(AA$1,[1]Apollo!$C$1:$R$1,0)),"")</f>
        <v/>
      </c>
      <c r="AB203" s="3" t="str">
        <f>IFERROR(INDEX([1]Apollo!$C$2:$R$2344,MATCH($C203,[1]Apollo!$B$2:$B$2344,0),MATCH(AB$1,[1]Apollo!$C$1:$R$1,0)),"")</f>
        <v/>
      </c>
      <c r="AC203" t="s">
        <v>2667</v>
      </c>
      <c r="AD203" s="1" t="str">
        <f>IFERROR(INDEX([1]Apollo!$C$2:$R$2344,MATCH($C203,[1]Apollo!$B$2:$B$2344,0),MATCH(AD$1,[1]Apollo!$C$1:$R$1,0)),"")</f>
        <v/>
      </c>
      <c r="AE203" s="14" t="s">
        <v>2668</v>
      </c>
      <c r="AF203" s="1" t="s">
        <v>1658</v>
      </c>
      <c r="AG203" s="1" t="s">
        <v>169</v>
      </c>
      <c r="AH203" s="1"/>
      <c r="AI203" s="1"/>
      <c r="AJ203" s="14" t="s">
        <v>2669</v>
      </c>
      <c r="AK203" s="1" t="s">
        <v>149</v>
      </c>
      <c r="AL203" s="1" t="s">
        <v>403</v>
      </c>
      <c r="AM203" s="1" t="s">
        <v>151</v>
      </c>
      <c r="AN203" s="1" t="s">
        <v>106</v>
      </c>
      <c r="AO203" s="1" t="s">
        <v>279</v>
      </c>
      <c r="AP203" s="1" t="s">
        <v>219</v>
      </c>
      <c r="AQ203" s="1" t="e">
        <f>AE203=#REF!</f>
        <v>#REF!</v>
      </c>
      <c r="AR203" t="s">
        <v>2670</v>
      </c>
      <c r="AS203" s="1" t="str">
        <f>IFERROR(INDEX([1]Apollo!$C$2:$R$2344,MATCH($C203,[1]Apollo!$B$2:$B$2344,0),MATCH(AS$1,[1]Apollo!$C$1:$R$1,0)),"")</f>
        <v/>
      </c>
      <c r="AT203" s="1" t="str">
        <f t="shared" si="18"/>
        <v>https://www.linkedin.com/company/pinnacle-technical-resources</v>
      </c>
      <c r="AU203" s="1" t="str">
        <f t="shared" si="19"/>
        <v>https://www.linkedin.com/company/pinnacle-technical-resources/insights</v>
      </c>
      <c r="AV203" t="s">
        <v>112</v>
      </c>
      <c r="AW203" s="1" t="str">
        <f>IFERROR(INDEX([1]Apollo!$C$2:$R$2344,MATCH($C203,[1]Apollo!$B$2:$B$2344,0),MATCH(AW$1,[1]Apollo!$C$1:$R$1,0)),"")</f>
        <v/>
      </c>
      <c r="AX203" s="1" t="e">
        <f>VLOOKUP(AW203,[1]Sheet1!$K$1:$L$4,2,TRUE)</f>
        <v>#N/A</v>
      </c>
      <c r="AY203" t="s">
        <v>114</v>
      </c>
      <c r="AZ203" t="s">
        <v>138</v>
      </c>
      <c r="BA203" s="4">
        <f>INDEX('[1]Glassdoor Scores'!C:C,MATCH($A203,'[1]Glassdoor Scores'!$A:$A,0))</f>
        <v>3.4</v>
      </c>
      <c r="BB203" t="str">
        <f>INDEX('[1]Glassdoor Scores'!B:B,MATCH($A203,'[1]Glassdoor Scores'!$A:$A,0))</f>
        <v>Hippo Insurance</v>
      </c>
      <c r="BC203">
        <f>INDEX('[1]Glassdoor Scores'!D:D,MATCH($A203,'[1]Glassdoor Scores'!$A:$A,0))</f>
        <v>510</v>
      </c>
      <c r="BD203">
        <f>INDEX('[1]Glassdoor Scores'!E:E,MATCH($A203,'[1]Glassdoor Scores'!$A:$A,0))</f>
        <v>3.1</v>
      </c>
      <c r="BE203">
        <f>INDEX('[1]Glassdoor Scores'!F:F,MATCH($A203,'[1]Glassdoor Scores'!$A:$A,0))</f>
        <v>2.9</v>
      </c>
      <c r="BF203" s="5">
        <f>INDEX('[1]Glassdoor Scores'!G:G,MATCH($A203,'[1]Glassdoor Scores'!$A:$A,0))</f>
        <v>3.3</v>
      </c>
      <c r="BG203" s="5">
        <f>INDEX('[1]Glassdoor Scores'!H:H,MATCH($A203,'[1]Glassdoor Scores'!$A:$A,0))</f>
        <v>0.62</v>
      </c>
      <c r="BH203" t="e">
        <f>BA203&lt;#REF!</f>
        <v>#REF!</v>
      </c>
      <c r="BI203" t="e">
        <f>BB203&gt;#REF!</f>
        <v>#REF!</v>
      </c>
      <c r="BJ203" t="e">
        <f>BC203&gt;#REF!</f>
        <v>#REF!</v>
      </c>
      <c r="BK203" t="e">
        <f>BD203&gt;#REF!</f>
        <v>#REF!</v>
      </c>
      <c r="BL203" t="e">
        <f>BE203&gt;#REF!</f>
        <v>#REF!</v>
      </c>
      <c r="BM203" t="e">
        <f>BF203&gt;#REF!</f>
        <v>#REF!</v>
      </c>
      <c r="BN203" t="s">
        <v>175</v>
      </c>
      <c r="BO203" s="1" t="s">
        <v>2671</v>
      </c>
      <c r="BP203">
        <v>4</v>
      </c>
      <c r="BQ203">
        <v>0</v>
      </c>
      <c r="BR203" s="1" t="s">
        <v>2672</v>
      </c>
      <c r="BS203" t="s">
        <v>2673</v>
      </c>
      <c r="BT203" s="1" t="s">
        <v>2613</v>
      </c>
      <c r="BU203" s="1"/>
      <c r="BV203" s="1"/>
      <c r="BW203" s="1"/>
      <c r="BX203" s="1"/>
      <c r="BY203" s="1"/>
      <c r="BZ203" s="1"/>
      <c r="CA203" s="1"/>
      <c r="CB203" s="1">
        <v>45</v>
      </c>
      <c r="CC203" s="6">
        <v>0.22</v>
      </c>
      <c r="CD203" s="1">
        <v>1443</v>
      </c>
      <c r="CE203" s="6">
        <v>0.06</v>
      </c>
      <c r="CF203" s="6">
        <f t="shared" si="20"/>
        <v>3.1185031185031187E-2</v>
      </c>
      <c r="CG203" s="7" t="e">
        <f t="shared" si="21"/>
        <v>#VALUE!</v>
      </c>
      <c r="CH203" s="1">
        <v>10</v>
      </c>
      <c r="CI203">
        <f>IFERROR(IF(AX203=[1]Sheet1!$L$2,VLOOKUP(CB203,[1]Sheet1!$X$3:$Y$7,2,TRUE),IF(AX203=[1]Sheet1!$L$3,VLOOKUP(CB203,[1]Sheet1!$Z$3:$AA$7,2,TRUE),VLOOKUP(CB203,[1]Sheet1!$AB$3:$AC$7,2,TRUE))),0)</f>
        <v>0</v>
      </c>
      <c r="CJ203" s="1">
        <f>IFERROR(VLOOKUP(CC203,[1]Sheet1!$U$3:$V$7,2,TRUE),0)</f>
        <v>4</v>
      </c>
      <c r="CK203" s="1">
        <f>MIN(IFERROR(IF(AX203=[1]Sheet1!$L$2,VLOOKUP(CE203,[1]Sheet1!$N$3:$O$7,2,TRUE),IF(AX203=[1]Sheet1!$L$3,VLOOKUP(CE203,[1]Sheet1!$P$3:$Q$6,2,TRUE),VLOOKUP(CE203,[1]Sheet1!$R$3:$S$6,2,TRUE))),0),INDEX([1]Sheet1!$I:$I,MATCH(CH203,[1]Sheet1!$A:$A,0)))</f>
        <v>0</v>
      </c>
      <c r="CL203" s="15" t="e">
        <f>INDEX([1]Sheet1!D:D,MATCH($CI203,[1]Sheet1!$A:$A,0))</f>
        <v>#N/A</v>
      </c>
      <c r="CM203" s="15" t="e">
        <f>INDEX([1]Sheet1!E:E,MATCH($CI203,[1]Sheet1!$A:$A,0))</f>
        <v>#N/A</v>
      </c>
      <c r="CN203" s="15" t="e">
        <f>INDEX([1]Sheet1!F:F,MATCH($CI203,[1]Sheet1!$A:$A,0))</f>
        <v>#N/A</v>
      </c>
      <c r="CO203" s="15"/>
      <c r="CP203" s="16" t="e">
        <f>MIN(SUMPRODUCT(CI203:CK203,CL203:CN203),INDEX([1]Sheet1!$H:$H,MATCH(CH203,[1]Sheet1!$A:$A,0)))</f>
        <v>#N/A</v>
      </c>
      <c r="CQ203" s="17" t="e">
        <f>SUMIFS([1]Rubric!Y:Y,[1]Rubric!V:V,BN203,[1]Rubric!W:W,P203)</f>
        <v>#VALUE!</v>
      </c>
      <c r="CR203" s="5" t="e">
        <f>INDEX([1]Rubric!D:D,MATCH(BP203,[1]Rubric!#REF!,0))</f>
        <v>#REF!</v>
      </c>
      <c r="CS203" s="5" t="e">
        <f>INDEX([1]Rubric!E:E,MATCH(Q203,[1]Rubric!#REF!,0))</f>
        <v>#REF!</v>
      </c>
      <c r="CT203" s="18" t="e">
        <f>SUM(CQ203:CS203)*[1]Rubric!$A$3</f>
        <v>#VALUE!</v>
      </c>
      <c r="CU203" s="29"/>
    </row>
    <row r="204" spans="1:99" ht="409.5" x14ac:dyDescent="0.25">
      <c r="A204">
        <v>203</v>
      </c>
      <c r="B204" t="s">
        <v>2674</v>
      </c>
      <c r="C204" t="str">
        <f t="shared" si="17"/>
        <v>203 - Tryfacta, Inc.</v>
      </c>
      <c r="D204">
        <v>0</v>
      </c>
      <c r="F204" s="1"/>
      <c r="G204" s="1" t="e">
        <f>INDEX([1]Apollo!$C$2:$R$2344,MATCH($C204,[1]Apollo!$A$2:$A$2344,0),MATCH(G$1,[1]Apollo!$C$1:$R$1,0))</f>
        <v>#N/A</v>
      </c>
      <c r="H204" s="1" t="s">
        <v>903</v>
      </c>
      <c r="I204" s="1" t="e">
        <f>INDEX([1]Apollo!$C$2:$R$2344,MATCH($C204,[1]Apollo!$A$2:$A$2344,0),MATCH(I$1,[1]Apollo!$C$1:$R$1,0))</f>
        <v>#N/A</v>
      </c>
      <c r="K204" s="1" t="e">
        <f>INDEX([1]Apollo!$C$2:$R$2344,MATCH($C204,[1]Apollo!$A$2:$A$2344,0),MATCH(K$1,[1]Apollo!$C$1:$R$1,0))</f>
        <v>#N/A</v>
      </c>
      <c r="L204" s="1" t="e">
        <f>INDEX([1]Apollo!$C$2:$R$2344,MATCH($C204,[1]Apollo!$A$2:$A$2344,0),MATCH(L$1,[1]Apollo!$C$1:$R$1,0))</f>
        <v>#N/A</v>
      </c>
      <c r="M204" s="1"/>
      <c r="N204" s="1"/>
      <c r="O204" s="1" t="e">
        <f>INDEX([1]Apollo!$C$2:$R$2344,MATCH($C204,[1]Apollo!$A$2:$A$2344,0),MATCH(O$1,[1]Apollo!$C$1:$R$1,0))</f>
        <v>#N/A</v>
      </c>
      <c r="P204" s="1">
        <v>2.5</v>
      </c>
      <c r="Q204" s="1">
        <v>1</v>
      </c>
      <c r="V204" s="1" t="e">
        <f>INDEX([1]Apollo!$C$2:$R$2344,MATCH($C204,[1]Apollo!$A$2:$A$2344,0),MATCH(V$1,[1]Apollo!$C$1:$R$1,0))</f>
        <v>#N/A</v>
      </c>
      <c r="X204" s="1" t="e">
        <f>INDEX([1]Apollo!$C$2:$R$2344,MATCH($C204,[1]Apollo!$A$2:$A$2344,0),MATCH(X$1,[1]Apollo!$C$1:$R$1,0))</f>
        <v>#N/A</v>
      </c>
      <c r="Y204" s="1" t="e">
        <f>INDEX([1]Apollo!$C$2:$R$2344,MATCH($C204,[1]Apollo!$A$2:$A$2344,0),MATCH(Y$1,[1]Apollo!$C$1:$R$1,0))</f>
        <v>#N/A</v>
      </c>
      <c r="Z204" s="1" t="e">
        <f>INDEX([1]Apollo!$C$2:$R$2344,MATCH($C204,[1]Apollo!$A$2:$A$2344,0),MATCH(Z$1,[1]Apollo!$C$1:$R$1,0))</f>
        <v>#N/A</v>
      </c>
      <c r="AA204" s="2" t="e">
        <f>INDEX([1]Apollo!$C$2:$R$2344,MATCH($C204,[1]Apollo!$A$2:$A$2344,0),MATCH(AA$1,[1]Apollo!$C$1:$R$1,0))</f>
        <v>#N/A</v>
      </c>
      <c r="AB204" s="3" t="e">
        <f>INDEX([1]Apollo!$C$2:$R$2344,MATCH($C204,[1]Apollo!$A$2:$A$2344,0),MATCH(AB$1,[1]Apollo!$C$1:$R$1,0))</f>
        <v>#N/A</v>
      </c>
      <c r="AD204" s="1" t="e">
        <f>INDEX([1]Apollo!$C$2:$R$2344,MATCH($C204,[1]Apollo!$A$2:$A$2344,0),MATCH(AD$1,[1]Apollo!$C$1:$R$1,0))</f>
        <v>#N/A</v>
      </c>
      <c r="AE204" s="14" t="s">
        <v>2675</v>
      </c>
      <c r="AF204" s="1" t="s">
        <v>2676</v>
      </c>
      <c r="AG204" s="1" t="s">
        <v>103</v>
      </c>
      <c r="AH204" s="1"/>
      <c r="AI204" s="1"/>
      <c r="AJ204" s="14" t="s">
        <v>2675</v>
      </c>
      <c r="AK204" s="1" t="s">
        <v>311</v>
      </c>
      <c r="AL204" s="1" t="s">
        <v>106</v>
      </c>
      <c r="AM204" s="1" t="s">
        <v>151</v>
      </c>
      <c r="AN204" s="1" t="s">
        <v>106</v>
      </c>
      <c r="AO204" s="1" t="s">
        <v>245</v>
      </c>
      <c r="AP204" s="1" t="s">
        <v>1522</v>
      </c>
      <c r="AQ204" s="1" t="e">
        <f>AE204=#REF!</f>
        <v>#REF!</v>
      </c>
      <c r="AS204" s="1" t="e">
        <f>INDEX([1]Apollo!$C$2:$R$2344,MATCH($C204,[1]Apollo!$A$2:$A$2344,0),MATCH(AS$1,[1]Apollo!$C$1:$R$1,0))</f>
        <v>#N/A</v>
      </c>
      <c r="AT204" s="1" t="e">
        <f t="shared" si="18"/>
        <v>#N/A</v>
      </c>
      <c r="AU204" s="1" t="e">
        <f t="shared" si="19"/>
        <v>#N/A</v>
      </c>
      <c r="AW204" s="1" t="e">
        <f>INDEX([1]Apollo!$C$2:$R$2344,MATCH($C204,[1]Apollo!$A$2:$A$2344,0),MATCH(AW$1,[1]Apollo!$C$1:$R$1,0))</f>
        <v>#N/A</v>
      </c>
      <c r="AX204" s="1" t="e">
        <f>VLOOKUP(AW204,[1]Sheet1!$K$1:$L$4,2,TRUE)</f>
        <v>#N/A</v>
      </c>
      <c r="BA204">
        <v>512</v>
      </c>
      <c r="BB204">
        <v>4.2</v>
      </c>
      <c r="BC204">
        <v>4</v>
      </c>
      <c r="BD204">
        <v>4.0999999999999996</v>
      </c>
      <c r="BE204">
        <v>4.2</v>
      </c>
      <c r="BF204" s="5">
        <v>0.91</v>
      </c>
      <c r="BG204" s="5">
        <v>0.9</v>
      </c>
      <c r="BH204" t="e">
        <f>BA204&lt;#REF!</f>
        <v>#REF!</v>
      </c>
      <c r="BI204" t="e">
        <f>BB204&gt;#REF!</f>
        <v>#REF!</v>
      </c>
      <c r="BJ204" t="e">
        <f>BC204&gt;#REF!</f>
        <v>#REF!</v>
      </c>
      <c r="BK204" t="e">
        <f>BD204&gt;#REF!</f>
        <v>#REF!</v>
      </c>
      <c r="BL204" t="e">
        <f>BE204&gt;#REF!</f>
        <v>#REF!</v>
      </c>
      <c r="BM204" s="5" t="e">
        <f>BF204&gt;#REF!</f>
        <v>#REF!</v>
      </c>
      <c r="BN204" t="s">
        <v>175</v>
      </c>
      <c r="BO204" s="1" t="s">
        <v>2677</v>
      </c>
      <c r="BP204">
        <v>5</v>
      </c>
      <c r="BQ204">
        <v>0</v>
      </c>
      <c r="BR204" s="1" t="s">
        <v>2678</v>
      </c>
      <c r="BS204" t="s">
        <v>2679</v>
      </c>
      <c r="BT204" s="1" t="s">
        <v>2680</v>
      </c>
      <c r="BU204" s="1"/>
      <c r="BV204" s="1"/>
      <c r="BW204" s="1"/>
      <c r="BX204" s="1"/>
      <c r="BY204" s="1"/>
      <c r="BZ204" s="1"/>
      <c r="CA204" s="1"/>
      <c r="CB204" s="1">
        <v>7</v>
      </c>
      <c r="CC204" s="6">
        <v>1.33</v>
      </c>
      <c r="CD204" s="1">
        <v>320</v>
      </c>
      <c r="CE204" s="6">
        <v>0.05</v>
      </c>
      <c r="CF204" s="6">
        <f t="shared" si="20"/>
        <v>2.1874999999999999E-2</v>
      </c>
      <c r="CG204" s="7" t="e">
        <f t="shared" si="21"/>
        <v>#N/A</v>
      </c>
      <c r="CH204" s="1">
        <v>10</v>
      </c>
      <c r="CI204">
        <f>IFERROR(IF(AX204=[1]Sheet1!$L$2,VLOOKUP(CB204,[1]Sheet1!$X$3:$Y$7,2,TRUE),IF(AX204=[1]Sheet1!$L$3,VLOOKUP(CB204,[1]Sheet1!$Z$3:$AA$7,2,TRUE),VLOOKUP(CB204,[1]Sheet1!$AB$3:$AC$7,2,TRUE))),0)</f>
        <v>0</v>
      </c>
      <c r="CJ204" s="1">
        <f>IFERROR(VLOOKUP(CC204,[1]Sheet1!$U$3:$V$7,2,TRUE),0)</f>
        <v>5</v>
      </c>
      <c r="CK204" s="1">
        <f>MIN(IFERROR(IF(AX204=[1]Sheet1!$L$2,VLOOKUP(CE204,[1]Sheet1!$N$3:$O$7,2,TRUE),IF(AX204=[1]Sheet1!$L$3,VLOOKUP(CE204,[1]Sheet1!$P$3:$Q$6,2,TRUE),VLOOKUP(CE204,[1]Sheet1!$R$3:$S$6,2,TRUE))),0),INDEX([1]Sheet1!$I:$I,MATCH(CH204,[1]Sheet1!$A:$A,0)))</f>
        <v>0</v>
      </c>
      <c r="CL204" s="15" t="e">
        <f>INDEX([1]Sheet1!D:D,MATCH($CI204,[1]Sheet1!$A:$A,0))</f>
        <v>#N/A</v>
      </c>
      <c r="CM204" s="15" t="e">
        <f>INDEX([1]Sheet1!E:E,MATCH($CI204,[1]Sheet1!$A:$A,0))</f>
        <v>#N/A</v>
      </c>
      <c r="CN204" s="15" t="e">
        <f>INDEX([1]Sheet1!F:F,MATCH($CI204,[1]Sheet1!$A:$A,0))</f>
        <v>#N/A</v>
      </c>
      <c r="CO204" s="15"/>
      <c r="CP204" s="16" t="e">
        <f>MIN(SUMPRODUCT(CI204:CK204,CL204:CN204),INDEX([1]Sheet1!$H:$H,MATCH(CH204,[1]Sheet1!$A:$A,0)))</f>
        <v>#N/A</v>
      </c>
      <c r="CQ204" s="17" t="e">
        <f>SUMIFS([1]Rubric!Y:Y,[1]Rubric!V:V,BN204,[1]Rubric!W:W,P204)</f>
        <v>#VALUE!</v>
      </c>
      <c r="CR204" s="5" t="e">
        <f>INDEX([1]Rubric!D:D,MATCH(BP204,[1]Rubric!#REF!,0))</f>
        <v>#REF!</v>
      </c>
      <c r="CS204" s="5" t="e">
        <f>INDEX([1]Rubric!E:E,MATCH(Q204,[1]Rubric!#REF!,0))</f>
        <v>#REF!</v>
      </c>
      <c r="CT204" s="18" t="e">
        <f>SUM(CQ204:CS204)*[1]Rubric!$A$3</f>
        <v>#VALUE!</v>
      </c>
      <c r="CU204" s="29"/>
    </row>
    <row r="205" spans="1:99" ht="409.5" x14ac:dyDescent="0.25">
      <c r="A205">
        <v>204</v>
      </c>
      <c r="B205" s="21" t="s">
        <v>2681</v>
      </c>
      <c r="C205" t="str">
        <f t="shared" si="17"/>
        <v>204 - Chegg</v>
      </c>
      <c r="D205">
        <v>0</v>
      </c>
      <c r="E205" t="s">
        <v>2682</v>
      </c>
      <c r="F205" s="1" t="s">
        <v>2683</v>
      </c>
      <c r="G205" s="1" t="str">
        <f>IFERROR(INDEX([1]Apollo!$C$2:$R$2344,MATCH($C205,[1]Apollo!$B$2:$B$2344,0),MATCH(G$1,[1]Apollo!$C$1:$R$1,0)),"")</f>
        <v/>
      </c>
      <c r="H205" s="1"/>
      <c r="I205" s="1" t="str">
        <f>IFERROR(INDEX([1]Apollo!$C$2:$R$2344,MATCH($C205,[1]Apollo!$B$2:$B$2344,0),MATCH(I$1,[1]Apollo!$C$1:$R$1,0)),"")</f>
        <v/>
      </c>
      <c r="J205" t="s">
        <v>305</v>
      </c>
      <c r="K205" s="1" t="str">
        <f>IFERROR(INDEX([1]Apollo!$C$2:$R$2344,MATCH($C205,[1]Apollo!$B$2:$B$2344,0),MATCH(K$1,[1]Apollo!$C$1:$R$1,0)),"")</f>
        <v/>
      </c>
      <c r="L205" s="1" t="str">
        <f>IFERROR(INDEX([1]Apollo!$C$2:$R$2344,MATCH($C205,[1]Apollo!$B$2:$B$2344,0),MATCH(L$1,[1]Apollo!$C$1:$R$1,0)),"")</f>
        <v/>
      </c>
      <c r="M205" s="1" t="s">
        <v>2684</v>
      </c>
      <c r="N205" s="1" t="s">
        <v>2685</v>
      </c>
      <c r="O205" s="1" t="str">
        <f>IFERROR(INDEX([1]Apollo!$C$2:$R$2344,MATCH($C205,[1]Apollo!$B$2:$B$2344,0),MATCH(O$1,[1]Apollo!$C$1:$R$1,0)),"")</f>
        <v/>
      </c>
      <c r="P205" s="1">
        <v>4</v>
      </c>
      <c r="Q205" s="1">
        <v>1</v>
      </c>
      <c r="R205" s="12">
        <v>114678</v>
      </c>
      <c r="S205" s="12">
        <v>106935</v>
      </c>
      <c r="T205" s="13">
        <v>38353</v>
      </c>
      <c r="U205" t="s">
        <v>188</v>
      </c>
      <c r="V205" s="1" t="str">
        <f>IFERROR(INDEX([1]Apollo!$C$2:$R$2344,MATCH($C205,[1]Apollo!$B$2:$B$2344,0),MATCH(V$1,[1]Apollo!$C$1:$R$1,0)),"")</f>
        <v/>
      </c>
      <c r="W205" t="s">
        <v>231</v>
      </c>
      <c r="X205" s="1" t="str">
        <f>IFERROR(INDEX([1]Apollo!$C$2:$R$2344,MATCH($C205,[1]Apollo!$B$2:$B$2344,0),MATCH(X$1,[1]Apollo!$C$1:$R$1,0)),"")</f>
        <v/>
      </c>
      <c r="Y205" s="1" t="str">
        <f>IFERROR(INDEX([1]Apollo!$C$2:$R$2344,MATCH($C205,[1]Apollo!$B$2:$B$2344,0),MATCH(Y$1,[1]Apollo!$C$1:$R$1,0)),"")</f>
        <v/>
      </c>
      <c r="Z205" s="1" t="str">
        <f>IFERROR(INDEX([1]Apollo!$C$2:$R$2344,MATCH($C205,[1]Apollo!$B$2:$B$2344,0),MATCH(Z$1,[1]Apollo!$C$1:$R$1,0)),"")</f>
        <v/>
      </c>
      <c r="AA205" s="2" t="str">
        <f>IFERROR(INDEX([1]Apollo!$C$2:$R$2344,MATCH($C205,[1]Apollo!$B$2:$B$2344,0),MATCH(AA$1,[1]Apollo!$C$1:$R$1,0)),"")</f>
        <v/>
      </c>
      <c r="AB205" s="3" t="str">
        <f>IFERROR(INDEX([1]Apollo!$C$2:$R$2344,MATCH($C205,[1]Apollo!$B$2:$B$2344,0),MATCH(AB$1,[1]Apollo!$C$1:$R$1,0)),"")</f>
        <v/>
      </c>
      <c r="AC205" t="s">
        <v>2686</v>
      </c>
      <c r="AD205" s="1" t="str">
        <f>IFERROR(INDEX([1]Apollo!$C$2:$R$2344,MATCH($C205,[1]Apollo!$B$2:$B$2344,0),MATCH(AD$1,[1]Apollo!$C$1:$R$1,0)),"")</f>
        <v/>
      </c>
      <c r="AE205" s="14" t="s">
        <v>2687</v>
      </c>
      <c r="AF205" s="1"/>
      <c r="AG205" s="1" t="s">
        <v>169</v>
      </c>
      <c r="AH205" s="1"/>
      <c r="AI205" s="1"/>
      <c r="AJ205" s="14" t="s">
        <v>2688</v>
      </c>
      <c r="AK205" s="1" t="s">
        <v>149</v>
      </c>
      <c r="AL205" s="1" t="s">
        <v>150</v>
      </c>
      <c r="AM205" s="1" t="s">
        <v>151</v>
      </c>
      <c r="AN205" s="1" t="s">
        <v>106</v>
      </c>
      <c r="AO205" s="1" t="s">
        <v>279</v>
      </c>
      <c r="AP205" s="1" t="s">
        <v>219</v>
      </c>
      <c r="AQ205" s="1" t="e">
        <f>AE205=#REF!</f>
        <v>#REF!</v>
      </c>
      <c r="AR205" t="s">
        <v>2689</v>
      </c>
      <c r="AS205" s="1" t="str">
        <f>IFERROR(INDEX([1]Apollo!$C$2:$R$2344,MATCH($C205,[1]Apollo!$B$2:$B$2344,0),MATCH(AS$1,[1]Apollo!$C$1:$R$1,0)),"")</f>
        <v/>
      </c>
      <c r="AT205" s="1" t="str">
        <f t="shared" si="18"/>
        <v>https://www.linkedin.com/company/137338</v>
      </c>
      <c r="AU205" s="1" t="str">
        <f t="shared" si="19"/>
        <v>https://www.linkedin.com/company/137338/insights</v>
      </c>
      <c r="AV205" t="s">
        <v>174</v>
      </c>
      <c r="AW205" s="1">
        <v>1250</v>
      </c>
      <c r="AX205" s="1" t="str">
        <f>VLOOKUP(AW205,[1]Sheet1!$K$1:$L$4,2,TRUE)</f>
        <v>&lt;10,000</v>
      </c>
      <c r="AZ205" t="s">
        <v>114</v>
      </c>
      <c r="BA205" s="23">
        <f>INDEX('[1]Glassdoor Scores'!C:C,MATCH($A205,'[1]Glassdoor Scores'!$A:$A,0))</f>
        <v>3.8</v>
      </c>
      <c r="BB205" t="str">
        <f>INDEX('[1]Glassdoor Scores'!B:B,MATCH($A205,'[1]Glassdoor Scores'!$A:$A,0))</f>
        <v>Reputation</v>
      </c>
      <c r="BC205">
        <f>INDEX('[1]Glassdoor Scores'!D:D,MATCH($A205,'[1]Glassdoor Scores'!$A:$A,0))</f>
        <v>850</v>
      </c>
      <c r="BD205">
        <f>INDEX('[1]Glassdoor Scores'!E:E,MATCH($A205,'[1]Glassdoor Scores'!$A:$A,0))</f>
        <v>3.5</v>
      </c>
      <c r="BE205">
        <f>INDEX('[1]Glassdoor Scores'!F:F,MATCH($A205,'[1]Glassdoor Scores'!$A:$A,0))</f>
        <v>3.4</v>
      </c>
      <c r="BF205" s="17">
        <f>INDEX('[1]Glassdoor Scores'!G:G,MATCH($A205,'[1]Glassdoor Scores'!$A:$A,0))</f>
        <v>3.7</v>
      </c>
      <c r="BG205" s="17">
        <f>INDEX('[1]Glassdoor Scores'!H:H,MATCH($A205,'[1]Glassdoor Scores'!$A:$A,0))</f>
        <v>0.78</v>
      </c>
      <c r="BH205" t="e">
        <f>BA205&lt;#REF!</f>
        <v>#REF!</v>
      </c>
      <c r="BI205" t="e">
        <f>BB205&gt;#REF!</f>
        <v>#REF!</v>
      </c>
      <c r="BJ205" t="e">
        <f>BC205&gt;#REF!</f>
        <v>#REF!</v>
      </c>
      <c r="BK205" t="e">
        <f>BD205&gt;#REF!</f>
        <v>#REF!</v>
      </c>
      <c r="BL205" t="e">
        <f>BE205&gt;#REF!</f>
        <v>#REF!</v>
      </c>
      <c r="BM205" t="e">
        <f>BF205&gt;#REF!</f>
        <v>#REF!</v>
      </c>
      <c r="BN205" t="s">
        <v>440</v>
      </c>
      <c r="BO205" s="1" t="s">
        <v>2690</v>
      </c>
      <c r="BP205">
        <v>5</v>
      </c>
      <c r="BQ205">
        <v>0</v>
      </c>
      <c r="BR205" s="1" t="s">
        <v>2691</v>
      </c>
      <c r="BS205" t="s">
        <v>2692</v>
      </c>
      <c r="BT205" s="1" t="s">
        <v>2693</v>
      </c>
      <c r="BU205" s="1"/>
      <c r="BV205" s="1"/>
      <c r="BW205" s="1"/>
      <c r="BX205" s="1"/>
      <c r="BY205" s="1"/>
      <c r="BZ205" s="1"/>
      <c r="CA205" s="1"/>
      <c r="CB205" s="1">
        <v>5</v>
      </c>
      <c r="CC205" s="6">
        <v>4</v>
      </c>
      <c r="CD205" s="1">
        <v>6723</v>
      </c>
      <c r="CE205" s="6">
        <v>-0.04</v>
      </c>
      <c r="CF205" s="6">
        <f t="shared" si="20"/>
        <v>7.4371560315335413E-4</v>
      </c>
      <c r="CG205" s="7">
        <f t="shared" si="21"/>
        <v>5.3784000000000001</v>
      </c>
      <c r="CH205" s="1">
        <v>10</v>
      </c>
      <c r="CI205">
        <f>IFERROR(IF(AX205=[1]Sheet1!$L$2,VLOOKUP(CB205,[1]Sheet1!$X$3:$Y$7,2,TRUE),IF(AX205=[1]Sheet1!$L$3,VLOOKUP(CB205,[1]Sheet1!$Z$3:$AA$7,2,TRUE),VLOOKUP(CB205,[1]Sheet1!$AB$3:$AC$7,2,TRUE))),0)</f>
        <v>1</v>
      </c>
      <c r="CJ205" s="1">
        <f>IFERROR(VLOOKUP(CC205,[1]Sheet1!$U$3:$V$7,2,TRUE),0)</f>
        <v>5</v>
      </c>
      <c r="CK205" s="1">
        <f>MIN(IFERROR(IF(AX205=[1]Sheet1!$L$2,VLOOKUP(CE205,[1]Sheet1!$N$3:$O$7,2,TRUE),IF(AX205=[1]Sheet1!$L$3,VLOOKUP(CE205,[1]Sheet1!$P$3:$Q$6,2,TRUE),VLOOKUP(CE205,[1]Sheet1!$R$3:$S$6,2,TRUE))),0),INDEX([1]Sheet1!$I:$I,MATCH(CH205,[1]Sheet1!$A:$A,0)))</f>
        <v>1</v>
      </c>
      <c r="CL205" s="15">
        <f>INDEX([1]Sheet1!D:D,MATCH($CI205,[1]Sheet1!$A:$A,0))</f>
        <v>0</v>
      </c>
      <c r="CM205" s="15">
        <f>INDEX([1]Sheet1!E:E,MATCH($CI205,[1]Sheet1!$A:$A,0))</f>
        <v>0.33333333333333331</v>
      </c>
      <c r="CN205" s="15">
        <f>INDEX([1]Sheet1!F:F,MATCH($CI205,[1]Sheet1!$A:$A,0))</f>
        <v>0.33333333333333331</v>
      </c>
      <c r="CO205" s="15"/>
      <c r="CP205" s="16">
        <f>IF(COUNTA(CO205)&gt;0,MIN(MIN(SUMPRODUCT(CI205:CK205,CL205:CN205),INDEX([1]Sheet1!$H:$H,MATCH(CH205,[1]Sheet1!$A:$A,0)))+1,5),MIN(SUMPRODUCT(CI205:CK205,CL205:CN205),INDEX([1]Sheet1!$H:$H,MATCH(CH205,[1]Sheet1!$A:$A,0))))</f>
        <v>1.9999999999999998</v>
      </c>
      <c r="CQ205" s="17" t="e">
        <f>SUMIFS([1]Rubric!Y:Y,[1]Rubric!V:V,BN205,[1]Rubric!W:W,P205)</f>
        <v>#VALUE!</v>
      </c>
      <c r="CR205" s="17" t="e">
        <f>INDEX([1]Rubric!D:D,MATCH(BP205,[1]Rubric!#REF!,0))</f>
        <v>#REF!</v>
      </c>
      <c r="CS205" s="17" t="e">
        <f>INDEX([1]Rubric!E:E,MATCH(Q205,[1]Rubric!#REF!,0))</f>
        <v>#REF!</v>
      </c>
      <c r="CT205" s="18" t="e">
        <f>SUM(CQ205:CS205)*[1]Rubric!$A$3</f>
        <v>#VALUE!</v>
      </c>
      <c r="CU205" s="29"/>
    </row>
    <row r="206" spans="1:99" ht="409.5" x14ac:dyDescent="0.25">
      <c r="A206">
        <v>205</v>
      </c>
      <c r="B206" s="21" t="s">
        <v>2694</v>
      </c>
      <c r="C206" t="str">
        <f t="shared" si="17"/>
        <v>205 - Exadel</v>
      </c>
      <c r="D206">
        <v>0</v>
      </c>
      <c r="E206" t="s">
        <v>2695</v>
      </c>
      <c r="F206" s="1" t="s">
        <v>2696</v>
      </c>
      <c r="G206" s="1" t="str">
        <f>IFERROR(INDEX([1]Apollo!$C$2:$R$2344,MATCH($C206,[1]Apollo!$B$2:$B$2344,0),MATCH(G$1,[1]Apollo!$C$1:$R$1,0)),"")</f>
        <v/>
      </c>
      <c r="H206" s="1" t="s">
        <v>885</v>
      </c>
      <c r="I206" s="1" t="str">
        <f>IFERROR(INDEX([1]Apollo!$C$2:$R$2344,MATCH($C206,[1]Apollo!$B$2:$B$2344,0),MATCH(I$1,[1]Apollo!$C$1:$R$1,0)),"")</f>
        <v/>
      </c>
      <c r="J206" t="s">
        <v>2697</v>
      </c>
      <c r="K206" s="1" t="str">
        <f>IFERROR(INDEX([1]Apollo!$C$2:$R$2344,MATCH($C206,[1]Apollo!$B$2:$B$2344,0),MATCH(K$1,[1]Apollo!$C$1:$R$1,0)),"")</f>
        <v/>
      </c>
      <c r="L206" s="1" t="str">
        <f>IFERROR(INDEX([1]Apollo!$C$2:$R$2344,MATCH($C206,[1]Apollo!$B$2:$B$2344,0),MATCH(L$1,[1]Apollo!$C$1:$R$1,0)),"")</f>
        <v/>
      </c>
      <c r="M206" s="1" t="s">
        <v>2698</v>
      </c>
      <c r="N206" s="1" t="s">
        <v>2699</v>
      </c>
      <c r="O206" s="1" t="str">
        <f>IFERROR(INDEX([1]Apollo!$C$2:$R$2344,MATCH($C206,[1]Apollo!$B$2:$B$2344,0),MATCH(O$1,[1]Apollo!$C$1:$R$1,0)),"")</f>
        <v/>
      </c>
      <c r="P206" s="1">
        <v>3</v>
      </c>
      <c r="Q206" s="1">
        <v>1</v>
      </c>
      <c r="R206" s="12">
        <v>232573</v>
      </c>
      <c r="S206" s="12">
        <v>220273</v>
      </c>
      <c r="T206" s="13">
        <v>35796</v>
      </c>
      <c r="U206" t="s">
        <v>188</v>
      </c>
      <c r="V206" s="1" t="str">
        <f>IFERROR(INDEX([1]Apollo!$C$2:$R$2344,MATCH($C206,[1]Apollo!$B$2:$B$2344,0),MATCH(V$1,[1]Apollo!$C$1:$R$1,0)),"")</f>
        <v/>
      </c>
      <c r="W206" t="s">
        <v>231</v>
      </c>
      <c r="X206" s="1" t="str">
        <f>IFERROR(INDEX([1]Apollo!$C$2:$R$2344,MATCH($C206,[1]Apollo!$B$2:$B$2344,0),MATCH(X$1,[1]Apollo!$C$1:$R$1,0)),"")</f>
        <v/>
      </c>
      <c r="Y206" s="1" t="str">
        <f>IFERROR(INDEX([1]Apollo!$C$2:$R$2344,MATCH($C206,[1]Apollo!$B$2:$B$2344,0),MATCH(Y$1,[1]Apollo!$C$1:$R$1,0)),"")</f>
        <v/>
      </c>
      <c r="Z206" s="1" t="str">
        <f>IFERROR(INDEX([1]Apollo!$C$2:$R$2344,MATCH($C206,[1]Apollo!$B$2:$B$2344,0),MATCH(Z$1,[1]Apollo!$C$1:$R$1,0)),"")</f>
        <v/>
      </c>
      <c r="AA206" s="2" t="str">
        <f>IFERROR(INDEX([1]Apollo!$C$2:$R$2344,MATCH($C206,[1]Apollo!$B$2:$B$2344,0),MATCH(AA$1,[1]Apollo!$C$1:$R$1,0)),"")</f>
        <v/>
      </c>
      <c r="AB206" s="3" t="str">
        <f>IFERROR(INDEX([1]Apollo!$C$2:$R$2344,MATCH($C206,[1]Apollo!$B$2:$B$2344,0),MATCH(AB$1,[1]Apollo!$C$1:$R$1,0)),"")</f>
        <v/>
      </c>
      <c r="AC206" t="s">
        <v>2700</v>
      </c>
      <c r="AD206" s="1" t="str">
        <f>IFERROR(INDEX([1]Apollo!$C$2:$R$2344,MATCH($C206,[1]Apollo!$B$2:$B$2344,0),MATCH(AD$1,[1]Apollo!$C$1:$R$1,0)),"")</f>
        <v/>
      </c>
      <c r="AE206" s="14" t="s">
        <v>2701</v>
      </c>
      <c r="AF206" s="1" t="s">
        <v>1624</v>
      </c>
      <c r="AG206" s="1" t="s">
        <v>169</v>
      </c>
      <c r="AH206" s="1"/>
      <c r="AI206" s="1"/>
      <c r="AJ206" s="14" t="s">
        <v>2701</v>
      </c>
      <c r="AK206" s="1" t="s">
        <v>311</v>
      </c>
      <c r="AL206" s="1" t="s">
        <v>106</v>
      </c>
      <c r="AM206" s="1" t="s">
        <v>2702</v>
      </c>
      <c r="AN206" s="1" t="s">
        <v>360</v>
      </c>
      <c r="AO206" s="1" t="s">
        <v>245</v>
      </c>
      <c r="AP206" s="1" t="s">
        <v>2333</v>
      </c>
      <c r="AQ206" s="1" t="e">
        <f>AE206=#REF!</f>
        <v>#REF!</v>
      </c>
      <c r="AR206" t="s">
        <v>2703</v>
      </c>
      <c r="AS206" s="1" t="str">
        <f>IFERROR(INDEX([1]Apollo!$C$2:$R$2344,MATCH($C206,[1]Apollo!$B$2:$B$2344,0),MATCH(AS$1,[1]Apollo!$C$1:$R$1,0)),"")</f>
        <v/>
      </c>
      <c r="AT206" s="1" t="str">
        <f t="shared" si="18"/>
        <v>http://www.linkedin.com/company/27653</v>
      </c>
      <c r="AU206" s="1" t="str">
        <f t="shared" si="19"/>
        <v>http://www.linkedin.com/company/27653/insights</v>
      </c>
      <c r="AV206" t="s">
        <v>174</v>
      </c>
      <c r="AW206" s="1">
        <v>1100</v>
      </c>
      <c r="AX206" s="1" t="str">
        <f>VLOOKUP(AW206,[1]Sheet1!$K$1:$L$4,2,TRUE)</f>
        <v>&lt;10,000</v>
      </c>
      <c r="AY206" t="s">
        <v>114</v>
      </c>
      <c r="AZ206" t="s">
        <v>138</v>
      </c>
      <c r="BA206" s="23">
        <f>INDEX('[1]Glassdoor Scores'!C:C,MATCH($A206,'[1]Glassdoor Scores'!$A:$A,0))</f>
        <v>3.9</v>
      </c>
      <c r="BB206" t="str">
        <f>INDEX('[1]Glassdoor Scores'!B:B,MATCH($A206,'[1]Glassdoor Scores'!$A:$A,0))</f>
        <v>Carta</v>
      </c>
      <c r="BC206">
        <f>INDEX('[1]Glassdoor Scores'!D:D,MATCH($A206,'[1]Glassdoor Scores'!$A:$A,0))</f>
        <v>1200</v>
      </c>
      <c r="BD206">
        <f>INDEX('[1]Glassdoor Scores'!E:E,MATCH($A206,'[1]Glassdoor Scores'!$A:$A,0))</f>
        <v>3.4</v>
      </c>
      <c r="BE206">
        <f>INDEX('[1]Glassdoor Scores'!F:F,MATCH($A206,'[1]Glassdoor Scores'!$A:$A,0))</f>
        <v>3.5</v>
      </c>
      <c r="BF206" s="17">
        <f>INDEX('[1]Glassdoor Scores'!G:G,MATCH($A206,'[1]Glassdoor Scores'!$A:$A,0))</f>
        <v>3.8</v>
      </c>
      <c r="BG206" s="17">
        <f>INDEX('[1]Glassdoor Scores'!H:H,MATCH($A206,'[1]Glassdoor Scores'!$A:$A,0))</f>
        <v>0.74</v>
      </c>
      <c r="BH206" t="e">
        <f>BA206&lt;#REF!</f>
        <v>#REF!</v>
      </c>
      <c r="BI206" t="e">
        <f>BB206&gt;#REF!</f>
        <v>#REF!</v>
      </c>
      <c r="BJ206" t="e">
        <f>BC206&gt;#REF!</f>
        <v>#REF!</v>
      </c>
      <c r="BK206" t="e">
        <f>BD206&gt;#REF!</f>
        <v>#REF!</v>
      </c>
      <c r="BL206" t="e">
        <f>BE206&gt;#REF!</f>
        <v>#REF!</v>
      </c>
      <c r="BM206" t="e">
        <f>BF206&gt;#REF!</f>
        <v>#REF!</v>
      </c>
      <c r="BN206" t="s">
        <v>175</v>
      </c>
      <c r="BO206" s="1" t="s">
        <v>2704</v>
      </c>
      <c r="BP206">
        <v>5</v>
      </c>
      <c r="BQ206">
        <v>0</v>
      </c>
      <c r="BR206" s="1" t="s">
        <v>2705</v>
      </c>
      <c r="BS206" t="s">
        <v>2706</v>
      </c>
      <c r="BT206" s="1" t="s">
        <v>2707</v>
      </c>
      <c r="BU206" s="1"/>
      <c r="BV206" s="1"/>
      <c r="BW206" s="1"/>
      <c r="BX206" s="1"/>
      <c r="BY206" s="1"/>
      <c r="BZ206" s="1"/>
      <c r="CA206" s="1"/>
      <c r="CB206" s="1">
        <v>90</v>
      </c>
      <c r="CC206" s="6">
        <v>-0.77</v>
      </c>
      <c r="CD206" s="1">
        <v>1759</v>
      </c>
      <c r="CE206" s="6">
        <v>-0.02</v>
      </c>
      <c r="CF206" s="6">
        <f t="shared" si="20"/>
        <v>5.1165434906196704E-2</v>
      </c>
      <c r="CG206" s="7">
        <f t="shared" si="21"/>
        <v>1.5990909090909091</v>
      </c>
      <c r="CH206" s="1">
        <v>8</v>
      </c>
      <c r="CI206">
        <f>IFERROR(IF(AX206=[1]Sheet1!$L$2,VLOOKUP(CB206,[1]Sheet1!$X$3:$Y$7,2,TRUE),IF(AX206=[1]Sheet1!$L$3,VLOOKUP(CB206,[1]Sheet1!$Z$3:$AA$7,2,TRUE),VLOOKUP(CB206,[1]Sheet1!$AB$3:$AC$7,2,TRUE))),0)</f>
        <v>4</v>
      </c>
      <c r="CJ206" s="1">
        <f>IFERROR(VLOOKUP(CC206,[1]Sheet1!$U$3:$V$7,2,TRUE),0)</f>
        <v>0</v>
      </c>
      <c r="CK206" s="1">
        <f>MIN(IFERROR(IF(AX206=[1]Sheet1!$L$2,VLOOKUP(CE206,[1]Sheet1!$N$3:$O$7,2,TRUE),IF(AX206=[1]Sheet1!$L$3,VLOOKUP(CE206,[1]Sheet1!$P$3:$Q$6,2,TRUE),VLOOKUP(CE206,[1]Sheet1!$R$3:$S$6,2,TRUE))),0),INDEX([1]Sheet1!$I:$I,MATCH(CH206,[1]Sheet1!$A:$A,0)))</f>
        <v>2</v>
      </c>
      <c r="CL206" s="15">
        <f>INDEX([1]Sheet1!D:D,MATCH($CI206,[1]Sheet1!$A:$A,0))</f>
        <v>0</v>
      </c>
      <c r="CM206" s="15">
        <f>INDEX([1]Sheet1!E:E,MATCH($CI206,[1]Sheet1!$A:$A,0))</f>
        <v>0.5</v>
      </c>
      <c r="CN206" s="15">
        <f>INDEX([1]Sheet1!F:F,MATCH($CI206,[1]Sheet1!$A:$A,0))</f>
        <v>0</v>
      </c>
      <c r="CO206" s="15"/>
      <c r="CP206" s="16">
        <f>IF(COUNTA(CO206)&gt;0,MIN(MIN(SUMPRODUCT(CI206:CK206,CL206:CN206),INDEX([1]Sheet1!$H:$H,MATCH(CH206,[1]Sheet1!$A:$A,0)))+1,5),MIN(SUMPRODUCT(CI206:CK206,CL206:CN206),INDEX([1]Sheet1!$H:$H,MATCH(CH206,[1]Sheet1!$A:$A,0))))</f>
        <v>0</v>
      </c>
      <c r="CQ206" s="17" t="e">
        <f>SUMIFS([1]Rubric!Y:Y,[1]Rubric!V:V,BN206,[1]Rubric!W:W,P206)</f>
        <v>#VALUE!</v>
      </c>
      <c r="CR206" s="17" t="e">
        <f>INDEX([1]Rubric!D:D,MATCH(BP206,[1]Rubric!#REF!,0))</f>
        <v>#REF!</v>
      </c>
      <c r="CS206" s="17" t="e">
        <f>INDEX([1]Rubric!E:E,MATCH(Q206,[1]Rubric!#REF!,0))</f>
        <v>#REF!</v>
      </c>
      <c r="CT206" s="18" t="e">
        <f>SUM(CQ206:CS206)*[1]Rubric!$A$3</f>
        <v>#VALUE!</v>
      </c>
      <c r="CU206" s="29"/>
    </row>
    <row r="207" spans="1:99" ht="409.5" x14ac:dyDescent="0.25">
      <c r="A207">
        <v>206</v>
      </c>
      <c r="B207" s="21" t="s">
        <v>2708</v>
      </c>
      <c r="C207" t="str">
        <f t="shared" si="17"/>
        <v>206 - Coursera</v>
      </c>
      <c r="D207">
        <v>0</v>
      </c>
      <c r="E207" t="s">
        <v>2709</v>
      </c>
      <c r="F207" s="1" t="s">
        <v>2710</v>
      </c>
      <c r="G207" s="1" t="str">
        <f>IFERROR(INDEX([1]Apollo!$C$2:$R$2344,MATCH($C207,[1]Apollo!$B$2:$B$2344,0),MATCH(G$1,[1]Apollo!$C$1:$R$1,0)),"")</f>
        <v/>
      </c>
      <c r="H207" s="1"/>
      <c r="I207" s="1" t="str">
        <f>IFERROR(INDEX([1]Apollo!$C$2:$R$2344,MATCH($C207,[1]Apollo!$B$2:$B$2344,0),MATCH(I$1,[1]Apollo!$C$1:$R$1,0)),"")</f>
        <v/>
      </c>
      <c r="J207" t="s">
        <v>398</v>
      </c>
      <c r="K207" s="1" t="str">
        <f>IFERROR(INDEX([1]Apollo!$C$2:$R$2344,MATCH($C207,[1]Apollo!$B$2:$B$2344,0),MATCH(K$1,[1]Apollo!$C$1:$R$1,0)),"")</f>
        <v/>
      </c>
      <c r="L207" s="1" t="str">
        <f>IFERROR(INDEX([1]Apollo!$C$2:$R$2344,MATCH($C207,[1]Apollo!$B$2:$B$2344,0),MATCH(L$1,[1]Apollo!$C$1:$R$1,0)),"")</f>
        <v/>
      </c>
      <c r="M207" s="1" t="s">
        <v>2711</v>
      </c>
      <c r="N207" s="1" t="s">
        <v>2712</v>
      </c>
      <c r="O207" s="1" t="str">
        <f>IFERROR(INDEX([1]Apollo!$C$2:$R$2344,MATCH($C207,[1]Apollo!$B$2:$B$2344,0),MATCH(O$1,[1]Apollo!$C$1:$R$1,0)),"")</f>
        <v/>
      </c>
      <c r="P207" s="1">
        <v>5</v>
      </c>
      <c r="Q207" s="1">
        <v>1</v>
      </c>
      <c r="R207" s="12">
        <v>19829</v>
      </c>
      <c r="S207" s="12">
        <v>17630</v>
      </c>
      <c r="T207" s="13">
        <v>40909</v>
      </c>
      <c r="U207" t="s">
        <v>188</v>
      </c>
      <c r="V207" s="1" t="str">
        <f>IFERROR(INDEX([1]Apollo!$C$2:$R$2344,MATCH($C207,[1]Apollo!$B$2:$B$2344,0),MATCH(V$1,[1]Apollo!$C$1:$R$1,0)),"")</f>
        <v/>
      </c>
      <c r="W207" t="s">
        <v>231</v>
      </c>
      <c r="X207" s="1" t="str">
        <f>IFERROR(INDEX([1]Apollo!$C$2:$R$2344,MATCH($C207,[1]Apollo!$B$2:$B$2344,0),MATCH(X$1,[1]Apollo!$C$1:$R$1,0)),"")</f>
        <v/>
      </c>
      <c r="Y207" s="1" t="str">
        <f>IFERROR(INDEX([1]Apollo!$C$2:$R$2344,MATCH($C207,[1]Apollo!$B$2:$B$2344,0),MATCH(Y$1,[1]Apollo!$C$1:$R$1,0)),"")</f>
        <v/>
      </c>
      <c r="Z207" s="1" t="str">
        <f>IFERROR(INDEX([1]Apollo!$C$2:$R$2344,MATCH($C207,[1]Apollo!$B$2:$B$2344,0),MATCH(Z$1,[1]Apollo!$C$1:$R$1,0)),"")</f>
        <v/>
      </c>
      <c r="AA207" s="2" t="str">
        <f>IFERROR(INDEX([1]Apollo!$C$2:$R$2344,MATCH($C207,[1]Apollo!$B$2:$B$2344,0),MATCH(AA$1,[1]Apollo!$C$1:$R$1,0)),"")</f>
        <v/>
      </c>
      <c r="AB207" s="3" t="str">
        <f>IFERROR(INDEX([1]Apollo!$C$2:$R$2344,MATCH($C207,[1]Apollo!$B$2:$B$2344,0),MATCH(AB$1,[1]Apollo!$C$1:$R$1,0)),"")</f>
        <v/>
      </c>
      <c r="AC207" t="s">
        <v>2713</v>
      </c>
      <c r="AD207" s="1" t="str">
        <f>IFERROR(INDEX([1]Apollo!$C$2:$R$2344,MATCH($C207,[1]Apollo!$B$2:$B$2344,0),MATCH(AD$1,[1]Apollo!$C$1:$R$1,0)),"")</f>
        <v/>
      </c>
      <c r="AE207" s="22" t="s">
        <v>2714</v>
      </c>
      <c r="AF207" s="1" t="s">
        <v>2715</v>
      </c>
      <c r="AG207" s="1" t="s">
        <v>103</v>
      </c>
      <c r="AH207" s="1"/>
      <c r="AI207" s="1"/>
      <c r="AJ207" s="14" t="s">
        <v>2716</v>
      </c>
      <c r="AK207" s="1" t="s">
        <v>170</v>
      </c>
      <c r="AL207" s="1" t="s">
        <v>235</v>
      </c>
      <c r="AM207" s="1" t="s">
        <v>235</v>
      </c>
      <c r="AN207" s="1" t="s">
        <v>106</v>
      </c>
      <c r="AO207" s="1" t="s">
        <v>106</v>
      </c>
      <c r="AP207" s="1" t="s">
        <v>172</v>
      </c>
      <c r="AQ207" s="1" t="e">
        <f>AE207=#REF!</f>
        <v>#REF!</v>
      </c>
      <c r="AR207" t="s">
        <v>2717</v>
      </c>
      <c r="AS207" s="1" t="str">
        <f>IFERROR(INDEX([1]Apollo!$C$2:$R$2344,MATCH($C207,[1]Apollo!$B$2:$B$2344,0),MATCH(AS$1,[1]Apollo!$C$1:$R$1,0)),"")</f>
        <v/>
      </c>
      <c r="AT207" s="1" t="str">
        <f t="shared" si="18"/>
        <v>http://www.linkedin.com/company/coursera</v>
      </c>
      <c r="AU207" s="1" t="str">
        <f t="shared" si="19"/>
        <v>http://www.linkedin.com/company/coursera/insights</v>
      </c>
      <c r="AV207" t="s">
        <v>174</v>
      </c>
      <c r="AW207" s="1">
        <v>1456</v>
      </c>
      <c r="AX207" s="1" t="str">
        <f>VLOOKUP(AW207,[1]Sheet1!$K$1:$L$4,2,TRUE)</f>
        <v>&lt;10,000</v>
      </c>
      <c r="AY207" t="s">
        <v>113</v>
      </c>
      <c r="AZ207" t="s">
        <v>138</v>
      </c>
      <c r="BA207" s="23">
        <f>INDEX('[1]Glassdoor Scores'!C:C,MATCH($A207,'[1]Glassdoor Scores'!$A:$A,0))</f>
        <v>3.6</v>
      </c>
      <c r="BB207" t="str">
        <f>INDEX('[1]Glassdoor Scores'!B:B,MATCH($A207,'[1]Glassdoor Scores'!$A:$A,0))</f>
        <v>Sovos</v>
      </c>
      <c r="BC207">
        <f>INDEX('[1]Glassdoor Scores'!D:D,MATCH($A207,'[1]Glassdoor Scores'!$A:$A,0))</f>
        <v>1400</v>
      </c>
      <c r="BD207">
        <f>INDEX('[1]Glassdoor Scores'!E:E,MATCH($A207,'[1]Glassdoor Scores'!$A:$A,0))</f>
        <v>3.7</v>
      </c>
      <c r="BE207">
        <f>INDEX('[1]Glassdoor Scores'!F:F,MATCH($A207,'[1]Glassdoor Scores'!$A:$A,0))</f>
        <v>3.2</v>
      </c>
      <c r="BF207" s="17">
        <f>INDEX('[1]Glassdoor Scores'!G:G,MATCH($A207,'[1]Glassdoor Scores'!$A:$A,0))</f>
        <v>3.5</v>
      </c>
      <c r="BG207" s="17">
        <f>INDEX('[1]Glassdoor Scores'!H:H,MATCH($A207,'[1]Glassdoor Scores'!$A:$A,0))</f>
        <v>0.71</v>
      </c>
      <c r="BH207" t="e">
        <f>BA207&lt;#REF!</f>
        <v>#REF!</v>
      </c>
      <c r="BI207" t="e">
        <f>BB207&gt;#REF!</f>
        <v>#REF!</v>
      </c>
      <c r="BJ207" t="e">
        <f>BC207&gt;#REF!</f>
        <v>#REF!</v>
      </c>
      <c r="BK207" t="e">
        <f>BD207&gt;#REF!</f>
        <v>#REF!</v>
      </c>
      <c r="BL207" t="e">
        <f>BE207&gt;#REF!</f>
        <v>#REF!</v>
      </c>
      <c r="BM207" t="e">
        <f>BF207&gt;#REF!</f>
        <v>#REF!</v>
      </c>
      <c r="BN207" t="s">
        <v>175</v>
      </c>
      <c r="BO207" s="1" t="s">
        <v>2718</v>
      </c>
      <c r="BP207">
        <v>5</v>
      </c>
      <c r="BQ207">
        <v>0</v>
      </c>
      <c r="BR207" s="1" t="s">
        <v>2719</v>
      </c>
      <c r="BS207" t="s">
        <v>2720</v>
      </c>
      <c r="BT207" s="1" t="s">
        <v>2721</v>
      </c>
      <c r="BU207" s="1"/>
      <c r="BV207" s="1"/>
      <c r="BW207" s="1"/>
      <c r="BX207" s="1"/>
      <c r="BY207" s="1"/>
      <c r="BZ207" s="1"/>
      <c r="CA207" s="1"/>
      <c r="CB207" s="1">
        <v>33</v>
      </c>
      <c r="CC207" s="6">
        <v>-0.28000000000000003</v>
      </c>
      <c r="CD207" s="1">
        <v>6477</v>
      </c>
      <c r="CE207" s="6">
        <v>0.04</v>
      </c>
      <c r="CF207" s="6">
        <f t="shared" si="20"/>
        <v>5.0949513663733209E-3</v>
      </c>
      <c r="CG207" s="7">
        <f t="shared" si="21"/>
        <v>4.4484890109890109</v>
      </c>
      <c r="CH207" s="1">
        <v>10</v>
      </c>
      <c r="CI207">
        <f>IFERROR(IF(AX207=[1]Sheet1!$L$2,VLOOKUP(CB207,[1]Sheet1!$X$3:$Y$7,2,TRUE),IF(AX207=[1]Sheet1!$L$3,VLOOKUP(CB207,[1]Sheet1!$Z$3:$AA$7,2,TRUE),VLOOKUP(CB207,[1]Sheet1!$AB$3:$AC$7,2,TRUE))),0)</f>
        <v>3</v>
      </c>
      <c r="CJ207" s="1">
        <f>IFERROR(VLOOKUP(CC207,[1]Sheet1!$U$3:$V$7,2,TRUE),0)</f>
        <v>1</v>
      </c>
      <c r="CK207" s="1">
        <f>MIN(IFERROR(IF(AX207=[1]Sheet1!$L$2,VLOOKUP(CE207,[1]Sheet1!$N$3:$O$7,2,TRUE),IF(AX207=[1]Sheet1!$L$3,VLOOKUP(CE207,[1]Sheet1!$P$3:$Q$6,2,TRUE),VLOOKUP(CE207,[1]Sheet1!$R$3:$S$6,2,TRUE))),0),INDEX([1]Sheet1!$I:$I,MATCH(CH207,[1]Sheet1!$A:$A,0)))</f>
        <v>3</v>
      </c>
      <c r="CL207" s="15">
        <f>INDEX([1]Sheet1!D:D,MATCH($CI207,[1]Sheet1!$A:$A,0))</f>
        <v>0</v>
      </c>
      <c r="CM207" s="15">
        <f>INDEX([1]Sheet1!E:E,MATCH($CI207,[1]Sheet1!$A:$A,0))</f>
        <v>0</v>
      </c>
      <c r="CN207" s="15">
        <f>INDEX([1]Sheet1!F:F,MATCH($CI207,[1]Sheet1!$A:$A,0))</f>
        <v>0</v>
      </c>
      <c r="CO207" s="15"/>
      <c r="CP207" s="16">
        <f>IF(COUNTA(CO207)&gt;0,MIN(MIN(SUMPRODUCT(CI207:CK207,CL207:CN207),INDEX([1]Sheet1!$H:$H,MATCH(CH207,[1]Sheet1!$A:$A,0)))+1,5),MIN(SUMPRODUCT(CI207:CK207,CL207:CN207),INDEX([1]Sheet1!$H:$H,MATCH(CH207,[1]Sheet1!$A:$A,0))))</f>
        <v>0</v>
      </c>
      <c r="CQ207" s="17" t="e">
        <f>SUMIFS([1]Rubric!Y:Y,[1]Rubric!V:V,BN207,[1]Rubric!W:W,P207)</f>
        <v>#VALUE!</v>
      </c>
      <c r="CR207" s="17" t="e">
        <f>INDEX([1]Rubric!D:D,MATCH(BP207,[1]Rubric!#REF!,0))</f>
        <v>#REF!</v>
      </c>
      <c r="CS207" s="17" t="e">
        <f>INDEX([1]Rubric!E:E,MATCH(Q207,[1]Rubric!#REF!,0))</f>
        <v>#REF!</v>
      </c>
      <c r="CT207" s="18" t="e">
        <f>SUM(CQ207:CS207)*[1]Rubric!$A$3</f>
        <v>#VALUE!</v>
      </c>
      <c r="CU207" s="29"/>
    </row>
    <row r="208" spans="1:99" ht="409.5" x14ac:dyDescent="0.25">
      <c r="A208">
        <v>207</v>
      </c>
      <c r="B208" s="21" t="s">
        <v>2722</v>
      </c>
      <c r="C208" t="str">
        <f t="shared" si="17"/>
        <v>207 - KMS Technology</v>
      </c>
      <c r="D208">
        <v>0</v>
      </c>
      <c r="E208" t="s">
        <v>2723</v>
      </c>
      <c r="F208" s="1" t="s">
        <v>2724</v>
      </c>
      <c r="G208" s="1" t="str">
        <f>IFERROR(INDEX([1]Apollo!$C$2:$R$2344,MATCH($C208,[1]Apollo!$B$2:$B$2344,0),MATCH(G$1,[1]Apollo!$C$1:$R$1,0)),"")</f>
        <v/>
      </c>
      <c r="H208" s="1" t="s">
        <v>885</v>
      </c>
      <c r="I208" s="1" t="str">
        <f>IFERROR(INDEX([1]Apollo!$C$2:$R$2344,MATCH($C208,[1]Apollo!$B$2:$B$2344,0),MATCH(I$1,[1]Apollo!$C$1:$R$1,0)),"")</f>
        <v/>
      </c>
      <c r="J208" t="s">
        <v>1376</v>
      </c>
      <c r="K208" s="1" t="str">
        <f>IFERROR(INDEX([1]Apollo!$C$2:$R$2344,MATCH($C208,[1]Apollo!$B$2:$B$2344,0),MATCH(K$1,[1]Apollo!$C$1:$R$1,0)),"")</f>
        <v/>
      </c>
      <c r="L208" s="1" t="str">
        <f>IFERROR(INDEX([1]Apollo!$C$2:$R$2344,MATCH($C208,[1]Apollo!$B$2:$B$2344,0),MATCH(L$1,[1]Apollo!$C$1:$R$1,0)),"")</f>
        <v/>
      </c>
      <c r="M208" s="1" t="s">
        <v>2725</v>
      </c>
      <c r="N208" s="1" t="s">
        <v>2726</v>
      </c>
      <c r="O208" s="1" t="str">
        <f>IFERROR(INDEX([1]Apollo!$C$2:$R$2344,MATCH($C208,[1]Apollo!$B$2:$B$2344,0),MATCH(O$1,[1]Apollo!$C$1:$R$1,0)),"")</f>
        <v/>
      </c>
      <c r="P208" s="1">
        <v>3</v>
      </c>
      <c r="Q208" s="1">
        <v>1</v>
      </c>
      <c r="R208" s="12">
        <v>254962</v>
      </c>
      <c r="S208" s="12">
        <v>241400</v>
      </c>
      <c r="T208" s="13">
        <v>39814</v>
      </c>
      <c r="U208" t="s">
        <v>327</v>
      </c>
      <c r="V208" s="1" t="str">
        <f>IFERROR(INDEX([1]Apollo!$C$2:$R$2344,MATCH($C208,[1]Apollo!$B$2:$B$2344,0),MATCH(V$1,[1]Apollo!$C$1:$R$1,0)),"")</f>
        <v/>
      </c>
      <c r="W208" t="s">
        <v>165</v>
      </c>
      <c r="X208" s="1" t="str">
        <f>IFERROR(INDEX([1]Apollo!$C$2:$R$2344,MATCH($C208,[1]Apollo!$B$2:$B$2344,0),MATCH(X$1,[1]Apollo!$C$1:$R$1,0)),"")</f>
        <v/>
      </c>
      <c r="Y208" s="1" t="str">
        <f>IFERROR(INDEX([1]Apollo!$C$2:$R$2344,MATCH($C208,[1]Apollo!$B$2:$B$2344,0),MATCH(Y$1,[1]Apollo!$C$1:$R$1,0)),"")</f>
        <v/>
      </c>
      <c r="Z208" s="1" t="str">
        <f>IFERROR(INDEX([1]Apollo!$C$2:$R$2344,MATCH($C208,[1]Apollo!$B$2:$B$2344,0),MATCH(Z$1,[1]Apollo!$C$1:$R$1,0)),"")</f>
        <v/>
      </c>
      <c r="AA208" s="2" t="str">
        <f>IFERROR(INDEX([1]Apollo!$C$2:$R$2344,MATCH($C208,[1]Apollo!$B$2:$B$2344,0),MATCH(AA$1,[1]Apollo!$C$1:$R$1,0)),"")</f>
        <v/>
      </c>
      <c r="AB208" s="3" t="str">
        <f>IFERROR(INDEX([1]Apollo!$C$2:$R$2344,MATCH($C208,[1]Apollo!$B$2:$B$2344,0),MATCH(AB$1,[1]Apollo!$C$1:$R$1,0)),"")</f>
        <v/>
      </c>
      <c r="AC208" t="s">
        <v>2727</v>
      </c>
      <c r="AD208" s="1" t="str">
        <f>IFERROR(INDEX([1]Apollo!$C$2:$R$2344,MATCH($C208,[1]Apollo!$B$2:$B$2344,0),MATCH(AD$1,[1]Apollo!$C$1:$R$1,0)),"")</f>
        <v/>
      </c>
      <c r="AE208" s="14" t="s">
        <v>2728</v>
      </c>
      <c r="AF208" s="1" t="s">
        <v>1624</v>
      </c>
      <c r="AG208" s="1" t="s">
        <v>169</v>
      </c>
      <c r="AH208" s="1"/>
      <c r="AI208" s="1"/>
      <c r="AJ208" s="14" t="s">
        <v>2729</v>
      </c>
      <c r="AK208" s="1" t="s">
        <v>311</v>
      </c>
      <c r="AL208" s="1" t="s">
        <v>2730</v>
      </c>
      <c r="AM208" s="1" t="s">
        <v>151</v>
      </c>
      <c r="AN208" s="1" t="s">
        <v>106</v>
      </c>
      <c r="AO208" s="1" t="s">
        <v>404</v>
      </c>
      <c r="AP208" s="1" t="s">
        <v>679</v>
      </c>
      <c r="AQ208" s="1" t="e">
        <f>AE208=#REF!</f>
        <v>#REF!</v>
      </c>
      <c r="AR208" t="s">
        <v>2731</v>
      </c>
      <c r="AS208" s="1" t="str">
        <f>IFERROR(INDEX([1]Apollo!$C$2:$R$2344,MATCH($C208,[1]Apollo!$B$2:$B$2344,0),MATCH(AS$1,[1]Apollo!$C$1:$R$1,0)),"")</f>
        <v/>
      </c>
      <c r="AT208" s="1" t="str">
        <f t="shared" si="18"/>
        <v>http://www.linkedin.com/company/kms-technology</v>
      </c>
      <c r="AU208" s="1" t="str">
        <f t="shared" si="19"/>
        <v>http://www.linkedin.com/company/kms-technology/insights</v>
      </c>
      <c r="AV208" t="s">
        <v>174</v>
      </c>
      <c r="AW208" s="1">
        <v>1200</v>
      </c>
      <c r="AX208" s="1" t="str">
        <f>VLOOKUP(AW208,[1]Sheet1!$K$1:$L$4,2,TRUE)</f>
        <v>&lt;10,000</v>
      </c>
      <c r="AY208" t="s">
        <v>114</v>
      </c>
      <c r="AZ208" t="s">
        <v>114</v>
      </c>
      <c r="BA208" s="23">
        <f>INDEX('[1]Glassdoor Scores'!C:C,MATCH($A208,'[1]Glassdoor Scores'!$A:$A,0))</f>
        <v>4.5999999999999996</v>
      </c>
      <c r="BB208" t="str">
        <f>INDEX('[1]Glassdoor Scores'!B:B,MATCH($A208,'[1]Glassdoor Scores'!$A:$A,0))</f>
        <v>Quantum Metric</v>
      </c>
      <c r="BC208">
        <f>INDEX('[1]Glassdoor Scores'!D:D,MATCH($A208,'[1]Glassdoor Scores'!$A:$A,0))</f>
        <v>320</v>
      </c>
      <c r="BD208">
        <f>INDEX('[1]Glassdoor Scores'!E:E,MATCH($A208,'[1]Glassdoor Scores'!$A:$A,0))</f>
        <v>4.5</v>
      </c>
      <c r="BE208">
        <f>INDEX('[1]Glassdoor Scores'!F:F,MATCH($A208,'[1]Glassdoor Scores'!$A:$A,0))</f>
        <v>4.5999999999999996</v>
      </c>
      <c r="BF208" s="17">
        <f>INDEX('[1]Glassdoor Scores'!G:G,MATCH($A208,'[1]Glassdoor Scores'!$A:$A,0))</f>
        <v>4.8</v>
      </c>
      <c r="BG208" s="17">
        <f>INDEX('[1]Glassdoor Scores'!H:H,MATCH($A208,'[1]Glassdoor Scores'!$A:$A,0))</f>
        <v>0.96</v>
      </c>
      <c r="BH208" t="e">
        <f>BA208&lt;#REF!</f>
        <v>#REF!</v>
      </c>
      <c r="BI208" t="e">
        <f>BB208&gt;#REF!</f>
        <v>#REF!</v>
      </c>
      <c r="BJ208" t="e">
        <f>BC208&gt;#REF!</f>
        <v>#REF!</v>
      </c>
      <c r="BK208" t="e">
        <f>BD208&gt;#REF!</f>
        <v>#REF!</v>
      </c>
      <c r="BL208" t="e">
        <f>BE208&gt;#REF!</f>
        <v>#REF!</v>
      </c>
      <c r="BM208" t="e">
        <f>BF208&gt;#REF!</f>
        <v>#REF!</v>
      </c>
      <c r="BN208" t="s">
        <v>175</v>
      </c>
      <c r="BO208" s="1" t="s">
        <v>2732</v>
      </c>
      <c r="BP208">
        <v>5</v>
      </c>
      <c r="BQ208">
        <v>0</v>
      </c>
      <c r="BR208" s="1" t="s">
        <v>2733</v>
      </c>
      <c r="BS208" t="s">
        <v>2734</v>
      </c>
      <c r="BT208" s="1" t="s">
        <v>2735</v>
      </c>
      <c r="BU208" s="1"/>
      <c r="BV208" s="1"/>
      <c r="BW208" s="1"/>
      <c r="BX208" s="1"/>
      <c r="BY208" s="1"/>
      <c r="BZ208" s="1"/>
      <c r="CA208" s="1"/>
      <c r="CB208" s="1">
        <v>49</v>
      </c>
      <c r="CC208" s="6">
        <v>-0.67</v>
      </c>
      <c r="CD208" s="1">
        <v>1915</v>
      </c>
      <c r="CE208" s="6">
        <v>0.04</v>
      </c>
      <c r="CF208" s="6">
        <f t="shared" si="20"/>
        <v>2.5587467362924284E-2</v>
      </c>
      <c r="CG208" s="7">
        <f t="shared" si="21"/>
        <v>1.5958333333333334</v>
      </c>
      <c r="CH208" s="1">
        <v>8</v>
      </c>
      <c r="CI208">
        <f>IFERROR(IF(AX208=[1]Sheet1!$L$2,VLOOKUP(CB208,[1]Sheet1!$X$3:$Y$7,2,TRUE),IF(AX208=[1]Sheet1!$L$3,VLOOKUP(CB208,[1]Sheet1!$Z$3:$AA$7,2,TRUE),VLOOKUP(CB208,[1]Sheet1!$AB$3:$AC$7,2,TRUE))),0)</f>
        <v>3</v>
      </c>
      <c r="CJ208" s="1">
        <f>IFERROR(VLOOKUP(CC208,[1]Sheet1!$U$3:$V$7,2,TRUE),0)</f>
        <v>0</v>
      </c>
      <c r="CK208" s="1">
        <f>MIN(IFERROR(IF(AX208=[1]Sheet1!$L$2,VLOOKUP(CE208,[1]Sheet1!$N$3:$O$7,2,TRUE),IF(AX208=[1]Sheet1!$L$3,VLOOKUP(CE208,[1]Sheet1!$P$3:$Q$6,2,TRUE),VLOOKUP(CE208,[1]Sheet1!$R$3:$S$6,2,TRUE))),0),INDEX([1]Sheet1!$I:$I,MATCH(CH208,[1]Sheet1!$A:$A,0)))</f>
        <v>3</v>
      </c>
      <c r="CL208" s="15">
        <f>INDEX([1]Sheet1!D:D,MATCH($CI208,[1]Sheet1!$A:$A,0))</f>
        <v>0</v>
      </c>
      <c r="CM208" s="15">
        <f>INDEX([1]Sheet1!E:E,MATCH($CI208,[1]Sheet1!$A:$A,0))</f>
        <v>0</v>
      </c>
      <c r="CN208" s="15">
        <f>INDEX([1]Sheet1!F:F,MATCH($CI208,[1]Sheet1!$A:$A,0))</f>
        <v>0</v>
      </c>
      <c r="CO208" s="15"/>
      <c r="CP208" s="16">
        <f>IF(COUNTA(CO208)&gt;0,MIN(MIN(SUMPRODUCT(CI208:CK208,CL208:CN208),INDEX([1]Sheet1!$H:$H,MATCH(CH208,[1]Sheet1!$A:$A,0)))+1,5),MIN(SUMPRODUCT(CI208:CK208,CL208:CN208),INDEX([1]Sheet1!$H:$H,MATCH(CH208,[1]Sheet1!$A:$A,0))))</f>
        <v>0</v>
      </c>
      <c r="CQ208" s="17" t="e">
        <f>SUMIFS([1]Rubric!Y:Y,[1]Rubric!V:V,BN208,[1]Rubric!W:W,P208)</f>
        <v>#VALUE!</v>
      </c>
      <c r="CR208" s="17" t="e">
        <f>INDEX([1]Rubric!D:D,MATCH(BP208,[1]Rubric!#REF!,0))</f>
        <v>#REF!</v>
      </c>
      <c r="CS208" s="17" t="e">
        <f>INDEX([1]Rubric!E:E,MATCH(Q208,[1]Rubric!#REF!,0))</f>
        <v>#REF!</v>
      </c>
      <c r="CT208" s="18" t="e">
        <f>SUM(CQ208:CS208)*[1]Rubric!$A$3</f>
        <v>#VALUE!</v>
      </c>
      <c r="CU208" s="29"/>
    </row>
    <row r="209" spans="1:99" ht="409.5" x14ac:dyDescent="0.25">
      <c r="A209">
        <v>208</v>
      </c>
      <c r="B209" t="s">
        <v>2736</v>
      </c>
      <c r="C209" t="str">
        <f t="shared" si="17"/>
        <v>208 - Lean Solutions Group</v>
      </c>
      <c r="D209">
        <v>0</v>
      </c>
      <c r="E209" t="s">
        <v>2737</v>
      </c>
      <c r="F209" s="1" t="s">
        <v>2738</v>
      </c>
      <c r="G209" s="1" t="str">
        <f>IFERROR(INDEX([1]Apollo!$C$2:$R$2344,MATCH($C209,[1]Apollo!$B$2:$B$2344,0),MATCH(G$1,[1]Apollo!$C$1:$R$1,0)),"")</f>
        <v/>
      </c>
      <c r="H209" s="1" t="s">
        <v>2739</v>
      </c>
      <c r="I209" s="1" t="str">
        <f>IFERROR(INDEX([1]Apollo!$C$2:$R$2344,MATCH($C209,[1]Apollo!$B$2:$B$2344,0),MATCH(I$1,[1]Apollo!$C$1:$R$1,0)),"")</f>
        <v/>
      </c>
      <c r="J209" t="s">
        <v>2740</v>
      </c>
      <c r="K209" s="1" t="str">
        <f>IFERROR(INDEX([1]Apollo!$C$2:$R$2344,MATCH($C209,[1]Apollo!$B$2:$B$2344,0),MATCH(K$1,[1]Apollo!$C$1:$R$1,0)),"")</f>
        <v/>
      </c>
      <c r="L209" s="1" t="str">
        <f>IFERROR(INDEX([1]Apollo!$C$2:$R$2344,MATCH($C209,[1]Apollo!$B$2:$B$2344,0),MATCH(L$1,[1]Apollo!$C$1:$R$1,0)),"")</f>
        <v/>
      </c>
      <c r="M209" s="1" t="s">
        <v>2741</v>
      </c>
      <c r="N209" s="1" t="s">
        <v>2742</v>
      </c>
      <c r="O209" s="1" t="str">
        <f>IFERROR(INDEX([1]Apollo!$C$2:$R$2344,MATCH($C209,[1]Apollo!$B$2:$B$2344,0),MATCH(O$1,[1]Apollo!$C$1:$R$1,0)),"")</f>
        <v/>
      </c>
      <c r="P209" s="1">
        <v>2.5</v>
      </c>
      <c r="Q209" s="1">
        <v>1</v>
      </c>
      <c r="R209" s="12">
        <v>156818</v>
      </c>
      <c r="S209" s="12">
        <v>147481</v>
      </c>
      <c r="T209" s="13">
        <v>40909</v>
      </c>
      <c r="U209" t="s">
        <v>188</v>
      </c>
      <c r="V209" s="1" t="str">
        <f>IFERROR(INDEX([1]Apollo!$C$2:$R$2344,MATCH($C209,[1]Apollo!$B$2:$B$2344,0),MATCH(V$1,[1]Apollo!$C$1:$R$1,0)),"")</f>
        <v/>
      </c>
      <c r="W209" t="s">
        <v>100</v>
      </c>
      <c r="X209" s="1" t="str">
        <f>IFERROR(INDEX([1]Apollo!$C$2:$R$2344,MATCH($C209,[1]Apollo!$B$2:$B$2344,0),MATCH(X$1,[1]Apollo!$C$1:$R$1,0)),"")</f>
        <v/>
      </c>
      <c r="Y209" s="1" t="str">
        <f>IFERROR(INDEX([1]Apollo!$C$2:$R$2344,MATCH($C209,[1]Apollo!$B$2:$B$2344,0),MATCH(Y$1,[1]Apollo!$C$1:$R$1,0)),"")</f>
        <v/>
      </c>
      <c r="Z209" s="1" t="str">
        <f>IFERROR(INDEX([1]Apollo!$C$2:$R$2344,MATCH($C209,[1]Apollo!$B$2:$B$2344,0),MATCH(Z$1,[1]Apollo!$C$1:$R$1,0)),"")</f>
        <v/>
      </c>
      <c r="AA209" s="2" t="str">
        <f>IFERROR(INDEX([1]Apollo!$C$2:$R$2344,MATCH($C209,[1]Apollo!$B$2:$B$2344,0),MATCH(AA$1,[1]Apollo!$C$1:$R$1,0)),"")</f>
        <v/>
      </c>
      <c r="AB209" s="3" t="str">
        <f>IFERROR(INDEX([1]Apollo!$C$2:$R$2344,MATCH($C209,[1]Apollo!$B$2:$B$2344,0),MATCH(AB$1,[1]Apollo!$C$1:$R$1,0)),"")</f>
        <v/>
      </c>
      <c r="AC209" t="s">
        <v>2743</v>
      </c>
      <c r="AD209" s="1" t="str">
        <f>IFERROR(INDEX([1]Apollo!$C$2:$R$2344,MATCH($C209,[1]Apollo!$B$2:$B$2344,0),MATCH(AD$1,[1]Apollo!$C$1:$R$1,0)),"")</f>
        <v/>
      </c>
      <c r="AE209" s="14" t="s">
        <v>2744</v>
      </c>
      <c r="AF209" s="1" t="s">
        <v>1624</v>
      </c>
      <c r="AG209" s="1" t="s">
        <v>169</v>
      </c>
      <c r="AH209" s="1"/>
      <c r="AI209" s="1"/>
      <c r="AJ209" s="14" t="s">
        <v>2744</v>
      </c>
      <c r="AK209" s="1" t="s">
        <v>311</v>
      </c>
      <c r="AL209" s="1" t="s">
        <v>106</v>
      </c>
      <c r="AM209" s="1" t="s">
        <v>388</v>
      </c>
      <c r="AN209" s="1" t="s">
        <v>360</v>
      </c>
      <c r="AO209" s="1" t="s">
        <v>245</v>
      </c>
      <c r="AP209" s="1" t="s">
        <v>1522</v>
      </c>
      <c r="AQ209" s="1" t="e">
        <f>AE209=#REF!</f>
        <v>#REF!</v>
      </c>
      <c r="AR209" t="s">
        <v>2745</v>
      </c>
      <c r="AS209" s="1" t="str">
        <f>IFERROR(INDEX([1]Apollo!$C$2:$R$2344,MATCH($C209,[1]Apollo!$B$2:$B$2344,0),MATCH(AS$1,[1]Apollo!$C$1:$R$1,0)),"")</f>
        <v/>
      </c>
      <c r="AT209" s="1" t="str">
        <f t="shared" si="18"/>
        <v>https://www.linkedin.com/company/lean-solutions-g</v>
      </c>
      <c r="AU209" s="1" t="str">
        <f t="shared" si="19"/>
        <v>https://www.linkedin.com/company/lean-solutions-g/insights</v>
      </c>
      <c r="AV209" t="s">
        <v>137</v>
      </c>
      <c r="AW209" s="1" t="str">
        <f>IFERROR(INDEX([1]Apollo!$C$2:$R$2344,MATCH($C209,[1]Apollo!$B$2:$B$2344,0),MATCH(AW$1,[1]Apollo!$C$1:$R$1,0)),"")</f>
        <v/>
      </c>
      <c r="AX209" s="1" t="e">
        <f>VLOOKUP(AW209,[1]Sheet1!$K$1:$L$4,2,TRUE)</f>
        <v>#N/A</v>
      </c>
      <c r="AY209" t="s">
        <v>113</v>
      </c>
      <c r="AZ209" t="s">
        <v>113</v>
      </c>
      <c r="BA209" s="4">
        <f>INDEX('[1]Glassdoor Scores'!C:C,MATCH($A209,'[1]Glassdoor Scores'!$A:$A,0))</f>
        <v>3.8</v>
      </c>
      <c r="BB209" t="str">
        <f>INDEX('[1]Glassdoor Scores'!B:B,MATCH($A209,'[1]Glassdoor Scores'!$A:$A,0))</f>
        <v>Kyriba</v>
      </c>
      <c r="BC209">
        <f>INDEX('[1]Glassdoor Scores'!D:D,MATCH($A209,'[1]Glassdoor Scores'!$A:$A,0))</f>
        <v>740</v>
      </c>
      <c r="BD209">
        <f>INDEX('[1]Glassdoor Scores'!E:E,MATCH($A209,'[1]Glassdoor Scores'!$A:$A,0))</f>
        <v>3.6</v>
      </c>
      <c r="BE209">
        <f>INDEX('[1]Glassdoor Scores'!F:F,MATCH($A209,'[1]Glassdoor Scores'!$A:$A,0))</f>
        <v>3.4</v>
      </c>
      <c r="BF209" s="5">
        <f>INDEX('[1]Glassdoor Scores'!G:G,MATCH($A209,'[1]Glassdoor Scores'!$A:$A,0))</f>
        <v>3.7</v>
      </c>
      <c r="BG209" s="5">
        <f>INDEX('[1]Glassdoor Scores'!H:H,MATCH($A209,'[1]Glassdoor Scores'!$A:$A,0))</f>
        <v>0.81</v>
      </c>
      <c r="BH209" t="e">
        <f>BA209&lt;#REF!</f>
        <v>#REF!</v>
      </c>
      <c r="BI209" t="e">
        <f>BB209&gt;#REF!</f>
        <v>#REF!</v>
      </c>
      <c r="BJ209" t="e">
        <f>BC209&gt;#REF!</f>
        <v>#REF!</v>
      </c>
      <c r="BK209" t="e">
        <f>BD209&gt;#REF!</f>
        <v>#REF!</v>
      </c>
      <c r="BL209" t="e">
        <f>BE209&gt;#REF!</f>
        <v>#REF!</v>
      </c>
      <c r="BM209" t="e">
        <f>BF209&gt;#REF!</f>
        <v>#REF!</v>
      </c>
      <c r="BN209" t="s">
        <v>175</v>
      </c>
      <c r="BO209" s="1" t="s">
        <v>2746</v>
      </c>
      <c r="BP209">
        <v>4</v>
      </c>
      <c r="BQ209">
        <v>0</v>
      </c>
      <c r="BR209" s="1" t="s">
        <v>2747</v>
      </c>
      <c r="BS209" t="s">
        <v>2748</v>
      </c>
      <c r="BT209" s="1" t="s">
        <v>2749</v>
      </c>
      <c r="BU209" s="1"/>
      <c r="BV209" s="1"/>
      <c r="BW209" s="1"/>
      <c r="BX209" s="1"/>
      <c r="BY209" s="1"/>
      <c r="BZ209" s="1"/>
      <c r="CA209" s="1"/>
      <c r="CB209" s="1">
        <v>40</v>
      </c>
      <c r="CC209" s="6">
        <v>-0.02</v>
      </c>
      <c r="CD209" s="1">
        <v>6047</v>
      </c>
      <c r="CE209" s="6">
        <v>-0.03</v>
      </c>
      <c r="CF209" s="6">
        <f t="shared" si="20"/>
        <v>6.6148503390110799E-3</v>
      </c>
      <c r="CG209" s="7" t="e">
        <f t="shared" si="21"/>
        <v>#VALUE!</v>
      </c>
      <c r="CH209" s="1">
        <v>8</v>
      </c>
      <c r="CI209">
        <f>IFERROR(IF(AX209=[1]Sheet1!$L$2,VLOOKUP(CB209,[1]Sheet1!$X$3:$Y$7,2,TRUE),IF(AX209=[1]Sheet1!$L$3,VLOOKUP(CB209,[1]Sheet1!$Z$3:$AA$7,2,TRUE),VLOOKUP(CB209,[1]Sheet1!$AB$3:$AC$7,2,TRUE))),0)</f>
        <v>0</v>
      </c>
      <c r="CJ209" s="1">
        <f>IFERROR(VLOOKUP(CC209,[1]Sheet1!$U$3:$V$7,2,TRUE),0)</f>
        <v>2</v>
      </c>
      <c r="CK209" s="1">
        <f>MIN(IFERROR(IF(AX209=[1]Sheet1!$L$2,VLOOKUP(CE209,[1]Sheet1!$N$3:$O$7,2,TRUE),IF(AX209=[1]Sheet1!$L$3,VLOOKUP(CE209,[1]Sheet1!$P$3:$Q$6,2,TRUE),VLOOKUP(CE209,[1]Sheet1!$R$3:$S$6,2,TRUE))),0),INDEX([1]Sheet1!$I:$I,MATCH(CH209,[1]Sheet1!$A:$A,0)))</f>
        <v>0</v>
      </c>
      <c r="CL209" s="15" t="e">
        <f>INDEX([1]Sheet1!D:D,MATCH($CI209,[1]Sheet1!$A:$A,0))</f>
        <v>#N/A</v>
      </c>
      <c r="CM209" s="15" t="e">
        <f>INDEX([1]Sheet1!E:E,MATCH($CI209,[1]Sheet1!$A:$A,0))</f>
        <v>#N/A</v>
      </c>
      <c r="CN209" s="15" t="e">
        <f>INDEX([1]Sheet1!F:F,MATCH($CI209,[1]Sheet1!$A:$A,0))</f>
        <v>#N/A</v>
      </c>
      <c r="CO209" s="15"/>
      <c r="CP209" s="16" t="e">
        <f>MIN(SUMPRODUCT(CI209:CK209,CL209:CN209),INDEX([1]Sheet1!$H:$H,MATCH(CH209,[1]Sheet1!$A:$A,0)))</f>
        <v>#N/A</v>
      </c>
      <c r="CQ209" s="17" t="e">
        <f>SUMIFS([1]Rubric!Y:Y,[1]Rubric!V:V,BN209,[1]Rubric!W:W,P209)</f>
        <v>#VALUE!</v>
      </c>
      <c r="CR209" s="5" t="e">
        <f>INDEX([1]Rubric!D:D,MATCH(BP209,[1]Rubric!#REF!,0))</f>
        <v>#REF!</v>
      </c>
      <c r="CS209" s="5" t="e">
        <f>INDEX([1]Rubric!E:E,MATCH(Q209,[1]Rubric!#REF!,0))</f>
        <v>#REF!</v>
      </c>
      <c r="CT209" s="18" t="e">
        <f>SUM(CQ209:CS209)*[1]Rubric!$A$3</f>
        <v>#VALUE!</v>
      </c>
      <c r="CU209" s="29"/>
    </row>
    <row r="210" spans="1:99" ht="409.5" x14ac:dyDescent="0.25">
      <c r="A210">
        <v>209</v>
      </c>
      <c r="B210" t="s">
        <v>2750</v>
      </c>
      <c r="C210" t="str">
        <f t="shared" si="17"/>
        <v>209 - Context Aware Solutions</v>
      </c>
      <c r="D210">
        <v>0</v>
      </c>
      <c r="E210" t="s">
        <v>2751</v>
      </c>
      <c r="F210" s="1" t="s">
        <v>2752</v>
      </c>
      <c r="G210" s="1" t="str">
        <f>IFERROR(INDEX([1]Apollo!$C$2:$R$2344,MATCH($C210,[1]Apollo!$B$2:$B$2344,0),MATCH(G$1,[1]Apollo!$C$1:$R$1,0)),"")</f>
        <v/>
      </c>
      <c r="H210" s="1"/>
      <c r="I210" s="1" t="str">
        <f>IFERROR(INDEX([1]Apollo!$C$2:$R$2344,MATCH($C210,[1]Apollo!$B$2:$B$2344,0),MATCH(I$1,[1]Apollo!$C$1:$R$1,0)),"")</f>
        <v/>
      </c>
      <c r="J210" t="s">
        <v>1619</v>
      </c>
      <c r="K210" s="1" t="str">
        <f>IFERROR(INDEX([1]Apollo!$C$2:$R$2344,MATCH($C210,[1]Apollo!$B$2:$B$2344,0),MATCH(K$1,[1]Apollo!$C$1:$R$1,0)),"")</f>
        <v/>
      </c>
      <c r="L210" s="1" t="str">
        <f>IFERROR(INDEX([1]Apollo!$C$2:$R$2344,MATCH($C210,[1]Apollo!$B$2:$B$2344,0),MATCH(L$1,[1]Apollo!$C$1:$R$1,0)),"")</f>
        <v/>
      </c>
      <c r="M210" s="1" t="s">
        <v>2753</v>
      </c>
      <c r="N210" s="1" t="s">
        <v>2754</v>
      </c>
      <c r="O210" s="1" t="str">
        <f>IFERROR(INDEX([1]Apollo!$C$2:$R$2344,MATCH($C210,[1]Apollo!$B$2:$B$2344,0),MATCH(O$1,[1]Apollo!$C$1:$R$1,0)),"")</f>
        <v/>
      </c>
      <c r="P210" s="1" t="s">
        <v>480</v>
      </c>
      <c r="Q210" s="1" t="s">
        <v>480</v>
      </c>
      <c r="R210" s="12">
        <v>3687257</v>
      </c>
      <c r="S210" s="12">
        <v>3609912</v>
      </c>
      <c r="V210" s="1" t="str">
        <f>IFERROR(INDEX([1]Apollo!$C$2:$R$2344,MATCH($C210,[1]Apollo!$B$2:$B$2344,0),MATCH(V$1,[1]Apollo!$C$1:$R$1,0)),"")</f>
        <v/>
      </c>
      <c r="W210" t="s">
        <v>127</v>
      </c>
      <c r="X210" s="1" t="str">
        <f>IFERROR(INDEX([1]Apollo!$C$2:$R$2344,MATCH($C210,[1]Apollo!$B$2:$B$2344,0),MATCH(X$1,[1]Apollo!$C$1:$R$1,0)),"")</f>
        <v/>
      </c>
      <c r="Y210" s="1" t="str">
        <f>IFERROR(INDEX([1]Apollo!$C$2:$R$2344,MATCH($C210,[1]Apollo!$B$2:$B$2344,0),MATCH(Y$1,[1]Apollo!$C$1:$R$1,0)),"")</f>
        <v/>
      </c>
      <c r="Z210" s="1" t="str">
        <f>IFERROR(INDEX([1]Apollo!$C$2:$R$2344,MATCH($C210,[1]Apollo!$B$2:$B$2344,0),MATCH(Z$1,[1]Apollo!$C$1:$R$1,0)),"")</f>
        <v/>
      </c>
      <c r="AA210" s="2" t="str">
        <f>IFERROR(INDEX([1]Apollo!$C$2:$R$2344,MATCH($C210,[1]Apollo!$B$2:$B$2344,0),MATCH(AA$1,[1]Apollo!$C$1:$R$1,0)),"")</f>
        <v/>
      </c>
      <c r="AB210" s="3" t="str">
        <f>IFERROR(INDEX([1]Apollo!$C$2:$R$2344,MATCH($C210,[1]Apollo!$B$2:$B$2344,0),MATCH(AB$1,[1]Apollo!$C$1:$R$1,0)),"")</f>
        <v/>
      </c>
      <c r="AC210" t="s">
        <v>2755</v>
      </c>
      <c r="AD210" s="1" t="str">
        <f>IFERROR(INDEX([1]Apollo!$C$2:$R$2344,MATCH($C210,[1]Apollo!$B$2:$B$2344,0),MATCH(AD$1,[1]Apollo!$C$1:$R$1,0)),"")</f>
        <v/>
      </c>
      <c r="AE210" s="1" t="s">
        <v>480</v>
      </c>
      <c r="AF210" s="1"/>
      <c r="AG210" s="1" t="s">
        <v>480</v>
      </c>
      <c r="AH210" s="1"/>
      <c r="AI210" s="1"/>
      <c r="AJ210" s="1" t="s">
        <v>480</v>
      </c>
      <c r="AK210" s="1" t="s">
        <v>480</v>
      </c>
      <c r="AL210" s="1" t="s">
        <v>480</v>
      </c>
      <c r="AM210" s="1" t="s">
        <v>480</v>
      </c>
      <c r="AN210" s="1" t="s">
        <v>480</v>
      </c>
      <c r="AO210" s="1" t="s">
        <v>480</v>
      </c>
      <c r="AP210" s="1" t="s">
        <v>480</v>
      </c>
      <c r="AQ210" s="1" t="e">
        <f>AE210=#REF!</f>
        <v>#REF!</v>
      </c>
      <c r="AR210" t="s">
        <v>2756</v>
      </c>
      <c r="AS210" s="1" t="str">
        <f>IFERROR(INDEX([1]Apollo!$C$2:$R$2344,MATCH($C210,[1]Apollo!$B$2:$B$2344,0),MATCH(AS$1,[1]Apollo!$C$1:$R$1,0)),"")</f>
        <v/>
      </c>
      <c r="AT210" s="1" t="str">
        <f t="shared" si="18"/>
        <v>https://www.linkedin.com/company/hp</v>
      </c>
      <c r="AU210" s="1" t="str">
        <f t="shared" si="19"/>
        <v>https://www.linkedin.com/company/hp/insights</v>
      </c>
      <c r="AV210" t="s">
        <v>137</v>
      </c>
      <c r="AW210" s="1" t="str">
        <f>IFERROR(INDEX([1]Apollo!$C$2:$R$2344,MATCH($C210,[1]Apollo!$B$2:$B$2344,0),MATCH(AW$1,[1]Apollo!$C$1:$R$1,0)),"")</f>
        <v/>
      </c>
      <c r="AX210" s="1" t="e">
        <f>VLOOKUP(AW210,[1]Sheet1!$K$1:$L$4,2,TRUE)</f>
        <v>#N/A</v>
      </c>
      <c r="AY210" t="s">
        <v>138</v>
      </c>
      <c r="AZ210" t="s">
        <v>138</v>
      </c>
      <c r="BA210" s="4">
        <f>INDEX('[1]Glassdoor Scores'!C:C,MATCH($A210,'[1]Glassdoor Scores'!$A:$A,0))</f>
        <v>4.5</v>
      </c>
      <c r="BB210" t="str">
        <f>INDEX('[1]Glassdoor Scores'!B:B,MATCH($A210,'[1]Glassdoor Scores'!$A:$A,0))</f>
        <v>Superhuman (formerly Grammarly)</v>
      </c>
      <c r="BC210">
        <f>INDEX('[1]Glassdoor Scores'!D:D,MATCH($A210,'[1]Glassdoor Scores'!$A:$A,0))</f>
        <v>150</v>
      </c>
      <c r="BD210">
        <f>INDEX('[1]Glassdoor Scores'!E:E,MATCH($A210,'[1]Glassdoor Scores'!$A:$A,0))</f>
        <v>4.4000000000000004</v>
      </c>
      <c r="BE210">
        <f>INDEX('[1]Glassdoor Scores'!F:F,MATCH($A210,'[1]Glassdoor Scores'!$A:$A,0))</f>
        <v>4.5</v>
      </c>
      <c r="BF210" s="5">
        <f>INDEX('[1]Glassdoor Scores'!G:G,MATCH($A210,'[1]Glassdoor Scores'!$A:$A,0))</f>
        <v>4.7</v>
      </c>
      <c r="BG210" s="5">
        <f>INDEX('[1]Glassdoor Scores'!H:H,MATCH($A210,'[1]Glassdoor Scores'!$A:$A,0))</f>
        <v>0.94</v>
      </c>
      <c r="BH210" t="e">
        <f>BA210&lt;#REF!</f>
        <v>#REF!</v>
      </c>
      <c r="BI210" t="e">
        <f>BB210&gt;#REF!</f>
        <v>#REF!</v>
      </c>
      <c r="BJ210" t="e">
        <f>BC210&gt;#REF!</f>
        <v>#REF!</v>
      </c>
      <c r="BK210" t="e">
        <f>BD210&gt;#REF!</f>
        <v>#REF!</v>
      </c>
      <c r="BL210" t="e">
        <f>BE210&gt;#REF!</f>
        <v>#REF!</v>
      </c>
      <c r="BM210" t="e">
        <f>BF210&gt;#REF!</f>
        <v>#REF!</v>
      </c>
      <c r="BN210" t="s">
        <v>440</v>
      </c>
      <c r="BO210" s="1" t="s">
        <v>2757</v>
      </c>
      <c r="BP210">
        <v>5</v>
      </c>
      <c r="BQ210">
        <v>0</v>
      </c>
      <c r="BR210" s="1" t="s">
        <v>2758</v>
      </c>
      <c r="BS210" t="s">
        <v>2759</v>
      </c>
      <c r="BT210" s="1" t="s">
        <v>2760</v>
      </c>
      <c r="BU210" s="1"/>
      <c r="BV210" s="1"/>
      <c r="BW210" s="1"/>
      <c r="BX210" s="1"/>
      <c r="BY210" s="1"/>
      <c r="BZ210" s="1"/>
      <c r="CA210" s="1"/>
      <c r="CB210" s="1">
        <v>952</v>
      </c>
      <c r="CC210" s="6">
        <v>2.41</v>
      </c>
      <c r="CD210" s="1">
        <v>140733</v>
      </c>
      <c r="CE210" s="6">
        <v>0.04</v>
      </c>
      <c r="CF210" s="6">
        <f t="shared" si="20"/>
        <v>6.7645825783575995E-3</v>
      </c>
      <c r="CG210" s="7" t="s">
        <v>480</v>
      </c>
      <c r="CH210" s="1">
        <v>1</v>
      </c>
      <c r="CI210">
        <f>IFERROR(IF(AX210=[1]Sheet1!$L$2,VLOOKUP(CB210,[1]Sheet1!$X$3:$Y$7,2,TRUE),IF(AX210=[1]Sheet1!$L$3,VLOOKUP(CB210,[1]Sheet1!$Z$3:$AA$7,2,TRUE),VLOOKUP(CB210,[1]Sheet1!$AB$3:$AC$7,2,TRUE))),0)</f>
        <v>0</v>
      </c>
      <c r="CJ210" s="1">
        <f>IFERROR(VLOOKUP(CC210,[1]Sheet1!$U$3:$V$7,2,TRUE),0)</f>
        <v>5</v>
      </c>
      <c r="CK210" s="1">
        <f>MIN(IFERROR(IF(AX210=[1]Sheet1!$L$2,VLOOKUP(CE210,[1]Sheet1!$N$3:$O$7,2,TRUE),IF(AX210=[1]Sheet1!$L$3,VLOOKUP(CE210,[1]Sheet1!$P$3:$Q$6,2,TRUE),VLOOKUP(CE210,[1]Sheet1!$R$3:$S$6,2,TRUE))),0),INDEX([1]Sheet1!$I:$I,MATCH(CH210,[1]Sheet1!$A:$A,0)))</f>
        <v>0</v>
      </c>
      <c r="CL210" s="15" t="e">
        <f>INDEX([1]Sheet1!D:D,MATCH($CI210,[1]Sheet1!$A:$A,0))</f>
        <v>#N/A</v>
      </c>
      <c r="CM210" s="15" t="e">
        <f>INDEX([1]Sheet1!E:E,MATCH($CI210,[1]Sheet1!$A:$A,0))</f>
        <v>#N/A</v>
      </c>
      <c r="CN210" s="15" t="e">
        <f>INDEX([1]Sheet1!F:F,MATCH($CI210,[1]Sheet1!$A:$A,0))</f>
        <v>#N/A</v>
      </c>
      <c r="CO210" s="15"/>
      <c r="CP210" s="16" t="e">
        <f>MIN(SUMPRODUCT(CI210:CK210,CL210:CN210),INDEX([1]Sheet1!$H:$H,MATCH(CH210,[1]Sheet1!$A:$A,0)))</f>
        <v>#N/A</v>
      </c>
      <c r="CQ210" s="17" t="e">
        <f>SUMIFS([1]Rubric!Y:Y,[1]Rubric!V:V,BN210,[1]Rubric!W:W,P210)</f>
        <v>#VALUE!</v>
      </c>
      <c r="CR210" s="5" t="e">
        <f>INDEX([1]Rubric!D:D,MATCH(BP210,[1]Rubric!#REF!,0))</f>
        <v>#REF!</v>
      </c>
      <c r="CS210" s="5" t="e">
        <f>INDEX([1]Rubric!E:E,MATCH(Q210,[1]Rubric!#REF!,0))</f>
        <v>#REF!</v>
      </c>
      <c r="CT210" s="18" t="e">
        <f>SUM(CQ210:CS210)*[1]Rubric!$A$3</f>
        <v>#VALUE!</v>
      </c>
      <c r="CU210" s="29"/>
    </row>
    <row r="211" spans="1:99" ht="409.5" x14ac:dyDescent="0.25">
      <c r="A211">
        <v>210</v>
      </c>
      <c r="B211" s="21" t="s">
        <v>2761</v>
      </c>
      <c r="C211" t="str">
        <f t="shared" si="17"/>
        <v>210 - Planview</v>
      </c>
      <c r="D211">
        <v>0</v>
      </c>
      <c r="E211" t="s">
        <v>2762</v>
      </c>
      <c r="F211" s="1" t="s">
        <v>2763</v>
      </c>
      <c r="G211" s="1" t="str">
        <f>IFERROR(INDEX([1]Apollo!$C$2:$R$2344,MATCH($C211,[1]Apollo!$B$2:$B$2344,0),MATCH(G$1,[1]Apollo!$C$1:$R$1,0)),"")</f>
        <v/>
      </c>
      <c r="H211" s="1"/>
      <c r="I211" s="1" t="str">
        <f>IFERROR(INDEX([1]Apollo!$C$2:$R$2344,MATCH($C211,[1]Apollo!$B$2:$B$2344,0),MATCH(I$1,[1]Apollo!$C$1:$R$1,0)),"")</f>
        <v/>
      </c>
      <c r="J211" t="s">
        <v>415</v>
      </c>
      <c r="K211" s="1" t="str">
        <f>IFERROR(INDEX([1]Apollo!$C$2:$R$2344,MATCH($C211,[1]Apollo!$B$2:$B$2344,0),MATCH(K$1,[1]Apollo!$C$1:$R$1,0)),"")</f>
        <v/>
      </c>
      <c r="L211" s="1" t="str">
        <f>IFERROR(INDEX([1]Apollo!$C$2:$R$2344,MATCH($C211,[1]Apollo!$B$2:$B$2344,0),MATCH(L$1,[1]Apollo!$C$1:$R$1,0)),"")</f>
        <v/>
      </c>
      <c r="M211" s="1" t="s">
        <v>2764</v>
      </c>
      <c r="N211" s="1" t="s">
        <v>2765</v>
      </c>
      <c r="O211" s="1" t="str">
        <f>IFERROR(INDEX([1]Apollo!$C$2:$R$2344,MATCH($C211,[1]Apollo!$B$2:$B$2344,0),MATCH(O$1,[1]Apollo!$C$1:$R$1,0)),"")</f>
        <v/>
      </c>
      <c r="P211" s="1">
        <v>4</v>
      </c>
      <c r="Q211" s="1">
        <v>4</v>
      </c>
      <c r="R211" s="12">
        <v>9641</v>
      </c>
      <c r="S211" s="12">
        <v>8305</v>
      </c>
      <c r="T211" s="13">
        <v>32509</v>
      </c>
      <c r="U211" t="s">
        <v>188</v>
      </c>
      <c r="V211" s="1" t="str">
        <f>IFERROR(INDEX([1]Apollo!$C$2:$R$2344,MATCH($C211,[1]Apollo!$B$2:$B$2344,0),MATCH(V$1,[1]Apollo!$C$1:$R$1,0)),"")</f>
        <v/>
      </c>
      <c r="W211" t="s">
        <v>165</v>
      </c>
      <c r="X211" s="1" t="str">
        <f>IFERROR(INDEX([1]Apollo!$C$2:$R$2344,MATCH($C211,[1]Apollo!$B$2:$B$2344,0),MATCH(X$1,[1]Apollo!$C$1:$R$1,0)),"")</f>
        <v/>
      </c>
      <c r="Y211" s="1" t="str">
        <f>IFERROR(INDEX([1]Apollo!$C$2:$R$2344,MATCH($C211,[1]Apollo!$B$2:$B$2344,0),MATCH(Y$1,[1]Apollo!$C$1:$R$1,0)),"")</f>
        <v/>
      </c>
      <c r="Z211" s="1" t="str">
        <f>IFERROR(INDEX([1]Apollo!$C$2:$R$2344,MATCH($C211,[1]Apollo!$B$2:$B$2344,0),MATCH(Z$1,[1]Apollo!$C$1:$R$1,0)),"")</f>
        <v/>
      </c>
      <c r="AA211" s="2" t="str">
        <f>IFERROR(INDEX([1]Apollo!$C$2:$R$2344,MATCH($C211,[1]Apollo!$B$2:$B$2344,0),MATCH(AA$1,[1]Apollo!$C$1:$R$1,0)),"")</f>
        <v/>
      </c>
      <c r="AB211" s="3" t="str">
        <f>IFERROR(INDEX([1]Apollo!$C$2:$R$2344,MATCH($C211,[1]Apollo!$B$2:$B$2344,0),MATCH(AB$1,[1]Apollo!$C$1:$R$1,0)),"")</f>
        <v/>
      </c>
      <c r="AC211" t="s">
        <v>2766</v>
      </c>
      <c r="AD211" s="1" t="str">
        <f>IFERROR(INDEX([1]Apollo!$C$2:$R$2344,MATCH($C211,[1]Apollo!$B$2:$B$2344,0),MATCH(AD$1,[1]Apollo!$C$1:$R$1,0)),"")</f>
        <v/>
      </c>
      <c r="AE211" s="14" t="s">
        <v>2767</v>
      </c>
      <c r="AF211" s="1" t="s">
        <v>1624</v>
      </c>
      <c r="AG211" s="1" t="s">
        <v>169</v>
      </c>
      <c r="AH211" s="1"/>
      <c r="AI211" s="1"/>
      <c r="AJ211" s="14" t="s">
        <v>2768</v>
      </c>
      <c r="AK211" s="1" t="s">
        <v>991</v>
      </c>
      <c r="AL211" s="1" t="s">
        <v>151</v>
      </c>
      <c r="AM211" s="1" t="s">
        <v>261</v>
      </c>
      <c r="AN211" s="1" t="s">
        <v>106</v>
      </c>
      <c r="AO211" s="1" t="s">
        <v>152</v>
      </c>
      <c r="AP211" s="1" t="s">
        <v>2769</v>
      </c>
      <c r="AQ211" s="1" t="e">
        <f>AE211=#REF!</f>
        <v>#REF!</v>
      </c>
      <c r="AR211" t="s">
        <v>2770</v>
      </c>
      <c r="AS211" s="1" t="str">
        <f>IFERROR(INDEX([1]Apollo!$C$2:$R$2344,MATCH($C211,[1]Apollo!$B$2:$B$2344,0),MATCH(AS$1,[1]Apollo!$C$1:$R$1,0)),"")</f>
        <v/>
      </c>
      <c r="AT211" s="1" t="str">
        <f t="shared" si="18"/>
        <v>http://www.linkedin.com/company/planview</v>
      </c>
      <c r="AU211" s="1" t="str">
        <f t="shared" si="19"/>
        <v>http://www.linkedin.com/company/planview/insights</v>
      </c>
      <c r="AV211" t="s">
        <v>174</v>
      </c>
      <c r="AW211" s="1">
        <v>1400</v>
      </c>
      <c r="AX211" s="1" t="str">
        <f>VLOOKUP(AW211,[1]Sheet1!$K$1:$L$4,2,TRUE)</f>
        <v>&lt;10,000</v>
      </c>
      <c r="AY211" t="s">
        <v>114</v>
      </c>
      <c r="AZ211" t="s">
        <v>113</v>
      </c>
      <c r="BA211" s="23">
        <f>INDEX('[1]Glassdoor Scores'!C:C,MATCH($A211,'[1]Glassdoor Scores'!$A:$A,0))</f>
        <v>4</v>
      </c>
      <c r="BB211" t="str">
        <f>INDEX('[1]Glassdoor Scores'!B:B,MATCH($A211,'[1]Glassdoor Scores'!$A:$A,0))</f>
        <v>Dell Technologies</v>
      </c>
      <c r="BC211">
        <f>INDEX('[1]Glassdoor Scores'!D:D,MATCH($A211,'[1]Glassdoor Scores'!$A:$A,0))</f>
        <v>52000</v>
      </c>
      <c r="BD211">
        <f>INDEX('[1]Glassdoor Scores'!E:E,MATCH($A211,'[1]Glassdoor Scores'!$A:$A,0))</f>
        <v>3.8</v>
      </c>
      <c r="BE211">
        <f>INDEX('[1]Glassdoor Scores'!F:F,MATCH($A211,'[1]Glassdoor Scores'!$A:$A,0))</f>
        <v>3.6</v>
      </c>
      <c r="BF211" s="17">
        <f>INDEX('[1]Glassdoor Scores'!G:G,MATCH($A211,'[1]Glassdoor Scores'!$A:$A,0))</f>
        <v>3.9</v>
      </c>
      <c r="BG211" s="17">
        <f>INDEX('[1]Glassdoor Scores'!H:H,MATCH($A211,'[1]Glassdoor Scores'!$A:$A,0))</f>
        <v>0.86</v>
      </c>
      <c r="BH211" t="e">
        <f>BA211&lt;#REF!</f>
        <v>#REF!</v>
      </c>
      <c r="BI211" t="e">
        <f>BB211&gt;#REF!</f>
        <v>#REF!</v>
      </c>
      <c r="BJ211" t="e">
        <f>BC211&gt;#REF!</f>
        <v>#REF!</v>
      </c>
      <c r="BK211" t="e">
        <f>BD211&gt;#REF!</f>
        <v>#REF!</v>
      </c>
      <c r="BL211" t="e">
        <f>BE211&gt;#REF!</f>
        <v>#REF!</v>
      </c>
      <c r="BM211" t="e">
        <f>BF211&gt;#REF!</f>
        <v>#REF!</v>
      </c>
      <c r="BN211" t="s">
        <v>440</v>
      </c>
      <c r="BO211" s="1" t="s">
        <v>2771</v>
      </c>
      <c r="BP211">
        <v>4</v>
      </c>
      <c r="BQ211">
        <v>1</v>
      </c>
      <c r="BR211" s="1" t="s">
        <v>2772</v>
      </c>
      <c r="BS211" t="s">
        <v>2773</v>
      </c>
      <c r="BT211" s="1" t="s">
        <v>2774</v>
      </c>
      <c r="BU211" s="1"/>
      <c r="BV211" s="1"/>
      <c r="BW211" s="1"/>
      <c r="BX211" s="1"/>
      <c r="BY211" s="1"/>
      <c r="BZ211" s="1"/>
      <c r="CA211" s="1"/>
      <c r="CB211" s="1">
        <v>23</v>
      </c>
      <c r="CC211" s="6">
        <v>-0.36</v>
      </c>
      <c r="CD211" s="1">
        <v>1872</v>
      </c>
      <c r="CE211" s="6">
        <v>-0.01</v>
      </c>
      <c r="CF211" s="6">
        <f t="shared" si="20"/>
        <v>1.2286324786324786E-2</v>
      </c>
      <c r="CG211" s="7">
        <f t="shared" ref="CG211:CG229" si="22">CD211/AW211</f>
        <v>1.3371428571428572</v>
      </c>
      <c r="CH211" s="1">
        <v>1</v>
      </c>
      <c r="CI211">
        <f>IFERROR(IF(AX211=[1]Sheet1!$L$2,VLOOKUP(CB211,[1]Sheet1!$X$3:$Y$7,2,TRUE),IF(AX211=[1]Sheet1!$L$3,VLOOKUP(CB211,[1]Sheet1!$Z$3:$AA$7,2,TRUE),VLOOKUP(CB211,[1]Sheet1!$AB$3:$AC$7,2,TRUE))),0)</f>
        <v>2</v>
      </c>
      <c r="CJ211" s="1">
        <f>IFERROR(VLOOKUP(CC211,[1]Sheet1!$U$3:$V$7,2,TRUE),0)</f>
        <v>1</v>
      </c>
      <c r="CK211" s="1">
        <f>MIN(IFERROR(IF(AX211=[1]Sheet1!$L$2,VLOOKUP(CE211,[1]Sheet1!$N$3:$O$7,2,TRUE),IF(AX211=[1]Sheet1!$L$3,VLOOKUP(CE211,[1]Sheet1!$P$3:$Q$6,2,TRUE),VLOOKUP(CE211,[1]Sheet1!$R$3:$S$6,2,TRUE))),0),INDEX([1]Sheet1!$I:$I,MATCH(CH211,[1]Sheet1!$A:$A,0)))</f>
        <v>2</v>
      </c>
      <c r="CL211" s="15">
        <f>INDEX([1]Sheet1!D:D,MATCH($CI211,[1]Sheet1!$A:$A,0))</f>
        <v>0</v>
      </c>
      <c r="CM211" s="15">
        <f>INDEX([1]Sheet1!E:E,MATCH($CI211,[1]Sheet1!$A:$A,0))</f>
        <v>1</v>
      </c>
      <c r="CN211" s="15">
        <f>INDEX([1]Sheet1!F:F,MATCH($CI211,[1]Sheet1!$A:$A,0))</f>
        <v>0</v>
      </c>
      <c r="CO211" s="15"/>
      <c r="CP211" s="16">
        <f>IF(COUNTA(CO211)&gt;0,MIN(MIN(SUMPRODUCT(CI211:CK211,CL211:CN211),INDEX([1]Sheet1!$H:$H,MATCH(CH211,[1]Sheet1!$A:$A,0)))+1,5),MIN(SUMPRODUCT(CI211:CK211,CL211:CN211),INDEX([1]Sheet1!$H:$H,MATCH(CH211,[1]Sheet1!$A:$A,0))))</f>
        <v>1</v>
      </c>
      <c r="CQ211" s="17" t="e">
        <f>SUMIFS([1]Rubric!Y:Y,[1]Rubric!V:V,BN211,[1]Rubric!W:W,P211)</f>
        <v>#VALUE!</v>
      </c>
      <c r="CR211" s="17" t="e">
        <f>INDEX([1]Rubric!D:D,MATCH(BP211,[1]Rubric!#REF!,0))</f>
        <v>#REF!</v>
      </c>
      <c r="CS211" s="17" t="e">
        <f>INDEX([1]Rubric!E:E,MATCH(Q211,[1]Rubric!#REF!,0))</f>
        <v>#REF!</v>
      </c>
      <c r="CT211" s="18" t="e">
        <f>SUM(CQ211:CS211)*[1]Rubric!$A$3</f>
        <v>#VALUE!</v>
      </c>
      <c r="CU211" s="29"/>
    </row>
    <row r="212" spans="1:99" ht="409.5" x14ac:dyDescent="0.25">
      <c r="A212">
        <v>211</v>
      </c>
      <c r="B212" s="21" t="s">
        <v>2775</v>
      </c>
      <c r="C212" t="str">
        <f t="shared" si="17"/>
        <v>211 - HelmsBriscoe</v>
      </c>
      <c r="D212">
        <v>0</v>
      </c>
      <c r="E212" t="s">
        <v>2776</v>
      </c>
      <c r="F212" s="1" t="s">
        <v>2777</v>
      </c>
      <c r="G212" s="1" t="str">
        <f>IFERROR(INDEX([1]Apollo!$C$2:$R$2344,MATCH($C212,[1]Apollo!$B$2:$B$2344,0),MATCH(G$1,[1]Apollo!$C$1:$R$1,0)),"")</f>
        <v/>
      </c>
      <c r="H212" s="1"/>
      <c r="I212" s="1" t="str">
        <f>IFERROR(INDEX([1]Apollo!$C$2:$R$2344,MATCH($C212,[1]Apollo!$B$2:$B$2344,0),MATCH(I$1,[1]Apollo!$C$1:$R$1,0)),"")</f>
        <v/>
      </c>
      <c r="J212" t="s">
        <v>2455</v>
      </c>
      <c r="K212" s="1" t="str">
        <f>IFERROR(INDEX([1]Apollo!$C$2:$R$2344,MATCH($C212,[1]Apollo!$B$2:$B$2344,0),MATCH(K$1,[1]Apollo!$C$1:$R$1,0)),"")</f>
        <v/>
      </c>
      <c r="L212" s="1" t="str">
        <f>IFERROR(INDEX([1]Apollo!$C$2:$R$2344,MATCH($C212,[1]Apollo!$B$2:$B$2344,0),MATCH(L$1,[1]Apollo!$C$1:$R$1,0)),"")</f>
        <v/>
      </c>
      <c r="M212" s="1" t="s">
        <v>2778</v>
      </c>
      <c r="N212" s="1"/>
      <c r="O212" s="1" t="str">
        <f>IFERROR(INDEX([1]Apollo!$C$2:$R$2344,MATCH($C212,[1]Apollo!$B$2:$B$2344,0),MATCH(O$1,[1]Apollo!$C$1:$R$1,0)),"")</f>
        <v/>
      </c>
      <c r="P212" s="1">
        <v>4</v>
      </c>
      <c r="Q212" s="1">
        <v>3</v>
      </c>
      <c r="R212" s="12">
        <v>847557</v>
      </c>
      <c r="S212" s="12">
        <v>812343</v>
      </c>
      <c r="T212" s="13">
        <v>33604</v>
      </c>
      <c r="U212" t="s">
        <v>188</v>
      </c>
      <c r="V212" s="1" t="str">
        <f>IFERROR(INDEX([1]Apollo!$C$2:$R$2344,MATCH($C212,[1]Apollo!$B$2:$B$2344,0),MATCH(V$1,[1]Apollo!$C$1:$R$1,0)),"")</f>
        <v/>
      </c>
      <c r="W212" t="s">
        <v>165</v>
      </c>
      <c r="X212" s="1" t="str">
        <f>IFERROR(INDEX([1]Apollo!$C$2:$R$2344,MATCH($C212,[1]Apollo!$B$2:$B$2344,0),MATCH(X$1,[1]Apollo!$C$1:$R$1,0)),"")</f>
        <v/>
      </c>
      <c r="Y212" s="1" t="str">
        <f>IFERROR(INDEX([1]Apollo!$C$2:$R$2344,MATCH($C212,[1]Apollo!$B$2:$B$2344,0),MATCH(Y$1,[1]Apollo!$C$1:$R$1,0)),"")</f>
        <v/>
      </c>
      <c r="Z212" s="1" t="str">
        <f>IFERROR(INDEX([1]Apollo!$C$2:$R$2344,MATCH($C212,[1]Apollo!$B$2:$B$2344,0),MATCH(Z$1,[1]Apollo!$C$1:$R$1,0)),"")</f>
        <v/>
      </c>
      <c r="AA212" s="2" t="str">
        <f>IFERROR(INDEX([1]Apollo!$C$2:$R$2344,MATCH($C212,[1]Apollo!$B$2:$B$2344,0),MATCH(AA$1,[1]Apollo!$C$1:$R$1,0)),"")</f>
        <v/>
      </c>
      <c r="AB212" s="3" t="str">
        <f>IFERROR(INDEX([1]Apollo!$C$2:$R$2344,MATCH($C212,[1]Apollo!$B$2:$B$2344,0),MATCH(AB$1,[1]Apollo!$C$1:$R$1,0)),"")</f>
        <v/>
      </c>
      <c r="AC212" t="s">
        <v>2779</v>
      </c>
      <c r="AD212" s="1" t="str">
        <f>IFERROR(INDEX([1]Apollo!$C$2:$R$2344,MATCH($C212,[1]Apollo!$B$2:$B$2344,0),MATCH(AD$1,[1]Apollo!$C$1:$R$1,0)),"")</f>
        <v/>
      </c>
      <c r="AE212" s="1" t="s">
        <v>480</v>
      </c>
      <c r="AF212" s="1"/>
      <c r="AG212" s="1" t="s">
        <v>480</v>
      </c>
      <c r="AH212" s="1"/>
      <c r="AI212" s="1"/>
      <c r="AJ212" s="1" t="s">
        <v>594</v>
      </c>
      <c r="AK212" s="1" t="s">
        <v>480</v>
      </c>
      <c r="AL212" s="1" t="s">
        <v>480</v>
      </c>
      <c r="AM212" s="1" t="s">
        <v>480</v>
      </c>
      <c r="AN212" s="1" t="s">
        <v>480</v>
      </c>
      <c r="AO212" s="1" t="s">
        <v>480</v>
      </c>
      <c r="AP212" s="1" t="s">
        <v>595</v>
      </c>
      <c r="AQ212" s="1" t="e">
        <f>AE212=#REF!</f>
        <v>#REF!</v>
      </c>
      <c r="AR212" t="s">
        <v>2780</v>
      </c>
      <c r="AS212" s="1" t="str">
        <f>IFERROR(INDEX([1]Apollo!$C$2:$R$2344,MATCH($C212,[1]Apollo!$B$2:$B$2344,0),MATCH(AS$1,[1]Apollo!$C$1:$R$1,0)),"")</f>
        <v/>
      </c>
      <c r="AT212" s="1" t="str">
        <f t="shared" si="18"/>
        <v>https://www.linkedin.com/company/helmsbriscoe</v>
      </c>
      <c r="AU212" s="1" t="str">
        <f t="shared" si="19"/>
        <v>https://www.linkedin.com/company/helmsbriscoe/insights</v>
      </c>
      <c r="AV212" t="s">
        <v>174</v>
      </c>
      <c r="AW212" s="1">
        <v>1400</v>
      </c>
      <c r="AX212" s="1" t="str">
        <f>VLOOKUP(AW212,[1]Sheet1!$K$1:$L$4,2,TRUE)</f>
        <v>&lt;10,000</v>
      </c>
      <c r="AZ212" t="s">
        <v>114</v>
      </c>
      <c r="BA212" s="23">
        <f>INDEX('[1]Glassdoor Scores'!C:C,MATCH($A212,'[1]Glassdoor Scores'!$A:$A,0))</f>
        <v>4.7</v>
      </c>
      <c r="BB212" t="str">
        <f>INDEX('[1]Glassdoor Scores'!B:B,MATCH($A212,'[1]Glassdoor Scores'!$A:$A,0))</f>
        <v>Notion</v>
      </c>
      <c r="BC212">
        <f>INDEX('[1]Glassdoor Scores'!D:D,MATCH($A212,'[1]Glassdoor Scores'!$A:$A,0))</f>
        <v>210</v>
      </c>
      <c r="BD212">
        <f>INDEX('[1]Glassdoor Scores'!E:E,MATCH($A212,'[1]Glassdoor Scores'!$A:$A,0))</f>
        <v>4.5</v>
      </c>
      <c r="BE212">
        <f>INDEX('[1]Glassdoor Scores'!F:F,MATCH($A212,'[1]Glassdoor Scores'!$A:$A,0))</f>
        <v>4.5999999999999996</v>
      </c>
      <c r="BF212" s="17">
        <f>INDEX('[1]Glassdoor Scores'!G:G,MATCH($A212,'[1]Glassdoor Scores'!$A:$A,0))</f>
        <v>4.8</v>
      </c>
      <c r="BG212" s="17">
        <f>INDEX('[1]Glassdoor Scores'!H:H,MATCH($A212,'[1]Glassdoor Scores'!$A:$A,0))</f>
        <v>0.97</v>
      </c>
      <c r="BH212" t="e">
        <f>BA212&lt;#REF!</f>
        <v>#REF!</v>
      </c>
      <c r="BI212" t="e">
        <f>BB212&gt;#REF!</f>
        <v>#REF!</v>
      </c>
      <c r="BJ212" t="e">
        <f>BC212&gt;#REF!</f>
        <v>#REF!</v>
      </c>
      <c r="BK212" t="e">
        <f>BD212&gt;#REF!</f>
        <v>#REF!</v>
      </c>
      <c r="BL212" t="e">
        <f>BE212&gt;#REF!</f>
        <v>#REF!</v>
      </c>
      <c r="BM212" t="e">
        <f>BF212&gt;#REF!</f>
        <v>#REF!</v>
      </c>
      <c r="BN212" t="s">
        <v>440</v>
      </c>
      <c r="BO212" s="1" t="s">
        <v>2781</v>
      </c>
      <c r="BP212">
        <v>5</v>
      </c>
      <c r="BQ212">
        <v>0</v>
      </c>
      <c r="BR212" s="1" t="s">
        <v>2782</v>
      </c>
      <c r="BS212" t="s">
        <v>2783</v>
      </c>
      <c r="BT212" s="1" t="s">
        <v>2784</v>
      </c>
      <c r="BU212" s="1"/>
      <c r="BV212" s="1"/>
      <c r="BW212" s="1"/>
      <c r="BX212" s="1"/>
      <c r="BY212" s="1"/>
      <c r="BZ212" s="1"/>
      <c r="CA212" s="1"/>
      <c r="CB212" s="1">
        <v>9</v>
      </c>
      <c r="CC212" s="6">
        <v>-0.36</v>
      </c>
      <c r="CD212" s="1">
        <v>1686</v>
      </c>
      <c r="CE212" s="6">
        <v>0.03</v>
      </c>
      <c r="CF212" s="6">
        <f t="shared" si="20"/>
        <v>5.3380782918149468E-3</v>
      </c>
      <c r="CG212" s="7">
        <f t="shared" si="22"/>
        <v>1.2042857142857142</v>
      </c>
      <c r="CH212" s="1">
        <v>1</v>
      </c>
      <c r="CI212">
        <f>IFERROR(IF(AX212=[1]Sheet1!$L$2,VLOOKUP(CB212,[1]Sheet1!$X$3:$Y$7,2,TRUE),IF(AX212=[1]Sheet1!$L$3,VLOOKUP(CB212,[1]Sheet1!$Z$3:$AA$7,2,TRUE),VLOOKUP(CB212,[1]Sheet1!$AB$3:$AC$7,2,TRUE))),0)</f>
        <v>1</v>
      </c>
      <c r="CJ212" s="1">
        <f>IFERROR(VLOOKUP(CC212,[1]Sheet1!$U$3:$V$7,2,TRUE),0)</f>
        <v>1</v>
      </c>
      <c r="CK212" s="1">
        <f>MIN(IFERROR(IF(AX212=[1]Sheet1!$L$2,VLOOKUP(CE212,[1]Sheet1!$N$3:$O$7,2,TRUE),IF(AX212=[1]Sheet1!$L$3,VLOOKUP(CE212,[1]Sheet1!$P$3:$Q$6,2,TRUE),VLOOKUP(CE212,[1]Sheet1!$R$3:$S$6,2,TRUE))),0),INDEX([1]Sheet1!$I:$I,MATCH(CH212,[1]Sheet1!$A:$A,0)))</f>
        <v>3</v>
      </c>
      <c r="CL212" s="15">
        <f>INDEX([1]Sheet1!D:D,MATCH($CI212,[1]Sheet1!$A:$A,0))</f>
        <v>0</v>
      </c>
      <c r="CM212" s="15">
        <f>INDEX([1]Sheet1!E:E,MATCH($CI212,[1]Sheet1!$A:$A,0))</f>
        <v>0.33333333333333331</v>
      </c>
      <c r="CN212" s="15">
        <f>INDEX([1]Sheet1!F:F,MATCH($CI212,[1]Sheet1!$A:$A,0))</f>
        <v>0.33333333333333331</v>
      </c>
      <c r="CO212" s="15"/>
      <c r="CP212" s="16">
        <f>IF(COUNTA(CO212)&gt;0,MIN(MIN(SUMPRODUCT(CI212:CK212,CL212:CN212),INDEX([1]Sheet1!$H:$H,MATCH(CH212,[1]Sheet1!$A:$A,0)))+1,5),MIN(SUMPRODUCT(CI212:CK212,CL212:CN212),INDEX([1]Sheet1!$H:$H,MATCH(CH212,[1]Sheet1!$A:$A,0))))</f>
        <v>1.3333333333333333</v>
      </c>
      <c r="CQ212" s="17" t="e">
        <f>SUMIFS([1]Rubric!Y:Y,[1]Rubric!V:V,BN212,[1]Rubric!W:W,P212)</f>
        <v>#VALUE!</v>
      </c>
      <c r="CR212" s="17" t="e">
        <f>INDEX([1]Rubric!D:D,MATCH(BP212,[1]Rubric!#REF!,0))</f>
        <v>#REF!</v>
      </c>
      <c r="CS212" s="17" t="e">
        <f>INDEX([1]Rubric!E:E,MATCH(Q212,[1]Rubric!#REF!,0))</f>
        <v>#REF!</v>
      </c>
      <c r="CT212" s="18" t="e">
        <f>SUM(CQ212:CS212)*[1]Rubric!$A$3</f>
        <v>#VALUE!</v>
      </c>
      <c r="CU212" s="29"/>
    </row>
    <row r="213" spans="1:99" ht="390" x14ac:dyDescent="0.25">
      <c r="A213">
        <v>212</v>
      </c>
      <c r="B213" s="21" t="s">
        <v>2785</v>
      </c>
      <c r="C213" t="str">
        <f t="shared" si="17"/>
        <v>212 - Marigold</v>
      </c>
      <c r="D213">
        <v>0</v>
      </c>
      <c r="E213" t="s">
        <v>2786</v>
      </c>
      <c r="F213" s="1" t="s">
        <v>2787</v>
      </c>
      <c r="G213" s="1" t="str">
        <f>IFERROR(INDEX([1]Apollo!$C$2:$R$2344,MATCH($C213,[1]Apollo!$B$2:$B$2344,0),MATCH(G$1,[1]Apollo!$C$1:$R$1,0)),"")</f>
        <v/>
      </c>
      <c r="H213" s="1"/>
      <c r="I213" s="1" t="str">
        <f>IFERROR(INDEX([1]Apollo!$C$2:$R$2344,MATCH($C213,[1]Apollo!$B$2:$B$2344,0),MATCH(I$1,[1]Apollo!$C$1:$R$1,0)),"")</f>
        <v/>
      </c>
      <c r="J213" t="s">
        <v>2183</v>
      </c>
      <c r="K213" s="1" t="str">
        <f>IFERROR(INDEX([1]Apollo!$C$2:$R$2344,MATCH($C213,[1]Apollo!$B$2:$B$2344,0),MATCH(K$1,[1]Apollo!$C$1:$R$1,0)),"")</f>
        <v/>
      </c>
      <c r="L213" s="1" t="str">
        <f>IFERROR(INDEX([1]Apollo!$C$2:$R$2344,MATCH($C213,[1]Apollo!$B$2:$B$2344,0),MATCH(L$1,[1]Apollo!$C$1:$R$1,0)),"")</f>
        <v/>
      </c>
      <c r="M213" s="1" t="s">
        <v>2788</v>
      </c>
      <c r="N213" s="1" t="s">
        <v>2789</v>
      </c>
      <c r="O213" s="1" t="str">
        <f>IFERROR(INDEX([1]Apollo!$C$2:$R$2344,MATCH($C213,[1]Apollo!$B$2:$B$2344,0),MATCH(O$1,[1]Apollo!$C$1:$R$1,0)),"")</f>
        <v/>
      </c>
      <c r="P213" s="1">
        <v>4</v>
      </c>
      <c r="Q213" s="1">
        <v>1</v>
      </c>
      <c r="R213" s="12">
        <v>4793</v>
      </c>
      <c r="S213" s="12">
        <v>3981</v>
      </c>
      <c r="T213" s="13">
        <v>42736</v>
      </c>
      <c r="U213" t="s">
        <v>188</v>
      </c>
      <c r="V213" s="1" t="str">
        <f>IFERROR(INDEX([1]Apollo!$C$2:$R$2344,MATCH($C213,[1]Apollo!$B$2:$B$2344,0),MATCH(V$1,[1]Apollo!$C$1:$R$1,0)),"")</f>
        <v/>
      </c>
      <c r="W213" t="s">
        <v>165</v>
      </c>
      <c r="X213" s="1" t="str">
        <f>IFERROR(INDEX([1]Apollo!$C$2:$R$2344,MATCH($C213,[1]Apollo!$B$2:$B$2344,0),MATCH(X$1,[1]Apollo!$C$1:$R$1,0)),"")</f>
        <v/>
      </c>
      <c r="Y213" s="1" t="str">
        <f>IFERROR(INDEX([1]Apollo!$C$2:$R$2344,MATCH($C213,[1]Apollo!$B$2:$B$2344,0),MATCH(Y$1,[1]Apollo!$C$1:$R$1,0)),"")</f>
        <v/>
      </c>
      <c r="Z213" s="1" t="str">
        <f>IFERROR(INDEX([1]Apollo!$C$2:$R$2344,MATCH($C213,[1]Apollo!$B$2:$B$2344,0),MATCH(Z$1,[1]Apollo!$C$1:$R$1,0)),"")</f>
        <v/>
      </c>
      <c r="AA213" s="2" t="str">
        <f>IFERROR(INDEX([1]Apollo!$C$2:$R$2344,MATCH($C213,[1]Apollo!$B$2:$B$2344,0),MATCH(AA$1,[1]Apollo!$C$1:$R$1,0)),"")</f>
        <v/>
      </c>
      <c r="AB213" s="3" t="str">
        <f>IFERROR(INDEX([1]Apollo!$C$2:$R$2344,MATCH($C213,[1]Apollo!$B$2:$B$2344,0),MATCH(AB$1,[1]Apollo!$C$1:$R$1,0)),"")</f>
        <v/>
      </c>
      <c r="AC213" t="s">
        <v>2790</v>
      </c>
      <c r="AD213" s="1" t="str">
        <f>IFERROR(INDEX([1]Apollo!$C$2:$R$2344,MATCH($C213,[1]Apollo!$B$2:$B$2344,0),MATCH(AD$1,[1]Apollo!$C$1:$R$1,0)),"")</f>
        <v/>
      </c>
      <c r="AE213" s="14" t="s">
        <v>2791</v>
      </c>
      <c r="AF213" s="1" t="s">
        <v>476</v>
      </c>
      <c r="AG213" s="1" t="s">
        <v>169</v>
      </c>
      <c r="AH213" s="1"/>
      <c r="AI213" s="1"/>
      <c r="AJ213" s="14" t="s">
        <v>2792</v>
      </c>
      <c r="AK213" s="1" t="s">
        <v>149</v>
      </c>
      <c r="AL213" s="1" t="s">
        <v>2793</v>
      </c>
      <c r="AM213" s="1" t="s">
        <v>151</v>
      </c>
      <c r="AN213" s="1" t="s">
        <v>106</v>
      </c>
      <c r="AO213" s="1" t="s">
        <v>279</v>
      </c>
      <c r="AP213" s="1" t="s">
        <v>219</v>
      </c>
      <c r="AQ213" s="1" t="e">
        <f>AE213=#REF!</f>
        <v>#REF!</v>
      </c>
      <c r="AR213" t="s">
        <v>2794</v>
      </c>
      <c r="AS213" s="1" t="str">
        <f>IFERROR(INDEX([1]Apollo!$C$2:$R$2344,MATCH($C213,[1]Apollo!$B$2:$B$2344,0),MATCH(AS$1,[1]Apollo!$C$1:$R$1,0)),"")</f>
        <v/>
      </c>
      <c r="AT213" s="1" t="str">
        <f t="shared" si="18"/>
        <v>https://www.linkedin.com/company/meet-marigold</v>
      </c>
      <c r="AU213" s="1" t="str">
        <f t="shared" si="19"/>
        <v>https://www.linkedin.com/company/meet-marigold/insights</v>
      </c>
      <c r="AV213" t="s">
        <v>174</v>
      </c>
      <c r="AW213" s="1">
        <v>1100</v>
      </c>
      <c r="AX213" s="1" t="str">
        <f>VLOOKUP(AW213,[1]Sheet1!$K$1:$L$4,2,TRUE)</f>
        <v>&lt;10,000</v>
      </c>
      <c r="AY213" t="s">
        <v>113</v>
      </c>
      <c r="AZ213" t="s">
        <v>113</v>
      </c>
      <c r="BA213" s="23">
        <f>INDEX('[1]Glassdoor Scores'!C:C,MATCH($A213,'[1]Glassdoor Scores'!$A:$A,0))</f>
        <v>4.0999999999999996</v>
      </c>
      <c r="BB213" t="str">
        <f>INDEX('[1]Glassdoor Scores'!B:B,MATCH($A213,'[1]Glassdoor Scores'!$A:$A,0))</f>
        <v>Blue Yonder</v>
      </c>
      <c r="BC213">
        <f>INDEX('[1]Glassdoor Scores'!D:D,MATCH($A213,'[1]Glassdoor Scores'!$A:$A,0))</f>
        <v>4200</v>
      </c>
      <c r="BD213">
        <f>INDEX('[1]Glassdoor Scores'!E:E,MATCH($A213,'[1]Glassdoor Scores'!$A:$A,0))</f>
        <v>3.9</v>
      </c>
      <c r="BE213">
        <f>INDEX('[1]Glassdoor Scores'!F:F,MATCH($A213,'[1]Glassdoor Scores'!$A:$A,0))</f>
        <v>3.7</v>
      </c>
      <c r="BF213" s="17">
        <f>INDEX('[1]Glassdoor Scores'!G:G,MATCH($A213,'[1]Glassdoor Scores'!$A:$A,0))</f>
        <v>4</v>
      </c>
      <c r="BG213" s="17">
        <f>INDEX('[1]Glassdoor Scores'!H:H,MATCH($A213,'[1]Glassdoor Scores'!$A:$A,0))</f>
        <v>0.89</v>
      </c>
      <c r="BH213" t="e">
        <f>BA213&lt;#REF!</f>
        <v>#REF!</v>
      </c>
      <c r="BI213" t="e">
        <f>BB213&gt;#REF!</f>
        <v>#REF!</v>
      </c>
      <c r="BJ213" t="e">
        <f>BC213&gt;#REF!</f>
        <v>#REF!</v>
      </c>
      <c r="BK213" t="e">
        <f>BD213&gt;#REF!</f>
        <v>#REF!</v>
      </c>
      <c r="BL213" t="e">
        <f>BE213&gt;#REF!</f>
        <v>#REF!</v>
      </c>
      <c r="BM213" t="e">
        <f>BF213&gt;#REF!</f>
        <v>#REF!</v>
      </c>
      <c r="BN213" t="s">
        <v>440</v>
      </c>
      <c r="BO213" s="1" t="s">
        <v>2795</v>
      </c>
      <c r="BP213">
        <v>5</v>
      </c>
      <c r="BQ213">
        <v>0</v>
      </c>
      <c r="BR213" s="1" t="s">
        <v>2796</v>
      </c>
      <c r="BS213" t="s">
        <v>2797</v>
      </c>
      <c r="BT213" s="1" t="s">
        <v>2798</v>
      </c>
      <c r="BU213" s="1"/>
      <c r="BV213" s="1"/>
      <c r="BW213" s="1"/>
      <c r="BX213" s="1"/>
      <c r="BY213" s="1"/>
      <c r="BZ213" s="1"/>
      <c r="CA213" s="1"/>
      <c r="CB213" s="1">
        <v>13</v>
      </c>
      <c r="CC213" s="6">
        <v>0</v>
      </c>
      <c r="CD213" s="1">
        <v>987</v>
      </c>
      <c r="CE213" s="6">
        <v>-0.18</v>
      </c>
      <c r="CF213" s="6">
        <f t="shared" si="20"/>
        <v>1.3171225937183385E-2</v>
      </c>
      <c r="CG213" s="7">
        <f t="shared" si="22"/>
        <v>0.89727272727272722</v>
      </c>
      <c r="CH213" s="1">
        <v>1</v>
      </c>
      <c r="CI213">
        <f>IFERROR(IF(AX213=[1]Sheet1!$L$2,VLOOKUP(CB213,[1]Sheet1!$X$3:$Y$7,2,TRUE),IF(AX213=[1]Sheet1!$L$3,VLOOKUP(CB213,[1]Sheet1!$Z$3:$AA$7,2,TRUE),VLOOKUP(CB213,[1]Sheet1!$AB$3:$AC$7,2,TRUE))),0)</f>
        <v>2</v>
      </c>
      <c r="CJ213" s="1">
        <f>IFERROR(VLOOKUP(CC213,[1]Sheet1!$U$3:$V$7,2,TRUE),0)</f>
        <v>3</v>
      </c>
      <c r="CK213" s="1">
        <f>MIN(IFERROR(IF(AX213=[1]Sheet1!$L$2,VLOOKUP(CE213,[1]Sheet1!$N$3:$O$7,2,TRUE),IF(AX213=[1]Sheet1!$L$3,VLOOKUP(CE213,[1]Sheet1!$P$3:$Q$6,2,TRUE),VLOOKUP(CE213,[1]Sheet1!$R$3:$S$6,2,TRUE))),0),INDEX([1]Sheet1!$I:$I,MATCH(CH213,[1]Sheet1!$A:$A,0)))</f>
        <v>0</v>
      </c>
      <c r="CL213" s="15">
        <f>INDEX([1]Sheet1!D:D,MATCH($CI213,[1]Sheet1!$A:$A,0))</f>
        <v>0</v>
      </c>
      <c r="CM213" s="15">
        <f>INDEX([1]Sheet1!E:E,MATCH($CI213,[1]Sheet1!$A:$A,0))</f>
        <v>1</v>
      </c>
      <c r="CN213" s="15">
        <f>INDEX([1]Sheet1!F:F,MATCH($CI213,[1]Sheet1!$A:$A,0))</f>
        <v>0</v>
      </c>
      <c r="CO213" s="15"/>
      <c r="CP213" s="16">
        <f>IF(COUNTA(CO213)&gt;0,MIN(MIN(SUMPRODUCT(CI213:CK213,CL213:CN213),INDEX([1]Sheet1!$H:$H,MATCH(CH213,[1]Sheet1!$A:$A,0)))+1,5),MIN(SUMPRODUCT(CI213:CK213,CL213:CN213),INDEX([1]Sheet1!$H:$H,MATCH(CH213,[1]Sheet1!$A:$A,0))))</f>
        <v>3</v>
      </c>
      <c r="CQ213" s="17" t="e">
        <f>SUMIFS([1]Rubric!Y:Y,[1]Rubric!V:V,BN213,[1]Rubric!W:W,P213)</f>
        <v>#VALUE!</v>
      </c>
      <c r="CR213" s="17" t="e">
        <f>INDEX([1]Rubric!D:D,MATCH(BP213,[1]Rubric!#REF!,0))</f>
        <v>#REF!</v>
      </c>
      <c r="CS213" s="17" t="e">
        <f>INDEX([1]Rubric!E:E,MATCH(Q213,[1]Rubric!#REF!,0))</f>
        <v>#REF!</v>
      </c>
      <c r="CT213" s="18" t="e">
        <f>SUM(CQ213:CS213)*[1]Rubric!$A$3</f>
        <v>#VALUE!</v>
      </c>
      <c r="CU213" s="29"/>
    </row>
    <row r="214" spans="1:99" ht="409.5" x14ac:dyDescent="0.25">
      <c r="A214">
        <v>213</v>
      </c>
      <c r="B214" s="21" t="s">
        <v>2799</v>
      </c>
      <c r="C214" t="str">
        <f t="shared" si="17"/>
        <v>213 - Astound Digital</v>
      </c>
      <c r="D214">
        <v>0</v>
      </c>
      <c r="E214" t="s">
        <v>2800</v>
      </c>
      <c r="F214" s="1" t="s">
        <v>2801</v>
      </c>
      <c r="G214" s="1" t="str">
        <f>IFERROR(INDEX([1]Apollo!$C$2:$R$2344,MATCH($C214,[1]Apollo!$B$2:$B$2344,0),MATCH(G$1,[1]Apollo!$C$1:$R$1,0)),"")</f>
        <v/>
      </c>
      <c r="H214" s="1"/>
      <c r="I214" s="1" t="str">
        <f>IFERROR(INDEX([1]Apollo!$C$2:$R$2344,MATCH($C214,[1]Apollo!$B$2:$B$2344,0),MATCH(I$1,[1]Apollo!$C$1:$R$1,0)),"")</f>
        <v/>
      </c>
      <c r="J214" t="s">
        <v>565</v>
      </c>
      <c r="K214" s="1" t="str">
        <f>IFERROR(INDEX([1]Apollo!$C$2:$R$2344,MATCH($C214,[1]Apollo!$B$2:$B$2344,0),MATCH(K$1,[1]Apollo!$C$1:$R$1,0)),"")</f>
        <v/>
      </c>
      <c r="L214" s="1" t="str">
        <f>IFERROR(INDEX([1]Apollo!$C$2:$R$2344,MATCH($C214,[1]Apollo!$B$2:$B$2344,0),MATCH(L$1,[1]Apollo!$C$1:$R$1,0)),"")</f>
        <v/>
      </c>
      <c r="M214" s="1" t="s">
        <v>2802</v>
      </c>
      <c r="N214" s="1" t="s">
        <v>2803</v>
      </c>
      <c r="O214" s="1" t="str">
        <f>IFERROR(INDEX([1]Apollo!$C$2:$R$2344,MATCH($C214,[1]Apollo!$B$2:$B$2344,0),MATCH(O$1,[1]Apollo!$C$1:$R$1,0)),"")</f>
        <v/>
      </c>
      <c r="P214" s="1">
        <v>4</v>
      </c>
      <c r="Q214" s="1">
        <v>1</v>
      </c>
      <c r="R214" s="12">
        <v>163322</v>
      </c>
      <c r="S214" s="12">
        <v>153758</v>
      </c>
      <c r="T214" s="13">
        <v>36526</v>
      </c>
      <c r="U214" t="s">
        <v>188</v>
      </c>
      <c r="V214" s="1" t="str">
        <f>IFERROR(INDEX([1]Apollo!$C$2:$R$2344,MATCH($C214,[1]Apollo!$B$2:$B$2344,0),MATCH(V$1,[1]Apollo!$C$1:$R$1,0)),"")</f>
        <v/>
      </c>
      <c r="W214" t="s">
        <v>165</v>
      </c>
      <c r="X214" s="1" t="str">
        <f>IFERROR(INDEX([1]Apollo!$C$2:$R$2344,MATCH($C214,[1]Apollo!$B$2:$B$2344,0),MATCH(X$1,[1]Apollo!$C$1:$R$1,0)),"")</f>
        <v/>
      </c>
      <c r="Y214" s="1" t="str">
        <f>IFERROR(INDEX([1]Apollo!$C$2:$R$2344,MATCH($C214,[1]Apollo!$B$2:$B$2344,0),MATCH(Y$1,[1]Apollo!$C$1:$R$1,0)),"")</f>
        <v/>
      </c>
      <c r="Z214" s="1" t="str">
        <f>IFERROR(INDEX([1]Apollo!$C$2:$R$2344,MATCH($C214,[1]Apollo!$B$2:$B$2344,0),MATCH(Z$1,[1]Apollo!$C$1:$R$1,0)),"")</f>
        <v/>
      </c>
      <c r="AA214" s="2" t="str">
        <f>IFERROR(INDEX([1]Apollo!$C$2:$R$2344,MATCH($C214,[1]Apollo!$B$2:$B$2344,0),MATCH(AA$1,[1]Apollo!$C$1:$R$1,0)),"")</f>
        <v/>
      </c>
      <c r="AB214" s="3" t="str">
        <f>IFERROR(INDEX([1]Apollo!$C$2:$R$2344,MATCH($C214,[1]Apollo!$B$2:$B$2344,0),MATCH(AB$1,[1]Apollo!$C$1:$R$1,0)),"")</f>
        <v/>
      </c>
      <c r="AC214" t="s">
        <v>2804</v>
      </c>
      <c r="AD214" s="1" t="str">
        <f>IFERROR(INDEX([1]Apollo!$C$2:$R$2344,MATCH($C214,[1]Apollo!$B$2:$B$2344,0),MATCH(AD$1,[1]Apollo!$C$1:$R$1,0)),"")</f>
        <v/>
      </c>
      <c r="AE214" s="14" t="s">
        <v>2805</v>
      </c>
      <c r="AF214" s="1" t="s">
        <v>168</v>
      </c>
      <c r="AG214" s="1" t="s">
        <v>169</v>
      </c>
      <c r="AH214" s="14" t="s">
        <v>2805</v>
      </c>
      <c r="AI214" s="1" t="s">
        <v>2806</v>
      </c>
      <c r="AJ214" s="14" t="s">
        <v>2805</v>
      </c>
      <c r="AK214" s="1" t="s">
        <v>170</v>
      </c>
      <c r="AL214" s="1" t="s">
        <v>106</v>
      </c>
      <c r="AM214" s="1" t="s">
        <v>840</v>
      </c>
      <c r="AN214" s="1" t="s">
        <v>1038</v>
      </c>
      <c r="AO214" s="1" t="s">
        <v>106</v>
      </c>
      <c r="AP214" s="1" t="s">
        <v>172</v>
      </c>
      <c r="AQ214" s="1" t="e">
        <f>AE214=#REF!</f>
        <v>#REF!</v>
      </c>
      <c r="AR214" t="s">
        <v>2807</v>
      </c>
      <c r="AS214" s="1" t="str">
        <f>IFERROR(INDEX([1]Apollo!$C$2:$R$2344,MATCH($C214,[1]Apollo!$B$2:$B$2344,0),MATCH(AS$1,[1]Apollo!$C$1:$R$1,0)),"")</f>
        <v/>
      </c>
      <c r="AT214" s="1" t="str">
        <f t="shared" si="18"/>
        <v>http://www.linkedin.com/company/astound-digital</v>
      </c>
      <c r="AU214" s="1" t="str">
        <f t="shared" si="19"/>
        <v>http://www.linkedin.com/company/astound-digital/insights</v>
      </c>
      <c r="AV214" t="s">
        <v>174</v>
      </c>
      <c r="AW214" s="1">
        <v>1400</v>
      </c>
      <c r="AX214" s="1" t="str">
        <f>VLOOKUP(AW214,[1]Sheet1!$K$1:$L$4,2,TRUE)</f>
        <v>&lt;10,000</v>
      </c>
      <c r="AZ214" t="s">
        <v>113</v>
      </c>
      <c r="BA214" s="23">
        <f>INDEX('[1]Glassdoor Scores'!C:C,MATCH($A214,'[1]Glassdoor Scores'!$A:$A,0))</f>
        <v>4.2</v>
      </c>
      <c r="BB214" t="str">
        <f>INDEX('[1]Glassdoor Scores'!B:B,MATCH($A214,'[1]Glassdoor Scores'!$A:$A,0))</f>
        <v>Braze</v>
      </c>
      <c r="BC214">
        <f>INDEX('[1]Glassdoor Scores'!D:D,MATCH($A214,'[1]Glassdoor Scores'!$A:$A,0))</f>
        <v>680</v>
      </c>
      <c r="BD214">
        <f>INDEX('[1]Glassdoor Scores'!E:E,MATCH($A214,'[1]Glassdoor Scores'!$A:$A,0))</f>
        <v>4</v>
      </c>
      <c r="BE214">
        <f>INDEX('[1]Glassdoor Scores'!F:F,MATCH($A214,'[1]Glassdoor Scores'!$A:$A,0))</f>
        <v>4</v>
      </c>
      <c r="BF214" s="17">
        <f>INDEX('[1]Glassdoor Scores'!G:G,MATCH($A214,'[1]Glassdoor Scores'!$A:$A,0))</f>
        <v>4.3</v>
      </c>
      <c r="BG214" s="17">
        <f>INDEX('[1]Glassdoor Scores'!H:H,MATCH($A214,'[1]Glassdoor Scores'!$A:$A,0))</f>
        <v>0.91</v>
      </c>
      <c r="BH214" t="e">
        <f>BA214&lt;#REF!</f>
        <v>#REF!</v>
      </c>
      <c r="BI214" t="e">
        <f>BB214&gt;#REF!</f>
        <v>#REF!</v>
      </c>
      <c r="BJ214" t="e">
        <f>BC214&gt;#REF!</f>
        <v>#REF!</v>
      </c>
      <c r="BK214" t="e">
        <f>BD214&gt;#REF!</f>
        <v>#REF!</v>
      </c>
      <c r="BL214" t="e">
        <f>BE214&gt;#REF!</f>
        <v>#REF!</v>
      </c>
      <c r="BM214" t="e">
        <f>BF214&gt;#REF!</f>
        <v>#REF!</v>
      </c>
      <c r="BN214" t="s">
        <v>440</v>
      </c>
      <c r="BO214" s="1" t="s">
        <v>2808</v>
      </c>
      <c r="BP214">
        <v>5</v>
      </c>
      <c r="BQ214">
        <v>0</v>
      </c>
      <c r="BR214" s="1" t="s">
        <v>2809</v>
      </c>
      <c r="BS214" t="s">
        <v>2810</v>
      </c>
      <c r="BT214" s="1" t="s">
        <v>2811</v>
      </c>
      <c r="BU214" s="1"/>
      <c r="BV214" s="1"/>
      <c r="BW214" s="1"/>
      <c r="BX214" s="1"/>
      <c r="BY214" s="1"/>
      <c r="BZ214" s="1"/>
      <c r="CA214" s="1"/>
      <c r="CB214" s="1">
        <v>14</v>
      </c>
      <c r="CC214" s="6">
        <v>-0.22</v>
      </c>
      <c r="CD214" s="1">
        <v>870</v>
      </c>
      <c r="CE214" s="6">
        <v>0</v>
      </c>
      <c r="CF214" s="6">
        <f t="shared" si="20"/>
        <v>1.6091954022988506E-2</v>
      </c>
      <c r="CG214" s="7">
        <f t="shared" si="22"/>
        <v>0.62142857142857144</v>
      </c>
      <c r="CH214" s="1">
        <v>8</v>
      </c>
      <c r="CI214">
        <f>IFERROR(IF(AX214=[1]Sheet1!$L$2,VLOOKUP(CB214,[1]Sheet1!$X$3:$Y$7,2,TRUE),IF(AX214=[1]Sheet1!$L$3,VLOOKUP(CB214,[1]Sheet1!$Z$3:$AA$7,2,TRUE),VLOOKUP(CB214,[1]Sheet1!$AB$3:$AC$7,2,TRUE))),0)</f>
        <v>2</v>
      </c>
      <c r="CJ214" s="1">
        <f>IFERROR(VLOOKUP(CC214,[1]Sheet1!$U$3:$V$7,2,TRUE),0)</f>
        <v>1</v>
      </c>
      <c r="CK214" s="1">
        <f>MIN(IFERROR(IF(AX214=[1]Sheet1!$L$2,VLOOKUP(CE214,[1]Sheet1!$N$3:$O$7,2,TRUE),IF(AX214=[1]Sheet1!$L$3,VLOOKUP(CE214,[1]Sheet1!$P$3:$Q$6,2,TRUE),VLOOKUP(CE214,[1]Sheet1!$R$3:$S$6,2,TRUE))),0),INDEX([1]Sheet1!$I:$I,MATCH(CH214,[1]Sheet1!$A:$A,0)))</f>
        <v>2</v>
      </c>
      <c r="CL214" s="15">
        <f>INDEX([1]Sheet1!D:D,MATCH($CI214,[1]Sheet1!$A:$A,0))</f>
        <v>0</v>
      </c>
      <c r="CM214" s="15">
        <f>INDEX([1]Sheet1!E:E,MATCH($CI214,[1]Sheet1!$A:$A,0))</f>
        <v>1</v>
      </c>
      <c r="CN214" s="15">
        <f>INDEX([1]Sheet1!F:F,MATCH($CI214,[1]Sheet1!$A:$A,0))</f>
        <v>0</v>
      </c>
      <c r="CO214" s="15"/>
      <c r="CP214" s="16">
        <f>IF(COUNTA(CO214)&gt;0,MIN(MIN(SUMPRODUCT(CI214:CK214,CL214:CN214),INDEX([1]Sheet1!$H:$H,MATCH(CH214,[1]Sheet1!$A:$A,0)))+1,5),MIN(SUMPRODUCT(CI214:CK214,CL214:CN214),INDEX([1]Sheet1!$H:$H,MATCH(CH214,[1]Sheet1!$A:$A,0))))</f>
        <v>1</v>
      </c>
      <c r="CQ214" s="17" t="e">
        <f>SUMIFS([1]Rubric!Y:Y,[1]Rubric!V:V,BN214,[1]Rubric!W:W,P214)</f>
        <v>#VALUE!</v>
      </c>
      <c r="CR214" s="17" t="e">
        <f>INDEX([1]Rubric!D:D,MATCH(BP214,[1]Rubric!#REF!,0))</f>
        <v>#REF!</v>
      </c>
      <c r="CS214" s="17" t="e">
        <f>INDEX([1]Rubric!E:E,MATCH(Q214,[1]Rubric!#REF!,0))</f>
        <v>#REF!</v>
      </c>
      <c r="CT214" s="18" t="e">
        <f>SUM(CQ214:CS214)*[1]Rubric!$A$3</f>
        <v>#VALUE!</v>
      </c>
      <c r="CU214" s="29"/>
    </row>
    <row r="215" spans="1:99" ht="409.5" x14ac:dyDescent="0.25">
      <c r="A215">
        <v>214</v>
      </c>
      <c r="B215" s="21" t="s">
        <v>2812</v>
      </c>
      <c r="C215" t="str">
        <f t="shared" si="17"/>
        <v>214 - BrowserStack</v>
      </c>
      <c r="D215">
        <v>0</v>
      </c>
      <c r="E215" t="s">
        <v>2813</v>
      </c>
      <c r="F215" s="1" t="s">
        <v>2814</v>
      </c>
      <c r="G215" s="1" t="str">
        <f>IFERROR(INDEX([1]Apollo!$C$2:$R$2344,MATCH($C215,[1]Apollo!$B$2:$B$2344,0),MATCH(G$1,[1]Apollo!$C$1:$R$1,0)),"")</f>
        <v/>
      </c>
      <c r="H215" s="1"/>
      <c r="I215" s="1" t="str">
        <f>IFERROR(INDEX([1]Apollo!$C$2:$R$2344,MATCH($C215,[1]Apollo!$B$2:$B$2344,0),MATCH(I$1,[1]Apollo!$C$1:$R$1,0)),"")</f>
        <v/>
      </c>
      <c r="J215" t="s">
        <v>2815</v>
      </c>
      <c r="K215" s="1" t="str">
        <f>IFERROR(INDEX([1]Apollo!$C$2:$R$2344,MATCH($C215,[1]Apollo!$B$2:$B$2344,0),MATCH(K$1,[1]Apollo!$C$1:$R$1,0)),"")</f>
        <v/>
      </c>
      <c r="L215" s="1" t="str">
        <f>IFERROR(INDEX([1]Apollo!$C$2:$R$2344,MATCH($C215,[1]Apollo!$B$2:$B$2344,0),MATCH(L$1,[1]Apollo!$C$1:$R$1,0)),"")</f>
        <v/>
      </c>
      <c r="M215" s="1" t="s">
        <v>2816</v>
      </c>
      <c r="N215" s="1" t="s">
        <v>2817</v>
      </c>
      <c r="O215" s="1" t="str">
        <f>IFERROR(INDEX([1]Apollo!$C$2:$R$2344,MATCH($C215,[1]Apollo!$B$2:$B$2344,0),MATCH(O$1,[1]Apollo!$C$1:$R$1,0)),"")</f>
        <v/>
      </c>
      <c r="P215" s="1">
        <v>3</v>
      </c>
      <c r="Q215" s="1">
        <v>4</v>
      </c>
      <c r="R215" s="12">
        <v>3087</v>
      </c>
      <c r="S215" s="12">
        <v>2509</v>
      </c>
      <c r="T215" s="13">
        <v>40787</v>
      </c>
      <c r="U215" t="s">
        <v>99</v>
      </c>
      <c r="V215" s="1" t="str">
        <f>IFERROR(INDEX([1]Apollo!$C$2:$R$2344,MATCH($C215,[1]Apollo!$B$2:$B$2344,0),MATCH(V$1,[1]Apollo!$C$1:$R$1,0)),"")</f>
        <v/>
      </c>
      <c r="W215" t="s">
        <v>165</v>
      </c>
      <c r="X215" s="1" t="str">
        <f>IFERROR(INDEX([1]Apollo!$C$2:$R$2344,MATCH($C215,[1]Apollo!$B$2:$B$2344,0),MATCH(X$1,[1]Apollo!$C$1:$R$1,0)),"")</f>
        <v/>
      </c>
      <c r="Y215" s="1" t="str">
        <f>IFERROR(INDEX([1]Apollo!$C$2:$R$2344,MATCH($C215,[1]Apollo!$B$2:$B$2344,0),MATCH(Y$1,[1]Apollo!$C$1:$R$1,0)),"")</f>
        <v/>
      </c>
      <c r="Z215" s="1" t="str">
        <f>IFERROR(INDEX([1]Apollo!$C$2:$R$2344,MATCH($C215,[1]Apollo!$B$2:$B$2344,0),MATCH(Z$1,[1]Apollo!$C$1:$R$1,0)),"")</f>
        <v/>
      </c>
      <c r="AA215" s="2" t="str">
        <f>IFERROR(INDEX([1]Apollo!$C$2:$R$2344,MATCH($C215,[1]Apollo!$B$2:$B$2344,0),MATCH(AA$1,[1]Apollo!$C$1:$R$1,0)),"")</f>
        <v/>
      </c>
      <c r="AB215" s="3" t="str">
        <f>IFERROR(INDEX([1]Apollo!$C$2:$R$2344,MATCH($C215,[1]Apollo!$B$2:$B$2344,0),MATCH(AB$1,[1]Apollo!$C$1:$R$1,0)),"")</f>
        <v/>
      </c>
      <c r="AC215" t="s">
        <v>2818</v>
      </c>
      <c r="AD215" s="1" t="str">
        <f>IFERROR(INDEX([1]Apollo!$C$2:$R$2344,MATCH($C215,[1]Apollo!$B$2:$B$2344,0),MATCH(AD$1,[1]Apollo!$C$1:$R$1,0)),"")</f>
        <v/>
      </c>
      <c r="AE215" s="14" t="s">
        <v>2819</v>
      </c>
      <c r="AF215" s="1" t="s">
        <v>168</v>
      </c>
      <c r="AG215" s="1" t="s">
        <v>169</v>
      </c>
      <c r="AH215" s="1"/>
      <c r="AI215" s="1"/>
      <c r="AJ215" s="14" t="s">
        <v>2820</v>
      </c>
      <c r="AK215" s="1" t="s">
        <v>149</v>
      </c>
      <c r="AL215" s="1" t="s">
        <v>2821</v>
      </c>
      <c r="AM215" s="1" t="s">
        <v>151</v>
      </c>
      <c r="AN215" s="1" t="s">
        <v>106</v>
      </c>
      <c r="AO215" s="1" t="s">
        <v>279</v>
      </c>
      <c r="AP215" s="1" t="s">
        <v>219</v>
      </c>
      <c r="AQ215" s="1" t="e">
        <f>AE215=#REF!</f>
        <v>#REF!</v>
      </c>
      <c r="AR215" t="s">
        <v>2822</v>
      </c>
      <c r="AS215" s="1" t="str">
        <f>IFERROR(INDEX([1]Apollo!$C$2:$R$2344,MATCH($C215,[1]Apollo!$B$2:$B$2344,0),MATCH(AS$1,[1]Apollo!$C$1:$R$1,0)),"")</f>
        <v/>
      </c>
      <c r="AT215" s="1" t="str">
        <f t="shared" si="18"/>
        <v>https://www.linkedin.com/company/browserstack</v>
      </c>
      <c r="AU215" s="1" t="str">
        <f t="shared" si="19"/>
        <v>https://www.linkedin.com/company/browserstack/insights</v>
      </c>
      <c r="AV215" t="s">
        <v>174</v>
      </c>
      <c r="AW215" s="1">
        <v>1200</v>
      </c>
      <c r="AX215" s="1" t="str">
        <f>VLOOKUP(AW215,[1]Sheet1!$K$1:$L$4,2,TRUE)</f>
        <v>&lt;10,000</v>
      </c>
      <c r="AY215" t="s">
        <v>114</v>
      </c>
      <c r="AZ215" t="s">
        <v>113</v>
      </c>
      <c r="BA215" s="23">
        <f>INDEX('[1]Glassdoor Scores'!C:C,MATCH($A215,'[1]Glassdoor Scores'!$A:$A,0))</f>
        <v>3.7</v>
      </c>
      <c r="BB215" t="str">
        <f>INDEX('[1]Glassdoor Scores'!B:B,MATCH($A215,'[1]Glassdoor Scores'!$A:$A,0))</f>
        <v>Wealth Enhancement Group</v>
      </c>
      <c r="BC215">
        <f>INDEX('[1]Glassdoor Scores'!D:D,MATCH($A215,'[1]Glassdoor Scores'!$A:$A,0))</f>
        <v>240</v>
      </c>
      <c r="BD215">
        <f>INDEX('[1]Glassdoor Scores'!E:E,MATCH($A215,'[1]Glassdoor Scores'!$A:$A,0))</f>
        <v>3.5</v>
      </c>
      <c r="BE215">
        <f>INDEX('[1]Glassdoor Scores'!F:F,MATCH($A215,'[1]Glassdoor Scores'!$A:$A,0))</f>
        <v>3.3</v>
      </c>
      <c r="BF215" s="17">
        <f>INDEX('[1]Glassdoor Scores'!G:G,MATCH($A215,'[1]Glassdoor Scores'!$A:$A,0))</f>
        <v>3.6</v>
      </c>
      <c r="BG215" s="17">
        <f>INDEX('[1]Glassdoor Scores'!H:H,MATCH($A215,'[1]Glassdoor Scores'!$A:$A,0))</f>
        <v>0.76</v>
      </c>
      <c r="BH215" t="e">
        <f>BA215&lt;#REF!</f>
        <v>#REF!</v>
      </c>
      <c r="BI215" t="e">
        <f>BB215&gt;#REF!</f>
        <v>#REF!</v>
      </c>
      <c r="BJ215" t="e">
        <f>BC215&gt;#REF!</f>
        <v>#REF!</v>
      </c>
      <c r="BK215" t="e">
        <f>BD215&gt;#REF!</f>
        <v>#REF!</v>
      </c>
      <c r="BL215" t="e">
        <f>BE215&gt;#REF!</f>
        <v>#REF!</v>
      </c>
      <c r="BM215" t="e">
        <f>BF215&gt;#REF!</f>
        <v>#REF!</v>
      </c>
      <c r="BN215" t="s">
        <v>440</v>
      </c>
      <c r="BO215" s="1" t="s">
        <v>2823</v>
      </c>
      <c r="BP215">
        <v>5</v>
      </c>
      <c r="BQ215">
        <v>0</v>
      </c>
      <c r="BR215" s="1" t="s">
        <v>2824</v>
      </c>
      <c r="BS215" t="s">
        <v>2825</v>
      </c>
      <c r="BT215" s="1" t="s">
        <v>2826</v>
      </c>
      <c r="BU215" s="1"/>
      <c r="BV215" s="1"/>
      <c r="BW215" s="1"/>
      <c r="BX215" s="1"/>
      <c r="BY215" s="1"/>
      <c r="BZ215" s="1"/>
      <c r="CA215" s="1"/>
      <c r="CB215" s="1">
        <v>63</v>
      </c>
      <c r="CC215" s="6">
        <v>-0.42</v>
      </c>
      <c r="CD215" s="1">
        <v>1806</v>
      </c>
      <c r="CE215" s="6">
        <v>-0.02</v>
      </c>
      <c r="CF215" s="6">
        <f t="shared" si="20"/>
        <v>3.4883720930232558E-2</v>
      </c>
      <c r="CG215" s="7">
        <f t="shared" si="22"/>
        <v>1.5049999999999999</v>
      </c>
      <c r="CH215" s="1">
        <v>8</v>
      </c>
      <c r="CI215">
        <f>IFERROR(IF(AX215=[1]Sheet1!$L$2,VLOOKUP(CB215,[1]Sheet1!$X$3:$Y$7,2,TRUE),IF(AX215=[1]Sheet1!$L$3,VLOOKUP(CB215,[1]Sheet1!$Z$3:$AA$7,2,TRUE),VLOOKUP(CB215,[1]Sheet1!$AB$3:$AC$7,2,TRUE))),0)</f>
        <v>3</v>
      </c>
      <c r="CJ215" s="1">
        <f>IFERROR(VLOOKUP(CC215,[1]Sheet1!$U$3:$V$7,2,TRUE),0)</f>
        <v>0</v>
      </c>
      <c r="CK215" s="1">
        <f>MIN(IFERROR(IF(AX215=[1]Sheet1!$L$2,VLOOKUP(CE215,[1]Sheet1!$N$3:$O$7,2,TRUE),IF(AX215=[1]Sheet1!$L$3,VLOOKUP(CE215,[1]Sheet1!$P$3:$Q$6,2,TRUE),VLOOKUP(CE215,[1]Sheet1!$R$3:$S$6,2,TRUE))),0),INDEX([1]Sheet1!$I:$I,MATCH(CH215,[1]Sheet1!$A:$A,0)))</f>
        <v>2</v>
      </c>
      <c r="CL215" s="15">
        <f>INDEX([1]Sheet1!D:D,MATCH($CI215,[1]Sheet1!$A:$A,0))</f>
        <v>0</v>
      </c>
      <c r="CM215" s="15">
        <f>INDEX([1]Sheet1!E:E,MATCH($CI215,[1]Sheet1!$A:$A,0))</f>
        <v>0</v>
      </c>
      <c r="CN215" s="15">
        <f>INDEX([1]Sheet1!F:F,MATCH($CI215,[1]Sheet1!$A:$A,0))</f>
        <v>0</v>
      </c>
      <c r="CO215" s="15"/>
      <c r="CP215" s="16">
        <f>IF(COUNTA(CO215)&gt;0,MIN(MIN(SUMPRODUCT(CI215:CK215,CL215:CN215),INDEX([1]Sheet1!$H:$H,MATCH(CH215,[1]Sheet1!$A:$A,0)))+1,5),MIN(SUMPRODUCT(CI215:CK215,CL215:CN215),INDEX([1]Sheet1!$H:$H,MATCH(CH215,[1]Sheet1!$A:$A,0))))</f>
        <v>0</v>
      </c>
      <c r="CQ215" s="17" t="e">
        <f>SUMIFS([1]Rubric!Y:Y,[1]Rubric!V:V,BN215,[1]Rubric!W:W,P215)</f>
        <v>#VALUE!</v>
      </c>
      <c r="CR215" s="17" t="e">
        <f>INDEX([1]Rubric!D:D,MATCH(BP215,[1]Rubric!#REF!,0))</f>
        <v>#REF!</v>
      </c>
      <c r="CS215" s="17" t="e">
        <f>INDEX([1]Rubric!E:E,MATCH(Q215,[1]Rubric!#REF!,0))</f>
        <v>#REF!</v>
      </c>
      <c r="CT215" s="18" t="e">
        <f>SUM(CQ215:CS215)*[1]Rubric!$A$3</f>
        <v>#VALUE!</v>
      </c>
      <c r="CU215" s="29"/>
    </row>
    <row r="216" spans="1:99" ht="409.5" x14ac:dyDescent="0.25">
      <c r="A216">
        <v>215</v>
      </c>
      <c r="B216" s="21" t="s">
        <v>2827</v>
      </c>
      <c r="C216" t="str">
        <f t="shared" si="17"/>
        <v>215 - Myridius (RCG Global Services)</v>
      </c>
      <c r="D216">
        <v>0</v>
      </c>
      <c r="E216" t="s">
        <v>2828</v>
      </c>
      <c r="F216" s="1" t="s">
        <v>2829</v>
      </c>
      <c r="G216" s="1" t="str">
        <f>IFERROR(INDEX([1]Apollo!$C$2:$R$2344,MATCH($C216,[1]Apollo!$B$2:$B$2344,0),MATCH(G$1,[1]Apollo!$C$1:$R$1,0)),"")</f>
        <v/>
      </c>
      <c r="H216" s="1" t="s">
        <v>885</v>
      </c>
      <c r="I216" s="1" t="str">
        <f>IFERROR(INDEX([1]Apollo!$C$2:$R$2344,MATCH($C216,[1]Apollo!$B$2:$B$2344,0),MATCH(I$1,[1]Apollo!$C$1:$R$1,0)),"")</f>
        <v/>
      </c>
      <c r="J216" t="s">
        <v>2830</v>
      </c>
      <c r="K216" s="1" t="str">
        <f>IFERROR(INDEX([1]Apollo!$C$2:$R$2344,MATCH($C216,[1]Apollo!$B$2:$B$2344,0),MATCH(K$1,[1]Apollo!$C$1:$R$1,0)),"")</f>
        <v/>
      </c>
      <c r="L216" s="1" t="str">
        <f>IFERROR(INDEX([1]Apollo!$C$2:$R$2344,MATCH($C216,[1]Apollo!$B$2:$B$2344,0),MATCH(L$1,[1]Apollo!$C$1:$R$1,0)),"")</f>
        <v/>
      </c>
      <c r="M216" s="1" t="s">
        <v>2831</v>
      </c>
      <c r="N216" s="1" t="s">
        <v>2832</v>
      </c>
      <c r="O216" s="1" t="str">
        <f>IFERROR(INDEX([1]Apollo!$C$2:$R$2344,MATCH($C216,[1]Apollo!$B$2:$B$2344,0),MATCH(O$1,[1]Apollo!$C$1:$R$1,0)),"")</f>
        <v/>
      </c>
      <c r="P216" s="1">
        <v>3</v>
      </c>
      <c r="Q216" s="1">
        <v>2</v>
      </c>
      <c r="R216" s="12">
        <v>291167</v>
      </c>
      <c r="S216" s="12">
        <v>275247</v>
      </c>
      <c r="T216" s="13">
        <v>27030</v>
      </c>
      <c r="U216" t="s">
        <v>188</v>
      </c>
      <c r="V216" s="1" t="str">
        <f>IFERROR(INDEX([1]Apollo!$C$2:$R$2344,MATCH($C216,[1]Apollo!$B$2:$B$2344,0),MATCH(V$1,[1]Apollo!$C$1:$R$1,0)),"")</f>
        <v/>
      </c>
      <c r="W216" t="s">
        <v>165</v>
      </c>
      <c r="X216" s="1" t="str">
        <f>IFERROR(INDEX([1]Apollo!$C$2:$R$2344,MATCH($C216,[1]Apollo!$B$2:$B$2344,0),MATCH(X$1,[1]Apollo!$C$1:$R$1,0)),"")</f>
        <v/>
      </c>
      <c r="Y216" s="1" t="str">
        <f>IFERROR(INDEX([1]Apollo!$C$2:$R$2344,MATCH($C216,[1]Apollo!$B$2:$B$2344,0),MATCH(Y$1,[1]Apollo!$C$1:$R$1,0)),"")</f>
        <v/>
      </c>
      <c r="Z216" s="1" t="str">
        <f>IFERROR(INDEX([1]Apollo!$C$2:$R$2344,MATCH($C216,[1]Apollo!$B$2:$B$2344,0),MATCH(Z$1,[1]Apollo!$C$1:$R$1,0)),"")</f>
        <v/>
      </c>
      <c r="AA216" s="2" t="str">
        <f>IFERROR(INDEX([1]Apollo!$C$2:$R$2344,MATCH($C216,[1]Apollo!$B$2:$B$2344,0),MATCH(AA$1,[1]Apollo!$C$1:$R$1,0)),"")</f>
        <v/>
      </c>
      <c r="AB216" s="3" t="str">
        <f>IFERROR(INDEX([1]Apollo!$C$2:$R$2344,MATCH($C216,[1]Apollo!$B$2:$B$2344,0),MATCH(AB$1,[1]Apollo!$C$1:$R$1,0)),"")</f>
        <v/>
      </c>
      <c r="AC216" t="s">
        <v>2833</v>
      </c>
      <c r="AD216" s="1" t="str">
        <f>IFERROR(INDEX([1]Apollo!$C$2:$R$2344,MATCH($C216,[1]Apollo!$B$2:$B$2344,0),MATCH(AD$1,[1]Apollo!$C$1:$R$1,0)),"")</f>
        <v/>
      </c>
      <c r="AE216" s="14" t="s">
        <v>2834</v>
      </c>
      <c r="AF216" s="1" t="s">
        <v>1658</v>
      </c>
      <c r="AG216" s="1" t="s">
        <v>169</v>
      </c>
      <c r="AH216" s="1"/>
      <c r="AI216" s="1"/>
      <c r="AJ216" s="14" t="s">
        <v>2834</v>
      </c>
      <c r="AK216" s="1" t="s">
        <v>2120</v>
      </c>
      <c r="AL216" s="1" t="s">
        <v>106</v>
      </c>
      <c r="AM216" s="1" t="s">
        <v>1258</v>
      </c>
      <c r="AN216" s="1" t="s">
        <v>360</v>
      </c>
      <c r="AO216" s="1" t="s">
        <v>245</v>
      </c>
      <c r="AP216" s="1" t="s">
        <v>2123</v>
      </c>
      <c r="AQ216" s="1" t="e">
        <f>AE216=#REF!</f>
        <v>#REF!</v>
      </c>
      <c r="AR216" t="s">
        <v>2835</v>
      </c>
      <c r="AS216" s="1" t="str">
        <f>IFERROR(INDEX([1]Apollo!$C$2:$R$2344,MATCH($C216,[1]Apollo!$B$2:$B$2344,0),MATCH(AS$1,[1]Apollo!$C$1:$R$1,0)),"")</f>
        <v/>
      </c>
      <c r="AT216" s="1" t="str">
        <f t="shared" si="18"/>
        <v>https://linkedin.com/company/rcg-global-services</v>
      </c>
      <c r="AU216" s="1" t="str">
        <f t="shared" si="19"/>
        <v>https://linkedin.com/company/rcg-global-services/insights</v>
      </c>
      <c r="AV216" t="s">
        <v>112</v>
      </c>
      <c r="AW216" s="1">
        <v>945</v>
      </c>
      <c r="AX216" s="1" t="str">
        <f>VLOOKUP(AW216,[1]Sheet1!$K$1:$L$4,2,TRUE)</f>
        <v>&lt;10,000</v>
      </c>
      <c r="AY216" t="s">
        <v>114</v>
      </c>
      <c r="AZ216" t="s">
        <v>114</v>
      </c>
      <c r="BA216" s="4">
        <f>INDEX('[1]Glassdoor Scores'!C:C,MATCH($A216,'[1]Glassdoor Scores'!$A:$A,0))</f>
        <v>3.8</v>
      </c>
      <c r="BB216" t="str">
        <f>INDEX('[1]Glassdoor Scores'!B:B,MATCH($A216,'[1]Glassdoor Scores'!$A:$A,0))</f>
        <v>Okta</v>
      </c>
      <c r="BC216">
        <f>INDEX('[1]Glassdoor Scores'!D:D,MATCH($A216,'[1]Glassdoor Scores'!$A:$A,0))</f>
        <v>2900</v>
      </c>
      <c r="BD216">
        <f>INDEX('[1]Glassdoor Scores'!E:E,MATCH($A216,'[1]Glassdoor Scores'!$A:$A,0))</f>
        <v>3.4</v>
      </c>
      <c r="BE216">
        <f>INDEX('[1]Glassdoor Scores'!F:F,MATCH($A216,'[1]Glassdoor Scores'!$A:$A,0))</f>
        <v>3.4</v>
      </c>
      <c r="BF216" s="5">
        <f>INDEX('[1]Glassdoor Scores'!G:G,MATCH($A216,'[1]Glassdoor Scores'!$A:$A,0))</f>
        <v>3.7</v>
      </c>
      <c r="BG216" s="5">
        <f>INDEX('[1]Glassdoor Scores'!H:H,MATCH($A216,'[1]Glassdoor Scores'!$A:$A,0))</f>
        <v>0.72</v>
      </c>
      <c r="BH216" t="e">
        <f>BA216&lt;#REF!</f>
        <v>#REF!</v>
      </c>
      <c r="BI216" t="e">
        <f>BB216&gt;#REF!</f>
        <v>#REF!</v>
      </c>
      <c r="BJ216" t="e">
        <f>BC216&gt;#REF!</f>
        <v>#REF!</v>
      </c>
      <c r="BK216" t="e">
        <f>BD216&gt;#REF!</f>
        <v>#REF!</v>
      </c>
      <c r="BL216" t="e">
        <f>BE216&gt;#REF!</f>
        <v>#REF!</v>
      </c>
      <c r="BM216" t="e">
        <f>BF216&gt;#REF!</f>
        <v>#REF!</v>
      </c>
      <c r="BN216" t="s">
        <v>175</v>
      </c>
      <c r="BO216" s="1" t="s">
        <v>2836</v>
      </c>
      <c r="BP216">
        <v>4</v>
      </c>
      <c r="BQ216" t="s">
        <v>1288</v>
      </c>
      <c r="BR216" s="1" t="s">
        <v>2837</v>
      </c>
      <c r="BS216" t="s">
        <v>2838</v>
      </c>
      <c r="BT216" s="1" t="s">
        <v>2839</v>
      </c>
      <c r="BU216" s="1"/>
      <c r="BV216" s="1"/>
      <c r="BW216" s="1"/>
      <c r="BX216" s="1"/>
      <c r="BY216" s="1"/>
      <c r="BZ216" s="1"/>
      <c r="CA216" s="1"/>
      <c r="CB216" s="30">
        <v>5</v>
      </c>
      <c r="CC216" s="6" t="s">
        <v>480</v>
      </c>
      <c r="CD216" s="1">
        <v>943</v>
      </c>
      <c r="CE216" s="6">
        <v>0</v>
      </c>
      <c r="CF216" s="6">
        <f t="shared" si="20"/>
        <v>5.3022269353128317E-3</v>
      </c>
      <c r="CG216" s="7">
        <f t="shared" si="22"/>
        <v>0.99788359788359793</v>
      </c>
      <c r="CH216" s="1">
        <v>4</v>
      </c>
      <c r="CI216">
        <f>IFERROR(IF(AX216=[1]Sheet1!$L$2,VLOOKUP(CB216,[1]Sheet1!$X$3:$Y$7,2,TRUE),IF(AX216=[1]Sheet1!$L$3,VLOOKUP(CB216,[1]Sheet1!$Z$3:$AA$7,2,TRUE),VLOOKUP(CB216,[1]Sheet1!$AB$3:$AC$7,2,TRUE))),0)</f>
        <v>1</v>
      </c>
      <c r="CJ216" s="1">
        <f>IFERROR(VLOOKUP(CC216,[1]Sheet1!$U$3:$V$7,2,TRUE),0)</f>
        <v>0</v>
      </c>
      <c r="CK216" s="1">
        <f>MIN(IFERROR(IF(AX216=[1]Sheet1!$L$2,VLOOKUP(CE216,[1]Sheet1!$N$3:$O$7,2,TRUE),IF(AX216=[1]Sheet1!$L$3,VLOOKUP(CE216,[1]Sheet1!$P$3:$Q$6,2,TRUE),VLOOKUP(CE216,[1]Sheet1!$R$3:$S$6,2,TRUE))),0),INDEX([1]Sheet1!$I:$I,MATCH(CH216,[1]Sheet1!$A:$A,0)))</f>
        <v>2</v>
      </c>
      <c r="CL216" s="15">
        <f>INDEX([1]Sheet1!D:D,MATCH($CI216,[1]Sheet1!$A:$A,0))</f>
        <v>0</v>
      </c>
      <c r="CM216" s="15">
        <f>INDEX([1]Sheet1!E:E,MATCH($CI216,[1]Sheet1!$A:$A,0))</f>
        <v>0.33333333333333331</v>
      </c>
      <c r="CN216" s="15">
        <f>INDEX([1]Sheet1!F:F,MATCH($CI216,[1]Sheet1!$A:$A,0))</f>
        <v>0.33333333333333331</v>
      </c>
      <c r="CO216" s="15"/>
      <c r="CP216" s="16">
        <f>IF(COUNTA(CO216)&gt;0,MIN(MIN(SUMPRODUCT(CI216:CK216,CL216:CN216),INDEX([1]Sheet1!$H:$H,MATCH(CH216,[1]Sheet1!$A:$A,0)))+1,5),MIN(SUMPRODUCT(CI216:CK216,CL216:CN216),INDEX([1]Sheet1!$H:$H,MATCH(CH216,[1]Sheet1!$A:$A,0))))</f>
        <v>0.66666666666666663</v>
      </c>
      <c r="CQ216" s="17" t="e">
        <f>SUMIFS([1]Rubric!Y:Y,[1]Rubric!V:V,BN216,[1]Rubric!W:W,P216)</f>
        <v>#VALUE!</v>
      </c>
      <c r="CR216" s="5" t="e">
        <f>INDEX([1]Rubric!D:D,MATCH(BP216,[1]Rubric!#REF!,0))</f>
        <v>#REF!</v>
      </c>
      <c r="CS216" s="5" t="e">
        <f>INDEX([1]Rubric!E:E,MATCH(Q216,[1]Rubric!#REF!,0))</f>
        <v>#REF!</v>
      </c>
      <c r="CT216" s="18" t="e">
        <f>SUM(CQ216:CS216)*[1]Rubric!$A$3</f>
        <v>#VALUE!</v>
      </c>
      <c r="CU216" s="29"/>
    </row>
    <row r="217" spans="1:99" ht="409.5" x14ac:dyDescent="0.25">
      <c r="A217">
        <v>216</v>
      </c>
      <c r="B217" s="21" t="s">
        <v>2840</v>
      </c>
      <c r="C217" t="str">
        <f t="shared" si="17"/>
        <v>216 - NEXA Lending</v>
      </c>
      <c r="D217">
        <v>0</v>
      </c>
      <c r="E217" t="s">
        <v>2841</v>
      </c>
      <c r="F217" s="1" t="s">
        <v>2842</v>
      </c>
      <c r="G217" s="1" t="str">
        <f>IFERROR(INDEX([1]Apollo!$C$2:$R$2344,MATCH($C217,[1]Apollo!$B$2:$B$2344,0),MATCH(G$1,[1]Apollo!$C$1:$R$1,0)),"")</f>
        <v/>
      </c>
      <c r="H217" s="1"/>
      <c r="I217" s="1" t="str">
        <f>IFERROR(INDEX([1]Apollo!$C$2:$R$2344,MATCH($C217,[1]Apollo!$B$2:$B$2344,0),MATCH(I$1,[1]Apollo!$C$1:$R$1,0)),"")</f>
        <v/>
      </c>
      <c r="J217" t="s">
        <v>2843</v>
      </c>
      <c r="K217" s="1" t="str">
        <f>IFERROR(INDEX([1]Apollo!$C$2:$R$2344,MATCH($C217,[1]Apollo!$B$2:$B$2344,0),MATCH(K$1,[1]Apollo!$C$1:$R$1,0)),"")</f>
        <v/>
      </c>
      <c r="L217" s="1" t="str">
        <f>IFERROR(INDEX([1]Apollo!$C$2:$R$2344,MATCH($C217,[1]Apollo!$B$2:$B$2344,0),MATCH(L$1,[1]Apollo!$C$1:$R$1,0)),"")</f>
        <v/>
      </c>
      <c r="M217" s="1" t="s">
        <v>2844</v>
      </c>
      <c r="N217" s="1" t="s">
        <v>2845</v>
      </c>
      <c r="O217" s="1" t="str">
        <f>IFERROR(INDEX([1]Apollo!$C$2:$R$2344,MATCH($C217,[1]Apollo!$B$2:$B$2344,0),MATCH(O$1,[1]Apollo!$C$1:$R$1,0)),"")</f>
        <v/>
      </c>
      <c r="P217" s="1">
        <v>2</v>
      </c>
      <c r="Q217" s="1">
        <v>1</v>
      </c>
      <c r="R217" s="12">
        <v>162935</v>
      </c>
      <c r="S217" s="12">
        <v>153385</v>
      </c>
      <c r="T217" s="13">
        <v>42736</v>
      </c>
      <c r="U217" t="s">
        <v>188</v>
      </c>
      <c r="V217" s="1" t="str">
        <f>IFERROR(INDEX([1]Apollo!$C$2:$R$2344,MATCH($C217,[1]Apollo!$B$2:$B$2344,0),MATCH(V$1,[1]Apollo!$C$1:$R$1,0)),"")</f>
        <v/>
      </c>
      <c r="W217" t="s">
        <v>231</v>
      </c>
      <c r="X217" s="1" t="str">
        <f>IFERROR(INDEX([1]Apollo!$C$2:$R$2344,MATCH($C217,[1]Apollo!$B$2:$B$2344,0),MATCH(X$1,[1]Apollo!$C$1:$R$1,0)),"")</f>
        <v/>
      </c>
      <c r="Y217" s="1" t="str">
        <f>IFERROR(INDEX([1]Apollo!$C$2:$R$2344,MATCH($C217,[1]Apollo!$B$2:$B$2344,0),MATCH(Y$1,[1]Apollo!$C$1:$R$1,0)),"")</f>
        <v/>
      </c>
      <c r="Z217" s="1" t="str">
        <f>IFERROR(INDEX([1]Apollo!$C$2:$R$2344,MATCH($C217,[1]Apollo!$B$2:$B$2344,0),MATCH(Z$1,[1]Apollo!$C$1:$R$1,0)),"")</f>
        <v/>
      </c>
      <c r="AA217" s="2" t="str">
        <f>IFERROR(INDEX([1]Apollo!$C$2:$R$2344,MATCH($C217,[1]Apollo!$B$2:$B$2344,0),MATCH(AA$1,[1]Apollo!$C$1:$R$1,0)),"")</f>
        <v/>
      </c>
      <c r="AB217" s="3" t="str">
        <f>IFERROR(INDEX([1]Apollo!$C$2:$R$2344,MATCH($C217,[1]Apollo!$B$2:$B$2344,0),MATCH(AB$1,[1]Apollo!$C$1:$R$1,0)),"")</f>
        <v/>
      </c>
      <c r="AC217" t="s">
        <v>2846</v>
      </c>
      <c r="AD217" s="1" t="str">
        <f>IFERROR(INDEX([1]Apollo!$C$2:$R$2344,MATCH($C217,[1]Apollo!$B$2:$B$2344,0),MATCH(AD$1,[1]Apollo!$C$1:$R$1,0)),"")</f>
        <v/>
      </c>
      <c r="AE217" s="14" t="s">
        <v>2847</v>
      </c>
      <c r="AF217" s="1" t="s">
        <v>476</v>
      </c>
      <c r="AG217" s="1" t="s">
        <v>169</v>
      </c>
      <c r="AH217" s="1"/>
      <c r="AI217" s="1"/>
      <c r="AJ217" s="14" t="s">
        <v>2848</v>
      </c>
      <c r="AK217" s="1" t="s">
        <v>311</v>
      </c>
      <c r="AL217" s="1" t="s">
        <v>106</v>
      </c>
      <c r="AM217" s="1" t="s">
        <v>840</v>
      </c>
      <c r="AN217" s="1" t="s">
        <v>1038</v>
      </c>
      <c r="AO217" s="1" t="s">
        <v>404</v>
      </c>
      <c r="AP217" s="1" t="s">
        <v>679</v>
      </c>
      <c r="AQ217" s="1" t="e">
        <f>AE217=#REF!</f>
        <v>#REF!</v>
      </c>
      <c r="AR217" t="s">
        <v>2849</v>
      </c>
      <c r="AS217" s="1" t="str">
        <f>IFERROR(INDEX([1]Apollo!$C$2:$R$2344,MATCH($C217,[1]Apollo!$B$2:$B$2344,0),MATCH(AS$1,[1]Apollo!$C$1:$R$1,0)),"")</f>
        <v/>
      </c>
      <c r="AT217" s="1" t="str">
        <f t="shared" si="18"/>
        <v>https://www.linkedin.com/company/nexa-mortgage/</v>
      </c>
      <c r="AU217" s="1" t="str">
        <f t="shared" si="19"/>
        <v>https://www.linkedin.com/company/nexa-mortgage//insights</v>
      </c>
      <c r="AV217" t="s">
        <v>174</v>
      </c>
      <c r="AW217" s="1">
        <v>1200</v>
      </c>
      <c r="AX217" s="1" t="str">
        <f>VLOOKUP(AW217,[1]Sheet1!$K$1:$L$4,2,TRUE)</f>
        <v>&lt;10,000</v>
      </c>
      <c r="AY217" t="s">
        <v>138</v>
      </c>
      <c r="AZ217" t="s">
        <v>113</v>
      </c>
      <c r="BA217" s="23">
        <f>INDEX('[1]Glassdoor Scores'!C:C,MATCH($A217,'[1]Glassdoor Scores'!$A:$A,0))</f>
        <v>4.4000000000000004</v>
      </c>
      <c r="BB217" t="str">
        <f>INDEX('[1]Glassdoor Scores'!B:B,MATCH($A217,'[1]Glassdoor Scores'!$A:$A,0))</f>
        <v>WSO2</v>
      </c>
      <c r="BC217">
        <f>INDEX('[1]Glassdoor Scores'!D:D,MATCH($A217,'[1]Glassdoor Scores'!$A:$A,0))</f>
        <v>650</v>
      </c>
      <c r="BD217">
        <f>INDEX('[1]Glassdoor Scores'!E:E,MATCH($A217,'[1]Glassdoor Scores'!$A:$A,0))</f>
        <v>4.2</v>
      </c>
      <c r="BE217">
        <f>INDEX('[1]Glassdoor Scores'!F:F,MATCH($A217,'[1]Glassdoor Scores'!$A:$A,0))</f>
        <v>4.0999999999999996</v>
      </c>
      <c r="BF217" s="17">
        <f>INDEX('[1]Glassdoor Scores'!G:G,MATCH($A217,'[1]Glassdoor Scores'!$A:$A,0))</f>
        <v>4.5</v>
      </c>
      <c r="BG217" s="17">
        <f>INDEX('[1]Glassdoor Scores'!H:H,MATCH($A217,'[1]Glassdoor Scores'!$A:$A,0))</f>
        <v>0.95</v>
      </c>
      <c r="BH217" t="e">
        <f>BA217&lt;#REF!</f>
        <v>#REF!</v>
      </c>
      <c r="BI217" t="e">
        <f>BB217&gt;#REF!</f>
        <v>#REF!</v>
      </c>
      <c r="BJ217" t="e">
        <f>BC217&gt;#REF!</f>
        <v>#REF!</v>
      </c>
      <c r="BK217" t="e">
        <f>BD217&gt;#REF!</f>
        <v>#REF!</v>
      </c>
      <c r="BL217" t="e">
        <f>BE217&gt;#REF!</f>
        <v>#REF!</v>
      </c>
      <c r="BM217" t="e">
        <f>BF217&gt;#REF!</f>
        <v>#REF!</v>
      </c>
      <c r="BN217" t="s">
        <v>115</v>
      </c>
      <c r="BO217" s="1" t="s">
        <v>2850</v>
      </c>
      <c r="BP217">
        <v>5</v>
      </c>
      <c r="BQ217">
        <v>0</v>
      </c>
      <c r="BR217" s="1" t="s">
        <v>2851</v>
      </c>
      <c r="BS217" t="s">
        <v>2852</v>
      </c>
      <c r="BT217" s="1" t="s">
        <v>2853</v>
      </c>
      <c r="BU217" s="1"/>
      <c r="BV217" s="1"/>
      <c r="BW217" s="1"/>
      <c r="BX217" s="1"/>
      <c r="BY217" s="1"/>
      <c r="BZ217" s="1"/>
      <c r="CA217" s="1"/>
      <c r="CB217" s="1">
        <v>7</v>
      </c>
      <c r="CC217" s="6">
        <v>-0.22</v>
      </c>
      <c r="CD217" s="1">
        <v>2349</v>
      </c>
      <c r="CE217" s="6">
        <v>0.05</v>
      </c>
      <c r="CF217" s="6">
        <f t="shared" si="20"/>
        <v>2.9799914857386121E-3</v>
      </c>
      <c r="CG217" s="7">
        <f t="shared" si="22"/>
        <v>1.9575</v>
      </c>
      <c r="CH217" s="1">
        <v>9</v>
      </c>
      <c r="CI217">
        <f>IFERROR(IF(AX217=[1]Sheet1!$L$2,VLOOKUP(CB217,[1]Sheet1!$X$3:$Y$7,2,TRUE),IF(AX217=[1]Sheet1!$L$3,VLOOKUP(CB217,[1]Sheet1!$Z$3:$AA$7,2,TRUE),VLOOKUP(CB217,[1]Sheet1!$AB$3:$AC$7,2,TRUE))),0)</f>
        <v>1</v>
      </c>
      <c r="CJ217" s="1">
        <f>IFERROR(VLOOKUP(CC217,[1]Sheet1!$U$3:$V$7,2,TRUE),0)</f>
        <v>1</v>
      </c>
      <c r="CK217" s="1">
        <f>MIN(IFERROR(IF(AX217=[1]Sheet1!$L$2,VLOOKUP(CE217,[1]Sheet1!$N$3:$O$7,2,TRUE),IF(AX217=[1]Sheet1!$L$3,VLOOKUP(CE217,[1]Sheet1!$P$3:$Q$6,2,TRUE),VLOOKUP(CE217,[1]Sheet1!$R$3:$S$6,2,TRUE))),0),INDEX([1]Sheet1!$I:$I,MATCH(CH217,[1]Sheet1!$A:$A,0)))</f>
        <v>4</v>
      </c>
      <c r="CL217" s="15">
        <f>INDEX([1]Sheet1!D:D,MATCH($CI217,[1]Sheet1!$A:$A,0))</f>
        <v>0</v>
      </c>
      <c r="CM217" s="15">
        <f>INDEX([1]Sheet1!E:E,MATCH($CI217,[1]Sheet1!$A:$A,0))</f>
        <v>0.33333333333333331</v>
      </c>
      <c r="CN217" s="15">
        <f>INDEX([1]Sheet1!F:F,MATCH($CI217,[1]Sheet1!$A:$A,0))</f>
        <v>0.33333333333333331</v>
      </c>
      <c r="CO217" s="15"/>
      <c r="CP217" s="16">
        <f>IF(COUNTA(CO217)&gt;0,MIN(MIN(SUMPRODUCT(CI217:CK217,CL217:CN217),INDEX([1]Sheet1!$H:$H,MATCH(CH217,[1]Sheet1!$A:$A,0)))+1,5),MIN(SUMPRODUCT(CI217:CK217,CL217:CN217),INDEX([1]Sheet1!$H:$H,MATCH(CH217,[1]Sheet1!$A:$A,0))))</f>
        <v>1.6666666666666665</v>
      </c>
      <c r="CQ217" s="17" t="e">
        <f>SUMIFS([1]Rubric!Y:Y,[1]Rubric!V:V,BN217,[1]Rubric!W:W,P217)</f>
        <v>#VALUE!</v>
      </c>
      <c r="CR217" s="17" t="e">
        <f>INDEX([1]Rubric!D:D,MATCH(BP217,[1]Rubric!#REF!,0))</f>
        <v>#REF!</v>
      </c>
      <c r="CS217" s="17" t="e">
        <f>INDEX([1]Rubric!E:E,MATCH(Q217,[1]Rubric!#REF!,0))</f>
        <v>#REF!</v>
      </c>
      <c r="CT217" s="18" t="e">
        <f>SUM(CQ217:CS217)*[1]Rubric!$A$3</f>
        <v>#VALUE!</v>
      </c>
      <c r="CU217" s="29"/>
    </row>
    <row r="218" spans="1:99" ht="409.5" x14ac:dyDescent="0.25">
      <c r="A218">
        <v>217</v>
      </c>
      <c r="B218" s="21" t="s">
        <v>2854</v>
      </c>
      <c r="C218" t="str">
        <f t="shared" si="17"/>
        <v>217 - G-P/Globalization Partners</v>
      </c>
      <c r="D218">
        <v>0</v>
      </c>
      <c r="E218" t="s">
        <v>2855</v>
      </c>
      <c r="F218" s="1" t="s">
        <v>2856</v>
      </c>
      <c r="G218" s="1" t="str">
        <f>IFERROR(INDEX([1]Apollo!$C$2:$R$2344,MATCH($C218,[1]Apollo!$B$2:$B$2344,0),MATCH(G$1,[1]Apollo!$C$1:$R$1,0)),"")</f>
        <v/>
      </c>
      <c r="H218" s="1" t="s">
        <v>2857</v>
      </c>
      <c r="I218" s="1" t="str">
        <f>IFERROR(INDEX([1]Apollo!$C$2:$R$2344,MATCH($C218,[1]Apollo!$B$2:$B$2344,0),MATCH(I$1,[1]Apollo!$C$1:$R$1,0)),"")</f>
        <v/>
      </c>
      <c r="J218" t="s">
        <v>1076</v>
      </c>
      <c r="K218" s="1" t="str">
        <f>IFERROR(INDEX([1]Apollo!$C$2:$R$2344,MATCH($C218,[1]Apollo!$B$2:$B$2344,0),MATCH(K$1,[1]Apollo!$C$1:$R$1,0)),"")</f>
        <v/>
      </c>
      <c r="L218" s="1" t="str">
        <f>IFERROR(INDEX([1]Apollo!$C$2:$R$2344,MATCH($C218,[1]Apollo!$B$2:$B$2344,0),MATCH(L$1,[1]Apollo!$C$1:$R$1,0)),"")</f>
        <v/>
      </c>
      <c r="M218" s="1" t="s">
        <v>2858</v>
      </c>
      <c r="N218" s="1" t="s">
        <v>2859</v>
      </c>
      <c r="O218" s="1" t="str">
        <f>IFERROR(INDEX([1]Apollo!$C$2:$R$2344,MATCH($C218,[1]Apollo!$B$2:$B$2344,0),MATCH(O$1,[1]Apollo!$C$1:$R$1,0)),"")</f>
        <v/>
      </c>
      <c r="P218" s="1">
        <v>3</v>
      </c>
      <c r="Q218" s="1">
        <v>1</v>
      </c>
      <c r="R218" s="12">
        <v>7230</v>
      </c>
      <c r="S218" s="12">
        <v>6146</v>
      </c>
      <c r="T218" s="13">
        <v>40909</v>
      </c>
      <c r="U218" t="s">
        <v>188</v>
      </c>
      <c r="V218" s="1" t="str">
        <f>IFERROR(INDEX([1]Apollo!$C$2:$R$2344,MATCH($C218,[1]Apollo!$B$2:$B$2344,0),MATCH(V$1,[1]Apollo!$C$1:$R$1,0)),"")</f>
        <v/>
      </c>
      <c r="W218" t="s">
        <v>165</v>
      </c>
      <c r="X218" s="1" t="str">
        <f>IFERROR(INDEX([1]Apollo!$C$2:$R$2344,MATCH($C218,[1]Apollo!$B$2:$B$2344,0),MATCH(X$1,[1]Apollo!$C$1:$R$1,0)),"")</f>
        <v/>
      </c>
      <c r="Y218" s="1" t="str">
        <f>IFERROR(INDEX([1]Apollo!$C$2:$R$2344,MATCH($C218,[1]Apollo!$B$2:$B$2344,0),MATCH(Y$1,[1]Apollo!$C$1:$R$1,0)),"")</f>
        <v/>
      </c>
      <c r="Z218" s="1" t="str">
        <f>IFERROR(INDEX([1]Apollo!$C$2:$R$2344,MATCH($C218,[1]Apollo!$B$2:$B$2344,0),MATCH(Z$1,[1]Apollo!$C$1:$R$1,0)),"")</f>
        <v/>
      </c>
      <c r="AA218" s="2" t="str">
        <f>IFERROR(INDEX([1]Apollo!$C$2:$R$2344,MATCH($C218,[1]Apollo!$B$2:$B$2344,0),MATCH(AA$1,[1]Apollo!$C$1:$R$1,0)),"")</f>
        <v/>
      </c>
      <c r="AB218" s="3" t="str">
        <f>IFERROR(INDEX([1]Apollo!$C$2:$R$2344,MATCH($C218,[1]Apollo!$B$2:$B$2344,0),MATCH(AB$1,[1]Apollo!$C$1:$R$1,0)),"")</f>
        <v/>
      </c>
      <c r="AC218" t="s">
        <v>2860</v>
      </c>
      <c r="AD218" s="1" t="str">
        <f>IFERROR(INDEX([1]Apollo!$C$2:$R$2344,MATCH($C218,[1]Apollo!$B$2:$B$2344,0),MATCH(AD$1,[1]Apollo!$C$1:$R$1,0)),"")</f>
        <v/>
      </c>
      <c r="AE218" s="14" t="s">
        <v>2861</v>
      </c>
      <c r="AF218" s="1" t="s">
        <v>168</v>
      </c>
      <c r="AG218" s="1" t="s">
        <v>169</v>
      </c>
      <c r="AH218" s="1"/>
      <c r="AI218" s="1"/>
      <c r="AJ218" s="14" t="s">
        <v>2862</v>
      </c>
      <c r="AK218" s="1" t="s">
        <v>170</v>
      </c>
      <c r="AL218" s="1" t="s">
        <v>235</v>
      </c>
      <c r="AM218" s="1" t="s">
        <v>235</v>
      </c>
      <c r="AN218" s="1" t="s">
        <v>106</v>
      </c>
      <c r="AO218" s="1" t="s">
        <v>106</v>
      </c>
      <c r="AP218" s="1" t="s">
        <v>172</v>
      </c>
      <c r="AQ218" s="1" t="e">
        <f>AE218=#REF!</f>
        <v>#REF!</v>
      </c>
      <c r="AR218" t="s">
        <v>2863</v>
      </c>
      <c r="AS218" s="1" t="str">
        <f>IFERROR(INDEX([1]Apollo!$C$2:$R$2344,MATCH($C218,[1]Apollo!$B$2:$B$2344,0),MATCH(AS$1,[1]Apollo!$C$1:$R$1,0)),"")</f>
        <v/>
      </c>
      <c r="AT218" s="1" t="str">
        <f t="shared" si="18"/>
        <v>https://www.linkedin.com/company/globalization-partners/</v>
      </c>
      <c r="AU218" s="1" t="str">
        <f t="shared" si="19"/>
        <v>https://www.linkedin.com/company/globalization-partners//insights</v>
      </c>
      <c r="AV218" t="s">
        <v>174</v>
      </c>
      <c r="AW218" s="1">
        <v>1300</v>
      </c>
      <c r="AX218" s="1" t="str">
        <f>VLOOKUP(AW218,[1]Sheet1!$K$1:$L$4,2,TRUE)</f>
        <v>&lt;10,000</v>
      </c>
      <c r="AY218" t="s">
        <v>114</v>
      </c>
      <c r="AZ218" t="s">
        <v>138</v>
      </c>
      <c r="BA218" s="23">
        <f>INDEX('[1]Glassdoor Scores'!C:C,MATCH($A218,'[1]Glassdoor Scores'!$A:$A,0))</f>
        <v>3.8</v>
      </c>
      <c r="BB218" t="str">
        <f>INDEX('[1]Glassdoor Scores'!B:B,MATCH($A218,'[1]Glassdoor Scores'!$A:$A,0))</f>
        <v>Verizon</v>
      </c>
      <c r="BC218">
        <f>INDEX('[1]Glassdoor Scores'!D:D,MATCH($A218,'[1]Glassdoor Scores'!$A:$A,0))</f>
        <v>35000</v>
      </c>
      <c r="BD218">
        <f>INDEX('[1]Glassdoor Scores'!E:E,MATCH($A218,'[1]Glassdoor Scores'!$A:$A,0))</f>
        <v>3.4</v>
      </c>
      <c r="BE218">
        <f>INDEX('[1]Glassdoor Scores'!F:F,MATCH($A218,'[1]Glassdoor Scores'!$A:$A,0))</f>
        <v>3.3</v>
      </c>
      <c r="BF218" s="17">
        <f>INDEX('[1]Glassdoor Scores'!G:G,MATCH($A218,'[1]Glassdoor Scores'!$A:$A,0))</f>
        <v>3.6</v>
      </c>
      <c r="BG218" s="17">
        <f>INDEX('[1]Glassdoor Scores'!H:H,MATCH($A218,'[1]Glassdoor Scores'!$A:$A,0))</f>
        <v>0.7</v>
      </c>
      <c r="BH218" t="e">
        <f>BA218&lt;#REF!</f>
        <v>#REF!</v>
      </c>
      <c r="BI218" t="e">
        <f>BB218&gt;#REF!</f>
        <v>#REF!</v>
      </c>
      <c r="BJ218" t="e">
        <f>BC218&gt;#REF!</f>
        <v>#REF!</v>
      </c>
      <c r="BK218" t="e">
        <f>BD218&gt;#REF!</f>
        <v>#REF!</v>
      </c>
      <c r="BL218" t="e">
        <f>BE218&gt;#REF!</f>
        <v>#REF!</v>
      </c>
      <c r="BM218" t="e">
        <f>BF218&gt;#REF!</f>
        <v>#REF!</v>
      </c>
      <c r="BN218" t="s">
        <v>175</v>
      </c>
      <c r="BO218" s="1" t="s">
        <v>2864</v>
      </c>
      <c r="BP218">
        <v>5</v>
      </c>
      <c r="BQ218">
        <v>0</v>
      </c>
      <c r="BR218" s="1" t="s">
        <v>2865</v>
      </c>
      <c r="BS218" t="s">
        <v>2866</v>
      </c>
      <c r="BT218" s="1" t="s">
        <v>2867</v>
      </c>
      <c r="BU218" s="1"/>
      <c r="BV218" s="1"/>
      <c r="BW218" s="1"/>
      <c r="BX218" s="1"/>
      <c r="BY218" s="1"/>
      <c r="BZ218" s="1"/>
      <c r="CA218" s="1"/>
      <c r="CB218" s="1">
        <v>44</v>
      </c>
      <c r="CC218" s="6">
        <v>-0.4</v>
      </c>
      <c r="CD218" s="1">
        <v>2118</v>
      </c>
      <c r="CE218" s="6">
        <v>-0.4</v>
      </c>
      <c r="CF218" s="6">
        <f t="shared" si="20"/>
        <v>2.0774315391879131E-2</v>
      </c>
      <c r="CG218" s="7">
        <f t="shared" si="22"/>
        <v>1.6292307692307693</v>
      </c>
      <c r="CH218" s="1">
        <v>8</v>
      </c>
      <c r="CI218">
        <f>IFERROR(IF(AX218=[1]Sheet1!$L$2,VLOOKUP(CB218,[1]Sheet1!$X$3:$Y$7,2,TRUE),IF(AX218=[1]Sheet1!$L$3,VLOOKUP(CB218,[1]Sheet1!$Z$3:$AA$7,2,TRUE),VLOOKUP(CB218,[1]Sheet1!$AB$3:$AC$7,2,TRUE))),0)</f>
        <v>3</v>
      </c>
      <c r="CJ218" s="1">
        <f>IFERROR(VLOOKUP(CC218,[1]Sheet1!$U$3:$V$7,2,TRUE),0)</f>
        <v>1</v>
      </c>
      <c r="CK218" s="1">
        <f>MIN(IFERROR(IF(AX218=[1]Sheet1!$L$2,VLOOKUP(CE218,[1]Sheet1!$N$3:$O$7,2,TRUE),IF(AX218=[1]Sheet1!$L$3,VLOOKUP(CE218,[1]Sheet1!$P$3:$Q$6,2,TRUE),VLOOKUP(CE218,[1]Sheet1!$R$3:$S$6,2,TRUE))),0),INDEX([1]Sheet1!$I:$I,MATCH(CH218,[1]Sheet1!$A:$A,0)))</f>
        <v>0</v>
      </c>
      <c r="CL218" s="15">
        <f>INDEX([1]Sheet1!D:D,MATCH($CI218,[1]Sheet1!$A:$A,0))</f>
        <v>0</v>
      </c>
      <c r="CM218" s="15">
        <f>INDEX([1]Sheet1!E:E,MATCH($CI218,[1]Sheet1!$A:$A,0))</f>
        <v>0</v>
      </c>
      <c r="CN218" s="15">
        <f>INDEX([1]Sheet1!F:F,MATCH($CI218,[1]Sheet1!$A:$A,0))</f>
        <v>0</v>
      </c>
      <c r="CO218" s="15"/>
      <c r="CP218" s="16">
        <f>IF(COUNTA(CO218)&gt;0,MIN(MIN(SUMPRODUCT(CI218:CK218,CL218:CN218),INDEX([1]Sheet1!$H:$H,MATCH(CH218,[1]Sheet1!$A:$A,0)))+1,5),MIN(SUMPRODUCT(CI218:CK218,CL218:CN218),INDEX([1]Sheet1!$H:$H,MATCH(CH218,[1]Sheet1!$A:$A,0))))</f>
        <v>0</v>
      </c>
      <c r="CQ218" s="17" t="e">
        <f>SUMIFS([1]Rubric!Y:Y,[1]Rubric!V:V,BN218,[1]Rubric!W:W,P218)</f>
        <v>#VALUE!</v>
      </c>
      <c r="CR218" s="17" t="e">
        <f>INDEX([1]Rubric!D:D,MATCH(BP218,[1]Rubric!#REF!,0))</f>
        <v>#REF!</v>
      </c>
      <c r="CS218" s="17" t="e">
        <f>INDEX([1]Rubric!E:E,MATCH(Q218,[1]Rubric!#REF!,0))</f>
        <v>#REF!</v>
      </c>
      <c r="CT218" s="18" t="e">
        <f>SUM(CQ218:CS218)*[1]Rubric!$A$3</f>
        <v>#VALUE!</v>
      </c>
      <c r="CU218" s="29"/>
    </row>
    <row r="219" spans="1:99" ht="409.5" x14ac:dyDescent="0.25">
      <c r="A219">
        <v>218</v>
      </c>
      <c r="B219" t="s">
        <v>2868</v>
      </c>
      <c r="C219" t="str">
        <f t="shared" si="17"/>
        <v>218 - Insperity</v>
      </c>
      <c r="D219">
        <v>0</v>
      </c>
      <c r="E219" t="s">
        <v>2869</v>
      </c>
      <c r="F219" s="1" t="s">
        <v>2870</v>
      </c>
      <c r="G219" s="1" t="str">
        <f>IFERROR(INDEX([1]Apollo!$C$2:$R$2344,MATCH($C219,[1]Apollo!$B$2:$B$2344,0),MATCH(G$1,[1]Apollo!$C$1:$R$1,0)),"")</f>
        <v/>
      </c>
      <c r="H219" s="1" t="s">
        <v>2871</v>
      </c>
      <c r="I219" s="1" t="str">
        <f>IFERROR(INDEX([1]Apollo!$C$2:$R$2344,MATCH($C219,[1]Apollo!$B$2:$B$2344,0),MATCH(I$1,[1]Apollo!$C$1:$R$1,0)),"")</f>
        <v/>
      </c>
      <c r="J219" t="s">
        <v>2872</v>
      </c>
      <c r="K219" s="1" t="str">
        <f>IFERROR(INDEX([1]Apollo!$C$2:$R$2344,MATCH($C219,[1]Apollo!$B$2:$B$2344,0),MATCH(K$1,[1]Apollo!$C$1:$R$1,0)),"")</f>
        <v/>
      </c>
      <c r="L219" s="1" t="str">
        <f>IFERROR(INDEX([1]Apollo!$C$2:$R$2344,MATCH($C219,[1]Apollo!$B$2:$B$2344,0),MATCH(L$1,[1]Apollo!$C$1:$R$1,0)),"")</f>
        <v/>
      </c>
      <c r="M219" s="1" t="s">
        <v>2873</v>
      </c>
      <c r="N219" s="1"/>
      <c r="O219" s="1" t="str">
        <f>IFERROR(INDEX([1]Apollo!$C$2:$R$2344,MATCH($C219,[1]Apollo!$B$2:$B$2344,0),MATCH(O$1,[1]Apollo!$C$1:$R$1,0)),"")</f>
        <v/>
      </c>
      <c r="P219" s="1">
        <v>2.5</v>
      </c>
      <c r="Q219" s="1">
        <v>1</v>
      </c>
      <c r="R219" s="12">
        <v>281224</v>
      </c>
      <c r="S219" s="12">
        <v>265919</v>
      </c>
      <c r="T219" s="13">
        <v>31413</v>
      </c>
      <c r="U219" t="s">
        <v>188</v>
      </c>
      <c r="V219" s="1" t="str">
        <f>IFERROR(INDEX([1]Apollo!$C$2:$R$2344,MATCH($C219,[1]Apollo!$B$2:$B$2344,0),MATCH(V$1,[1]Apollo!$C$1:$R$1,0)),"")</f>
        <v/>
      </c>
      <c r="W219" t="s">
        <v>100</v>
      </c>
      <c r="X219" s="1" t="str">
        <f>IFERROR(INDEX([1]Apollo!$C$2:$R$2344,MATCH($C219,[1]Apollo!$B$2:$B$2344,0),MATCH(X$1,[1]Apollo!$C$1:$R$1,0)),"")</f>
        <v/>
      </c>
      <c r="Y219" s="1" t="str">
        <f>IFERROR(INDEX([1]Apollo!$C$2:$R$2344,MATCH($C219,[1]Apollo!$B$2:$B$2344,0),MATCH(Y$1,[1]Apollo!$C$1:$R$1,0)),"")</f>
        <v/>
      </c>
      <c r="Z219" s="1" t="str">
        <f>IFERROR(INDEX([1]Apollo!$C$2:$R$2344,MATCH($C219,[1]Apollo!$B$2:$B$2344,0),MATCH(Z$1,[1]Apollo!$C$1:$R$1,0)),"")</f>
        <v/>
      </c>
      <c r="AA219" s="2" t="str">
        <f>IFERROR(INDEX([1]Apollo!$C$2:$R$2344,MATCH($C219,[1]Apollo!$B$2:$B$2344,0),MATCH(AA$1,[1]Apollo!$C$1:$R$1,0)),"")</f>
        <v/>
      </c>
      <c r="AB219" s="3" t="str">
        <f>IFERROR(INDEX([1]Apollo!$C$2:$R$2344,MATCH($C219,[1]Apollo!$B$2:$B$2344,0),MATCH(AB$1,[1]Apollo!$C$1:$R$1,0)),"")</f>
        <v/>
      </c>
      <c r="AC219" t="s">
        <v>2874</v>
      </c>
      <c r="AD219" s="1" t="str">
        <f>IFERROR(INDEX([1]Apollo!$C$2:$R$2344,MATCH($C219,[1]Apollo!$B$2:$B$2344,0),MATCH(AD$1,[1]Apollo!$C$1:$R$1,0)),"")</f>
        <v/>
      </c>
      <c r="AE219" s="14" t="s">
        <v>2875</v>
      </c>
      <c r="AF219" s="1" t="s">
        <v>2876</v>
      </c>
      <c r="AG219" s="1" t="s">
        <v>169</v>
      </c>
      <c r="AH219" s="1"/>
      <c r="AI219" s="1"/>
      <c r="AJ219" s="14" t="s">
        <v>2877</v>
      </c>
      <c r="AK219" s="1" t="s">
        <v>311</v>
      </c>
      <c r="AL219" s="1" t="s">
        <v>106</v>
      </c>
      <c r="AM219" s="1" t="s">
        <v>151</v>
      </c>
      <c r="AN219" s="1" t="s">
        <v>106</v>
      </c>
      <c r="AO219" s="1" t="s">
        <v>2878</v>
      </c>
      <c r="AP219" s="1" t="s">
        <v>2879</v>
      </c>
      <c r="AQ219" s="1" t="e">
        <f>AE219=#REF!</f>
        <v>#REF!</v>
      </c>
      <c r="AS219" s="1" t="str">
        <f>IFERROR(INDEX([1]Apollo!$C$2:$R$2344,MATCH($C219,[1]Apollo!$B$2:$B$2344,0),MATCH(AS$1,[1]Apollo!$C$1:$R$1,0)),"")</f>
        <v/>
      </c>
      <c r="AT219" s="1" t="str">
        <f t="shared" si="18"/>
        <v/>
      </c>
      <c r="AU219" s="1" t="str">
        <f t="shared" si="19"/>
        <v>/insights</v>
      </c>
      <c r="AV219" t="s">
        <v>174</v>
      </c>
      <c r="AW219" s="1" t="str">
        <f>IFERROR(INDEX([1]Apollo!$C$2:$R$2344,MATCH($C219,[1]Apollo!$B$2:$B$2344,0),MATCH(AW$1,[1]Apollo!$C$1:$R$1,0)),"")</f>
        <v/>
      </c>
      <c r="AX219" s="1" t="e">
        <f>VLOOKUP(AW219,[1]Sheet1!$K$1:$L$4,2,TRUE)</f>
        <v>#N/A</v>
      </c>
      <c r="AY219" t="s">
        <v>138</v>
      </c>
      <c r="AZ219" t="s">
        <v>114</v>
      </c>
      <c r="BA219" s="4">
        <f>INDEX('[1]Glassdoor Scores'!C:C,MATCH($A219,'[1]Glassdoor Scores'!$A:$A,0))</f>
        <v>3.9</v>
      </c>
      <c r="BB219" t="str">
        <f>INDEX('[1]Glassdoor Scores'!B:B,MATCH($A219,'[1]Glassdoor Scores'!$A:$A,0))</f>
        <v>Unqork</v>
      </c>
      <c r="BC219">
        <f>INDEX('[1]Glassdoor Scores'!D:D,MATCH($A219,'[1]Glassdoor Scores'!$A:$A,0))</f>
        <v>310</v>
      </c>
      <c r="BD219">
        <f>INDEX('[1]Glassdoor Scores'!E:E,MATCH($A219,'[1]Glassdoor Scores'!$A:$A,0))</f>
        <v>3.7</v>
      </c>
      <c r="BE219">
        <f>INDEX('[1]Glassdoor Scores'!F:F,MATCH($A219,'[1]Glassdoor Scores'!$A:$A,0))</f>
        <v>3.6</v>
      </c>
      <c r="BF219" s="5">
        <f>INDEX('[1]Glassdoor Scores'!G:G,MATCH($A219,'[1]Glassdoor Scores'!$A:$A,0))</f>
        <v>3.9</v>
      </c>
      <c r="BG219" s="5">
        <f>INDEX('[1]Glassdoor Scores'!H:H,MATCH($A219,'[1]Glassdoor Scores'!$A:$A,0))</f>
        <v>0.82</v>
      </c>
      <c r="BH219" t="e">
        <f>BA219&lt;#REF!</f>
        <v>#REF!</v>
      </c>
      <c r="BI219" t="e">
        <f>BB219&gt;#REF!</f>
        <v>#REF!</v>
      </c>
      <c r="BJ219" t="e">
        <f>BC219&gt;#REF!</f>
        <v>#REF!</v>
      </c>
      <c r="BK219" t="e">
        <f>BD219&gt;#REF!</f>
        <v>#REF!</v>
      </c>
      <c r="BL219" t="e">
        <f>BE219&gt;#REF!</f>
        <v>#REF!</v>
      </c>
      <c r="BM219" t="e">
        <f>BF219&gt;#REF!</f>
        <v>#REF!</v>
      </c>
      <c r="BN219" t="s">
        <v>175</v>
      </c>
      <c r="BO219" s="1" t="s">
        <v>2880</v>
      </c>
      <c r="BP219">
        <v>4</v>
      </c>
      <c r="BQ219" t="s">
        <v>1288</v>
      </c>
      <c r="BR219" s="1" t="s">
        <v>2881</v>
      </c>
      <c r="BS219" t="s">
        <v>2882</v>
      </c>
      <c r="BT219" s="1" t="s">
        <v>2883</v>
      </c>
      <c r="BU219" s="1"/>
      <c r="BV219" s="1"/>
      <c r="BW219" s="1"/>
      <c r="BX219" s="1"/>
      <c r="BY219" s="1"/>
      <c r="BZ219" s="1"/>
      <c r="CA219" s="1"/>
      <c r="CB219" s="1">
        <v>102</v>
      </c>
      <c r="CC219" s="6">
        <v>-0.19</v>
      </c>
      <c r="CD219" s="1">
        <v>3998</v>
      </c>
      <c r="CE219" s="6">
        <v>-0.02</v>
      </c>
      <c r="CF219" s="6">
        <f t="shared" si="20"/>
        <v>2.5512756378189096E-2</v>
      </c>
      <c r="CG219" s="7" t="e">
        <f t="shared" si="22"/>
        <v>#VALUE!</v>
      </c>
      <c r="CH219" s="1">
        <v>10</v>
      </c>
      <c r="CI219">
        <f>IFERROR(IF(AX219=[1]Sheet1!$L$2,VLOOKUP(CB219,[1]Sheet1!$X$3:$Y$7,2,TRUE),IF(AX219=[1]Sheet1!$L$3,VLOOKUP(CB219,[1]Sheet1!$Z$3:$AA$7,2,TRUE),VLOOKUP(CB219,[1]Sheet1!$AB$3:$AC$7,2,TRUE))),0)</f>
        <v>0</v>
      </c>
      <c r="CJ219" s="1">
        <f>IFERROR(VLOOKUP(CC219,[1]Sheet1!$U$3:$V$7,2,TRUE),0)</f>
        <v>1</v>
      </c>
      <c r="CK219" s="1">
        <f>MIN(IFERROR(IF(AX219=[1]Sheet1!$L$2,VLOOKUP(CE219,[1]Sheet1!$N$3:$O$7,2,TRUE),IF(AX219=[1]Sheet1!$L$3,VLOOKUP(CE219,[1]Sheet1!$P$3:$Q$6,2,TRUE),VLOOKUP(CE219,[1]Sheet1!$R$3:$S$6,2,TRUE))),0),INDEX([1]Sheet1!$I:$I,MATCH(CH219,[1]Sheet1!$A:$A,0)))</f>
        <v>0</v>
      </c>
      <c r="CL219" s="15" t="e">
        <f>INDEX([1]Sheet1!D:D,MATCH($CI219,[1]Sheet1!$A:$A,0))</f>
        <v>#N/A</v>
      </c>
      <c r="CM219" s="15" t="e">
        <f>INDEX([1]Sheet1!E:E,MATCH($CI219,[1]Sheet1!$A:$A,0))</f>
        <v>#N/A</v>
      </c>
      <c r="CN219" s="15" t="e">
        <f>INDEX([1]Sheet1!F:F,MATCH($CI219,[1]Sheet1!$A:$A,0))</f>
        <v>#N/A</v>
      </c>
      <c r="CO219" s="15"/>
      <c r="CP219" s="16" t="e">
        <f>MIN(SUMPRODUCT(CI219:CK219,CL219:CN219),INDEX([1]Sheet1!$H:$H,MATCH(CH219,[1]Sheet1!$A:$A,0)))</f>
        <v>#N/A</v>
      </c>
      <c r="CQ219" s="17" t="e">
        <f>SUMIFS([1]Rubric!Y:Y,[1]Rubric!V:V,BN219,[1]Rubric!W:W,P219)</f>
        <v>#VALUE!</v>
      </c>
      <c r="CR219" s="5" t="e">
        <f>INDEX([1]Rubric!D:D,MATCH(BP219,[1]Rubric!#REF!,0))</f>
        <v>#REF!</v>
      </c>
      <c r="CS219" s="5" t="e">
        <f>INDEX([1]Rubric!E:E,MATCH(Q219,[1]Rubric!#REF!,0))</f>
        <v>#REF!</v>
      </c>
      <c r="CT219" s="18" t="e">
        <f>SUM(CQ219:CS219)*[1]Rubric!$A$3</f>
        <v>#VALUE!</v>
      </c>
      <c r="CU219" s="29"/>
    </row>
    <row r="220" spans="1:99" ht="409.5" x14ac:dyDescent="0.25">
      <c r="A220">
        <v>219</v>
      </c>
      <c r="B220" s="21" t="s">
        <v>2884</v>
      </c>
      <c r="C220" t="str">
        <f t="shared" si="17"/>
        <v>219 - WP Engine</v>
      </c>
      <c r="D220">
        <v>0</v>
      </c>
      <c r="E220" t="s">
        <v>2885</v>
      </c>
      <c r="F220" s="1" t="s">
        <v>2886</v>
      </c>
      <c r="G220" s="1" t="str">
        <f>IFERROR(INDEX([1]Apollo!$C$2:$R$2344,MATCH($C220,[1]Apollo!$B$2:$B$2344,0),MATCH(G$1,[1]Apollo!$C$1:$R$1,0)),"")</f>
        <v/>
      </c>
      <c r="H220" s="1"/>
      <c r="I220" s="1" t="str">
        <f>IFERROR(INDEX([1]Apollo!$C$2:$R$2344,MATCH($C220,[1]Apollo!$B$2:$B$2344,0),MATCH(I$1,[1]Apollo!$C$1:$R$1,0)),"")</f>
        <v/>
      </c>
      <c r="J220" t="s">
        <v>415</v>
      </c>
      <c r="K220" s="1" t="str">
        <f>IFERROR(INDEX([1]Apollo!$C$2:$R$2344,MATCH($C220,[1]Apollo!$B$2:$B$2344,0),MATCH(K$1,[1]Apollo!$C$1:$R$1,0)),"")</f>
        <v/>
      </c>
      <c r="L220" s="1" t="str">
        <f>IFERROR(INDEX([1]Apollo!$C$2:$R$2344,MATCH($C220,[1]Apollo!$B$2:$B$2344,0),MATCH(L$1,[1]Apollo!$C$1:$R$1,0)),"")</f>
        <v/>
      </c>
      <c r="M220" s="1" t="s">
        <v>2887</v>
      </c>
      <c r="N220" s="1" t="s">
        <v>2888</v>
      </c>
      <c r="O220" s="1" t="str">
        <f>IFERROR(INDEX([1]Apollo!$C$2:$R$2344,MATCH($C220,[1]Apollo!$B$2:$B$2344,0),MATCH(O$1,[1]Apollo!$C$1:$R$1,0)),"")</f>
        <v/>
      </c>
      <c r="P220" s="1">
        <v>3.5</v>
      </c>
      <c r="Q220" s="1">
        <v>2</v>
      </c>
      <c r="R220" s="12">
        <v>5041</v>
      </c>
      <c r="S220" s="12">
        <v>4202</v>
      </c>
      <c r="T220" s="13">
        <v>40238</v>
      </c>
      <c r="U220" t="s">
        <v>99</v>
      </c>
      <c r="V220" s="1" t="str">
        <f>IFERROR(INDEX([1]Apollo!$C$2:$R$2344,MATCH($C220,[1]Apollo!$B$2:$B$2344,0),MATCH(V$1,[1]Apollo!$C$1:$R$1,0)),"")</f>
        <v/>
      </c>
      <c r="W220" t="s">
        <v>165</v>
      </c>
      <c r="X220" s="1" t="str">
        <f>IFERROR(INDEX([1]Apollo!$C$2:$R$2344,MATCH($C220,[1]Apollo!$B$2:$B$2344,0),MATCH(X$1,[1]Apollo!$C$1:$R$1,0)),"")</f>
        <v/>
      </c>
      <c r="Y220" s="1" t="str">
        <f>IFERROR(INDEX([1]Apollo!$C$2:$R$2344,MATCH($C220,[1]Apollo!$B$2:$B$2344,0),MATCH(Y$1,[1]Apollo!$C$1:$R$1,0)),"")</f>
        <v/>
      </c>
      <c r="Z220" s="1" t="str">
        <f>IFERROR(INDEX([1]Apollo!$C$2:$R$2344,MATCH($C220,[1]Apollo!$B$2:$B$2344,0),MATCH(Z$1,[1]Apollo!$C$1:$R$1,0)),"")</f>
        <v/>
      </c>
      <c r="AA220" s="2" t="str">
        <f>IFERROR(INDEX([1]Apollo!$C$2:$R$2344,MATCH($C220,[1]Apollo!$B$2:$B$2344,0),MATCH(AA$1,[1]Apollo!$C$1:$R$1,0)),"")</f>
        <v/>
      </c>
      <c r="AB220" s="3" t="str">
        <f>IFERROR(INDEX([1]Apollo!$C$2:$R$2344,MATCH($C220,[1]Apollo!$B$2:$B$2344,0),MATCH(AB$1,[1]Apollo!$C$1:$R$1,0)),"")</f>
        <v/>
      </c>
      <c r="AC220" t="s">
        <v>2889</v>
      </c>
      <c r="AD220" s="1" t="str">
        <f>IFERROR(INDEX([1]Apollo!$C$2:$R$2344,MATCH($C220,[1]Apollo!$B$2:$B$2344,0),MATCH(AD$1,[1]Apollo!$C$1:$R$1,0)),"")</f>
        <v/>
      </c>
      <c r="AE220" s="22" t="s">
        <v>2890</v>
      </c>
      <c r="AF220" s="1" t="s">
        <v>870</v>
      </c>
      <c r="AG220" s="1" t="s">
        <v>169</v>
      </c>
      <c r="AH220" s="1"/>
      <c r="AI220" s="1"/>
      <c r="AJ220" s="14" t="s">
        <v>2891</v>
      </c>
      <c r="AK220" s="1" t="s">
        <v>149</v>
      </c>
      <c r="AL220" s="1" t="s">
        <v>203</v>
      </c>
      <c r="AM220" s="1" t="s">
        <v>151</v>
      </c>
      <c r="AN220" s="1" t="s">
        <v>106</v>
      </c>
      <c r="AO220" s="1" t="s">
        <v>152</v>
      </c>
      <c r="AP220" s="1" t="s">
        <v>219</v>
      </c>
      <c r="AQ220" s="1" t="e">
        <f>AE220=#REF!</f>
        <v>#REF!</v>
      </c>
      <c r="AR220" s="26" t="s">
        <v>2892</v>
      </c>
      <c r="AS220" s="1" t="str">
        <f>IFERROR(INDEX([1]Apollo!$C$2:$R$2344,MATCH($C220,[1]Apollo!$B$2:$B$2344,0),MATCH(AS$1,[1]Apollo!$C$1:$R$1,0)),"")</f>
        <v/>
      </c>
      <c r="AT220" s="1" t="str">
        <f t="shared" si="18"/>
        <v>https://www.linkedin.com/company/wpengine/</v>
      </c>
      <c r="AU220" s="1" t="str">
        <f t="shared" si="19"/>
        <v>https://www.linkedin.com/company/wpengine//insights</v>
      </c>
      <c r="AV220" t="s">
        <v>174</v>
      </c>
      <c r="AW220" s="1">
        <v>1250</v>
      </c>
      <c r="AX220" s="1" t="str">
        <f>VLOOKUP(AW220,[1]Sheet1!$K$1:$L$4,2,TRUE)</f>
        <v>&lt;10,000</v>
      </c>
      <c r="AY220" t="s">
        <v>114</v>
      </c>
      <c r="AZ220" t="s">
        <v>138</v>
      </c>
      <c r="BA220" s="23">
        <f>INDEX('[1]Glassdoor Scores'!C:C,MATCH($A220,'[1]Glassdoor Scores'!$A:$A,0))</f>
        <v>4.0999999999999996</v>
      </c>
      <c r="BB220" t="str">
        <f>INDEX('[1]Glassdoor Scores'!B:B,MATCH($A220,'[1]Glassdoor Scores'!$A:$A,0))</f>
        <v>SecurityScorecard</v>
      </c>
      <c r="BC220">
        <f>INDEX('[1]Glassdoor Scores'!D:D,MATCH($A220,'[1]Glassdoor Scores'!$A:$A,0))</f>
        <v>280</v>
      </c>
      <c r="BD220">
        <f>INDEX('[1]Glassdoor Scores'!E:E,MATCH($A220,'[1]Glassdoor Scores'!$A:$A,0))</f>
        <v>3.9</v>
      </c>
      <c r="BE220">
        <f>INDEX('[1]Glassdoor Scores'!F:F,MATCH($A220,'[1]Glassdoor Scores'!$A:$A,0))</f>
        <v>3.8</v>
      </c>
      <c r="BF220" s="17">
        <f>INDEX('[1]Glassdoor Scores'!G:G,MATCH($A220,'[1]Glassdoor Scores'!$A:$A,0))</f>
        <v>4.2</v>
      </c>
      <c r="BG220" s="17">
        <f>INDEX('[1]Glassdoor Scores'!H:H,MATCH($A220,'[1]Glassdoor Scores'!$A:$A,0))</f>
        <v>0.88</v>
      </c>
      <c r="BH220" t="e">
        <f>BA220&lt;#REF!</f>
        <v>#REF!</v>
      </c>
      <c r="BI220" t="e">
        <f>BB220&gt;#REF!</f>
        <v>#REF!</v>
      </c>
      <c r="BJ220" t="e">
        <f>BC220&gt;#REF!</f>
        <v>#REF!</v>
      </c>
      <c r="BK220" t="e">
        <f>BD220&gt;#REF!</f>
        <v>#REF!</v>
      </c>
      <c r="BL220" t="e">
        <f>BE220&gt;#REF!</f>
        <v>#REF!</v>
      </c>
      <c r="BM220" t="e">
        <f>BF220&gt;#REF!</f>
        <v>#REF!</v>
      </c>
      <c r="BN220" t="s">
        <v>115</v>
      </c>
      <c r="BO220" s="1" t="s">
        <v>2893</v>
      </c>
      <c r="BP220">
        <v>4</v>
      </c>
      <c r="BQ220">
        <v>0</v>
      </c>
      <c r="BR220" s="1" t="s">
        <v>2894</v>
      </c>
      <c r="BS220" t="s">
        <v>2895</v>
      </c>
      <c r="BT220" s="1" t="s">
        <v>2896</v>
      </c>
      <c r="BU220" s="1"/>
      <c r="BV220" s="1"/>
      <c r="BW220" s="1"/>
      <c r="BX220" s="1"/>
      <c r="BY220" s="1"/>
      <c r="BZ220" s="1"/>
      <c r="CA220" s="1"/>
      <c r="CB220" s="1">
        <v>24</v>
      </c>
      <c r="CC220" s="6">
        <v>-0.86</v>
      </c>
      <c r="CD220" s="1">
        <v>1106</v>
      </c>
      <c r="CE220" s="6">
        <v>-0.02</v>
      </c>
      <c r="CF220" s="6">
        <f t="shared" si="20"/>
        <v>2.1699819168173599E-2</v>
      </c>
      <c r="CG220" s="7">
        <f t="shared" si="22"/>
        <v>0.88480000000000003</v>
      </c>
      <c r="CH220" s="1">
        <v>1</v>
      </c>
      <c r="CI220">
        <f>IFERROR(IF(AX220=[1]Sheet1!$L$2,VLOOKUP(CB220,[1]Sheet1!$X$3:$Y$7,2,TRUE),IF(AX220=[1]Sheet1!$L$3,VLOOKUP(CB220,[1]Sheet1!$Z$3:$AA$7,2,TRUE),VLOOKUP(CB220,[1]Sheet1!$AB$3:$AC$7,2,TRUE))),0)</f>
        <v>2</v>
      </c>
      <c r="CJ220" s="1">
        <f>IFERROR(VLOOKUP(CC220,[1]Sheet1!$U$3:$V$7,2,TRUE),0)</f>
        <v>0</v>
      </c>
      <c r="CK220" s="1">
        <f>MIN(IFERROR(IF(AX220=[1]Sheet1!$L$2,VLOOKUP(CE220,[1]Sheet1!$N$3:$O$7,2,TRUE),IF(AX220=[1]Sheet1!$L$3,VLOOKUP(CE220,[1]Sheet1!$P$3:$Q$6,2,TRUE),VLOOKUP(CE220,[1]Sheet1!$R$3:$S$6,2,TRUE))),0),INDEX([1]Sheet1!$I:$I,MATCH(CH220,[1]Sheet1!$A:$A,0)))</f>
        <v>2</v>
      </c>
      <c r="CL220" s="15">
        <f>INDEX([1]Sheet1!D:D,MATCH($CI220,[1]Sheet1!$A:$A,0))</f>
        <v>0</v>
      </c>
      <c r="CM220" s="15">
        <f>INDEX([1]Sheet1!E:E,MATCH($CI220,[1]Sheet1!$A:$A,0))</f>
        <v>1</v>
      </c>
      <c r="CN220" s="15">
        <f>INDEX([1]Sheet1!F:F,MATCH($CI220,[1]Sheet1!$A:$A,0))</f>
        <v>0</v>
      </c>
      <c r="CO220" s="15"/>
      <c r="CP220" s="16">
        <f>IF(COUNTA(CO220)&gt;0,MIN(MIN(SUMPRODUCT(CI220:CK220,CL220:CN220),INDEX([1]Sheet1!$H:$H,MATCH(CH220,[1]Sheet1!$A:$A,0)))+1,5),MIN(SUMPRODUCT(CI220:CK220,CL220:CN220),INDEX([1]Sheet1!$H:$H,MATCH(CH220,[1]Sheet1!$A:$A,0))))</f>
        <v>0</v>
      </c>
      <c r="CQ220" s="17" t="e">
        <f>SUMIFS([1]Rubric!Y:Y,[1]Rubric!V:V,BN220,[1]Rubric!W:W,P220)</f>
        <v>#VALUE!</v>
      </c>
      <c r="CR220" s="17" t="e">
        <f>INDEX([1]Rubric!D:D,MATCH(BP220,[1]Rubric!#REF!,0))</f>
        <v>#REF!</v>
      </c>
      <c r="CS220" s="17" t="e">
        <f>INDEX([1]Rubric!E:E,MATCH(Q220,[1]Rubric!#REF!,0))</f>
        <v>#REF!</v>
      </c>
      <c r="CT220" s="18" t="e">
        <f>SUM(CQ220:CS220)*[1]Rubric!$A$3</f>
        <v>#VALUE!</v>
      </c>
      <c r="CU220" s="29"/>
    </row>
    <row r="221" spans="1:99" ht="285" x14ac:dyDescent="0.25">
      <c r="A221">
        <v>220</v>
      </c>
      <c r="B221" t="s">
        <v>2897</v>
      </c>
      <c r="C221" t="str">
        <f t="shared" si="17"/>
        <v>220 - Compass UOL</v>
      </c>
      <c r="D221">
        <v>0</v>
      </c>
      <c r="F221" s="1"/>
      <c r="G221" s="1" t="e">
        <f>INDEX([1]Apollo!$C$2:$R$2344,MATCH($C221,[1]Apollo!$A$2:$A$2344,0),MATCH(G$1,[1]Apollo!$C$1:$R$1,0))</f>
        <v>#N/A</v>
      </c>
      <c r="H221" s="1" t="s">
        <v>885</v>
      </c>
      <c r="I221" s="1" t="e">
        <f>INDEX([1]Apollo!$C$2:$R$2344,MATCH($C221,[1]Apollo!$A$2:$A$2344,0),MATCH(I$1,[1]Apollo!$C$1:$R$1,0))</f>
        <v>#N/A</v>
      </c>
      <c r="K221" s="1" t="e">
        <f>INDEX([1]Apollo!$C$2:$R$2344,MATCH($C221,[1]Apollo!$A$2:$A$2344,0),MATCH(K$1,[1]Apollo!$C$1:$R$1,0))</f>
        <v>#N/A</v>
      </c>
      <c r="L221" s="1" t="e">
        <f>INDEX([1]Apollo!$C$2:$R$2344,MATCH($C221,[1]Apollo!$A$2:$A$2344,0),MATCH(L$1,[1]Apollo!$C$1:$R$1,0))</f>
        <v>#N/A</v>
      </c>
      <c r="M221" s="1"/>
      <c r="N221" s="1"/>
      <c r="O221" s="1" t="e">
        <f>INDEX([1]Apollo!$C$2:$R$2344,MATCH($C221,[1]Apollo!$A$2:$A$2344,0),MATCH(O$1,[1]Apollo!$C$1:$R$1,0))</f>
        <v>#N/A</v>
      </c>
      <c r="P221" s="1">
        <v>3</v>
      </c>
      <c r="Q221" s="1">
        <v>1</v>
      </c>
      <c r="V221" s="1" t="e">
        <f>INDEX([1]Apollo!$C$2:$R$2344,MATCH($C221,[1]Apollo!$A$2:$A$2344,0),MATCH(V$1,[1]Apollo!$C$1:$R$1,0))</f>
        <v>#N/A</v>
      </c>
      <c r="X221" s="1" t="e">
        <f>INDEX([1]Apollo!$C$2:$R$2344,MATCH($C221,[1]Apollo!$A$2:$A$2344,0),MATCH(X$1,[1]Apollo!$C$1:$R$1,0))</f>
        <v>#N/A</v>
      </c>
      <c r="Y221" s="1" t="e">
        <f>INDEX([1]Apollo!$C$2:$R$2344,MATCH($C221,[1]Apollo!$A$2:$A$2344,0),MATCH(Y$1,[1]Apollo!$C$1:$R$1,0))</f>
        <v>#N/A</v>
      </c>
      <c r="Z221" s="1" t="e">
        <f>INDEX([1]Apollo!$C$2:$R$2344,MATCH($C221,[1]Apollo!$A$2:$A$2344,0),MATCH(Z$1,[1]Apollo!$C$1:$R$1,0))</f>
        <v>#N/A</v>
      </c>
      <c r="AA221" s="2" t="e">
        <f>INDEX([1]Apollo!$C$2:$R$2344,MATCH($C221,[1]Apollo!$A$2:$A$2344,0),MATCH(AA$1,[1]Apollo!$C$1:$R$1,0))</f>
        <v>#N/A</v>
      </c>
      <c r="AB221" s="3" t="e">
        <f>INDEX([1]Apollo!$C$2:$R$2344,MATCH($C221,[1]Apollo!$A$2:$A$2344,0),MATCH(AB$1,[1]Apollo!$C$1:$R$1,0))</f>
        <v>#N/A</v>
      </c>
      <c r="AD221" s="1" t="e">
        <f>INDEX([1]Apollo!$C$2:$R$2344,MATCH($C221,[1]Apollo!$A$2:$A$2344,0),MATCH(AD$1,[1]Apollo!$C$1:$R$1,0))</f>
        <v>#N/A</v>
      </c>
      <c r="AE221" s="14" t="s">
        <v>2898</v>
      </c>
      <c r="AF221" s="1" t="s">
        <v>1624</v>
      </c>
      <c r="AG221" s="1" t="s">
        <v>169</v>
      </c>
      <c r="AH221" s="1"/>
      <c r="AI221" s="1"/>
      <c r="AJ221" s="14" t="s">
        <v>2898</v>
      </c>
      <c r="AK221" s="1" t="s">
        <v>2899</v>
      </c>
      <c r="AL221" s="1" t="s">
        <v>106</v>
      </c>
      <c r="AM221" s="1" t="s">
        <v>388</v>
      </c>
      <c r="AN221" s="1" t="s">
        <v>360</v>
      </c>
      <c r="AO221" s="1" t="s">
        <v>245</v>
      </c>
      <c r="AP221" s="1" t="s">
        <v>2900</v>
      </c>
      <c r="AQ221" s="1" t="e">
        <f>AE221=#REF!</f>
        <v>#REF!</v>
      </c>
      <c r="AS221" s="1" t="e">
        <f>INDEX([1]Apollo!$C$2:$R$2344,MATCH($C221,[1]Apollo!$A$2:$A$2344,0),MATCH(AS$1,[1]Apollo!$C$1:$R$1,0))</f>
        <v>#N/A</v>
      </c>
      <c r="AT221" s="1" t="e">
        <f t="shared" si="18"/>
        <v>#N/A</v>
      </c>
      <c r="AU221" s="1" t="e">
        <f t="shared" si="19"/>
        <v>#N/A</v>
      </c>
      <c r="AW221" s="1" t="e">
        <f>INDEX([1]Apollo!$C$2:$R$2344,MATCH($C221,[1]Apollo!$A$2:$A$2344,0),MATCH(AW$1,[1]Apollo!$C$1:$R$1,0))</f>
        <v>#N/A</v>
      </c>
      <c r="AX221" s="1" t="e">
        <f>VLOOKUP(AW221,[1]Sheet1!$K$1:$L$4,2,TRUE)</f>
        <v>#N/A</v>
      </c>
      <c r="BA221">
        <v>1500</v>
      </c>
      <c r="BB221">
        <v>4.4000000000000004</v>
      </c>
      <c r="BC221">
        <v>4.3</v>
      </c>
      <c r="BD221">
        <v>4.2</v>
      </c>
      <c r="BE221">
        <v>4.5</v>
      </c>
      <c r="BF221" s="5">
        <v>0.96</v>
      </c>
      <c r="BG221" s="5">
        <v>0.95</v>
      </c>
      <c r="BH221" t="e">
        <f>BA221&lt;#REF!</f>
        <v>#REF!</v>
      </c>
      <c r="BI221" t="e">
        <f>BB221&gt;#REF!</f>
        <v>#REF!</v>
      </c>
      <c r="BJ221" t="e">
        <f>BC221&gt;#REF!</f>
        <v>#REF!</v>
      </c>
      <c r="BK221" t="e">
        <f>BD221&gt;#REF!</f>
        <v>#REF!</v>
      </c>
      <c r="BL221" t="e">
        <f>BE221&gt;#REF!</f>
        <v>#REF!</v>
      </c>
      <c r="BM221" s="5" t="e">
        <f>BF221&gt;#REF!</f>
        <v>#REF!</v>
      </c>
      <c r="BN221" t="s">
        <v>115</v>
      </c>
      <c r="BO221" s="1" t="s">
        <v>2901</v>
      </c>
      <c r="BP221">
        <v>5</v>
      </c>
      <c r="BQ221">
        <v>0</v>
      </c>
      <c r="BR221" s="1" t="s">
        <v>2902</v>
      </c>
      <c r="BS221" t="s">
        <v>2903</v>
      </c>
      <c r="BT221" s="1" t="s">
        <v>2904</v>
      </c>
      <c r="BU221" s="1"/>
      <c r="BV221" s="1"/>
      <c r="BW221" s="1"/>
      <c r="BX221" s="1"/>
      <c r="BY221" s="1"/>
      <c r="BZ221" s="1"/>
      <c r="CA221" s="1"/>
      <c r="CB221" s="1">
        <v>56</v>
      </c>
      <c r="CC221" s="6">
        <v>-0.36</v>
      </c>
      <c r="CD221" s="1">
        <v>3592</v>
      </c>
      <c r="CE221" s="6">
        <v>-0.08</v>
      </c>
      <c r="CF221" s="6">
        <f t="shared" si="20"/>
        <v>1.5590200445434299E-2</v>
      </c>
      <c r="CG221" s="7" t="e">
        <f t="shared" si="22"/>
        <v>#N/A</v>
      </c>
      <c r="CH221" s="1">
        <v>1</v>
      </c>
      <c r="CI221">
        <f>IFERROR(IF(AX221=[1]Sheet1!$L$2,VLOOKUP(CB221,[1]Sheet1!$X$3:$Y$7,2,TRUE),IF(AX221=[1]Sheet1!$L$3,VLOOKUP(CB221,[1]Sheet1!$Z$3:$AA$7,2,TRUE),VLOOKUP(CB221,[1]Sheet1!$AB$3:$AC$7,2,TRUE))),0)</f>
        <v>0</v>
      </c>
      <c r="CJ221" s="1">
        <f>IFERROR(VLOOKUP(CC221,[1]Sheet1!$U$3:$V$7,2,TRUE),0)</f>
        <v>1</v>
      </c>
      <c r="CK221" s="1">
        <f>MIN(IFERROR(IF(AX221=[1]Sheet1!$L$2,VLOOKUP(CE221,[1]Sheet1!$N$3:$O$7,2,TRUE),IF(AX221=[1]Sheet1!$L$3,VLOOKUP(CE221,[1]Sheet1!$P$3:$Q$6,2,TRUE),VLOOKUP(CE221,[1]Sheet1!$R$3:$S$6,2,TRUE))),0),INDEX([1]Sheet1!$I:$I,MATCH(CH221,[1]Sheet1!$A:$A,0)))</f>
        <v>0</v>
      </c>
      <c r="CL221" s="15" t="e">
        <f>INDEX([1]Sheet1!D:D,MATCH($CI221,[1]Sheet1!$A:$A,0))</f>
        <v>#N/A</v>
      </c>
      <c r="CM221" s="15" t="e">
        <f>INDEX([1]Sheet1!E:E,MATCH($CI221,[1]Sheet1!$A:$A,0))</f>
        <v>#N/A</v>
      </c>
      <c r="CN221" s="15" t="e">
        <f>INDEX([1]Sheet1!F:F,MATCH($CI221,[1]Sheet1!$A:$A,0))</f>
        <v>#N/A</v>
      </c>
      <c r="CO221" s="15"/>
      <c r="CP221" s="16" t="e">
        <f>MIN(SUMPRODUCT(CI221:CK221,CL221:CN221),INDEX([1]Sheet1!$H:$H,MATCH(CH221,[1]Sheet1!$A:$A,0)))</f>
        <v>#N/A</v>
      </c>
      <c r="CQ221" s="17" t="e">
        <f>SUMIFS([1]Rubric!Y:Y,[1]Rubric!V:V,BN221,[1]Rubric!W:W,P221)</f>
        <v>#VALUE!</v>
      </c>
      <c r="CR221" s="5" t="e">
        <f>INDEX([1]Rubric!D:D,MATCH(BP221,[1]Rubric!#REF!,0))</f>
        <v>#REF!</v>
      </c>
      <c r="CS221" s="5" t="e">
        <f>INDEX([1]Rubric!E:E,MATCH(Q221,[1]Rubric!#REF!,0))</f>
        <v>#REF!</v>
      </c>
      <c r="CT221" s="18" t="e">
        <f>SUM(CQ221:CS221)*[1]Rubric!$A$3</f>
        <v>#VALUE!</v>
      </c>
      <c r="CU221" s="29"/>
    </row>
    <row r="222" spans="1:99" ht="409.5" x14ac:dyDescent="0.25">
      <c r="A222">
        <v>221</v>
      </c>
      <c r="B222" s="21" t="s">
        <v>2905</v>
      </c>
      <c r="C222" t="str">
        <f t="shared" si="17"/>
        <v>221 - Nextiva</v>
      </c>
      <c r="D222">
        <v>0</v>
      </c>
      <c r="E222" t="s">
        <v>2906</v>
      </c>
      <c r="F222" s="1" t="s">
        <v>2907</v>
      </c>
      <c r="G222" s="1" t="str">
        <f>IFERROR(INDEX([1]Apollo!$C$2:$R$2344,MATCH($C222,[1]Apollo!$B$2:$B$2344,0),MATCH(G$1,[1]Apollo!$C$1:$R$1,0)),"")</f>
        <v/>
      </c>
      <c r="H222" s="1"/>
      <c r="I222" s="1" t="str">
        <f>IFERROR(INDEX([1]Apollo!$C$2:$R$2344,MATCH($C222,[1]Apollo!$B$2:$B$2344,0),MATCH(I$1,[1]Apollo!$C$1:$R$1,0)),"")</f>
        <v/>
      </c>
      <c r="J222" t="s">
        <v>2455</v>
      </c>
      <c r="K222" s="1" t="str">
        <f>IFERROR(INDEX([1]Apollo!$C$2:$R$2344,MATCH($C222,[1]Apollo!$B$2:$B$2344,0),MATCH(K$1,[1]Apollo!$C$1:$R$1,0)),"")</f>
        <v/>
      </c>
      <c r="L222" s="1" t="str">
        <f>IFERROR(INDEX([1]Apollo!$C$2:$R$2344,MATCH($C222,[1]Apollo!$B$2:$B$2344,0),MATCH(L$1,[1]Apollo!$C$1:$R$1,0)),"")</f>
        <v/>
      </c>
      <c r="M222" s="1" t="s">
        <v>2908</v>
      </c>
      <c r="N222" s="1" t="s">
        <v>2909</v>
      </c>
      <c r="O222" s="1" t="str">
        <f>IFERROR(INDEX([1]Apollo!$C$2:$R$2344,MATCH($C222,[1]Apollo!$B$2:$B$2344,0),MATCH(O$1,[1]Apollo!$C$1:$R$1,0)),"")</f>
        <v/>
      </c>
      <c r="P222" s="1">
        <v>4</v>
      </c>
      <c r="Q222" s="1">
        <v>4</v>
      </c>
      <c r="R222" s="12">
        <v>14951</v>
      </c>
      <c r="S222" s="12">
        <v>13146</v>
      </c>
      <c r="T222" s="13">
        <v>39583</v>
      </c>
      <c r="U222" t="s">
        <v>99</v>
      </c>
      <c r="V222" s="1" t="str">
        <f>IFERROR(INDEX([1]Apollo!$C$2:$R$2344,MATCH($C222,[1]Apollo!$B$2:$B$2344,0),MATCH(V$1,[1]Apollo!$C$1:$R$1,0)),"")</f>
        <v/>
      </c>
      <c r="W222" t="s">
        <v>165</v>
      </c>
      <c r="X222" s="1" t="str">
        <f>IFERROR(INDEX([1]Apollo!$C$2:$R$2344,MATCH($C222,[1]Apollo!$B$2:$B$2344,0),MATCH(X$1,[1]Apollo!$C$1:$R$1,0)),"")</f>
        <v/>
      </c>
      <c r="Y222" s="1" t="str">
        <f>IFERROR(INDEX([1]Apollo!$C$2:$R$2344,MATCH($C222,[1]Apollo!$B$2:$B$2344,0),MATCH(Y$1,[1]Apollo!$C$1:$R$1,0)),"")</f>
        <v/>
      </c>
      <c r="Z222" s="1" t="str">
        <f>IFERROR(INDEX([1]Apollo!$C$2:$R$2344,MATCH($C222,[1]Apollo!$B$2:$B$2344,0),MATCH(Z$1,[1]Apollo!$C$1:$R$1,0)),"")</f>
        <v/>
      </c>
      <c r="AA222" s="2" t="str">
        <f>IFERROR(INDEX([1]Apollo!$C$2:$R$2344,MATCH($C222,[1]Apollo!$B$2:$B$2344,0),MATCH(AA$1,[1]Apollo!$C$1:$R$1,0)),"")</f>
        <v/>
      </c>
      <c r="AB222" s="3" t="str">
        <f>IFERROR(INDEX([1]Apollo!$C$2:$R$2344,MATCH($C222,[1]Apollo!$B$2:$B$2344,0),MATCH(AB$1,[1]Apollo!$C$1:$R$1,0)),"")</f>
        <v/>
      </c>
      <c r="AC222" t="s">
        <v>2910</v>
      </c>
      <c r="AD222" s="1" t="str">
        <f>IFERROR(INDEX([1]Apollo!$C$2:$R$2344,MATCH($C222,[1]Apollo!$B$2:$B$2344,0),MATCH(AD$1,[1]Apollo!$C$1:$R$1,0)),"")</f>
        <v/>
      </c>
      <c r="AE222" s="22" t="s">
        <v>2911</v>
      </c>
      <c r="AF222" s="1" t="s">
        <v>1624</v>
      </c>
      <c r="AG222" s="1" t="s">
        <v>169</v>
      </c>
      <c r="AH222" s="1"/>
      <c r="AI222" s="1"/>
      <c r="AJ222" s="14" t="s">
        <v>2911</v>
      </c>
      <c r="AK222" s="1" t="s">
        <v>243</v>
      </c>
      <c r="AL222" s="1" t="s">
        <v>106</v>
      </c>
      <c r="AM222" s="1" t="s">
        <v>840</v>
      </c>
      <c r="AN222" s="1" t="s">
        <v>1038</v>
      </c>
      <c r="AO222" s="1" t="s">
        <v>349</v>
      </c>
      <c r="AP222" s="1" t="s">
        <v>246</v>
      </c>
      <c r="AQ222" s="1" t="e">
        <f>AE222=#REF!</f>
        <v>#REF!</v>
      </c>
      <c r="AR222" t="s">
        <v>2912</v>
      </c>
      <c r="AS222" s="1" t="str">
        <f>IFERROR(INDEX([1]Apollo!$C$2:$R$2344,MATCH($C222,[1]Apollo!$B$2:$B$2344,0),MATCH(AS$1,[1]Apollo!$C$1:$R$1,0)),"")</f>
        <v/>
      </c>
      <c r="AT222" s="1" t="str">
        <f t="shared" si="18"/>
        <v>https://www.linkedin.com/company/nextiva</v>
      </c>
      <c r="AU222" s="1" t="str">
        <f t="shared" si="19"/>
        <v>https://www.linkedin.com/company/nextiva/insights</v>
      </c>
      <c r="AV222" t="s">
        <v>174</v>
      </c>
      <c r="AW222" s="1">
        <v>1100</v>
      </c>
      <c r="AX222" s="1" t="str">
        <f>VLOOKUP(AW222,[1]Sheet1!$K$1:$L$4,2,TRUE)</f>
        <v>&lt;10,000</v>
      </c>
      <c r="AY222" t="s">
        <v>114</v>
      </c>
      <c r="AZ222" t="s">
        <v>138</v>
      </c>
      <c r="BA222" s="23">
        <f>INDEX('[1]Glassdoor Scores'!C:C,MATCH($A222,'[1]Glassdoor Scores'!$A:$A,0))</f>
        <v>3.9</v>
      </c>
      <c r="BB222" t="str">
        <f>INDEX('[1]Glassdoor Scores'!B:B,MATCH($A222,'[1]Glassdoor Scores'!$A:$A,0))</f>
        <v>Expedia</v>
      </c>
      <c r="BC222">
        <f>INDEX('[1]Glassdoor Scores'!D:D,MATCH($A222,'[1]Glassdoor Scores'!$A:$A,0))</f>
        <v>14000</v>
      </c>
      <c r="BD222">
        <f>INDEX('[1]Glassdoor Scores'!E:E,MATCH($A222,'[1]Glassdoor Scores'!$A:$A,0))</f>
        <v>3.8</v>
      </c>
      <c r="BE222">
        <f>INDEX('[1]Glassdoor Scores'!F:F,MATCH($A222,'[1]Glassdoor Scores'!$A:$A,0))</f>
        <v>3.5</v>
      </c>
      <c r="BF222" s="17">
        <f>INDEX('[1]Glassdoor Scores'!G:G,MATCH($A222,'[1]Glassdoor Scores'!$A:$A,0))</f>
        <v>3.8</v>
      </c>
      <c r="BG222" s="17">
        <f>INDEX('[1]Glassdoor Scores'!H:H,MATCH($A222,'[1]Glassdoor Scores'!$A:$A,0))</f>
        <v>0.78</v>
      </c>
      <c r="BH222" t="e">
        <f>BA222&lt;#REF!</f>
        <v>#REF!</v>
      </c>
      <c r="BI222" t="e">
        <f>BB222&gt;#REF!</f>
        <v>#REF!</v>
      </c>
      <c r="BJ222" t="e">
        <f>BC222&gt;#REF!</f>
        <v>#REF!</v>
      </c>
      <c r="BK222" t="e">
        <f>BD222&gt;#REF!</f>
        <v>#REF!</v>
      </c>
      <c r="BL222" t="e">
        <f>BE222&gt;#REF!</f>
        <v>#REF!</v>
      </c>
      <c r="BM222" t="e">
        <f>BF222&gt;#REF!</f>
        <v>#REF!</v>
      </c>
      <c r="BN222" t="s">
        <v>175</v>
      </c>
      <c r="BO222" s="1" t="s">
        <v>2913</v>
      </c>
      <c r="BP222">
        <v>4</v>
      </c>
      <c r="BQ222">
        <v>0</v>
      </c>
      <c r="BR222" s="1" t="s">
        <v>2914</v>
      </c>
      <c r="BS222" t="s">
        <v>2915</v>
      </c>
      <c r="BT222" s="1" t="s">
        <v>2916</v>
      </c>
      <c r="BU222" s="1"/>
      <c r="BV222" s="1"/>
      <c r="BW222" s="1"/>
      <c r="BX222" s="1"/>
      <c r="BY222" s="1"/>
      <c r="BZ222" s="1"/>
      <c r="CA222" s="1"/>
      <c r="CB222" s="1">
        <v>39</v>
      </c>
      <c r="CC222" s="6">
        <v>-0.48</v>
      </c>
      <c r="CD222" s="1">
        <v>1552</v>
      </c>
      <c r="CE222" s="6">
        <v>-0.05</v>
      </c>
      <c r="CF222" s="6">
        <f t="shared" si="20"/>
        <v>2.5128865979381444E-2</v>
      </c>
      <c r="CG222" s="7">
        <f t="shared" si="22"/>
        <v>1.4109090909090909</v>
      </c>
      <c r="CH222" s="1">
        <v>8</v>
      </c>
      <c r="CI222">
        <f>IFERROR(IF(AX222=[1]Sheet1!$L$2,VLOOKUP(CB222,[1]Sheet1!$X$3:$Y$7,2,TRUE),IF(AX222=[1]Sheet1!$L$3,VLOOKUP(CB222,[1]Sheet1!$Z$3:$AA$7,2,TRUE),VLOOKUP(CB222,[1]Sheet1!$AB$3:$AC$7,2,TRUE))),0)</f>
        <v>3</v>
      </c>
      <c r="CJ222" s="1">
        <f>IFERROR(VLOOKUP(CC222,[1]Sheet1!$U$3:$V$7,2,TRUE),0)</f>
        <v>0</v>
      </c>
      <c r="CK222" s="1">
        <f>MIN(IFERROR(IF(AX222=[1]Sheet1!$L$2,VLOOKUP(CE222,[1]Sheet1!$N$3:$O$7,2,TRUE),IF(AX222=[1]Sheet1!$L$3,VLOOKUP(CE222,[1]Sheet1!$P$3:$Q$6,2,TRUE),VLOOKUP(CE222,[1]Sheet1!$R$3:$S$6,2,TRUE))),0),INDEX([1]Sheet1!$I:$I,MATCH(CH222,[1]Sheet1!$A:$A,0)))</f>
        <v>1</v>
      </c>
      <c r="CL222" s="15">
        <f>INDEX([1]Sheet1!D:D,MATCH($CI222,[1]Sheet1!$A:$A,0))</f>
        <v>0</v>
      </c>
      <c r="CM222" s="15">
        <f>INDEX([1]Sheet1!E:E,MATCH($CI222,[1]Sheet1!$A:$A,0))</f>
        <v>0</v>
      </c>
      <c r="CN222" s="15">
        <f>INDEX([1]Sheet1!F:F,MATCH($CI222,[1]Sheet1!$A:$A,0))</f>
        <v>0</v>
      </c>
      <c r="CO222" s="15"/>
      <c r="CP222" s="16">
        <f>IF(COUNTA(CO222)&gt;0,MIN(MIN(SUMPRODUCT(CI222:CK222,CL222:CN222),INDEX([1]Sheet1!$H:$H,MATCH(CH222,[1]Sheet1!$A:$A,0)))+1,5),MIN(SUMPRODUCT(CI222:CK222,CL222:CN222),INDEX([1]Sheet1!$H:$H,MATCH(CH222,[1]Sheet1!$A:$A,0))))</f>
        <v>0</v>
      </c>
      <c r="CQ222" s="17" t="e">
        <f>SUMIFS([1]Rubric!Y:Y,[1]Rubric!V:V,BN222,[1]Rubric!W:W,P222)</f>
        <v>#VALUE!</v>
      </c>
      <c r="CR222" s="17" t="e">
        <f>INDEX([1]Rubric!D:D,MATCH(BP222,[1]Rubric!#REF!,0))</f>
        <v>#REF!</v>
      </c>
      <c r="CS222" s="17" t="e">
        <f>INDEX([1]Rubric!E:E,MATCH(Q222,[1]Rubric!#REF!,0))</f>
        <v>#REF!</v>
      </c>
      <c r="CT222" s="18" t="e">
        <f>SUM(CQ222:CS222)*[1]Rubric!$A$3</f>
        <v>#VALUE!</v>
      </c>
      <c r="CU222" s="29"/>
    </row>
    <row r="223" spans="1:99" ht="409.5" x14ac:dyDescent="0.25">
      <c r="A223">
        <v>222</v>
      </c>
      <c r="B223" s="21" t="s">
        <v>2917</v>
      </c>
      <c r="C223" t="str">
        <f t="shared" si="17"/>
        <v>222 - BigCommerce</v>
      </c>
      <c r="D223">
        <v>0</v>
      </c>
      <c r="E223" t="s">
        <v>2918</v>
      </c>
      <c r="F223" s="1" t="s">
        <v>2919</v>
      </c>
      <c r="G223" s="1" t="str">
        <f>IFERROR(INDEX([1]Apollo!$C$2:$R$2344,MATCH($C223,[1]Apollo!$B$2:$B$2344,0),MATCH(G$1,[1]Apollo!$C$1:$R$1,0)),"")</f>
        <v/>
      </c>
      <c r="H223" s="1"/>
      <c r="I223" s="1" t="str">
        <f>IFERROR(INDEX([1]Apollo!$C$2:$R$2344,MATCH($C223,[1]Apollo!$B$2:$B$2344,0),MATCH(I$1,[1]Apollo!$C$1:$R$1,0)),"")</f>
        <v/>
      </c>
      <c r="J223" t="s">
        <v>415</v>
      </c>
      <c r="K223" s="1" t="str">
        <f>IFERROR(INDEX([1]Apollo!$C$2:$R$2344,MATCH($C223,[1]Apollo!$B$2:$B$2344,0),MATCH(K$1,[1]Apollo!$C$1:$R$1,0)),"")</f>
        <v/>
      </c>
      <c r="L223" s="1" t="str">
        <f>IFERROR(INDEX([1]Apollo!$C$2:$R$2344,MATCH($C223,[1]Apollo!$B$2:$B$2344,0),MATCH(L$1,[1]Apollo!$C$1:$R$1,0)),"")</f>
        <v/>
      </c>
      <c r="M223" s="1" t="s">
        <v>2920</v>
      </c>
      <c r="N223" s="1" t="s">
        <v>2921</v>
      </c>
      <c r="O223" s="1" t="str">
        <f>IFERROR(INDEX([1]Apollo!$C$2:$R$2344,MATCH($C223,[1]Apollo!$B$2:$B$2344,0),MATCH(O$1,[1]Apollo!$C$1:$R$1,0)),"")</f>
        <v/>
      </c>
      <c r="P223" s="1">
        <v>4</v>
      </c>
      <c r="Q223" s="1">
        <v>4</v>
      </c>
      <c r="R223" s="12">
        <v>16718</v>
      </c>
      <c r="S223" s="12">
        <v>14764</v>
      </c>
      <c r="T223" s="13">
        <v>39814</v>
      </c>
      <c r="U223" t="s">
        <v>99</v>
      </c>
      <c r="V223" s="1" t="str">
        <f>IFERROR(INDEX([1]Apollo!$C$2:$R$2344,MATCH($C223,[1]Apollo!$B$2:$B$2344,0),MATCH(V$1,[1]Apollo!$C$1:$R$1,0)),"")</f>
        <v/>
      </c>
      <c r="W223" t="s">
        <v>165</v>
      </c>
      <c r="X223" s="1" t="str">
        <f>IFERROR(INDEX([1]Apollo!$C$2:$R$2344,MATCH($C223,[1]Apollo!$B$2:$B$2344,0),MATCH(X$1,[1]Apollo!$C$1:$R$1,0)),"")</f>
        <v/>
      </c>
      <c r="Y223" s="1" t="str">
        <f>IFERROR(INDEX([1]Apollo!$C$2:$R$2344,MATCH($C223,[1]Apollo!$B$2:$B$2344,0),MATCH(Y$1,[1]Apollo!$C$1:$R$1,0)),"")</f>
        <v/>
      </c>
      <c r="Z223" s="1" t="str">
        <f>IFERROR(INDEX([1]Apollo!$C$2:$R$2344,MATCH($C223,[1]Apollo!$B$2:$B$2344,0),MATCH(Z$1,[1]Apollo!$C$1:$R$1,0)),"")</f>
        <v/>
      </c>
      <c r="AA223" s="2" t="str">
        <f>IFERROR(INDEX([1]Apollo!$C$2:$R$2344,MATCH($C223,[1]Apollo!$B$2:$B$2344,0),MATCH(AA$1,[1]Apollo!$C$1:$R$1,0)),"")</f>
        <v/>
      </c>
      <c r="AB223" s="3" t="str">
        <f>IFERROR(INDEX([1]Apollo!$C$2:$R$2344,MATCH($C223,[1]Apollo!$B$2:$B$2344,0),MATCH(AB$1,[1]Apollo!$C$1:$R$1,0)),"")</f>
        <v/>
      </c>
      <c r="AC223" t="s">
        <v>2922</v>
      </c>
      <c r="AD223" s="1" t="str">
        <f>IFERROR(INDEX([1]Apollo!$C$2:$R$2344,MATCH($C223,[1]Apollo!$B$2:$B$2344,0),MATCH(AD$1,[1]Apollo!$C$1:$R$1,0)),"")</f>
        <v/>
      </c>
      <c r="AE223" s="14" t="s">
        <v>2923</v>
      </c>
      <c r="AF223" s="1"/>
      <c r="AG223" s="1" t="s">
        <v>169</v>
      </c>
      <c r="AH223" s="14" t="s">
        <v>2924</v>
      </c>
      <c r="AI223" s="1" t="s">
        <v>2925</v>
      </c>
      <c r="AJ223" s="14" t="s">
        <v>2926</v>
      </c>
      <c r="AK223" s="1" t="s">
        <v>149</v>
      </c>
      <c r="AL223" s="1" t="s">
        <v>627</v>
      </c>
      <c r="AM223" s="1" t="s">
        <v>151</v>
      </c>
      <c r="AN223" s="1" t="s">
        <v>106</v>
      </c>
      <c r="AO223" s="1" t="s">
        <v>279</v>
      </c>
      <c r="AP223" s="1" t="s">
        <v>219</v>
      </c>
      <c r="AQ223" s="1" t="e">
        <f>AE223=#REF!</f>
        <v>#REF!</v>
      </c>
      <c r="AR223" t="s">
        <v>2927</v>
      </c>
      <c r="AS223" s="1" t="str">
        <f>IFERROR(INDEX([1]Apollo!$C$2:$R$2344,MATCH($C223,[1]Apollo!$B$2:$B$2344,0),MATCH(AS$1,[1]Apollo!$C$1:$R$1,0)),"")</f>
        <v/>
      </c>
      <c r="AT223" s="1" t="str">
        <f t="shared" si="18"/>
        <v>https://www.linkedin.com/company/bigcommerce</v>
      </c>
      <c r="AU223" s="1" t="str">
        <f t="shared" si="19"/>
        <v>https://www.linkedin.com/company/bigcommerce/insights</v>
      </c>
      <c r="AV223" t="s">
        <v>174</v>
      </c>
      <c r="AW223" s="1">
        <v>1350</v>
      </c>
      <c r="AX223" s="1" t="str">
        <f>VLOOKUP(AW223,[1]Sheet1!$K$1:$L$4,2,TRUE)</f>
        <v>&lt;10,000</v>
      </c>
      <c r="AY223" t="s">
        <v>114</v>
      </c>
      <c r="AZ223" t="s">
        <v>138</v>
      </c>
      <c r="BA223" s="23">
        <f>INDEX('[1]Glassdoor Scores'!C:C,MATCH($A223,'[1]Glassdoor Scores'!$A:$A,0))</f>
        <v>3.7</v>
      </c>
      <c r="BB223" t="str">
        <f>INDEX('[1]Glassdoor Scores'!B:B,MATCH($A223,'[1]Glassdoor Scores'!$A:$A,0))</f>
        <v>Sisense</v>
      </c>
      <c r="BC223">
        <f>INDEX('[1]Glassdoor Scores'!D:D,MATCH($A223,'[1]Glassdoor Scores'!$A:$A,0))</f>
        <v>720</v>
      </c>
      <c r="BD223">
        <f>INDEX('[1]Glassdoor Scores'!E:E,MATCH($A223,'[1]Glassdoor Scores'!$A:$A,0))</f>
        <v>3.4</v>
      </c>
      <c r="BE223">
        <f>INDEX('[1]Glassdoor Scores'!F:F,MATCH($A223,'[1]Glassdoor Scores'!$A:$A,0))</f>
        <v>3.2</v>
      </c>
      <c r="BF223" s="17">
        <f>INDEX('[1]Glassdoor Scores'!G:G,MATCH($A223,'[1]Glassdoor Scores'!$A:$A,0))</f>
        <v>3.6</v>
      </c>
      <c r="BG223" s="17">
        <f>INDEX('[1]Glassdoor Scores'!H:H,MATCH($A223,'[1]Glassdoor Scores'!$A:$A,0))</f>
        <v>0.68</v>
      </c>
      <c r="BH223" t="e">
        <f>BA223&lt;#REF!</f>
        <v>#REF!</v>
      </c>
      <c r="BI223" t="e">
        <f>BB223&gt;#REF!</f>
        <v>#REF!</v>
      </c>
      <c r="BJ223" t="e">
        <f>BC223&gt;#REF!</f>
        <v>#REF!</v>
      </c>
      <c r="BK223" t="e">
        <f>BD223&gt;#REF!</f>
        <v>#REF!</v>
      </c>
      <c r="BL223" t="e">
        <f>BE223&gt;#REF!</f>
        <v>#REF!</v>
      </c>
      <c r="BM223" t="e">
        <f>BF223&gt;#REF!</f>
        <v>#REF!</v>
      </c>
      <c r="BN223" t="s">
        <v>440</v>
      </c>
      <c r="BO223" s="1" t="s">
        <v>2928</v>
      </c>
      <c r="BP223">
        <v>5</v>
      </c>
      <c r="BQ223">
        <v>0</v>
      </c>
      <c r="BR223" s="1" t="s">
        <v>2929</v>
      </c>
      <c r="BS223" t="s">
        <v>2930</v>
      </c>
      <c r="BT223" s="1" t="s">
        <v>2931</v>
      </c>
      <c r="BU223" s="1"/>
      <c r="BV223" s="1"/>
      <c r="BW223" s="1"/>
      <c r="BX223" s="1"/>
      <c r="BY223" s="1"/>
      <c r="BZ223" s="1"/>
      <c r="CA223" s="1"/>
      <c r="CB223" s="24">
        <v>9</v>
      </c>
      <c r="CC223" s="6" t="s">
        <v>480</v>
      </c>
      <c r="CD223" s="1">
        <v>731</v>
      </c>
      <c r="CE223" s="6">
        <v>-0.05</v>
      </c>
      <c r="CF223" s="6">
        <f t="shared" si="20"/>
        <v>1.2311901504787962E-2</v>
      </c>
      <c r="CG223" s="7">
        <f t="shared" si="22"/>
        <v>0.54148148148148145</v>
      </c>
      <c r="CH223" s="1">
        <v>14</v>
      </c>
      <c r="CI223">
        <f>IFERROR(IF(AX223=[1]Sheet1!$L$2,VLOOKUP(CB223,[1]Sheet1!$X$3:$Y$7,2,TRUE),IF(AX223=[1]Sheet1!$L$3,VLOOKUP(CB223,[1]Sheet1!$Z$3:$AA$7,2,TRUE),VLOOKUP(CB223,[1]Sheet1!$AB$3:$AC$7,2,TRUE))),0)</f>
        <v>1</v>
      </c>
      <c r="CJ223" s="1">
        <f>IFERROR(VLOOKUP(CC223,[1]Sheet1!$U$3:$V$7,2,TRUE),0)</f>
        <v>0</v>
      </c>
      <c r="CK223" s="1">
        <f>MIN(IFERROR(IF(AX223=[1]Sheet1!$L$2,VLOOKUP(CE223,[1]Sheet1!$N$3:$O$7,2,TRUE),IF(AX223=[1]Sheet1!$L$3,VLOOKUP(CE223,[1]Sheet1!$P$3:$Q$6,2,TRUE),VLOOKUP(CE223,[1]Sheet1!$R$3:$S$6,2,TRUE))),0),INDEX([1]Sheet1!$I:$I,MATCH(CH223,[1]Sheet1!$A:$A,0)))</f>
        <v>1</v>
      </c>
      <c r="CL223" s="15">
        <f>INDEX([1]Sheet1!D:D,MATCH($CI223,[1]Sheet1!$A:$A,0))</f>
        <v>0</v>
      </c>
      <c r="CM223" s="15">
        <f>INDEX([1]Sheet1!E:E,MATCH($CI223,[1]Sheet1!$A:$A,0))</f>
        <v>0.33333333333333331</v>
      </c>
      <c r="CN223" s="15">
        <f>INDEX([1]Sheet1!F:F,MATCH($CI223,[1]Sheet1!$A:$A,0))</f>
        <v>0.33333333333333331</v>
      </c>
      <c r="CO223" s="15"/>
      <c r="CP223" s="16">
        <f>IF(COUNTA(CO223)&gt;0,MIN(MIN(SUMPRODUCT(CI223:CK223,CL223:CN223),INDEX([1]Sheet1!$H:$H,MATCH(CH223,[1]Sheet1!$A:$A,0)))+1,5),MIN(SUMPRODUCT(CI223:CK223,CL223:CN223),INDEX([1]Sheet1!$H:$H,MATCH(CH223,[1]Sheet1!$A:$A,0))))</f>
        <v>0.33333333333333331</v>
      </c>
      <c r="CQ223" s="17" t="e">
        <f>SUMIFS([1]Rubric!Y:Y,[1]Rubric!V:V,BN223,[1]Rubric!W:W,P223)</f>
        <v>#VALUE!</v>
      </c>
      <c r="CR223" s="17" t="e">
        <f>INDEX([1]Rubric!D:D,MATCH(BP223,[1]Rubric!#REF!,0))</f>
        <v>#REF!</v>
      </c>
      <c r="CS223" s="17" t="e">
        <f>INDEX([1]Rubric!E:E,MATCH(Q223,[1]Rubric!#REF!,0))</f>
        <v>#REF!</v>
      </c>
      <c r="CT223" s="18" t="e">
        <f>SUM(CQ223:CS223)*[1]Rubric!$A$3</f>
        <v>#VALUE!</v>
      </c>
      <c r="CU223" s="29"/>
    </row>
    <row r="224" spans="1:99" ht="390" x14ac:dyDescent="0.25">
      <c r="A224">
        <v>223</v>
      </c>
      <c r="B224" t="s">
        <v>2932</v>
      </c>
      <c r="C224" t="str">
        <f t="shared" si="17"/>
        <v>223 - Itransition Group</v>
      </c>
      <c r="D224">
        <v>0</v>
      </c>
      <c r="F224" s="1"/>
      <c r="G224" s="1" t="e">
        <f>INDEX([1]Apollo!$C$2:$R$2344,MATCH($C224,[1]Apollo!$A$2:$A$2344,0),MATCH(G$1,[1]Apollo!$C$1:$R$1,0))</f>
        <v>#N/A</v>
      </c>
      <c r="H224" s="1" t="s">
        <v>885</v>
      </c>
      <c r="I224" s="1" t="e">
        <f>INDEX([1]Apollo!$C$2:$R$2344,MATCH($C224,[1]Apollo!$A$2:$A$2344,0),MATCH(I$1,[1]Apollo!$C$1:$R$1,0))</f>
        <v>#N/A</v>
      </c>
      <c r="K224" s="1" t="e">
        <f>INDEX([1]Apollo!$C$2:$R$2344,MATCH($C224,[1]Apollo!$A$2:$A$2344,0),MATCH(K$1,[1]Apollo!$C$1:$R$1,0))</f>
        <v>#N/A</v>
      </c>
      <c r="L224" s="1" t="e">
        <f>INDEX([1]Apollo!$C$2:$R$2344,MATCH($C224,[1]Apollo!$A$2:$A$2344,0),MATCH(L$1,[1]Apollo!$C$1:$R$1,0))</f>
        <v>#N/A</v>
      </c>
      <c r="M224" s="1"/>
      <c r="N224" s="1"/>
      <c r="O224" s="1" t="e">
        <f>INDEX([1]Apollo!$C$2:$R$2344,MATCH($C224,[1]Apollo!$A$2:$A$2344,0),MATCH(O$1,[1]Apollo!$C$1:$R$1,0))</f>
        <v>#N/A</v>
      </c>
      <c r="P224" s="1">
        <v>3</v>
      </c>
      <c r="Q224" s="1">
        <v>1</v>
      </c>
      <c r="V224" s="1" t="e">
        <f>INDEX([1]Apollo!$C$2:$R$2344,MATCH($C224,[1]Apollo!$A$2:$A$2344,0),MATCH(V$1,[1]Apollo!$C$1:$R$1,0))</f>
        <v>#N/A</v>
      </c>
      <c r="X224" s="1" t="e">
        <f>INDEX([1]Apollo!$C$2:$R$2344,MATCH($C224,[1]Apollo!$A$2:$A$2344,0),MATCH(X$1,[1]Apollo!$C$1:$R$1,0))</f>
        <v>#N/A</v>
      </c>
      <c r="Y224" s="1" t="e">
        <f>INDEX([1]Apollo!$C$2:$R$2344,MATCH($C224,[1]Apollo!$A$2:$A$2344,0),MATCH(Y$1,[1]Apollo!$C$1:$R$1,0))</f>
        <v>#N/A</v>
      </c>
      <c r="Z224" s="1" t="e">
        <f>INDEX([1]Apollo!$C$2:$R$2344,MATCH($C224,[1]Apollo!$A$2:$A$2344,0),MATCH(Z$1,[1]Apollo!$C$1:$R$1,0))</f>
        <v>#N/A</v>
      </c>
      <c r="AA224" s="2" t="e">
        <f>INDEX([1]Apollo!$C$2:$R$2344,MATCH($C224,[1]Apollo!$A$2:$A$2344,0),MATCH(AA$1,[1]Apollo!$C$1:$R$1,0))</f>
        <v>#N/A</v>
      </c>
      <c r="AB224" s="3" t="e">
        <f>INDEX([1]Apollo!$C$2:$R$2344,MATCH($C224,[1]Apollo!$A$2:$A$2344,0),MATCH(AB$1,[1]Apollo!$C$1:$R$1,0))</f>
        <v>#N/A</v>
      </c>
      <c r="AD224" s="1" t="e">
        <f>INDEX([1]Apollo!$C$2:$R$2344,MATCH($C224,[1]Apollo!$A$2:$A$2344,0),MATCH(AD$1,[1]Apollo!$C$1:$R$1,0))</f>
        <v>#N/A</v>
      </c>
      <c r="AE224" s="14" t="s">
        <v>2933</v>
      </c>
      <c r="AF224" s="1" t="s">
        <v>1624</v>
      </c>
      <c r="AG224" s="1" t="s">
        <v>103</v>
      </c>
      <c r="AH224" s="1"/>
      <c r="AI224" s="1"/>
      <c r="AJ224" s="14" t="s">
        <v>2933</v>
      </c>
      <c r="AK224" s="1" t="s">
        <v>311</v>
      </c>
      <c r="AL224" s="1" t="s">
        <v>106</v>
      </c>
      <c r="AM224" s="1" t="s">
        <v>171</v>
      </c>
      <c r="AN224" s="1" t="s">
        <v>106</v>
      </c>
      <c r="AO224" s="1" t="s">
        <v>245</v>
      </c>
      <c r="AP224" s="1" t="s">
        <v>888</v>
      </c>
      <c r="AQ224" s="1" t="e">
        <f>AE224=#REF!</f>
        <v>#REF!</v>
      </c>
      <c r="AS224" s="1" t="e">
        <f>INDEX([1]Apollo!$C$2:$R$2344,MATCH($C224,[1]Apollo!$A$2:$A$2344,0),MATCH(AS$1,[1]Apollo!$C$1:$R$1,0))</f>
        <v>#N/A</v>
      </c>
      <c r="AT224" s="1" t="e">
        <f t="shared" si="18"/>
        <v>#N/A</v>
      </c>
      <c r="AU224" s="1" t="e">
        <f t="shared" si="19"/>
        <v>#N/A</v>
      </c>
      <c r="AW224" s="1" t="e">
        <f>INDEX([1]Apollo!$C$2:$R$2344,MATCH($C224,[1]Apollo!$A$2:$A$2344,0),MATCH(AW$1,[1]Apollo!$C$1:$R$1,0))</f>
        <v>#N/A</v>
      </c>
      <c r="AX224" s="1" t="e">
        <f>VLOOKUP(AW224,[1]Sheet1!$K$1:$L$4,2,TRUE)</f>
        <v>#N/A</v>
      </c>
      <c r="BA224">
        <v>900</v>
      </c>
      <c r="BB224">
        <v>4.3</v>
      </c>
      <c r="BC224">
        <v>4.0999999999999996</v>
      </c>
      <c r="BD224">
        <v>4</v>
      </c>
      <c r="BE224">
        <v>4.2</v>
      </c>
      <c r="BF224" s="5">
        <v>0.92</v>
      </c>
      <c r="BG224" s="5">
        <v>0.9</v>
      </c>
      <c r="BH224" t="e">
        <f>BA224&lt;#REF!</f>
        <v>#REF!</v>
      </c>
      <c r="BI224" t="e">
        <f>BB224&gt;#REF!</f>
        <v>#REF!</v>
      </c>
      <c r="BJ224" t="e">
        <f>BC224&gt;#REF!</f>
        <v>#REF!</v>
      </c>
      <c r="BK224" t="e">
        <f>BD224&gt;#REF!</f>
        <v>#REF!</v>
      </c>
      <c r="BL224" t="e">
        <f>BE224&gt;#REF!</f>
        <v>#REF!</v>
      </c>
      <c r="BM224" s="5" t="e">
        <f>BF224&gt;#REF!</f>
        <v>#REF!</v>
      </c>
      <c r="BN224" t="s">
        <v>175</v>
      </c>
      <c r="BO224" s="1" t="s">
        <v>2934</v>
      </c>
      <c r="BP224">
        <v>4</v>
      </c>
      <c r="BQ224" t="s">
        <v>451</v>
      </c>
      <c r="BR224" s="1" t="s">
        <v>2935</v>
      </c>
      <c r="BS224" t="s">
        <v>2936</v>
      </c>
      <c r="BT224" s="1" t="s">
        <v>2937</v>
      </c>
      <c r="BU224" s="1"/>
      <c r="BV224" s="1"/>
      <c r="BW224" s="1"/>
      <c r="BX224" s="1"/>
      <c r="BY224" s="1"/>
      <c r="BZ224" s="1"/>
      <c r="CA224" s="1"/>
      <c r="CB224" s="1">
        <v>5</v>
      </c>
      <c r="CC224" s="6">
        <v>-0.9</v>
      </c>
      <c r="CD224" s="1">
        <v>1537</v>
      </c>
      <c r="CE224" s="6">
        <v>-0.02</v>
      </c>
      <c r="CF224" s="6">
        <f t="shared" si="20"/>
        <v>3.2530904359141183E-3</v>
      </c>
      <c r="CG224" s="7" t="e">
        <f t="shared" si="22"/>
        <v>#N/A</v>
      </c>
      <c r="CH224" s="1">
        <v>8</v>
      </c>
      <c r="CI224">
        <f>IFERROR(IF(AX224=[1]Sheet1!$L$2,VLOOKUP(CB224,[1]Sheet1!$X$3:$Y$7,2,TRUE),IF(AX224=[1]Sheet1!$L$3,VLOOKUP(CB224,[1]Sheet1!$Z$3:$AA$7,2,TRUE),VLOOKUP(CB224,[1]Sheet1!$AB$3:$AC$7,2,TRUE))),0)</f>
        <v>0</v>
      </c>
      <c r="CJ224" s="1">
        <f>IFERROR(VLOOKUP(CC224,[1]Sheet1!$U$3:$V$7,2,TRUE),0)</f>
        <v>0</v>
      </c>
      <c r="CK224" s="1">
        <f>MIN(IFERROR(IF(AX224=[1]Sheet1!$L$2,VLOOKUP(CE224,[1]Sheet1!$N$3:$O$7,2,TRUE),IF(AX224=[1]Sheet1!$L$3,VLOOKUP(CE224,[1]Sheet1!$P$3:$Q$6,2,TRUE),VLOOKUP(CE224,[1]Sheet1!$R$3:$S$6,2,TRUE))),0),INDEX([1]Sheet1!$I:$I,MATCH(CH224,[1]Sheet1!$A:$A,0)))</f>
        <v>0</v>
      </c>
      <c r="CL224" s="15" t="e">
        <f>INDEX([1]Sheet1!D:D,MATCH($CI224,[1]Sheet1!$A:$A,0))</f>
        <v>#N/A</v>
      </c>
      <c r="CM224" s="15" t="e">
        <f>INDEX([1]Sheet1!E:E,MATCH($CI224,[1]Sheet1!$A:$A,0))</f>
        <v>#N/A</v>
      </c>
      <c r="CN224" s="15" t="e">
        <f>INDEX([1]Sheet1!F:F,MATCH($CI224,[1]Sheet1!$A:$A,0))</f>
        <v>#N/A</v>
      </c>
      <c r="CO224" s="15"/>
      <c r="CP224" s="16" t="e">
        <f>MIN(SUMPRODUCT(CI224:CK224,CL224:CN224),INDEX([1]Sheet1!$H:$H,MATCH(CH224,[1]Sheet1!$A:$A,0)))</f>
        <v>#N/A</v>
      </c>
      <c r="CQ224" s="17" t="e">
        <f>SUMIFS([1]Rubric!Y:Y,[1]Rubric!V:V,BN224,[1]Rubric!W:W,P224)</f>
        <v>#VALUE!</v>
      </c>
      <c r="CR224" s="5" t="e">
        <f>INDEX([1]Rubric!D:D,MATCH(BP224,[1]Rubric!#REF!,0))</f>
        <v>#REF!</v>
      </c>
      <c r="CS224" s="5" t="e">
        <f>INDEX([1]Rubric!E:E,MATCH(Q224,[1]Rubric!#REF!,0))</f>
        <v>#REF!</v>
      </c>
      <c r="CT224" s="18" t="e">
        <f>SUM(CQ224:CS224)*[1]Rubric!$A$3</f>
        <v>#VALUE!</v>
      </c>
      <c r="CU224" s="29"/>
    </row>
    <row r="225" spans="1:99" ht="409.5" x14ac:dyDescent="0.25">
      <c r="A225">
        <v>224</v>
      </c>
      <c r="B225" s="21" t="s">
        <v>2938</v>
      </c>
      <c r="C225" t="str">
        <f t="shared" si="17"/>
        <v>224 - Making Science</v>
      </c>
      <c r="D225">
        <v>0</v>
      </c>
      <c r="E225" t="s">
        <v>2939</v>
      </c>
      <c r="F225" s="1" t="s">
        <v>2940</v>
      </c>
      <c r="G225" s="1" t="str">
        <f>IFERROR(INDEX([1]Apollo!$C$2:$R$2344,MATCH($C225,[1]Apollo!$B$2:$B$2344,0),MATCH(G$1,[1]Apollo!$C$1:$R$1,0)),"")</f>
        <v/>
      </c>
      <c r="H225" s="1"/>
      <c r="I225" s="1" t="str">
        <f>IFERROR(INDEX([1]Apollo!$C$2:$R$2344,MATCH($C225,[1]Apollo!$B$2:$B$2344,0),MATCH(I$1,[1]Apollo!$C$1:$R$1,0)),"")</f>
        <v/>
      </c>
      <c r="J225" t="s">
        <v>2941</v>
      </c>
      <c r="K225" s="1" t="str">
        <f>IFERROR(INDEX([1]Apollo!$C$2:$R$2344,MATCH($C225,[1]Apollo!$B$2:$B$2344,0),MATCH(K$1,[1]Apollo!$C$1:$R$1,0)),"")</f>
        <v/>
      </c>
      <c r="L225" s="1" t="str">
        <f>IFERROR(INDEX([1]Apollo!$C$2:$R$2344,MATCH($C225,[1]Apollo!$B$2:$B$2344,0),MATCH(L$1,[1]Apollo!$C$1:$R$1,0)),"")</f>
        <v/>
      </c>
      <c r="M225" s="1" t="s">
        <v>2942</v>
      </c>
      <c r="N225" s="1" t="s">
        <v>2943</v>
      </c>
      <c r="O225" s="1" t="str">
        <f>IFERROR(INDEX([1]Apollo!$C$2:$R$2344,MATCH($C225,[1]Apollo!$B$2:$B$2344,0),MATCH(O$1,[1]Apollo!$C$1:$R$1,0)),"")</f>
        <v/>
      </c>
      <c r="P225" s="1">
        <v>4</v>
      </c>
      <c r="Q225" s="1">
        <v>1</v>
      </c>
      <c r="R225" s="12">
        <v>488271</v>
      </c>
      <c r="S225" s="12">
        <v>463323</v>
      </c>
      <c r="T225" s="13">
        <v>36899</v>
      </c>
      <c r="U225" t="s">
        <v>99</v>
      </c>
      <c r="V225" s="1" t="str">
        <f>IFERROR(INDEX([1]Apollo!$C$2:$R$2344,MATCH($C225,[1]Apollo!$B$2:$B$2344,0),MATCH(V$1,[1]Apollo!$C$1:$R$1,0)),"")</f>
        <v/>
      </c>
      <c r="W225" t="s">
        <v>165</v>
      </c>
      <c r="X225" s="1" t="str">
        <f>IFERROR(INDEX([1]Apollo!$C$2:$R$2344,MATCH($C225,[1]Apollo!$B$2:$B$2344,0),MATCH(X$1,[1]Apollo!$C$1:$R$1,0)),"")</f>
        <v/>
      </c>
      <c r="Y225" s="1" t="str">
        <f>IFERROR(INDEX([1]Apollo!$C$2:$R$2344,MATCH($C225,[1]Apollo!$B$2:$B$2344,0),MATCH(Y$1,[1]Apollo!$C$1:$R$1,0)),"")</f>
        <v/>
      </c>
      <c r="Z225" s="1" t="str">
        <f>IFERROR(INDEX([1]Apollo!$C$2:$R$2344,MATCH($C225,[1]Apollo!$B$2:$B$2344,0),MATCH(Z$1,[1]Apollo!$C$1:$R$1,0)),"")</f>
        <v/>
      </c>
      <c r="AA225" s="2" t="str">
        <f>IFERROR(INDEX([1]Apollo!$C$2:$R$2344,MATCH($C225,[1]Apollo!$B$2:$B$2344,0),MATCH(AA$1,[1]Apollo!$C$1:$R$1,0)),"")</f>
        <v/>
      </c>
      <c r="AB225" s="3" t="str">
        <f>IFERROR(INDEX([1]Apollo!$C$2:$R$2344,MATCH($C225,[1]Apollo!$B$2:$B$2344,0),MATCH(AB$1,[1]Apollo!$C$1:$R$1,0)),"")</f>
        <v/>
      </c>
      <c r="AC225" t="s">
        <v>2944</v>
      </c>
      <c r="AD225" s="1" t="str">
        <f>IFERROR(INDEX([1]Apollo!$C$2:$R$2344,MATCH($C225,[1]Apollo!$B$2:$B$2344,0),MATCH(AD$1,[1]Apollo!$C$1:$R$1,0)),"")</f>
        <v/>
      </c>
      <c r="AE225" s="22" t="s">
        <v>2945</v>
      </c>
      <c r="AG225" s="1" t="s">
        <v>169</v>
      </c>
      <c r="AH225" s="1"/>
      <c r="AI225" s="1"/>
      <c r="AJ225" s="14" t="s">
        <v>2945</v>
      </c>
      <c r="AK225" s="1" t="s">
        <v>311</v>
      </c>
      <c r="AL225" s="1" t="s">
        <v>106</v>
      </c>
      <c r="AM225" s="1" t="s">
        <v>171</v>
      </c>
      <c r="AN225" s="1" t="s">
        <v>106</v>
      </c>
      <c r="AO225" s="1" t="s">
        <v>1244</v>
      </c>
      <c r="AP225" s="1" t="s">
        <v>1134</v>
      </c>
      <c r="AQ225" s="1" t="e">
        <f>AE225=#REF!</f>
        <v>#REF!</v>
      </c>
      <c r="AR225" t="s">
        <v>2946</v>
      </c>
      <c r="AS225" s="1" t="str">
        <f>IFERROR(INDEX([1]Apollo!$C$2:$R$2344,MATCH($C225,[1]Apollo!$B$2:$B$2344,0),MATCH(AS$1,[1]Apollo!$C$1:$R$1,0)),"")</f>
        <v/>
      </c>
      <c r="AT225" s="1" t="str">
        <f t="shared" si="18"/>
        <v>https://www.linkedin.com/company/making-science/</v>
      </c>
      <c r="AU225" s="1" t="str">
        <f t="shared" si="19"/>
        <v>https://www.linkedin.com/company/making-science//insights</v>
      </c>
      <c r="AV225" t="s">
        <v>174</v>
      </c>
      <c r="AW225" s="1">
        <v>1200</v>
      </c>
      <c r="AX225" s="1" t="str">
        <f>VLOOKUP(AW225,[1]Sheet1!$K$1:$L$4,2,TRUE)</f>
        <v>&lt;10,000</v>
      </c>
      <c r="AY225" t="s">
        <v>114</v>
      </c>
      <c r="AZ225" t="s">
        <v>114</v>
      </c>
      <c r="BA225" s="23">
        <f>INDEX('[1]Glassdoor Scores'!C:C,MATCH($A225,'[1]Glassdoor Scores'!$A:$A,0))</f>
        <v>3.8</v>
      </c>
      <c r="BB225" t="str">
        <f>INDEX('[1]Glassdoor Scores'!B:B,MATCH($A225,'[1]Glassdoor Scores'!$A:$A,0))</f>
        <v>Innovaccer</v>
      </c>
      <c r="BC225">
        <f>INDEX('[1]Glassdoor Scores'!D:D,MATCH($A225,'[1]Glassdoor Scores'!$A:$A,0))</f>
        <v>1100</v>
      </c>
      <c r="BD225">
        <f>INDEX('[1]Glassdoor Scores'!E:E,MATCH($A225,'[1]Glassdoor Scores'!$A:$A,0))</f>
        <v>3.2</v>
      </c>
      <c r="BE225">
        <f>INDEX('[1]Glassdoor Scores'!F:F,MATCH($A225,'[1]Glassdoor Scores'!$A:$A,0))</f>
        <v>3.5</v>
      </c>
      <c r="BF225" s="17">
        <f>INDEX('[1]Glassdoor Scores'!G:G,MATCH($A225,'[1]Glassdoor Scores'!$A:$A,0))</f>
        <v>3.7</v>
      </c>
      <c r="BG225" s="17">
        <f>INDEX('[1]Glassdoor Scores'!H:H,MATCH($A225,'[1]Glassdoor Scores'!$A:$A,0))</f>
        <v>0.83</v>
      </c>
      <c r="BH225" t="e">
        <f>BA225&lt;#REF!</f>
        <v>#REF!</v>
      </c>
      <c r="BI225" t="e">
        <f>BB225&gt;#REF!</f>
        <v>#REF!</v>
      </c>
      <c r="BJ225" t="e">
        <f>BC225&gt;#REF!</f>
        <v>#REF!</v>
      </c>
      <c r="BK225" t="e">
        <f>BD225&gt;#REF!</f>
        <v>#REF!</v>
      </c>
      <c r="BL225" t="e">
        <f>BE225&gt;#REF!</f>
        <v>#REF!</v>
      </c>
      <c r="BM225" t="e">
        <f>BF225&gt;#REF!</f>
        <v>#REF!</v>
      </c>
      <c r="BN225" t="s">
        <v>175</v>
      </c>
      <c r="BO225" s="1" t="s">
        <v>2947</v>
      </c>
      <c r="BP225">
        <v>5</v>
      </c>
      <c r="BQ225">
        <v>0</v>
      </c>
      <c r="BR225" s="1" t="s">
        <v>2948</v>
      </c>
      <c r="BS225" t="s">
        <v>2949</v>
      </c>
      <c r="BT225" s="1" t="s">
        <v>2950</v>
      </c>
      <c r="BU225" s="1"/>
      <c r="BV225" s="1"/>
      <c r="BW225" s="1"/>
      <c r="BX225" s="1"/>
      <c r="BY225" s="1"/>
      <c r="BZ225" s="1"/>
      <c r="CA225" s="1"/>
      <c r="CB225" s="1">
        <v>7</v>
      </c>
      <c r="CC225" s="6">
        <v>-0.3</v>
      </c>
      <c r="CD225" s="1">
        <v>1006</v>
      </c>
      <c r="CE225" s="6">
        <v>-0.06</v>
      </c>
      <c r="CF225" s="6">
        <f t="shared" si="20"/>
        <v>6.958250497017893E-3</v>
      </c>
      <c r="CG225" s="7">
        <f t="shared" si="22"/>
        <v>0.83833333333333337</v>
      </c>
      <c r="CH225" s="1">
        <v>1</v>
      </c>
      <c r="CI225">
        <f>IFERROR(IF(AX225=[1]Sheet1!$L$2,VLOOKUP(CB225,[1]Sheet1!$X$3:$Y$7,2,TRUE),IF(AX225=[1]Sheet1!$L$3,VLOOKUP(CB225,[1]Sheet1!$Z$3:$AA$7,2,TRUE),VLOOKUP(CB225,[1]Sheet1!$AB$3:$AC$7,2,TRUE))),0)</f>
        <v>1</v>
      </c>
      <c r="CJ225" s="1">
        <f>IFERROR(VLOOKUP(CC225,[1]Sheet1!$U$3:$V$7,2,TRUE),0)</f>
        <v>1</v>
      </c>
      <c r="CK225" s="1">
        <f>MIN(IFERROR(IF(AX225=[1]Sheet1!$L$2,VLOOKUP(CE225,[1]Sheet1!$N$3:$O$7,2,TRUE),IF(AX225=[1]Sheet1!$L$3,VLOOKUP(CE225,[1]Sheet1!$P$3:$Q$6,2,TRUE),VLOOKUP(CE225,[1]Sheet1!$R$3:$S$6,2,TRUE))),0),INDEX([1]Sheet1!$I:$I,MATCH(CH225,[1]Sheet1!$A:$A,0)))</f>
        <v>0</v>
      </c>
      <c r="CL225" s="15">
        <f>INDEX([1]Sheet1!D:D,MATCH($CI225,[1]Sheet1!$A:$A,0))</f>
        <v>0</v>
      </c>
      <c r="CM225" s="15">
        <f>INDEX([1]Sheet1!E:E,MATCH($CI225,[1]Sheet1!$A:$A,0))</f>
        <v>0.33333333333333331</v>
      </c>
      <c r="CN225" s="15">
        <f>INDEX([1]Sheet1!F:F,MATCH($CI225,[1]Sheet1!$A:$A,0))</f>
        <v>0.33333333333333331</v>
      </c>
      <c r="CO225" s="15"/>
      <c r="CP225" s="16">
        <f>IF(COUNTA(CO225)&gt;0,MIN(MIN(SUMPRODUCT(CI225:CK225,CL225:CN225),INDEX([1]Sheet1!$H:$H,MATCH(CH225,[1]Sheet1!$A:$A,0)))+1,5),MIN(SUMPRODUCT(CI225:CK225,CL225:CN225),INDEX([1]Sheet1!$H:$H,MATCH(CH225,[1]Sheet1!$A:$A,0))))</f>
        <v>0.33333333333333331</v>
      </c>
      <c r="CQ225" s="17" t="e">
        <f>SUMIFS([1]Rubric!Y:Y,[1]Rubric!V:V,BN225,[1]Rubric!W:W,P225)</f>
        <v>#VALUE!</v>
      </c>
      <c r="CR225" s="17" t="e">
        <f>INDEX([1]Rubric!D:D,MATCH(BP225,[1]Rubric!#REF!,0))</f>
        <v>#REF!</v>
      </c>
      <c r="CS225" s="17" t="e">
        <f>INDEX([1]Rubric!E:E,MATCH(Q225,[1]Rubric!#REF!,0))</f>
        <v>#REF!</v>
      </c>
      <c r="CT225" s="18" t="e">
        <f>SUM(CQ225:CS225)*[1]Rubric!$A$3</f>
        <v>#VALUE!</v>
      </c>
      <c r="CU225" s="29"/>
    </row>
    <row r="226" spans="1:99" ht="409.5" x14ac:dyDescent="0.25">
      <c r="A226">
        <v>225</v>
      </c>
      <c r="B226" s="21" t="s">
        <v>2951</v>
      </c>
      <c r="C226" t="str">
        <f t="shared" si="17"/>
        <v>225 - ClearSale</v>
      </c>
      <c r="D226">
        <v>0</v>
      </c>
      <c r="E226" t="s">
        <v>2952</v>
      </c>
      <c r="F226" s="1" t="s">
        <v>2953</v>
      </c>
      <c r="G226" s="1" t="str">
        <f>IFERROR(INDEX([1]Apollo!$C$2:$R$2344,MATCH($C226,[1]Apollo!$B$2:$B$2344,0),MATCH(G$1,[1]Apollo!$C$1:$R$1,0)),"")</f>
        <v/>
      </c>
      <c r="H226" s="1" t="s">
        <v>2954</v>
      </c>
      <c r="I226" s="1" t="str">
        <f>IFERROR(INDEX([1]Apollo!$C$2:$R$2344,MATCH($C226,[1]Apollo!$B$2:$B$2344,0),MATCH(I$1,[1]Apollo!$C$1:$R$1,0)),"")</f>
        <v/>
      </c>
      <c r="J226" t="s">
        <v>2955</v>
      </c>
      <c r="K226" s="1" t="str">
        <f>IFERROR(INDEX([1]Apollo!$C$2:$R$2344,MATCH($C226,[1]Apollo!$B$2:$B$2344,0),MATCH(K$1,[1]Apollo!$C$1:$R$1,0)),"")</f>
        <v/>
      </c>
      <c r="L226" s="1" t="str">
        <f>IFERROR(INDEX([1]Apollo!$C$2:$R$2344,MATCH($C226,[1]Apollo!$B$2:$B$2344,0),MATCH(L$1,[1]Apollo!$C$1:$R$1,0)),"")</f>
        <v/>
      </c>
      <c r="M226" s="1" t="s">
        <v>2956</v>
      </c>
      <c r="N226" s="1" t="s">
        <v>2957</v>
      </c>
      <c r="O226" s="1" t="str">
        <f>IFERROR(INDEX([1]Apollo!$C$2:$R$2344,MATCH($C226,[1]Apollo!$B$2:$B$2344,0),MATCH(O$1,[1]Apollo!$C$1:$R$1,0)),"")</f>
        <v/>
      </c>
      <c r="P226" s="1">
        <v>3</v>
      </c>
      <c r="Q226" s="1">
        <v>4</v>
      </c>
      <c r="R226" s="12">
        <v>242517</v>
      </c>
      <c r="S226" s="12">
        <v>229665</v>
      </c>
      <c r="T226" s="13">
        <v>37074</v>
      </c>
      <c r="U226" t="s">
        <v>99</v>
      </c>
      <c r="V226" s="1" t="str">
        <f>IFERROR(INDEX([1]Apollo!$C$2:$R$2344,MATCH($C226,[1]Apollo!$B$2:$B$2344,0),MATCH(V$1,[1]Apollo!$C$1:$R$1,0)),"")</f>
        <v/>
      </c>
      <c r="W226" t="s">
        <v>165</v>
      </c>
      <c r="X226" s="1" t="str">
        <f>IFERROR(INDEX([1]Apollo!$C$2:$R$2344,MATCH($C226,[1]Apollo!$B$2:$B$2344,0),MATCH(X$1,[1]Apollo!$C$1:$R$1,0)),"")</f>
        <v/>
      </c>
      <c r="Y226" s="1" t="str">
        <f>IFERROR(INDEX([1]Apollo!$C$2:$R$2344,MATCH($C226,[1]Apollo!$B$2:$B$2344,0),MATCH(Y$1,[1]Apollo!$C$1:$R$1,0)),"")</f>
        <v/>
      </c>
      <c r="Z226" s="1" t="str">
        <f>IFERROR(INDEX([1]Apollo!$C$2:$R$2344,MATCH($C226,[1]Apollo!$B$2:$B$2344,0),MATCH(Z$1,[1]Apollo!$C$1:$R$1,0)),"")</f>
        <v/>
      </c>
      <c r="AA226" s="2" t="str">
        <f>IFERROR(INDEX([1]Apollo!$C$2:$R$2344,MATCH($C226,[1]Apollo!$B$2:$B$2344,0),MATCH(AA$1,[1]Apollo!$C$1:$R$1,0)),"")</f>
        <v/>
      </c>
      <c r="AB226" s="3" t="str">
        <f>IFERROR(INDEX([1]Apollo!$C$2:$R$2344,MATCH($C226,[1]Apollo!$B$2:$B$2344,0),MATCH(AB$1,[1]Apollo!$C$1:$R$1,0)),"")</f>
        <v/>
      </c>
      <c r="AC226" t="s">
        <v>2958</v>
      </c>
      <c r="AD226" s="1" t="str">
        <f>IFERROR(INDEX([1]Apollo!$C$2:$R$2344,MATCH($C226,[1]Apollo!$B$2:$B$2344,0),MATCH(AD$1,[1]Apollo!$C$1:$R$1,0)),"")</f>
        <v/>
      </c>
      <c r="AE226" s="22" t="s">
        <v>2959</v>
      </c>
      <c r="AF226" s="1" t="s">
        <v>1121</v>
      </c>
      <c r="AG226" s="1" t="s">
        <v>169</v>
      </c>
      <c r="AH226" s="1"/>
      <c r="AI226" s="1"/>
      <c r="AJ226" s="14" t="s">
        <v>2959</v>
      </c>
      <c r="AK226" s="1" t="s">
        <v>170</v>
      </c>
      <c r="AL226" s="1" t="s">
        <v>106</v>
      </c>
      <c r="AM226" s="1" t="s">
        <v>840</v>
      </c>
      <c r="AN226" s="1" t="s">
        <v>1038</v>
      </c>
      <c r="AO226" s="1" t="s">
        <v>106</v>
      </c>
      <c r="AP226" s="1" t="s">
        <v>172</v>
      </c>
      <c r="AQ226" s="1" t="e">
        <f>AE226=#REF!</f>
        <v>#REF!</v>
      </c>
      <c r="AR226" t="s">
        <v>2960</v>
      </c>
      <c r="AS226" s="1" t="str">
        <f>IFERROR(INDEX([1]Apollo!$C$2:$R$2344,MATCH($C226,[1]Apollo!$B$2:$B$2344,0),MATCH(AS$1,[1]Apollo!$C$1:$R$1,0)),"")</f>
        <v/>
      </c>
      <c r="AT226" s="1" t="str">
        <f t="shared" si="18"/>
        <v>https://www.linkedin.com/company/202691</v>
      </c>
      <c r="AU226" s="1" t="str">
        <f t="shared" si="19"/>
        <v>https://www.linkedin.com/company/202691/insights</v>
      </c>
      <c r="AV226" t="s">
        <v>174</v>
      </c>
      <c r="AW226" s="1">
        <v>1200</v>
      </c>
      <c r="AX226" s="1" t="str">
        <f>VLOOKUP(AW226,[1]Sheet1!$K$1:$L$4,2,TRUE)</f>
        <v>&lt;10,000</v>
      </c>
      <c r="AY226" t="s">
        <v>138</v>
      </c>
      <c r="AZ226" t="s">
        <v>138</v>
      </c>
      <c r="BA226" s="23">
        <f>INDEX('[1]Glassdoor Scores'!C:C,MATCH($A226,'[1]Glassdoor Scores'!$A:$A,0))</f>
        <v>4.5999999999999996</v>
      </c>
      <c r="BB226" t="str">
        <f>INDEX('[1]Glassdoor Scores'!B:B,MATCH($A226,'[1]Glassdoor Scores'!$A:$A,0))</f>
        <v>Remote</v>
      </c>
      <c r="BC226">
        <f>INDEX('[1]Glassdoor Scores'!D:D,MATCH($A226,'[1]Glassdoor Scores'!$A:$A,0))</f>
        <v>240</v>
      </c>
      <c r="BD226">
        <f>INDEX('[1]Glassdoor Scores'!E:E,MATCH($A226,'[1]Glassdoor Scores'!$A:$A,0))</f>
        <v>4.7</v>
      </c>
      <c r="BE226">
        <f>INDEX('[1]Glassdoor Scores'!F:F,MATCH($A226,'[1]Glassdoor Scores'!$A:$A,0))</f>
        <v>4.5</v>
      </c>
      <c r="BF226" s="17">
        <f>INDEX('[1]Glassdoor Scores'!G:G,MATCH($A226,'[1]Glassdoor Scores'!$A:$A,0))</f>
        <v>4.8</v>
      </c>
      <c r="BG226" s="17">
        <f>INDEX('[1]Glassdoor Scores'!H:H,MATCH($A226,'[1]Glassdoor Scores'!$A:$A,0))</f>
        <v>0.97</v>
      </c>
      <c r="BH226" t="e">
        <f>BA226&lt;#REF!</f>
        <v>#REF!</v>
      </c>
      <c r="BI226" t="e">
        <f>BB226&gt;#REF!</f>
        <v>#REF!</v>
      </c>
      <c r="BJ226" t="e">
        <f>BC226&gt;#REF!</f>
        <v>#REF!</v>
      </c>
      <c r="BK226" t="e">
        <f>BD226&gt;#REF!</f>
        <v>#REF!</v>
      </c>
      <c r="BL226" t="e">
        <f>BE226&gt;#REF!</f>
        <v>#REF!</v>
      </c>
      <c r="BM226" t="e">
        <f>BF226&gt;#REF!</f>
        <v>#REF!</v>
      </c>
      <c r="BN226" t="s">
        <v>115</v>
      </c>
      <c r="BO226" s="1" t="s">
        <v>2961</v>
      </c>
      <c r="BP226">
        <v>5</v>
      </c>
      <c r="BQ226">
        <v>0</v>
      </c>
      <c r="BR226" s="1" t="s">
        <v>2962</v>
      </c>
      <c r="BS226" t="s">
        <v>2963</v>
      </c>
      <c r="BT226" s="1" t="s">
        <v>2964</v>
      </c>
      <c r="BU226" s="1"/>
      <c r="BV226" s="1"/>
      <c r="BW226" s="1"/>
      <c r="BX226" s="1"/>
      <c r="BY226" s="1"/>
      <c r="BZ226" s="1"/>
      <c r="CA226" s="1"/>
      <c r="CB226" s="24">
        <v>2</v>
      </c>
      <c r="CC226" s="6" t="s">
        <v>480</v>
      </c>
      <c r="CD226" s="1">
        <v>1298</v>
      </c>
      <c r="CE226" s="6">
        <v>-0.25</v>
      </c>
      <c r="CF226" s="6">
        <f t="shared" si="20"/>
        <v>1.5408320493066256E-3</v>
      </c>
      <c r="CG226" s="7">
        <f t="shared" si="22"/>
        <v>1.0816666666666668</v>
      </c>
      <c r="CH226" s="1">
        <v>4</v>
      </c>
      <c r="CI226">
        <f>IFERROR(IF(AX226=[1]Sheet1!$L$2,VLOOKUP(CB226,[1]Sheet1!$X$3:$Y$7,2,TRUE),IF(AX226=[1]Sheet1!$L$3,VLOOKUP(CB226,[1]Sheet1!$Z$3:$AA$7,2,TRUE),VLOOKUP(CB226,[1]Sheet1!$AB$3:$AC$7,2,TRUE))),0)</f>
        <v>1</v>
      </c>
      <c r="CJ226" s="1">
        <f>IFERROR(VLOOKUP(CC226,[1]Sheet1!$U$3:$V$7,2,TRUE),0)</f>
        <v>0</v>
      </c>
      <c r="CK226" s="1">
        <f>MIN(IFERROR(IF(AX226=[1]Sheet1!$L$2,VLOOKUP(CE226,[1]Sheet1!$N$3:$O$7,2,TRUE),IF(AX226=[1]Sheet1!$L$3,VLOOKUP(CE226,[1]Sheet1!$P$3:$Q$6,2,TRUE),VLOOKUP(CE226,[1]Sheet1!$R$3:$S$6,2,TRUE))),0),INDEX([1]Sheet1!$I:$I,MATCH(CH226,[1]Sheet1!$A:$A,0)))</f>
        <v>0</v>
      </c>
      <c r="CL226" s="15">
        <f>INDEX([1]Sheet1!D:D,MATCH($CI226,[1]Sheet1!$A:$A,0))</f>
        <v>0</v>
      </c>
      <c r="CM226" s="15">
        <f>INDEX([1]Sheet1!E:E,MATCH($CI226,[1]Sheet1!$A:$A,0))</f>
        <v>0.33333333333333331</v>
      </c>
      <c r="CN226" s="15">
        <f>INDEX([1]Sheet1!F:F,MATCH($CI226,[1]Sheet1!$A:$A,0))</f>
        <v>0.33333333333333331</v>
      </c>
      <c r="CO226" s="15"/>
      <c r="CP226" s="16">
        <f>IF(COUNTA(CO226)&gt;0,MIN(MIN(SUMPRODUCT(CI226:CK226,CL226:CN226),INDEX([1]Sheet1!$H:$H,MATCH(CH226,[1]Sheet1!$A:$A,0)))+1,5),MIN(SUMPRODUCT(CI226:CK226,CL226:CN226),INDEX([1]Sheet1!$H:$H,MATCH(CH226,[1]Sheet1!$A:$A,0))))</f>
        <v>0</v>
      </c>
      <c r="CQ226" s="17" t="e">
        <f>SUMIFS([1]Rubric!Y:Y,[1]Rubric!V:V,BN226,[1]Rubric!W:W,P226)</f>
        <v>#VALUE!</v>
      </c>
      <c r="CR226" s="17" t="e">
        <f>INDEX([1]Rubric!D:D,MATCH(BP226,[1]Rubric!#REF!,0))</f>
        <v>#REF!</v>
      </c>
      <c r="CS226" s="17" t="e">
        <f>INDEX([1]Rubric!E:E,MATCH(Q226,[1]Rubric!#REF!,0))</f>
        <v>#REF!</v>
      </c>
      <c r="CT226" s="18" t="e">
        <f>SUM(CQ226:CS226)*[1]Rubric!$A$3</f>
        <v>#VALUE!</v>
      </c>
      <c r="CU226" s="29"/>
    </row>
    <row r="227" spans="1:99" ht="409.5" x14ac:dyDescent="0.25">
      <c r="A227">
        <v>226</v>
      </c>
      <c r="B227" s="21" t="s">
        <v>2965</v>
      </c>
      <c r="C227" t="str">
        <f t="shared" si="17"/>
        <v>226 - Gomotive</v>
      </c>
      <c r="D227">
        <v>0</v>
      </c>
      <c r="E227" t="s">
        <v>2966</v>
      </c>
      <c r="F227" s="1" t="s">
        <v>2967</v>
      </c>
      <c r="G227" s="1" t="str">
        <f>IFERROR(INDEX([1]Apollo!$C$2:$R$2344,MATCH($C227,[1]Apollo!$B$2:$B$2344,0),MATCH(G$1,[1]Apollo!$C$1:$R$1,0)),"")</f>
        <v/>
      </c>
      <c r="H227" s="1"/>
      <c r="I227" s="1" t="str">
        <f>IFERROR(INDEX([1]Apollo!$C$2:$R$2344,MATCH($C227,[1]Apollo!$B$2:$B$2344,0),MATCH(I$1,[1]Apollo!$C$1:$R$1,0)),"")</f>
        <v/>
      </c>
      <c r="J227" t="s">
        <v>706</v>
      </c>
      <c r="K227" s="1" t="str">
        <f>IFERROR(INDEX([1]Apollo!$C$2:$R$2344,MATCH($C227,[1]Apollo!$B$2:$B$2344,0),MATCH(K$1,[1]Apollo!$C$1:$R$1,0)),"")</f>
        <v/>
      </c>
      <c r="L227" s="1" t="str">
        <f>IFERROR(INDEX([1]Apollo!$C$2:$R$2344,MATCH($C227,[1]Apollo!$B$2:$B$2344,0),MATCH(L$1,[1]Apollo!$C$1:$R$1,0)),"")</f>
        <v/>
      </c>
      <c r="M227" s="1" t="s">
        <v>2968</v>
      </c>
      <c r="N227" s="1"/>
      <c r="O227" s="1" t="str">
        <f>IFERROR(INDEX([1]Apollo!$C$2:$R$2344,MATCH($C227,[1]Apollo!$B$2:$B$2344,0),MATCH(O$1,[1]Apollo!$C$1:$R$1,0)),"")</f>
        <v/>
      </c>
      <c r="P227" s="1">
        <v>3.5</v>
      </c>
      <c r="Q227" s="1">
        <v>4</v>
      </c>
      <c r="R227" s="12">
        <v>259455</v>
      </c>
      <c r="S227" s="12">
        <v>245589</v>
      </c>
      <c r="T227" s="13">
        <v>40544</v>
      </c>
      <c r="U227" t="s">
        <v>188</v>
      </c>
      <c r="V227" s="1" t="str">
        <f>IFERROR(INDEX([1]Apollo!$C$2:$R$2344,MATCH($C227,[1]Apollo!$B$2:$B$2344,0),MATCH(V$1,[1]Apollo!$C$1:$R$1,0)),"")</f>
        <v/>
      </c>
      <c r="W227" t="s">
        <v>165</v>
      </c>
      <c r="X227" s="1" t="str">
        <f>IFERROR(INDEX([1]Apollo!$C$2:$R$2344,MATCH($C227,[1]Apollo!$B$2:$B$2344,0),MATCH(X$1,[1]Apollo!$C$1:$R$1,0)),"")</f>
        <v/>
      </c>
      <c r="Y227" s="1" t="str">
        <f>IFERROR(INDEX([1]Apollo!$C$2:$R$2344,MATCH($C227,[1]Apollo!$B$2:$B$2344,0),MATCH(Y$1,[1]Apollo!$C$1:$R$1,0)),"")</f>
        <v/>
      </c>
      <c r="Z227" s="1" t="str">
        <f>IFERROR(INDEX([1]Apollo!$C$2:$R$2344,MATCH($C227,[1]Apollo!$B$2:$B$2344,0),MATCH(Z$1,[1]Apollo!$C$1:$R$1,0)),"")</f>
        <v/>
      </c>
      <c r="AA227" s="2" t="str">
        <f>IFERROR(INDEX([1]Apollo!$C$2:$R$2344,MATCH($C227,[1]Apollo!$B$2:$B$2344,0),MATCH(AA$1,[1]Apollo!$C$1:$R$1,0)),"")</f>
        <v/>
      </c>
      <c r="AB227" s="3" t="str">
        <f>IFERROR(INDEX([1]Apollo!$C$2:$R$2344,MATCH($C227,[1]Apollo!$B$2:$B$2344,0),MATCH(AB$1,[1]Apollo!$C$1:$R$1,0)),"")</f>
        <v/>
      </c>
      <c r="AC227" t="s">
        <v>2969</v>
      </c>
      <c r="AD227" s="1" t="str">
        <f>IFERROR(INDEX([1]Apollo!$C$2:$R$2344,MATCH($C227,[1]Apollo!$B$2:$B$2344,0),MATCH(AD$1,[1]Apollo!$C$1:$R$1,0)),"")</f>
        <v/>
      </c>
      <c r="AE227" s="22" t="s">
        <v>2970</v>
      </c>
      <c r="AF227" s="1"/>
      <c r="AG227" s="1" t="s">
        <v>169</v>
      </c>
      <c r="AH227" s="1"/>
      <c r="AI227" s="1"/>
      <c r="AJ227" s="14" t="s">
        <v>2971</v>
      </c>
      <c r="AK227" s="1" t="s">
        <v>170</v>
      </c>
      <c r="AL227" s="1" t="s">
        <v>235</v>
      </c>
      <c r="AM227" s="1" t="s">
        <v>235</v>
      </c>
      <c r="AN227" s="1" t="s">
        <v>106</v>
      </c>
      <c r="AO227" s="1" t="s">
        <v>106</v>
      </c>
      <c r="AP227" s="1" t="s">
        <v>172</v>
      </c>
      <c r="AQ227" s="1" t="e">
        <f>AE227=#REF!</f>
        <v>#REF!</v>
      </c>
      <c r="AR227" t="s">
        <v>2972</v>
      </c>
      <c r="AS227" s="1" t="str">
        <f>IFERROR(INDEX([1]Apollo!$C$2:$R$2344,MATCH($C227,[1]Apollo!$B$2:$B$2344,0),MATCH(AS$1,[1]Apollo!$C$1:$R$1,0)),"")</f>
        <v/>
      </c>
      <c r="AT227" s="1" t="str">
        <f t="shared" si="18"/>
        <v>https://www.linkedin.com/company/gomotive/</v>
      </c>
      <c r="AU227" s="1" t="str">
        <f t="shared" si="19"/>
        <v>https://www.linkedin.com/company/gomotive//insights</v>
      </c>
      <c r="AV227" t="s">
        <v>174</v>
      </c>
      <c r="AW227" s="1">
        <v>1200</v>
      </c>
      <c r="AX227" s="1" t="str">
        <f>VLOOKUP(AW227,[1]Sheet1!$K$1:$L$4,2,TRUE)</f>
        <v>&lt;10,000</v>
      </c>
      <c r="AZ227" t="s">
        <v>113</v>
      </c>
      <c r="BA227" s="23">
        <f>INDEX('[1]Glassdoor Scores'!C:C,MATCH($A227,'[1]Glassdoor Scores'!$A:$A,0))</f>
        <v>4.0999999999999996</v>
      </c>
      <c r="BB227" t="str">
        <f>INDEX('[1]Glassdoor Scores'!B:B,MATCH($A227,'[1]Glassdoor Scores'!$A:$A,0))</f>
        <v>Citadel Securities</v>
      </c>
      <c r="BC227">
        <f>INDEX('[1]Glassdoor Scores'!D:D,MATCH($A227,'[1]Glassdoor Scores'!$A:$A,0))</f>
        <v>850</v>
      </c>
      <c r="BD227">
        <f>INDEX('[1]Glassdoor Scores'!E:E,MATCH($A227,'[1]Glassdoor Scores'!$A:$A,0))</f>
        <v>3</v>
      </c>
      <c r="BE227">
        <f>INDEX('[1]Glassdoor Scores'!F:F,MATCH($A227,'[1]Glassdoor Scores'!$A:$A,0))</f>
        <v>3.9</v>
      </c>
      <c r="BF227" s="17">
        <f>INDEX('[1]Glassdoor Scores'!G:G,MATCH($A227,'[1]Glassdoor Scores'!$A:$A,0))</f>
        <v>3.9</v>
      </c>
      <c r="BG227" s="17">
        <f>INDEX('[1]Glassdoor Scores'!H:H,MATCH($A227,'[1]Glassdoor Scores'!$A:$A,0))</f>
        <v>0.89</v>
      </c>
      <c r="BH227" t="e">
        <f>BA227&lt;#REF!</f>
        <v>#REF!</v>
      </c>
      <c r="BI227" t="e">
        <f>BB227&gt;#REF!</f>
        <v>#REF!</v>
      </c>
      <c r="BJ227" t="e">
        <f>BC227&gt;#REF!</f>
        <v>#REF!</v>
      </c>
      <c r="BK227" t="e">
        <f>BD227&gt;#REF!</f>
        <v>#REF!</v>
      </c>
      <c r="BL227" t="e">
        <f>BE227&gt;#REF!</f>
        <v>#REF!</v>
      </c>
      <c r="BM227" t="e">
        <f>BF227&gt;#REF!</f>
        <v>#REF!</v>
      </c>
      <c r="BN227" t="s">
        <v>175</v>
      </c>
      <c r="BO227" s="1" t="s">
        <v>2973</v>
      </c>
      <c r="BP227">
        <v>4</v>
      </c>
      <c r="BQ227">
        <v>0</v>
      </c>
      <c r="BR227" s="1" t="s">
        <v>2974</v>
      </c>
      <c r="BS227" t="s">
        <v>2975</v>
      </c>
      <c r="BT227" s="1" t="s">
        <v>2976</v>
      </c>
      <c r="BU227" s="1"/>
      <c r="BV227" s="1"/>
      <c r="BW227" s="1"/>
      <c r="BX227" s="1"/>
      <c r="BY227" s="1"/>
      <c r="BZ227" s="1"/>
      <c r="CA227" s="1"/>
      <c r="CB227" s="24">
        <v>19</v>
      </c>
      <c r="CC227" s="6" t="s">
        <v>480</v>
      </c>
      <c r="CD227" s="1">
        <v>11</v>
      </c>
      <c r="CE227" s="6">
        <v>0.1</v>
      </c>
      <c r="CF227" s="6">
        <f t="shared" si="20"/>
        <v>1.7272727272727273</v>
      </c>
      <c r="CG227" s="7">
        <f t="shared" si="22"/>
        <v>9.1666666666666667E-3</v>
      </c>
      <c r="CH227" s="1">
        <v>99</v>
      </c>
      <c r="CI227">
        <f>IFERROR(IF(AX227=[1]Sheet1!$L$2,VLOOKUP(CB227,[1]Sheet1!$X$3:$Y$7,2,TRUE),IF(AX227=[1]Sheet1!$L$3,VLOOKUP(CB227,[1]Sheet1!$Z$3:$AA$7,2,TRUE),VLOOKUP(CB227,[1]Sheet1!$AB$3:$AC$7,2,TRUE))),0)</f>
        <v>2</v>
      </c>
      <c r="CJ227" s="1">
        <f>IFERROR(VLOOKUP(CC227,[1]Sheet1!$U$3:$V$7,2,TRUE),0)</f>
        <v>0</v>
      </c>
      <c r="CK227" s="1">
        <f>MIN(IFERROR(IF(AX227=[1]Sheet1!$L$2,VLOOKUP(CE227,[1]Sheet1!$N$3:$O$7,2,TRUE),IF(AX227=[1]Sheet1!$L$3,VLOOKUP(CE227,[1]Sheet1!$P$3:$Q$6,2,TRUE),VLOOKUP(CE227,[1]Sheet1!$R$3:$S$6,2,TRUE))),0),INDEX([1]Sheet1!$I:$I,MATCH(CH227,[1]Sheet1!$A:$A,0)))</f>
        <v>5</v>
      </c>
      <c r="CL227" s="15">
        <f>INDEX([1]Sheet1!D:D,MATCH($CI227,[1]Sheet1!$A:$A,0))</f>
        <v>0</v>
      </c>
      <c r="CM227" s="15">
        <f>INDEX([1]Sheet1!E:E,MATCH($CI227,[1]Sheet1!$A:$A,0))</f>
        <v>1</v>
      </c>
      <c r="CN227" s="15">
        <f>INDEX([1]Sheet1!F:F,MATCH($CI227,[1]Sheet1!$A:$A,0))</f>
        <v>0</v>
      </c>
      <c r="CO227" s="15"/>
      <c r="CP227" s="16">
        <f>IF(COUNTA(CO227)&gt;0,MIN(MIN(SUMPRODUCT(CI227:CK227,CL227:CN227),INDEX([1]Sheet1!$H:$H,MATCH(CH227,[1]Sheet1!$A:$A,0)))+1,5),MIN(SUMPRODUCT(CI227:CK227,CL227:CN227),INDEX([1]Sheet1!$H:$H,MATCH(CH227,[1]Sheet1!$A:$A,0))))</f>
        <v>0</v>
      </c>
      <c r="CQ227" s="17" t="e">
        <f>SUMIFS([1]Rubric!Y:Y,[1]Rubric!V:V,BN227,[1]Rubric!W:W,P227)</f>
        <v>#VALUE!</v>
      </c>
      <c r="CR227" s="17" t="e">
        <f>INDEX([1]Rubric!D:D,MATCH(BP227,[1]Rubric!#REF!,0))</f>
        <v>#REF!</v>
      </c>
      <c r="CS227" s="17" t="e">
        <f>INDEX([1]Rubric!E:E,MATCH(Q227,[1]Rubric!#REF!,0))</f>
        <v>#REF!</v>
      </c>
      <c r="CT227" s="18" t="e">
        <f>SUM(CQ227:CS227)*[1]Rubric!$A$3</f>
        <v>#VALUE!</v>
      </c>
      <c r="CU227" s="29"/>
    </row>
    <row r="228" spans="1:99" ht="409.5" x14ac:dyDescent="0.25">
      <c r="A228">
        <v>227</v>
      </c>
      <c r="B228" t="s">
        <v>2977</v>
      </c>
      <c r="C228" t="str">
        <f t="shared" si="17"/>
        <v>227 - iTechart Group</v>
      </c>
      <c r="D228">
        <v>0</v>
      </c>
      <c r="F228" s="1"/>
      <c r="G228" s="1" t="e">
        <f>INDEX([1]Apollo!$C$2:$R$2344,MATCH($C228,[1]Apollo!$A$2:$A$2344,0),MATCH(G$1,[1]Apollo!$C$1:$R$1,0))</f>
        <v>#N/A</v>
      </c>
      <c r="H228" s="1" t="s">
        <v>885</v>
      </c>
      <c r="I228" s="1" t="e">
        <f>INDEX([1]Apollo!$C$2:$R$2344,MATCH($C228,[1]Apollo!$A$2:$A$2344,0),MATCH(I$1,[1]Apollo!$C$1:$R$1,0))</f>
        <v>#N/A</v>
      </c>
      <c r="K228" s="1" t="e">
        <f>INDEX([1]Apollo!$C$2:$R$2344,MATCH($C228,[1]Apollo!$A$2:$A$2344,0),MATCH(K$1,[1]Apollo!$C$1:$R$1,0))</f>
        <v>#N/A</v>
      </c>
      <c r="L228" s="1" t="e">
        <f>INDEX([1]Apollo!$C$2:$R$2344,MATCH($C228,[1]Apollo!$A$2:$A$2344,0),MATCH(L$1,[1]Apollo!$C$1:$R$1,0))</f>
        <v>#N/A</v>
      </c>
      <c r="M228" s="1"/>
      <c r="N228" s="1"/>
      <c r="O228" s="1" t="e">
        <f>INDEX([1]Apollo!$C$2:$R$2344,MATCH($C228,[1]Apollo!$A$2:$A$2344,0),MATCH(O$1,[1]Apollo!$C$1:$R$1,0))</f>
        <v>#N/A</v>
      </c>
      <c r="P228" s="1" t="s">
        <v>480</v>
      </c>
      <c r="Q228" s="1" t="s">
        <v>480</v>
      </c>
      <c r="V228" s="1" t="e">
        <f>INDEX([1]Apollo!$C$2:$R$2344,MATCH($C228,[1]Apollo!$A$2:$A$2344,0),MATCH(V$1,[1]Apollo!$C$1:$R$1,0))</f>
        <v>#N/A</v>
      </c>
      <c r="X228" s="1" t="e">
        <f>INDEX([1]Apollo!$C$2:$R$2344,MATCH($C228,[1]Apollo!$A$2:$A$2344,0),MATCH(X$1,[1]Apollo!$C$1:$R$1,0))</f>
        <v>#N/A</v>
      </c>
      <c r="Y228" s="1" t="e">
        <f>INDEX([1]Apollo!$C$2:$R$2344,MATCH($C228,[1]Apollo!$A$2:$A$2344,0),MATCH(Y$1,[1]Apollo!$C$1:$R$1,0))</f>
        <v>#N/A</v>
      </c>
      <c r="Z228" s="1" t="e">
        <f>INDEX([1]Apollo!$C$2:$R$2344,MATCH($C228,[1]Apollo!$A$2:$A$2344,0),MATCH(Z$1,[1]Apollo!$C$1:$R$1,0))</f>
        <v>#N/A</v>
      </c>
      <c r="AA228" s="2" t="e">
        <f>INDEX([1]Apollo!$C$2:$R$2344,MATCH($C228,[1]Apollo!$A$2:$A$2344,0),MATCH(AA$1,[1]Apollo!$C$1:$R$1,0))</f>
        <v>#N/A</v>
      </c>
      <c r="AB228" s="3" t="e">
        <f>INDEX([1]Apollo!$C$2:$R$2344,MATCH($C228,[1]Apollo!$A$2:$A$2344,0),MATCH(AB$1,[1]Apollo!$C$1:$R$1,0))</f>
        <v>#N/A</v>
      </c>
      <c r="AD228" s="1" t="e">
        <f>INDEX([1]Apollo!$C$2:$R$2344,MATCH($C228,[1]Apollo!$A$2:$A$2344,0),MATCH(AD$1,[1]Apollo!$C$1:$R$1,0))</f>
        <v>#N/A</v>
      </c>
      <c r="AE228" s="1" t="s">
        <v>480</v>
      </c>
      <c r="AF228" s="1" t="s">
        <v>480</v>
      </c>
      <c r="AG228" s="1" t="s">
        <v>480</v>
      </c>
      <c r="AH228" s="1"/>
      <c r="AI228" s="1"/>
      <c r="AJ228" s="1" t="s">
        <v>480</v>
      </c>
      <c r="AK228" s="1" t="s">
        <v>480</v>
      </c>
      <c r="AL228" s="1" t="s">
        <v>480</v>
      </c>
      <c r="AM228" s="1" t="s">
        <v>480</v>
      </c>
      <c r="AN228" s="1" t="s">
        <v>480</v>
      </c>
      <c r="AO228" s="1" t="s">
        <v>480</v>
      </c>
      <c r="AP228" s="1" t="s">
        <v>480</v>
      </c>
      <c r="AQ228" s="1" t="e">
        <f>AE228=#REF!</f>
        <v>#REF!</v>
      </c>
      <c r="AS228" s="1" t="e">
        <f>INDEX([1]Apollo!$C$2:$R$2344,MATCH($C228,[1]Apollo!$A$2:$A$2344,0),MATCH(AS$1,[1]Apollo!$C$1:$R$1,0))</f>
        <v>#N/A</v>
      </c>
      <c r="AT228" s="1" t="e">
        <f t="shared" si="18"/>
        <v>#N/A</v>
      </c>
      <c r="AU228" s="1" t="e">
        <f t="shared" si="19"/>
        <v>#N/A</v>
      </c>
      <c r="AW228" s="1" t="e">
        <f>INDEX([1]Apollo!$C$2:$R$2344,MATCH($C228,[1]Apollo!$A$2:$A$2344,0),MATCH(AW$1,[1]Apollo!$C$1:$R$1,0))</f>
        <v>#N/A</v>
      </c>
      <c r="AX228" s="1" t="e">
        <f>VLOOKUP(AW228,[1]Sheet1!$K$1:$L$4,2,TRUE)</f>
        <v>#N/A</v>
      </c>
      <c r="BA228">
        <v>1200</v>
      </c>
      <c r="BB228">
        <v>4.3</v>
      </c>
      <c r="BC228">
        <v>4.0999999999999996</v>
      </c>
      <c r="BD228">
        <v>4.0999999999999996</v>
      </c>
      <c r="BE228">
        <v>4.4000000000000004</v>
      </c>
      <c r="BF228" s="5">
        <v>0.94</v>
      </c>
      <c r="BG228" s="5">
        <v>0.92</v>
      </c>
      <c r="BH228" t="e">
        <f>BA228&lt;#REF!</f>
        <v>#REF!</v>
      </c>
      <c r="BI228" t="e">
        <f>BB228&gt;#REF!</f>
        <v>#REF!</v>
      </c>
      <c r="BJ228" t="e">
        <f>BC228&gt;#REF!</f>
        <v>#REF!</v>
      </c>
      <c r="BK228" t="e">
        <f>BD228&gt;#REF!</f>
        <v>#REF!</v>
      </c>
      <c r="BL228" t="e">
        <f>BE228&gt;#REF!</f>
        <v>#REF!</v>
      </c>
      <c r="BM228" s="5" t="e">
        <f>BF228&gt;#REF!</f>
        <v>#REF!</v>
      </c>
      <c r="BN228" t="s">
        <v>175</v>
      </c>
      <c r="BO228" s="1" t="s">
        <v>2978</v>
      </c>
      <c r="BP228">
        <v>4</v>
      </c>
      <c r="BQ228">
        <v>0</v>
      </c>
      <c r="BR228" s="1" t="s">
        <v>2979</v>
      </c>
      <c r="BS228" t="s">
        <v>2980</v>
      </c>
      <c r="BT228" s="1" t="s">
        <v>2981</v>
      </c>
      <c r="BU228" s="1"/>
      <c r="BV228" s="1"/>
      <c r="BW228" s="1"/>
      <c r="BX228" s="1"/>
      <c r="BY228" s="1"/>
      <c r="BZ228" s="1"/>
      <c r="CA228" s="1"/>
      <c r="CB228" s="24">
        <v>0</v>
      </c>
      <c r="CC228" s="6" t="s">
        <v>480</v>
      </c>
      <c r="CD228" s="1">
        <v>326</v>
      </c>
      <c r="CE228" s="6">
        <v>-0.04</v>
      </c>
      <c r="CF228" s="6">
        <f t="shared" si="20"/>
        <v>0</v>
      </c>
      <c r="CG228" s="7" t="e">
        <f t="shared" si="22"/>
        <v>#N/A</v>
      </c>
      <c r="CH228" s="1">
        <v>19</v>
      </c>
      <c r="CI228">
        <f>IFERROR(IF(AX228=[1]Sheet1!$L$2,VLOOKUP(CB228,[1]Sheet1!$X$3:$Y$7,2,TRUE),IF(AX228=[1]Sheet1!$L$3,VLOOKUP(CB228,[1]Sheet1!$Z$3:$AA$7,2,TRUE),VLOOKUP(CB228,[1]Sheet1!$AB$3:$AC$7,2,TRUE))),0)</f>
        <v>0</v>
      </c>
      <c r="CJ228" s="1">
        <f>IFERROR(VLOOKUP(CC228,[1]Sheet1!$U$3:$V$7,2,TRUE),0)</f>
        <v>0</v>
      </c>
      <c r="CK228" s="1">
        <f>MIN(IFERROR(IF(AX228=[1]Sheet1!$L$2,VLOOKUP(CE228,[1]Sheet1!$N$3:$O$7,2,TRUE),IF(AX228=[1]Sheet1!$L$3,VLOOKUP(CE228,[1]Sheet1!$P$3:$Q$6,2,TRUE),VLOOKUP(CE228,[1]Sheet1!$R$3:$S$6,2,TRUE))),0),INDEX([1]Sheet1!$I:$I,MATCH(CH228,[1]Sheet1!$A:$A,0)))</f>
        <v>0</v>
      </c>
      <c r="CL228" s="15" t="e">
        <f>INDEX([1]Sheet1!D:D,MATCH($CI228,[1]Sheet1!$A:$A,0))</f>
        <v>#N/A</v>
      </c>
      <c r="CM228" s="15" t="e">
        <f>INDEX([1]Sheet1!E:E,MATCH($CI228,[1]Sheet1!$A:$A,0))</f>
        <v>#N/A</v>
      </c>
      <c r="CN228" s="15" t="e">
        <f>INDEX([1]Sheet1!F:F,MATCH($CI228,[1]Sheet1!$A:$A,0))</f>
        <v>#N/A</v>
      </c>
      <c r="CO228" s="15"/>
      <c r="CP228" s="16" t="e">
        <f>MIN(SUMPRODUCT(CI228:CK228,CL228:CN228),INDEX([1]Sheet1!$H:$H,MATCH(CH228,[1]Sheet1!$A:$A,0)))</f>
        <v>#N/A</v>
      </c>
      <c r="CQ228" s="17" t="e">
        <f>SUMIFS([1]Rubric!Y:Y,[1]Rubric!V:V,BN228,[1]Rubric!W:W,P228)</f>
        <v>#VALUE!</v>
      </c>
      <c r="CR228" s="5" t="e">
        <f>INDEX([1]Rubric!D:D,MATCH(BP228,[1]Rubric!#REF!,0))</f>
        <v>#REF!</v>
      </c>
      <c r="CS228" s="5" t="e">
        <f>INDEX([1]Rubric!E:E,MATCH(Q228,[1]Rubric!#REF!,0))</f>
        <v>#REF!</v>
      </c>
      <c r="CT228" s="18" t="e">
        <f>SUM(CQ228:CS228)*[1]Rubric!$A$3</f>
        <v>#VALUE!</v>
      </c>
      <c r="CU228" s="29"/>
    </row>
    <row r="229" spans="1:99" ht="409.5" x14ac:dyDescent="0.25">
      <c r="A229">
        <v>228</v>
      </c>
      <c r="B229" t="s">
        <v>2982</v>
      </c>
      <c r="C229" t="str">
        <f t="shared" si="17"/>
        <v>228 - Trevolution Group</v>
      </c>
      <c r="D229">
        <v>0</v>
      </c>
      <c r="F229" s="1"/>
      <c r="G229" s="1" t="e">
        <f>INDEX([1]Apollo!$C$2:$R$2344,MATCH($C229,[1]Apollo!$A$2:$A$2344,0),MATCH(G$1,[1]Apollo!$C$1:$R$1,0))</f>
        <v>#N/A</v>
      </c>
      <c r="H229" s="1"/>
      <c r="I229" s="1" t="e">
        <f>INDEX([1]Apollo!$C$2:$R$2344,MATCH($C229,[1]Apollo!$A$2:$A$2344,0),MATCH(I$1,[1]Apollo!$C$1:$R$1,0))</f>
        <v>#N/A</v>
      </c>
      <c r="K229" s="1" t="e">
        <f>INDEX([1]Apollo!$C$2:$R$2344,MATCH($C229,[1]Apollo!$A$2:$A$2344,0),MATCH(K$1,[1]Apollo!$C$1:$R$1,0))</f>
        <v>#N/A</v>
      </c>
      <c r="L229" s="1" t="e">
        <f>INDEX([1]Apollo!$C$2:$R$2344,MATCH($C229,[1]Apollo!$A$2:$A$2344,0),MATCH(L$1,[1]Apollo!$C$1:$R$1,0))</f>
        <v>#N/A</v>
      </c>
      <c r="M229" s="1"/>
      <c r="N229" s="1"/>
      <c r="O229" s="1" t="e">
        <f>INDEX([1]Apollo!$C$2:$R$2344,MATCH($C229,[1]Apollo!$A$2:$A$2344,0),MATCH(O$1,[1]Apollo!$C$1:$R$1,0))</f>
        <v>#N/A</v>
      </c>
      <c r="P229" s="1">
        <v>4</v>
      </c>
      <c r="Q229" s="1">
        <v>4</v>
      </c>
      <c r="V229" s="1" t="e">
        <f>INDEX([1]Apollo!$C$2:$R$2344,MATCH($C229,[1]Apollo!$A$2:$A$2344,0),MATCH(V$1,[1]Apollo!$C$1:$R$1,0))</f>
        <v>#N/A</v>
      </c>
      <c r="X229" s="1" t="e">
        <f>INDEX([1]Apollo!$C$2:$R$2344,MATCH($C229,[1]Apollo!$A$2:$A$2344,0),MATCH(X$1,[1]Apollo!$C$1:$R$1,0))</f>
        <v>#N/A</v>
      </c>
      <c r="Y229" s="1" t="e">
        <f>INDEX([1]Apollo!$C$2:$R$2344,MATCH($C229,[1]Apollo!$A$2:$A$2344,0),MATCH(Y$1,[1]Apollo!$C$1:$R$1,0))</f>
        <v>#N/A</v>
      </c>
      <c r="Z229" s="1" t="e">
        <f>INDEX([1]Apollo!$C$2:$R$2344,MATCH($C229,[1]Apollo!$A$2:$A$2344,0),MATCH(Z$1,[1]Apollo!$C$1:$R$1,0))</f>
        <v>#N/A</v>
      </c>
      <c r="AA229" s="2" t="e">
        <f>INDEX([1]Apollo!$C$2:$R$2344,MATCH($C229,[1]Apollo!$A$2:$A$2344,0),MATCH(AA$1,[1]Apollo!$C$1:$R$1,0))</f>
        <v>#N/A</v>
      </c>
      <c r="AB229" s="3" t="e">
        <f>INDEX([1]Apollo!$C$2:$R$2344,MATCH($C229,[1]Apollo!$A$2:$A$2344,0),MATCH(AB$1,[1]Apollo!$C$1:$R$1,0))</f>
        <v>#N/A</v>
      </c>
      <c r="AD229" s="1" t="e">
        <f>INDEX([1]Apollo!$C$2:$R$2344,MATCH($C229,[1]Apollo!$A$2:$A$2344,0),MATCH(AD$1,[1]Apollo!$C$1:$R$1,0))</f>
        <v>#N/A</v>
      </c>
      <c r="AE229" s="14" t="s">
        <v>2983</v>
      </c>
      <c r="AF229" s="1" t="s">
        <v>1624</v>
      </c>
      <c r="AG229" s="1" t="s">
        <v>169</v>
      </c>
      <c r="AH229" s="1"/>
      <c r="AI229" s="1"/>
      <c r="AJ229" s="14" t="s">
        <v>2983</v>
      </c>
      <c r="AK229" s="1" t="s">
        <v>311</v>
      </c>
      <c r="AL229" s="1" t="s">
        <v>106</v>
      </c>
      <c r="AM229" s="1" t="s">
        <v>171</v>
      </c>
      <c r="AN229" s="1" t="s">
        <v>106</v>
      </c>
      <c r="AO229" s="1" t="s">
        <v>437</v>
      </c>
      <c r="AP229" s="1" t="s">
        <v>1084</v>
      </c>
      <c r="AQ229" s="1" t="e">
        <f>AE229=#REF!</f>
        <v>#REF!</v>
      </c>
      <c r="AS229" s="1" t="e">
        <f>INDEX([1]Apollo!$C$2:$R$2344,MATCH($C229,[1]Apollo!$A$2:$A$2344,0),MATCH(AS$1,[1]Apollo!$C$1:$R$1,0))</f>
        <v>#N/A</v>
      </c>
      <c r="AT229" s="1" t="e">
        <f t="shared" si="18"/>
        <v>#N/A</v>
      </c>
      <c r="AU229" s="1" t="e">
        <f t="shared" si="19"/>
        <v>#N/A</v>
      </c>
      <c r="AW229" s="1" t="e">
        <f>INDEX([1]Apollo!$C$2:$R$2344,MATCH($C229,[1]Apollo!$A$2:$A$2344,0),MATCH(AW$1,[1]Apollo!$C$1:$R$1,0))</f>
        <v>#N/A</v>
      </c>
      <c r="AX229" s="1" t="e">
        <f>VLOOKUP(AW229,[1]Sheet1!$K$1:$L$4,2,TRUE)</f>
        <v>#N/A</v>
      </c>
      <c r="BA229">
        <v>310</v>
      </c>
      <c r="BB229">
        <v>4.2</v>
      </c>
      <c r="BC229">
        <v>3.9</v>
      </c>
      <c r="BD229">
        <v>4.0999999999999996</v>
      </c>
      <c r="BE229">
        <v>4.3</v>
      </c>
      <c r="BF229" s="5">
        <v>0.92</v>
      </c>
      <c r="BG229" s="5">
        <v>0.85</v>
      </c>
      <c r="BH229" t="e">
        <f>BA229&lt;#REF!</f>
        <v>#REF!</v>
      </c>
      <c r="BI229" t="e">
        <f>BB229&gt;#REF!</f>
        <v>#REF!</v>
      </c>
      <c r="BJ229" t="e">
        <f>BC229&gt;#REF!</f>
        <v>#REF!</v>
      </c>
      <c r="BK229" t="e">
        <f>BD229&gt;#REF!</f>
        <v>#REF!</v>
      </c>
      <c r="BL229" t="e">
        <f>BE229&gt;#REF!</f>
        <v>#REF!</v>
      </c>
      <c r="BM229" s="5" t="e">
        <f>BF229&gt;#REF!</f>
        <v>#REF!</v>
      </c>
      <c r="BN229" t="s">
        <v>440</v>
      </c>
      <c r="BO229" s="1" t="s">
        <v>2984</v>
      </c>
      <c r="BP229">
        <v>4</v>
      </c>
      <c r="BQ229">
        <v>0</v>
      </c>
      <c r="BR229" s="1" t="s">
        <v>2985</v>
      </c>
      <c r="BS229" t="s">
        <v>2986</v>
      </c>
      <c r="BT229" s="1" t="s">
        <v>2987</v>
      </c>
      <c r="BU229" s="1"/>
      <c r="BV229" s="1"/>
      <c r="BW229" s="1"/>
      <c r="BX229" s="1"/>
      <c r="BY229" s="1"/>
      <c r="BZ229" s="1"/>
      <c r="CA229" s="1"/>
      <c r="CB229" s="24">
        <v>0</v>
      </c>
      <c r="CC229" s="6" t="s">
        <v>480</v>
      </c>
      <c r="CD229" s="1">
        <v>151</v>
      </c>
      <c r="CE229" s="6">
        <v>-0.06</v>
      </c>
      <c r="CF229" s="6">
        <f t="shared" si="20"/>
        <v>0</v>
      </c>
      <c r="CG229" s="7" t="e">
        <f t="shared" si="22"/>
        <v>#N/A</v>
      </c>
      <c r="CH229" s="1">
        <v>19</v>
      </c>
      <c r="CI229">
        <f>IFERROR(IF(AX229=[1]Sheet1!$L$2,VLOOKUP(CB229,[1]Sheet1!$X$3:$Y$7,2,TRUE),IF(AX229=[1]Sheet1!$L$3,VLOOKUP(CB229,[1]Sheet1!$Z$3:$AA$7,2,TRUE),VLOOKUP(CB229,[1]Sheet1!$AB$3:$AC$7,2,TRUE))),0)</f>
        <v>0</v>
      </c>
      <c r="CJ229" s="1">
        <f>IFERROR(VLOOKUP(CC229,[1]Sheet1!$U$3:$V$7,2,TRUE),0)</f>
        <v>0</v>
      </c>
      <c r="CK229" s="1">
        <f>MIN(IFERROR(IF(AX229=[1]Sheet1!$L$2,VLOOKUP(CE229,[1]Sheet1!$N$3:$O$7,2,TRUE),IF(AX229=[1]Sheet1!$L$3,VLOOKUP(CE229,[1]Sheet1!$P$3:$Q$6,2,TRUE),VLOOKUP(CE229,[1]Sheet1!$R$3:$S$6,2,TRUE))),0),INDEX([1]Sheet1!$I:$I,MATCH(CH229,[1]Sheet1!$A:$A,0)))</f>
        <v>0</v>
      </c>
      <c r="CL229" s="15" t="e">
        <f>INDEX([1]Sheet1!D:D,MATCH($CI229,[1]Sheet1!$A:$A,0))</f>
        <v>#N/A</v>
      </c>
      <c r="CM229" s="15" t="e">
        <f>INDEX([1]Sheet1!E:E,MATCH($CI229,[1]Sheet1!$A:$A,0))</f>
        <v>#N/A</v>
      </c>
      <c r="CN229" s="15" t="e">
        <f>INDEX([1]Sheet1!F:F,MATCH($CI229,[1]Sheet1!$A:$A,0))</f>
        <v>#N/A</v>
      </c>
      <c r="CO229" s="15"/>
      <c r="CP229" s="16" t="e">
        <f>MIN(SUMPRODUCT(CI229:CK229,CL229:CN229),INDEX([1]Sheet1!$H:$H,MATCH(CH229,[1]Sheet1!$A:$A,0)))</f>
        <v>#N/A</v>
      </c>
      <c r="CQ229" s="17" t="e">
        <f>SUMIFS([1]Rubric!Y:Y,[1]Rubric!V:V,BN229,[1]Rubric!W:W,P229)</f>
        <v>#VALUE!</v>
      </c>
      <c r="CR229" s="5" t="e">
        <f>INDEX([1]Rubric!D:D,MATCH(BP229,[1]Rubric!#REF!,0))</f>
        <v>#REF!</v>
      </c>
      <c r="CS229" s="5" t="e">
        <f>INDEX([1]Rubric!E:E,MATCH(Q229,[1]Rubric!#REF!,0))</f>
        <v>#REF!</v>
      </c>
      <c r="CT229" s="18" t="e">
        <f>SUM(CQ229:CS229)*[1]Rubric!$A$3</f>
        <v>#VALUE!</v>
      </c>
      <c r="CU229" s="29"/>
    </row>
    <row r="230" spans="1:99" ht="409.5" x14ac:dyDescent="0.25">
      <c r="A230">
        <v>229</v>
      </c>
      <c r="B230" t="s">
        <v>2988</v>
      </c>
      <c r="C230" t="str">
        <f t="shared" si="17"/>
        <v>229 - Adobe</v>
      </c>
      <c r="D230">
        <v>0</v>
      </c>
      <c r="E230" t="s">
        <v>2989</v>
      </c>
      <c r="F230" s="1" t="s">
        <v>2990</v>
      </c>
      <c r="G230" s="1" t="str">
        <f>IFERROR(INDEX([1]Apollo!$C$2:$R$2344,MATCH($C230,[1]Apollo!$B$2:$B$2344,0),MATCH(G$1,[1]Apollo!$C$1:$R$1,0)),"")</f>
        <v/>
      </c>
      <c r="H230" s="1"/>
      <c r="I230" s="1" t="str">
        <f>IFERROR(INDEX([1]Apollo!$C$2:$R$2344,MATCH($C230,[1]Apollo!$B$2:$B$2344,0),MATCH(I$1,[1]Apollo!$C$1:$R$1,0)),"")</f>
        <v/>
      </c>
      <c r="J230" t="s">
        <v>637</v>
      </c>
      <c r="K230" s="1" t="str">
        <f>IFERROR(INDEX([1]Apollo!$C$2:$R$2344,MATCH($C230,[1]Apollo!$B$2:$B$2344,0),MATCH(K$1,[1]Apollo!$C$1:$R$1,0)),"")</f>
        <v/>
      </c>
      <c r="L230" s="1" t="str">
        <f>IFERROR(INDEX([1]Apollo!$C$2:$R$2344,MATCH($C230,[1]Apollo!$B$2:$B$2344,0),MATCH(L$1,[1]Apollo!$C$1:$R$1,0)),"")</f>
        <v/>
      </c>
      <c r="M230" s="1" t="s">
        <v>2991</v>
      </c>
      <c r="N230" s="1" t="s">
        <v>2992</v>
      </c>
      <c r="O230" s="1" t="str">
        <f>IFERROR(INDEX([1]Apollo!$C$2:$R$2344,MATCH($C230,[1]Apollo!$B$2:$B$2344,0),MATCH(O$1,[1]Apollo!$C$1:$R$1,0)),"")</f>
        <v/>
      </c>
      <c r="P230" s="1">
        <v>5</v>
      </c>
      <c r="Q230" s="1">
        <v>4</v>
      </c>
      <c r="R230" s="12">
        <v>12469</v>
      </c>
      <c r="S230" s="12">
        <v>10875</v>
      </c>
      <c r="T230" s="13">
        <v>29952</v>
      </c>
      <c r="U230" t="s">
        <v>188</v>
      </c>
      <c r="V230" s="1" t="str">
        <f>IFERROR(INDEX([1]Apollo!$C$2:$R$2344,MATCH($C230,[1]Apollo!$B$2:$B$2344,0),MATCH(V$1,[1]Apollo!$C$1:$R$1,0)),"")</f>
        <v/>
      </c>
      <c r="W230" t="s">
        <v>127</v>
      </c>
      <c r="X230" s="1" t="str">
        <f>IFERROR(INDEX([1]Apollo!$C$2:$R$2344,MATCH($C230,[1]Apollo!$B$2:$B$2344,0),MATCH(X$1,[1]Apollo!$C$1:$R$1,0)),"")</f>
        <v/>
      </c>
      <c r="Y230" s="1" t="str">
        <f>IFERROR(INDEX([1]Apollo!$C$2:$R$2344,MATCH($C230,[1]Apollo!$B$2:$B$2344,0),MATCH(Y$1,[1]Apollo!$C$1:$R$1,0)),"")</f>
        <v/>
      </c>
      <c r="Z230" s="1" t="str">
        <f>IFERROR(INDEX([1]Apollo!$C$2:$R$2344,MATCH($C230,[1]Apollo!$B$2:$B$2344,0),MATCH(Z$1,[1]Apollo!$C$1:$R$1,0)),"")</f>
        <v/>
      </c>
      <c r="AA230" s="1" t="str">
        <f>IFERROR(INDEX([1]Apollo!$C$2:$R$2344,MATCH($C230,[1]Apollo!$B$2:$B$2344,0),MATCH(AA$1,[1]Apollo!$C$1:$R$1,0)),"")</f>
        <v/>
      </c>
      <c r="AB230" s="1" t="str">
        <f>IFERROR(INDEX([1]Apollo!$C$2:$R$2344,MATCH($C230,[1]Apollo!$B$2:$B$2344,0),MATCH(AB$1,[1]Apollo!$C$1:$R$1,0)),"")</f>
        <v/>
      </c>
      <c r="AC230" t="s">
        <v>2993</v>
      </c>
      <c r="AD230" s="1" t="str">
        <f>IFERROR(INDEX([1]Apollo!$C$2:$R$2344,MATCH($C230,[1]Apollo!$B$2:$B$2344,0),MATCH(AD$1,[1]Apollo!$C$1:$R$1,0)),"")</f>
        <v/>
      </c>
      <c r="AE230" s="14" t="s">
        <v>2994</v>
      </c>
      <c r="AF230" s="1"/>
      <c r="AG230" s="1" t="s">
        <v>103</v>
      </c>
      <c r="AH230" s="14" t="s">
        <v>2994</v>
      </c>
      <c r="AI230" s="1" t="s">
        <v>2105</v>
      </c>
      <c r="AJ230" s="14" t="s">
        <v>2994</v>
      </c>
      <c r="AK230" s="1" t="s">
        <v>105</v>
      </c>
      <c r="AL230" s="1" t="s">
        <v>106</v>
      </c>
      <c r="AM230" s="1" t="s">
        <v>388</v>
      </c>
      <c r="AN230" s="1" t="s">
        <v>360</v>
      </c>
      <c r="AO230" s="1" t="s">
        <v>404</v>
      </c>
      <c r="AP230" s="1" t="s">
        <v>645</v>
      </c>
      <c r="AQ230" s="1" t="e">
        <f>AE230=#REF!</f>
        <v>#REF!</v>
      </c>
      <c r="AR230" t="s">
        <v>2995</v>
      </c>
      <c r="AS230" s="1" t="str">
        <f>IFERROR(INDEX([1]Apollo!$C$2:$R$2344,MATCH($C230,[1]Apollo!$B$2:$B$2344,0),MATCH(AS$1,[1]Apollo!$C$1:$R$1,0)),"")</f>
        <v/>
      </c>
      <c r="AT230" s="1"/>
      <c r="AU230" s="1"/>
      <c r="AV230" t="s">
        <v>137</v>
      </c>
      <c r="AW230" s="1" t="str">
        <f>IFERROR(INDEX([1]Apollo!$C$2:$R$2344,MATCH($C230,[1]Apollo!$B$2:$B$2344,0),MATCH(AW$1,[1]Apollo!$C$1:$R$1,0)),"")</f>
        <v/>
      </c>
      <c r="AX230" s="1"/>
      <c r="AY230" t="s">
        <v>113</v>
      </c>
      <c r="AZ230" t="s">
        <v>113</v>
      </c>
      <c r="BA230" s="4">
        <f>INDEX('[1]Glassdoor Scores'!C:C,MATCH($A230,'[1]Glassdoor Scores'!$A:$A,0))</f>
        <v>3.7</v>
      </c>
      <c r="BB230" t="str">
        <f>INDEX('[1]Glassdoor Scores'!B:B,MATCH($A230,'[1]Glassdoor Scores'!$A:$A,0))</f>
        <v>RSA Security</v>
      </c>
      <c r="BC230">
        <f>INDEX('[1]Glassdoor Scores'!D:D,MATCH($A230,'[1]Glassdoor Scores'!$A:$A,0))</f>
        <v>2100</v>
      </c>
      <c r="BD230">
        <f>INDEX('[1]Glassdoor Scores'!E:E,MATCH($A230,'[1]Glassdoor Scores'!$A:$A,0))</f>
        <v>3.6</v>
      </c>
      <c r="BE230">
        <f>INDEX('[1]Glassdoor Scores'!F:F,MATCH($A230,'[1]Glassdoor Scores'!$A:$A,0))</f>
        <v>3.2</v>
      </c>
      <c r="BF230" s="5">
        <f>INDEX('[1]Glassdoor Scores'!G:G,MATCH($A230,'[1]Glassdoor Scores'!$A:$A,0))</f>
        <v>3.4</v>
      </c>
      <c r="BG230" s="5">
        <f>INDEX('[1]Glassdoor Scores'!H:H,MATCH($A230,'[1]Glassdoor Scores'!$A:$A,0))</f>
        <v>0.65</v>
      </c>
      <c r="BH230" t="e">
        <f>BA230&lt;#REF!</f>
        <v>#REF!</v>
      </c>
      <c r="BI230" t="e">
        <f>BB230&gt;#REF!</f>
        <v>#REF!</v>
      </c>
      <c r="BJ230" t="e">
        <f>BC230&gt;#REF!</f>
        <v>#REF!</v>
      </c>
      <c r="BK230" t="e">
        <f>BD230&gt;#REF!</f>
        <v>#REF!</v>
      </c>
      <c r="BL230" t="e">
        <f>BE230&gt;#REF!</f>
        <v>#REF!</v>
      </c>
      <c r="BM230" t="e">
        <f>BF230&gt;#REF!</f>
        <v>#REF!</v>
      </c>
      <c r="BN230" t="s">
        <v>115</v>
      </c>
      <c r="BO230" s="1" t="s">
        <v>2996</v>
      </c>
      <c r="BP230">
        <v>3</v>
      </c>
      <c r="BQ230">
        <v>3</v>
      </c>
      <c r="BR230" s="1" t="s">
        <v>2997</v>
      </c>
      <c r="BS230" t="s">
        <v>2998</v>
      </c>
      <c r="BT230" s="1" t="s">
        <v>2999</v>
      </c>
      <c r="BU230" s="1">
        <v>300</v>
      </c>
      <c r="BV230" s="6">
        <v>0.15</v>
      </c>
      <c r="BW230" s="6">
        <v>0.75</v>
      </c>
      <c r="BX230" s="6">
        <v>0.05</v>
      </c>
      <c r="BY230" s="6">
        <v>0.05</v>
      </c>
      <c r="BZ230" s="1" t="s">
        <v>3000</v>
      </c>
      <c r="CA230" s="1" t="s">
        <v>3001</v>
      </c>
      <c r="CB230" s="1"/>
      <c r="CC230" s="1"/>
      <c r="CD230" s="1"/>
      <c r="CE230" s="1"/>
      <c r="CF230" s="1"/>
      <c r="CG230" s="1"/>
      <c r="CH230" s="1"/>
      <c r="CI230" s="1"/>
      <c r="CJ230" s="1"/>
      <c r="CK230" s="1"/>
      <c r="CL230" s="1"/>
      <c r="CM230" s="1"/>
      <c r="CN230" s="1"/>
      <c r="CO230" s="1"/>
      <c r="CP230" s="1"/>
      <c r="CQ230" s="17" t="e">
        <f>SUMIFS([1]Rubric!Y:Y,[1]Rubric!V:V,BN230,[1]Rubric!W:W,P230)</f>
        <v>#VALUE!</v>
      </c>
      <c r="CR230" s="5" t="e">
        <f>INDEX([1]Rubric!D:D,MATCH(BP230,[1]Rubric!#REF!,0))</f>
        <v>#REF!</v>
      </c>
      <c r="CS230" s="5" t="e">
        <f>INDEX([1]Rubric!E:E,MATCH(Q230,[1]Rubric!#REF!,0))</f>
        <v>#REF!</v>
      </c>
      <c r="CT230" s="18" t="e">
        <f>SUM(CQ230:CS230)*[1]Rubric!$A$3</f>
        <v>#VALUE!</v>
      </c>
    </row>
    <row r="231" spans="1:99" ht="409.5" x14ac:dyDescent="0.25">
      <c r="A231">
        <v>230</v>
      </c>
      <c r="B231" t="s">
        <v>3002</v>
      </c>
      <c r="C231" t="str">
        <f t="shared" si="17"/>
        <v>230 - SAS</v>
      </c>
      <c r="D231">
        <v>0</v>
      </c>
      <c r="E231" t="s">
        <v>3003</v>
      </c>
      <c r="F231" s="1" t="s">
        <v>3004</v>
      </c>
      <c r="G231" s="1" t="str">
        <f>IFERROR(INDEX([1]Apollo!$C$2:$R$2344,MATCH($C231,[1]Apollo!$B$2:$B$2344,0),MATCH(G$1,[1]Apollo!$C$1:$R$1,0)),"")</f>
        <v/>
      </c>
      <c r="H231" s="1"/>
      <c r="I231" s="1" t="str">
        <f>IFERROR(INDEX([1]Apollo!$C$2:$R$2344,MATCH($C231,[1]Apollo!$B$2:$B$2344,0),MATCH(I$1,[1]Apollo!$C$1:$R$1,0)),"")</f>
        <v/>
      </c>
      <c r="J231" t="s">
        <v>3005</v>
      </c>
      <c r="K231" s="1" t="str">
        <f>IFERROR(INDEX([1]Apollo!$C$2:$R$2344,MATCH($C231,[1]Apollo!$B$2:$B$2344,0),MATCH(K$1,[1]Apollo!$C$1:$R$1,0)),"")</f>
        <v/>
      </c>
      <c r="L231" s="1" t="str">
        <f>IFERROR(INDEX([1]Apollo!$C$2:$R$2344,MATCH($C231,[1]Apollo!$B$2:$B$2344,0),MATCH(L$1,[1]Apollo!$C$1:$R$1,0)),"")</f>
        <v/>
      </c>
      <c r="M231" s="1" t="s">
        <v>3006</v>
      </c>
      <c r="N231" s="1" t="s">
        <v>3007</v>
      </c>
      <c r="O231" s="1" t="str">
        <f>IFERROR(INDEX([1]Apollo!$C$2:$R$2344,MATCH($C231,[1]Apollo!$B$2:$B$2344,0),MATCH(O$1,[1]Apollo!$C$1:$R$1,0)),"")</f>
        <v/>
      </c>
      <c r="P231" s="1">
        <v>5</v>
      </c>
      <c r="Q231" s="1">
        <v>4</v>
      </c>
      <c r="R231" s="12">
        <v>12666</v>
      </c>
      <c r="S231" s="12">
        <v>11056</v>
      </c>
      <c r="T231" s="13">
        <v>27942</v>
      </c>
      <c r="U231" t="s">
        <v>327</v>
      </c>
      <c r="V231" s="1" t="str">
        <f>IFERROR(INDEX([1]Apollo!$C$2:$R$2344,MATCH($C231,[1]Apollo!$B$2:$B$2344,0),MATCH(V$1,[1]Apollo!$C$1:$R$1,0)),"")</f>
        <v/>
      </c>
      <c r="W231" t="s">
        <v>100</v>
      </c>
      <c r="X231" s="1" t="str">
        <f>IFERROR(INDEX([1]Apollo!$C$2:$R$2344,MATCH($C231,[1]Apollo!$B$2:$B$2344,0),MATCH(X$1,[1]Apollo!$C$1:$R$1,0)),"")</f>
        <v/>
      </c>
      <c r="Y231" s="1" t="str">
        <f>IFERROR(INDEX([1]Apollo!$C$2:$R$2344,MATCH($C231,[1]Apollo!$B$2:$B$2344,0),MATCH(Y$1,[1]Apollo!$C$1:$R$1,0)),"")</f>
        <v/>
      </c>
      <c r="Z231" s="1" t="str">
        <f>IFERROR(INDEX([1]Apollo!$C$2:$R$2344,MATCH($C231,[1]Apollo!$B$2:$B$2344,0),MATCH(Z$1,[1]Apollo!$C$1:$R$1,0)),"")</f>
        <v/>
      </c>
      <c r="AA231" s="1" t="str">
        <f>IFERROR(INDEX([1]Apollo!$C$2:$R$2344,MATCH($C231,[1]Apollo!$B$2:$B$2344,0),MATCH(AA$1,[1]Apollo!$C$1:$R$1,0)),"")</f>
        <v/>
      </c>
      <c r="AB231" s="1" t="str">
        <f>IFERROR(INDEX([1]Apollo!$C$2:$R$2344,MATCH($C231,[1]Apollo!$B$2:$B$2344,0),MATCH(AB$1,[1]Apollo!$C$1:$R$1,0)),"")</f>
        <v/>
      </c>
      <c r="AC231" t="s">
        <v>3008</v>
      </c>
      <c r="AD231" s="1" t="str">
        <f>IFERROR(INDEX([1]Apollo!$C$2:$R$2344,MATCH($C231,[1]Apollo!$B$2:$B$2344,0),MATCH(AD$1,[1]Apollo!$C$1:$R$1,0)),"")</f>
        <v/>
      </c>
      <c r="AE231" s="14" t="s">
        <v>3009</v>
      </c>
      <c r="AF231" s="1" t="s">
        <v>1037</v>
      </c>
      <c r="AG231" s="1" t="s">
        <v>169</v>
      </c>
      <c r="AH231" s="1"/>
      <c r="AI231" s="1"/>
      <c r="AJ231" s="14" t="s">
        <v>3010</v>
      </c>
      <c r="AK231" s="1" t="s">
        <v>552</v>
      </c>
      <c r="AL231" s="1" t="s">
        <v>553</v>
      </c>
      <c r="AM231" s="1" t="s">
        <v>261</v>
      </c>
      <c r="AN231" s="1" t="s">
        <v>360</v>
      </c>
      <c r="AO231" s="1" t="s">
        <v>294</v>
      </c>
      <c r="AP231" s="1" t="s">
        <v>556</v>
      </c>
      <c r="AQ231" s="1" t="e">
        <f>AE231=#REF!</f>
        <v>#REF!</v>
      </c>
      <c r="AR231" t="s">
        <v>3011</v>
      </c>
      <c r="AS231" s="1" t="str">
        <f>IFERROR(INDEX([1]Apollo!$C$2:$R$2344,MATCH($C231,[1]Apollo!$B$2:$B$2344,0),MATCH(AS$1,[1]Apollo!$C$1:$R$1,0)),"")</f>
        <v/>
      </c>
      <c r="AT231" s="1"/>
      <c r="AU231" s="1"/>
      <c r="AV231" t="s">
        <v>137</v>
      </c>
      <c r="AW231" s="1" t="str">
        <f>IFERROR(INDEX([1]Apollo!$C$2:$R$2344,MATCH($C231,[1]Apollo!$B$2:$B$2344,0),MATCH(AW$1,[1]Apollo!$C$1:$R$1,0)),"")</f>
        <v/>
      </c>
      <c r="AX231" s="1"/>
      <c r="AY231" t="s">
        <v>114</v>
      </c>
      <c r="AZ231" t="s">
        <v>113</v>
      </c>
      <c r="BA231" s="4">
        <f>INDEX('[1]Glassdoor Scores'!C:C,MATCH($A231,'[1]Glassdoor Scores'!$A:$A,0))</f>
        <v>4.0999999999999996</v>
      </c>
      <c r="BB231" t="str">
        <f>INDEX('[1]Glassdoor Scores'!B:B,MATCH($A231,'[1]Glassdoor Scores'!$A:$A,0))</f>
        <v>Amplitude</v>
      </c>
      <c r="BC231">
        <f>INDEX('[1]Glassdoor Scores'!D:D,MATCH($A231,'[1]Glassdoor Scores'!$A:$A,0))</f>
        <v>340</v>
      </c>
      <c r="BD231">
        <f>INDEX('[1]Glassdoor Scores'!E:E,MATCH($A231,'[1]Glassdoor Scores'!$A:$A,0))</f>
        <v>3.9</v>
      </c>
      <c r="BE231">
        <f>INDEX('[1]Glassdoor Scores'!F:F,MATCH($A231,'[1]Glassdoor Scores'!$A:$A,0))</f>
        <v>3.8</v>
      </c>
      <c r="BF231" s="5">
        <f>INDEX('[1]Glassdoor Scores'!G:G,MATCH($A231,'[1]Glassdoor Scores'!$A:$A,0))</f>
        <v>4.2</v>
      </c>
      <c r="BG231" s="5">
        <f>INDEX('[1]Glassdoor Scores'!H:H,MATCH($A231,'[1]Glassdoor Scores'!$A:$A,0))</f>
        <v>0.87</v>
      </c>
      <c r="BH231" t="e">
        <f>BA231&lt;#REF!</f>
        <v>#REF!</v>
      </c>
      <c r="BI231" t="e">
        <f>BB231&gt;#REF!</f>
        <v>#REF!</v>
      </c>
      <c r="BJ231" t="e">
        <f>BC231&gt;#REF!</f>
        <v>#REF!</v>
      </c>
      <c r="BK231" t="e">
        <f>BD231&gt;#REF!</f>
        <v>#REF!</v>
      </c>
      <c r="BL231" t="e">
        <f>BE231&gt;#REF!</f>
        <v>#REF!</v>
      </c>
      <c r="BM231" t="e">
        <f>BF231&gt;#REF!</f>
        <v>#REF!</v>
      </c>
      <c r="BN231" t="s">
        <v>115</v>
      </c>
      <c r="BO231" s="1" t="s">
        <v>3012</v>
      </c>
      <c r="BP231">
        <v>3</v>
      </c>
      <c r="BQ231">
        <v>2</v>
      </c>
      <c r="BR231" s="1" t="s">
        <v>3013</v>
      </c>
      <c r="BS231" t="s">
        <v>3014</v>
      </c>
      <c r="BT231" s="1" t="s">
        <v>3015</v>
      </c>
      <c r="BU231" s="1">
        <v>250</v>
      </c>
      <c r="BV231" s="6">
        <v>0.4</v>
      </c>
      <c r="BW231" s="6">
        <v>0.5</v>
      </c>
      <c r="BX231" s="6">
        <v>0.05</v>
      </c>
      <c r="BY231" s="6">
        <v>0.05</v>
      </c>
      <c r="BZ231" s="1" t="s">
        <v>3016</v>
      </c>
      <c r="CA231" s="1" t="s">
        <v>3017</v>
      </c>
      <c r="CB231" s="1"/>
      <c r="CC231" s="1"/>
      <c r="CD231" s="1"/>
      <c r="CE231" s="1"/>
      <c r="CF231" s="1"/>
      <c r="CG231" s="1"/>
      <c r="CH231" s="1"/>
      <c r="CI231" s="1"/>
      <c r="CJ231" s="1"/>
      <c r="CK231" s="1"/>
      <c r="CL231" s="1"/>
      <c r="CM231" s="1"/>
      <c r="CN231" s="1"/>
      <c r="CO231" s="1"/>
      <c r="CP231" s="1"/>
      <c r="CQ231" s="17" t="e">
        <f>SUMIFS([1]Rubric!Y:Y,[1]Rubric!V:V,BN231,[1]Rubric!W:W,P231)</f>
        <v>#VALUE!</v>
      </c>
      <c r="CR231" s="5" t="e">
        <f>INDEX([1]Rubric!D:D,MATCH(BP231,[1]Rubric!#REF!,0))</f>
        <v>#REF!</v>
      </c>
      <c r="CS231" s="5" t="e">
        <f>INDEX([1]Rubric!E:E,MATCH(Q231,[1]Rubric!#REF!,0))</f>
        <v>#REF!</v>
      </c>
      <c r="CT231" s="18" t="e">
        <f>SUM(CQ231:CS231)*[1]Rubric!$A$3</f>
        <v>#VALUE!</v>
      </c>
    </row>
    <row r="232" spans="1:99" ht="409.5" x14ac:dyDescent="0.25">
      <c r="A232">
        <v>231</v>
      </c>
      <c r="B232" s="21" t="s">
        <v>3018</v>
      </c>
      <c r="C232" t="str">
        <f t="shared" si="17"/>
        <v>231 - Workhuman</v>
      </c>
      <c r="D232">
        <v>0</v>
      </c>
      <c r="E232" t="s">
        <v>3019</v>
      </c>
      <c r="F232" s="1" t="s">
        <v>3020</v>
      </c>
      <c r="G232" s="1" t="str">
        <f>IFERROR(INDEX([1]Apollo!$C$2:$R$2344,MATCH($C232,[1]Apollo!$B$2:$B$2344,0),MATCH(G$1,[1]Apollo!$C$1:$R$1,0)),"")</f>
        <v/>
      </c>
      <c r="H232" s="1"/>
      <c r="I232" s="1" t="str">
        <f>IFERROR(INDEX([1]Apollo!$C$2:$R$2344,MATCH($C232,[1]Apollo!$B$2:$B$2344,0),MATCH(I$1,[1]Apollo!$C$1:$R$1,0)),"")</f>
        <v/>
      </c>
      <c r="J232" t="s">
        <v>2815</v>
      </c>
      <c r="K232" s="1" t="str">
        <f>IFERROR(INDEX([1]Apollo!$C$2:$R$2344,MATCH($C232,[1]Apollo!$B$2:$B$2344,0),MATCH(K$1,[1]Apollo!$C$1:$R$1,0)),"")</f>
        <v/>
      </c>
      <c r="L232" s="1" t="str">
        <f>IFERROR(INDEX([1]Apollo!$C$2:$R$2344,MATCH($C232,[1]Apollo!$B$2:$B$2344,0),MATCH(L$1,[1]Apollo!$C$1:$R$1,0)),"")</f>
        <v/>
      </c>
      <c r="M232" s="1" t="s">
        <v>3021</v>
      </c>
      <c r="N232" s="1" t="s">
        <v>3022</v>
      </c>
      <c r="O232" s="1" t="str">
        <f>IFERROR(INDEX([1]Apollo!$C$2:$R$2344,MATCH($C232,[1]Apollo!$B$2:$B$2344,0),MATCH(O$1,[1]Apollo!$C$1:$R$1,0)),"")</f>
        <v/>
      </c>
      <c r="P232" s="1">
        <v>5</v>
      </c>
      <c r="Q232" s="1">
        <v>4</v>
      </c>
      <c r="R232" s="12">
        <v>20103</v>
      </c>
      <c r="S232" s="12">
        <v>17877</v>
      </c>
      <c r="T232" s="13">
        <v>36161</v>
      </c>
      <c r="U232" t="s">
        <v>188</v>
      </c>
      <c r="V232" s="1" t="str">
        <f>IFERROR(INDEX([1]Apollo!$C$2:$R$2344,MATCH($C232,[1]Apollo!$B$2:$B$2344,0),MATCH(V$1,[1]Apollo!$C$1:$R$1,0)),"")</f>
        <v/>
      </c>
      <c r="W232" t="s">
        <v>100</v>
      </c>
      <c r="X232" s="1" t="str">
        <f>IFERROR(INDEX([1]Apollo!$C$2:$R$2344,MATCH($C232,[1]Apollo!$B$2:$B$2344,0),MATCH(X$1,[1]Apollo!$C$1:$R$1,0)),"")</f>
        <v/>
      </c>
      <c r="Y232" s="1" t="str">
        <f>IFERROR(INDEX([1]Apollo!$C$2:$R$2344,MATCH($C232,[1]Apollo!$B$2:$B$2344,0),MATCH(Y$1,[1]Apollo!$C$1:$R$1,0)),"")</f>
        <v/>
      </c>
      <c r="Z232" s="1" t="str">
        <f>IFERROR(INDEX([1]Apollo!$C$2:$R$2344,MATCH($C232,[1]Apollo!$B$2:$B$2344,0),MATCH(Z$1,[1]Apollo!$C$1:$R$1,0)),"")</f>
        <v/>
      </c>
      <c r="AA232" s="1" t="str">
        <f>IFERROR(INDEX([1]Apollo!$C$2:$R$2344,MATCH($C232,[1]Apollo!$B$2:$B$2344,0),MATCH(AA$1,[1]Apollo!$C$1:$R$1,0)),"")</f>
        <v/>
      </c>
      <c r="AB232" s="1" t="str">
        <f>IFERROR(INDEX([1]Apollo!$C$2:$R$2344,MATCH($C232,[1]Apollo!$B$2:$B$2344,0),MATCH(AB$1,[1]Apollo!$C$1:$R$1,0)),"")</f>
        <v/>
      </c>
      <c r="AC232" t="s">
        <v>3023</v>
      </c>
      <c r="AD232" s="1" t="str">
        <f>IFERROR(INDEX([1]Apollo!$C$2:$R$2344,MATCH($C232,[1]Apollo!$B$2:$B$2344,0),MATCH(AD$1,[1]Apollo!$C$1:$R$1,0)),"")</f>
        <v/>
      </c>
      <c r="AE232" s="22" t="s">
        <v>3024</v>
      </c>
      <c r="AF232" s="1" t="s">
        <v>168</v>
      </c>
      <c r="AG232" s="1" t="s">
        <v>169</v>
      </c>
      <c r="AH232" s="1"/>
      <c r="AI232" s="1"/>
      <c r="AJ232" s="14" t="s">
        <v>3024</v>
      </c>
      <c r="AK232" s="1" t="s">
        <v>243</v>
      </c>
      <c r="AL232" s="1" t="s">
        <v>106</v>
      </c>
      <c r="AM232" s="1" t="s">
        <v>151</v>
      </c>
      <c r="AN232" s="1" t="s">
        <v>106</v>
      </c>
      <c r="AO232" s="1" t="s">
        <v>349</v>
      </c>
      <c r="AP232" s="1" t="s">
        <v>246</v>
      </c>
      <c r="AQ232" s="1" t="e">
        <f>AE232=#REF!</f>
        <v>#REF!</v>
      </c>
      <c r="AR232" t="s">
        <v>3025</v>
      </c>
      <c r="AS232" s="1" t="str">
        <f>IFERROR(INDEX([1]Apollo!$C$2:$R$2344,MATCH($C232,[1]Apollo!$B$2:$B$2344,0),MATCH(AS$1,[1]Apollo!$C$1:$R$1,0)),"")</f>
        <v/>
      </c>
      <c r="AT232" s="1"/>
      <c r="AU232" s="1"/>
      <c r="AV232" t="s">
        <v>174</v>
      </c>
      <c r="AW232" s="1">
        <v>1300</v>
      </c>
      <c r="AX232" s="1"/>
      <c r="AY232" t="s">
        <v>138</v>
      </c>
      <c r="AZ232" t="s">
        <v>113</v>
      </c>
      <c r="BA232" s="23">
        <f>INDEX('[1]Glassdoor Scores'!C:C,MATCH($A232,'[1]Glassdoor Scores'!$A:$A,0))</f>
        <v>3.9</v>
      </c>
      <c r="BB232" t="str">
        <f>INDEX('[1]Glassdoor Scores'!B:B,MATCH($A232,'[1]Glassdoor Scores'!$A:$A,0))</f>
        <v>eBay</v>
      </c>
      <c r="BC232">
        <f>INDEX('[1]Glassdoor Scores'!D:D,MATCH($A232,'[1]Glassdoor Scores'!$A:$A,0))</f>
        <v>12000</v>
      </c>
      <c r="BD232">
        <f>INDEX('[1]Glassdoor Scores'!E:E,MATCH($A232,'[1]Glassdoor Scores'!$A:$A,0))</f>
        <v>3.9</v>
      </c>
      <c r="BE232">
        <f>INDEX('[1]Glassdoor Scores'!F:F,MATCH($A232,'[1]Glassdoor Scores'!$A:$A,0))</f>
        <v>3.5</v>
      </c>
      <c r="BF232" s="17">
        <f>INDEX('[1]Glassdoor Scores'!G:G,MATCH($A232,'[1]Glassdoor Scores'!$A:$A,0))</f>
        <v>3.9</v>
      </c>
      <c r="BG232" s="17">
        <f>INDEX('[1]Glassdoor Scores'!H:H,MATCH($A232,'[1]Glassdoor Scores'!$A:$A,0))</f>
        <v>0.79</v>
      </c>
      <c r="BH232" t="e">
        <f>BA232&lt;#REF!</f>
        <v>#REF!</v>
      </c>
      <c r="BI232" t="e">
        <f>BB232&gt;#REF!</f>
        <v>#REF!</v>
      </c>
      <c r="BJ232" t="e">
        <f>BC232&gt;#REF!</f>
        <v>#REF!</v>
      </c>
      <c r="BK232" t="e">
        <f>BD232&gt;#REF!</f>
        <v>#REF!</v>
      </c>
      <c r="BL232" t="e">
        <f>BE232&gt;#REF!</f>
        <v>#REF!</v>
      </c>
      <c r="BM232" t="e">
        <f>BF232&gt;#REF!</f>
        <v>#REF!</v>
      </c>
      <c r="BN232" t="s">
        <v>115</v>
      </c>
      <c r="BO232" s="1" t="s">
        <v>3026</v>
      </c>
      <c r="BP232">
        <v>3</v>
      </c>
      <c r="BQ232">
        <v>3</v>
      </c>
      <c r="BR232" s="1" t="s">
        <v>3027</v>
      </c>
      <c r="BS232" t="s">
        <v>3028</v>
      </c>
      <c r="BT232" s="1" t="s">
        <v>3029</v>
      </c>
      <c r="BU232" s="1">
        <v>115</v>
      </c>
      <c r="BV232" s="31">
        <v>0.4</v>
      </c>
      <c r="BW232" s="31">
        <v>0.55000000000000004</v>
      </c>
      <c r="BX232" s="31">
        <v>0</v>
      </c>
      <c r="BY232" s="31">
        <v>0.05</v>
      </c>
      <c r="BZ232" s="1" t="s">
        <v>3030</v>
      </c>
      <c r="CA232" s="1" t="s">
        <v>3031</v>
      </c>
      <c r="CB232" s="1"/>
      <c r="CC232" s="1"/>
      <c r="CD232" s="1"/>
      <c r="CE232" s="1"/>
      <c r="CF232" s="1"/>
      <c r="CG232" s="1"/>
      <c r="CH232" s="1"/>
      <c r="CI232" s="1"/>
      <c r="CJ232" s="1"/>
      <c r="CK232" s="1"/>
      <c r="CL232" s="1"/>
      <c r="CM232" s="1"/>
      <c r="CN232" s="1"/>
      <c r="CO232" s="1"/>
      <c r="CP232" s="1"/>
      <c r="CQ232" s="17" t="e">
        <f>SUMIFS([1]Rubric!Y:Y,[1]Rubric!V:V,BN232,[1]Rubric!W:W,P232)</f>
        <v>#VALUE!</v>
      </c>
      <c r="CR232" s="17" t="e">
        <f>INDEX([1]Rubric!D:D,MATCH(BP232,[1]Rubric!#REF!,0))</f>
        <v>#REF!</v>
      </c>
      <c r="CS232" s="17" t="e">
        <f>INDEX([1]Rubric!E:E,MATCH(Q232,[1]Rubric!#REF!,0))</f>
        <v>#REF!</v>
      </c>
      <c r="CT232" s="18" t="e">
        <f>SUM(CQ232:CS232)*[1]Rubric!$A$3</f>
        <v>#VALUE!</v>
      </c>
    </row>
    <row r="233" spans="1:99" ht="409.5" x14ac:dyDescent="0.25">
      <c r="A233">
        <v>232</v>
      </c>
      <c r="B233" s="21" t="s">
        <v>3032</v>
      </c>
      <c r="C233" t="str">
        <f t="shared" si="17"/>
        <v>232 - Figma</v>
      </c>
      <c r="D233">
        <v>0</v>
      </c>
      <c r="E233" t="s">
        <v>3033</v>
      </c>
      <c r="F233" s="1" t="s">
        <v>3034</v>
      </c>
      <c r="G233" s="1" t="str">
        <f>IFERROR(INDEX([1]Apollo!$C$2:$R$2344,MATCH($C233,[1]Apollo!$B$2:$B$2344,0),MATCH(G$1,[1]Apollo!$C$1:$R$1,0)),"")</f>
        <v/>
      </c>
      <c r="H233" s="1"/>
      <c r="I233" s="1" t="str">
        <f>IFERROR(INDEX([1]Apollo!$C$2:$R$2344,MATCH($C233,[1]Apollo!$B$2:$B$2344,0),MATCH(I$1,[1]Apollo!$C$1:$R$1,0)),"")</f>
        <v/>
      </c>
      <c r="J233" t="s">
        <v>213</v>
      </c>
      <c r="K233" s="1" t="str">
        <f>IFERROR(INDEX([1]Apollo!$C$2:$R$2344,MATCH($C233,[1]Apollo!$B$2:$B$2344,0),MATCH(K$1,[1]Apollo!$C$1:$R$1,0)),"")</f>
        <v/>
      </c>
      <c r="L233" s="1" t="str">
        <f>IFERROR(INDEX([1]Apollo!$C$2:$R$2344,MATCH($C233,[1]Apollo!$B$2:$B$2344,0),MATCH(L$1,[1]Apollo!$C$1:$R$1,0)),"")</f>
        <v/>
      </c>
      <c r="M233" s="1" t="s">
        <v>3035</v>
      </c>
      <c r="N233" s="1" t="s">
        <v>3036</v>
      </c>
      <c r="O233" s="1" t="str">
        <f>IFERROR(INDEX([1]Apollo!$C$2:$R$2344,MATCH($C233,[1]Apollo!$B$2:$B$2344,0),MATCH(O$1,[1]Apollo!$C$1:$R$1,0)),"")</f>
        <v/>
      </c>
      <c r="P233" s="1">
        <v>4.5</v>
      </c>
      <c r="Q233" s="1">
        <v>4</v>
      </c>
      <c r="R233" s="12">
        <v>1173</v>
      </c>
      <c r="S233">
        <v>957</v>
      </c>
      <c r="T233" s="13">
        <v>41183</v>
      </c>
      <c r="U233" t="s">
        <v>327</v>
      </c>
      <c r="V233" s="1" t="str">
        <f>IFERROR(INDEX([1]Apollo!$C$2:$R$2344,MATCH($C233,[1]Apollo!$B$2:$B$2344,0),MATCH(V$1,[1]Apollo!$C$1:$R$1,0)),"")</f>
        <v/>
      </c>
      <c r="W233" t="s">
        <v>231</v>
      </c>
      <c r="X233" s="1" t="str">
        <f>IFERROR(INDEX([1]Apollo!$C$2:$R$2344,MATCH($C233,[1]Apollo!$B$2:$B$2344,0),MATCH(X$1,[1]Apollo!$C$1:$R$1,0)),"")</f>
        <v/>
      </c>
      <c r="Y233" s="1" t="str">
        <f>IFERROR(INDEX([1]Apollo!$C$2:$R$2344,MATCH($C233,[1]Apollo!$B$2:$B$2344,0),MATCH(Y$1,[1]Apollo!$C$1:$R$1,0)),"")</f>
        <v/>
      </c>
      <c r="Z233" s="1" t="str">
        <f>IFERROR(INDEX([1]Apollo!$C$2:$R$2344,MATCH($C233,[1]Apollo!$B$2:$B$2344,0),MATCH(Z$1,[1]Apollo!$C$1:$R$1,0)),"")</f>
        <v/>
      </c>
      <c r="AA233" s="1" t="str">
        <f>IFERROR(INDEX([1]Apollo!$C$2:$R$2344,MATCH($C233,[1]Apollo!$B$2:$B$2344,0),MATCH(AA$1,[1]Apollo!$C$1:$R$1,0)),"")</f>
        <v/>
      </c>
      <c r="AB233" s="1" t="str">
        <f>IFERROR(INDEX([1]Apollo!$C$2:$R$2344,MATCH($C233,[1]Apollo!$B$2:$B$2344,0),MATCH(AB$1,[1]Apollo!$C$1:$R$1,0)),"")</f>
        <v/>
      </c>
      <c r="AC233" t="s">
        <v>3037</v>
      </c>
      <c r="AD233" s="1" t="str">
        <f>IFERROR(INDEX([1]Apollo!$C$2:$R$2344,MATCH($C233,[1]Apollo!$B$2:$B$2344,0),MATCH(AD$1,[1]Apollo!$C$1:$R$1,0)),"")</f>
        <v/>
      </c>
      <c r="AE233" s="22" t="s">
        <v>3038</v>
      </c>
      <c r="AF233" s="1"/>
      <c r="AG233" s="1" t="s">
        <v>169</v>
      </c>
      <c r="AH233" s="1"/>
      <c r="AI233" s="1"/>
      <c r="AJ233" s="14" t="s">
        <v>3039</v>
      </c>
      <c r="AK233" s="1" t="s">
        <v>170</v>
      </c>
      <c r="AL233" s="1" t="s">
        <v>235</v>
      </c>
      <c r="AM233" s="1" t="s">
        <v>235</v>
      </c>
      <c r="AN233" s="1" t="s">
        <v>106</v>
      </c>
      <c r="AO233" s="1" t="s">
        <v>106</v>
      </c>
      <c r="AP233" s="1" t="s">
        <v>172</v>
      </c>
      <c r="AQ233" s="1" t="e">
        <f>AE233=#REF!</f>
        <v>#REF!</v>
      </c>
      <c r="AR233" t="s">
        <v>3040</v>
      </c>
      <c r="AS233" s="1" t="str">
        <f>IFERROR(INDEX([1]Apollo!$C$2:$R$2344,MATCH($C233,[1]Apollo!$B$2:$B$2344,0),MATCH(AS$1,[1]Apollo!$C$1:$R$1,0)),"")</f>
        <v/>
      </c>
      <c r="AT233" s="1"/>
      <c r="AU233" s="1"/>
      <c r="AV233" t="s">
        <v>174</v>
      </c>
      <c r="AW233" s="1">
        <v>1550</v>
      </c>
      <c r="AX233" s="1"/>
      <c r="AY233" t="s">
        <v>138</v>
      </c>
      <c r="AZ233" t="s">
        <v>113</v>
      </c>
      <c r="BA233" s="23">
        <f>INDEX('[1]Glassdoor Scores'!C:C,MATCH($A233,'[1]Glassdoor Scores'!$A:$A,0))</f>
        <v>4</v>
      </c>
      <c r="BB233" t="str">
        <f>INDEX('[1]Glassdoor Scores'!B:B,MATCH($A233,'[1]Glassdoor Scores'!$A:$A,0))</f>
        <v>Flagship Pioneering</v>
      </c>
      <c r="BC233">
        <f>INDEX('[1]Glassdoor Scores'!D:D,MATCH($A233,'[1]Glassdoor Scores'!$A:$A,0))</f>
        <v>150</v>
      </c>
      <c r="BD233">
        <f>INDEX('[1]Glassdoor Scores'!E:E,MATCH($A233,'[1]Glassdoor Scores'!$A:$A,0))</f>
        <v>3.3</v>
      </c>
      <c r="BE233">
        <f>INDEX('[1]Glassdoor Scores'!F:F,MATCH($A233,'[1]Glassdoor Scores'!$A:$A,0))</f>
        <v>3.7</v>
      </c>
      <c r="BF233" s="17">
        <f>INDEX('[1]Glassdoor Scores'!G:G,MATCH($A233,'[1]Glassdoor Scores'!$A:$A,0))</f>
        <v>3.9</v>
      </c>
      <c r="BG233" s="17">
        <f>INDEX('[1]Glassdoor Scores'!H:H,MATCH($A233,'[1]Glassdoor Scores'!$A:$A,0))</f>
        <v>0.84</v>
      </c>
      <c r="BH233" t="e">
        <f>BA233&lt;#REF!</f>
        <v>#REF!</v>
      </c>
      <c r="BI233" t="e">
        <f>BB233&gt;#REF!</f>
        <v>#REF!</v>
      </c>
      <c r="BJ233" t="e">
        <f>BC233&gt;#REF!</f>
        <v>#REF!</v>
      </c>
      <c r="BK233" t="e">
        <f>BD233&gt;#REF!</f>
        <v>#REF!</v>
      </c>
      <c r="BL233" t="e">
        <f>BE233&gt;#REF!</f>
        <v>#REF!</v>
      </c>
      <c r="BM233" t="e">
        <f>BF233&gt;#REF!</f>
        <v>#REF!</v>
      </c>
      <c r="BN233" t="s">
        <v>115</v>
      </c>
      <c r="BO233" s="1" t="s">
        <v>3041</v>
      </c>
      <c r="BP233">
        <v>3</v>
      </c>
      <c r="BQ233">
        <v>2</v>
      </c>
      <c r="BR233" s="1" t="s">
        <v>3042</v>
      </c>
      <c r="BS233" t="s">
        <v>3043</v>
      </c>
      <c r="BT233" s="1" t="s">
        <v>3044</v>
      </c>
      <c r="BU233" s="1">
        <v>150</v>
      </c>
      <c r="BV233" s="31">
        <v>0.3</v>
      </c>
      <c r="BW233" s="31">
        <v>0.6</v>
      </c>
      <c r="BX233" s="31">
        <v>0.05</v>
      </c>
      <c r="BY233" s="31">
        <v>0.05</v>
      </c>
      <c r="BZ233" s="1" t="s">
        <v>3045</v>
      </c>
      <c r="CA233" s="1" t="s">
        <v>3046</v>
      </c>
      <c r="CB233" s="1"/>
      <c r="CC233" s="1"/>
      <c r="CD233" s="1"/>
      <c r="CE233" s="1"/>
      <c r="CF233" s="1"/>
      <c r="CG233" s="1"/>
      <c r="CH233" s="1"/>
      <c r="CI233" s="1"/>
      <c r="CJ233" s="1"/>
      <c r="CK233" s="1"/>
      <c r="CL233" s="1"/>
      <c r="CM233" s="1"/>
      <c r="CN233" s="1"/>
      <c r="CO233" s="1"/>
      <c r="CP233" s="1"/>
      <c r="CQ233" s="17" t="e">
        <f>SUMIFS([1]Rubric!Y:Y,[1]Rubric!V:V,BN233,[1]Rubric!W:W,P233)</f>
        <v>#VALUE!</v>
      </c>
      <c r="CR233" s="17" t="e">
        <f>INDEX([1]Rubric!D:D,MATCH(BP233,[1]Rubric!#REF!,0))</f>
        <v>#REF!</v>
      </c>
      <c r="CS233" s="17" t="e">
        <f>INDEX([1]Rubric!E:E,MATCH(Q233,[1]Rubric!#REF!,0))</f>
        <v>#REF!</v>
      </c>
      <c r="CT233" s="18" t="e">
        <f>SUM(CQ233:CS233)*[1]Rubric!$A$3</f>
        <v>#VALUE!</v>
      </c>
    </row>
    <row r="234" spans="1:99" ht="409.5" x14ac:dyDescent="0.25">
      <c r="A234">
        <v>233</v>
      </c>
      <c r="B234" t="s">
        <v>3047</v>
      </c>
      <c r="C234" t="str">
        <f t="shared" si="17"/>
        <v>233 - Lucid Software</v>
      </c>
      <c r="D234">
        <v>0</v>
      </c>
      <c r="E234" t="s">
        <v>3048</v>
      </c>
      <c r="F234" s="1" t="s">
        <v>3049</v>
      </c>
      <c r="G234" s="1" t="str">
        <f>IFERROR(INDEX([1]Apollo!$C$2:$R$2344,MATCH($C234,[1]Apollo!$B$2:$B$2344,0),MATCH(G$1,[1]Apollo!$C$1:$R$1,0)),"")</f>
        <v/>
      </c>
      <c r="H234" s="1"/>
      <c r="I234" s="1" t="str">
        <f>IFERROR(INDEX([1]Apollo!$C$2:$R$2344,MATCH($C234,[1]Apollo!$B$2:$B$2344,0),MATCH(I$1,[1]Apollo!$C$1:$R$1,0)),"")</f>
        <v/>
      </c>
      <c r="J234" t="s">
        <v>3050</v>
      </c>
      <c r="K234" s="1" t="str">
        <f>IFERROR(INDEX([1]Apollo!$C$2:$R$2344,MATCH($C234,[1]Apollo!$B$2:$B$2344,0),MATCH(K$1,[1]Apollo!$C$1:$R$1,0)),"")</f>
        <v/>
      </c>
      <c r="L234" s="1" t="str">
        <f>IFERROR(INDEX([1]Apollo!$C$2:$R$2344,MATCH($C234,[1]Apollo!$B$2:$B$2344,0),MATCH(L$1,[1]Apollo!$C$1:$R$1,0)),"")</f>
        <v/>
      </c>
      <c r="M234" s="1" t="s">
        <v>3051</v>
      </c>
      <c r="N234" s="1" t="s">
        <v>3052</v>
      </c>
      <c r="O234" s="1" t="str">
        <f>IFERROR(INDEX([1]Apollo!$C$2:$R$2344,MATCH($C234,[1]Apollo!$B$2:$B$2344,0),MATCH(O$1,[1]Apollo!$C$1:$R$1,0)),"")</f>
        <v/>
      </c>
      <c r="P234" s="1">
        <v>4.5</v>
      </c>
      <c r="Q234" s="1">
        <v>4</v>
      </c>
      <c r="R234" s="12">
        <v>14635</v>
      </c>
      <c r="S234" s="12">
        <v>12862</v>
      </c>
      <c r="T234" s="13">
        <v>40424</v>
      </c>
      <c r="U234" t="s">
        <v>99</v>
      </c>
      <c r="V234" s="1" t="str">
        <f>IFERROR(INDEX([1]Apollo!$C$2:$R$2344,MATCH($C234,[1]Apollo!$B$2:$B$2344,0),MATCH(V$1,[1]Apollo!$C$1:$R$1,0)),"")</f>
        <v/>
      </c>
      <c r="W234" t="s">
        <v>165</v>
      </c>
      <c r="X234" s="1" t="str">
        <f>IFERROR(INDEX([1]Apollo!$C$2:$R$2344,MATCH($C234,[1]Apollo!$B$2:$B$2344,0),MATCH(X$1,[1]Apollo!$C$1:$R$1,0)),"")</f>
        <v/>
      </c>
      <c r="Y234" s="1" t="str">
        <f>IFERROR(INDEX([1]Apollo!$C$2:$R$2344,MATCH($C234,[1]Apollo!$B$2:$B$2344,0),MATCH(Y$1,[1]Apollo!$C$1:$R$1,0)),"")</f>
        <v/>
      </c>
      <c r="Z234" s="1" t="str">
        <f>IFERROR(INDEX([1]Apollo!$C$2:$R$2344,MATCH($C234,[1]Apollo!$B$2:$B$2344,0),MATCH(Z$1,[1]Apollo!$C$1:$R$1,0)),"")</f>
        <v/>
      </c>
      <c r="AA234" s="1" t="str">
        <f>IFERROR(INDEX([1]Apollo!$C$2:$R$2344,MATCH($C234,[1]Apollo!$B$2:$B$2344,0),MATCH(AA$1,[1]Apollo!$C$1:$R$1,0)),"")</f>
        <v/>
      </c>
      <c r="AB234" s="1" t="str">
        <f>IFERROR(INDEX([1]Apollo!$C$2:$R$2344,MATCH($C234,[1]Apollo!$B$2:$B$2344,0),MATCH(AB$1,[1]Apollo!$C$1:$R$1,0)),"")</f>
        <v/>
      </c>
      <c r="AC234" t="s">
        <v>3053</v>
      </c>
      <c r="AD234" s="1" t="str">
        <f>IFERROR(INDEX([1]Apollo!$C$2:$R$2344,MATCH($C234,[1]Apollo!$B$2:$B$2344,0),MATCH(AD$1,[1]Apollo!$C$1:$R$1,0)),"")</f>
        <v/>
      </c>
      <c r="AE234" s="14" t="s">
        <v>3054</v>
      </c>
      <c r="AF234" s="1" t="s">
        <v>168</v>
      </c>
      <c r="AG234" s="1" t="s">
        <v>169</v>
      </c>
      <c r="AH234" s="1"/>
      <c r="AI234" s="1"/>
      <c r="AJ234" s="14" t="s">
        <v>3054</v>
      </c>
      <c r="AK234" s="1" t="s">
        <v>170</v>
      </c>
      <c r="AL234" s="1" t="s">
        <v>106</v>
      </c>
      <c r="AM234" s="1" t="s">
        <v>3055</v>
      </c>
      <c r="AN234" s="1" t="s">
        <v>360</v>
      </c>
      <c r="AO234" s="1" t="s">
        <v>106</v>
      </c>
      <c r="AP234" s="1" t="s">
        <v>172</v>
      </c>
      <c r="AQ234" s="1" t="e">
        <f>AE234=#REF!</f>
        <v>#REF!</v>
      </c>
      <c r="AR234" t="s">
        <v>3056</v>
      </c>
      <c r="AS234" s="1" t="str">
        <f>IFERROR(INDEX([1]Apollo!$C$2:$R$2344,MATCH($C234,[1]Apollo!$B$2:$B$2344,0),MATCH(AS$1,[1]Apollo!$C$1:$R$1,0)),"")</f>
        <v/>
      </c>
      <c r="AT234" s="1"/>
      <c r="AU234" s="1"/>
      <c r="AV234" t="s">
        <v>174</v>
      </c>
      <c r="AW234" s="1">
        <v>6000</v>
      </c>
      <c r="AX234" s="1"/>
      <c r="AY234" t="s">
        <v>114</v>
      </c>
      <c r="AZ234" t="s">
        <v>113</v>
      </c>
      <c r="BA234" s="4">
        <f>INDEX('[1]Glassdoor Scores'!C:C,MATCH($A234,'[1]Glassdoor Scores'!$A:$A,0))</f>
        <v>3.6</v>
      </c>
      <c r="BB234" t="str">
        <f>INDEX('[1]Glassdoor Scores'!B:B,MATCH($A234,'[1]Glassdoor Scores'!$A:$A,0))</f>
        <v>Greenberg Traurig</v>
      </c>
      <c r="BC234">
        <f>INDEX('[1]Glassdoor Scores'!D:D,MATCH($A234,'[1]Glassdoor Scores'!$A:$A,0))</f>
        <v>840</v>
      </c>
      <c r="BD234">
        <f>INDEX('[1]Glassdoor Scores'!E:E,MATCH($A234,'[1]Glassdoor Scores'!$A:$A,0))</f>
        <v>2.8</v>
      </c>
      <c r="BE234">
        <f>INDEX('[1]Glassdoor Scores'!F:F,MATCH($A234,'[1]Glassdoor Scores'!$A:$A,0))</f>
        <v>3.3</v>
      </c>
      <c r="BF234" s="5">
        <f>INDEX('[1]Glassdoor Scores'!G:G,MATCH($A234,'[1]Glassdoor Scores'!$A:$A,0))</f>
        <v>3.5</v>
      </c>
      <c r="BG234" s="5">
        <f>INDEX('[1]Glassdoor Scores'!H:H,MATCH($A234,'[1]Glassdoor Scores'!$A:$A,0))</f>
        <v>0.77</v>
      </c>
      <c r="BH234" t="e">
        <f>BA234&lt;#REF!</f>
        <v>#REF!</v>
      </c>
      <c r="BI234" t="e">
        <f>BB234&gt;#REF!</f>
        <v>#REF!</v>
      </c>
      <c r="BJ234" t="e">
        <f>BC234&gt;#REF!</f>
        <v>#REF!</v>
      </c>
      <c r="BK234" t="e">
        <f>BD234&gt;#REF!</f>
        <v>#REF!</v>
      </c>
      <c r="BL234" t="e">
        <f>BE234&gt;#REF!</f>
        <v>#REF!</v>
      </c>
      <c r="BM234" t="e">
        <f>BF234&gt;#REF!</f>
        <v>#REF!</v>
      </c>
      <c r="BN234" t="s">
        <v>115</v>
      </c>
      <c r="BO234" s="1" t="s">
        <v>3057</v>
      </c>
      <c r="BP234">
        <v>3</v>
      </c>
      <c r="BQ234">
        <v>3</v>
      </c>
      <c r="BR234" s="1" t="s">
        <v>3058</v>
      </c>
      <c r="BS234" t="s">
        <v>3059</v>
      </c>
      <c r="BT234" s="1" t="s">
        <v>3060</v>
      </c>
      <c r="BU234" s="1">
        <v>110</v>
      </c>
      <c r="BV234" s="6">
        <v>0.3</v>
      </c>
      <c r="BW234" s="6">
        <v>0.6</v>
      </c>
      <c r="BX234" s="6">
        <v>0.05</v>
      </c>
      <c r="BY234" s="6">
        <v>0.05</v>
      </c>
      <c r="BZ234" s="1" t="s">
        <v>3061</v>
      </c>
      <c r="CA234" s="1" t="s">
        <v>3062</v>
      </c>
      <c r="CB234" s="1"/>
      <c r="CC234" s="1"/>
      <c r="CD234" s="1"/>
      <c r="CE234" s="1"/>
      <c r="CF234" s="1"/>
      <c r="CG234" s="1"/>
      <c r="CH234" s="1"/>
      <c r="CI234" s="1"/>
      <c r="CJ234" s="1"/>
      <c r="CK234" s="1"/>
      <c r="CL234" s="1"/>
      <c r="CM234" s="1"/>
      <c r="CN234" s="1"/>
      <c r="CO234" s="1"/>
      <c r="CP234" s="1"/>
      <c r="CQ234" s="17" t="e">
        <f>SUMIFS([1]Rubric!Y:Y,[1]Rubric!V:V,BN234,[1]Rubric!W:W,P234)</f>
        <v>#VALUE!</v>
      </c>
      <c r="CR234" s="5" t="e">
        <f>INDEX([1]Rubric!D:D,MATCH(BP234,[1]Rubric!#REF!,0))</f>
        <v>#REF!</v>
      </c>
      <c r="CS234" s="5" t="e">
        <f>INDEX([1]Rubric!E:E,MATCH(Q234,[1]Rubric!#REF!,0))</f>
        <v>#REF!</v>
      </c>
      <c r="CT234" s="18" t="e">
        <f>SUM(CQ234:CS234)*[1]Rubric!$A$3</f>
        <v>#VALUE!</v>
      </c>
    </row>
    <row r="235" spans="1:99" ht="409.5" x14ac:dyDescent="0.25">
      <c r="A235">
        <v>234</v>
      </c>
      <c r="B235" s="21" t="s">
        <v>3063</v>
      </c>
      <c r="C235" t="str">
        <f t="shared" si="17"/>
        <v>234 - Slack</v>
      </c>
      <c r="D235">
        <v>0</v>
      </c>
      <c r="E235" t="s">
        <v>3064</v>
      </c>
      <c r="F235" s="1" t="s">
        <v>3065</v>
      </c>
      <c r="G235" s="1" t="str">
        <f>IFERROR(INDEX([1]Apollo!$C$2:$R$2344,MATCH($C235,[1]Apollo!$B$2:$B$2344,0),MATCH(G$1,[1]Apollo!$C$1:$R$1,0)),"")</f>
        <v/>
      </c>
      <c r="H235" s="1"/>
      <c r="I235" s="1" t="str">
        <f>IFERROR(INDEX([1]Apollo!$C$2:$R$2344,MATCH($C235,[1]Apollo!$B$2:$B$2344,0),MATCH(I$1,[1]Apollo!$C$1:$R$1,0)),"")</f>
        <v/>
      </c>
      <c r="J235" t="s">
        <v>213</v>
      </c>
      <c r="K235" s="1" t="str">
        <f>IFERROR(INDEX([1]Apollo!$C$2:$R$2344,MATCH($C235,[1]Apollo!$B$2:$B$2344,0),MATCH(K$1,[1]Apollo!$C$1:$R$1,0)),"")</f>
        <v/>
      </c>
      <c r="L235" s="1" t="str">
        <f>IFERROR(INDEX([1]Apollo!$C$2:$R$2344,MATCH($C235,[1]Apollo!$B$2:$B$2344,0),MATCH(L$1,[1]Apollo!$C$1:$R$1,0)),"")</f>
        <v/>
      </c>
      <c r="M235" s="1" t="s">
        <v>3066</v>
      </c>
      <c r="N235" s="1" t="s">
        <v>3067</v>
      </c>
      <c r="O235" s="1" t="str">
        <f>IFERROR(INDEX([1]Apollo!$C$2:$R$2344,MATCH($C235,[1]Apollo!$B$2:$B$2344,0),MATCH(O$1,[1]Apollo!$C$1:$R$1,0)),"")</f>
        <v/>
      </c>
      <c r="P235" s="1">
        <v>4.5</v>
      </c>
      <c r="Q235" s="1">
        <v>4</v>
      </c>
      <c r="R235" s="12">
        <v>10968</v>
      </c>
      <c r="S235" s="12">
        <v>9512</v>
      </c>
      <c r="T235" s="13">
        <v>39814</v>
      </c>
      <c r="U235" t="s">
        <v>99</v>
      </c>
      <c r="V235" s="1" t="str">
        <f>IFERROR(INDEX([1]Apollo!$C$2:$R$2344,MATCH($C235,[1]Apollo!$B$2:$B$2344,0),MATCH(V$1,[1]Apollo!$C$1:$R$1,0)),"")</f>
        <v/>
      </c>
      <c r="W235" t="s">
        <v>165</v>
      </c>
      <c r="X235" s="1" t="str">
        <f>IFERROR(INDEX([1]Apollo!$C$2:$R$2344,MATCH($C235,[1]Apollo!$B$2:$B$2344,0),MATCH(X$1,[1]Apollo!$C$1:$R$1,0)),"")</f>
        <v/>
      </c>
      <c r="Y235" s="1" t="str">
        <f>IFERROR(INDEX([1]Apollo!$C$2:$R$2344,MATCH($C235,[1]Apollo!$B$2:$B$2344,0),MATCH(Y$1,[1]Apollo!$C$1:$R$1,0)),"")</f>
        <v/>
      </c>
      <c r="Z235" s="1" t="str">
        <f>IFERROR(INDEX([1]Apollo!$C$2:$R$2344,MATCH($C235,[1]Apollo!$B$2:$B$2344,0),MATCH(Z$1,[1]Apollo!$C$1:$R$1,0)),"")</f>
        <v/>
      </c>
      <c r="AA235" s="1" t="str">
        <f>IFERROR(INDEX([1]Apollo!$C$2:$R$2344,MATCH($C235,[1]Apollo!$B$2:$B$2344,0),MATCH(AA$1,[1]Apollo!$C$1:$R$1,0)),"")</f>
        <v/>
      </c>
      <c r="AB235" s="1" t="str">
        <f>IFERROR(INDEX([1]Apollo!$C$2:$R$2344,MATCH($C235,[1]Apollo!$B$2:$B$2344,0),MATCH(AB$1,[1]Apollo!$C$1:$R$1,0)),"")</f>
        <v/>
      </c>
      <c r="AC235" t="s">
        <v>3068</v>
      </c>
      <c r="AD235" s="1" t="str">
        <f>IFERROR(INDEX([1]Apollo!$C$2:$R$2344,MATCH($C235,[1]Apollo!$B$2:$B$2344,0),MATCH(AD$1,[1]Apollo!$C$1:$R$1,0)),"")</f>
        <v/>
      </c>
      <c r="AE235" s="22" t="s">
        <v>3069</v>
      </c>
      <c r="AF235" s="1"/>
      <c r="AG235" s="1" t="s">
        <v>169</v>
      </c>
      <c r="AH235" s="1"/>
      <c r="AI235" s="1"/>
      <c r="AJ235" s="14" t="s">
        <v>3070</v>
      </c>
      <c r="AK235" s="1" t="s">
        <v>149</v>
      </c>
      <c r="AL235" s="1" t="s">
        <v>150</v>
      </c>
      <c r="AM235" s="1" t="s">
        <v>151</v>
      </c>
      <c r="AN235" s="1" t="s">
        <v>106</v>
      </c>
      <c r="AO235" s="1" t="s">
        <v>152</v>
      </c>
      <c r="AP235" s="1" t="s">
        <v>153</v>
      </c>
      <c r="AQ235" s="1" t="e">
        <f>AE235=#REF!</f>
        <v>#REF!</v>
      </c>
      <c r="AR235" t="s">
        <v>3071</v>
      </c>
      <c r="AS235" s="1" t="str">
        <f>IFERROR(INDEX([1]Apollo!$C$2:$R$2344,MATCH($C235,[1]Apollo!$B$2:$B$2344,0),MATCH(AS$1,[1]Apollo!$C$1:$R$1,0)),"")</f>
        <v/>
      </c>
      <c r="AT235" s="1"/>
      <c r="AU235" s="1"/>
      <c r="AV235" t="s">
        <v>174</v>
      </c>
      <c r="AW235" s="1">
        <v>1754</v>
      </c>
      <c r="AX235" s="1"/>
      <c r="AY235" t="s">
        <v>113</v>
      </c>
      <c r="AZ235" t="s">
        <v>113</v>
      </c>
      <c r="BA235" s="23">
        <f>INDEX('[1]Glassdoor Scores'!C:C,MATCH($A235,'[1]Glassdoor Scores'!$A:$A,0))</f>
        <v>4</v>
      </c>
      <c r="BB235" t="str">
        <f>INDEX('[1]Glassdoor Scores'!B:B,MATCH($A235,'[1]Glassdoor Scores'!$A:$A,0))</f>
        <v>JP Morgan Chase</v>
      </c>
      <c r="BC235">
        <f>INDEX('[1]Glassdoor Scores'!D:D,MATCH($A235,'[1]Glassdoor Scores'!$A:$A,0))</f>
        <v>58000</v>
      </c>
      <c r="BD235">
        <f>INDEX('[1]Glassdoor Scores'!E:E,MATCH($A235,'[1]Glassdoor Scores'!$A:$A,0))</f>
        <v>3.5</v>
      </c>
      <c r="BE235">
        <f>INDEX('[1]Glassdoor Scores'!F:F,MATCH($A235,'[1]Glassdoor Scores'!$A:$A,0))</f>
        <v>3.6</v>
      </c>
      <c r="BF235" s="17">
        <f>INDEX('[1]Glassdoor Scores'!G:G,MATCH($A235,'[1]Glassdoor Scores'!$A:$A,0))</f>
        <v>3.8</v>
      </c>
      <c r="BG235" s="17">
        <f>INDEX('[1]Glassdoor Scores'!H:H,MATCH($A235,'[1]Glassdoor Scores'!$A:$A,0))</f>
        <v>0.85</v>
      </c>
      <c r="BH235" t="e">
        <f>BA235&lt;#REF!</f>
        <v>#REF!</v>
      </c>
      <c r="BI235" t="e">
        <f>BB235&gt;#REF!</f>
        <v>#REF!</v>
      </c>
      <c r="BJ235" t="e">
        <f>BC235&gt;#REF!</f>
        <v>#REF!</v>
      </c>
      <c r="BK235" t="e">
        <f>BD235&gt;#REF!</f>
        <v>#REF!</v>
      </c>
      <c r="BL235" t="e">
        <f>BE235&gt;#REF!</f>
        <v>#REF!</v>
      </c>
      <c r="BM235" t="e">
        <f>BF235&gt;#REF!</f>
        <v>#REF!</v>
      </c>
      <c r="BN235" t="s">
        <v>115</v>
      </c>
      <c r="BO235" s="1" t="s">
        <v>3072</v>
      </c>
      <c r="BP235">
        <v>3</v>
      </c>
      <c r="BQ235">
        <v>3</v>
      </c>
      <c r="BR235" s="1" t="s">
        <v>3073</v>
      </c>
      <c r="BS235" t="s">
        <v>3074</v>
      </c>
      <c r="BT235" s="1" t="s">
        <v>3075</v>
      </c>
      <c r="BU235" s="1">
        <v>150</v>
      </c>
      <c r="BV235" s="31">
        <v>0.2</v>
      </c>
      <c r="BW235" s="31">
        <v>0.7</v>
      </c>
      <c r="BX235" s="31">
        <v>0.05</v>
      </c>
      <c r="BY235" s="31">
        <v>0.05</v>
      </c>
      <c r="BZ235" s="1" t="s">
        <v>3076</v>
      </c>
      <c r="CA235" s="1" t="s">
        <v>3077</v>
      </c>
      <c r="CB235" s="1"/>
      <c r="CC235" s="1"/>
      <c r="CD235" s="1"/>
      <c r="CE235" s="1"/>
      <c r="CF235" s="1"/>
      <c r="CG235" s="1"/>
      <c r="CH235" s="1"/>
      <c r="CI235" s="1"/>
      <c r="CJ235" s="1"/>
      <c r="CK235" s="1"/>
      <c r="CL235" s="1"/>
      <c r="CM235" s="1"/>
      <c r="CN235" s="1"/>
      <c r="CO235" s="1"/>
      <c r="CP235" s="1"/>
      <c r="CQ235" s="17" t="e">
        <f>SUMIFS([1]Rubric!Y:Y,[1]Rubric!V:V,BN235,[1]Rubric!W:W,P235)</f>
        <v>#VALUE!</v>
      </c>
      <c r="CR235" s="17" t="e">
        <f>INDEX([1]Rubric!D:D,MATCH(BP235,[1]Rubric!#REF!,0))</f>
        <v>#REF!</v>
      </c>
      <c r="CS235" s="17" t="e">
        <f>INDEX([1]Rubric!E:E,MATCH(Q235,[1]Rubric!#REF!,0))</f>
        <v>#REF!</v>
      </c>
      <c r="CT235" s="18" t="e">
        <f>SUM(CQ235:CS235)*[1]Rubric!$A$3</f>
        <v>#VALUE!</v>
      </c>
    </row>
    <row r="236" spans="1:99" ht="409.5" x14ac:dyDescent="0.25">
      <c r="A236">
        <v>235</v>
      </c>
      <c r="B236" s="21" t="s">
        <v>3078</v>
      </c>
      <c r="C236" t="str">
        <f t="shared" si="17"/>
        <v>235 - Skyscanner</v>
      </c>
      <c r="D236">
        <v>0</v>
      </c>
      <c r="E236" t="s">
        <v>3079</v>
      </c>
      <c r="F236" s="1" t="s">
        <v>3080</v>
      </c>
      <c r="G236" s="1" t="str">
        <f>IFERROR(INDEX([1]Apollo!$C$2:$R$2344,MATCH($C236,[1]Apollo!$B$2:$B$2344,0),MATCH(G$1,[1]Apollo!$C$1:$R$1,0)),"")</f>
        <v/>
      </c>
      <c r="H236" s="1"/>
      <c r="I236" s="1" t="str">
        <f>IFERROR(INDEX([1]Apollo!$C$2:$R$2344,MATCH($C236,[1]Apollo!$B$2:$B$2344,0),MATCH(I$1,[1]Apollo!$C$1:$R$1,0)),"")</f>
        <v/>
      </c>
      <c r="J236" t="s">
        <v>3081</v>
      </c>
      <c r="K236" s="1" t="str">
        <f>IFERROR(INDEX([1]Apollo!$C$2:$R$2344,MATCH($C236,[1]Apollo!$B$2:$B$2344,0),MATCH(K$1,[1]Apollo!$C$1:$R$1,0)),"")</f>
        <v/>
      </c>
      <c r="L236" s="1" t="str">
        <f>IFERROR(INDEX([1]Apollo!$C$2:$R$2344,MATCH($C236,[1]Apollo!$B$2:$B$2344,0),MATCH(L$1,[1]Apollo!$C$1:$R$1,0)),"")</f>
        <v/>
      </c>
      <c r="M236" s="1" t="s">
        <v>3082</v>
      </c>
      <c r="N236" s="1" t="s">
        <v>3083</v>
      </c>
      <c r="O236" s="1" t="str">
        <f>IFERROR(INDEX([1]Apollo!$C$2:$R$2344,MATCH($C236,[1]Apollo!$B$2:$B$2344,0),MATCH(O$1,[1]Apollo!$C$1:$R$1,0)),"")</f>
        <v/>
      </c>
      <c r="P236" s="1">
        <v>4</v>
      </c>
      <c r="Q236" s="1">
        <v>4</v>
      </c>
      <c r="R236" s="12">
        <v>31611</v>
      </c>
      <c r="S236" s="12">
        <v>28506</v>
      </c>
      <c r="T236" s="13">
        <v>37757</v>
      </c>
      <c r="U236" t="s">
        <v>99</v>
      </c>
      <c r="V236" s="1" t="str">
        <f>IFERROR(INDEX([1]Apollo!$C$2:$R$2344,MATCH($C236,[1]Apollo!$B$2:$B$2344,0),MATCH(V$1,[1]Apollo!$C$1:$R$1,0)),"")</f>
        <v/>
      </c>
      <c r="W236" t="s">
        <v>231</v>
      </c>
      <c r="X236" s="1" t="str">
        <f>IFERROR(INDEX([1]Apollo!$C$2:$R$2344,MATCH($C236,[1]Apollo!$B$2:$B$2344,0),MATCH(X$1,[1]Apollo!$C$1:$R$1,0)),"")</f>
        <v/>
      </c>
      <c r="Y236" s="1" t="str">
        <f>IFERROR(INDEX([1]Apollo!$C$2:$R$2344,MATCH($C236,[1]Apollo!$B$2:$B$2344,0),MATCH(Y$1,[1]Apollo!$C$1:$R$1,0)),"")</f>
        <v/>
      </c>
      <c r="Z236" s="1" t="str">
        <f>IFERROR(INDEX([1]Apollo!$C$2:$R$2344,MATCH($C236,[1]Apollo!$B$2:$B$2344,0),MATCH(Z$1,[1]Apollo!$C$1:$R$1,0)),"")</f>
        <v/>
      </c>
      <c r="AA236" s="1" t="str">
        <f>IFERROR(INDEX([1]Apollo!$C$2:$R$2344,MATCH($C236,[1]Apollo!$B$2:$B$2344,0),MATCH(AA$1,[1]Apollo!$C$1:$R$1,0)),"")</f>
        <v/>
      </c>
      <c r="AB236" s="1" t="str">
        <f>IFERROR(INDEX([1]Apollo!$C$2:$R$2344,MATCH($C236,[1]Apollo!$B$2:$B$2344,0),MATCH(AB$1,[1]Apollo!$C$1:$R$1,0)),"")</f>
        <v/>
      </c>
      <c r="AC236" t="s">
        <v>3084</v>
      </c>
      <c r="AD236" s="1" t="str">
        <f>IFERROR(INDEX([1]Apollo!$C$2:$R$2344,MATCH($C236,[1]Apollo!$B$2:$B$2344,0),MATCH(AD$1,[1]Apollo!$C$1:$R$1,0)),"")</f>
        <v/>
      </c>
      <c r="AE236" s="22" t="s">
        <v>3085</v>
      </c>
      <c r="AF236" s="1"/>
      <c r="AG236" s="1" t="s">
        <v>169</v>
      </c>
      <c r="AH236" s="1"/>
      <c r="AI236" s="1"/>
      <c r="AJ236" s="22" t="s">
        <v>3085</v>
      </c>
      <c r="AK236" s="1" t="s">
        <v>243</v>
      </c>
      <c r="AL236" s="1" t="s">
        <v>106</v>
      </c>
      <c r="AM236" s="1" t="s">
        <v>840</v>
      </c>
      <c r="AN236" s="1" t="s">
        <v>1038</v>
      </c>
      <c r="AO236" s="1" t="s">
        <v>349</v>
      </c>
      <c r="AP236" s="1" t="s">
        <v>246</v>
      </c>
      <c r="AQ236" s="1" t="e">
        <f>AE236=#REF!</f>
        <v>#REF!</v>
      </c>
      <c r="AR236" t="s">
        <v>3086</v>
      </c>
      <c r="AS236" s="1" t="str">
        <f>IFERROR(INDEX([1]Apollo!$C$2:$R$2344,MATCH($C236,[1]Apollo!$B$2:$B$2344,0),MATCH(AS$1,[1]Apollo!$C$1:$R$1,0)),"")</f>
        <v/>
      </c>
      <c r="AT236" s="1"/>
      <c r="AU236" s="1"/>
      <c r="AV236" t="s">
        <v>174</v>
      </c>
      <c r="AW236" s="1">
        <v>1600</v>
      </c>
      <c r="AX236" s="1"/>
      <c r="AY236" t="s">
        <v>114</v>
      </c>
      <c r="AZ236" t="s">
        <v>114</v>
      </c>
      <c r="BA236" s="23">
        <f>INDEX('[1]Glassdoor Scores'!C:C,MATCH($A236,'[1]Glassdoor Scores'!$A:$A,0))</f>
        <v>3.5</v>
      </c>
      <c r="BB236" t="str">
        <f>INDEX('[1]Glassdoor Scores'!B:B,MATCH($A236,'[1]Glassdoor Scores'!$A:$A,0))</f>
        <v>SmartStop Self Storage</v>
      </c>
      <c r="BC236">
        <f>INDEX('[1]Glassdoor Scores'!D:D,MATCH($A236,'[1]Glassdoor Scores'!$A:$A,0))</f>
        <v>180</v>
      </c>
      <c r="BD236">
        <f>INDEX('[1]Glassdoor Scores'!E:E,MATCH($A236,'[1]Glassdoor Scores'!$A:$A,0))</f>
        <v>3.2</v>
      </c>
      <c r="BE236">
        <f>INDEX('[1]Glassdoor Scores'!F:F,MATCH($A236,'[1]Glassdoor Scores'!$A:$A,0))</f>
        <v>3.1</v>
      </c>
      <c r="BF236" s="17">
        <f>INDEX('[1]Glassdoor Scores'!G:G,MATCH($A236,'[1]Glassdoor Scores'!$A:$A,0))</f>
        <v>3.3</v>
      </c>
      <c r="BG236" s="17">
        <f>INDEX('[1]Glassdoor Scores'!H:H,MATCH($A236,'[1]Glassdoor Scores'!$A:$A,0))</f>
        <v>0.61</v>
      </c>
      <c r="BH236" t="e">
        <f>BA236&lt;#REF!</f>
        <v>#REF!</v>
      </c>
      <c r="BI236" t="e">
        <f>BB236&gt;#REF!</f>
        <v>#REF!</v>
      </c>
      <c r="BJ236" t="e">
        <f>BC236&gt;#REF!</f>
        <v>#REF!</v>
      </c>
      <c r="BK236" t="e">
        <f>BD236&gt;#REF!</f>
        <v>#REF!</v>
      </c>
      <c r="BL236" t="e">
        <f>BE236&gt;#REF!</f>
        <v>#REF!</v>
      </c>
      <c r="BM236" t="e">
        <f>BF236&gt;#REF!</f>
        <v>#REF!</v>
      </c>
      <c r="BN236" t="s">
        <v>115</v>
      </c>
      <c r="BO236" s="1" t="s">
        <v>3087</v>
      </c>
      <c r="BP236">
        <v>3</v>
      </c>
      <c r="BQ236">
        <v>2</v>
      </c>
      <c r="BR236" s="1" t="s">
        <v>3088</v>
      </c>
      <c r="BS236" t="s">
        <v>3089</v>
      </c>
      <c r="BT236" s="1" t="s">
        <v>3090</v>
      </c>
      <c r="BU236" s="1">
        <v>140</v>
      </c>
      <c r="BV236" s="31">
        <v>0.45</v>
      </c>
      <c r="BW236" s="31">
        <v>0.5</v>
      </c>
      <c r="BX236" s="31">
        <v>0</v>
      </c>
      <c r="BY236" s="31">
        <v>0.05</v>
      </c>
      <c r="BZ236" s="1" t="s">
        <v>3030</v>
      </c>
      <c r="CA236" s="1" t="s">
        <v>3091</v>
      </c>
      <c r="CB236" s="1"/>
      <c r="CC236" s="1"/>
      <c r="CD236" s="1"/>
      <c r="CE236" s="1"/>
      <c r="CF236" s="1"/>
      <c r="CG236" s="1"/>
      <c r="CH236" s="1"/>
      <c r="CI236" s="1"/>
      <c r="CJ236" s="1"/>
      <c r="CK236" s="1"/>
      <c r="CL236" s="1"/>
      <c r="CM236" s="1"/>
      <c r="CN236" s="1"/>
      <c r="CO236" s="1"/>
      <c r="CP236" s="1"/>
      <c r="CQ236" s="17" t="e">
        <f>SUMIFS([1]Rubric!Y:Y,[1]Rubric!V:V,BN236,[1]Rubric!W:W,P236)</f>
        <v>#VALUE!</v>
      </c>
      <c r="CR236" s="17" t="e">
        <f>INDEX([1]Rubric!D:D,MATCH(BP236,[1]Rubric!#REF!,0))</f>
        <v>#REF!</v>
      </c>
      <c r="CS236" s="17" t="e">
        <f>INDEX([1]Rubric!E:E,MATCH(Q236,[1]Rubric!#REF!,0))</f>
        <v>#REF!</v>
      </c>
      <c r="CT236" s="18" t="e">
        <f>SUM(CQ236:CS236)*[1]Rubric!$A$3</f>
        <v>#VALUE!</v>
      </c>
    </row>
    <row r="237" spans="1:99" ht="409.5" x14ac:dyDescent="0.25">
      <c r="A237">
        <v>236</v>
      </c>
      <c r="B237" t="s">
        <v>3092</v>
      </c>
      <c r="C237" t="str">
        <f t="shared" si="17"/>
        <v>236 - Zoom</v>
      </c>
      <c r="D237">
        <v>0</v>
      </c>
      <c r="E237" t="s">
        <v>3093</v>
      </c>
      <c r="F237" s="1" t="s">
        <v>3094</v>
      </c>
      <c r="G237" s="1" t="str">
        <f>IFERROR(INDEX([1]Apollo!$C$2:$R$2344,MATCH($C237,[1]Apollo!$B$2:$B$2344,0),MATCH(G$1,[1]Apollo!$C$1:$R$1,0)),"")</f>
        <v/>
      </c>
      <c r="H237" s="1"/>
      <c r="I237" s="1" t="str">
        <f>IFERROR(INDEX([1]Apollo!$C$2:$R$2344,MATCH($C237,[1]Apollo!$B$2:$B$2344,0),MATCH(I$1,[1]Apollo!$C$1:$R$1,0)),"")</f>
        <v/>
      </c>
      <c r="J237" t="s">
        <v>637</v>
      </c>
      <c r="K237" s="1" t="str">
        <f>IFERROR(INDEX([1]Apollo!$C$2:$R$2344,MATCH($C237,[1]Apollo!$B$2:$B$2344,0),MATCH(K$1,[1]Apollo!$C$1:$R$1,0)),"")</f>
        <v/>
      </c>
      <c r="L237" s="1" t="str">
        <f>IFERROR(INDEX([1]Apollo!$C$2:$R$2344,MATCH($C237,[1]Apollo!$B$2:$B$2344,0),MATCH(L$1,[1]Apollo!$C$1:$R$1,0)),"")</f>
        <v/>
      </c>
      <c r="M237" s="1" t="s">
        <v>3095</v>
      </c>
      <c r="N237" s="1" t="s">
        <v>3096</v>
      </c>
      <c r="O237" s="1" t="str">
        <f>IFERROR(INDEX([1]Apollo!$C$2:$R$2344,MATCH($C237,[1]Apollo!$B$2:$B$2344,0),MATCH(O$1,[1]Apollo!$C$1:$R$1,0)),"")</f>
        <v/>
      </c>
      <c r="P237" s="1">
        <v>5</v>
      </c>
      <c r="Q237" s="1">
        <v>4</v>
      </c>
      <c r="R237" s="12">
        <v>19128</v>
      </c>
      <c r="S237" s="12">
        <v>16982</v>
      </c>
      <c r="T237" s="13">
        <v>40654</v>
      </c>
      <c r="U237" t="s">
        <v>99</v>
      </c>
      <c r="V237" s="1" t="str">
        <f>IFERROR(INDEX([1]Apollo!$C$2:$R$2344,MATCH($C237,[1]Apollo!$B$2:$B$2344,0),MATCH(V$1,[1]Apollo!$C$1:$R$1,0)),"")</f>
        <v/>
      </c>
      <c r="W237" t="s">
        <v>100</v>
      </c>
      <c r="X237" s="1" t="str">
        <f>IFERROR(INDEX([1]Apollo!$C$2:$R$2344,MATCH($C237,[1]Apollo!$B$2:$B$2344,0),MATCH(X$1,[1]Apollo!$C$1:$R$1,0)),"")</f>
        <v/>
      </c>
      <c r="Y237" s="1" t="str">
        <f>IFERROR(INDEX([1]Apollo!$C$2:$R$2344,MATCH($C237,[1]Apollo!$B$2:$B$2344,0),MATCH(Y$1,[1]Apollo!$C$1:$R$1,0)),"")</f>
        <v/>
      </c>
      <c r="Z237" s="1" t="str">
        <f>IFERROR(INDEX([1]Apollo!$C$2:$R$2344,MATCH($C237,[1]Apollo!$B$2:$B$2344,0),MATCH(Z$1,[1]Apollo!$C$1:$R$1,0)),"")</f>
        <v/>
      </c>
      <c r="AA237" s="1" t="str">
        <f>IFERROR(INDEX([1]Apollo!$C$2:$R$2344,MATCH($C237,[1]Apollo!$B$2:$B$2344,0),MATCH(AA$1,[1]Apollo!$C$1:$R$1,0)),"")</f>
        <v/>
      </c>
      <c r="AB237" s="1" t="str">
        <f>IFERROR(INDEX([1]Apollo!$C$2:$R$2344,MATCH($C237,[1]Apollo!$B$2:$B$2344,0),MATCH(AB$1,[1]Apollo!$C$1:$R$1,0)),"")</f>
        <v/>
      </c>
      <c r="AC237" t="s">
        <v>3097</v>
      </c>
      <c r="AD237" s="1" t="str">
        <f>IFERROR(INDEX([1]Apollo!$C$2:$R$2344,MATCH($C237,[1]Apollo!$B$2:$B$2344,0),MATCH(AD$1,[1]Apollo!$C$1:$R$1,0)),"")</f>
        <v/>
      </c>
      <c r="AE237" s="14" t="s">
        <v>3098</v>
      </c>
      <c r="AF237" s="1" t="s">
        <v>168</v>
      </c>
      <c r="AG237" s="1" t="s">
        <v>169</v>
      </c>
      <c r="AH237" s="1"/>
      <c r="AI237" s="1"/>
      <c r="AJ237" s="14" t="s">
        <v>3099</v>
      </c>
      <c r="AK237" s="1" t="s">
        <v>149</v>
      </c>
      <c r="AL237" s="1" t="s">
        <v>150</v>
      </c>
      <c r="AM237" s="1" t="s">
        <v>151</v>
      </c>
      <c r="AN237" s="1" t="s">
        <v>106</v>
      </c>
      <c r="AO237" s="1" t="s">
        <v>152</v>
      </c>
      <c r="AP237" s="1" t="s">
        <v>219</v>
      </c>
      <c r="AQ237" s="1" t="e">
        <f>AE237=#REF!</f>
        <v>#REF!</v>
      </c>
      <c r="AR237" t="s">
        <v>3100</v>
      </c>
      <c r="AS237" s="1" t="str">
        <f>IFERROR(INDEX([1]Apollo!$C$2:$R$2344,MATCH($C237,[1]Apollo!$B$2:$B$2344,0),MATCH(AS$1,[1]Apollo!$C$1:$R$1,0)),"")</f>
        <v/>
      </c>
      <c r="AT237" s="1"/>
      <c r="AU237" s="1"/>
      <c r="AV237" t="s">
        <v>112</v>
      </c>
      <c r="AW237" s="1" t="str">
        <f>IFERROR(INDEX([1]Apollo!$C$2:$R$2344,MATCH($C237,[1]Apollo!$B$2:$B$2344,0),MATCH(AW$1,[1]Apollo!$C$1:$R$1,0)),"")</f>
        <v/>
      </c>
      <c r="AX237" s="1"/>
      <c r="AY237" t="s">
        <v>138</v>
      </c>
      <c r="AZ237" t="s">
        <v>113</v>
      </c>
      <c r="BA237" s="4">
        <f>INDEX('[1]Glassdoor Scores'!C:C,MATCH($A237,'[1]Glassdoor Scores'!$A:$A,0))</f>
        <v>3.9</v>
      </c>
      <c r="BB237" t="str">
        <f>INDEX('[1]Glassdoor Scores'!B:B,MATCH($A237,'[1]Glassdoor Scores'!$A:$A,0))</f>
        <v>Cambridge Investment Research</v>
      </c>
      <c r="BC237">
        <f>INDEX('[1]Glassdoor Scores'!D:D,MATCH($A237,'[1]Glassdoor Scores'!$A:$A,0))</f>
        <v>420</v>
      </c>
      <c r="BD237">
        <f>INDEX('[1]Glassdoor Scores'!E:E,MATCH($A237,'[1]Glassdoor Scores'!$A:$A,0))</f>
        <v>3.8</v>
      </c>
      <c r="BE237">
        <f>INDEX('[1]Glassdoor Scores'!F:F,MATCH($A237,'[1]Glassdoor Scores'!$A:$A,0))</f>
        <v>3.6</v>
      </c>
      <c r="BF237" s="5">
        <f>INDEX('[1]Glassdoor Scores'!G:G,MATCH($A237,'[1]Glassdoor Scores'!$A:$A,0))</f>
        <v>4</v>
      </c>
      <c r="BG237" s="5">
        <f>INDEX('[1]Glassdoor Scores'!H:H,MATCH($A237,'[1]Glassdoor Scores'!$A:$A,0))</f>
        <v>0.86</v>
      </c>
      <c r="BH237" t="e">
        <f>BA237&lt;#REF!</f>
        <v>#REF!</v>
      </c>
      <c r="BI237" t="e">
        <f>BB237&gt;#REF!</f>
        <v>#REF!</v>
      </c>
      <c r="BJ237" t="e">
        <f>BC237&gt;#REF!</f>
        <v>#REF!</v>
      </c>
      <c r="BK237" t="e">
        <f>BD237&gt;#REF!</f>
        <v>#REF!</v>
      </c>
      <c r="BL237" t="e">
        <f>BE237&gt;#REF!</f>
        <v>#REF!</v>
      </c>
      <c r="BM237" t="e">
        <f>BF237&gt;#REF!</f>
        <v>#REF!</v>
      </c>
      <c r="BN237" t="s">
        <v>175</v>
      </c>
      <c r="BO237" s="1" t="s">
        <v>3101</v>
      </c>
      <c r="BP237">
        <v>3</v>
      </c>
      <c r="BQ237">
        <v>2</v>
      </c>
      <c r="BR237" s="1" t="s">
        <v>3102</v>
      </c>
      <c r="BS237" t="s">
        <v>3103</v>
      </c>
      <c r="BT237" s="1" t="s">
        <v>3104</v>
      </c>
      <c r="BU237" s="1">
        <v>450</v>
      </c>
      <c r="BV237" s="6">
        <v>0.6</v>
      </c>
      <c r="BW237" s="6">
        <v>0.35</v>
      </c>
      <c r="BX237" s="6">
        <v>0.03</v>
      </c>
      <c r="BY237" s="6">
        <v>0.02</v>
      </c>
      <c r="BZ237" s="1" t="s">
        <v>3105</v>
      </c>
      <c r="CA237" s="1" t="s">
        <v>3106</v>
      </c>
      <c r="CB237" s="1"/>
      <c r="CC237" s="1"/>
      <c r="CD237" s="1"/>
      <c r="CE237" s="1"/>
      <c r="CF237" s="1"/>
      <c r="CG237" s="1"/>
      <c r="CH237" s="1"/>
      <c r="CI237" s="1"/>
      <c r="CJ237" s="1"/>
      <c r="CK237" s="1"/>
      <c r="CL237" s="1"/>
      <c r="CM237" s="1"/>
      <c r="CN237" s="1"/>
      <c r="CO237" s="1"/>
      <c r="CP237" s="1"/>
      <c r="CQ237" s="17" t="e">
        <f>SUMIFS([1]Rubric!Y:Y,[1]Rubric!V:V,BN237,[1]Rubric!W:W,P237)</f>
        <v>#VALUE!</v>
      </c>
      <c r="CR237" s="5" t="e">
        <f>INDEX([1]Rubric!D:D,MATCH(BP237,[1]Rubric!#REF!,0))</f>
        <v>#REF!</v>
      </c>
      <c r="CS237" s="5" t="e">
        <f>INDEX([1]Rubric!E:E,MATCH(Q237,[1]Rubric!#REF!,0))</f>
        <v>#REF!</v>
      </c>
      <c r="CT237" s="18" t="e">
        <f>SUM(CQ237:CS237)*[1]Rubric!$A$3</f>
        <v>#VALUE!</v>
      </c>
    </row>
    <row r="238" spans="1:99" ht="409.5" x14ac:dyDescent="0.25">
      <c r="A238">
        <v>237</v>
      </c>
      <c r="B238" t="s">
        <v>3107</v>
      </c>
      <c r="C238" t="str">
        <f t="shared" si="17"/>
        <v>237 - Intuit</v>
      </c>
      <c r="D238">
        <v>0</v>
      </c>
      <c r="E238" t="s">
        <v>3108</v>
      </c>
      <c r="F238" s="1" t="s">
        <v>3109</v>
      </c>
      <c r="G238" s="1" t="str">
        <f>IFERROR(INDEX([1]Apollo!$C$2:$R$2344,MATCH($C238,[1]Apollo!$B$2:$B$2344,0),MATCH(G$1,[1]Apollo!$C$1:$R$1,0)),"")</f>
        <v/>
      </c>
      <c r="H238" s="1" t="s">
        <v>3110</v>
      </c>
      <c r="I238" s="1" t="str">
        <f>IFERROR(INDEX([1]Apollo!$C$2:$R$2344,MATCH($C238,[1]Apollo!$B$2:$B$2344,0),MATCH(I$1,[1]Apollo!$C$1:$R$1,0)),"")</f>
        <v/>
      </c>
      <c r="J238" t="s">
        <v>398</v>
      </c>
      <c r="K238" s="1" t="str">
        <f>IFERROR(INDEX([1]Apollo!$C$2:$R$2344,MATCH($C238,[1]Apollo!$B$2:$B$2344,0),MATCH(K$1,[1]Apollo!$C$1:$R$1,0)),"")</f>
        <v/>
      </c>
      <c r="L238" s="1" t="str">
        <f>IFERROR(INDEX([1]Apollo!$C$2:$R$2344,MATCH($C238,[1]Apollo!$B$2:$B$2344,0),MATCH(L$1,[1]Apollo!$C$1:$R$1,0)),"")</f>
        <v/>
      </c>
      <c r="M238" s="1" t="s">
        <v>3111</v>
      </c>
      <c r="N238" s="1" t="s">
        <v>3112</v>
      </c>
      <c r="O238" s="1" t="str">
        <f>IFERROR(INDEX([1]Apollo!$C$2:$R$2344,MATCH($C238,[1]Apollo!$B$2:$B$2344,0),MATCH(O$1,[1]Apollo!$C$1:$R$1,0)),"")</f>
        <v/>
      </c>
      <c r="P238" s="1">
        <v>3.5</v>
      </c>
      <c r="Q238" s="1">
        <v>4</v>
      </c>
      <c r="R238" s="12">
        <v>16811</v>
      </c>
      <c r="S238" s="12">
        <v>14848</v>
      </c>
      <c r="T238" s="13">
        <v>30376</v>
      </c>
      <c r="U238" t="s">
        <v>327</v>
      </c>
      <c r="V238" s="1" t="str">
        <f>IFERROR(INDEX([1]Apollo!$C$2:$R$2344,MATCH($C238,[1]Apollo!$B$2:$B$2344,0),MATCH(V$1,[1]Apollo!$C$1:$R$1,0)),"")</f>
        <v/>
      </c>
      <c r="W238" t="s">
        <v>127</v>
      </c>
      <c r="X238" s="1" t="str">
        <f>IFERROR(INDEX([1]Apollo!$C$2:$R$2344,MATCH($C238,[1]Apollo!$B$2:$B$2344,0),MATCH(X$1,[1]Apollo!$C$1:$R$1,0)),"")</f>
        <v/>
      </c>
      <c r="Y238" s="1" t="str">
        <f>IFERROR(INDEX([1]Apollo!$C$2:$R$2344,MATCH($C238,[1]Apollo!$B$2:$B$2344,0),MATCH(Y$1,[1]Apollo!$C$1:$R$1,0)),"")</f>
        <v/>
      </c>
      <c r="Z238" s="1" t="str">
        <f>IFERROR(INDEX([1]Apollo!$C$2:$R$2344,MATCH($C238,[1]Apollo!$B$2:$B$2344,0),MATCH(Z$1,[1]Apollo!$C$1:$R$1,0)),"")</f>
        <v/>
      </c>
      <c r="AA238" s="1" t="str">
        <f>IFERROR(INDEX([1]Apollo!$C$2:$R$2344,MATCH($C238,[1]Apollo!$B$2:$B$2344,0),MATCH(AA$1,[1]Apollo!$C$1:$R$1,0)),"")</f>
        <v/>
      </c>
      <c r="AB238" s="1" t="str">
        <f>IFERROR(INDEX([1]Apollo!$C$2:$R$2344,MATCH($C238,[1]Apollo!$B$2:$B$2344,0),MATCH(AB$1,[1]Apollo!$C$1:$R$1,0)),"")</f>
        <v/>
      </c>
      <c r="AC238" t="s">
        <v>3113</v>
      </c>
      <c r="AD238" s="1" t="str">
        <f>IFERROR(INDEX([1]Apollo!$C$2:$R$2344,MATCH($C238,[1]Apollo!$B$2:$B$2344,0),MATCH(AD$1,[1]Apollo!$C$1:$R$1,0)),"")</f>
        <v/>
      </c>
      <c r="AE238" s="14" t="s">
        <v>3114</v>
      </c>
      <c r="AF238" s="1"/>
      <c r="AG238" s="1" t="s">
        <v>169</v>
      </c>
      <c r="AH238" s="1"/>
      <c r="AI238" s="1"/>
      <c r="AJ238" s="14" t="s">
        <v>3115</v>
      </c>
      <c r="AK238" s="1" t="s">
        <v>105</v>
      </c>
      <c r="AL238" s="1" t="s">
        <v>106</v>
      </c>
      <c r="AM238" s="1" t="s">
        <v>388</v>
      </c>
      <c r="AN238" s="1" t="s">
        <v>360</v>
      </c>
      <c r="AO238" s="1" t="s">
        <v>404</v>
      </c>
      <c r="AP238" s="1" t="s">
        <v>645</v>
      </c>
      <c r="AQ238" s="1" t="e">
        <f>AE238=#REF!</f>
        <v>#REF!</v>
      </c>
      <c r="AR238" t="s">
        <v>3116</v>
      </c>
      <c r="AS238" s="1" t="str">
        <f>IFERROR(INDEX([1]Apollo!$C$2:$R$2344,MATCH($C238,[1]Apollo!$B$2:$B$2344,0),MATCH(AS$1,[1]Apollo!$C$1:$R$1,0)),"")</f>
        <v/>
      </c>
      <c r="AT238" s="1"/>
      <c r="AU238" s="1"/>
      <c r="AV238" t="s">
        <v>137</v>
      </c>
      <c r="AW238" s="1" t="str">
        <f>IFERROR(INDEX([1]Apollo!$C$2:$R$2344,MATCH($C238,[1]Apollo!$B$2:$B$2344,0),MATCH(AW$1,[1]Apollo!$C$1:$R$1,0)),"")</f>
        <v/>
      </c>
      <c r="AX238" s="1"/>
      <c r="AY238" t="s">
        <v>113</v>
      </c>
      <c r="AZ238" t="s">
        <v>113</v>
      </c>
      <c r="BA238" s="4">
        <f>INDEX('[1]Glassdoor Scores'!C:C,MATCH($A238,'[1]Glassdoor Scores'!$A:$A,0))</f>
        <v>4.3</v>
      </c>
      <c r="BB238" t="str">
        <f>INDEX('[1]Glassdoor Scores'!B:B,MATCH($A238,'[1]Glassdoor Scores'!$A:$A,0))</f>
        <v>Pipefy</v>
      </c>
      <c r="BC238">
        <f>INDEX('[1]Glassdoor Scores'!D:D,MATCH($A238,'[1]Glassdoor Scores'!$A:$A,0))</f>
        <v>310</v>
      </c>
      <c r="BD238">
        <f>INDEX('[1]Glassdoor Scores'!E:E,MATCH($A238,'[1]Glassdoor Scores'!$A:$A,0))</f>
        <v>4.0999999999999996</v>
      </c>
      <c r="BE238">
        <f>INDEX('[1]Glassdoor Scores'!F:F,MATCH($A238,'[1]Glassdoor Scores'!$A:$A,0))</f>
        <v>4.0999999999999996</v>
      </c>
      <c r="BF238" s="5">
        <f>INDEX('[1]Glassdoor Scores'!G:G,MATCH($A238,'[1]Glassdoor Scores'!$A:$A,0))</f>
        <v>4.5</v>
      </c>
      <c r="BG238" s="5">
        <f>INDEX('[1]Glassdoor Scores'!H:H,MATCH($A238,'[1]Glassdoor Scores'!$A:$A,0))</f>
        <v>0.92</v>
      </c>
      <c r="BH238" t="e">
        <f>BA238&lt;#REF!</f>
        <v>#REF!</v>
      </c>
      <c r="BI238" t="e">
        <f>BB238&gt;#REF!</f>
        <v>#REF!</v>
      </c>
      <c r="BJ238" t="e">
        <f>BC238&gt;#REF!</f>
        <v>#REF!</v>
      </c>
      <c r="BK238" t="e">
        <f>BD238&gt;#REF!</f>
        <v>#REF!</v>
      </c>
      <c r="BL238" t="e">
        <f>BE238&gt;#REF!</f>
        <v>#REF!</v>
      </c>
      <c r="BM238" t="e">
        <f>BF238&gt;#REF!</f>
        <v>#REF!</v>
      </c>
      <c r="BN238" t="s">
        <v>115</v>
      </c>
      <c r="BO238" s="1" t="s">
        <v>3117</v>
      </c>
      <c r="BP238">
        <v>3</v>
      </c>
      <c r="BQ238">
        <v>2</v>
      </c>
      <c r="BR238" s="1" t="s">
        <v>3118</v>
      </c>
      <c r="BS238" t="s">
        <v>3119</v>
      </c>
      <c r="BT238" s="1" t="s">
        <v>3120</v>
      </c>
      <c r="BU238" s="1">
        <v>300</v>
      </c>
      <c r="BV238" s="6">
        <v>0.1</v>
      </c>
      <c r="BW238" s="6">
        <v>0.85</v>
      </c>
      <c r="BX238" s="6">
        <v>0.03</v>
      </c>
      <c r="BY238" s="6">
        <v>0.02</v>
      </c>
      <c r="BZ238" s="1" t="s">
        <v>3121</v>
      </c>
      <c r="CA238" s="1" t="s">
        <v>3122</v>
      </c>
      <c r="CB238" s="1"/>
      <c r="CC238" s="1"/>
      <c r="CD238" s="1"/>
      <c r="CE238" s="1"/>
      <c r="CF238" s="1"/>
      <c r="CG238" s="1"/>
      <c r="CH238" s="1"/>
      <c r="CI238" s="1"/>
      <c r="CJ238" s="1"/>
      <c r="CK238" s="1"/>
      <c r="CL238" s="1"/>
      <c r="CM238" s="1"/>
      <c r="CN238" s="1"/>
      <c r="CO238" s="1"/>
      <c r="CP238" s="1"/>
      <c r="CQ238" s="17" t="e">
        <f>SUMIFS([1]Rubric!Y:Y,[1]Rubric!V:V,BN238,[1]Rubric!W:W,P238)</f>
        <v>#VALUE!</v>
      </c>
      <c r="CR238" s="5" t="e">
        <f>INDEX([1]Rubric!D:D,MATCH(BP238,[1]Rubric!#REF!,0))</f>
        <v>#REF!</v>
      </c>
      <c r="CS238" s="5" t="e">
        <f>INDEX([1]Rubric!E:E,MATCH(Q238,[1]Rubric!#REF!,0))</f>
        <v>#REF!</v>
      </c>
      <c r="CT238" s="18" t="e">
        <f>SUM(CQ238:CS238)*[1]Rubric!$A$3</f>
        <v>#VALUE!</v>
      </c>
    </row>
    <row r="239" spans="1:99" ht="409.5" x14ac:dyDescent="0.25">
      <c r="A239">
        <v>238</v>
      </c>
      <c r="B239" s="21" t="s">
        <v>3123</v>
      </c>
      <c r="C239" t="str">
        <f t="shared" si="17"/>
        <v>238 - Gong</v>
      </c>
      <c r="D239">
        <v>0</v>
      </c>
      <c r="E239" t="s">
        <v>3124</v>
      </c>
      <c r="F239" s="1" t="s">
        <v>3125</v>
      </c>
      <c r="G239" s="1" t="str">
        <f>IFERROR(INDEX([1]Apollo!$C$2:$R$2344,MATCH($C239,[1]Apollo!$B$2:$B$2344,0),MATCH(G$1,[1]Apollo!$C$1:$R$1,0)),"")</f>
        <v/>
      </c>
      <c r="H239" s="1"/>
      <c r="I239" s="1" t="str">
        <f>IFERROR(INDEX([1]Apollo!$C$2:$R$2344,MATCH($C239,[1]Apollo!$B$2:$B$2344,0),MATCH(I$1,[1]Apollo!$C$1:$R$1,0)),"")</f>
        <v/>
      </c>
      <c r="J239" t="s">
        <v>213</v>
      </c>
      <c r="K239" s="1" t="str">
        <f>IFERROR(INDEX([1]Apollo!$C$2:$R$2344,MATCH($C239,[1]Apollo!$B$2:$B$2344,0),MATCH(K$1,[1]Apollo!$C$1:$R$1,0)),"")</f>
        <v/>
      </c>
      <c r="L239" s="1" t="str">
        <f>IFERROR(INDEX([1]Apollo!$C$2:$R$2344,MATCH($C239,[1]Apollo!$B$2:$B$2344,0),MATCH(L$1,[1]Apollo!$C$1:$R$1,0)),"")</f>
        <v/>
      </c>
      <c r="M239" s="1" t="s">
        <v>3126</v>
      </c>
      <c r="N239" s="1" t="s">
        <v>3127</v>
      </c>
      <c r="O239" s="1" t="str">
        <f>IFERROR(INDEX([1]Apollo!$C$2:$R$2344,MATCH($C239,[1]Apollo!$B$2:$B$2344,0),MATCH(O$1,[1]Apollo!$C$1:$R$1,0)),"")</f>
        <v/>
      </c>
      <c r="P239" s="1">
        <v>4.5</v>
      </c>
      <c r="Q239" s="1">
        <v>2</v>
      </c>
      <c r="R239" s="12">
        <v>6010</v>
      </c>
      <c r="S239" s="12">
        <v>5077</v>
      </c>
      <c r="T239" s="13">
        <v>42005</v>
      </c>
      <c r="U239" t="s">
        <v>188</v>
      </c>
      <c r="V239" s="1" t="str">
        <f>IFERROR(INDEX([1]Apollo!$C$2:$R$2344,MATCH($C239,[1]Apollo!$B$2:$B$2344,0),MATCH(V$1,[1]Apollo!$C$1:$R$1,0)),"")</f>
        <v/>
      </c>
      <c r="W239" t="s">
        <v>165</v>
      </c>
      <c r="X239" s="1" t="str">
        <f>IFERROR(INDEX([1]Apollo!$C$2:$R$2344,MATCH($C239,[1]Apollo!$B$2:$B$2344,0),MATCH(X$1,[1]Apollo!$C$1:$R$1,0)),"")</f>
        <v/>
      </c>
      <c r="Y239" s="1" t="str">
        <f>IFERROR(INDEX([1]Apollo!$C$2:$R$2344,MATCH($C239,[1]Apollo!$B$2:$B$2344,0),MATCH(Y$1,[1]Apollo!$C$1:$R$1,0)),"")</f>
        <v/>
      </c>
      <c r="Z239" s="1" t="str">
        <f>IFERROR(INDEX([1]Apollo!$C$2:$R$2344,MATCH($C239,[1]Apollo!$B$2:$B$2344,0),MATCH(Z$1,[1]Apollo!$C$1:$R$1,0)),"")</f>
        <v/>
      </c>
      <c r="AA239" s="1" t="str">
        <f>IFERROR(INDEX([1]Apollo!$C$2:$R$2344,MATCH($C239,[1]Apollo!$B$2:$B$2344,0),MATCH(AA$1,[1]Apollo!$C$1:$R$1,0)),"")</f>
        <v/>
      </c>
      <c r="AB239" s="1" t="str">
        <f>IFERROR(INDEX([1]Apollo!$C$2:$R$2344,MATCH($C239,[1]Apollo!$B$2:$B$2344,0),MATCH(AB$1,[1]Apollo!$C$1:$R$1,0)),"")</f>
        <v/>
      </c>
      <c r="AC239" t="s">
        <v>3128</v>
      </c>
      <c r="AD239" s="1" t="str">
        <f>IFERROR(INDEX([1]Apollo!$C$2:$R$2344,MATCH($C239,[1]Apollo!$B$2:$B$2344,0),MATCH(AD$1,[1]Apollo!$C$1:$R$1,0)),"")</f>
        <v/>
      </c>
      <c r="AE239" s="22" t="s">
        <v>3129</v>
      </c>
      <c r="AF239" s="1"/>
      <c r="AG239" s="1" t="s">
        <v>169</v>
      </c>
      <c r="AH239" s="1"/>
      <c r="AI239" s="1"/>
      <c r="AJ239" s="14" t="s">
        <v>3129</v>
      </c>
      <c r="AK239" s="1" t="s">
        <v>170</v>
      </c>
      <c r="AL239" s="1" t="s">
        <v>106</v>
      </c>
      <c r="AM239" s="1" t="s">
        <v>388</v>
      </c>
      <c r="AN239" s="1" t="s">
        <v>360</v>
      </c>
      <c r="AO239" s="1" t="s">
        <v>106</v>
      </c>
      <c r="AP239" s="1" t="s">
        <v>172</v>
      </c>
      <c r="AQ239" s="1" t="e">
        <f>AE239=#REF!</f>
        <v>#REF!</v>
      </c>
      <c r="AR239" t="s">
        <v>3130</v>
      </c>
      <c r="AS239" s="1" t="str">
        <f>IFERROR(INDEX([1]Apollo!$C$2:$R$2344,MATCH($C239,[1]Apollo!$B$2:$B$2344,0),MATCH(AS$1,[1]Apollo!$C$1:$R$1,0)),"")</f>
        <v/>
      </c>
      <c r="AT239" s="1"/>
      <c r="AU239" s="1"/>
      <c r="AV239" t="s">
        <v>174</v>
      </c>
      <c r="AW239" s="1">
        <v>1300</v>
      </c>
      <c r="AX239" s="1"/>
      <c r="AY239" t="s">
        <v>113</v>
      </c>
      <c r="AZ239" t="s">
        <v>113</v>
      </c>
      <c r="BA239" s="23">
        <f>INDEX('[1]Glassdoor Scores'!C:C,MATCH($A239,'[1]Glassdoor Scores'!$A:$A,0))</f>
        <v>3.8</v>
      </c>
      <c r="BB239" t="str">
        <f>INDEX('[1]Glassdoor Scores'!B:B,MATCH($A239,'[1]Glassdoor Scores'!$A:$A,0))</f>
        <v>FS</v>
      </c>
      <c r="BC239">
        <f>INDEX('[1]Glassdoor Scores'!D:D,MATCH($A239,'[1]Glassdoor Scores'!$A:$A,0))</f>
        <v>210</v>
      </c>
      <c r="BD239">
        <f>INDEX('[1]Glassdoor Scores'!E:E,MATCH($A239,'[1]Glassdoor Scores'!$A:$A,0))</f>
        <v>3.5</v>
      </c>
      <c r="BE239">
        <f>INDEX('[1]Glassdoor Scores'!F:F,MATCH($A239,'[1]Glassdoor Scores'!$A:$A,0))</f>
        <v>3.4</v>
      </c>
      <c r="BF239" s="17">
        <f>INDEX('[1]Glassdoor Scores'!G:G,MATCH($A239,'[1]Glassdoor Scores'!$A:$A,0))</f>
        <v>3.7</v>
      </c>
      <c r="BG239" s="17">
        <f>INDEX('[1]Glassdoor Scores'!H:H,MATCH($A239,'[1]Glassdoor Scores'!$A:$A,0))</f>
        <v>0.79</v>
      </c>
      <c r="BH239" t="e">
        <f>BA239&lt;#REF!</f>
        <v>#REF!</v>
      </c>
      <c r="BI239" t="e">
        <f>BB239&gt;#REF!</f>
        <v>#REF!</v>
      </c>
      <c r="BJ239" t="e">
        <f>BC239&gt;#REF!</f>
        <v>#REF!</v>
      </c>
      <c r="BK239" t="e">
        <f>BD239&gt;#REF!</f>
        <v>#REF!</v>
      </c>
      <c r="BL239" t="e">
        <f>BE239&gt;#REF!</f>
        <v>#REF!</v>
      </c>
      <c r="BM239" t="e">
        <f>BF239&gt;#REF!</f>
        <v>#REF!</v>
      </c>
      <c r="BN239" t="s">
        <v>115</v>
      </c>
      <c r="BO239" s="1" t="s">
        <v>3131</v>
      </c>
      <c r="BP239">
        <v>3</v>
      </c>
      <c r="BQ239">
        <v>3</v>
      </c>
      <c r="BR239" s="1" t="s">
        <v>3132</v>
      </c>
      <c r="BS239" t="s">
        <v>3133</v>
      </c>
      <c r="BT239" s="1" t="s">
        <v>3134</v>
      </c>
      <c r="BU239" s="1">
        <v>130</v>
      </c>
      <c r="BV239" s="31">
        <v>0.45</v>
      </c>
      <c r="BW239" s="31">
        <v>0.45</v>
      </c>
      <c r="BX239" s="31">
        <v>0.05</v>
      </c>
      <c r="BY239" s="31">
        <v>0.05</v>
      </c>
      <c r="BZ239" s="1" t="s">
        <v>3135</v>
      </c>
      <c r="CA239" s="1" t="s">
        <v>3136</v>
      </c>
      <c r="CB239" s="1"/>
      <c r="CC239" s="1"/>
      <c r="CD239" s="1"/>
      <c r="CE239" s="1"/>
      <c r="CF239" s="1"/>
      <c r="CG239" s="1"/>
      <c r="CH239" s="1"/>
      <c r="CI239" s="1"/>
      <c r="CJ239" s="1"/>
      <c r="CK239" s="1"/>
      <c r="CL239" s="1"/>
      <c r="CM239" s="1"/>
      <c r="CN239" s="1"/>
      <c r="CO239" s="1"/>
      <c r="CP239" s="1"/>
      <c r="CQ239" s="17" t="e">
        <f>SUMIFS([1]Rubric!Y:Y,[1]Rubric!V:V,BN239,[1]Rubric!W:W,P239)</f>
        <v>#VALUE!</v>
      </c>
      <c r="CR239" s="17" t="e">
        <f>INDEX([1]Rubric!D:D,MATCH(BP239,[1]Rubric!#REF!,0))</f>
        <v>#REF!</v>
      </c>
      <c r="CS239" s="17" t="e">
        <f>INDEX([1]Rubric!E:E,MATCH(Q239,[1]Rubric!#REF!,0))</f>
        <v>#REF!</v>
      </c>
      <c r="CT239" s="18" t="e">
        <f>SUM(CQ239:CS239)*[1]Rubric!$A$3</f>
        <v>#VALUE!</v>
      </c>
    </row>
    <row r="240" spans="1:99" ht="409.5" x14ac:dyDescent="0.25">
      <c r="A240">
        <v>239</v>
      </c>
      <c r="B240" s="21" t="s">
        <v>3137</v>
      </c>
      <c r="C240" t="str">
        <f t="shared" si="17"/>
        <v>239 - Braze</v>
      </c>
      <c r="D240">
        <v>0</v>
      </c>
      <c r="E240" t="s">
        <v>3138</v>
      </c>
      <c r="F240" s="1" t="s">
        <v>3139</v>
      </c>
      <c r="G240" s="1" t="str">
        <f>IFERROR(INDEX([1]Apollo!$C$2:$R$2344,MATCH($C240,[1]Apollo!$B$2:$B$2344,0),MATCH(G$1,[1]Apollo!$C$1:$R$1,0)),"")</f>
        <v/>
      </c>
      <c r="H240" s="1"/>
      <c r="I240" s="1" t="str">
        <f>IFERROR(INDEX([1]Apollo!$C$2:$R$2344,MATCH($C240,[1]Apollo!$B$2:$B$2344,0),MATCH(I$1,[1]Apollo!$C$1:$R$1,0)),"")</f>
        <v/>
      </c>
      <c r="J240" t="s">
        <v>565</v>
      </c>
      <c r="K240" s="1" t="str">
        <f>IFERROR(INDEX([1]Apollo!$C$2:$R$2344,MATCH($C240,[1]Apollo!$B$2:$B$2344,0),MATCH(K$1,[1]Apollo!$C$1:$R$1,0)),"")</f>
        <v/>
      </c>
      <c r="L240" s="1" t="str">
        <f>IFERROR(INDEX([1]Apollo!$C$2:$R$2344,MATCH($C240,[1]Apollo!$B$2:$B$2344,0),MATCH(L$1,[1]Apollo!$C$1:$R$1,0)),"")</f>
        <v/>
      </c>
      <c r="M240" s="1" t="s">
        <v>3140</v>
      </c>
      <c r="N240" s="1" t="s">
        <v>3141</v>
      </c>
      <c r="O240" s="1" t="str">
        <f>IFERROR(INDEX([1]Apollo!$C$2:$R$2344,MATCH($C240,[1]Apollo!$B$2:$B$2344,0),MATCH(O$1,[1]Apollo!$C$1:$R$1,0)),"")</f>
        <v/>
      </c>
      <c r="P240" s="1">
        <v>4.5</v>
      </c>
      <c r="Q240" s="1">
        <v>4</v>
      </c>
      <c r="R240" s="12">
        <v>3221</v>
      </c>
      <c r="S240" s="12">
        <v>2625</v>
      </c>
      <c r="T240" s="13">
        <v>40544</v>
      </c>
      <c r="U240" t="s">
        <v>188</v>
      </c>
      <c r="V240" s="1" t="str">
        <f>IFERROR(INDEX([1]Apollo!$C$2:$R$2344,MATCH($C240,[1]Apollo!$B$2:$B$2344,0),MATCH(V$1,[1]Apollo!$C$1:$R$1,0)),"")</f>
        <v/>
      </c>
      <c r="W240" t="s">
        <v>231</v>
      </c>
      <c r="X240" s="1" t="str">
        <f>IFERROR(INDEX([1]Apollo!$C$2:$R$2344,MATCH($C240,[1]Apollo!$B$2:$B$2344,0),MATCH(X$1,[1]Apollo!$C$1:$R$1,0)),"")</f>
        <v/>
      </c>
      <c r="Y240" s="1" t="str">
        <f>IFERROR(INDEX([1]Apollo!$C$2:$R$2344,MATCH($C240,[1]Apollo!$B$2:$B$2344,0),MATCH(Y$1,[1]Apollo!$C$1:$R$1,0)),"")</f>
        <v/>
      </c>
      <c r="Z240" s="1" t="str">
        <f>IFERROR(INDEX([1]Apollo!$C$2:$R$2344,MATCH($C240,[1]Apollo!$B$2:$B$2344,0),MATCH(Z$1,[1]Apollo!$C$1:$R$1,0)),"")</f>
        <v/>
      </c>
      <c r="AA240" s="1" t="str">
        <f>IFERROR(INDEX([1]Apollo!$C$2:$R$2344,MATCH($C240,[1]Apollo!$B$2:$B$2344,0),MATCH(AA$1,[1]Apollo!$C$1:$R$1,0)),"")</f>
        <v/>
      </c>
      <c r="AB240" s="1" t="str">
        <f>IFERROR(INDEX([1]Apollo!$C$2:$R$2344,MATCH($C240,[1]Apollo!$B$2:$B$2344,0),MATCH(AB$1,[1]Apollo!$C$1:$R$1,0)),"")</f>
        <v/>
      </c>
      <c r="AC240" t="s">
        <v>3142</v>
      </c>
      <c r="AD240" s="1" t="str">
        <f>IFERROR(INDEX([1]Apollo!$C$2:$R$2344,MATCH($C240,[1]Apollo!$B$2:$B$2344,0),MATCH(AD$1,[1]Apollo!$C$1:$R$1,0)),"")</f>
        <v/>
      </c>
      <c r="AE240" s="22" t="s">
        <v>3143</v>
      </c>
      <c r="AF240" s="1"/>
      <c r="AG240" s="1" t="s">
        <v>169</v>
      </c>
      <c r="AH240" s="1"/>
      <c r="AI240" s="1"/>
      <c r="AJ240" s="14" t="s">
        <v>3144</v>
      </c>
      <c r="AK240" s="1" t="s">
        <v>170</v>
      </c>
      <c r="AL240" s="1" t="s">
        <v>235</v>
      </c>
      <c r="AM240" s="1" t="s">
        <v>235</v>
      </c>
      <c r="AN240" s="1" t="s">
        <v>106</v>
      </c>
      <c r="AO240" s="1" t="s">
        <v>106</v>
      </c>
      <c r="AP240" s="1" t="s">
        <v>172</v>
      </c>
      <c r="AQ240" s="1" t="e">
        <f>AE240=#REF!</f>
        <v>#REF!</v>
      </c>
      <c r="AR240" t="s">
        <v>3145</v>
      </c>
      <c r="AS240" s="1" t="str">
        <f>IFERROR(INDEX([1]Apollo!$C$2:$R$2344,MATCH($C240,[1]Apollo!$B$2:$B$2344,0),MATCH(AS$1,[1]Apollo!$C$1:$R$1,0)),"")</f>
        <v/>
      </c>
      <c r="AT240" s="1"/>
      <c r="AU240" s="1"/>
      <c r="AV240" t="s">
        <v>174</v>
      </c>
      <c r="AW240" s="1">
        <v>1650</v>
      </c>
      <c r="AX240" s="1"/>
      <c r="AY240" t="s">
        <v>113</v>
      </c>
      <c r="AZ240" t="s">
        <v>113</v>
      </c>
      <c r="BA240" s="23">
        <f>INDEX('[1]Glassdoor Scores'!C:C,MATCH($A240,'[1]Glassdoor Scores'!$A:$A,0))</f>
        <v>4.0999999999999996</v>
      </c>
      <c r="BB240" t="str">
        <f>INDEX('[1]Glassdoor Scores'!B:B,MATCH($A240,'[1]Glassdoor Scores'!$A:$A,0))</f>
        <v>Equinix</v>
      </c>
      <c r="BC240">
        <f>INDEX('[1]Glassdoor Scores'!D:D,MATCH($A240,'[1]Glassdoor Scores'!$A:$A,0))</f>
        <v>4500</v>
      </c>
      <c r="BD240">
        <f>INDEX('[1]Glassdoor Scores'!E:E,MATCH($A240,'[1]Glassdoor Scores'!$A:$A,0))</f>
        <v>3.8</v>
      </c>
      <c r="BE240">
        <f>INDEX('[1]Glassdoor Scores'!F:F,MATCH($A240,'[1]Glassdoor Scores'!$A:$A,0))</f>
        <v>3.7</v>
      </c>
      <c r="BF240" s="17">
        <f>INDEX('[1]Glassdoor Scores'!G:G,MATCH($A240,'[1]Glassdoor Scores'!$A:$A,0))</f>
        <v>4.2</v>
      </c>
      <c r="BG240" s="17">
        <f>INDEX('[1]Glassdoor Scores'!H:H,MATCH($A240,'[1]Glassdoor Scores'!$A:$A,0))</f>
        <v>0.91</v>
      </c>
      <c r="BH240" t="e">
        <f>BA240&lt;#REF!</f>
        <v>#REF!</v>
      </c>
      <c r="BI240" t="e">
        <f>BB240&gt;#REF!</f>
        <v>#REF!</v>
      </c>
      <c r="BJ240" t="e">
        <f>BC240&gt;#REF!</f>
        <v>#REF!</v>
      </c>
      <c r="BK240" t="e">
        <f>BD240&gt;#REF!</f>
        <v>#REF!</v>
      </c>
      <c r="BL240" t="e">
        <f>BE240&gt;#REF!</f>
        <v>#REF!</v>
      </c>
      <c r="BM240" t="e">
        <f>BF240&gt;#REF!</f>
        <v>#REF!</v>
      </c>
      <c r="BN240" t="s">
        <v>175</v>
      </c>
      <c r="BO240" s="1" t="s">
        <v>3146</v>
      </c>
      <c r="BP240">
        <v>3</v>
      </c>
      <c r="BQ240">
        <v>3</v>
      </c>
      <c r="BR240" s="1" t="s">
        <v>3147</v>
      </c>
      <c r="BS240" t="s">
        <v>3148</v>
      </c>
      <c r="BT240" s="1" t="s">
        <v>3149</v>
      </c>
      <c r="BU240" s="1">
        <v>265</v>
      </c>
      <c r="BV240" s="31">
        <v>0.1</v>
      </c>
      <c r="BW240" s="31">
        <v>0.8</v>
      </c>
      <c r="BX240" s="31">
        <v>0.05</v>
      </c>
      <c r="BY240" s="31">
        <v>0.05</v>
      </c>
      <c r="BZ240" s="1" t="s">
        <v>3148</v>
      </c>
      <c r="CA240" s="1" t="s">
        <v>3150</v>
      </c>
      <c r="CB240" s="1"/>
      <c r="CC240" s="1"/>
      <c r="CD240" s="1"/>
      <c r="CE240" s="1"/>
      <c r="CF240" s="1"/>
      <c r="CG240" s="1"/>
      <c r="CH240" s="1"/>
      <c r="CI240" s="1"/>
      <c r="CJ240" s="1"/>
      <c r="CK240" s="1"/>
      <c r="CL240" s="1"/>
      <c r="CM240" s="1"/>
      <c r="CN240" s="1"/>
      <c r="CO240" s="1"/>
      <c r="CP240" s="1"/>
      <c r="CQ240" s="17" t="e">
        <f>SUMIFS([1]Rubric!Y:Y,[1]Rubric!V:V,BN240,[1]Rubric!W:W,P240)</f>
        <v>#VALUE!</v>
      </c>
      <c r="CR240" s="17" t="e">
        <f>INDEX([1]Rubric!D:D,MATCH(BP240,[1]Rubric!#REF!,0))</f>
        <v>#REF!</v>
      </c>
      <c r="CS240" s="17" t="e">
        <f>INDEX([1]Rubric!E:E,MATCH(Q240,[1]Rubric!#REF!,0))</f>
        <v>#REF!</v>
      </c>
      <c r="CT240" s="18" t="e">
        <f>SUM(CQ240:CS240)*[1]Rubric!$A$3</f>
        <v>#VALUE!</v>
      </c>
    </row>
    <row r="241" spans="1:98" ht="409.5" x14ac:dyDescent="0.25">
      <c r="A241">
        <v>240</v>
      </c>
      <c r="B241" s="21" t="s">
        <v>3151</v>
      </c>
      <c r="C241" t="str">
        <f t="shared" si="17"/>
        <v>240 - Egnyte</v>
      </c>
      <c r="D241">
        <v>0</v>
      </c>
      <c r="E241" t="s">
        <v>3152</v>
      </c>
      <c r="F241" s="1" t="s">
        <v>3153</v>
      </c>
      <c r="G241" s="1" t="str">
        <f>IFERROR(INDEX([1]Apollo!$C$2:$R$2344,MATCH($C241,[1]Apollo!$B$2:$B$2344,0),MATCH(G$1,[1]Apollo!$C$1:$R$1,0)),"")</f>
        <v/>
      </c>
      <c r="H241" s="1" t="s">
        <v>3154</v>
      </c>
      <c r="I241" s="1" t="str">
        <f>IFERROR(INDEX([1]Apollo!$C$2:$R$2344,MATCH($C241,[1]Apollo!$B$2:$B$2344,0),MATCH(I$1,[1]Apollo!$C$1:$R$1,0)),"")</f>
        <v/>
      </c>
      <c r="J241" t="s">
        <v>398</v>
      </c>
      <c r="K241" s="1" t="str">
        <f>IFERROR(INDEX([1]Apollo!$C$2:$R$2344,MATCH($C241,[1]Apollo!$B$2:$B$2344,0),MATCH(K$1,[1]Apollo!$C$1:$R$1,0)),"")</f>
        <v/>
      </c>
      <c r="L241" s="1" t="str">
        <f>IFERROR(INDEX([1]Apollo!$C$2:$R$2344,MATCH($C241,[1]Apollo!$B$2:$B$2344,0),MATCH(L$1,[1]Apollo!$C$1:$R$1,0)),"")</f>
        <v/>
      </c>
      <c r="M241" s="1" t="s">
        <v>3155</v>
      </c>
      <c r="N241" s="1" t="s">
        <v>3156</v>
      </c>
      <c r="O241" s="1" t="str">
        <f>IFERROR(INDEX([1]Apollo!$C$2:$R$2344,MATCH($C241,[1]Apollo!$B$2:$B$2344,0),MATCH(O$1,[1]Apollo!$C$1:$R$1,0)),"")</f>
        <v/>
      </c>
      <c r="P241" s="1">
        <v>3</v>
      </c>
      <c r="Q241" s="1">
        <v>5</v>
      </c>
      <c r="R241" s="12">
        <v>12595</v>
      </c>
      <c r="S241" s="12">
        <v>10989</v>
      </c>
      <c r="T241" s="13">
        <v>39083</v>
      </c>
      <c r="U241" t="s">
        <v>188</v>
      </c>
      <c r="V241" s="1" t="str">
        <f>IFERROR(INDEX([1]Apollo!$C$2:$R$2344,MATCH($C241,[1]Apollo!$B$2:$B$2344,0),MATCH(V$1,[1]Apollo!$C$1:$R$1,0)),"")</f>
        <v/>
      </c>
      <c r="W241" t="s">
        <v>165</v>
      </c>
      <c r="X241" s="1" t="str">
        <f>IFERROR(INDEX([1]Apollo!$C$2:$R$2344,MATCH($C241,[1]Apollo!$B$2:$B$2344,0),MATCH(X$1,[1]Apollo!$C$1:$R$1,0)),"")</f>
        <v/>
      </c>
      <c r="Y241" s="1" t="str">
        <f>IFERROR(INDEX([1]Apollo!$C$2:$R$2344,MATCH($C241,[1]Apollo!$B$2:$B$2344,0),MATCH(Y$1,[1]Apollo!$C$1:$R$1,0)),"")</f>
        <v/>
      </c>
      <c r="Z241" s="1" t="str">
        <f>IFERROR(INDEX([1]Apollo!$C$2:$R$2344,MATCH($C241,[1]Apollo!$B$2:$B$2344,0),MATCH(Z$1,[1]Apollo!$C$1:$R$1,0)),"")</f>
        <v/>
      </c>
      <c r="AA241" s="1" t="str">
        <f>IFERROR(INDEX([1]Apollo!$C$2:$R$2344,MATCH($C241,[1]Apollo!$B$2:$B$2344,0),MATCH(AA$1,[1]Apollo!$C$1:$R$1,0)),"")</f>
        <v/>
      </c>
      <c r="AB241" s="1" t="str">
        <f>IFERROR(INDEX([1]Apollo!$C$2:$R$2344,MATCH($C241,[1]Apollo!$B$2:$B$2344,0),MATCH(AB$1,[1]Apollo!$C$1:$R$1,0)),"")</f>
        <v/>
      </c>
      <c r="AC241" t="s">
        <v>3157</v>
      </c>
      <c r="AD241" s="1" t="str">
        <f>IFERROR(INDEX([1]Apollo!$C$2:$R$2344,MATCH($C241,[1]Apollo!$B$2:$B$2344,0),MATCH(AD$1,[1]Apollo!$C$1:$R$1,0)),"")</f>
        <v/>
      </c>
      <c r="AE241" s="22" t="s">
        <v>3158</v>
      </c>
      <c r="AF241" s="1"/>
      <c r="AG241" s="1" t="s">
        <v>169</v>
      </c>
      <c r="AH241" s="1"/>
      <c r="AI241" s="1"/>
      <c r="AJ241" s="22" t="s">
        <v>3158</v>
      </c>
      <c r="AK241" s="1" t="s">
        <v>3159</v>
      </c>
      <c r="AL241" s="1" t="s">
        <v>106</v>
      </c>
      <c r="AM241" s="1" t="s">
        <v>171</v>
      </c>
      <c r="AN241" s="1" t="s">
        <v>106</v>
      </c>
      <c r="AO241" s="1" t="s">
        <v>106</v>
      </c>
      <c r="AP241" s="1" t="s">
        <v>2204</v>
      </c>
      <c r="AQ241" s="1" t="e">
        <f>AE241=#REF!</f>
        <v>#REF!</v>
      </c>
      <c r="AR241" t="s">
        <v>3160</v>
      </c>
      <c r="AS241" s="1" t="str">
        <f>IFERROR(INDEX([1]Apollo!$C$2:$R$2344,MATCH($C241,[1]Apollo!$B$2:$B$2344,0),MATCH(AS$1,[1]Apollo!$C$1:$R$1,0)),"")</f>
        <v/>
      </c>
      <c r="AT241" s="1"/>
      <c r="AU241" s="1"/>
      <c r="AV241" t="s">
        <v>174</v>
      </c>
      <c r="AW241" s="1">
        <v>1000</v>
      </c>
      <c r="AX241" s="1"/>
      <c r="AY241" t="s">
        <v>114</v>
      </c>
      <c r="AZ241" t="s">
        <v>114</v>
      </c>
      <c r="BA241" s="23">
        <f>INDEX('[1]Glassdoor Scores'!C:C,MATCH($A241,'[1]Glassdoor Scores'!$A:$A,0))</f>
        <v>3.9</v>
      </c>
      <c r="BB241" t="str">
        <f>INDEX('[1]Glassdoor Scores'!B:B,MATCH($A241,'[1]Glassdoor Scores'!$A:$A,0))</f>
        <v>Bank of America</v>
      </c>
      <c r="BC241">
        <f>INDEX('[1]Glassdoor Scores'!D:D,MATCH($A241,'[1]Glassdoor Scores'!$A:$A,0))</f>
        <v>45000</v>
      </c>
      <c r="BD241">
        <f>INDEX('[1]Glassdoor Scores'!E:E,MATCH($A241,'[1]Glassdoor Scores'!$A:$A,0))</f>
        <v>3.5</v>
      </c>
      <c r="BE241">
        <f>INDEX('[1]Glassdoor Scores'!F:F,MATCH($A241,'[1]Glassdoor Scores'!$A:$A,0))</f>
        <v>3.5</v>
      </c>
      <c r="BF241" s="17">
        <f>INDEX('[1]Glassdoor Scores'!G:G,MATCH($A241,'[1]Glassdoor Scores'!$A:$A,0))</f>
        <v>3.8</v>
      </c>
      <c r="BG241" s="17">
        <f>INDEX('[1]Glassdoor Scores'!H:H,MATCH($A241,'[1]Glassdoor Scores'!$A:$A,0))</f>
        <v>0.82</v>
      </c>
      <c r="BH241" t="e">
        <f>BA241&lt;#REF!</f>
        <v>#REF!</v>
      </c>
      <c r="BI241" t="e">
        <f>BB241&gt;#REF!</f>
        <v>#REF!</v>
      </c>
      <c r="BJ241" t="e">
        <f>BC241&gt;#REF!</f>
        <v>#REF!</v>
      </c>
      <c r="BK241" t="e">
        <f>BD241&gt;#REF!</f>
        <v>#REF!</v>
      </c>
      <c r="BL241" t="e">
        <f>BE241&gt;#REF!</f>
        <v>#REF!</v>
      </c>
      <c r="BM241" t="e">
        <f>BF241&gt;#REF!</f>
        <v>#REF!</v>
      </c>
      <c r="BN241" t="s">
        <v>115</v>
      </c>
      <c r="BO241" s="1" t="s">
        <v>3161</v>
      </c>
      <c r="BP241">
        <v>3</v>
      </c>
      <c r="BQ241">
        <v>3</v>
      </c>
      <c r="BR241" s="1" t="s">
        <v>3162</v>
      </c>
      <c r="BS241" t="s">
        <v>3163</v>
      </c>
      <c r="BT241" s="1" t="s">
        <v>3164</v>
      </c>
      <c r="BU241" s="1">
        <v>100</v>
      </c>
      <c r="BV241" s="31">
        <v>0.2</v>
      </c>
      <c r="BW241" s="31">
        <v>0.7</v>
      </c>
      <c r="BX241" s="31">
        <v>0.05</v>
      </c>
      <c r="BY241" s="31">
        <v>0.05</v>
      </c>
      <c r="BZ241" s="1" t="s">
        <v>3165</v>
      </c>
      <c r="CA241" s="1" t="s">
        <v>3166</v>
      </c>
      <c r="CB241" s="1"/>
      <c r="CC241" s="1"/>
      <c r="CD241" s="1"/>
      <c r="CE241" s="1"/>
      <c r="CF241" s="1"/>
      <c r="CG241" s="1"/>
      <c r="CH241" s="1"/>
      <c r="CI241" s="1"/>
      <c r="CJ241" s="1"/>
      <c r="CK241" s="1"/>
      <c r="CL241" s="1"/>
      <c r="CM241" s="1"/>
      <c r="CN241" s="1"/>
      <c r="CO241" s="1"/>
      <c r="CP241" s="1"/>
      <c r="CQ241" s="17" t="e">
        <f>SUMIFS([1]Rubric!Y:Y,[1]Rubric!V:V,BN241,[1]Rubric!W:W,P241)</f>
        <v>#VALUE!</v>
      </c>
      <c r="CR241" s="17" t="e">
        <f>INDEX([1]Rubric!D:D,MATCH(BP241,[1]Rubric!#REF!,0))</f>
        <v>#REF!</v>
      </c>
      <c r="CS241" s="17" t="e">
        <f>INDEX([1]Rubric!E:E,MATCH(Q241,[1]Rubric!#REF!,0))</f>
        <v>#REF!</v>
      </c>
      <c r="CT241" s="18" t="e">
        <f>SUM(CQ241:CS241)*[1]Rubric!$A$3</f>
        <v>#VALUE!</v>
      </c>
    </row>
    <row r="242" spans="1:98" ht="409.5" x14ac:dyDescent="0.25">
      <c r="A242">
        <v>241</v>
      </c>
      <c r="B242" s="21" t="s">
        <v>3167</v>
      </c>
      <c r="C242" t="str">
        <f t="shared" si="17"/>
        <v>241 - KnowBe4</v>
      </c>
      <c r="D242">
        <v>0</v>
      </c>
      <c r="E242" t="s">
        <v>3168</v>
      </c>
      <c r="F242" s="1" t="s">
        <v>3169</v>
      </c>
      <c r="G242" s="1" t="str">
        <f>IFERROR(INDEX([1]Apollo!$C$2:$R$2344,MATCH($C242,[1]Apollo!$B$2:$B$2344,0),MATCH(G$1,[1]Apollo!$C$1:$R$1,0)),"")</f>
        <v/>
      </c>
      <c r="H242" s="1" t="s">
        <v>3170</v>
      </c>
      <c r="I242" s="1" t="str">
        <f>IFERROR(INDEX([1]Apollo!$C$2:$R$2344,MATCH($C242,[1]Apollo!$B$2:$B$2344,0),MATCH(I$1,[1]Apollo!$C$1:$R$1,0)),"")</f>
        <v/>
      </c>
      <c r="J242" t="s">
        <v>3171</v>
      </c>
      <c r="K242" s="1" t="str">
        <f>IFERROR(INDEX([1]Apollo!$C$2:$R$2344,MATCH($C242,[1]Apollo!$B$2:$B$2344,0),MATCH(K$1,[1]Apollo!$C$1:$R$1,0)),"")</f>
        <v/>
      </c>
      <c r="L242" s="1" t="str">
        <f>IFERROR(INDEX([1]Apollo!$C$2:$R$2344,MATCH($C242,[1]Apollo!$B$2:$B$2344,0),MATCH(L$1,[1]Apollo!$C$1:$R$1,0)),"")</f>
        <v/>
      </c>
      <c r="M242" s="1" t="s">
        <v>3172</v>
      </c>
      <c r="N242" s="1" t="s">
        <v>3173</v>
      </c>
      <c r="O242" s="1" t="str">
        <f>IFERROR(INDEX([1]Apollo!$C$2:$R$2344,MATCH($C242,[1]Apollo!$B$2:$B$2344,0),MATCH(O$1,[1]Apollo!$C$1:$R$1,0)),"")</f>
        <v/>
      </c>
      <c r="P242" s="1">
        <v>3</v>
      </c>
      <c r="Q242" s="1">
        <v>5</v>
      </c>
      <c r="R242" s="12">
        <v>22529</v>
      </c>
      <c r="S242" s="12">
        <v>20107</v>
      </c>
      <c r="T242" s="13">
        <v>40400</v>
      </c>
      <c r="U242" t="s">
        <v>99</v>
      </c>
      <c r="V242" s="1" t="str">
        <f>IFERROR(INDEX([1]Apollo!$C$2:$R$2344,MATCH($C242,[1]Apollo!$B$2:$B$2344,0),MATCH(V$1,[1]Apollo!$C$1:$R$1,0)),"")</f>
        <v/>
      </c>
      <c r="W242" t="s">
        <v>165</v>
      </c>
      <c r="X242" s="1" t="str">
        <f>IFERROR(INDEX([1]Apollo!$C$2:$R$2344,MATCH($C242,[1]Apollo!$B$2:$B$2344,0),MATCH(X$1,[1]Apollo!$C$1:$R$1,0)),"")</f>
        <v/>
      </c>
      <c r="Y242" s="1" t="str">
        <f>IFERROR(INDEX([1]Apollo!$C$2:$R$2344,MATCH($C242,[1]Apollo!$B$2:$B$2344,0),MATCH(Y$1,[1]Apollo!$C$1:$R$1,0)),"")</f>
        <v/>
      </c>
      <c r="Z242" s="1" t="str">
        <f>IFERROR(INDEX([1]Apollo!$C$2:$R$2344,MATCH($C242,[1]Apollo!$B$2:$B$2344,0),MATCH(Z$1,[1]Apollo!$C$1:$R$1,0)),"")</f>
        <v/>
      </c>
      <c r="AA242" s="1" t="str">
        <f>IFERROR(INDEX([1]Apollo!$C$2:$R$2344,MATCH($C242,[1]Apollo!$B$2:$B$2344,0),MATCH(AA$1,[1]Apollo!$C$1:$R$1,0)),"")</f>
        <v/>
      </c>
      <c r="AB242" s="1" t="str">
        <f>IFERROR(INDEX([1]Apollo!$C$2:$R$2344,MATCH($C242,[1]Apollo!$B$2:$B$2344,0),MATCH(AB$1,[1]Apollo!$C$1:$R$1,0)),"")</f>
        <v/>
      </c>
      <c r="AC242" t="s">
        <v>3174</v>
      </c>
      <c r="AD242" s="1" t="str">
        <f>IFERROR(INDEX([1]Apollo!$C$2:$R$2344,MATCH($C242,[1]Apollo!$B$2:$B$2344,0),MATCH(AD$1,[1]Apollo!$C$1:$R$1,0)),"")</f>
        <v/>
      </c>
      <c r="AE242" s="22" t="s">
        <v>3175</v>
      </c>
      <c r="AF242" s="1"/>
      <c r="AG242" s="1" t="s">
        <v>169</v>
      </c>
      <c r="AH242" s="1"/>
      <c r="AI242" s="1"/>
      <c r="AJ242" s="14" t="s">
        <v>3176</v>
      </c>
      <c r="AK242" s="1" t="s">
        <v>170</v>
      </c>
      <c r="AL242" s="1" t="s">
        <v>235</v>
      </c>
      <c r="AM242" s="1" t="s">
        <v>235</v>
      </c>
      <c r="AN242" s="1" t="s">
        <v>106</v>
      </c>
      <c r="AO242" s="1" t="s">
        <v>106</v>
      </c>
      <c r="AP242" s="1" t="s">
        <v>172</v>
      </c>
      <c r="AQ242" s="1" t="e">
        <f>AE242=#REF!</f>
        <v>#REF!</v>
      </c>
      <c r="AR242" t="s">
        <v>3177</v>
      </c>
      <c r="AS242" s="1" t="str">
        <f>IFERROR(INDEX([1]Apollo!$C$2:$R$2344,MATCH($C242,[1]Apollo!$B$2:$B$2344,0),MATCH(AS$1,[1]Apollo!$C$1:$R$1,0)),"")</f>
        <v/>
      </c>
      <c r="AT242" s="1"/>
      <c r="AU242" s="1"/>
      <c r="AV242" t="s">
        <v>174</v>
      </c>
      <c r="AW242" s="1">
        <v>1850</v>
      </c>
      <c r="AX242" s="1"/>
      <c r="AY242" t="s">
        <v>114</v>
      </c>
      <c r="AZ242" t="s">
        <v>113</v>
      </c>
      <c r="BA242" s="23">
        <f>INDEX('[1]Glassdoor Scores'!C:C,MATCH($A242,'[1]Glassdoor Scores'!$A:$A,0))</f>
        <v>4</v>
      </c>
      <c r="BB242" t="str">
        <f>INDEX('[1]Glassdoor Scores'!B:B,MATCH($A242,'[1]Glassdoor Scores'!$A:$A,0))</f>
        <v>S&amp;P Global</v>
      </c>
      <c r="BC242">
        <f>INDEX('[1]Glassdoor Scores'!D:D,MATCH($A242,'[1]Glassdoor Scores'!$A:$A,0))</f>
        <v>6500</v>
      </c>
      <c r="BD242">
        <f>INDEX('[1]Glassdoor Scores'!E:E,MATCH($A242,'[1]Glassdoor Scores'!$A:$A,0))</f>
        <v>3.8</v>
      </c>
      <c r="BE242">
        <f>INDEX('[1]Glassdoor Scores'!F:F,MATCH($A242,'[1]Glassdoor Scores'!$A:$A,0))</f>
        <v>3.6</v>
      </c>
      <c r="BF242" s="17">
        <f>INDEX('[1]Glassdoor Scores'!G:G,MATCH($A242,'[1]Glassdoor Scores'!$A:$A,0))</f>
        <v>4</v>
      </c>
      <c r="BG242" s="17">
        <f>INDEX('[1]Glassdoor Scores'!H:H,MATCH($A242,'[1]Glassdoor Scores'!$A:$A,0))</f>
        <v>0.87</v>
      </c>
      <c r="BH242" t="e">
        <f>BA242&lt;#REF!</f>
        <v>#REF!</v>
      </c>
      <c r="BI242" t="e">
        <f>BB242&gt;#REF!</f>
        <v>#REF!</v>
      </c>
      <c r="BJ242" t="e">
        <f>BC242&gt;#REF!</f>
        <v>#REF!</v>
      </c>
      <c r="BK242" t="e">
        <f>BD242&gt;#REF!</f>
        <v>#REF!</v>
      </c>
      <c r="BL242" t="e">
        <f>BE242&gt;#REF!</f>
        <v>#REF!</v>
      </c>
      <c r="BM242" t="e">
        <f>BF242&gt;#REF!</f>
        <v>#REF!</v>
      </c>
      <c r="BN242" t="s">
        <v>115</v>
      </c>
      <c r="BO242" s="1" t="s">
        <v>3178</v>
      </c>
      <c r="BP242">
        <v>2</v>
      </c>
      <c r="BQ242">
        <v>4</v>
      </c>
      <c r="BR242" s="1" t="s">
        <v>3179</v>
      </c>
      <c r="BS242" t="s">
        <v>3180</v>
      </c>
      <c r="BT242" s="1" t="s">
        <v>3181</v>
      </c>
      <c r="BU242" s="1">
        <v>180</v>
      </c>
      <c r="BV242" s="31">
        <v>0.2</v>
      </c>
      <c r="BW242" s="31">
        <v>0.6</v>
      </c>
      <c r="BX242" s="31">
        <v>0.15</v>
      </c>
      <c r="BY242" s="31">
        <v>0.05</v>
      </c>
      <c r="BZ242" s="1" t="s">
        <v>3182</v>
      </c>
      <c r="CA242" s="1" t="s">
        <v>3183</v>
      </c>
      <c r="CB242" s="1"/>
      <c r="CC242" s="1"/>
      <c r="CD242" s="1"/>
      <c r="CE242" s="1"/>
      <c r="CF242" s="1"/>
      <c r="CG242" s="1"/>
      <c r="CH242" s="1"/>
      <c r="CI242" s="1"/>
      <c r="CJ242" s="1"/>
      <c r="CK242" s="1"/>
      <c r="CL242" s="1"/>
      <c r="CM242" s="1"/>
      <c r="CN242" s="1"/>
      <c r="CO242" s="1"/>
      <c r="CP242" s="1"/>
      <c r="CQ242" s="17" t="e">
        <f>SUMIFS([1]Rubric!Y:Y,[1]Rubric!V:V,BN242,[1]Rubric!W:W,P242)</f>
        <v>#VALUE!</v>
      </c>
      <c r="CR242" s="17" t="e">
        <f>INDEX([1]Rubric!D:D,MATCH(BP242,[1]Rubric!#REF!,0))</f>
        <v>#REF!</v>
      </c>
      <c r="CS242" s="17" t="e">
        <f>INDEX([1]Rubric!E:E,MATCH(Q242,[1]Rubric!#REF!,0))</f>
        <v>#REF!</v>
      </c>
      <c r="CT242" s="18" t="e">
        <f>SUM(CQ242:CS242)*[1]Rubric!$A$3</f>
        <v>#VALUE!</v>
      </c>
    </row>
    <row r="243" spans="1:98" ht="409.5" x14ac:dyDescent="0.25">
      <c r="A243">
        <v>242</v>
      </c>
      <c r="B243" t="s">
        <v>3184</v>
      </c>
      <c r="C243" t="str">
        <f t="shared" si="17"/>
        <v>242 - Respond Software</v>
      </c>
      <c r="D243">
        <v>0</v>
      </c>
      <c r="F243" s="1"/>
      <c r="G243" s="1" t="e">
        <f>INDEX([1]Apollo!$C$2:$R$2344,MATCH($C243,[1]Apollo!$A$2:$A$2344,0),MATCH(G$1,[1]Apollo!$C$1:$R$1,0))</f>
        <v>#N/A</v>
      </c>
      <c r="H243" s="1" t="s">
        <v>1158</v>
      </c>
      <c r="I243" s="1" t="e">
        <f>INDEX([1]Apollo!$C$2:$R$2344,MATCH($C243,[1]Apollo!$A$2:$A$2344,0),MATCH(I$1,[1]Apollo!$C$1:$R$1,0))</f>
        <v>#N/A</v>
      </c>
      <c r="K243" s="1" t="e">
        <f>INDEX([1]Apollo!$C$2:$R$2344,MATCH($C243,[1]Apollo!$A$2:$A$2344,0),MATCH(K$1,[1]Apollo!$C$1:$R$1,0))</f>
        <v>#N/A</v>
      </c>
      <c r="L243" s="1" t="e">
        <f>INDEX([1]Apollo!$C$2:$R$2344,MATCH($C243,[1]Apollo!$A$2:$A$2344,0),MATCH(L$1,[1]Apollo!$C$1:$R$1,0))</f>
        <v>#N/A</v>
      </c>
      <c r="M243" s="1"/>
      <c r="N243" s="1"/>
      <c r="O243" s="1" t="e">
        <f>INDEX([1]Apollo!$C$2:$R$2344,MATCH($C243,[1]Apollo!$A$2:$A$2344,0),MATCH(O$1,[1]Apollo!$C$1:$R$1,0))</f>
        <v>#N/A</v>
      </c>
      <c r="P243" s="1">
        <v>3</v>
      </c>
      <c r="Q243" s="1">
        <v>5</v>
      </c>
      <c r="V243" s="1" t="e">
        <f>INDEX([1]Apollo!$C$2:$R$2344,MATCH($C243,[1]Apollo!$A$2:$A$2344,0),MATCH(V$1,[1]Apollo!$C$1:$R$1,0))</f>
        <v>#N/A</v>
      </c>
      <c r="X243" s="1" t="e">
        <f>INDEX([1]Apollo!$C$2:$R$2344,MATCH($C243,[1]Apollo!$A$2:$A$2344,0),MATCH(X$1,[1]Apollo!$C$1:$R$1,0))</f>
        <v>#N/A</v>
      </c>
      <c r="Y243" s="1" t="e">
        <f>INDEX([1]Apollo!$C$2:$R$2344,MATCH($C243,[1]Apollo!$A$2:$A$2344,0),MATCH(Y$1,[1]Apollo!$C$1:$R$1,0))</f>
        <v>#N/A</v>
      </c>
      <c r="Z243" s="1" t="e">
        <f>INDEX([1]Apollo!$C$2:$R$2344,MATCH($C243,[1]Apollo!$A$2:$A$2344,0),MATCH(Z$1,[1]Apollo!$C$1:$R$1,0))</f>
        <v>#N/A</v>
      </c>
      <c r="AA243" s="1" t="e">
        <f>INDEX([1]Apollo!$C$2:$R$2344,MATCH($C243,[1]Apollo!$A$2:$A$2344,0),MATCH(AA$1,[1]Apollo!$C$1:$R$1,0))</f>
        <v>#N/A</v>
      </c>
      <c r="AB243" s="1" t="e">
        <f>INDEX([1]Apollo!$C$2:$R$2344,MATCH($C243,[1]Apollo!$A$2:$A$2344,0),MATCH(AB$1,[1]Apollo!$C$1:$R$1,0))</f>
        <v>#N/A</v>
      </c>
      <c r="AD243" s="1" t="e">
        <f>INDEX([1]Apollo!$C$2:$R$2344,MATCH($C243,[1]Apollo!$A$2:$A$2344,0),MATCH(AD$1,[1]Apollo!$C$1:$R$1,0))</f>
        <v>#N/A</v>
      </c>
      <c r="AE243" s="14" t="s">
        <v>3185</v>
      </c>
      <c r="AF243" s="1" t="s">
        <v>1624</v>
      </c>
      <c r="AG243" s="1" t="s">
        <v>169</v>
      </c>
      <c r="AH243" s="1"/>
      <c r="AI243" s="1"/>
      <c r="AJ243" s="14" t="s">
        <v>3185</v>
      </c>
      <c r="AK243" s="1" t="s">
        <v>3186</v>
      </c>
      <c r="AL243" s="1" t="s">
        <v>2121</v>
      </c>
      <c r="AM243" s="1" t="s">
        <v>171</v>
      </c>
      <c r="AN243" s="1" t="s">
        <v>106</v>
      </c>
      <c r="AO243" s="1" t="s">
        <v>245</v>
      </c>
      <c r="AP243" s="1" t="s">
        <v>3187</v>
      </c>
      <c r="AQ243" s="1" t="e">
        <f>AE243=#REF!</f>
        <v>#REF!</v>
      </c>
      <c r="AS243" s="1" t="e">
        <f>INDEX([1]Apollo!$C$2:$R$2344,MATCH($C243,[1]Apollo!$A$2:$A$2344,0),MATCH(AS$1,[1]Apollo!$C$1:$R$1,0))</f>
        <v>#N/A</v>
      </c>
      <c r="AT243" s="1"/>
      <c r="AU243" s="1"/>
      <c r="AW243" s="1" t="e">
        <f>INDEX([1]Apollo!$C$2:$R$2344,MATCH($C243,[1]Apollo!$A$2:$A$2344,0),MATCH(AW$1,[1]Apollo!$C$1:$R$1,0))</f>
        <v>#N/A</v>
      </c>
      <c r="AX243" s="1"/>
      <c r="BA243">
        <v>18</v>
      </c>
      <c r="BB243">
        <v>4.5</v>
      </c>
      <c r="BC243">
        <v>4.5999999999999996</v>
      </c>
      <c r="BD243">
        <v>4.4000000000000004</v>
      </c>
      <c r="BE243">
        <v>4.7</v>
      </c>
      <c r="BF243" s="5">
        <v>1</v>
      </c>
      <c r="BG243" s="5">
        <v>0.85</v>
      </c>
      <c r="BH243" t="e">
        <f>BA243&lt;#REF!</f>
        <v>#REF!</v>
      </c>
      <c r="BI243" t="e">
        <f>BB243&gt;#REF!</f>
        <v>#REF!</v>
      </c>
      <c r="BJ243" t="e">
        <f>BC243&gt;#REF!</f>
        <v>#REF!</v>
      </c>
      <c r="BK243" t="e">
        <f>BD243&gt;#REF!</f>
        <v>#REF!</v>
      </c>
      <c r="BL243" t="e">
        <f>BE243&gt;#REF!</f>
        <v>#REF!</v>
      </c>
      <c r="BM243" s="5" t="e">
        <f>BF243&gt;#REF!</f>
        <v>#REF!</v>
      </c>
      <c r="BN243" t="s">
        <v>115</v>
      </c>
      <c r="BO243" s="1" t="s">
        <v>3188</v>
      </c>
      <c r="BP243">
        <v>3</v>
      </c>
      <c r="BQ243">
        <v>3</v>
      </c>
      <c r="BR243" s="1" t="s">
        <v>3189</v>
      </c>
      <c r="BS243" t="s">
        <v>3190</v>
      </c>
      <c r="BT243" s="1" t="s">
        <v>3191</v>
      </c>
      <c r="BU243" s="1">
        <v>100</v>
      </c>
      <c r="BV243" s="6">
        <v>0.1</v>
      </c>
      <c r="BW243" s="6">
        <v>0.8</v>
      </c>
      <c r="BX243" s="6">
        <v>0.1</v>
      </c>
      <c r="BY243" s="6">
        <v>0</v>
      </c>
      <c r="BZ243" s="1" t="s">
        <v>3192</v>
      </c>
      <c r="CA243" s="1" t="s">
        <v>3193</v>
      </c>
      <c r="CB243" s="1"/>
      <c r="CC243" s="1"/>
      <c r="CD243" s="1"/>
      <c r="CE243" s="1"/>
      <c r="CF243" s="1"/>
      <c r="CG243" s="1"/>
      <c r="CH243" s="1"/>
      <c r="CI243" s="1"/>
      <c r="CJ243" s="1"/>
      <c r="CK243" s="1"/>
      <c r="CL243" s="1"/>
      <c r="CM243" s="1"/>
      <c r="CN243" s="1"/>
      <c r="CO243" s="1"/>
      <c r="CP243" s="1"/>
      <c r="CQ243" s="17" t="e">
        <f>SUMIFS([1]Rubric!Y:Y,[1]Rubric!V:V,BN243,[1]Rubric!W:W,P243)</f>
        <v>#VALUE!</v>
      </c>
      <c r="CR243" s="5" t="e">
        <f>INDEX([1]Rubric!D:D,MATCH(BP243,[1]Rubric!#REF!,0))</f>
        <v>#REF!</v>
      </c>
      <c r="CS243" s="5" t="e">
        <f>INDEX([1]Rubric!E:E,MATCH(Q243,[1]Rubric!#REF!,0))</f>
        <v>#REF!</v>
      </c>
      <c r="CT243" s="18" t="e">
        <f>SUM(CQ243:CS243)*[1]Rubric!$A$3</f>
        <v>#VALUE!</v>
      </c>
    </row>
    <row r="244" spans="1:98" ht="409.5" x14ac:dyDescent="0.25">
      <c r="A244">
        <v>243</v>
      </c>
      <c r="B244" s="21" t="s">
        <v>3194</v>
      </c>
      <c r="C244" t="str">
        <f t="shared" si="17"/>
        <v>243 - 6sense</v>
      </c>
      <c r="D244">
        <v>0</v>
      </c>
      <c r="E244" t="s">
        <v>3195</v>
      </c>
      <c r="F244" s="1" t="s">
        <v>3196</v>
      </c>
      <c r="G244" s="1" t="str">
        <f>IFERROR(INDEX([1]Apollo!$C$2:$R$2344,MATCH($C244,[1]Apollo!$B$2:$B$2344,0),MATCH(G$1,[1]Apollo!$C$1:$R$1,0)),"")</f>
        <v/>
      </c>
      <c r="H244" s="1"/>
      <c r="I244" s="1" t="str">
        <f>IFERROR(INDEX([1]Apollo!$C$2:$R$2344,MATCH($C244,[1]Apollo!$B$2:$B$2344,0),MATCH(I$1,[1]Apollo!$C$1:$R$1,0)),"")</f>
        <v/>
      </c>
      <c r="J244" t="s">
        <v>213</v>
      </c>
      <c r="K244" s="1" t="str">
        <f>IFERROR(INDEX([1]Apollo!$C$2:$R$2344,MATCH($C244,[1]Apollo!$B$2:$B$2344,0),MATCH(K$1,[1]Apollo!$C$1:$R$1,0)),"")</f>
        <v/>
      </c>
      <c r="L244" s="1" t="str">
        <f>IFERROR(INDEX([1]Apollo!$C$2:$R$2344,MATCH($C244,[1]Apollo!$B$2:$B$2344,0),MATCH(L$1,[1]Apollo!$C$1:$R$1,0)),"")</f>
        <v/>
      </c>
      <c r="M244" s="1" t="s">
        <v>3197</v>
      </c>
      <c r="N244" s="1" t="s">
        <v>3198</v>
      </c>
      <c r="O244" s="1" t="str">
        <f>IFERROR(INDEX([1]Apollo!$C$2:$R$2344,MATCH($C244,[1]Apollo!$B$2:$B$2344,0),MATCH(O$1,[1]Apollo!$C$1:$R$1,0)),"")</f>
        <v/>
      </c>
      <c r="P244" s="1">
        <v>4</v>
      </c>
      <c r="Q244" s="1">
        <v>2</v>
      </c>
      <c r="R244">
        <v>303</v>
      </c>
      <c r="S244">
        <v>240</v>
      </c>
      <c r="T244" s="13">
        <v>41275</v>
      </c>
      <c r="U244" t="s">
        <v>188</v>
      </c>
      <c r="V244" s="1" t="str">
        <f>IFERROR(INDEX([1]Apollo!$C$2:$R$2344,MATCH($C244,[1]Apollo!$B$2:$B$2344,0),MATCH(V$1,[1]Apollo!$C$1:$R$1,0)),"")</f>
        <v/>
      </c>
      <c r="W244" t="s">
        <v>165</v>
      </c>
      <c r="X244" s="1" t="str">
        <f>IFERROR(INDEX([1]Apollo!$C$2:$R$2344,MATCH($C244,[1]Apollo!$B$2:$B$2344,0),MATCH(X$1,[1]Apollo!$C$1:$R$1,0)),"")</f>
        <v/>
      </c>
      <c r="Y244" s="1" t="str">
        <f>IFERROR(INDEX([1]Apollo!$C$2:$R$2344,MATCH($C244,[1]Apollo!$B$2:$B$2344,0),MATCH(Y$1,[1]Apollo!$C$1:$R$1,0)),"")</f>
        <v/>
      </c>
      <c r="Z244" s="1" t="str">
        <f>IFERROR(INDEX([1]Apollo!$C$2:$R$2344,MATCH($C244,[1]Apollo!$B$2:$B$2344,0),MATCH(Z$1,[1]Apollo!$C$1:$R$1,0)),"")</f>
        <v/>
      </c>
      <c r="AA244" s="1" t="str">
        <f>IFERROR(INDEX([1]Apollo!$C$2:$R$2344,MATCH($C244,[1]Apollo!$B$2:$B$2344,0),MATCH(AA$1,[1]Apollo!$C$1:$R$1,0)),"")</f>
        <v/>
      </c>
      <c r="AB244" s="1" t="str">
        <f>IFERROR(INDEX([1]Apollo!$C$2:$R$2344,MATCH($C244,[1]Apollo!$B$2:$B$2344,0),MATCH(AB$1,[1]Apollo!$C$1:$R$1,0)),"")</f>
        <v/>
      </c>
      <c r="AC244" t="s">
        <v>3199</v>
      </c>
      <c r="AD244" s="1" t="str">
        <f>IFERROR(INDEX([1]Apollo!$C$2:$R$2344,MATCH($C244,[1]Apollo!$B$2:$B$2344,0),MATCH(AD$1,[1]Apollo!$C$1:$R$1,0)),"")</f>
        <v/>
      </c>
      <c r="AE244" s="22" t="s">
        <v>3200</v>
      </c>
      <c r="AF244" s="1" t="s">
        <v>168</v>
      </c>
      <c r="AG244" s="1" t="s">
        <v>169</v>
      </c>
      <c r="AH244" s="22" t="s">
        <v>3200</v>
      </c>
      <c r="AI244" s="1" t="s">
        <v>169</v>
      </c>
      <c r="AJ244" s="14" t="s">
        <v>3201</v>
      </c>
      <c r="AK244" s="1" t="s">
        <v>170</v>
      </c>
      <c r="AL244" s="1" t="s">
        <v>235</v>
      </c>
      <c r="AM244" s="1" t="s">
        <v>235</v>
      </c>
      <c r="AN244" s="1" t="s">
        <v>106</v>
      </c>
      <c r="AO244" s="1" t="s">
        <v>106</v>
      </c>
      <c r="AP244" s="1" t="s">
        <v>2204</v>
      </c>
      <c r="AQ244" s="1" t="e">
        <f>AE244=#REF!</f>
        <v>#REF!</v>
      </c>
      <c r="AR244" t="s">
        <v>3202</v>
      </c>
      <c r="AS244" s="1" t="str">
        <f>IFERROR(INDEX([1]Apollo!$C$2:$R$2344,MATCH($C244,[1]Apollo!$B$2:$B$2344,0),MATCH(AS$1,[1]Apollo!$C$1:$R$1,0)),"")</f>
        <v/>
      </c>
      <c r="AT244" s="1"/>
      <c r="AU244" s="1"/>
      <c r="AV244" t="s">
        <v>174</v>
      </c>
      <c r="AW244" s="1">
        <v>1192</v>
      </c>
      <c r="AX244" s="1"/>
      <c r="AY244" t="s">
        <v>114</v>
      </c>
      <c r="AZ244" t="s">
        <v>113</v>
      </c>
      <c r="BA244" s="23">
        <f>INDEX('[1]Glassdoor Scores'!C:C,MATCH($A244,'[1]Glassdoor Scores'!$A:$A,0))</f>
        <v>3.8</v>
      </c>
      <c r="BB244" t="str">
        <f>INDEX('[1]Glassdoor Scores'!B:B,MATCH($A244,'[1]Glassdoor Scores'!$A:$A,0))</f>
        <v>SherWeb</v>
      </c>
      <c r="BC244">
        <f>INDEX('[1]Glassdoor Scores'!D:D,MATCH($A244,'[1]Glassdoor Scores'!$A:$A,0))</f>
        <v>290</v>
      </c>
      <c r="BD244">
        <f>INDEX('[1]Glassdoor Scores'!E:E,MATCH($A244,'[1]Glassdoor Scores'!$A:$A,0))</f>
        <v>3.7</v>
      </c>
      <c r="BE244">
        <f>INDEX('[1]Glassdoor Scores'!F:F,MATCH($A244,'[1]Glassdoor Scores'!$A:$A,0))</f>
        <v>3.4</v>
      </c>
      <c r="BF244" s="17">
        <f>INDEX('[1]Glassdoor Scores'!G:G,MATCH($A244,'[1]Glassdoor Scores'!$A:$A,0))</f>
        <v>3.8</v>
      </c>
      <c r="BG244" s="17">
        <f>INDEX('[1]Glassdoor Scores'!H:H,MATCH($A244,'[1]Glassdoor Scores'!$A:$A,0))</f>
        <v>0.81</v>
      </c>
      <c r="BH244" t="e">
        <f>BA244&lt;#REF!</f>
        <v>#REF!</v>
      </c>
      <c r="BI244" t="e">
        <f>BB244&gt;#REF!</f>
        <v>#REF!</v>
      </c>
      <c r="BJ244" t="e">
        <f>BC244&gt;#REF!</f>
        <v>#REF!</v>
      </c>
      <c r="BK244" t="e">
        <f>BD244&gt;#REF!</f>
        <v>#REF!</v>
      </c>
      <c r="BL244" t="e">
        <f>BE244&gt;#REF!</f>
        <v>#REF!</v>
      </c>
      <c r="BM244" t="e">
        <f>BF244&gt;#REF!</f>
        <v>#REF!</v>
      </c>
      <c r="BN244" t="s">
        <v>115</v>
      </c>
      <c r="BO244" s="1" t="s">
        <v>3203</v>
      </c>
      <c r="BP244">
        <v>3</v>
      </c>
      <c r="BQ244">
        <v>2</v>
      </c>
      <c r="BR244" s="1" t="s">
        <v>3204</v>
      </c>
      <c r="BS244" t="s">
        <v>3205</v>
      </c>
      <c r="BT244" s="1" t="s">
        <v>3206</v>
      </c>
      <c r="BU244" s="1">
        <v>140</v>
      </c>
      <c r="BV244" s="31">
        <v>0.6</v>
      </c>
      <c r="BW244" s="31">
        <v>0.3</v>
      </c>
      <c r="BX244" s="31">
        <v>0.05</v>
      </c>
      <c r="BY244" s="31">
        <v>0.05</v>
      </c>
      <c r="BZ244" s="1" t="s">
        <v>3207</v>
      </c>
      <c r="CA244" s="1" t="s">
        <v>3208</v>
      </c>
      <c r="CB244" s="1"/>
      <c r="CC244" s="1"/>
      <c r="CD244" s="1"/>
      <c r="CE244" s="1"/>
      <c r="CF244" s="1"/>
      <c r="CG244" s="1"/>
      <c r="CH244" s="1"/>
      <c r="CI244" s="1"/>
      <c r="CJ244" s="1"/>
      <c r="CK244" s="1"/>
      <c r="CL244" s="1"/>
      <c r="CM244" s="1"/>
      <c r="CN244" s="1"/>
      <c r="CO244" s="1"/>
      <c r="CP244" s="1"/>
      <c r="CQ244" s="17" t="e">
        <f>SUMIFS([1]Rubric!Y:Y,[1]Rubric!V:V,BN244,[1]Rubric!W:W,P244)</f>
        <v>#VALUE!</v>
      </c>
      <c r="CR244" s="17" t="e">
        <f>INDEX([1]Rubric!D:D,MATCH(BP244,[1]Rubric!#REF!,0))</f>
        <v>#REF!</v>
      </c>
      <c r="CS244" s="17" t="e">
        <f>INDEX([1]Rubric!E:E,MATCH(Q244,[1]Rubric!#REF!,0))</f>
        <v>#REF!</v>
      </c>
      <c r="CT244" s="18" t="e">
        <f>SUM(CQ244:CS244)*[1]Rubric!$A$3</f>
        <v>#VALUE!</v>
      </c>
    </row>
    <row r="245" spans="1:98" ht="409.5" x14ac:dyDescent="0.25">
      <c r="A245">
        <v>244</v>
      </c>
      <c r="B245" t="s">
        <v>3209</v>
      </c>
      <c r="C245" t="str">
        <f t="shared" si="17"/>
        <v>244 - Hilton Hotels</v>
      </c>
      <c r="D245">
        <v>0</v>
      </c>
      <c r="E245" t="s">
        <v>3210</v>
      </c>
      <c r="F245" s="1" t="s">
        <v>3211</v>
      </c>
      <c r="G245" s="1" t="str">
        <f>IFERROR(INDEX([1]Apollo!$C$2:$R$2344,MATCH($C245,[1]Apollo!$B$2:$B$2344,0),MATCH(G$1,[1]Apollo!$C$1:$R$1,0)),"")</f>
        <v/>
      </c>
      <c r="H245" s="1"/>
      <c r="I245" s="1" t="str">
        <f>IFERROR(INDEX([1]Apollo!$C$2:$R$2344,MATCH($C245,[1]Apollo!$B$2:$B$2344,0),MATCH(I$1,[1]Apollo!$C$1:$R$1,0)),"")</f>
        <v/>
      </c>
      <c r="J245" t="s">
        <v>3212</v>
      </c>
      <c r="K245" s="1" t="str">
        <f>IFERROR(INDEX([1]Apollo!$C$2:$R$2344,MATCH($C245,[1]Apollo!$B$2:$B$2344,0),MATCH(K$1,[1]Apollo!$C$1:$R$1,0)),"")</f>
        <v/>
      </c>
      <c r="L245" s="1" t="str">
        <f>IFERROR(INDEX([1]Apollo!$C$2:$R$2344,MATCH($C245,[1]Apollo!$B$2:$B$2344,0),MATCH(L$1,[1]Apollo!$C$1:$R$1,0)),"")</f>
        <v/>
      </c>
      <c r="M245" s="1" t="s">
        <v>3213</v>
      </c>
      <c r="N245" s="1" t="s">
        <v>3214</v>
      </c>
      <c r="O245" s="1" t="str">
        <f>IFERROR(INDEX([1]Apollo!$C$2:$R$2344,MATCH($C245,[1]Apollo!$B$2:$B$2344,0),MATCH(O$1,[1]Apollo!$C$1:$R$1,0)),"")</f>
        <v/>
      </c>
      <c r="P245" s="1">
        <v>4</v>
      </c>
      <c r="Q245" s="1">
        <v>5</v>
      </c>
      <c r="R245" s="12">
        <v>473267</v>
      </c>
      <c r="S245" s="12">
        <v>448900</v>
      </c>
      <c r="T245" s="13">
        <v>30682</v>
      </c>
      <c r="U245" t="s">
        <v>188</v>
      </c>
      <c r="V245" s="1" t="str">
        <f>IFERROR(INDEX([1]Apollo!$C$2:$R$2344,MATCH($C245,[1]Apollo!$B$2:$B$2344,0),MATCH(V$1,[1]Apollo!$C$1:$R$1,0)),"")</f>
        <v/>
      </c>
      <c r="W245" t="s">
        <v>127</v>
      </c>
      <c r="X245" s="1" t="str">
        <f>IFERROR(INDEX([1]Apollo!$C$2:$R$2344,MATCH($C245,[1]Apollo!$B$2:$B$2344,0),MATCH(X$1,[1]Apollo!$C$1:$R$1,0)),"")</f>
        <v/>
      </c>
      <c r="Y245" s="1" t="str">
        <f>IFERROR(INDEX([1]Apollo!$C$2:$R$2344,MATCH($C245,[1]Apollo!$B$2:$B$2344,0),MATCH(Y$1,[1]Apollo!$C$1:$R$1,0)),"")</f>
        <v/>
      </c>
      <c r="Z245" s="1" t="str">
        <f>IFERROR(INDEX([1]Apollo!$C$2:$R$2344,MATCH($C245,[1]Apollo!$B$2:$B$2344,0),MATCH(Z$1,[1]Apollo!$C$1:$R$1,0)),"")</f>
        <v/>
      </c>
      <c r="AA245" s="1" t="str">
        <f>IFERROR(INDEX([1]Apollo!$C$2:$R$2344,MATCH($C245,[1]Apollo!$B$2:$B$2344,0),MATCH(AA$1,[1]Apollo!$C$1:$R$1,0)),"")</f>
        <v/>
      </c>
      <c r="AB245" s="1" t="str">
        <f>IFERROR(INDEX([1]Apollo!$C$2:$R$2344,MATCH($C245,[1]Apollo!$B$2:$B$2344,0),MATCH(AB$1,[1]Apollo!$C$1:$R$1,0)),"")</f>
        <v/>
      </c>
      <c r="AC245" t="s">
        <v>3215</v>
      </c>
      <c r="AD245" s="1" t="str">
        <f>IFERROR(INDEX([1]Apollo!$C$2:$R$2344,MATCH($C245,[1]Apollo!$B$2:$B$2344,0),MATCH(AD$1,[1]Apollo!$C$1:$R$1,0)),"")</f>
        <v/>
      </c>
      <c r="AE245" s="14" t="s">
        <v>3216</v>
      </c>
      <c r="AF245" s="1"/>
      <c r="AG245" s="1" t="s">
        <v>169</v>
      </c>
      <c r="AH245" s="1"/>
      <c r="AI245" s="1"/>
      <c r="AJ245" s="14" t="s">
        <v>3216</v>
      </c>
      <c r="AK245" s="1" t="s">
        <v>105</v>
      </c>
      <c r="AL245" s="1" t="s">
        <v>106</v>
      </c>
      <c r="AM245" s="1" t="s">
        <v>388</v>
      </c>
      <c r="AN245" s="1" t="s">
        <v>360</v>
      </c>
      <c r="AO245" s="1" t="s">
        <v>404</v>
      </c>
      <c r="AP245" s="1" t="s">
        <v>3217</v>
      </c>
      <c r="AQ245" s="1" t="e">
        <f>AE245=#REF!</f>
        <v>#REF!</v>
      </c>
      <c r="AR245" t="s">
        <v>3218</v>
      </c>
      <c r="AS245" s="1" t="str">
        <f>IFERROR(INDEX([1]Apollo!$C$2:$R$2344,MATCH($C245,[1]Apollo!$B$2:$B$2344,0),MATCH(AS$1,[1]Apollo!$C$1:$R$1,0)),"")</f>
        <v/>
      </c>
      <c r="AT245" s="1"/>
      <c r="AU245" s="1"/>
      <c r="AV245" t="s">
        <v>137</v>
      </c>
      <c r="AW245" s="1" t="str">
        <f>IFERROR(INDEX([1]Apollo!$C$2:$R$2344,MATCH($C245,[1]Apollo!$B$2:$B$2344,0),MATCH(AW$1,[1]Apollo!$C$1:$R$1,0)),"")</f>
        <v/>
      </c>
      <c r="AX245" s="1"/>
      <c r="AY245" t="s">
        <v>114</v>
      </c>
      <c r="AZ245" t="s">
        <v>114</v>
      </c>
      <c r="BA245" s="4">
        <f>INDEX('[1]Glassdoor Scores'!C:C,MATCH($A245,'[1]Glassdoor Scores'!$A:$A,0))</f>
        <v>3.2</v>
      </c>
      <c r="BB245" t="str">
        <f>INDEX('[1]Glassdoor Scores'!B:B,MATCH($A245,'[1]Glassdoor Scores'!$A:$A,0))</f>
        <v>Noom</v>
      </c>
      <c r="BC245">
        <f>INDEX('[1]Glassdoor Scores'!D:D,MATCH($A245,'[1]Glassdoor Scores'!$A:$A,0))</f>
        <v>1400</v>
      </c>
      <c r="BD245">
        <f>INDEX('[1]Glassdoor Scores'!E:E,MATCH($A245,'[1]Glassdoor Scores'!$A:$A,0))</f>
        <v>3.1</v>
      </c>
      <c r="BE245">
        <f>INDEX('[1]Glassdoor Scores'!F:F,MATCH($A245,'[1]Glassdoor Scores'!$A:$A,0))</f>
        <v>2.8</v>
      </c>
      <c r="BF245" s="5">
        <f>INDEX('[1]Glassdoor Scores'!G:G,MATCH($A245,'[1]Glassdoor Scores'!$A:$A,0))</f>
        <v>3.2</v>
      </c>
      <c r="BG245" s="5">
        <f>INDEX('[1]Glassdoor Scores'!H:H,MATCH($A245,'[1]Glassdoor Scores'!$A:$A,0))</f>
        <v>0.52</v>
      </c>
      <c r="BH245" t="e">
        <f>BA245&lt;#REF!</f>
        <v>#REF!</v>
      </c>
      <c r="BI245" t="e">
        <f>BB245&gt;#REF!</f>
        <v>#REF!</v>
      </c>
      <c r="BJ245" t="e">
        <f>BC245&gt;#REF!</f>
        <v>#REF!</v>
      </c>
      <c r="BK245" t="e">
        <f>BD245&gt;#REF!</f>
        <v>#REF!</v>
      </c>
      <c r="BL245" t="e">
        <f>BE245&gt;#REF!</f>
        <v>#REF!</v>
      </c>
      <c r="BM245" t="e">
        <f>BF245&gt;#REF!</f>
        <v>#REF!</v>
      </c>
      <c r="BN245" t="s">
        <v>175</v>
      </c>
      <c r="BO245" s="1" t="s">
        <v>3219</v>
      </c>
      <c r="BP245">
        <v>3</v>
      </c>
      <c r="BQ245">
        <v>3</v>
      </c>
      <c r="BR245" s="1" t="s">
        <v>3220</v>
      </c>
      <c r="BS245" t="s">
        <v>3221</v>
      </c>
      <c r="BT245" s="1" t="s">
        <v>3222</v>
      </c>
      <c r="BU245" s="1">
        <v>450</v>
      </c>
      <c r="BV245" s="6">
        <v>0.25</v>
      </c>
      <c r="BW245" s="6">
        <v>0.5</v>
      </c>
      <c r="BX245" s="6">
        <v>0.2</v>
      </c>
      <c r="BY245" s="6">
        <v>0.05</v>
      </c>
      <c r="BZ245" s="1" t="s">
        <v>3223</v>
      </c>
      <c r="CA245" s="1" t="s">
        <v>3224</v>
      </c>
      <c r="CB245" s="1"/>
      <c r="CC245" s="1"/>
      <c r="CD245" s="1"/>
      <c r="CE245" s="1"/>
      <c r="CF245" s="1"/>
      <c r="CG245" s="1"/>
      <c r="CH245" s="1"/>
      <c r="CI245" s="1"/>
      <c r="CJ245" s="1"/>
      <c r="CK245" s="1"/>
      <c r="CL245" s="1"/>
      <c r="CM245" s="1"/>
      <c r="CN245" s="1"/>
      <c r="CO245" s="1"/>
      <c r="CP245" s="1"/>
      <c r="CQ245" s="17" t="e">
        <f>SUMIFS([1]Rubric!Y:Y,[1]Rubric!V:V,BN245,[1]Rubric!W:W,P245)</f>
        <v>#VALUE!</v>
      </c>
      <c r="CR245" s="5" t="e">
        <f>INDEX([1]Rubric!D:D,MATCH(BP245,[1]Rubric!#REF!,0))</f>
        <v>#REF!</v>
      </c>
      <c r="CS245" s="5" t="e">
        <f>INDEX([1]Rubric!E:E,MATCH(Q245,[1]Rubric!#REF!,0))</f>
        <v>#REF!</v>
      </c>
      <c r="CT245" s="18" t="e">
        <f>SUM(CQ245:CS245)*[1]Rubric!$A$3</f>
        <v>#VALUE!</v>
      </c>
    </row>
    <row r="246" spans="1:98" ht="409.5" x14ac:dyDescent="0.25">
      <c r="A246">
        <v>245</v>
      </c>
      <c r="B246" t="s">
        <v>3225</v>
      </c>
      <c r="C246" t="str">
        <f t="shared" si="17"/>
        <v>245 - Indeed</v>
      </c>
      <c r="D246">
        <v>0</v>
      </c>
      <c r="E246" t="s">
        <v>3226</v>
      </c>
      <c r="F246" s="1" t="s">
        <v>3227</v>
      </c>
      <c r="G246" s="1" t="str">
        <f>IFERROR(INDEX([1]Apollo!$C$2:$R$2344,MATCH($C246,[1]Apollo!$B$2:$B$2344,0),MATCH(G$1,[1]Apollo!$C$1:$R$1,0)),"")</f>
        <v/>
      </c>
      <c r="H246" s="1"/>
      <c r="I246" s="1" t="str">
        <f>IFERROR(INDEX([1]Apollo!$C$2:$R$2344,MATCH($C246,[1]Apollo!$B$2:$B$2344,0),MATCH(I$1,[1]Apollo!$C$1:$R$1,0)),"")</f>
        <v/>
      </c>
      <c r="J246" t="s">
        <v>415</v>
      </c>
      <c r="K246" s="1" t="str">
        <f>IFERROR(INDEX([1]Apollo!$C$2:$R$2344,MATCH($C246,[1]Apollo!$B$2:$B$2344,0),MATCH(K$1,[1]Apollo!$C$1:$R$1,0)),"")</f>
        <v/>
      </c>
      <c r="L246" s="1" t="str">
        <f>IFERROR(INDEX([1]Apollo!$C$2:$R$2344,MATCH($C246,[1]Apollo!$B$2:$B$2344,0),MATCH(L$1,[1]Apollo!$C$1:$R$1,0)),"")</f>
        <v/>
      </c>
      <c r="M246" s="1" t="s">
        <v>3228</v>
      </c>
      <c r="N246" s="1" t="s">
        <v>3229</v>
      </c>
      <c r="O246" s="1" t="str">
        <f>IFERROR(INDEX([1]Apollo!$C$2:$R$2344,MATCH($C246,[1]Apollo!$B$2:$B$2344,0),MATCH(O$1,[1]Apollo!$C$1:$R$1,0)),"")</f>
        <v/>
      </c>
      <c r="P246" s="1">
        <v>5</v>
      </c>
      <c r="Q246" s="1">
        <v>2</v>
      </c>
      <c r="R246" s="12">
        <v>72367</v>
      </c>
      <c r="S246" s="12">
        <v>66637</v>
      </c>
      <c r="T246" s="13">
        <v>38292</v>
      </c>
      <c r="U246" t="s">
        <v>99</v>
      </c>
      <c r="V246" s="1" t="str">
        <f>IFERROR(INDEX([1]Apollo!$C$2:$R$2344,MATCH($C246,[1]Apollo!$B$2:$B$2344,0),MATCH(V$1,[1]Apollo!$C$1:$R$1,0)),"")</f>
        <v/>
      </c>
      <c r="W246" t="s">
        <v>100</v>
      </c>
      <c r="X246" s="1" t="str">
        <f>IFERROR(INDEX([1]Apollo!$C$2:$R$2344,MATCH($C246,[1]Apollo!$B$2:$B$2344,0),MATCH(X$1,[1]Apollo!$C$1:$R$1,0)),"")</f>
        <v/>
      </c>
      <c r="Y246" s="1" t="str">
        <f>IFERROR(INDEX([1]Apollo!$C$2:$R$2344,MATCH($C246,[1]Apollo!$B$2:$B$2344,0),MATCH(Y$1,[1]Apollo!$C$1:$R$1,0)),"")</f>
        <v/>
      </c>
      <c r="Z246" s="1" t="str">
        <f>IFERROR(INDEX([1]Apollo!$C$2:$R$2344,MATCH($C246,[1]Apollo!$B$2:$B$2344,0),MATCH(Z$1,[1]Apollo!$C$1:$R$1,0)),"")</f>
        <v/>
      </c>
      <c r="AA246" s="1" t="str">
        <f>IFERROR(INDEX([1]Apollo!$C$2:$R$2344,MATCH($C246,[1]Apollo!$B$2:$B$2344,0),MATCH(AA$1,[1]Apollo!$C$1:$R$1,0)),"")</f>
        <v/>
      </c>
      <c r="AB246" s="1" t="str">
        <f>IFERROR(INDEX([1]Apollo!$C$2:$R$2344,MATCH($C246,[1]Apollo!$B$2:$B$2344,0),MATCH(AB$1,[1]Apollo!$C$1:$R$1,0)),"")</f>
        <v/>
      </c>
      <c r="AC246" t="s">
        <v>3230</v>
      </c>
      <c r="AD246" s="1" t="str">
        <f>IFERROR(INDEX([1]Apollo!$C$2:$R$2344,MATCH($C246,[1]Apollo!$B$2:$B$2344,0),MATCH(AD$1,[1]Apollo!$C$1:$R$1,0)),"")</f>
        <v/>
      </c>
      <c r="AE246" s="14" t="s">
        <v>3231</v>
      </c>
      <c r="AF246" s="1"/>
      <c r="AG246" s="1" t="s">
        <v>169</v>
      </c>
      <c r="AH246" s="1"/>
      <c r="AI246" s="1"/>
      <c r="AJ246" s="14" t="s">
        <v>3231</v>
      </c>
      <c r="AK246" s="1" t="s">
        <v>3225</v>
      </c>
      <c r="AL246" s="1" t="s">
        <v>106</v>
      </c>
      <c r="AM246" s="1" t="s">
        <v>1258</v>
      </c>
      <c r="AN246" s="1" t="s">
        <v>360</v>
      </c>
      <c r="AO246" s="1" t="s">
        <v>3232</v>
      </c>
      <c r="AP246" s="1" t="s">
        <v>3233</v>
      </c>
      <c r="AQ246" s="1" t="e">
        <f>AE246=#REF!</f>
        <v>#REF!</v>
      </c>
      <c r="AR246" t="s">
        <v>3234</v>
      </c>
      <c r="AS246" s="1" t="str">
        <f>IFERROR(INDEX([1]Apollo!$C$2:$R$2344,MATCH($C246,[1]Apollo!$B$2:$B$2344,0),MATCH(AS$1,[1]Apollo!$C$1:$R$1,0)),"")</f>
        <v/>
      </c>
      <c r="AT246" s="1"/>
      <c r="AU246" s="1"/>
      <c r="AV246" t="s">
        <v>137</v>
      </c>
      <c r="AW246" s="1" t="str">
        <f>IFERROR(INDEX([1]Apollo!$C$2:$R$2344,MATCH($C246,[1]Apollo!$B$2:$B$2344,0),MATCH(AW$1,[1]Apollo!$C$1:$R$1,0)),"")</f>
        <v/>
      </c>
      <c r="AX246" s="1"/>
      <c r="AZ246" t="s">
        <v>113</v>
      </c>
      <c r="BA246" s="4">
        <f>INDEX('[1]Glassdoor Scores'!C:C,MATCH($A246,'[1]Glassdoor Scores'!$A:$A,0))</f>
        <v>4</v>
      </c>
      <c r="BB246" t="str">
        <f>INDEX('[1]Glassdoor Scores'!B:B,MATCH($A246,'[1]Glassdoor Scores'!$A:$A,0))</f>
        <v>Morgan Stanley</v>
      </c>
      <c r="BC246">
        <f>INDEX('[1]Glassdoor Scores'!D:D,MATCH($A246,'[1]Glassdoor Scores'!$A:$A,0))</f>
        <v>22000</v>
      </c>
      <c r="BD246">
        <f>INDEX('[1]Glassdoor Scores'!E:E,MATCH($A246,'[1]Glassdoor Scores'!$A:$A,0))</f>
        <v>3.4</v>
      </c>
      <c r="BE246">
        <f>INDEX('[1]Glassdoor Scores'!F:F,MATCH($A246,'[1]Glassdoor Scores'!$A:$A,0))</f>
        <v>3.6</v>
      </c>
      <c r="BF246" s="5">
        <f>INDEX('[1]Glassdoor Scores'!G:G,MATCH($A246,'[1]Glassdoor Scores'!$A:$A,0))</f>
        <v>3.8</v>
      </c>
      <c r="BG246" s="5">
        <f>INDEX('[1]Glassdoor Scores'!H:H,MATCH($A246,'[1]Glassdoor Scores'!$A:$A,0))</f>
        <v>0.86</v>
      </c>
      <c r="BH246" t="e">
        <f>BA246&lt;#REF!</f>
        <v>#REF!</v>
      </c>
      <c r="BI246" t="e">
        <f>BB246&gt;#REF!</f>
        <v>#REF!</v>
      </c>
      <c r="BJ246" t="e">
        <f>BC246&gt;#REF!</f>
        <v>#REF!</v>
      </c>
      <c r="BK246" t="e">
        <f>BD246&gt;#REF!</f>
        <v>#REF!</v>
      </c>
      <c r="BL246" t="e">
        <f>BE246&gt;#REF!</f>
        <v>#REF!</v>
      </c>
      <c r="BM246" t="e">
        <f>BF246&gt;#REF!</f>
        <v>#REF!</v>
      </c>
      <c r="BN246" t="s">
        <v>175</v>
      </c>
      <c r="BO246" s="1" t="s">
        <v>3235</v>
      </c>
      <c r="BP246">
        <v>3</v>
      </c>
      <c r="BQ246">
        <v>2</v>
      </c>
      <c r="BR246" s="1" t="s">
        <v>3236</v>
      </c>
      <c r="BS246" t="s">
        <v>3237</v>
      </c>
      <c r="BT246" s="1" t="s">
        <v>3238</v>
      </c>
      <c r="BU246" s="1">
        <v>520</v>
      </c>
      <c r="BV246" s="6">
        <v>0.55000000000000004</v>
      </c>
      <c r="BW246" s="6">
        <v>0.4</v>
      </c>
      <c r="BX246" s="6">
        <v>0.05</v>
      </c>
      <c r="BY246" s="6">
        <v>0</v>
      </c>
      <c r="BZ246" s="1" t="s">
        <v>3239</v>
      </c>
      <c r="CA246" s="1" t="s">
        <v>3240</v>
      </c>
      <c r="CB246" s="1"/>
      <c r="CC246" s="1"/>
      <c r="CD246" s="1"/>
      <c r="CE246" s="1"/>
      <c r="CF246" s="1"/>
      <c r="CG246" s="1"/>
      <c r="CH246" s="1"/>
      <c r="CI246" s="1"/>
      <c r="CJ246" s="1"/>
      <c r="CK246" s="1"/>
      <c r="CL246" s="1"/>
      <c r="CM246" s="1"/>
      <c r="CN246" s="1"/>
      <c r="CO246" s="1"/>
      <c r="CP246" s="1"/>
      <c r="CQ246" s="17" t="e">
        <f>SUMIFS([1]Rubric!Y:Y,[1]Rubric!V:V,BN246,[1]Rubric!W:W,P246)</f>
        <v>#VALUE!</v>
      </c>
      <c r="CR246" s="5" t="e">
        <f>INDEX([1]Rubric!D:D,MATCH(BP246,[1]Rubric!#REF!,0))</f>
        <v>#REF!</v>
      </c>
      <c r="CS246" s="5" t="e">
        <f>INDEX([1]Rubric!E:E,MATCH(Q246,[1]Rubric!#REF!,0))</f>
        <v>#REF!</v>
      </c>
      <c r="CT246" s="18" t="e">
        <f>SUM(CQ246:CS246)*[1]Rubric!$A$3</f>
        <v>#VALUE!</v>
      </c>
    </row>
    <row r="247" spans="1:98" ht="409.5" x14ac:dyDescent="0.25">
      <c r="A247">
        <v>246</v>
      </c>
      <c r="B247" s="21" t="s">
        <v>3241</v>
      </c>
      <c r="C247" t="str">
        <f t="shared" si="17"/>
        <v>246 - WillowTree</v>
      </c>
      <c r="D247">
        <v>0</v>
      </c>
      <c r="E247" t="s">
        <v>3242</v>
      </c>
      <c r="F247" s="1" t="s">
        <v>3243</v>
      </c>
      <c r="G247" s="1" t="str">
        <f>IFERROR(INDEX([1]Apollo!$C$2:$R$2344,MATCH($C247,[1]Apollo!$B$2:$B$2344,0),MATCH(G$1,[1]Apollo!$C$1:$R$1,0)),"")</f>
        <v/>
      </c>
      <c r="H247" s="1"/>
      <c r="I247" s="1" t="str">
        <f>IFERROR(INDEX([1]Apollo!$C$2:$R$2344,MATCH($C247,[1]Apollo!$B$2:$B$2344,0),MATCH(I$1,[1]Apollo!$C$1:$R$1,0)),"")</f>
        <v/>
      </c>
      <c r="J247" t="s">
        <v>3244</v>
      </c>
      <c r="K247" s="1" t="str">
        <f>IFERROR(INDEX([1]Apollo!$C$2:$R$2344,MATCH($C247,[1]Apollo!$B$2:$B$2344,0),MATCH(K$1,[1]Apollo!$C$1:$R$1,0)),"")</f>
        <v/>
      </c>
      <c r="L247" s="1" t="str">
        <f>IFERROR(INDEX([1]Apollo!$C$2:$R$2344,MATCH($C247,[1]Apollo!$B$2:$B$2344,0),MATCH(L$1,[1]Apollo!$C$1:$R$1,0)),"")</f>
        <v/>
      </c>
      <c r="M247" s="1" t="s">
        <v>3245</v>
      </c>
      <c r="N247" s="1" t="s">
        <v>3246</v>
      </c>
      <c r="O247" s="1" t="str">
        <f>IFERROR(INDEX([1]Apollo!$C$2:$R$2344,MATCH($C247,[1]Apollo!$B$2:$B$2344,0),MATCH(O$1,[1]Apollo!$C$1:$R$1,0)),"")</f>
        <v/>
      </c>
      <c r="P247" s="1">
        <v>4.5</v>
      </c>
      <c r="Q247" s="1">
        <v>1</v>
      </c>
      <c r="R247" s="12">
        <v>201158</v>
      </c>
      <c r="S247" s="12">
        <v>190287</v>
      </c>
      <c r="T247" s="13">
        <v>39083</v>
      </c>
      <c r="U247" t="s">
        <v>188</v>
      </c>
      <c r="V247" s="1" t="str">
        <f>IFERROR(INDEX([1]Apollo!$C$2:$R$2344,MATCH($C247,[1]Apollo!$B$2:$B$2344,0),MATCH(V$1,[1]Apollo!$C$1:$R$1,0)),"")</f>
        <v/>
      </c>
      <c r="W247" t="s">
        <v>165</v>
      </c>
      <c r="X247" s="1" t="str">
        <f>IFERROR(INDEX([1]Apollo!$C$2:$R$2344,MATCH($C247,[1]Apollo!$B$2:$B$2344,0),MATCH(X$1,[1]Apollo!$C$1:$R$1,0)),"")</f>
        <v/>
      </c>
      <c r="Y247" s="1" t="str">
        <f>IFERROR(INDEX([1]Apollo!$C$2:$R$2344,MATCH($C247,[1]Apollo!$B$2:$B$2344,0),MATCH(Y$1,[1]Apollo!$C$1:$R$1,0)),"")</f>
        <v/>
      </c>
      <c r="Z247" s="1" t="str">
        <f>IFERROR(INDEX([1]Apollo!$C$2:$R$2344,MATCH($C247,[1]Apollo!$B$2:$B$2344,0),MATCH(Z$1,[1]Apollo!$C$1:$R$1,0)),"")</f>
        <v/>
      </c>
      <c r="AA247" s="1" t="str">
        <f>IFERROR(INDEX([1]Apollo!$C$2:$R$2344,MATCH($C247,[1]Apollo!$B$2:$B$2344,0),MATCH(AA$1,[1]Apollo!$C$1:$R$1,0)),"")</f>
        <v/>
      </c>
      <c r="AB247" s="1" t="str">
        <f>IFERROR(INDEX([1]Apollo!$C$2:$R$2344,MATCH($C247,[1]Apollo!$B$2:$B$2344,0),MATCH(AB$1,[1]Apollo!$C$1:$R$1,0)),"")</f>
        <v/>
      </c>
      <c r="AC247" t="s">
        <v>3247</v>
      </c>
      <c r="AD247" s="1" t="str">
        <f>IFERROR(INDEX([1]Apollo!$C$2:$R$2344,MATCH($C247,[1]Apollo!$B$2:$B$2344,0),MATCH(AD$1,[1]Apollo!$C$1:$R$1,0)),"")</f>
        <v/>
      </c>
      <c r="AE247" s="1" t="s">
        <v>3248</v>
      </c>
      <c r="AF247" s="1" t="s">
        <v>1771</v>
      </c>
      <c r="AG247" s="1" t="s">
        <v>169</v>
      </c>
      <c r="AH247" s="1"/>
      <c r="AI247" s="1"/>
      <c r="AJ247" s="14" t="s">
        <v>3249</v>
      </c>
      <c r="AK247" s="1" t="s">
        <v>243</v>
      </c>
      <c r="AL247" s="1" t="s">
        <v>106</v>
      </c>
      <c r="AM247" s="1" t="s">
        <v>171</v>
      </c>
      <c r="AN247" s="1" t="s">
        <v>106</v>
      </c>
      <c r="AO247" s="1" t="s">
        <v>245</v>
      </c>
      <c r="AP247" s="1" t="s">
        <v>246</v>
      </c>
      <c r="AQ247" s="1" t="e">
        <f>AE247=#REF!</f>
        <v>#REF!</v>
      </c>
      <c r="AR247" t="s">
        <v>3250</v>
      </c>
      <c r="AS247" s="1" t="str">
        <f>IFERROR(INDEX([1]Apollo!$C$2:$R$2344,MATCH($C247,[1]Apollo!$B$2:$B$2344,0),MATCH(AS$1,[1]Apollo!$C$1:$R$1,0)),"")</f>
        <v/>
      </c>
      <c r="AT247" s="1"/>
      <c r="AU247" s="1"/>
      <c r="AV247" t="s">
        <v>174</v>
      </c>
      <c r="AW247" s="1">
        <v>1100</v>
      </c>
      <c r="AX247" s="1"/>
      <c r="AY247" t="s">
        <v>138</v>
      </c>
      <c r="AZ247" t="s">
        <v>114</v>
      </c>
      <c r="BA247" s="23">
        <f>INDEX('[1]Glassdoor Scores'!C:C,MATCH($A247,'[1]Glassdoor Scores'!$A:$A,0))</f>
        <v>3.7</v>
      </c>
      <c r="BB247" t="str">
        <f>INDEX('[1]Glassdoor Scores'!B:B,MATCH($A247,'[1]Glassdoor Scores'!$A:$A,0))</f>
        <v>DigiCert</v>
      </c>
      <c r="BC247">
        <f>INDEX('[1]Glassdoor Scores'!D:D,MATCH($A247,'[1]Glassdoor Scores'!$A:$A,0))</f>
        <v>540</v>
      </c>
      <c r="BD247">
        <f>INDEX('[1]Glassdoor Scores'!E:E,MATCH($A247,'[1]Glassdoor Scores'!$A:$A,0))</f>
        <v>3.6</v>
      </c>
      <c r="BE247">
        <f>INDEX('[1]Glassdoor Scores'!F:F,MATCH($A247,'[1]Glassdoor Scores'!$A:$A,0))</f>
        <v>3.3</v>
      </c>
      <c r="BF247" s="17">
        <f>INDEX('[1]Glassdoor Scores'!G:G,MATCH($A247,'[1]Glassdoor Scores'!$A:$A,0))</f>
        <v>3.6</v>
      </c>
      <c r="BG247" s="17">
        <f>INDEX('[1]Glassdoor Scores'!H:H,MATCH($A247,'[1]Glassdoor Scores'!$A:$A,0))</f>
        <v>0.74</v>
      </c>
      <c r="BH247" t="e">
        <f>BA247&lt;#REF!</f>
        <v>#REF!</v>
      </c>
      <c r="BI247" t="e">
        <f>BB247&gt;#REF!</f>
        <v>#REF!</v>
      </c>
      <c r="BJ247" t="e">
        <f>BC247&gt;#REF!</f>
        <v>#REF!</v>
      </c>
      <c r="BK247" t="e">
        <f>BD247&gt;#REF!</f>
        <v>#REF!</v>
      </c>
      <c r="BL247" t="e">
        <f>BE247&gt;#REF!</f>
        <v>#REF!</v>
      </c>
      <c r="BM247" t="e">
        <f>BF247&gt;#REF!</f>
        <v>#REF!</v>
      </c>
      <c r="BN247" t="s">
        <v>115</v>
      </c>
      <c r="BO247" s="1" t="s">
        <v>3251</v>
      </c>
      <c r="BP247">
        <v>3</v>
      </c>
      <c r="BQ247">
        <v>3</v>
      </c>
      <c r="BR247" s="1" t="s">
        <v>3252</v>
      </c>
      <c r="BS247" t="s">
        <v>3253</v>
      </c>
      <c r="BT247" s="1" t="s">
        <v>3254</v>
      </c>
      <c r="BU247" s="1">
        <v>145</v>
      </c>
      <c r="BV247" s="31">
        <v>0.1</v>
      </c>
      <c r="BW247" s="31">
        <v>0.85</v>
      </c>
      <c r="BX247" s="31">
        <v>0.05</v>
      </c>
      <c r="BY247" s="31">
        <v>0</v>
      </c>
      <c r="BZ247" s="1" t="s">
        <v>3255</v>
      </c>
      <c r="CA247" s="1" t="s">
        <v>3256</v>
      </c>
      <c r="CB247" s="1"/>
      <c r="CC247" s="1"/>
      <c r="CD247" s="1"/>
      <c r="CE247" s="1"/>
      <c r="CF247" s="1"/>
      <c r="CG247" s="1"/>
      <c r="CH247" s="1"/>
      <c r="CI247" s="1"/>
      <c r="CJ247" s="1"/>
      <c r="CK247" s="1"/>
      <c r="CL247" s="1"/>
      <c r="CM247" s="1"/>
      <c r="CN247" s="1"/>
      <c r="CO247" s="1"/>
      <c r="CP247" s="1"/>
      <c r="CQ247" s="17" t="e">
        <f>SUMIFS([1]Rubric!Y:Y,[1]Rubric!V:V,BN247,[1]Rubric!W:W,P247)</f>
        <v>#VALUE!</v>
      </c>
      <c r="CR247" s="17" t="e">
        <f>INDEX([1]Rubric!D:D,MATCH(BP247,[1]Rubric!#REF!,0))</f>
        <v>#REF!</v>
      </c>
      <c r="CS247" s="17" t="e">
        <f>INDEX([1]Rubric!E:E,MATCH(Q247,[1]Rubric!#REF!,0))</f>
        <v>#REF!</v>
      </c>
      <c r="CT247" s="18" t="e">
        <f>SUM(CQ247:CS247)*[1]Rubric!$A$3</f>
        <v>#VALUE!</v>
      </c>
    </row>
    <row r="248" spans="1:98" ht="409.5" x14ac:dyDescent="0.25">
      <c r="A248">
        <v>247</v>
      </c>
      <c r="B248" t="s">
        <v>3257</v>
      </c>
      <c r="C248" t="str">
        <f t="shared" si="17"/>
        <v>247 - AppFolio</v>
      </c>
      <c r="D248">
        <v>0</v>
      </c>
      <c r="E248" t="s">
        <v>3258</v>
      </c>
      <c r="F248" s="1" t="s">
        <v>3259</v>
      </c>
      <c r="G248" s="1" t="str">
        <f>IFERROR(INDEX([1]Apollo!$C$2:$R$2344,MATCH($C248,[1]Apollo!$B$2:$B$2344,0),MATCH(G$1,[1]Apollo!$C$1:$R$1,0)),"")</f>
        <v/>
      </c>
      <c r="H248" s="1" t="s">
        <v>3260</v>
      </c>
      <c r="I248" s="1" t="str">
        <f>IFERROR(INDEX([1]Apollo!$C$2:$R$2344,MATCH($C248,[1]Apollo!$B$2:$B$2344,0),MATCH(I$1,[1]Apollo!$C$1:$R$1,0)),"")</f>
        <v/>
      </c>
      <c r="J248" t="s">
        <v>3261</v>
      </c>
      <c r="K248" s="1" t="str">
        <f>IFERROR(INDEX([1]Apollo!$C$2:$R$2344,MATCH($C248,[1]Apollo!$B$2:$B$2344,0),MATCH(K$1,[1]Apollo!$C$1:$R$1,0)),"")</f>
        <v/>
      </c>
      <c r="L248" s="1" t="str">
        <f>IFERROR(INDEX([1]Apollo!$C$2:$R$2344,MATCH($C248,[1]Apollo!$B$2:$B$2344,0),MATCH(L$1,[1]Apollo!$C$1:$R$1,0)),"")</f>
        <v/>
      </c>
      <c r="M248" s="1" t="s">
        <v>3262</v>
      </c>
      <c r="N248" s="1" t="s">
        <v>3263</v>
      </c>
      <c r="O248" s="1" t="str">
        <f>IFERROR(INDEX([1]Apollo!$C$2:$R$2344,MATCH($C248,[1]Apollo!$B$2:$B$2344,0),MATCH(O$1,[1]Apollo!$C$1:$R$1,0)),"")</f>
        <v/>
      </c>
      <c r="P248" s="1">
        <v>3</v>
      </c>
      <c r="Q248" s="1">
        <v>4</v>
      </c>
      <c r="R248" s="12">
        <v>251239</v>
      </c>
      <c r="S248" s="12">
        <v>237872</v>
      </c>
      <c r="T248" s="13">
        <v>38718</v>
      </c>
      <c r="U248" t="s">
        <v>188</v>
      </c>
      <c r="V248" s="1" t="str">
        <f>IFERROR(INDEX([1]Apollo!$C$2:$R$2344,MATCH($C248,[1]Apollo!$B$2:$B$2344,0),MATCH(V$1,[1]Apollo!$C$1:$R$1,0)),"")</f>
        <v/>
      </c>
      <c r="W248" t="s">
        <v>231</v>
      </c>
      <c r="X248" s="1" t="str">
        <f>IFERROR(INDEX([1]Apollo!$C$2:$R$2344,MATCH($C248,[1]Apollo!$B$2:$B$2344,0),MATCH(X$1,[1]Apollo!$C$1:$R$1,0)),"")</f>
        <v/>
      </c>
      <c r="Y248" s="1" t="str">
        <f>IFERROR(INDEX([1]Apollo!$C$2:$R$2344,MATCH($C248,[1]Apollo!$B$2:$B$2344,0),MATCH(Y$1,[1]Apollo!$C$1:$R$1,0)),"")</f>
        <v/>
      </c>
      <c r="Z248" s="1" t="str">
        <f>IFERROR(INDEX([1]Apollo!$C$2:$R$2344,MATCH($C248,[1]Apollo!$B$2:$B$2344,0),MATCH(Z$1,[1]Apollo!$C$1:$R$1,0)),"")</f>
        <v/>
      </c>
      <c r="AA248" s="1" t="str">
        <f>IFERROR(INDEX([1]Apollo!$C$2:$R$2344,MATCH($C248,[1]Apollo!$B$2:$B$2344,0),MATCH(AA$1,[1]Apollo!$C$1:$R$1,0)),"")</f>
        <v/>
      </c>
      <c r="AB248" s="1" t="str">
        <f>IFERROR(INDEX([1]Apollo!$C$2:$R$2344,MATCH($C248,[1]Apollo!$B$2:$B$2344,0),MATCH(AB$1,[1]Apollo!$C$1:$R$1,0)),"")</f>
        <v/>
      </c>
      <c r="AC248" t="s">
        <v>3264</v>
      </c>
      <c r="AD248" s="1" t="str">
        <f>IFERROR(INDEX([1]Apollo!$C$2:$R$2344,MATCH($C248,[1]Apollo!$B$2:$B$2344,0),MATCH(AD$1,[1]Apollo!$C$1:$R$1,0)),"")</f>
        <v/>
      </c>
      <c r="AE248" s="22" t="s">
        <v>3265</v>
      </c>
      <c r="AF248" s="1"/>
      <c r="AG248" s="1" t="s">
        <v>103</v>
      </c>
      <c r="AH248" s="14" t="s">
        <v>3265</v>
      </c>
      <c r="AI248" s="1" t="s">
        <v>169</v>
      </c>
      <c r="AJ248" s="14" t="s">
        <v>3265</v>
      </c>
      <c r="AK248" s="1" t="s">
        <v>170</v>
      </c>
      <c r="AL248" s="1" t="s">
        <v>106</v>
      </c>
      <c r="AM248" s="1" t="s">
        <v>171</v>
      </c>
      <c r="AN248" s="1" t="s">
        <v>106</v>
      </c>
      <c r="AO248" s="1" t="s">
        <v>106</v>
      </c>
      <c r="AP248" s="1" t="s">
        <v>172</v>
      </c>
      <c r="AQ248" s="1" t="e">
        <f>AE248=#REF!</f>
        <v>#REF!</v>
      </c>
      <c r="AR248" t="s">
        <v>3266</v>
      </c>
      <c r="AS248" s="1" t="str">
        <f>IFERROR(INDEX([1]Apollo!$C$2:$R$2344,MATCH($C248,[1]Apollo!$B$2:$B$2344,0),MATCH(AS$1,[1]Apollo!$C$1:$R$1,0)),"")</f>
        <v/>
      </c>
      <c r="AT248" s="1"/>
      <c r="AU248" s="1"/>
      <c r="AV248" t="s">
        <v>174</v>
      </c>
      <c r="AW248" s="1">
        <v>2200</v>
      </c>
      <c r="AX248" s="1"/>
      <c r="AY248" t="s">
        <v>114</v>
      </c>
      <c r="AZ248" t="s">
        <v>114</v>
      </c>
      <c r="BA248" s="23">
        <f>INDEX('[1]Glassdoor Scores'!C:C,MATCH($A248,'[1]Glassdoor Scores'!$A:$A,0))</f>
        <v>3.6</v>
      </c>
      <c r="BB248" t="str">
        <f>INDEX('[1]Glassdoor Scores'!B:B,MATCH($A248,'[1]Glassdoor Scores'!$A:$A,0))</f>
        <v>Lionsgate</v>
      </c>
      <c r="BC248">
        <f>INDEX('[1]Glassdoor Scores'!D:D,MATCH($A248,'[1]Glassdoor Scores'!$A:$A,0))</f>
        <v>380</v>
      </c>
      <c r="BD248">
        <f>INDEX('[1]Glassdoor Scores'!E:E,MATCH($A248,'[1]Glassdoor Scores'!$A:$A,0))</f>
        <v>3.2</v>
      </c>
      <c r="BE248">
        <f>INDEX('[1]Glassdoor Scores'!F:F,MATCH($A248,'[1]Glassdoor Scores'!$A:$A,0))</f>
        <v>3.2</v>
      </c>
      <c r="BF248" s="17">
        <f>INDEX('[1]Glassdoor Scores'!G:G,MATCH($A248,'[1]Glassdoor Scores'!$A:$A,0))</f>
        <v>3.5</v>
      </c>
      <c r="BG248" s="17">
        <f>INDEX('[1]Glassdoor Scores'!H:H,MATCH($A248,'[1]Glassdoor Scores'!$A:$A,0))</f>
        <v>0.7</v>
      </c>
      <c r="BH248" t="e">
        <f>BA248&lt;#REF!</f>
        <v>#REF!</v>
      </c>
      <c r="BI248" t="e">
        <f>BB248&gt;#REF!</f>
        <v>#REF!</v>
      </c>
      <c r="BJ248" t="e">
        <f>BC248&gt;#REF!</f>
        <v>#REF!</v>
      </c>
      <c r="BK248" t="e">
        <f>BD248&gt;#REF!</f>
        <v>#REF!</v>
      </c>
      <c r="BL248" t="e">
        <f>BE248&gt;#REF!</f>
        <v>#REF!</v>
      </c>
      <c r="BM248" t="e">
        <f>BF248&gt;#REF!</f>
        <v>#REF!</v>
      </c>
      <c r="BN248" t="s">
        <v>115</v>
      </c>
      <c r="BO248" s="1" t="s">
        <v>3267</v>
      </c>
      <c r="BP248">
        <v>3</v>
      </c>
      <c r="BQ248">
        <v>2</v>
      </c>
      <c r="BR248" s="1" t="s">
        <v>3268</v>
      </c>
      <c r="BS248" t="s">
        <v>3269</v>
      </c>
      <c r="BT248" s="1" t="s">
        <v>3270</v>
      </c>
      <c r="BU248" s="1">
        <v>185</v>
      </c>
      <c r="BV248" s="31">
        <v>0.3</v>
      </c>
      <c r="BW248" s="31">
        <v>0.6</v>
      </c>
      <c r="BX248" s="31">
        <v>0.05</v>
      </c>
      <c r="BY248" s="31">
        <v>0.05</v>
      </c>
      <c r="BZ248" s="1" t="s">
        <v>3271</v>
      </c>
      <c r="CA248" s="1" t="s">
        <v>3272</v>
      </c>
      <c r="CB248" s="1"/>
      <c r="CC248" s="1"/>
      <c r="CD248" s="1"/>
      <c r="CE248" s="1"/>
      <c r="CF248" s="1"/>
      <c r="CG248" s="1"/>
      <c r="CH248" s="1"/>
      <c r="CI248" s="1"/>
      <c r="CJ248" s="1"/>
      <c r="CK248" s="1"/>
      <c r="CL248" s="1"/>
      <c r="CM248" s="1"/>
      <c r="CN248" s="1"/>
      <c r="CO248" s="1"/>
      <c r="CP248" s="1"/>
      <c r="CQ248" s="17" t="e">
        <f>SUMIFS([1]Rubric!Y:Y,[1]Rubric!V:V,BN248,[1]Rubric!W:W,P248)</f>
        <v>#VALUE!</v>
      </c>
      <c r="CR248" s="17" t="e">
        <f>INDEX([1]Rubric!D:D,MATCH(BP248,[1]Rubric!#REF!,0))</f>
        <v>#REF!</v>
      </c>
      <c r="CS248" s="17" t="e">
        <f>INDEX([1]Rubric!E:E,MATCH(Q248,[1]Rubric!#REF!,0))</f>
        <v>#REF!</v>
      </c>
      <c r="CT248" s="18" t="e">
        <f>SUM(CQ248:CS248)*[1]Rubric!$A$3</f>
        <v>#VALUE!</v>
      </c>
    </row>
    <row r="249" spans="1:98" ht="409.5" x14ac:dyDescent="0.25">
      <c r="A249">
        <v>248</v>
      </c>
      <c r="B249" s="21" t="s">
        <v>3273</v>
      </c>
      <c r="C249" t="str">
        <f t="shared" si="17"/>
        <v>248 - HiBob</v>
      </c>
      <c r="D249">
        <v>0</v>
      </c>
      <c r="E249" t="s">
        <v>3274</v>
      </c>
      <c r="F249" s="1" t="s">
        <v>3275</v>
      </c>
      <c r="G249" s="1" t="str">
        <f>IFERROR(INDEX([1]Apollo!$C$2:$R$2344,MATCH($C249,[1]Apollo!$B$2:$B$2344,0),MATCH(G$1,[1]Apollo!$C$1:$R$1,0)),"")</f>
        <v/>
      </c>
      <c r="H249" s="1" t="s">
        <v>324</v>
      </c>
      <c r="I249" s="1" t="str">
        <f>IFERROR(INDEX([1]Apollo!$C$2:$R$2344,MATCH($C249,[1]Apollo!$B$2:$B$2344,0),MATCH(I$1,[1]Apollo!$C$1:$R$1,0)),"")</f>
        <v/>
      </c>
      <c r="J249" t="s">
        <v>565</v>
      </c>
      <c r="K249" s="1" t="str">
        <f>IFERROR(INDEX([1]Apollo!$C$2:$R$2344,MATCH($C249,[1]Apollo!$B$2:$B$2344,0),MATCH(K$1,[1]Apollo!$C$1:$R$1,0)),"")</f>
        <v/>
      </c>
      <c r="L249" s="1" t="str">
        <f>IFERROR(INDEX([1]Apollo!$C$2:$R$2344,MATCH($C249,[1]Apollo!$B$2:$B$2344,0),MATCH(L$1,[1]Apollo!$C$1:$R$1,0)),"")</f>
        <v/>
      </c>
      <c r="M249" s="1" t="s">
        <v>3276</v>
      </c>
      <c r="N249" s="1" t="s">
        <v>3277</v>
      </c>
      <c r="O249" s="1" t="str">
        <f>IFERROR(INDEX([1]Apollo!$C$2:$R$2344,MATCH($C249,[1]Apollo!$B$2:$B$2344,0),MATCH(O$1,[1]Apollo!$C$1:$R$1,0)),"")</f>
        <v/>
      </c>
      <c r="P249" s="1">
        <v>3</v>
      </c>
      <c r="Q249" s="1">
        <v>4</v>
      </c>
      <c r="R249">
        <v>815</v>
      </c>
      <c r="S249">
        <v>658</v>
      </c>
      <c r="T249" s="13">
        <v>42005</v>
      </c>
      <c r="U249" t="s">
        <v>188</v>
      </c>
      <c r="V249" s="1" t="str">
        <f>IFERROR(INDEX([1]Apollo!$C$2:$R$2344,MATCH($C249,[1]Apollo!$B$2:$B$2344,0),MATCH(V$1,[1]Apollo!$C$1:$R$1,0)),"")</f>
        <v/>
      </c>
      <c r="W249" t="s">
        <v>165</v>
      </c>
      <c r="X249" s="1" t="str">
        <f>IFERROR(INDEX([1]Apollo!$C$2:$R$2344,MATCH($C249,[1]Apollo!$B$2:$B$2344,0),MATCH(X$1,[1]Apollo!$C$1:$R$1,0)),"")</f>
        <v/>
      </c>
      <c r="Y249" s="1" t="str">
        <f>IFERROR(INDEX([1]Apollo!$C$2:$R$2344,MATCH($C249,[1]Apollo!$B$2:$B$2344,0),MATCH(Y$1,[1]Apollo!$C$1:$R$1,0)),"")</f>
        <v/>
      </c>
      <c r="Z249" s="1" t="str">
        <f>IFERROR(INDEX([1]Apollo!$C$2:$R$2344,MATCH($C249,[1]Apollo!$B$2:$B$2344,0),MATCH(Z$1,[1]Apollo!$C$1:$R$1,0)),"")</f>
        <v/>
      </c>
      <c r="AA249" s="1" t="str">
        <f>IFERROR(INDEX([1]Apollo!$C$2:$R$2344,MATCH($C249,[1]Apollo!$B$2:$B$2344,0),MATCH(AA$1,[1]Apollo!$C$1:$R$1,0)),"")</f>
        <v/>
      </c>
      <c r="AB249" s="1" t="str">
        <f>IFERROR(INDEX([1]Apollo!$C$2:$R$2344,MATCH($C249,[1]Apollo!$B$2:$B$2344,0),MATCH(AB$1,[1]Apollo!$C$1:$R$1,0)),"")</f>
        <v/>
      </c>
      <c r="AC249" t="s">
        <v>3278</v>
      </c>
      <c r="AD249" s="1" t="str">
        <f>IFERROR(INDEX([1]Apollo!$C$2:$R$2344,MATCH($C249,[1]Apollo!$B$2:$B$2344,0),MATCH(AD$1,[1]Apollo!$C$1:$R$1,0)),"")</f>
        <v/>
      </c>
      <c r="AE249" s="22" t="s">
        <v>3279</v>
      </c>
      <c r="AF249" s="1"/>
      <c r="AG249" s="1" t="s">
        <v>169</v>
      </c>
      <c r="AH249" s="1"/>
      <c r="AI249" s="1"/>
      <c r="AJ249" s="26" t="s">
        <v>3279</v>
      </c>
      <c r="AK249" t="s">
        <v>170</v>
      </c>
      <c r="AL249" t="s">
        <v>106</v>
      </c>
      <c r="AM249" s="1" t="s">
        <v>171</v>
      </c>
      <c r="AN249" s="1" t="s">
        <v>106</v>
      </c>
      <c r="AO249" t="s">
        <v>106</v>
      </c>
      <c r="AP249" t="s">
        <v>172</v>
      </c>
      <c r="AQ249" s="1" t="e">
        <f>AE249=#REF!</f>
        <v>#REF!</v>
      </c>
      <c r="AR249" t="s">
        <v>3280</v>
      </c>
      <c r="AS249" s="1" t="str">
        <f>IFERROR(INDEX([1]Apollo!$C$2:$R$2344,MATCH($C249,[1]Apollo!$B$2:$B$2344,0),MATCH(AS$1,[1]Apollo!$C$1:$R$1,0)),"")</f>
        <v/>
      </c>
      <c r="AT249" s="1"/>
      <c r="AU249" s="1"/>
      <c r="AV249" t="s">
        <v>174</v>
      </c>
      <c r="AW249" s="1">
        <v>1100</v>
      </c>
      <c r="AX249" s="1"/>
      <c r="AY249" t="s">
        <v>114</v>
      </c>
      <c r="AZ249" t="s">
        <v>113</v>
      </c>
      <c r="BA249" s="23">
        <f>INDEX('[1]Glassdoor Scores'!C:C,MATCH($A249,'[1]Glassdoor Scores'!$A:$A,0))</f>
        <v>4.2</v>
      </c>
      <c r="BB249" t="str">
        <f>INDEX('[1]Glassdoor Scores'!B:B,MATCH($A249,'[1]Glassdoor Scores'!$A:$A,0))</f>
        <v>Udemy</v>
      </c>
      <c r="BC249">
        <f>INDEX('[1]Glassdoor Scores'!D:D,MATCH($A249,'[1]Glassdoor Scores'!$A:$A,0))</f>
        <v>750</v>
      </c>
      <c r="BD249">
        <f>INDEX('[1]Glassdoor Scores'!E:E,MATCH($A249,'[1]Glassdoor Scores'!$A:$A,0))</f>
        <v>4.0999999999999996</v>
      </c>
      <c r="BE249">
        <f>INDEX('[1]Glassdoor Scores'!F:F,MATCH($A249,'[1]Glassdoor Scores'!$A:$A,0))</f>
        <v>4</v>
      </c>
      <c r="BF249" s="17">
        <f>INDEX('[1]Glassdoor Scores'!G:G,MATCH($A249,'[1]Glassdoor Scores'!$A:$A,0))</f>
        <v>4.3</v>
      </c>
      <c r="BG249" s="17">
        <f>INDEX('[1]Glassdoor Scores'!H:H,MATCH($A249,'[1]Glassdoor Scores'!$A:$A,0))</f>
        <v>0.9</v>
      </c>
      <c r="BH249" t="e">
        <f>BA249&lt;#REF!</f>
        <v>#REF!</v>
      </c>
      <c r="BI249" t="e">
        <f>BB249&gt;#REF!</f>
        <v>#REF!</v>
      </c>
      <c r="BJ249" t="e">
        <f>BC249&gt;#REF!</f>
        <v>#REF!</v>
      </c>
      <c r="BK249" t="e">
        <f>BD249&gt;#REF!</f>
        <v>#REF!</v>
      </c>
      <c r="BL249" t="e">
        <f>BE249&gt;#REF!</f>
        <v>#REF!</v>
      </c>
      <c r="BM249" t="e">
        <f>BF249&gt;#REF!</f>
        <v>#REF!</v>
      </c>
      <c r="BN249" t="s">
        <v>115</v>
      </c>
      <c r="BO249" s="1" t="s">
        <v>3281</v>
      </c>
      <c r="BP249">
        <v>3</v>
      </c>
      <c r="BQ249">
        <v>3</v>
      </c>
      <c r="BR249" s="1" t="s">
        <v>3282</v>
      </c>
      <c r="BS249" t="s">
        <v>3283</v>
      </c>
      <c r="BT249" s="1" t="s">
        <v>3284</v>
      </c>
      <c r="BU249" s="1">
        <v>105</v>
      </c>
      <c r="BV249" s="31">
        <v>0.1</v>
      </c>
      <c r="BW249" s="31">
        <v>0.8</v>
      </c>
      <c r="BX249" s="31">
        <v>0.05</v>
      </c>
      <c r="BY249" s="31">
        <v>0.05</v>
      </c>
      <c r="BZ249" s="1" t="s">
        <v>3285</v>
      </c>
      <c r="CA249" s="1" t="s">
        <v>3286</v>
      </c>
      <c r="CB249" s="1"/>
      <c r="CC249" s="1"/>
      <c r="CD249" s="1"/>
      <c r="CE249" s="1"/>
      <c r="CF249" s="1"/>
      <c r="CG249" s="1"/>
      <c r="CH249" s="1"/>
      <c r="CI249" s="1"/>
      <c r="CJ249" s="1"/>
      <c r="CK249" s="1"/>
      <c r="CL249" s="1"/>
      <c r="CM249" s="1"/>
      <c r="CN249" s="1"/>
      <c r="CO249" s="1"/>
      <c r="CP249" s="1"/>
      <c r="CQ249" s="17" t="e">
        <f>SUMIFS([1]Rubric!Y:Y,[1]Rubric!V:V,BN249,[1]Rubric!W:W,P249)</f>
        <v>#VALUE!</v>
      </c>
      <c r="CR249" s="17" t="e">
        <f>INDEX([1]Rubric!D:D,MATCH(BP249,[1]Rubric!#REF!,0))</f>
        <v>#REF!</v>
      </c>
      <c r="CS249" s="17" t="e">
        <f>INDEX([1]Rubric!E:E,MATCH(Q249,[1]Rubric!#REF!,0))</f>
        <v>#REF!</v>
      </c>
      <c r="CT249" s="18" t="e">
        <f>SUM(CQ249:CS249)*[1]Rubric!$A$3</f>
        <v>#VALUE!</v>
      </c>
    </row>
    <row r="250" spans="1:98" ht="409.5" x14ac:dyDescent="0.25">
      <c r="A250">
        <v>249</v>
      </c>
      <c r="B250" s="21" t="s">
        <v>3287</v>
      </c>
      <c r="C250" t="str">
        <f t="shared" si="17"/>
        <v>249 - O.C. Tanner</v>
      </c>
      <c r="D250">
        <v>0</v>
      </c>
      <c r="E250" t="s">
        <v>3288</v>
      </c>
      <c r="F250" s="1" t="s">
        <v>3289</v>
      </c>
      <c r="G250" s="1" t="str">
        <f>IFERROR(INDEX([1]Apollo!$C$2:$R$2344,MATCH($C250,[1]Apollo!$B$2:$B$2344,0),MATCH(G$1,[1]Apollo!$C$1:$R$1,0)),"")</f>
        <v/>
      </c>
      <c r="H250" s="1"/>
      <c r="I250" s="1" t="str">
        <f>IFERROR(INDEX([1]Apollo!$C$2:$R$2344,MATCH($C250,[1]Apollo!$B$2:$B$2344,0),MATCH(I$1,[1]Apollo!$C$1:$R$1,0)),"")</f>
        <v/>
      </c>
      <c r="J250" t="s">
        <v>2047</v>
      </c>
      <c r="K250" s="1" t="str">
        <f>IFERROR(INDEX([1]Apollo!$C$2:$R$2344,MATCH($C250,[1]Apollo!$B$2:$B$2344,0),MATCH(K$1,[1]Apollo!$C$1:$R$1,0)),"")</f>
        <v/>
      </c>
      <c r="L250" s="1" t="str">
        <f>IFERROR(INDEX([1]Apollo!$C$2:$R$2344,MATCH($C250,[1]Apollo!$B$2:$B$2344,0),MATCH(L$1,[1]Apollo!$C$1:$R$1,0)),"")</f>
        <v/>
      </c>
      <c r="M250" s="1" t="s">
        <v>3290</v>
      </c>
      <c r="N250" s="1" t="s">
        <v>3291</v>
      </c>
      <c r="O250" s="1" t="str">
        <f>IFERROR(INDEX([1]Apollo!$C$2:$R$2344,MATCH($C250,[1]Apollo!$B$2:$B$2344,0),MATCH(O$1,[1]Apollo!$C$1:$R$1,0)),"")</f>
        <v/>
      </c>
      <c r="P250" s="1">
        <v>4.5</v>
      </c>
      <c r="Q250" s="1">
        <v>3</v>
      </c>
      <c r="R250" s="12">
        <v>225429</v>
      </c>
      <c r="S250" s="12">
        <v>213491</v>
      </c>
      <c r="T250" s="13">
        <v>9863</v>
      </c>
      <c r="U250" t="s">
        <v>188</v>
      </c>
      <c r="V250" s="1" t="str">
        <f>IFERROR(INDEX([1]Apollo!$C$2:$R$2344,MATCH($C250,[1]Apollo!$B$2:$B$2344,0),MATCH(V$1,[1]Apollo!$C$1:$R$1,0)),"")</f>
        <v/>
      </c>
      <c r="W250" t="s">
        <v>165</v>
      </c>
      <c r="X250" s="1" t="str">
        <f>IFERROR(INDEX([1]Apollo!$C$2:$R$2344,MATCH($C250,[1]Apollo!$B$2:$B$2344,0),MATCH(X$1,[1]Apollo!$C$1:$R$1,0)),"")</f>
        <v/>
      </c>
      <c r="Y250" s="1" t="str">
        <f>IFERROR(INDEX([1]Apollo!$C$2:$R$2344,MATCH($C250,[1]Apollo!$B$2:$B$2344,0),MATCH(Y$1,[1]Apollo!$C$1:$R$1,0)),"")</f>
        <v/>
      </c>
      <c r="Z250" s="1" t="str">
        <f>IFERROR(INDEX([1]Apollo!$C$2:$R$2344,MATCH($C250,[1]Apollo!$B$2:$B$2344,0),MATCH(Z$1,[1]Apollo!$C$1:$R$1,0)),"")</f>
        <v/>
      </c>
      <c r="AA250" s="1" t="str">
        <f>IFERROR(INDEX([1]Apollo!$C$2:$R$2344,MATCH($C250,[1]Apollo!$B$2:$B$2344,0),MATCH(AA$1,[1]Apollo!$C$1:$R$1,0)),"")</f>
        <v/>
      </c>
      <c r="AB250" s="1" t="str">
        <f>IFERROR(INDEX([1]Apollo!$C$2:$R$2344,MATCH($C250,[1]Apollo!$B$2:$B$2344,0),MATCH(AB$1,[1]Apollo!$C$1:$R$1,0)),"")</f>
        <v/>
      </c>
      <c r="AC250" t="s">
        <v>3292</v>
      </c>
      <c r="AD250" s="1" t="str">
        <f>IFERROR(INDEX([1]Apollo!$C$2:$R$2344,MATCH($C250,[1]Apollo!$B$2:$B$2344,0),MATCH(AD$1,[1]Apollo!$C$1:$R$1,0)),"")</f>
        <v/>
      </c>
      <c r="AE250" s="22" t="s">
        <v>3293</v>
      </c>
      <c r="AF250" s="1" t="s">
        <v>1658</v>
      </c>
      <c r="AG250" s="1" t="s">
        <v>103</v>
      </c>
      <c r="AH250" s="1"/>
      <c r="AI250" s="1"/>
      <c r="AJ250" s="14" t="s">
        <v>3294</v>
      </c>
      <c r="AK250" s="1" t="s">
        <v>149</v>
      </c>
      <c r="AL250" s="1" t="s">
        <v>203</v>
      </c>
      <c r="AM250" s="1" t="s">
        <v>151</v>
      </c>
      <c r="AN250" s="1" t="s">
        <v>106</v>
      </c>
      <c r="AO250" s="1" t="s">
        <v>279</v>
      </c>
      <c r="AP250" s="1" t="s">
        <v>219</v>
      </c>
      <c r="AQ250" s="1" t="e">
        <f>AE250=#REF!</f>
        <v>#REF!</v>
      </c>
      <c r="AR250" t="s">
        <v>3295</v>
      </c>
      <c r="AS250" s="1" t="str">
        <f>IFERROR(INDEX([1]Apollo!$C$2:$R$2344,MATCH($C250,[1]Apollo!$B$2:$B$2344,0),MATCH(AS$1,[1]Apollo!$C$1:$R$1,0)),"")</f>
        <v/>
      </c>
      <c r="AT250" s="1"/>
      <c r="AU250" s="1"/>
      <c r="AV250" t="s">
        <v>174</v>
      </c>
      <c r="AW250" s="1">
        <v>1600</v>
      </c>
      <c r="AX250" s="1"/>
      <c r="AY250" t="s">
        <v>114</v>
      </c>
      <c r="AZ250" t="s">
        <v>113</v>
      </c>
      <c r="BA250" s="23">
        <f>INDEX('[1]Glassdoor Scores'!C:C,MATCH($A250,'[1]Glassdoor Scores'!$A:$A,0))</f>
        <v>3.9</v>
      </c>
      <c r="BB250" t="str">
        <f>INDEX('[1]Glassdoor Scores'!B:B,MATCH($A250,'[1]Glassdoor Scores'!$A:$A,0))</f>
        <v>Tinder</v>
      </c>
      <c r="BC250">
        <f>INDEX('[1]Glassdoor Scores'!D:D,MATCH($A250,'[1]Glassdoor Scores'!$A:$A,0))</f>
        <v>210</v>
      </c>
      <c r="BD250">
        <f>INDEX('[1]Glassdoor Scores'!E:E,MATCH($A250,'[1]Glassdoor Scores'!$A:$A,0))</f>
        <v>3.6</v>
      </c>
      <c r="BE250">
        <f>INDEX('[1]Glassdoor Scores'!F:F,MATCH($A250,'[1]Glassdoor Scores'!$A:$A,0))</f>
        <v>3.5</v>
      </c>
      <c r="BF250" s="17">
        <f>INDEX('[1]Glassdoor Scores'!G:G,MATCH($A250,'[1]Glassdoor Scores'!$A:$A,0))</f>
        <v>3.8</v>
      </c>
      <c r="BG250" s="17">
        <f>INDEX('[1]Glassdoor Scores'!H:H,MATCH($A250,'[1]Glassdoor Scores'!$A:$A,0))</f>
        <v>0.76</v>
      </c>
      <c r="BH250" t="e">
        <f>BA250&lt;#REF!</f>
        <v>#REF!</v>
      </c>
      <c r="BI250" t="e">
        <f>BB250&gt;#REF!</f>
        <v>#REF!</v>
      </c>
      <c r="BJ250" t="e">
        <f>BC250&gt;#REF!</f>
        <v>#REF!</v>
      </c>
      <c r="BK250" t="e">
        <f>BD250&gt;#REF!</f>
        <v>#REF!</v>
      </c>
      <c r="BL250" t="e">
        <f>BE250&gt;#REF!</f>
        <v>#REF!</v>
      </c>
      <c r="BM250" t="e">
        <f>BF250&gt;#REF!</f>
        <v>#REF!</v>
      </c>
      <c r="BN250" t="s">
        <v>175</v>
      </c>
      <c r="BO250" s="1" t="s">
        <v>3296</v>
      </c>
      <c r="BP250">
        <v>3</v>
      </c>
      <c r="BQ250">
        <v>2</v>
      </c>
      <c r="BR250" s="1" t="s">
        <v>3297</v>
      </c>
      <c r="BS250" t="s">
        <v>3298</v>
      </c>
      <c r="BT250" s="1" t="s">
        <v>3299</v>
      </c>
      <c r="BU250" s="1">
        <v>130</v>
      </c>
      <c r="BV250" s="31">
        <v>0.15</v>
      </c>
      <c r="BW250" s="31">
        <v>0.7</v>
      </c>
      <c r="BX250" s="31">
        <v>0.15</v>
      </c>
      <c r="BY250" s="31">
        <v>0</v>
      </c>
      <c r="BZ250" s="1" t="s">
        <v>3300</v>
      </c>
      <c r="CA250" s="1" t="s">
        <v>3301</v>
      </c>
      <c r="CB250" s="1"/>
      <c r="CC250" s="1"/>
      <c r="CD250" s="1"/>
      <c r="CE250" s="1"/>
      <c r="CF250" s="1"/>
      <c r="CG250" s="1"/>
      <c r="CH250" s="1"/>
      <c r="CI250" s="1"/>
      <c r="CJ250" s="1"/>
      <c r="CK250" s="1"/>
      <c r="CL250" s="1"/>
      <c r="CM250" s="1"/>
      <c r="CN250" s="1"/>
      <c r="CO250" s="1"/>
      <c r="CP250" s="1"/>
      <c r="CQ250" s="17" t="e">
        <f>SUMIFS([1]Rubric!Y:Y,[1]Rubric!V:V,BN250,[1]Rubric!W:W,P250)</f>
        <v>#VALUE!</v>
      </c>
      <c r="CR250" s="17" t="e">
        <f>INDEX([1]Rubric!D:D,MATCH(BP250,[1]Rubric!#REF!,0))</f>
        <v>#REF!</v>
      </c>
      <c r="CS250" s="17" t="e">
        <f>INDEX([1]Rubric!E:E,MATCH(Q250,[1]Rubric!#REF!,0))</f>
        <v>#REF!</v>
      </c>
      <c r="CT250" s="18" t="e">
        <f>SUM(CQ250:CS250)*[1]Rubric!$A$3</f>
        <v>#VALUE!</v>
      </c>
    </row>
    <row r="251" spans="1:98" ht="409.5" x14ac:dyDescent="0.25">
      <c r="A251">
        <v>250</v>
      </c>
      <c r="B251" t="s">
        <v>3302</v>
      </c>
      <c r="C251" t="str">
        <f t="shared" si="17"/>
        <v>250 - ServiceNow</v>
      </c>
      <c r="D251">
        <v>0</v>
      </c>
      <c r="E251" t="s">
        <v>3303</v>
      </c>
      <c r="F251" s="1" t="s">
        <v>3304</v>
      </c>
      <c r="G251" s="1" t="str">
        <f>IFERROR(INDEX([1]Apollo!$C$2:$R$2344,MATCH($C251,[1]Apollo!$B$2:$B$2344,0),MATCH(G$1,[1]Apollo!$C$1:$R$1,0)),"")</f>
        <v/>
      </c>
      <c r="H251" s="1" t="s">
        <v>3305</v>
      </c>
      <c r="I251" s="1" t="str">
        <f>IFERROR(INDEX([1]Apollo!$C$2:$R$2344,MATCH($C251,[1]Apollo!$B$2:$B$2344,0),MATCH(I$1,[1]Apollo!$C$1:$R$1,0)),"")</f>
        <v/>
      </c>
      <c r="J251" t="s">
        <v>305</v>
      </c>
      <c r="K251" s="1" t="str">
        <f>IFERROR(INDEX([1]Apollo!$C$2:$R$2344,MATCH($C251,[1]Apollo!$B$2:$B$2344,0),MATCH(K$1,[1]Apollo!$C$1:$R$1,0)),"")</f>
        <v/>
      </c>
      <c r="L251" s="1" t="str">
        <f>IFERROR(INDEX([1]Apollo!$C$2:$R$2344,MATCH($C251,[1]Apollo!$B$2:$B$2344,0),MATCH(L$1,[1]Apollo!$C$1:$R$1,0)),"")</f>
        <v/>
      </c>
      <c r="M251" s="1" t="s">
        <v>3306</v>
      </c>
      <c r="N251" s="1" t="s">
        <v>3307</v>
      </c>
      <c r="O251" s="1" t="str">
        <f>IFERROR(INDEX([1]Apollo!$C$2:$R$2344,MATCH($C251,[1]Apollo!$B$2:$B$2344,0),MATCH(O$1,[1]Apollo!$C$1:$R$1,0)),"")</f>
        <v/>
      </c>
      <c r="P251" s="1">
        <v>3</v>
      </c>
      <c r="Q251" s="1">
        <v>4</v>
      </c>
      <c r="R251">
        <v>533</v>
      </c>
      <c r="S251">
        <v>430</v>
      </c>
      <c r="T251" s="13">
        <v>37987</v>
      </c>
      <c r="U251" t="s">
        <v>188</v>
      </c>
      <c r="V251" s="1" t="str">
        <f>IFERROR(INDEX([1]Apollo!$C$2:$R$2344,MATCH($C251,[1]Apollo!$B$2:$B$2344,0),MATCH(V$1,[1]Apollo!$C$1:$R$1,0)),"")</f>
        <v/>
      </c>
      <c r="W251" t="s">
        <v>127</v>
      </c>
      <c r="X251" s="1" t="str">
        <f>IFERROR(INDEX([1]Apollo!$C$2:$R$2344,MATCH($C251,[1]Apollo!$B$2:$B$2344,0),MATCH(X$1,[1]Apollo!$C$1:$R$1,0)),"")</f>
        <v/>
      </c>
      <c r="Y251" s="1" t="str">
        <f>IFERROR(INDEX([1]Apollo!$C$2:$R$2344,MATCH($C251,[1]Apollo!$B$2:$B$2344,0),MATCH(Y$1,[1]Apollo!$C$1:$R$1,0)),"")</f>
        <v/>
      </c>
      <c r="Z251" s="1" t="str">
        <f>IFERROR(INDEX([1]Apollo!$C$2:$R$2344,MATCH($C251,[1]Apollo!$B$2:$B$2344,0),MATCH(Z$1,[1]Apollo!$C$1:$R$1,0)),"")</f>
        <v/>
      </c>
      <c r="AA251" s="1" t="str">
        <f>IFERROR(INDEX([1]Apollo!$C$2:$R$2344,MATCH($C251,[1]Apollo!$B$2:$B$2344,0),MATCH(AA$1,[1]Apollo!$C$1:$R$1,0)),"")</f>
        <v/>
      </c>
      <c r="AB251" s="1" t="str">
        <f>IFERROR(INDEX([1]Apollo!$C$2:$R$2344,MATCH($C251,[1]Apollo!$B$2:$B$2344,0),MATCH(AB$1,[1]Apollo!$C$1:$R$1,0)),"")</f>
        <v/>
      </c>
      <c r="AC251" t="s">
        <v>3308</v>
      </c>
      <c r="AD251" s="1" t="str">
        <f>IFERROR(INDEX([1]Apollo!$C$2:$R$2344,MATCH($C251,[1]Apollo!$B$2:$B$2344,0),MATCH(AD$1,[1]Apollo!$C$1:$R$1,0)),"")</f>
        <v/>
      </c>
      <c r="AE251" s="14" t="s">
        <v>3309</v>
      </c>
      <c r="AF251" s="1"/>
      <c r="AG251" s="1" t="s">
        <v>1447</v>
      </c>
      <c r="AH251" s="1"/>
      <c r="AI251" s="1"/>
      <c r="AJ251" s="14" t="s">
        <v>3310</v>
      </c>
      <c r="AK251" s="1" t="s">
        <v>3311</v>
      </c>
      <c r="AL251" s="1" t="s">
        <v>106</v>
      </c>
      <c r="AM251" s="1" t="s">
        <v>1461</v>
      </c>
      <c r="AN251" s="1" t="s">
        <v>360</v>
      </c>
      <c r="AO251" s="1" t="s">
        <v>2878</v>
      </c>
      <c r="AP251" s="1" t="s">
        <v>3312</v>
      </c>
      <c r="AQ251" s="1" t="e">
        <f>AE251=#REF!</f>
        <v>#REF!</v>
      </c>
      <c r="AR251" t="s">
        <v>3313</v>
      </c>
      <c r="AS251" s="1" t="str">
        <f>IFERROR(INDEX([1]Apollo!$C$2:$R$2344,MATCH($C251,[1]Apollo!$B$2:$B$2344,0),MATCH(AS$1,[1]Apollo!$C$1:$R$1,0)),"")</f>
        <v/>
      </c>
      <c r="AT251" s="1"/>
      <c r="AU251" s="1"/>
      <c r="AV251" t="s">
        <v>137</v>
      </c>
      <c r="AW251" s="1" t="str">
        <f>IFERROR(INDEX([1]Apollo!$C$2:$R$2344,MATCH($C251,[1]Apollo!$B$2:$B$2344,0),MATCH(AW$1,[1]Apollo!$C$1:$R$1,0)),"")</f>
        <v/>
      </c>
      <c r="AX251" s="1"/>
      <c r="AY251" t="s">
        <v>113</v>
      </c>
      <c r="AZ251" t="s">
        <v>113</v>
      </c>
      <c r="BA251" s="4">
        <f>INDEX('[1]Glassdoor Scores'!C:C,MATCH($A251,'[1]Glassdoor Scores'!$A:$A,0))</f>
        <v>3.9</v>
      </c>
      <c r="BB251" t="str">
        <f>INDEX('[1]Glassdoor Scores'!B:B,MATCH($A251,'[1]Glassdoor Scores'!$A:$A,0))</f>
        <v>Zenoti</v>
      </c>
      <c r="BC251">
        <f>INDEX('[1]Glassdoor Scores'!D:D,MATCH($A251,'[1]Glassdoor Scores'!$A:$A,0))</f>
        <v>620</v>
      </c>
      <c r="BD251">
        <f>INDEX('[1]Glassdoor Scores'!E:E,MATCH($A251,'[1]Glassdoor Scores'!$A:$A,0))</f>
        <v>3.5</v>
      </c>
      <c r="BE251">
        <f>INDEX('[1]Glassdoor Scores'!F:F,MATCH($A251,'[1]Glassdoor Scores'!$A:$A,0))</f>
        <v>3.7</v>
      </c>
      <c r="BF251" s="5">
        <f>INDEX('[1]Glassdoor Scores'!G:G,MATCH($A251,'[1]Glassdoor Scores'!$A:$A,0))</f>
        <v>3.9</v>
      </c>
      <c r="BG251" s="5">
        <f>INDEX('[1]Glassdoor Scores'!H:H,MATCH($A251,'[1]Glassdoor Scores'!$A:$A,0))</f>
        <v>0.85</v>
      </c>
      <c r="BH251" t="e">
        <f>BA251&lt;#REF!</f>
        <v>#REF!</v>
      </c>
      <c r="BI251" t="e">
        <f>BB251&gt;#REF!</f>
        <v>#REF!</v>
      </c>
      <c r="BJ251" t="e">
        <f>BC251&gt;#REF!</f>
        <v>#REF!</v>
      </c>
      <c r="BK251" t="e">
        <f>BD251&gt;#REF!</f>
        <v>#REF!</v>
      </c>
      <c r="BL251" t="e">
        <f>BE251&gt;#REF!</f>
        <v>#REF!</v>
      </c>
      <c r="BM251" t="e">
        <f>BF251&gt;#REF!</f>
        <v>#REF!</v>
      </c>
      <c r="BN251" t="s">
        <v>115</v>
      </c>
      <c r="BO251" s="1" t="s">
        <v>3314</v>
      </c>
      <c r="BP251">
        <v>3</v>
      </c>
      <c r="BQ251">
        <v>3</v>
      </c>
      <c r="BR251" s="1" t="s">
        <v>3315</v>
      </c>
      <c r="BS251" t="s">
        <v>3316</v>
      </c>
      <c r="BT251" s="1" t="s">
        <v>3317</v>
      </c>
      <c r="BU251" s="1">
        <v>300</v>
      </c>
      <c r="BV251" s="6">
        <v>0.15</v>
      </c>
      <c r="BW251" s="6">
        <v>0.75</v>
      </c>
      <c r="BX251" s="6">
        <v>0.05</v>
      </c>
      <c r="BY251" s="6">
        <v>0.05</v>
      </c>
      <c r="BZ251" s="1" t="s">
        <v>3318</v>
      </c>
      <c r="CA251" s="1" t="s">
        <v>3319</v>
      </c>
      <c r="CB251" s="1"/>
      <c r="CC251" s="1"/>
      <c r="CD251" s="1"/>
      <c r="CE251" s="1"/>
      <c r="CF251" s="1"/>
      <c r="CG251" s="1"/>
      <c r="CH251" s="1"/>
      <c r="CI251" s="1"/>
      <c r="CJ251" s="1"/>
      <c r="CK251" s="1"/>
      <c r="CL251" s="1"/>
      <c r="CM251" s="1"/>
      <c r="CN251" s="1"/>
      <c r="CO251" s="1"/>
      <c r="CP251" s="1"/>
      <c r="CQ251" s="17" t="e">
        <f>SUMIFS([1]Rubric!Y:Y,[1]Rubric!V:V,BN251,[1]Rubric!W:W,P251)</f>
        <v>#VALUE!</v>
      </c>
      <c r="CR251" s="5" t="e">
        <f>INDEX([1]Rubric!D:D,MATCH(BP251,[1]Rubric!#REF!,0))</f>
        <v>#REF!</v>
      </c>
      <c r="CS251" s="5" t="e">
        <f>INDEX([1]Rubric!E:E,MATCH(Q251,[1]Rubric!#REF!,0))</f>
        <v>#REF!</v>
      </c>
      <c r="CT251" s="18" t="e">
        <f>SUM(CQ251:CS251)*[1]Rubric!$A$3</f>
        <v>#VALUE!</v>
      </c>
    </row>
    <row r="252" spans="1:98" ht="409.5" x14ac:dyDescent="0.25">
      <c r="A252">
        <v>251</v>
      </c>
      <c r="B252" s="21" t="s">
        <v>3320</v>
      </c>
      <c r="C252" t="str">
        <f t="shared" si="17"/>
        <v>251 - Dataiku</v>
      </c>
      <c r="D252">
        <v>0</v>
      </c>
      <c r="E252" t="s">
        <v>3321</v>
      </c>
      <c r="F252" s="1" t="s">
        <v>3322</v>
      </c>
      <c r="G252" s="1" t="str">
        <f>IFERROR(INDEX([1]Apollo!$C$2:$R$2344,MATCH($C252,[1]Apollo!$B$2:$B$2344,0),MATCH(G$1,[1]Apollo!$C$1:$R$1,0)),"")</f>
        <v/>
      </c>
      <c r="H252" s="1"/>
      <c r="I252" s="1" t="str">
        <f>IFERROR(INDEX([1]Apollo!$C$2:$R$2344,MATCH($C252,[1]Apollo!$B$2:$B$2344,0),MATCH(I$1,[1]Apollo!$C$1:$R$1,0)),"")</f>
        <v/>
      </c>
      <c r="J252" t="s">
        <v>565</v>
      </c>
      <c r="K252" s="1" t="str">
        <f>IFERROR(INDEX([1]Apollo!$C$2:$R$2344,MATCH($C252,[1]Apollo!$B$2:$B$2344,0),MATCH(K$1,[1]Apollo!$C$1:$R$1,0)),"")</f>
        <v/>
      </c>
      <c r="L252" s="1" t="str">
        <f>IFERROR(INDEX([1]Apollo!$C$2:$R$2344,MATCH($C252,[1]Apollo!$B$2:$B$2344,0),MATCH(L$1,[1]Apollo!$C$1:$R$1,0)),"")</f>
        <v/>
      </c>
      <c r="M252" s="1" t="s">
        <v>3323</v>
      </c>
      <c r="N252" s="1" t="s">
        <v>3324</v>
      </c>
      <c r="O252" s="1" t="str">
        <f>IFERROR(INDEX([1]Apollo!$C$2:$R$2344,MATCH($C252,[1]Apollo!$B$2:$B$2344,0),MATCH(O$1,[1]Apollo!$C$1:$R$1,0)),"")</f>
        <v/>
      </c>
      <c r="P252" s="1">
        <v>4</v>
      </c>
      <c r="Q252" s="1">
        <v>4</v>
      </c>
      <c r="R252">
        <v>589</v>
      </c>
      <c r="S252">
        <v>471</v>
      </c>
      <c r="T252" s="13">
        <v>41318</v>
      </c>
      <c r="U252" t="s">
        <v>99</v>
      </c>
      <c r="V252" s="1" t="str">
        <f>IFERROR(INDEX([1]Apollo!$C$2:$R$2344,MATCH($C252,[1]Apollo!$B$2:$B$2344,0),MATCH(V$1,[1]Apollo!$C$1:$R$1,0)),"")</f>
        <v/>
      </c>
      <c r="W252" t="s">
        <v>165</v>
      </c>
      <c r="X252" s="1" t="str">
        <f>IFERROR(INDEX([1]Apollo!$C$2:$R$2344,MATCH($C252,[1]Apollo!$B$2:$B$2344,0),MATCH(X$1,[1]Apollo!$C$1:$R$1,0)),"")</f>
        <v/>
      </c>
      <c r="Y252" s="1" t="str">
        <f>IFERROR(INDEX([1]Apollo!$C$2:$R$2344,MATCH($C252,[1]Apollo!$B$2:$B$2344,0),MATCH(Y$1,[1]Apollo!$C$1:$R$1,0)),"")</f>
        <v/>
      </c>
      <c r="Z252" s="1" t="str">
        <f>IFERROR(INDEX([1]Apollo!$C$2:$R$2344,MATCH($C252,[1]Apollo!$B$2:$B$2344,0),MATCH(Z$1,[1]Apollo!$C$1:$R$1,0)),"")</f>
        <v/>
      </c>
      <c r="AA252" s="1" t="str">
        <f>IFERROR(INDEX([1]Apollo!$C$2:$R$2344,MATCH($C252,[1]Apollo!$B$2:$B$2344,0),MATCH(AA$1,[1]Apollo!$C$1:$R$1,0)),"")</f>
        <v/>
      </c>
      <c r="AB252" s="1" t="str">
        <f>IFERROR(INDEX([1]Apollo!$C$2:$R$2344,MATCH($C252,[1]Apollo!$B$2:$B$2344,0),MATCH(AB$1,[1]Apollo!$C$1:$R$1,0)),"")</f>
        <v/>
      </c>
      <c r="AC252" t="s">
        <v>3325</v>
      </c>
      <c r="AD252" s="1" t="str">
        <f>IFERROR(INDEX([1]Apollo!$C$2:$R$2344,MATCH($C252,[1]Apollo!$B$2:$B$2344,0),MATCH(AD$1,[1]Apollo!$C$1:$R$1,0)),"")</f>
        <v/>
      </c>
      <c r="AE252" s="14" t="s">
        <v>3326</v>
      </c>
      <c r="AF252" s="1"/>
      <c r="AG252" s="1" t="s">
        <v>103</v>
      </c>
      <c r="AH252" s="1"/>
      <c r="AI252" s="1"/>
      <c r="AJ252" s="14" t="s">
        <v>3327</v>
      </c>
      <c r="AK252" s="1" t="s">
        <v>170</v>
      </c>
      <c r="AL252" s="1" t="s">
        <v>235</v>
      </c>
      <c r="AM252" s="1" t="s">
        <v>235</v>
      </c>
      <c r="AN252" s="1" t="s">
        <v>106</v>
      </c>
      <c r="AO252" s="1" t="s">
        <v>106</v>
      </c>
      <c r="AP252" s="1" t="s">
        <v>172</v>
      </c>
      <c r="AQ252" s="1" t="e">
        <f>AE252=#REF!</f>
        <v>#REF!</v>
      </c>
      <c r="AR252" t="s">
        <v>3328</v>
      </c>
      <c r="AS252" s="1" t="str">
        <f>IFERROR(INDEX([1]Apollo!$C$2:$R$2344,MATCH($C252,[1]Apollo!$B$2:$B$2344,0),MATCH(AS$1,[1]Apollo!$C$1:$R$1,0)),"")</f>
        <v/>
      </c>
      <c r="AT252" s="1"/>
      <c r="AU252" s="1"/>
      <c r="AV252" t="s">
        <v>174</v>
      </c>
      <c r="AW252" s="1">
        <v>1250</v>
      </c>
      <c r="AX252" s="1"/>
      <c r="AY252" t="s">
        <v>114</v>
      </c>
      <c r="AZ252" t="s">
        <v>113</v>
      </c>
      <c r="BA252" s="23">
        <f>INDEX('[1]Glassdoor Scores'!C:C,MATCH($A252,'[1]Glassdoor Scores'!$A:$A,0))</f>
        <v>3.8</v>
      </c>
      <c r="BB252" t="str">
        <f>INDEX('[1]Glassdoor Scores'!B:B,MATCH($A252,'[1]Glassdoor Scores'!$A:$A,0))</f>
        <v>GE Healthcare</v>
      </c>
      <c r="BC252">
        <f>INDEX('[1]Glassdoor Scores'!D:D,MATCH($A252,'[1]Glassdoor Scores'!$A:$A,0))</f>
        <v>11000</v>
      </c>
      <c r="BD252">
        <f>INDEX('[1]Glassdoor Scores'!E:E,MATCH($A252,'[1]Glassdoor Scores'!$A:$A,0))</f>
        <v>3.6</v>
      </c>
      <c r="BE252">
        <f>INDEX('[1]Glassdoor Scores'!F:F,MATCH($A252,'[1]Glassdoor Scores'!$A:$A,0))</f>
        <v>3.3</v>
      </c>
      <c r="BF252" s="17">
        <f>INDEX('[1]Glassdoor Scores'!G:G,MATCH($A252,'[1]Glassdoor Scores'!$A:$A,0))</f>
        <v>3.6</v>
      </c>
      <c r="BG252" s="17">
        <f>INDEX('[1]Glassdoor Scores'!H:H,MATCH($A252,'[1]Glassdoor Scores'!$A:$A,0))</f>
        <v>0.78</v>
      </c>
      <c r="BH252" t="e">
        <f>BA252&lt;#REF!</f>
        <v>#REF!</v>
      </c>
      <c r="BI252" t="e">
        <f>BB252&gt;#REF!</f>
        <v>#REF!</v>
      </c>
      <c r="BJ252" t="e">
        <f>BC252&gt;#REF!</f>
        <v>#REF!</v>
      </c>
      <c r="BK252" t="e">
        <f>BD252&gt;#REF!</f>
        <v>#REF!</v>
      </c>
      <c r="BL252" t="e">
        <f>BE252&gt;#REF!</f>
        <v>#REF!</v>
      </c>
      <c r="BM252" t="e">
        <f>BF252&gt;#REF!</f>
        <v>#REF!</v>
      </c>
      <c r="BN252" t="s">
        <v>175</v>
      </c>
      <c r="BO252" s="1" t="s">
        <v>3329</v>
      </c>
      <c r="BP252">
        <v>3</v>
      </c>
      <c r="BQ252">
        <v>2</v>
      </c>
      <c r="BR252" s="1" t="s">
        <v>3330</v>
      </c>
      <c r="BS252" t="s">
        <v>3331</v>
      </c>
      <c r="BT252" s="1" t="s">
        <v>3332</v>
      </c>
      <c r="BU252" s="1">
        <v>110</v>
      </c>
      <c r="BV252" s="31">
        <v>0.35</v>
      </c>
      <c r="BW252" s="31">
        <v>0.6</v>
      </c>
      <c r="BX252" s="31">
        <v>0</v>
      </c>
      <c r="BY252" s="31">
        <v>0.05</v>
      </c>
      <c r="BZ252" s="1" t="s">
        <v>3333</v>
      </c>
      <c r="CA252" s="1" t="s">
        <v>3334</v>
      </c>
      <c r="CB252" s="1"/>
      <c r="CC252" s="1"/>
      <c r="CD252" s="1"/>
      <c r="CE252" s="1"/>
      <c r="CF252" s="1"/>
      <c r="CG252" s="1"/>
      <c r="CH252" s="1"/>
      <c r="CI252" s="1"/>
      <c r="CJ252" s="1"/>
      <c r="CK252" s="1"/>
      <c r="CL252" s="1"/>
      <c r="CM252" s="1"/>
      <c r="CN252" s="1"/>
      <c r="CO252" s="1"/>
      <c r="CP252" s="1"/>
      <c r="CQ252" s="17" t="e">
        <f>SUMIFS([1]Rubric!Y:Y,[1]Rubric!V:V,BN252,[1]Rubric!W:W,P252)</f>
        <v>#VALUE!</v>
      </c>
      <c r="CR252" s="17" t="e">
        <f>INDEX([1]Rubric!D:D,MATCH(BP252,[1]Rubric!#REF!,0))</f>
        <v>#REF!</v>
      </c>
      <c r="CS252" s="17" t="e">
        <f>INDEX([1]Rubric!E:E,MATCH(Q252,[1]Rubric!#REF!,0))</f>
        <v>#REF!</v>
      </c>
      <c r="CT252" s="18" t="e">
        <f>SUM(CQ252:CS252)*[1]Rubric!$A$3</f>
        <v>#VALUE!</v>
      </c>
    </row>
    <row r="253" spans="1:98" ht="409.5" x14ac:dyDescent="0.25">
      <c r="A253">
        <v>252</v>
      </c>
      <c r="B253" s="21" t="s">
        <v>3335</v>
      </c>
      <c r="C253" t="str">
        <f t="shared" si="17"/>
        <v>252 - Datasite</v>
      </c>
      <c r="D253">
        <v>0</v>
      </c>
      <c r="E253" t="s">
        <v>3336</v>
      </c>
      <c r="F253" s="1" t="s">
        <v>3337</v>
      </c>
      <c r="G253" s="1" t="str">
        <f>IFERROR(INDEX([1]Apollo!$C$2:$R$2344,MATCH($C253,[1]Apollo!$B$2:$B$2344,0),MATCH(G$1,[1]Apollo!$C$1:$R$1,0)),"")</f>
        <v/>
      </c>
      <c r="H253" s="1"/>
      <c r="I253" s="1" t="str">
        <f>IFERROR(INDEX([1]Apollo!$C$2:$R$2344,MATCH($C253,[1]Apollo!$B$2:$B$2344,0),MATCH(I$1,[1]Apollo!$C$1:$R$1,0)),"")</f>
        <v/>
      </c>
      <c r="J253" t="s">
        <v>1022</v>
      </c>
      <c r="K253" s="1" t="str">
        <f>IFERROR(INDEX([1]Apollo!$C$2:$R$2344,MATCH($C253,[1]Apollo!$B$2:$B$2344,0),MATCH(K$1,[1]Apollo!$C$1:$R$1,0)),"")</f>
        <v/>
      </c>
      <c r="L253" s="1" t="str">
        <f>IFERROR(INDEX([1]Apollo!$C$2:$R$2344,MATCH($C253,[1]Apollo!$B$2:$B$2344,0),MATCH(L$1,[1]Apollo!$C$1:$R$1,0)),"")</f>
        <v/>
      </c>
      <c r="M253" s="1" t="s">
        <v>3338</v>
      </c>
      <c r="N253" s="1" t="s">
        <v>3339</v>
      </c>
      <c r="O253" s="1" t="str">
        <f>IFERROR(INDEX([1]Apollo!$C$2:$R$2344,MATCH($C253,[1]Apollo!$B$2:$B$2344,0),MATCH(O$1,[1]Apollo!$C$1:$R$1,0)),"")</f>
        <v/>
      </c>
      <c r="P253" s="1">
        <v>4</v>
      </c>
      <c r="Q253" s="1">
        <v>4</v>
      </c>
      <c r="R253" s="12">
        <v>123242</v>
      </c>
      <c r="S253" s="12">
        <v>115158</v>
      </c>
      <c r="T253" s="13">
        <v>24838</v>
      </c>
      <c r="U253" t="s">
        <v>188</v>
      </c>
      <c r="V253" s="1" t="str">
        <f>IFERROR(INDEX([1]Apollo!$C$2:$R$2344,MATCH($C253,[1]Apollo!$B$2:$B$2344,0),MATCH(V$1,[1]Apollo!$C$1:$R$1,0)),"")</f>
        <v/>
      </c>
      <c r="W253" t="s">
        <v>165</v>
      </c>
      <c r="X253" s="1" t="str">
        <f>IFERROR(INDEX([1]Apollo!$C$2:$R$2344,MATCH($C253,[1]Apollo!$B$2:$B$2344,0),MATCH(X$1,[1]Apollo!$C$1:$R$1,0)),"")</f>
        <v/>
      </c>
      <c r="Y253" s="1" t="str">
        <f>IFERROR(INDEX([1]Apollo!$C$2:$R$2344,MATCH($C253,[1]Apollo!$B$2:$B$2344,0),MATCH(Y$1,[1]Apollo!$C$1:$R$1,0)),"")</f>
        <v/>
      </c>
      <c r="Z253" s="1" t="str">
        <f>IFERROR(INDEX([1]Apollo!$C$2:$R$2344,MATCH($C253,[1]Apollo!$B$2:$B$2344,0),MATCH(Z$1,[1]Apollo!$C$1:$R$1,0)),"")</f>
        <v/>
      </c>
      <c r="AA253" s="1" t="str">
        <f>IFERROR(INDEX([1]Apollo!$C$2:$R$2344,MATCH($C253,[1]Apollo!$B$2:$B$2344,0),MATCH(AA$1,[1]Apollo!$C$1:$R$1,0)),"")</f>
        <v/>
      </c>
      <c r="AB253" s="1" t="str">
        <f>IFERROR(INDEX([1]Apollo!$C$2:$R$2344,MATCH($C253,[1]Apollo!$B$2:$B$2344,0),MATCH(AB$1,[1]Apollo!$C$1:$R$1,0)),"")</f>
        <v/>
      </c>
      <c r="AC253" t="s">
        <v>3340</v>
      </c>
      <c r="AD253" s="1" t="str">
        <f>IFERROR(INDEX([1]Apollo!$C$2:$R$2344,MATCH($C253,[1]Apollo!$B$2:$B$2344,0),MATCH(AD$1,[1]Apollo!$C$1:$R$1,0)),"")</f>
        <v/>
      </c>
      <c r="AE253" s="14" t="s">
        <v>3341</v>
      </c>
      <c r="AF253" s="1" t="s">
        <v>168</v>
      </c>
      <c r="AG253" s="1" t="s">
        <v>169</v>
      </c>
      <c r="AH253" s="1"/>
      <c r="AI253" s="1"/>
      <c r="AJ253" s="14" t="s">
        <v>3342</v>
      </c>
      <c r="AK253" s="1" t="s">
        <v>149</v>
      </c>
      <c r="AL253" s="1" t="s">
        <v>150</v>
      </c>
      <c r="AM253" s="1" t="s">
        <v>151</v>
      </c>
      <c r="AN253" s="1" t="s">
        <v>106</v>
      </c>
      <c r="AO253" s="1" t="s">
        <v>279</v>
      </c>
      <c r="AP253" s="1" t="s">
        <v>219</v>
      </c>
      <c r="AQ253" s="1" t="e">
        <f>AE253=#REF!</f>
        <v>#REF!</v>
      </c>
      <c r="AR253" t="s">
        <v>3343</v>
      </c>
      <c r="AS253" s="1" t="str">
        <f>IFERROR(INDEX([1]Apollo!$C$2:$R$2344,MATCH($C253,[1]Apollo!$B$2:$B$2344,0),MATCH(AS$1,[1]Apollo!$C$1:$R$1,0)),"")</f>
        <v/>
      </c>
      <c r="AT253" s="1"/>
      <c r="AU253" s="1"/>
      <c r="AV253" t="s">
        <v>174</v>
      </c>
      <c r="AW253" s="1">
        <v>1000</v>
      </c>
      <c r="AX253" s="1"/>
      <c r="AY253" t="s">
        <v>114</v>
      </c>
      <c r="AZ253" t="s">
        <v>138</v>
      </c>
      <c r="BA253" s="23">
        <f>INDEX('[1]Glassdoor Scores'!C:C,MATCH($A253,'[1]Glassdoor Scores'!$A:$A,0))</f>
        <v>4.4000000000000004</v>
      </c>
      <c r="BB253" t="str">
        <f>INDEX('[1]Glassdoor Scores'!B:B,MATCH($A253,'[1]Glassdoor Scores'!$A:$A,0))</f>
        <v>MongoDB</v>
      </c>
      <c r="BC253">
        <f>INDEX('[1]Glassdoor Scores'!D:D,MATCH($A253,'[1]Glassdoor Scores'!$A:$A,0))</f>
        <v>1800</v>
      </c>
      <c r="BD253">
        <f>INDEX('[1]Glassdoor Scores'!E:E,MATCH($A253,'[1]Glassdoor Scores'!$A:$A,0))</f>
        <v>4.2</v>
      </c>
      <c r="BE253">
        <f>INDEX('[1]Glassdoor Scores'!F:F,MATCH($A253,'[1]Glassdoor Scores'!$A:$A,0))</f>
        <v>4.2</v>
      </c>
      <c r="BF253" s="17">
        <f>INDEX('[1]Glassdoor Scores'!G:G,MATCH($A253,'[1]Glassdoor Scores'!$A:$A,0))</f>
        <v>4.5</v>
      </c>
      <c r="BG253" s="17">
        <f>INDEX('[1]Glassdoor Scores'!H:H,MATCH($A253,'[1]Glassdoor Scores'!$A:$A,0))</f>
        <v>0.95</v>
      </c>
      <c r="BH253" t="e">
        <f>BA253&lt;#REF!</f>
        <v>#REF!</v>
      </c>
      <c r="BI253" t="e">
        <f>BB253&gt;#REF!</f>
        <v>#REF!</v>
      </c>
      <c r="BJ253" t="e">
        <f>BC253&gt;#REF!</f>
        <v>#REF!</v>
      </c>
      <c r="BK253" t="e">
        <f>BD253&gt;#REF!</f>
        <v>#REF!</v>
      </c>
      <c r="BL253" t="e">
        <f>BE253&gt;#REF!</f>
        <v>#REF!</v>
      </c>
      <c r="BM253" t="e">
        <f>BF253&gt;#REF!</f>
        <v>#REF!</v>
      </c>
      <c r="BN253" t="s">
        <v>175</v>
      </c>
      <c r="BO253" s="1" t="s">
        <v>3344</v>
      </c>
      <c r="BP253">
        <v>3</v>
      </c>
      <c r="BQ253">
        <v>2</v>
      </c>
      <c r="BR253" s="1" t="s">
        <v>3345</v>
      </c>
      <c r="BS253" t="s">
        <v>3346</v>
      </c>
      <c r="BT253" s="1" t="s">
        <v>3347</v>
      </c>
      <c r="BU253" s="1">
        <v>115</v>
      </c>
      <c r="BV253" s="31">
        <v>0.15</v>
      </c>
      <c r="BW253" s="31">
        <v>0.75</v>
      </c>
      <c r="BX253" s="31">
        <v>0.1</v>
      </c>
      <c r="BY253" s="31">
        <v>0</v>
      </c>
      <c r="BZ253" s="1" t="s">
        <v>3348</v>
      </c>
      <c r="CA253" s="1" t="s">
        <v>3349</v>
      </c>
      <c r="CB253" s="1"/>
      <c r="CC253" s="1"/>
      <c r="CD253" s="1"/>
      <c r="CE253" s="1"/>
      <c r="CF253" s="1"/>
      <c r="CG253" s="1"/>
      <c r="CH253" s="1"/>
      <c r="CI253" s="1"/>
      <c r="CJ253" s="1"/>
      <c r="CK253" s="1"/>
      <c r="CL253" s="1"/>
      <c r="CM253" s="1"/>
      <c r="CN253" s="1"/>
      <c r="CO253" s="1"/>
      <c r="CP253" s="1"/>
      <c r="CQ253" s="17" t="e">
        <f>SUMIFS([1]Rubric!Y:Y,[1]Rubric!V:V,BN253,[1]Rubric!W:W,P253)</f>
        <v>#VALUE!</v>
      </c>
      <c r="CR253" s="17" t="e">
        <f>INDEX([1]Rubric!D:D,MATCH(BP253,[1]Rubric!#REF!,0))</f>
        <v>#REF!</v>
      </c>
      <c r="CS253" s="17" t="e">
        <f>INDEX([1]Rubric!E:E,MATCH(Q253,[1]Rubric!#REF!,0))</f>
        <v>#REF!</v>
      </c>
      <c r="CT253" s="18" t="e">
        <f>SUM(CQ253:CS253)*[1]Rubric!$A$3</f>
        <v>#VALUE!</v>
      </c>
    </row>
    <row r="254" spans="1:98" ht="409.5" x14ac:dyDescent="0.25">
      <c r="A254">
        <v>253</v>
      </c>
      <c r="B254" s="21" t="s">
        <v>3350</v>
      </c>
      <c r="C254" t="str">
        <f t="shared" si="17"/>
        <v>253 - DoubleVerify</v>
      </c>
      <c r="D254">
        <v>0</v>
      </c>
      <c r="E254" t="s">
        <v>3351</v>
      </c>
      <c r="F254" s="1" t="s">
        <v>3352</v>
      </c>
      <c r="G254" s="1" t="str">
        <f>IFERROR(INDEX([1]Apollo!$C$2:$R$2344,MATCH($C254,[1]Apollo!$B$2:$B$2344,0),MATCH(G$1,[1]Apollo!$C$1:$R$1,0)),"")</f>
        <v/>
      </c>
      <c r="H254" s="1"/>
      <c r="I254" s="1" t="str">
        <f>IFERROR(INDEX([1]Apollo!$C$2:$R$2344,MATCH($C254,[1]Apollo!$B$2:$B$2344,0),MATCH(I$1,[1]Apollo!$C$1:$R$1,0)),"")</f>
        <v/>
      </c>
      <c r="J254" t="s">
        <v>565</v>
      </c>
      <c r="K254" s="1" t="str">
        <f>IFERROR(INDEX([1]Apollo!$C$2:$R$2344,MATCH($C254,[1]Apollo!$B$2:$B$2344,0),MATCH(K$1,[1]Apollo!$C$1:$R$1,0)),"")</f>
        <v/>
      </c>
      <c r="L254" s="1" t="str">
        <f>IFERROR(INDEX([1]Apollo!$C$2:$R$2344,MATCH($C254,[1]Apollo!$B$2:$B$2344,0),MATCH(L$1,[1]Apollo!$C$1:$R$1,0)),"")</f>
        <v/>
      </c>
      <c r="M254" s="1" t="s">
        <v>3353</v>
      </c>
      <c r="N254" s="1" t="s">
        <v>3354</v>
      </c>
      <c r="O254" s="1" t="str">
        <f>IFERROR(INDEX([1]Apollo!$C$2:$R$2344,MATCH($C254,[1]Apollo!$B$2:$B$2344,0),MATCH(O$1,[1]Apollo!$C$1:$R$1,0)),"")</f>
        <v/>
      </c>
      <c r="P254" s="1">
        <v>4</v>
      </c>
      <c r="Q254" s="1">
        <v>4</v>
      </c>
      <c r="R254" s="12">
        <v>52413</v>
      </c>
      <c r="S254" s="12">
        <v>47881</v>
      </c>
      <c r="T254" s="13">
        <v>39448</v>
      </c>
      <c r="U254" t="s">
        <v>188</v>
      </c>
      <c r="V254" s="1" t="str">
        <f>IFERROR(INDEX([1]Apollo!$C$2:$R$2344,MATCH($C254,[1]Apollo!$B$2:$B$2344,0),MATCH(V$1,[1]Apollo!$C$1:$R$1,0)),"")</f>
        <v/>
      </c>
      <c r="W254" t="s">
        <v>231</v>
      </c>
      <c r="X254" s="1" t="str">
        <f>IFERROR(INDEX([1]Apollo!$C$2:$R$2344,MATCH($C254,[1]Apollo!$B$2:$B$2344,0),MATCH(X$1,[1]Apollo!$C$1:$R$1,0)),"")</f>
        <v/>
      </c>
      <c r="Y254" s="1" t="str">
        <f>IFERROR(INDEX([1]Apollo!$C$2:$R$2344,MATCH($C254,[1]Apollo!$B$2:$B$2344,0),MATCH(Y$1,[1]Apollo!$C$1:$R$1,0)),"")</f>
        <v/>
      </c>
      <c r="Z254" s="1" t="str">
        <f>IFERROR(INDEX([1]Apollo!$C$2:$R$2344,MATCH($C254,[1]Apollo!$B$2:$B$2344,0),MATCH(Z$1,[1]Apollo!$C$1:$R$1,0)),"")</f>
        <v/>
      </c>
      <c r="AA254" s="1" t="str">
        <f>IFERROR(INDEX([1]Apollo!$C$2:$R$2344,MATCH($C254,[1]Apollo!$B$2:$B$2344,0),MATCH(AA$1,[1]Apollo!$C$1:$R$1,0)),"")</f>
        <v/>
      </c>
      <c r="AB254" s="1" t="str">
        <f>IFERROR(INDEX([1]Apollo!$C$2:$R$2344,MATCH($C254,[1]Apollo!$B$2:$B$2344,0),MATCH(AB$1,[1]Apollo!$C$1:$R$1,0)),"")</f>
        <v/>
      </c>
      <c r="AC254" t="s">
        <v>3355</v>
      </c>
      <c r="AD254" s="1" t="str">
        <f>IFERROR(INDEX([1]Apollo!$C$2:$R$2344,MATCH($C254,[1]Apollo!$B$2:$B$2344,0),MATCH(AD$1,[1]Apollo!$C$1:$R$1,0)),"")</f>
        <v/>
      </c>
      <c r="AE254" s="14" t="s">
        <v>3356</v>
      </c>
      <c r="AF254" s="1" t="s">
        <v>168</v>
      </c>
      <c r="AG254" s="1" t="s">
        <v>169</v>
      </c>
      <c r="AH254" s="1"/>
      <c r="AI254" s="1"/>
      <c r="AJ254" s="14" t="s">
        <v>3357</v>
      </c>
      <c r="AK254" s="1" t="s">
        <v>170</v>
      </c>
      <c r="AL254" s="1" t="s">
        <v>235</v>
      </c>
      <c r="AM254" s="1" t="s">
        <v>235</v>
      </c>
      <c r="AN254" s="1" t="s">
        <v>106</v>
      </c>
      <c r="AO254" s="1" t="s">
        <v>106</v>
      </c>
      <c r="AP254" s="1" t="s">
        <v>172</v>
      </c>
      <c r="AQ254" s="1" t="e">
        <f>AE254=#REF!</f>
        <v>#REF!</v>
      </c>
      <c r="AR254" t="s">
        <v>3358</v>
      </c>
      <c r="AS254" s="1" t="str">
        <f>IFERROR(INDEX([1]Apollo!$C$2:$R$2344,MATCH($C254,[1]Apollo!$B$2:$B$2344,0),MATCH(AS$1,[1]Apollo!$C$1:$R$1,0)),"")</f>
        <v/>
      </c>
      <c r="AT254" s="1"/>
      <c r="AU254" s="1"/>
      <c r="AV254" t="s">
        <v>174</v>
      </c>
      <c r="AW254" s="1">
        <v>1050</v>
      </c>
      <c r="AX254" s="1"/>
      <c r="AY254" t="s">
        <v>138</v>
      </c>
      <c r="AZ254" t="s">
        <v>138</v>
      </c>
      <c r="BA254" s="23">
        <f>INDEX('[1]Glassdoor Scores'!C:C,MATCH($A254,'[1]Glassdoor Scores'!$A:$A,0))</f>
        <v>4.0999999999999996</v>
      </c>
      <c r="BB254" t="str">
        <f>INDEX('[1]Glassdoor Scores'!B:B,MATCH($A254,'[1]Glassdoor Scores'!$A:$A,0))</f>
        <v>Yotpo</v>
      </c>
      <c r="BC254">
        <f>INDEX('[1]Glassdoor Scores'!D:D,MATCH($A254,'[1]Glassdoor Scores'!$A:$A,0))</f>
        <v>480</v>
      </c>
      <c r="BD254">
        <f>INDEX('[1]Glassdoor Scores'!E:E,MATCH($A254,'[1]Glassdoor Scores'!$A:$A,0))</f>
        <v>3.8</v>
      </c>
      <c r="BE254">
        <f>INDEX('[1]Glassdoor Scores'!F:F,MATCH($A254,'[1]Glassdoor Scores'!$A:$A,0))</f>
        <v>3.9</v>
      </c>
      <c r="BF254" s="17">
        <f>INDEX('[1]Glassdoor Scores'!G:G,MATCH($A254,'[1]Glassdoor Scores'!$A:$A,0))</f>
        <v>4.2</v>
      </c>
      <c r="BG254" s="17">
        <f>INDEX('[1]Glassdoor Scores'!H:H,MATCH($A254,'[1]Glassdoor Scores'!$A:$A,0))</f>
        <v>0.89</v>
      </c>
      <c r="BH254" t="e">
        <f>BA254&lt;#REF!</f>
        <v>#REF!</v>
      </c>
      <c r="BI254" t="e">
        <f>BB254&gt;#REF!</f>
        <v>#REF!</v>
      </c>
      <c r="BJ254" t="e">
        <f>BC254&gt;#REF!</f>
        <v>#REF!</v>
      </c>
      <c r="BK254" t="e">
        <f>BD254&gt;#REF!</f>
        <v>#REF!</v>
      </c>
      <c r="BL254" t="e">
        <f>BE254&gt;#REF!</f>
        <v>#REF!</v>
      </c>
      <c r="BM254" t="e">
        <f>BF254&gt;#REF!</f>
        <v>#REF!</v>
      </c>
      <c r="BN254" t="s">
        <v>175</v>
      </c>
      <c r="BO254" s="1" t="s">
        <v>3359</v>
      </c>
      <c r="BP254">
        <v>3</v>
      </c>
      <c r="BQ254">
        <v>3</v>
      </c>
      <c r="BR254" s="1" t="s">
        <v>3360</v>
      </c>
      <c r="BS254" t="s">
        <v>3361</v>
      </c>
      <c r="BT254" s="1" t="s">
        <v>3362</v>
      </c>
      <c r="BU254" s="1">
        <v>165</v>
      </c>
      <c r="BV254" s="31">
        <v>0.2</v>
      </c>
      <c r="BW254" s="31">
        <v>0.7</v>
      </c>
      <c r="BX254" s="31">
        <v>0.1</v>
      </c>
      <c r="BY254" s="31">
        <v>0</v>
      </c>
      <c r="BZ254" s="1" t="s">
        <v>3207</v>
      </c>
      <c r="CA254" s="1" t="s">
        <v>3363</v>
      </c>
      <c r="CB254" s="1"/>
      <c r="CC254" s="1"/>
      <c r="CD254" s="1"/>
      <c r="CE254" s="1"/>
      <c r="CF254" s="1"/>
      <c r="CG254" s="1"/>
      <c r="CH254" s="1"/>
      <c r="CI254" s="1"/>
      <c r="CJ254" s="1"/>
      <c r="CK254" s="1"/>
      <c r="CL254" s="1"/>
      <c r="CM254" s="1"/>
      <c r="CN254" s="1"/>
      <c r="CO254" s="1"/>
      <c r="CP254" s="1"/>
      <c r="CQ254" s="17" t="e">
        <f>SUMIFS([1]Rubric!Y:Y,[1]Rubric!V:V,BN254,[1]Rubric!W:W,P254)</f>
        <v>#VALUE!</v>
      </c>
      <c r="CR254" s="17" t="e">
        <f>INDEX([1]Rubric!D:D,MATCH(BP254,[1]Rubric!#REF!,0))</f>
        <v>#REF!</v>
      </c>
      <c r="CS254" s="17" t="e">
        <f>INDEX([1]Rubric!E:E,MATCH(Q254,[1]Rubric!#REF!,0))</f>
        <v>#REF!</v>
      </c>
      <c r="CT254" s="18" t="e">
        <f>SUM(CQ254:CS254)*[1]Rubric!$A$3</f>
        <v>#VALUE!</v>
      </c>
    </row>
    <row r="255" spans="1:98" ht="409.5" x14ac:dyDescent="0.25">
      <c r="A255">
        <v>254</v>
      </c>
      <c r="B255" s="21" t="s">
        <v>3364</v>
      </c>
      <c r="C255" t="str">
        <f t="shared" si="17"/>
        <v>254 - Highspot</v>
      </c>
      <c r="D255">
        <v>0</v>
      </c>
      <c r="E255" t="s">
        <v>3365</v>
      </c>
      <c r="F255" s="1" t="s">
        <v>3366</v>
      </c>
      <c r="G255" s="1" t="str">
        <f>IFERROR(INDEX([1]Apollo!$C$2:$R$2344,MATCH($C255,[1]Apollo!$B$2:$B$2344,0),MATCH(G$1,[1]Apollo!$C$1:$R$1,0)),"")</f>
        <v/>
      </c>
      <c r="H255" s="1"/>
      <c r="I255" s="1" t="str">
        <f>IFERROR(INDEX([1]Apollo!$C$2:$R$2344,MATCH($C255,[1]Apollo!$B$2:$B$2344,0),MATCH(I$1,[1]Apollo!$C$1:$R$1,0)),"")</f>
        <v/>
      </c>
      <c r="J255" t="s">
        <v>706</v>
      </c>
      <c r="K255" s="1" t="str">
        <f>IFERROR(INDEX([1]Apollo!$C$2:$R$2344,MATCH($C255,[1]Apollo!$B$2:$B$2344,0),MATCH(K$1,[1]Apollo!$C$1:$R$1,0)),"")</f>
        <v/>
      </c>
      <c r="L255" s="1" t="str">
        <f>IFERROR(INDEX([1]Apollo!$C$2:$R$2344,MATCH($C255,[1]Apollo!$B$2:$B$2344,0),MATCH(L$1,[1]Apollo!$C$1:$R$1,0)),"")</f>
        <v/>
      </c>
      <c r="M255" s="1" t="s">
        <v>3367</v>
      </c>
      <c r="N255" s="1" t="s">
        <v>3368</v>
      </c>
      <c r="O255" s="1" t="str">
        <f>IFERROR(INDEX([1]Apollo!$C$2:$R$2344,MATCH($C255,[1]Apollo!$B$2:$B$2344,0),MATCH(O$1,[1]Apollo!$C$1:$R$1,0)),"")</f>
        <v/>
      </c>
      <c r="P255" s="1">
        <v>4</v>
      </c>
      <c r="Q255" s="1">
        <v>4</v>
      </c>
      <c r="R255" s="12">
        <v>4963</v>
      </c>
      <c r="S255" s="12">
        <v>4133</v>
      </c>
      <c r="T255" s="13">
        <v>40909</v>
      </c>
      <c r="U255" t="s">
        <v>188</v>
      </c>
      <c r="V255" s="1" t="str">
        <f>IFERROR(INDEX([1]Apollo!$C$2:$R$2344,MATCH($C255,[1]Apollo!$B$2:$B$2344,0),MATCH(V$1,[1]Apollo!$C$1:$R$1,0)),"")</f>
        <v/>
      </c>
      <c r="W255" t="s">
        <v>231</v>
      </c>
      <c r="X255" s="1" t="str">
        <f>IFERROR(INDEX([1]Apollo!$C$2:$R$2344,MATCH($C255,[1]Apollo!$B$2:$B$2344,0),MATCH(X$1,[1]Apollo!$C$1:$R$1,0)),"")</f>
        <v/>
      </c>
      <c r="Y255" s="1" t="str">
        <f>IFERROR(INDEX([1]Apollo!$C$2:$R$2344,MATCH($C255,[1]Apollo!$B$2:$B$2344,0),MATCH(Y$1,[1]Apollo!$C$1:$R$1,0)),"")</f>
        <v/>
      </c>
      <c r="Z255" s="1" t="str">
        <f>IFERROR(INDEX([1]Apollo!$C$2:$R$2344,MATCH($C255,[1]Apollo!$B$2:$B$2344,0),MATCH(Z$1,[1]Apollo!$C$1:$R$1,0)),"")</f>
        <v/>
      </c>
      <c r="AA255" s="1" t="str">
        <f>IFERROR(INDEX([1]Apollo!$C$2:$R$2344,MATCH($C255,[1]Apollo!$B$2:$B$2344,0),MATCH(AA$1,[1]Apollo!$C$1:$R$1,0)),"")</f>
        <v/>
      </c>
      <c r="AB255" s="1" t="str">
        <f>IFERROR(INDEX([1]Apollo!$C$2:$R$2344,MATCH($C255,[1]Apollo!$B$2:$B$2344,0),MATCH(AB$1,[1]Apollo!$C$1:$R$1,0)),"")</f>
        <v/>
      </c>
      <c r="AC255" t="s">
        <v>3369</v>
      </c>
      <c r="AD255" s="1" t="str">
        <f>IFERROR(INDEX([1]Apollo!$C$2:$R$2344,MATCH($C255,[1]Apollo!$B$2:$B$2344,0),MATCH(AD$1,[1]Apollo!$C$1:$R$1,0)),"")</f>
        <v/>
      </c>
      <c r="AE255" s="14" t="s">
        <v>3370</v>
      </c>
      <c r="AF255" s="1" t="s">
        <v>168</v>
      </c>
      <c r="AG255" s="1" t="s">
        <v>169</v>
      </c>
      <c r="AH255" s="1"/>
      <c r="AI255" s="1"/>
      <c r="AJ255" s="14" t="s">
        <v>3371</v>
      </c>
      <c r="AK255" s="1" t="s">
        <v>170</v>
      </c>
      <c r="AL255" s="1" t="s">
        <v>627</v>
      </c>
      <c r="AM255" s="1" t="s">
        <v>840</v>
      </c>
      <c r="AN255" s="1" t="s">
        <v>1038</v>
      </c>
      <c r="AO255" s="1" t="s">
        <v>106</v>
      </c>
      <c r="AP255" s="1" t="s">
        <v>172</v>
      </c>
      <c r="AQ255" s="1" t="e">
        <f>AE255=#REF!</f>
        <v>#REF!</v>
      </c>
      <c r="AR255" t="s">
        <v>3372</v>
      </c>
      <c r="AS255" s="1" t="str">
        <f>IFERROR(INDEX([1]Apollo!$C$2:$R$2344,MATCH($C255,[1]Apollo!$B$2:$B$2344,0),MATCH(AS$1,[1]Apollo!$C$1:$R$1,0)),"")</f>
        <v/>
      </c>
      <c r="AT255" s="1"/>
      <c r="AU255" s="1"/>
      <c r="AV255" t="s">
        <v>174</v>
      </c>
      <c r="AW255" s="1">
        <v>1100</v>
      </c>
      <c r="AX255" s="1"/>
      <c r="AY255" t="s">
        <v>114</v>
      </c>
      <c r="AZ255" t="s">
        <v>138</v>
      </c>
      <c r="BA255" s="23">
        <f>INDEX('[1]Glassdoor Scores'!C:C,MATCH($A255,'[1]Glassdoor Scores'!$A:$A,0))</f>
        <v>3.4</v>
      </c>
      <c r="BB255" t="str">
        <f>INDEX('[1]Glassdoor Scores'!B:B,MATCH($A255,'[1]Glassdoor Scores'!$A:$A,0))</f>
        <v>Aptean</v>
      </c>
      <c r="BC255">
        <f>INDEX('[1]Glassdoor Scores'!D:D,MATCH($A255,'[1]Glassdoor Scores'!$A:$A,0))</f>
        <v>1100</v>
      </c>
      <c r="BD255">
        <f>INDEX('[1]Glassdoor Scores'!E:E,MATCH($A255,'[1]Glassdoor Scores'!$A:$A,0))</f>
        <v>3.5</v>
      </c>
      <c r="BE255">
        <f>INDEX('[1]Glassdoor Scores'!F:F,MATCH($A255,'[1]Glassdoor Scores'!$A:$A,0))</f>
        <v>3</v>
      </c>
      <c r="BF255" s="17">
        <f>INDEX('[1]Glassdoor Scores'!G:G,MATCH($A255,'[1]Glassdoor Scores'!$A:$A,0))</f>
        <v>3.2</v>
      </c>
      <c r="BG255" s="17">
        <f>INDEX('[1]Glassdoor Scores'!H:H,MATCH($A255,'[1]Glassdoor Scores'!$A:$A,0))</f>
        <v>0.55000000000000004</v>
      </c>
      <c r="BH255" t="e">
        <f>BA255&lt;#REF!</f>
        <v>#REF!</v>
      </c>
      <c r="BI255" t="e">
        <f>BB255&gt;#REF!</f>
        <v>#REF!</v>
      </c>
      <c r="BJ255" t="e">
        <f>BC255&gt;#REF!</f>
        <v>#REF!</v>
      </c>
      <c r="BK255" t="e">
        <f>BD255&gt;#REF!</f>
        <v>#REF!</v>
      </c>
      <c r="BL255" t="e">
        <f>BE255&gt;#REF!</f>
        <v>#REF!</v>
      </c>
      <c r="BM255" t="e">
        <f>BF255&gt;#REF!</f>
        <v>#REF!</v>
      </c>
      <c r="BN255" t="s">
        <v>175</v>
      </c>
      <c r="BO255" s="1" t="s">
        <v>3373</v>
      </c>
      <c r="BP255">
        <v>3</v>
      </c>
      <c r="BQ255">
        <v>2</v>
      </c>
      <c r="BR255" s="1" t="s">
        <v>3374</v>
      </c>
      <c r="BS255" t="s">
        <v>3375</v>
      </c>
      <c r="BT255" s="1" t="s">
        <v>3376</v>
      </c>
      <c r="BU255" s="1">
        <v>155</v>
      </c>
      <c r="BV255" s="31">
        <v>0.3</v>
      </c>
      <c r="BW255" s="31">
        <v>0.6</v>
      </c>
      <c r="BX255" s="31">
        <v>0.05</v>
      </c>
      <c r="BY255" s="31">
        <v>0.05</v>
      </c>
      <c r="BZ255" s="1" t="s">
        <v>3377</v>
      </c>
      <c r="CA255" s="1" t="s">
        <v>3378</v>
      </c>
      <c r="CB255" s="1"/>
      <c r="CC255" s="1"/>
      <c r="CD255" s="1"/>
      <c r="CE255" s="1"/>
      <c r="CF255" s="1"/>
      <c r="CG255" s="1"/>
      <c r="CH255" s="1"/>
      <c r="CI255" s="1"/>
      <c r="CJ255" s="1"/>
      <c r="CK255" s="1"/>
      <c r="CL255" s="1"/>
      <c r="CM255" s="1"/>
      <c r="CN255" s="1"/>
      <c r="CO255" s="1"/>
      <c r="CP255" s="1"/>
      <c r="CQ255" s="17" t="e">
        <f>SUMIFS([1]Rubric!Y:Y,[1]Rubric!V:V,BN255,[1]Rubric!W:W,P255)</f>
        <v>#VALUE!</v>
      </c>
      <c r="CR255" s="17" t="e">
        <f>INDEX([1]Rubric!D:D,MATCH(BP255,[1]Rubric!#REF!,0))</f>
        <v>#REF!</v>
      </c>
      <c r="CS255" s="17" t="e">
        <f>INDEX([1]Rubric!E:E,MATCH(Q255,[1]Rubric!#REF!,0))</f>
        <v>#REF!</v>
      </c>
      <c r="CT255" s="18" t="e">
        <f>SUM(CQ255:CS255)*[1]Rubric!$A$3</f>
        <v>#VALUE!</v>
      </c>
    </row>
    <row r="256" spans="1:98" ht="409.5" x14ac:dyDescent="0.25">
      <c r="A256">
        <v>255</v>
      </c>
      <c r="B256" s="21" t="s">
        <v>3379</v>
      </c>
      <c r="C256" t="str">
        <f t="shared" si="17"/>
        <v>255 - Miro</v>
      </c>
      <c r="D256">
        <v>0</v>
      </c>
      <c r="E256" t="s">
        <v>3380</v>
      </c>
      <c r="F256" s="1" t="s">
        <v>3381</v>
      </c>
      <c r="G256" s="1" t="str">
        <f>IFERROR(INDEX([1]Apollo!$C$2:$R$2344,MATCH($C256,[1]Apollo!$B$2:$B$2344,0),MATCH(G$1,[1]Apollo!$C$1:$R$1,0)),"")</f>
        <v/>
      </c>
      <c r="H256" s="1"/>
      <c r="I256" s="1" t="str">
        <f>IFERROR(INDEX([1]Apollo!$C$2:$R$2344,MATCH($C256,[1]Apollo!$B$2:$B$2344,0),MATCH(I$1,[1]Apollo!$C$1:$R$1,0)),"")</f>
        <v/>
      </c>
      <c r="J256" t="s">
        <v>213</v>
      </c>
      <c r="K256" s="1" t="str">
        <f>IFERROR(INDEX([1]Apollo!$C$2:$R$2344,MATCH($C256,[1]Apollo!$B$2:$B$2344,0),MATCH(K$1,[1]Apollo!$C$1:$R$1,0)),"")</f>
        <v/>
      </c>
      <c r="L256" s="1" t="str">
        <f>IFERROR(INDEX([1]Apollo!$C$2:$R$2344,MATCH($C256,[1]Apollo!$B$2:$B$2344,0),MATCH(L$1,[1]Apollo!$C$1:$R$1,0)),"")</f>
        <v/>
      </c>
      <c r="M256" s="1" t="s">
        <v>3382</v>
      </c>
      <c r="N256" s="1" t="s">
        <v>3383</v>
      </c>
      <c r="O256" s="1" t="str">
        <f>IFERROR(INDEX([1]Apollo!$C$2:$R$2344,MATCH($C256,[1]Apollo!$B$2:$B$2344,0),MATCH(O$1,[1]Apollo!$C$1:$R$1,0)),"")</f>
        <v/>
      </c>
      <c r="P256" s="1">
        <v>4</v>
      </c>
      <c r="Q256" s="1">
        <v>4</v>
      </c>
      <c r="R256">
        <v>320</v>
      </c>
      <c r="S256">
        <v>254</v>
      </c>
      <c r="T256" s="13">
        <v>40695</v>
      </c>
      <c r="U256" t="s">
        <v>99</v>
      </c>
      <c r="V256" s="1" t="str">
        <f>IFERROR(INDEX([1]Apollo!$C$2:$R$2344,MATCH($C256,[1]Apollo!$B$2:$B$2344,0),MATCH(V$1,[1]Apollo!$C$1:$R$1,0)),"")</f>
        <v/>
      </c>
      <c r="W256" t="s">
        <v>231</v>
      </c>
      <c r="X256" s="1" t="str">
        <f>IFERROR(INDEX([1]Apollo!$C$2:$R$2344,MATCH($C256,[1]Apollo!$B$2:$B$2344,0),MATCH(X$1,[1]Apollo!$C$1:$R$1,0)),"")</f>
        <v/>
      </c>
      <c r="Y256" s="1" t="str">
        <f>IFERROR(INDEX([1]Apollo!$C$2:$R$2344,MATCH($C256,[1]Apollo!$B$2:$B$2344,0),MATCH(Y$1,[1]Apollo!$C$1:$R$1,0)),"")</f>
        <v/>
      </c>
      <c r="Z256" s="1" t="str">
        <f>IFERROR(INDEX([1]Apollo!$C$2:$R$2344,MATCH($C256,[1]Apollo!$B$2:$B$2344,0),MATCH(Z$1,[1]Apollo!$C$1:$R$1,0)),"")</f>
        <v/>
      </c>
      <c r="AA256" s="1" t="str">
        <f>IFERROR(INDEX([1]Apollo!$C$2:$R$2344,MATCH($C256,[1]Apollo!$B$2:$B$2344,0),MATCH(AA$1,[1]Apollo!$C$1:$R$1,0)),"")</f>
        <v/>
      </c>
      <c r="AB256" s="1" t="str">
        <f>IFERROR(INDEX([1]Apollo!$C$2:$R$2344,MATCH($C256,[1]Apollo!$B$2:$B$2344,0),MATCH(AB$1,[1]Apollo!$C$1:$R$1,0)),"")</f>
        <v/>
      </c>
      <c r="AC256" t="s">
        <v>3384</v>
      </c>
      <c r="AD256" s="1" t="str">
        <f>IFERROR(INDEX([1]Apollo!$C$2:$R$2344,MATCH($C256,[1]Apollo!$B$2:$B$2344,0),MATCH(AD$1,[1]Apollo!$C$1:$R$1,0)),"")</f>
        <v/>
      </c>
      <c r="AE256" s="14" t="s">
        <v>3385</v>
      </c>
      <c r="AF256" s="1" t="s">
        <v>168</v>
      </c>
      <c r="AG256" s="1" t="s">
        <v>169</v>
      </c>
      <c r="AH256" s="1"/>
      <c r="AI256" s="1"/>
      <c r="AJ256" s="14" t="s">
        <v>3385</v>
      </c>
      <c r="AK256" s="1" t="s">
        <v>243</v>
      </c>
      <c r="AL256" s="1" t="s">
        <v>106</v>
      </c>
      <c r="AM256" s="1" t="s">
        <v>840</v>
      </c>
      <c r="AN256" s="1" t="s">
        <v>1038</v>
      </c>
      <c r="AO256" s="1" t="s">
        <v>349</v>
      </c>
      <c r="AP256" s="1" t="s">
        <v>246</v>
      </c>
      <c r="AQ256" s="1" t="e">
        <f>AE256=#REF!</f>
        <v>#REF!</v>
      </c>
      <c r="AR256" t="s">
        <v>3386</v>
      </c>
      <c r="AS256" s="1" t="str">
        <f>IFERROR(INDEX([1]Apollo!$C$2:$R$2344,MATCH($C256,[1]Apollo!$B$2:$B$2344,0),MATCH(AS$1,[1]Apollo!$C$1:$R$1,0)),"")</f>
        <v/>
      </c>
      <c r="AT256" s="1"/>
      <c r="AU256" s="1"/>
      <c r="AV256" t="s">
        <v>174</v>
      </c>
      <c r="AW256" s="1">
        <v>1850</v>
      </c>
      <c r="AX256" s="1"/>
      <c r="AY256" t="s">
        <v>113</v>
      </c>
      <c r="AZ256" t="s">
        <v>113</v>
      </c>
      <c r="BA256" s="23">
        <f>INDEX('[1]Glassdoor Scores'!C:C,MATCH($A256,'[1]Glassdoor Scores'!$A:$A,0))</f>
        <v>3.6</v>
      </c>
      <c r="BB256" t="str">
        <f>INDEX('[1]Glassdoor Scores'!B:B,MATCH($A256,'[1]Glassdoor Scores'!$A:$A,0))</f>
        <v>American Heart Association</v>
      </c>
      <c r="BC256">
        <f>INDEX('[1]Glassdoor Scores'!D:D,MATCH($A256,'[1]Glassdoor Scores'!$A:$A,0))</f>
        <v>1200</v>
      </c>
      <c r="BD256">
        <f>INDEX('[1]Glassdoor Scores'!E:E,MATCH($A256,'[1]Glassdoor Scores'!$A:$A,0))</f>
        <v>3.4</v>
      </c>
      <c r="BE256">
        <f>INDEX('[1]Glassdoor Scores'!F:F,MATCH($A256,'[1]Glassdoor Scores'!$A:$A,0))</f>
        <v>3.2</v>
      </c>
      <c r="BF256" s="17">
        <f>INDEX('[1]Glassdoor Scores'!G:G,MATCH($A256,'[1]Glassdoor Scores'!$A:$A,0))</f>
        <v>3.7</v>
      </c>
      <c r="BG256" s="17">
        <f>INDEX('[1]Glassdoor Scores'!H:H,MATCH($A256,'[1]Glassdoor Scores'!$A:$A,0))</f>
        <v>0.72</v>
      </c>
      <c r="BH256" t="e">
        <f>BA256&lt;#REF!</f>
        <v>#REF!</v>
      </c>
      <c r="BI256" t="e">
        <f>BB256&gt;#REF!</f>
        <v>#REF!</v>
      </c>
      <c r="BJ256" t="e">
        <f>BC256&gt;#REF!</f>
        <v>#REF!</v>
      </c>
      <c r="BK256" t="e">
        <f>BD256&gt;#REF!</f>
        <v>#REF!</v>
      </c>
      <c r="BL256" t="e">
        <f>BE256&gt;#REF!</f>
        <v>#REF!</v>
      </c>
      <c r="BM256" t="e">
        <f>BF256&gt;#REF!</f>
        <v>#REF!</v>
      </c>
      <c r="BN256" t="s">
        <v>175</v>
      </c>
      <c r="BO256" s="1" t="s">
        <v>3387</v>
      </c>
      <c r="BP256">
        <v>3</v>
      </c>
      <c r="BQ256">
        <v>3</v>
      </c>
      <c r="BR256" s="1" t="s">
        <v>3388</v>
      </c>
      <c r="BS256" t="s">
        <v>3389</v>
      </c>
      <c r="BT256" s="1" t="s">
        <v>3390</v>
      </c>
      <c r="BU256" s="1">
        <v>160</v>
      </c>
      <c r="BV256" s="31">
        <v>0.3</v>
      </c>
      <c r="BW256" s="31">
        <v>0.65</v>
      </c>
      <c r="BX256" s="31">
        <v>0</v>
      </c>
      <c r="BY256" s="31">
        <v>0.05</v>
      </c>
      <c r="BZ256" s="1" t="s">
        <v>3391</v>
      </c>
      <c r="CA256" s="1" t="s">
        <v>3392</v>
      </c>
      <c r="CB256" s="1"/>
      <c r="CC256" s="1"/>
      <c r="CD256" s="1"/>
      <c r="CE256" s="1"/>
      <c r="CF256" s="1"/>
      <c r="CG256" s="1"/>
      <c r="CH256" s="1"/>
      <c r="CI256" s="1"/>
      <c r="CJ256" s="1"/>
      <c r="CK256" s="1"/>
      <c r="CL256" s="1"/>
      <c r="CM256" s="1"/>
      <c r="CN256" s="1"/>
      <c r="CO256" s="1"/>
      <c r="CP256" s="1"/>
      <c r="CQ256" s="17" t="e">
        <f>SUMIFS([1]Rubric!Y:Y,[1]Rubric!V:V,BN256,[1]Rubric!W:W,P256)</f>
        <v>#VALUE!</v>
      </c>
      <c r="CR256" s="17" t="e">
        <f>INDEX([1]Rubric!D:D,MATCH(BP256,[1]Rubric!#REF!,0))</f>
        <v>#REF!</v>
      </c>
      <c r="CS256" s="17" t="e">
        <f>INDEX([1]Rubric!E:E,MATCH(Q256,[1]Rubric!#REF!,0))</f>
        <v>#REF!</v>
      </c>
      <c r="CT256" s="18" t="e">
        <f>SUM(CQ256:CS256)*[1]Rubric!$A$3</f>
        <v>#VALUE!</v>
      </c>
    </row>
    <row r="257" spans="1:98" ht="409.5" x14ac:dyDescent="0.25">
      <c r="A257">
        <v>256</v>
      </c>
      <c r="B257" t="s">
        <v>3393</v>
      </c>
      <c r="C257" t="str">
        <f t="shared" si="17"/>
        <v>256 - Vistage Worldwide, Inc.</v>
      </c>
      <c r="D257">
        <v>0</v>
      </c>
      <c r="F257" s="1"/>
      <c r="G257" s="1" t="e">
        <f>INDEX([1]Apollo!$C$2:$R$2344,MATCH($C257,[1]Apollo!$A$2:$A$2344,0),MATCH(G$1,[1]Apollo!$C$1:$R$1,0))</f>
        <v>#N/A</v>
      </c>
      <c r="H257" s="1"/>
      <c r="I257" s="1" t="e">
        <f>INDEX([1]Apollo!$C$2:$R$2344,MATCH($C257,[1]Apollo!$A$2:$A$2344,0),MATCH(I$1,[1]Apollo!$C$1:$R$1,0))</f>
        <v>#N/A</v>
      </c>
      <c r="K257" s="1" t="e">
        <f>INDEX([1]Apollo!$C$2:$R$2344,MATCH($C257,[1]Apollo!$A$2:$A$2344,0),MATCH(K$1,[1]Apollo!$C$1:$R$1,0))</f>
        <v>#N/A</v>
      </c>
      <c r="L257" s="1" t="e">
        <f>INDEX([1]Apollo!$C$2:$R$2344,MATCH($C257,[1]Apollo!$A$2:$A$2344,0),MATCH(L$1,[1]Apollo!$C$1:$R$1,0))</f>
        <v>#N/A</v>
      </c>
      <c r="M257" s="1"/>
      <c r="N257" s="1"/>
      <c r="O257" s="1" t="e">
        <f>INDEX([1]Apollo!$C$2:$R$2344,MATCH($C257,[1]Apollo!$A$2:$A$2344,0),MATCH(O$1,[1]Apollo!$C$1:$R$1,0))</f>
        <v>#N/A</v>
      </c>
      <c r="P257" s="1">
        <v>5</v>
      </c>
      <c r="Q257" s="1">
        <v>1</v>
      </c>
      <c r="V257" s="1" t="e">
        <f>INDEX([1]Apollo!$C$2:$R$2344,MATCH($C257,[1]Apollo!$A$2:$A$2344,0),MATCH(V$1,[1]Apollo!$C$1:$R$1,0))</f>
        <v>#N/A</v>
      </c>
      <c r="X257" s="1" t="e">
        <f>INDEX([1]Apollo!$C$2:$R$2344,MATCH($C257,[1]Apollo!$A$2:$A$2344,0),MATCH(X$1,[1]Apollo!$C$1:$R$1,0))</f>
        <v>#N/A</v>
      </c>
      <c r="Y257" s="1" t="e">
        <f>INDEX([1]Apollo!$C$2:$R$2344,MATCH($C257,[1]Apollo!$A$2:$A$2344,0),MATCH(Y$1,[1]Apollo!$C$1:$R$1,0))</f>
        <v>#N/A</v>
      </c>
      <c r="Z257" s="1" t="e">
        <f>INDEX([1]Apollo!$C$2:$R$2344,MATCH($C257,[1]Apollo!$A$2:$A$2344,0),MATCH(Z$1,[1]Apollo!$C$1:$R$1,0))</f>
        <v>#N/A</v>
      </c>
      <c r="AA257" s="1" t="e">
        <f>INDEX([1]Apollo!$C$2:$R$2344,MATCH($C257,[1]Apollo!$A$2:$A$2344,0),MATCH(AA$1,[1]Apollo!$C$1:$R$1,0))</f>
        <v>#N/A</v>
      </c>
      <c r="AB257" s="1" t="e">
        <f>INDEX([1]Apollo!$C$2:$R$2344,MATCH($C257,[1]Apollo!$A$2:$A$2344,0),MATCH(AB$1,[1]Apollo!$C$1:$R$1,0))</f>
        <v>#N/A</v>
      </c>
      <c r="AD257" s="1" t="e">
        <f>INDEX([1]Apollo!$C$2:$R$2344,MATCH($C257,[1]Apollo!$A$2:$A$2344,0),MATCH(AD$1,[1]Apollo!$C$1:$R$1,0))</f>
        <v>#N/A</v>
      </c>
      <c r="AE257" s="14" t="s">
        <v>3394</v>
      </c>
      <c r="AF257" s="1"/>
      <c r="AG257" s="1" t="s">
        <v>480</v>
      </c>
      <c r="AH257" s="1"/>
      <c r="AI257" s="1"/>
      <c r="AJ257" s="14" t="s">
        <v>3394</v>
      </c>
      <c r="AK257" s="1" t="s">
        <v>1308</v>
      </c>
      <c r="AL257" s="1" t="s">
        <v>106</v>
      </c>
      <c r="AM257" s="1" t="s">
        <v>151</v>
      </c>
      <c r="AN257" s="1" t="s">
        <v>106</v>
      </c>
      <c r="AO257" s="1" t="s">
        <v>1309</v>
      </c>
      <c r="AP257" s="1" t="s">
        <v>3395</v>
      </c>
      <c r="AQ257" s="1" t="e">
        <f>AE257=#REF!</f>
        <v>#REF!</v>
      </c>
      <c r="AS257" s="1" t="e">
        <f>INDEX([1]Apollo!$C$2:$R$2344,MATCH($C257,[1]Apollo!$A$2:$A$2344,0),MATCH(AS$1,[1]Apollo!$C$1:$R$1,0))</f>
        <v>#N/A</v>
      </c>
      <c r="AT257" s="1"/>
      <c r="AU257" s="1"/>
      <c r="AW257" s="1" t="e">
        <f>INDEX([1]Apollo!$C$2:$R$2344,MATCH($C257,[1]Apollo!$A$2:$A$2344,0),MATCH(AW$1,[1]Apollo!$C$1:$R$1,0))</f>
        <v>#N/A</v>
      </c>
      <c r="AX257" s="1"/>
      <c r="BA257">
        <v>320</v>
      </c>
      <c r="BB257">
        <v>4.2</v>
      </c>
      <c r="BC257">
        <v>4</v>
      </c>
      <c r="BD257">
        <v>4</v>
      </c>
      <c r="BE257">
        <v>4.3</v>
      </c>
      <c r="BF257" s="5">
        <v>0.92</v>
      </c>
      <c r="BG257" s="5">
        <v>0.9</v>
      </c>
      <c r="BH257" t="e">
        <f>BA257&lt;#REF!</f>
        <v>#REF!</v>
      </c>
      <c r="BI257" t="e">
        <f>BB257&gt;#REF!</f>
        <v>#REF!</v>
      </c>
      <c r="BJ257" t="e">
        <f>BC257&gt;#REF!</f>
        <v>#REF!</v>
      </c>
      <c r="BK257" t="e">
        <f>BD257&gt;#REF!</f>
        <v>#REF!</v>
      </c>
      <c r="BL257" t="e">
        <f>BE257&gt;#REF!</f>
        <v>#REF!</v>
      </c>
      <c r="BM257" s="5" t="e">
        <f>BF257&gt;#REF!</f>
        <v>#REF!</v>
      </c>
      <c r="BN257" t="s">
        <v>175</v>
      </c>
      <c r="BO257" s="1" t="s">
        <v>3396</v>
      </c>
      <c r="BP257">
        <v>3</v>
      </c>
      <c r="BQ257">
        <v>3</v>
      </c>
      <c r="BR257" s="1" t="s">
        <v>3397</v>
      </c>
      <c r="BS257" t="s">
        <v>3398</v>
      </c>
      <c r="BT257" s="1" t="s">
        <v>3399</v>
      </c>
      <c r="BU257" s="1">
        <v>115</v>
      </c>
      <c r="BV257" s="6">
        <v>0.4</v>
      </c>
      <c r="BW257" s="6">
        <v>0.5</v>
      </c>
      <c r="BX257" s="6">
        <v>0.05</v>
      </c>
      <c r="BY257" s="6">
        <v>0.05</v>
      </c>
      <c r="BZ257" s="1" t="s">
        <v>3400</v>
      </c>
      <c r="CA257" s="1" t="s">
        <v>3401</v>
      </c>
      <c r="CB257" s="1"/>
      <c r="CC257" s="1"/>
      <c r="CD257" s="1"/>
      <c r="CE257" s="1"/>
      <c r="CF257" s="1"/>
      <c r="CG257" s="1"/>
      <c r="CH257" s="1"/>
      <c r="CI257" s="1"/>
      <c r="CJ257" s="1"/>
      <c r="CK257" s="1"/>
      <c r="CL257" s="1"/>
      <c r="CM257" s="1"/>
      <c r="CN257" s="1"/>
      <c r="CO257" s="1"/>
      <c r="CP257" s="1"/>
      <c r="CQ257" s="17" t="e">
        <f>SUMIFS([1]Rubric!Y:Y,[1]Rubric!V:V,BN257,[1]Rubric!W:W,P257)</f>
        <v>#VALUE!</v>
      </c>
      <c r="CR257" s="5" t="e">
        <f>INDEX([1]Rubric!D:D,MATCH(BP257,[1]Rubric!#REF!,0))</f>
        <v>#REF!</v>
      </c>
      <c r="CS257" s="5" t="e">
        <f>INDEX([1]Rubric!E:E,MATCH(Q257,[1]Rubric!#REF!,0))</f>
        <v>#REF!</v>
      </c>
      <c r="CT257" s="18" t="e">
        <f>SUM(CQ257:CS257)*[1]Rubric!$A$3</f>
        <v>#VALUE!</v>
      </c>
    </row>
    <row r="258" spans="1:98" ht="409.5" x14ac:dyDescent="0.25">
      <c r="A258">
        <v>257</v>
      </c>
      <c r="B258" s="21" t="s">
        <v>3402</v>
      </c>
      <c r="C258" t="str">
        <f t="shared" ref="C258:C321" si="23">A258&amp;" - "&amp;B258</f>
        <v>257 - Flywire</v>
      </c>
      <c r="D258">
        <v>0</v>
      </c>
      <c r="E258" t="s">
        <v>3403</v>
      </c>
      <c r="F258" s="1" t="s">
        <v>3404</v>
      </c>
      <c r="G258" s="1" t="str">
        <f>IFERROR(INDEX([1]Apollo!$C$2:$R$2344,MATCH($C258,[1]Apollo!$B$2:$B$2344,0),MATCH(G$1,[1]Apollo!$C$1:$R$1,0)),"")</f>
        <v/>
      </c>
      <c r="H258" s="1" t="s">
        <v>3405</v>
      </c>
      <c r="I258" s="1" t="str">
        <f>IFERROR(INDEX([1]Apollo!$C$2:$R$2344,MATCH($C258,[1]Apollo!$B$2:$B$2344,0),MATCH(I$1,[1]Apollo!$C$1:$R$1,0)),"")</f>
        <v/>
      </c>
      <c r="J258" t="s">
        <v>1076</v>
      </c>
      <c r="K258" s="1" t="str">
        <f>IFERROR(INDEX([1]Apollo!$C$2:$R$2344,MATCH($C258,[1]Apollo!$B$2:$B$2344,0),MATCH(K$1,[1]Apollo!$C$1:$R$1,0)),"")</f>
        <v/>
      </c>
      <c r="L258" s="1" t="str">
        <f>IFERROR(INDEX([1]Apollo!$C$2:$R$2344,MATCH($C258,[1]Apollo!$B$2:$B$2344,0),MATCH(L$1,[1]Apollo!$C$1:$R$1,0)),"")</f>
        <v/>
      </c>
      <c r="M258" s="1" t="s">
        <v>3406</v>
      </c>
      <c r="N258" s="1" t="s">
        <v>3407</v>
      </c>
      <c r="O258" s="1" t="str">
        <f>IFERROR(INDEX([1]Apollo!$C$2:$R$2344,MATCH($C258,[1]Apollo!$B$2:$B$2344,0),MATCH(O$1,[1]Apollo!$C$1:$R$1,0)),"")</f>
        <v/>
      </c>
      <c r="P258" s="1">
        <v>3</v>
      </c>
      <c r="Q258" s="1">
        <v>3</v>
      </c>
      <c r="R258" s="12">
        <v>5436</v>
      </c>
      <c r="S258" s="12">
        <v>4560</v>
      </c>
      <c r="T258" s="13">
        <v>40558</v>
      </c>
      <c r="U258" t="s">
        <v>99</v>
      </c>
      <c r="V258" s="1" t="str">
        <f>IFERROR(INDEX([1]Apollo!$C$2:$R$2344,MATCH($C258,[1]Apollo!$B$2:$B$2344,0),MATCH(V$1,[1]Apollo!$C$1:$R$1,0)),"")</f>
        <v/>
      </c>
      <c r="W258" t="s">
        <v>165</v>
      </c>
      <c r="X258" s="1" t="str">
        <f>IFERROR(INDEX([1]Apollo!$C$2:$R$2344,MATCH($C258,[1]Apollo!$B$2:$B$2344,0),MATCH(X$1,[1]Apollo!$C$1:$R$1,0)),"")</f>
        <v/>
      </c>
      <c r="Y258" s="1" t="str">
        <f>IFERROR(INDEX([1]Apollo!$C$2:$R$2344,MATCH($C258,[1]Apollo!$B$2:$B$2344,0),MATCH(Y$1,[1]Apollo!$C$1:$R$1,0)),"")</f>
        <v/>
      </c>
      <c r="Z258" s="1" t="str">
        <f>IFERROR(INDEX([1]Apollo!$C$2:$R$2344,MATCH($C258,[1]Apollo!$B$2:$B$2344,0),MATCH(Z$1,[1]Apollo!$C$1:$R$1,0)),"")</f>
        <v/>
      </c>
      <c r="AA258" s="1" t="str">
        <f>IFERROR(INDEX([1]Apollo!$C$2:$R$2344,MATCH($C258,[1]Apollo!$B$2:$B$2344,0),MATCH(AA$1,[1]Apollo!$C$1:$R$1,0)),"")</f>
        <v/>
      </c>
      <c r="AB258" s="1" t="str">
        <f>IFERROR(INDEX([1]Apollo!$C$2:$R$2344,MATCH($C258,[1]Apollo!$B$2:$B$2344,0),MATCH(AB$1,[1]Apollo!$C$1:$R$1,0)),"")</f>
        <v/>
      </c>
      <c r="AC258" t="s">
        <v>3408</v>
      </c>
      <c r="AD258" s="1" t="str">
        <f>IFERROR(INDEX([1]Apollo!$C$2:$R$2344,MATCH($C258,[1]Apollo!$B$2:$B$2344,0),MATCH(AD$1,[1]Apollo!$C$1:$R$1,0)),"")</f>
        <v/>
      </c>
      <c r="AE258" s="14" t="s">
        <v>3409</v>
      </c>
      <c r="AF258" s="1" t="s">
        <v>3410</v>
      </c>
      <c r="AG258" s="1" t="s">
        <v>169</v>
      </c>
      <c r="AH258" s="1"/>
      <c r="AI258" s="1"/>
      <c r="AJ258" s="14" t="s">
        <v>3411</v>
      </c>
      <c r="AK258" s="1" t="s">
        <v>170</v>
      </c>
      <c r="AL258" s="1" t="s">
        <v>106</v>
      </c>
      <c r="AM258" s="1" t="s">
        <v>1461</v>
      </c>
      <c r="AN258" s="1" t="s">
        <v>360</v>
      </c>
      <c r="AO258" s="1" t="s">
        <v>106</v>
      </c>
      <c r="AP258" s="1" t="s">
        <v>172</v>
      </c>
      <c r="AQ258" s="1" t="e">
        <f>AE258=#REF!</f>
        <v>#REF!</v>
      </c>
      <c r="AR258" t="s">
        <v>3412</v>
      </c>
      <c r="AS258" s="1" t="str">
        <f>IFERROR(INDEX([1]Apollo!$C$2:$R$2344,MATCH($C258,[1]Apollo!$B$2:$B$2344,0),MATCH(AS$1,[1]Apollo!$C$1:$R$1,0)),"")</f>
        <v/>
      </c>
      <c r="AT258" s="1"/>
      <c r="AU258" s="1"/>
      <c r="AV258" t="s">
        <v>174</v>
      </c>
      <c r="AW258" s="1">
        <v>1150</v>
      </c>
      <c r="AX258" s="1"/>
      <c r="AY258" t="s">
        <v>138</v>
      </c>
      <c r="AZ258" t="s">
        <v>138</v>
      </c>
      <c r="BA258" s="23">
        <f>INDEX('[1]Glassdoor Scores'!C:C,MATCH($A258,'[1]Glassdoor Scores'!$A:$A,0))</f>
        <v>3.2</v>
      </c>
      <c r="BB258" t="str">
        <f>INDEX('[1]Glassdoor Scores'!B:B,MATCH($A258,'[1]Glassdoor Scores'!$A:$A,0))</f>
        <v>WeWork</v>
      </c>
      <c r="BC258">
        <f>INDEX('[1]Glassdoor Scores'!D:D,MATCH($A258,'[1]Glassdoor Scores'!$A:$A,0))</f>
        <v>4500</v>
      </c>
      <c r="BD258">
        <f>INDEX('[1]Glassdoor Scores'!E:E,MATCH($A258,'[1]Glassdoor Scores'!$A:$A,0))</f>
        <v>2.8</v>
      </c>
      <c r="BE258">
        <f>INDEX('[1]Glassdoor Scores'!F:F,MATCH($A258,'[1]Glassdoor Scores'!$A:$A,0))</f>
        <v>2.7</v>
      </c>
      <c r="BF258" s="17">
        <f>INDEX('[1]Glassdoor Scores'!G:G,MATCH($A258,'[1]Glassdoor Scores'!$A:$A,0))</f>
        <v>3.3</v>
      </c>
      <c r="BG258" s="17">
        <f>INDEX('[1]Glassdoor Scores'!H:H,MATCH($A258,'[1]Glassdoor Scores'!$A:$A,0))</f>
        <v>0.48</v>
      </c>
      <c r="BH258" t="e">
        <f>BA258&lt;#REF!</f>
        <v>#REF!</v>
      </c>
      <c r="BI258" t="e">
        <f>BB258&gt;#REF!</f>
        <v>#REF!</v>
      </c>
      <c r="BJ258" t="e">
        <f>BC258&gt;#REF!</f>
        <v>#REF!</v>
      </c>
      <c r="BK258" t="e">
        <f>BD258&gt;#REF!</f>
        <v>#REF!</v>
      </c>
      <c r="BL258" t="e">
        <f>BE258&gt;#REF!</f>
        <v>#REF!</v>
      </c>
      <c r="BM258" t="e">
        <f>BF258&gt;#REF!</f>
        <v>#REF!</v>
      </c>
      <c r="BN258" t="s">
        <v>115</v>
      </c>
      <c r="BO258" s="1" t="s">
        <v>3413</v>
      </c>
      <c r="BP258">
        <v>3</v>
      </c>
      <c r="BQ258">
        <v>2</v>
      </c>
      <c r="BR258" s="1" t="s">
        <v>3414</v>
      </c>
      <c r="BS258" t="s">
        <v>3415</v>
      </c>
      <c r="BT258" s="1" t="s">
        <v>3416</v>
      </c>
      <c r="BU258" s="1">
        <v>110</v>
      </c>
      <c r="BV258" s="31">
        <v>0.4</v>
      </c>
      <c r="BW258" s="31">
        <v>0.5</v>
      </c>
      <c r="BX258" s="31">
        <v>0.05</v>
      </c>
      <c r="BY258" s="31">
        <v>0.05</v>
      </c>
      <c r="BZ258" s="1" t="s">
        <v>3417</v>
      </c>
      <c r="CA258" s="1" t="s">
        <v>3418</v>
      </c>
      <c r="CB258" s="1"/>
      <c r="CC258" s="1"/>
      <c r="CD258" s="1"/>
      <c r="CE258" s="1"/>
      <c r="CF258" s="1"/>
      <c r="CG258" s="1"/>
      <c r="CH258" s="1"/>
      <c r="CI258" s="1"/>
      <c r="CJ258" s="1"/>
      <c r="CK258" s="1"/>
      <c r="CL258" s="1"/>
      <c r="CM258" s="1"/>
      <c r="CN258" s="1"/>
      <c r="CO258" s="1"/>
      <c r="CP258" s="1"/>
      <c r="CQ258" s="17" t="e">
        <f>SUMIFS([1]Rubric!Y:Y,[1]Rubric!V:V,BN258,[1]Rubric!W:W,P258)</f>
        <v>#VALUE!</v>
      </c>
      <c r="CR258" s="17" t="e">
        <f>INDEX([1]Rubric!D:D,MATCH(BP258,[1]Rubric!#REF!,0))</f>
        <v>#REF!</v>
      </c>
      <c r="CS258" s="17" t="e">
        <f>INDEX([1]Rubric!E:E,MATCH(Q258,[1]Rubric!#REF!,0))</f>
        <v>#REF!</v>
      </c>
      <c r="CT258" s="18" t="e">
        <f>SUM(CQ258:CS258)*[1]Rubric!$A$3</f>
        <v>#VALUE!</v>
      </c>
    </row>
    <row r="259" spans="1:98" ht="409.5" x14ac:dyDescent="0.25">
      <c r="A259">
        <v>258</v>
      </c>
      <c r="B259" t="s">
        <v>3419</v>
      </c>
      <c r="C259" t="str">
        <f t="shared" si="23"/>
        <v>258 - HTEC</v>
      </c>
      <c r="D259">
        <v>0</v>
      </c>
      <c r="E259" t="s">
        <v>3420</v>
      </c>
      <c r="F259" s="1" t="s">
        <v>3421</v>
      </c>
      <c r="G259" s="1" t="str">
        <f>IFERROR(INDEX([1]Apollo!$C$2:$R$2344,MATCH($C259,[1]Apollo!$B$2:$B$2344,0),MATCH(G$1,[1]Apollo!$C$1:$R$1,0)),"")</f>
        <v/>
      </c>
      <c r="H259" s="1" t="s">
        <v>885</v>
      </c>
      <c r="I259" s="1" t="str">
        <f>IFERROR(INDEX([1]Apollo!$C$2:$R$2344,MATCH($C259,[1]Apollo!$B$2:$B$2344,0),MATCH(I$1,[1]Apollo!$C$1:$R$1,0)),"")</f>
        <v/>
      </c>
      <c r="J259" t="s">
        <v>213</v>
      </c>
      <c r="K259" s="1" t="str">
        <f>IFERROR(INDEX([1]Apollo!$C$2:$R$2344,MATCH($C259,[1]Apollo!$B$2:$B$2344,0),MATCH(K$1,[1]Apollo!$C$1:$R$1,0)),"")</f>
        <v/>
      </c>
      <c r="L259" s="1" t="str">
        <f>IFERROR(INDEX([1]Apollo!$C$2:$R$2344,MATCH($C259,[1]Apollo!$B$2:$B$2344,0),MATCH(L$1,[1]Apollo!$C$1:$R$1,0)),"")</f>
        <v/>
      </c>
      <c r="M259" s="1" t="s">
        <v>3422</v>
      </c>
      <c r="N259" s="1" t="s">
        <v>3423</v>
      </c>
      <c r="O259" s="1" t="str">
        <f>IFERROR(INDEX([1]Apollo!$C$2:$R$2344,MATCH($C259,[1]Apollo!$B$2:$B$2344,0),MATCH(O$1,[1]Apollo!$C$1:$R$1,0)),"")</f>
        <v/>
      </c>
      <c r="P259" s="1">
        <v>3</v>
      </c>
      <c r="Q259" s="1">
        <v>3</v>
      </c>
      <c r="R259" s="12">
        <v>21500</v>
      </c>
      <c r="S259" s="12">
        <v>19166</v>
      </c>
      <c r="T259" s="13">
        <v>39702</v>
      </c>
      <c r="U259" t="s">
        <v>99</v>
      </c>
      <c r="V259" s="1" t="str">
        <f>IFERROR(INDEX([1]Apollo!$C$2:$R$2344,MATCH($C259,[1]Apollo!$B$2:$B$2344,0),MATCH(V$1,[1]Apollo!$C$1:$R$1,0)),"")</f>
        <v/>
      </c>
      <c r="W259" t="s">
        <v>165</v>
      </c>
      <c r="X259" s="1" t="str">
        <f>IFERROR(INDEX([1]Apollo!$C$2:$R$2344,MATCH($C259,[1]Apollo!$B$2:$B$2344,0),MATCH(X$1,[1]Apollo!$C$1:$R$1,0)),"")</f>
        <v/>
      </c>
      <c r="Y259" s="1" t="str">
        <f>IFERROR(INDEX([1]Apollo!$C$2:$R$2344,MATCH($C259,[1]Apollo!$B$2:$B$2344,0),MATCH(Y$1,[1]Apollo!$C$1:$R$1,0)),"")</f>
        <v/>
      </c>
      <c r="Z259" s="1" t="str">
        <f>IFERROR(INDEX([1]Apollo!$C$2:$R$2344,MATCH($C259,[1]Apollo!$B$2:$B$2344,0),MATCH(Z$1,[1]Apollo!$C$1:$R$1,0)),"")</f>
        <v/>
      </c>
      <c r="AA259" s="1" t="str">
        <f>IFERROR(INDEX([1]Apollo!$C$2:$R$2344,MATCH($C259,[1]Apollo!$B$2:$B$2344,0),MATCH(AA$1,[1]Apollo!$C$1:$R$1,0)),"")</f>
        <v/>
      </c>
      <c r="AB259" s="1" t="str">
        <f>IFERROR(INDEX([1]Apollo!$C$2:$R$2344,MATCH($C259,[1]Apollo!$B$2:$B$2344,0),MATCH(AB$1,[1]Apollo!$C$1:$R$1,0)),"")</f>
        <v/>
      </c>
      <c r="AC259" t="s">
        <v>3424</v>
      </c>
      <c r="AD259" s="1" t="str">
        <f>IFERROR(INDEX([1]Apollo!$C$2:$R$2344,MATCH($C259,[1]Apollo!$B$2:$B$2344,0),MATCH(AD$1,[1]Apollo!$C$1:$R$1,0)),"")</f>
        <v/>
      </c>
      <c r="AE259" s="14" t="s">
        <v>3425</v>
      </c>
      <c r="AF259" s="1" t="s">
        <v>168</v>
      </c>
      <c r="AG259" s="1" t="s">
        <v>169</v>
      </c>
      <c r="AH259" s="1"/>
      <c r="AI259" s="1"/>
      <c r="AJ259" s="14" t="s">
        <v>3425</v>
      </c>
      <c r="AK259" s="1" t="s">
        <v>170</v>
      </c>
      <c r="AL259" s="1" t="s">
        <v>106</v>
      </c>
      <c r="AM259" s="1" t="s">
        <v>572</v>
      </c>
      <c r="AN259" s="1" t="s">
        <v>360</v>
      </c>
      <c r="AO259" s="1" t="s">
        <v>106</v>
      </c>
      <c r="AP259" s="1" t="s">
        <v>172</v>
      </c>
      <c r="AQ259" s="1" t="e">
        <f>AE259=#REF!</f>
        <v>#REF!</v>
      </c>
      <c r="AR259" t="s">
        <v>3426</v>
      </c>
      <c r="AS259" s="1" t="str">
        <f>IFERROR(INDEX([1]Apollo!$C$2:$R$2344,MATCH($C259,[1]Apollo!$B$2:$B$2344,0),MATCH(AS$1,[1]Apollo!$C$1:$R$1,0)),"")</f>
        <v/>
      </c>
      <c r="AT259" s="1"/>
      <c r="AU259" s="1"/>
      <c r="AV259" t="s">
        <v>174</v>
      </c>
      <c r="AW259" s="1">
        <v>2100</v>
      </c>
      <c r="AX259" s="1"/>
      <c r="AY259" t="s">
        <v>114</v>
      </c>
      <c r="AZ259" t="s">
        <v>138</v>
      </c>
      <c r="BA259" s="23">
        <f>INDEX('[1]Glassdoor Scores'!C:C,MATCH($A259,'[1]Glassdoor Scores'!$A:$A,0))</f>
        <v>4.7</v>
      </c>
      <c r="BB259" t="str">
        <f>INDEX('[1]Glassdoor Scores'!B:B,MATCH($A259,'[1]Glassdoor Scores'!$A:$A,0))</f>
        <v>Vanta</v>
      </c>
      <c r="BC259">
        <f>INDEX('[1]Glassdoor Scores'!D:D,MATCH($A259,'[1]Glassdoor Scores'!$A:$A,0))</f>
        <v>120</v>
      </c>
      <c r="BD259">
        <f>INDEX('[1]Glassdoor Scores'!E:E,MATCH($A259,'[1]Glassdoor Scores'!$A:$A,0))</f>
        <v>4.4000000000000004</v>
      </c>
      <c r="BE259">
        <f>INDEX('[1]Glassdoor Scores'!F:F,MATCH($A259,'[1]Glassdoor Scores'!$A:$A,0))</f>
        <v>4.7</v>
      </c>
      <c r="BF259" s="17">
        <f>INDEX('[1]Glassdoor Scores'!G:G,MATCH($A259,'[1]Glassdoor Scores'!$A:$A,0))</f>
        <v>4.8</v>
      </c>
      <c r="BG259" s="17">
        <f>INDEX('[1]Glassdoor Scores'!H:H,MATCH($A259,'[1]Glassdoor Scores'!$A:$A,0))</f>
        <v>0.98</v>
      </c>
      <c r="BH259" t="e">
        <f>BA259&lt;#REF!</f>
        <v>#REF!</v>
      </c>
      <c r="BI259" t="e">
        <f>BB259&gt;#REF!</f>
        <v>#REF!</v>
      </c>
      <c r="BJ259" t="e">
        <f>BC259&gt;#REF!</f>
        <v>#REF!</v>
      </c>
      <c r="BK259" t="e">
        <f>BD259&gt;#REF!</f>
        <v>#REF!</v>
      </c>
      <c r="BL259" t="e">
        <f>BE259&gt;#REF!</f>
        <v>#REF!</v>
      </c>
      <c r="BM259" t="e">
        <f>BF259&gt;#REF!</f>
        <v>#REF!</v>
      </c>
      <c r="BN259" t="s">
        <v>115</v>
      </c>
      <c r="BO259" s="1" t="s">
        <v>3427</v>
      </c>
      <c r="BP259">
        <v>3</v>
      </c>
      <c r="BQ259">
        <v>3</v>
      </c>
      <c r="BR259" s="1" t="s">
        <v>3428</v>
      </c>
      <c r="BS259" t="s">
        <v>3429</v>
      </c>
      <c r="BT259" s="1" t="s">
        <v>3430</v>
      </c>
      <c r="BU259" s="1">
        <v>120</v>
      </c>
      <c r="BV259" s="31">
        <v>0.4</v>
      </c>
      <c r="BW259" s="31">
        <v>0.5</v>
      </c>
      <c r="BX259" s="31">
        <v>0.05</v>
      </c>
      <c r="BY259" s="31">
        <v>0.05</v>
      </c>
      <c r="BZ259" s="1" t="s">
        <v>3431</v>
      </c>
      <c r="CA259" s="1" t="s">
        <v>3432</v>
      </c>
      <c r="CB259" s="1"/>
      <c r="CC259" s="1"/>
      <c r="CD259" s="1"/>
      <c r="CE259" s="1"/>
      <c r="CF259" s="1"/>
      <c r="CG259" s="1"/>
      <c r="CH259" s="1"/>
      <c r="CI259" s="1"/>
      <c r="CJ259" s="1"/>
      <c r="CK259" s="1"/>
      <c r="CL259" s="1"/>
      <c r="CM259" s="1"/>
      <c r="CN259" s="1"/>
      <c r="CO259" s="1"/>
      <c r="CP259" s="1"/>
      <c r="CQ259" s="17" t="e">
        <f>SUMIFS([1]Rubric!Y:Y,[1]Rubric!V:V,BN259,[1]Rubric!W:W,P259)</f>
        <v>#VALUE!</v>
      </c>
      <c r="CR259" s="17" t="e">
        <f>INDEX([1]Rubric!D:D,MATCH(BP259,[1]Rubric!#REF!,0))</f>
        <v>#REF!</v>
      </c>
      <c r="CS259" s="17" t="e">
        <f>INDEX([1]Rubric!E:E,MATCH(Q259,[1]Rubric!#REF!,0))</f>
        <v>#REF!</v>
      </c>
      <c r="CT259" s="18" t="e">
        <f>SUM(CQ259:CS259)*[1]Rubric!$A$3</f>
        <v>#VALUE!</v>
      </c>
    </row>
    <row r="260" spans="1:98" ht="409.5" x14ac:dyDescent="0.25">
      <c r="A260">
        <v>259</v>
      </c>
      <c r="B260" s="21" t="s">
        <v>3433</v>
      </c>
      <c r="C260" t="str">
        <f t="shared" si="23"/>
        <v>259 - Similarweb</v>
      </c>
      <c r="D260">
        <v>0</v>
      </c>
      <c r="E260" t="s">
        <v>3434</v>
      </c>
      <c r="F260" s="1" t="s">
        <v>3435</v>
      </c>
      <c r="G260" s="1" t="str">
        <f>IFERROR(INDEX([1]Apollo!$C$2:$R$2344,MATCH($C260,[1]Apollo!$B$2:$B$2344,0),MATCH(G$1,[1]Apollo!$C$1:$R$1,0)),"")</f>
        <v/>
      </c>
      <c r="H260" s="1"/>
      <c r="I260" s="1" t="str">
        <f>IFERROR(INDEX([1]Apollo!$C$2:$R$2344,MATCH($C260,[1]Apollo!$B$2:$B$2344,0),MATCH(I$1,[1]Apollo!$C$1:$R$1,0)),"")</f>
        <v/>
      </c>
      <c r="J260" t="s">
        <v>565</v>
      </c>
      <c r="K260" s="1" t="str">
        <f>IFERROR(INDEX([1]Apollo!$C$2:$R$2344,MATCH($C260,[1]Apollo!$B$2:$B$2344,0),MATCH(K$1,[1]Apollo!$C$1:$R$1,0)),"")</f>
        <v/>
      </c>
      <c r="L260" s="1" t="str">
        <f>IFERROR(INDEX([1]Apollo!$C$2:$R$2344,MATCH($C260,[1]Apollo!$B$2:$B$2344,0),MATCH(L$1,[1]Apollo!$C$1:$R$1,0)),"")</f>
        <v/>
      </c>
      <c r="M260" s="1" t="s">
        <v>3436</v>
      </c>
      <c r="N260" s="1" t="s">
        <v>3437</v>
      </c>
      <c r="O260" s="1" t="str">
        <f>IFERROR(INDEX([1]Apollo!$C$2:$R$2344,MATCH($C260,[1]Apollo!$B$2:$B$2344,0),MATCH(O$1,[1]Apollo!$C$1:$R$1,0)),"")</f>
        <v/>
      </c>
      <c r="P260" s="1">
        <v>4</v>
      </c>
      <c r="Q260" s="1">
        <v>3</v>
      </c>
      <c r="R260" s="12">
        <v>1885</v>
      </c>
      <c r="S260" s="12">
        <v>1517</v>
      </c>
      <c r="T260" s="13">
        <v>39295</v>
      </c>
      <c r="U260" t="s">
        <v>99</v>
      </c>
      <c r="V260" s="1" t="str">
        <f>IFERROR(INDEX([1]Apollo!$C$2:$R$2344,MATCH($C260,[1]Apollo!$B$2:$B$2344,0),MATCH(V$1,[1]Apollo!$C$1:$R$1,0)),"")</f>
        <v/>
      </c>
      <c r="W260" t="s">
        <v>165</v>
      </c>
      <c r="X260" s="1" t="str">
        <f>IFERROR(INDEX([1]Apollo!$C$2:$R$2344,MATCH($C260,[1]Apollo!$B$2:$B$2344,0),MATCH(X$1,[1]Apollo!$C$1:$R$1,0)),"")</f>
        <v/>
      </c>
      <c r="Y260" s="1" t="str">
        <f>IFERROR(INDEX([1]Apollo!$C$2:$R$2344,MATCH($C260,[1]Apollo!$B$2:$B$2344,0),MATCH(Y$1,[1]Apollo!$C$1:$R$1,0)),"")</f>
        <v/>
      </c>
      <c r="Z260" s="1" t="str">
        <f>IFERROR(INDEX([1]Apollo!$C$2:$R$2344,MATCH($C260,[1]Apollo!$B$2:$B$2344,0),MATCH(Z$1,[1]Apollo!$C$1:$R$1,0)),"")</f>
        <v/>
      </c>
      <c r="AA260" s="1" t="str">
        <f>IFERROR(INDEX([1]Apollo!$C$2:$R$2344,MATCH($C260,[1]Apollo!$B$2:$B$2344,0),MATCH(AA$1,[1]Apollo!$C$1:$R$1,0)),"")</f>
        <v/>
      </c>
      <c r="AB260" s="1" t="str">
        <f>IFERROR(INDEX([1]Apollo!$C$2:$R$2344,MATCH($C260,[1]Apollo!$B$2:$B$2344,0),MATCH(AB$1,[1]Apollo!$C$1:$R$1,0)),"")</f>
        <v/>
      </c>
      <c r="AC260" t="s">
        <v>3438</v>
      </c>
      <c r="AD260" s="1" t="str">
        <f>IFERROR(INDEX([1]Apollo!$C$2:$R$2344,MATCH($C260,[1]Apollo!$B$2:$B$2344,0),MATCH(AD$1,[1]Apollo!$C$1:$R$1,0)),"")</f>
        <v/>
      </c>
      <c r="AE260" s="14" t="s">
        <v>3439</v>
      </c>
      <c r="AF260" s="1" t="s">
        <v>168</v>
      </c>
      <c r="AG260" s="1"/>
      <c r="AH260" s="1"/>
      <c r="AI260" s="1"/>
      <c r="AJ260" s="14" t="s">
        <v>3440</v>
      </c>
      <c r="AK260" s="1" t="s">
        <v>243</v>
      </c>
      <c r="AL260" s="1" t="s">
        <v>3441</v>
      </c>
      <c r="AM260" s="1" t="s">
        <v>840</v>
      </c>
      <c r="AN260" s="1" t="s">
        <v>1038</v>
      </c>
      <c r="AO260" s="1" t="s">
        <v>349</v>
      </c>
      <c r="AP260" s="1" t="s">
        <v>246</v>
      </c>
      <c r="AQ260" s="1" t="e">
        <f>AE260=#REF!</f>
        <v>#REF!</v>
      </c>
      <c r="AR260" t="s">
        <v>3442</v>
      </c>
      <c r="AS260" s="1" t="str">
        <f>IFERROR(INDEX([1]Apollo!$C$2:$R$2344,MATCH($C260,[1]Apollo!$B$2:$B$2344,0),MATCH(AS$1,[1]Apollo!$C$1:$R$1,0)),"")</f>
        <v/>
      </c>
      <c r="AT260" s="1"/>
      <c r="AU260" s="1"/>
      <c r="AV260" t="s">
        <v>174</v>
      </c>
      <c r="AW260" s="1">
        <v>1200</v>
      </c>
      <c r="AX260" s="1"/>
      <c r="AY260" t="s">
        <v>114</v>
      </c>
      <c r="AZ260" t="s">
        <v>138</v>
      </c>
      <c r="BA260" s="23">
        <f>INDEX('[1]Glassdoor Scores'!C:C,MATCH($A260,'[1]Glassdoor Scores'!$A:$A,0))</f>
        <v>3.6</v>
      </c>
      <c r="BB260" t="str">
        <f>INDEX('[1]Glassdoor Scores'!B:B,MATCH($A260,'[1]Glassdoor Scores'!$A:$A,0))</f>
        <v>Elevate</v>
      </c>
      <c r="BC260">
        <f>INDEX('[1]Glassdoor Scores'!D:D,MATCH($A260,'[1]Glassdoor Scores'!$A:$A,0))</f>
        <v>410</v>
      </c>
      <c r="BD260">
        <f>INDEX('[1]Glassdoor Scores'!E:E,MATCH($A260,'[1]Glassdoor Scores'!$A:$A,0))</f>
        <v>3.5</v>
      </c>
      <c r="BE260">
        <f>INDEX('[1]Glassdoor Scores'!F:F,MATCH($A260,'[1]Glassdoor Scores'!$A:$A,0))</f>
        <v>3.2</v>
      </c>
      <c r="BF260" s="17">
        <f>INDEX('[1]Glassdoor Scores'!G:G,MATCH($A260,'[1]Glassdoor Scores'!$A:$A,0))</f>
        <v>3.5</v>
      </c>
      <c r="BG260" s="17">
        <f>INDEX('[1]Glassdoor Scores'!H:H,MATCH($A260,'[1]Glassdoor Scores'!$A:$A,0))</f>
        <v>0.69</v>
      </c>
      <c r="BH260" t="e">
        <f>BA260&lt;#REF!</f>
        <v>#REF!</v>
      </c>
      <c r="BI260" t="e">
        <f>BB260&gt;#REF!</f>
        <v>#REF!</v>
      </c>
      <c r="BJ260" t="e">
        <f>BC260&gt;#REF!</f>
        <v>#REF!</v>
      </c>
      <c r="BK260" t="e">
        <f>BD260&gt;#REF!</f>
        <v>#REF!</v>
      </c>
      <c r="BL260" t="e">
        <f>BE260&gt;#REF!</f>
        <v>#REF!</v>
      </c>
      <c r="BM260" t="e">
        <f>BF260&gt;#REF!</f>
        <v>#REF!</v>
      </c>
      <c r="BN260" t="s">
        <v>175</v>
      </c>
      <c r="BO260" s="1" t="s">
        <v>3443</v>
      </c>
      <c r="BP260">
        <v>3</v>
      </c>
      <c r="BQ260">
        <v>2</v>
      </c>
      <c r="BR260" s="1" t="s">
        <v>3444</v>
      </c>
      <c r="BS260" t="s">
        <v>3445</v>
      </c>
      <c r="BT260" s="1" t="s">
        <v>3446</v>
      </c>
      <c r="BU260" s="1">
        <v>110</v>
      </c>
      <c r="BV260" s="31">
        <v>0.3</v>
      </c>
      <c r="BW260" s="31">
        <v>0.65</v>
      </c>
      <c r="BX260" s="31">
        <v>0</v>
      </c>
      <c r="BY260" s="31">
        <v>0.05</v>
      </c>
      <c r="BZ260" s="1" t="s">
        <v>3030</v>
      </c>
      <c r="CA260" s="1" t="s">
        <v>3447</v>
      </c>
      <c r="CB260" s="1"/>
      <c r="CC260" s="1"/>
      <c r="CD260" s="1"/>
      <c r="CE260" s="1"/>
      <c r="CF260" s="1"/>
      <c r="CG260" s="1"/>
      <c r="CH260" s="1"/>
      <c r="CI260" s="1"/>
      <c r="CJ260" s="1"/>
      <c r="CK260" s="1"/>
      <c r="CL260" s="1"/>
      <c r="CM260" s="1"/>
      <c r="CN260" s="1"/>
      <c r="CO260" s="1"/>
      <c r="CP260" s="1"/>
      <c r="CQ260" s="17" t="e">
        <f>SUMIFS([1]Rubric!Y:Y,[1]Rubric!V:V,BN260,[1]Rubric!W:W,P260)</f>
        <v>#VALUE!</v>
      </c>
      <c r="CR260" s="17" t="e">
        <f>INDEX([1]Rubric!D:D,MATCH(BP260,[1]Rubric!#REF!,0))</f>
        <v>#REF!</v>
      </c>
      <c r="CS260" s="17" t="e">
        <f>INDEX([1]Rubric!E:E,MATCH(Q260,[1]Rubric!#REF!,0))</f>
        <v>#REF!</v>
      </c>
      <c r="CT260" s="18" t="e">
        <f>SUM(CQ260:CS260)*[1]Rubric!$A$3</f>
        <v>#VALUE!</v>
      </c>
    </row>
    <row r="261" spans="1:98" ht="409.5" x14ac:dyDescent="0.25">
      <c r="A261">
        <v>260</v>
      </c>
      <c r="B261" s="21" t="s">
        <v>3448</v>
      </c>
      <c r="C261" t="str">
        <f t="shared" si="23"/>
        <v>260 - Improving Enterprises</v>
      </c>
      <c r="D261">
        <v>0</v>
      </c>
      <c r="E261" t="s">
        <v>3449</v>
      </c>
      <c r="F261" s="1" t="s">
        <v>3450</v>
      </c>
      <c r="G261" s="1" t="str">
        <f>IFERROR(INDEX([1]Apollo!$C$2:$R$2344,MATCH($C261,[1]Apollo!$B$2:$B$2344,0),MATCH(G$1,[1]Apollo!$C$1:$R$1,0)),"")</f>
        <v/>
      </c>
      <c r="H261" s="1" t="s">
        <v>885</v>
      </c>
      <c r="I261" s="1" t="str">
        <f>IFERROR(INDEX([1]Apollo!$C$2:$R$2344,MATCH($C261,[1]Apollo!$B$2:$B$2344,0),MATCH(I$1,[1]Apollo!$C$1:$R$1,0)),"")</f>
        <v/>
      </c>
      <c r="J261" t="s">
        <v>3451</v>
      </c>
      <c r="K261" s="1" t="str">
        <f>IFERROR(INDEX([1]Apollo!$C$2:$R$2344,MATCH($C261,[1]Apollo!$B$2:$B$2344,0),MATCH(K$1,[1]Apollo!$C$1:$R$1,0)),"")</f>
        <v/>
      </c>
      <c r="L261" s="1" t="str">
        <f>IFERROR(INDEX([1]Apollo!$C$2:$R$2344,MATCH($C261,[1]Apollo!$B$2:$B$2344,0),MATCH(L$1,[1]Apollo!$C$1:$R$1,0)),"")</f>
        <v/>
      </c>
      <c r="M261" s="1" t="s">
        <v>3452</v>
      </c>
      <c r="N261" s="1" t="s">
        <v>3452</v>
      </c>
      <c r="O261" s="1" t="str">
        <f>IFERROR(INDEX([1]Apollo!$C$2:$R$2344,MATCH($C261,[1]Apollo!$B$2:$B$2344,0),MATCH(O$1,[1]Apollo!$C$1:$R$1,0)),"")</f>
        <v/>
      </c>
      <c r="P261" s="1">
        <v>3</v>
      </c>
      <c r="Q261" s="1">
        <v>2</v>
      </c>
      <c r="R261" s="12">
        <v>264360</v>
      </c>
      <c r="S261" s="12">
        <v>250182</v>
      </c>
      <c r="T261" s="13">
        <v>39083</v>
      </c>
      <c r="U261" t="s">
        <v>188</v>
      </c>
      <c r="V261" s="1" t="str">
        <f>IFERROR(INDEX([1]Apollo!$C$2:$R$2344,MATCH($C261,[1]Apollo!$B$2:$B$2344,0),MATCH(V$1,[1]Apollo!$C$1:$R$1,0)),"")</f>
        <v/>
      </c>
      <c r="W261" t="s">
        <v>165</v>
      </c>
      <c r="X261" s="1" t="str">
        <f>IFERROR(INDEX([1]Apollo!$C$2:$R$2344,MATCH($C261,[1]Apollo!$B$2:$B$2344,0),MATCH(X$1,[1]Apollo!$C$1:$R$1,0)),"")</f>
        <v/>
      </c>
      <c r="Y261" s="1" t="str">
        <f>IFERROR(INDEX([1]Apollo!$C$2:$R$2344,MATCH($C261,[1]Apollo!$B$2:$B$2344,0),MATCH(Y$1,[1]Apollo!$C$1:$R$1,0)),"")</f>
        <v/>
      </c>
      <c r="Z261" s="1" t="str">
        <f>IFERROR(INDEX([1]Apollo!$C$2:$R$2344,MATCH($C261,[1]Apollo!$B$2:$B$2344,0),MATCH(Z$1,[1]Apollo!$C$1:$R$1,0)),"")</f>
        <v/>
      </c>
      <c r="AA261" s="1" t="str">
        <f>IFERROR(INDEX([1]Apollo!$C$2:$R$2344,MATCH($C261,[1]Apollo!$B$2:$B$2344,0),MATCH(AA$1,[1]Apollo!$C$1:$R$1,0)),"")</f>
        <v/>
      </c>
      <c r="AB261" s="1" t="str">
        <f>IFERROR(INDEX([1]Apollo!$C$2:$R$2344,MATCH($C261,[1]Apollo!$B$2:$B$2344,0),MATCH(AB$1,[1]Apollo!$C$1:$R$1,0)),"")</f>
        <v/>
      </c>
      <c r="AC261" t="s">
        <v>3453</v>
      </c>
      <c r="AD261" s="1" t="str">
        <f>IFERROR(INDEX([1]Apollo!$C$2:$R$2344,MATCH($C261,[1]Apollo!$B$2:$B$2344,0),MATCH(AD$1,[1]Apollo!$C$1:$R$1,0)),"")</f>
        <v/>
      </c>
      <c r="AE261" s="14" t="s">
        <v>3454</v>
      </c>
      <c r="AF261" s="1" t="s">
        <v>1658</v>
      </c>
      <c r="AG261" s="1" t="s">
        <v>169</v>
      </c>
      <c r="AH261" s="1"/>
      <c r="AI261" s="1"/>
      <c r="AJ261" s="14" t="s">
        <v>3454</v>
      </c>
      <c r="AK261" s="1" t="s">
        <v>311</v>
      </c>
      <c r="AL261" s="1" t="s">
        <v>192</v>
      </c>
      <c r="AM261" s="1" t="s">
        <v>1258</v>
      </c>
      <c r="AN261" s="1" t="s">
        <v>360</v>
      </c>
      <c r="AO261" s="1" t="s">
        <v>404</v>
      </c>
      <c r="AP261" s="1" t="s">
        <v>679</v>
      </c>
      <c r="AQ261" s="1" t="e">
        <f>AE261=#REF!</f>
        <v>#REF!</v>
      </c>
      <c r="AR261" t="s">
        <v>3455</v>
      </c>
      <c r="AS261" s="1" t="str">
        <f>IFERROR(INDEX([1]Apollo!$C$2:$R$2344,MATCH($C261,[1]Apollo!$B$2:$B$2344,0),MATCH(AS$1,[1]Apollo!$C$1:$R$1,0)),"")</f>
        <v/>
      </c>
      <c r="AT261" s="1"/>
      <c r="AU261" s="1"/>
      <c r="AV261" t="s">
        <v>174</v>
      </c>
      <c r="AW261" s="1">
        <v>1600</v>
      </c>
      <c r="AX261" s="1"/>
      <c r="AY261" t="s">
        <v>114</v>
      </c>
      <c r="AZ261" t="s">
        <v>114</v>
      </c>
      <c r="BA261" s="23">
        <f>INDEX('[1]Glassdoor Scores'!C:C,MATCH($A261,'[1]Glassdoor Scores'!$A:$A,0))</f>
        <v>3.8</v>
      </c>
      <c r="BB261" t="str">
        <f>INDEX('[1]Glassdoor Scores'!B:B,MATCH($A261,'[1]Glassdoor Scores'!$A:$A,0))</f>
        <v>JetBlue Airways</v>
      </c>
      <c r="BC261">
        <f>INDEX('[1]Glassdoor Scores'!D:D,MATCH($A261,'[1]Glassdoor Scores'!$A:$A,0))</f>
        <v>3800</v>
      </c>
      <c r="BD261">
        <f>INDEX('[1]Glassdoor Scores'!E:E,MATCH($A261,'[1]Glassdoor Scores'!$A:$A,0))</f>
        <v>3.1</v>
      </c>
      <c r="BE261">
        <f>INDEX('[1]Glassdoor Scores'!F:F,MATCH($A261,'[1]Glassdoor Scores'!$A:$A,0))</f>
        <v>3.3</v>
      </c>
      <c r="BF261" s="17">
        <f>INDEX('[1]Glassdoor Scores'!G:G,MATCH($A261,'[1]Glassdoor Scores'!$A:$A,0))</f>
        <v>3.9</v>
      </c>
      <c r="BG261" s="17">
        <f>INDEX('[1]Glassdoor Scores'!H:H,MATCH($A261,'[1]Glassdoor Scores'!$A:$A,0))</f>
        <v>0.74</v>
      </c>
      <c r="BH261" t="e">
        <f>BA261&lt;#REF!</f>
        <v>#REF!</v>
      </c>
      <c r="BI261" t="e">
        <f>BB261&gt;#REF!</f>
        <v>#REF!</v>
      </c>
      <c r="BJ261" t="e">
        <f>BC261&gt;#REF!</f>
        <v>#REF!</v>
      </c>
      <c r="BK261" t="e">
        <f>BD261&gt;#REF!</f>
        <v>#REF!</v>
      </c>
      <c r="BL261" t="e">
        <f>BE261&gt;#REF!</f>
        <v>#REF!</v>
      </c>
      <c r="BM261" t="e">
        <f>BF261&gt;#REF!</f>
        <v>#REF!</v>
      </c>
      <c r="BN261" t="s">
        <v>115</v>
      </c>
      <c r="BO261" s="1" t="s">
        <v>3456</v>
      </c>
      <c r="BP261">
        <v>3</v>
      </c>
      <c r="BQ261">
        <v>2</v>
      </c>
      <c r="BR261" s="1" t="s">
        <v>3457</v>
      </c>
      <c r="BS261" t="s">
        <v>3458</v>
      </c>
      <c r="BT261" s="1" t="s">
        <v>3459</v>
      </c>
      <c r="BU261" s="1">
        <v>135</v>
      </c>
      <c r="BV261" s="31">
        <v>0.5</v>
      </c>
      <c r="BW261" s="31">
        <v>0.4</v>
      </c>
      <c r="BX261" s="31">
        <v>0.05</v>
      </c>
      <c r="BY261" s="31">
        <v>0.05</v>
      </c>
      <c r="BZ261" s="1" t="s">
        <v>3030</v>
      </c>
      <c r="CA261" s="1" t="s">
        <v>3460</v>
      </c>
      <c r="CB261" s="1"/>
      <c r="CC261" s="1"/>
      <c r="CD261" s="1"/>
      <c r="CE261" s="1"/>
      <c r="CF261" s="1"/>
      <c r="CG261" s="1"/>
      <c r="CH261" s="1"/>
      <c r="CI261" s="1"/>
      <c r="CJ261" s="1"/>
      <c r="CK261" s="1"/>
      <c r="CL261" s="1"/>
      <c r="CM261" s="1"/>
      <c r="CN261" s="1"/>
      <c r="CO261" s="1"/>
      <c r="CP261" s="1"/>
      <c r="CQ261" s="17" t="e">
        <f>SUMIFS([1]Rubric!Y:Y,[1]Rubric!V:V,BN261,[1]Rubric!W:W,P261)</f>
        <v>#VALUE!</v>
      </c>
      <c r="CR261" s="17" t="e">
        <f>INDEX([1]Rubric!D:D,MATCH(BP261,[1]Rubric!#REF!,0))</f>
        <v>#REF!</v>
      </c>
      <c r="CS261" s="17" t="e">
        <f>INDEX([1]Rubric!E:E,MATCH(Q261,[1]Rubric!#REF!,0))</f>
        <v>#REF!</v>
      </c>
      <c r="CT261" s="18" t="e">
        <f>SUM(CQ261:CS261)*[1]Rubric!$A$3</f>
        <v>#VALUE!</v>
      </c>
    </row>
    <row r="262" spans="1:98" ht="390" x14ac:dyDescent="0.25">
      <c r="A262">
        <v>261</v>
      </c>
      <c r="B262" t="s">
        <v>3461</v>
      </c>
      <c r="C262" t="str">
        <f t="shared" si="23"/>
        <v>261 - Q2</v>
      </c>
      <c r="D262">
        <v>0</v>
      </c>
      <c r="E262" t="s">
        <v>3462</v>
      </c>
      <c r="F262" s="1" t="s">
        <v>3463</v>
      </c>
      <c r="G262" s="1" t="str">
        <f>IFERROR(INDEX([1]Apollo!$C$2:$R$2344,MATCH($C262,[1]Apollo!$B$2:$B$2344,0),MATCH(G$1,[1]Apollo!$C$1:$R$1,0)),"")</f>
        <v/>
      </c>
      <c r="H262" s="1" t="s">
        <v>2304</v>
      </c>
      <c r="I262" s="1" t="str">
        <f>IFERROR(INDEX([1]Apollo!$C$2:$R$2344,MATCH($C262,[1]Apollo!$B$2:$B$2344,0),MATCH(I$1,[1]Apollo!$C$1:$R$1,0)),"")</f>
        <v/>
      </c>
      <c r="J262" t="s">
        <v>415</v>
      </c>
      <c r="K262" s="1" t="str">
        <f>IFERROR(INDEX([1]Apollo!$C$2:$R$2344,MATCH($C262,[1]Apollo!$B$2:$B$2344,0),MATCH(K$1,[1]Apollo!$C$1:$R$1,0)),"")</f>
        <v/>
      </c>
      <c r="L262" s="1" t="str">
        <f>IFERROR(INDEX([1]Apollo!$C$2:$R$2344,MATCH($C262,[1]Apollo!$B$2:$B$2344,0),MATCH(L$1,[1]Apollo!$C$1:$R$1,0)),"")</f>
        <v/>
      </c>
      <c r="M262" s="1" t="s">
        <v>3464</v>
      </c>
      <c r="N262" s="1" t="s">
        <v>3465</v>
      </c>
      <c r="O262" s="1" t="str">
        <f>IFERROR(INDEX([1]Apollo!$C$2:$R$2344,MATCH($C262,[1]Apollo!$B$2:$B$2344,0),MATCH(O$1,[1]Apollo!$C$1:$R$1,0)),"")</f>
        <v/>
      </c>
      <c r="P262" s="1">
        <v>3</v>
      </c>
      <c r="Q262" s="1">
        <v>2</v>
      </c>
      <c r="R262" s="12">
        <v>44926</v>
      </c>
      <c r="S262" s="12">
        <v>40897</v>
      </c>
      <c r="T262" s="13">
        <v>37987</v>
      </c>
      <c r="U262" t="s">
        <v>188</v>
      </c>
      <c r="V262" s="1" t="str">
        <f>IFERROR(INDEX([1]Apollo!$C$2:$R$2344,MATCH($C262,[1]Apollo!$B$2:$B$2344,0),MATCH(V$1,[1]Apollo!$C$1:$R$1,0)),"")</f>
        <v/>
      </c>
      <c r="W262" t="s">
        <v>231</v>
      </c>
      <c r="X262" s="1" t="str">
        <f>IFERROR(INDEX([1]Apollo!$C$2:$R$2344,MATCH($C262,[1]Apollo!$B$2:$B$2344,0),MATCH(X$1,[1]Apollo!$C$1:$R$1,0)),"")</f>
        <v/>
      </c>
      <c r="Y262" s="1" t="str">
        <f>IFERROR(INDEX([1]Apollo!$C$2:$R$2344,MATCH($C262,[1]Apollo!$B$2:$B$2344,0),MATCH(Y$1,[1]Apollo!$C$1:$R$1,0)),"")</f>
        <v/>
      </c>
      <c r="Z262" s="1" t="str">
        <f>IFERROR(INDEX([1]Apollo!$C$2:$R$2344,MATCH($C262,[1]Apollo!$B$2:$B$2344,0),MATCH(Z$1,[1]Apollo!$C$1:$R$1,0)),"")</f>
        <v/>
      </c>
      <c r="AA262" s="1" t="str">
        <f>IFERROR(INDEX([1]Apollo!$C$2:$R$2344,MATCH($C262,[1]Apollo!$B$2:$B$2344,0),MATCH(AA$1,[1]Apollo!$C$1:$R$1,0)),"")</f>
        <v/>
      </c>
      <c r="AB262" s="1" t="str">
        <f>IFERROR(INDEX([1]Apollo!$C$2:$R$2344,MATCH($C262,[1]Apollo!$B$2:$B$2344,0),MATCH(AB$1,[1]Apollo!$C$1:$R$1,0)),"")</f>
        <v/>
      </c>
      <c r="AC262" t="s">
        <v>3466</v>
      </c>
      <c r="AD262" s="1" t="str">
        <f>IFERROR(INDEX([1]Apollo!$C$2:$R$2344,MATCH($C262,[1]Apollo!$B$2:$B$2344,0),MATCH(AD$1,[1]Apollo!$C$1:$R$1,0)),"")</f>
        <v/>
      </c>
      <c r="AE262" s="1" t="s">
        <v>3467</v>
      </c>
      <c r="AF262" s="1" t="s">
        <v>3468</v>
      </c>
      <c r="AG262" s="1" t="s">
        <v>169</v>
      </c>
      <c r="AH262" s="1"/>
      <c r="AI262" s="1"/>
      <c r="AJ262" s="14" t="s">
        <v>3469</v>
      </c>
      <c r="AK262" s="1" t="s">
        <v>149</v>
      </c>
      <c r="AL262" s="1" t="s">
        <v>203</v>
      </c>
      <c r="AM262" s="1" t="s">
        <v>151</v>
      </c>
      <c r="AN262" s="1" t="s">
        <v>106</v>
      </c>
      <c r="AO262" s="1" t="s">
        <v>152</v>
      </c>
      <c r="AP262" s="1" t="s">
        <v>153</v>
      </c>
      <c r="AQ262" s="1" t="e">
        <f>AE262=#REF!</f>
        <v>#REF!</v>
      </c>
      <c r="AR262" t="s">
        <v>3470</v>
      </c>
      <c r="AS262" s="1" t="str">
        <f>IFERROR(INDEX([1]Apollo!$C$2:$R$2344,MATCH($C262,[1]Apollo!$B$2:$B$2344,0),MATCH(AS$1,[1]Apollo!$C$1:$R$1,0)),"")</f>
        <v/>
      </c>
      <c r="AT262" s="1"/>
      <c r="AU262" s="1"/>
      <c r="AV262" t="s">
        <v>174</v>
      </c>
      <c r="AW262" s="1">
        <v>2100</v>
      </c>
      <c r="AX262" s="1"/>
      <c r="AY262" t="s">
        <v>114</v>
      </c>
      <c r="AZ262" t="s">
        <v>113</v>
      </c>
      <c r="BA262" s="23">
        <f>INDEX('[1]Glassdoor Scores'!C:C,MATCH($A262,'[1]Glassdoor Scores'!$A:$A,0))</f>
        <v>4.0999999999999996</v>
      </c>
      <c r="BB262" t="str">
        <f>INDEX('[1]Glassdoor Scores'!B:B,MATCH($A262,'[1]Glassdoor Scores'!$A:$A,0))</f>
        <v>Perella Weinberg</v>
      </c>
      <c r="BC262">
        <f>INDEX('[1]Glassdoor Scores'!D:D,MATCH($A262,'[1]Glassdoor Scores'!$A:$A,0))</f>
        <v>180</v>
      </c>
      <c r="BD262">
        <f>INDEX('[1]Glassdoor Scores'!E:E,MATCH($A262,'[1]Glassdoor Scores'!$A:$A,0))</f>
        <v>2.5</v>
      </c>
      <c r="BE262">
        <f>INDEX('[1]Glassdoor Scores'!F:F,MATCH($A262,'[1]Glassdoor Scores'!$A:$A,0))</f>
        <v>3.9</v>
      </c>
      <c r="BF262" s="17">
        <f>INDEX('[1]Glassdoor Scores'!G:G,MATCH($A262,'[1]Glassdoor Scores'!$A:$A,0))</f>
        <v>4</v>
      </c>
      <c r="BG262" s="17">
        <f>INDEX('[1]Glassdoor Scores'!H:H,MATCH($A262,'[1]Glassdoor Scores'!$A:$A,0))</f>
        <v>0.92</v>
      </c>
      <c r="BH262" t="e">
        <f>BA262&lt;#REF!</f>
        <v>#REF!</v>
      </c>
      <c r="BI262" t="e">
        <f>BB262&gt;#REF!</f>
        <v>#REF!</v>
      </c>
      <c r="BJ262" t="e">
        <f>BC262&gt;#REF!</f>
        <v>#REF!</v>
      </c>
      <c r="BK262" t="e">
        <f>BD262&gt;#REF!</f>
        <v>#REF!</v>
      </c>
      <c r="BL262" t="e">
        <f>BE262&gt;#REF!</f>
        <v>#REF!</v>
      </c>
      <c r="BM262" t="e">
        <f>BF262&gt;#REF!</f>
        <v>#REF!</v>
      </c>
      <c r="BN262" t="s">
        <v>115</v>
      </c>
      <c r="BO262" s="1" t="s">
        <v>3471</v>
      </c>
      <c r="BP262">
        <v>3</v>
      </c>
      <c r="BQ262">
        <v>2</v>
      </c>
      <c r="BR262" s="1" t="s">
        <v>3472</v>
      </c>
      <c r="BS262" t="s">
        <v>3473</v>
      </c>
      <c r="BT262" s="1" t="s">
        <v>3474</v>
      </c>
      <c r="BU262" s="1">
        <v>130</v>
      </c>
      <c r="BV262" s="31">
        <v>0.25</v>
      </c>
      <c r="BW262" s="31">
        <v>0.65</v>
      </c>
      <c r="BX262" s="31">
        <v>0.05</v>
      </c>
      <c r="BY262" s="31">
        <v>0.05</v>
      </c>
      <c r="BZ262" s="1" t="s">
        <v>3475</v>
      </c>
      <c r="CA262" s="1" t="s">
        <v>3476</v>
      </c>
      <c r="CB262" s="1"/>
      <c r="CC262" s="1"/>
      <c r="CD262" s="1"/>
      <c r="CE262" s="1"/>
      <c r="CF262" s="1"/>
      <c r="CG262" s="1"/>
      <c r="CH262" s="1"/>
      <c r="CI262" s="1"/>
      <c r="CJ262" s="1"/>
      <c r="CK262" s="1"/>
      <c r="CL262" s="1"/>
      <c r="CM262" s="1"/>
      <c r="CN262" s="1"/>
      <c r="CO262" s="1"/>
      <c r="CP262" s="1"/>
      <c r="CQ262" s="17" t="e">
        <f>SUMIFS([1]Rubric!Y:Y,[1]Rubric!V:V,BN262,[1]Rubric!W:W,P262)</f>
        <v>#VALUE!</v>
      </c>
      <c r="CR262" s="17" t="e">
        <f>INDEX([1]Rubric!D:D,MATCH(BP262,[1]Rubric!#REF!,0))</f>
        <v>#REF!</v>
      </c>
      <c r="CS262" s="17" t="e">
        <f>INDEX([1]Rubric!E:E,MATCH(Q262,[1]Rubric!#REF!,0))</f>
        <v>#REF!</v>
      </c>
      <c r="CT262" s="18" t="e">
        <f>SUM(CQ262:CS262)*[1]Rubric!$A$3</f>
        <v>#VALUE!</v>
      </c>
    </row>
    <row r="263" spans="1:98" ht="409.5" x14ac:dyDescent="0.25">
      <c r="A263">
        <v>262</v>
      </c>
      <c r="B263" s="21" t="s">
        <v>3477</v>
      </c>
      <c r="C263" t="str">
        <f t="shared" si="23"/>
        <v>262 - Snyk</v>
      </c>
      <c r="D263">
        <v>0</v>
      </c>
      <c r="E263" t="s">
        <v>3478</v>
      </c>
      <c r="F263" s="1" t="s">
        <v>3479</v>
      </c>
      <c r="G263" s="1" t="str">
        <f>IFERROR(INDEX([1]Apollo!$C$2:$R$2344,MATCH($C263,[1]Apollo!$B$2:$B$2344,0),MATCH(G$1,[1]Apollo!$C$1:$R$1,0)),"")</f>
        <v/>
      </c>
      <c r="H263" s="1" t="s">
        <v>3480</v>
      </c>
      <c r="I263" s="1" t="str">
        <f>IFERROR(INDEX([1]Apollo!$C$2:$R$2344,MATCH($C263,[1]Apollo!$B$2:$B$2344,0),MATCH(I$1,[1]Apollo!$C$1:$R$1,0)),"")</f>
        <v/>
      </c>
      <c r="J263" t="s">
        <v>1076</v>
      </c>
      <c r="K263" s="1" t="str">
        <f>IFERROR(INDEX([1]Apollo!$C$2:$R$2344,MATCH($C263,[1]Apollo!$B$2:$B$2344,0),MATCH(K$1,[1]Apollo!$C$1:$R$1,0)),"")</f>
        <v/>
      </c>
      <c r="L263" s="1" t="str">
        <f>IFERROR(INDEX([1]Apollo!$C$2:$R$2344,MATCH($C263,[1]Apollo!$B$2:$B$2344,0),MATCH(L$1,[1]Apollo!$C$1:$R$1,0)),"")</f>
        <v/>
      </c>
      <c r="M263" s="1" t="s">
        <v>3481</v>
      </c>
      <c r="N263" s="1" t="s">
        <v>3482</v>
      </c>
      <c r="O263" s="1" t="str">
        <f>IFERROR(INDEX([1]Apollo!$C$2:$R$2344,MATCH($C263,[1]Apollo!$B$2:$B$2344,0),MATCH(O$1,[1]Apollo!$C$1:$R$1,0)),"")</f>
        <v/>
      </c>
      <c r="P263" s="1">
        <v>3</v>
      </c>
      <c r="Q263" s="1">
        <v>2</v>
      </c>
      <c r="R263" s="12">
        <v>19631</v>
      </c>
      <c r="S263" s="12">
        <v>17450</v>
      </c>
      <c r="T263" s="13">
        <v>42005</v>
      </c>
      <c r="U263" t="s">
        <v>188</v>
      </c>
      <c r="V263" s="1" t="str">
        <f>IFERROR(INDEX([1]Apollo!$C$2:$R$2344,MATCH($C263,[1]Apollo!$B$2:$B$2344,0),MATCH(V$1,[1]Apollo!$C$1:$R$1,0)),"")</f>
        <v/>
      </c>
      <c r="W263" t="s">
        <v>165</v>
      </c>
      <c r="X263" s="1" t="str">
        <f>IFERROR(INDEX([1]Apollo!$C$2:$R$2344,MATCH($C263,[1]Apollo!$B$2:$B$2344,0),MATCH(X$1,[1]Apollo!$C$1:$R$1,0)),"")</f>
        <v/>
      </c>
      <c r="Y263" s="1" t="str">
        <f>IFERROR(INDEX([1]Apollo!$C$2:$R$2344,MATCH($C263,[1]Apollo!$B$2:$B$2344,0),MATCH(Y$1,[1]Apollo!$C$1:$R$1,0)),"")</f>
        <v/>
      </c>
      <c r="Z263" s="1" t="str">
        <f>IFERROR(INDEX([1]Apollo!$C$2:$R$2344,MATCH($C263,[1]Apollo!$B$2:$B$2344,0),MATCH(Z$1,[1]Apollo!$C$1:$R$1,0)),"")</f>
        <v/>
      </c>
      <c r="AA263" s="1" t="str">
        <f>IFERROR(INDEX([1]Apollo!$C$2:$R$2344,MATCH($C263,[1]Apollo!$B$2:$B$2344,0),MATCH(AA$1,[1]Apollo!$C$1:$R$1,0)),"")</f>
        <v/>
      </c>
      <c r="AB263" s="1" t="str">
        <f>IFERROR(INDEX([1]Apollo!$C$2:$R$2344,MATCH($C263,[1]Apollo!$B$2:$B$2344,0),MATCH(AB$1,[1]Apollo!$C$1:$R$1,0)),"")</f>
        <v/>
      </c>
      <c r="AC263" t="s">
        <v>3483</v>
      </c>
      <c r="AD263" s="1" t="str">
        <f>IFERROR(INDEX([1]Apollo!$C$2:$R$2344,MATCH($C263,[1]Apollo!$B$2:$B$2344,0),MATCH(AD$1,[1]Apollo!$C$1:$R$1,0)),"")</f>
        <v/>
      </c>
      <c r="AE263" s="14" t="s">
        <v>3484</v>
      </c>
      <c r="AF263" s="1"/>
      <c r="AG263" s="1" t="s">
        <v>169</v>
      </c>
      <c r="AH263" s="1"/>
      <c r="AI263" s="1"/>
      <c r="AJ263" s="14" t="s">
        <v>3484</v>
      </c>
      <c r="AK263" s="1" t="s">
        <v>243</v>
      </c>
      <c r="AL263" s="1" t="s">
        <v>106</v>
      </c>
      <c r="AM263" s="1" t="s">
        <v>171</v>
      </c>
      <c r="AN263" s="1" t="s">
        <v>106</v>
      </c>
      <c r="AO263" s="1" t="s">
        <v>349</v>
      </c>
      <c r="AP263" s="1" t="s">
        <v>246</v>
      </c>
      <c r="AQ263" s="1" t="e">
        <f>AE263=#REF!</f>
        <v>#REF!</v>
      </c>
      <c r="AR263" t="s">
        <v>3485</v>
      </c>
      <c r="AS263" s="1" t="str">
        <f>IFERROR(INDEX([1]Apollo!$C$2:$R$2344,MATCH($C263,[1]Apollo!$B$2:$B$2344,0),MATCH(AS$1,[1]Apollo!$C$1:$R$1,0)),"")</f>
        <v/>
      </c>
      <c r="AT263" s="1"/>
      <c r="AU263" s="1"/>
      <c r="AV263" t="s">
        <v>174</v>
      </c>
      <c r="AW263" s="1">
        <v>1400</v>
      </c>
      <c r="AX263" s="1"/>
      <c r="AY263" t="s">
        <v>114</v>
      </c>
      <c r="AZ263" t="s">
        <v>138</v>
      </c>
      <c r="BA263" s="23">
        <f>INDEX('[1]Glassdoor Scores'!C:C,MATCH($A263,'[1]Glassdoor Scores'!$A:$A,0))</f>
        <v>4.0999999999999996</v>
      </c>
      <c r="BB263" t="str">
        <f>INDEX('[1]Glassdoor Scores'!B:B,MATCH($A263,'[1]Glassdoor Scores'!$A:$A,0))</f>
        <v>Nutanix</v>
      </c>
      <c r="BC263">
        <f>INDEX('[1]Glassdoor Scores'!D:D,MATCH($A263,'[1]Glassdoor Scores'!$A:$A,0))</f>
        <v>2800</v>
      </c>
      <c r="BD263">
        <f>INDEX('[1]Glassdoor Scores'!E:E,MATCH($A263,'[1]Glassdoor Scores'!$A:$A,0))</f>
        <v>3.9</v>
      </c>
      <c r="BE263">
        <f>INDEX('[1]Glassdoor Scores'!F:F,MATCH($A263,'[1]Glassdoor Scores'!$A:$A,0))</f>
        <v>3.8</v>
      </c>
      <c r="BF263" s="17">
        <f>INDEX('[1]Glassdoor Scores'!G:G,MATCH($A263,'[1]Glassdoor Scores'!$A:$A,0))</f>
        <v>4.2</v>
      </c>
      <c r="BG263" s="17">
        <f>INDEX('[1]Glassdoor Scores'!H:H,MATCH($A263,'[1]Glassdoor Scores'!$A:$A,0))</f>
        <v>0.9</v>
      </c>
      <c r="BH263" t="e">
        <f>BA263&lt;#REF!</f>
        <v>#REF!</v>
      </c>
      <c r="BI263" t="e">
        <f>BB263&gt;#REF!</f>
        <v>#REF!</v>
      </c>
      <c r="BJ263" t="e">
        <f>BC263&gt;#REF!</f>
        <v>#REF!</v>
      </c>
      <c r="BK263" t="e">
        <f>BD263&gt;#REF!</f>
        <v>#REF!</v>
      </c>
      <c r="BL263" t="e">
        <f>BE263&gt;#REF!</f>
        <v>#REF!</v>
      </c>
      <c r="BM263" t="e">
        <f>BF263&gt;#REF!</f>
        <v>#REF!</v>
      </c>
      <c r="BN263" t="s">
        <v>115</v>
      </c>
      <c r="BO263" s="1" t="s">
        <v>3486</v>
      </c>
      <c r="BP263">
        <v>3</v>
      </c>
      <c r="BQ263">
        <v>2</v>
      </c>
      <c r="BR263" s="1" t="s">
        <v>3487</v>
      </c>
      <c r="BS263" t="s">
        <v>3488</v>
      </c>
      <c r="BT263" s="1" t="s">
        <v>3489</v>
      </c>
      <c r="BU263" s="1">
        <v>115</v>
      </c>
      <c r="BV263" s="31">
        <v>0.35</v>
      </c>
      <c r="BW263" s="31">
        <v>0.55000000000000004</v>
      </c>
      <c r="BX263" s="31">
        <v>0.05</v>
      </c>
      <c r="BY263" s="31">
        <v>0.05</v>
      </c>
      <c r="BZ263" s="1" t="s">
        <v>3490</v>
      </c>
      <c r="CA263" s="1" t="s">
        <v>3491</v>
      </c>
      <c r="CB263" s="1"/>
      <c r="CC263" s="1"/>
      <c r="CD263" s="1"/>
      <c r="CE263" s="1"/>
      <c r="CF263" s="1"/>
      <c r="CG263" s="1"/>
      <c r="CH263" s="1"/>
      <c r="CI263" s="1"/>
      <c r="CJ263" s="1"/>
      <c r="CK263" s="1"/>
      <c r="CL263" s="1"/>
      <c r="CM263" s="1"/>
      <c r="CN263" s="1"/>
      <c r="CO263" s="1"/>
      <c r="CP263" s="1"/>
      <c r="CQ263" s="17" t="e">
        <f>SUMIFS([1]Rubric!Y:Y,[1]Rubric!V:V,BN263,[1]Rubric!W:W,P263)</f>
        <v>#VALUE!</v>
      </c>
      <c r="CR263" s="17" t="e">
        <f>INDEX([1]Rubric!D:D,MATCH(BP263,[1]Rubric!#REF!,0))</f>
        <v>#REF!</v>
      </c>
      <c r="CS263" s="17" t="e">
        <f>INDEX([1]Rubric!E:E,MATCH(Q263,[1]Rubric!#REF!,0))</f>
        <v>#REF!</v>
      </c>
      <c r="CT263" s="18" t="e">
        <f>SUM(CQ263:CS263)*[1]Rubric!$A$3</f>
        <v>#VALUE!</v>
      </c>
    </row>
    <row r="264" spans="1:98" ht="409.5" x14ac:dyDescent="0.25">
      <c r="A264">
        <v>263</v>
      </c>
      <c r="B264" t="s">
        <v>3492</v>
      </c>
      <c r="C264" t="str">
        <f t="shared" si="23"/>
        <v>263 - CyberArk</v>
      </c>
      <c r="D264">
        <v>0</v>
      </c>
      <c r="E264" t="s">
        <v>3493</v>
      </c>
      <c r="F264" s="1" t="s">
        <v>3494</v>
      </c>
      <c r="G264" s="1" t="str">
        <f>IFERROR(INDEX([1]Apollo!$C$2:$R$2344,MATCH($C264,[1]Apollo!$B$2:$B$2344,0),MATCH(G$1,[1]Apollo!$C$1:$R$1,0)),"")</f>
        <v/>
      </c>
      <c r="H264" s="1" t="s">
        <v>1158</v>
      </c>
      <c r="I264" s="1" t="str">
        <f>IFERROR(INDEX([1]Apollo!$C$2:$R$2344,MATCH($C264,[1]Apollo!$B$2:$B$2344,0),MATCH(I$1,[1]Apollo!$C$1:$R$1,0)),"")</f>
        <v/>
      </c>
      <c r="J264" t="s">
        <v>3495</v>
      </c>
      <c r="K264" s="1" t="str">
        <f>IFERROR(INDEX([1]Apollo!$C$2:$R$2344,MATCH($C264,[1]Apollo!$B$2:$B$2344,0),MATCH(K$1,[1]Apollo!$C$1:$R$1,0)),"")</f>
        <v/>
      </c>
      <c r="L264" s="1" t="str">
        <f>IFERROR(INDEX([1]Apollo!$C$2:$R$2344,MATCH($C264,[1]Apollo!$B$2:$B$2344,0),MATCH(L$1,[1]Apollo!$C$1:$R$1,0)),"")</f>
        <v/>
      </c>
      <c r="M264" s="1" t="s">
        <v>3496</v>
      </c>
      <c r="N264" s="1" t="s">
        <v>3497</v>
      </c>
      <c r="O264" s="1" t="str">
        <f>IFERROR(INDEX([1]Apollo!$C$2:$R$2344,MATCH($C264,[1]Apollo!$B$2:$B$2344,0),MATCH(O$1,[1]Apollo!$C$1:$R$1,0)),"")</f>
        <v/>
      </c>
      <c r="P264" s="1">
        <v>3</v>
      </c>
      <c r="Q264" s="1">
        <v>5</v>
      </c>
      <c r="R264" s="12">
        <v>17162</v>
      </c>
      <c r="S264" s="12">
        <v>15166</v>
      </c>
      <c r="T264" s="13">
        <v>36161</v>
      </c>
      <c r="U264" t="s">
        <v>188</v>
      </c>
      <c r="V264" s="1" t="str">
        <f>IFERROR(INDEX([1]Apollo!$C$2:$R$2344,MATCH($C264,[1]Apollo!$B$2:$B$2344,0),MATCH(V$1,[1]Apollo!$C$1:$R$1,0)),"")</f>
        <v/>
      </c>
      <c r="W264" t="s">
        <v>100</v>
      </c>
      <c r="X264" s="1" t="str">
        <f>IFERROR(INDEX([1]Apollo!$C$2:$R$2344,MATCH($C264,[1]Apollo!$B$2:$B$2344,0),MATCH(X$1,[1]Apollo!$C$1:$R$1,0)),"")</f>
        <v/>
      </c>
      <c r="Y264" s="1" t="str">
        <f>IFERROR(INDEX([1]Apollo!$C$2:$R$2344,MATCH($C264,[1]Apollo!$B$2:$B$2344,0),MATCH(Y$1,[1]Apollo!$C$1:$R$1,0)),"")</f>
        <v/>
      </c>
      <c r="Z264" s="1" t="str">
        <f>IFERROR(INDEX([1]Apollo!$C$2:$R$2344,MATCH($C264,[1]Apollo!$B$2:$B$2344,0),MATCH(Z$1,[1]Apollo!$C$1:$R$1,0)),"")</f>
        <v/>
      </c>
      <c r="AA264" s="1" t="str">
        <f>IFERROR(INDEX([1]Apollo!$C$2:$R$2344,MATCH($C264,[1]Apollo!$B$2:$B$2344,0),MATCH(AA$1,[1]Apollo!$C$1:$R$1,0)),"")</f>
        <v/>
      </c>
      <c r="AB264" s="1" t="str">
        <f>IFERROR(INDEX([1]Apollo!$C$2:$R$2344,MATCH($C264,[1]Apollo!$B$2:$B$2344,0),MATCH(AB$1,[1]Apollo!$C$1:$R$1,0)),"")</f>
        <v/>
      </c>
      <c r="AC264" t="s">
        <v>3498</v>
      </c>
      <c r="AD264" s="1" t="str">
        <f>IFERROR(INDEX([1]Apollo!$C$2:$R$2344,MATCH($C264,[1]Apollo!$B$2:$B$2344,0),MATCH(AD$1,[1]Apollo!$C$1:$R$1,0)),"")</f>
        <v/>
      </c>
      <c r="AE264" s="14" t="s">
        <v>3499</v>
      </c>
      <c r="AF264" s="1"/>
      <c r="AG264" s="1" t="s">
        <v>169</v>
      </c>
      <c r="AH264" s="1"/>
      <c r="AI264" s="1"/>
      <c r="AJ264" s="14" t="s">
        <v>1797</v>
      </c>
      <c r="AK264" s="1" t="s">
        <v>170</v>
      </c>
      <c r="AL264" s="1" t="s">
        <v>106</v>
      </c>
      <c r="AM264" s="1" t="s">
        <v>388</v>
      </c>
      <c r="AN264" s="1" t="s">
        <v>360</v>
      </c>
      <c r="AO264" s="1" t="s">
        <v>106</v>
      </c>
      <c r="AP264" s="1" t="s">
        <v>172</v>
      </c>
      <c r="AQ264" s="1" t="e">
        <f>AE264=#REF!</f>
        <v>#REF!</v>
      </c>
      <c r="AR264" t="s">
        <v>3500</v>
      </c>
      <c r="AS264" s="1" t="str">
        <f>IFERROR(INDEX([1]Apollo!$C$2:$R$2344,MATCH($C264,[1]Apollo!$B$2:$B$2344,0),MATCH(AS$1,[1]Apollo!$C$1:$R$1,0)),"")</f>
        <v/>
      </c>
      <c r="AT264" s="1"/>
      <c r="AU264" s="1"/>
      <c r="AV264" t="s">
        <v>174</v>
      </c>
      <c r="AW264" s="1" t="str">
        <f>IFERROR(INDEX([1]Apollo!$C$2:$R$2344,MATCH($C264,[1]Apollo!$B$2:$B$2344,0),MATCH(AW$1,[1]Apollo!$C$1:$R$1,0)),"")</f>
        <v/>
      </c>
      <c r="AX264" s="1"/>
      <c r="AY264" t="s">
        <v>114</v>
      </c>
      <c r="AZ264" t="s">
        <v>114</v>
      </c>
      <c r="BA264" s="4">
        <f>INDEX('[1]Glassdoor Scores'!C:C,MATCH($A264,'[1]Glassdoor Scores'!$A:$A,0))</f>
        <v>3.3</v>
      </c>
      <c r="BB264" t="str">
        <f>INDEX('[1]Glassdoor Scores'!B:B,MATCH($A264,'[1]Glassdoor Scores'!$A:$A,0))</f>
        <v>Fiserv</v>
      </c>
      <c r="BC264">
        <f>INDEX('[1]Glassdoor Scores'!D:D,MATCH($A264,'[1]Glassdoor Scores'!$A:$A,0))</f>
        <v>14000</v>
      </c>
      <c r="BD264">
        <f>INDEX('[1]Glassdoor Scores'!E:E,MATCH($A264,'[1]Glassdoor Scores'!$A:$A,0))</f>
        <v>3.1</v>
      </c>
      <c r="BE264">
        <f>INDEX('[1]Glassdoor Scores'!F:F,MATCH($A264,'[1]Glassdoor Scores'!$A:$A,0))</f>
        <v>2.8</v>
      </c>
      <c r="BF264" s="5">
        <f>INDEX('[1]Glassdoor Scores'!G:G,MATCH($A264,'[1]Glassdoor Scores'!$A:$A,0))</f>
        <v>3</v>
      </c>
      <c r="BG264" s="5">
        <f>INDEX('[1]Glassdoor Scores'!H:H,MATCH($A264,'[1]Glassdoor Scores'!$A:$A,0))</f>
        <v>0.52</v>
      </c>
      <c r="BH264" t="e">
        <f>BA264&lt;#REF!</f>
        <v>#REF!</v>
      </c>
      <c r="BI264" t="e">
        <f>BB264&gt;#REF!</f>
        <v>#REF!</v>
      </c>
      <c r="BJ264" t="e">
        <f>BC264&gt;#REF!</f>
        <v>#REF!</v>
      </c>
      <c r="BK264" t="e">
        <f>BD264&gt;#REF!</f>
        <v>#REF!</v>
      </c>
      <c r="BL264" t="e">
        <f>BE264&gt;#REF!</f>
        <v>#REF!</v>
      </c>
      <c r="BM264" t="e">
        <f>BF264&gt;#REF!</f>
        <v>#REF!</v>
      </c>
      <c r="BN264" t="s">
        <v>175</v>
      </c>
      <c r="BO264" s="1" t="s">
        <v>3501</v>
      </c>
      <c r="BP264">
        <v>3</v>
      </c>
      <c r="BQ264">
        <v>3</v>
      </c>
      <c r="BR264" s="1" t="s">
        <v>3502</v>
      </c>
      <c r="BS264" t="s">
        <v>3503</v>
      </c>
      <c r="BT264" s="1" t="s">
        <v>3504</v>
      </c>
      <c r="BU264" s="1">
        <v>280</v>
      </c>
      <c r="BV264" s="6">
        <v>0.25</v>
      </c>
      <c r="BW264" s="6">
        <v>0.65</v>
      </c>
      <c r="BX264" s="6">
        <v>0.05</v>
      </c>
      <c r="BY264" s="6">
        <v>0.05</v>
      </c>
      <c r="BZ264" s="1" t="s">
        <v>3505</v>
      </c>
      <c r="CA264" s="1" t="s">
        <v>3506</v>
      </c>
      <c r="CB264" s="1"/>
      <c r="CC264" s="1"/>
      <c r="CD264" s="1"/>
      <c r="CE264" s="1"/>
      <c r="CF264" s="1"/>
      <c r="CG264" s="1"/>
      <c r="CH264" s="1"/>
      <c r="CI264" s="1"/>
      <c r="CJ264" s="1"/>
      <c r="CK264" s="1"/>
      <c r="CL264" s="1"/>
      <c r="CM264" s="1"/>
      <c r="CN264" s="1"/>
      <c r="CO264" s="1"/>
      <c r="CP264" s="1"/>
      <c r="CQ264" s="17" t="e">
        <f>SUMIFS([1]Rubric!Y:Y,[1]Rubric!V:V,BN264,[1]Rubric!W:W,P264)</f>
        <v>#VALUE!</v>
      </c>
      <c r="CR264" s="5" t="e">
        <f>INDEX([1]Rubric!D:D,MATCH(BP264,[1]Rubric!#REF!,0))</f>
        <v>#REF!</v>
      </c>
      <c r="CS264" s="5" t="e">
        <f>INDEX([1]Rubric!E:E,MATCH(Q264,[1]Rubric!#REF!,0))</f>
        <v>#REF!</v>
      </c>
      <c r="CT264" s="18" t="e">
        <f>SUM(CQ264:CS264)*[1]Rubric!$A$3</f>
        <v>#VALUE!</v>
      </c>
    </row>
    <row r="265" spans="1:98" ht="409.5" x14ac:dyDescent="0.25">
      <c r="A265">
        <v>264</v>
      </c>
      <c r="B265" t="s">
        <v>3507</v>
      </c>
      <c r="C265" t="str">
        <f t="shared" si="23"/>
        <v>264 - Experian</v>
      </c>
      <c r="D265">
        <v>0</v>
      </c>
      <c r="E265" t="s">
        <v>3508</v>
      </c>
      <c r="F265" s="1" t="s">
        <v>3509</v>
      </c>
      <c r="G265" s="1" t="str">
        <f>IFERROR(INDEX([1]Apollo!$C$2:$R$2344,MATCH($C265,[1]Apollo!$B$2:$B$2344,0),MATCH(G$1,[1]Apollo!$C$1:$R$1,0)),"")</f>
        <v/>
      </c>
      <c r="H265" s="1"/>
      <c r="I265" s="1" t="str">
        <f>IFERROR(INDEX([1]Apollo!$C$2:$R$2344,MATCH($C265,[1]Apollo!$B$2:$B$2344,0),MATCH(I$1,[1]Apollo!$C$1:$R$1,0)),"")</f>
        <v/>
      </c>
      <c r="J265" t="s">
        <v>2815</v>
      </c>
      <c r="K265" s="1" t="str">
        <f>IFERROR(INDEX([1]Apollo!$C$2:$R$2344,MATCH($C265,[1]Apollo!$B$2:$B$2344,0),MATCH(K$1,[1]Apollo!$C$1:$R$1,0)),"")</f>
        <v/>
      </c>
      <c r="L265" s="1" t="str">
        <f>IFERROR(INDEX([1]Apollo!$C$2:$R$2344,MATCH($C265,[1]Apollo!$B$2:$B$2344,0),MATCH(L$1,[1]Apollo!$C$1:$R$1,0)),"")</f>
        <v/>
      </c>
      <c r="M265" s="1" t="s">
        <v>3510</v>
      </c>
      <c r="N265" s="1" t="s">
        <v>3511</v>
      </c>
      <c r="O265" s="1" t="str">
        <f>IFERROR(INDEX([1]Apollo!$C$2:$R$2344,MATCH($C265,[1]Apollo!$B$2:$B$2344,0),MATCH(O$1,[1]Apollo!$C$1:$R$1,0)),"")</f>
        <v/>
      </c>
      <c r="P265" s="1">
        <v>4</v>
      </c>
      <c r="Q265" s="1">
        <v>2</v>
      </c>
      <c r="R265" s="12">
        <v>5850</v>
      </c>
      <c r="S265" s="12">
        <v>4935</v>
      </c>
      <c r="T265" s="13">
        <v>29221</v>
      </c>
      <c r="U265" t="s">
        <v>188</v>
      </c>
      <c r="V265" s="1" t="str">
        <f>IFERROR(INDEX([1]Apollo!$C$2:$R$2344,MATCH($C265,[1]Apollo!$B$2:$B$2344,0),MATCH(V$1,[1]Apollo!$C$1:$R$1,0)),"")</f>
        <v/>
      </c>
      <c r="W265" t="s">
        <v>100</v>
      </c>
      <c r="X265" s="1" t="str">
        <f>IFERROR(INDEX([1]Apollo!$C$2:$R$2344,MATCH($C265,[1]Apollo!$B$2:$B$2344,0),MATCH(X$1,[1]Apollo!$C$1:$R$1,0)),"")</f>
        <v/>
      </c>
      <c r="Y265" s="1" t="str">
        <f>IFERROR(INDEX([1]Apollo!$C$2:$R$2344,MATCH($C265,[1]Apollo!$B$2:$B$2344,0),MATCH(Y$1,[1]Apollo!$C$1:$R$1,0)),"")</f>
        <v/>
      </c>
      <c r="Z265" s="1" t="str">
        <f>IFERROR(INDEX([1]Apollo!$C$2:$R$2344,MATCH($C265,[1]Apollo!$B$2:$B$2344,0),MATCH(Z$1,[1]Apollo!$C$1:$R$1,0)),"")</f>
        <v/>
      </c>
      <c r="AA265" s="1" t="str">
        <f>IFERROR(INDEX([1]Apollo!$C$2:$R$2344,MATCH($C265,[1]Apollo!$B$2:$B$2344,0),MATCH(AA$1,[1]Apollo!$C$1:$R$1,0)),"")</f>
        <v/>
      </c>
      <c r="AB265" s="1" t="str">
        <f>IFERROR(INDEX([1]Apollo!$C$2:$R$2344,MATCH($C265,[1]Apollo!$B$2:$B$2344,0),MATCH(AB$1,[1]Apollo!$C$1:$R$1,0)),"")</f>
        <v/>
      </c>
      <c r="AC265" t="s">
        <v>3512</v>
      </c>
      <c r="AD265" s="1" t="str">
        <f>IFERROR(INDEX([1]Apollo!$C$2:$R$2344,MATCH($C265,[1]Apollo!$B$2:$B$2344,0),MATCH(AD$1,[1]Apollo!$C$1:$R$1,0)),"")</f>
        <v/>
      </c>
      <c r="AE265" s="14" t="s">
        <v>3513</v>
      </c>
      <c r="AF265" s="1"/>
      <c r="AG265" s="1" t="s">
        <v>103</v>
      </c>
      <c r="AH265" s="1"/>
      <c r="AI265" s="1"/>
      <c r="AJ265" s="14" t="s">
        <v>3514</v>
      </c>
      <c r="AK265" s="1" t="s">
        <v>1497</v>
      </c>
      <c r="AL265" s="1" t="s">
        <v>235</v>
      </c>
      <c r="AM265" s="1" t="s">
        <v>235</v>
      </c>
      <c r="AN265" s="1" t="s">
        <v>106</v>
      </c>
      <c r="AO265" s="1" t="s">
        <v>106</v>
      </c>
      <c r="AP265" s="1" t="s">
        <v>172</v>
      </c>
      <c r="AQ265" s="1" t="e">
        <f>AE265=#REF!</f>
        <v>#REF!</v>
      </c>
      <c r="AR265" t="s">
        <v>3515</v>
      </c>
      <c r="AS265" s="1" t="str">
        <f>IFERROR(INDEX([1]Apollo!$C$2:$R$2344,MATCH($C265,[1]Apollo!$B$2:$B$2344,0),MATCH(AS$1,[1]Apollo!$C$1:$R$1,0)),"")</f>
        <v/>
      </c>
      <c r="AT265" s="1"/>
      <c r="AU265" s="1"/>
      <c r="AV265" t="s">
        <v>137</v>
      </c>
      <c r="AW265" s="1" t="str">
        <f>IFERROR(INDEX([1]Apollo!$C$2:$R$2344,MATCH($C265,[1]Apollo!$B$2:$B$2344,0),MATCH(AW$1,[1]Apollo!$C$1:$R$1,0)),"")</f>
        <v/>
      </c>
      <c r="AX265" s="1"/>
      <c r="AY265" t="s">
        <v>113</v>
      </c>
      <c r="AZ265" t="s">
        <v>113</v>
      </c>
      <c r="BA265" s="4">
        <f>INDEX('[1]Glassdoor Scores'!C:C,MATCH($A265,'[1]Glassdoor Scores'!$A:$A,0))</f>
        <v>4.2</v>
      </c>
      <c r="BB265" t="str">
        <f>INDEX('[1]Glassdoor Scores'!B:B,MATCH($A265,'[1]Glassdoor Scores'!$A:$A,0))</f>
        <v>Zscaler</v>
      </c>
      <c r="BC265">
        <f>INDEX('[1]Glassdoor Scores'!D:D,MATCH($A265,'[1]Glassdoor Scores'!$A:$A,0))</f>
        <v>1900</v>
      </c>
      <c r="BD265">
        <f>INDEX('[1]Glassdoor Scores'!E:E,MATCH($A265,'[1]Glassdoor Scores'!$A:$A,0))</f>
        <v>3.6</v>
      </c>
      <c r="BE265">
        <f>INDEX('[1]Glassdoor Scores'!F:F,MATCH($A265,'[1]Glassdoor Scores'!$A:$A,0))</f>
        <v>3.9</v>
      </c>
      <c r="BF265" s="5">
        <f>INDEX('[1]Glassdoor Scores'!G:G,MATCH($A265,'[1]Glassdoor Scores'!$A:$A,0))</f>
        <v>4.0999999999999996</v>
      </c>
      <c r="BG265" s="5">
        <f>INDEX('[1]Glassdoor Scores'!H:H,MATCH($A265,'[1]Glassdoor Scores'!$A:$A,0))</f>
        <v>0.91</v>
      </c>
      <c r="BH265" t="e">
        <f>BA265&lt;#REF!</f>
        <v>#REF!</v>
      </c>
      <c r="BI265" t="e">
        <f>BB265&gt;#REF!</f>
        <v>#REF!</v>
      </c>
      <c r="BJ265" t="e">
        <f>BC265&gt;#REF!</f>
        <v>#REF!</v>
      </c>
      <c r="BK265" t="e">
        <f>BD265&gt;#REF!</f>
        <v>#REF!</v>
      </c>
      <c r="BL265" t="e">
        <f>BE265&gt;#REF!</f>
        <v>#REF!</v>
      </c>
      <c r="BM265" t="e">
        <f>BF265&gt;#REF!</f>
        <v>#REF!</v>
      </c>
      <c r="BN265" t="s">
        <v>175</v>
      </c>
      <c r="BO265" s="1" t="s">
        <v>3516</v>
      </c>
      <c r="BP265">
        <v>3</v>
      </c>
      <c r="BQ265">
        <v>2</v>
      </c>
      <c r="BR265" s="1" t="s">
        <v>3517</v>
      </c>
      <c r="BS265" t="s">
        <v>3518</v>
      </c>
      <c r="BT265" s="1" t="s">
        <v>3519</v>
      </c>
      <c r="BU265" s="1">
        <v>410</v>
      </c>
      <c r="BV265" s="6">
        <v>0.45</v>
      </c>
      <c r="BW265" s="6">
        <v>0.45</v>
      </c>
      <c r="BX265" s="6">
        <v>0.05</v>
      </c>
      <c r="BY265" s="6">
        <v>0.05</v>
      </c>
      <c r="BZ265" s="1" t="s">
        <v>3520</v>
      </c>
      <c r="CA265" s="1" t="s">
        <v>3521</v>
      </c>
      <c r="CB265" s="1"/>
      <c r="CC265" s="1"/>
      <c r="CD265" s="1"/>
      <c r="CE265" s="1"/>
      <c r="CF265" s="1"/>
      <c r="CG265" s="1"/>
      <c r="CH265" s="1"/>
      <c r="CI265" s="1"/>
      <c r="CJ265" s="1"/>
      <c r="CK265" s="1"/>
      <c r="CL265" s="1"/>
      <c r="CM265" s="1"/>
      <c r="CN265" s="1"/>
      <c r="CO265" s="1"/>
      <c r="CP265" s="1"/>
      <c r="CQ265" s="17" t="e">
        <f>SUMIFS([1]Rubric!Y:Y,[1]Rubric!V:V,BN265,[1]Rubric!W:W,P265)</f>
        <v>#VALUE!</v>
      </c>
      <c r="CR265" s="5" t="e">
        <f>INDEX([1]Rubric!D:D,MATCH(BP265,[1]Rubric!#REF!,0))</f>
        <v>#REF!</v>
      </c>
      <c r="CS265" s="5" t="e">
        <f>INDEX([1]Rubric!E:E,MATCH(Q265,[1]Rubric!#REF!,0))</f>
        <v>#REF!</v>
      </c>
      <c r="CT265" s="18" t="e">
        <f>SUM(CQ265:CS265)*[1]Rubric!$A$3</f>
        <v>#VALUE!</v>
      </c>
    </row>
    <row r="266" spans="1:98" ht="409.5" x14ac:dyDescent="0.25">
      <c r="A266">
        <v>265</v>
      </c>
      <c r="B266" t="s">
        <v>3522</v>
      </c>
      <c r="C266" t="str">
        <f t="shared" si="23"/>
        <v>265 - Rapid7</v>
      </c>
      <c r="D266">
        <v>0</v>
      </c>
      <c r="E266" t="s">
        <v>3523</v>
      </c>
      <c r="F266" s="1" t="s">
        <v>3524</v>
      </c>
      <c r="G266" s="1" t="str">
        <f>IFERROR(INDEX([1]Apollo!$C$2:$R$2344,MATCH($C266,[1]Apollo!$B$2:$B$2344,0),MATCH(G$1,[1]Apollo!$C$1:$R$1,0)),"")</f>
        <v/>
      </c>
      <c r="H266" s="1" t="s">
        <v>1158</v>
      </c>
      <c r="I266" s="1" t="str">
        <f>IFERROR(INDEX([1]Apollo!$C$2:$R$2344,MATCH($C266,[1]Apollo!$B$2:$B$2344,0),MATCH(I$1,[1]Apollo!$C$1:$R$1,0)),"")</f>
        <v/>
      </c>
      <c r="J266" t="s">
        <v>1076</v>
      </c>
      <c r="K266" s="1" t="str">
        <f>IFERROR(INDEX([1]Apollo!$C$2:$R$2344,MATCH($C266,[1]Apollo!$B$2:$B$2344,0),MATCH(K$1,[1]Apollo!$C$1:$R$1,0)),"")</f>
        <v/>
      </c>
      <c r="L266" s="1" t="str">
        <f>IFERROR(INDEX([1]Apollo!$C$2:$R$2344,MATCH($C266,[1]Apollo!$B$2:$B$2344,0),MATCH(L$1,[1]Apollo!$C$1:$R$1,0)),"")</f>
        <v/>
      </c>
      <c r="M266" s="1" t="s">
        <v>3525</v>
      </c>
      <c r="N266" s="1" t="s">
        <v>3526</v>
      </c>
      <c r="O266" s="1" t="str">
        <f>IFERROR(INDEX([1]Apollo!$C$2:$R$2344,MATCH($C266,[1]Apollo!$B$2:$B$2344,0),MATCH(O$1,[1]Apollo!$C$1:$R$1,0)),"")</f>
        <v/>
      </c>
      <c r="P266" s="1">
        <v>3</v>
      </c>
      <c r="Q266" s="1">
        <v>5</v>
      </c>
      <c r="R266" s="12">
        <v>5126</v>
      </c>
      <c r="S266" s="12">
        <v>4280</v>
      </c>
      <c r="T266" s="13">
        <v>36526</v>
      </c>
      <c r="U266" t="s">
        <v>188</v>
      </c>
      <c r="V266" s="1" t="str">
        <f>IFERROR(INDEX([1]Apollo!$C$2:$R$2344,MATCH($C266,[1]Apollo!$B$2:$B$2344,0),MATCH(V$1,[1]Apollo!$C$1:$R$1,0)),"")</f>
        <v/>
      </c>
      <c r="W266" t="s">
        <v>231</v>
      </c>
      <c r="X266" s="1" t="str">
        <f>IFERROR(INDEX([1]Apollo!$C$2:$R$2344,MATCH($C266,[1]Apollo!$B$2:$B$2344,0),MATCH(X$1,[1]Apollo!$C$1:$R$1,0)),"")</f>
        <v/>
      </c>
      <c r="Y266" s="1" t="str">
        <f>IFERROR(INDEX([1]Apollo!$C$2:$R$2344,MATCH($C266,[1]Apollo!$B$2:$B$2344,0),MATCH(Y$1,[1]Apollo!$C$1:$R$1,0)),"")</f>
        <v/>
      </c>
      <c r="Z266" s="1" t="str">
        <f>IFERROR(INDEX([1]Apollo!$C$2:$R$2344,MATCH($C266,[1]Apollo!$B$2:$B$2344,0),MATCH(Z$1,[1]Apollo!$C$1:$R$1,0)),"")</f>
        <v/>
      </c>
      <c r="AA266" s="1" t="str">
        <f>IFERROR(INDEX([1]Apollo!$C$2:$R$2344,MATCH($C266,[1]Apollo!$B$2:$B$2344,0),MATCH(AA$1,[1]Apollo!$C$1:$R$1,0)),"")</f>
        <v/>
      </c>
      <c r="AB266" s="1" t="str">
        <f>IFERROR(INDEX([1]Apollo!$C$2:$R$2344,MATCH($C266,[1]Apollo!$B$2:$B$2344,0),MATCH(AB$1,[1]Apollo!$C$1:$R$1,0)),"")</f>
        <v/>
      </c>
      <c r="AC266" t="s">
        <v>3527</v>
      </c>
      <c r="AD266" s="1" t="str">
        <f>IFERROR(INDEX([1]Apollo!$C$2:$R$2344,MATCH($C266,[1]Apollo!$B$2:$B$2344,0),MATCH(AD$1,[1]Apollo!$C$1:$R$1,0)),"")</f>
        <v/>
      </c>
      <c r="AE266" s="14" t="s">
        <v>3528</v>
      </c>
      <c r="AF266" s="1"/>
      <c r="AG266" s="1" t="s">
        <v>169</v>
      </c>
      <c r="AH266" s="1"/>
      <c r="AI266" s="1"/>
      <c r="AJ266" s="14" t="s">
        <v>3529</v>
      </c>
      <c r="AK266" s="1" t="s">
        <v>105</v>
      </c>
      <c r="AL266" s="1" t="s">
        <v>403</v>
      </c>
      <c r="AM266" s="1" t="s">
        <v>1610</v>
      </c>
      <c r="AN266" s="1" t="s">
        <v>360</v>
      </c>
      <c r="AO266" s="1" t="s">
        <v>404</v>
      </c>
      <c r="AP266" s="1" t="s">
        <v>645</v>
      </c>
      <c r="AQ266" s="1" t="e">
        <f>AE266=#REF!</f>
        <v>#REF!</v>
      </c>
      <c r="AR266" t="s">
        <v>3530</v>
      </c>
      <c r="AS266" s="1" t="str">
        <f>IFERROR(INDEX([1]Apollo!$C$2:$R$2344,MATCH($C266,[1]Apollo!$B$2:$B$2344,0),MATCH(AS$1,[1]Apollo!$C$1:$R$1,0)),"")</f>
        <v/>
      </c>
      <c r="AT266" s="1"/>
      <c r="AU266" s="1"/>
      <c r="AV266" t="s">
        <v>174</v>
      </c>
      <c r="AW266" s="1">
        <v>2500</v>
      </c>
      <c r="AX266" s="1"/>
      <c r="AY266" t="s">
        <v>114</v>
      </c>
      <c r="AZ266" t="s">
        <v>113</v>
      </c>
      <c r="BA266" s="23">
        <f>INDEX('[1]Glassdoor Scores'!C:C,MATCH($A266,'[1]Glassdoor Scores'!$A:$A,0))</f>
        <v>3.7</v>
      </c>
      <c r="BB266" t="str">
        <f>INDEX('[1]Glassdoor Scores'!B:B,MATCH($A266,'[1]Glassdoor Scores'!$A:$A,0))</f>
        <v>Via</v>
      </c>
      <c r="BC266">
        <f>INDEX('[1]Glassdoor Scores'!D:D,MATCH($A266,'[1]Glassdoor Scores'!$A:$A,0))</f>
        <v>520</v>
      </c>
      <c r="BD266">
        <f>INDEX('[1]Glassdoor Scores'!E:E,MATCH($A266,'[1]Glassdoor Scores'!$A:$A,0))</f>
        <v>3.2</v>
      </c>
      <c r="BE266">
        <f>INDEX('[1]Glassdoor Scores'!F:F,MATCH($A266,'[1]Glassdoor Scores'!$A:$A,0))</f>
        <v>3.4</v>
      </c>
      <c r="BF266" s="17">
        <f>INDEX('[1]Glassdoor Scores'!G:G,MATCH($A266,'[1]Glassdoor Scores'!$A:$A,0))</f>
        <v>3.7</v>
      </c>
      <c r="BG266" s="17">
        <f>INDEX('[1]Glassdoor Scores'!H:H,MATCH($A266,'[1]Glassdoor Scores'!$A:$A,0))</f>
        <v>0.75</v>
      </c>
      <c r="BH266" t="e">
        <f>BA266&lt;#REF!</f>
        <v>#REF!</v>
      </c>
      <c r="BI266" t="e">
        <f>BB266&gt;#REF!</f>
        <v>#REF!</v>
      </c>
      <c r="BJ266" t="e">
        <f>BC266&gt;#REF!</f>
        <v>#REF!</v>
      </c>
      <c r="BK266" t="e">
        <f>BD266&gt;#REF!</f>
        <v>#REF!</v>
      </c>
      <c r="BL266" t="e">
        <f>BE266&gt;#REF!</f>
        <v>#REF!</v>
      </c>
      <c r="BM266" t="e">
        <f>BF266&gt;#REF!</f>
        <v>#REF!</v>
      </c>
      <c r="BN266" t="s">
        <v>175</v>
      </c>
      <c r="BO266" s="1" t="s">
        <v>3531</v>
      </c>
      <c r="BP266">
        <v>3</v>
      </c>
      <c r="BQ266">
        <v>2</v>
      </c>
      <c r="BR266" s="1" t="s">
        <v>3532</v>
      </c>
      <c r="BS266" t="s">
        <v>3533</v>
      </c>
      <c r="BT266" s="1" t="s">
        <v>3534</v>
      </c>
      <c r="BU266" s="1">
        <v>290</v>
      </c>
      <c r="BV266" s="31">
        <v>0.2</v>
      </c>
      <c r="BW266" s="31">
        <v>0.7</v>
      </c>
      <c r="BX266" s="31">
        <v>0.05</v>
      </c>
      <c r="BY266" s="31">
        <v>0.05</v>
      </c>
      <c r="BZ266" s="1" t="s">
        <v>3535</v>
      </c>
      <c r="CA266" s="1" t="s">
        <v>3536</v>
      </c>
      <c r="CB266" s="1"/>
      <c r="CC266" s="1"/>
      <c r="CD266" s="1"/>
      <c r="CE266" s="1"/>
      <c r="CF266" s="1"/>
      <c r="CG266" s="1"/>
      <c r="CH266" s="1"/>
      <c r="CI266" s="1"/>
      <c r="CJ266" s="1"/>
      <c r="CK266" s="1"/>
      <c r="CL266" s="1"/>
      <c r="CM266" s="1"/>
      <c r="CN266" s="1"/>
      <c r="CO266" s="1"/>
      <c r="CP266" s="1"/>
      <c r="CQ266" s="17" t="e">
        <f>SUMIFS([1]Rubric!Y:Y,[1]Rubric!V:V,BN266,[1]Rubric!W:W,P266)</f>
        <v>#VALUE!</v>
      </c>
      <c r="CR266" s="17" t="e">
        <f>INDEX([1]Rubric!D:D,MATCH(BP266,[1]Rubric!#REF!,0))</f>
        <v>#REF!</v>
      </c>
      <c r="CS266" s="17" t="e">
        <f>INDEX([1]Rubric!E:E,MATCH(Q266,[1]Rubric!#REF!,0))</f>
        <v>#REF!</v>
      </c>
      <c r="CT266" s="18" t="e">
        <f>SUM(CQ266:CS266)*[1]Rubric!$A$3</f>
        <v>#VALUE!</v>
      </c>
    </row>
    <row r="267" spans="1:98" ht="409.5" x14ac:dyDescent="0.25">
      <c r="A267">
        <v>266</v>
      </c>
      <c r="B267" t="s">
        <v>3537</v>
      </c>
      <c r="C267" t="str">
        <f t="shared" si="23"/>
        <v>266 - Visa</v>
      </c>
      <c r="D267">
        <v>0</v>
      </c>
      <c r="E267" t="s">
        <v>3538</v>
      </c>
      <c r="F267" s="1" t="s">
        <v>3539</v>
      </c>
      <c r="G267" s="1" t="str">
        <f>IFERROR(INDEX([1]Apollo!$C$2:$R$2344,MATCH($C267,[1]Apollo!$B$2:$B$2344,0),MATCH(G$1,[1]Apollo!$C$1:$R$1,0)),"")</f>
        <v/>
      </c>
      <c r="H267" s="1"/>
      <c r="I267" s="1" t="str">
        <f>IFERROR(INDEX([1]Apollo!$C$2:$R$2344,MATCH($C267,[1]Apollo!$B$2:$B$2344,0),MATCH(I$1,[1]Apollo!$C$1:$R$1,0)),"")</f>
        <v/>
      </c>
      <c r="J267" t="s">
        <v>3540</v>
      </c>
      <c r="K267" s="1" t="str">
        <f>IFERROR(INDEX([1]Apollo!$C$2:$R$2344,MATCH($C267,[1]Apollo!$B$2:$B$2344,0),MATCH(K$1,[1]Apollo!$C$1:$R$1,0)),"")</f>
        <v/>
      </c>
      <c r="L267" s="1" t="str">
        <f>IFERROR(INDEX([1]Apollo!$C$2:$R$2344,MATCH($C267,[1]Apollo!$B$2:$B$2344,0),MATCH(L$1,[1]Apollo!$C$1:$R$1,0)),"")</f>
        <v/>
      </c>
      <c r="M267" s="1" t="s">
        <v>3541</v>
      </c>
      <c r="N267" s="1" t="s">
        <v>3542</v>
      </c>
      <c r="O267" s="1" t="str">
        <f>IFERROR(INDEX([1]Apollo!$C$2:$R$2344,MATCH($C267,[1]Apollo!$B$2:$B$2344,0),MATCH(O$1,[1]Apollo!$C$1:$R$1,0)),"")</f>
        <v/>
      </c>
      <c r="P267" s="1">
        <v>4</v>
      </c>
      <c r="Q267" s="1">
        <v>2</v>
      </c>
      <c r="R267" s="12">
        <v>10973</v>
      </c>
      <c r="S267" s="12">
        <v>9517</v>
      </c>
      <c r="T267" s="13">
        <v>21186</v>
      </c>
      <c r="U267" t="s">
        <v>188</v>
      </c>
      <c r="V267" s="1" t="str">
        <f>IFERROR(INDEX([1]Apollo!$C$2:$R$2344,MATCH($C267,[1]Apollo!$B$2:$B$2344,0),MATCH(V$1,[1]Apollo!$C$1:$R$1,0)),"")</f>
        <v/>
      </c>
      <c r="W267" t="s">
        <v>127</v>
      </c>
      <c r="X267" s="1" t="str">
        <f>IFERROR(INDEX([1]Apollo!$C$2:$R$2344,MATCH($C267,[1]Apollo!$B$2:$B$2344,0),MATCH(X$1,[1]Apollo!$C$1:$R$1,0)),"")</f>
        <v/>
      </c>
      <c r="Y267" s="1" t="str">
        <f>IFERROR(INDEX([1]Apollo!$C$2:$R$2344,MATCH($C267,[1]Apollo!$B$2:$B$2344,0),MATCH(Y$1,[1]Apollo!$C$1:$R$1,0)),"")</f>
        <v/>
      </c>
      <c r="Z267" s="1" t="str">
        <f>IFERROR(INDEX([1]Apollo!$C$2:$R$2344,MATCH($C267,[1]Apollo!$B$2:$B$2344,0),MATCH(Z$1,[1]Apollo!$C$1:$R$1,0)),"")</f>
        <v/>
      </c>
      <c r="AA267" s="1" t="str">
        <f>IFERROR(INDEX([1]Apollo!$C$2:$R$2344,MATCH($C267,[1]Apollo!$B$2:$B$2344,0),MATCH(AA$1,[1]Apollo!$C$1:$R$1,0)),"")</f>
        <v/>
      </c>
      <c r="AB267" s="1" t="str">
        <f>IFERROR(INDEX([1]Apollo!$C$2:$R$2344,MATCH($C267,[1]Apollo!$B$2:$B$2344,0),MATCH(AB$1,[1]Apollo!$C$1:$R$1,0)),"")</f>
        <v/>
      </c>
      <c r="AC267" t="s">
        <v>3543</v>
      </c>
      <c r="AD267" s="1" t="str">
        <f>IFERROR(INDEX([1]Apollo!$C$2:$R$2344,MATCH($C267,[1]Apollo!$B$2:$B$2344,0),MATCH(AD$1,[1]Apollo!$C$1:$R$1,0)),"")</f>
        <v/>
      </c>
      <c r="AE267" s="14" t="s">
        <v>3544</v>
      </c>
      <c r="AF267" s="1" t="s">
        <v>3545</v>
      </c>
      <c r="AG267" s="1" t="s">
        <v>169</v>
      </c>
      <c r="AH267" s="1"/>
      <c r="AI267" s="1"/>
      <c r="AJ267" s="14" t="s">
        <v>3546</v>
      </c>
      <c r="AK267" s="1" t="s">
        <v>149</v>
      </c>
      <c r="AL267" s="1" t="s">
        <v>192</v>
      </c>
      <c r="AM267" s="1" t="s">
        <v>151</v>
      </c>
      <c r="AN267" s="1" t="s">
        <v>106</v>
      </c>
      <c r="AO267" s="1" t="s">
        <v>314</v>
      </c>
      <c r="AP267" s="1" t="s">
        <v>315</v>
      </c>
      <c r="AQ267" s="1" t="e">
        <f>AE267=#REF!</f>
        <v>#REF!</v>
      </c>
      <c r="AR267" t="s">
        <v>3547</v>
      </c>
      <c r="AS267" s="1" t="str">
        <f>IFERROR(INDEX([1]Apollo!$C$2:$R$2344,MATCH($C267,[1]Apollo!$B$2:$B$2344,0),MATCH(AS$1,[1]Apollo!$C$1:$R$1,0)),"")</f>
        <v/>
      </c>
      <c r="AT267" s="1"/>
      <c r="AU267" s="1"/>
      <c r="AV267" t="s">
        <v>137</v>
      </c>
      <c r="AW267" s="1" t="str">
        <f>IFERROR(INDEX([1]Apollo!$C$2:$R$2344,MATCH($C267,[1]Apollo!$B$2:$B$2344,0),MATCH(AW$1,[1]Apollo!$C$1:$R$1,0)),"")</f>
        <v/>
      </c>
      <c r="AX267" s="1"/>
      <c r="AY267" t="s">
        <v>113</v>
      </c>
      <c r="AZ267" t="s">
        <v>138</v>
      </c>
      <c r="BA267" s="4">
        <f>INDEX('[1]Glassdoor Scores'!C:C,MATCH($A267,'[1]Glassdoor Scores'!$A:$A,0))</f>
        <v>4.0999999999999996</v>
      </c>
      <c r="BB267" t="str">
        <f>INDEX('[1]Glassdoor Scores'!B:B,MATCH($A267,'[1]Glassdoor Scores'!$A:$A,0))</f>
        <v>Commvault</v>
      </c>
      <c r="BC267">
        <f>INDEX('[1]Glassdoor Scores'!D:D,MATCH($A267,'[1]Glassdoor Scores'!$A:$A,0))</f>
        <v>1600</v>
      </c>
      <c r="BD267">
        <f>INDEX('[1]Glassdoor Scores'!E:E,MATCH($A267,'[1]Glassdoor Scores'!$A:$A,0))</f>
        <v>4.0999999999999996</v>
      </c>
      <c r="BE267">
        <f>INDEX('[1]Glassdoor Scores'!F:F,MATCH($A267,'[1]Glassdoor Scores'!$A:$A,0))</f>
        <v>3.8</v>
      </c>
      <c r="BF267" s="5">
        <f>INDEX('[1]Glassdoor Scores'!G:G,MATCH($A267,'[1]Glassdoor Scores'!$A:$A,0))</f>
        <v>4.0999999999999996</v>
      </c>
      <c r="BG267" s="5">
        <f>INDEX('[1]Glassdoor Scores'!H:H,MATCH($A267,'[1]Glassdoor Scores'!$A:$A,0))</f>
        <v>0.92</v>
      </c>
      <c r="BH267" t="e">
        <f>BA267&lt;#REF!</f>
        <v>#REF!</v>
      </c>
      <c r="BI267" t="e">
        <f>BB267&gt;#REF!</f>
        <v>#REF!</v>
      </c>
      <c r="BJ267" t="e">
        <f>BC267&gt;#REF!</f>
        <v>#REF!</v>
      </c>
      <c r="BK267" t="e">
        <f>BD267&gt;#REF!</f>
        <v>#REF!</v>
      </c>
      <c r="BL267" t="e">
        <f>BE267&gt;#REF!</f>
        <v>#REF!</v>
      </c>
      <c r="BM267" t="e">
        <f>BF267&gt;#REF!</f>
        <v>#REF!</v>
      </c>
      <c r="BN267" t="s">
        <v>175</v>
      </c>
      <c r="BO267" s="1" t="s">
        <v>3548</v>
      </c>
      <c r="BP267">
        <v>3</v>
      </c>
      <c r="BQ267">
        <v>3</v>
      </c>
      <c r="BR267" s="1" t="s">
        <v>3549</v>
      </c>
      <c r="BS267" t="s">
        <v>3550</v>
      </c>
      <c r="BT267" s="1" t="s">
        <v>3551</v>
      </c>
      <c r="BU267" s="1">
        <v>850</v>
      </c>
      <c r="BV267" s="6">
        <v>0.1</v>
      </c>
      <c r="BW267" s="6">
        <v>0.8</v>
      </c>
      <c r="BX267" s="6">
        <v>0.08</v>
      </c>
      <c r="BY267" s="6">
        <v>0.02</v>
      </c>
      <c r="BZ267" s="1" t="s">
        <v>3552</v>
      </c>
      <c r="CA267" s="1" t="s">
        <v>3553</v>
      </c>
      <c r="CB267" s="1"/>
      <c r="CC267" s="1"/>
      <c r="CD267" s="1"/>
      <c r="CE267" s="1"/>
      <c r="CF267" s="1"/>
      <c r="CG267" s="1"/>
      <c r="CH267" s="1"/>
      <c r="CI267" s="1"/>
      <c r="CJ267" s="1"/>
      <c r="CK267" s="1"/>
      <c r="CL267" s="1"/>
      <c r="CM267" s="1"/>
      <c r="CN267" s="1"/>
      <c r="CO267" s="1"/>
      <c r="CP267" s="1"/>
      <c r="CQ267" s="17" t="e">
        <f>SUMIFS([1]Rubric!Y:Y,[1]Rubric!V:V,BN267,[1]Rubric!W:W,P267)</f>
        <v>#VALUE!</v>
      </c>
      <c r="CR267" s="5" t="e">
        <f>INDEX([1]Rubric!D:D,MATCH(BP267,[1]Rubric!#REF!,0))</f>
        <v>#REF!</v>
      </c>
      <c r="CS267" s="5" t="e">
        <f>INDEX([1]Rubric!E:E,MATCH(Q267,[1]Rubric!#REF!,0))</f>
        <v>#REF!</v>
      </c>
      <c r="CT267" s="18" t="e">
        <f>SUM(CQ267:CS267)*[1]Rubric!$A$3</f>
        <v>#VALUE!</v>
      </c>
    </row>
    <row r="268" spans="1:98" ht="409.5" x14ac:dyDescent="0.25">
      <c r="A268">
        <v>267</v>
      </c>
      <c r="B268" s="21" t="s">
        <v>3554</v>
      </c>
      <c r="C268" t="str">
        <f t="shared" si="23"/>
        <v>267 - WatchGuard</v>
      </c>
      <c r="D268">
        <v>0</v>
      </c>
      <c r="E268" t="s">
        <v>3555</v>
      </c>
      <c r="F268" s="1" t="s">
        <v>3556</v>
      </c>
      <c r="G268" s="1" t="str">
        <f>IFERROR(INDEX([1]Apollo!$C$2:$R$2344,MATCH($C268,[1]Apollo!$B$2:$B$2344,0),MATCH(G$1,[1]Apollo!$C$1:$R$1,0)),"")</f>
        <v/>
      </c>
      <c r="H268" s="1" t="s">
        <v>1158</v>
      </c>
      <c r="I268" s="1" t="str">
        <f>IFERROR(INDEX([1]Apollo!$C$2:$R$2344,MATCH($C268,[1]Apollo!$B$2:$B$2344,0),MATCH(I$1,[1]Apollo!$C$1:$R$1,0)),"")</f>
        <v/>
      </c>
      <c r="J268" t="s">
        <v>706</v>
      </c>
      <c r="K268" s="1" t="str">
        <f>IFERROR(INDEX([1]Apollo!$C$2:$R$2344,MATCH($C268,[1]Apollo!$B$2:$B$2344,0),MATCH(K$1,[1]Apollo!$C$1:$R$1,0)),"")</f>
        <v/>
      </c>
      <c r="L268" s="1" t="str">
        <f>IFERROR(INDEX([1]Apollo!$C$2:$R$2344,MATCH($C268,[1]Apollo!$B$2:$B$2344,0),MATCH(L$1,[1]Apollo!$C$1:$R$1,0)),"")</f>
        <v/>
      </c>
      <c r="M268" s="1" t="s">
        <v>3557</v>
      </c>
      <c r="N268" s="1" t="s">
        <v>3558</v>
      </c>
      <c r="O268" s="1" t="str">
        <f>IFERROR(INDEX([1]Apollo!$C$2:$R$2344,MATCH($C268,[1]Apollo!$B$2:$B$2344,0),MATCH(O$1,[1]Apollo!$C$1:$R$1,0)),"")</f>
        <v/>
      </c>
      <c r="P268" s="1">
        <v>3</v>
      </c>
      <c r="Q268" s="1">
        <v>5</v>
      </c>
      <c r="R268" s="12">
        <v>207605</v>
      </c>
      <c r="S268" s="12">
        <v>196460</v>
      </c>
      <c r="T268" s="13">
        <v>35065</v>
      </c>
      <c r="U268" t="s">
        <v>188</v>
      </c>
      <c r="V268" s="1" t="str">
        <f>IFERROR(INDEX([1]Apollo!$C$2:$R$2344,MATCH($C268,[1]Apollo!$B$2:$B$2344,0),MATCH(V$1,[1]Apollo!$C$1:$R$1,0)),"")</f>
        <v/>
      </c>
      <c r="W268" t="s">
        <v>165</v>
      </c>
      <c r="X268" s="1" t="str">
        <f>IFERROR(INDEX([1]Apollo!$C$2:$R$2344,MATCH($C268,[1]Apollo!$B$2:$B$2344,0),MATCH(X$1,[1]Apollo!$C$1:$R$1,0)),"")</f>
        <v/>
      </c>
      <c r="Y268" s="1" t="str">
        <f>IFERROR(INDEX([1]Apollo!$C$2:$R$2344,MATCH($C268,[1]Apollo!$B$2:$B$2344,0),MATCH(Y$1,[1]Apollo!$C$1:$R$1,0)),"")</f>
        <v/>
      </c>
      <c r="Z268" s="1" t="str">
        <f>IFERROR(INDEX([1]Apollo!$C$2:$R$2344,MATCH($C268,[1]Apollo!$B$2:$B$2344,0),MATCH(Z$1,[1]Apollo!$C$1:$R$1,0)),"")</f>
        <v/>
      </c>
      <c r="AA268" s="1" t="str">
        <f>IFERROR(INDEX([1]Apollo!$C$2:$R$2344,MATCH($C268,[1]Apollo!$B$2:$B$2344,0),MATCH(AA$1,[1]Apollo!$C$1:$R$1,0)),"")</f>
        <v/>
      </c>
      <c r="AB268" s="1" t="str">
        <f>IFERROR(INDEX([1]Apollo!$C$2:$R$2344,MATCH($C268,[1]Apollo!$B$2:$B$2344,0),MATCH(AB$1,[1]Apollo!$C$1:$R$1,0)),"")</f>
        <v/>
      </c>
      <c r="AC268" t="s">
        <v>3559</v>
      </c>
      <c r="AD268" s="1" t="str">
        <f>IFERROR(INDEX([1]Apollo!$C$2:$R$2344,MATCH($C268,[1]Apollo!$B$2:$B$2344,0),MATCH(AD$1,[1]Apollo!$C$1:$R$1,0)),"")</f>
        <v/>
      </c>
      <c r="AE268" s="14" t="s">
        <v>3560</v>
      </c>
      <c r="AF268" s="1" t="s">
        <v>168</v>
      </c>
      <c r="AG268" s="1" t="s">
        <v>169</v>
      </c>
      <c r="AH268" s="1"/>
      <c r="AI268" s="1"/>
      <c r="AJ268" s="14" t="s">
        <v>3561</v>
      </c>
      <c r="AK268" s="1" t="s">
        <v>668</v>
      </c>
      <c r="AL268" s="1" t="s">
        <v>627</v>
      </c>
      <c r="AM268" s="1" t="s">
        <v>171</v>
      </c>
      <c r="AN268" s="1" t="s">
        <v>106</v>
      </c>
      <c r="AO268" s="1" t="s">
        <v>245</v>
      </c>
      <c r="AP268" s="1" t="s">
        <v>669</v>
      </c>
      <c r="AQ268" s="1" t="e">
        <f>AE268=#REF!</f>
        <v>#REF!</v>
      </c>
      <c r="AR268" t="s">
        <v>3562</v>
      </c>
      <c r="AS268" s="1" t="str">
        <f>IFERROR(INDEX([1]Apollo!$C$2:$R$2344,MATCH($C268,[1]Apollo!$B$2:$B$2344,0),MATCH(AS$1,[1]Apollo!$C$1:$R$1,0)),"")</f>
        <v/>
      </c>
      <c r="AT268" s="1"/>
      <c r="AU268" s="1"/>
      <c r="AV268" t="s">
        <v>174</v>
      </c>
      <c r="AW268" s="1">
        <v>1250</v>
      </c>
      <c r="AX268" s="1"/>
      <c r="AY268" t="s">
        <v>114</v>
      </c>
      <c r="AZ268" t="s">
        <v>138</v>
      </c>
      <c r="BA268" s="23">
        <f>INDEX('[1]Glassdoor Scores'!C:C,MATCH($A268,'[1]Glassdoor Scores'!$A:$A,0))</f>
        <v>4</v>
      </c>
      <c r="BB268" t="str">
        <f>INDEX('[1]Glassdoor Scores'!B:B,MATCH($A268,'[1]Glassdoor Scores'!$A:$A,0))</f>
        <v>Teads</v>
      </c>
      <c r="BC268">
        <f>INDEX('[1]Glassdoor Scores'!D:D,MATCH($A268,'[1]Glassdoor Scores'!$A:$A,0))</f>
        <v>240</v>
      </c>
      <c r="BD268">
        <f>INDEX('[1]Glassdoor Scores'!E:E,MATCH($A268,'[1]Glassdoor Scores'!$A:$A,0))</f>
        <v>3.8</v>
      </c>
      <c r="BE268">
        <f>INDEX('[1]Glassdoor Scores'!F:F,MATCH($A268,'[1]Glassdoor Scores'!$A:$A,0))</f>
        <v>3.7</v>
      </c>
      <c r="BF268" s="17">
        <f>INDEX('[1]Glassdoor Scores'!G:G,MATCH($A268,'[1]Glassdoor Scores'!$A:$A,0))</f>
        <v>4.2</v>
      </c>
      <c r="BG268" s="17">
        <f>INDEX('[1]Glassdoor Scores'!H:H,MATCH($A268,'[1]Glassdoor Scores'!$A:$A,0))</f>
        <v>0.86</v>
      </c>
      <c r="BH268" t="e">
        <f>BA268&lt;#REF!</f>
        <v>#REF!</v>
      </c>
      <c r="BI268" t="e">
        <f>BB268&gt;#REF!</f>
        <v>#REF!</v>
      </c>
      <c r="BJ268" t="e">
        <f>BC268&gt;#REF!</f>
        <v>#REF!</v>
      </c>
      <c r="BK268" t="e">
        <f>BD268&gt;#REF!</f>
        <v>#REF!</v>
      </c>
      <c r="BL268" t="e">
        <f>BE268&gt;#REF!</f>
        <v>#REF!</v>
      </c>
      <c r="BM268" t="e">
        <f>BF268&gt;#REF!</f>
        <v>#REF!</v>
      </c>
      <c r="BN268" t="s">
        <v>175</v>
      </c>
      <c r="BO268" s="1" t="s">
        <v>3563</v>
      </c>
      <c r="BP268">
        <v>3</v>
      </c>
      <c r="BQ268">
        <v>3</v>
      </c>
      <c r="BR268" s="1" t="s">
        <v>3564</v>
      </c>
      <c r="BS268" t="s">
        <v>3565</v>
      </c>
      <c r="BT268" s="1" t="s">
        <v>3566</v>
      </c>
      <c r="BU268" s="1">
        <v>125</v>
      </c>
      <c r="BV268" s="31">
        <v>0.2</v>
      </c>
      <c r="BW268" s="31">
        <v>0.7</v>
      </c>
      <c r="BX268" s="31">
        <v>0.1</v>
      </c>
      <c r="BY268" s="31">
        <v>0</v>
      </c>
      <c r="BZ268" s="1" t="s">
        <v>3567</v>
      </c>
      <c r="CA268" s="1" t="s">
        <v>3568</v>
      </c>
      <c r="CB268" s="1"/>
      <c r="CC268" s="1"/>
      <c r="CD268" s="1"/>
      <c r="CE268" s="1"/>
      <c r="CF268" s="1"/>
      <c r="CG268" s="1"/>
      <c r="CH268" s="1"/>
      <c r="CI268" s="1"/>
      <c r="CJ268" s="1"/>
      <c r="CK268" s="1"/>
      <c r="CL268" s="1"/>
      <c r="CM268" s="1"/>
      <c r="CN268" s="1"/>
      <c r="CO268" s="1"/>
      <c r="CP268" s="1"/>
      <c r="CQ268" s="17" t="e">
        <f>SUMIFS([1]Rubric!Y:Y,[1]Rubric!V:V,BN268,[1]Rubric!W:W,P268)</f>
        <v>#VALUE!</v>
      </c>
      <c r="CR268" s="17" t="e">
        <f>INDEX([1]Rubric!D:D,MATCH(BP268,[1]Rubric!#REF!,0))</f>
        <v>#REF!</v>
      </c>
      <c r="CS268" s="17" t="e">
        <f>INDEX([1]Rubric!E:E,MATCH(Q268,[1]Rubric!#REF!,0))</f>
        <v>#REF!</v>
      </c>
      <c r="CT268" s="18" t="e">
        <f>SUM(CQ268:CS268)*[1]Rubric!$A$3</f>
        <v>#VALUE!</v>
      </c>
    </row>
    <row r="269" spans="1:98" ht="409.5" x14ac:dyDescent="0.25">
      <c r="A269">
        <v>268</v>
      </c>
      <c r="B269" t="s">
        <v>3569</v>
      </c>
      <c r="C269" t="str">
        <f t="shared" si="23"/>
        <v>268 - Mercury</v>
      </c>
      <c r="D269">
        <v>0</v>
      </c>
      <c r="E269" t="s">
        <v>3570</v>
      </c>
      <c r="F269" s="1" t="s">
        <v>3571</v>
      </c>
      <c r="G269" s="1" t="str">
        <f>IFERROR(INDEX([1]Apollo!$C$2:$R$2344,MATCH($C269,[1]Apollo!$B$2:$B$2344,0),MATCH(G$1,[1]Apollo!$C$1:$R$1,0)),"")</f>
        <v/>
      </c>
      <c r="H269" s="1" t="s">
        <v>3572</v>
      </c>
      <c r="I269" s="1" t="str">
        <f>IFERROR(INDEX([1]Apollo!$C$2:$R$2344,MATCH($C269,[1]Apollo!$B$2:$B$2344,0),MATCH(I$1,[1]Apollo!$C$1:$R$1,0)),"")</f>
        <v/>
      </c>
      <c r="J269" t="s">
        <v>213</v>
      </c>
      <c r="K269" s="1" t="str">
        <f>IFERROR(INDEX([1]Apollo!$C$2:$R$2344,MATCH($C269,[1]Apollo!$B$2:$B$2344,0),MATCH(K$1,[1]Apollo!$C$1:$R$1,0)),"")</f>
        <v/>
      </c>
      <c r="L269" s="1" t="str">
        <f>IFERROR(INDEX([1]Apollo!$C$2:$R$2344,MATCH($C269,[1]Apollo!$B$2:$B$2344,0),MATCH(L$1,[1]Apollo!$C$1:$R$1,0)),"")</f>
        <v/>
      </c>
      <c r="M269" s="1" t="s">
        <v>3573</v>
      </c>
      <c r="N269" s="1" t="s">
        <v>3574</v>
      </c>
      <c r="O269" s="1" t="str">
        <f>IFERROR(INDEX([1]Apollo!$C$2:$R$2344,MATCH($C269,[1]Apollo!$B$2:$B$2344,0),MATCH(O$1,[1]Apollo!$C$1:$R$1,0)),"")</f>
        <v/>
      </c>
      <c r="P269" s="1">
        <v>3</v>
      </c>
      <c r="Q269" s="1">
        <v>1</v>
      </c>
      <c r="R269">
        <v>525</v>
      </c>
      <c r="S269">
        <v>422</v>
      </c>
      <c r="T269" s="13">
        <v>42736</v>
      </c>
      <c r="U269" t="s">
        <v>188</v>
      </c>
      <c r="V269" s="1" t="str">
        <f>IFERROR(INDEX([1]Apollo!$C$2:$R$2344,MATCH($C269,[1]Apollo!$B$2:$B$2344,0),MATCH(V$1,[1]Apollo!$C$1:$R$1,0)),"")</f>
        <v/>
      </c>
      <c r="W269" t="s">
        <v>231</v>
      </c>
      <c r="X269" s="1" t="str">
        <f>IFERROR(INDEX([1]Apollo!$C$2:$R$2344,MATCH($C269,[1]Apollo!$B$2:$B$2344,0),MATCH(X$1,[1]Apollo!$C$1:$R$1,0)),"")</f>
        <v/>
      </c>
      <c r="Y269" s="1" t="str">
        <f>IFERROR(INDEX([1]Apollo!$C$2:$R$2344,MATCH($C269,[1]Apollo!$B$2:$B$2344,0),MATCH(Y$1,[1]Apollo!$C$1:$R$1,0)),"")</f>
        <v/>
      </c>
      <c r="Z269" s="1" t="str">
        <f>IFERROR(INDEX([1]Apollo!$C$2:$R$2344,MATCH($C269,[1]Apollo!$B$2:$B$2344,0),MATCH(Z$1,[1]Apollo!$C$1:$R$1,0)),"")</f>
        <v/>
      </c>
      <c r="AA269" s="1" t="str">
        <f>IFERROR(INDEX([1]Apollo!$C$2:$R$2344,MATCH($C269,[1]Apollo!$B$2:$B$2344,0),MATCH(AA$1,[1]Apollo!$C$1:$R$1,0)),"")</f>
        <v/>
      </c>
      <c r="AB269" s="1" t="str">
        <f>IFERROR(INDEX([1]Apollo!$C$2:$R$2344,MATCH($C269,[1]Apollo!$B$2:$B$2344,0),MATCH(AB$1,[1]Apollo!$C$1:$R$1,0)),"")</f>
        <v/>
      </c>
      <c r="AC269" t="s">
        <v>3575</v>
      </c>
      <c r="AD269" s="1" t="str">
        <f>IFERROR(INDEX([1]Apollo!$C$2:$R$2344,MATCH($C269,[1]Apollo!$B$2:$B$2344,0),MATCH(AD$1,[1]Apollo!$C$1:$R$1,0)),"")</f>
        <v/>
      </c>
      <c r="AE269" s="14" t="s">
        <v>3576</v>
      </c>
      <c r="AF269" s="1"/>
      <c r="AG269" s="1" t="s">
        <v>169</v>
      </c>
      <c r="AH269" s="1"/>
      <c r="AI269" s="1"/>
      <c r="AJ269" s="14" t="s">
        <v>3576</v>
      </c>
      <c r="AK269" s="1" t="s">
        <v>668</v>
      </c>
      <c r="AL269" s="1" t="s">
        <v>106</v>
      </c>
      <c r="AM269" s="1" t="s">
        <v>171</v>
      </c>
      <c r="AN269" s="1" t="s">
        <v>106</v>
      </c>
      <c r="AO269" s="1" t="s">
        <v>349</v>
      </c>
      <c r="AP269" s="1" t="s">
        <v>669</v>
      </c>
      <c r="AQ269" s="1" t="e">
        <f>AE269=#REF!</f>
        <v>#REF!</v>
      </c>
      <c r="AR269" t="s">
        <v>3577</v>
      </c>
      <c r="AS269" s="1" t="str">
        <f>IFERROR(INDEX([1]Apollo!$C$2:$R$2344,MATCH($C269,[1]Apollo!$B$2:$B$2344,0),MATCH(AS$1,[1]Apollo!$C$1:$R$1,0)),"")</f>
        <v/>
      </c>
      <c r="AT269" s="1"/>
      <c r="AU269" s="1"/>
      <c r="AV269" t="s">
        <v>174</v>
      </c>
      <c r="AW269" s="1" t="str">
        <f>IFERROR(INDEX([1]Apollo!$C$2:$R$2344,MATCH($C269,[1]Apollo!$B$2:$B$2344,0),MATCH(AW$1,[1]Apollo!$C$1:$R$1,0)),"")</f>
        <v/>
      </c>
      <c r="AX269" s="1"/>
      <c r="AY269" t="s">
        <v>113</v>
      </c>
      <c r="AZ269" t="s">
        <v>113</v>
      </c>
      <c r="BA269" s="4">
        <f>INDEX('[1]Glassdoor Scores'!C:C,MATCH($A269,'[1]Glassdoor Scores'!$A:$A,0))</f>
        <v>4</v>
      </c>
      <c r="BB269" t="str">
        <f>INDEX('[1]Glassdoor Scores'!B:B,MATCH($A269,'[1]Glassdoor Scores'!$A:$A,0))</f>
        <v>Nasdaq</v>
      </c>
      <c r="BC269">
        <f>INDEX('[1]Glassdoor Scores'!D:D,MATCH($A269,'[1]Glassdoor Scores'!$A:$A,0))</f>
        <v>1800</v>
      </c>
      <c r="BD269">
        <f>INDEX('[1]Glassdoor Scores'!E:E,MATCH($A269,'[1]Glassdoor Scores'!$A:$A,0))</f>
        <v>3.9</v>
      </c>
      <c r="BE269">
        <f>INDEX('[1]Glassdoor Scores'!F:F,MATCH($A269,'[1]Glassdoor Scores'!$A:$A,0))</f>
        <v>3.7</v>
      </c>
      <c r="BF269" s="5">
        <f>INDEX('[1]Glassdoor Scores'!G:G,MATCH($A269,'[1]Glassdoor Scores'!$A:$A,0))</f>
        <v>4</v>
      </c>
      <c r="BG269" s="5">
        <f>INDEX('[1]Glassdoor Scores'!H:H,MATCH($A269,'[1]Glassdoor Scores'!$A:$A,0))</f>
        <v>0.9</v>
      </c>
      <c r="BH269" t="e">
        <f>BA269&lt;#REF!</f>
        <v>#REF!</v>
      </c>
      <c r="BI269" t="e">
        <f>BB269&gt;#REF!</f>
        <v>#REF!</v>
      </c>
      <c r="BJ269" t="e">
        <f>BC269&gt;#REF!</f>
        <v>#REF!</v>
      </c>
      <c r="BK269" t="e">
        <f>BD269&gt;#REF!</f>
        <v>#REF!</v>
      </c>
      <c r="BL269" t="e">
        <f>BE269&gt;#REF!</f>
        <v>#REF!</v>
      </c>
      <c r="BM269" t="e">
        <f>BF269&gt;#REF!</f>
        <v>#REF!</v>
      </c>
      <c r="BN269" t="s">
        <v>115</v>
      </c>
      <c r="BO269" s="1" t="s">
        <v>3578</v>
      </c>
      <c r="BP269">
        <v>3</v>
      </c>
      <c r="BQ269">
        <v>3</v>
      </c>
      <c r="BR269" s="1" t="s">
        <v>3579</v>
      </c>
      <c r="BS269" t="s">
        <v>3580</v>
      </c>
      <c r="BT269" s="1" t="s">
        <v>3581</v>
      </c>
      <c r="BU269" s="1">
        <v>115</v>
      </c>
      <c r="BV269" s="6">
        <v>0.7</v>
      </c>
      <c r="BW269" s="6">
        <v>0.2</v>
      </c>
      <c r="BX269" s="6">
        <v>0.05</v>
      </c>
      <c r="BY269" s="6">
        <v>0.05</v>
      </c>
      <c r="BZ269" s="1" t="s">
        <v>3582</v>
      </c>
      <c r="CA269" s="1" t="s">
        <v>3583</v>
      </c>
      <c r="CB269" s="1"/>
      <c r="CC269" s="1"/>
      <c r="CD269" s="1"/>
      <c r="CE269" s="1"/>
      <c r="CF269" s="1"/>
      <c r="CG269" s="1"/>
      <c r="CH269" s="1"/>
      <c r="CI269" s="1"/>
      <c r="CJ269" s="1"/>
      <c r="CK269" s="1"/>
      <c r="CL269" s="1"/>
      <c r="CM269" s="1"/>
      <c r="CN269" s="1"/>
      <c r="CO269" s="1"/>
      <c r="CP269" s="1"/>
      <c r="CQ269" s="17" t="e">
        <f>SUMIFS([1]Rubric!Y:Y,[1]Rubric!V:V,BN269,[1]Rubric!W:W,P269)</f>
        <v>#VALUE!</v>
      </c>
      <c r="CR269" s="5" t="e">
        <f>INDEX([1]Rubric!D:D,MATCH(BP269,[1]Rubric!#REF!,0))</f>
        <v>#REF!</v>
      </c>
      <c r="CS269" s="5" t="e">
        <f>INDEX([1]Rubric!E:E,MATCH(Q269,[1]Rubric!#REF!,0))</f>
        <v>#REF!</v>
      </c>
      <c r="CT269" s="18" t="e">
        <f>SUM(CQ269:CS269)*[1]Rubric!$A$3</f>
        <v>#VALUE!</v>
      </c>
    </row>
    <row r="270" spans="1:98" ht="409.5" x14ac:dyDescent="0.25">
      <c r="A270">
        <v>269</v>
      </c>
      <c r="B270" t="s">
        <v>3584</v>
      </c>
      <c r="C270" t="str">
        <f t="shared" si="23"/>
        <v>269 - MongoDB</v>
      </c>
      <c r="D270">
        <v>0</v>
      </c>
      <c r="E270" t="s">
        <v>3585</v>
      </c>
      <c r="F270" s="1" t="s">
        <v>3586</v>
      </c>
      <c r="G270" s="1" t="str">
        <f>IFERROR(INDEX([1]Apollo!$C$2:$R$2344,MATCH($C270,[1]Apollo!$B$2:$B$2344,0),MATCH(G$1,[1]Apollo!$C$1:$R$1,0)),"")</f>
        <v/>
      </c>
      <c r="H270" s="1" t="s">
        <v>3587</v>
      </c>
      <c r="I270" s="1" t="str">
        <f>IFERROR(INDEX([1]Apollo!$C$2:$R$2344,MATCH($C270,[1]Apollo!$B$2:$B$2344,0),MATCH(I$1,[1]Apollo!$C$1:$R$1,0)),"")</f>
        <v/>
      </c>
      <c r="J270" t="s">
        <v>565</v>
      </c>
      <c r="K270" s="1" t="str">
        <f>IFERROR(INDEX([1]Apollo!$C$2:$R$2344,MATCH($C270,[1]Apollo!$B$2:$B$2344,0),MATCH(K$1,[1]Apollo!$C$1:$R$1,0)),"")</f>
        <v/>
      </c>
      <c r="L270" s="1" t="str">
        <f>IFERROR(INDEX([1]Apollo!$C$2:$R$2344,MATCH($C270,[1]Apollo!$B$2:$B$2344,0),MATCH(L$1,[1]Apollo!$C$1:$R$1,0)),"")</f>
        <v/>
      </c>
      <c r="M270" s="1" t="s">
        <v>3588</v>
      </c>
      <c r="N270" s="1" t="s">
        <v>3589</v>
      </c>
      <c r="O270" s="1" t="str">
        <f>IFERROR(INDEX([1]Apollo!$C$2:$R$2344,MATCH($C270,[1]Apollo!$B$2:$B$2344,0),MATCH(O$1,[1]Apollo!$C$1:$R$1,0)),"")</f>
        <v/>
      </c>
      <c r="P270" s="1">
        <v>3</v>
      </c>
      <c r="Q270" s="1">
        <v>1</v>
      </c>
      <c r="R270" s="12">
        <v>4032</v>
      </c>
      <c r="S270" s="12">
        <v>3324</v>
      </c>
      <c r="T270" s="13">
        <v>39083</v>
      </c>
      <c r="U270" t="s">
        <v>188</v>
      </c>
      <c r="V270" s="1" t="str">
        <f>IFERROR(INDEX([1]Apollo!$C$2:$R$2344,MATCH($C270,[1]Apollo!$B$2:$B$2344,0),MATCH(V$1,[1]Apollo!$C$1:$R$1,0)),"")</f>
        <v/>
      </c>
      <c r="W270" t="s">
        <v>100</v>
      </c>
      <c r="X270" s="1" t="str">
        <f>IFERROR(INDEX([1]Apollo!$C$2:$R$2344,MATCH($C270,[1]Apollo!$B$2:$B$2344,0),MATCH(X$1,[1]Apollo!$C$1:$R$1,0)),"")</f>
        <v/>
      </c>
      <c r="Y270" s="1" t="str">
        <f>IFERROR(INDEX([1]Apollo!$C$2:$R$2344,MATCH($C270,[1]Apollo!$B$2:$B$2344,0),MATCH(Y$1,[1]Apollo!$C$1:$R$1,0)),"")</f>
        <v/>
      </c>
      <c r="Z270" s="1" t="str">
        <f>IFERROR(INDEX([1]Apollo!$C$2:$R$2344,MATCH($C270,[1]Apollo!$B$2:$B$2344,0),MATCH(Z$1,[1]Apollo!$C$1:$R$1,0)),"")</f>
        <v/>
      </c>
      <c r="AA270" s="1" t="str">
        <f>IFERROR(INDEX([1]Apollo!$C$2:$R$2344,MATCH($C270,[1]Apollo!$B$2:$B$2344,0),MATCH(AA$1,[1]Apollo!$C$1:$R$1,0)),"")</f>
        <v/>
      </c>
      <c r="AB270" s="1" t="str">
        <f>IFERROR(INDEX([1]Apollo!$C$2:$R$2344,MATCH($C270,[1]Apollo!$B$2:$B$2344,0),MATCH(AB$1,[1]Apollo!$C$1:$R$1,0)),"")</f>
        <v/>
      </c>
      <c r="AC270" t="s">
        <v>3590</v>
      </c>
      <c r="AD270" s="1" t="str">
        <f>IFERROR(INDEX([1]Apollo!$C$2:$R$2344,MATCH($C270,[1]Apollo!$B$2:$B$2344,0),MATCH(AD$1,[1]Apollo!$C$1:$R$1,0)),"")</f>
        <v/>
      </c>
      <c r="AE270" s="14" t="s">
        <v>3591</v>
      </c>
      <c r="AF270" s="1"/>
      <c r="AG270" s="1" t="s">
        <v>169</v>
      </c>
      <c r="AH270" s="1"/>
      <c r="AI270" s="1"/>
      <c r="AJ270" s="14" t="s">
        <v>3591</v>
      </c>
      <c r="AK270" s="1" t="s">
        <v>243</v>
      </c>
      <c r="AL270" s="1" t="s">
        <v>106</v>
      </c>
      <c r="AM270" s="1" t="s">
        <v>1461</v>
      </c>
      <c r="AN270" s="1" t="s">
        <v>360</v>
      </c>
      <c r="AO270" s="1" t="s">
        <v>349</v>
      </c>
      <c r="AP270" s="1" t="s">
        <v>246</v>
      </c>
      <c r="AQ270" s="1" t="e">
        <f>AE270=#REF!</f>
        <v>#REF!</v>
      </c>
      <c r="AR270" t="s">
        <v>3592</v>
      </c>
      <c r="AS270" s="1" t="str">
        <f>IFERROR(INDEX([1]Apollo!$C$2:$R$2344,MATCH($C270,[1]Apollo!$B$2:$B$2344,0),MATCH(AS$1,[1]Apollo!$C$1:$R$1,0)),"")</f>
        <v/>
      </c>
      <c r="AT270" s="1"/>
      <c r="AU270" s="1"/>
      <c r="AV270" t="s">
        <v>112</v>
      </c>
      <c r="AW270" s="1" t="str">
        <f>IFERROR(INDEX([1]Apollo!$C$2:$R$2344,MATCH($C270,[1]Apollo!$B$2:$B$2344,0),MATCH(AW$1,[1]Apollo!$C$1:$R$1,0)),"")</f>
        <v/>
      </c>
      <c r="AX270" s="1"/>
      <c r="AY270" t="s">
        <v>114</v>
      </c>
      <c r="AZ270" t="s">
        <v>113</v>
      </c>
      <c r="BA270" s="4">
        <f>INDEX('[1]Glassdoor Scores'!C:C,MATCH($A270,'[1]Glassdoor Scores'!$A:$A,0))</f>
        <v>3.9</v>
      </c>
      <c r="BB270" t="str">
        <f>INDEX('[1]Glassdoor Scores'!B:B,MATCH($A270,'[1]Glassdoor Scores'!$A:$A,0))</f>
        <v>Park Place Technologies</v>
      </c>
      <c r="BC270">
        <f>INDEX('[1]Glassdoor Scores'!D:D,MATCH($A270,'[1]Glassdoor Scores'!$A:$A,0))</f>
        <v>850</v>
      </c>
      <c r="BD270">
        <f>INDEX('[1]Glassdoor Scores'!E:E,MATCH($A270,'[1]Glassdoor Scores'!$A:$A,0))</f>
        <v>3.7</v>
      </c>
      <c r="BE270">
        <f>INDEX('[1]Glassdoor Scores'!F:F,MATCH($A270,'[1]Glassdoor Scores'!$A:$A,0))</f>
        <v>3.6</v>
      </c>
      <c r="BF270" s="5">
        <f>INDEX('[1]Glassdoor Scores'!G:G,MATCH($A270,'[1]Glassdoor Scores'!$A:$A,0))</f>
        <v>3.9</v>
      </c>
      <c r="BG270" s="5">
        <f>INDEX('[1]Glassdoor Scores'!H:H,MATCH($A270,'[1]Glassdoor Scores'!$A:$A,0))</f>
        <v>0.84</v>
      </c>
      <c r="BH270" t="e">
        <f>BA270&lt;#REF!</f>
        <v>#REF!</v>
      </c>
      <c r="BI270" t="e">
        <f>BB270&gt;#REF!</f>
        <v>#REF!</v>
      </c>
      <c r="BJ270" t="e">
        <f>BC270&gt;#REF!</f>
        <v>#REF!</v>
      </c>
      <c r="BK270" t="e">
        <f>BD270&gt;#REF!</f>
        <v>#REF!</v>
      </c>
      <c r="BL270" t="e">
        <f>BE270&gt;#REF!</f>
        <v>#REF!</v>
      </c>
      <c r="BM270" t="e">
        <f>BF270&gt;#REF!</f>
        <v>#REF!</v>
      </c>
      <c r="BN270" t="s">
        <v>115</v>
      </c>
      <c r="BO270" s="1" t="s">
        <v>3593</v>
      </c>
      <c r="BP270">
        <v>3</v>
      </c>
      <c r="BQ270">
        <v>2</v>
      </c>
      <c r="BR270" s="1" t="s">
        <v>3594</v>
      </c>
      <c r="BS270" t="s">
        <v>3595</v>
      </c>
      <c r="BT270" s="1" t="s">
        <v>3596</v>
      </c>
      <c r="BU270" s="1">
        <v>280</v>
      </c>
      <c r="BV270" s="6">
        <v>0.35</v>
      </c>
      <c r="BW270" s="6">
        <v>0.55000000000000004</v>
      </c>
      <c r="BX270" s="6">
        <v>0.05</v>
      </c>
      <c r="BY270" s="6">
        <v>0.05</v>
      </c>
      <c r="BZ270" s="1" t="s">
        <v>3597</v>
      </c>
      <c r="CA270" s="1" t="s">
        <v>3598</v>
      </c>
      <c r="CB270" s="1"/>
      <c r="CC270" s="1"/>
      <c r="CD270" s="1"/>
      <c r="CE270" s="1"/>
      <c r="CF270" s="1"/>
      <c r="CG270" s="1"/>
      <c r="CH270" s="1"/>
      <c r="CI270" s="1"/>
      <c r="CJ270" s="1"/>
      <c r="CK270" s="1"/>
      <c r="CL270" s="1"/>
      <c r="CM270" s="1"/>
      <c r="CN270" s="1"/>
      <c r="CO270" s="1"/>
      <c r="CP270" s="1"/>
      <c r="CQ270" s="17" t="e">
        <f>SUMIFS([1]Rubric!Y:Y,[1]Rubric!V:V,BN270,[1]Rubric!W:W,P270)</f>
        <v>#VALUE!</v>
      </c>
      <c r="CR270" s="5" t="e">
        <f>INDEX([1]Rubric!D:D,MATCH(BP270,[1]Rubric!#REF!,0))</f>
        <v>#REF!</v>
      </c>
      <c r="CS270" s="5" t="e">
        <f>INDEX([1]Rubric!E:E,MATCH(Q270,[1]Rubric!#REF!,0))</f>
        <v>#REF!</v>
      </c>
      <c r="CT270" s="18" t="e">
        <f>SUM(CQ270:CS270)*[1]Rubric!$A$3</f>
        <v>#VALUE!</v>
      </c>
    </row>
    <row r="271" spans="1:98" ht="409.5" x14ac:dyDescent="0.25">
      <c r="A271">
        <v>270</v>
      </c>
      <c r="B271" s="21" t="s">
        <v>3599</v>
      </c>
      <c r="C271" t="str">
        <f t="shared" si="23"/>
        <v>270 - SEEK</v>
      </c>
      <c r="D271">
        <v>0</v>
      </c>
      <c r="E271" t="s">
        <v>3600</v>
      </c>
      <c r="F271" s="1" t="s">
        <v>3601</v>
      </c>
      <c r="G271" s="1" t="str">
        <f>IFERROR(INDEX([1]Apollo!$C$2:$R$2344,MATCH($C271,[1]Apollo!$B$2:$B$2344,0),MATCH(G$1,[1]Apollo!$C$1:$R$1,0)),"")</f>
        <v/>
      </c>
      <c r="H271" s="1" t="s">
        <v>3602</v>
      </c>
      <c r="I271" s="1" t="str">
        <f>IFERROR(INDEX([1]Apollo!$C$2:$R$2344,MATCH($C271,[1]Apollo!$B$2:$B$2344,0),MATCH(I$1,[1]Apollo!$C$1:$R$1,0)),"")</f>
        <v/>
      </c>
      <c r="J271" t="s">
        <v>3603</v>
      </c>
      <c r="K271" s="1" t="str">
        <f>IFERROR(INDEX([1]Apollo!$C$2:$R$2344,MATCH($C271,[1]Apollo!$B$2:$B$2344,0),MATCH(K$1,[1]Apollo!$C$1:$R$1,0)),"")</f>
        <v/>
      </c>
      <c r="L271" s="1" t="str">
        <f>IFERROR(INDEX([1]Apollo!$C$2:$R$2344,MATCH($C271,[1]Apollo!$B$2:$B$2344,0),MATCH(L$1,[1]Apollo!$C$1:$R$1,0)),"")</f>
        <v/>
      </c>
      <c r="M271" s="1" t="s">
        <v>3604</v>
      </c>
      <c r="N271" s="1" t="s">
        <v>3605</v>
      </c>
      <c r="O271" s="1" t="str">
        <f>IFERROR(INDEX([1]Apollo!$C$2:$R$2344,MATCH($C271,[1]Apollo!$B$2:$B$2344,0),MATCH(O$1,[1]Apollo!$C$1:$R$1,0)),"")</f>
        <v/>
      </c>
      <c r="P271" s="1">
        <v>3</v>
      </c>
      <c r="Q271" s="1">
        <v>1</v>
      </c>
      <c r="R271" s="12">
        <v>357470</v>
      </c>
      <c r="S271" s="12">
        <v>338228</v>
      </c>
      <c r="T271" s="13">
        <v>35431</v>
      </c>
      <c r="U271" t="s">
        <v>188</v>
      </c>
      <c r="V271" s="1" t="str">
        <f>IFERROR(INDEX([1]Apollo!$C$2:$R$2344,MATCH($C271,[1]Apollo!$B$2:$B$2344,0),MATCH(V$1,[1]Apollo!$C$1:$R$1,0)),"")</f>
        <v/>
      </c>
      <c r="W271" t="s">
        <v>231</v>
      </c>
      <c r="X271" s="1" t="str">
        <f>IFERROR(INDEX([1]Apollo!$C$2:$R$2344,MATCH($C271,[1]Apollo!$B$2:$B$2344,0),MATCH(X$1,[1]Apollo!$C$1:$R$1,0)),"")</f>
        <v/>
      </c>
      <c r="Y271" s="1" t="str">
        <f>IFERROR(INDEX([1]Apollo!$C$2:$R$2344,MATCH($C271,[1]Apollo!$B$2:$B$2344,0),MATCH(Y$1,[1]Apollo!$C$1:$R$1,0)),"")</f>
        <v/>
      </c>
      <c r="Z271" s="1" t="str">
        <f>IFERROR(INDEX([1]Apollo!$C$2:$R$2344,MATCH($C271,[1]Apollo!$B$2:$B$2344,0),MATCH(Z$1,[1]Apollo!$C$1:$R$1,0)),"")</f>
        <v/>
      </c>
      <c r="AA271" s="1" t="str">
        <f>IFERROR(INDEX([1]Apollo!$C$2:$R$2344,MATCH($C271,[1]Apollo!$B$2:$B$2344,0),MATCH(AA$1,[1]Apollo!$C$1:$R$1,0)),"")</f>
        <v/>
      </c>
      <c r="AB271" s="1" t="str">
        <f>IFERROR(INDEX([1]Apollo!$C$2:$R$2344,MATCH($C271,[1]Apollo!$B$2:$B$2344,0),MATCH(AB$1,[1]Apollo!$C$1:$R$1,0)),"")</f>
        <v/>
      </c>
      <c r="AC271" t="s">
        <v>3606</v>
      </c>
      <c r="AD271" s="1" t="str">
        <f>IFERROR(INDEX([1]Apollo!$C$2:$R$2344,MATCH($C271,[1]Apollo!$B$2:$B$2344,0),MATCH(AD$1,[1]Apollo!$C$1:$R$1,0)),"")</f>
        <v/>
      </c>
      <c r="AE271" s="14" t="s">
        <v>3607</v>
      </c>
      <c r="AF271" s="1" t="s">
        <v>3608</v>
      </c>
      <c r="AG271" s="1" t="s">
        <v>169</v>
      </c>
      <c r="AH271" s="1"/>
      <c r="AI271" s="1"/>
      <c r="AJ271" s="14" t="s">
        <v>3607</v>
      </c>
      <c r="AK271" s="1" t="s">
        <v>311</v>
      </c>
      <c r="AL271" s="1" t="s">
        <v>106</v>
      </c>
      <c r="AM271" s="1" t="s">
        <v>151</v>
      </c>
      <c r="AN271" s="1" t="s">
        <v>841</v>
      </c>
      <c r="AO271" s="1" t="s">
        <v>245</v>
      </c>
      <c r="AP271" s="1" t="s">
        <v>1522</v>
      </c>
      <c r="AQ271" s="1" t="e">
        <f>AE271=#REF!</f>
        <v>#REF!</v>
      </c>
      <c r="AR271" t="s">
        <v>3609</v>
      </c>
      <c r="AS271" s="1" t="str">
        <f>IFERROR(INDEX([1]Apollo!$C$2:$R$2344,MATCH($C271,[1]Apollo!$B$2:$B$2344,0),MATCH(AS$1,[1]Apollo!$C$1:$R$1,0)),"")</f>
        <v/>
      </c>
      <c r="AT271" s="1"/>
      <c r="AU271" s="1"/>
      <c r="AV271" t="s">
        <v>174</v>
      </c>
      <c r="AW271" s="1">
        <v>1400</v>
      </c>
      <c r="AX271" s="1"/>
      <c r="AY271" t="s">
        <v>114</v>
      </c>
      <c r="AZ271" t="s">
        <v>138</v>
      </c>
      <c r="BA271" s="23">
        <f>INDEX('[1]Glassdoor Scores'!C:C,MATCH($A271,'[1]Glassdoor Scores'!$A:$A,0))</f>
        <v>3.2</v>
      </c>
      <c r="BB271" t="str">
        <f>INDEX('[1]Glassdoor Scores'!B:B,MATCH($A271,'[1]Glassdoor Scores'!$A:$A,0))</f>
        <v>Batteries Plus</v>
      </c>
      <c r="BC271">
        <f>INDEX('[1]Glassdoor Scores'!D:D,MATCH($A271,'[1]Glassdoor Scores'!$A:$A,0))</f>
        <v>920</v>
      </c>
      <c r="BD271">
        <f>INDEX('[1]Glassdoor Scores'!E:E,MATCH($A271,'[1]Glassdoor Scores'!$A:$A,0))</f>
        <v>3.1</v>
      </c>
      <c r="BE271">
        <f>INDEX('[1]Glassdoor Scores'!F:F,MATCH($A271,'[1]Glassdoor Scores'!$A:$A,0))</f>
        <v>2.8</v>
      </c>
      <c r="BF271" s="17">
        <f>INDEX('[1]Glassdoor Scores'!G:G,MATCH($A271,'[1]Glassdoor Scores'!$A:$A,0))</f>
        <v>3</v>
      </c>
      <c r="BG271" s="17">
        <f>INDEX('[1]Glassdoor Scores'!H:H,MATCH($A271,'[1]Glassdoor Scores'!$A:$A,0))</f>
        <v>0.54</v>
      </c>
      <c r="BH271" t="e">
        <f>BA271&lt;#REF!</f>
        <v>#REF!</v>
      </c>
      <c r="BI271" t="e">
        <f>BB271&gt;#REF!</f>
        <v>#REF!</v>
      </c>
      <c r="BJ271" t="e">
        <f>BC271&gt;#REF!</f>
        <v>#REF!</v>
      </c>
      <c r="BK271" t="e">
        <f>BD271&gt;#REF!</f>
        <v>#REF!</v>
      </c>
      <c r="BL271" t="e">
        <f>BE271&gt;#REF!</f>
        <v>#REF!</v>
      </c>
      <c r="BM271" t="e">
        <f>BF271&gt;#REF!</f>
        <v>#REF!</v>
      </c>
      <c r="BN271" t="s">
        <v>115</v>
      </c>
      <c r="BO271" s="1" t="s">
        <v>3610</v>
      </c>
      <c r="BP271">
        <v>3</v>
      </c>
      <c r="BQ271">
        <v>2</v>
      </c>
      <c r="BR271" s="1" t="s">
        <v>3611</v>
      </c>
      <c r="BS271" t="s">
        <v>3612</v>
      </c>
      <c r="BT271" s="1" t="s">
        <v>3613</v>
      </c>
      <c r="BU271" s="1">
        <v>150</v>
      </c>
      <c r="BV271" s="31">
        <v>0.4</v>
      </c>
      <c r="BW271" s="31">
        <v>0.55000000000000004</v>
      </c>
      <c r="BX271" s="31">
        <v>0</v>
      </c>
      <c r="BY271" s="31">
        <v>0.05</v>
      </c>
      <c r="BZ271" s="1" t="s">
        <v>3030</v>
      </c>
      <c r="CA271" s="1" t="s">
        <v>3614</v>
      </c>
      <c r="CB271" s="1"/>
      <c r="CC271" s="1"/>
      <c r="CD271" s="1"/>
      <c r="CE271" s="1"/>
      <c r="CF271" s="1"/>
      <c r="CG271" s="1"/>
      <c r="CH271" s="1"/>
      <c r="CI271" s="1"/>
      <c r="CJ271" s="1"/>
      <c r="CK271" s="1"/>
      <c r="CL271" s="1"/>
      <c r="CM271" s="1"/>
      <c r="CN271" s="1"/>
      <c r="CO271" s="1"/>
      <c r="CP271" s="1"/>
      <c r="CQ271" s="17" t="e">
        <f>SUMIFS([1]Rubric!Y:Y,[1]Rubric!V:V,BN271,[1]Rubric!W:W,P271)</f>
        <v>#VALUE!</v>
      </c>
      <c r="CR271" s="17" t="e">
        <f>INDEX([1]Rubric!D:D,MATCH(BP271,[1]Rubric!#REF!,0))</f>
        <v>#REF!</v>
      </c>
      <c r="CS271" s="17" t="e">
        <f>INDEX([1]Rubric!E:E,MATCH(Q271,[1]Rubric!#REF!,0))</f>
        <v>#REF!</v>
      </c>
      <c r="CT271" s="18" t="e">
        <f>SUM(CQ271:CS271)*[1]Rubric!$A$3</f>
        <v>#VALUE!</v>
      </c>
    </row>
    <row r="272" spans="1:98" ht="409.5" x14ac:dyDescent="0.25">
      <c r="A272">
        <v>271</v>
      </c>
      <c r="B272" t="s">
        <v>3615</v>
      </c>
      <c r="C272" t="str">
        <f t="shared" si="23"/>
        <v>271 - Commvault</v>
      </c>
      <c r="D272">
        <v>0</v>
      </c>
      <c r="E272" t="s">
        <v>3616</v>
      </c>
      <c r="F272" s="1" t="s">
        <v>3617</v>
      </c>
      <c r="G272" s="1" t="str">
        <f>IFERROR(INDEX([1]Apollo!$C$2:$R$2344,MATCH($C272,[1]Apollo!$B$2:$B$2344,0),MATCH(G$1,[1]Apollo!$C$1:$R$1,0)),"")</f>
        <v/>
      </c>
      <c r="H272" s="1" t="s">
        <v>3618</v>
      </c>
      <c r="I272" s="1" t="str">
        <f>IFERROR(INDEX([1]Apollo!$C$2:$R$2344,MATCH($C272,[1]Apollo!$B$2:$B$2344,0),MATCH(I$1,[1]Apollo!$C$1:$R$1,0)),"")</f>
        <v/>
      </c>
      <c r="J272" t="s">
        <v>3619</v>
      </c>
      <c r="K272" s="1" t="str">
        <f>IFERROR(INDEX([1]Apollo!$C$2:$R$2344,MATCH($C272,[1]Apollo!$B$2:$B$2344,0),MATCH(K$1,[1]Apollo!$C$1:$R$1,0)),"")</f>
        <v/>
      </c>
      <c r="L272" s="1" t="str">
        <f>IFERROR(INDEX([1]Apollo!$C$2:$R$2344,MATCH($C272,[1]Apollo!$B$2:$B$2344,0),MATCH(L$1,[1]Apollo!$C$1:$R$1,0)),"")</f>
        <v/>
      </c>
      <c r="M272" s="1" t="s">
        <v>3620</v>
      </c>
      <c r="N272" s="1" t="s">
        <v>3621</v>
      </c>
      <c r="O272" s="1" t="str">
        <f>IFERROR(INDEX([1]Apollo!$C$2:$R$2344,MATCH($C272,[1]Apollo!$B$2:$B$2344,0),MATCH(O$1,[1]Apollo!$C$1:$R$1,0)),"")</f>
        <v/>
      </c>
      <c r="P272" s="1">
        <v>3</v>
      </c>
      <c r="Q272" s="1">
        <v>4</v>
      </c>
      <c r="R272" s="12">
        <v>4533</v>
      </c>
      <c r="S272" s="12">
        <v>3752</v>
      </c>
      <c r="T272" s="13">
        <v>35065</v>
      </c>
      <c r="U272" t="s">
        <v>188</v>
      </c>
      <c r="V272" s="1" t="str">
        <f>IFERROR(INDEX([1]Apollo!$C$2:$R$2344,MATCH($C272,[1]Apollo!$B$2:$B$2344,0),MATCH(V$1,[1]Apollo!$C$1:$R$1,0)),"")</f>
        <v/>
      </c>
      <c r="W272" t="s">
        <v>231</v>
      </c>
      <c r="X272" s="1" t="str">
        <f>IFERROR(INDEX([1]Apollo!$C$2:$R$2344,MATCH($C272,[1]Apollo!$B$2:$B$2344,0),MATCH(X$1,[1]Apollo!$C$1:$R$1,0)),"")</f>
        <v/>
      </c>
      <c r="Y272" s="1" t="str">
        <f>IFERROR(INDEX([1]Apollo!$C$2:$R$2344,MATCH($C272,[1]Apollo!$B$2:$B$2344,0),MATCH(Y$1,[1]Apollo!$C$1:$R$1,0)),"")</f>
        <v/>
      </c>
      <c r="Z272" s="1" t="str">
        <f>IFERROR(INDEX([1]Apollo!$C$2:$R$2344,MATCH($C272,[1]Apollo!$B$2:$B$2344,0),MATCH(Z$1,[1]Apollo!$C$1:$R$1,0)),"")</f>
        <v/>
      </c>
      <c r="AA272" s="1" t="str">
        <f>IFERROR(INDEX([1]Apollo!$C$2:$R$2344,MATCH($C272,[1]Apollo!$B$2:$B$2344,0),MATCH(AA$1,[1]Apollo!$C$1:$R$1,0)),"")</f>
        <v/>
      </c>
      <c r="AB272" s="1" t="str">
        <f>IFERROR(INDEX([1]Apollo!$C$2:$R$2344,MATCH($C272,[1]Apollo!$B$2:$B$2344,0),MATCH(AB$1,[1]Apollo!$C$1:$R$1,0)),"")</f>
        <v/>
      </c>
      <c r="AC272" t="s">
        <v>3622</v>
      </c>
      <c r="AD272" s="1" t="str">
        <f>IFERROR(INDEX([1]Apollo!$C$2:$R$2344,MATCH($C272,[1]Apollo!$B$2:$B$2344,0),MATCH(AD$1,[1]Apollo!$C$1:$R$1,0)),"")</f>
        <v/>
      </c>
      <c r="AE272" s="14" t="s">
        <v>3623</v>
      </c>
      <c r="AF272" s="1"/>
      <c r="AG272" s="1" t="s">
        <v>169</v>
      </c>
      <c r="AH272" s="1"/>
      <c r="AI272" s="1"/>
      <c r="AJ272" s="14" t="s">
        <v>3623</v>
      </c>
      <c r="AK272" s="1" t="s">
        <v>105</v>
      </c>
      <c r="AL272" s="1" t="s">
        <v>106</v>
      </c>
      <c r="AM272" s="1" t="s">
        <v>171</v>
      </c>
      <c r="AN272" s="1" t="s">
        <v>106</v>
      </c>
      <c r="AO272" s="1" t="s">
        <v>404</v>
      </c>
      <c r="AP272" s="1" t="s">
        <v>645</v>
      </c>
      <c r="AQ272" s="1" t="e">
        <f>AE272=#REF!</f>
        <v>#REF!</v>
      </c>
      <c r="AR272" t="s">
        <v>3624</v>
      </c>
      <c r="AS272" s="1" t="str">
        <f>IFERROR(INDEX([1]Apollo!$C$2:$R$2344,MATCH($C272,[1]Apollo!$B$2:$B$2344,0),MATCH(AS$1,[1]Apollo!$C$1:$R$1,0)),"")</f>
        <v/>
      </c>
      <c r="AT272" s="1"/>
      <c r="AU272" s="1"/>
      <c r="AV272" t="s">
        <v>174</v>
      </c>
      <c r="AW272" s="1" t="str">
        <f>IFERROR(INDEX([1]Apollo!$C$2:$R$2344,MATCH($C272,[1]Apollo!$B$2:$B$2344,0),MATCH(AW$1,[1]Apollo!$C$1:$R$1,0)),"")</f>
        <v/>
      </c>
      <c r="AX272" s="1"/>
      <c r="AY272" t="s">
        <v>114</v>
      </c>
      <c r="AZ272" t="s">
        <v>113</v>
      </c>
      <c r="BA272" s="4">
        <f>INDEX('[1]Glassdoor Scores'!C:C,MATCH($A272,'[1]Glassdoor Scores'!$A:$A,0))</f>
        <v>3.8</v>
      </c>
      <c r="BB272" t="str">
        <f>INDEX('[1]Glassdoor Scores'!B:B,MATCH($A272,'[1]Glassdoor Scores'!$A:$A,0))</f>
        <v>Sandbox VR</v>
      </c>
      <c r="BC272">
        <f>INDEX('[1]Glassdoor Scores'!D:D,MATCH($A272,'[1]Glassdoor Scores'!$A:$A,0))</f>
        <v>160</v>
      </c>
      <c r="BD272">
        <f>INDEX('[1]Glassdoor Scores'!E:E,MATCH($A272,'[1]Glassdoor Scores'!$A:$A,0))</f>
        <v>3.4</v>
      </c>
      <c r="BE272">
        <f>INDEX('[1]Glassdoor Scores'!F:F,MATCH($A272,'[1]Glassdoor Scores'!$A:$A,0))</f>
        <v>3.5</v>
      </c>
      <c r="BF272" s="5">
        <f>INDEX('[1]Glassdoor Scores'!G:G,MATCH($A272,'[1]Glassdoor Scores'!$A:$A,0))</f>
        <v>3.9</v>
      </c>
      <c r="BG272" s="5">
        <f>INDEX('[1]Glassdoor Scores'!H:H,MATCH($A272,'[1]Glassdoor Scores'!$A:$A,0))</f>
        <v>0.78</v>
      </c>
      <c r="BH272" t="e">
        <f>BA272&lt;#REF!</f>
        <v>#REF!</v>
      </c>
      <c r="BI272" t="e">
        <f>BB272&gt;#REF!</f>
        <v>#REF!</v>
      </c>
      <c r="BJ272" t="e">
        <f>BC272&gt;#REF!</f>
        <v>#REF!</v>
      </c>
      <c r="BK272" t="e">
        <f>BD272&gt;#REF!</f>
        <v>#REF!</v>
      </c>
      <c r="BL272" t="e">
        <f>BE272&gt;#REF!</f>
        <v>#REF!</v>
      </c>
      <c r="BM272" t="e">
        <f>BF272&gt;#REF!</f>
        <v>#REF!</v>
      </c>
      <c r="BN272" t="s">
        <v>175</v>
      </c>
      <c r="BO272" s="1" t="s">
        <v>3625</v>
      </c>
      <c r="BP272">
        <v>3</v>
      </c>
      <c r="BQ272">
        <v>2</v>
      </c>
      <c r="BR272" s="1" t="s">
        <v>3626</v>
      </c>
      <c r="BS272" t="s">
        <v>3627</v>
      </c>
      <c r="BT272" s="1" t="s">
        <v>3628</v>
      </c>
      <c r="BU272" s="1">
        <v>310</v>
      </c>
      <c r="BV272" s="6">
        <v>0.54</v>
      </c>
      <c r="BW272" s="6">
        <v>0.4</v>
      </c>
      <c r="BX272" s="6">
        <v>0.03</v>
      </c>
      <c r="BY272" s="6">
        <v>0.03</v>
      </c>
      <c r="BZ272" s="1" t="s">
        <v>3629</v>
      </c>
      <c r="CA272" s="1" t="s">
        <v>3630</v>
      </c>
      <c r="CB272" s="1"/>
      <c r="CC272" s="1"/>
      <c r="CD272" s="1"/>
      <c r="CE272" s="1"/>
      <c r="CF272" s="1"/>
      <c r="CG272" s="1"/>
      <c r="CH272" s="1"/>
      <c r="CI272" s="1"/>
      <c r="CJ272" s="1"/>
      <c r="CK272" s="1"/>
      <c r="CL272" s="1"/>
      <c r="CM272" s="1"/>
      <c r="CN272" s="1"/>
      <c r="CO272" s="1"/>
      <c r="CP272" s="1"/>
      <c r="CQ272" s="17" t="e">
        <f>SUMIFS([1]Rubric!Y:Y,[1]Rubric!V:V,BN272,[1]Rubric!W:W,P272)</f>
        <v>#VALUE!</v>
      </c>
      <c r="CR272" s="5" t="e">
        <f>INDEX([1]Rubric!D:D,MATCH(BP272,[1]Rubric!#REF!,0))</f>
        <v>#REF!</v>
      </c>
      <c r="CS272" s="5" t="e">
        <f>INDEX([1]Rubric!E:E,MATCH(Q272,[1]Rubric!#REF!,0))</f>
        <v>#REF!</v>
      </c>
      <c r="CT272" s="18" t="e">
        <f>SUM(CQ272:CS272)*[1]Rubric!$A$3</f>
        <v>#VALUE!</v>
      </c>
    </row>
    <row r="273" spans="1:98" ht="409.5" x14ac:dyDescent="0.25">
      <c r="A273">
        <v>272</v>
      </c>
      <c r="B273" t="s">
        <v>3631</v>
      </c>
      <c r="C273" t="str">
        <f t="shared" si="23"/>
        <v>272 - Deltek</v>
      </c>
      <c r="D273">
        <v>0</v>
      </c>
      <c r="E273" t="s">
        <v>3632</v>
      </c>
      <c r="F273" s="1" t="s">
        <v>3633</v>
      </c>
      <c r="G273" s="1" t="str">
        <f>IFERROR(INDEX([1]Apollo!$C$2:$R$2344,MATCH($C273,[1]Apollo!$B$2:$B$2344,0),MATCH(G$1,[1]Apollo!$C$1:$R$1,0)),"")</f>
        <v/>
      </c>
      <c r="H273" s="1" t="s">
        <v>3634</v>
      </c>
      <c r="I273" s="1" t="str">
        <f>IFERROR(INDEX([1]Apollo!$C$2:$R$2344,MATCH($C273,[1]Apollo!$B$2:$B$2344,0),MATCH(I$1,[1]Apollo!$C$1:$R$1,0)),"")</f>
        <v/>
      </c>
      <c r="J273" t="s">
        <v>3635</v>
      </c>
      <c r="K273" s="1" t="str">
        <f>IFERROR(INDEX([1]Apollo!$C$2:$R$2344,MATCH($C273,[1]Apollo!$B$2:$B$2344,0),MATCH(K$1,[1]Apollo!$C$1:$R$1,0)),"")</f>
        <v/>
      </c>
      <c r="L273" s="1" t="str">
        <f>IFERROR(INDEX([1]Apollo!$C$2:$R$2344,MATCH($C273,[1]Apollo!$B$2:$B$2344,0),MATCH(L$1,[1]Apollo!$C$1:$R$1,0)),"")</f>
        <v/>
      </c>
      <c r="M273" s="1" t="s">
        <v>3636</v>
      </c>
      <c r="N273" s="1" t="s">
        <v>3637</v>
      </c>
      <c r="O273" s="1" t="str">
        <f>IFERROR(INDEX([1]Apollo!$C$2:$R$2344,MATCH($C273,[1]Apollo!$B$2:$B$2344,0),MATCH(O$1,[1]Apollo!$C$1:$R$1,0)),"")</f>
        <v/>
      </c>
      <c r="P273" s="1">
        <v>3</v>
      </c>
      <c r="Q273" s="1">
        <v>4</v>
      </c>
      <c r="R273" s="12">
        <v>190666</v>
      </c>
      <c r="S273" s="12">
        <v>180173</v>
      </c>
      <c r="T273" s="13">
        <v>30317</v>
      </c>
      <c r="U273" t="s">
        <v>188</v>
      </c>
      <c r="V273" s="1" t="str">
        <f>IFERROR(INDEX([1]Apollo!$C$2:$R$2344,MATCH($C273,[1]Apollo!$B$2:$B$2344,0),MATCH(V$1,[1]Apollo!$C$1:$R$1,0)),"")</f>
        <v/>
      </c>
      <c r="W273" t="s">
        <v>231</v>
      </c>
      <c r="X273" s="1" t="str">
        <f>IFERROR(INDEX([1]Apollo!$C$2:$R$2344,MATCH($C273,[1]Apollo!$B$2:$B$2344,0),MATCH(X$1,[1]Apollo!$C$1:$R$1,0)),"")</f>
        <v/>
      </c>
      <c r="Y273" s="1" t="str">
        <f>IFERROR(INDEX([1]Apollo!$C$2:$R$2344,MATCH($C273,[1]Apollo!$B$2:$B$2344,0),MATCH(Y$1,[1]Apollo!$C$1:$R$1,0)),"")</f>
        <v/>
      </c>
      <c r="Z273" s="1" t="str">
        <f>IFERROR(INDEX([1]Apollo!$C$2:$R$2344,MATCH($C273,[1]Apollo!$B$2:$B$2344,0),MATCH(Z$1,[1]Apollo!$C$1:$R$1,0)),"")</f>
        <v/>
      </c>
      <c r="AA273" s="1" t="str">
        <f>IFERROR(INDEX([1]Apollo!$C$2:$R$2344,MATCH($C273,[1]Apollo!$B$2:$B$2344,0),MATCH(AA$1,[1]Apollo!$C$1:$R$1,0)),"")</f>
        <v/>
      </c>
      <c r="AB273" s="1" t="str">
        <f>IFERROR(INDEX([1]Apollo!$C$2:$R$2344,MATCH($C273,[1]Apollo!$B$2:$B$2344,0),MATCH(AB$1,[1]Apollo!$C$1:$R$1,0)),"")</f>
        <v/>
      </c>
      <c r="AC273" t="s">
        <v>3638</v>
      </c>
      <c r="AD273" s="1" t="str">
        <f>IFERROR(INDEX([1]Apollo!$C$2:$R$2344,MATCH($C273,[1]Apollo!$B$2:$B$2344,0),MATCH(AD$1,[1]Apollo!$C$1:$R$1,0)),"")</f>
        <v/>
      </c>
      <c r="AE273" s="14" t="s">
        <v>3639</v>
      </c>
      <c r="AF273" s="1"/>
      <c r="AG273" s="1" t="s">
        <v>169</v>
      </c>
      <c r="AH273" s="1"/>
      <c r="AI273" s="1"/>
      <c r="AJ273" s="14" t="s">
        <v>3640</v>
      </c>
      <c r="AK273" s="1" t="s">
        <v>3641</v>
      </c>
      <c r="AL273" s="1" t="s">
        <v>106</v>
      </c>
      <c r="AM273" s="1" t="s">
        <v>151</v>
      </c>
      <c r="AN273" s="1" t="s">
        <v>106</v>
      </c>
      <c r="AO273" s="1" t="s">
        <v>361</v>
      </c>
      <c r="AP273" s="1" t="s">
        <v>3642</v>
      </c>
      <c r="AQ273" s="1" t="e">
        <f>AE273=#REF!</f>
        <v>#REF!</v>
      </c>
      <c r="AR273" t="s">
        <v>3643</v>
      </c>
      <c r="AS273" s="1" t="str">
        <f>IFERROR(INDEX([1]Apollo!$C$2:$R$2344,MATCH($C273,[1]Apollo!$B$2:$B$2344,0),MATCH(AS$1,[1]Apollo!$C$1:$R$1,0)),"")</f>
        <v/>
      </c>
      <c r="AT273" s="1"/>
      <c r="AU273" s="1"/>
      <c r="AV273" t="s">
        <v>174</v>
      </c>
      <c r="AW273" s="1" t="str">
        <f>IFERROR(INDEX([1]Apollo!$C$2:$R$2344,MATCH($C273,[1]Apollo!$B$2:$B$2344,0),MATCH(AW$1,[1]Apollo!$C$1:$R$1,0)),"")</f>
        <v/>
      </c>
      <c r="AX273" s="1"/>
      <c r="AZ273" t="s">
        <v>114</v>
      </c>
      <c r="BA273" s="4">
        <f>INDEX('[1]Glassdoor Scores'!C:C,MATCH($A273,'[1]Glassdoor Scores'!$A:$A,0))</f>
        <v>4.4000000000000004</v>
      </c>
      <c r="BB273" t="str">
        <f>INDEX('[1]Glassdoor Scores'!B:B,MATCH($A273,'[1]Glassdoor Scores'!$A:$A,0))</f>
        <v>Alphabet</v>
      </c>
      <c r="BC273">
        <f>INDEX('[1]Glassdoor Scores'!D:D,MATCH($A273,'[1]Glassdoor Scores'!$A:$A,0))</f>
        <v>54000</v>
      </c>
      <c r="BD273">
        <f>INDEX('[1]Glassdoor Scores'!E:E,MATCH($A273,'[1]Glassdoor Scores'!$A:$A,0))</f>
        <v>4.0999999999999996</v>
      </c>
      <c r="BE273">
        <f>INDEX('[1]Glassdoor Scores'!F:F,MATCH($A273,'[1]Glassdoor Scores'!$A:$A,0))</f>
        <v>4.0999999999999996</v>
      </c>
      <c r="BF273" s="5">
        <f>INDEX('[1]Glassdoor Scores'!G:G,MATCH($A273,'[1]Glassdoor Scores'!$A:$A,0))</f>
        <v>4.3</v>
      </c>
      <c r="BG273" s="5">
        <f>INDEX('[1]Glassdoor Scores'!H:H,MATCH($A273,'[1]Glassdoor Scores'!$A:$A,0))</f>
        <v>0.92</v>
      </c>
      <c r="BH273" t="e">
        <f>BA273&lt;#REF!</f>
        <v>#REF!</v>
      </c>
      <c r="BI273" t="e">
        <f>BB273&gt;#REF!</f>
        <v>#REF!</v>
      </c>
      <c r="BJ273" t="e">
        <f>BC273&gt;#REF!</f>
        <v>#REF!</v>
      </c>
      <c r="BK273" t="e">
        <f>BD273&gt;#REF!</f>
        <v>#REF!</v>
      </c>
      <c r="BL273" t="e">
        <f>BE273&gt;#REF!</f>
        <v>#REF!</v>
      </c>
      <c r="BM273" t="e">
        <f>BF273&gt;#REF!</f>
        <v>#REF!</v>
      </c>
      <c r="BN273" t="s">
        <v>175</v>
      </c>
      <c r="BO273" s="1" t="s">
        <v>3644</v>
      </c>
      <c r="BP273">
        <v>3</v>
      </c>
      <c r="BQ273">
        <v>3</v>
      </c>
      <c r="BR273" s="1" t="s">
        <v>3645</v>
      </c>
      <c r="BS273" t="s">
        <v>3646</v>
      </c>
      <c r="BT273" s="1" t="s">
        <v>3647</v>
      </c>
      <c r="BU273" s="1">
        <v>195</v>
      </c>
      <c r="BV273" s="6">
        <v>0.35</v>
      </c>
      <c r="BW273" s="6">
        <v>0.55000000000000004</v>
      </c>
      <c r="BX273" s="6">
        <v>0.1</v>
      </c>
      <c r="BY273" s="6">
        <v>0</v>
      </c>
      <c r="BZ273" s="1" t="s">
        <v>3648</v>
      </c>
      <c r="CA273" s="1" t="s">
        <v>3649</v>
      </c>
      <c r="CB273" s="1"/>
      <c r="CC273" s="1"/>
      <c r="CD273" s="1"/>
      <c r="CE273" s="1"/>
      <c r="CF273" s="1"/>
      <c r="CG273" s="1"/>
      <c r="CH273" s="1"/>
      <c r="CI273" s="1"/>
      <c r="CJ273" s="1"/>
      <c r="CK273" s="1"/>
      <c r="CL273" s="1"/>
      <c r="CM273" s="1"/>
      <c r="CN273" s="1"/>
      <c r="CO273" s="1"/>
      <c r="CP273" s="1"/>
      <c r="CQ273" s="17" t="e">
        <f>SUMIFS([1]Rubric!Y:Y,[1]Rubric!V:V,BN273,[1]Rubric!W:W,P273)</f>
        <v>#VALUE!</v>
      </c>
      <c r="CR273" s="5" t="e">
        <f>INDEX([1]Rubric!D:D,MATCH(BP273,[1]Rubric!#REF!,0))</f>
        <v>#REF!</v>
      </c>
      <c r="CS273" s="5" t="e">
        <f>INDEX([1]Rubric!E:E,MATCH(Q273,[1]Rubric!#REF!,0))</f>
        <v>#REF!</v>
      </c>
      <c r="CT273" s="18" t="e">
        <f>SUM(CQ273:CS273)*[1]Rubric!$A$3</f>
        <v>#VALUE!</v>
      </c>
    </row>
    <row r="274" spans="1:98" ht="409.5" x14ac:dyDescent="0.25">
      <c r="A274">
        <v>273</v>
      </c>
      <c r="B274" s="21" t="s">
        <v>3650</v>
      </c>
      <c r="C274" t="str">
        <f t="shared" si="23"/>
        <v>273 - Nintex</v>
      </c>
      <c r="D274">
        <v>0</v>
      </c>
      <c r="E274" t="s">
        <v>3651</v>
      </c>
      <c r="F274" s="1" t="s">
        <v>3652</v>
      </c>
      <c r="G274" s="1" t="str">
        <f>IFERROR(INDEX([1]Apollo!$C$2:$R$2344,MATCH($C274,[1]Apollo!$B$2:$B$2344,0),MATCH(G$1,[1]Apollo!$C$1:$R$1,0)),"")</f>
        <v/>
      </c>
      <c r="H274" s="1" t="s">
        <v>3653</v>
      </c>
      <c r="I274" s="1" t="str">
        <f>IFERROR(INDEX([1]Apollo!$C$2:$R$2344,MATCH($C274,[1]Apollo!$B$2:$B$2344,0),MATCH(I$1,[1]Apollo!$C$1:$R$1,0)),"")</f>
        <v/>
      </c>
      <c r="J274" t="s">
        <v>340</v>
      </c>
      <c r="K274" s="1" t="str">
        <f>IFERROR(INDEX([1]Apollo!$C$2:$R$2344,MATCH($C274,[1]Apollo!$B$2:$B$2344,0),MATCH(K$1,[1]Apollo!$C$1:$R$1,0)),"")</f>
        <v/>
      </c>
      <c r="L274" s="1" t="str">
        <f>IFERROR(INDEX([1]Apollo!$C$2:$R$2344,MATCH($C274,[1]Apollo!$B$2:$B$2344,0),MATCH(L$1,[1]Apollo!$C$1:$R$1,0)),"")</f>
        <v/>
      </c>
      <c r="M274" s="1" t="s">
        <v>3654</v>
      </c>
      <c r="N274" s="1" t="s">
        <v>3655</v>
      </c>
      <c r="O274" s="1" t="str">
        <f>IFERROR(INDEX([1]Apollo!$C$2:$R$2344,MATCH($C274,[1]Apollo!$B$2:$B$2344,0),MATCH(O$1,[1]Apollo!$C$1:$R$1,0)),"")</f>
        <v/>
      </c>
      <c r="P274" s="1">
        <v>3</v>
      </c>
      <c r="Q274" s="1">
        <v>4</v>
      </c>
      <c r="R274" s="12">
        <v>69371</v>
      </c>
      <c r="S274" s="12">
        <v>63817</v>
      </c>
      <c r="T274" s="13">
        <v>38718</v>
      </c>
      <c r="U274" t="s">
        <v>188</v>
      </c>
      <c r="V274" s="1" t="str">
        <f>IFERROR(INDEX([1]Apollo!$C$2:$R$2344,MATCH($C274,[1]Apollo!$B$2:$B$2344,0),MATCH(V$1,[1]Apollo!$C$1:$R$1,0)),"")</f>
        <v/>
      </c>
      <c r="W274" t="s">
        <v>165</v>
      </c>
      <c r="X274" s="1" t="str">
        <f>IFERROR(INDEX([1]Apollo!$C$2:$R$2344,MATCH($C274,[1]Apollo!$B$2:$B$2344,0),MATCH(X$1,[1]Apollo!$C$1:$R$1,0)),"")</f>
        <v/>
      </c>
      <c r="Y274" s="1" t="str">
        <f>IFERROR(INDEX([1]Apollo!$C$2:$R$2344,MATCH($C274,[1]Apollo!$B$2:$B$2344,0),MATCH(Y$1,[1]Apollo!$C$1:$R$1,0)),"")</f>
        <v/>
      </c>
      <c r="Z274" s="1" t="str">
        <f>IFERROR(INDEX([1]Apollo!$C$2:$R$2344,MATCH($C274,[1]Apollo!$B$2:$B$2344,0),MATCH(Z$1,[1]Apollo!$C$1:$R$1,0)),"")</f>
        <v/>
      </c>
      <c r="AA274" s="1" t="str">
        <f>IFERROR(INDEX([1]Apollo!$C$2:$R$2344,MATCH($C274,[1]Apollo!$B$2:$B$2344,0),MATCH(AA$1,[1]Apollo!$C$1:$R$1,0)),"")</f>
        <v/>
      </c>
      <c r="AB274" s="1" t="str">
        <f>IFERROR(INDEX([1]Apollo!$C$2:$R$2344,MATCH($C274,[1]Apollo!$B$2:$B$2344,0),MATCH(AB$1,[1]Apollo!$C$1:$R$1,0)),"")</f>
        <v/>
      </c>
      <c r="AC274" t="s">
        <v>3656</v>
      </c>
      <c r="AD274" s="1" t="str">
        <f>IFERROR(INDEX([1]Apollo!$C$2:$R$2344,MATCH($C274,[1]Apollo!$B$2:$B$2344,0),MATCH(AD$1,[1]Apollo!$C$1:$R$1,0)),"")</f>
        <v/>
      </c>
      <c r="AE274" s="14" t="s">
        <v>3657</v>
      </c>
      <c r="AF274" s="1" t="s">
        <v>1658</v>
      </c>
      <c r="AG274" s="1" t="s">
        <v>169</v>
      </c>
      <c r="AH274" s="1"/>
      <c r="AI274" s="1"/>
      <c r="AJ274" s="14" t="s">
        <v>3658</v>
      </c>
      <c r="AK274" s="1" t="s">
        <v>243</v>
      </c>
      <c r="AL274" s="1" t="s">
        <v>403</v>
      </c>
      <c r="AM274" s="1" t="s">
        <v>3659</v>
      </c>
      <c r="AN274" s="1" t="s">
        <v>360</v>
      </c>
      <c r="AO274" s="1" t="s">
        <v>349</v>
      </c>
      <c r="AP274" s="1" t="s">
        <v>246</v>
      </c>
      <c r="AQ274" s="1" t="e">
        <f>AE274=#REF!</f>
        <v>#REF!</v>
      </c>
      <c r="AR274" t="s">
        <v>3660</v>
      </c>
      <c r="AS274" s="1" t="str">
        <f>IFERROR(INDEX([1]Apollo!$C$2:$R$2344,MATCH($C274,[1]Apollo!$B$2:$B$2344,0),MATCH(AS$1,[1]Apollo!$C$1:$R$1,0)),"")</f>
        <v/>
      </c>
      <c r="AT274" s="1"/>
      <c r="AU274" s="1"/>
      <c r="AV274" t="s">
        <v>174</v>
      </c>
      <c r="AW274" s="1">
        <v>1100</v>
      </c>
      <c r="AX274" s="1"/>
      <c r="AY274" t="s">
        <v>114</v>
      </c>
      <c r="AZ274" t="s">
        <v>114</v>
      </c>
      <c r="BA274" s="23">
        <f>INDEX('[1]Glassdoor Scores'!C:C,MATCH($A274,'[1]Glassdoor Scores'!$A:$A,0))</f>
        <v>4.3</v>
      </c>
      <c r="BB274" t="str">
        <f>INDEX('[1]Glassdoor Scores'!B:B,MATCH($A274,'[1]Glassdoor Scores'!$A:$A,0))</f>
        <v>Samsara</v>
      </c>
      <c r="BC274">
        <f>INDEX('[1]Glassdoor Scores'!D:D,MATCH($A274,'[1]Glassdoor Scores'!$A:$A,0))</f>
        <v>840</v>
      </c>
      <c r="BD274">
        <f>INDEX('[1]Glassdoor Scores'!E:E,MATCH($A274,'[1]Glassdoor Scores'!$A:$A,0))</f>
        <v>4</v>
      </c>
      <c r="BE274">
        <f>INDEX('[1]Glassdoor Scores'!F:F,MATCH($A274,'[1]Glassdoor Scores'!$A:$A,0))</f>
        <v>4.0999999999999996</v>
      </c>
      <c r="BF274" s="17">
        <f>INDEX('[1]Glassdoor Scores'!G:G,MATCH($A274,'[1]Glassdoor Scores'!$A:$A,0))</f>
        <v>4.4000000000000004</v>
      </c>
      <c r="BG274" s="17">
        <f>INDEX('[1]Glassdoor Scores'!H:H,MATCH($A274,'[1]Glassdoor Scores'!$A:$A,0))</f>
        <v>0.94</v>
      </c>
      <c r="BH274" t="e">
        <f>BA274&lt;#REF!</f>
        <v>#REF!</v>
      </c>
      <c r="BI274" t="e">
        <f>BB274&gt;#REF!</f>
        <v>#REF!</v>
      </c>
      <c r="BJ274" t="e">
        <f>BC274&gt;#REF!</f>
        <v>#REF!</v>
      </c>
      <c r="BK274" t="e">
        <f>BD274&gt;#REF!</f>
        <v>#REF!</v>
      </c>
      <c r="BL274" t="e">
        <f>BE274&gt;#REF!</f>
        <v>#REF!</v>
      </c>
      <c r="BM274" t="e">
        <f>BF274&gt;#REF!</f>
        <v>#REF!</v>
      </c>
      <c r="BN274" t="s">
        <v>175</v>
      </c>
      <c r="BO274" s="1" t="s">
        <v>3661</v>
      </c>
      <c r="BP274">
        <v>3</v>
      </c>
      <c r="BQ274">
        <v>2</v>
      </c>
      <c r="BR274" s="1" t="s">
        <v>3662</v>
      </c>
      <c r="BS274" t="s">
        <v>3663</v>
      </c>
      <c r="BT274" s="1" t="s">
        <v>3664</v>
      </c>
      <c r="BU274" s="1">
        <v>105</v>
      </c>
      <c r="BV274" s="31">
        <v>0.6</v>
      </c>
      <c r="BW274" s="31">
        <v>0.3</v>
      </c>
      <c r="BX274" s="31">
        <v>0.05</v>
      </c>
      <c r="BY274" s="31">
        <v>0.05</v>
      </c>
      <c r="BZ274" s="1" t="s">
        <v>3665</v>
      </c>
      <c r="CA274" s="1" t="s">
        <v>3666</v>
      </c>
      <c r="CB274" s="1"/>
      <c r="CC274" s="1"/>
      <c r="CD274" s="1"/>
      <c r="CE274" s="1"/>
      <c r="CF274" s="1"/>
      <c r="CG274" s="1"/>
      <c r="CH274" s="1"/>
      <c r="CI274" s="1"/>
      <c r="CJ274" s="1"/>
      <c r="CK274" s="1"/>
      <c r="CL274" s="1"/>
      <c r="CM274" s="1"/>
      <c r="CN274" s="1"/>
      <c r="CO274" s="1"/>
      <c r="CP274" s="1"/>
      <c r="CQ274" s="17" t="e">
        <f>SUMIFS([1]Rubric!Y:Y,[1]Rubric!V:V,BN274,[1]Rubric!W:W,P274)</f>
        <v>#VALUE!</v>
      </c>
      <c r="CR274" s="17" t="e">
        <f>INDEX([1]Rubric!D:D,MATCH(BP274,[1]Rubric!#REF!,0))</f>
        <v>#REF!</v>
      </c>
      <c r="CS274" s="17" t="e">
        <f>INDEX([1]Rubric!E:E,MATCH(Q274,[1]Rubric!#REF!,0))</f>
        <v>#REF!</v>
      </c>
      <c r="CT274" s="18" t="e">
        <f>SUM(CQ274:CS274)*[1]Rubric!$A$3</f>
        <v>#VALUE!</v>
      </c>
    </row>
    <row r="275" spans="1:98" ht="409.5" x14ac:dyDescent="0.25">
      <c r="A275">
        <v>274</v>
      </c>
      <c r="B275" t="s">
        <v>3667</v>
      </c>
      <c r="C275" t="str">
        <f t="shared" si="23"/>
        <v>274 - Paylocity</v>
      </c>
      <c r="D275">
        <v>0</v>
      </c>
      <c r="E275" t="s">
        <v>3668</v>
      </c>
      <c r="F275" s="1" t="s">
        <v>3669</v>
      </c>
      <c r="G275" s="1" t="str">
        <f>IFERROR(INDEX([1]Apollo!$C$2:$R$2344,MATCH($C275,[1]Apollo!$B$2:$B$2344,0),MATCH(G$1,[1]Apollo!$C$1:$R$1,0)),"")</f>
        <v/>
      </c>
      <c r="H275" s="1" t="s">
        <v>324</v>
      </c>
      <c r="I275" s="1" t="str">
        <f>IFERROR(INDEX([1]Apollo!$C$2:$R$2344,MATCH($C275,[1]Apollo!$B$2:$B$2344,0),MATCH(I$1,[1]Apollo!$C$1:$R$1,0)),"")</f>
        <v/>
      </c>
      <c r="J275" t="s">
        <v>3670</v>
      </c>
      <c r="K275" s="1" t="str">
        <f>IFERROR(INDEX([1]Apollo!$C$2:$R$2344,MATCH($C275,[1]Apollo!$B$2:$B$2344,0),MATCH(K$1,[1]Apollo!$C$1:$R$1,0)),"")</f>
        <v/>
      </c>
      <c r="L275" s="1" t="str">
        <f>IFERROR(INDEX([1]Apollo!$C$2:$R$2344,MATCH($C275,[1]Apollo!$B$2:$B$2344,0),MATCH(L$1,[1]Apollo!$C$1:$R$1,0)),"")</f>
        <v/>
      </c>
      <c r="M275" s="1" t="s">
        <v>3671</v>
      </c>
      <c r="N275" s="1" t="s">
        <v>3672</v>
      </c>
      <c r="O275" s="1" t="str">
        <f>IFERROR(INDEX([1]Apollo!$C$2:$R$2344,MATCH($C275,[1]Apollo!$B$2:$B$2344,0),MATCH(O$1,[1]Apollo!$C$1:$R$1,0)),"")</f>
        <v/>
      </c>
      <c r="P275" s="1">
        <v>3</v>
      </c>
      <c r="Q275" s="1">
        <v>4</v>
      </c>
      <c r="R275" s="12">
        <v>63686</v>
      </c>
      <c r="S275" s="12">
        <v>58451</v>
      </c>
      <c r="T275" s="13">
        <v>35431</v>
      </c>
      <c r="U275" t="s">
        <v>188</v>
      </c>
      <c r="V275" s="1" t="str">
        <f>IFERROR(INDEX([1]Apollo!$C$2:$R$2344,MATCH($C275,[1]Apollo!$B$2:$B$2344,0),MATCH(V$1,[1]Apollo!$C$1:$R$1,0)),"")</f>
        <v/>
      </c>
      <c r="W275" t="s">
        <v>100</v>
      </c>
      <c r="X275" s="1" t="str">
        <f>IFERROR(INDEX([1]Apollo!$C$2:$R$2344,MATCH($C275,[1]Apollo!$B$2:$B$2344,0),MATCH(X$1,[1]Apollo!$C$1:$R$1,0)),"")</f>
        <v/>
      </c>
      <c r="Y275" s="1" t="str">
        <f>IFERROR(INDEX([1]Apollo!$C$2:$R$2344,MATCH($C275,[1]Apollo!$B$2:$B$2344,0),MATCH(Y$1,[1]Apollo!$C$1:$R$1,0)),"")</f>
        <v/>
      </c>
      <c r="Z275" s="1" t="str">
        <f>IFERROR(INDEX([1]Apollo!$C$2:$R$2344,MATCH($C275,[1]Apollo!$B$2:$B$2344,0),MATCH(Z$1,[1]Apollo!$C$1:$R$1,0)),"")</f>
        <v/>
      </c>
      <c r="AA275" s="1" t="str">
        <f>IFERROR(INDEX([1]Apollo!$C$2:$R$2344,MATCH($C275,[1]Apollo!$B$2:$B$2344,0),MATCH(AA$1,[1]Apollo!$C$1:$R$1,0)),"")</f>
        <v/>
      </c>
      <c r="AB275" s="1" t="str">
        <f>IFERROR(INDEX([1]Apollo!$C$2:$R$2344,MATCH($C275,[1]Apollo!$B$2:$B$2344,0),MATCH(AB$1,[1]Apollo!$C$1:$R$1,0)),"")</f>
        <v/>
      </c>
      <c r="AC275" t="s">
        <v>3673</v>
      </c>
      <c r="AD275" s="1" t="str">
        <f>IFERROR(INDEX([1]Apollo!$C$2:$R$2344,MATCH($C275,[1]Apollo!$B$2:$B$2344,0),MATCH(AD$1,[1]Apollo!$C$1:$R$1,0)),"")</f>
        <v/>
      </c>
      <c r="AE275" s="14" t="s">
        <v>3674</v>
      </c>
      <c r="AF275" s="1"/>
      <c r="AG275" s="1" t="s">
        <v>169</v>
      </c>
      <c r="AH275" s="1"/>
      <c r="AI275" s="1"/>
      <c r="AJ275" s="14" t="s">
        <v>3675</v>
      </c>
      <c r="AK275" s="1" t="s">
        <v>311</v>
      </c>
      <c r="AL275" s="1" t="s">
        <v>3676</v>
      </c>
      <c r="AM275" s="1" t="s">
        <v>1258</v>
      </c>
      <c r="AN275" s="1" t="s">
        <v>360</v>
      </c>
      <c r="AO275" s="1" t="s">
        <v>245</v>
      </c>
      <c r="AP275" s="1" t="s">
        <v>1368</v>
      </c>
      <c r="AQ275" s="1" t="e">
        <f>AE275=#REF!</f>
        <v>#REF!</v>
      </c>
      <c r="AR275" t="s">
        <v>3677</v>
      </c>
      <c r="AS275" s="1" t="str">
        <f>IFERROR(INDEX([1]Apollo!$C$2:$R$2344,MATCH($C275,[1]Apollo!$B$2:$B$2344,0),MATCH(AS$1,[1]Apollo!$C$1:$R$1,0)),"")</f>
        <v/>
      </c>
      <c r="AT275" s="1"/>
      <c r="AU275" s="1"/>
      <c r="AV275" t="s">
        <v>112</v>
      </c>
      <c r="AW275" s="1" t="str">
        <f>IFERROR(INDEX([1]Apollo!$C$2:$R$2344,MATCH($C275,[1]Apollo!$B$2:$B$2344,0),MATCH(AW$1,[1]Apollo!$C$1:$R$1,0)),"")</f>
        <v/>
      </c>
      <c r="AX275" s="1"/>
      <c r="AY275" t="s">
        <v>114</v>
      </c>
      <c r="AZ275" t="s">
        <v>138</v>
      </c>
      <c r="BA275" s="4">
        <f>INDEX('[1]Glassdoor Scores'!C:C,MATCH($A275,'[1]Glassdoor Scores'!$A:$A,0))</f>
        <v>3.8</v>
      </c>
      <c r="BB275" t="str">
        <f>INDEX('[1]Glassdoor Scores'!B:B,MATCH($A275,'[1]Glassdoor Scores'!$A:$A,0))</f>
        <v>Exterro</v>
      </c>
      <c r="BC275">
        <f>INDEX('[1]Glassdoor Scores'!D:D,MATCH($A275,'[1]Glassdoor Scores'!$A:$A,0))</f>
        <v>290</v>
      </c>
      <c r="BD275">
        <f>INDEX('[1]Glassdoor Scores'!E:E,MATCH($A275,'[1]Glassdoor Scores'!$A:$A,0))</f>
        <v>3.6</v>
      </c>
      <c r="BE275">
        <f>INDEX('[1]Glassdoor Scores'!F:F,MATCH($A275,'[1]Glassdoor Scores'!$A:$A,0))</f>
        <v>3.5</v>
      </c>
      <c r="BF275" s="5">
        <f>INDEX('[1]Glassdoor Scores'!G:G,MATCH($A275,'[1]Glassdoor Scores'!$A:$A,0))</f>
        <v>3.8</v>
      </c>
      <c r="BG275" s="5">
        <f>INDEX('[1]Glassdoor Scores'!H:H,MATCH($A275,'[1]Glassdoor Scores'!$A:$A,0))</f>
        <v>0.8</v>
      </c>
      <c r="BH275" t="e">
        <f>BA275&lt;#REF!</f>
        <v>#REF!</v>
      </c>
      <c r="BI275" t="e">
        <f>BB275&gt;#REF!</f>
        <v>#REF!</v>
      </c>
      <c r="BJ275" t="e">
        <f>BC275&gt;#REF!</f>
        <v>#REF!</v>
      </c>
      <c r="BK275" t="e">
        <f>BD275&gt;#REF!</f>
        <v>#REF!</v>
      </c>
      <c r="BL275" t="e">
        <f>BE275&gt;#REF!</f>
        <v>#REF!</v>
      </c>
      <c r="BM275" t="e">
        <f>BF275&gt;#REF!</f>
        <v>#REF!</v>
      </c>
      <c r="BN275" t="s">
        <v>175</v>
      </c>
      <c r="BO275" s="1" t="s">
        <v>3678</v>
      </c>
      <c r="BP275">
        <v>2</v>
      </c>
      <c r="BQ275">
        <v>5</v>
      </c>
      <c r="BR275" s="1" t="s">
        <v>3679</v>
      </c>
      <c r="BS275" t="s">
        <v>3680</v>
      </c>
      <c r="BT275" s="1" t="s">
        <v>3681</v>
      </c>
      <c r="BU275" s="1">
        <v>315</v>
      </c>
      <c r="BV275" s="6">
        <v>0.75</v>
      </c>
      <c r="BW275" s="6">
        <v>0.15</v>
      </c>
      <c r="BX275" s="6">
        <v>0.05</v>
      </c>
      <c r="BY275" s="6">
        <v>0.05</v>
      </c>
      <c r="BZ275" s="1" t="s">
        <v>3682</v>
      </c>
      <c r="CA275" s="1" t="s">
        <v>3683</v>
      </c>
      <c r="CB275" s="1"/>
      <c r="CC275" s="1"/>
      <c r="CD275" s="1"/>
      <c r="CE275" s="1"/>
      <c r="CF275" s="1"/>
      <c r="CG275" s="1"/>
      <c r="CH275" s="1"/>
      <c r="CI275" s="1"/>
      <c r="CJ275" s="1"/>
      <c r="CK275" s="1"/>
      <c r="CL275" s="1"/>
      <c r="CM275" s="1"/>
      <c r="CN275" s="1"/>
      <c r="CO275" s="1"/>
      <c r="CP275" s="1"/>
      <c r="CQ275" s="17" t="e">
        <f>SUMIFS([1]Rubric!Y:Y,[1]Rubric!V:V,BN275,[1]Rubric!W:W,P275)</f>
        <v>#VALUE!</v>
      </c>
      <c r="CR275" s="5" t="e">
        <f>INDEX([1]Rubric!D:D,MATCH(BP275,[1]Rubric!#REF!,0))</f>
        <v>#REF!</v>
      </c>
      <c r="CS275" s="5" t="e">
        <f>INDEX([1]Rubric!E:E,MATCH(Q275,[1]Rubric!#REF!,0))</f>
        <v>#REF!</v>
      </c>
      <c r="CT275" s="18" t="e">
        <f>SUM(CQ275:CS275)*[1]Rubric!$A$3</f>
        <v>#VALUE!</v>
      </c>
    </row>
    <row r="276" spans="1:98" ht="409.5" x14ac:dyDescent="0.25">
      <c r="A276">
        <v>275</v>
      </c>
      <c r="B276" t="s">
        <v>3684</v>
      </c>
      <c r="C276" t="str">
        <f t="shared" si="23"/>
        <v>275 - PTC</v>
      </c>
      <c r="D276">
        <v>0</v>
      </c>
      <c r="E276" t="s">
        <v>3685</v>
      </c>
      <c r="F276" s="1" t="s">
        <v>3686</v>
      </c>
      <c r="G276" s="1" t="str">
        <f>IFERROR(INDEX([1]Apollo!$C$2:$R$2344,MATCH($C276,[1]Apollo!$B$2:$B$2344,0),MATCH(G$1,[1]Apollo!$C$1:$R$1,0)),"")</f>
        <v/>
      </c>
      <c r="H276" s="1" t="s">
        <v>3687</v>
      </c>
      <c r="I276" s="1" t="str">
        <f>IFERROR(INDEX([1]Apollo!$C$2:$R$2344,MATCH($C276,[1]Apollo!$B$2:$B$2344,0),MATCH(I$1,[1]Apollo!$C$1:$R$1,0)),"")</f>
        <v/>
      </c>
      <c r="J276" t="s">
        <v>1076</v>
      </c>
      <c r="K276" s="1" t="str">
        <f>IFERROR(INDEX([1]Apollo!$C$2:$R$2344,MATCH($C276,[1]Apollo!$B$2:$B$2344,0),MATCH(K$1,[1]Apollo!$C$1:$R$1,0)),"")</f>
        <v/>
      </c>
      <c r="L276" s="1" t="str">
        <f>IFERROR(INDEX([1]Apollo!$C$2:$R$2344,MATCH($C276,[1]Apollo!$B$2:$B$2344,0),MATCH(L$1,[1]Apollo!$C$1:$R$1,0)),"")</f>
        <v/>
      </c>
      <c r="M276" s="1" t="s">
        <v>3688</v>
      </c>
      <c r="N276" s="1" t="s">
        <v>3689</v>
      </c>
      <c r="O276" s="1" t="str">
        <f>IFERROR(INDEX([1]Apollo!$C$2:$R$2344,MATCH($C276,[1]Apollo!$B$2:$B$2344,0),MATCH(O$1,[1]Apollo!$C$1:$R$1,0)),"")</f>
        <v/>
      </c>
      <c r="P276" s="1">
        <v>3</v>
      </c>
      <c r="Q276" s="1">
        <v>4</v>
      </c>
      <c r="R276" s="12">
        <v>12686</v>
      </c>
      <c r="S276" s="12">
        <v>11076</v>
      </c>
      <c r="T276" s="13">
        <v>31048</v>
      </c>
      <c r="U276" t="s">
        <v>188</v>
      </c>
      <c r="V276" s="1" t="str">
        <f>IFERROR(INDEX([1]Apollo!$C$2:$R$2344,MATCH($C276,[1]Apollo!$B$2:$B$2344,0),MATCH(V$1,[1]Apollo!$C$1:$R$1,0)),"")</f>
        <v/>
      </c>
      <c r="W276" t="s">
        <v>100</v>
      </c>
      <c r="X276" s="1" t="str">
        <f>IFERROR(INDEX([1]Apollo!$C$2:$R$2344,MATCH($C276,[1]Apollo!$B$2:$B$2344,0),MATCH(X$1,[1]Apollo!$C$1:$R$1,0)),"")</f>
        <v/>
      </c>
      <c r="Y276" s="1" t="str">
        <f>IFERROR(INDEX([1]Apollo!$C$2:$R$2344,MATCH($C276,[1]Apollo!$B$2:$B$2344,0),MATCH(Y$1,[1]Apollo!$C$1:$R$1,0)),"")</f>
        <v/>
      </c>
      <c r="Z276" s="1" t="str">
        <f>IFERROR(INDEX([1]Apollo!$C$2:$R$2344,MATCH($C276,[1]Apollo!$B$2:$B$2344,0),MATCH(Z$1,[1]Apollo!$C$1:$R$1,0)),"")</f>
        <v/>
      </c>
      <c r="AA276" s="1" t="str">
        <f>IFERROR(INDEX([1]Apollo!$C$2:$R$2344,MATCH($C276,[1]Apollo!$B$2:$B$2344,0),MATCH(AA$1,[1]Apollo!$C$1:$R$1,0)),"")</f>
        <v/>
      </c>
      <c r="AB276" s="1" t="str">
        <f>IFERROR(INDEX([1]Apollo!$C$2:$R$2344,MATCH($C276,[1]Apollo!$B$2:$B$2344,0),MATCH(AB$1,[1]Apollo!$C$1:$R$1,0)),"")</f>
        <v/>
      </c>
      <c r="AC276" t="s">
        <v>3690</v>
      </c>
      <c r="AD276" s="1" t="str">
        <f>IFERROR(INDEX([1]Apollo!$C$2:$R$2344,MATCH($C276,[1]Apollo!$B$2:$B$2344,0),MATCH(AD$1,[1]Apollo!$C$1:$R$1,0)),"")</f>
        <v/>
      </c>
      <c r="AE276" s="14" t="s">
        <v>3691</v>
      </c>
      <c r="AF276" s="1"/>
      <c r="AG276" s="1" t="s">
        <v>169</v>
      </c>
      <c r="AH276" s="1"/>
      <c r="AI276" s="1"/>
      <c r="AJ276" s="14" t="s">
        <v>3692</v>
      </c>
      <c r="AK276" s="1" t="s">
        <v>149</v>
      </c>
      <c r="AL276" s="1" t="s">
        <v>627</v>
      </c>
      <c r="AM276" s="1" t="s">
        <v>151</v>
      </c>
      <c r="AN276" s="1" t="s">
        <v>106</v>
      </c>
      <c r="AO276" s="1" t="s">
        <v>279</v>
      </c>
      <c r="AP276" s="1" t="s">
        <v>219</v>
      </c>
      <c r="AQ276" s="1" t="e">
        <f>AE276=#REF!</f>
        <v>#REF!</v>
      </c>
      <c r="AR276" t="s">
        <v>3693</v>
      </c>
      <c r="AS276" s="1" t="str">
        <f>IFERROR(INDEX([1]Apollo!$C$2:$R$2344,MATCH($C276,[1]Apollo!$B$2:$B$2344,0),MATCH(AS$1,[1]Apollo!$C$1:$R$1,0)),"")</f>
        <v/>
      </c>
      <c r="AT276" s="1"/>
      <c r="AU276" s="1"/>
      <c r="AV276" t="s">
        <v>112</v>
      </c>
      <c r="AW276" s="1" t="str">
        <f>IFERROR(INDEX([1]Apollo!$C$2:$R$2344,MATCH($C276,[1]Apollo!$B$2:$B$2344,0),MATCH(AW$1,[1]Apollo!$C$1:$R$1,0)),"")</f>
        <v/>
      </c>
      <c r="AX276" s="1"/>
      <c r="AY276" t="s">
        <v>114</v>
      </c>
      <c r="AZ276" t="s">
        <v>113</v>
      </c>
      <c r="BA276" s="4">
        <f>INDEX('[1]Glassdoor Scores'!C:C,MATCH($A276,'[1]Glassdoor Scores'!$A:$A,0))</f>
        <v>4</v>
      </c>
      <c r="BB276" t="str">
        <f>INDEX('[1]Glassdoor Scores'!B:B,MATCH($A276,'[1]Glassdoor Scores'!$A:$A,0))</f>
        <v>Yellow.ai</v>
      </c>
      <c r="BC276">
        <f>INDEX('[1]Glassdoor Scores'!D:D,MATCH($A276,'[1]Glassdoor Scores'!$A:$A,0))</f>
        <v>450</v>
      </c>
      <c r="BD276">
        <f>INDEX('[1]Glassdoor Scores'!E:E,MATCH($A276,'[1]Glassdoor Scores'!$A:$A,0))</f>
        <v>3.6</v>
      </c>
      <c r="BE276">
        <f>INDEX('[1]Glassdoor Scores'!F:F,MATCH($A276,'[1]Glassdoor Scores'!$A:$A,0))</f>
        <v>3.8</v>
      </c>
      <c r="BF276" s="5">
        <f>INDEX('[1]Glassdoor Scores'!G:G,MATCH($A276,'[1]Glassdoor Scores'!$A:$A,0))</f>
        <v>4.0999999999999996</v>
      </c>
      <c r="BG276" s="5">
        <f>INDEX('[1]Glassdoor Scores'!H:H,MATCH($A276,'[1]Glassdoor Scores'!$A:$A,0))</f>
        <v>0.88</v>
      </c>
      <c r="BH276" t="e">
        <f>BA276&lt;#REF!</f>
        <v>#REF!</v>
      </c>
      <c r="BI276" t="e">
        <f>BB276&gt;#REF!</f>
        <v>#REF!</v>
      </c>
      <c r="BJ276" t="e">
        <f>BC276&gt;#REF!</f>
        <v>#REF!</v>
      </c>
      <c r="BK276" t="e">
        <f>BD276&gt;#REF!</f>
        <v>#REF!</v>
      </c>
      <c r="BL276" t="e">
        <f>BE276&gt;#REF!</f>
        <v>#REF!</v>
      </c>
      <c r="BM276" t="e">
        <f>BF276&gt;#REF!</f>
        <v>#REF!</v>
      </c>
      <c r="BN276" t="s">
        <v>175</v>
      </c>
      <c r="BO276" s="1" t="s">
        <v>3694</v>
      </c>
      <c r="BP276">
        <v>3</v>
      </c>
      <c r="BQ276">
        <v>3</v>
      </c>
      <c r="BR276" s="1" t="s">
        <v>3695</v>
      </c>
      <c r="BS276" t="s">
        <v>3696</v>
      </c>
      <c r="BT276" s="1" t="s">
        <v>3697</v>
      </c>
      <c r="BU276" s="1">
        <v>315</v>
      </c>
      <c r="BV276" s="6">
        <v>0.2</v>
      </c>
      <c r="BW276" s="6">
        <v>0.7</v>
      </c>
      <c r="BX276" s="6">
        <v>0.05</v>
      </c>
      <c r="BY276" s="6">
        <v>0.05</v>
      </c>
      <c r="BZ276" s="1" t="s">
        <v>3698</v>
      </c>
      <c r="CA276" s="1" t="s">
        <v>3699</v>
      </c>
      <c r="CB276" s="1"/>
      <c r="CC276" s="1"/>
      <c r="CD276" s="1"/>
      <c r="CE276" s="1"/>
      <c r="CF276" s="1"/>
      <c r="CG276" s="1"/>
      <c r="CH276" s="1"/>
      <c r="CI276" s="1"/>
      <c r="CJ276" s="1"/>
      <c r="CK276" s="1"/>
      <c r="CL276" s="1"/>
      <c r="CM276" s="1"/>
      <c r="CN276" s="1"/>
      <c r="CO276" s="1"/>
      <c r="CP276" s="1"/>
      <c r="CQ276" s="17" t="e">
        <f>SUMIFS([1]Rubric!Y:Y,[1]Rubric!V:V,BN276,[1]Rubric!W:W,P276)</f>
        <v>#VALUE!</v>
      </c>
      <c r="CR276" s="5" t="e">
        <f>INDEX([1]Rubric!D:D,MATCH(BP276,[1]Rubric!#REF!,0))</f>
        <v>#REF!</v>
      </c>
      <c r="CS276" s="5" t="e">
        <f>INDEX([1]Rubric!E:E,MATCH(Q276,[1]Rubric!#REF!,0))</f>
        <v>#REF!</v>
      </c>
      <c r="CT276" s="18" t="e">
        <f>SUM(CQ276:CS276)*[1]Rubric!$A$3</f>
        <v>#VALUE!</v>
      </c>
    </row>
    <row r="277" spans="1:98" ht="409.5" x14ac:dyDescent="0.25">
      <c r="A277">
        <v>276</v>
      </c>
      <c r="B277" s="21" t="s">
        <v>3700</v>
      </c>
      <c r="C277" t="str">
        <f t="shared" si="23"/>
        <v>276 - Ramp</v>
      </c>
      <c r="D277">
        <v>0</v>
      </c>
      <c r="E277" t="s">
        <v>3701</v>
      </c>
      <c r="F277" s="1" t="s">
        <v>3702</v>
      </c>
      <c r="G277" s="1" t="str">
        <f>IFERROR(INDEX([1]Apollo!$C$2:$R$2344,MATCH($C277,[1]Apollo!$B$2:$B$2344,0),MATCH(G$1,[1]Apollo!$C$1:$R$1,0)),"")</f>
        <v/>
      </c>
      <c r="H277" s="1" t="s">
        <v>2304</v>
      </c>
      <c r="I277" s="1" t="str">
        <f>IFERROR(INDEX([1]Apollo!$C$2:$R$2344,MATCH($C277,[1]Apollo!$B$2:$B$2344,0),MATCH(I$1,[1]Apollo!$C$1:$R$1,0)),"")</f>
        <v/>
      </c>
      <c r="J277" t="s">
        <v>565</v>
      </c>
      <c r="K277" s="1" t="str">
        <f>IFERROR(INDEX([1]Apollo!$C$2:$R$2344,MATCH($C277,[1]Apollo!$B$2:$B$2344,0),MATCH(K$1,[1]Apollo!$C$1:$R$1,0)),"")</f>
        <v/>
      </c>
      <c r="L277" s="1" t="str">
        <f>IFERROR(INDEX([1]Apollo!$C$2:$R$2344,MATCH($C277,[1]Apollo!$B$2:$B$2344,0),MATCH(L$1,[1]Apollo!$C$1:$R$1,0)),"")</f>
        <v/>
      </c>
      <c r="M277" s="1" t="s">
        <v>3703</v>
      </c>
      <c r="N277" s="1" t="s">
        <v>3704</v>
      </c>
      <c r="O277" s="1" t="str">
        <f>IFERROR(INDEX([1]Apollo!$C$2:$R$2344,MATCH($C277,[1]Apollo!$B$2:$B$2344,0),MATCH(O$1,[1]Apollo!$C$1:$R$1,0)),"")</f>
        <v/>
      </c>
      <c r="P277" s="1">
        <v>3</v>
      </c>
      <c r="Q277" s="1">
        <v>4</v>
      </c>
      <c r="R277">
        <v>764</v>
      </c>
      <c r="S277">
        <v>616</v>
      </c>
      <c r="T277" s="13">
        <v>43525</v>
      </c>
      <c r="U277" t="s">
        <v>327</v>
      </c>
      <c r="V277" s="1" t="str">
        <f>IFERROR(INDEX([1]Apollo!$C$2:$R$2344,MATCH($C277,[1]Apollo!$B$2:$B$2344,0),MATCH(V$1,[1]Apollo!$C$1:$R$1,0)),"")</f>
        <v/>
      </c>
      <c r="W277" t="s">
        <v>100</v>
      </c>
      <c r="X277" s="1" t="str">
        <f>IFERROR(INDEX([1]Apollo!$C$2:$R$2344,MATCH($C277,[1]Apollo!$B$2:$B$2344,0),MATCH(X$1,[1]Apollo!$C$1:$R$1,0)),"")</f>
        <v/>
      </c>
      <c r="Y277" s="1" t="str">
        <f>IFERROR(INDEX([1]Apollo!$C$2:$R$2344,MATCH($C277,[1]Apollo!$B$2:$B$2344,0),MATCH(Y$1,[1]Apollo!$C$1:$R$1,0)),"")</f>
        <v/>
      </c>
      <c r="Z277" s="1" t="str">
        <f>IFERROR(INDEX([1]Apollo!$C$2:$R$2344,MATCH($C277,[1]Apollo!$B$2:$B$2344,0),MATCH(Z$1,[1]Apollo!$C$1:$R$1,0)),"")</f>
        <v/>
      </c>
      <c r="AA277" s="1" t="str">
        <f>IFERROR(INDEX([1]Apollo!$C$2:$R$2344,MATCH($C277,[1]Apollo!$B$2:$B$2344,0),MATCH(AA$1,[1]Apollo!$C$1:$R$1,0)),"")</f>
        <v/>
      </c>
      <c r="AB277" s="1" t="str">
        <f>IFERROR(INDEX([1]Apollo!$C$2:$R$2344,MATCH($C277,[1]Apollo!$B$2:$B$2344,0),MATCH(AB$1,[1]Apollo!$C$1:$R$1,0)),"")</f>
        <v/>
      </c>
      <c r="AC277" t="s">
        <v>3705</v>
      </c>
      <c r="AD277" s="1" t="str">
        <f>IFERROR(INDEX([1]Apollo!$C$2:$R$2344,MATCH($C277,[1]Apollo!$B$2:$B$2344,0),MATCH(AD$1,[1]Apollo!$C$1:$R$1,0)),"")</f>
        <v/>
      </c>
      <c r="AE277" s="14" t="s">
        <v>3706</v>
      </c>
      <c r="AF277" s="1"/>
      <c r="AG277" s="1" t="s">
        <v>169</v>
      </c>
      <c r="AH277" s="1"/>
      <c r="AI277" s="1"/>
      <c r="AJ277" s="14" t="s">
        <v>3707</v>
      </c>
      <c r="AK277" s="1" t="s">
        <v>609</v>
      </c>
      <c r="AL277" s="1" t="s">
        <v>106</v>
      </c>
      <c r="AM277" s="1" t="s">
        <v>171</v>
      </c>
      <c r="AN277" s="1" t="s">
        <v>106</v>
      </c>
      <c r="AO277" s="1" t="s">
        <v>349</v>
      </c>
      <c r="AP277" s="1" t="s">
        <v>610</v>
      </c>
      <c r="AQ277" s="1" t="e">
        <f>AE277=#REF!</f>
        <v>#REF!</v>
      </c>
      <c r="AR277" t="s">
        <v>3708</v>
      </c>
      <c r="AS277" s="1" t="str">
        <f>IFERROR(INDEX([1]Apollo!$C$2:$R$2344,MATCH($C277,[1]Apollo!$B$2:$B$2344,0),MATCH(AS$1,[1]Apollo!$C$1:$R$1,0)),"")</f>
        <v/>
      </c>
      <c r="AT277" s="1"/>
      <c r="AU277" s="1"/>
      <c r="AV277" t="s">
        <v>174</v>
      </c>
      <c r="AW277" s="1">
        <v>1050</v>
      </c>
      <c r="AX277" s="1"/>
      <c r="AY277" t="s">
        <v>113</v>
      </c>
      <c r="AZ277" t="s">
        <v>113</v>
      </c>
      <c r="BA277" s="23">
        <f>INDEX('[1]Glassdoor Scores'!C:C,MATCH($A277,'[1]Glassdoor Scores'!$A:$A,0))</f>
        <v>2.8</v>
      </c>
      <c r="BB277" t="str">
        <f>INDEX('[1]Glassdoor Scores'!B:B,MATCH($A277,'[1]Glassdoor Scores'!$A:$A,0))</f>
        <v>Phillips Pet Food &amp; Supplies</v>
      </c>
      <c r="BC277">
        <f>INDEX('[1]Glassdoor Scores'!D:D,MATCH($A277,'[1]Glassdoor Scores'!$A:$A,0))</f>
        <v>420</v>
      </c>
      <c r="BD277">
        <f>INDEX('[1]Glassdoor Scores'!E:E,MATCH($A277,'[1]Glassdoor Scores'!$A:$A,0))</f>
        <v>2.7</v>
      </c>
      <c r="BE277">
        <f>INDEX('[1]Glassdoor Scores'!F:F,MATCH($A277,'[1]Glassdoor Scores'!$A:$A,0))</f>
        <v>2.4</v>
      </c>
      <c r="BF277" s="17">
        <f>INDEX('[1]Glassdoor Scores'!G:G,MATCH($A277,'[1]Glassdoor Scores'!$A:$A,0))</f>
        <v>2.6</v>
      </c>
      <c r="BG277" s="17">
        <f>INDEX('[1]Glassdoor Scores'!H:H,MATCH($A277,'[1]Glassdoor Scores'!$A:$A,0))</f>
        <v>0.41</v>
      </c>
      <c r="BH277" t="e">
        <f>BA277&lt;#REF!</f>
        <v>#REF!</v>
      </c>
      <c r="BI277" t="e">
        <f>BB277&gt;#REF!</f>
        <v>#REF!</v>
      </c>
      <c r="BJ277" t="e">
        <f>BC277&gt;#REF!</f>
        <v>#REF!</v>
      </c>
      <c r="BK277" t="e">
        <f>BD277&gt;#REF!</f>
        <v>#REF!</v>
      </c>
      <c r="BL277" t="e">
        <f>BE277&gt;#REF!</f>
        <v>#REF!</v>
      </c>
      <c r="BM277" t="e">
        <f>BF277&gt;#REF!</f>
        <v>#REF!</v>
      </c>
      <c r="BN277" t="s">
        <v>175</v>
      </c>
      <c r="BO277" s="1" t="s">
        <v>3709</v>
      </c>
      <c r="BP277">
        <v>2</v>
      </c>
      <c r="BQ277">
        <v>4</v>
      </c>
      <c r="BR277" s="1" t="s">
        <v>3710</v>
      </c>
      <c r="BS277" t="s">
        <v>3711</v>
      </c>
      <c r="BT277" s="1" t="s">
        <v>3712</v>
      </c>
      <c r="BU277" s="1">
        <v>170</v>
      </c>
      <c r="BV277" s="31">
        <v>0.25</v>
      </c>
      <c r="BW277" s="31">
        <v>0.65</v>
      </c>
      <c r="BX277" s="31">
        <v>0.05</v>
      </c>
      <c r="BY277" s="31">
        <v>0.05</v>
      </c>
      <c r="BZ277" s="1" t="s">
        <v>3713</v>
      </c>
      <c r="CA277" s="1" t="s">
        <v>3714</v>
      </c>
      <c r="CB277" s="1"/>
      <c r="CC277" s="1"/>
      <c r="CD277" s="1"/>
      <c r="CE277" s="1"/>
      <c r="CF277" s="1"/>
      <c r="CG277" s="1"/>
      <c r="CH277" s="1"/>
      <c r="CI277" s="1"/>
      <c r="CJ277" s="1"/>
      <c r="CK277" s="1"/>
      <c r="CL277" s="1"/>
      <c r="CM277" s="1"/>
      <c r="CN277" s="1"/>
      <c r="CO277" s="1"/>
      <c r="CP277" s="1"/>
      <c r="CQ277" s="17" t="e">
        <f>SUMIFS([1]Rubric!Y:Y,[1]Rubric!V:V,BN277,[1]Rubric!W:W,P277)</f>
        <v>#VALUE!</v>
      </c>
      <c r="CR277" s="17" t="e">
        <f>INDEX([1]Rubric!D:D,MATCH(BP277,[1]Rubric!#REF!,0))</f>
        <v>#REF!</v>
      </c>
      <c r="CS277" s="17" t="e">
        <f>INDEX([1]Rubric!E:E,MATCH(Q277,[1]Rubric!#REF!,0))</f>
        <v>#REF!</v>
      </c>
      <c r="CT277" s="18" t="e">
        <f>SUM(CQ277:CS277)*[1]Rubric!$A$3</f>
        <v>#VALUE!</v>
      </c>
    </row>
    <row r="278" spans="1:98" ht="409.5" x14ac:dyDescent="0.25">
      <c r="A278">
        <v>277</v>
      </c>
      <c r="B278" t="s">
        <v>3715</v>
      </c>
      <c r="C278" t="str">
        <f t="shared" si="23"/>
        <v>277 - Rippling</v>
      </c>
      <c r="D278">
        <v>0</v>
      </c>
      <c r="F278" s="1"/>
      <c r="G278" s="1" t="e">
        <f>INDEX([1]Apollo!$C$2:$R$2344,MATCH($C278,[1]Apollo!$A$2:$A$2344,0),MATCH(G$1,[1]Apollo!$C$1:$R$1,0))</f>
        <v>#N/A</v>
      </c>
      <c r="H278" s="1" t="s">
        <v>324</v>
      </c>
      <c r="I278" s="1" t="e">
        <f>INDEX([1]Apollo!$C$2:$R$2344,MATCH($C278,[1]Apollo!$A$2:$A$2344,0),MATCH(I$1,[1]Apollo!$C$1:$R$1,0))</f>
        <v>#N/A</v>
      </c>
      <c r="K278" s="1" t="e">
        <f>INDEX([1]Apollo!$C$2:$R$2344,MATCH($C278,[1]Apollo!$A$2:$A$2344,0),MATCH(K$1,[1]Apollo!$C$1:$R$1,0))</f>
        <v>#N/A</v>
      </c>
      <c r="L278" s="1" t="e">
        <f>INDEX([1]Apollo!$C$2:$R$2344,MATCH($C278,[1]Apollo!$A$2:$A$2344,0),MATCH(L$1,[1]Apollo!$C$1:$R$1,0))</f>
        <v>#N/A</v>
      </c>
      <c r="M278" s="1"/>
      <c r="N278" s="1"/>
      <c r="O278" s="1" t="e">
        <f>INDEX([1]Apollo!$C$2:$R$2344,MATCH($C278,[1]Apollo!$A$2:$A$2344,0),MATCH(O$1,[1]Apollo!$C$1:$R$1,0))</f>
        <v>#N/A</v>
      </c>
      <c r="P278" s="1">
        <v>3</v>
      </c>
      <c r="Q278" s="1">
        <v>4</v>
      </c>
      <c r="V278" s="1" t="e">
        <f>INDEX([1]Apollo!$C$2:$R$2344,MATCH($C278,[1]Apollo!$A$2:$A$2344,0),MATCH(V$1,[1]Apollo!$C$1:$R$1,0))</f>
        <v>#N/A</v>
      </c>
      <c r="X278" s="1" t="e">
        <f>INDEX([1]Apollo!$C$2:$R$2344,MATCH($C278,[1]Apollo!$A$2:$A$2344,0),MATCH(X$1,[1]Apollo!$C$1:$R$1,0))</f>
        <v>#N/A</v>
      </c>
      <c r="Y278" s="1" t="e">
        <f>INDEX([1]Apollo!$C$2:$R$2344,MATCH($C278,[1]Apollo!$A$2:$A$2344,0),MATCH(Y$1,[1]Apollo!$C$1:$R$1,0))</f>
        <v>#N/A</v>
      </c>
      <c r="Z278" s="1" t="e">
        <f>INDEX([1]Apollo!$C$2:$R$2344,MATCH($C278,[1]Apollo!$A$2:$A$2344,0),MATCH(Z$1,[1]Apollo!$C$1:$R$1,0))</f>
        <v>#N/A</v>
      </c>
      <c r="AA278" s="1" t="e">
        <f>INDEX([1]Apollo!$C$2:$R$2344,MATCH($C278,[1]Apollo!$A$2:$A$2344,0),MATCH(AA$1,[1]Apollo!$C$1:$R$1,0))</f>
        <v>#N/A</v>
      </c>
      <c r="AB278" s="1" t="e">
        <f>INDEX([1]Apollo!$C$2:$R$2344,MATCH($C278,[1]Apollo!$A$2:$A$2344,0),MATCH(AB$1,[1]Apollo!$C$1:$R$1,0))</f>
        <v>#N/A</v>
      </c>
      <c r="AD278" s="1" t="e">
        <f>INDEX([1]Apollo!$C$2:$R$2344,MATCH($C278,[1]Apollo!$A$2:$A$2344,0),MATCH(AD$1,[1]Apollo!$C$1:$R$1,0))</f>
        <v>#N/A</v>
      </c>
      <c r="AE278" s="14" t="s">
        <v>3716</v>
      </c>
      <c r="AF278" s="1" t="s">
        <v>3468</v>
      </c>
      <c r="AG278" s="1" t="s">
        <v>169</v>
      </c>
      <c r="AH278" s="1"/>
      <c r="AI278" s="1"/>
      <c r="AJ278" s="14" t="s">
        <v>3716</v>
      </c>
      <c r="AK278" s="1" t="s">
        <v>311</v>
      </c>
      <c r="AL278" s="1" t="s">
        <v>106</v>
      </c>
      <c r="AM278" s="1" t="s">
        <v>171</v>
      </c>
      <c r="AN278" s="1" t="s">
        <v>106</v>
      </c>
      <c r="AO278" s="1" t="s">
        <v>404</v>
      </c>
      <c r="AP278" s="1" t="s">
        <v>679</v>
      </c>
      <c r="AQ278" s="1" t="e">
        <f>AE278=#REF!</f>
        <v>#REF!</v>
      </c>
      <c r="AS278" s="1" t="e">
        <f>INDEX([1]Apollo!$C$2:$R$2344,MATCH($C278,[1]Apollo!$A$2:$A$2344,0),MATCH(AS$1,[1]Apollo!$C$1:$R$1,0))</f>
        <v>#N/A</v>
      </c>
      <c r="AT278" s="1"/>
      <c r="AU278" s="1"/>
      <c r="AW278" s="1" t="e">
        <f>INDEX([1]Apollo!$C$2:$R$2344,MATCH($C278,[1]Apollo!$A$2:$A$2344,0),MATCH(AW$1,[1]Apollo!$C$1:$R$1,0))</f>
        <v>#N/A</v>
      </c>
      <c r="AX278" s="1"/>
      <c r="BA278">
        <v>600</v>
      </c>
      <c r="BB278">
        <v>4.5</v>
      </c>
      <c r="BC278">
        <v>4</v>
      </c>
      <c r="BD278">
        <v>4.4000000000000004</v>
      </c>
      <c r="BE278">
        <v>4.7</v>
      </c>
      <c r="BF278" s="5">
        <v>0.98</v>
      </c>
      <c r="BG278" s="5">
        <v>0.9</v>
      </c>
      <c r="BH278" t="e">
        <f>BA278&lt;#REF!</f>
        <v>#REF!</v>
      </c>
      <c r="BI278" t="e">
        <f>BB278&gt;#REF!</f>
        <v>#REF!</v>
      </c>
      <c r="BJ278" t="e">
        <f>BC278&gt;#REF!</f>
        <v>#REF!</v>
      </c>
      <c r="BK278" t="e">
        <f>BD278&gt;#REF!</f>
        <v>#REF!</v>
      </c>
      <c r="BL278" t="e">
        <f>BE278&gt;#REF!</f>
        <v>#REF!</v>
      </c>
      <c r="BM278" s="5" t="e">
        <f>BF278&gt;#REF!</f>
        <v>#REF!</v>
      </c>
      <c r="BN278" t="s">
        <v>175</v>
      </c>
      <c r="BO278" s="1" t="s">
        <v>3717</v>
      </c>
      <c r="BP278">
        <v>2</v>
      </c>
      <c r="BQ278">
        <v>46117</v>
      </c>
      <c r="BR278" s="1" t="s">
        <v>3718</v>
      </c>
      <c r="BS278" t="s">
        <v>3719</v>
      </c>
      <c r="BT278" s="1" t="s">
        <v>3720</v>
      </c>
      <c r="BU278" s="1">
        <v>315</v>
      </c>
      <c r="BV278" s="6">
        <v>0.7</v>
      </c>
      <c r="BW278" s="6">
        <v>0.25</v>
      </c>
      <c r="BX278" s="6">
        <v>0.05</v>
      </c>
      <c r="BY278" s="6">
        <v>0</v>
      </c>
      <c r="BZ278" s="1" t="s">
        <v>3721</v>
      </c>
      <c r="CA278" s="1" t="s">
        <v>3722</v>
      </c>
      <c r="CB278" s="1"/>
      <c r="CC278" s="1"/>
      <c r="CD278" s="1"/>
      <c r="CE278" s="1"/>
      <c r="CF278" s="1"/>
      <c r="CG278" s="1"/>
      <c r="CH278" s="1"/>
      <c r="CI278" s="1"/>
      <c r="CJ278" s="1"/>
      <c r="CK278" s="1"/>
      <c r="CL278" s="1"/>
      <c r="CM278" s="1"/>
      <c r="CN278" s="1"/>
      <c r="CO278" s="1"/>
      <c r="CP278" s="1"/>
      <c r="CQ278" s="17" t="e">
        <f>SUMIFS([1]Rubric!Y:Y,[1]Rubric!V:V,BN278,[1]Rubric!W:W,P278)</f>
        <v>#VALUE!</v>
      </c>
      <c r="CR278" s="5" t="e">
        <f>INDEX([1]Rubric!D:D,MATCH(BP278,[1]Rubric!#REF!,0))</f>
        <v>#REF!</v>
      </c>
      <c r="CS278" s="5" t="e">
        <f>INDEX([1]Rubric!E:E,MATCH(Q278,[1]Rubric!#REF!,0))</f>
        <v>#REF!</v>
      </c>
      <c r="CT278" s="18" t="e">
        <f>SUM(CQ278:CS278)*[1]Rubric!$A$3</f>
        <v>#VALUE!</v>
      </c>
    </row>
    <row r="279" spans="1:98" ht="409.5" x14ac:dyDescent="0.25">
      <c r="A279">
        <v>278</v>
      </c>
      <c r="B279" t="s">
        <v>3723</v>
      </c>
      <c r="C279" t="str">
        <f t="shared" si="23"/>
        <v>278 - Solidworks</v>
      </c>
      <c r="D279">
        <v>0</v>
      </c>
      <c r="E279" t="s">
        <v>3724</v>
      </c>
      <c r="F279" s="1" t="s">
        <v>3725</v>
      </c>
      <c r="G279" s="1" t="str">
        <f>IFERROR(INDEX([1]Apollo!$C$2:$R$2344,MATCH($C279,[1]Apollo!$B$2:$B$2344,0),MATCH(G$1,[1]Apollo!$C$1:$R$1,0)),"")</f>
        <v/>
      </c>
      <c r="H279" s="1" t="s">
        <v>3726</v>
      </c>
      <c r="I279" s="1" t="str">
        <f>IFERROR(INDEX([1]Apollo!$C$2:$R$2344,MATCH($C279,[1]Apollo!$B$2:$B$2344,0),MATCH(I$1,[1]Apollo!$C$1:$R$1,0)),"")</f>
        <v/>
      </c>
      <c r="J279" t="s">
        <v>3727</v>
      </c>
      <c r="K279" s="1" t="str">
        <f>IFERROR(INDEX([1]Apollo!$C$2:$R$2344,MATCH($C279,[1]Apollo!$B$2:$B$2344,0),MATCH(K$1,[1]Apollo!$C$1:$R$1,0)),"")</f>
        <v/>
      </c>
      <c r="L279" s="1" t="str">
        <f>IFERROR(INDEX([1]Apollo!$C$2:$R$2344,MATCH($C279,[1]Apollo!$B$2:$B$2344,0),MATCH(L$1,[1]Apollo!$C$1:$R$1,0)),"")</f>
        <v/>
      </c>
      <c r="M279" s="1" t="s">
        <v>3728</v>
      </c>
      <c r="N279" s="1" t="s">
        <v>3729</v>
      </c>
      <c r="O279" s="1" t="str">
        <f>IFERROR(INDEX([1]Apollo!$C$2:$R$2344,MATCH($C279,[1]Apollo!$B$2:$B$2344,0),MATCH(O$1,[1]Apollo!$C$1:$R$1,0)),"")</f>
        <v/>
      </c>
      <c r="P279" s="1">
        <v>3</v>
      </c>
      <c r="Q279" s="1">
        <v>4</v>
      </c>
      <c r="R279" s="12">
        <v>556432</v>
      </c>
      <c r="S279" s="12">
        <v>528948</v>
      </c>
      <c r="T279" s="13">
        <v>33970</v>
      </c>
      <c r="U279" t="s">
        <v>188</v>
      </c>
      <c r="V279" s="1" t="str">
        <f>IFERROR(INDEX([1]Apollo!$C$2:$R$2344,MATCH($C279,[1]Apollo!$B$2:$B$2344,0),MATCH(V$1,[1]Apollo!$C$1:$R$1,0)),"")</f>
        <v/>
      </c>
      <c r="W279" t="s">
        <v>165</v>
      </c>
      <c r="X279" s="1" t="str">
        <f>IFERROR(INDEX([1]Apollo!$C$2:$R$2344,MATCH($C279,[1]Apollo!$B$2:$B$2344,0),MATCH(X$1,[1]Apollo!$C$1:$R$1,0)),"")</f>
        <v/>
      </c>
      <c r="Y279" s="1" t="str">
        <f>IFERROR(INDEX([1]Apollo!$C$2:$R$2344,MATCH($C279,[1]Apollo!$B$2:$B$2344,0),MATCH(Y$1,[1]Apollo!$C$1:$R$1,0)),"")</f>
        <v/>
      </c>
      <c r="Z279" s="1" t="str">
        <f>IFERROR(INDEX([1]Apollo!$C$2:$R$2344,MATCH($C279,[1]Apollo!$B$2:$B$2344,0),MATCH(Z$1,[1]Apollo!$C$1:$R$1,0)),"")</f>
        <v/>
      </c>
      <c r="AA279" s="1" t="str">
        <f>IFERROR(INDEX([1]Apollo!$C$2:$R$2344,MATCH($C279,[1]Apollo!$B$2:$B$2344,0),MATCH(AA$1,[1]Apollo!$C$1:$R$1,0)),"")</f>
        <v/>
      </c>
      <c r="AB279" s="1" t="str">
        <f>IFERROR(INDEX([1]Apollo!$C$2:$R$2344,MATCH($C279,[1]Apollo!$B$2:$B$2344,0),MATCH(AB$1,[1]Apollo!$C$1:$R$1,0)),"")</f>
        <v/>
      </c>
      <c r="AC279" t="s">
        <v>3730</v>
      </c>
      <c r="AD279" s="1" t="str">
        <f>IFERROR(INDEX([1]Apollo!$C$2:$R$2344,MATCH($C279,[1]Apollo!$B$2:$B$2344,0),MATCH(AD$1,[1]Apollo!$C$1:$R$1,0)),"")</f>
        <v/>
      </c>
      <c r="AE279" s="14" t="s">
        <v>3731</v>
      </c>
      <c r="AF279" s="1" t="s">
        <v>3732</v>
      </c>
      <c r="AG279" s="1" t="s">
        <v>169</v>
      </c>
      <c r="AH279" s="1"/>
      <c r="AI279" s="1"/>
      <c r="AJ279" s="14" t="s">
        <v>3733</v>
      </c>
      <c r="AK279" s="1" t="s">
        <v>311</v>
      </c>
      <c r="AL279" s="1" t="s">
        <v>449</v>
      </c>
      <c r="AM279" s="1" t="s">
        <v>1258</v>
      </c>
      <c r="AN279" s="1" t="s">
        <v>360</v>
      </c>
      <c r="AO279" s="1" t="s">
        <v>134</v>
      </c>
      <c r="AP279" s="1" t="s">
        <v>2289</v>
      </c>
      <c r="AQ279" s="1" t="e">
        <f>AE279=#REF!</f>
        <v>#REF!</v>
      </c>
      <c r="AR279" t="s">
        <v>3734</v>
      </c>
      <c r="AS279" s="1" t="str">
        <f>IFERROR(INDEX([1]Apollo!$C$2:$R$2344,MATCH($C279,[1]Apollo!$B$2:$B$2344,0),MATCH(AS$1,[1]Apollo!$C$1:$R$1,0)),"")</f>
        <v/>
      </c>
      <c r="AT279" s="1"/>
      <c r="AU279" s="1"/>
      <c r="AV279" t="s">
        <v>137</v>
      </c>
      <c r="AW279" s="1" t="str">
        <f>IFERROR(INDEX([1]Apollo!$C$2:$R$2344,MATCH($C279,[1]Apollo!$B$2:$B$2344,0),MATCH(AW$1,[1]Apollo!$C$1:$R$1,0)),"")</f>
        <v/>
      </c>
      <c r="AX279" s="1"/>
      <c r="AY279" t="s">
        <v>114</v>
      </c>
      <c r="AZ279" t="s">
        <v>138</v>
      </c>
      <c r="BA279" s="4">
        <f>INDEX('[1]Glassdoor Scores'!C:C,MATCH($A279,'[1]Glassdoor Scores'!$A:$A,0))</f>
        <v>3.8</v>
      </c>
      <c r="BB279" t="str">
        <f>INDEX('[1]Glassdoor Scores'!B:B,MATCH($A279,'[1]Glassdoor Scores'!$A:$A,0))</f>
        <v>Marigold</v>
      </c>
      <c r="BC279">
        <f>INDEX('[1]Glassdoor Scores'!D:D,MATCH($A279,'[1]Glassdoor Scores'!$A:$A,0))</f>
        <v>340</v>
      </c>
      <c r="BD279">
        <f>INDEX('[1]Glassdoor Scores'!E:E,MATCH($A279,'[1]Glassdoor Scores'!$A:$A,0))</f>
        <v>3.7</v>
      </c>
      <c r="BE279">
        <f>INDEX('[1]Glassdoor Scores'!F:F,MATCH($A279,'[1]Glassdoor Scores'!$A:$A,0))</f>
        <v>3.4</v>
      </c>
      <c r="BF279" s="5">
        <f>INDEX('[1]Glassdoor Scores'!G:G,MATCH($A279,'[1]Glassdoor Scores'!$A:$A,0))</f>
        <v>3.7</v>
      </c>
      <c r="BG279" s="5">
        <f>INDEX('[1]Glassdoor Scores'!H:H,MATCH($A279,'[1]Glassdoor Scores'!$A:$A,0))</f>
        <v>0.76</v>
      </c>
      <c r="BH279" t="e">
        <f>BA279&lt;#REF!</f>
        <v>#REF!</v>
      </c>
      <c r="BI279" t="e">
        <f>BB279&gt;#REF!</f>
        <v>#REF!</v>
      </c>
      <c r="BJ279" t="e">
        <f>BC279&gt;#REF!</f>
        <v>#REF!</v>
      </c>
      <c r="BK279" t="e">
        <f>BD279&gt;#REF!</f>
        <v>#REF!</v>
      </c>
      <c r="BL279" t="e">
        <f>BE279&gt;#REF!</f>
        <v>#REF!</v>
      </c>
      <c r="BM279" t="e">
        <f>BF279&gt;#REF!</f>
        <v>#REF!</v>
      </c>
      <c r="BN279" t="s">
        <v>175</v>
      </c>
      <c r="BO279" s="1" t="s">
        <v>3735</v>
      </c>
      <c r="BP279">
        <v>3</v>
      </c>
      <c r="BQ279">
        <v>3</v>
      </c>
      <c r="BR279" s="1" t="s">
        <v>3736</v>
      </c>
      <c r="BS279" t="s">
        <v>3737</v>
      </c>
      <c r="BT279" s="1" t="s">
        <v>3738</v>
      </c>
      <c r="BU279" s="1">
        <v>160</v>
      </c>
      <c r="BV279" s="6">
        <v>0.15</v>
      </c>
      <c r="BW279" s="6">
        <v>0.75</v>
      </c>
      <c r="BX279" s="6">
        <v>0.05</v>
      </c>
      <c r="BY279" s="6">
        <v>0.05</v>
      </c>
      <c r="BZ279" s="1" t="s">
        <v>3739</v>
      </c>
      <c r="CA279" s="1" t="s">
        <v>3740</v>
      </c>
      <c r="CB279" s="1"/>
      <c r="CC279" s="1"/>
      <c r="CD279" s="1"/>
      <c r="CE279" s="1"/>
      <c r="CF279" s="1"/>
      <c r="CG279" s="1"/>
      <c r="CH279" s="1"/>
      <c r="CI279" s="1"/>
      <c r="CJ279" s="1"/>
      <c r="CK279" s="1"/>
      <c r="CL279" s="1"/>
      <c r="CM279" s="1"/>
      <c r="CN279" s="1"/>
      <c r="CO279" s="1"/>
      <c r="CP279" s="1"/>
      <c r="CQ279" s="17" t="e">
        <f>SUMIFS([1]Rubric!Y:Y,[1]Rubric!V:V,BN279,[1]Rubric!W:W,P279)</f>
        <v>#VALUE!</v>
      </c>
      <c r="CR279" s="5" t="e">
        <f>INDEX([1]Rubric!D:D,MATCH(BP279,[1]Rubric!#REF!,0))</f>
        <v>#REF!</v>
      </c>
      <c r="CS279" s="5" t="e">
        <f>INDEX([1]Rubric!E:E,MATCH(Q279,[1]Rubric!#REF!,0))</f>
        <v>#REF!</v>
      </c>
      <c r="CT279" s="18" t="e">
        <f>SUM(CQ279:CS279)*[1]Rubric!$A$3</f>
        <v>#VALUE!</v>
      </c>
    </row>
    <row r="280" spans="1:98" ht="409.5" x14ac:dyDescent="0.25">
      <c r="A280">
        <v>279</v>
      </c>
      <c r="B280" t="s">
        <v>1733</v>
      </c>
      <c r="C280" t="str">
        <f t="shared" si="23"/>
        <v>279 - UKG</v>
      </c>
      <c r="D280">
        <v>0</v>
      </c>
      <c r="E280" t="s">
        <v>3741</v>
      </c>
      <c r="F280" s="1" t="s">
        <v>3742</v>
      </c>
      <c r="G280" s="1" t="str">
        <f>IFERROR(INDEX([1]Apollo!$C$2:$R$2344,MATCH($C280,[1]Apollo!$B$2:$B$2344,0),MATCH(G$1,[1]Apollo!$C$1:$R$1,0)),"")</f>
        <v/>
      </c>
      <c r="H280" s="1" t="s">
        <v>324</v>
      </c>
      <c r="I280" s="1" t="str">
        <f>IFERROR(INDEX([1]Apollo!$C$2:$R$2344,MATCH($C280,[1]Apollo!$B$2:$B$2344,0),MATCH(I$1,[1]Apollo!$C$1:$R$1,0)),"")</f>
        <v/>
      </c>
      <c r="J280" t="s">
        <v>3743</v>
      </c>
      <c r="K280" s="1" t="str">
        <f>IFERROR(INDEX([1]Apollo!$C$2:$R$2344,MATCH($C280,[1]Apollo!$B$2:$B$2344,0),MATCH(K$1,[1]Apollo!$C$1:$R$1,0)),"")</f>
        <v/>
      </c>
      <c r="L280" s="1" t="str">
        <f>IFERROR(INDEX([1]Apollo!$C$2:$R$2344,MATCH($C280,[1]Apollo!$B$2:$B$2344,0),MATCH(L$1,[1]Apollo!$C$1:$R$1,0)),"")</f>
        <v/>
      </c>
      <c r="M280" s="1" t="s">
        <v>3744</v>
      </c>
      <c r="N280" s="1" t="s">
        <v>3745</v>
      </c>
      <c r="O280" s="1" t="str">
        <f>IFERROR(INDEX([1]Apollo!$C$2:$R$2344,MATCH($C280,[1]Apollo!$B$2:$B$2344,0),MATCH(O$1,[1]Apollo!$C$1:$R$1,0)),"")</f>
        <v/>
      </c>
      <c r="P280" s="1">
        <v>3</v>
      </c>
      <c r="Q280" s="1">
        <v>4</v>
      </c>
      <c r="R280" s="12">
        <v>55149</v>
      </c>
      <c r="S280" s="12">
        <v>50419</v>
      </c>
      <c r="T280" s="13">
        <v>28216</v>
      </c>
      <c r="U280" t="s">
        <v>99</v>
      </c>
      <c r="V280" s="1" t="str">
        <f>IFERROR(INDEX([1]Apollo!$C$2:$R$2344,MATCH($C280,[1]Apollo!$B$2:$B$2344,0),MATCH(V$1,[1]Apollo!$C$1:$R$1,0)),"")</f>
        <v/>
      </c>
      <c r="W280" t="s">
        <v>100</v>
      </c>
      <c r="X280" s="1" t="str">
        <f>IFERROR(INDEX([1]Apollo!$C$2:$R$2344,MATCH($C280,[1]Apollo!$B$2:$B$2344,0),MATCH(X$1,[1]Apollo!$C$1:$R$1,0)),"")</f>
        <v/>
      </c>
      <c r="Y280" s="1" t="str">
        <f>IFERROR(INDEX([1]Apollo!$C$2:$R$2344,MATCH($C280,[1]Apollo!$B$2:$B$2344,0),MATCH(Y$1,[1]Apollo!$C$1:$R$1,0)),"")</f>
        <v/>
      </c>
      <c r="Z280" s="1" t="str">
        <f>IFERROR(INDEX([1]Apollo!$C$2:$R$2344,MATCH($C280,[1]Apollo!$B$2:$B$2344,0),MATCH(Z$1,[1]Apollo!$C$1:$R$1,0)),"")</f>
        <v/>
      </c>
      <c r="AA280" s="1" t="str">
        <f>IFERROR(INDEX([1]Apollo!$C$2:$R$2344,MATCH($C280,[1]Apollo!$B$2:$B$2344,0),MATCH(AA$1,[1]Apollo!$C$1:$R$1,0)),"")</f>
        <v/>
      </c>
      <c r="AB280" s="1" t="str">
        <f>IFERROR(INDEX([1]Apollo!$C$2:$R$2344,MATCH($C280,[1]Apollo!$B$2:$B$2344,0),MATCH(AB$1,[1]Apollo!$C$1:$R$1,0)),"")</f>
        <v/>
      </c>
      <c r="AC280" t="s">
        <v>3746</v>
      </c>
      <c r="AD280" s="1" t="str">
        <f>IFERROR(INDEX([1]Apollo!$C$2:$R$2344,MATCH($C280,[1]Apollo!$B$2:$B$2344,0),MATCH(AD$1,[1]Apollo!$C$1:$R$1,0)),"")</f>
        <v/>
      </c>
      <c r="AE280" s="14" t="s">
        <v>3747</v>
      </c>
      <c r="AF280" s="1"/>
      <c r="AG280" s="1" t="s">
        <v>103</v>
      </c>
      <c r="AH280" s="1"/>
      <c r="AI280" s="1"/>
      <c r="AJ280" s="26" t="s">
        <v>3748</v>
      </c>
      <c r="AK280" t="s">
        <v>105</v>
      </c>
      <c r="AL280" t="s">
        <v>2359</v>
      </c>
      <c r="AM280" s="1" t="s">
        <v>261</v>
      </c>
      <c r="AN280" s="1" t="s">
        <v>106</v>
      </c>
      <c r="AO280" t="s">
        <v>404</v>
      </c>
      <c r="AP280" t="s">
        <v>645</v>
      </c>
      <c r="AQ280" s="1" t="e">
        <f>AE280=#REF!</f>
        <v>#REF!</v>
      </c>
      <c r="AR280" t="s">
        <v>3749</v>
      </c>
      <c r="AS280" s="1" t="str">
        <f>IFERROR(INDEX([1]Apollo!$C$2:$R$2344,MATCH($C280,[1]Apollo!$B$2:$B$2344,0),MATCH(AS$1,[1]Apollo!$C$1:$R$1,0)),"")</f>
        <v/>
      </c>
      <c r="AT280" s="1"/>
      <c r="AU280" s="1"/>
      <c r="AV280" t="s">
        <v>137</v>
      </c>
      <c r="AW280" s="1" t="str">
        <f>IFERROR(INDEX([1]Apollo!$C$2:$R$2344,MATCH($C280,[1]Apollo!$B$2:$B$2344,0),MATCH(AW$1,[1]Apollo!$C$1:$R$1,0)),"")</f>
        <v/>
      </c>
      <c r="AX280" s="1"/>
      <c r="AY280" t="s">
        <v>114</v>
      </c>
      <c r="AZ280" t="s">
        <v>113</v>
      </c>
      <c r="BA280" s="4">
        <f>INDEX('[1]Glassdoor Scores'!C:C,MATCH($A280,'[1]Glassdoor Scores'!$A:$A,0))</f>
        <v>3.6</v>
      </c>
      <c r="BB280" t="str">
        <f>INDEX('[1]Glassdoor Scores'!B:B,MATCH($A280,'[1]Glassdoor Scores'!$A:$A,0))</f>
        <v>RealTruck.Com</v>
      </c>
      <c r="BC280">
        <f>INDEX('[1]Glassdoor Scores'!D:D,MATCH($A280,'[1]Glassdoor Scores'!$A:$A,0))</f>
        <v>280</v>
      </c>
      <c r="BD280">
        <f>INDEX('[1]Glassdoor Scores'!E:E,MATCH($A280,'[1]Glassdoor Scores'!$A:$A,0))</f>
        <v>3.4</v>
      </c>
      <c r="BE280">
        <f>INDEX('[1]Glassdoor Scores'!F:F,MATCH($A280,'[1]Glassdoor Scores'!$A:$A,0))</f>
        <v>3.2</v>
      </c>
      <c r="BF280" s="5">
        <f>INDEX('[1]Glassdoor Scores'!G:G,MATCH($A280,'[1]Glassdoor Scores'!$A:$A,0))</f>
        <v>3.5</v>
      </c>
      <c r="BG280" s="5">
        <f>INDEX('[1]Glassdoor Scores'!H:H,MATCH($A280,'[1]Glassdoor Scores'!$A:$A,0))</f>
        <v>0.7</v>
      </c>
      <c r="BH280" t="e">
        <f>BA280&lt;#REF!</f>
        <v>#REF!</v>
      </c>
      <c r="BI280" t="e">
        <f>BB280&gt;#REF!</f>
        <v>#REF!</v>
      </c>
      <c r="BJ280" t="e">
        <f>BC280&gt;#REF!</f>
        <v>#REF!</v>
      </c>
      <c r="BK280" t="e">
        <f>BD280&gt;#REF!</f>
        <v>#REF!</v>
      </c>
      <c r="BL280" t="e">
        <f>BE280&gt;#REF!</f>
        <v>#REF!</v>
      </c>
      <c r="BM280" t="e">
        <f>BF280&gt;#REF!</f>
        <v>#REF!</v>
      </c>
      <c r="BN280" t="s">
        <v>175</v>
      </c>
      <c r="BO280" s="1" t="s">
        <v>3750</v>
      </c>
      <c r="BP280">
        <v>3</v>
      </c>
      <c r="BQ280">
        <v>3</v>
      </c>
      <c r="BR280" s="1" t="s">
        <v>3751</v>
      </c>
      <c r="BS280" t="s">
        <v>1386</v>
      </c>
      <c r="BT280" s="1" t="s">
        <v>3752</v>
      </c>
      <c r="BU280" s="1">
        <v>450</v>
      </c>
      <c r="BV280" s="6">
        <v>0.45</v>
      </c>
      <c r="BW280" s="6">
        <v>0.45</v>
      </c>
      <c r="BX280" s="6">
        <v>0.1</v>
      </c>
      <c r="BY280" s="6">
        <v>0</v>
      </c>
      <c r="BZ280" s="1" t="s">
        <v>3753</v>
      </c>
      <c r="CA280" s="1" t="s">
        <v>3754</v>
      </c>
      <c r="CB280" s="1"/>
      <c r="CC280" s="1"/>
      <c r="CD280" s="1"/>
      <c r="CE280" s="1"/>
      <c r="CF280" s="1"/>
      <c r="CG280" s="1"/>
      <c r="CH280" s="1"/>
      <c r="CI280" s="1"/>
      <c r="CJ280" s="1"/>
      <c r="CK280" s="1"/>
      <c r="CL280" s="1"/>
      <c r="CM280" s="1"/>
      <c r="CN280" s="1"/>
      <c r="CO280" s="1"/>
      <c r="CP280" s="1"/>
      <c r="CQ280" s="17" t="e">
        <f>SUMIFS([1]Rubric!Y:Y,[1]Rubric!V:V,BN280,[1]Rubric!W:W,P280)</f>
        <v>#VALUE!</v>
      </c>
      <c r="CR280" s="5" t="e">
        <f>INDEX([1]Rubric!D:D,MATCH(BP280,[1]Rubric!#REF!,0))</f>
        <v>#REF!</v>
      </c>
      <c r="CS280" s="5" t="e">
        <f>INDEX([1]Rubric!E:E,MATCH(Q280,[1]Rubric!#REF!,0))</f>
        <v>#REF!</v>
      </c>
      <c r="CT280" s="18" t="e">
        <f>SUM(CQ280:CS280)*[1]Rubric!$A$3</f>
        <v>#VALUE!</v>
      </c>
    </row>
    <row r="281" spans="1:98" ht="409.5" x14ac:dyDescent="0.25">
      <c r="A281">
        <v>280</v>
      </c>
      <c r="B281" t="s">
        <v>149</v>
      </c>
      <c r="C281" t="str">
        <f t="shared" si="23"/>
        <v>280 - Workday</v>
      </c>
      <c r="D281">
        <v>0</v>
      </c>
      <c r="E281" t="s">
        <v>3755</v>
      </c>
      <c r="F281" s="1" t="s">
        <v>3756</v>
      </c>
      <c r="G281" s="1" t="str">
        <f>IFERROR(INDEX([1]Apollo!$C$2:$R$2344,MATCH($C281,[1]Apollo!$B$2:$B$2344,0),MATCH(G$1,[1]Apollo!$C$1:$R$1,0)),"")</f>
        <v/>
      </c>
      <c r="H281" s="1" t="s">
        <v>3757</v>
      </c>
      <c r="I281" s="1" t="str">
        <f>IFERROR(INDEX([1]Apollo!$C$2:$R$2344,MATCH($C281,[1]Apollo!$B$2:$B$2344,0),MATCH(I$1,[1]Apollo!$C$1:$R$1,0)),"")</f>
        <v/>
      </c>
      <c r="J281" t="s">
        <v>3758</v>
      </c>
      <c r="K281" s="1" t="str">
        <f>IFERROR(INDEX([1]Apollo!$C$2:$R$2344,MATCH($C281,[1]Apollo!$B$2:$B$2344,0),MATCH(K$1,[1]Apollo!$C$1:$R$1,0)),"")</f>
        <v/>
      </c>
      <c r="L281" s="1" t="str">
        <f>IFERROR(INDEX([1]Apollo!$C$2:$R$2344,MATCH($C281,[1]Apollo!$B$2:$B$2344,0),MATCH(L$1,[1]Apollo!$C$1:$R$1,0)),"")</f>
        <v/>
      </c>
      <c r="M281" s="1" t="s">
        <v>3759</v>
      </c>
      <c r="N281" s="1" t="s">
        <v>3760</v>
      </c>
      <c r="O281" s="1" t="str">
        <f>IFERROR(INDEX([1]Apollo!$C$2:$R$2344,MATCH($C281,[1]Apollo!$B$2:$B$2344,0),MATCH(O$1,[1]Apollo!$C$1:$R$1,0)),"")</f>
        <v/>
      </c>
      <c r="P281" s="1">
        <v>3</v>
      </c>
      <c r="Q281" s="1">
        <v>4</v>
      </c>
      <c r="R281" s="12">
        <v>10296</v>
      </c>
      <c r="S281" s="12">
        <v>8899</v>
      </c>
      <c r="T281" s="13">
        <v>38412</v>
      </c>
      <c r="U281" t="s">
        <v>99</v>
      </c>
      <c r="V281" s="1" t="str">
        <f>IFERROR(INDEX([1]Apollo!$C$2:$R$2344,MATCH($C281,[1]Apollo!$B$2:$B$2344,0),MATCH(V$1,[1]Apollo!$C$1:$R$1,0)),"")</f>
        <v/>
      </c>
      <c r="W281" t="s">
        <v>100</v>
      </c>
      <c r="X281" s="1" t="str">
        <f>IFERROR(INDEX([1]Apollo!$C$2:$R$2344,MATCH($C281,[1]Apollo!$B$2:$B$2344,0),MATCH(X$1,[1]Apollo!$C$1:$R$1,0)),"")</f>
        <v/>
      </c>
      <c r="Y281" s="1" t="str">
        <f>IFERROR(INDEX([1]Apollo!$C$2:$R$2344,MATCH($C281,[1]Apollo!$B$2:$B$2344,0),MATCH(Y$1,[1]Apollo!$C$1:$R$1,0)),"")</f>
        <v/>
      </c>
      <c r="Z281" s="1" t="str">
        <f>IFERROR(INDEX([1]Apollo!$C$2:$R$2344,MATCH($C281,[1]Apollo!$B$2:$B$2344,0),MATCH(Z$1,[1]Apollo!$C$1:$R$1,0)),"")</f>
        <v/>
      </c>
      <c r="AA281" s="1" t="str">
        <f>IFERROR(INDEX([1]Apollo!$C$2:$R$2344,MATCH($C281,[1]Apollo!$B$2:$B$2344,0),MATCH(AA$1,[1]Apollo!$C$1:$R$1,0)),"")</f>
        <v/>
      </c>
      <c r="AB281" s="1" t="str">
        <f>IFERROR(INDEX([1]Apollo!$C$2:$R$2344,MATCH($C281,[1]Apollo!$B$2:$B$2344,0),MATCH(AB$1,[1]Apollo!$C$1:$R$1,0)),"")</f>
        <v/>
      </c>
      <c r="AC281" t="s">
        <v>3761</v>
      </c>
      <c r="AD281" s="1" t="str">
        <f>IFERROR(INDEX([1]Apollo!$C$2:$R$2344,MATCH($C281,[1]Apollo!$B$2:$B$2344,0),MATCH(AD$1,[1]Apollo!$C$1:$R$1,0)),"")</f>
        <v/>
      </c>
      <c r="AE281" s="14" t="s">
        <v>3762</v>
      </c>
      <c r="AF281" s="1"/>
      <c r="AG281" s="1" t="s">
        <v>169</v>
      </c>
      <c r="AH281" s="1"/>
      <c r="AI281" s="1"/>
      <c r="AJ281" s="14" t="s">
        <v>3763</v>
      </c>
      <c r="AK281" s="1" t="s">
        <v>149</v>
      </c>
      <c r="AL281" s="1" t="s">
        <v>192</v>
      </c>
      <c r="AM281" s="1" t="s">
        <v>151</v>
      </c>
      <c r="AN281" s="1" t="s">
        <v>106</v>
      </c>
      <c r="AO281" s="1" t="s">
        <v>152</v>
      </c>
      <c r="AP281" s="1" t="s">
        <v>219</v>
      </c>
      <c r="AQ281" s="1" t="e">
        <f>AE281=#REF!</f>
        <v>#REF!</v>
      </c>
      <c r="AR281" t="s">
        <v>3764</v>
      </c>
      <c r="AS281" s="1" t="str">
        <f>IFERROR(INDEX([1]Apollo!$C$2:$R$2344,MATCH($C281,[1]Apollo!$B$2:$B$2344,0),MATCH(AS$1,[1]Apollo!$C$1:$R$1,0)),"")</f>
        <v/>
      </c>
      <c r="AT281" s="1"/>
      <c r="AU281" s="1"/>
      <c r="AV281" t="s">
        <v>137</v>
      </c>
      <c r="AW281" s="1" t="str">
        <f>IFERROR(INDEX([1]Apollo!$C$2:$R$2344,MATCH($C281,[1]Apollo!$B$2:$B$2344,0),MATCH(AW$1,[1]Apollo!$C$1:$R$1,0)),"")</f>
        <v/>
      </c>
      <c r="AX281" s="1"/>
      <c r="AY281" t="s">
        <v>113</v>
      </c>
      <c r="AZ281" t="s">
        <v>138</v>
      </c>
      <c r="BA281" s="4">
        <f>INDEX('[1]Glassdoor Scores'!C:C,MATCH($A281,'[1]Glassdoor Scores'!$A:$A,0))</f>
        <v>3.7</v>
      </c>
      <c r="BB281" t="str">
        <f>INDEX('[1]Glassdoor Scores'!B:B,MATCH($A281,'[1]Glassdoor Scores'!$A:$A,0))</f>
        <v>Paycor</v>
      </c>
      <c r="BC281">
        <f>INDEX('[1]Glassdoor Scores'!D:D,MATCH($A281,'[1]Glassdoor Scores'!$A:$A,0))</f>
        <v>1800</v>
      </c>
      <c r="BD281">
        <f>INDEX('[1]Glassdoor Scores'!E:E,MATCH($A281,'[1]Glassdoor Scores'!$A:$A,0))</f>
        <v>3.7</v>
      </c>
      <c r="BE281">
        <f>INDEX('[1]Glassdoor Scores'!F:F,MATCH($A281,'[1]Glassdoor Scores'!$A:$A,0))</f>
        <v>3.3</v>
      </c>
      <c r="BF281" s="5">
        <f>INDEX('[1]Glassdoor Scores'!G:G,MATCH($A281,'[1]Glassdoor Scores'!$A:$A,0))</f>
        <v>3.7</v>
      </c>
      <c r="BG281" s="5">
        <f>INDEX('[1]Glassdoor Scores'!H:H,MATCH($A281,'[1]Glassdoor Scores'!$A:$A,0))</f>
        <v>0.71</v>
      </c>
      <c r="BH281" t="e">
        <f>BA281&lt;#REF!</f>
        <v>#REF!</v>
      </c>
      <c r="BI281" t="e">
        <f>BB281&gt;#REF!</f>
        <v>#REF!</v>
      </c>
      <c r="BJ281" t="e">
        <f>BC281&gt;#REF!</f>
        <v>#REF!</v>
      </c>
      <c r="BK281" t="e">
        <f>BD281&gt;#REF!</f>
        <v>#REF!</v>
      </c>
      <c r="BL281" t="e">
        <f>BE281&gt;#REF!</f>
        <v>#REF!</v>
      </c>
      <c r="BM281" t="e">
        <f>BF281&gt;#REF!</f>
        <v>#REF!</v>
      </c>
      <c r="BN281" t="s">
        <v>175</v>
      </c>
      <c r="BO281" s="1" t="s">
        <v>3765</v>
      </c>
      <c r="BP281">
        <v>3</v>
      </c>
      <c r="BQ281">
        <v>2.5</v>
      </c>
      <c r="BR281" s="1" t="s">
        <v>3766</v>
      </c>
      <c r="BS281" t="s">
        <v>3767</v>
      </c>
      <c r="BT281" s="1" t="s">
        <v>3768</v>
      </c>
      <c r="BU281" s="1">
        <v>600</v>
      </c>
      <c r="BV281" s="6">
        <v>0.15</v>
      </c>
      <c r="BW281" s="6">
        <v>0.75</v>
      </c>
      <c r="BX281" s="6">
        <v>0.05</v>
      </c>
      <c r="BY281" s="6">
        <v>0.05</v>
      </c>
      <c r="BZ281" s="1" t="s">
        <v>3769</v>
      </c>
      <c r="CA281" s="1" t="s">
        <v>3770</v>
      </c>
      <c r="CB281" s="1"/>
      <c r="CC281" s="1"/>
      <c r="CD281" s="1"/>
      <c r="CE281" s="1"/>
      <c r="CF281" s="1"/>
      <c r="CG281" s="1"/>
      <c r="CH281" s="1"/>
      <c r="CI281" s="1"/>
      <c r="CJ281" s="1"/>
      <c r="CK281" s="1"/>
      <c r="CL281" s="1"/>
      <c r="CM281" s="1"/>
      <c r="CN281" s="1"/>
      <c r="CO281" s="1"/>
      <c r="CP281" s="1"/>
      <c r="CQ281" s="17" t="e">
        <f>SUMIFS([1]Rubric!Y:Y,[1]Rubric!V:V,BN281,[1]Rubric!W:W,P281)</f>
        <v>#VALUE!</v>
      </c>
      <c r="CR281" s="5" t="e">
        <f>INDEX([1]Rubric!D:D,MATCH(BP281,[1]Rubric!#REF!,0))</f>
        <v>#REF!</v>
      </c>
      <c r="CS281" s="5" t="e">
        <f>INDEX([1]Rubric!E:E,MATCH(Q281,[1]Rubric!#REF!,0))</f>
        <v>#REF!</v>
      </c>
      <c r="CT281" s="18" t="e">
        <f>SUM(CQ281:CS281)*[1]Rubric!$A$3</f>
        <v>#VALUE!</v>
      </c>
    </row>
    <row r="282" spans="1:98" ht="409.5" x14ac:dyDescent="0.25">
      <c r="A282">
        <v>281</v>
      </c>
      <c r="B282" s="21" t="s">
        <v>3771</v>
      </c>
      <c r="C282" t="str">
        <f t="shared" si="23"/>
        <v>281 - Wrike</v>
      </c>
      <c r="D282">
        <v>0</v>
      </c>
      <c r="E282" t="s">
        <v>3772</v>
      </c>
      <c r="F282" s="1" t="s">
        <v>3773</v>
      </c>
      <c r="G282" s="1" t="str">
        <f>IFERROR(INDEX([1]Apollo!$C$2:$R$2344,MATCH($C282,[1]Apollo!$B$2:$B$2344,0),MATCH(G$1,[1]Apollo!$C$1:$R$1,0)),"")</f>
        <v/>
      </c>
      <c r="H282" s="1" t="s">
        <v>3774</v>
      </c>
      <c r="I282" s="1" t="str">
        <f>IFERROR(INDEX([1]Apollo!$C$2:$R$2344,MATCH($C282,[1]Apollo!$B$2:$B$2344,0),MATCH(I$1,[1]Apollo!$C$1:$R$1,0)),"")</f>
        <v/>
      </c>
      <c r="J282" t="s">
        <v>1046</v>
      </c>
      <c r="K282" s="1" t="str">
        <f>IFERROR(INDEX([1]Apollo!$C$2:$R$2344,MATCH($C282,[1]Apollo!$B$2:$B$2344,0),MATCH(K$1,[1]Apollo!$C$1:$R$1,0)),"")</f>
        <v/>
      </c>
      <c r="L282" s="1" t="str">
        <f>IFERROR(INDEX([1]Apollo!$C$2:$R$2344,MATCH($C282,[1]Apollo!$B$2:$B$2344,0),MATCH(L$1,[1]Apollo!$C$1:$R$1,0)),"")</f>
        <v/>
      </c>
      <c r="M282" s="1" t="s">
        <v>3775</v>
      </c>
      <c r="N282" s="1" t="s">
        <v>3776</v>
      </c>
      <c r="O282" s="1" t="str">
        <f>IFERROR(INDEX([1]Apollo!$C$2:$R$2344,MATCH($C282,[1]Apollo!$B$2:$B$2344,0),MATCH(O$1,[1]Apollo!$C$1:$R$1,0)),"")</f>
        <v/>
      </c>
      <c r="P282" s="1">
        <v>3</v>
      </c>
      <c r="Q282" s="1">
        <v>4</v>
      </c>
      <c r="R282" s="12">
        <v>113423</v>
      </c>
      <c r="S282" s="12">
        <v>105725</v>
      </c>
      <c r="T282" s="13">
        <v>38718</v>
      </c>
      <c r="U282" t="s">
        <v>188</v>
      </c>
      <c r="V282" s="1" t="str">
        <f>IFERROR(INDEX([1]Apollo!$C$2:$R$2344,MATCH($C282,[1]Apollo!$B$2:$B$2344,0),MATCH(V$1,[1]Apollo!$C$1:$R$1,0)),"")</f>
        <v/>
      </c>
      <c r="W282" t="s">
        <v>165</v>
      </c>
      <c r="X282" s="1" t="str">
        <f>IFERROR(INDEX([1]Apollo!$C$2:$R$2344,MATCH($C282,[1]Apollo!$B$2:$B$2344,0),MATCH(X$1,[1]Apollo!$C$1:$R$1,0)),"")</f>
        <v/>
      </c>
      <c r="Y282" s="1" t="str">
        <f>IFERROR(INDEX([1]Apollo!$C$2:$R$2344,MATCH($C282,[1]Apollo!$B$2:$B$2344,0),MATCH(Y$1,[1]Apollo!$C$1:$R$1,0)),"")</f>
        <v/>
      </c>
      <c r="Z282" s="1" t="str">
        <f>IFERROR(INDEX([1]Apollo!$C$2:$R$2344,MATCH($C282,[1]Apollo!$B$2:$B$2344,0),MATCH(Z$1,[1]Apollo!$C$1:$R$1,0)),"")</f>
        <v/>
      </c>
      <c r="AA282" s="1" t="str">
        <f>IFERROR(INDEX([1]Apollo!$C$2:$R$2344,MATCH($C282,[1]Apollo!$B$2:$B$2344,0),MATCH(AA$1,[1]Apollo!$C$1:$R$1,0)),"")</f>
        <v/>
      </c>
      <c r="AB282" s="1" t="str">
        <f>IFERROR(INDEX([1]Apollo!$C$2:$R$2344,MATCH($C282,[1]Apollo!$B$2:$B$2344,0),MATCH(AB$1,[1]Apollo!$C$1:$R$1,0)),"")</f>
        <v/>
      </c>
      <c r="AC282" t="s">
        <v>3777</v>
      </c>
      <c r="AD282" s="1" t="str">
        <f>IFERROR(INDEX([1]Apollo!$C$2:$R$2344,MATCH($C282,[1]Apollo!$B$2:$B$2344,0),MATCH(AD$1,[1]Apollo!$C$1:$R$1,0)),"")</f>
        <v/>
      </c>
      <c r="AE282" s="14" t="s">
        <v>3778</v>
      </c>
      <c r="AF282" s="1"/>
      <c r="AG282" s="1" t="s">
        <v>169</v>
      </c>
      <c r="AH282" s="1"/>
      <c r="AI282" s="1"/>
      <c r="AJ282" s="14" t="s">
        <v>3779</v>
      </c>
      <c r="AK282" s="1" t="s">
        <v>311</v>
      </c>
      <c r="AL282" s="1" t="s">
        <v>106</v>
      </c>
      <c r="AM282" s="1" t="s">
        <v>2702</v>
      </c>
      <c r="AN282" s="1" t="s">
        <v>360</v>
      </c>
      <c r="AO282" s="1" t="s">
        <v>245</v>
      </c>
      <c r="AP282" s="1" t="s">
        <v>1522</v>
      </c>
      <c r="AQ282" s="1" t="e">
        <f>AE282=#REF!</f>
        <v>#REF!</v>
      </c>
      <c r="AR282" t="s">
        <v>3780</v>
      </c>
      <c r="AS282" s="1" t="str">
        <f>IFERROR(INDEX([1]Apollo!$C$2:$R$2344,MATCH($C282,[1]Apollo!$B$2:$B$2344,0),MATCH(AS$1,[1]Apollo!$C$1:$R$1,0)),"")</f>
        <v/>
      </c>
      <c r="AT282" s="1"/>
      <c r="AU282" s="1"/>
      <c r="AV282" t="s">
        <v>174</v>
      </c>
      <c r="AW282" s="1">
        <v>1200</v>
      </c>
      <c r="AX282" s="1"/>
      <c r="AY282" t="s">
        <v>114</v>
      </c>
      <c r="AZ282" t="s">
        <v>114</v>
      </c>
      <c r="BA282" s="23">
        <f>INDEX('[1]Glassdoor Scores'!C:C,MATCH($A282,'[1]Glassdoor Scores'!$A:$A,0))</f>
        <v>3.9</v>
      </c>
      <c r="BB282" t="str">
        <f>INDEX('[1]Glassdoor Scores'!B:B,MATCH($A282,'[1]Glassdoor Scores'!$A:$A,0))</f>
        <v>Webtoon Entertainment</v>
      </c>
      <c r="BC282">
        <f>INDEX('[1]Glassdoor Scores'!D:D,MATCH($A282,'[1]Glassdoor Scores'!$A:$A,0))</f>
        <v>140</v>
      </c>
      <c r="BD282">
        <f>INDEX('[1]Glassdoor Scores'!E:E,MATCH($A282,'[1]Glassdoor Scores'!$A:$A,0))</f>
        <v>3.5</v>
      </c>
      <c r="BE282">
        <f>INDEX('[1]Glassdoor Scores'!F:F,MATCH($A282,'[1]Glassdoor Scores'!$A:$A,0))</f>
        <v>3.6</v>
      </c>
      <c r="BF282" s="17">
        <f>INDEX('[1]Glassdoor Scores'!G:G,MATCH($A282,'[1]Glassdoor Scores'!$A:$A,0))</f>
        <v>4</v>
      </c>
      <c r="BG282" s="17">
        <f>INDEX('[1]Glassdoor Scores'!H:H,MATCH($A282,'[1]Glassdoor Scores'!$A:$A,0))</f>
        <v>0.82</v>
      </c>
      <c r="BH282" t="e">
        <f>BA282&lt;#REF!</f>
        <v>#REF!</v>
      </c>
      <c r="BI282" t="e">
        <f>BB282&gt;#REF!</f>
        <v>#REF!</v>
      </c>
      <c r="BJ282" t="e">
        <f>BC282&gt;#REF!</f>
        <v>#REF!</v>
      </c>
      <c r="BK282" t="e">
        <f>BD282&gt;#REF!</f>
        <v>#REF!</v>
      </c>
      <c r="BL282" t="e">
        <f>BE282&gt;#REF!</f>
        <v>#REF!</v>
      </c>
      <c r="BM282" t="e">
        <f>BF282&gt;#REF!</f>
        <v>#REF!</v>
      </c>
      <c r="BN282" t="s">
        <v>175</v>
      </c>
      <c r="BO282" s="1" t="s">
        <v>3781</v>
      </c>
      <c r="BP282">
        <v>3</v>
      </c>
      <c r="BQ282">
        <v>3</v>
      </c>
      <c r="BR282" s="1" t="s">
        <v>3782</v>
      </c>
      <c r="BS282" t="s">
        <v>3783</v>
      </c>
      <c r="BT282" s="1" t="s">
        <v>3784</v>
      </c>
      <c r="BU282" s="1">
        <v>140</v>
      </c>
      <c r="BV282" s="31">
        <v>0.4</v>
      </c>
      <c r="BW282" s="31">
        <v>0.5</v>
      </c>
      <c r="BX282" s="31">
        <v>0.1</v>
      </c>
      <c r="BY282" s="31">
        <v>0</v>
      </c>
      <c r="BZ282" s="1" t="s">
        <v>3785</v>
      </c>
      <c r="CA282" s="1" t="s">
        <v>3786</v>
      </c>
      <c r="CB282" s="1"/>
      <c r="CC282" s="1"/>
      <c r="CD282" s="1"/>
      <c r="CE282" s="1"/>
      <c r="CF282" s="1"/>
      <c r="CG282" s="1"/>
      <c r="CH282" s="1"/>
      <c r="CI282" s="1"/>
      <c r="CJ282" s="1"/>
      <c r="CK282" s="1"/>
      <c r="CL282" s="1"/>
      <c r="CM282" s="1"/>
      <c r="CN282" s="1"/>
      <c r="CO282" s="1"/>
      <c r="CP282" s="1"/>
      <c r="CQ282" s="17" t="e">
        <f>SUMIFS([1]Rubric!Y:Y,[1]Rubric!V:V,BN282,[1]Rubric!W:W,P282)</f>
        <v>#VALUE!</v>
      </c>
      <c r="CR282" s="17" t="e">
        <f>INDEX([1]Rubric!D:D,MATCH(BP282,[1]Rubric!#REF!,0))</f>
        <v>#REF!</v>
      </c>
      <c r="CS282" s="17" t="e">
        <f>INDEX([1]Rubric!E:E,MATCH(Q282,[1]Rubric!#REF!,0))</f>
        <v>#REF!</v>
      </c>
      <c r="CT282" s="18" t="e">
        <f>SUM(CQ282:CS282)*[1]Rubric!$A$3</f>
        <v>#VALUE!</v>
      </c>
    </row>
    <row r="283" spans="1:98" ht="409.5" x14ac:dyDescent="0.25">
      <c r="A283">
        <v>282</v>
      </c>
      <c r="B283" t="s">
        <v>3787</v>
      </c>
      <c r="C283" t="str">
        <f t="shared" si="23"/>
        <v>282 - LexisNexis Risk Solutions</v>
      </c>
      <c r="D283">
        <v>0</v>
      </c>
      <c r="E283" t="s">
        <v>3788</v>
      </c>
      <c r="F283" s="1" t="s">
        <v>3789</v>
      </c>
      <c r="G283" s="1" t="str">
        <f>IFERROR(INDEX([1]Apollo!$C$2:$R$2344,MATCH($C283,[1]Apollo!$B$2:$B$2344,0),MATCH(G$1,[1]Apollo!$C$1:$R$1,0)),"")</f>
        <v/>
      </c>
      <c r="H283" s="1"/>
      <c r="I283" s="1" t="str">
        <f>IFERROR(INDEX([1]Apollo!$C$2:$R$2344,MATCH($C283,[1]Apollo!$B$2:$B$2344,0),MATCH(I$1,[1]Apollo!$C$1:$R$1,0)),"")</f>
        <v/>
      </c>
      <c r="J283" t="s">
        <v>3790</v>
      </c>
      <c r="K283" s="1" t="str">
        <f>IFERROR(INDEX([1]Apollo!$C$2:$R$2344,MATCH($C283,[1]Apollo!$B$2:$B$2344,0),MATCH(K$1,[1]Apollo!$C$1:$R$1,0)),"")</f>
        <v/>
      </c>
      <c r="L283" s="1" t="str">
        <f>IFERROR(INDEX([1]Apollo!$C$2:$R$2344,MATCH($C283,[1]Apollo!$B$2:$B$2344,0),MATCH(L$1,[1]Apollo!$C$1:$R$1,0)),"")</f>
        <v/>
      </c>
      <c r="M283" s="1" t="s">
        <v>3791</v>
      </c>
      <c r="N283" s="1" t="s">
        <v>3792</v>
      </c>
      <c r="O283" s="1" t="str">
        <f>IFERROR(INDEX([1]Apollo!$C$2:$R$2344,MATCH($C283,[1]Apollo!$B$2:$B$2344,0),MATCH(O$1,[1]Apollo!$C$1:$R$1,0)),"")</f>
        <v/>
      </c>
      <c r="P283" s="1">
        <v>3.5</v>
      </c>
      <c r="Q283" s="1">
        <v>2</v>
      </c>
      <c r="R283" s="12">
        <v>116493</v>
      </c>
      <c r="S283" s="12">
        <v>108683</v>
      </c>
      <c r="T283" s="13">
        <v>36526</v>
      </c>
      <c r="U283" t="s">
        <v>188</v>
      </c>
      <c r="V283" s="1" t="str">
        <f>IFERROR(INDEX([1]Apollo!$C$2:$R$2344,MATCH($C283,[1]Apollo!$B$2:$B$2344,0),MATCH(V$1,[1]Apollo!$C$1:$R$1,0)),"")</f>
        <v/>
      </c>
      <c r="W283" t="s">
        <v>100</v>
      </c>
      <c r="X283" s="1" t="str">
        <f>IFERROR(INDEX([1]Apollo!$C$2:$R$2344,MATCH($C283,[1]Apollo!$B$2:$B$2344,0),MATCH(X$1,[1]Apollo!$C$1:$R$1,0)),"")</f>
        <v/>
      </c>
      <c r="Y283" s="1" t="str">
        <f>IFERROR(INDEX([1]Apollo!$C$2:$R$2344,MATCH($C283,[1]Apollo!$B$2:$B$2344,0),MATCH(Y$1,[1]Apollo!$C$1:$R$1,0)),"")</f>
        <v/>
      </c>
      <c r="Z283" s="1" t="str">
        <f>IFERROR(INDEX([1]Apollo!$C$2:$R$2344,MATCH($C283,[1]Apollo!$B$2:$B$2344,0),MATCH(Z$1,[1]Apollo!$C$1:$R$1,0)),"")</f>
        <v/>
      </c>
      <c r="AA283" s="1" t="str">
        <f>IFERROR(INDEX([1]Apollo!$C$2:$R$2344,MATCH($C283,[1]Apollo!$B$2:$B$2344,0),MATCH(AA$1,[1]Apollo!$C$1:$R$1,0)),"")</f>
        <v/>
      </c>
      <c r="AB283" s="1" t="str">
        <f>IFERROR(INDEX([1]Apollo!$C$2:$R$2344,MATCH($C283,[1]Apollo!$B$2:$B$2344,0),MATCH(AB$1,[1]Apollo!$C$1:$R$1,0)),"")</f>
        <v/>
      </c>
      <c r="AC283" t="s">
        <v>3793</v>
      </c>
      <c r="AD283" s="1" t="str">
        <f>IFERROR(INDEX([1]Apollo!$C$2:$R$2344,MATCH($C283,[1]Apollo!$B$2:$B$2344,0),MATCH(AD$1,[1]Apollo!$C$1:$R$1,0)),"")</f>
        <v/>
      </c>
      <c r="AE283" s="14" t="s">
        <v>3794</v>
      </c>
      <c r="AF283" s="1"/>
      <c r="AG283" s="1" t="s">
        <v>169</v>
      </c>
      <c r="AH283" s="1"/>
      <c r="AI283" s="1"/>
      <c r="AJ283" s="14" t="s">
        <v>3795</v>
      </c>
      <c r="AK283" s="1" t="s">
        <v>149</v>
      </c>
      <c r="AL283" s="1" t="s">
        <v>192</v>
      </c>
      <c r="AM283" s="1" t="s">
        <v>151</v>
      </c>
      <c r="AN283" s="1" t="s">
        <v>106</v>
      </c>
      <c r="AO283" s="1" t="s">
        <v>279</v>
      </c>
      <c r="AP283" s="1" t="s">
        <v>219</v>
      </c>
      <c r="AQ283" s="1" t="e">
        <f>AE283=#REF!</f>
        <v>#REF!</v>
      </c>
      <c r="AR283" t="s">
        <v>3796</v>
      </c>
      <c r="AS283" s="1" t="str">
        <f>IFERROR(INDEX([1]Apollo!$C$2:$R$2344,MATCH($C283,[1]Apollo!$B$2:$B$2344,0),MATCH(AS$1,[1]Apollo!$C$1:$R$1,0)),"")</f>
        <v/>
      </c>
      <c r="AT283" s="1"/>
      <c r="AU283" s="1"/>
      <c r="AV283" t="s">
        <v>137</v>
      </c>
      <c r="AW283" s="1" t="str">
        <f>IFERROR(INDEX([1]Apollo!$C$2:$R$2344,MATCH($C283,[1]Apollo!$B$2:$B$2344,0),MATCH(AW$1,[1]Apollo!$C$1:$R$1,0)),"")</f>
        <v/>
      </c>
      <c r="AX283" s="1"/>
      <c r="AY283" t="s">
        <v>113</v>
      </c>
      <c r="AZ283" t="s">
        <v>113</v>
      </c>
      <c r="BA283" s="4">
        <f>INDEX('[1]Glassdoor Scores'!C:C,MATCH($A283,'[1]Glassdoor Scores'!$A:$A,0))</f>
        <v>4</v>
      </c>
      <c r="BB283" t="str">
        <f>INDEX('[1]Glassdoor Scores'!B:B,MATCH($A283,'[1]Glassdoor Scores'!$A:$A,0))</f>
        <v>Malwarebytes</v>
      </c>
      <c r="BC283">
        <f>INDEX('[1]Glassdoor Scores'!D:D,MATCH($A283,'[1]Glassdoor Scores'!$A:$A,0))</f>
        <v>480</v>
      </c>
      <c r="BD283">
        <f>INDEX('[1]Glassdoor Scores'!E:E,MATCH($A283,'[1]Glassdoor Scores'!$A:$A,0))</f>
        <v>4.0999999999999996</v>
      </c>
      <c r="BE283">
        <f>INDEX('[1]Glassdoor Scores'!F:F,MATCH($A283,'[1]Glassdoor Scores'!$A:$A,0))</f>
        <v>3.7</v>
      </c>
      <c r="BF283" s="5">
        <f>INDEX('[1]Glassdoor Scores'!G:G,MATCH($A283,'[1]Glassdoor Scores'!$A:$A,0))</f>
        <v>4.0999999999999996</v>
      </c>
      <c r="BG283" s="5">
        <f>INDEX('[1]Glassdoor Scores'!H:H,MATCH($A283,'[1]Glassdoor Scores'!$A:$A,0))</f>
        <v>0.85</v>
      </c>
      <c r="BH283" t="e">
        <f>BA283&lt;#REF!</f>
        <v>#REF!</v>
      </c>
      <c r="BI283" t="e">
        <f>BB283&gt;#REF!</f>
        <v>#REF!</v>
      </c>
      <c r="BJ283" t="e">
        <f>BC283&gt;#REF!</f>
        <v>#REF!</v>
      </c>
      <c r="BK283" t="e">
        <f>BD283&gt;#REF!</f>
        <v>#REF!</v>
      </c>
      <c r="BL283" t="e">
        <f>BE283&gt;#REF!</f>
        <v>#REF!</v>
      </c>
      <c r="BM283" t="e">
        <f>BF283&gt;#REF!</f>
        <v>#REF!</v>
      </c>
      <c r="BN283" t="s">
        <v>175</v>
      </c>
      <c r="BO283" s="1" t="s">
        <v>3797</v>
      </c>
      <c r="BP283">
        <v>3</v>
      </c>
      <c r="BQ283">
        <v>3</v>
      </c>
      <c r="BR283" s="1" t="s">
        <v>3798</v>
      </c>
      <c r="BS283" t="s">
        <v>3799</v>
      </c>
      <c r="BT283" s="1" t="s">
        <v>3800</v>
      </c>
      <c r="BU283" s="1">
        <v>380</v>
      </c>
      <c r="BV283" s="6">
        <v>0.3</v>
      </c>
      <c r="BW283" s="6">
        <v>0.6</v>
      </c>
      <c r="BX283" s="6">
        <v>0.1</v>
      </c>
      <c r="BY283" s="6">
        <v>0</v>
      </c>
      <c r="BZ283" s="1" t="s">
        <v>3801</v>
      </c>
      <c r="CA283" s="1" t="s">
        <v>3802</v>
      </c>
      <c r="CB283" s="1"/>
      <c r="CC283" s="1"/>
      <c r="CD283" s="1"/>
      <c r="CE283" s="1"/>
      <c r="CF283" s="1"/>
      <c r="CG283" s="1"/>
      <c r="CH283" s="1"/>
      <c r="CI283" s="1"/>
      <c r="CJ283" s="1"/>
      <c r="CK283" s="1"/>
      <c r="CL283" s="1"/>
      <c r="CM283" s="1"/>
      <c r="CN283" s="1"/>
      <c r="CO283" s="1"/>
      <c r="CP283" s="1"/>
      <c r="CQ283" s="17" t="e">
        <f>SUMIFS([1]Rubric!Y:Y,[1]Rubric!V:V,BN283,[1]Rubric!W:W,P283)</f>
        <v>#VALUE!</v>
      </c>
      <c r="CR283" s="5" t="e">
        <f>INDEX([1]Rubric!D:D,MATCH(BP283,[1]Rubric!#REF!,0))</f>
        <v>#REF!</v>
      </c>
      <c r="CS283" s="5" t="e">
        <f>INDEX([1]Rubric!E:E,MATCH(Q283,[1]Rubric!#REF!,0))</f>
        <v>#REF!</v>
      </c>
      <c r="CT283" s="18" t="e">
        <f>SUM(CQ283:CS283)*[1]Rubric!$A$3</f>
        <v>#VALUE!</v>
      </c>
    </row>
    <row r="284" spans="1:98" ht="409.5" x14ac:dyDescent="0.25">
      <c r="A284">
        <v>283</v>
      </c>
      <c r="B284" t="s">
        <v>3803</v>
      </c>
      <c r="C284" t="str">
        <f t="shared" si="23"/>
        <v>283 - Mastercard</v>
      </c>
      <c r="D284">
        <v>0</v>
      </c>
      <c r="E284" t="s">
        <v>3804</v>
      </c>
      <c r="F284" s="1" t="s">
        <v>3805</v>
      </c>
      <c r="G284" s="1" t="str">
        <f>IFERROR(INDEX([1]Apollo!$C$2:$R$2344,MATCH($C284,[1]Apollo!$B$2:$B$2344,0),MATCH(G$1,[1]Apollo!$C$1:$R$1,0)),"")</f>
        <v/>
      </c>
      <c r="H284" s="1"/>
      <c r="I284" s="1" t="str">
        <f>IFERROR(INDEX([1]Apollo!$C$2:$R$2344,MATCH($C284,[1]Apollo!$B$2:$B$2344,0),MATCH(I$1,[1]Apollo!$C$1:$R$1,0)),"")</f>
        <v/>
      </c>
      <c r="J284" t="s">
        <v>3806</v>
      </c>
      <c r="K284" s="1" t="str">
        <f>IFERROR(INDEX([1]Apollo!$C$2:$R$2344,MATCH($C284,[1]Apollo!$B$2:$B$2344,0),MATCH(K$1,[1]Apollo!$C$1:$R$1,0)),"")</f>
        <v/>
      </c>
      <c r="L284" s="1" t="str">
        <f>IFERROR(INDEX([1]Apollo!$C$2:$R$2344,MATCH($C284,[1]Apollo!$B$2:$B$2344,0),MATCH(L$1,[1]Apollo!$C$1:$R$1,0)),"")</f>
        <v/>
      </c>
      <c r="M284" s="1" t="s">
        <v>3807</v>
      </c>
      <c r="N284" s="1" t="s">
        <v>3808</v>
      </c>
      <c r="O284" s="1" t="str">
        <f>IFERROR(INDEX([1]Apollo!$C$2:$R$2344,MATCH($C284,[1]Apollo!$B$2:$B$2344,0),MATCH(O$1,[1]Apollo!$C$1:$R$1,0)),"")</f>
        <v/>
      </c>
      <c r="P284" s="1">
        <v>3.5</v>
      </c>
      <c r="Q284" s="1">
        <v>2</v>
      </c>
      <c r="R284" s="12">
        <v>10985</v>
      </c>
      <c r="S284" s="12">
        <v>9528</v>
      </c>
      <c r="T284" s="13">
        <v>24414</v>
      </c>
      <c r="U284" t="s">
        <v>99</v>
      </c>
      <c r="V284" s="1" t="str">
        <f>IFERROR(INDEX([1]Apollo!$C$2:$R$2344,MATCH($C284,[1]Apollo!$B$2:$B$2344,0),MATCH(V$1,[1]Apollo!$C$1:$R$1,0)),"")</f>
        <v/>
      </c>
      <c r="W284" t="s">
        <v>127</v>
      </c>
      <c r="X284" s="1" t="str">
        <f>IFERROR(INDEX([1]Apollo!$C$2:$R$2344,MATCH($C284,[1]Apollo!$B$2:$B$2344,0),MATCH(X$1,[1]Apollo!$C$1:$R$1,0)),"")</f>
        <v/>
      </c>
      <c r="Y284" s="1" t="str">
        <f>IFERROR(INDEX([1]Apollo!$C$2:$R$2344,MATCH($C284,[1]Apollo!$B$2:$B$2344,0),MATCH(Y$1,[1]Apollo!$C$1:$R$1,0)),"")</f>
        <v/>
      </c>
      <c r="Z284" s="1" t="str">
        <f>IFERROR(INDEX([1]Apollo!$C$2:$R$2344,MATCH($C284,[1]Apollo!$B$2:$B$2344,0),MATCH(Z$1,[1]Apollo!$C$1:$R$1,0)),"")</f>
        <v/>
      </c>
      <c r="AA284" s="1" t="str">
        <f>IFERROR(INDEX([1]Apollo!$C$2:$R$2344,MATCH($C284,[1]Apollo!$B$2:$B$2344,0),MATCH(AA$1,[1]Apollo!$C$1:$R$1,0)),"")</f>
        <v/>
      </c>
      <c r="AB284" s="1" t="str">
        <f>IFERROR(INDEX([1]Apollo!$C$2:$R$2344,MATCH($C284,[1]Apollo!$B$2:$B$2344,0),MATCH(AB$1,[1]Apollo!$C$1:$R$1,0)),"")</f>
        <v/>
      </c>
      <c r="AC284" t="s">
        <v>3809</v>
      </c>
      <c r="AD284" s="1" t="str">
        <f>IFERROR(INDEX([1]Apollo!$C$2:$R$2344,MATCH($C284,[1]Apollo!$B$2:$B$2344,0),MATCH(AD$1,[1]Apollo!$C$1:$R$1,0)),"")</f>
        <v/>
      </c>
      <c r="AE284" s="14" t="s">
        <v>3810</v>
      </c>
      <c r="AF284" s="1"/>
      <c r="AG284" s="1" t="s">
        <v>103</v>
      </c>
      <c r="AH284" s="1"/>
      <c r="AI284" s="1"/>
      <c r="AJ284" s="14" t="s">
        <v>3810</v>
      </c>
      <c r="AK284" s="1" t="s">
        <v>105</v>
      </c>
      <c r="AL284" s="1" t="s">
        <v>106</v>
      </c>
      <c r="AM284" s="1" t="s">
        <v>3811</v>
      </c>
      <c r="AN284" s="1" t="s">
        <v>360</v>
      </c>
      <c r="AO284" s="1" t="s">
        <v>3812</v>
      </c>
      <c r="AP284" s="1" t="s">
        <v>3813</v>
      </c>
      <c r="AQ284" s="1" t="e">
        <f>AE284=#REF!</f>
        <v>#REF!</v>
      </c>
      <c r="AR284" t="s">
        <v>3814</v>
      </c>
      <c r="AS284" s="1" t="str">
        <f>IFERROR(INDEX([1]Apollo!$C$2:$R$2344,MATCH($C284,[1]Apollo!$B$2:$B$2344,0),MATCH(AS$1,[1]Apollo!$C$1:$R$1,0)),"")</f>
        <v/>
      </c>
      <c r="AT284" s="1"/>
      <c r="AU284" s="1"/>
      <c r="AV284" t="s">
        <v>137</v>
      </c>
      <c r="AW284" s="1" t="str">
        <f>IFERROR(INDEX([1]Apollo!$C$2:$R$2344,MATCH($C284,[1]Apollo!$B$2:$B$2344,0),MATCH(AW$1,[1]Apollo!$C$1:$R$1,0)),"")</f>
        <v/>
      </c>
      <c r="AX284" s="1"/>
      <c r="AY284" t="s">
        <v>113</v>
      </c>
      <c r="AZ284" t="s">
        <v>113</v>
      </c>
      <c r="BA284" s="4">
        <f>INDEX('[1]Glassdoor Scores'!C:C,MATCH($A284,'[1]Glassdoor Scores'!$A:$A,0))</f>
        <v>3.4</v>
      </c>
      <c r="BB284" t="str">
        <f>INDEX('[1]Glassdoor Scores'!B:B,MATCH($A284,'[1]Glassdoor Scores'!$A:$A,0))</f>
        <v>insightsoftware</v>
      </c>
      <c r="BC284">
        <f>INDEX('[1]Glassdoor Scores'!D:D,MATCH($A284,'[1]Glassdoor Scores'!$A:$A,0))</f>
        <v>720</v>
      </c>
      <c r="BD284">
        <f>INDEX('[1]Glassdoor Scores'!E:E,MATCH($A284,'[1]Glassdoor Scores'!$A:$A,0))</f>
        <v>3.3</v>
      </c>
      <c r="BE284">
        <f>INDEX('[1]Glassdoor Scores'!F:F,MATCH($A284,'[1]Glassdoor Scores'!$A:$A,0))</f>
        <v>3</v>
      </c>
      <c r="BF284" s="5">
        <f>INDEX('[1]Glassdoor Scores'!G:G,MATCH($A284,'[1]Glassdoor Scores'!$A:$A,0))</f>
        <v>3.2</v>
      </c>
      <c r="BG284" s="5">
        <f>INDEX('[1]Glassdoor Scores'!H:H,MATCH($A284,'[1]Glassdoor Scores'!$A:$A,0))</f>
        <v>0.56000000000000005</v>
      </c>
      <c r="BH284" t="e">
        <f>BA284&lt;#REF!</f>
        <v>#REF!</v>
      </c>
      <c r="BI284" t="e">
        <f>BB284&gt;#REF!</f>
        <v>#REF!</v>
      </c>
      <c r="BJ284" t="e">
        <f>BC284&gt;#REF!</f>
        <v>#REF!</v>
      </c>
      <c r="BK284" t="e">
        <f>BD284&gt;#REF!</f>
        <v>#REF!</v>
      </c>
      <c r="BL284" t="e">
        <f>BE284&gt;#REF!</f>
        <v>#REF!</v>
      </c>
      <c r="BM284" t="e">
        <f>BF284&gt;#REF!</f>
        <v>#REF!</v>
      </c>
      <c r="BN284" t="s">
        <v>175</v>
      </c>
      <c r="BO284" s="1" t="s">
        <v>3815</v>
      </c>
      <c r="BP284">
        <v>3</v>
      </c>
      <c r="BQ284">
        <v>2</v>
      </c>
      <c r="BR284" s="1" t="s">
        <v>3816</v>
      </c>
      <c r="BS284" t="s">
        <v>3817</v>
      </c>
      <c r="BT284" s="1" t="s">
        <v>3818</v>
      </c>
      <c r="BU284" s="1">
        <v>900</v>
      </c>
      <c r="BV284" s="6">
        <v>0.1</v>
      </c>
      <c r="BW284" s="6">
        <v>0.8</v>
      </c>
      <c r="BX284" s="6">
        <v>7.0000000000000007E-2</v>
      </c>
      <c r="BY284" s="6">
        <v>0.03</v>
      </c>
      <c r="BZ284" s="1" t="s">
        <v>3819</v>
      </c>
      <c r="CA284" s="1" t="s">
        <v>3820</v>
      </c>
      <c r="CB284" s="1"/>
      <c r="CC284" s="1"/>
      <c r="CD284" s="1"/>
      <c r="CE284" s="1"/>
      <c r="CF284" s="1"/>
      <c r="CG284" s="1"/>
      <c r="CH284" s="1"/>
      <c r="CI284" s="1"/>
      <c r="CJ284" s="1"/>
      <c r="CK284" s="1"/>
      <c r="CL284" s="1"/>
      <c r="CM284" s="1"/>
      <c r="CN284" s="1"/>
      <c r="CO284" s="1"/>
      <c r="CP284" s="1"/>
      <c r="CQ284" s="17" t="e">
        <f>SUMIFS([1]Rubric!Y:Y,[1]Rubric!V:V,BN284,[1]Rubric!W:W,P284)</f>
        <v>#VALUE!</v>
      </c>
      <c r="CR284" s="5" t="e">
        <f>INDEX([1]Rubric!D:D,MATCH(BP284,[1]Rubric!#REF!,0))</f>
        <v>#REF!</v>
      </c>
      <c r="CS284" s="5" t="e">
        <f>INDEX([1]Rubric!E:E,MATCH(Q284,[1]Rubric!#REF!,0))</f>
        <v>#REF!</v>
      </c>
      <c r="CT284" s="18" t="e">
        <f>SUM(CQ284:CS284)*[1]Rubric!$A$3</f>
        <v>#VALUE!</v>
      </c>
    </row>
    <row r="285" spans="1:98" ht="409.5" x14ac:dyDescent="0.25">
      <c r="A285">
        <v>284</v>
      </c>
      <c r="B285" t="s">
        <v>3821</v>
      </c>
      <c r="C285" t="str">
        <f t="shared" si="23"/>
        <v>284 - Nasdaq</v>
      </c>
      <c r="D285">
        <v>0</v>
      </c>
      <c r="E285" t="s">
        <v>3822</v>
      </c>
      <c r="F285" s="1" t="s">
        <v>3823</v>
      </c>
      <c r="G285" s="1" t="str">
        <f>IFERROR(INDEX([1]Apollo!$C$2:$R$2344,MATCH($C285,[1]Apollo!$B$2:$B$2344,0),MATCH(G$1,[1]Apollo!$C$1:$R$1,0)),"")</f>
        <v/>
      </c>
      <c r="H285" s="1"/>
      <c r="I285" s="1" t="str">
        <f>IFERROR(INDEX([1]Apollo!$C$2:$R$2344,MATCH($C285,[1]Apollo!$B$2:$B$2344,0),MATCH(I$1,[1]Apollo!$C$1:$R$1,0)),"")</f>
        <v/>
      </c>
      <c r="J285" t="s">
        <v>565</v>
      </c>
      <c r="K285" s="1" t="str">
        <f>IFERROR(INDEX([1]Apollo!$C$2:$R$2344,MATCH($C285,[1]Apollo!$B$2:$B$2344,0),MATCH(K$1,[1]Apollo!$C$1:$R$1,0)),"")</f>
        <v/>
      </c>
      <c r="L285" s="1" t="str">
        <f>IFERROR(INDEX([1]Apollo!$C$2:$R$2344,MATCH($C285,[1]Apollo!$B$2:$B$2344,0),MATCH(L$1,[1]Apollo!$C$1:$R$1,0)),"")</f>
        <v/>
      </c>
      <c r="M285" s="1" t="s">
        <v>3824</v>
      </c>
      <c r="N285" s="1" t="s">
        <v>3825</v>
      </c>
      <c r="O285" s="1" t="str">
        <f>IFERROR(INDEX([1]Apollo!$C$2:$R$2344,MATCH($C285,[1]Apollo!$B$2:$B$2344,0),MATCH(O$1,[1]Apollo!$C$1:$R$1,0)),"")</f>
        <v/>
      </c>
      <c r="P285" s="1">
        <v>4</v>
      </c>
      <c r="Q285" s="1">
        <v>1</v>
      </c>
      <c r="R285" s="12">
        <v>262543</v>
      </c>
      <c r="S285" s="12">
        <v>248475</v>
      </c>
      <c r="T285" s="13">
        <v>37622</v>
      </c>
      <c r="U285" t="s">
        <v>188</v>
      </c>
      <c r="V285" s="1" t="str">
        <f>IFERROR(INDEX([1]Apollo!$C$2:$R$2344,MATCH($C285,[1]Apollo!$B$2:$B$2344,0),MATCH(V$1,[1]Apollo!$C$1:$R$1,0)),"")</f>
        <v/>
      </c>
      <c r="W285" t="s">
        <v>100</v>
      </c>
      <c r="X285" s="1" t="str">
        <f>IFERROR(INDEX([1]Apollo!$C$2:$R$2344,MATCH($C285,[1]Apollo!$B$2:$B$2344,0),MATCH(X$1,[1]Apollo!$C$1:$R$1,0)),"")</f>
        <v/>
      </c>
      <c r="Y285" s="1" t="str">
        <f>IFERROR(INDEX([1]Apollo!$C$2:$R$2344,MATCH($C285,[1]Apollo!$B$2:$B$2344,0),MATCH(Y$1,[1]Apollo!$C$1:$R$1,0)),"")</f>
        <v/>
      </c>
      <c r="Z285" s="1" t="str">
        <f>IFERROR(INDEX([1]Apollo!$C$2:$R$2344,MATCH($C285,[1]Apollo!$B$2:$B$2344,0),MATCH(Z$1,[1]Apollo!$C$1:$R$1,0)),"")</f>
        <v/>
      </c>
      <c r="AA285" s="1" t="str">
        <f>IFERROR(INDEX([1]Apollo!$C$2:$R$2344,MATCH($C285,[1]Apollo!$B$2:$B$2344,0),MATCH(AA$1,[1]Apollo!$C$1:$R$1,0)),"")</f>
        <v/>
      </c>
      <c r="AB285" s="1" t="str">
        <f>IFERROR(INDEX([1]Apollo!$C$2:$R$2344,MATCH($C285,[1]Apollo!$B$2:$B$2344,0),MATCH(AB$1,[1]Apollo!$C$1:$R$1,0)),"")</f>
        <v/>
      </c>
      <c r="AC285" t="s">
        <v>3826</v>
      </c>
      <c r="AD285" s="1" t="str">
        <f>IFERROR(INDEX([1]Apollo!$C$2:$R$2344,MATCH($C285,[1]Apollo!$B$2:$B$2344,0),MATCH(AD$1,[1]Apollo!$C$1:$R$1,0)),"")</f>
        <v/>
      </c>
      <c r="AE285" s="14" t="s">
        <v>3827</v>
      </c>
      <c r="AF285" s="1"/>
      <c r="AG285" s="1" t="s">
        <v>169</v>
      </c>
      <c r="AH285" s="1"/>
      <c r="AI285" s="1"/>
      <c r="AJ285" s="14" t="s">
        <v>3828</v>
      </c>
      <c r="AK285" s="1" t="s">
        <v>149</v>
      </c>
      <c r="AL285" s="1" t="s">
        <v>150</v>
      </c>
      <c r="AM285" s="1" t="s">
        <v>151</v>
      </c>
      <c r="AN285" s="1" t="s">
        <v>106</v>
      </c>
      <c r="AO285" s="1" t="s">
        <v>152</v>
      </c>
      <c r="AP285" s="1" t="s">
        <v>153</v>
      </c>
      <c r="AQ285" s="1" t="e">
        <f>AE285=#REF!</f>
        <v>#REF!</v>
      </c>
      <c r="AS285" s="1" t="str">
        <f>IFERROR(INDEX([1]Apollo!$C$2:$R$2344,MATCH($C285,[1]Apollo!$B$2:$B$2344,0),MATCH(AS$1,[1]Apollo!$C$1:$R$1,0)),"")</f>
        <v/>
      </c>
      <c r="AT285" s="1"/>
      <c r="AU285" s="1"/>
      <c r="AV285" t="s">
        <v>112</v>
      </c>
      <c r="AW285" s="1" t="str">
        <f>IFERROR(INDEX([1]Apollo!$C$2:$R$2344,MATCH($C285,[1]Apollo!$B$2:$B$2344,0),MATCH(AW$1,[1]Apollo!$C$1:$R$1,0)),"")</f>
        <v/>
      </c>
      <c r="AX285" s="1"/>
      <c r="AY285" t="s">
        <v>114</v>
      </c>
      <c r="AZ285" t="s">
        <v>113</v>
      </c>
      <c r="BA285" s="4">
        <f>INDEX('[1]Glassdoor Scores'!C:C,MATCH($A285,'[1]Glassdoor Scores'!$A:$A,0))</f>
        <v>3.6</v>
      </c>
      <c r="BB285" t="str">
        <f>INDEX('[1]Glassdoor Scores'!B:B,MATCH($A285,'[1]Glassdoor Scores'!$A:$A,0))</f>
        <v>BNY</v>
      </c>
      <c r="BC285">
        <f>INDEX('[1]Glassdoor Scores'!D:D,MATCH($A285,'[1]Glassdoor Scores'!$A:$A,0))</f>
        <v>12000</v>
      </c>
      <c r="BD285">
        <f>INDEX('[1]Glassdoor Scores'!E:E,MATCH($A285,'[1]Glassdoor Scores'!$A:$A,0))</f>
        <v>3.4</v>
      </c>
      <c r="BE285">
        <f>INDEX('[1]Glassdoor Scores'!F:F,MATCH($A285,'[1]Glassdoor Scores'!$A:$A,0))</f>
        <v>3.1</v>
      </c>
      <c r="BF285" s="5">
        <f>INDEX('[1]Glassdoor Scores'!G:G,MATCH($A285,'[1]Glassdoor Scores'!$A:$A,0))</f>
        <v>3.4</v>
      </c>
      <c r="BG285" s="5">
        <f>INDEX('[1]Glassdoor Scores'!H:H,MATCH($A285,'[1]Glassdoor Scores'!$A:$A,0))</f>
        <v>0.66</v>
      </c>
      <c r="BH285" t="e">
        <f>BA285&lt;#REF!</f>
        <v>#REF!</v>
      </c>
      <c r="BI285" t="e">
        <f>BB285&gt;#REF!</f>
        <v>#REF!</v>
      </c>
      <c r="BJ285" t="e">
        <f>BC285&gt;#REF!</f>
        <v>#REF!</v>
      </c>
      <c r="BK285" t="e">
        <f>BD285&gt;#REF!</f>
        <v>#REF!</v>
      </c>
      <c r="BL285" t="e">
        <f>BE285&gt;#REF!</f>
        <v>#REF!</v>
      </c>
      <c r="BM285" t="e">
        <f>BF285&gt;#REF!</f>
        <v>#REF!</v>
      </c>
      <c r="BN285" t="s">
        <v>175</v>
      </c>
      <c r="BO285" s="1" t="s">
        <v>3829</v>
      </c>
      <c r="BP285">
        <v>3</v>
      </c>
      <c r="BQ285">
        <v>2</v>
      </c>
      <c r="BR285" s="1" t="s">
        <v>3830</v>
      </c>
      <c r="BS285" t="s">
        <v>3831</v>
      </c>
      <c r="BT285" s="1" t="s">
        <v>3832</v>
      </c>
      <c r="BU285" s="1">
        <v>340</v>
      </c>
      <c r="BV285" s="6">
        <v>0.1</v>
      </c>
      <c r="BW285" s="6">
        <v>0.85</v>
      </c>
      <c r="BX285" s="6">
        <v>0.03</v>
      </c>
      <c r="BY285" s="6">
        <v>0.02</v>
      </c>
      <c r="BZ285" s="1" t="s">
        <v>3833</v>
      </c>
      <c r="CA285" s="1" t="s">
        <v>3834</v>
      </c>
      <c r="CB285" s="1"/>
      <c r="CC285" s="1"/>
      <c r="CD285" s="1"/>
      <c r="CE285" s="1"/>
      <c r="CF285" s="1"/>
      <c r="CG285" s="1"/>
      <c r="CH285" s="1"/>
      <c r="CI285" s="1"/>
      <c r="CJ285" s="1"/>
      <c r="CK285" s="1"/>
      <c r="CL285" s="1"/>
      <c r="CM285" s="1"/>
      <c r="CN285" s="1"/>
      <c r="CO285" s="1"/>
      <c r="CP285" s="1"/>
      <c r="CQ285" s="17" t="e">
        <f>SUMIFS([1]Rubric!Y:Y,[1]Rubric!V:V,BN285,[1]Rubric!W:W,P285)</f>
        <v>#VALUE!</v>
      </c>
      <c r="CR285" s="5" t="e">
        <f>INDEX([1]Rubric!D:D,MATCH(BP285,[1]Rubric!#REF!,0))</f>
        <v>#REF!</v>
      </c>
      <c r="CS285" s="5" t="e">
        <f>INDEX([1]Rubric!E:E,MATCH(Q285,[1]Rubric!#REF!,0))</f>
        <v>#REF!</v>
      </c>
      <c r="CT285" s="18" t="e">
        <f>SUM(CQ285:CS285)*[1]Rubric!$A$3</f>
        <v>#VALUE!</v>
      </c>
    </row>
    <row r="286" spans="1:98" ht="409.5" x14ac:dyDescent="0.25">
      <c r="A286">
        <v>285</v>
      </c>
      <c r="B286" s="21" t="s">
        <v>3835</v>
      </c>
      <c r="C286" t="str">
        <f t="shared" si="23"/>
        <v>285 - Outbrain</v>
      </c>
      <c r="D286">
        <v>0</v>
      </c>
      <c r="E286" t="s">
        <v>3836</v>
      </c>
      <c r="F286" s="1" t="s">
        <v>3837</v>
      </c>
      <c r="G286" s="1" t="str">
        <f>IFERROR(INDEX([1]Apollo!$C$2:$R$2344,MATCH($C286,[1]Apollo!$B$2:$B$2344,0),MATCH(G$1,[1]Apollo!$C$1:$R$1,0)),"")</f>
        <v/>
      </c>
      <c r="H286" s="1"/>
      <c r="I286" s="1" t="str">
        <f>IFERROR(INDEX([1]Apollo!$C$2:$R$2344,MATCH($C286,[1]Apollo!$B$2:$B$2344,0),MATCH(I$1,[1]Apollo!$C$1:$R$1,0)),"")</f>
        <v/>
      </c>
      <c r="J286" t="s">
        <v>565</v>
      </c>
      <c r="K286" s="1" t="str">
        <f>IFERROR(INDEX([1]Apollo!$C$2:$R$2344,MATCH($C286,[1]Apollo!$B$2:$B$2344,0),MATCH(K$1,[1]Apollo!$C$1:$R$1,0)),"")</f>
        <v/>
      </c>
      <c r="L286" s="1" t="str">
        <f>IFERROR(INDEX([1]Apollo!$C$2:$R$2344,MATCH($C286,[1]Apollo!$B$2:$B$2344,0),MATCH(L$1,[1]Apollo!$C$1:$R$1,0)),"")</f>
        <v/>
      </c>
      <c r="M286" s="1" t="s">
        <v>3838</v>
      </c>
      <c r="N286" s="1" t="s">
        <v>3839</v>
      </c>
      <c r="O286" s="1" t="str">
        <f>IFERROR(INDEX([1]Apollo!$C$2:$R$2344,MATCH($C286,[1]Apollo!$B$2:$B$2344,0),MATCH(O$1,[1]Apollo!$C$1:$R$1,0)),"")</f>
        <v/>
      </c>
      <c r="P286" s="1">
        <v>4</v>
      </c>
      <c r="Q286" s="1">
        <v>1</v>
      </c>
      <c r="R286" s="12">
        <v>12320</v>
      </c>
      <c r="S286" s="12">
        <v>10739</v>
      </c>
      <c r="T286" s="13">
        <v>38718</v>
      </c>
      <c r="U286" t="s">
        <v>188</v>
      </c>
      <c r="V286" s="1" t="str">
        <f>IFERROR(INDEX([1]Apollo!$C$2:$R$2344,MATCH($C286,[1]Apollo!$B$2:$B$2344,0),MATCH(V$1,[1]Apollo!$C$1:$R$1,0)),"")</f>
        <v/>
      </c>
      <c r="W286" t="s">
        <v>231</v>
      </c>
      <c r="X286" s="1" t="str">
        <f>IFERROR(INDEX([1]Apollo!$C$2:$R$2344,MATCH($C286,[1]Apollo!$B$2:$B$2344,0),MATCH(X$1,[1]Apollo!$C$1:$R$1,0)),"")</f>
        <v/>
      </c>
      <c r="Y286" s="1" t="str">
        <f>IFERROR(INDEX([1]Apollo!$C$2:$R$2344,MATCH($C286,[1]Apollo!$B$2:$B$2344,0),MATCH(Y$1,[1]Apollo!$C$1:$R$1,0)),"")</f>
        <v/>
      </c>
      <c r="Z286" s="1" t="str">
        <f>IFERROR(INDEX([1]Apollo!$C$2:$R$2344,MATCH($C286,[1]Apollo!$B$2:$B$2344,0),MATCH(Z$1,[1]Apollo!$C$1:$R$1,0)),"")</f>
        <v/>
      </c>
      <c r="AA286" s="1" t="str">
        <f>IFERROR(INDEX([1]Apollo!$C$2:$R$2344,MATCH($C286,[1]Apollo!$B$2:$B$2344,0),MATCH(AA$1,[1]Apollo!$C$1:$R$1,0)),"")</f>
        <v/>
      </c>
      <c r="AB286" s="1" t="str">
        <f>IFERROR(INDEX([1]Apollo!$C$2:$R$2344,MATCH($C286,[1]Apollo!$B$2:$B$2344,0),MATCH(AB$1,[1]Apollo!$C$1:$R$1,0)),"")</f>
        <v/>
      </c>
      <c r="AC286" t="s">
        <v>3840</v>
      </c>
      <c r="AD286" s="1" t="str">
        <f>IFERROR(INDEX([1]Apollo!$C$2:$R$2344,MATCH($C286,[1]Apollo!$B$2:$B$2344,0),MATCH(AD$1,[1]Apollo!$C$1:$R$1,0)),"")</f>
        <v/>
      </c>
      <c r="AE286" s="14" t="s">
        <v>3841</v>
      </c>
      <c r="AF286" s="1"/>
      <c r="AG286" s="1" t="s">
        <v>169</v>
      </c>
      <c r="AH286" s="1"/>
      <c r="AI286" s="1"/>
      <c r="AJ286" s="14" t="s">
        <v>3841</v>
      </c>
      <c r="AK286" s="1" t="s">
        <v>243</v>
      </c>
      <c r="AL286" s="1" t="s">
        <v>106</v>
      </c>
      <c r="AM286" s="1" t="s">
        <v>3842</v>
      </c>
      <c r="AN286" s="1" t="s">
        <v>360</v>
      </c>
      <c r="AO286" s="1" t="s">
        <v>349</v>
      </c>
      <c r="AP286" s="1" t="s">
        <v>246</v>
      </c>
      <c r="AQ286" s="1" t="e">
        <f>AE286=#REF!</f>
        <v>#REF!</v>
      </c>
      <c r="AR286" t="s">
        <v>3843</v>
      </c>
      <c r="AS286" s="1" t="str">
        <f>IFERROR(INDEX([1]Apollo!$C$2:$R$2344,MATCH($C286,[1]Apollo!$B$2:$B$2344,0),MATCH(AS$1,[1]Apollo!$C$1:$R$1,0)),"")</f>
        <v/>
      </c>
      <c r="AT286" s="1"/>
      <c r="AU286" s="1"/>
      <c r="AV286" t="s">
        <v>174</v>
      </c>
      <c r="AW286" s="1">
        <v>1050</v>
      </c>
      <c r="AX286" s="1"/>
      <c r="AY286" t="s">
        <v>114</v>
      </c>
      <c r="AZ286" t="s">
        <v>114</v>
      </c>
      <c r="BA286" s="23">
        <f>INDEX('[1]Glassdoor Scores'!C:C,MATCH($A286,'[1]Glassdoor Scores'!$A:$A,0))</f>
        <v>4.3</v>
      </c>
      <c r="BB286" t="str">
        <f>INDEX('[1]Glassdoor Scores'!B:B,MATCH($A286,'[1]Glassdoor Scores'!$A:$A,0))</f>
        <v>Highspot</v>
      </c>
      <c r="BC286">
        <f>INDEX('[1]Glassdoor Scores'!D:D,MATCH($A286,'[1]Glassdoor Scores'!$A:$A,0))</f>
        <v>420</v>
      </c>
      <c r="BD286">
        <f>INDEX('[1]Glassdoor Scores'!E:E,MATCH($A286,'[1]Glassdoor Scores'!$A:$A,0))</f>
        <v>4.0999999999999996</v>
      </c>
      <c r="BE286">
        <f>INDEX('[1]Glassdoor Scores'!F:F,MATCH($A286,'[1]Glassdoor Scores'!$A:$A,0))</f>
        <v>4.2</v>
      </c>
      <c r="BF286" s="17">
        <f>INDEX('[1]Glassdoor Scores'!G:G,MATCH($A286,'[1]Glassdoor Scores'!$A:$A,0))</f>
        <v>4.5</v>
      </c>
      <c r="BG286" s="17">
        <f>INDEX('[1]Glassdoor Scores'!H:H,MATCH($A286,'[1]Glassdoor Scores'!$A:$A,0))</f>
        <v>0.93</v>
      </c>
      <c r="BH286" t="e">
        <f>BA286&lt;#REF!</f>
        <v>#REF!</v>
      </c>
      <c r="BI286" t="e">
        <f>BB286&gt;#REF!</f>
        <v>#REF!</v>
      </c>
      <c r="BJ286" t="e">
        <f>BC286&gt;#REF!</f>
        <v>#REF!</v>
      </c>
      <c r="BK286" t="e">
        <f>BD286&gt;#REF!</f>
        <v>#REF!</v>
      </c>
      <c r="BL286" t="e">
        <f>BE286&gt;#REF!</f>
        <v>#REF!</v>
      </c>
      <c r="BM286" t="e">
        <f>BF286&gt;#REF!</f>
        <v>#REF!</v>
      </c>
      <c r="BN286" t="s">
        <v>175</v>
      </c>
      <c r="BO286" s="1" t="s">
        <v>3844</v>
      </c>
      <c r="BP286">
        <v>3</v>
      </c>
      <c r="BQ286">
        <v>2</v>
      </c>
      <c r="BR286" s="1" t="s">
        <v>3845</v>
      </c>
      <c r="BS286" t="s">
        <v>3846</v>
      </c>
      <c r="BT286" s="1" t="s">
        <v>3847</v>
      </c>
      <c r="BU286" s="1">
        <v>145</v>
      </c>
      <c r="BV286" s="31">
        <v>0.15</v>
      </c>
      <c r="BW286" s="31">
        <v>0.75</v>
      </c>
      <c r="BX286" s="31">
        <v>0.05</v>
      </c>
      <c r="BY286" s="31">
        <v>0.05</v>
      </c>
      <c r="BZ286" s="1" t="s">
        <v>3848</v>
      </c>
      <c r="CA286" s="1" t="s">
        <v>3849</v>
      </c>
      <c r="CB286" s="1"/>
      <c r="CC286" s="1"/>
      <c r="CD286" s="1"/>
      <c r="CE286" s="1"/>
      <c r="CF286" s="1"/>
      <c r="CG286" s="1"/>
      <c r="CH286" s="1"/>
      <c r="CI286" s="1"/>
      <c r="CJ286" s="1"/>
      <c r="CK286" s="1"/>
      <c r="CL286" s="1"/>
      <c r="CM286" s="1"/>
      <c r="CN286" s="1"/>
      <c r="CO286" s="1"/>
      <c r="CP286" s="1"/>
      <c r="CQ286" s="17" t="e">
        <f>SUMIFS([1]Rubric!Y:Y,[1]Rubric!V:V,BN286,[1]Rubric!W:W,P286)</f>
        <v>#VALUE!</v>
      </c>
      <c r="CR286" s="17" t="e">
        <f>INDEX([1]Rubric!D:D,MATCH(BP286,[1]Rubric!#REF!,0))</f>
        <v>#REF!</v>
      </c>
      <c r="CS286" s="17" t="e">
        <f>INDEX([1]Rubric!E:E,MATCH(Q286,[1]Rubric!#REF!,0))</f>
        <v>#REF!</v>
      </c>
      <c r="CT286" s="18" t="e">
        <f>SUM(CQ286:CS286)*[1]Rubric!$A$3</f>
        <v>#VALUE!</v>
      </c>
    </row>
    <row r="287" spans="1:98" ht="409.5" x14ac:dyDescent="0.25">
      <c r="A287">
        <v>286</v>
      </c>
      <c r="B287" t="s">
        <v>3850</v>
      </c>
      <c r="C287" t="str">
        <f t="shared" si="23"/>
        <v>286 - The Trade Desk</v>
      </c>
      <c r="D287">
        <v>0</v>
      </c>
      <c r="E287" t="s">
        <v>3851</v>
      </c>
      <c r="F287" s="1" t="s">
        <v>3852</v>
      </c>
      <c r="G287" s="1" t="str">
        <f>IFERROR(INDEX([1]Apollo!$C$2:$R$2344,MATCH($C287,[1]Apollo!$B$2:$B$2344,0),MATCH(G$1,[1]Apollo!$C$1:$R$1,0)),"")</f>
        <v/>
      </c>
      <c r="H287" s="1"/>
      <c r="I287" s="1" t="str">
        <f>IFERROR(INDEX([1]Apollo!$C$2:$R$2344,MATCH($C287,[1]Apollo!$B$2:$B$2344,0),MATCH(I$1,[1]Apollo!$C$1:$R$1,0)),"")</f>
        <v/>
      </c>
      <c r="J287" t="s">
        <v>3853</v>
      </c>
      <c r="K287" s="1" t="str">
        <f>IFERROR(INDEX([1]Apollo!$C$2:$R$2344,MATCH($C287,[1]Apollo!$B$2:$B$2344,0),MATCH(K$1,[1]Apollo!$C$1:$R$1,0)),"")</f>
        <v/>
      </c>
      <c r="L287" s="1" t="str">
        <f>IFERROR(INDEX([1]Apollo!$C$2:$R$2344,MATCH($C287,[1]Apollo!$B$2:$B$2344,0),MATCH(L$1,[1]Apollo!$C$1:$R$1,0)),"")</f>
        <v/>
      </c>
      <c r="M287" s="1" t="s">
        <v>3854</v>
      </c>
      <c r="N287" s="1" t="s">
        <v>3855</v>
      </c>
      <c r="O287" s="1" t="str">
        <f>IFERROR(INDEX([1]Apollo!$C$2:$R$2344,MATCH($C287,[1]Apollo!$B$2:$B$2344,0),MATCH(O$1,[1]Apollo!$C$1:$R$1,0)),"")</f>
        <v/>
      </c>
      <c r="P287" s="1">
        <v>3.5</v>
      </c>
      <c r="Q287" s="1">
        <v>2</v>
      </c>
      <c r="R287" s="12">
        <v>7599</v>
      </c>
      <c r="S287" s="12">
        <v>6479</v>
      </c>
      <c r="T287" s="13">
        <v>40087</v>
      </c>
      <c r="U287" t="s">
        <v>99</v>
      </c>
      <c r="V287" s="1" t="str">
        <f>IFERROR(INDEX([1]Apollo!$C$2:$R$2344,MATCH($C287,[1]Apollo!$B$2:$B$2344,0),MATCH(V$1,[1]Apollo!$C$1:$R$1,0)),"")</f>
        <v/>
      </c>
      <c r="W287" t="s">
        <v>100</v>
      </c>
      <c r="X287" s="1" t="str">
        <f>IFERROR(INDEX([1]Apollo!$C$2:$R$2344,MATCH($C287,[1]Apollo!$B$2:$B$2344,0),MATCH(X$1,[1]Apollo!$C$1:$R$1,0)),"")</f>
        <v/>
      </c>
      <c r="Y287" s="1" t="str">
        <f>IFERROR(INDEX([1]Apollo!$C$2:$R$2344,MATCH($C287,[1]Apollo!$B$2:$B$2344,0),MATCH(Y$1,[1]Apollo!$C$1:$R$1,0)),"")</f>
        <v/>
      </c>
      <c r="Z287" s="1" t="str">
        <f>IFERROR(INDEX([1]Apollo!$C$2:$R$2344,MATCH($C287,[1]Apollo!$B$2:$B$2344,0),MATCH(Z$1,[1]Apollo!$C$1:$R$1,0)),"")</f>
        <v/>
      </c>
      <c r="AA287" s="1" t="str">
        <f>IFERROR(INDEX([1]Apollo!$C$2:$R$2344,MATCH($C287,[1]Apollo!$B$2:$B$2344,0),MATCH(AA$1,[1]Apollo!$C$1:$R$1,0)),"")</f>
        <v/>
      </c>
      <c r="AB287" s="1" t="str">
        <f>IFERROR(INDEX([1]Apollo!$C$2:$R$2344,MATCH($C287,[1]Apollo!$B$2:$B$2344,0),MATCH(AB$1,[1]Apollo!$C$1:$R$1,0)),"")</f>
        <v/>
      </c>
      <c r="AC287" t="s">
        <v>3856</v>
      </c>
      <c r="AD287" s="1" t="str">
        <f>IFERROR(INDEX([1]Apollo!$C$2:$R$2344,MATCH($C287,[1]Apollo!$B$2:$B$2344,0),MATCH(AD$1,[1]Apollo!$C$1:$R$1,0)),"")</f>
        <v/>
      </c>
      <c r="AE287" s="14" t="s">
        <v>3857</v>
      </c>
      <c r="AF287" s="1"/>
      <c r="AG287" s="1" t="s">
        <v>169</v>
      </c>
      <c r="AH287" s="1"/>
      <c r="AI287" s="1"/>
      <c r="AJ287" s="14" t="s">
        <v>3858</v>
      </c>
      <c r="AK287" s="1" t="s">
        <v>243</v>
      </c>
      <c r="AL287" s="1" t="s">
        <v>403</v>
      </c>
      <c r="AM287" s="1" t="s">
        <v>1610</v>
      </c>
      <c r="AN287" s="1" t="s">
        <v>360</v>
      </c>
      <c r="AO287" s="1" t="s">
        <v>245</v>
      </c>
      <c r="AP287" s="1" t="s">
        <v>246</v>
      </c>
      <c r="AQ287" s="1" t="e">
        <f>AE287=#REF!</f>
        <v>#REF!</v>
      </c>
      <c r="AR287" t="s">
        <v>3859</v>
      </c>
      <c r="AS287" s="1" t="str">
        <f>IFERROR(INDEX([1]Apollo!$C$2:$R$2344,MATCH($C287,[1]Apollo!$B$2:$B$2344,0),MATCH(AS$1,[1]Apollo!$C$1:$R$1,0)),"")</f>
        <v/>
      </c>
      <c r="AT287" s="1"/>
      <c r="AU287" s="1"/>
      <c r="AV287" t="s">
        <v>174</v>
      </c>
      <c r="AW287" s="1" t="str">
        <f>IFERROR(INDEX([1]Apollo!$C$2:$R$2344,MATCH($C287,[1]Apollo!$B$2:$B$2344,0),MATCH(AW$1,[1]Apollo!$C$1:$R$1,0)),"")</f>
        <v/>
      </c>
      <c r="AX287" s="1"/>
      <c r="AY287" t="s">
        <v>114</v>
      </c>
      <c r="AZ287" t="s">
        <v>113</v>
      </c>
      <c r="BA287" s="4">
        <f>INDEX('[1]Glassdoor Scores'!C:C,MATCH($A287,'[1]Glassdoor Scores'!$A:$A,0))</f>
        <v>4.3</v>
      </c>
      <c r="BB287" t="str">
        <f>INDEX('[1]Glassdoor Scores'!B:B,MATCH($A287,'[1]Glassdoor Scores'!$A:$A,0))</f>
        <v>WP Engine</v>
      </c>
      <c r="BC287">
        <f>INDEX('[1]Glassdoor Scores'!D:D,MATCH($A287,'[1]Glassdoor Scores'!$A:$A,0))</f>
        <v>580</v>
      </c>
      <c r="BD287">
        <f>INDEX('[1]Glassdoor Scores'!E:E,MATCH($A287,'[1]Glassdoor Scores'!$A:$A,0))</f>
        <v>4.3</v>
      </c>
      <c r="BE287">
        <f>INDEX('[1]Glassdoor Scores'!F:F,MATCH($A287,'[1]Glassdoor Scores'!$A:$A,0))</f>
        <v>4.0999999999999996</v>
      </c>
      <c r="BF287" s="5">
        <f>INDEX('[1]Glassdoor Scores'!G:G,MATCH($A287,'[1]Glassdoor Scores'!$A:$A,0))</f>
        <v>4.5999999999999996</v>
      </c>
      <c r="BG287" s="5">
        <f>INDEX('[1]Glassdoor Scores'!H:H,MATCH($A287,'[1]Glassdoor Scores'!$A:$A,0))</f>
        <v>0.94</v>
      </c>
      <c r="BH287" t="e">
        <f>BA287&lt;#REF!</f>
        <v>#REF!</v>
      </c>
      <c r="BI287" t="e">
        <f>BB287&gt;#REF!</f>
        <v>#REF!</v>
      </c>
      <c r="BJ287" t="e">
        <f>BC287&gt;#REF!</f>
        <v>#REF!</v>
      </c>
      <c r="BK287" t="e">
        <f>BD287&gt;#REF!</f>
        <v>#REF!</v>
      </c>
      <c r="BL287" t="e">
        <f>BE287&gt;#REF!</f>
        <v>#REF!</v>
      </c>
      <c r="BM287" t="e">
        <f>BF287&gt;#REF!</f>
        <v>#REF!</v>
      </c>
      <c r="BN287" t="s">
        <v>175</v>
      </c>
      <c r="BO287" s="1" t="s">
        <v>3860</v>
      </c>
      <c r="BP287">
        <v>3</v>
      </c>
      <c r="BQ287">
        <v>3</v>
      </c>
      <c r="BR287" s="1" t="s">
        <v>3861</v>
      </c>
      <c r="BS287" t="s">
        <v>3862</v>
      </c>
      <c r="BT287" s="1" t="s">
        <v>3863</v>
      </c>
      <c r="BU287" s="1">
        <v>340</v>
      </c>
      <c r="BV287" s="6">
        <v>0.15</v>
      </c>
      <c r="BW287" s="6">
        <v>0.75</v>
      </c>
      <c r="BX287" s="6">
        <v>0.05</v>
      </c>
      <c r="BY287" s="6">
        <v>0.05</v>
      </c>
      <c r="BZ287" s="1" t="s">
        <v>3864</v>
      </c>
      <c r="CA287" s="1" t="s">
        <v>3865</v>
      </c>
      <c r="CB287" s="1"/>
      <c r="CC287" s="1"/>
      <c r="CD287" s="1"/>
      <c r="CE287" s="1"/>
      <c r="CF287" s="1"/>
      <c r="CG287" s="1"/>
      <c r="CH287" s="1"/>
      <c r="CI287" s="1"/>
      <c r="CJ287" s="1"/>
      <c r="CK287" s="1"/>
      <c r="CL287" s="1"/>
      <c r="CM287" s="1"/>
      <c r="CN287" s="1"/>
      <c r="CO287" s="1"/>
      <c r="CP287" s="1"/>
      <c r="CQ287" s="17" t="e">
        <f>SUMIFS([1]Rubric!Y:Y,[1]Rubric!V:V,BN287,[1]Rubric!W:W,P287)</f>
        <v>#VALUE!</v>
      </c>
      <c r="CR287" s="5" t="e">
        <f>INDEX([1]Rubric!D:D,MATCH(BP287,[1]Rubric!#REF!,0))</f>
        <v>#REF!</v>
      </c>
      <c r="CS287" s="5" t="e">
        <f>INDEX([1]Rubric!E:E,MATCH(Q287,[1]Rubric!#REF!,0))</f>
        <v>#REF!</v>
      </c>
      <c r="CT287" s="18" t="e">
        <f>SUM(CQ287:CS287)*[1]Rubric!$A$3</f>
        <v>#VALUE!</v>
      </c>
    </row>
    <row r="288" spans="1:98" ht="409.5" x14ac:dyDescent="0.25">
      <c r="A288">
        <v>287</v>
      </c>
      <c r="B288" t="s">
        <v>3866</v>
      </c>
      <c r="C288" t="str">
        <f t="shared" si="23"/>
        <v>287 - YouTube</v>
      </c>
      <c r="D288">
        <v>0</v>
      </c>
      <c r="F288" s="1"/>
      <c r="G288" s="1" t="e">
        <f>INDEX([1]Apollo!$C$2:$R$2344,MATCH($C288,[1]Apollo!$A$2:$A$2344,0),MATCH(G$1,[1]Apollo!$C$1:$R$1,0))</f>
        <v>#N/A</v>
      </c>
      <c r="H288" s="1"/>
      <c r="I288" s="1" t="e">
        <f>INDEX([1]Apollo!$C$2:$R$2344,MATCH($C288,[1]Apollo!$A$2:$A$2344,0),MATCH(I$1,[1]Apollo!$C$1:$R$1,0))</f>
        <v>#N/A</v>
      </c>
      <c r="K288" s="1" t="e">
        <f>INDEX([1]Apollo!$C$2:$R$2344,MATCH($C288,[1]Apollo!$A$2:$A$2344,0),MATCH(K$1,[1]Apollo!$C$1:$R$1,0))</f>
        <v>#N/A</v>
      </c>
      <c r="L288" s="1" t="e">
        <f>INDEX([1]Apollo!$C$2:$R$2344,MATCH($C288,[1]Apollo!$A$2:$A$2344,0),MATCH(L$1,[1]Apollo!$C$1:$R$1,0))</f>
        <v>#N/A</v>
      </c>
      <c r="M288" s="1"/>
      <c r="N288" s="1"/>
      <c r="O288" s="1" t="e">
        <f>INDEX([1]Apollo!$C$2:$R$2344,MATCH($C288,[1]Apollo!$A$2:$A$2344,0),MATCH(O$1,[1]Apollo!$C$1:$R$1,0))</f>
        <v>#N/A</v>
      </c>
      <c r="P288" s="1">
        <v>4</v>
      </c>
      <c r="Q288" s="1">
        <v>1</v>
      </c>
      <c r="V288" s="1" t="e">
        <f>INDEX([1]Apollo!$C$2:$R$2344,MATCH($C288,[1]Apollo!$A$2:$A$2344,0),MATCH(V$1,[1]Apollo!$C$1:$R$1,0))</f>
        <v>#N/A</v>
      </c>
      <c r="X288" s="1" t="e">
        <f>INDEX([1]Apollo!$C$2:$R$2344,MATCH($C288,[1]Apollo!$A$2:$A$2344,0),MATCH(X$1,[1]Apollo!$C$1:$R$1,0))</f>
        <v>#N/A</v>
      </c>
      <c r="Y288" s="1" t="e">
        <f>INDEX([1]Apollo!$C$2:$R$2344,MATCH($C288,[1]Apollo!$A$2:$A$2344,0),MATCH(Y$1,[1]Apollo!$C$1:$R$1,0))</f>
        <v>#N/A</v>
      </c>
      <c r="Z288" s="1" t="e">
        <f>INDEX([1]Apollo!$C$2:$R$2344,MATCH($C288,[1]Apollo!$A$2:$A$2344,0),MATCH(Z$1,[1]Apollo!$C$1:$R$1,0))</f>
        <v>#N/A</v>
      </c>
      <c r="AA288" s="1" t="e">
        <f>INDEX([1]Apollo!$C$2:$R$2344,MATCH($C288,[1]Apollo!$A$2:$A$2344,0),MATCH(AA$1,[1]Apollo!$C$1:$R$1,0))</f>
        <v>#N/A</v>
      </c>
      <c r="AB288" s="1" t="e">
        <f>INDEX([1]Apollo!$C$2:$R$2344,MATCH($C288,[1]Apollo!$A$2:$A$2344,0),MATCH(AB$1,[1]Apollo!$C$1:$R$1,0))</f>
        <v>#N/A</v>
      </c>
      <c r="AD288" s="1" t="e">
        <f>INDEX([1]Apollo!$C$2:$R$2344,MATCH($C288,[1]Apollo!$A$2:$A$2344,0),MATCH(AD$1,[1]Apollo!$C$1:$R$1,0))</f>
        <v>#N/A</v>
      </c>
      <c r="AE288" s="14" t="s">
        <v>3867</v>
      </c>
      <c r="AF288" s="1" t="s">
        <v>1798</v>
      </c>
      <c r="AG288" s="1" t="s">
        <v>103</v>
      </c>
      <c r="AH288" s="1"/>
      <c r="AI288" s="1"/>
      <c r="AJ288" s="14" t="s">
        <v>3868</v>
      </c>
      <c r="AK288" s="1" t="s">
        <v>3869</v>
      </c>
      <c r="AL288" s="1" t="s">
        <v>2359</v>
      </c>
      <c r="AM288" s="1" t="s">
        <v>151</v>
      </c>
      <c r="AN288" s="1" t="s">
        <v>106</v>
      </c>
      <c r="AO288" s="1" t="s">
        <v>152</v>
      </c>
      <c r="AP288" s="1" t="s">
        <v>3870</v>
      </c>
      <c r="AQ288" s="1" t="e">
        <f>AE288=#REF!</f>
        <v>#REF!</v>
      </c>
      <c r="AS288" s="1" t="e">
        <f>INDEX([1]Apollo!$C$2:$R$2344,MATCH($C288,[1]Apollo!$A$2:$A$2344,0),MATCH(AS$1,[1]Apollo!$C$1:$R$1,0))</f>
        <v>#N/A</v>
      </c>
      <c r="AT288" s="1"/>
      <c r="AU288" s="1"/>
      <c r="AW288" s="1" t="e">
        <f>INDEX([1]Apollo!$C$2:$R$2344,MATCH($C288,[1]Apollo!$A$2:$A$2344,0),MATCH(AW$1,[1]Apollo!$C$1:$R$1,0))</f>
        <v>#N/A</v>
      </c>
      <c r="AX288" s="1"/>
      <c r="BA288">
        <v>1500</v>
      </c>
      <c r="BB288">
        <v>4.4000000000000004</v>
      </c>
      <c r="BC288">
        <v>4.0999999999999996</v>
      </c>
      <c r="BD288">
        <v>4</v>
      </c>
      <c r="BE288">
        <v>4.5</v>
      </c>
      <c r="BF288" s="5" t="s">
        <v>480</v>
      </c>
      <c r="BG288" s="5">
        <v>0.85</v>
      </c>
      <c r="BH288" t="e">
        <f>BA288&lt;#REF!</f>
        <v>#REF!</v>
      </c>
      <c r="BI288" t="e">
        <f>BB288&gt;#REF!</f>
        <v>#REF!</v>
      </c>
      <c r="BJ288" t="e">
        <f>BC288&gt;#REF!</f>
        <v>#REF!</v>
      </c>
      <c r="BK288" t="e">
        <f>BD288&gt;#REF!</f>
        <v>#REF!</v>
      </c>
      <c r="BL288" t="e">
        <f>BE288&gt;#REF!</f>
        <v>#REF!</v>
      </c>
      <c r="BM288" s="5" t="e">
        <f>BF288&gt;#REF!</f>
        <v>#REF!</v>
      </c>
      <c r="BN288" t="s">
        <v>175</v>
      </c>
      <c r="BO288" s="1" t="s">
        <v>3871</v>
      </c>
      <c r="BP288">
        <v>3</v>
      </c>
      <c r="BQ288">
        <v>3</v>
      </c>
      <c r="BR288" s="1" t="s">
        <v>3872</v>
      </c>
      <c r="BS288" t="s">
        <v>3873</v>
      </c>
      <c r="BT288" s="1" t="s">
        <v>3874</v>
      </c>
      <c r="BU288" s="1">
        <v>300</v>
      </c>
      <c r="BV288" s="6">
        <v>0.08</v>
      </c>
      <c r="BW288" s="6">
        <v>0.82</v>
      </c>
      <c r="BX288" s="6">
        <v>7.0000000000000007E-2</v>
      </c>
      <c r="BY288" s="6">
        <v>0.03</v>
      </c>
      <c r="BZ288" s="1" t="s">
        <v>3875</v>
      </c>
      <c r="CA288" s="1" t="s">
        <v>3876</v>
      </c>
      <c r="CB288" s="1"/>
      <c r="CC288" s="1"/>
      <c r="CD288" s="1"/>
      <c r="CE288" s="1"/>
      <c r="CF288" s="1"/>
      <c r="CG288" s="1"/>
      <c r="CH288" s="1"/>
      <c r="CI288" s="1"/>
      <c r="CJ288" s="1"/>
      <c r="CK288" s="1"/>
      <c r="CL288" s="1"/>
      <c r="CM288" s="1"/>
      <c r="CN288" s="1"/>
      <c r="CO288" s="1"/>
      <c r="CP288" s="1"/>
      <c r="CQ288" s="17" t="e">
        <f>SUMIFS([1]Rubric!Y:Y,[1]Rubric!V:V,BN288,[1]Rubric!W:W,P288)</f>
        <v>#VALUE!</v>
      </c>
      <c r="CR288" s="5" t="e">
        <f>INDEX([1]Rubric!D:D,MATCH(BP288,[1]Rubric!#REF!,0))</f>
        <v>#REF!</v>
      </c>
      <c r="CS288" s="5" t="e">
        <f>INDEX([1]Rubric!E:E,MATCH(Q288,[1]Rubric!#REF!,0))</f>
        <v>#REF!</v>
      </c>
      <c r="CT288" s="18" t="e">
        <f>SUM(CQ288:CS288)*[1]Rubric!$A$3</f>
        <v>#VALUE!</v>
      </c>
    </row>
    <row r="289" spans="1:98" ht="240" x14ac:dyDescent="0.25">
      <c r="A289">
        <v>288</v>
      </c>
      <c r="B289" t="s">
        <v>3877</v>
      </c>
      <c r="C289" t="str">
        <f t="shared" si="23"/>
        <v>288 - Zumba</v>
      </c>
      <c r="D289">
        <v>0</v>
      </c>
      <c r="F289" s="1"/>
      <c r="G289" s="1" t="e">
        <f>INDEX([1]Apollo!$C$2:$R$2344,MATCH($C289,[1]Apollo!$A$2:$A$2344,0),MATCH(G$1,[1]Apollo!$C$1:$R$1,0))</f>
        <v>#N/A</v>
      </c>
      <c r="H289" s="1"/>
      <c r="I289" s="1" t="e">
        <f>INDEX([1]Apollo!$C$2:$R$2344,MATCH($C289,[1]Apollo!$A$2:$A$2344,0),MATCH(I$1,[1]Apollo!$C$1:$R$1,0))</f>
        <v>#N/A</v>
      </c>
      <c r="K289" s="1" t="e">
        <f>INDEX([1]Apollo!$C$2:$R$2344,MATCH($C289,[1]Apollo!$A$2:$A$2344,0),MATCH(K$1,[1]Apollo!$C$1:$R$1,0))</f>
        <v>#N/A</v>
      </c>
      <c r="L289" s="1" t="e">
        <f>INDEX([1]Apollo!$C$2:$R$2344,MATCH($C289,[1]Apollo!$A$2:$A$2344,0),MATCH(L$1,[1]Apollo!$C$1:$R$1,0))</f>
        <v>#N/A</v>
      </c>
      <c r="M289" s="1"/>
      <c r="N289" s="1"/>
      <c r="O289" s="1" t="e">
        <f>INDEX([1]Apollo!$C$2:$R$2344,MATCH($C289,[1]Apollo!$A$2:$A$2344,0),MATCH(O$1,[1]Apollo!$C$1:$R$1,0))</f>
        <v>#N/A</v>
      </c>
      <c r="P289" s="1">
        <v>4</v>
      </c>
      <c r="Q289" s="1">
        <v>1</v>
      </c>
      <c r="V289" s="1" t="e">
        <f>INDEX([1]Apollo!$C$2:$R$2344,MATCH($C289,[1]Apollo!$A$2:$A$2344,0),MATCH(V$1,[1]Apollo!$C$1:$R$1,0))</f>
        <v>#N/A</v>
      </c>
      <c r="X289" s="1" t="e">
        <f>INDEX([1]Apollo!$C$2:$R$2344,MATCH($C289,[1]Apollo!$A$2:$A$2344,0),MATCH(X$1,[1]Apollo!$C$1:$R$1,0))</f>
        <v>#N/A</v>
      </c>
      <c r="Y289" s="1" t="e">
        <f>INDEX([1]Apollo!$C$2:$R$2344,MATCH($C289,[1]Apollo!$A$2:$A$2344,0),MATCH(Y$1,[1]Apollo!$C$1:$R$1,0))</f>
        <v>#N/A</v>
      </c>
      <c r="Z289" s="1" t="e">
        <f>INDEX([1]Apollo!$C$2:$R$2344,MATCH($C289,[1]Apollo!$A$2:$A$2344,0),MATCH(Z$1,[1]Apollo!$C$1:$R$1,0))</f>
        <v>#N/A</v>
      </c>
      <c r="AA289" s="1" t="e">
        <f>INDEX([1]Apollo!$C$2:$R$2344,MATCH($C289,[1]Apollo!$A$2:$A$2344,0),MATCH(AA$1,[1]Apollo!$C$1:$R$1,0))</f>
        <v>#N/A</v>
      </c>
      <c r="AB289" s="1" t="e">
        <f>INDEX([1]Apollo!$C$2:$R$2344,MATCH($C289,[1]Apollo!$A$2:$A$2344,0),MATCH(AB$1,[1]Apollo!$C$1:$R$1,0))</f>
        <v>#N/A</v>
      </c>
      <c r="AD289" s="1" t="e">
        <f>INDEX([1]Apollo!$C$2:$R$2344,MATCH($C289,[1]Apollo!$A$2:$A$2344,0),MATCH(AD$1,[1]Apollo!$C$1:$R$1,0))</f>
        <v>#N/A</v>
      </c>
      <c r="AE289" s="14" t="s">
        <v>3878</v>
      </c>
      <c r="AF289" s="1" t="s">
        <v>3879</v>
      </c>
      <c r="AG289" s="1" t="s">
        <v>169</v>
      </c>
      <c r="AH289" s="1"/>
      <c r="AI289" s="1"/>
      <c r="AJ289" s="14" t="s">
        <v>3878</v>
      </c>
      <c r="AK289" s="1" t="s">
        <v>3667</v>
      </c>
      <c r="AL289" s="1" t="s">
        <v>106</v>
      </c>
      <c r="AM289" s="1" t="s">
        <v>151</v>
      </c>
      <c r="AN289" s="1" t="s">
        <v>106</v>
      </c>
      <c r="AO289" s="1" t="s">
        <v>361</v>
      </c>
      <c r="AP289" s="1" t="s">
        <v>3880</v>
      </c>
      <c r="AQ289" s="1" t="e">
        <f>AE289=#REF!</f>
        <v>#REF!</v>
      </c>
      <c r="AS289" s="1" t="e">
        <f>INDEX([1]Apollo!$C$2:$R$2344,MATCH($C289,[1]Apollo!$A$2:$A$2344,0),MATCH(AS$1,[1]Apollo!$C$1:$R$1,0))</f>
        <v>#N/A</v>
      </c>
      <c r="AT289" s="1"/>
      <c r="AU289" s="1"/>
      <c r="AW289" s="1" t="e">
        <f>INDEX([1]Apollo!$C$2:$R$2344,MATCH($C289,[1]Apollo!$A$2:$A$2344,0),MATCH(AW$1,[1]Apollo!$C$1:$R$1,0))</f>
        <v>#N/A</v>
      </c>
      <c r="AX289" s="1"/>
      <c r="BA289">
        <v>240</v>
      </c>
      <c r="BB289">
        <v>4.0999999999999996</v>
      </c>
      <c r="BC289">
        <v>4</v>
      </c>
      <c r="BD289">
        <v>3.9</v>
      </c>
      <c r="BE289">
        <v>4.3</v>
      </c>
      <c r="BF289" s="5">
        <v>0.9</v>
      </c>
      <c r="BG289" s="5">
        <v>0.85</v>
      </c>
      <c r="BH289" t="e">
        <f>BA289&lt;#REF!</f>
        <v>#REF!</v>
      </c>
      <c r="BI289" t="e">
        <f>BB289&gt;#REF!</f>
        <v>#REF!</v>
      </c>
      <c r="BJ289" t="e">
        <f>BC289&gt;#REF!</f>
        <v>#REF!</v>
      </c>
      <c r="BK289" t="e">
        <f>BD289&gt;#REF!</f>
        <v>#REF!</v>
      </c>
      <c r="BL289" t="e">
        <f>BE289&gt;#REF!</f>
        <v>#REF!</v>
      </c>
      <c r="BM289" s="5" t="e">
        <f>BF289&gt;#REF!</f>
        <v>#REF!</v>
      </c>
      <c r="BN289" t="s">
        <v>175</v>
      </c>
      <c r="BO289" s="1" t="s">
        <v>3881</v>
      </c>
      <c r="BP289">
        <v>3</v>
      </c>
      <c r="BQ289">
        <v>3</v>
      </c>
      <c r="BR289" s="1" t="s">
        <v>3882</v>
      </c>
      <c r="BS289" t="s">
        <v>3883</v>
      </c>
      <c r="BT289" s="1" t="s">
        <v>3884</v>
      </c>
      <c r="BU289" s="1">
        <v>65</v>
      </c>
      <c r="BV289" s="6">
        <v>0.1</v>
      </c>
      <c r="BW289" s="6">
        <v>0.8</v>
      </c>
      <c r="BX289" s="6">
        <v>0.1</v>
      </c>
      <c r="BY289" s="6">
        <v>0</v>
      </c>
      <c r="BZ289" s="1" t="s">
        <v>3885</v>
      </c>
      <c r="CA289" s="1" t="s">
        <v>3886</v>
      </c>
      <c r="CB289" s="1"/>
      <c r="CC289" s="1"/>
      <c r="CD289" s="1"/>
      <c r="CE289" s="1"/>
      <c r="CF289" s="1"/>
      <c r="CG289" s="1"/>
      <c r="CH289" s="1"/>
      <c r="CI289" s="1"/>
      <c r="CJ289" s="1"/>
      <c r="CK289" s="1"/>
      <c r="CL289" s="1"/>
      <c r="CM289" s="1"/>
      <c r="CN289" s="1"/>
      <c r="CO289" s="1"/>
      <c r="CP289" s="1"/>
      <c r="CQ289" s="17" t="e">
        <f>SUMIFS([1]Rubric!Y:Y,[1]Rubric!V:V,BN289,[1]Rubric!W:W,P289)</f>
        <v>#VALUE!</v>
      </c>
      <c r="CR289" s="5" t="e">
        <f>INDEX([1]Rubric!D:D,MATCH(BP289,[1]Rubric!#REF!,0))</f>
        <v>#REF!</v>
      </c>
      <c r="CS289" s="5" t="e">
        <f>INDEX([1]Rubric!E:E,MATCH(Q289,[1]Rubric!#REF!,0))</f>
        <v>#REF!</v>
      </c>
      <c r="CT289" s="18" t="e">
        <f>SUM(CQ289:CS289)*[1]Rubric!$A$3</f>
        <v>#VALUE!</v>
      </c>
    </row>
    <row r="290" spans="1:98" ht="409.5" x14ac:dyDescent="0.25">
      <c r="A290">
        <v>289</v>
      </c>
      <c r="B290" t="s">
        <v>3887</v>
      </c>
      <c r="C290" t="str">
        <f t="shared" si="23"/>
        <v>289 - BMC Software</v>
      </c>
      <c r="D290">
        <v>0</v>
      </c>
      <c r="E290" t="s">
        <v>3888</v>
      </c>
      <c r="F290" s="1" t="s">
        <v>3889</v>
      </c>
      <c r="G290" s="1" t="str">
        <f>IFERROR(INDEX([1]Apollo!$C$2:$R$2344,MATCH($C290,[1]Apollo!$B$2:$B$2344,0),MATCH(G$1,[1]Apollo!$C$1:$R$1,0)),"")</f>
        <v/>
      </c>
      <c r="H290" s="1" t="s">
        <v>3890</v>
      </c>
      <c r="I290" s="1" t="str">
        <f>IFERROR(INDEX([1]Apollo!$C$2:$R$2344,MATCH($C290,[1]Apollo!$B$2:$B$2344,0),MATCH(I$1,[1]Apollo!$C$1:$R$1,0)),"")</f>
        <v/>
      </c>
      <c r="J290" t="s">
        <v>2504</v>
      </c>
      <c r="K290" s="1" t="str">
        <f>IFERROR(INDEX([1]Apollo!$C$2:$R$2344,MATCH($C290,[1]Apollo!$B$2:$B$2344,0),MATCH(K$1,[1]Apollo!$C$1:$R$1,0)),"")</f>
        <v/>
      </c>
      <c r="L290" s="1" t="str">
        <f>IFERROR(INDEX([1]Apollo!$C$2:$R$2344,MATCH($C290,[1]Apollo!$B$2:$B$2344,0),MATCH(L$1,[1]Apollo!$C$1:$R$1,0)),"")</f>
        <v/>
      </c>
      <c r="M290" s="1" t="s">
        <v>3891</v>
      </c>
      <c r="N290" s="1" t="s">
        <v>3891</v>
      </c>
      <c r="O290" s="1" t="str">
        <f>IFERROR(INDEX([1]Apollo!$C$2:$R$2344,MATCH($C290,[1]Apollo!$B$2:$B$2344,0),MATCH(O$1,[1]Apollo!$C$1:$R$1,0)),"")</f>
        <v/>
      </c>
      <c r="P290" s="1">
        <v>3</v>
      </c>
      <c r="Q290" s="1">
        <v>3</v>
      </c>
      <c r="R290" s="12">
        <v>133477</v>
      </c>
      <c r="S290" s="12">
        <v>125026</v>
      </c>
      <c r="T290" s="13">
        <v>29483</v>
      </c>
      <c r="U290" t="s">
        <v>99</v>
      </c>
      <c r="V290" s="1" t="str">
        <f>IFERROR(INDEX([1]Apollo!$C$2:$R$2344,MATCH($C290,[1]Apollo!$B$2:$B$2344,0),MATCH(V$1,[1]Apollo!$C$1:$R$1,0)),"")</f>
        <v/>
      </c>
      <c r="W290" t="s">
        <v>100</v>
      </c>
      <c r="X290" s="1" t="str">
        <f>IFERROR(INDEX([1]Apollo!$C$2:$R$2344,MATCH($C290,[1]Apollo!$B$2:$B$2344,0),MATCH(X$1,[1]Apollo!$C$1:$R$1,0)),"")</f>
        <v/>
      </c>
      <c r="Y290" s="1" t="str">
        <f>IFERROR(INDEX([1]Apollo!$C$2:$R$2344,MATCH($C290,[1]Apollo!$B$2:$B$2344,0),MATCH(Y$1,[1]Apollo!$C$1:$R$1,0)),"")</f>
        <v/>
      </c>
      <c r="Z290" s="1" t="str">
        <f>IFERROR(INDEX([1]Apollo!$C$2:$R$2344,MATCH($C290,[1]Apollo!$B$2:$B$2344,0),MATCH(Z$1,[1]Apollo!$C$1:$R$1,0)),"")</f>
        <v/>
      </c>
      <c r="AA290" s="1" t="str">
        <f>IFERROR(INDEX([1]Apollo!$C$2:$R$2344,MATCH($C290,[1]Apollo!$B$2:$B$2344,0),MATCH(AA$1,[1]Apollo!$C$1:$R$1,0)),"")</f>
        <v/>
      </c>
      <c r="AB290" s="1" t="str">
        <f>IFERROR(INDEX([1]Apollo!$C$2:$R$2344,MATCH($C290,[1]Apollo!$B$2:$B$2344,0),MATCH(AB$1,[1]Apollo!$C$1:$R$1,0)),"")</f>
        <v/>
      </c>
      <c r="AC290" t="s">
        <v>3892</v>
      </c>
      <c r="AD290" s="1" t="str">
        <f>IFERROR(INDEX([1]Apollo!$C$2:$R$2344,MATCH($C290,[1]Apollo!$B$2:$B$2344,0),MATCH(AD$1,[1]Apollo!$C$1:$R$1,0)),"")</f>
        <v/>
      </c>
      <c r="AE290" s="14" t="s">
        <v>3893</v>
      </c>
      <c r="AF290" s="1"/>
      <c r="AG290" s="1" t="s">
        <v>169</v>
      </c>
      <c r="AH290" s="14" t="s">
        <v>3894</v>
      </c>
      <c r="AI290" s="1" t="s">
        <v>1222</v>
      </c>
      <c r="AJ290" s="14" t="s">
        <v>3895</v>
      </c>
      <c r="AK290" s="1" t="s">
        <v>311</v>
      </c>
      <c r="AL290" s="1" t="s">
        <v>403</v>
      </c>
      <c r="AM290" s="1" t="s">
        <v>1258</v>
      </c>
      <c r="AN290" s="1" t="s">
        <v>360</v>
      </c>
      <c r="AO290" s="1" t="s">
        <v>437</v>
      </c>
      <c r="AP290" s="1" t="s">
        <v>3896</v>
      </c>
      <c r="AQ290" s="1" t="e">
        <f>AE290=#REF!</f>
        <v>#REF!</v>
      </c>
      <c r="AR290" t="s">
        <v>3897</v>
      </c>
      <c r="AS290" s="1" t="str">
        <f>IFERROR(INDEX([1]Apollo!$C$2:$R$2344,MATCH($C290,[1]Apollo!$B$2:$B$2344,0),MATCH(AS$1,[1]Apollo!$C$1:$R$1,0)),"")</f>
        <v/>
      </c>
      <c r="AT290" s="1"/>
      <c r="AU290" s="1"/>
      <c r="AV290" t="s">
        <v>112</v>
      </c>
      <c r="AW290" s="1" t="str">
        <f>IFERROR(INDEX([1]Apollo!$C$2:$R$2344,MATCH($C290,[1]Apollo!$B$2:$B$2344,0),MATCH(AW$1,[1]Apollo!$C$1:$R$1,0)),"")</f>
        <v/>
      </c>
      <c r="AX290" s="1"/>
      <c r="AY290" t="s">
        <v>114</v>
      </c>
      <c r="AZ290" t="s">
        <v>114</v>
      </c>
      <c r="BA290" s="4">
        <f>INDEX('[1]Glassdoor Scores'!C:C,MATCH($A290,'[1]Glassdoor Scores'!$A:$A,0))</f>
        <v>4.5999999999999996</v>
      </c>
      <c r="BB290" t="str">
        <f>INDEX('[1]Glassdoor Scores'!B:B,MATCH($A290,'[1]Glassdoor Scores'!$A:$A,0))</f>
        <v>WSC Sports</v>
      </c>
      <c r="BC290">
        <f>INDEX('[1]Glassdoor Scores'!D:D,MATCH($A290,'[1]Glassdoor Scores'!$A:$A,0))</f>
        <v>90</v>
      </c>
      <c r="BD290">
        <f>INDEX('[1]Glassdoor Scores'!E:E,MATCH($A290,'[1]Glassdoor Scores'!$A:$A,0))</f>
        <v>4.4000000000000004</v>
      </c>
      <c r="BE290">
        <f>INDEX('[1]Glassdoor Scores'!F:F,MATCH($A290,'[1]Glassdoor Scores'!$A:$A,0))</f>
        <v>4.5</v>
      </c>
      <c r="BF290" s="5">
        <f>INDEX('[1]Glassdoor Scores'!G:G,MATCH($A290,'[1]Glassdoor Scores'!$A:$A,0))</f>
        <v>4.8</v>
      </c>
      <c r="BG290" s="5">
        <f>INDEX('[1]Glassdoor Scores'!H:H,MATCH($A290,'[1]Glassdoor Scores'!$A:$A,0))</f>
        <v>0.98</v>
      </c>
      <c r="BH290" t="e">
        <f>BA290&lt;#REF!</f>
        <v>#REF!</v>
      </c>
      <c r="BI290" t="e">
        <f>BB290&gt;#REF!</f>
        <v>#REF!</v>
      </c>
      <c r="BJ290" t="e">
        <f>BC290&gt;#REF!</f>
        <v>#REF!</v>
      </c>
      <c r="BK290" t="e">
        <f>BD290&gt;#REF!</f>
        <v>#REF!</v>
      </c>
      <c r="BL290" t="e">
        <f>BE290&gt;#REF!</f>
        <v>#REF!</v>
      </c>
      <c r="BM290" t="e">
        <f>BF290&gt;#REF!</f>
        <v>#REF!</v>
      </c>
      <c r="BN290" t="s">
        <v>175</v>
      </c>
      <c r="BO290" s="1" t="s">
        <v>3898</v>
      </c>
      <c r="BP290">
        <v>3</v>
      </c>
      <c r="BQ290">
        <v>3</v>
      </c>
      <c r="BR290" s="1" t="s">
        <v>3899</v>
      </c>
      <c r="BS290" t="s">
        <v>3900</v>
      </c>
      <c r="BT290" s="1" t="s">
        <v>3901</v>
      </c>
      <c r="BU290" s="1">
        <v>290</v>
      </c>
      <c r="BV290" s="6">
        <v>0.5</v>
      </c>
      <c r="BW290" s="6">
        <v>0.4</v>
      </c>
      <c r="BX290" s="6">
        <v>0.1</v>
      </c>
      <c r="BY290" s="6">
        <v>0</v>
      </c>
      <c r="BZ290" s="1" t="s">
        <v>3902</v>
      </c>
      <c r="CA290" s="1" t="s">
        <v>3903</v>
      </c>
      <c r="CB290" s="1"/>
      <c r="CC290" s="1"/>
      <c r="CD290" s="1"/>
      <c r="CE290" s="1"/>
      <c r="CF290" s="1"/>
      <c r="CG290" s="1"/>
      <c r="CH290" s="1"/>
      <c r="CI290" s="1"/>
      <c r="CJ290" s="1"/>
      <c r="CK290" s="1"/>
      <c r="CL290" s="1"/>
      <c r="CM290" s="1"/>
      <c r="CN290" s="1"/>
      <c r="CO290" s="1"/>
      <c r="CP290" s="1"/>
      <c r="CQ290" s="17" t="e">
        <f>SUMIFS([1]Rubric!Y:Y,[1]Rubric!V:V,BN290,[1]Rubric!W:W,P290)</f>
        <v>#VALUE!</v>
      </c>
      <c r="CR290" s="5" t="e">
        <f>INDEX([1]Rubric!D:D,MATCH(BP290,[1]Rubric!#REF!,0))</f>
        <v>#REF!</v>
      </c>
      <c r="CS290" s="5" t="e">
        <f>INDEX([1]Rubric!E:E,MATCH(Q290,[1]Rubric!#REF!,0))</f>
        <v>#REF!</v>
      </c>
      <c r="CT290" s="18" t="e">
        <f>SUM(CQ290:CS290)*[1]Rubric!$A$3</f>
        <v>#VALUE!</v>
      </c>
    </row>
    <row r="291" spans="1:98" ht="409.5" x14ac:dyDescent="0.25">
      <c r="A291">
        <v>290</v>
      </c>
      <c r="B291" s="21" t="s">
        <v>3904</v>
      </c>
      <c r="C291" t="str">
        <f t="shared" si="23"/>
        <v>290 - Mendix</v>
      </c>
      <c r="D291">
        <v>0</v>
      </c>
      <c r="E291" t="s">
        <v>3905</v>
      </c>
      <c r="F291" s="1" t="s">
        <v>3906</v>
      </c>
      <c r="G291" s="1" t="str">
        <f>IFERROR(INDEX([1]Apollo!$C$2:$R$2344,MATCH($C291,[1]Apollo!$B$2:$B$2344,0),MATCH(G$1,[1]Apollo!$C$1:$R$1,0)),"")</f>
        <v/>
      </c>
      <c r="H291" s="1" t="s">
        <v>1971</v>
      </c>
      <c r="I291" s="1" t="str">
        <f>IFERROR(INDEX([1]Apollo!$C$2:$R$2344,MATCH($C291,[1]Apollo!$B$2:$B$2344,0),MATCH(I$1,[1]Apollo!$C$1:$R$1,0)),"")</f>
        <v/>
      </c>
      <c r="J291" t="s">
        <v>1076</v>
      </c>
      <c r="K291" s="1" t="str">
        <f>IFERROR(INDEX([1]Apollo!$C$2:$R$2344,MATCH($C291,[1]Apollo!$B$2:$B$2344,0),MATCH(K$1,[1]Apollo!$C$1:$R$1,0)),"")</f>
        <v/>
      </c>
      <c r="L291" s="1" t="str">
        <f>IFERROR(INDEX([1]Apollo!$C$2:$R$2344,MATCH($C291,[1]Apollo!$B$2:$B$2344,0),MATCH(L$1,[1]Apollo!$C$1:$R$1,0)),"")</f>
        <v/>
      </c>
      <c r="M291" s="1" t="s">
        <v>3907</v>
      </c>
      <c r="N291" s="1" t="s">
        <v>3908</v>
      </c>
      <c r="O291" s="1" t="str">
        <f>IFERROR(INDEX([1]Apollo!$C$2:$R$2344,MATCH($C291,[1]Apollo!$B$2:$B$2344,0),MATCH(O$1,[1]Apollo!$C$1:$R$1,0)),"")</f>
        <v/>
      </c>
      <c r="P291" s="1">
        <v>3</v>
      </c>
      <c r="Q291" s="1">
        <v>3</v>
      </c>
      <c r="R291" s="12">
        <v>160615</v>
      </c>
      <c r="S291" s="12">
        <v>151156</v>
      </c>
      <c r="T291" s="13">
        <v>38353</v>
      </c>
      <c r="U291" t="s">
        <v>188</v>
      </c>
      <c r="V291" s="1" t="str">
        <f>IFERROR(INDEX([1]Apollo!$C$2:$R$2344,MATCH($C291,[1]Apollo!$B$2:$B$2344,0),MATCH(V$1,[1]Apollo!$C$1:$R$1,0)),"")</f>
        <v/>
      </c>
      <c r="W291" t="s">
        <v>165</v>
      </c>
      <c r="X291" s="1" t="str">
        <f>IFERROR(INDEX([1]Apollo!$C$2:$R$2344,MATCH($C291,[1]Apollo!$B$2:$B$2344,0),MATCH(X$1,[1]Apollo!$C$1:$R$1,0)),"")</f>
        <v/>
      </c>
      <c r="Y291" s="1" t="str">
        <f>IFERROR(INDEX([1]Apollo!$C$2:$R$2344,MATCH($C291,[1]Apollo!$B$2:$B$2344,0),MATCH(Y$1,[1]Apollo!$C$1:$R$1,0)),"")</f>
        <v/>
      </c>
      <c r="Z291" s="1" t="str">
        <f>IFERROR(INDEX([1]Apollo!$C$2:$R$2344,MATCH($C291,[1]Apollo!$B$2:$B$2344,0),MATCH(Z$1,[1]Apollo!$C$1:$R$1,0)),"")</f>
        <v/>
      </c>
      <c r="AA291" s="1" t="str">
        <f>IFERROR(INDEX([1]Apollo!$C$2:$R$2344,MATCH($C291,[1]Apollo!$B$2:$B$2344,0),MATCH(AA$1,[1]Apollo!$C$1:$R$1,0)),"")</f>
        <v/>
      </c>
      <c r="AB291" s="1" t="str">
        <f>IFERROR(INDEX([1]Apollo!$C$2:$R$2344,MATCH($C291,[1]Apollo!$B$2:$B$2344,0),MATCH(AB$1,[1]Apollo!$C$1:$R$1,0)),"")</f>
        <v/>
      </c>
      <c r="AC291" t="s">
        <v>3909</v>
      </c>
      <c r="AD291" s="1" t="str">
        <f>IFERROR(INDEX([1]Apollo!$C$2:$R$2344,MATCH($C291,[1]Apollo!$B$2:$B$2344,0),MATCH(AD$1,[1]Apollo!$C$1:$R$1,0)),"")</f>
        <v/>
      </c>
      <c r="AE291" s="14" t="s">
        <v>3910</v>
      </c>
      <c r="AF291" s="1"/>
      <c r="AG291" s="1" t="s">
        <v>169</v>
      </c>
      <c r="AH291" s="1"/>
      <c r="AI291" s="1"/>
      <c r="AJ291" s="14" t="s">
        <v>3910</v>
      </c>
      <c r="AK291" s="1" t="s">
        <v>243</v>
      </c>
      <c r="AL291" s="1" t="s">
        <v>106</v>
      </c>
      <c r="AM291" s="1" t="s">
        <v>171</v>
      </c>
      <c r="AN291" s="1" t="s">
        <v>106</v>
      </c>
      <c r="AO291" s="1" t="s">
        <v>245</v>
      </c>
      <c r="AP291" s="1" t="s">
        <v>246</v>
      </c>
      <c r="AQ291" s="1" t="e">
        <f>AE291=#REF!</f>
        <v>#REF!</v>
      </c>
      <c r="AR291" t="s">
        <v>3911</v>
      </c>
      <c r="AS291" s="1" t="str">
        <f>IFERROR(INDEX([1]Apollo!$C$2:$R$2344,MATCH($C291,[1]Apollo!$B$2:$B$2344,0),MATCH(AS$1,[1]Apollo!$C$1:$R$1,0)),"")</f>
        <v/>
      </c>
      <c r="AT291" s="1"/>
      <c r="AU291" s="1"/>
      <c r="AV291" t="s">
        <v>174</v>
      </c>
      <c r="AW291" s="1">
        <v>1550</v>
      </c>
      <c r="AX291" s="1"/>
      <c r="AY291" t="s">
        <v>114</v>
      </c>
      <c r="AZ291" t="s">
        <v>114</v>
      </c>
      <c r="BA291" s="23">
        <f>INDEX('[1]Glassdoor Scores'!C:C,MATCH($A291,'[1]Glassdoor Scores'!$A:$A,0))</f>
        <v>3.5</v>
      </c>
      <c r="BB291" t="str">
        <f>INDEX('[1]Glassdoor Scores'!B:B,MATCH($A291,'[1]Glassdoor Scores'!$A:$A,0))</f>
        <v>Chewy</v>
      </c>
      <c r="BC291">
        <f>INDEX('[1]Glassdoor Scores'!D:D,MATCH($A291,'[1]Glassdoor Scores'!$A:$A,0))</f>
        <v>7800</v>
      </c>
      <c r="BD291">
        <f>INDEX('[1]Glassdoor Scores'!E:E,MATCH($A291,'[1]Glassdoor Scores'!$A:$A,0))</f>
        <v>2.9</v>
      </c>
      <c r="BE291">
        <f>INDEX('[1]Glassdoor Scores'!F:F,MATCH($A291,'[1]Glassdoor Scores'!$A:$A,0))</f>
        <v>3.1</v>
      </c>
      <c r="BF291" s="17">
        <f>INDEX('[1]Glassdoor Scores'!G:G,MATCH($A291,'[1]Glassdoor Scores'!$A:$A,0))</f>
        <v>3.5</v>
      </c>
      <c r="BG291" s="17">
        <f>INDEX('[1]Glassdoor Scores'!H:H,MATCH($A291,'[1]Glassdoor Scores'!$A:$A,0))</f>
        <v>0.68</v>
      </c>
      <c r="BH291" t="e">
        <f>BA291&lt;#REF!</f>
        <v>#REF!</v>
      </c>
      <c r="BI291" t="e">
        <f>BB291&gt;#REF!</f>
        <v>#REF!</v>
      </c>
      <c r="BJ291" t="e">
        <f>BC291&gt;#REF!</f>
        <v>#REF!</v>
      </c>
      <c r="BK291" t="e">
        <f>BD291&gt;#REF!</f>
        <v>#REF!</v>
      </c>
      <c r="BL291" t="e">
        <f>BE291&gt;#REF!</f>
        <v>#REF!</v>
      </c>
      <c r="BM291" t="e">
        <f>BF291&gt;#REF!</f>
        <v>#REF!</v>
      </c>
      <c r="BN291" t="s">
        <v>175</v>
      </c>
      <c r="BO291" s="1" t="s">
        <v>3912</v>
      </c>
      <c r="BP291">
        <v>3</v>
      </c>
      <c r="BQ291">
        <v>3</v>
      </c>
      <c r="BR291" s="1" t="s">
        <v>3913</v>
      </c>
      <c r="BS291" t="s">
        <v>3914</v>
      </c>
      <c r="BT291" s="1" t="s">
        <v>3915</v>
      </c>
      <c r="BU291" s="1">
        <v>160</v>
      </c>
      <c r="BV291" s="31">
        <v>0.3</v>
      </c>
      <c r="BW291" s="31">
        <v>0.65</v>
      </c>
      <c r="BX291" s="31">
        <v>0.05</v>
      </c>
      <c r="BY291" s="31">
        <v>0</v>
      </c>
      <c r="BZ291" s="1" t="s">
        <v>3916</v>
      </c>
      <c r="CA291" s="1" t="s">
        <v>3917</v>
      </c>
      <c r="CB291" s="1"/>
      <c r="CC291" s="1"/>
      <c r="CD291" s="1"/>
      <c r="CE291" s="1"/>
      <c r="CF291" s="1"/>
      <c r="CG291" s="1"/>
      <c r="CH291" s="1"/>
      <c r="CI291" s="1"/>
      <c r="CJ291" s="1"/>
      <c r="CK291" s="1"/>
      <c r="CL291" s="1"/>
      <c r="CM291" s="1"/>
      <c r="CN291" s="1"/>
      <c r="CO291" s="1"/>
      <c r="CP291" s="1"/>
      <c r="CQ291" s="17" t="e">
        <f>SUMIFS([1]Rubric!Y:Y,[1]Rubric!V:V,BN291,[1]Rubric!W:W,P291)</f>
        <v>#VALUE!</v>
      </c>
      <c r="CR291" s="17" t="e">
        <f>INDEX([1]Rubric!D:D,MATCH(BP291,[1]Rubric!#REF!,0))</f>
        <v>#REF!</v>
      </c>
      <c r="CS291" s="17" t="e">
        <f>INDEX([1]Rubric!E:E,MATCH(Q291,[1]Rubric!#REF!,0))</f>
        <v>#REF!</v>
      </c>
      <c r="CT291" s="18" t="e">
        <f>SUM(CQ291:CS291)*[1]Rubric!$A$3</f>
        <v>#VALUE!</v>
      </c>
    </row>
    <row r="292" spans="1:98" ht="270" x14ac:dyDescent="0.25">
      <c r="A292">
        <v>291</v>
      </c>
      <c r="B292" t="s">
        <v>3918</v>
      </c>
      <c r="C292" t="str">
        <f t="shared" si="23"/>
        <v>291 - IEEE Educational Activities Certificates</v>
      </c>
      <c r="D292">
        <v>0</v>
      </c>
      <c r="F292" s="1"/>
      <c r="G292" s="1" t="e">
        <f>INDEX([1]Apollo!$C$2:$R$2344,MATCH($C292,[1]Apollo!$A$2:$A$2344,0),MATCH(G$1,[1]Apollo!$C$1:$R$1,0))</f>
        <v>#N/A</v>
      </c>
      <c r="H292" s="1"/>
      <c r="I292" s="1" t="e">
        <f>INDEX([1]Apollo!$C$2:$R$2344,MATCH($C292,[1]Apollo!$A$2:$A$2344,0),MATCH(I$1,[1]Apollo!$C$1:$R$1,0))</f>
        <v>#N/A</v>
      </c>
      <c r="K292" s="1" t="e">
        <f>INDEX([1]Apollo!$C$2:$R$2344,MATCH($C292,[1]Apollo!$A$2:$A$2344,0),MATCH(K$1,[1]Apollo!$C$1:$R$1,0))</f>
        <v>#N/A</v>
      </c>
      <c r="L292" s="1" t="e">
        <f>INDEX([1]Apollo!$C$2:$R$2344,MATCH($C292,[1]Apollo!$A$2:$A$2344,0),MATCH(L$1,[1]Apollo!$C$1:$R$1,0))</f>
        <v>#N/A</v>
      </c>
      <c r="M292" s="1"/>
      <c r="N292" s="1"/>
      <c r="O292" s="1" t="e">
        <f>INDEX([1]Apollo!$C$2:$R$2344,MATCH($C292,[1]Apollo!$A$2:$A$2344,0),MATCH(O$1,[1]Apollo!$C$1:$R$1,0))</f>
        <v>#N/A</v>
      </c>
      <c r="P292" s="1">
        <v>3.5</v>
      </c>
      <c r="Q292" s="1">
        <v>1</v>
      </c>
      <c r="V292" s="1" t="e">
        <f>INDEX([1]Apollo!$C$2:$R$2344,MATCH($C292,[1]Apollo!$A$2:$A$2344,0),MATCH(V$1,[1]Apollo!$C$1:$R$1,0))</f>
        <v>#N/A</v>
      </c>
      <c r="X292" s="1" t="e">
        <f>INDEX([1]Apollo!$C$2:$R$2344,MATCH($C292,[1]Apollo!$A$2:$A$2344,0),MATCH(X$1,[1]Apollo!$C$1:$R$1,0))</f>
        <v>#N/A</v>
      </c>
      <c r="Y292" s="1" t="e">
        <f>INDEX([1]Apollo!$C$2:$R$2344,MATCH($C292,[1]Apollo!$A$2:$A$2344,0),MATCH(Y$1,[1]Apollo!$C$1:$R$1,0))</f>
        <v>#N/A</v>
      </c>
      <c r="Z292" s="1" t="e">
        <f>INDEX([1]Apollo!$C$2:$R$2344,MATCH($C292,[1]Apollo!$A$2:$A$2344,0),MATCH(Z$1,[1]Apollo!$C$1:$R$1,0))</f>
        <v>#N/A</v>
      </c>
      <c r="AA292" s="1" t="e">
        <f>INDEX([1]Apollo!$C$2:$R$2344,MATCH($C292,[1]Apollo!$A$2:$A$2344,0),MATCH(AA$1,[1]Apollo!$C$1:$R$1,0))</f>
        <v>#N/A</v>
      </c>
      <c r="AB292" s="1" t="e">
        <f>INDEX([1]Apollo!$C$2:$R$2344,MATCH($C292,[1]Apollo!$A$2:$A$2344,0),MATCH(AB$1,[1]Apollo!$C$1:$R$1,0))</f>
        <v>#N/A</v>
      </c>
      <c r="AD292" s="1" t="e">
        <f>INDEX([1]Apollo!$C$2:$R$2344,MATCH($C292,[1]Apollo!$A$2:$A$2344,0),MATCH(AD$1,[1]Apollo!$C$1:$R$1,0))</f>
        <v>#N/A</v>
      </c>
      <c r="AE292" s="14" t="s">
        <v>3919</v>
      </c>
      <c r="AF292" s="1" t="s">
        <v>1672</v>
      </c>
      <c r="AG292" s="1" t="s">
        <v>169</v>
      </c>
      <c r="AH292" s="1"/>
      <c r="AI292" s="1"/>
      <c r="AJ292" s="14" t="s">
        <v>3920</v>
      </c>
      <c r="AK292" s="1" t="s">
        <v>3921</v>
      </c>
      <c r="AL292" s="1" t="s">
        <v>106</v>
      </c>
      <c r="AM292" s="1" t="s">
        <v>3811</v>
      </c>
      <c r="AN292" s="1" t="s">
        <v>360</v>
      </c>
      <c r="AO292" s="1" t="s">
        <v>361</v>
      </c>
      <c r="AP292" s="1" t="s">
        <v>3642</v>
      </c>
      <c r="AQ292" s="1" t="e">
        <f>AE292=#REF!</f>
        <v>#REF!</v>
      </c>
      <c r="AS292" s="1" t="e">
        <f>INDEX([1]Apollo!$C$2:$R$2344,MATCH($C292,[1]Apollo!$A$2:$A$2344,0),MATCH(AS$1,[1]Apollo!$C$1:$R$1,0))</f>
        <v>#N/A</v>
      </c>
      <c r="AT292" s="1"/>
      <c r="AU292" s="1"/>
      <c r="AW292" s="1" t="e">
        <f>INDEX([1]Apollo!$C$2:$R$2344,MATCH($C292,[1]Apollo!$A$2:$A$2344,0),MATCH(AW$1,[1]Apollo!$C$1:$R$1,0))</f>
        <v>#N/A</v>
      </c>
      <c r="AX292" s="1"/>
      <c r="BA292">
        <v>310</v>
      </c>
      <c r="BB292">
        <v>4.0999999999999996</v>
      </c>
      <c r="BC292">
        <v>4</v>
      </c>
      <c r="BD292">
        <v>3.8</v>
      </c>
      <c r="BE292">
        <v>4.2</v>
      </c>
      <c r="BF292" s="5">
        <v>0.9</v>
      </c>
      <c r="BG292" s="5">
        <v>0.85</v>
      </c>
      <c r="BH292" t="e">
        <f>BA292&lt;#REF!</f>
        <v>#REF!</v>
      </c>
      <c r="BI292" t="e">
        <f>BB292&gt;#REF!</f>
        <v>#REF!</v>
      </c>
      <c r="BJ292" t="e">
        <f>BC292&gt;#REF!</f>
        <v>#REF!</v>
      </c>
      <c r="BK292" t="e">
        <f>BD292&gt;#REF!</f>
        <v>#REF!</v>
      </c>
      <c r="BL292" t="e">
        <f>BE292&gt;#REF!</f>
        <v>#REF!</v>
      </c>
      <c r="BM292" s="5" t="e">
        <f>BF292&gt;#REF!</f>
        <v>#REF!</v>
      </c>
      <c r="BN292" t="s">
        <v>175</v>
      </c>
      <c r="BO292" s="1" t="s">
        <v>3922</v>
      </c>
      <c r="BP292">
        <v>3</v>
      </c>
      <c r="BQ292">
        <v>3</v>
      </c>
      <c r="BR292" s="1" t="s">
        <v>3923</v>
      </c>
      <c r="BS292" t="s">
        <v>3924</v>
      </c>
      <c r="BT292" s="1" t="s">
        <v>3925</v>
      </c>
      <c r="BU292" s="1">
        <v>100</v>
      </c>
      <c r="BV292" s="6">
        <v>0.3</v>
      </c>
      <c r="BW292" s="6">
        <v>0.6</v>
      </c>
      <c r="BX292" s="6">
        <v>0.05</v>
      </c>
      <c r="BY292" s="6">
        <v>0.05</v>
      </c>
      <c r="BZ292" s="1" t="s">
        <v>3926</v>
      </c>
      <c r="CA292" s="1" t="s">
        <v>3927</v>
      </c>
      <c r="CB292" s="1"/>
      <c r="CC292" s="1"/>
      <c r="CD292" s="1"/>
      <c r="CE292" s="1"/>
      <c r="CF292" s="1"/>
      <c r="CG292" s="1"/>
      <c r="CH292" s="1"/>
      <c r="CI292" s="1"/>
      <c r="CJ292" s="1"/>
      <c r="CK292" s="1"/>
      <c r="CL292" s="1"/>
      <c r="CM292" s="1"/>
      <c r="CN292" s="1"/>
      <c r="CO292" s="1"/>
      <c r="CP292" s="1"/>
      <c r="CQ292" s="17" t="e">
        <f>SUMIFS([1]Rubric!Y:Y,[1]Rubric!V:V,BN292,[1]Rubric!W:W,P292)</f>
        <v>#VALUE!</v>
      </c>
      <c r="CR292" s="5" t="e">
        <f>INDEX([1]Rubric!D:D,MATCH(BP292,[1]Rubric!#REF!,0))</f>
        <v>#REF!</v>
      </c>
      <c r="CS292" s="5" t="e">
        <f>INDEX([1]Rubric!E:E,MATCH(Q292,[1]Rubric!#REF!,0))</f>
        <v>#REF!</v>
      </c>
      <c r="CT292" s="18" t="e">
        <f>SUM(CQ292:CS292)*[1]Rubric!$A$3</f>
        <v>#VALUE!</v>
      </c>
    </row>
    <row r="293" spans="1:98" ht="409.5" x14ac:dyDescent="0.25">
      <c r="A293">
        <v>292</v>
      </c>
      <c r="B293" t="s">
        <v>3928</v>
      </c>
      <c r="C293" t="str">
        <f t="shared" si="23"/>
        <v>292 - impact.com</v>
      </c>
      <c r="D293">
        <v>0</v>
      </c>
      <c r="E293" t="s">
        <v>3929</v>
      </c>
      <c r="F293" s="1" t="s">
        <v>3930</v>
      </c>
      <c r="G293" s="1" t="str">
        <f>IFERROR(INDEX([1]Apollo!$C$2:$R$2344,MATCH($C293,[1]Apollo!$B$2:$B$2344,0),MATCH(G$1,[1]Apollo!$C$1:$R$1,0)),"")</f>
        <v/>
      </c>
      <c r="H293" s="1"/>
      <c r="I293" s="1" t="str">
        <f>IFERROR(INDEX([1]Apollo!$C$2:$R$2344,MATCH($C293,[1]Apollo!$B$2:$B$2344,0),MATCH(I$1,[1]Apollo!$C$1:$R$1,0)),"")</f>
        <v/>
      </c>
      <c r="J293" t="s">
        <v>1942</v>
      </c>
      <c r="K293" s="1" t="str">
        <f>IFERROR(INDEX([1]Apollo!$C$2:$R$2344,MATCH($C293,[1]Apollo!$B$2:$B$2344,0),MATCH(K$1,[1]Apollo!$C$1:$R$1,0)),"")</f>
        <v/>
      </c>
      <c r="L293" s="1" t="str">
        <f>IFERROR(INDEX([1]Apollo!$C$2:$R$2344,MATCH($C293,[1]Apollo!$B$2:$B$2344,0),MATCH(L$1,[1]Apollo!$C$1:$R$1,0)),"")</f>
        <v/>
      </c>
      <c r="M293" s="1" t="s">
        <v>3931</v>
      </c>
      <c r="N293" s="1" t="s">
        <v>3932</v>
      </c>
      <c r="O293" s="1" t="str">
        <f>IFERROR(INDEX([1]Apollo!$C$2:$R$2344,MATCH($C293,[1]Apollo!$B$2:$B$2344,0),MATCH(O$1,[1]Apollo!$C$1:$R$1,0)),"")</f>
        <v/>
      </c>
      <c r="P293" s="1">
        <v>3.5</v>
      </c>
      <c r="Q293" s="1">
        <v>1</v>
      </c>
      <c r="R293" s="12">
        <v>2601</v>
      </c>
      <c r="S293" s="12">
        <v>2111</v>
      </c>
      <c r="T293" s="13">
        <v>39448</v>
      </c>
      <c r="U293" t="s">
        <v>188</v>
      </c>
      <c r="V293" s="1" t="str">
        <f>IFERROR(INDEX([1]Apollo!$C$2:$R$2344,MATCH($C293,[1]Apollo!$B$2:$B$2344,0),MATCH(V$1,[1]Apollo!$C$1:$R$1,0)),"")</f>
        <v/>
      </c>
      <c r="W293" t="s">
        <v>165</v>
      </c>
      <c r="X293" s="1" t="str">
        <f>IFERROR(INDEX([1]Apollo!$C$2:$R$2344,MATCH($C293,[1]Apollo!$B$2:$B$2344,0),MATCH(X$1,[1]Apollo!$C$1:$R$1,0)),"")</f>
        <v/>
      </c>
      <c r="Y293" s="1" t="str">
        <f>IFERROR(INDEX([1]Apollo!$C$2:$R$2344,MATCH($C293,[1]Apollo!$B$2:$B$2344,0),MATCH(Y$1,[1]Apollo!$C$1:$R$1,0)),"")</f>
        <v/>
      </c>
      <c r="Z293" s="1" t="str">
        <f>IFERROR(INDEX([1]Apollo!$C$2:$R$2344,MATCH($C293,[1]Apollo!$B$2:$B$2344,0),MATCH(Z$1,[1]Apollo!$C$1:$R$1,0)),"")</f>
        <v/>
      </c>
      <c r="AA293" s="1" t="str">
        <f>IFERROR(INDEX([1]Apollo!$C$2:$R$2344,MATCH($C293,[1]Apollo!$B$2:$B$2344,0),MATCH(AA$1,[1]Apollo!$C$1:$R$1,0)),"")</f>
        <v/>
      </c>
      <c r="AB293" s="1" t="str">
        <f>IFERROR(INDEX([1]Apollo!$C$2:$R$2344,MATCH($C293,[1]Apollo!$B$2:$B$2344,0),MATCH(AB$1,[1]Apollo!$C$1:$R$1,0)),"")</f>
        <v/>
      </c>
      <c r="AC293" t="s">
        <v>3933</v>
      </c>
      <c r="AD293" s="1" t="str">
        <f>IFERROR(INDEX([1]Apollo!$C$2:$R$2344,MATCH($C293,[1]Apollo!$B$2:$B$2344,0),MATCH(AD$1,[1]Apollo!$C$1:$R$1,0)),"")</f>
        <v/>
      </c>
      <c r="AE293" s="14" t="s">
        <v>3934</v>
      </c>
      <c r="AF293" s="1"/>
      <c r="AG293" s="1" t="s">
        <v>169</v>
      </c>
      <c r="AH293" s="1"/>
      <c r="AI293" s="1"/>
      <c r="AJ293" s="14" t="s">
        <v>3935</v>
      </c>
      <c r="AK293" s="1" t="s">
        <v>170</v>
      </c>
      <c r="AL293" s="1" t="s">
        <v>235</v>
      </c>
      <c r="AM293" s="1" t="s">
        <v>235</v>
      </c>
      <c r="AN293" s="1" t="s">
        <v>106</v>
      </c>
      <c r="AO293" s="1" t="s">
        <v>106</v>
      </c>
      <c r="AP293" s="1" t="s">
        <v>172</v>
      </c>
      <c r="AQ293" s="1" t="e">
        <f>AE293=#REF!</f>
        <v>#REF!</v>
      </c>
      <c r="AR293" t="s">
        <v>3936</v>
      </c>
      <c r="AS293" s="1" t="str">
        <f>IFERROR(INDEX([1]Apollo!$C$2:$R$2344,MATCH($C293,[1]Apollo!$B$2:$B$2344,0),MATCH(AS$1,[1]Apollo!$C$1:$R$1,0)),"")</f>
        <v/>
      </c>
      <c r="AT293" s="1"/>
      <c r="AU293" s="1"/>
      <c r="AV293" t="s">
        <v>174</v>
      </c>
      <c r="AW293" s="1" t="str">
        <f>IFERROR(INDEX([1]Apollo!$C$2:$R$2344,MATCH($C293,[1]Apollo!$B$2:$B$2344,0),MATCH(AW$1,[1]Apollo!$C$1:$R$1,0)),"")</f>
        <v/>
      </c>
      <c r="AX293" s="1"/>
      <c r="AY293" t="s">
        <v>114</v>
      </c>
      <c r="AZ293" t="s">
        <v>113</v>
      </c>
      <c r="BA293" s="4">
        <f>INDEX('[1]Glassdoor Scores'!C:C,MATCH($A293,'[1]Glassdoor Scores'!$A:$A,0))</f>
        <v>4.0999999999999996</v>
      </c>
      <c r="BB293" t="str">
        <f>INDEX('[1]Glassdoor Scores'!B:B,MATCH($A293,'[1]Glassdoor Scores'!$A:$A,0))</f>
        <v>Texas Instruments</v>
      </c>
      <c r="BC293">
        <f>INDEX('[1]Glassdoor Scores'!D:D,MATCH($A293,'[1]Glassdoor Scores'!$A:$A,0))</f>
        <v>8400</v>
      </c>
      <c r="BD293">
        <f>INDEX('[1]Glassdoor Scores'!E:E,MATCH($A293,'[1]Glassdoor Scores'!$A:$A,0))</f>
        <v>3.8</v>
      </c>
      <c r="BE293">
        <f>INDEX('[1]Glassdoor Scores'!F:F,MATCH($A293,'[1]Glassdoor Scores'!$A:$A,0))</f>
        <v>3.7</v>
      </c>
      <c r="BF293" s="5">
        <f>INDEX('[1]Glassdoor Scores'!G:G,MATCH($A293,'[1]Glassdoor Scores'!$A:$A,0))</f>
        <v>4</v>
      </c>
      <c r="BG293" s="5">
        <f>INDEX('[1]Glassdoor Scores'!H:H,MATCH($A293,'[1]Glassdoor Scores'!$A:$A,0))</f>
        <v>0.9</v>
      </c>
      <c r="BH293" t="e">
        <f>BA293&lt;#REF!</f>
        <v>#REF!</v>
      </c>
      <c r="BI293" t="e">
        <f>BB293&gt;#REF!</f>
        <v>#REF!</v>
      </c>
      <c r="BJ293" t="e">
        <f>BC293&gt;#REF!</f>
        <v>#REF!</v>
      </c>
      <c r="BK293" t="e">
        <f>BD293&gt;#REF!</f>
        <v>#REF!</v>
      </c>
      <c r="BL293" t="e">
        <f>BE293&gt;#REF!</f>
        <v>#REF!</v>
      </c>
      <c r="BM293" t="e">
        <f>BF293&gt;#REF!</f>
        <v>#REF!</v>
      </c>
      <c r="BN293" t="s">
        <v>175</v>
      </c>
      <c r="BO293" s="1" t="s">
        <v>3937</v>
      </c>
      <c r="BP293">
        <v>3</v>
      </c>
      <c r="BQ293">
        <v>2</v>
      </c>
      <c r="BR293" s="1" t="s">
        <v>3938</v>
      </c>
      <c r="BS293" t="s">
        <v>3939</v>
      </c>
      <c r="BT293" s="1" t="s">
        <v>3940</v>
      </c>
      <c r="BU293" s="1">
        <v>185</v>
      </c>
      <c r="BV293" s="6">
        <v>0.35</v>
      </c>
      <c r="BW293" s="6">
        <v>0.55000000000000004</v>
      </c>
      <c r="BX293" s="6">
        <v>0.05</v>
      </c>
      <c r="BY293" s="6">
        <v>0.05</v>
      </c>
      <c r="BZ293" s="1" t="s">
        <v>3941</v>
      </c>
      <c r="CA293" s="1" t="s">
        <v>3942</v>
      </c>
      <c r="CB293" s="1"/>
      <c r="CC293" s="1"/>
      <c r="CD293" s="1"/>
      <c r="CE293" s="1"/>
      <c r="CF293" s="1"/>
      <c r="CG293" s="1"/>
      <c r="CH293" s="1"/>
      <c r="CI293" s="1"/>
      <c r="CJ293" s="1"/>
      <c r="CK293" s="1"/>
      <c r="CL293" s="1"/>
      <c r="CM293" s="1"/>
      <c r="CN293" s="1"/>
      <c r="CO293" s="1"/>
      <c r="CP293" s="1"/>
      <c r="CQ293" s="17" t="e">
        <f>SUMIFS([1]Rubric!Y:Y,[1]Rubric!V:V,BN293,[1]Rubric!W:W,P293)</f>
        <v>#VALUE!</v>
      </c>
      <c r="CR293" s="5" t="e">
        <f>INDEX([1]Rubric!D:D,MATCH(BP293,[1]Rubric!#REF!,0))</f>
        <v>#REF!</v>
      </c>
      <c r="CS293" s="5" t="e">
        <f>INDEX([1]Rubric!E:E,MATCH(Q293,[1]Rubric!#REF!,0))</f>
        <v>#REF!</v>
      </c>
      <c r="CT293" s="18" t="e">
        <f>SUM(CQ293:CS293)*[1]Rubric!$A$3</f>
        <v>#VALUE!</v>
      </c>
    </row>
    <row r="294" spans="1:98" ht="409.5" x14ac:dyDescent="0.25">
      <c r="A294">
        <v>293</v>
      </c>
      <c r="B294" s="21" t="s">
        <v>3943</v>
      </c>
      <c r="C294" t="str">
        <f t="shared" si="23"/>
        <v>293 - Nexthink</v>
      </c>
      <c r="D294">
        <v>0</v>
      </c>
      <c r="E294" t="s">
        <v>3944</v>
      </c>
      <c r="F294" s="1" t="s">
        <v>3945</v>
      </c>
      <c r="G294" s="1" t="str">
        <f>IFERROR(INDEX([1]Apollo!$C$2:$R$2344,MATCH($C294,[1]Apollo!$B$2:$B$2344,0),MATCH(G$1,[1]Apollo!$C$1:$R$1,0)),"")</f>
        <v/>
      </c>
      <c r="H294" s="1" t="s">
        <v>3946</v>
      </c>
      <c r="I294" s="1" t="str">
        <f>IFERROR(INDEX([1]Apollo!$C$2:$R$2344,MATCH($C294,[1]Apollo!$B$2:$B$2344,0),MATCH(I$1,[1]Apollo!$C$1:$R$1,0)),"")</f>
        <v/>
      </c>
      <c r="J294" t="s">
        <v>3947</v>
      </c>
      <c r="K294" s="1" t="str">
        <f>IFERROR(INDEX([1]Apollo!$C$2:$R$2344,MATCH($C294,[1]Apollo!$B$2:$B$2344,0),MATCH(K$1,[1]Apollo!$C$1:$R$1,0)),"")</f>
        <v/>
      </c>
      <c r="L294" s="1" t="str">
        <f>IFERROR(INDEX([1]Apollo!$C$2:$R$2344,MATCH($C294,[1]Apollo!$B$2:$B$2344,0),MATCH(L$1,[1]Apollo!$C$1:$R$1,0)),"")</f>
        <v/>
      </c>
      <c r="M294" s="1" t="s">
        <v>3948</v>
      </c>
      <c r="N294" s="1" t="s">
        <v>3949</v>
      </c>
      <c r="O294" s="1" t="str">
        <f>IFERROR(INDEX([1]Apollo!$C$2:$R$2344,MATCH($C294,[1]Apollo!$B$2:$B$2344,0),MATCH(O$1,[1]Apollo!$C$1:$R$1,0)),"")</f>
        <v/>
      </c>
      <c r="P294" s="1">
        <v>3.5</v>
      </c>
      <c r="Q294" s="1">
        <v>1</v>
      </c>
      <c r="R294" s="12">
        <v>3162</v>
      </c>
      <c r="S294" s="12">
        <v>2578</v>
      </c>
      <c r="T294" s="13">
        <v>37987</v>
      </c>
      <c r="U294" t="s">
        <v>188</v>
      </c>
      <c r="V294" s="1" t="str">
        <f>IFERROR(INDEX([1]Apollo!$C$2:$R$2344,MATCH($C294,[1]Apollo!$B$2:$B$2344,0),MATCH(V$1,[1]Apollo!$C$1:$R$1,0)),"")</f>
        <v/>
      </c>
      <c r="W294" t="s">
        <v>165</v>
      </c>
      <c r="X294" s="1" t="str">
        <f>IFERROR(INDEX([1]Apollo!$C$2:$R$2344,MATCH($C294,[1]Apollo!$B$2:$B$2344,0),MATCH(X$1,[1]Apollo!$C$1:$R$1,0)),"")</f>
        <v/>
      </c>
      <c r="Y294" s="1" t="str">
        <f>IFERROR(INDEX([1]Apollo!$C$2:$R$2344,MATCH($C294,[1]Apollo!$B$2:$B$2344,0),MATCH(Y$1,[1]Apollo!$C$1:$R$1,0)),"")</f>
        <v/>
      </c>
      <c r="Z294" s="1" t="str">
        <f>IFERROR(INDEX([1]Apollo!$C$2:$R$2344,MATCH($C294,[1]Apollo!$B$2:$B$2344,0),MATCH(Z$1,[1]Apollo!$C$1:$R$1,0)),"")</f>
        <v/>
      </c>
      <c r="AA294" s="1" t="str">
        <f>IFERROR(INDEX([1]Apollo!$C$2:$R$2344,MATCH($C294,[1]Apollo!$B$2:$B$2344,0),MATCH(AA$1,[1]Apollo!$C$1:$R$1,0)),"")</f>
        <v/>
      </c>
      <c r="AB294" s="1" t="str">
        <f>IFERROR(INDEX([1]Apollo!$C$2:$R$2344,MATCH($C294,[1]Apollo!$B$2:$B$2344,0),MATCH(AB$1,[1]Apollo!$C$1:$R$1,0)),"")</f>
        <v/>
      </c>
      <c r="AC294" t="s">
        <v>3950</v>
      </c>
      <c r="AD294" s="1" t="str">
        <f>IFERROR(INDEX([1]Apollo!$C$2:$R$2344,MATCH($C294,[1]Apollo!$B$2:$B$2344,0),MATCH(AD$1,[1]Apollo!$C$1:$R$1,0)),"")</f>
        <v/>
      </c>
      <c r="AE294" s="14" t="s">
        <v>3951</v>
      </c>
      <c r="AF294" s="1"/>
      <c r="AG294" s="1" t="s">
        <v>169</v>
      </c>
      <c r="AH294" s="1"/>
      <c r="AI294" s="1"/>
      <c r="AJ294" s="14" t="s">
        <v>3951</v>
      </c>
      <c r="AK294" s="1" t="s">
        <v>243</v>
      </c>
      <c r="AL294" s="1" t="s">
        <v>106</v>
      </c>
      <c r="AM294" s="1" t="s">
        <v>3952</v>
      </c>
      <c r="AN294" s="1" t="s">
        <v>360</v>
      </c>
      <c r="AO294" s="1" t="s">
        <v>349</v>
      </c>
      <c r="AP294" s="1" t="s">
        <v>246</v>
      </c>
      <c r="AQ294" s="1" t="e">
        <f>AE294=#REF!</f>
        <v>#REF!</v>
      </c>
      <c r="AR294" t="s">
        <v>3953</v>
      </c>
      <c r="AS294" s="1" t="str">
        <f>IFERROR(INDEX([1]Apollo!$C$2:$R$2344,MATCH($C294,[1]Apollo!$B$2:$B$2344,0),MATCH(AS$1,[1]Apollo!$C$1:$R$1,0)),"")</f>
        <v/>
      </c>
      <c r="AT294" s="1"/>
      <c r="AU294" s="1"/>
      <c r="AV294" t="s">
        <v>174</v>
      </c>
      <c r="AW294" s="1">
        <v>1000</v>
      </c>
      <c r="AX294" s="1"/>
      <c r="AY294" t="s">
        <v>113</v>
      </c>
      <c r="AZ294" t="s">
        <v>113</v>
      </c>
      <c r="BA294" s="23">
        <f>INDEX('[1]Glassdoor Scores'!C:C,MATCH($A294,'[1]Glassdoor Scores'!$A:$A,0))</f>
        <v>3.5</v>
      </c>
      <c r="BB294" t="str">
        <f>INDEX('[1]Glassdoor Scores'!B:B,MATCH($A294,'[1]Glassdoor Scores'!$A:$A,0))</f>
        <v>State Street</v>
      </c>
      <c r="BC294">
        <f>INDEX('[1]Glassdoor Scores'!D:D,MATCH($A294,'[1]Glassdoor Scores'!$A:$A,0))</f>
        <v>14000</v>
      </c>
      <c r="BD294">
        <f>INDEX('[1]Glassdoor Scores'!E:E,MATCH($A294,'[1]Glassdoor Scores'!$A:$A,0))</f>
        <v>3.3</v>
      </c>
      <c r="BE294">
        <f>INDEX('[1]Glassdoor Scores'!F:F,MATCH($A294,'[1]Glassdoor Scores'!$A:$A,0))</f>
        <v>3.1</v>
      </c>
      <c r="BF294" s="17">
        <f>INDEX('[1]Glassdoor Scores'!G:G,MATCH($A294,'[1]Glassdoor Scores'!$A:$A,0))</f>
        <v>3.4</v>
      </c>
      <c r="BG294" s="17">
        <f>INDEX('[1]Glassdoor Scores'!H:H,MATCH($A294,'[1]Glassdoor Scores'!$A:$A,0))</f>
        <v>0.64</v>
      </c>
      <c r="BH294" t="e">
        <f>BA294&lt;#REF!</f>
        <v>#REF!</v>
      </c>
      <c r="BI294" t="e">
        <f>BB294&gt;#REF!</f>
        <v>#REF!</v>
      </c>
      <c r="BJ294" t="e">
        <f>BC294&gt;#REF!</f>
        <v>#REF!</v>
      </c>
      <c r="BK294" t="e">
        <f>BD294&gt;#REF!</f>
        <v>#REF!</v>
      </c>
      <c r="BL294" t="e">
        <f>BE294&gt;#REF!</f>
        <v>#REF!</v>
      </c>
      <c r="BM294" t="e">
        <f>BF294&gt;#REF!</f>
        <v>#REF!</v>
      </c>
      <c r="BN294" t="s">
        <v>175</v>
      </c>
      <c r="BO294" s="1" t="s">
        <v>3954</v>
      </c>
      <c r="BP294">
        <v>3</v>
      </c>
      <c r="BQ294">
        <v>2</v>
      </c>
      <c r="BR294" s="1" t="s">
        <v>3955</v>
      </c>
      <c r="BS294" t="s">
        <v>3956</v>
      </c>
      <c r="BT294" s="1" t="s">
        <v>3957</v>
      </c>
      <c r="BU294" s="1">
        <v>160</v>
      </c>
      <c r="BV294" s="31">
        <v>0.35</v>
      </c>
      <c r="BW294" s="31">
        <v>0.55000000000000004</v>
      </c>
      <c r="BX294" s="31">
        <v>0.05</v>
      </c>
      <c r="BY294" s="31">
        <v>0.05</v>
      </c>
      <c r="BZ294" s="1" t="s">
        <v>3958</v>
      </c>
      <c r="CA294" s="1" t="s">
        <v>3959</v>
      </c>
      <c r="CB294" s="1"/>
      <c r="CC294" s="1"/>
      <c r="CD294" s="1"/>
      <c r="CE294" s="1"/>
      <c r="CF294" s="1"/>
      <c r="CG294" s="1"/>
      <c r="CH294" s="1"/>
      <c r="CI294" s="1"/>
      <c r="CJ294" s="1"/>
      <c r="CK294" s="1"/>
      <c r="CL294" s="1"/>
      <c r="CM294" s="1"/>
      <c r="CN294" s="1"/>
      <c r="CO294" s="1"/>
      <c r="CP294" s="1"/>
      <c r="CQ294" s="17" t="e">
        <f>SUMIFS([1]Rubric!Y:Y,[1]Rubric!V:V,BN294,[1]Rubric!W:W,P294)</f>
        <v>#VALUE!</v>
      </c>
      <c r="CR294" s="17" t="e">
        <f>INDEX([1]Rubric!D:D,MATCH(BP294,[1]Rubric!#REF!,0))</f>
        <v>#REF!</v>
      </c>
      <c r="CS294" s="17" t="e">
        <f>INDEX([1]Rubric!E:E,MATCH(Q294,[1]Rubric!#REF!,0))</f>
        <v>#REF!</v>
      </c>
      <c r="CT294" s="18" t="e">
        <f>SUM(CQ294:CS294)*[1]Rubric!$A$3</f>
        <v>#VALUE!</v>
      </c>
    </row>
    <row r="295" spans="1:98" ht="375" x14ac:dyDescent="0.25">
      <c r="A295">
        <v>294</v>
      </c>
      <c r="B295" t="s">
        <v>3960</v>
      </c>
      <c r="C295" t="str">
        <f t="shared" si="23"/>
        <v>294 - PBS</v>
      </c>
      <c r="D295">
        <v>0</v>
      </c>
      <c r="F295" s="1"/>
      <c r="G295" s="1" t="e">
        <f>INDEX([1]Apollo!$C$2:$R$2344,MATCH($C295,[1]Apollo!$A$2:$A$2344,0),MATCH(G$1,[1]Apollo!$C$1:$R$1,0))</f>
        <v>#N/A</v>
      </c>
      <c r="H295" s="1"/>
      <c r="I295" s="1" t="e">
        <f>INDEX([1]Apollo!$C$2:$R$2344,MATCH($C295,[1]Apollo!$A$2:$A$2344,0),MATCH(I$1,[1]Apollo!$C$1:$R$1,0))</f>
        <v>#N/A</v>
      </c>
      <c r="K295" s="1" t="e">
        <f>INDEX([1]Apollo!$C$2:$R$2344,MATCH($C295,[1]Apollo!$A$2:$A$2344,0),MATCH(K$1,[1]Apollo!$C$1:$R$1,0))</f>
        <v>#N/A</v>
      </c>
      <c r="L295" s="1" t="e">
        <f>INDEX([1]Apollo!$C$2:$R$2344,MATCH($C295,[1]Apollo!$A$2:$A$2344,0),MATCH(L$1,[1]Apollo!$C$1:$R$1,0))</f>
        <v>#N/A</v>
      </c>
      <c r="M295" s="1"/>
      <c r="N295" s="1"/>
      <c r="O295" s="1" t="e">
        <f>INDEX([1]Apollo!$C$2:$R$2344,MATCH($C295,[1]Apollo!$A$2:$A$2344,0),MATCH(O$1,[1]Apollo!$C$1:$R$1,0))</f>
        <v>#N/A</v>
      </c>
      <c r="P295" s="1">
        <v>3.5</v>
      </c>
      <c r="Q295" s="1">
        <v>1</v>
      </c>
      <c r="V295" s="1" t="e">
        <f>INDEX([1]Apollo!$C$2:$R$2344,MATCH($C295,[1]Apollo!$A$2:$A$2344,0),MATCH(V$1,[1]Apollo!$C$1:$R$1,0))</f>
        <v>#N/A</v>
      </c>
      <c r="X295" s="1" t="e">
        <f>INDEX([1]Apollo!$C$2:$R$2344,MATCH($C295,[1]Apollo!$A$2:$A$2344,0),MATCH(X$1,[1]Apollo!$C$1:$R$1,0))</f>
        <v>#N/A</v>
      </c>
      <c r="Y295" s="1" t="e">
        <f>INDEX([1]Apollo!$C$2:$R$2344,MATCH($C295,[1]Apollo!$A$2:$A$2344,0),MATCH(Y$1,[1]Apollo!$C$1:$R$1,0))</f>
        <v>#N/A</v>
      </c>
      <c r="Z295" s="1" t="e">
        <f>INDEX([1]Apollo!$C$2:$R$2344,MATCH($C295,[1]Apollo!$A$2:$A$2344,0),MATCH(Z$1,[1]Apollo!$C$1:$R$1,0))</f>
        <v>#N/A</v>
      </c>
      <c r="AA295" s="1" t="e">
        <f>INDEX([1]Apollo!$C$2:$R$2344,MATCH($C295,[1]Apollo!$A$2:$A$2344,0),MATCH(AA$1,[1]Apollo!$C$1:$R$1,0))</f>
        <v>#N/A</v>
      </c>
      <c r="AB295" s="1" t="e">
        <f>INDEX([1]Apollo!$C$2:$R$2344,MATCH($C295,[1]Apollo!$A$2:$A$2344,0),MATCH(AB$1,[1]Apollo!$C$1:$R$1,0))</f>
        <v>#N/A</v>
      </c>
      <c r="AD295" s="1" t="e">
        <f>INDEX([1]Apollo!$C$2:$R$2344,MATCH($C295,[1]Apollo!$A$2:$A$2344,0),MATCH(AD$1,[1]Apollo!$C$1:$R$1,0))</f>
        <v>#N/A</v>
      </c>
      <c r="AE295" s="14" t="s">
        <v>3961</v>
      </c>
      <c r="AF295" s="1" t="s">
        <v>580</v>
      </c>
      <c r="AG295" s="1" t="s">
        <v>169</v>
      </c>
      <c r="AH295" s="1"/>
      <c r="AI295" s="1"/>
      <c r="AJ295" s="14" t="s">
        <v>3962</v>
      </c>
      <c r="AK295" s="1" t="s">
        <v>149</v>
      </c>
      <c r="AL295" s="1" t="s">
        <v>150</v>
      </c>
      <c r="AM295" s="1" t="s">
        <v>151</v>
      </c>
      <c r="AN295" s="1" t="s">
        <v>106</v>
      </c>
      <c r="AO295" s="1" t="s">
        <v>279</v>
      </c>
      <c r="AP295" s="1" t="s">
        <v>219</v>
      </c>
      <c r="AQ295" s="1" t="e">
        <f>AE295=#REF!</f>
        <v>#REF!</v>
      </c>
      <c r="AS295" s="1" t="e">
        <f>INDEX([1]Apollo!$C$2:$R$2344,MATCH($C295,[1]Apollo!$A$2:$A$2344,0),MATCH(AS$1,[1]Apollo!$C$1:$R$1,0))</f>
        <v>#N/A</v>
      </c>
      <c r="AT295" s="1"/>
      <c r="AU295" s="1"/>
      <c r="AW295" s="1" t="e">
        <f>INDEX([1]Apollo!$C$2:$R$2344,MATCH($C295,[1]Apollo!$A$2:$A$2344,0),MATCH(AW$1,[1]Apollo!$C$1:$R$1,0))</f>
        <v>#N/A</v>
      </c>
      <c r="AX295" s="1"/>
      <c r="BA295">
        <v>320</v>
      </c>
      <c r="BB295">
        <v>4.0999999999999996</v>
      </c>
      <c r="BC295">
        <v>4</v>
      </c>
      <c r="BD295">
        <v>3.8</v>
      </c>
      <c r="BE295">
        <v>4.2</v>
      </c>
      <c r="BF295" s="5">
        <v>0.9</v>
      </c>
      <c r="BG295" s="5">
        <v>0.9</v>
      </c>
      <c r="BH295" t="e">
        <f>BA295&lt;#REF!</f>
        <v>#REF!</v>
      </c>
      <c r="BI295" t="e">
        <f>BB295&gt;#REF!</f>
        <v>#REF!</v>
      </c>
      <c r="BJ295" t="e">
        <f>BC295&gt;#REF!</f>
        <v>#REF!</v>
      </c>
      <c r="BK295" t="e">
        <f>BD295&gt;#REF!</f>
        <v>#REF!</v>
      </c>
      <c r="BL295" t="e">
        <f>BE295&gt;#REF!</f>
        <v>#REF!</v>
      </c>
      <c r="BM295" s="5" t="e">
        <f>BF295&gt;#REF!</f>
        <v>#REF!</v>
      </c>
      <c r="BN295" t="s">
        <v>175</v>
      </c>
      <c r="BO295" s="1" t="s">
        <v>3963</v>
      </c>
      <c r="BP295">
        <v>3</v>
      </c>
      <c r="BQ295">
        <v>3</v>
      </c>
      <c r="BR295" s="1" t="s">
        <v>3964</v>
      </c>
      <c r="BS295" t="s">
        <v>3965</v>
      </c>
      <c r="BT295" s="1" t="s">
        <v>3966</v>
      </c>
      <c r="BU295" s="1">
        <v>115</v>
      </c>
      <c r="BV295" s="6">
        <v>0.25</v>
      </c>
      <c r="BW295" s="6">
        <v>0.6</v>
      </c>
      <c r="BX295" s="6">
        <v>0.15</v>
      </c>
      <c r="BY295" s="6">
        <v>0</v>
      </c>
      <c r="BZ295" s="1" t="s">
        <v>3967</v>
      </c>
      <c r="CA295" s="1" t="s">
        <v>3968</v>
      </c>
      <c r="CB295" s="1"/>
      <c r="CC295" s="1"/>
      <c r="CD295" s="1"/>
      <c r="CE295" s="1"/>
      <c r="CF295" s="1"/>
      <c r="CG295" s="1"/>
      <c r="CH295" s="1"/>
      <c r="CI295" s="1"/>
      <c r="CJ295" s="1"/>
      <c r="CK295" s="1"/>
      <c r="CL295" s="1"/>
      <c r="CM295" s="1"/>
      <c r="CN295" s="1"/>
      <c r="CO295" s="1"/>
      <c r="CP295" s="1"/>
      <c r="CQ295" s="17" t="e">
        <f>SUMIFS([1]Rubric!Y:Y,[1]Rubric!V:V,BN295,[1]Rubric!W:W,P295)</f>
        <v>#VALUE!</v>
      </c>
      <c r="CR295" s="5" t="e">
        <f>INDEX([1]Rubric!D:D,MATCH(BP295,[1]Rubric!#REF!,0))</f>
        <v>#REF!</v>
      </c>
      <c r="CS295" s="5" t="e">
        <f>INDEX([1]Rubric!E:E,MATCH(Q295,[1]Rubric!#REF!,0))</f>
        <v>#REF!</v>
      </c>
      <c r="CT295" s="18" t="e">
        <f>SUM(CQ295:CS295)*[1]Rubric!$A$3</f>
        <v>#VALUE!</v>
      </c>
    </row>
    <row r="296" spans="1:98" ht="409.5" x14ac:dyDescent="0.25">
      <c r="A296">
        <v>295</v>
      </c>
      <c r="B296" s="21" t="s">
        <v>3969</v>
      </c>
      <c r="C296" t="str">
        <f t="shared" si="23"/>
        <v>295 - Relativity</v>
      </c>
      <c r="D296">
        <v>0</v>
      </c>
      <c r="E296" t="s">
        <v>3970</v>
      </c>
      <c r="F296" s="1" t="s">
        <v>3971</v>
      </c>
      <c r="G296" s="1" t="str">
        <f>IFERROR(INDEX([1]Apollo!$C$2:$R$2344,MATCH($C296,[1]Apollo!$B$2:$B$2344,0),MATCH(G$1,[1]Apollo!$C$1:$R$1,0)),"")</f>
        <v/>
      </c>
      <c r="H296" s="1"/>
      <c r="I296" s="1" t="str">
        <f>IFERROR(INDEX([1]Apollo!$C$2:$R$2344,MATCH($C296,[1]Apollo!$B$2:$B$2344,0),MATCH(I$1,[1]Apollo!$C$1:$R$1,0)),"")</f>
        <v/>
      </c>
      <c r="J296" t="s">
        <v>459</v>
      </c>
      <c r="K296" s="1" t="str">
        <f>IFERROR(INDEX([1]Apollo!$C$2:$R$2344,MATCH($C296,[1]Apollo!$B$2:$B$2344,0),MATCH(K$1,[1]Apollo!$C$1:$R$1,0)),"")</f>
        <v/>
      </c>
      <c r="L296" s="1" t="str">
        <f>IFERROR(INDEX([1]Apollo!$C$2:$R$2344,MATCH($C296,[1]Apollo!$B$2:$B$2344,0),MATCH(L$1,[1]Apollo!$C$1:$R$1,0)),"")</f>
        <v/>
      </c>
      <c r="M296" s="1" t="s">
        <v>3972</v>
      </c>
      <c r="N296" s="1" t="s">
        <v>3973</v>
      </c>
      <c r="O296" s="1" t="str">
        <f>IFERROR(INDEX([1]Apollo!$C$2:$R$2344,MATCH($C296,[1]Apollo!$B$2:$B$2344,0),MATCH(O$1,[1]Apollo!$C$1:$R$1,0)),"")</f>
        <v/>
      </c>
      <c r="P296" s="1">
        <v>3.5</v>
      </c>
      <c r="Q296" s="1">
        <v>1</v>
      </c>
      <c r="R296">
        <v>602</v>
      </c>
      <c r="S296">
        <v>483</v>
      </c>
      <c r="T296" s="13">
        <v>36892</v>
      </c>
      <c r="U296" t="s">
        <v>188</v>
      </c>
      <c r="V296" s="1" t="str">
        <f>IFERROR(INDEX([1]Apollo!$C$2:$R$2344,MATCH($C296,[1]Apollo!$B$2:$B$2344,0),MATCH(V$1,[1]Apollo!$C$1:$R$1,0)),"")</f>
        <v/>
      </c>
      <c r="W296" t="s">
        <v>165</v>
      </c>
      <c r="X296" s="1" t="str">
        <f>IFERROR(INDEX([1]Apollo!$C$2:$R$2344,MATCH($C296,[1]Apollo!$B$2:$B$2344,0),MATCH(X$1,[1]Apollo!$C$1:$R$1,0)),"")</f>
        <v/>
      </c>
      <c r="Y296" s="1" t="str">
        <f>IFERROR(INDEX([1]Apollo!$C$2:$R$2344,MATCH($C296,[1]Apollo!$B$2:$B$2344,0),MATCH(Y$1,[1]Apollo!$C$1:$R$1,0)),"")</f>
        <v/>
      </c>
      <c r="Z296" s="1" t="str">
        <f>IFERROR(INDEX([1]Apollo!$C$2:$R$2344,MATCH($C296,[1]Apollo!$B$2:$B$2344,0),MATCH(Z$1,[1]Apollo!$C$1:$R$1,0)),"")</f>
        <v/>
      </c>
      <c r="AA296" s="1" t="str">
        <f>IFERROR(INDEX([1]Apollo!$C$2:$R$2344,MATCH($C296,[1]Apollo!$B$2:$B$2344,0),MATCH(AA$1,[1]Apollo!$C$1:$R$1,0)),"")</f>
        <v/>
      </c>
      <c r="AB296" s="1" t="str">
        <f>IFERROR(INDEX([1]Apollo!$C$2:$R$2344,MATCH($C296,[1]Apollo!$B$2:$B$2344,0),MATCH(AB$1,[1]Apollo!$C$1:$R$1,0)),"")</f>
        <v/>
      </c>
      <c r="AC296" t="s">
        <v>3974</v>
      </c>
      <c r="AD296" s="1" t="str">
        <f>IFERROR(INDEX([1]Apollo!$C$2:$R$2344,MATCH($C296,[1]Apollo!$B$2:$B$2344,0),MATCH(AD$1,[1]Apollo!$C$1:$R$1,0)),"")</f>
        <v/>
      </c>
      <c r="AE296" s="14" t="s">
        <v>3975</v>
      </c>
      <c r="AF296" s="1"/>
      <c r="AG296" s="1" t="s">
        <v>169</v>
      </c>
      <c r="AH296" s="1"/>
      <c r="AI296" s="1"/>
      <c r="AJ296" s="14" t="s">
        <v>3976</v>
      </c>
      <c r="AK296" s="1" t="s">
        <v>149</v>
      </c>
      <c r="AL296" s="1" t="s">
        <v>192</v>
      </c>
      <c r="AM296" s="1" t="s">
        <v>151</v>
      </c>
      <c r="AN296" s="1" t="s">
        <v>106</v>
      </c>
      <c r="AO296" s="1" t="s">
        <v>152</v>
      </c>
      <c r="AP296" s="1" t="s">
        <v>3977</v>
      </c>
      <c r="AQ296" s="1" t="e">
        <f>AE296=#REF!</f>
        <v>#REF!</v>
      </c>
      <c r="AR296" t="s">
        <v>3978</v>
      </c>
      <c r="AS296" s="1" t="str">
        <f>IFERROR(INDEX([1]Apollo!$C$2:$R$2344,MATCH($C296,[1]Apollo!$B$2:$B$2344,0),MATCH(AS$1,[1]Apollo!$C$1:$R$1,0)),"")</f>
        <v/>
      </c>
      <c r="AT296" s="1"/>
      <c r="AU296" s="1"/>
      <c r="AV296" t="s">
        <v>174</v>
      </c>
      <c r="AW296" s="1">
        <v>1700</v>
      </c>
      <c r="AX296" s="1"/>
      <c r="AY296" t="s">
        <v>114</v>
      </c>
      <c r="AZ296" t="s">
        <v>113</v>
      </c>
      <c r="BA296" s="23">
        <f>INDEX('[1]Glassdoor Scores'!C:C,MATCH($A296,'[1]Glassdoor Scores'!$A:$A,0))</f>
        <v>4.0999999999999996</v>
      </c>
      <c r="BB296" t="str">
        <f>INDEX('[1]Glassdoor Scores'!B:B,MATCH($A296,'[1]Glassdoor Scores'!$A:$A,0))</f>
        <v>STACK Infrastructure</v>
      </c>
      <c r="BC296">
        <f>INDEX('[1]Glassdoor Scores'!D:D,MATCH($A296,'[1]Glassdoor Scores'!$A:$A,0))</f>
        <v>130</v>
      </c>
      <c r="BD296">
        <f>INDEX('[1]Glassdoor Scores'!E:E,MATCH($A296,'[1]Glassdoor Scores'!$A:$A,0))</f>
        <v>3.7</v>
      </c>
      <c r="BE296">
        <f>INDEX('[1]Glassdoor Scores'!F:F,MATCH($A296,'[1]Glassdoor Scores'!$A:$A,0))</f>
        <v>3.8</v>
      </c>
      <c r="BF296" s="17">
        <f>INDEX('[1]Glassdoor Scores'!G:G,MATCH($A296,'[1]Glassdoor Scores'!$A:$A,0))</f>
        <v>4.0999999999999996</v>
      </c>
      <c r="BG296" s="17">
        <f>INDEX('[1]Glassdoor Scores'!H:H,MATCH($A296,'[1]Glassdoor Scores'!$A:$A,0))</f>
        <v>0.87</v>
      </c>
      <c r="BH296" t="e">
        <f>BA296&lt;#REF!</f>
        <v>#REF!</v>
      </c>
      <c r="BI296" t="e">
        <f>BB296&gt;#REF!</f>
        <v>#REF!</v>
      </c>
      <c r="BJ296" t="e">
        <f>BC296&gt;#REF!</f>
        <v>#REF!</v>
      </c>
      <c r="BK296" t="e">
        <f>BD296&gt;#REF!</f>
        <v>#REF!</v>
      </c>
      <c r="BL296" t="e">
        <f>BE296&gt;#REF!</f>
        <v>#REF!</v>
      </c>
      <c r="BM296" t="e">
        <f>BF296&gt;#REF!</f>
        <v>#REF!</v>
      </c>
      <c r="BN296" t="s">
        <v>175</v>
      </c>
      <c r="BO296" s="1" t="s">
        <v>3979</v>
      </c>
      <c r="BP296">
        <v>3</v>
      </c>
      <c r="BQ296">
        <v>2</v>
      </c>
      <c r="BR296" s="1" t="s">
        <v>3980</v>
      </c>
      <c r="BS296" t="s">
        <v>3981</v>
      </c>
      <c r="BT296" s="1" t="s">
        <v>3982</v>
      </c>
      <c r="BU296" s="1">
        <v>145</v>
      </c>
      <c r="BV296" s="31">
        <v>0.45</v>
      </c>
      <c r="BW296" s="31">
        <v>0.5</v>
      </c>
      <c r="BX296" s="31">
        <v>0</v>
      </c>
      <c r="BY296" s="31">
        <v>0.05</v>
      </c>
      <c r="BZ296" s="1" t="s">
        <v>3030</v>
      </c>
      <c r="CA296" s="1" t="s">
        <v>3983</v>
      </c>
      <c r="CB296" s="1"/>
      <c r="CC296" s="1"/>
      <c r="CD296" s="1"/>
      <c r="CE296" s="1"/>
      <c r="CF296" s="1"/>
      <c r="CG296" s="1"/>
      <c r="CH296" s="1"/>
      <c r="CI296" s="1"/>
      <c r="CJ296" s="1"/>
      <c r="CK296" s="1"/>
      <c r="CL296" s="1"/>
      <c r="CM296" s="1"/>
      <c r="CN296" s="1"/>
      <c r="CO296" s="1"/>
      <c r="CP296" s="1"/>
      <c r="CQ296" s="17" t="e">
        <f>SUMIFS([1]Rubric!Y:Y,[1]Rubric!V:V,BN296,[1]Rubric!W:W,P296)</f>
        <v>#VALUE!</v>
      </c>
      <c r="CR296" s="17" t="e">
        <f>INDEX([1]Rubric!D:D,MATCH(BP296,[1]Rubric!#REF!,0))</f>
        <v>#REF!</v>
      </c>
      <c r="CS296" s="17" t="e">
        <f>INDEX([1]Rubric!E:E,MATCH(Q296,[1]Rubric!#REF!,0))</f>
        <v>#REF!</v>
      </c>
      <c r="CT296" s="18" t="e">
        <f>SUM(CQ296:CS296)*[1]Rubric!$A$3</f>
        <v>#VALUE!</v>
      </c>
    </row>
    <row r="297" spans="1:98" ht="409.5" x14ac:dyDescent="0.25">
      <c r="A297">
        <v>296</v>
      </c>
      <c r="B297" t="s">
        <v>3984</v>
      </c>
      <c r="C297" t="str">
        <f t="shared" si="23"/>
        <v>296 - Tax Relief Advocates</v>
      </c>
      <c r="D297">
        <v>0</v>
      </c>
      <c r="F297" s="1"/>
      <c r="G297" s="1" t="e">
        <f>INDEX([1]Apollo!$C$2:$R$2344,MATCH($C297,[1]Apollo!$A$2:$A$2344,0),MATCH(G$1,[1]Apollo!$C$1:$R$1,0))</f>
        <v>#N/A</v>
      </c>
      <c r="H297" s="1" t="s">
        <v>3985</v>
      </c>
      <c r="I297" s="1" t="e">
        <f>INDEX([1]Apollo!$C$2:$R$2344,MATCH($C297,[1]Apollo!$A$2:$A$2344,0),MATCH(I$1,[1]Apollo!$C$1:$R$1,0))</f>
        <v>#N/A</v>
      </c>
      <c r="K297" s="1" t="e">
        <f>INDEX([1]Apollo!$C$2:$R$2344,MATCH($C297,[1]Apollo!$A$2:$A$2344,0),MATCH(K$1,[1]Apollo!$C$1:$R$1,0))</f>
        <v>#N/A</v>
      </c>
      <c r="L297" s="1" t="e">
        <f>INDEX([1]Apollo!$C$2:$R$2344,MATCH($C297,[1]Apollo!$A$2:$A$2344,0),MATCH(L$1,[1]Apollo!$C$1:$R$1,0))</f>
        <v>#N/A</v>
      </c>
      <c r="M297" s="1"/>
      <c r="N297" s="1"/>
      <c r="O297" s="1" t="e">
        <f>INDEX([1]Apollo!$C$2:$R$2344,MATCH($C297,[1]Apollo!$A$2:$A$2344,0),MATCH(O$1,[1]Apollo!$C$1:$R$1,0))</f>
        <v>#N/A</v>
      </c>
      <c r="P297" s="1">
        <v>3</v>
      </c>
      <c r="Q297" s="1">
        <v>1</v>
      </c>
      <c r="V297" s="1" t="e">
        <f>INDEX([1]Apollo!$C$2:$R$2344,MATCH($C297,[1]Apollo!$A$2:$A$2344,0),MATCH(V$1,[1]Apollo!$C$1:$R$1,0))</f>
        <v>#N/A</v>
      </c>
      <c r="X297" s="1" t="e">
        <f>INDEX([1]Apollo!$C$2:$R$2344,MATCH($C297,[1]Apollo!$A$2:$A$2344,0),MATCH(X$1,[1]Apollo!$C$1:$R$1,0))</f>
        <v>#N/A</v>
      </c>
      <c r="Y297" s="1" t="e">
        <f>INDEX([1]Apollo!$C$2:$R$2344,MATCH($C297,[1]Apollo!$A$2:$A$2344,0),MATCH(Y$1,[1]Apollo!$C$1:$R$1,0))</f>
        <v>#N/A</v>
      </c>
      <c r="Z297" s="1" t="e">
        <f>INDEX([1]Apollo!$C$2:$R$2344,MATCH($C297,[1]Apollo!$A$2:$A$2344,0),MATCH(Z$1,[1]Apollo!$C$1:$R$1,0))</f>
        <v>#N/A</v>
      </c>
      <c r="AA297" s="1" t="e">
        <f>INDEX([1]Apollo!$C$2:$R$2344,MATCH($C297,[1]Apollo!$A$2:$A$2344,0),MATCH(AA$1,[1]Apollo!$C$1:$R$1,0))</f>
        <v>#N/A</v>
      </c>
      <c r="AB297" s="1" t="e">
        <f>INDEX([1]Apollo!$C$2:$R$2344,MATCH($C297,[1]Apollo!$A$2:$A$2344,0),MATCH(AB$1,[1]Apollo!$C$1:$R$1,0))</f>
        <v>#N/A</v>
      </c>
      <c r="AD297" s="1" t="e">
        <f>INDEX([1]Apollo!$C$2:$R$2344,MATCH($C297,[1]Apollo!$A$2:$A$2344,0),MATCH(AD$1,[1]Apollo!$C$1:$R$1,0))</f>
        <v>#N/A</v>
      </c>
      <c r="AE297" s="14" t="s">
        <v>3986</v>
      </c>
      <c r="AF297" s="1" t="s">
        <v>1672</v>
      </c>
      <c r="AG297" s="1" t="s">
        <v>169</v>
      </c>
      <c r="AH297" s="1"/>
      <c r="AI297" s="1"/>
      <c r="AJ297" s="14" t="s">
        <v>3986</v>
      </c>
      <c r="AK297" s="1" t="s">
        <v>243</v>
      </c>
      <c r="AL297" s="1" t="s">
        <v>106</v>
      </c>
      <c r="AM297" s="1" t="s">
        <v>840</v>
      </c>
      <c r="AN297" s="1" t="s">
        <v>1038</v>
      </c>
      <c r="AO297" s="1" t="s">
        <v>245</v>
      </c>
      <c r="AP297" s="1" t="s">
        <v>246</v>
      </c>
      <c r="AQ297" s="1" t="e">
        <f>AE297=#REF!</f>
        <v>#REF!</v>
      </c>
      <c r="AS297" s="1" t="e">
        <f>INDEX([1]Apollo!$C$2:$R$2344,MATCH($C297,[1]Apollo!$A$2:$A$2344,0),MATCH(AS$1,[1]Apollo!$C$1:$R$1,0))</f>
        <v>#N/A</v>
      </c>
      <c r="AT297" s="1"/>
      <c r="AU297" s="1"/>
      <c r="AW297" s="1" t="e">
        <f>INDEX([1]Apollo!$C$2:$R$2344,MATCH($C297,[1]Apollo!$A$2:$A$2344,0),MATCH(AW$1,[1]Apollo!$C$1:$R$1,0))</f>
        <v>#N/A</v>
      </c>
      <c r="AX297" s="1"/>
      <c r="BA297">
        <v>245</v>
      </c>
      <c r="BB297">
        <v>4.7</v>
      </c>
      <c r="BC297">
        <v>4.5</v>
      </c>
      <c r="BD297">
        <v>4.5999999999999996</v>
      </c>
      <c r="BE297">
        <v>4.8</v>
      </c>
      <c r="BF297" s="5">
        <v>0.95</v>
      </c>
      <c r="BG297" s="5">
        <v>0.9</v>
      </c>
      <c r="BH297" t="e">
        <f>BA297&lt;#REF!</f>
        <v>#REF!</v>
      </c>
      <c r="BI297" t="e">
        <f>BB297&gt;#REF!</f>
        <v>#REF!</v>
      </c>
      <c r="BJ297" t="e">
        <f>BC297&gt;#REF!</f>
        <v>#REF!</v>
      </c>
      <c r="BK297" t="e">
        <f>BD297&gt;#REF!</f>
        <v>#REF!</v>
      </c>
      <c r="BL297" t="e">
        <f>BE297&gt;#REF!</f>
        <v>#REF!</v>
      </c>
      <c r="BM297" s="5" t="e">
        <f>BF297&gt;#REF!</f>
        <v>#REF!</v>
      </c>
      <c r="BN297" t="s">
        <v>115</v>
      </c>
      <c r="BO297" s="1" t="s">
        <v>3987</v>
      </c>
      <c r="BP297">
        <v>1</v>
      </c>
      <c r="BQ297">
        <v>5</v>
      </c>
      <c r="BR297" s="1" t="s">
        <v>3988</v>
      </c>
      <c r="BS297" t="s">
        <v>3989</v>
      </c>
      <c r="BT297" s="1" t="s">
        <v>3990</v>
      </c>
      <c r="BU297" s="1">
        <v>135</v>
      </c>
      <c r="BV297" s="6">
        <v>0.6</v>
      </c>
      <c r="BW297" s="6">
        <v>0.3</v>
      </c>
      <c r="BX297" s="6">
        <v>0.1</v>
      </c>
      <c r="BY297" s="6">
        <v>0</v>
      </c>
      <c r="BZ297" s="1" t="s">
        <v>3991</v>
      </c>
      <c r="CA297" s="1" t="s">
        <v>3992</v>
      </c>
      <c r="CB297" s="1"/>
      <c r="CC297" s="1"/>
      <c r="CD297" s="1"/>
      <c r="CE297" s="1"/>
      <c r="CF297" s="1"/>
      <c r="CG297" s="1"/>
      <c r="CH297" s="1"/>
      <c r="CI297" s="1"/>
      <c r="CJ297" s="1"/>
      <c r="CK297" s="1"/>
      <c r="CL297" s="1"/>
      <c r="CM297" s="1"/>
      <c r="CN297" s="1"/>
      <c r="CO297" s="1"/>
      <c r="CP297" s="1"/>
      <c r="CQ297" s="17" t="e">
        <f>SUMIFS([1]Rubric!Y:Y,[1]Rubric!V:V,BN297,[1]Rubric!W:W,P297)</f>
        <v>#VALUE!</v>
      </c>
      <c r="CR297" s="5" t="e">
        <f>INDEX([1]Rubric!D:D,MATCH(BP297,[1]Rubric!#REF!,0))</f>
        <v>#REF!</v>
      </c>
      <c r="CS297" s="5" t="e">
        <f>INDEX([1]Rubric!E:E,MATCH(Q297,[1]Rubric!#REF!,0))</f>
        <v>#REF!</v>
      </c>
      <c r="CT297" s="18" t="e">
        <f>SUM(CQ297:CS297)*[1]Rubric!$A$3</f>
        <v>#VALUE!</v>
      </c>
    </row>
    <row r="298" spans="1:98" ht="409.5" x14ac:dyDescent="0.25">
      <c r="A298">
        <v>297</v>
      </c>
      <c r="B298" s="21" t="s">
        <v>3993</v>
      </c>
      <c r="C298" t="str">
        <f t="shared" si="23"/>
        <v>297 - Rahi</v>
      </c>
      <c r="D298">
        <v>0</v>
      </c>
      <c r="E298" t="s">
        <v>3994</v>
      </c>
      <c r="F298" s="1" t="s">
        <v>3995</v>
      </c>
      <c r="G298" s="1" t="str">
        <f>IFERROR(INDEX([1]Apollo!$C$2:$R$2344,MATCH($C298,[1]Apollo!$B$2:$B$2344,0),MATCH(G$1,[1]Apollo!$C$1:$R$1,0)),"")</f>
        <v/>
      </c>
      <c r="H298" s="1" t="s">
        <v>3996</v>
      </c>
      <c r="I298" s="1" t="str">
        <f>IFERROR(INDEX([1]Apollo!$C$2:$R$2344,MATCH($C298,[1]Apollo!$B$2:$B$2344,0),MATCH(I$1,[1]Apollo!$C$1:$R$1,0)),"")</f>
        <v/>
      </c>
      <c r="J298" t="s">
        <v>3997</v>
      </c>
      <c r="K298" s="1" t="str">
        <f>IFERROR(INDEX([1]Apollo!$C$2:$R$2344,MATCH($C298,[1]Apollo!$B$2:$B$2344,0),MATCH(K$1,[1]Apollo!$C$1:$R$1,0)),"")</f>
        <v/>
      </c>
      <c r="L298" s="1" t="str">
        <f>IFERROR(INDEX([1]Apollo!$C$2:$R$2344,MATCH($C298,[1]Apollo!$B$2:$B$2344,0),MATCH(L$1,[1]Apollo!$C$1:$R$1,0)),"")</f>
        <v/>
      </c>
      <c r="M298" s="1" t="s">
        <v>3998</v>
      </c>
      <c r="N298" s="1" t="s">
        <v>3999</v>
      </c>
      <c r="O298" s="1" t="str">
        <f>IFERROR(INDEX([1]Apollo!$C$2:$R$2344,MATCH($C298,[1]Apollo!$B$2:$B$2344,0),MATCH(O$1,[1]Apollo!$C$1:$R$1,0)),"")</f>
        <v/>
      </c>
      <c r="P298" s="1">
        <v>2.5</v>
      </c>
      <c r="Q298" s="1">
        <v>3</v>
      </c>
      <c r="R298" s="12">
        <v>303539</v>
      </c>
      <c r="S298" s="12">
        <v>286910</v>
      </c>
      <c r="T298" s="13">
        <v>40909</v>
      </c>
      <c r="U298" t="s">
        <v>188</v>
      </c>
      <c r="V298" s="1" t="str">
        <f>IFERROR(INDEX([1]Apollo!$C$2:$R$2344,MATCH($C298,[1]Apollo!$B$2:$B$2344,0),MATCH(V$1,[1]Apollo!$C$1:$R$1,0)),"")</f>
        <v/>
      </c>
      <c r="W298" t="s">
        <v>165</v>
      </c>
      <c r="X298" s="1" t="str">
        <f>IFERROR(INDEX([1]Apollo!$C$2:$R$2344,MATCH($C298,[1]Apollo!$B$2:$B$2344,0),MATCH(X$1,[1]Apollo!$C$1:$R$1,0)),"")</f>
        <v/>
      </c>
      <c r="Y298" s="1" t="str">
        <f>IFERROR(INDEX([1]Apollo!$C$2:$R$2344,MATCH($C298,[1]Apollo!$B$2:$B$2344,0),MATCH(Y$1,[1]Apollo!$C$1:$R$1,0)),"")</f>
        <v/>
      </c>
      <c r="Z298" s="1" t="str">
        <f>IFERROR(INDEX([1]Apollo!$C$2:$R$2344,MATCH($C298,[1]Apollo!$B$2:$B$2344,0),MATCH(Z$1,[1]Apollo!$C$1:$R$1,0)),"")</f>
        <v/>
      </c>
      <c r="AA298" s="1" t="str">
        <f>IFERROR(INDEX([1]Apollo!$C$2:$R$2344,MATCH($C298,[1]Apollo!$B$2:$B$2344,0),MATCH(AA$1,[1]Apollo!$C$1:$R$1,0)),"")</f>
        <v/>
      </c>
      <c r="AB298" s="1" t="str">
        <f>IFERROR(INDEX([1]Apollo!$C$2:$R$2344,MATCH($C298,[1]Apollo!$B$2:$B$2344,0),MATCH(AB$1,[1]Apollo!$C$1:$R$1,0)),"")</f>
        <v/>
      </c>
      <c r="AC298" t="s">
        <v>4000</v>
      </c>
      <c r="AD298" s="1" t="str">
        <f>IFERROR(INDEX([1]Apollo!$C$2:$R$2344,MATCH($C298,[1]Apollo!$B$2:$B$2344,0),MATCH(AD$1,[1]Apollo!$C$1:$R$1,0)),"")</f>
        <v/>
      </c>
      <c r="AE298" s="14" t="s">
        <v>4001</v>
      </c>
      <c r="AF298" s="1" t="s">
        <v>1545</v>
      </c>
      <c r="AG298" s="1" t="s">
        <v>169</v>
      </c>
      <c r="AH298" s="1"/>
      <c r="AI298" s="1"/>
      <c r="AJ298" s="14" t="s">
        <v>4001</v>
      </c>
      <c r="AK298" s="1" t="s">
        <v>311</v>
      </c>
      <c r="AL298" s="1" t="s">
        <v>106</v>
      </c>
      <c r="AM298" s="1" t="s">
        <v>840</v>
      </c>
      <c r="AN298" s="1" t="s">
        <v>1038</v>
      </c>
      <c r="AO298" s="1" t="s">
        <v>245</v>
      </c>
      <c r="AP298" s="1" t="s">
        <v>1522</v>
      </c>
      <c r="AQ298" s="1" t="e">
        <f>AE298=#REF!</f>
        <v>#REF!</v>
      </c>
      <c r="AR298" t="s">
        <v>4002</v>
      </c>
      <c r="AS298" s="1" t="str">
        <f>IFERROR(INDEX([1]Apollo!$C$2:$R$2344,MATCH($C298,[1]Apollo!$B$2:$B$2344,0),MATCH(AS$1,[1]Apollo!$C$1:$R$1,0)),"")</f>
        <v/>
      </c>
      <c r="AT298" s="1"/>
      <c r="AU298" s="1"/>
      <c r="AV298" t="s">
        <v>174</v>
      </c>
      <c r="AW298" s="1">
        <v>1100</v>
      </c>
      <c r="AX298" s="1"/>
      <c r="AY298" t="s">
        <v>138</v>
      </c>
      <c r="AZ298" t="s">
        <v>114</v>
      </c>
      <c r="BA298" s="23">
        <f>INDEX('[1]Glassdoor Scores'!C:C,MATCH($A298,'[1]Glassdoor Scores'!$A:$A,0))</f>
        <v>3.8</v>
      </c>
      <c r="BB298" t="str">
        <f>INDEX('[1]Glassdoor Scores'!B:B,MATCH($A298,'[1]Glassdoor Scores'!$A:$A,0))</f>
        <v>Feinstein Institute for Medical Research</v>
      </c>
      <c r="BC298">
        <f>INDEX('[1]Glassdoor Scores'!D:D,MATCH($A298,'[1]Glassdoor Scores'!$A:$A,0))</f>
        <v>180</v>
      </c>
      <c r="BD298">
        <f>INDEX('[1]Glassdoor Scores'!E:E,MATCH($A298,'[1]Glassdoor Scores'!$A:$A,0))</f>
        <v>3.4</v>
      </c>
      <c r="BE298">
        <f>INDEX('[1]Glassdoor Scores'!F:F,MATCH($A298,'[1]Glassdoor Scores'!$A:$A,0))</f>
        <v>3.5</v>
      </c>
      <c r="BF298" s="17">
        <f>INDEX('[1]Glassdoor Scores'!G:G,MATCH($A298,'[1]Glassdoor Scores'!$A:$A,0))</f>
        <v>3.8</v>
      </c>
      <c r="BG298" s="17">
        <f>INDEX('[1]Glassdoor Scores'!H:H,MATCH($A298,'[1]Glassdoor Scores'!$A:$A,0))</f>
        <v>0.79</v>
      </c>
      <c r="BH298" t="e">
        <f>BA298&lt;#REF!</f>
        <v>#REF!</v>
      </c>
      <c r="BI298" t="e">
        <f>BB298&gt;#REF!</f>
        <v>#REF!</v>
      </c>
      <c r="BJ298" t="e">
        <f>BC298&gt;#REF!</f>
        <v>#REF!</v>
      </c>
      <c r="BK298" t="e">
        <f>BD298&gt;#REF!</f>
        <v>#REF!</v>
      </c>
      <c r="BL298" t="e">
        <f>BE298&gt;#REF!</f>
        <v>#REF!</v>
      </c>
      <c r="BM298" t="e">
        <f>BF298&gt;#REF!</f>
        <v>#REF!</v>
      </c>
      <c r="BN298" t="s">
        <v>175</v>
      </c>
      <c r="BO298" s="1" t="s">
        <v>4003</v>
      </c>
      <c r="BP298">
        <v>3</v>
      </c>
      <c r="BQ298">
        <v>3</v>
      </c>
      <c r="BR298" s="1" t="s">
        <v>4004</v>
      </c>
      <c r="BS298" t="s">
        <v>4005</v>
      </c>
      <c r="BT298" s="1" t="s">
        <v>4006</v>
      </c>
      <c r="BU298" s="1">
        <v>150</v>
      </c>
      <c r="BV298" s="31">
        <v>0.4</v>
      </c>
      <c r="BW298" s="31">
        <v>0.4</v>
      </c>
      <c r="BX298" s="31">
        <v>0.15</v>
      </c>
      <c r="BY298" s="31">
        <v>0.05</v>
      </c>
      <c r="BZ298" s="1" t="s">
        <v>3207</v>
      </c>
      <c r="CA298" s="1" t="s">
        <v>4007</v>
      </c>
      <c r="CB298" s="1"/>
      <c r="CC298" s="1"/>
      <c r="CD298" s="1"/>
      <c r="CE298" s="1"/>
      <c r="CF298" s="1"/>
      <c r="CG298" s="1"/>
      <c r="CH298" s="1"/>
      <c r="CI298" s="1"/>
      <c r="CJ298" s="1"/>
      <c r="CK298" s="1"/>
      <c r="CL298" s="1"/>
      <c r="CM298" s="1"/>
      <c r="CN298" s="1"/>
      <c r="CO298" s="1"/>
      <c r="CP298" s="1"/>
      <c r="CQ298" s="17" t="e">
        <f>SUMIFS([1]Rubric!Y:Y,[1]Rubric!V:V,BN298,[1]Rubric!W:W,P298)</f>
        <v>#VALUE!</v>
      </c>
      <c r="CR298" s="17" t="e">
        <f>INDEX([1]Rubric!D:D,MATCH(BP298,[1]Rubric!#REF!,0))</f>
        <v>#REF!</v>
      </c>
      <c r="CS298" s="17" t="e">
        <f>INDEX([1]Rubric!E:E,MATCH(Q298,[1]Rubric!#REF!,0))</f>
        <v>#REF!</v>
      </c>
      <c r="CT298" s="18" t="e">
        <f>SUM(CQ298:CS298)*[1]Rubric!$A$3</f>
        <v>#VALUE!</v>
      </c>
    </row>
    <row r="299" spans="1:98" ht="409.5" x14ac:dyDescent="0.25">
      <c r="A299">
        <v>298</v>
      </c>
      <c r="B299" s="21" t="s">
        <v>4008</v>
      </c>
      <c r="C299" t="str">
        <f t="shared" si="23"/>
        <v>298 - Silicon Labs</v>
      </c>
      <c r="D299">
        <v>0</v>
      </c>
      <c r="E299" t="s">
        <v>4009</v>
      </c>
      <c r="F299" s="1" t="s">
        <v>4010</v>
      </c>
      <c r="G299" s="1" t="str">
        <f>IFERROR(INDEX([1]Apollo!$C$2:$R$2344,MATCH($C299,[1]Apollo!$B$2:$B$2344,0),MATCH(G$1,[1]Apollo!$C$1:$R$1,0)),"")</f>
        <v/>
      </c>
      <c r="H299" s="1" t="s">
        <v>4011</v>
      </c>
      <c r="I299" s="1" t="str">
        <f>IFERROR(INDEX([1]Apollo!$C$2:$R$2344,MATCH($C299,[1]Apollo!$B$2:$B$2344,0),MATCH(I$1,[1]Apollo!$C$1:$R$1,0)),"")</f>
        <v/>
      </c>
      <c r="J299" t="s">
        <v>415</v>
      </c>
      <c r="K299" s="1" t="str">
        <f>IFERROR(INDEX([1]Apollo!$C$2:$R$2344,MATCH($C299,[1]Apollo!$B$2:$B$2344,0),MATCH(K$1,[1]Apollo!$C$1:$R$1,0)),"")</f>
        <v/>
      </c>
      <c r="L299" s="1" t="str">
        <f>IFERROR(INDEX([1]Apollo!$C$2:$R$2344,MATCH($C299,[1]Apollo!$B$2:$B$2344,0),MATCH(L$1,[1]Apollo!$C$1:$R$1,0)),"")</f>
        <v/>
      </c>
      <c r="M299" s="1" t="s">
        <v>4012</v>
      </c>
      <c r="N299" s="1" t="s">
        <v>4013</v>
      </c>
      <c r="O299" s="1" t="str">
        <f>IFERROR(INDEX([1]Apollo!$C$2:$R$2344,MATCH($C299,[1]Apollo!$B$2:$B$2344,0),MATCH(O$1,[1]Apollo!$C$1:$R$1,0)),"")</f>
        <v/>
      </c>
      <c r="P299" s="1">
        <v>2.5</v>
      </c>
      <c r="Q299" s="1">
        <v>3</v>
      </c>
      <c r="R299" s="12">
        <v>23260</v>
      </c>
      <c r="S299" s="12">
        <v>20784</v>
      </c>
      <c r="T299" s="13">
        <v>35065</v>
      </c>
      <c r="U299" t="s">
        <v>188</v>
      </c>
      <c r="V299" s="1" t="str">
        <f>IFERROR(INDEX([1]Apollo!$C$2:$R$2344,MATCH($C299,[1]Apollo!$B$2:$B$2344,0),MATCH(V$1,[1]Apollo!$C$1:$R$1,0)),"")</f>
        <v/>
      </c>
      <c r="W299" t="s">
        <v>231</v>
      </c>
      <c r="X299" s="1" t="str">
        <f>IFERROR(INDEX([1]Apollo!$C$2:$R$2344,MATCH($C299,[1]Apollo!$B$2:$B$2344,0),MATCH(X$1,[1]Apollo!$C$1:$R$1,0)),"")</f>
        <v/>
      </c>
      <c r="Y299" s="1" t="str">
        <f>IFERROR(INDEX([1]Apollo!$C$2:$R$2344,MATCH($C299,[1]Apollo!$B$2:$B$2344,0),MATCH(Y$1,[1]Apollo!$C$1:$R$1,0)),"")</f>
        <v/>
      </c>
      <c r="Z299" s="1" t="str">
        <f>IFERROR(INDEX([1]Apollo!$C$2:$R$2344,MATCH($C299,[1]Apollo!$B$2:$B$2344,0),MATCH(Z$1,[1]Apollo!$C$1:$R$1,0)),"")</f>
        <v/>
      </c>
      <c r="AA299" s="1" t="str">
        <f>IFERROR(INDEX([1]Apollo!$C$2:$R$2344,MATCH($C299,[1]Apollo!$B$2:$B$2344,0),MATCH(AA$1,[1]Apollo!$C$1:$R$1,0)),"")</f>
        <v/>
      </c>
      <c r="AB299" s="1" t="str">
        <f>IFERROR(INDEX([1]Apollo!$C$2:$R$2344,MATCH($C299,[1]Apollo!$B$2:$B$2344,0),MATCH(AB$1,[1]Apollo!$C$1:$R$1,0)),"")</f>
        <v/>
      </c>
      <c r="AC299" t="s">
        <v>4014</v>
      </c>
      <c r="AD299" s="1" t="str">
        <f>IFERROR(INDEX([1]Apollo!$C$2:$R$2344,MATCH($C299,[1]Apollo!$B$2:$B$2344,0),MATCH(AD$1,[1]Apollo!$C$1:$R$1,0)),"")</f>
        <v/>
      </c>
      <c r="AE299" s="14" t="s">
        <v>4015</v>
      </c>
      <c r="AF299" s="1" t="s">
        <v>1658</v>
      </c>
      <c r="AG299" s="1" t="s">
        <v>169</v>
      </c>
      <c r="AH299" s="1"/>
      <c r="AI299" s="1"/>
      <c r="AJ299" s="14" t="s">
        <v>4016</v>
      </c>
      <c r="AK299" s="1" t="s">
        <v>149</v>
      </c>
      <c r="AL299" s="1" t="s">
        <v>150</v>
      </c>
      <c r="AM299" s="1" t="s">
        <v>151</v>
      </c>
      <c r="AN299" s="1" t="s">
        <v>106</v>
      </c>
      <c r="AO299" s="1" t="s">
        <v>279</v>
      </c>
      <c r="AP299" s="1" t="s">
        <v>219</v>
      </c>
      <c r="AQ299" s="1" t="e">
        <f>AE299=#REF!</f>
        <v>#REF!</v>
      </c>
      <c r="AR299" t="s">
        <v>4017</v>
      </c>
      <c r="AS299" s="1" t="str">
        <f>IFERROR(INDEX([1]Apollo!$C$2:$R$2344,MATCH($C299,[1]Apollo!$B$2:$B$2344,0),MATCH(AS$1,[1]Apollo!$C$1:$R$1,0)),"")</f>
        <v/>
      </c>
      <c r="AT299" s="1"/>
      <c r="AU299" s="1"/>
      <c r="AV299" t="s">
        <v>174</v>
      </c>
      <c r="AW299" s="1">
        <v>1950</v>
      </c>
      <c r="AX299" s="1"/>
      <c r="AY299" t="s">
        <v>114</v>
      </c>
      <c r="AZ299" t="s">
        <v>113</v>
      </c>
      <c r="BA299" s="23">
        <f>INDEX('[1]Glassdoor Scores'!C:C,MATCH($A299,'[1]Glassdoor Scores'!$A:$A,0))</f>
        <v>3.9</v>
      </c>
      <c r="BB299" t="str">
        <f>INDEX('[1]Glassdoor Scores'!B:B,MATCH($A299,'[1]Glassdoor Scores'!$A:$A,0))</f>
        <v>Snap</v>
      </c>
      <c r="BC299">
        <f>INDEX('[1]Glassdoor Scores'!D:D,MATCH($A299,'[1]Glassdoor Scores'!$A:$A,0))</f>
        <v>2400</v>
      </c>
      <c r="BD299">
        <f>INDEX('[1]Glassdoor Scores'!E:E,MATCH($A299,'[1]Glassdoor Scores'!$A:$A,0))</f>
        <v>3.6</v>
      </c>
      <c r="BE299">
        <f>INDEX('[1]Glassdoor Scores'!F:F,MATCH($A299,'[1]Glassdoor Scores'!$A:$A,0))</f>
        <v>3.5</v>
      </c>
      <c r="BF299" s="17">
        <f>INDEX('[1]Glassdoor Scores'!G:G,MATCH($A299,'[1]Glassdoor Scores'!$A:$A,0))</f>
        <v>3.9</v>
      </c>
      <c r="BG299" s="17">
        <f>INDEX('[1]Glassdoor Scores'!H:H,MATCH($A299,'[1]Glassdoor Scores'!$A:$A,0))</f>
        <v>0.78</v>
      </c>
      <c r="BH299" t="e">
        <f>BA299&lt;#REF!</f>
        <v>#REF!</v>
      </c>
      <c r="BI299" t="e">
        <f>BB299&gt;#REF!</f>
        <v>#REF!</v>
      </c>
      <c r="BJ299" t="e">
        <f>BC299&gt;#REF!</f>
        <v>#REF!</v>
      </c>
      <c r="BK299" t="e">
        <f>BD299&gt;#REF!</f>
        <v>#REF!</v>
      </c>
      <c r="BL299" t="e">
        <f>BE299&gt;#REF!</f>
        <v>#REF!</v>
      </c>
      <c r="BM299" t="e">
        <f>BF299&gt;#REF!</f>
        <v>#REF!</v>
      </c>
      <c r="BN299" t="s">
        <v>175</v>
      </c>
      <c r="BO299" s="1" t="s">
        <v>4018</v>
      </c>
      <c r="BP299">
        <v>3</v>
      </c>
      <c r="BQ299">
        <v>3</v>
      </c>
      <c r="BR299" s="1" t="s">
        <v>4019</v>
      </c>
      <c r="BS299" t="s">
        <v>4020</v>
      </c>
      <c r="BT299" s="1" t="s">
        <v>4021</v>
      </c>
      <c r="BU299" s="1">
        <v>225</v>
      </c>
      <c r="BV299" s="31">
        <v>0.1</v>
      </c>
      <c r="BW299" s="31">
        <v>0.8</v>
      </c>
      <c r="BX299" s="31">
        <v>0.08</v>
      </c>
      <c r="BY299" s="31">
        <v>0.02</v>
      </c>
      <c r="BZ299" s="1" t="s">
        <v>4022</v>
      </c>
      <c r="CA299" s="1" t="s">
        <v>4023</v>
      </c>
      <c r="CB299" s="1"/>
      <c r="CC299" s="1"/>
      <c r="CD299" s="1"/>
      <c r="CE299" s="1"/>
      <c r="CF299" s="1"/>
      <c r="CG299" s="1"/>
      <c r="CH299" s="1"/>
      <c r="CI299" s="1"/>
      <c r="CJ299" s="1"/>
      <c r="CK299" s="1"/>
      <c r="CL299" s="1"/>
      <c r="CM299" s="1"/>
      <c r="CN299" s="1"/>
      <c r="CO299" s="1"/>
      <c r="CP299" s="1"/>
      <c r="CQ299" s="17" t="e">
        <f>SUMIFS([1]Rubric!Y:Y,[1]Rubric!V:V,BN299,[1]Rubric!W:W,P299)</f>
        <v>#VALUE!</v>
      </c>
      <c r="CR299" s="17" t="e">
        <f>INDEX([1]Rubric!D:D,MATCH(BP299,[1]Rubric!#REF!,0))</f>
        <v>#REF!</v>
      </c>
      <c r="CS299" s="17" t="e">
        <f>INDEX([1]Rubric!E:E,MATCH(Q299,[1]Rubric!#REF!,0))</f>
        <v>#REF!</v>
      </c>
      <c r="CT299" s="18" t="e">
        <f>SUM(CQ299:CS299)*[1]Rubric!$A$3</f>
        <v>#VALUE!</v>
      </c>
    </row>
    <row r="300" spans="1:98" ht="409.5" x14ac:dyDescent="0.25">
      <c r="A300">
        <v>299</v>
      </c>
      <c r="B300" t="s">
        <v>4024</v>
      </c>
      <c r="C300" t="str">
        <f t="shared" si="23"/>
        <v>299 - VMware</v>
      </c>
      <c r="D300">
        <v>0</v>
      </c>
      <c r="E300" t="s">
        <v>4025</v>
      </c>
      <c r="F300" s="1" t="s">
        <v>4026</v>
      </c>
      <c r="G300" s="1" t="str">
        <f>IFERROR(INDEX([1]Apollo!$C$2:$R$2344,MATCH($C300,[1]Apollo!$B$2:$B$2344,0),MATCH(G$1,[1]Apollo!$C$1:$R$1,0)),"")</f>
        <v/>
      </c>
      <c r="H300" s="1" t="s">
        <v>4027</v>
      </c>
      <c r="I300" s="1" t="str">
        <f>IFERROR(INDEX([1]Apollo!$C$2:$R$2344,MATCH($C300,[1]Apollo!$B$2:$B$2344,0),MATCH(I$1,[1]Apollo!$C$1:$R$1,0)),"")</f>
        <v/>
      </c>
      <c r="J300" t="s">
        <v>1619</v>
      </c>
      <c r="K300" s="1" t="str">
        <f>IFERROR(INDEX([1]Apollo!$C$2:$R$2344,MATCH($C300,[1]Apollo!$B$2:$B$2344,0),MATCH(K$1,[1]Apollo!$C$1:$R$1,0)),"")</f>
        <v/>
      </c>
      <c r="L300" s="1" t="str">
        <f>IFERROR(INDEX([1]Apollo!$C$2:$R$2344,MATCH($C300,[1]Apollo!$B$2:$B$2344,0),MATCH(L$1,[1]Apollo!$C$1:$R$1,0)),"")</f>
        <v/>
      </c>
      <c r="M300" s="1" t="s">
        <v>4028</v>
      </c>
      <c r="N300" s="1" t="s">
        <v>4029</v>
      </c>
      <c r="O300" s="1" t="str">
        <f>IFERROR(INDEX([1]Apollo!$C$2:$R$2344,MATCH($C300,[1]Apollo!$B$2:$B$2344,0),MATCH(O$1,[1]Apollo!$C$1:$R$1,0)),"")</f>
        <v/>
      </c>
      <c r="P300" s="1">
        <v>3</v>
      </c>
      <c r="Q300" s="1">
        <v>3</v>
      </c>
      <c r="R300" s="12">
        <v>174235</v>
      </c>
      <c r="S300" s="12">
        <v>164305</v>
      </c>
      <c r="T300" s="13">
        <v>35796</v>
      </c>
      <c r="U300" t="s">
        <v>188</v>
      </c>
      <c r="V300" s="1" t="str">
        <f>IFERROR(INDEX([1]Apollo!$C$2:$R$2344,MATCH($C300,[1]Apollo!$B$2:$B$2344,0),MATCH(V$1,[1]Apollo!$C$1:$R$1,0)),"")</f>
        <v/>
      </c>
      <c r="W300" t="s">
        <v>127</v>
      </c>
      <c r="X300" s="1" t="str">
        <f>IFERROR(INDEX([1]Apollo!$C$2:$R$2344,MATCH($C300,[1]Apollo!$B$2:$B$2344,0),MATCH(X$1,[1]Apollo!$C$1:$R$1,0)),"")</f>
        <v/>
      </c>
      <c r="Y300" s="1" t="str">
        <f>IFERROR(INDEX([1]Apollo!$C$2:$R$2344,MATCH($C300,[1]Apollo!$B$2:$B$2344,0),MATCH(Y$1,[1]Apollo!$C$1:$R$1,0)),"")</f>
        <v/>
      </c>
      <c r="Z300" s="1" t="str">
        <f>IFERROR(INDEX([1]Apollo!$C$2:$R$2344,MATCH($C300,[1]Apollo!$B$2:$B$2344,0),MATCH(Z$1,[1]Apollo!$C$1:$R$1,0)),"")</f>
        <v/>
      </c>
      <c r="AA300" s="1" t="str">
        <f>IFERROR(INDEX([1]Apollo!$C$2:$R$2344,MATCH($C300,[1]Apollo!$B$2:$B$2344,0),MATCH(AA$1,[1]Apollo!$C$1:$R$1,0)),"")</f>
        <v/>
      </c>
      <c r="AB300" s="1" t="str">
        <f>IFERROR(INDEX([1]Apollo!$C$2:$R$2344,MATCH($C300,[1]Apollo!$B$2:$B$2344,0),MATCH(AB$1,[1]Apollo!$C$1:$R$1,0)),"")</f>
        <v/>
      </c>
      <c r="AC300" t="s">
        <v>4030</v>
      </c>
      <c r="AD300" s="1" t="str">
        <f>IFERROR(INDEX([1]Apollo!$C$2:$R$2344,MATCH($C300,[1]Apollo!$B$2:$B$2344,0),MATCH(AD$1,[1]Apollo!$C$1:$R$1,0)),"")</f>
        <v/>
      </c>
      <c r="AE300" s="14" t="s">
        <v>4031</v>
      </c>
      <c r="AF300" s="1"/>
      <c r="AG300" s="1" t="s">
        <v>169</v>
      </c>
      <c r="AH300" s="1"/>
      <c r="AI300" s="1"/>
      <c r="AJ300" s="14" t="s">
        <v>4032</v>
      </c>
      <c r="AK300" s="1" t="s">
        <v>149</v>
      </c>
      <c r="AL300" s="1" t="s">
        <v>203</v>
      </c>
      <c r="AM300" s="1" t="s">
        <v>151</v>
      </c>
      <c r="AN300" s="1" t="s">
        <v>106</v>
      </c>
      <c r="AO300" s="1" t="s">
        <v>314</v>
      </c>
      <c r="AP300" s="1" t="s">
        <v>315</v>
      </c>
      <c r="AQ300" s="1" t="e">
        <f>AE300=#REF!</f>
        <v>#REF!</v>
      </c>
      <c r="AR300" t="s">
        <v>4033</v>
      </c>
      <c r="AS300" s="1" t="str">
        <f>IFERROR(INDEX([1]Apollo!$C$2:$R$2344,MATCH($C300,[1]Apollo!$B$2:$B$2344,0),MATCH(AS$1,[1]Apollo!$C$1:$R$1,0)),"")</f>
        <v/>
      </c>
      <c r="AT300" s="1"/>
      <c r="AU300" s="1"/>
      <c r="AV300" t="s">
        <v>137</v>
      </c>
      <c r="AW300" s="1" t="str">
        <f>IFERROR(INDEX([1]Apollo!$C$2:$R$2344,MATCH($C300,[1]Apollo!$B$2:$B$2344,0),MATCH(AW$1,[1]Apollo!$C$1:$R$1,0)),"")</f>
        <v/>
      </c>
      <c r="AX300" s="1"/>
      <c r="AY300" t="s">
        <v>113</v>
      </c>
      <c r="AZ300" t="s">
        <v>114</v>
      </c>
      <c r="BA300" s="4">
        <f>INDEX('[1]Glassdoor Scores'!C:C,MATCH($A300,'[1]Glassdoor Scores'!$A:$A,0))</f>
        <v>3.9</v>
      </c>
      <c r="BB300" t="str">
        <f>INDEX('[1]Glassdoor Scores'!B:B,MATCH($A300,'[1]Glassdoor Scores'!$A:$A,0))</f>
        <v>Zocdoc</v>
      </c>
      <c r="BC300">
        <f>INDEX('[1]Glassdoor Scores'!D:D,MATCH($A300,'[1]Glassdoor Scores'!$A:$A,0))</f>
        <v>820</v>
      </c>
      <c r="BD300">
        <f>INDEX('[1]Glassdoor Scores'!E:E,MATCH($A300,'[1]Glassdoor Scores'!$A:$A,0))</f>
        <v>3.7</v>
      </c>
      <c r="BE300">
        <f>INDEX('[1]Glassdoor Scores'!F:F,MATCH($A300,'[1]Glassdoor Scores'!$A:$A,0))</f>
        <v>3.6</v>
      </c>
      <c r="BF300" s="5">
        <f>INDEX('[1]Glassdoor Scores'!G:G,MATCH($A300,'[1]Glassdoor Scores'!$A:$A,0))</f>
        <v>3.9</v>
      </c>
      <c r="BG300" s="5">
        <f>INDEX('[1]Glassdoor Scores'!H:H,MATCH($A300,'[1]Glassdoor Scores'!$A:$A,0))</f>
        <v>0.83</v>
      </c>
      <c r="BH300" t="e">
        <f>BA300&lt;#REF!</f>
        <v>#REF!</v>
      </c>
      <c r="BI300" t="e">
        <f>BB300&gt;#REF!</f>
        <v>#REF!</v>
      </c>
      <c r="BJ300" t="e">
        <f>BC300&gt;#REF!</f>
        <v>#REF!</v>
      </c>
      <c r="BK300" t="e">
        <f>BD300&gt;#REF!</f>
        <v>#REF!</v>
      </c>
      <c r="BL300" t="e">
        <f>BE300&gt;#REF!</f>
        <v>#REF!</v>
      </c>
      <c r="BM300" t="e">
        <f>BF300&gt;#REF!</f>
        <v>#REF!</v>
      </c>
      <c r="BN300" t="s">
        <v>175</v>
      </c>
      <c r="BO300" s="1" t="s">
        <v>4034</v>
      </c>
      <c r="BP300">
        <v>1</v>
      </c>
      <c r="BQ300">
        <v>5</v>
      </c>
      <c r="BR300" s="1" t="s">
        <v>4035</v>
      </c>
      <c r="BS300" t="s">
        <v>4036</v>
      </c>
      <c r="BT300" s="1" t="s">
        <v>4037</v>
      </c>
      <c r="BU300" s="1">
        <v>305</v>
      </c>
      <c r="BV300" s="6">
        <v>0.08</v>
      </c>
      <c r="BW300" s="6">
        <v>0.12</v>
      </c>
      <c r="BX300" s="6">
        <v>0.75</v>
      </c>
      <c r="BY300" s="6">
        <v>0.05</v>
      </c>
      <c r="BZ300" s="1" t="s">
        <v>4038</v>
      </c>
      <c r="CA300" s="1" t="s">
        <v>4039</v>
      </c>
      <c r="CB300" s="1"/>
      <c r="CC300" s="1"/>
      <c r="CD300" s="1"/>
      <c r="CE300" s="1"/>
      <c r="CF300" s="1"/>
      <c r="CG300" s="1"/>
      <c r="CH300" s="1"/>
      <c r="CI300" s="1"/>
      <c r="CJ300" s="1"/>
      <c r="CK300" s="1"/>
      <c r="CL300" s="1"/>
      <c r="CM300" s="1"/>
      <c r="CN300" s="1"/>
      <c r="CO300" s="1"/>
      <c r="CP300" s="1"/>
      <c r="CQ300" s="17" t="e">
        <f>SUMIFS([1]Rubric!Y:Y,[1]Rubric!V:V,BN300,[1]Rubric!W:W,P300)</f>
        <v>#VALUE!</v>
      </c>
      <c r="CR300" s="5" t="e">
        <f>INDEX([1]Rubric!D:D,MATCH(BP300,[1]Rubric!#REF!,0))</f>
        <v>#REF!</v>
      </c>
      <c r="CS300" s="5" t="e">
        <f>INDEX([1]Rubric!E:E,MATCH(Q300,[1]Rubric!#REF!,0))</f>
        <v>#REF!</v>
      </c>
      <c r="CT300" s="18" t="e">
        <f>SUM(CQ300:CS300)*[1]Rubric!$A$3</f>
        <v>#VALUE!</v>
      </c>
    </row>
    <row r="301" spans="1:98" ht="409.5" x14ac:dyDescent="0.25">
      <c r="A301">
        <v>300</v>
      </c>
      <c r="B301" t="s">
        <v>4040</v>
      </c>
      <c r="C301" t="str">
        <f t="shared" si="23"/>
        <v>300 - Awesome CX</v>
      </c>
      <c r="D301">
        <v>0</v>
      </c>
      <c r="E301" t="s">
        <v>4041</v>
      </c>
      <c r="F301" s="1" t="s">
        <v>4042</v>
      </c>
      <c r="G301" s="1" t="str">
        <f>IFERROR(INDEX([1]Apollo!$C$2:$R$2344,MATCH($C301,[1]Apollo!$B$2:$B$2344,0),MATCH(G$1,[1]Apollo!$C$1:$R$1,0)),"")</f>
        <v/>
      </c>
      <c r="H301" s="1" t="s">
        <v>2331</v>
      </c>
      <c r="I301" s="1" t="str">
        <f>IFERROR(INDEX([1]Apollo!$C$2:$R$2344,MATCH($C301,[1]Apollo!$B$2:$B$2344,0),MATCH(I$1,[1]Apollo!$C$1:$R$1,0)),"")</f>
        <v/>
      </c>
      <c r="J301" t="s">
        <v>429</v>
      </c>
      <c r="K301" s="1" t="str">
        <f>IFERROR(INDEX([1]Apollo!$C$2:$R$2344,MATCH($C301,[1]Apollo!$B$2:$B$2344,0),MATCH(K$1,[1]Apollo!$C$1:$R$1,0)),"")</f>
        <v/>
      </c>
      <c r="L301" s="1" t="str">
        <f>IFERROR(INDEX([1]Apollo!$C$2:$R$2344,MATCH($C301,[1]Apollo!$B$2:$B$2344,0),MATCH(L$1,[1]Apollo!$C$1:$R$1,0)),"")</f>
        <v/>
      </c>
      <c r="M301" s="1" t="s">
        <v>4043</v>
      </c>
      <c r="N301" s="1" t="s">
        <v>4044</v>
      </c>
      <c r="O301" s="1" t="str">
        <f>IFERROR(INDEX([1]Apollo!$C$2:$R$2344,MATCH($C301,[1]Apollo!$B$2:$B$2344,0),MATCH(O$1,[1]Apollo!$C$1:$R$1,0)),"")</f>
        <v/>
      </c>
      <c r="P301" s="1">
        <v>2.5</v>
      </c>
      <c r="Q301" s="1">
        <v>1</v>
      </c>
      <c r="R301" s="12">
        <v>294012</v>
      </c>
      <c r="S301" s="12">
        <v>277908</v>
      </c>
      <c r="T301" s="13">
        <v>38718</v>
      </c>
      <c r="U301" t="s">
        <v>188</v>
      </c>
      <c r="V301" s="1" t="str">
        <f>IFERROR(INDEX([1]Apollo!$C$2:$R$2344,MATCH($C301,[1]Apollo!$B$2:$B$2344,0),MATCH(V$1,[1]Apollo!$C$1:$R$1,0)),"")</f>
        <v/>
      </c>
      <c r="W301" t="s">
        <v>231</v>
      </c>
      <c r="X301" s="1" t="str">
        <f>IFERROR(INDEX([1]Apollo!$C$2:$R$2344,MATCH($C301,[1]Apollo!$B$2:$B$2344,0),MATCH(X$1,[1]Apollo!$C$1:$R$1,0)),"")</f>
        <v/>
      </c>
      <c r="Y301" s="1" t="str">
        <f>IFERROR(INDEX([1]Apollo!$C$2:$R$2344,MATCH($C301,[1]Apollo!$B$2:$B$2344,0),MATCH(Y$1,[1]Apollo!$C$1:$R$1,0)),"")</f>
        <v/>
      </c>
      <c r="Z301" s="1" t="str">
        <f>IFERROR(INDEX([1]Apollo!$C$2:$R$2344,MATCH($C301,[1]Apollo!$B$2:$B$2344,0),MATCH(Z$1,[1]Apollo!$C$1:$R$1,0)),"")</f>
        <v/>
      </c>
      <c r="AA301" s="1" t="str">
        <f>IFERROR(INDEX([1]Apollo!$C$2:$R$2344,MATCH($C301,[1]Apollo!$B$2:$B$2344,0),MATCH(AA$1,[1]Apollo!$C$1:$R$1,0)),"")</f>
        <v/>
      </c>
      <c r="AB301" s="1" t="str">
        <f>IFERROR(INDEX([1]Apollo!$C$2:$R$2344,MATCH($C301,[1]Apollo!$B$2:$B$2344,0),MATCH(AB$1,[1]Apollo!$C$1:$R$1,0)),"")</f>
        <v/>
      </c>
      <c r="AC301" t="s">
        <v>4045</v>
      </c>
      <c r="AD301" s="1" t="str">
        <f>IFERROR(INDEX([1]Apollo!$C$2:$R$2344,MATCH($C301,[1]Apollo!$B$2:$B$2344,0),MATCH(AD$1,[1]Apollo!$C$1:$R$1,0)),"")</f>
        <v/>
      </c>
      <c r="AE301" s="14" t="s">
        <v>4046</v>
      </c>
      <c r="AF301" s="1" t="s">
        <v>1658</v>
      </c>
      <c r="AG301" s="1" t="s">
        <v>169</v>
      </c>
      <c r="AH301" s="14" t="s">
        <v>4047</v>
      </c>
      <c r="AI301" s="1" t="s">
        <v>4048</v>
      </c>
      <c r="AJ301" s="14" t="s">
        <v>4047</v>
      </c>
      <c r="AK301" s="1" t="s">
        <v>311</v>
      </c>
      <c r="AL301" s="1" t="s">
        <v>403</v>
      </c>
      <c r="AM301" s="1" t="s">
        <v>840</v>
      </c>
      <c r="AN301" s="1" t="s">
        <v>1038</v>
      </c>
      <c r="AO301" s="1" t="s">
        <v>245</v>
      </c>
      <c r="AP301" s="1" t="s">
        <v>2333</v>
      </c>
      <c r="AQ301" s="1" t="e">
        <f>AE301=#REF!</f>
        <v>#REF!</v>
      </c>
      <c r="AR301" t="s">
        <v>4049</v>
      </c>
      <c r="AS301" s="1" t="str">
        <f>IFERROR(INDEX([1]Apollo!$C$2:$R$2344,MATCH($C301,[1]Apollo!$B$2:$B$2344,0),MATCH(AS$1,[1]Apollo!$C$1:$R$1,0)),"")</f>
        <v/>
      </c>
      <c r="AT301" s="1"/>
      <c r="AU301" s="1"/>
      <c r="AV301" t="s">
        <v>174</v>
      </c>
      <c r="AW301" s="1">
        <v>3500</v>
      </c>
      <c r="AX301" s="1"/>
      <c r="AY301" t="s">
        <v>114</v>
      </c>
      <c r="AZ301" t="s">
        <v>113</v>
      </c>
      <c r="BA301" s="4">
        <f>INDEX('[1]Glassdoor Scores'!C:C,MATCH($A301,'[1]Glassdoor Scores'!$A:$A,0))</f>
        <v>3.7</v>
      </c>
      <c r="BB301" t="str">
        <f>INDEX('[1]Glassdoor Scores'!B:B,MATCH($A301,'[1]Glassdoor Scores'!$A:$A,0))</f>
        <v>Bridgewater Associates</v>
      </c>
      <c r="BC301">
        <f>INDEX('[1]Glassdoor Scores'!D:D,MATCH($A301,'[1]Glassdoor Scores'!$A:$A,0))</f>
        <v>1100</v>
      </c>
      <c r="BD301">
        <f>INDEX('[1]Glassdoor Scores'!E:E,MATCH($A301,'[1]Glassdoor Scores'!$A:$A,0))</f>
        <v>2.8</v>
      </c>
      <c r="BE301">
        <f>INDEX('[1]Glassdoor Scores'!F:F,MATCH($A301,'[1]Glassdoor Scores'!$A:$A,0))</f>
        <v>3.4</v>
      </c>
      <c r="BF301" s="5">
        <f>INDEX('[1]Glassdoor Scores'!G:G,MATCH($A301,'[1]Glassdoor Scores'!$A:$A,0))</f>
        <v>3.6</v>
      </c>
      <c r="BG301" s="5">
        <f>INDEX('[1]Glassdoor Scores'!H:H,MATCH($A301,'[1]Glassdoor Scores'!$A:$A,0))</f>
        <v>0.76</v>
      </c>
      <c r="BH301" t="e">
        <f>BA301&lt;#REF!</f>
        <v>#REF!</v>
      </c>
      <c r="BI301" t="e">
        <f>BB301&gt;#REF!</f>
        <v>#REF!</v>
      </c>
      <c r="BJ301" t="e">
        <f>BC301&gt;#REF!</f>
        <v>#REF!</v>
      </c>
      <c r="BK301" t="e">
        <f>BD301&gt;#REF!</f>
        <v>#REF!</v>
      </c>
      <c r="BL301" t="e">
        <f>BE301&gt;#REF!</f>
        <v>#REF!</v>
      </c>
      <c r="BM301" t="e">
        <f>BF301&gt;#REF!</f>
        <v>#REF!</v>
      </c>
      <c r="BN301" t="s">
        <v>115</v>
      </c>
      <c r="BO301" s="1" t="s">
        <v>4050</v>
      </c>
      <c r="BP301">
        <v>2</v>
      </c>
      <c r="BQ301">
        <v>5</v>
      </c>
      <c r="BR301" s="1" t="s">
        <v>4051</v>
      </c>
      <c r="BS301" t="s">
        <v>4052</v>
      </c>
      <c r="BT301" s="1" t="s">
        <v>4053</v>
      </c>
      <c r="BU301" s="1">
        <v>120</v>
      </c>
      <c r="BV301" s="6">
        <v>0.7</v>
      </c>
      <c r="BW301" s="6">
        <v>0.15</v>
      </c>
      <c r="BX301" s="6">
        <v>0.1</v>
      </c>
      <c r="BY301" s="6">
        <v>0.05</v>
      </c>
      <c r="BZ301" s="1" t="s">
        <v>4054</v>
      </c>
      <c r="CA301" s="1" t="s">
        <v>4055</v>
      </c>
      <c r="CB301" s="1"/>
      <c r="CC301" s="1"/>
      <c r="CD301" s="1"/>
      <c r="CE301" s="1"/>
      <c r="CF301" s="1"/>
      <c r="CG301" s="1"/>
      <c r="CH301" s="1"/>
      <c r="CI301" s="1"/>
      <c r="CJ301" s="1"/>
      <c r="CK301" s="1"/>
      <c r="CL301" s="1"/>
      <c r="CM301" s="1"/>
      <c r="CN301" s="1"/>
      <c r="CO301" s="1"/>
      <c r="CP301" s="1"/>
      <c r="CQ301" s="17" t="e">
        <f>SUMIFS([1]Rubric!Y:Y,[1]Rubric!V:V,BN301,[1]Rubric!W:W,P301)</f>
        <v>#VALUE!</v>
      </c>
      <c r="CR301" s="5" t="e">
        <f>INDEX([1]Rubric!D:D,MATCH(BP301,[1]Rubric!#REF!,0))</f>
        <v>#REF!</v>
      </c>
      <c r="CS301" s="5" t="e">
        <f>INDEX([1]Rubric!E:E,MATCH(Q301,[1]Rubric!#REF!,0))</f>
        <v>#REF!</v>
      </c>
      <c r="CT301" s="18" t="e">
        <f>SUM(CQ301:CS301)*[1]Rubric!$A$3</f>
        <v>#VALUE!</v>
      </c>
    </row>
    <row r="302" spans="1:98" ht="409.5" x14ac:dyDescent="0.25">
      <c r="A302">
        <v>301</v>
      </c>
      <c r="B302" t="s">
        <v>4056</v>
      </c>
      <c r="C302" t="str">
        <f t="shared" si="23"/>
        <v>301 - Dev10</v>
      </c>
      <c r="D302">
        <v>0</v>
      </c>
      <c r="F302" s="1"/>
      <c r="G302" s="1" t="e">
        <f>INDEX([1]Apollo!$C$2:$R$2344,MATCH($C302,[1]Apollo!$A$2:$A$2344,0),MATCH(G$1,[1]Apollo!$C$1:$R$1,0))</f>
        <v>#N/A</v>
      </c>
      <c r="H302" s="1" t="s">
        <v>4057</v>
      </c>
      <c r="I302" s="1" t="e">
        <f>INDEX([1]Apollo!$C$2:$R$2344,MATCH($C302,[1]Apollo!$A$2:$A$2344,0),MATCH(I$1,[1]Apollo!$C$1:$R$1,0))</f>
        <v>#N/A</v>
      </c>
      <c r="K302" s="1" t="e">
        <f>INDEX([1]Apollo!$C$2:$R$2344,MATCH($C302,[1]Apollo!$A$2:$A$2344,0),MATCH(K$1,[1]Apollo!$C$1:$R$1,0))</f>
        <v>#N/A</v>
      </c>
      <c r="L302" s="1" t="e">
        <f>INDEX([1]Apollo!$C$2:$R$2344,MATCH($C302,[1]Apollo!$A$2:$A$2344,0),MATCH(L$1,[1]Apollo!$C$1:$R$1,0))</f>
        <v>#N/A</v>
      </c>
      <c r="M302" s="1"/>
      <c r="N302" s="1"/>
      <c r="O302" s="1" t="e">
        <f>INDEX([1]Apollo!$C$2:$R$2344,MATCH($C302,[1]Apollo!$A$2:$A$2344,0),MATCH(O$1,[1]Apollo!$C$1:$R$1,0))</f>
        <v>#N/A</v>
      </c>
      <c r="P302" s="1">
        <v>2.5</v>
      </c>
      <c r="Q302" s="1">
        <v>1</v>
      </c>
      <c r="V302" s="1" t="e">
        <f>INDEX([1]Apollo!$C$2:$R$2344,MATCH($C302,[1]Apollo!$A$2:$A$2344,0),MATCH(V$1,[1]Apollo!$C$1:$R$1,0))</f>
        <v>#N/A</v>
      </c>
      <c r="X302" s="1" t="e">
        <f>INDEX([1]Apollo!$C$2:$R$2344,MATCH($C302,[1]Apollo!$A$2:$A$2344,0),MATCH(X$1,[1]Apollo!$C$1:$R$1,0))</f>
        <v>#N/A</v>
      </c>
      <c r="Y302" s="1" t="e">
        <f>INDEX([1]Apollo!$C$2:$R$2344,MATCH($C302,[1]Apollo!$A$2:$A$2344,0),MATCH(Y$1,[1]Apollo!$C$1:$R$1,0))</f>
        <v>#N/A</v>
      </c>
      <c r="Z302" s="1" t="e">
        <f>INDEX([1]Apollo!$C$2:$R$2344,MATCH($C302,[1]Apollo!$A$2:$A$2344,0),MATCH(Z$1,[1]Apollo!$C$1:$R$1,0))</f>
        <v>#N/A</v>
      </c>
      <c r="AA302" s="1" t="e">
        <f>INDEX([1]Apollo!$C$2:$R$2344,MATCH($C302,[1]Apollo!$A$2:$A$2344,0),MATCH(AA$1,[1]Apollo!$C$1:$R$1,0))</f>
        <v>#N/A</v>
      </c>
      <c r="AB302" s="1" t="e">
        <f>INDEX([1]Apollo!$C$2:$R$2344,MATCH($C302,[1]Apollo!$A$2:$A$2344,0),MATCH(AB$1,[1]Apollo!$C$1:$R$1,0))</f>
        <v>#N/A</v>
      </c>
      <c r="AD302" s="1" t="e">
        <f>INDEX([1]Apollo!$C$2:$R$2344,MATCH($C302,[1]Apollo!$A$2:$A$2344,0),MATCH(AD$1,[1]Apollo!$C$1:$R$1,0))</f>
        <v>#N/A</v>
      </c>
      <c r="AE302" s="1" t="s">
        <v>480</v>
      </c>
      <c r="AF302" s="1"/>
      <c r="AG302" s="1" t="s">
        <v>480</v>
      </c>
      <c r="AH302" s="1"/>
      <c r="AI302" s="1"/>
      <c r="AJ302" s="1" t="s">
        <v>594</v>
      </c>
      <c r="AK302" s="1" t="s">
        <v>480</v>
      </c>
      <c r="AL302" s="1" t="s">
        <v>480</v>
      </c>
      <c r="AM302" s="1" t="s">
        <v>480</v>
      </c>
      <c r="AN302" s="1" t="s">
        <v>480</v>
      </c>
      <c r="AO302" s="1" t="s">
        <v>480</v>
      </c>
      <c r="AP302" s="1" t="s">
        <v>480</v>
      </c>
      <c r="AQ302" s="1" t="e">
        <f>AE302=#REF!</f>
        <v>#REF!</v>
      </c>
      <c r="AS302" s="1" t="e">
        <f>INDEX([1]Apollo!$C$2:$R$2344,MATCH($C302,[1]Apollo!$A$2:$A$2344,0),MATCH(AS$1,[1]Apollo!$C$1:$R$1,0))</f>
        <v>#N/A</v>
      </c>
      <c r="AT302" s="1"/>
      <c r="AU302" s="1"/>
      <c r="AW302" s="1" t="e">
        <f>INDEX([1]Apollo!$C$2:$R$2344,MATCH($C302,[1]Apollo!$A$2:$A$2344,0),MATCH(AW$1,[1]Apollo!$C$1:$R$1,0))</f>
        <v>#N/A</v>
      </c>
      <c r="AX302" s="1"/>
      <c r="BA302">
        <v>240</v>
      </c>
      <c r="BB302">
        <v>4.4000000000000004</v>
      </c>
      <c r="BC302">
        <v>4.2</v>
      </c>
      <c r="BD302">
        <v>4.3</v>
      </c>
      <c r="BE302">
        <v>4.5999999999999996</v>
      </c>
      <c r="BF302" s="5">
        <v>0.95</v>
      </c>
      <c r="BG302" s="5">
        <v>0.88</v>
      </c>
      <c r="BH302" t="e">
        <f>BA302&lt;#REF!</f>
        <v>#REF!</v>
      </c>
      <c r="BI302" t="e">
        <f>BB302&gt;#REF!</f>
        <v>#REF!</v>
      </c>
      <c r="BJ302" t="e">
        <f>BC302&gt;#REF!</f>
        <v>#REF!</v>
      </c>
      <c r="BK302" t="e">
        <f>BD302&gt;#REF!</f>
        <v>#REF!</v>
      </c>
      <c r="BL302" t="e">
        <f>BE302&gt;#REF!</f>
        <v>#REF!</v>
      </c>
      <c r="BM302" s="5" t="e">
        <f>BF302&gt;#REF!</f>
        <v>#REF!</v>
      </c>
      <c r="BN302" t="s">
        <v>115</v>
      </c>
      <c r="BO302" s="1" t="s">
        <v>4058</v>
      </c>
      <c r="BP302">
        <v>3</v>
      </c>
      <c r="BQ302">
        <v>3</v>
      </c>
      <c r="BR302" s="1" t="s">
        <v>4059</v>
      </c>
      <c r="BS302" t="s">
        <v>4060</v>
      </c>
      <c r="BT302" s="1" t="s">
        <v>4061</v>
      </c>
      <c r="BU302" s="1">
        <v>112</v>
      </c>
      <c r="BV302" s="6">
        <v>0.6</v>
      </c>
      <c r="BW302" s="6">
        <v>0.3</v>
      </c>
      <c r="BX302" s="6">
        <v>0.05</v>
      </c>
      <c r="BY302" s="6">
        <v>0.05</v>
      </c>
      <c r="BZ302" s="1" t="s">
        <v>4062</v>
      </c>
      <c r="CA302" s="1" t="s">
        <v>4063</v>
      </c>
      <c r="CB302" s="1"/>
      <c r="CC302" s="1"/>
      <c r="CD302" s="1"/>
      <c r="CE302" s="1"/>
      <c r="CF302" s="1"/>
      <c r="CG302" s="1"/>
      <c r="CH302" s="1"/>
      <c r="CI302" s="1"/>
      <c r="CJ302" s="1"/>
      <c r="CK302" s="1"/>
      <c r="CL302" s="1"/>
      <c r="CM302" s="1"/>
      <c r="CN302" s="1"/>
      <c r="CO302" s="1"/>
      <c r="CP302" s="1"/>
      <c r="CQ302" s="17" t="e">
        <f>SUMIFS([1]Rubric!Y:Y,[1]Rubric!V:V,BN302,[1]Rubric!W:W,P302)</f>
        <v>#VALUE!</v>
      </c>
      <c r="CR302" s="5" t="e">
        <f>INDEX([1]Rubric!D:D,MATCH(BP302,[1]Rubric!#REF!,0))</f>
        <v>#REF!</v>
      </c>
      <c r="CS302" s="5" t="e">
        <f>INDEX([1]Rubric!E:E,MATCH(Q302,[1]Rubric!#REF!,0))</f>
        <v>#REF!</v>
      </c>
      <c r="CT302" s="18" t="e">
        <f>SUM(CQ302:CS302)*[1]Rubric!$A$3</f>
        <v>#VALUE!</v>
      </c>
    </row>
    <row r="303" spans="1:98" ht="409.5" x14ac:dyDescent="0.25">
      <c r="A303">
        <v>302</v>
      </c>
      <c r="B303" t="s">
        <v>4064</v>
      </c>
      <c r="C303" t="str">
        <f t="shared" si="23"/>
        <v>302 - Eliassen Group</v>
      </c>
      <c r="D303">
        <v>0</v>
      </c>
      <c r="E303" t="s">
        <v>4065</v>
      </c>
      <c r="F303" s="1" t="s">
        <v>4066</v>
      </c>
      <c r="G303" s="1" t="str">
        <f>IFERROR(INDEX([1]Apollo!$C$2:$R$2344,MATCH($C303,[1]Apollo!$B$2:$B$2344,0),MATCH(G$1,[1]Apollo!$C$1:$R$1,0)),"")</f>
        <v/>
      </c>
      <c r="H303" s="1" t="s">
        <v>903</v>
      </c>
      <c r="I303" s="1" t="str">
        <f>IFERROR(INDEX([1]Apollo!$C$2:$R$2344,MATCH($C303,[1]Apollo!$B$2:$B$2344,0),MATCH(I$1,[1]Apollo!$C$1:$R$1,0)),"")</f>
        <v/>
      </c>
      <c r="J303" t="s">
        <v>4067</v>
      </c>
      <c r="K303" s="1" t="str">
        <f>IFERROR(INDEX([1]Apollo!$C$2:$R$2344,MATCH($C303,[1]Apollo!$B$2:$B$2344,0),MATCH(K$1,[1]Apollo!$C$1:$R$1,0)),"")</f>
        <v/>
      </c>
      <c r="L303" s="1" t="str">
        <f>IFERROR(INDEX([1]Apollo!$C$2:$R$2344,MATCH($C303,[1]Apollo!$B$2:$B$2344,0),MATCH(L$1,[1]Apollo!$C$1:$R$1,0)),"")</f>
        <v/>
      </c>
      <c r="M303" s="1" t="s">
        <v>4068</v>
      </c>
      <c r="N303" s="1" t="s">
        <v>4069</v>
      </c>
      <c r="O303" s="1" t="str">
        <f>IFERROR(INDEX([1]Apollo!$C$2:$R$2344,MATCH($C303,[1]Apollo!$B$2:$B$2344,0),MATCH(O$1,[1]Apollo!$C$1:$R$1,0)),"")</f>
        <v/>
      </c>
      <c r="P303" s="1">
        <v>2.5</v>
      </c>
      <c r="Q303" s="1">
        <v>1</v>
      </c>
      <c r="R303" s="12">
        <v>219258</v>
      </c>
      <c r="S303" s="12">
        <v>207608</v>
      </c>
      <c r="T303" s="13">
        <v>32509</v>
      </c>
      <c r="U303" t="s">
        <v>188</v>
      </c>
      <c r="V303" s="1" t="str">
        <f>IFERROR(INDEX([1]Apollo!$C$2:$R$2344,MATCH($C303,[1]Apollo!$B$2:$B$2344,0),MATCH(V$1,[1]Apollo!$C$1:$R$1,0)),"")</f>
        <v/>
      </c>
      <c r="W303" t="s">
        <v>231</v>
      </c>
      <c r="X303" s="1" t="str">
        <f>IFERROR(INDEX([1]Apollo!$C$2:$R$2344,MATCH($C303,[1]Apollo!$B$2:$B$2344,0),MATCH(X$1,[1]Apollo!$C$1:$R$1,0)),"")</f>
        <v/>
      </c>
      <c r="Y303" s="1" t="str">
        <f>IFERROR(INDEX([1]Apollo!$C$2:$R$2344,MATCH($C303,[1]Apollo!$B$2:$B$2344,0),MATCH(Y$1,[1]Apollo!$C$1:$R$1,0)),"")</f>
        <v/>
      </c>
      <c r="Z303" s="1" t="str">
        <f>IFERROR(INDEX([1]Apollo!$C$2:$R$2344,MATCH($C303,[1]Apollo!$B$2:$B$2344,0),MATCH(Z$1,[1]Apollo!$C$1:$R$1,0)),"")</f>
        <v/>
      </c>
      <c r="AA303" s="1" t="str">
        <f>IFERROR(INDEX([1]Apollo!$C$2:$R$2344,MATCH($C303,[1]Apollo!$B$2:$B$2344,0),MATCH(AA$1,[1]Apollo!$C$1:$R$1,0)),"")</f>
        <v/>
      </c>
      <c r="AB303" s="1" t="str">
        <f>IFERROR(INDEX([1]Apollo!$C$2:$R$2344,MATCH($C303,[1]Apollo!$B$2:$B$2344,0),MATCH(AB$1,[1]Apollo!$C$1:$R$1,0)),"")</f>
        <v/>
      </c>
      <c r="AC303" t="s">
        <v>4070</v>
      </c>
      <c r="AD303" s="1" t="str">
        <f>IFERROR(INDEX([1]Apollo!$C$2:$R$2344,MATCH($C303,[1]Apollo!$B$2:$B$2344,0),MATCH(AD$1,[1]Apollo!$C$1:$R$1,0)),"")</f>
        <v/>
      </c>
      <c r="AE303" s="14" t="s">
        <v>4071</v>
      </c>
      <c r="AF303" s="1" t="s">
        <v>1554</v>
      </c>
      <c r="AG303" s="1" t="s">
        <v>169</v>
      </c>
      <c r="AH303" s="1"/>
      <c r="AI303" s="1"/>
      <c r="AJ303" s="14" t="s">
        <v>4071</v>
      </c>
      <c r="AK303" s="1" t="s">
        <v>311</v>
      </c>
      <c r="AL303" s="1" t="s">
        <v>106</v>
      </c>
      <c r="AM303" s="1" t="s">
        <v>151</v>
      </c>
      <c r="AN303" s="1" t="s">
        <v>106</v>
      </c>
      <c r="AO303" s="1" t="s">
        <v>404</v>
      </c>
      <c r="AP303" s="1" t="s">
        <v>4072</v>
      </c>
      <c r="AQ303" s="1" t="e">
        <f>AE303=#REF!</f>
        <v>#REF!</v>
      </c>
      <c r="AR303" t="s">
        <v>4073</v>
      </c>
      <c r="AS303" s="1" t="str">
        <f>IFERROR(INDEX([1]Apollo!$C$2:$R$2344,MATCH($C303,[1]Apollo!$B$2:$B$2344,0),MATCH(AS$1,[1]Apollo!$C$1:$R$1,0)),"")</f>
        <v/>
      </c>
      <c r="AT303" s="1"/>
      <c r="AU303" s="1"/>
      <c r="AV303" t="s">
        <v>112</v>
      </c>
      <c r="AW303" s="1" t="str">
        <f>IFERROR(INDEX([1]Apollo!$C$2:$R$2344,MATCH($C303,[1]Apollo!$B$2:$B$2344,0),MATCH(AW$1,[1]Apollo!$C$1:$R$1,0)),"")</f>
        <v/>
      </c>
      <c r="AX303" s="1"/>
      <c r="AY303" t="s">
        <v>114</v>
      </c>
      <c r="AZ303" t="s">
        <v>114</v>
      </c>
      <c r="BA303" s="4">
        <f>INDEX('[1]Glassdoor Scores'!C:C,MATCH($A303,'[1]Glassdoor Scores'!$A:$A,0))</f>
        <v>4</v>
      </c>
      <c r="BB303" t="str">
        <f>INDEX('[1]Glassdoor Scores'!B:B,MATCH($A303,'[1]Glassdoor Scores'!$A:$A,0))</f>
        <v>Freshworks</v>
      </c>
      <c r="BC303">
        <f>INDEX('[1]Glassdoor Scores'!D:D,MATCH($A303,'[1]Glassdoor Scores'!$A:$A,0))</f>
        <v>3100</v>
      </c>
      <c r="BD303">
        <f>INDEX('[1]Glassdoor Scores'!E:E,MATCH($A303,'[1]Glassdoor Scores'!$A:$A,0))</f>
        <v>3.8</v>
      </c>
      <c r="BE303">
        <f>INDEX('[1]Glassdoor Scores'!F:F,MATCH($A303,'[1]Glassdoor Scores'!$A:$A,0))</f>
        <v>3.7</v>
      </c>
      <c r="BF303" s="5">
        <f>INDEX('[1]Glassdoor Scores'!G:G,MATCH($A303,'[1]Glassdoor Scores'!$A:$A,0))</f>
        <v>4.0999999999999996</v>
      </c>
      <c r="BG303" s="5">
        <f>INDEX('[1]Glassdoor Scores'!H:H,MATCH($A303,'[1]Glassdoor Scores'!$A:$A,0))</f>
        <v>0.88</v>
      </c>
      <c r="BH303" t="e">
        <f>BA303&lt;#REF!</f>
        <v>#REF!</v>
      </c>
      <c r="BI303" t="e">
        <f>BB303&gt;#REF!</f>
        <v>#REF!</v>
      </c>
      <c r="BJ303" t="e">
        <f>BC303&gt;#REF!</f>
        <v>#REF!</v>
      </c>
      <c r="BK303" t="e">
        <f>BD303&gt;#REF!</f>
        <v>#REF!</v>
      </c>
      <c r="BL303" t="e">
        <f>BE303&gt;#REF!</f>
        <v>#REF!</v>
      </c>
      <c r="BM303" t="e">
        <f>BF303&gt;#REF!</f>
        <v>#REF!</v>
      </c>
      <c r="BN303" t="s">
        <v>115</v>
      </c>
      <c r="BO303" s="1" t="s">
        <v>4074</v>
      </c>
      <c r="BP303">
        <v>3</v>
      </c>
      <c r="BQ303">
        <v>2</v>
      </c>
      <c r="BR303" s="1" t="s">
        <v>4075</v>
      </c>
      <c r="BS303" t="s">
        <v>4076</v>
      </c>
      <c r="BT303" s="1" t="s">
        <v>4077</v>
      </c>
      <c r="BU303" s="1">
        <v>310</v>
      </c>
      <c r="BV303" s="6">
        <v>0.65</v>
      </c>
      <c r="BW303" s="6">
        <v>0.25</v>
      </c>
      <c r="BX303" s="6">
        <v>0.05</v>
      </c>
      <c r="BY303" s="6">
        <v>0.05</v>
      </c>
      <c r="BZ303" s="1" t="s">
        <v>3030</v>
      </c>
      <c r="CA303" s="1" t="s">
        <v>4078</v>
      </c>
      <c r="CB303" s="1"/>
      <c r="CC303" s="1"/>
      <c r="CD303" s="1"/>
      <c r="CE303" s="1"/>
      <c r="CF303" s="1"/>
      <c r="CG303" s="1"/>
      <c r="CH303" s="1"/>
      <c r="CI303" s="1"/>
      <c r="CJ303" s="1"/>
      <c r="CK303" s="1"/>
      <c r="CL303" s="1"/>
      <c r="CM303" s="1"/>
      <c r="CN303" s="1"/>
      <c r="CO303" s="1"/>
      <c r="CP303" s="1"/>
      <c r="CQ303" s="17" t="e">
        <f>SUMIFS([1]Rubric!Y:Y,[1]Rubric!V:V,BN303,[1]Rubric!W:W,P303)</f>
        <v>#VALUE!</v>
      </c>
      <c r="CR303" s="5" t="e">
        <f>INDEX([1]Rubric!D:D,MATCH(BP303,[1]Rubric!#REF!,0))</f>
        <v>#REF!</v>
      </c>
      <c r="CS303" s="5" t="e">
        <f>INDEX([1]Rubric!E:E,MATCH(Q303,[1]Rubric!#REF!,0))</f>
        <v>#REF!</v>
      </c>
      <c r="CT303" s="18" t="e">
        <f>SUM(CQ303:CS303)*[1]Rubric!$A$3</f>
        <v>#VALUE!</v>
      </c>
    </row>
    <row r="304" spans="1:98" ht="409.5" x14ac:dyDescent="0.25">
      <c r="A304">
        <v>303</v>
      </c>
      <c r="B304" t="s">
        <v>4079</v>
      </c>
      <c r="C304" t="str">
        <f t="shared" si="23"/>
        <v>303 - Fairway Home Mortgage</v>
      </c>
      <c r="D304">
        <v>0</v>
      </c>
      <c r="F304" s="1"/>
      <c r="G304" s="1" t="e">
        <f>INDEX([1]Apollo!$C$2:$R$2344,MATCH($C304,[1]Apollo!$A$2:$A$2344,0),MATCH(G$1,[1]Apollo!$C$1:$R$1,0))</f>
        <v>#N/A</v>
      </c>
      <c r="H304" s="1" t="s">
        <v>545</v>
      </c>
      <c r="I304" s="1" t="e">
        <f>INDEX([1]Apollo!$C$2:$R$2344,MATCH($C304,[1]Apollo!$A$2:$A$2344,0),MATCH(I$1,[1]Apollo!$C$1:$R$1,0))</f>
        <v>#N/A</v>
      </c>
      <c r="K304" s="1" t="e">
        <f>INDEX([1]Apollo!$C$2:$R$2344,MATCH($C304,[1]Apollo!$A$2:$A$2344,0),MATCH(K$1,[1]Apollo!$C$1:$R$1,0))</f>
        <v>#N/A</v>
      </c>
      <c r="L304" s="1" t="e">
        <f>INDEX([1]Apollo!$C$2:$R$2344,MATCH($C304,[1]Apollo!$A$2:$A$2344,0),MATCH(L$1,[1]Apollo!$C$1:$R$1,0))</f>
        <v>#N/A</v>
      </c>
      <c r="M304" s="1"/>
      <c r="N304" s="1"/>
      <c r="O304" s="1" t="e">
        <f>INDEX([1]Apollo!$C$2:$R$2344,MATCH($C304,[1]Apollo!$A$2:$A$2344,0),MATCH(O$1,[1]Apollo!$C$1:$R$1,0))</f>
        <v>#N/A</v>
      </c>
      <c r="P304" s="1" t="s">
        <v>480</v>
      </c>
      <c r="Q304" s="1" t="s">
        <v>480</v>
      </c>
      <c r="V304" s="1" t="e">
        <f>INDEX([1]Apollo!$C$2:$R$2344,MATCH($C304,[1]Apollo!$A$2:$A$2344,0),MATCH(V$1,[1]Apollo!$C$1:$R$1,0))</f>
        <v>#N/A</v>
      </c>
      <c r="X304" s="1" t="e">
        <f>INDEX([1]Apollo!$C$2:$R$2344,MATCH($C304,[1]Apollo!$A$2:$A$2344,0),MATCH(X$1,[1]Apollo!$C$1:$R$1,0))</f>
        <v>#N/A</v>
      </c>
      <c r="Y304" s="1" t="e">
        <f>INDEX([1]Apollo!$C$2:$R$2344,MATCH($C304,[1]Apollo!$A$2:$A$2344,0),MATCH(Y$1,[1]Apollo!$C$1:$R$1,0))</f>
        <v>#N/A</v>
      </c>
      <c r="Z304" s="1" t="e">
        <f>INDEX([1]Apollo!$C$2:$R$2344,MATCH($C304,[1]Apollo!$A$2:$A$2344,0),MATCH(Z$1,[1]Apollo!$C$1:$R$1,0))</f>
        <v>#N/A</v>
      </c>
      <c r="AA304" s="1" t="e">
        <f>INDEX([1]Apollo!$C$2:$R$2344,MATCH($C304,[1]Apollo!$A$2:$A$2344,0),MATCH(AA$1,[1]Apollo!$C$1:$R$1,0))</f>
        <v>#N/A</v>
      </c>
      <c r="AB304" s="1" t="e">
        <f>INDEX([1]Apollo!$C$2:$R$2344,MATCH($C304,[1]Apollo!$A$2:$A$2344,0),MATCH(AB$1,[1]Apollo!$C$1:$R$1,0))</f>
        <v>#N/A</v>
      </c>
      <c r="AD304" s="1" t="e">
        <f>INDEX([1]Apollo!$C$2:$R$2344,MATCH($C304,[1]Apollo!$A$2:$A$2344,0),MATCH(AD$1,[1]Apollo!$C$1:$R$1,0))</f>
        <v>#N/A</v>
      </c>
      <c r="AE304" s="1" t="s">
        <v>480</v>
      </c>
      <c r="AF304" s="1" t="s">
        <v>480</v>
      </c>
      <c r="AG304" s="1" t="s">
        <v>480</v>
      </c>
      <c r="AH304" s="1"/>
      <c r="AI304" s="1"/>
      <c r="AJ304" s="1" t="s">
        <v>480</v>
      </c>
      <c r="AK304" s="1" t="s">
        <v>480</v>
      </c>
      <c r="AL304" s="1" t="s">
        <v>480</v>
      </c>
      <c r="AM304" s="1" t="s">
        <v>480</v>
      </c>
      <c r="AN304" s="1" t="s">
        <v>4080</v>
      </c>
      <c r="AO304" s="1" t="s">
        <v>480</v>
      </c>
      <c r="AP304" s="1" t="s">
        <v>480</v>
      </c>
      <c r="AQ304" s="1" t="e">
        <f>AE304=#REF!</f>
        <v>#REF!</v>
      </c>
      <c r="AS304" s="1" t="e">
        <f>INDEX([1]Apollo!$C$2:$R$2344,MATCH($C304,[1]Apollo!$A$2:$A$2344,0),MATCH(AS$1,[1]Apollo!$C$1:$R$1,0))</f>
        <v>#N/A</v>
      </c>
      <c r="AT304" s="1"/>
      <c r="AU304" s="1"/>
      <c r="AW304" s="1" t="e">
        <f>INDEX([1]Apollo!$C$2:$R$2344,MATCH($C304,[1]Apollo!$A$2:$A$2344,0),MATCH(AW$1,[1]Apollo!$C$1:$R$1,0))</f>
        <v>#N/A</v>
      </c>
      <c r="AX304" s="1"/>
      <c r="BA304">
        <v>1100</v>
      </c>
      <c r="BB304">
        <v>4.4000000000000004</v>
      </c>
      <c r="BC304">
        <v>4.2</v>
      </c>
      <c r="BD304">
        <v>4.3</v>
      </c>
      <c r="BE304">
        <v>4.5</v>
      </c>
      <c r="BF304" s="5">
        <v>0.91</v>
      </c>
      <c r="BG304" s="5">
        <v>0.95</v>
      </c>
      <c r="BH304" t="e">
        <f>BA304&lt;#REF!</f>
        <v>#REF!</v>
      </c>
      <c r="BI304" t="e">
        <f>BB304&gt;#REF!</f>
        <v>#REF!</v>
      </c>
      <c r="BJ304" t="e">
        <f>BC304&gt;#REF!</f>
        <v>#REF!</v>
      </c>
      <c r="BK304" t="e">
        <f>BD304&gt;#REF!</f>
        <v>#REF!</v>
      </c>
      <c r="BL304" t="e">
        <f>BE304&gt;#REF!</f>
        <v>#REF!</v>
      </c>
      <c r="BM304" s="5" t="e">
        <f>BF304&gt;#REF!</f>
        <v>#REF!</v>
      </c>
      <c r="BN304" t="s">
        <v>115</v>
      </c>
      <c r="BO304" s="1" t="s">
        <v>4081</v>
      </c>
      <c r="BP304">
        <v>3</v>
      </c>
      <c r="BQ304">
        <v>3</v>
      </c>
      <c r="BR304" s="1" t="s">
        <v>4082</v>
      </c>
      <c r="BS304" t="s">
        <v>4083</v>
      </c>
      <c r="BT304" s="1" t="s">
        <v>4084</v>
      </c>
      <c r="BU304" s="1">
        <v>290</v>
      </c>
      <c r="BV304" s="6">
        <v>0.45</v>
      </c>
      <c r="BW304" s="6">
        <v>0.35</v>
      </c>
      <c r="BX304" s="6">
        <v>0.15</v>
      </c>
      <c r="BY304" s="6">
        <v>0.05</v>
      </c>
      <c r="BZ304" s="1" t="s">
        <v>4085</v>
      </c>
      <c r="CA304" s="1" t="s">
        <v>4086</v>
      </c>
      <c r="CB304" s="1"/>
      <c r="CC304" s="1"/>
      <c r="CD304" s="1"/>
      <c r="CE304" s="1"/>
      <c r="CF304" s="1"/>
      <c r="CG304" s="1"/>
      <c r="CH304" s="1"/>
      <c r="CI304" s="1"/>
      <c r="CJ304" s="1"/>
      <c r="CK304" s="1"/>
      <c r="CL304" s="1"/>
      <c r="CM304" s="1"/>
      <c r="CN304" s="1"/>
      <c r="CO304" s="1"/>
      <c r="CP304" s="1"/>
      <c r="CQ304" s="17" t="e">
        <f>SUMIFS([1]Rubric!Y:Y,[1]Rubric!V:V,BN304,[1]Rubric!W:W,P304)</f>
        <v>#VALUE!</v>
      </c>
      <c r="CR304" s="5" t="e">
        <f>INDEX([1]Rubric!D:D,MATCH(BP304,[1]Rubric!#REF!,0))</f>
        <v>#REF!</v>
      </c>
      <c r="CS304" s="5" t="e">
        <f>INDEX([1]Rubric!E:E,MATCH(Q304,[1]Rubric!#REF!,0))</f>
        <v>#REF!</v>
      </c>
      <c r="CT304" s="18" t="e">
        <f>SUM(CQ304:CS304)*[1]Rubric!$A$3</f>
        <v>#VALUE!</v>
      </c>
    </row>
    <row r="305" spans="1:98" ht="409.5" x14ac:dyDescent="0.25">
      <c r="A305">
        <v>304</v>
      </c>
      <c r="B305" s="21" t="s">
        <v>4087</v>
      </c>
      <c r="C305" t="str">
        <f t="shared" si="23"/>
        <v>304 - Fivetran</v>
      </c>
      <c r="D305">
        <v>0</v>
      </c>
      <c r="E305" t="s">
        <v>4088</v>
      </c>
      <c r="F305" s="1" t="s">
        <v>4089</v>
      </c>
      <c r="G305" s="1" t="str">
        <f>IFERROR(INDEX([1]Apollo!$C$2:$R$2344,MATCH($C305,[1]Apollo!$B$2:$B$2344,0),MATCH(G$1,[1]Apollo!$C$1:$R$1,0)),"")</f>
        <v/>
      </c>
      <c r="H305" s="1" t="s">
        <v>4090</v>
      </c>
      <c r="I305" s="1" t="str">
        <f>IFERROR(INDEX([1]Apollo!$C$2:$R$2344,MATCH($C305,[1]Apollo!$B$2:$B$2344,0),MATCH(I$1,[1]Apollo!$C$1:$R$1,0)),"")</f>
        <v/>
      </c>
      <c r="J305" t="s">
        <v>1489</v>
      </c>
      <c r="K305" s="1" t="str">
        <f>IFERROR(INDEX([1]Apollo!$C$2:$R$2344,MATCH($C305,[1]Apollo!$B$2:$B$2344,0),MATCH(K$1,[1]Apollo!$C$1:$R$1,0)),"")</f>
        <v/>
      </c>
      <c r="L305" s="1" t="str">
        <f>IFERROR(INDEX([1]Apollo!$C$2:$R$2344,MATCH($C305,[1]Apollo!$B$2:$B$2344,0),MATCH(L$1,[1]Apollo!$C$1:$R$1,0)),"")</f>
        <v/>
      </c>
      <c r="M305" s="1" t="s">
        <v>4091</v>
      </c>
      <c r="N305" s="1" t="s">
        <v>4092</v>
      </c>
      <c r="O305" s="1" t="str">
        <f>IFERROR(INDEX([1]Apollo!$C$2:$R$2344,MATCH($C305,[1]Apollo!$B$2:$B$2344,0),MATCH(O$1,[1]Apollo!$C$1:$R$1,0)),"")</f>
        <v/>
      </c>
      <c r="P305" s="1">
        <v>3</v>
      </c>
      <c r="Q305" s="1">
        <v>2</v>
      </c>
      <c r="R305">
        <v>261</v>
      </c>
      <c r="S305">
        <v>209</v>
      </c>
      <c r="T305" s="13">
        <v>40909</v>
      </c>
      <c r="U305" t="s">
        <v>188</v>
      </c>
      <c r="V305" s="1" t="str">
        <f>IFERROR(INDEX([1]Apollo!$C$2:$R$2344,MATCH($C305,[1]Apollo!$B$2:$B$2344,0),MATCH(V$1,[1]Apollo!$C$1:$R$1,0)),"")</f>
        <v/>
      </c>
      <c r="W305" t="s">
        <v>165</v>
      </c>
      <c r="X305" s="1" t="str">
        <f>IFERROR(INDEX([1]Apollo!$C$2:$R$2344,MATCH($C305,[1]Apollo!$B$2:$B$2344,0),MATCH(X$1,[1]Apollo!$C$1:$R$1,0)),"")</f>
        <v/>
      </c>
      <c r="Y305" s="1" t="str">
        <f>IFERROR(INDEX([1]Apollo!$C$2:$R$2344,MATCH($C305,[1]Apollo!$B$2:$B$2344,0),MATCH(Y$1,[1]Apollo!$C$1:$R$1,0)),"")</f>
        <v/>
      </c>
      <c r="Z305" s="1" t="str">
        <f>IFERROR(INDEX([1]Apollo!$C$2:$R$2344,MATCH($C305,[1]Apollo!$B$2:$B$2344,0),MATCH(Z$1,[1]Apollo!$C$1:$R$1,0)),"")</f>
        <v/>
      </c>
      <c r="AA305" s="1" t="str">
        <f>IFERROR(INDEX([1]Apollo!$C$2:$R$2344,MATCH($C305,[1]Apollo!$B$2:$B$2344,0),MATCH(AA$1,[1]Apollo!$C$1:$R$1,0)),"")</f>
        <v/>
      </c>
      <c r="AB305" s="1" t="str">
        <f>IFERROR(INDEX([1]Apollo!$C$2:$R$2344,MATCH($C305,[1]Apollo!$B$2:$B$2344,0),MATCH(AB$1,[1]Apollo!$C$1:$R$1,0)),"")</f>
        <v/>
      </c>
      <c r="AC305" t="s">
        <v>4093</v>
      </c>
      <c r="AD305" s="1" t="str">
        <f>IFERROR(INDEX([1]Apollo!$C$2:$R$2344,MATCH($C305,[1]Apollo!$B$2:$B$2344,0),MATCH(AD$1,[1]Apollo!$C$1:$R$1,0)),"")</f>
        <v/>
      </c>
      <c r="AE305" s="14" t="s">
        <v>4094</v>
      </c>
      <c r="AF305" s="1"/>
      <c r="AG305" s="1" t="s">
        <v>169</v>
      </c>
      <c r="AH305" s="1"/>
      <c r="AI305" s="1"/>
      <c r="AJ305" s="14" t="s">
        <v>4095</v>
      </c>
      <c r="AK305" s="1" t="s">
        <v>170</v>
      </c>
      <c r="AL305" s="1" t="s">
        <v>235</v>
      </c>
      <c r="AM305" s="1" t="s">
        <v>235</v>
      </c>
      <c r="AN305" s="1" t="s">
        <v>106</v>
      </c>
      <c r="AO305" s="1" t="s">
        <v>106</v>
      </c>
      <c r="AP305" s="1" t="s">
        <v>172</v>
      </c>
      <c r="AQ305" s="1" t="e">
        <f>AE305=#REF!</f>
        <v>#REF!</v>
      </c>
      <c r="AR305" t="s">
        <v>4096</v>
      </c>
      <c r="AS305" s="1" t="str">
        <f>IFERROR(INDEX([1]Apollo!$C$2:$R$2344,MATCH($C305,[1]Apollo!$B$2:$B$2344,0),MATCH(AS$1,[1]Apollo!$C$1:$R$1,0)),"")</f>
        <v/>
      </c>
      <c r="AT305" s="1"/>
      <c r="AU305" s="1"/>
      <c r="AV305" t="s">
        <v>174</v>
      </c>
      <c r="AW305" s="1">
        <v>1250</v>
      </c>
      <c r="AX305" s="1"/>
      <c r="AY305" t="s">
        <v>114</v>
      </c>
      <c r="AZ305" t="s">
        <v>113</v>
      </c>
      <c r="BA305" s="23">
        <f>INDEX('[1]Glassdoor Scores'!C:C,MATCH($A305,'[1]Glassdoor Scores'!$A:$A,0))</f>
        <v>3.6</v>
      </c>
      <c r="BB305" t="str">
        <f>INDEX('[1]Glassdoor Scores'!B:B,MATCH($A305,'[1]Glassdoor Scores'!$A:$A,0))</f>
        <v>HighRadius</v>
      </c>
      <c r="BC305">
        <f>INDEX('[1]Glassdoor Scores'!D:D,MATCH($A305,'[1]Glassdoor Scores'!$A:$A,0))</f>
        <v>2200</v>
      </c>
      <c r="BD305">
        <f>INDEX('[1]Glassdoor Scores'!E:E,MATCH($A305,'[1]Glassdoor Scores'!$A:$A,0))</f>
        <v>3.2</v>
      </c>
      <c r="BE305">
        <f>INDEX('[1]Glassdoor Scores'!F:F,MATCH($A305,'[1]Glassdoor Scores'!$A:$A,0))</f>
        <v>3.3</v>
      </c>
      <c r="BF305" s="17">
        <f>INDEX('[1]Glassdoor Scores'!G:G,MATCH($A305,'[1]Glassdoor Scores'!$A:$A,0))</f>
        <v>3.7</v>
      </c>
      <c r="BG305" s="17">
        <f>INDEX('[1]Glassdoor Scores'!H:H,MATCH($A305,'[1]Glassdoor Scores'!$A:$A,0))</f>
        <v>0.7</v>
      </c>
      <c r="BH305" t="e">
        <f>BA305&lt;#REF!</f>
        <v>#REF!</v>
      </c>
      <c r="BI305" t="e">
        <f>BB305&gt;#REF!</f>
        <v>#REF!</v>
      </c>
      <c r="BJ305" t="e">
        <f>BC305&gt;#REF!</f>
        <v>#REF!</v>
      </c>
      <c r="BK305" t="e">
        <f>BD305&gt;#REF!</f>
        <v>#REF!</v>
      </c>
      <c r="BL305" t="e">
        <f>BE305&gt;#REF!</f>
        <v>#REF!</v>
      </c>
      <c r="BM305" t="e">
        <f>BF305&gt;#REF!</f>
        <v>#REF!</v>
      </c>
      <c r="BN305" t="s">
        <v>175</v>
      </c>
      <c r="BO305" s="1" t="s">
        <v>4097</v>
      </c>
      <c r="BP305">
        <v>3</v>
      </c>
      <c r="BQ305">
        <v>2</v>
      </c>
      <c r="BR305" s="1" t="s">
        <v>4098</v>
      </c>
      <c r="BS305" t="s">
        <v>4099</v>
      </c>
      <c r="BT305" s="1" t="s">
        <v>4100</v>
      </c>
      <c r="BU305" s="1">
        <v>125</v>
      </c>
      <c r="BV305" s="31">
        <v>0.4</v>
      </c>
      <c r="BW305" s="31">
        <v>0.55000000000000004</v>
      </c>
      <c r="BX305" s="31">
        <v>0</v>
      </c>
      <c r="BY305" s="31">
        <v>0.05</v>
      </c>
      <c r="BZ305" s="1" t="s">
        <v>3030</v>
      </c>
      <c r="CA305" s="1" t="s">
        <v>4101</v>
      </c>
      <c r="CB305" s="1"/>
      <c r="CC305" s="1"/>
      <c r="CD305" s="1"/>
      <c r="CE305" s="1"/>
      <c r="CF305" s="1"/>
      <c r="CG305" s="1"/>
      <c r="CH305" s="1"/>
      <c r="CI305" s="1"/>
      <c r="CJ305" s="1"/>
      <c r="CK305" s="1"/>
      <c r="CL305" s="1"/>
      <c r="CM305" s="1"/>
      <c r="CN305" s="1"/>
      <c r="CO305" s="1"/>
      <c r="CP305" s="1"/>
      <c r="CQ305" s="17" t="e">
        <f>SUMIFS([1]Rubric!Y:Y,[1]Rubric!V:V,BN305,[1]Rubric!W:W,P305)</f>
        <v>#VALUE!</v>
      </c>
      <c r="CR305" s="17" t="e">
        <f>INDEX([1]Rubric!D:D,MATCH(BP305,[1]Rubric!#REF!,0))</f>
        <v>#REF!</v>
      </c>
      <c r="CS305" s="17" t="e">
        <f>INDEX([1]Rubric!E:E,MATCH(Q305,[1]Rubric!#REF!,0))</f>
        <v>#REF!</v>
      </c>
      <c r="CT305" s="18" t="e">
        <f>SUM(CQ305:CS305)*[1]Rubric!$A$3</f>
        <v>#VALUE!</v>
      </c>
    </row>
    <row r="306" spans="1:98" ht="285" x14ac:dyDescent="0.25">
      <c r="A306">
        <v>305</v>
      </c>
      <c r="B306" t="s">
        <v>4102</v>
      </c>
      <c r="C306" t="str">
        <f t="shared" si="23"/>
        <v>305 - IntraEdge</v>
      </c>
      <c r="D306">
        <v>0</v>
      </c>
      <c r="F306" s="1"/>
      <c r="G306" s="1" t="e">
        <f>INDEX([1]Apollo!$C$2:$R$2344,MATCH($C306,[1]Apollo!$A$2:$A$2344,0),MATCH(G$1,[1]Apollo!$C$1:$R$1,0))</f>
        <v>#N/A</v>
      </c>
      <c r="H306" s="1" t="s">
        <v>4103</v>
      </c>
      <c r="I306" s="1" t="e">
        <f>INDEX([1]Apollo!$C$2:$R$2344,MATCH($C306,[1]Apollo!$A$2:$A$2344,0),MATCH(I$1,[1]Apollo!$C$1:$R$1,0))</f>
        <v>#N/A</v>
      </c>
      <c r="K306" s="1" t="e">
        <f>INDEX([1]Apollo!$C$2:$R$2344,MATCH($C306,[1]Apollo!$A$2:$A$2344,0),MATCH(K$1,[1]Apollo!$C$1:$R$1,0))</f>
        <v>#N/A</v>
      </c>
      <c r="L306" s="1" t="e">
        <f>INDEX([1]Apollo!$C$2:$R$2344,MATCH($C306,[1]Apollo!$A$2:$A$2344,0),MATCH(L$1,[1]Apollo!$C$1:$R$1,0))</f>
        <v>#N/A</v>
      </c>
      <c r="M306" s="1"/>
      <c r="N306" s="1"/>
      <c r="O306" s="1" t="e">
        <f>INDEX([1]Apollo!$C$2:$R$2344,MATCH($C306,[1]Apollo!$A$2:$A$2344,0),MATCH(O$1,[1]Apollo!$C$1:$R$1,0))</f>
        <v>#N/A</v>
      </c>
      <c r="P306" s="1">
        <v>2.5</v>
      </c>
      <c r="Q306" s="1">
        <v>1</v>
      </c>
      <c r="V306" s="1" t="e">
        <f>INDEX([1]Apollo!$C$2:$R$2344,MATCH($C306,[1]Apollo!$A$2:$A$2344,0),MATCH(V$1,[1]Apollo!$C$1:$R$1,0))</f>
        <v>#N/A</v>
      </c>
      <c r="X306" s="1" t="e">
        <f>INDEX([1]Apollo!$C$2:$R$2344,MATCH($C306,[1]Apollo!$A$2:$A$2344,0),MATCH(X$1,[1]Apollo!$C$1:$R$1,0))</f>
        <v>#N/A</v>
      </c>
      <c r="Y306" s="1" t="e">
        <f>INDEX([1]Apollo!$C$2:$R$2344,MATCH($C306,[1]Apollo!$A$2:$A$2344,0),MATCH(Y$1,[1]Apollo!$C$1:$R$1,0))</f>
        <v>#N/A</v>
      </c>
      <c r="Z306" s="1" t="e">
        <f>INDEX([1]Apollo!$C$2:$R$2344,MATCH($C306,[1]Apollo!$A$2:$A$2344,0),MATCH(Z$1,[1]Apollo!$C$1:$R$1,0))</f>
        <v>#N/A</v>
      </c>
      <c r="AA306" s="1" t="e">
        <f>INDEX([1]Apollo!$C$2:$R$2344,MATCH($C306,[1]Apollo!$A$2:$A$2344,0),MATCH(AA$1,[1]Apollo!$C$1:$R$1,0))</f>
        <v>#N/A</v>
      </c>
      <c r="AB306" s="1" t="e">
        <f>INDEX([1]Apollo!$C$2:$R$2344,MATCH($C306,[1]Apollo!$A$2:$A$2344,0),MATCH(AB$1,[1]Apollo!$C$1:$R$1,0))</f>
        <v>#N/A</v>
      </c>
      <c r="AD306" s="1" t="e">
        <f>INDEX([1]Apollo!$C$2:$R$2344,MATCH($C306,[1]Apollo!$A$2:$A$2344,0),MATCH(AD$1,[1]Apollo!$C$1:$R$1,0))</f>
        <v>#N/A</v>
      </c>
      <c r="AE306" s="14" t="s">
        <v>4104</v>
      </c>
      <c r="AF306" s="1"/>
      <c r="AG306" s="1" t="s">
        <v>169</v>
      </c>
      <c r="AH306" s="1"/>
      <c r="AI306" s="1"/>
      <c r="AJ306" s="14" t="s">
        <v>4104</v>
      </c>
      <c r="AK306" s="1" t="s">
        <v>311</v>
      </c>
      <c r="AL306" s="1" t="s">
        <v>106</v>
      </c>
      <c r="AM306" s="1" t="s">
        <v>171</v>
      </c>
      <c r="AN306" s="1" t="s">
        <v>106</v>
      </c>
      <c r="AO306" s="1" t="s">
        <v>404</v>
      </c>
      <c r="AP306" s="1" t="s">
        <v>679</v>
      </c>
      <c r="AQ306" s="1" t="e">
        <f>AE306=#REF!</f>
        <v>#REF!</v>
      </c>
      <c r="AS306" s="1" t="e">
        <f>INDEX([1]Apollo!$C$2:$R$2344,MATCH($C306,[1]Apollo!$A$2:$A$2344,0),MATCH(AS$1,[1]Apollo!$C$1:$R$1,0))</f>
        <v>#N/A</v>
      </c>
      <c r="AT306" s="1"/>
      <c r="AU306" s="1"/>
      <c r="AW306" s="1" t="e">
        <f>INDEX([1]Apollo!$C$2:$R$2344,MATCH($C306,[1]Apollo!$A$2:$A$2344,0),MATCH(AW$1,[1]Apollo!$C$1:$R$1,0))</f>
        <v>#N/A</v>
      </c>
      <c r="AX306" s="1"/>
      <c r="BA306">
        <v>320</v>
      </c>
      <c r="BB306">
        <v>4.3</v>
      </c>
      <c r="BC306">
        <v>4.5</v>
      </c>
      <c r="BD306">
        <v>4.2</v>
      </c>
      <c r="BE306">
        <v>4.4000000000000004</v>
      </c>
      <c r="BF306" s="5">
        <v>0.95</v>
      </c>
      <c r="BG306" s="5">
        <v>0.9</v>
      </c>
      <c r="BH306" t="e">
        <f>BA306&lt;#REF!</f>
        <v>#REF!</v>
      </c>
      <c r="BI306" t="e">
        <f>BB306&gt;#REF!</f>
        <v>#REF!</v>
      </c>
      <c r="BJ306" t="e">
        <f>BC306&gt;#REF!</f>
        <v>#REF!</v>
      </c>
      <c r="BK306" t="e">
        <f>BD306&gt;#REF!</f>
        <v>#REF!</v>
      </c>
      <c r="BL306" t="e">
        <f>BE306&gt;#REF!</f>
        <v>#REF!</v>
      </c>
      <c r="BM306" s="5" t="e">
        <f>BF306&gt;#REF!</f>
        <v>#REF!</v>
      </c>
      <c r="BN306" t="s">
        <v>115</v>
      </c>
      <c r="BO306" s="1" t="s">
        <v>4105</v>
      </c>
      <c r="BP306">
        <v>3</v>
      </c>
      <c r="BQ306">
        <v>3</v>
      </c>
      <c r="BR306" s="1" t="s">
        <v>4106</v>
      </c>
      <c r="BS306" t="s">
        <v>4107</v>
      </c>
      <c r="BT306" s="1" t="s">
        <v>4108</v>
      </c>
      <c r="BU306" s="1">
        <v>160</v>
      </c>
      <c r="BV306" s="6">
        <v>0.55000000000000004</v>
      </c>
      <c r="BW306" s="6">
        <v>0.35</v>
      </c>
      <c r="BX306" s="6">
        <v>0.05</v>
      </c>
      <c r="BY306" s="6">
        <v>0.05</v>
      </c>
      <c r="BZ306" s="1" t="s">
        <v>4109</v>
      </c>
      <c r="CA306" s="1" t="s">
        <v>4110</v>
      </c>
      <c r="CB306" s="1"/>
      <c r="CC306" s="1"/>
      <c r="CD306" s="1"/>
      <c r="CE306" s="1"/>
      <c r="CF306" s="1"/>
      <c r="CG306" s="1"/>
      <c r="CH306" s="1"/>
      <c r="CI306" s="1"/>
      <c r="CJ306" s="1"/>
      <c r="CK306" s="1"/>
      <c r="CL306" s="1"/>
      <c r="CM306" s="1"/>
      <c r="CN306" s="1"/>
      <c r="CO306" s="1"/>
      <c r="CP306" s="1"/>
      <c r="CQ306" s="17" t="e">
        <f>SUMIFS([1]Rubric!Y:Y,[1]Rubric!V:V,BN306,[1]Rubric!W:W,P306)</f>
        <v>#VALUE!</v>
      </c>
      <c r="CR306" s="5" t="e">
        <f>INDEX([1]Rubric!D:D,MATCH(BP306,[1]Rubric!#REF!,0))</f>
        <v>#REF!</v>
      </c>
      <c r="CS306" s="5" t="e">
        <f>INDEX([1]Rubric!E:E,MATCH(Q306,[1]Rubric!#REF!,0))</f>
        <v>#REF!</v>
      </c>
      <c r="CT306" s="18" t="e">
        <f>SUM(CQ306:CS306)*[1]Rubric!$A$3</f>
        <v>#VALUE!</v>
      </c>
    </row>
    <row r="307" spans="1:98" ht="409.5" x14ac:dyDescent="0.25">
      <c r="A307">
        <v>306</v>
      </c>
      <c r="B307" s="21" t="s">
        <v>4111</v>
      </c>
      <c r="C307" t="str">
        <f t="shared" si="23"/>
        <v>306 - JFrog</v>
      </c>
      <c r="D307">
        <v>0</v>
      </c>
      <c r="E307" t="s">
        <v>4112</v>
      </c>
      <c r="F307" s="1" t="s">
        <v>4113</v>
      </c>
      <c r="G307" s="1" t="str">
        <f>IFERROR(INDEX([1]Apollo!$C$2:$R$2344,MATCH($C307,[1]Apollo!$B$2:$B$2344,0),MATCH(G$1,[1]Apollo!$C$1:$R$1,0)),"")</f>
        <v/>
      </c>
      <c r="H307" s="1" t="s">
        <v>4114</v>
      </c>
      <c r="I307" s="1" t="str">
        <f>IFERROR(INDEX([1]Apollo!$C$2:$R$2344,MATCH($C307,[1]Apollo!$B$2:$B$2344,0),MATCH(I$1,[1]Apollo!$C$1:$R$1,0)),"")</f>
        <v/>
      </c>
      <c r="J307" t="s">
        <v>254</v>
      </c>
      <c r="K307" s="1" t="str">
        <f>IFERROR(INDEX([1]Apollo!$C$2:$R$2344,MATCH($C307,[1]Apollo!$B$2:$B$2344,0),MATCH(K$1,[1]Apollo!$C$1:$R$1,0)),"")</f>
        <v/>
      </c>
      <c r="L307" s="1" t="str">
        <f>IFERROR(INDEX([1]Apollo!$C$2:$R$2344,MATCH($C307,[1]Apollo!$B$2:$B$2344,0),MATCH(L$1,[1]Apollo!$C$1:$R$1,0)),"")</f>
        <v/>
      </c>
      <c r="M307" s="1" t="s">
        <v>4115</v>
      </c>
      <c r="N307" s="1" t="s">
        <v>4116</v>
      </c>
      <c r="O307" s="1" t="str">
        <f>IFERROR(INDEX([1]Apollo!$C$2:$R$2344,MATCH($C307,[1]Apollo!$B$2:$B$2344,0),MATCH(O$1,[1]Apollo!$C$1:$R$1,0)),"")</f>
        <v/>
      </c>
      <c r="P307" s="1">
        <v>3</v>
      </c>
      <c r="Q307" s="1">
        <v>2</v>
      </c>
      <c r="R307" s="12">
        <v>58160</v>
      </c>
      <c r="S307" s="12">
        <v>53253</v>
      </c>
      <c r="T307" s="13">
        <v>39566</v>
      </c>
      <c r="U307" t="s">
        <v>99</v>
      </c>
      <c r="V307" s="1" t="str">
        <f>IFERROR(INDEX([1]Apollo!$C$2:$R$2344,MATCH($C307,[1]Apollo!$B$2:$B$2344,0),MATCH(V$1,[1]Apollo!$C$1:$R$1,0)),"")</f>
        <v/>
      </c>
      <c r="W307" t="s">
        <v>165</v>
      </c>
      <c r="X307" s="1" t="str">
        <f>IFERROR(INDEX([1]Apollo!$C$2:$R$2344,MATCH($C307,[1]Apollo!$B$2:$B$2344,0),MATCH(X$1,[1]Apollo!$C$1:$R$1,0)),"")</f>
        <v/>
      </c>
      <c r="Y307" s="1" t="str">
        <f>IFERROR(INDEX([1]Apollo!$C$2:$R$2344,MATCH($C307,[1]Apollo!$B$2:$B$2344,0),MATCH(Y$1,[1]Apollo!$C$1:$R$1,0)),"")</f>
        <v/>
      </c>
      <c r="Z307" s="1" t="str">
        <f>IFERROR(INDEX([1]Apollo!$C$2:$R$2344,MATCH($C307,[1]Apollo!$B$2:$B$2344,0),MATCH(Z$1,[1]Apollo!$C$1:$R$1,0)),"")</f>
        <v/>
      </c>
      <c r="AA307" s="1" t="str">
        <f>IFERROR(INDEX([1]Apollo!$C$2:$R$2344,MATCH($C307,[1]Apollo!$B$2:$B$2344,0),MATCH(AA$1,[1]Apollo!$C$1:$R$1,0)),"")</f>
        <v/>
      </c>
      <c r="AB307" s="1" t="str">
        <f>IFERROR(INDEX([1]Apollo!$C$2:$R$2344,MATCH($C307,[1]Apollo!$B$2:$B$2344,0),MATCH(AB$1,[1]Apollo!$C$1:$R$1,0)),"")</f>
        <v/>
      </c>
      <c r="AC307" t="s">
        <v>4117</v>
      </c>
      <c r="AD307" s="1" t="str">
        <f>IFERROR(INDEX([1]Apollo!$C$2:$R$2344,MATCH($C307,[1]Apollo!$B$2:$B$2344,0),MATCH(AD$1,[1]Apollo!$C$1:$R$1,0)),"")</f>
        <v/>
      </c>
      <c r="AE307" s="14" t="s">
        <v>4118</v>
      </c>
      <c r="AF307" s="1"/>
      <c r="AG307" s="1" t="s">
        <v>169</v>
      </c>
      <c r="AH307" s="1"/>
      <c r="AI307" s="1"/>
      <c r="AJ307" s="14" t="s">
        <v>4119</v>
      </c>
      <c r="AK307" s="1" t="s">
        <v>170</v>
      </c>
      <c r="AL307" s="1" t="s">
        <v>235</v>
      </c>
      <c r="AM307" s="1" t="s">
        <v>235</v>
      </c>
      <c r="AN307" s="1" t="s">
        <v>106</v>
      </c>
      <c r="AO307" s="1" t="s">
        <v>106</v>
      </c>
      <c r="AP307" s="1" t="s">
        <v>172</v>
      </c>
      <c r="AQ307" s="1" t="e">
        <f>AE307=#REF!</f>
        <v>#REF!</v>
      </c>
      <c r="AR307" t="s">
        <v>4120</v>
      </c>
      <c r="AS307" s="1" t="str">
        <f>IFERROR(INDEX([1]Apollo!$C$2:$R$2344,MATCH($C307,[1]Apollo!$B$2:$B$2344,0),MATCH(AS$1,[1]Apollo!$C$1:$R$1,0)),"")</f>
        <v/>
      </c>
      <c r="AT307" s="1"/>
      <c r="AU307" s="1"/>
      <c r="AV307" t="s">
        <v>174</v>
      </c>
      <c r="AW307" s="1">
        <v>1150</v>
      </c>
      <c r="AX307" s="1"/>
      <c r="AY307" t="s">
        <v>114</v>
      </c>
      <c r="AZ307" t="s">
        <v>138</v>
      </c>
      <c r="BA307" s="23">
        <f>INDEX('[1]Glassdoor Scores'!C:C,MATCH($A307,'[1]Glassdoor Scores'!$A:$A,0))</f>
        <v>3.7</v>
      </c>
      <c r="BB307" t="str">
        <f>INDEX('[1]Glassdoor Scores'!B:B,MATCH($A307,'[1]Glassdoor Scores'!$A:$A,0))</f>
        <v>Check Point Software Technologies</v>
      </c>
      <c r="BC307">
        <f>INDEX('[1]Glassdoor Scores'!D:D,MATCH($A307,'[1]Glassdoor Scores'!$A:$A,0))</f>
        <v>2800</v>
      </c>
      <c r="BD307">
        <f>INDEX('[1]Glassdoor Scores'!E:E,MATCH($A307,'[1]Glassdoor Scores'!$A:$A,0))</f>
        <v>3.5</v>
      </c>
      <c r="BE307">
        <f>INDEX('[1]Glassdoor Scores'!F:F,MATCH($A307,'[1]Glassdoor Scores'!$A:$A,0))</f>
        <v>3.4</v>
      </c>
      <c r="BF307" s="17">
        <f>INDEX('[1]Glassdoor Scores'!G:G,MATCH($A307,'[1]Glassdoor Scores'!$A:$A,0))</f>
        <v>3.6</v>
      </c>
      <c r="BG307" s="17">
        <f>INDEX('[1]Glassdoor Scores'!H:H,MATCH($A307,'[1]Glassdoor Scores'!$A:$A,0))</f>
        <v>0.75</v>
      </c>
      <c r="BH307" t="e">
        <f>BA307&lt;#REF!</f>
        <v>#REF!</v>
      </c>
      <c r="BI307" t="e">
        <f>BB307&gt;#REF!</f>
        <v>#REF!</v>
      </c>
      <c r="BJ307" t="e">
        <f>BC307&gt;#REF!</f>
        <v>#REF!</v>
      </c>
      <c r="BK307" t="e">
        <f>BD307&gt;#REF!</f>
        <v>#REF!</v>
      </c>
      <c r="BL307" t="e">
        <f>BE307&gt;#REF!</f>
        <v>#REF!</v>
      </c>
      <c r="BM307" t="e">
        <f>BF307&gt;#REF!</f>
        <v>#REF!</v>
      </c>
      <c r="BN307" t="s">
        <v>175</v>
      </c>
      <c r="BO307" s="1" t="s">
        <v>4121</v>
      </c>
      <c r="BP307">
        <v>3</v>
      </c>
      <c r="BQ307">
        <v>2</v>
      </c>
      <c r="BR307" s="1" t="s">
        <v>4122</v>
      </c>
      <c r="BS307" t="s">
        <v>4123</v>
      </c>
      <c r="BT307" s="1" t="s">
        <v>4124</v>
      </c>
      <c r="BU307" s="1">
        <v>130</v>
      </c>
      <c r="BV307" s="31">
        <v>0.1</v>
      </c>
      <c r="BW307" s="31">
        <v>0.8</v>
      </c>
      <c r="BX307" s="31">
        <v>0.1</v>
      </c>
      <c r="BY307" s="31">
        <v>0</v>
      </c>
      <c r="BZ307" s="1" t="s">
        <v>4125</v>
      </c>
      <c r="CA307" s="1" t="s">
        <v>4126</v>
      </c>
      <c r="CB307" s="1"/>
      <c r="CC307" s="1"/>
      <c r="CD307" s="1"/>
      <c r="CE307" s="1"/>
      <c r="CF307" s="1"/>
      <c r="CG307" s="1"/>
      <c r="CH307" s="1"/>
      <c r="CI307" s="1"/>
      <c r="CJ307" s="1"/>
      <c r="CK307" s="1"/>
      <c r="CL307" s="1"/>
      <c r="CM307" s="1"/>
      <c r="CN307" s="1"/>
      <c r="CO307" s="1"/>
      <c r="CP307" s="1"/>
      <c r="CQ307" s="17" t="e">
        <f>SUMIFS([1]Rubric!Y:Y,[1]Rubric!V:V,BN307,[1]Rubric!W:W,P307)</f>
        <v>#VALUE!</v>
      </c>
      <c r="CR307" s="17" t="e">
        <f>INDEX([1]Rubric!D:D,MATCH(BP307,[1]Rubric!#REF!,0))</f>
        <v>#REF!</v>
      </c>
      <c r="CS307" s="17" t="e">
        <f>INDEX([1]Rubric!E:E,MATCH(Q307,[1]Rubric!#REF!,0))</f>
        <v>#REF!</v>
      </c>
      <c r="CT307" s="18" t="e">
        <f>SUM(CQ307:CS307)*[1]Rubric!$A$3</f>
        <v>#VALUE!</v>
      </c>
    </row>
    <row r="308" spans="1:98" ht="409.5" x14ac:dyDescent="0.25">
      <c r="A308">
        <v>307</v>
      </c>
      <c r="B308" s="21" t="s">
        <v>4127</v>
      </c>
      <c r="C308" t="str">
        <f t="shared" si="23"/>
        <v>307 - Pride Global</v>
      </c>
      <c r="D308">
        <v>0</v>
      </c>
      <c r="E308" t="s">
        <v>4128</v>
      </c>
      <c r="F308" s="1" t="s">
        <v>4129</v>
      </c>
      <c r="G308" s="1" t="str">
        <f>IFERROR(INDEX([1]Apollo!$C$2:$R$2344,MATCH($C308,[1]Apollo!$B$2:$B$2344,0),MATCH(G$1,[1]Apollo!$C$1:$R$1,0)),"")</f>
        <v/>
      </c>
      <c r="H308" s="1" t="s">
        <v>903</v>
      </c>
      <c r="I308" s="1" t="str">
        <f>IFERROR(INDEX([1]Apollo!$C$2:$R$2344,MATCH($C308,[1]Apollo!$B$2:$B$2344,0),MATCH(I$1,[1]Apollo!$C$1:$R$1,0)),"")</f>
        <v/>
      </c>
      <c r="J308" t="s">
        <v>565</v>
      </c>
      <c r="K308" s="1" t="str">
        <f>IFERROR(INDEX([1]Apollo!$C$2:$R$2344,MATCH($C308,[1]Apollo!$B$2:$B$2344,0),MATCH(K$1,[1]Apollo!$C$1:$R$1,0)),"")</f>
        <v/>
      </c>
      <c r="L308" s="1" t="str">
        <f>IFERROR(INDEX([1]Apollo!$C$2:$R$2344,MATCH($C308,[1]Apollo!$B$2:$B$2344,0),MATCH(L$1,[1]Apollo!$C$1:$R$1,0)),"")</f>
        <v/>
      </c>
      <c r="M308" s="1" t="s">
        <v>4130</v>
      </c>
      <c r="N308" s="1"/>
      <c r="O308" s="1" t="str">
        <f>IFERROR(INDEX([1]Apollo!$C$2:$R$2344,MATCH($C308,[1]Apollo!$B$2:$B$2344,0),MATCH(O$1,[1]Apollo!$C$1:$R$1,0)),"")</f>
        <v/>
      </c>
      <c r="P308" s="1">
        <v>2.5</v>
      </c>
      <c r="Q308" s="1">
        <v>1</v>
      </c>
      <c r="R308" s="12">
        <v>387618</v>
      </c>
      <c r="S308" s="12">
        <v>367108</v>
      </c>
      <c r="T308" s="13">
        <v>30317</v>
      </c>
      <c r="U308" t="s">
        <v>188</v>
      </c>
      <c r="V308" s="1" t="str">
        <f>IFERROR(INDEX([1]Apollo!$C$2:$R$2344,MATCH($C308,[1]Apollo!$B$2:$B$2344,0),MATCH(V$1,[1]Apollo!$C$1:$R$1,0)),"")</f>
        <v/>
      </c>
      <c r="W308" t="s">
        <v>165</v>
      </c>
      <c r="X308" s="1" t="str">
        <f>IFERROR(INDEX([1]Apollo!$C$2:$R$2344,MATCH($C308,[1]Apollo!$B$2:$B$2344,0),MATCH(X$1,[1]Apollo!$C$1:$R$1,0)),"")</f>
        <v/>
      </c>
      <c r="Y308" s="1" t="str">
        <f>IFERROR(INDEX([1]Apollo!$C$2:$R$2344,MATCH($C308,[1]Apollo!$B$2:$B$2344,0),MATCH(Y$1,[1]Apollo!$C$1:$R$1,0)),"")</f>
        <v/>
      </c>
      <c r="Z308" s="1" t="str">
        <f>IFERROR(INDEX([1]Apollo!$C$2:$R$2344,MATCH($C308,[1]Apollo!$B$2:$B$2344,0),MATCH(Z$1,[1]Apollo!$C$1:$R$1,0)),"")</f>
        <v/>
      </c>
      <c r="AA308" s="1" t="str">
        <f>IFERROR(INDEX([1]Apollo!$C$2:$R$2344,MATCH($C308,[1]Apollo!$B$2:$B$2344,0),MATCH(AA$1,[1]Apollo!$C$1:$R$1,0)),"")</f>
        <v/>
      </c>
      <c r="AB308" s="1" t="str">
        <f>IFERROR(INDEX([1]Apollo!$C$2:$R$2344,MATCH($C308,[1]Apollo!$B$2:$B$2344,0),MATCH(AB$1,[1]Apollo!$C$1:$R$1,0)),"")</f>
        <v/>
      </c>
      <c r="AC308" t="s">
        <v>4131</v>
      </c>
      <c r="AD308" s="1" t="str">
        <f>IFERROR(INDEX([1]Apollo!$C$2:$R$2344,MATCH($C308,[1]Apollo!$B$2:$B$2344,0),MATCH(AD$1,[1]Apollo!$C$1:$R$1,0)),"")</f>
        <v/>
      </c>
      <c r="AE308" s="14" t="s">
        <v>4132</v>
      </c>
      <c r="AF308" s="1"/>
      <c r="AG308" s="1" t="s">
        <v>4133</v>
      </c>
      <c r="AH308" s="1"/>
      <c r="AI308" s="1"/>
      <c r="AJ308" s="14" t="s">
        <v>4134</v>
      </c>
      <c r="AK308" s="1" t="s">
        <v>243</v>
      </c>
      <c r="AL308" s="1" t="s">
        <v>106</v>
      </c>
      <c r="AM308" s="1" t="s">
        <v>151</v>
      </c>
      <c r="AN308" s="1" t="s">
        <v>106</v>
      </c>
      <c r="AO308" s="1" t="s">
        <v>349</v>
      </c>
      <c r="AP308" s="1" t="s">
        <v>246</v>
      </c>
      <c r="AQ308" s="1" t="e">
        <f>AE308=#REF!</f>
        <v>#REF!</v>
      </c>
      <c r="AR308" t="s">
        <v>4135</v>
      </c>
      <c r="AS308" s="1" t="str">
        <f>IFERROR(INDEX([1]Apollo!$C$2:$R$2344,MATCH($C308,[1]Apollo!$B$2:$B$2344,0),MATCH(AS$1,[1]Apollo!$C$1:$R$1,0)),"")</f>
        <v/>
      </c>
      <c r="AT308" s="1"/>
      <c r="AU308" s="1"/>
      <c r="AV308" t="s">
        <v>174</v>
      </c>
      <c r="AW308" s="1">
        <v>1200</v>
      </c>
      <c r="AX308" s="1"/>
      <c r="AZ308" t="s">
        <v>138</v>
      </c>
      <c r="BA308" s="23">
        <f>INDEX('[1]Glassdoor Scores'!C:C,MATCH($A308,'[1]Glassdoor Scores'!$A:$A,0))</f>
        <v>3.3</v>
      </c>
      <c r="BB308" t="str">
        <f>INDEX('[1]Glassdoor Scores'!B:B,MATCH($A308,'[1]Glassdoor Scores'!$A:$A,0))</f>
        <v>Walmart</v>
      </c>
      <c r="BC308">
        <f>INDEX('[1]Glassdoor Scores'!D:D,MATCH($A308,'[1]Glassdoor Scores'!$A:$A,0))</f>
        <v>320000</v>
      </c>
      <c r="BD308">
        <f>INDEX('[1]Glassdoor Scores'!E:E,MATCH($A308,'[1]Glassdoor Scores'!$A:$A,0))</f>
        <v>3</v>
      </c>
      <c r="BE308">
        <f>INDEX('[1]Glassdoor Scores'!F:F,MATCH($A308,'[1]Glassdoor Scores'!$A:$A,0))</f>
        <v>2.8</v>
      </c>
      <c r="BF308" s="17">
        <f>INDEX('[1]Glassdoor Scores'!G:G,MATCH($A308,'[1]Glassdoor Scores'!$A:$A,0))</f>
        <v>3.2</v>
      </c>
      <c r="BG308" s="17">
        <f>INDEX('[1]Glassdoor Scores'!H:H,MATCH($A308,'[1]Glassdoor Scores'!$A:$A,0))</f>
        <v>0.57999999999999996</v>
      </c>
      <c r="BH308" t="e">
        <f>BA308&lt;#REF!</f>
        <v>#REF!</v>
      </c>
      <c r="BI308" t="e">
        <f>BB308&gt;#REF!</f>
        <v>#REF!</v>
      </c>
      <c r="BJ308" t="e">
        <f>BC308&gt;#REF!</f>
        <v>#REF!</v>
      </c>
      <c r="BK308" t="e">
        <f>BD308&gt;#REF!</f>
        <v>#REF!</v>
      </c>
      <c r="BL308" t="e">
        <f>BE308&gt;#REF!</f>
        <v>#REF!</v>
      </c>
      <c r="BM308" t="e">
        <f>BF308&gt;#REF!</f>
        <v>#REF!</v>
      </c>
      <c r="BN308" t="s">
        <v>115</v>
      </c>
      <c r="BO308" s="1" t="s">
        <v>4136</v>
      </c>
      <c r="BP308">
        <v>3</v>
      </c>
      <c r="BQ308">
        <v>3</v>
      </c>
      <c r="BR308" s="1" t="s">
        <v>4137</v>
      </c>
      <c r="BS308" t="s">
        <v>4138</v>
      </c>
      <c r="BT308" s="1" t="s">
        <v>4139</v>
      </c>
      <c r="BU308" s="1">
        <v>155</v>
      </c>
      <c r="BV308" s="31">
        <v>0.55000000000000004</v>
      </c>
      <c r="BW308" s="31">
        <v>0.35</v>
      </c>
      <c r="BX308" s="31">
        <v>0.05</v>
      </c>
      <c r="BY308" s="31">
        <v>0.05</v>
      </c>
      <c r="BZ308" s="1" t="s">
        <v>3333</v>
      </c>
      <c r="CA308" s="1" t="s">
        <v>4140</v>
      </c>
      <c r="CB308" s="1"/>
      <c r="CC308" s="1"/>
      <c r="CD308" s="1"/>
      <c r="CE308" s="1"/>
      <c r="CF308" s="1"/>
      <c r="CG308" s="1"/>
      <c r="CH308" s="1"/>
      <c r="CI308" s="1"/>
      <c r="CJ308" s="1"/>
      <c r="CK308" s="1"/>
      <c r="CL308" s="1"/>
      <c r="CM308" s="1"/>
      <c r="CN308" s="1"/>
      <c r="CO308" s="1"/>
      <c r="CP308" s="1"/>
      <c r="CQ308" s="17" t="e">
        <f>SUMIFS([1]Rubric!Y:Y,[1]Rubric!V:V,BN308,[1]Rubric!W:W,P308)</f>
        <v>#VALUE!</v>
      </c>
      <c r="CR308" s="17" t="e">
        <f>INDEX([1]Rubric!D:D,MATCH(BP308,[1]Rubric!#REF!,0))</f>
        <v>#REF!</v>
      </c>
      <c r="CS308" s="17" t="e">
        <f>INDEX([1]Rubric!E:E,MATCH(Q308,[1]Rubric!#REF!,0))</f>
        <v>#REF!</v>
      </c>
      <c r="CT308" s="18" t="e">
        <f>SUM(CQ308:CS308)*[1]Rubric!$A$3</f>
        <v>#VALUE!</v>
      </c>
    </row>
    <row r="309" spans="1:98" ht="409.5" x14ac:dyDescent="0.25">
      <c r="A309">
        <v>308</v>
      </c>
      <c r="B309" s="21" t="s">
        <v>4141</v>
      </c>
      <c r="C309" t="str">
        <f t="shared" si="23"/>
        <v>308 - PROS</v>
      </c>
      <c r="D309">
        <v>0</v>
      </c>
      <c r="E309" t="s">
        <v>4142</v>
      </c>
      <c r="F309" s="1" t="s">
        <v>4143</v>
      </c>
      <c r="G309" s="1" t="str">
        <f>IFERROR(INDEX([1]Apollo!$C$2:$R$2344,MATCH($C309,[1]Apollo!$B$2:$B$2344,0),MATCH(G$1,[1]Apollo!$C$1:$R$1,0)),"")</f>
        <v/>
      </c>
      <c r="H309" s="1" t="s">
        <v>4144</v>
      </c>
      <c r="I309" s="1" t="str">
        <f>IFERROR(INDEX([1]Apollo!$C$2:$R$2344,MATCH($C309,[1]Apollo!$B$2:$B$2344,0),MATCH(I$1,[1]Apollo!$C$1:$R$1,0)),"")</f>
        <v/>
      </c>
      <c r="J309" t="s">
        <v>2504</v>
      </c>
      <c r="K309" s="1" t="str">
        <f>IFERROR(INDEX([1]Apollo!$C$2:$R$2344,MATCH($C309,[1]Apollo!$B$2:$B$2344,0),MATCH(K$1,[1]Apollo!$C$1:$R$1,0)),"")</f>
        <v/>
      </c>
      <c r="L309" s="1" t="str">
        <f>IFERROR(INDEX([1]Apollo!$C$2:$R$2344,MATCH($C309,[1]Apollo!$B$2:$B$2344,0),MATCH(L$1,[1]Apollo!$C$1:$R$1,0)),"")</f>
        <v/>
      </c>
      <c r="M309" s="1" t="s">
        <v>4145</v>
      </c>
      <c r="N309" s="1" t="s">
        <v>4146</v>
      </c>
      <c r="O309" s="1" t="str">
        <f>IFERROR(INDEX([1]Apollo!$C$2:$R$2344,MATCH($C309,[1]Apollo!$B$2:$B$2344,0),MATCH(O$1,[1]Apollo!$C$1:$R$1,0)),"")</f>
        <v/>
      </c>
      <c r="P309" s="1">
        <v>3</v>
      </c>
      <c r="Q309" s="1">
        <v>2</v>
      </c>
      <c r="R309" s="12">
        <v>250235</v>
      </c>
      <c r="S309" s="12">
        <v>236926</v>
      </c>
      <c r="T309" s="13">
        <v>31048</v>
      </c>
      <c r="U309" t="s">
        <v>188</v>
      </c>
      <c r="V309" s="1" t="str">
        <f>IFERROR(INDEX([1]Apollo!$C$2:$R$2344,MATCH($C309,[1]Apollo!$B$2:$B$2344,0),MATCH(V$1,[1]Apollo!$C$1:$R$1,0)),"")</f>
        <v/>
      </c>
      <c r="W309" t="s">
        <v>165</v>
      </c>
      <c r="X309" s="1" t="str">
        <f>IFERROR(INDEX([1]Apollo!$C$2:$R$2344,MATCH($C309,[1]Apollo!$B$2:$B$2344,0),MATCH(X$1,[1]Apollo!$C$1:$R$1,0)),"")</f>
        <v/>
      </c>
      <c r="Y309" s="1" t="str">
        <f>IFERROR(INDEX([1]Apollo!$C$2:$R$2344,MATCH($C309,[1]Apollo!$B$2:$B$2344,0),MATCH(Y$1,[1]Apollo!$C$1:$R$1,0)),"")</f>
        <v/>
      </c>
      <c r="Z309" s="1" t="str">
        <f>IFERROR(INDEX([1]Apollo!$C$2:$R$2344,MATCH($C309,[1]Apollo!$B$2:$B$2344,0),MATCH(Z$1,[1]Apollo!$C$1:$R$1,0)),"")</f>
        <v/>
      </c>
      <c r="AA309" s="1" t="str">
        <f>IFERROR(INDEX([1]Apollo!$C$2:$R$2344,MATCH($C309,[1]Apollo!$B$2:$B$2344,0),MATCH(AA$1,[1]Apollo!$C$1:$R$1,0)),"")</f>
        <v/>
      </c>
      <c r="AB309" s="1" t="str">
        <f>IFERROR(INDEX([1]Apollo!$C$2:$R$2344,MATCH($C309,[1]Apollo!$B$2:$B$2344,0),MATCH(AB$1,[1]Apollo!$C$1:$R$1,0)),"")</f>
        <v/>
      </c>
      <c r="AC309" t="s">
        <v>4147</v>
      </c>
      <c r="AD309" s="1" t="str">
        <f>IFERROR(INDEX([1]Apollo!$C$2:$R$2344,MATCH($C309,[1]Apollo!$B$2:$B$2344,0),MATCH(AD$1,[1]Apollo!$C$1:$R$1,0)),"")</f>
        <v/>
      </c>
      <c r="AE309" s="14" t="s">
        <v>4148</v>
      </c>
      <c r="AF309" s="1" t="s">
        <v>1658</v>
      </c>
      <c r="AG309" s="1" t="s">
        <v>169</v>
      </c>
      <c r="AH309" s="1"/>
      <c r="AI309" s="1"/>
      <c r="AJ309" s="14" t="s">
        <v>4149</v>
      </c>
      <c r="AK309" s="1" t="s">
        <v>149</v>
      </c>
      <c r="AL309" s="1" t="s">
        <v>203</v>
      </c>
      <c r="AM309" s="1" t="s">
        <v>151</v>
      </c>
      <c r="AN309" s="1" t="s">
        <v>106</v>
      </c>
      <c r="AO309" s="1" t="s">
        <v>279</v>
      </c>
      <c r="AP309" s="1" t="s">
        <v>219</v>
      </c>
      <c r="AQ309" s="1" t="e">
        <f>AE309=#REF!</f>
        <v>#REF!</v>
      </c>
      <c r="AR309" t="s">
        <v>4150</v>
      </c>
      <c r="AS309" s="1" t="str">
        <f>IFERROR(INDEX([1]Apollo!$C$2:$R$2344,MATCH($C309,[1]Apollo!$B$2:$B$2344,0),MATCH(AS$1,[1]Apollo!$C$1:$R$1,0)),"")</f>
        <v/>
      </c>
      <c r="AT309" s="1"/>
      <c r="AU309" s="1"/>
      <c r="AV309" t="s">
        <v>174</v>
      </c>
      <c r="AW309" s="1">
        <v>1100</v>
      </c>
      <c r="AX309" s="1"/>
      <c r="AY309" t="s">
        <v>114</v>
      </c>
      <c r="AZ309" t="s">
        <v>138</v>
      </c>
      <c r="BA309" s="23">
        <f>INDEX('[1]Glassdoor Scores'!C:C,MATCH($A309,'[1]Glassdoor Scores'!$A:$A,0))</f>
        <v>3.2</v>
      </c>
      <c r="BB309" t="str">
        <f>INDEX('[1]Glassdoor Scores'!B:B,MATCH($A309,'[1]Glassdoor Scores'!$A:$A,0))</f>
        <v>Westgate Resorts</v>
      </c>
      <c r="BC309">
        <f>INDEX('[1]Glassdoor Scores'!D:D,MATCH($A309,'[1]Glassdoor Scores'!$A:$A,0))</f>
        <v>4500</v>
      </c>
      <c r="BD309">
        <f>INDEX('[1]Glassdoor Scores'!E:E,MATCH($A309,'[1]Glassdoor Scores'!$A:$A,0))</f>
        <v>2.9</v>
      </c>
      <c r="BE309">
        <f>INDEX('[1]Glassdoor Scores'!F:F,MATCH($A309,'[1]Glassdoor Scores'!$A:$A,0))</f>
        <v>2.8</v>
      </c>
      <c r="BF309" s="17">
        <f>INDEX('[1]Glassdoor Scores'!G:G,MATCH($A309,'[1]Glassdoor Scores'!$A:$A,0))</f>
        <v>3.1</v>
      </c>
      <c r="BG309" s="17">
        <f>INDEX('[1]Glassdoor Scores'!H:H,MATCH($A309,'[1]Glassdoor Scores'!$A:$A,0))</f>
        <v>0.55000000000000004</v>
      </c>
      <c r="BH309" t="e">
        <f>BA309&lt;#REF!</f>
        <v>#REF!</v>
      </c>
      <c r="BI309" t="e">
        <f>BB309&gt;#REF!</f>
        <v>#REF!</v>
      </c>
      <c r="BJ309" t="e">
        <f>BC309&gt;#REF!</f>
        <v>#REF!</v>
      </c>
      <c r="BK309" t="e">
        <f>BD309&gt;#REF!</f>
        <v>#REF!</v>
      </c>
      <c r="BL309" t="e">
        <f>BE309&gt;#REF!</f>
        <v>#REF!</v>
      </c>
      <c r="BM309" t="e">
        <f>BF309&gt;#REF!</f>
        <v>#REF!</v>
      </c>
      <c r="BN309" t="s">
        <v>175</v>
      </c>
      <c r="BO309" s="1" t="s">
        <v>4151</v>
      </c>
      <c r="BP309">
        <v>3</v>
      </c>
      <c r="BQ309">
        <v>3</v>
      </c>
      <c r="BR309" s="1" t="s">
        <v>4152</v>
      </c>
      <c r="BS309" t="s">
        <v>4153</v>
      </c>
      <c r="BT309" s="1" t="s">
        <v>4154</v>
      </c>
      <c r="BU309" s="1">
        <v>112</v>
      </c>
      <c r="BV309" s="31">
        <v>0.45</v>
      </c>
      <c r="BW309" s="31">
        <v>0.4</v>
      </c>
      <c r="BX309" s="31">
        <v>0.1</v>
      </c>
      <c r="BY309" s="31">
        <v>0.05</v>
      </c>
      <c r="BZ309" s="1" t="s">
        <v>4155</v>
      </c>
      <c r="CA309" s="1" t="s">
        <v>4156</v>
      </c>
      <c r="CB309" s="1"/>
      <c r="CC309" s="1"/>
      <c r="CD309" s="1"/>
      <c r="CE309" s="1"/>
      <c r="CF309" s="1"/>
      <c r="CG309" s="1"/>
      <c r="CH309" s="1"/>
      <c r="CI309" s="1"/>
      <c r="CJ309" s="1"/>
      <c r="CK309" s="1"/>
      <c r="CL309" s="1"/>
      <c r="CM309" s="1"/>
      <c r="CN309" s="1"/>
      <c r="CO309" s="1"/>
      <c r="CP309" s="1"/>
      <c r="CQ309" s="17" t="e">
        <f>SUMIFS([1]Rubric!Y:Y,[1]Rubric!V:V,BN309,[1]Rubric!W:W,P309)</f>
        <v>#VALUE!</v>
      </c>
      <c r="CR309" s="17" t="e">
        <f>INDEX([1]Rubric!D:D,MATCH(BP309,[1]Rubric!#REF!,0))</f>
        <v>#REF!</v>
      </c>
      <c r="CS309" s="17" t="e">
        <f>INDEX([1]Rubric!E:E,MATCH(Q309,[1]Rubric!#REF!,0))</f>
        <v>#REF!</v>
      </c>
      <c r="CT309" s="18" t="e">
        <f>SUM(CQ309:CS309)*[1]Rubric!$A$3</f>
        <v>#VALUE!</v>
      </c>
    </row>
    <row r="310" spans="1:98" ht="409.5" x14ac:dyDescent="0.25">
      <c r="A310">
        <v>309</v>
      </c>
      <c r="B310" t="s">
        <v>4157</v>
      </c>
      <c r="C310" t="str">
        <f t="shared" si="23"/>
        <v>309 - SpotOn</v>
      </c>
      <c r="D310">
        <v>0</v>
      </c>
      <c r="E310" t="s">
        <v>4158</v>
      </c>
      <c r="F310" s="1" t="s">
        <v>4159</v>
      </c>
      <c r="G310" s="1" t="str">
        <f>IFERROR(INDEX([1]Apollo!$C$2:$R$2344,MATCH($C310,[1]Apollo!$B$2:$B$2344,0),MATCH(G$1,[1]Apollo!$C$1:$R$1,0)),"")</f>
        <v/>
      </c>
      <c r="H310" s="1" t="s">
        <v>4160</v>
      </c>
      <c r="I310" s="1" t="str">
        <f>IFERROR(INDEX([1]Apollo!$C$2:$R$2344,MATCH($C310,[1]Apollo!$B$2:$B$2344,0),MATCH(I$1,[1]Apollo!$C$1:$R$1,0)),"")</f>
        <v/>
      </c>
      <c r="J310" t="s">
        <v>213</v>
      </c>
      <c r="K310" s="1" t="str">
        <f>IFERROR(INDEX([1]Apollo!$C$2:$R$2344,MATCH($C310,[1]Apollo!$B$2:$B$2344,0),MATCH(K$1,[1]Apollo!$C$1:$R$1,0)),"")</f>
        <v/>
      </c>
      <c r="L310" s="1" t="str">
        <f>IFERROR(INDEX([1]Apollo!$C$2:$R$2344,MATCH($C310,[1]Apollo!$B$2:$B$2344,0),MATCH(L$1,[1]Apollo!$C$1:$R$1,0)),"")</f>
        <v/>
      </c>
      <c r="M310" s="1" t="s">
        <v>4161</v>
      </c>
      <c r="N310" s="1" t="s">
        <v>4162</v>
      </c>
      <c r="O310" s="1" t="str">
        <f>IFERROR(INDEX([1]Apollo!$C$2:$R$2344,MATCH($C310,[1]Apollo!$B$2:$B$2344,0),MATCH(O$1,[1]Apollo!$C$1:$R$1,0)),"")</f>
        <v/>
      </c>
      <c r="P310" s="1">
        <v>3</v>
      </c>
      <c r="Q310" s="1">
        <v>2</v>
      </c>
      <c r="R310" s="12">
        <v>10299</v>
      </c>
      <c r="S310" s="12">
        <v>8902</v>
      </c>
      <c r="T310" s="13">
        <v>42736</v>
      </c>
      <c r="U310" t="s">
        <v>188</v>
      </c>
      <c r="V310" s="1" t="str">
        <f>IFERROR(INDEX([1]Apollo!$C$2:$R$2344,MATCH($C310,[1]Apollo!$B$2:$B$2344,0),MATCH(V$1,[1]Apollo!$C$1:$R$1,0)),"")</f>
        <v/>
      </c>
      <c r="W310" t="s">
        <v>165</v>
      </c>
      <c r="X310" s="1" t="str">
        <f>IFERROR(INDEX([1]Apollo!$C$2:$R$2344,MATCH($C310,[1]Apollo!$B$2:$B$2344,0),MATCH(X$1,[1]Apollo!$C$1:$R$1,0)),"")</f>
        <v/>
      </c>
      <c r="Y310" s="1" t="str">
        <f>IFERROR(INDEX([1]Apollo!$C$2:$R$2344,MATCH($C310,[1]Apollo!$B$2:$B$2344,0),MATCH(Y$1,[1]Apollo!$C$1:$R$1,0)),"")</f>
        <v/>
      </c>
      <c r="Z310" s="1" t="str">
        <f>IFERROR(INDEX([1]Apollo!$C$2:$R$2344,MATCH($C310,[1]Apollo!$B$2:$B$2344,0),MATCH(Z$1,[1]Apollo!$C$1:$R$1,0)),"")</f>
        <v/>
      </c>
      <c r="AA310" s="1" t="str">
        <f>IFERROR(INDEX([1]Apollo!$C$2:$R$2344,MATCH($C310,[1]Apollo!$B$2:$B$2344,0),MATCH(AA$1,[1]Apollo!$C$1:$R$1,0)),"")</f>
        <v/>
      </c>
      <c r="AB310" s="1" t="str">
        <f>IFERROR(INDEX([1]Apollo!$C$2:$R$2344,MATCH($C310,[1]Apollo!$B$2:$B$2344,0),MATCH(AB$1,[1]Apollo!$C$1:$R$1,0)),"")</f>
        <v/>
      </c>
      <c r="AC310" t="s">
        <v>4163</v>
      </c>
      <c r="AD310" s="1" t="str">
        <f>IFERROR(INDEX([1]Apollo!$C$2:$R$2344,MATCH($C310,[1]Apollo!$B$2:$B$2344,0),MATCH(AD$1,[1]Apollo!$C$1:$R$1,0)),"")</f>
        <v/>
      </c>
      <c r="AE310" s="14" t="s">
        <v>4164</v>
      </c>
      <c r="AF310" s="1"/>
      <c r="AG310" s="1" t="s">
        <v>169</v>
      </c>
      <c r="AH310" s="1"/>
      <c r="AI310" s="1"/>
      <c r="AJ310" s="14" t="s">
        <v>4164</v>
      </c>
      <c r="AK310" s="1" t="s">
        <v>243</v>
      </c>
      <c r="AL310" s="1" t="s">
        <v>106</v>
      </c>
      <c r="AM310" s="1" t="s">
        <v>171</v>
      </c>
      <c r="AN310" s="1" t="s">
        <v>106</v>
      </c>
      <c r="AO310" s="1" t="s">
        <v>279</v>
      </c>
      <c r="AP310" s="1" t="s">
        <v>796</v>
      </c>
      <c r="AQ310" s="1" t="e">
        <f>AE310=#REF!</f>
        <v>#REF!</v>
      </c>
      <c r="AR310" t="s">
        <v>4165</v>
      </c>
      <c r="AS310" s="1" t="str">
        <f>IFERROR(INDEX([1]Apollo!$C$2:$R$2344,MATCH($C310,[1]Apollo!$B$2:$B$2344,0),MATCH(AS$1,[1]Apollo!$C$1:$R$1,0)),"")</f>
        <v/>
      </c>
      <c r="AT310" s="1"/>
      <c r="AU310" s="1"/>
      <c r="AV310" t="s">
        <v>174</v>
      </c>
      <c r="AW310" s="1">
        <v>2100</v>
      </c>
      <c r="AX310" s="1"/>
      <c r="AY310" t="s">
        <v>114</v>
      </c>
      <c r="AZ310" t="s">
        <v>113</v>
      </c>
      <c r="BA310" s="23">
        <f>INDEX('[1]Glassdoor Scores'!C:C,MATCH($A310,'[1]Glassdoor Scores'!$A:$A,0))</f>
        <v>4.4000000000000004</v>
      </c>
      <c r="BB310" t="str">
        <f>INDEX('[1]Glassdoor Scores'!B:B,MATCH($A310,'[1]Glassdoor Scores'!$A:$A,0))</f>
        <v>Flywire</v>
      </c>
      <c r="BC310">
        <f>INDEX('[1]Glassdoor Scores'!D:D,MATCH($A310,'[1]Glassdoor Scores'!$A:$A,0))</f>
        <v>600</v>
      </c>
      <c r="BD310">
        <f>INDEX('[1]Glassdoor Scores'!E:E,MATCH($A310,'[1]Glassdoor Scores'!$A:$A,0))</f>
        <v>4.2</v>
      </c>
      <c r="BE310">
        <f>INDEX('[1]Glassdoor Scores'!F:F,MATCH($A310,'[1]Glassdoor Scores'!$A:$A,0))</f>
        <v>4.3</v>
      </c>
      <c r="BF310" s="17">
        <f>INDEX('[1]Glassdoor Scores'!G:G,MATCH($A310,'[1]Glassdoor Scores'!$A:$A,0))</f>
        <v>4.5999999999999996</v>
      </c>
      <c r="BG310" s="17">
        <f>INDEX('[1]Glassdoor Scores'!H:H,MATCH($A310,'[1]Glassdoor Scores'!$A:$A,0))</f>
        <v>0.95</v>
      </c>
      <c r="BH310" t="e">
        <f>BA310&lt;#REF!</f>
        <v>#REF!</v>
      </c>
      <c r="BI310" t="e">
        <f>BB310&gt;#REF!</f>
        <v>#REF!</v>
      </c>
      <c r="BJ310" t="e">
        <f>BC310&gt;#REF!</f>
        <v>#REF!</v>
      </c>
      <c r="BK310" t="e">
        <f>BD310&gt;#REF!</f>
        <v>#REF!</v>
      </c>
      <c r="BL310" t="e">
        <f>BE310&gt;#REF!</f>
        <v>#REF!</v>
      </c>
      <c r="BM310" t="e">
        <f>BF310&gt;#REF!</f>
        <v>#REF!</v>
      </c>
      <c r="BN310" t="s">
        <v>175</v>
      </c>
      <c r="BO310" s="1" t="s">
        <v>4166</v>
      </c>
      <c r="BP310">
        <v>3</v>
      </c>
      <c r="BQ310">
        <v>3</v>
      </c>
      <c r="BR310" s="1" t="s">
        <v>4167</v>
      </c>
      <c r="BS310" t="s">
        <v>4168</v>
      </c>
      <c r="BT310" s="1" t="s">
        <v>4169</v>
      </c>
      <c r="BU310" s="1">
        <v>220</v>
      </c>
      <c r="BV310" s="31">
        <v>0.35</v>
      </c>
      <c r="BW310" s="31">
        <v>0.55000000000000004</v>
      </c>
      <c r="BX310" s="31">
        <v>0.05</v>
      </c>
      <c r="BY310" s="31">
        <v>0.05</v>
      </c>
      <c r="BZ310" s="1" t="s">
        <v>4170</v>
      </c>
      <c r="CA310" s="1" t="s">
        <v>4171</v>
      </c>
      <c r="CB310" s="1"/>
      <c r="CC310" s="1"/>
      <c r="CD310" s="1"/>
      <c r="CE310" s="1"/>
      <c r="CF310" s="1"/>
      <c r="CG310" s="1"/>
      <c r="CH310" s="1"/>
      <c r="CI310" s="1"/>
      <c r="CJ310" s="1"/>
      <c r="CK310" s="1"/>
      <c r="CL310" s="1"/>
      <c r="CM310" s="1"/>
      <c r="CN310" s="1"/>
      <c r="CO310" s="1"/>
      <c r="CP310" s="1"/>
      <c r="CQ310" s="17" t="e">
        <f>SUMIFS([1]Rubric!Y:Y,[1]Rubric!V:V,BN310,[1]Rubric!W:W,P310)</f>
        <v>#VALUE!</v>
      </c>
      <c r="CR310" s="17" t="e">
        <f>INDEX([1]Rubric!D:D,MATCH(BP310,[1]Rubric!#REF!,0))</f>
        <v>#REF!</v>
      </c>
      <c r="CS310" s="17" t="e">
        <f>INDEX([1]Rubric!E:E,MATCH(Q310,[1]Rubric!#REF!,0))</f>
        <v>#REF!</v>
      </c>
      <c r="CT310" s="18" t="e">
        <f>SUM(CQ310:CS310)*[1]Rubric!$A$3</f>
        <v>#VALUE!</v>
      </c>
    </row>
    <row r="311" spans="1:98" ht="409.5" x14ac:dyDescent="0.25">
      <c r="A311">
        <v>310</v>
      </c>
      <c r="B311" t="s">
        <v>4172</v>
      </c>
      <c r="C311" t="str">
        <f t="shared" si="23"/>
        <v>310 - Vaco Technology</v>
      </c>
      <c r="D311">
        <v>0</v>
      </c>
      <c r="E311" t="s">
        <v>4173</v>
      </c>
      <c r="F311" s="1" t="s">
        <v>4174</v>
      </c>
      <c r="G311" s="1" t="str">
        <f>IFERROR(INDEX([1]Apollo!$C$2:$R$2344,MATCH($C311,[1]Apollo!$B$2:$B$2344,0),MATCH(G$1,[1]Apollo!$C$1:$R$1,0)),"")</f>
        <v/>
      </c>
      <c r="H311" s="1" t="s">
        <v>903</v>
      </c>
      <c r="I311" s="1" t="str">
        <f>IFERROR(INDEX([1]Apollo!$C$2:$R$2344,MATCH($C311,[1]Apollo!$B$2:$B$2344,0),MATCH(I$1,[1]Apollo!$C$1:$R$1,0)),"")</f>
        <v/>
      </c>
      <c r="J311" t="s">
        <v>4175</v>
      </c>
      <c r="K311" s="1" t="str">
        <f>IFERROR(INDEX([1]Apollo!$C$2:$R$2344,MATCH($C311,[1]Apollo!$B$2:$B$2344,0),MATCH(K$1,[1]Apollo!$C$1:$R$1,0)),"")</f>
        <v/>
      </c>
      <c r="L311" s="1" t="str">
        <f>IFERROR(INDEX([1]Apollo!$C$2:$R$2344,MATCH($C311,[1]Apollo!$B$2:$B$2344,0),MATCH(L$1,[1]Apollo!$C$1:$R$1,0)),"")</f>
        <v/>
      </c>
      <c r="M311" s="1" t="s">
        <v>4176</v>
      </c>
      <c r="N311" s="1" t="s">
        <v>4177</v>
      </c>
      <c r="O311" s="1" t="str">
        <f>IFERROR(INDEX([1]Apollo!$C$2:$R$2344,MATCH($C311,[1]Apollo!$B$2:$B$2344,0),MATCH(O$1,[1]Apollo!$C$1:$R$1,0)),"")</f>
        <v/>
      </c>
      <c r="P311" s="1">
        <v>2.5</v>
      </c>
      <c r="Q311" s="1">
        <v>1</v>
      </c>
      <c r="R311" s="12">
        <v>402675</v>
      </c>
      <c r="S311" s="12">
        <v>381458</v>
      </c>
      <c r="T311" s="13">
        <v>37257</v>
      </c>
      <c r="U311" t="s">
        <v>188</v>
      </c>
      <c r="V311" s="1" t="str">
        <f>IFERROR(INDEX([1]Apollo!$C$2:$R$2344,MATCH($C311,[1]Apollo!$B$2:$B$2344,0),MATCH(V$1,[1]Apollo!$C$1:$R$1,0)),"")</f>
        <v/>
      </c>
      <c r="W311" t="s">
        <v>231</v>
      </c>
      <c r="X311" s="1" t="str">
        <f>IFERROR(INDEX([1]Apollo!$C$2:$R$2344,MATCH($C311,[1]Apollo!$B$2:$B$2344,0),MATCH(X$1,[1]Apollo!$C$1:$R$1,0)),"")</f>
        <v/>
      </c>
      <c r="Y311" s="1" t="str">
        <f>IFERROR(INDEX([1]Apollo!$C$2:$R$2344,MATCH($C311,[1]Apollo!$B$2:$B$2344,0),MATCH(Y$1,[1]Apollo!$C$1:$R$1,0)),"")</f>
        <v/>
      </c>
      <c r="Z311" s="1" t="str">
        <f>IFERROR(INDEX([1]Apollo!$C$2:$R$2344,MATCH($C311,[1]Apollo!$B$2:$B$2344,0),MATCH(Z$1,[1]Apollo!$C$1:$R$1,0)),"")</f>
        <v/>
      </c>
      <c r="AA311" s="1" t="str">
        <f>IFERROR(INDEX([1]Apollo!$C$2:$R$2344,MATCH($C311,[1]Apollo!$B$2:$B$2344,0),MATCH(AA$1,[1]Apollo!$C$1:$R$1,0)),"")</f>
        <v/>
      </c>
      <c r="AB311" s="1" t="str">
        <f>IFERROR(INDEX([1]Apollo!$C$2:$R$2344,MATCH($C311,[1]Apollo!$B$2:$B$2344,0),MATCH(AB$1,[1]Apollo!$C$1:$R$1,0)),"")</f>
        <v/>
      </c>
      <c r="AC311" t="s">
        <v>4178</v>
      </c>
      <c r="AD311" s="1" t="str">
        <f>IFERROR(INDEX([1]Apollo!$C$2:$R$2344,MATCH($C311,[1]Apollo!$B$2:$B$2344,0),MATCH(AD$1,[1]Apollo!$C$1:$R$1,0)),"")</f>
        <v/>
      </c>
      <c r="AE311" s="14" t="s">
        <v>4179</v>
      </c>
      <c r="AF311" s="1"/>
      <c r="AG311" s="1" t="s">
        <v>169</v>
      </c>
      <c r="AH311" s="1"/>
      <c r="AI311" s="1"/>
      <c r="AJ311" s="14" t="s">
        <v>4180</v>
      </c>
      <c r="AK311" s="1" t="s">
        <v>311</v>
      </c>
      <c r="AL311" s="1" t="s">
        <v>4181</v>
      </c>
      <c r="AM311" s="1" t="s">
        <v>1610</v>
      </c>
      <c r="AN311" s="1" t="s">
        <v>360</v>
      </c>
      <c r="AO311" s="1" t="s">
        <v>152</v>
      </c>
      <c r="AP311" s="1" t="s">
        <v>796</v>
      </c>
      <c r="AQ311" s="1" t="e">
        <f>AE311=#REF!</f>
        <v>#REF!</v>
      </c>
      <c r="AR311" t="s">
        <v>4182</v>
      </c>
      <c r="AS311" s="1" t="str">
        <f>IFERROR(INDEX([1]Apollo!$C$2:$R$2344,MATCH($C311,[1]Apollo!$B$2:$B$2344,0),MATCH(AS$1,[1]Apollo!$C$1:$R$1,0)),"")</f>
        <v/>
      </c>
      <c r="AT311" s="1"/>
      <c r="AU311" s="1"/>
      <c r="AV311" t="s">
        <v>137</v>
      </c>
      <c r="AW311" s="1" t="str">
        <f>IFERROR(INDEX([1]Apollo!$C$2:$R$2344,MATCH($C311,[1]Apollo!$B$2:$B$2344,0),MATCH(AW$1,[1]Apollo!$C$1:$R$1,0)),"")</f>
        <v/>
      </c>
      <c r="AX311" s="1"/>
      <c r="AY311" t="s">
        <v>114</v>
      </c>
      <c r="AZ311" t="s">
        <v>138</v>
      </c>
      <c r="BA311" s="4">
        <f>INDEX('[1]Glassdoor Scores'!C:C,MATCH($A311,'[1]Glassdoor Scores'!$A:$A,0))</f>
        <v>3.5</v>
      </c>
      <c r="BB311" t="str">
        <f>INDEX('[1]Glassdoor Scores'!B:B,MATCH($A311,'[1]Glassdoor Scores'!$A:$A,0))</f>
        <v>Planet Home</v>
      </c>
      <c r="BC311">
        <f>INDEX('[1]Glassdoor Scores'!D:D,MATCH($A311,'[1]Glassdoor Scores'!$A:$A,0))</f>
        <v>1100</v>
      </c>
      <c r="BD311">
        <f>INDEX('[1]Glassdoor Scores'!E:E,MATCH($A311,'[1]Glassdoor Scores'!$A:$A,0))</f>
        <v>3.4</v>
      </c>
      <c r="BE311">
        <f>INDEX('[1]Glassdoor Scores'!F:F,MATCH($A311,'[1]Glassdoor Scores'!$A:$A,0))</f>
        <v>3.2</v>
      </c>
      <c r="BF311" s="5">
        <f>INDEX('[1]Glassdoor Scores'!G:G,MATCH($A311,'[1]Glassdoor Scores'!$A:$A,0))</f>
        <v>3.5</v>
      </c>
      <c r="BG311" s="5">
        <f>INDEX('[1]Glassdoor Scores'!H:H,MATCH($A311,'[1]Glassdoor Scores'!$A:$A,0))</f>
        <v>0.68</v>
      </c>
      <c r="BH311" t="e">
        <f>BA311&lt;#REF!</f>
        <v>#REF!</v>
      </c>
      <c r="BI311" t="e">
        <f>BB311&gt;#REF!</f>
        <v>#REF!</v>
      </c>
      <c r="BJ311" t="e">
        <f>BC311&gt;#REF!</f>
        <v>#REF!</v>
      </c>
      <c r="BK311" t="e">
        <f>BD311&gt;#REF!</f>
        <v>#REF!</v>
      </c>
      <c r="BL311" t="e">
        <f>BE311&gt;#REF!</f>
        <v>#REF!</v>
      </c>
      <c r="BM311" t="e">
        <f>BF311&gt;#REF!</f>
        <v>#REF!</v>
      </c>
      <c r="BN311" t="s">
        <v>115</v>
      </c>
      <c r="BO311" s="1" t="s">
        <v>4183</v>
      </c>
      <c r="BP311">
        <v>3</v>
      </c>
      <c r="BQ311">
        <v>3</v>
      </c>
      <c r="BR311" s="1" t="s">
        <v>4184</v>
      </c>
      <c r="BS311" t="s">
        <v>4185</v>
      </c>
      <c r="BT311" s="1" t="s">
        <v>4186</v>
      </c>
      <c r="BU311" s="1">
        <v>320</v>
      </c>
      <c r="BV311" s="6">
        <v>0.6</v>
      </c>
      <c r="BW311" s="6">
        <v>0.3</v>
      </c>
      <c r="BX311" s="6">
        <v>0.05</v>
      </c>
      <c r="BY311" s="6">
        <v>0.05</v>
      </c>
      <c r="BZ311" s="1" t="s">
        <v>3030</v>
      </c>
      <c r="CA311" s="1" t="s">
        <v>4187</v>
      </c>
      <c r="CB311" s="1"/>
      <c r="CC311" s="1"/>
      <c r="CD311" s="1"/>
      <c r="CE311" s="1"/>
      <c r="CF311" s="1"/>
      <c r="CG311" s="1"/>
      <c r="CH311" s="1"/>
      <c r="CI311" s="1"/>
      <c r="CJ311" s="1"/>
      <c r="CK311" s="1"/>
      <c r="CL311" s="1"/>
      <c r="CM311" s="1"/>
      <c r="CN311" s="1"/>
      <c r="CO311" s="1"/>
      <c r="CP311" s="1"/>
      <c r="CQ311" s="17" t="e">
        <f>SUMIFS([1]Rubric!Y:Y,[1]Rubric!V:V,BN311,[1]Rubric!W:W,P311)</f>
        <v>#VALUE!</v>
      </c>
      <c r="CR311" s="5" t="e">
        <f>INDEX([1]Rubric!D:D,MATCH(BP311,[1]Rubric!#REF!,0))</f>
        <v>#REF!</v>
      </c>
      <c r="CS311" s="5" t="e">
        <f>INDEX([1]Rubric!E:E,MATCH(Q311,[1]Rubric!#REF!,0))</f>
        <v>#REF!</v>
      </c>
      <c r="CT311" s="18" t="e">
        <f>SUM(CQ311:CS311)*[1]Rubric!$A$3</f>
        <v>#VALUE!</v>
      </c>
    </row>
    <row r="312" spans="1:98" ht="409.5" x14ac:dyDescent="0.25">
      <c r="A312">
        <v>311</v>
      </c>
      <c r="B312" t="s">
        <v>4188</v>
      </c>
      <c r="C312" t="str">
        <f t="shared" si="23"/>
        <v>311 - Achieve</v>
      </c>
      <c r="D312">
        <v>0</v>
      </c>
      <c r="E312" t="s">
        <v>4189</v>
      </c>
      <c r="F312" s="1" t="s">
        <v>4190</v>
      </c>
      <c r="G312" s="1" t="str">
        <f>IFERROR(INDEX([1]Apollo!$C$2:$R$2344,MATCH($C312,[1]Apollo!$B$2:$B$2344,0),MATCH(G$1,[1]Apollo!$C$1:$R$1,0)),"")</f>
        <v/>
      </c>
      <c r="H312" s="1" t="s">
        <v>4191</v>
      </c>
      <c r="I312" s="1" t="str">
        <f>IFERROR(INDEX([1]Apollo!$C$2:$R$2344,MATCH($C312,[1]Apollo!$B$2:$B$2344,0),MATCH(I$1,[1]Apollo!$C$1:$R$1,0)),"")</f>
        <v/>
      </c>
      <c r="J312" t="s">
        <v>1094</v>
      </c>
      <c r="K312" s="1" t="str">
        <f>IFERROR(INDEX([1]Apollo!$C$2:$R$2344,MATCH($C312,[1]Apollo!$B$2:$B$2344,0),MATCH(K$1,[1]Apollo!$C$1:$R$1,0)),"")</f>
        <v/>
      </c>
      <c r="L312" s="1" t="str">
        <f>IFERROR(INDEX([1]Apollo!$C$2:$R$2344,MATCH($C312,[1]Apollo!$B$2:$B$2344,0),MATCH(L$1,[1]Apollo!$C$1:$R$1,0)),"")</f>
        <v/>
      </c>
      <c r="M312" s="1" t="s">
        <v>4192</v>
      </c>
      <c r="N312" s="1" t="s">
        <v>4193</v>
      </c>
      <c r="O312" s="1" t="str">
        <f>IFERROR(INDEX([1]Apollo!$C$2:$R$2344,MATCH($C312,[1]Apollo!$B$2:$B$2344,0),MATCH(O$1,[1]Apollo!$C$1:$R$1,0)),"")</f>
        <v/>
      </c>
      <c r="P312" s="1">
        <v>3</v>
      </c>
      <c r="Q312" s="1">
        <v>1</v>
      </c>
      <c r="R312" s="12">
        <v>8307</v>
      </c>
      <c r="S312" s="12">
        <v>7107</v>
      </c>
      <c r="T312" s="13">
        <v>37257</v>
      </c>
      <c r="U312" t="s">
        <v>188</v>
      </c>
      <c r="V312" s="1" t="str">
        <f>IFERROR(INDEX([1]Apollo!$C$2:$R$2344,MATCH($C312,[1]Apollo!$B$2:$B$2344,0),MATCH(V$1,[1]Apollo!$C$1:$R$1,0)),"")</f>
        <v/>
      </c>
      <c r="W312" t="s">
        <v>231</v>
      </c>
      <c r="X312" s="1" t="str">
        <f>IFERROR(INDEX([1]Apollo!$C$2:$R$2344,MATCH($C312,[1]Apollo!$B$2:$B$2344,0),MATCH(X$1,[1]Apollo!$C$1:$R$1,0)),"")</f>
        <v/>
      </c>
      <c r="Y312" s="1" t="str">
        <f>IFERROR(INDEX([1]Apollo!$C$2:$R$2344,MATCH($C312,[1]Apollo!$B$2:$B$2344,0),MATCH(Y$1,[1]Apollo!$C$1:$R$1,0)),"")</f>
        <v/>
      </c>
      <c r="Z312" s="1" t="str">
        <f>IFERROR(INDEX([1]Apollo!$C$2:$R$2344,MATCH($C312,[1]Apollo!$B$2:$B$2344,0),MATCH(Z$1,[1]Apollo!$C$1:$R$1,0)),"")</f>
        <v/>
      </c>
      <c r="AA312" s="1" t="str">
        <f>IFERROR(INDEX([1]Apollo!$C$2:$R$2344,MATCH($C312,[1]Apollo!$B$2:$B$2344,0),MATCH(AA$1,[1]Apollo!$C$1:$R$1,0)),"")</f>
        <v/>
      </c>
      <c r="AB312" s="1" t="str">
        <f>IFERROR(INDEX([1]Apollo!$C$2:$R$2344,MATCH($C312,[1]Apollo!$B$2:$B$2344,0),MATCH(AB$1,[1]Apollo!$C$1:$R$1,0)),"")</f>
        <v/>
      </c>
      <c r="AC312" t="s">
        <v>4194</v>
      </c>
      <c r="AD312" s="1" t="str">
        <f>IFERROR(INDEX([1]Apollo!$C$2:$R$2344,MATCH($C312,[1]Apollo!$B$2:$B$2344,0),MATCH(AD$1,[1]Apollo!$C$1:$R$1,0)),"")</f>
        <v/>
      </c>
      <c r="AE312" s="14" t="s">
        <v>4195</v>
      </c>
      <c r="AF312" s="1"/>
      <c r="AG312" s="1" t="s">
        <v>169</v>
      </c>
      <c r="AH312" s="14" t="s">
        <v>4196</v>
      </c>
      <c r="AI312" s="1" t="s">
        <v>169</v>
      </c>
      <c r="AJ312" s="14" t="s">
        <v>4197</v>
      </c>
      <c r="AK312" s="1" t="s">
        <v>311</v>
      </c>
      <c r="AL312" s="1" t="s">
        <v>4198</v>
      </c>
      <c r="AM312" s="1" t="s">
        <v>840</v>
      </c>
      <c r="AN312" s="1" t="s">
        <v>1038</v>
      </c>
      <c r="AO312" s="1" t="s">
        <v>245</v>
      </c>
      <c r="AP312" s="1" t="s">
        <v>4199</v>
      </c>
      <c r="AQ312" s="1" t="e">
        <f>AE312=#REF!</f>
        <v>#REF!</v>
      </c>
      <c r="AR312" t="s">
        <v>4200</v>
      </c>
      <c r="AS312" s="1" t="str">
        <f>IFERROR(INDEX([1]Apollo!$C$2:$R$2344,MATCH($C312,[1]Apollo!$B$2:$B$2344,0),MATCH(AS$1,[1]Apollo!$C$1:$R$1,0)),"")</f>
        <v/>
      </c>
      <c r="AT312" s="1"/>
      <c r="AU312" s="1"/>
      <c r="AV312" t="s">
        <v>174</v>
      </c>
      <c r="AW312" s="1">
        <v>2600</v>
      </c>
      <c r="AX312" s="1"/>
      <c r="AY312" t="s">
        <v>114</v>
      </c>
      <c r="AZ312" t="s">
        <v>138</v>
      </c>
      <c r="BA312" s="23">
        <f>INDEX('[1]Glassdoor Scores'!C:C,MATCH($A312,'[1]Glassdoor Scores'!$A:$A,0))</f>
        <v>3.1</v>
      </c>
      <c r="BB312" t="str">
        <f>INDEX('[1]Glassdoor Scores'!B:B,MATCH($A312,'[1]Glassdoor Scores'!$A:$A,0))</f>
        <v>OneAZ Credit Union</v>
      </c>
      <c r="BC312">
        <f>INDEX('[1]Glassdoor Scores'!D:D,MATCH($A312,'[1]Glassdoor Scores'!$A:$A,0))</f>
        <v>71</v>
      </c>
      <c r="BD312">
        <f>INDEX('[1]Glassdoor Scores'!E:E,MATCH($A312,'[1]Glassdoor Scores'!$A:$A,0))</f>
        <v>3.2</v>
      </c>
      <c r="BE312">
        <f>INDEX('[1]Glassdoor Scores'!F:F,MATCH($A312,'[1]Glassdoor Scores'!$A:$A,0))</f>
        <v>2.8</v>
      </c>
      <c r="BF312" s="17">
        <f>INDEX('[1]Glassdoor Scores'!G:G,MATCH($A312,'[1]Glassdoor Scores'!$A:$A,0))</f>
        <v>3</v>
      </c>
      <c r="BG312" s="17">
        <f>INDEX('[1]Glassdoor Scores'!H:H,MATCH($A312,'[1]Glassdoor Scores'!$A:$A,0))</f>
        <v>0.6</v>
      </c>
      <c r="BH312" t="e">
        <f>BA312&lt;#REF!</f>
        <v>#REF!</v>
      </c>
      <c r="BI312" t="e">
        <f>BB312&gt;#REF!</f>
        <v>#REF!</v>
      </c>
      <c r="BJ312" t="e">
        <f>BC312&gt;#REF!</f>
        <v>#REF!</v>
      </c>
      <c r="BK312" t="e">
        <f>BD312&gt;#REF!</f>
        <v>#REF!</v>
      </c>
      <c r="BL312" t="e">
        <f>BE312&gt;#REF!</f>
        <v>#REF!</v>
      </c>
      <c r="BM312" t="e">
        <f>BF312&gt;#REF!</f>
        <v>#REF!</v>
      </c>
      <c r="BN312" t="s">
        <v>175</v>
      </c>
      <c r="BO312" s="1" t="s">
        <v>4201</v>
      </c>
      <c r="BP312">
        <v>3</v>
      </c>
      <c r="BQ312">
        <v>2</v>
      </c>
      <c r="BR312" s="1" t="s">
        <v>4202</v>
      </c>
      <c r="BS312" t="s">
        <v>4203</v>
      </c>
      <c r="BT312" s="1" t="s">
        <v>4204</v>
      </c>
      <c r="BU312" s="1">
        <v>175</v>
      </c>
      <c r="BV312" s="31">
        <v>0.25</v>
      </c>
      <c r="BW312" s="31">
        <v>0.65</v>
      </c>
      <c r="BX312" s="31">
        <v>0.05</v>
      </c>
      <c r="BY312" s="31">
        <v>0.05</v>
      </c>
      <c r="BZ312" s="1" t="s">
        <v>4205</v>
      </c>
      <c r="CA312" s="1" t="s">
        <v>4206</v>
      </c>
      <c r="CB312" s="1"/>
      <c r="CC312" s="1"/>
      <c r="CD312" s="1"/>
      <c r="CE312" s="1"/>
      <c r="CF312" s="1"/>
      <c r="CG312" s="1"/>
      <c r="CH312" s="1"/>
      <c r="CI312" s="1"/>
      <c r="CJ312" s="1"/>
      <c r="CK312" s="1"/>
      <c r="CL312" s="1"/>
      <c r="CM312" s="1"/>
      <c r="CN312" s="1"/>
      <c r="CO312" s="1"/>
      <c r="CP312" s="1"/>
      <c r="CQ312" s="17" t="e">
        <f>SUMIFS([1]Rubric!Y:Y,[1]Rubric!V:V,BN312,[1]Rubric!W:W,P312)</f>
        <v>#VALUE!</v>
      </c>
      <c r="CR312" s="17" t="e">
        <f>INDEX([1]Rubric!D:D,MATCH(BP312,[1]Rubric!#REF!,0))</f>
        <v>#REF!</v>
      </c>
      <c r="CS312" s="17" t="e">
        <f>INDEX([1]Rubric!E:E,MATCH(Q312,[1]Rubric!#REF!,0))</f>
        <v>#REF!</v>
      </c>
      <c r="CT312" s="18" t="e">
        <f>SUM(CQ312:CS312)*[1]Rubric!$A$3</f>
        <v>#VALUE!</v>
      </c>
    </row>
    <row r="313" spans="1:98" ht="409.5" x14ac:dyDescent="0.25">
      <c r="A313">
        <v>312</v>
      </c>
      <c r="B313" t="s">
        <v>4207</v>
      </c>
      <c r="C313" t="str">
        <f t="shared" si="23"/>
        <v>312 - Altair</v>
      </c>
      <c r="D313">
        <v>0</v>
      </c>
      <c r="E313" t="s">
        <v>4208</v>
      </c>
      <c r="F313" s="1" t="s">
        <v>3945</v>
      </c>
      <c r="G313" s="1" t="str">
        <f>IFERROR(INDEX([1]Apollo!$C$2:$R$2344,MATCH($C313,[1]Apollo!$B$2:$B$2344,0),MATCH(G$1,[1]Apollo!$C$1:$R$1,0)),"")</f>
        <v/>
      </c>
      <c r="H313" s="1" t="s">
        <v>4209</v>
      </c>
      <c r="I313" s="1" t="str">
        <f>IFERROR(INDEX([1]Apollo!$C$2:$R$2344,MATCH($C313,[1]Apollo!$B$2:$B$2344,0),MATCH(I$1,[1]Apollo!$C$1:$R$1,0)),"")</f>
        <v/>
      </c>
      <c r="J313" t="s">
        <v>4210</v>
      </c>
      <c r="K313" s="1" t="str">
        <f>IFERROR(INDEX([1]Apollo!$C$2:$R$2344,MATCH($C313,[1]Apollo!$B$2:$B$2344,0),MATCH(K$1,[1]Apollo!$C$1:$R$1,0)),"")</f>
        <v/>
      </c>
      <c r="L313" s="1" t="str">
        <f>IFERROR(INDEX([1]Apollo!$C$2:$R$2344,MATCH($C313,[1]Apollo!$B$2:$B$2344,0),MATCH(L$1,[1]Apollo!$C$1:$R$1,0)),"")</f>
        <v/>
      </c>
      <c r="M313" s="1" t="s">
        <v>4211</v>
      </c>
      <c r="N313" s="1" t="s">
        <v>4212</v>
      </c>
      <c r="O313" s="1" t="str">
        <f>IFERROR(INDEX([1]Apollo!$C$2:$R$2344,MATCH($C313,[1]Apollo!$B$2:$B$2344,0),MATCH(O$1,[1]Apollo!$C$1:$R$1,0)),"")</f>
        <v/>
      </c>
      <c r="P313" s="1">
        <v>3</v>
      </c>
      <c r="Q313" s="1">
        <v>1</v>
      </c>
      <c r="R313" s="12">
        <v>47889</v>
      </c>
      <c r="S313" s="12">
        <v>43654</v>
      </c>
      <c r="T313" s="13">
        <v>31048</v>
      </c>
      <c r="U313" t="s">
        <v>188</v>
      </c>
      <c r="V313" s="1" t="str">
        <f>IFERROR(INDEX([1]Apollo!$C$2:$R$2344,MATCH($C313,[1]Apollo!$B$2:$B$2344,0),MATCH(V$1,[1]Apollo!$C$1:$R$1,0)),"")</f>
        <v/>
      </c>
      <c r="W313" t="s">
        <v>231</v>
      </c>
      <c r="X313" s="1" t="str">
        <f>IFERROR(INDEX([1]Apollo!$C$2:$R$2344,MATCH($C313,[1]Apollo!$B$2:$B$2344,0),MATCH(X$1,[1]Apollo!$C$1:$R$1,0)),"")</f>
        <v/>
      </c>
      <c r="Y313" s="1" t="str">
        <f>IFERROR(INDEX([1]Apollo!$C$2:$R$2344,MATCH($C313,[1]Apollo!$B$2:$B$2344,0),MATCH(Y$1,[1]Apollo!$C$1:$R$1,0)),"")</f>
        <v/>
      </c>
      <c r="Z313" s="1" t="str">
        <f>IFERROR(INDEX([1]Apollo!$C$2:$R$2344,MATCH($C313,[1]Apollo!$B$2:$B$2344,0),MATCH(Z$1,[1]Apollo!$C$1:$R$1,0)),"")</f>
        <v/>
      </c>
      <c r="AA313" s="1" t="str">
        <f>IFERROR(INDEX([1]Apollo!$C$2:$R$2344,MATCH($C313,[1]Apollo!$B$2:$B$2344,0),MATCH(AA$1,[1]Apollo!$C$1:$R$1,0)),"")</f>
        <v/>
      </c>
      <c r="AB313" s="1" t="str">
        <f>IFERROR(INDEX([1]Apollo!$C$2:$R$2344,MATCH($C313,[1]Apollo!$B$2:$B$2344,0),MATCH(AB$1,[1]Apollo!$C$1:$R$1,0)),"")</f>
        <v/>
      </c>
      <c r="AC313" t="s">
        <v>4213</v>
      </c>
      <c r="AD313" s="1" t="str">
        <f>IFERROR(INDEX([1]Apollo!$C$2:$R$2344,MATCH($C313,[1]Apollo!$B$2:$B$2344,0),MATCH(AD$1,[1]Apollo!$C$1:$R$1,0)),"")</f>
        <v/>
      </c>
      <c r="AE313" s="14" t="s">
        <v>4214</v>
      </c>
      <c r="AF313" s="1" t="s">
        <v>4215</v>
      </c>
      <c r="AG313" s="1" t="s">
        <v>169</v>
      </c>
      <c r="AH313" s="14" t="s">
        <v>4214</v>
      </c>
      <c r="AI313" s="1" t="s">
        <v>4216</v>
      </c>
      <c r="AJ313" s="14" t="s">
        <v>4217</v>
      </c>
      <c r="AK313" s="1" t="s">
        <v>1733</v>
      </c>
      <c r="AL313" s="1" t="s">
        <v>627</v>
      </c>
      <c r="AM313" s="1" t="s">
        <v>151</v>
      </c>
      <c r="AN313" s="1" t="s">
        <v>106</v>
      </c>
      <c r="AO313" s="1" t="s">
        <v>245</v>
      </c>
      <c r="AP313" s="1" t="s">
        <v>4218</v>
      </c>
      <c r="AQ313" s="1" t="e">
        <f>AE313=#REF!</f>
        <v>#REF!</v>
      </c>
      <c r="AR313" t="s">
        <v>4219</v>
      </c>
      <c r="AS313" s="1" t="str">
        <f>IFERROR(INDEX([1]Apollo!$C$2:$R$2344,MATCH($C313,[1]Apollo!$B$2:$B$2344,0),MATCH(AS$1,[1]Apollo!$C$1:$R$1,0)),"")</f>
        <v/>
      </c>
      <c r="AT313" s="1"/>
      <c r="AU313" s="1"/>
      <c r="AV313" t="s">
        <v>174</v>
      </c>
      <c r="AW313" s="1" t="str">
        <f>IFERROR(INDEX([1]Apollo!$C$2:$R$2344,MATCH($C313,[1]Apollo!$B$2:$B$2344,0),MATCH(AW$1,[1]Apollo!$C$1:$R$1,0)),"")</f>
        <v/>
      </c>
      <c r="AX313" s="1"/>
      <c r="AY313" t="s">
        <v>114</v>
      </c>
      <c r="AZ313" t="s">
        <v>138</v>
      </c>
      <c r="BA313" s="4">
        <f>INDEX('[1]Glassdoor Scores'!C:C,MATCH($A313,'[1]Glassdoor Scores'!$A:$A,0))</f>
        <v>3.6</v>
      </c>
      <c r="BB313" t="str">
        <f>INDEX('[1]Glassdoor Scores'!B:B,MATCH($A313,'[1]Glassdoor Scores'!$A:$A,0))</f>
        <v>LPL Financial</v>
      </c>
      <c r="BC313">
        <f>INDEX('[1]Glassdoor Scores'!D:D,MATCH($A313,'[1]Glassdoor Scores'!$A:$A,0))</f>
        <v>3500</v>
      </c>
      <c r="BD313">
        <f>INDEX('[1]Glassdoor Scores'!E:E,MATCH($A313,'[1]Glassdoor Scores'!$A:$A,0))</f>
        <v>3.6</v>
      </c>
      <c r="BE313">
        <f>INDEX('[1]Glassdoor Scores'!F:F,MATCH($A313,'[1]Glassdoor Scores'!$A:$A,0))</f>
        <v>3.3</v>
      </c>
      <c r="BF313" s="5">
        <f>INDEX('[1]Glassdoor Scores'!G:G,MATCH($A313,'[1]Glassdoor Scores'!$A:$A,0))</f>
        <v>3.5</v>
      </c>
      <c r="BG313" s="5">
        <f>INDEX('[1]Glassdoor Scores'!H:H,MATCH($A313,'[1]Glassdoor Scores'!$A:$A,0))</f>
        <v>0.72</v>
      </c>
      <c r="BH313" t="e">
        <f>BA313&lt;#REF!</f>
        <v>#REF!</v>
      </c>
      <c r="BI313" t="e">
        <f>BB313&gt;#REF!</f>
        <v>#REF!</v>
      </c>
      <c r="BJ313" t="e">
        <f>BC313&gt;#REF!</f>
        <v>#REF!</v>
      </c>
      <c r="BK313" t="e">
        <f>BD313&gt;#REF!</f>
        <v>#REF!</v>
      </c>
      <c r="BL313" t="e">
        <f>BE313&gt;#REF!</f>
        <v>#REF!</v>
      </c>
      <c r="BM313" t="e">
        <f>BF313&gt;#REF!</f>
        <v>#REF!</v>
      </c>
      <c r="BN313" t="s">
        <v>175</v>
      </c>
      <c r="BO313" s="1" t="s">
        <v>4220</v>
      </c>
      <c r="BP313">
        <v>3</v>
      </c>
      <c r="BQ313">
        <v>3</v>
      </c>
      <c r="BR313" s="1" t="s">
        <v>2126</v>
      </c>
      <c r="BS313" t="s">
        <v>4221</v>
      </c>
      <c r="BT313" s="1" t="s">
        <v>4222</v>
      </c>
      <c r="BU313" s="1">
        <v>310</v>
      </c>
      <c r="BV313" s="6">
        <v>0.1</v>
      </c>
      <c r="BW313" s="6">
        <v>0.6</v>
      </c>
      <c r="BX313" s="6">
        <v>0.3</v>
      </c>
      <c r="BY313" s="6">
        <v>0</v>
      </c>
      <c r="BZ313" s="1" t="s">
        <v>4223</v>
      </c>
      <c r="CA313" s="1" t="s">
        <v>4224</v>
      </c>
      <c r="CB313" s="1"/>
      <c r="CC313" s="1"/>
      <c r="CD313" s="1"/>
      <c r="CE313" s="1"/>
      <c r="CF313" s="1"/>
      <c r="CG313" s="1"/>
      <c r="CH313" s="1"/>
      <c r="CI313" s="1"/>
      <c r="CJ313" s="1"/>
      <c r="CK313" s="1"/>
      <c r="CL313" s="1"/>
      <c r="CM313" s="1"/>
      <c r="CN313" s="1"/>
      <c r="CO313" s="1"/>
      <c r="CP313" s="1"/>
      <c r="CQ313" s="17" t="e">
        <f>SUMIFS([1]Rubric!Y:Y,[1]Rubric!V:V,BN313,[1]Rubric!W:W,P313)</f>
        <v>#VALUE!</v>
      </c>
      <c r="CR313" s="5" t="e">
        <f>INDEX([1]Rubric!D:D,MATCH(BP313,[1]Rubric!#REF!,0))</f>
        <v>#REF!</v>
      </c>
      <c r="CS313" s="5" t="e">
        <f>INDEX([1]Rubric!E:E,MATCH(Q313,[1]Rubric!#REF!,0))</f>
        <v>#REF!</v>
      </c>
      <c r="CT313" s="18" t="e">
        <f>SUM(CQ313:CS313)*[1]Rubric!$A$3</f>
        <v>#VALUE!</v>
      </c>
    </row>
    <row r="314" spans="1:98" ht="409.5" x14ac:dyDescent="0.25">
      <c r="A314">
        <v>313</v>
      </c>
      <c r="B314" t="s">
        <v>4225</v>
      </c>
      <c r="C314" t="str">
        <f t="shared" si="23"/>
        <v>313 - AMD</v>
      </c>
      <c r="D314">
        <v>0</v>
      </c>
      <c r="E314" t="s">
        <v>4226</v>
      </c>
      <c r="F314" s="1" t="s">
        <v>4227</v>
      </c>
      <c r="G314" s="1" t="str">
        <f>IFERROR(INDEX([1]Apollo!$C$2:$R$2344,MATCH($C314,[1]Apollo!$B$2:$B$2344,0),MATCH(G$1,[1]Apollo!$C$1:$R$1,0)),"")</f>
        <v/>
      </c>
      <c r="H314" s="1"/>
      <c r="I314" s="1" t="str">
        <f>IFERROR(INDEX([1]Apollo!$C$2:$R$2344,MATCH($C314,[1]Apollo!$B$2:$B$2344,0),MATCH(I$1,[1]Apollo!$C$1:$R$1,0)),"")</f>
        <v/>
      </c>
      <c r="J314" t="s">
        <v>305</v>
      </c>
      <c r="K314" s="1" t="str">
        <f>IFERROR(INDEX([1]Apollo!$C$2:$R$2344,MATCH($C314,[1]Apollo!$B$2:$B$2344,0),MATCH(K$1,[1]Apollo!$C$1:$R$1,0)),"")</f>
        <v/>
      </c>
      <c r="L314" s="1" t="str">
        <f>IFERROR(INDEX([1]Apollo!$C$2:$R$2344,MATCH($C314,[1]Apollo!$B$2:$B$2344,0),MATCH(L$1,[1]Apollo!$C$1:$R$1,0)),"")</f>
        <v/>
      </c>
      <c r="M314" s="1" t="s">
        <v>4228</v>
      </c>
      <c r="N314" s="1" t="s">
        <v>4229</v>
      </c>
      <c r="O314" s="1" t="str">
        <f>IFERROR(INDEX([1]Apollo!$C$2:$R$2344,MATCH($C314,[1]Apollo!$B$2:$B$2344,0),MATCH(O$1,[1]Apollo!$C$1:$R$1,0)),"")</f>
        <v/>
      </c>
      <c r="P314" s="1">
        <v>2.5</v>
      </c>
      <c r="Q314" s="1">
        <v>2</v>
      </c>
      <c r="R314" s="12">
        <v>12814</v>
      </c>
      <c r="S314" s="12">
        <v>11194</v>
      </c>
      <c r="T314" s="13">
        <v>25324</v>
      </c>
      <c r="U314" t="s">
        <v>99</v>
      </c>
      <c r="V314" s="1" t="str">
        <f>IFERROR(INDEX([1]Apollo!$C$2:$R$2344,MATCH($C314,[1]Apollo!$B$2:$B$2344,0),MATCH(V$1,[1]Apollo!$C$1:$R$1,0)),"")</f>
        <v/>
      </c>
      <c r="W314" t="s">
        <v>127</v>
      </c>
      <c r="X314" s="1" t="str">
        <f>IFERROR(INDEX([1]Apollo!$C$2:$R$2344,MATCH($C314,[1]Apollo!$B$2:$B$2344,0),MATCH(X$1,[1]Apollo!$C$1:$R$1,0)),"")</f>
        <v/>
      </c>
      <c r="Y314" s="1" t="str">
        <f>IFERROR(INDEX([1]Apollo!$C$2:$R$2344,MATCH($C314,[1]Apollo!$B$2:$B$2344,0),MATCH(Y$1,[1]Apollo!$C$1:$R$1,0)),"")</f>
        <v/>
      </c>
      <c r="Z314" s="1" t="str">
        <f>IFERROR(INDEX([1]Apollo!$C$2:$R$2344,MATCH($C314,[1]Apollo!$B$2:$B$2344,0),MATCH(Z$1,[1]Apollo!$C$1:$R$1,0)),"")</f>
        <v/>
      </c>
      <c r="AA314" s="1" t="str">
        <f>IFERROR(INDEX([1]Apollo!$C$2:$R$2344,MATCH($C314,[1]Apollo!$B$2:$B$2344,0),MATCH(AA$1,[1]Apollo!$C$1:$R$1,0)),"")</f>
        <v/>
      </c>
      <c r="AB314" s="1" t="str">
        <f>IFERROR(INDEX([1]Apollo!$C$2:$R$2344,MATCH($C314,[1]Apollo!$B$2:$B$2344,0),MATCH(AB$1,[1]Apollo!$C$1:$R$1,0)),"")</f>
        <v/>
      </c>
      <c r="AC314" t="s">
        <v>4230</v>
      </c>
      <c r="AD314" s="1" t="str">
        <f>IFERROR(INDEX([1]Apollo!$C$2:$R$2344,MATCH($C314,[1]Apollo!$B$2:$B$2344,0),MATCH(AD$1,[1]Apollo!$C$1:$R$1,0)),"")</f>
        <v/>
      </c>
      <c r="AE314" s="1" t="s">
        <v>4231</v>
      </c>
      <c r="AF314" s="1"/>
      <c r="AG314" s="1" t="s">
        <v>169</v>
      </c>
      <c r="AH314" s="14" t="s">
        <v>4232</v>
      </c>
      <c r="AI314" s="1" t="s">
        <v>4233</v>
      </c>
      <c r="AJ314" s="14" t="s">
        <v>4234</v>
      </c>
      <c r="AK314" s="1" t="s">
        <v>991</v>
      </c>
      <c r="AL314" s="1" t="s">
        <v>4235</v>
      </c>
      <c r="AM314" s="1" t="s">
        <v>261</v>
      </c>
      <c r="AN314" s="1" t="s">
        <v>106</v>
      </c>
      <c r="AO314" s="1" t="s">
        <v>152</v>
      </c>
      <c r="AP314" s="1" t="s">
        <v>4236</v>
      </c>
      <c r="AQ314" s="1" t="e">
        <f>AE314=#REF!</f>
        <v>#REF!</v>
      </c>
      <c r="AR314" t="s">
        <v>4237</v>
      </c>
      <c r="AS314" s="1" t="str">
        <f>IFERROR(INDEX([1]Apollo!$C$2:$R$2344,MATCH($C314,[1]Apollo!$B$2:$B$2344,0),MATCH(AS$1,[1]Apollo!$C$1:$R$1,0)),"")</f>
        <v/>
      </c>
      <c r="AT314" s="1"/>
      <c r="AU314" s="1"/>
      <c r="AV314" t="s">
        <v>137</v>
      </c>
      <c r="AW314" s="1" t="str">
        <f>IFERROR(INDEX([1]Apollo!$C$2:$R$2344,MATCH($C314,[1]Apollo!$B$2:$B$2344,0),MATCH(AW$1,[1]Apollo!$C$1:$R$1,0)),"")</f>
        <v/>
      </c>
      <c r="AX314" s="1"/>
      <c r="AY314" t="s">
        <v>113</v>
      </c>
      <c r="AZ314" t="s">
        <v>138</v>
      </c>
      <c r="BA314" s="4">
        <f>INDEX('[1]Glassdoor Scores'!C:C,MATCH($A314,'[1]Glassdoor Scores'!$A:$A,0))</f>
        <v>3.8</v>
      </c>
      <c r="BB314" t="str">
        <f>INDEX('[1]Glassdoor Scores'!B:B,MATCH($A314,'[1]Glassdoor Scores'!$A:$A,0))</f>
        <v>Automation Anywhere</v>
      </c>
      <c r="BC314">
        <f>INDEX('[1]Glassdoor Scores'!D:D,MATCH($A314,'[1]Glassdoor Scores'!$A:$A,0))</f>
        <v>1900</v>
      </c>
      <c r="BD314">
        <f>INDEX('[1]Glassdoor Scores'!E:E,MATCH($A314,'[1]Glassdoor Scores'!$A:$A,0))</f>
        <v>3.6</v>
      </c>
      <c r="BE314">
        <f>INDEX('[1]Glassdoor Scores'!F:F,MATCH($A314,'[1]Glassdoor Scores'!$A:$A,0))</f>
        <v>3.5</v>
      </c>
      <c r="BF314" s="5">
        <f>INDEX('[1]Glassdoor Scores'!G:G,MATCH($A314,'[1]Glassdoor Scores'!$A:$A,0))</f>
        <v>3.9</v>
      </c>
      <c r="BG314" s="5">
        <f>INDEX('[1]Glassdoor Scores'!H:H,MATCH($A314,'[1]Glassdoor Scores'!$A:$A,0))</f>
        <v>0.8</v>
      </c>
      <c r="BH314" t="e">
        <f>BA314&lt;#REF!</f>
        <v>#REF!</v>
      </c>
      <c r="BI314" t="e">
        <f>BB314&gt;#REF!</f>
        <v>#REF!</v>
      </c>
      <c r="BJ314" t="e">
        <f>BC314&gt;#REF!</f>
        <v>#REF!</v>
      </c>
      <c r="BK314" t="e">
        <f>BD314&gt;#REF!</f>
        <v>#REF!</v>
      </c>
      <c r="BL314" t="e">
        <f>BE314&gt;#REF!</f>
        <v>#REF!</v>
      </c>
      <c r="BM314" t="e">
        <f>BF314&gt;#REF!</f>
        <v>#REF!</v>
      </c>
      <c r="BN314" t="s">
        <v>175</v>
      </c>
      <c r="BO314" s="1" t="s">
        <v>4238</v>
      </c>
      <c r="BP314">
        <v>3</v>
      </c>
      <c r="BQ314">
        <v>3</v>
      </c>
      <c r="BR314" s="1" t="s">
        <v>4239</v>
      </c>
      <c r="BS314" t="s">
        <v>4240</v>
      </c>
      <c r="BT314" s="1" t="s">
        <v>4241</v>
      </c>
      <c r="BU314" s="1">
        <v>550</v>
      </c>
      <c r="BV314" s="6">
        <v>0.15</v>
      </c>
      <c r="BW314" s="6">
        <v>0.75</v>
      </c>
      <c r="BX314" s="6">
        <v>0.08</v>
      </c>
      <c r="BY314" s="6">
        <v>0.02</v>
      </c>
      <c r="BZ314" s="1" t="s">
        <v>4242</v>
      </c>
      <c r="CA314" s="1" t="s">
        <v>4243</v>
      </c>
      <c r="CB314" s="1"/>
      <c r="CC314" s="1"/>
      <c r="CD314" s="1"/>
      <c r="CE314" s="1"/>
      <c r="CF314" s="1"/>
      <c r="CG314" s="1"/>
      <c r="CH314" s="1"/>
      <c r="CI314" s="1"/>
      <c r="CJ314" s="1"/>
      <c r="CK314" s="1"/>
      <c r="CL314" s="1"/>
      <c r="CM314" s="1"/>
      <c r="CN314" s="1"/>
      <c r="CO314" s="1"/>
      <c r="CP314" s="1"/>
      <c r="CQ314" s="17" t="e">
        <f>SUMIFS([1]Rubric!Y:Y,[1]Rubric!V:V,BN314,[1]Rubric!W:W,P314)</f>
        <v>#VALUE!</v>
      </c>
      <c r="CR314" s="5" t="e">
        <f>INDEX([1]Rubric!D:D,MATCH(BP314,[1]Rubric!#REF!,0))</f>
        <v>#REF!</v>
      </c>
      <c r="CS314" s="5" t="e">
        <f>INDEX([1]Rubric!E:E,MATCH(Q314,[1]Rubric!#REF!,0))</f>
        <v>#REF!</v>
      </c>
      <c r="CT314" s="18" t="e">
        <f>SUM(CQ314:CS314)*[1]Rubric!$A$3</f>
        <v>#VALUE!</v>
      </c>
    </row>
    <row r="315" spans="1:98" ht="210" x14ac:dyDescent="0.25">
      <c r="A315">
        <v>314</v>
      </c>
      <c r="B315" t="s">
        <v>4244</v>
      </c>
      <c r="C315" t="str">
        <f t="shared" si="23"/>
        <v>314 - Blogger</v>
      </c>
      <c r="D315">
        <v>0</v>
      </c>
      <c r="F315" s="1"/>
      <c r="G315" s="1" t="e">
        <f>INDEX([1]Apollo!$C$2:$R$2344,MATCH($C315,[1]Apollo!$A$2:$A$2344,0),MATCH(G$1,[1]Apollo!$C$1:$R$1,0))</f>
        <v>#N/A</v>
      </c>
      <c r="H315" s="1" t="s">
        <v>4245</v>
      </c>
      <c r="I315" s="1" t="e">
        <f>INDEX([1]Apollo!$C$2:$R$2344,MATCH($C315,[1]Apollo!$A$2:$A$2344,0),MATCH(I$1,[1]Apollo!$C$1:$R$1,0))</f>
        <v>#N/A</v>
      </c>
      <c r="K315" s="1" t="e">
        <f>INDEX([1]Apollo!$C$2:$R$2344,MATCH($C315,[1]Apollo!$A$2:$A$2344,0),MATCH(K$1,[1]Apollo!$C$1:$R$1,0))</f>
        <v>#N/A</v>
      </c>
      <c r="L315" s="1" t="e">
        <f>INDEX([1]Apollo!$C$2:$R$2344,MATCH($C315,[1]Apollo!$A$2:$A$2344,0),MATCH(L$1,[1]Apollo!$C$1:$R$1,0))</f>
        <v>#N/A</v>
      </c>
      <c r="M315" s="1"/>
      <c r="N315" s="1"/>
      <c r="O315" s="1" t="e">
        <f>INDEX([1]Apollo!$C$2:$R$2344,MATCH($C315,[1]Apollo!$A$2:$A$2344,0),MATCH(O$1,[1]Apollo!$C$1:$R$1,0))</f>
        <v>#N/A</v>
      </c>
      <c r="P315" s="1">
        <v>3</v>
      </c>
      <c r="Q315" s="1">
        <v>1</v>
      </c>
      <c r="V315" s="1" t="e">
        <f>INDEX([1]Apollo!$C$2:$R$2344,MATCH($C315,[1]Apollo!$A$2:$A$2344,0),MATCH(V$1,[1]Apollo!$C$1:$R$1,0))</f>
        <v>#N/A</v>
      </c>
      <c r="X315" s="1" t="e">
        <f>INDEX([1]Apollo!$C$2:$R$2344,MATCH($C315,[1]Apollo!$A$2:$A$2344,0),MATCH(X$1,[1]Apollo!$C$1:$R$1,0))</f>
        <v>#N/A</v>
      </c>
      <c r="Y315" s="1" t="e">
        <f>INDEX([1]Apollo!$C$2:$R$2344,MATCH($C315,[1]Apollo!$A$2:$A$2344,0),MATCH(Y$1,[1]Apollo!$C$1:$R$1,0))</f>
        <v>#N/A</v>
      </c>
      <c r="Z315" s="1" t="e">
        <f>INDEX([1]Apollo!$C$2:$R$2344,MATCH($C315,[1]Apollo!$A$2:$A$2344,0),MATCH(Z$1,[1]Apollo!$C$1:$R$1,0))</f>
        <v>#N/A</v>
      </c>
      <c r="AA315" s="1" t="e">
        <f>INDEX([1]Apollo!$C$2:$R$2344,MATCH($C315,[1]Apollo!$A$2:$A$2344,0),MATCH(AA$1,[1]Apollo!$C$1:$R$1,0))</f>
        <v>#N/A</v>
      </c>
      <c r="AB315" s="1" t="e">
        <f>INDEX([1]Apollo!$C$2:$R$2344,MATCH($C315,[1]Apollo!$A$2:$A$2344,0),MATCH(AB$1,[1]Apollo!$C$1:$R$1,0))</f>
        <v>#N/A</v>
      </c>
      <c r="AD315" s="1" t="e">
        <f>INDEX([1]Apollo!$C$2:$R$2344,MATCH($C315,[1]Apollo!$A$2:$A$2344,0),MATCH(AD$1,[1]Apollo!$C$1:$R$1,0))</f>
        <v>#N/A</v>
      </c>
      <c r="AE315" s="1" t="s">
        <v>480</v>
      </c>
      <c r="AF315" s="1"/>
      <c r="AG315" s="1" t="s">
        <v>480</v>
      </c>
      <c r="AH315" s="1" t="s">
        <v>480</v>
      </c>
      <c r="AI315" s="1" t="s">
        <v>480</v>
      </c>
      <c r="AJ315" s="1" t="s">
        <v>594</v>
      </c>
      <c r="AK315" s="1" t="s">
        <v>480</v>
      </c>
      <c r="AL315" s="1" t="s">
        <v>480</v>
      </c>
      <c r="AM315" s="1" t="s">
        <v>480</v>
      </c>
      <c r="AN315" s="1" t="s">
        <v>480</v>
      </c>
      <c r="AO315" s="1" t="s">
        <v>480</v>
      </c>
      <c r="AP315" s="1" t="s">
        <v>595</v>
      </c>
      <c r="AQ315" s="1" t="e">
        <f>AE315=#REF!</f>
        <v>#REF!</v>
      </c>
      <c r="AS315" s="1" t="e">
        <f>INDEX([1]Apollo!$C$2:$R$2344,MATCH($C315,[1]Apollo!$A$2:$A$2344,0),MATCH(AS$1,[1]Apollo!$C$1:$R$1,0))</f>
        <v>#N/A</v>
      </c>
      <c r="AT315" s="1"/>
      <c r="AU315" s="1"/>
      <c r="AW315" s="1" t="e">
        <f>INDEX([1]Apollo!$C$2:$R$2344,MATCH($C315,[1]Apollo!$A$2:$A$2344,0),MATCH(AW$1,[1]Apollo!$C$1:$R$1,0))</f>
        <v>#N/A</v>
      </c>
      <c r="AX315" s="1"/>
      <c r="BA315" t="s">
        <v>4246</v>
      </c>
      <c r="BB315">
        <v>4.4000000000000004</v>
      </c>
      <c r="BC315">
        <v>4.3</v>
      </c>
      <c r="BD315">
        <v>4.0999999999999996</v>
      </c>
      <c r="BE315">
        <v>4.4000000000000004</v>
      </c>
      <c r="BF315" s="5">
        <v>0.9</v>
      </c>
      <c r="BG315" s="5">
        <v>0.9</v>
      </c>
      <c r="BH315" t="e">
        <f>BA315&lt;#REF!</f>
        <v>#REF!</v>
      </c>
      <c r="BI315" t="e">
        <f>BB315&gt;#REF!</f>
        <v>#REF!</v>
      </c>
      <c r="BJ315" t="e">
        <f>BC315&gt;#REF!</f>
        <v>#REF!</v>
      </c>
      <c r="BK315" t="e">
        <f>BD315&gt;#REF!</f>
        <v>#REF!</v>
      </c>
      <c r="BL315" t="e">
        <f>BE315&gt;#REF!</f>
        <v>#REF!</v>
      </c>
      <c r="BM315" s="5" t="e">
        <f>BF315&gt;#REF!</f>
        <v>#REF!</v>
      </c>
      <c r="BN315" t="s">
        <v>175</v>
      </c>
      <c r="BO315" s="1" t="s">
        <v>4247</v>
      </c>
      <c r="BP315">
        <v>3</v>
      </c>
      <c r="BQ315">
        <v>3</v>
      </c>
      <c r="BR315" s="1" t="s">
        <v>4248</v>
      </c>
      <c r="BS315" t="s">
        <v>4249</v>
      </c>
      <c r="BT315" s="1" t="s">
        <v>4250</v>
      </c>
      <c r="BU315" s="1">
        <v>320</v>
      </c>
      <c r="BV315" s="6">
        <v>0.15</v>
      </c>
      <c r="BW315" s="6">
        <v>0.85</v>
      </c>
      <c r="BX315" s="6">
        <v>0</v>
      </c>
      <c r="BY315" s="6">
        <v>0</v>
      </c>
      <c r="BZ315" s="1" t="s">
        <v>3875</v>
      </c>
      <c r="CA315" s="1" t="s">
        <v>4251</v>
      </c>
      <c r="CB315" s="1"/>
      <c r="CC315" s="1"/>
      <c r="CD315" s="1"/>
      <c r="CE315" s="1"/>
      <c r="CF315" s="1"/>
      <c r="CG315" s="1"/>
      <c r="CH315" s="1"/>
      <c r="CI315" s="1"/>
      <c r="CJ315" s="1"/>
      <c r="CK315" s="1"/>
      <c r="CL315" s="1"/>
      <c r="CM315" s="1"/>
      <c r="CN315" s="1"/>
      <c r="CO315" s="1"/>
      <c r="CP315" s="1"/>
      <c r="CQ315" s="17" t="e">
        <f>SUMIFS([1]Rubric!Y:Y,[1]Rubric!V:V,BN315,[1]Rubric!W:W,P315)</f>
        <v>#VALUE!</v>
      </c>
      <c r="CR315" s="5" t="e">
        <f>INDEX([1]Rubric!D:D,MATCH(BP315,[1]Rubric!#REF!,0))</f>
        <v>#REF!</v>
      </c>
      <c r="CS315" s="5" t="e">
        <f>INDEX([1]Rubric!E:E,MATCH(Q315,[1]Rubric!#REF!,0))</f>
        <v>#REF!</v>
      </c>
      <c r="CT315" s="18" t="e">
        <f>SUM(CQ315:CS315)*[1]Rubric!$A$3</f>
        <v>#VALUE!</v>
      </c>
    </row>
    <row r="316" spans="1:98" ht="409.5" x14ac:dyDescent="0.25">
      <c r="A316">
        <v>315</v>
      </c>
      <c r="B316" s="21" t="s">
        <v>4252</v>
      </c>
      <c r="C316" t="str">
        <f t="shared" si="23"/>
        <v>315 - CAPTRUST</v>
      </c>
      <c r="D316">
        <v>0</v>
      </c>
      <c r="E316" t="s">
        <v>4253</v>
      </c>
      <c r="F316" s="1" t="s">
        <v>4254</v>
      </c>
      <c r="G316" s="1" t="str">
        <f>IFERROR(INDEX([1]Apollo!$C$2:$R$2344,MATCH($C316,[1]Apollo!$B$2:$B$2344,0),MATCH(G$1,[1]Apollo!$C$1:$R$1,0)),"")</f>
        <v/>
      </c>
      <c r="H316" s="1" t="s">
        <v>4255</v>
      </c>
      <c r="I316" s="1" t="str">
        <f>IFERROR(INDEX([1]Apollo!$C$2:$R$2344,MATCH($C316,[1]Apollo!$B$2:$B$2344,0),MATCH(I$1,[1]Apollo!$C$1:$R$1,0)),"")</f>
        <v/>
      </c>
      <c r="J316" t="s">
        <v>185</v>
      </c>
      <c r="K316" s="1" t="str">
        <f>IFERROR(INDEX([1]Apollo!$C$2:$R$2344,MATCH($C316,[1]Apollo!$B$2:$B$2344,0),MATCH(K$1,[1]Apollo!$C$1:$R$1,0)),"")</f>
        <v/>
      </c>
      <c r="L316" s="1" t="str">
        <f>IFERROR(INDEX([1]Apollo!$C$2:$R$2344,MATCH($C316,[1]Apollo!$B$2:$B$2344,0),MATCH(L$1,[1]Apollo!$C$1:$R$1,0)),"")</f>
        <v/>
      </c>
      <c r="M316" s="1" t="s">
        <v>4256</v>
      </c>
      <c r="N316" s="1" t="s">
        <v>4257</v>
      </c>
      <c r="O316" s="1" t="str">
        <f>IFERROR(INDEX([1]Apollo!$C$2:$R$2344,MATCH($C316,[1]Apollo!$B$2:$B$2344,0),MATCH(O$1,[1]Apollo!$C$1:$R$1,0)),"")</f>
        <v/>
      </c>
      <c r="P316" s="1">
        <v>3</v>
      </c>
      <c r="Q316" s="1">
        <v>1</v>
      </c>
      <c r="R316" s="12">
        <v>20163</v>
      </c>
      <c r="S316" s="12">
        <v>17930</v>
      </c>
      <c r="T316" s="13">
        <v>32509</v>
      </c>
      <c r="U316" t="s">
        <v>188</v>
      </c>
      <c r="V316" s="1" t="str">
        <f>IFERROR(INDEX([1]Apollo!$C$2:$R$2344,MATCH($C316,[1]Apollo!$B$2:$B$2344,0),MATCH(V$1,[1]Apollo!$C$1:$R$1,0)),"")</f>
        <v/>
      </c>
      <c r="W316" t="s">
        <v>231</v>
      </c>
      <c r="X316" s="1" t="str">
        <f>IFERROR(INDEX([1]Apollo!$C$2:$R$2344,MATCH($C316,[1]Apollo!$B$2:$B$2344,0),MATCH(X$1,[1]Apollo!$C$1:$R$1,0)),"")</f>
        <v/>
      </c>
      <c r="Y316" s="1" t="str">
        <f>IFERROR(INDEX([1]Apollo!$C$2:$R$2344,MATCH($C316,[1]Apollo!$B$2:$B$2344,0),MATCH(Y$1,[1]Apollo!$C$1:$R$1,0)),"")</f>
        <v/>
      </c>
      <c r="Z316" s="1" t="str">
        <f>IFERROR(INDEX([1]Apollo!$C$2:$R$2344,MATCH($C316,[1]Apollo!$B$2:$B$2344,0),MATCH(Z$1,[1]Apollo!$C$1:$R$1,0)),"")</f>
        <v/>
      </c>
      <c r="AA316" s="1" t="str">
        <f>IFERROR(INDEX([1]Apollo!$C$2:$R$2344,MATCH($C316,[1]Apollo!$B$2:$B$2344,0),MATCH(AA$1,[1]Apollo!$C$1:$R$1,0)),"")</f>
        <v/>
      </c>
      <c r="AB316" s="1" t="str">
        <f>IFERROR(INDEX([1]Apollo!$C$2:$R$2344,MATCH($C316,[1]Apollo!$B$2:$B$2344,0),MATCH(AB$1,[1]Apollo!$C$1:$R$1,0)),"")</f>
        <v/>
      </c>
      <c r="AC316" t="s">
        <v>4258</v>
      </c>
      <c r="AD316" s="1" t="str">
        <f>IFERROR(INDEX([1]Apollo!$C$2:$R$2344,MATCH($C316,[1]Apollo!$B$2:$B$2344,0),MATCH(AD$1,[1]Apollo!$C$1:$R$1,0)),"")</f>
        <v/>
      </c>
      <c r="AE316" s="14" t="s">
        <v>4259</v>
      </c>
      <c r="AF316" s="1"/>
      <c r="AG316" s="1" t="s">
        <v>169</v>
      </c>
      <c r="AH316" s="1"/>
      <c r="AI316" s="1"/>
      <c r="AJ316" s="14" t="s">
        <v>4260</v>
      </c>
      <c r="AK316" s="1" t="s">
        <v>552</v>
      </c>
      <c r="AL316" s="1" t="s">
        <v>151</v>
      </c>
      <c r="AM316" s="1" t="s">
        <v>261</v>
      </c>
      <c r="AN316" s="1" t="s">
        <v>106</v>
      </c>
      <c r="AO316" s="1" t="s">
        <v>294</v>
      </c>
      <c r="AP316" s="1" t="s">
        <v>4261</v>
      </c>
      <c r="AQ316" s="1" t="e">
        <f>AE316=#REF!</f>
        <v>#REF!</v>
      </c>
      <c r="AR316" t="s">
        <v>4262</v>
      </c>
      <c r="AS316" s="1" t="str">
        <f>IFERROR(INDEX([1]Apollo!$C$2:$R$2344,MATCH($C316,[1]Apollo!$B$2:$B$2344,0),MATCH(AS$1,[1]Apollo!$C$1:$R$1,0)),"")</f>
        <v/>
      </c>
      <c r="AT316" s="1"/>
      <c r="AU316" s="1"/>
      <c r="AV316" t="s">
        <v>174</v>
      </c>
      <c r="AW316" s="1">
        <v>1400</v>
      </c>
      <c r="AX316" s="1"/>
      <c r="AY316" t="s">
        <v>138</v>
      </c>
      <c r="AZ316" t="s">
        <v>113</v>
      </c>
      <c r="BA316" s="23">
        <f>INDEX('[1]Glassdoor Scores'!C:C,MATCH($A316,'[1]Glassdoor Scores'!$A:$A,0))</f>
        <v>4.2</v>
      </c>
      <c r="BB316" t="str">
        <f>INDEX('[1]Glassdoor Scores'!B:B,MATCH($A316,'[1]Glassdoor Scores'!$A:$A,0))</f>
        <v>Riskified</v>
      </c>
      <c r="BC316">
        <f>INDEX('[1]Glassdoor Scores'!D:D,MATCH($A316,'[1]Glassdoor Scores'!$A:$A,0))</f>
        <v>500</v>
      </c>
      <c r="BD316">
        <f>INDEX('[1]Glassdoor Scores'!E:E,MATCH($A316,'[1]Glassdoor Scores'!$A:$A,0))</f>
        <v>4</v>
      </c>
      <c r="BE316">
        <f>INDEX('[1]Glassdoor Scores'!F:F,MATCH($A316,'[1]Glassdoor Scores'!$A:$A,0))</f>
        <v>4.0999999999999996</v>
      </c>
      <c r="BF316" s="17">
        <f>INDEX('[1]Glassdoor Scores'!G:G,MATCH($A316,'[1]Glassdoor Scores'!$A:$A,0))</f>
        <v>4.3</v>
      </c>
      <c r="BG316" s="17">
        <f>INDEX('[1]Glassdoor Scores'!H:H,MATCH($A316,'[1]Glassdoor Scores'!$A:$A,0))</f>
        <v>0.92</v>
      </c>
      <c r="BH316" t="e">
        <f>BA316&lt;#REF!</f>
        <v>#REF!</v>
      </c>
      <c r="BI316" t="e">
        <f>BB316&gt;#REF!</f>
        <v>#REF!</v>
      </c>
      <c r="BJ316" t="e">
        <f>BC316&gt;#REF!</f>
        <v>#REF!</v>
      </c>
      <c r="BK316" t="e">
        <f>BD316&gt;#REF!</f>
        <v>#REF!</v>
      </c>
      <c r="BL316" t="e">
        <f>BE316&gt;#REF!</f>
        <v>#REF!</v>
      </c>
      <c r="BM316" t="e">
        <f>BF316&gt;#REF!</f>
        <v>#REF!</v>
      </c>
      <c r="BN316" t="s">
        <v>175</v>
      </c>
      <c r="BO316" s="1" t="s">
        <v>4263</v>
      </c>
      <c r="BP316">
        <v>3</v>
      </c>
      <c r="BQ316">
        <v>3</v>
      </c>
      <c r="BR316" s="1" t="s">
        <v>4264</v>
      </c>
      <c r="BS316" t="s">
        <v>4265</v>
      </c>
      <c r="BT316" s="1" t="s">
        <v>4266</v>
      </c>
      <c r="BU316" s="1">
        <v>190</v>
      </c>
      <c r="BV316" s="31">
        <v>0.1</v>
      </c>
      <c r="BW316" s="31">
        <v>0.8</v>
      </c>
      <c r="BX316" s="31">
        <v>0.05</v>
      </c>
      <c r="BY316" s="31">
        <v>0.05</v>
      </c>
      <c r="BZ316" s="1" t="s">
        <v>4267</v>
      </c>
      <c r="CA316" s="1" t="s">
        <v>4268</v>
      </c>
      <c r="CB316" s="1"/>
      <c r="CC316" s="1"/>
      <c r="CD316" s="1"/>
      <c r="CE316" s="1"/>
      <c r="CF316" s="1"/>
      <c r="CG316" s="1"/>
      <c r="CH316" s="1"/>
      <c r="CI316" s="1"/>
      <c r="CJ316" s="1"/>
      <c r="CK316" s="1"/>
      <c r="CL316" s="1"/>
      <c r="CM316" s="1"/>
      <c r="CN316" s="1"/>
      <c r="CO316" s="1"/>
      <c r="CP316" s="1"/>
      <c r="CQ316" s="17" t="e">
        <f>SUMIFS([1]Rubric!Y:Y,[1]Rubric!V:V,BN316,[1]Rubric!W:W,P316)</f>
        <v>#VALUE!</v>
      </c>
      <c r="CR316" s="17" t="e">
        <f>INDEX([1]Rubric!D:D,MATCH(BP316,[1]Rubric!#REF!,0))</f>
        <v>#REF!</v>
      </c>
      <c r="CS316" s="17" t="e">
        <f>INDEX([1]Rubric!E:E,MATCH(Q316,[1]Rubric!#REF!,0))</f>
        <v>#REF!</v>
      </c>
      <c r="CT316" s="18" t="e">
        <f>SUM(CQ316:CS316)*[1]Rubric!$A$3</f>
        <v>#VALUE!</v>
      </c>
    </row>
    <row r="317" spans="1:98" ht="409.5" x14ac:dyDescent="0.25">
      <c r="A317">
        <v>316</v>
      </c>
      <c r="B317" s="21" t="s">
        <v>4269</v>
      </c>
      <c r="C317" t="str">
        <f t="shared" si="23"/>
        <v>316 - Desert Financial Credit Union</v>
      </c>
      <c r="D317">
        <v>0</v>
      </c>
      <c r="E317" t="s">
        <v>4270</v>
      </c>
      <c r="F317" s="1" t="s">
        <v>4271</v>
      </c>
      <c r="G317" s="1" t="str">
        <f>IFERROR(INDEX([1]Apollo!$C$2:$R$2344,MATCH($C317,[1]Apollo!$B$2:$B$2344,0),MATCH(G$1,[1]Apollo!$C$1:$R$1,0)),"")</f>
        <v/>
      </c>
      <c r="H317" s="1" t="s">
        <v>4272</v>
      </c>
      <c r="I317" s="1" t="str">
        <f>IFERROR(INDEX([1]Apollo!$C$2:$R$2344,MATCH($C317,[1]Apollo!$B$2:$B$2344,0),MATCH(I$1,[1]Apollo!$C$1:$R$1,0)),"")</f>
        <v/>
      </c>
      <c r="J317" t="s">
        <v>2473</v>
      </c>
      <c r="K317" s="1" t="str">
        <f>IFERROR(INDEX([1]Apollo!$C$2:$R$2344,MATCH($C317,[1]Apollo!$B$2:$B$2344,0),MATCH(K$1,[1]Apollo!$C$1:$R$1,0)),"")</f>
        <v/>
      </c>
      <c r="L317" s="1" t="str">
        <f>IFERROR(INDEX([1]Apollo!$C$2:$R$2344,MATCH($C317,[1]Apollo!$B$2:$B$2344,0),MATCH(L$1,[1]Apollo!$C$1:$R$1,0)),"")</f>
        <v/>
      </c>
      <c r="M317" s="1" t="s">
        <v>4273</v>
      </c>
      <c r="N317" s="1"/>
      <c r="O317" s="1" t="str">
        <f>IFERROR(INDEX([1]Apollo!$C$2:$R$2344,MATCH($C317,[1]Apollo!$B$2:$B$2344,0),MATCH(O$1,[1]Apollo!$C$1:$R$1,0)),"")</f>
        <v/>
      </c>
      <c r="P317" s="1">
        <v>3</v>
      </c>
      <c r="Q317" s="1">
        <v>1</v>
      </c>
      <c r="R317" s="12">
        <v>229233</v>
      </c>
      <c r="S317" s="12">
        <v>217097</v>
      </c>
      <c r="T317" s="13">
        <v>14246</v>
      </c>
      <c r="U317" t="s">
        <v>188</v>
      </c>
      <c r="V317" s="1" t="str">
        <f>IFERROR(INDEX([1]Apollo!$C$2:$R$2344,MATCH($C317,[1]Apollo!$B$2:$B$2344,0),MATCH(V$1,[1]Apollo!$C$1:$R$1,0)),"")</f>
        <v/>
      </c>
      <c r="W317" t="s">
        <v>165</v>
      </c>
      <c r="X317" s="1" t="str">
        <f>IFERROR(INDEX([1]Apollo!$C$2:$R$2344,MATCH($C317,[1]Apollo!$B$2:$B$2344,0),MATCH(X$1,[1]Apollo!$C$1:$R$1,0)),"")</f>
        <v/>
      </c>
      <c r="Y317" s="1" t="str">
        <f>IFERROR(INDEX([1]Apollo!$C$2:$R$2344,MATCH($C317,[1]Apollo!$B$2:$B$2344,0),MATCH(Y$1,[1]Apollo!$C$1:$R$1,0)),"")</f>
        <v/>
      </c>
      <c r="Z317" s="1" t="str">
        <f>IFERROR(INDEX([1]Apollo!$C$2:$R$2344,MATCH($C317,[1]Apollo!$B$2:$B$2344,0),MATCH(Z$1,[1]Apollo!$C$1:$R$1,0)),"")</f>
        <v/>
      </c>
      <c r="AA317" s="1" t="str">
        <f>IFERROR(INDEX([1]Apollo!$C$2:$R$2344,MATCH($C317,[1]Apollo!$B$2:$B$2344,0),MATCH(AA$1,[1]Apollo!$C$1:$R$1,0)),"")</f>
        <v/>
      </c>
      <c r="AB317" s="1" t="str">
        <f>IFERROR(INDEX([1]Apollo!$C$2:$R$2344,MATCH($C317,[1]Apollo!$B$2:$B$2344,0),MATCH(AB$1,[1]Apollo!$C$1:$R$1,0)),"")</f>
        <v/>
      </c>
      <c r="AC317" t="s">
        <v>4274</v>
      </c>
      <c r="AD317" s="1" t="str">
        <f>IFERROR(INDEX([1]Apollo!$C$2:$R$2344,MATCH($C317,[1]Apollo!$B$2:$B$2344,0),MATCH(AD$1,[1]Apollo!$C$1:$R$1,0)),"")</f>
        <v/>
      </c>
      <c r="AE317" s="14" t="s">
        <v>4275</v>
      </c>
      <c r="AF317" s="1"/>
      <c r="AG317" s="1" t="s">
        <v>103</v>
      </c>
      <c r="AH317" s="1"/>
      <c r="AI317" s="1"/>
      <c r="AJ317" s="14" t="s">
        <v>4275</v>
      </c>
      <c r="AK317" s="1" t="s">
        <v>105</v>
      </c>
      <c r="AL317" s="1" t="s">
        <v>106</v>
      </c>
      <c r="AM317" s="1" t="s">
        <v>388</v>
      </c>
      <c r="AN317" s="1" t="s">
        <v>360</v>
      </c>
      <c r="AO317" s="1" t="s">
        <v>404</v>
      </c>
      <c r="AP317" s="1" t="s">
        <v>645</v>
      </c>
      <c r="AQ317" s="1" t="e">
        <f>AE317=#REF!</f>
        <v>#REF!</v>
      </c>
      <c r="AR317" t="s">
        <v>4276</v>
      </c>
      <c r="AS317" s="1" t="str">
        <f>IFERROR(INDEX([1]Apollo!$C$2:$R$2344,MATCH($C317,[1]Apollo!$B$2:$B$2344,0),MATCH(AS$1,[1]Apollo!$C$1:$R$1,0)),"")</f>
        <v/>
      </c>
      <c r="AT317" s="1"/>
      <c r="AU317" s="1"/>
      <c r="AV317" t="s">
        <v>174</v>
      </c>
      <c r="AW317" s="1">
        <v>1300</v>
      </c>
      <c r="AX317" s="1"/>
      <c r="AY317" t="s">
        <v>114</v>
      </c>
      <c r="AZ317" t="s">
        <v>114</v>
      </c>
      <c r="BA317" s="23">
        <f>INDEX('[1]Glassdoor Scores'!C:C,MATCH($A317,'[1]Glassdoor Scores'!$A:$A,0))</f>
        <v>4.3</v>
      </c>
      <c r="BB317" t="str">
        <f>INDEX('[1]Glassdoor Scores'!B:B,MATCH($A317,'[1]Glassdoor Scores'!$A:$A,0))</f>
        <v>Hudl</v>
      </c>
      <c r="BC317">
        <f>INDEX('[1]Glassdoor Scores'!D:D,MATCH($A317,'[1]Glassdoor Scores'!$A:$A,0))</f>
        <v>600</v>
      </c>
      <c r="BD317">
        <f>INDEX('[1]Glassdoor Scores'!E:E,MATCH($A317,'[1]Glassdoor Scores'!$A:$A,0))</f>
        <v>4.2</v>
      </c>
      <c r="BE317">
        <f>INDEX('[1]Glassdoor Scores'!F:F,MATCH($A317,'[1]Glassdoor Scores'!$A:$A,0))</f>
        <v>4.0999999999999996</v>
      </c>
      <c r="BF317" s="17">
        <f>INDEX('[1]Glassdoor Scores'!G:G,MATCH($A317,'[1]Glassdoor Scores'!$A:$A,0))</f>
        <v>4.5</v>
      </c>
      <c r="BG317" s="17">
        <f>INDEX('[1]Glassdoor Scores'!H:H,MATCH($A317,'[1]Glassdoor Scores'!$A:$A,0))</f>
        <v>0.94</v>
      </c>
      <c r="BH317" t="e">
        <f>BA317&lt;#REF!</f>
        <v>#REF!</v>
      </c>
      <c r="BI317" t="e">
        <f>BB317&gt;#REF!</f>
        <v>#REF!</v>
      </c>
      <c r="BJ317" t="e">
        <f>BC317&gt;#REF!</f>
        <v>#REF!</v>
      </c>
      <c r="BK317" t="e">
        <f>BD317&gt;#REF!</f>
        <v>#REF!</v>
      </c>
      <c r="BL317" t="e">
        <f>BE317&gt;#REF!</f>
        <v>#REF!</v>
      </c>
      <c r="BM317" t="e">
        <f>BF317&gt;#REF!</f>
        <v>#REF!</v>
      </c>
      <c r="BN317" t="s">
        <v>175</v>
      </c>
      <c r="BO317" s="1" t="s">
        <v>4277</v>
      </c>
      <c r="BP317">
        <v>2</v>
      </c>
      <c r="BQ317">
        <v>4</v>
      </c>
      <c r="BR317" s="1" t="s">
        <v>4278</v>
      </c>
      <c r="BS317" t="s">
        <v>4279</v>
      </c>
      <c r="BT317" s="1" t="s">
        <v>4280</v>
      </c>
      <c r="BU317" s="1">
        <v>58</v>
      </c>
      <c r="BV317" s="31">
        <v>0.12</v>
      </c>
      <c r="BW317" s="31">
        <v>0.65</v>
      </c>
      <c r="BX317" s="31">
        <v>0.23</v>
      </c>
      <c r="BY317" s="31">
        <v>0</v>
      </c>
      <c r="BZ317" s="1" t="s">
        <v>4281</v>
      </c>
      <c r="CA317" s="1" t="s">
        <v>4282</v>
      </c>
      <c r="CB317" s="1"/>
      <c r="CC317" s="1"/>
      <c r="CD317" s="1"/>
      <c r="CE317" s="1"/>
      <c r="CF317" s="1"/>
      <c r="CG317" s="1"/>
      <c r="CH317" s="1"/>
      <c r="CI317" s="1"/>
      <c r="CJ317" s="1"/>
      <c r="CK317" s="1"/>
      <c r="CL317" s="1"/>
      <c r="CM317" s="1"/>
      <c r="CN317" s="1"/>
      <c r="CO317" s="1"/>
      <c r="CP317" s="1"/>
      <c r="CQ317" s="17" t="e">
        <f>SUMIFS([1]Rubric!Y:Y,[1]Rubric!V:V,BN317,[1]Rubric!W:W,P317)</f>
        <v>#VALUE!</v>
      </c>
      <c r="CR317" s="17" t="e">
        <f>INDEX([1]Rubric!D:D,MATCH(BP317,[1]Rubric!#REF!,0))</f>
        <v>#REF!</v>
      </c>
      <c r="CS317" s="17" t="e">
        <f>INDEX([1]Rubric!E:E,MATCH(Q317,[1]Rubric!#REF!,0))</f>
        <v>#REF!</v>
      </c>
      <c r="CT317" s="18" t="e">
        <f>SUM(CQ317:CS317)*[1]Rubric!$A$3</f>
        <v>#VALUE!</v>
      </c>
    </row>
    <row r="318" spans="1:98" ht="409.5" x14ac:dyDescent="0.25">
      <c r="A318">
        <v>317</v>
      </c>
      <c r="B318" s="21" t="s">
        <v>4283</v>
      </c>
      <c r="C318" t="str">
        <f t="shared" si="23"/>
        <v>317 - Enterprise Bank &amp; Trust</v>
      </c>
      <c r="D318">
        <v>0</v>
      </c>
      <c r="E318" t="s">
        <v>4284</v>
      </c>
      <c r="F318" s="1" t="s">
        <v>4285</v>
      </c>
      <c r="G318" s="1" t="str">
        <f>IFERROR(INDEX([1]Apollo!$C$2:$R$2344,MATCH($C318,[1]Apollo!$B$2:$B$2344,0),MATCH(G$1,[1]Apollo!$C$1:$R$1,0)),"")</f>
        <v/>
      </c>
      <c r="H318" s="1" t="s">
        <v>4272</v>
      </c>
      <c r="I318" s="1" t="str">
        <f>IFERROR(INDEX([1]Apollo!$C$2:$R$2344,MATCH($C318,[1]Apollo!$B$2:$B$2344,0),MATCH(I$1,[1]Apollo!$C$1:$R$1,0)),"")</f>
        <v/>
      </c>
      <c r="J318" t="s">
        <v>4286</v>
      </c>
      <c r="K318" s="1" t="str">
        <f>IFERROR(INDEX([1]Apollo!$C$2:$R$2344,MATCH($C318,[1]Apollo!$B$2:$B$2344,0),MATCH(K$1,[1]Apollo!$C$1:$R$1,0)),"")</f>
        <v/>
      </c>
      <c r="L318" s="1" t="str">
        <f>IFERROR(INDEX([1]Apollo!$C$2:$R$2344,MATCH($C318,[1]Apollo!$B$2:$B$2344,0),MATCH(L$1,[1]Apollo!$C$1:$R$1,0)),"")</f>
        <v/>
      </c>
      <c r="M318" s="1" t="s">
        <v>4287</v>
      </c>
      <c r="N318" s="1" t="s">
        <v>4288</v>
      </c>
      <c r="O318" s="1" t="str">
        <f>IFERROR(INDEX([1]Apollo!$C$2:$R$2344,MATCH($C318,[1]Apollo!$B$2:$B$2344,0),MATCH(O$1,[1]Apollo!$C$1:$R$1,0)),"")</f>
        <v/>
      </c>
      <c r="P318" s="1">
        <v>3</v>
      </c>
      <c r="Q318" s="1">
        <v>1</v>
      </c>
      <c r="R318" s="12">
        <v>1402354</v>
      </c>
      <c r="S318" s="12">
        <v>1358686</v>
      </c>
      <c r="T318" s="13">
        <v>32220</v>
      </c>
      <c r="U318" t="s">
        <v>99</v>
      </c>
      <c r="V318" s="1" t="str">
        <f>IFERROR(INDEX([1]Apollo!$C$2:$R$2344,MATCH($C318,[1]Apollo!$B$2:$B$2344,0),MATCH(V$1,[1]Apollo!$C$1:$R$1,0)),"")</f>
        <v/>
      </c>
      <c r="W318" t="s">
        <v>231</v>
      </c>
      <c r="X318" s="1" t="str">
        <f>IFERROR(INDEX([1]Apollo!$C$2:$R$2344,MATCH($C318,[1]Apollo!$B$2:$B$2344,0),MATCH(X$1,[1]Apollo!$C$1:$R$1,0)),"")</f>
        <v/>
      </c>
      <c r="Y318" s="1" t="str">
        <f>IFERROR(INDEX([1]Apollo!$C$2:$R$2344,MATCH($C318,[1]Apollo!$B$2:$B$2344,0),MATCH(Y$1,[1]Apollo!$C$1:$R$1,0)),"")</f>
        <v/>
      </c>
      <c r="Z318" s="1" t="str">
        <f>IFERROR(INDEX([1]Apollo!$C$2:$R$2344,MATCH($C318,[1]Apollo!$B$2:$B$2344,0),MATCH(Z$1,[1]Apollo!$C$1:$R$1,0)),"")</f>
        <v/>
      </c>
      <c r="AA318" s="1" t="str">
        <f>IFERROR(INDEX([1]Apollo!$C$2:$R$2344,MATCH($C318,[1]Apollo!$B$2:$B$2344,0),MATCH(AA$1,[1]Apollo!$C$1:$R$1,0)),"")</f>
        <v/>
      </c>
      <c r="AB318" s="1" t="str">
        <f>IFERROR(INDEX([1]Apollo!$C$2:$R$2344,MATCH($C318,[1]Apollo!$B$2:$B$2344,0),MATCH(AB$1,[1]Apollo!$C$1:$R$1,0)),"")</f>
        <v/>
      </c>
      <c r="AC318" t="s">
        <v>4289</v>
      </c>
      <c r="AD318" s="1" t="str">
        <f>IFERROR(INDEX([1]Apollo!$C$2:$R$2344,MATCH($C318,[1]Apollo!$B$2:$B$2344,0),MATCH(AD$1,[1]Apollo!$C$1:$R$1,0)),"")</f>
        <v/>
      </c>
      <c r="AE318" s="14" t="s">
        <v>4290</v>
      </c>
      <c r="AF318" s="1" t="s">
        <v>4291</v>
      </c>
      <c r="AG318" s="1" t="s">
        <v>169</v>
      </c>
      <c r="AH318" s="1"/>
      <c r="AI318" s="1"/>
      <c r="AJ318" s="14" t="s">
        <v>4292</v>
      </c>
      <c r="AK318" s="1" t="s">
        <v>149</v>
      </c>
      <c r="AL318" s="1" t="s">
        <v>203</v>
      </c>
      <c r="AM318" s="1" t="s">
        <v>151</v>
      </c>
      <c r="AN318" s="1" t="s">
        <v>106</v>
      </c>
      <c r="AO318" s="1" t="s">
        <v>152</v>
      </c>
      <c r="AP318" s="1" t="s">
        <v>153</v>
      </c>
      <c r="AQ318" s="1" t="e">
        <f>AE318=#REF!</f>
        <v>#REF!</v>
      </c>
      <c r="AR318" t="s">
        <v>4293</v>
      </c>
      <c r="AS318" s="1" t="str">
        <f>IFERROR(INDEX([1]Apollo!$C$2:$R$2344,MATCH($C318,[1]Apollo!$B$2:$B$2344,0),MATCH(AS$1,[1]Apollo!$C$1:$R$1,0)),"")</f>
        <v/>
      </c>
      <c r="AT318" s="1"/>
      <c r="AU318" s="1"/>
      <c r="AV318" t="s">
        <v>174</v>
      </c>
      <c r="AW318" s="1">
        <v>1200</v>
      </c>
      <c r="AX318" s="1"/>
      <c r="AY318" t="s">
        <v>114</v>
      </c>
      <c r="AZ318" t="s">
        <v>114</v>
      </c>
      <c r="BA318" s="23">
        <f>INDEX('[1]Glassdoor Scores'!C:C,MATCH($A318,'[1]Glassdoor Scores'!$A:$A,0))</f>
        <v>4.5</v>
      </c>
      <c r="BB318" t="str">
        <f>INDEX('[1]Glassdoor Scores'!B:B,MATCH($A318,'[1]Glassdoor Scores'!$A:$A,0))</f>
        <v>Own Company</v>
      </c>
      <c r="BC318">
        <f>INDEX('[1]Glassdoor Scores'!D:D,MATCH($A318,'[1]Glassdoor Scores'!$A:$A,0))</f>
        <v>400</v>
      </c>
      <c r="BD318">
        <f>INDEX('[1]Glassdoor Scores'!E:E,MATCH($A318,'[1]Glassdoor Scores'!$A:$A,0))</f>
        <v>4.3</v>
      </c>
      <c r="BE318">
        <f>INDEX('[1]Glassdoor Scores'!F:F,MATCH($A318,'[1]Glassdoor Scores'!$A:$A,0))</f>
        <v>4.4000000000000004</v>
      </c>
      <c r="BF318" s="17">
        <f>INDEX('[1]Glassdoor Scores'!G:G,MATCH($A318,'[1]Glassdoor Scores'!$A:$A,0))</f>
        <v>4.7</v>
      </c>
      <c r="BG318" s="17">
        <f>INDEX('[1]Glassdoor Scores'!H:H,MATCH($A318,'[1]Glassdoor Scores'!$A:$A,0))</f>
        <v>0.96</v>
      </c>
      <c r="BH318" t="e">
        <f>BA318&lt;#REF!</f>
        <v>#REF!</v>
      </c>
      <c r="BI318" t="e">
        <f>BB318&gt;#REF!</f>
        <v>#REF!</v>
      </c>
      <c r="BJ318" t="e">
        <f>BC318&gt;#REF!</f>
        <v>#REF!</v>
      </c>
      <c r="BK318" t="e">
        <f>BD318&gt;#REF!</f>
        <v>#REF!</v>
      </c>
      <c r="BL318" t="e">
        <f>BE318&gt;#REF!</f>
        <v>#REF!</v>
      </c>
      <c r="BM318" t="e">
        <f>BF318&gt;#REF!</f>
        <v>#REF!</v>
      </c>
      <c r="BN318" t="s">
        <v>175</v>
      </c>
      <c r="BO318" s="1" t="s">
        <v>4294</v>
      </c>
      <c r="BP318">
        <v>3</v>
      </c>
      <c r="BQ318">
        <v>3</v>
      </c>
      <c r="BR318" s="1" t="s">
        <v>4295</v>
      </c>
      <c r="BS318" t="s">
        <v>4296</v>
      </c>
      <c r="BT318" s="1" t="s">
        <v>4297</v>
      </c>
      <c r="BU318" s="1">
        <v>142</v>
      </c>
      <c r="BV318" s="31">
        <v>0.08</v>
      </c>
      <c r="BW318" s="31">
        <v>0.35</v>
      </c>
      <c r="BX318" s="31">
        <v>0.52</v>
      </c>
      <c r="BY318" s="31">
        <v>0.05</v>
      </c>
      <c r="BZ318" s="1" t="s">
        <v>4298</v>
      </c>
      <c r="CA318" s="1" t="s">
        <v>4299</v>
      </c>
      <c r="CB318" s="1"/>
      <c r="CC318" s="1"/>
      <c r="CD318" s="1"/>
      <c r="CE318" s="1"/>
      <c r="CF318" s="1"/>
      <c r="CG318" s="1"/>
      <c r="CH318" s="1"/>
      <c r="CI318" s="1"/>
      <c r="CJ318" s="1"/>
      <c r="CK318" s="1"/>
      <c r="CL318" s="1"/>
      <c r="CM318" s="1"/>
      <c r="CN318" s="1"/>
      <c r="CO318" s="1"/>
      <c r="CP318" s="1"/>
      <c r="CQ318" s="17" t="e">
        <f>SUMIFS([1]Rubric!Y:Y,[1]Rubric!V:V,BN318,[1]Rubric!W:W,P318)</f>
        <v>#VALUE!</v>
      </c>
      <c r="CR318" s="17" t="e">
        <f>INDEX([1]Rubric!D:D,MATCH(BP318,[1]Rubric!#REF!,0))</f>
        <v>#REF!</v>
      </c>
      <c r="CS318" s="17" t="e">
        <f>INDEX([1]Rubric!E:E,MATCH(Q318,[1]Rubric!#REF!,0))</f>
        <v>#REF!</v>
      </c>
      <c r="CT318" s="18" t="e">
        <f>SUM(CQ318:CS318)*[1]Rubric!$A$3</f>
        <v>#VALUE!</v>
      </c>
    </row>
    <row r="319" spans="1:98" ht="409.5" x14ac:dyDescent="0.25">
      <c r="A319">
        <v>318</v>
      </c>
      <c r="B319" t="s">
        <v>4300</v>
      </c>
      <c r="C319" t="str">
        <f t="shared" si="23"/>
        <v>318 - Fidelity</v>
      </c>
      <c r="D319">
        <v>0</v>
      </c>
      <c r="E319" t="s">
        <v>4301</v>
      </c>
      <c r="F319" s="1" t="s">
        <v>4302</v>
      </c>
      <c r="G319" s="1" t="str">
        <f>IFERROR(INDEX([1]Apollo!$C$2:$R$2344,MATCH($C319,[1]Apollo!$B$2:$B$2344,0),MATCH(G$1,[1]Apollo!$C$1:$R$1,0)),"")</f>
        <v/>
      </c>
      <c r="H319" s="1" t="s">
        <v>4272</v>
      </c>
      <c r="I319" s="1" t="str">
        <f>IFERROR(INDEX([1]Apollo!$C$2:$R$2344,MATCH($C319,[1]Apollo!$B$2:$B$2344,0),MATCH(I$1,[1]Apollo!$C$1:$R$1,0)),"")</f>
        <v/>
      </c>
      <c r="J319" t="s">
        <v>1076</v>
      </c>
      <c r="K319" s="1" t="str">
        <f>IFERROR(INDEX([1]Apollo!$C$2:$R$2344,MATCH($C319,[1]Apollo!$B$2:$B$2344,0),MATCH(K$1,[1]Apollo!$C$1:$R$1,0)),"")</f>
        <v/>
      </c>
      <c r="L319" s="1" t="str">
        <f>IFERROR(INDEX([1]Apollo!$C$2:$R$2344,MATCH($C319,[1]Apollo!$B$2:$B$2344,0),MATCH(L$1,[1]Apollo!$C$1:$R$1,0)),"")</f>
        <v/>
      </c>
      <c r="M319" s="1" t="s">
        <v>4303</v>
      </c>
      <c r="N319" s="1" t="s">
        <v>4304</v>
      </c>
      <c r="O319" s="1" t="str">
        <f>IFERROR(INDEX([1]Apollo!$C$2:$R$2344,MATCH($C319,[1]Apollo!$B$2:$B$2344,0),MATCH(O$1,[1]Apollo!$C$1:$R$1,0)),"")</f>
        <v/>
      </c>
      <c r="P319" s="1">
        <v>3</v>
      </c>
      <c r="Q319" s="1">
        <v>1</v>
      </c>
      <c r="R319" s="12">
        <v>6754</v>
      </c>
      <c r="S319" s="12">
        <v>5724</v>
      </c>
      <c r="T319" s="13">
        <v>16803</v>
      </c>
      <c r="U319" t="s">
        <v>188</v>
      </c>
      <c r="V319" s="1" t="str">
        <f>IFERROR(INDEX([1]Apollo!$C$2:$R$2344,MATCH($C319,[1]Apollo!$B$2:$B$2344,0),MATCH(V$1,[1]Apollo!$C$1:$R$1,0)),"")</f>
        <v/>
      </c>
      <c r="W319" t="s">
        <v>127</v>
      </c>
      <c r="X319" s="1" t="str">
        <f>IFERROR(INDEX([1]Apollo!$C$2:$R$2344,MATCH($C319,[1]Apollo!$B$2:$B$2344,0),MATCH(X$1,[1]Apollo!$C$1:$R$1,0)),"")</f>
        <v/>
      </c>
      <c r="Y319" s="1" t="str">
        <f>IFERROR(INDEX([1]Apollo!$C$2:$R$2344,MATCH($C319,[1]Apollo!$B$2:$B$2344,0),MATCH(Y$1,[1]Apollo!$C$1:$R$1,0)),"")</f>
        <v/>
      </c>
      <c r="Z319" s="1" t="str">
        <f>IFERROR(INDEX([1]Apollo!$C$2:$R$2344,MATCH($C319,[1]Apollo!$B$2:$B$2344,0),MATCH(Z$1,[1]Apollo!$C$1:$R$1,0)),"")</f>
        <v/>
      </c>
      <c r="AA319" s="1" t="str">
        <f>IFERROR(INDEX([1]Apollo!$C$2:$R$2344,MATCH($C319,[1]Apollo!$B$2:$B$2344,0),MATCH(AA$1,[1]Apollo!$C$1:$R$1,0)),"")</f>
        <v/>
      </c>
      <c r="AB319" s="1" t="str">
        <f>IFERROR(INDEX([1]Apollo!$C$2:$R$2344,MATCH($C319,[1]Apollo!$B$2:$B$2344,0),MATCH(AB$1,[1]Apollo!$C$1:$R$1,0)),"")</f>
        <v/>
      </c>
      <c r="AC319" t="s">
        <v>4305</v>
      </c>
      <c r="AD319" s="1" t="str">
        <f>IFERROR(INDEX([1]Apollo!$C$2:$R$2344,MATCH($C319,[1]Apollo!$B$2:$B$2344,0),MATCH(AD$1,[1]Apollo!$C$1:$R$1,0)),"")</f>
        <v/>
      </c>
      <c r="AE319" s="14" t="s">
        <v>4306</v>
      </c>
      <c r="AF319" s="1"/>
      <c r="AG319" s="1" t="s">
        <v>103</v>
      </c>
      <c r="AH319" s="1"/>
      <c r="AI319" s="1"/>
      <c r="AJ319" s="14" t="s">
        <v>4307</v>
      </c>
      <c r="AK319" s="1" t="s">
        <v>311</v>
      </c>
      <c r="AL319" s="1" t="s">
        <v>4308</v>
      </c>
      <c r="AM319" s="1" t="s">
        <v>151</v>
      </c>
      <c r="AN319" s="1" t="s">
        <v>106</v>
      </c>
      <c r="AO319" s="1" t="s">
        <v>361</v>
      </c>
      <c r="AP319" s="1" t="s">
        <v>4309</v>
      </c>
      <c r="AQ319" s="1" t="e">
        <f>AE319=#REF!</f>
        <v>#REF!</v>
      </c>
      <c r="AR319" t="s">
        <v>4310</v>
      </c>
      <c r="AS319" s="1" t="str">
        <f>IFERROR(INDEX([1]Apollo!$C$2:$R$2344,MATCH($C319,[1]Apollo!$B$2:$B$2344,0),MATCH(AS$1,[1]Apollo!$C$1:$R$1,0)),"")</f>
        <v/>
      </c>
      <c r="AT319" s="1"/>
      <c r="AU319" s="1"/>
      <c r="AV319" t="s">
        <v>137</v>
      </c>
      <c r="AW319" s="1" t="str">
        <f>IFERROR(INDEX([1]Apollo!$C$2:$R$2344,MATCH($C319,[1]Apollo!$B$2:$B$2344,0),MATCH(AW$1,[1]Apollo!$C$1:$R$1,0)),"")</f>
        <v/>
      </c>
      <c r="AX319" s="1"/>
      <c r="AY319" t="s">
        <v>114</v>
      </c>
      <c r="AZ319" t="s">
        <v>138</v>
      </c>
      <c r="BA319" s="4">
        <f>INDEX('[1]Glassdoor Scores'!C:C,MATCH($A319,'[1]Glassdoor Scores'!$A:$A,0))</f>
        <v>3.2</v>
      </c>
      <c r="BB319" t="str">
        <f>INDEX('[1]Glassdoor Scores'!B:B,MATCH($A319,'[1]Glassdoor Scores'!$A:$A,0))</f>
        <v>Spirit Airlines</v>
      </c>
      <c r="BC319">
        <f>INDEX('[1]Glassdoor Scores'!D:D,MATCH($A319,'[1]Glassdoor Scores'!$A:$A,0))</f>
        <v>4000</v>
      </c>
      <c r="BD319">
        <f>INDEX('[1]Glassdoor Scores'!E:E,MATCH($A319,'[1]Glassdoor Scores'!$A:$A,0))</f>
        <v>3.1</v>
      </c>
      <c r="BE319">
        <f>INDEX('[1]Glassdoor Scores'!F:F,MATCH($A319,'[1]Glassdoor Scores'!$A:$A,0))</f>
        <v>2.8</v>
      </c>
      <c r="BF319" s="5">
        <f>INDEX('[1]Glassdoor Scores'!G:G,MATCH($A319,'[1]Glassdoor Scores'!$A:$A,0))</f>
        <v>3</v>
      </c>
      <c r="BG319" s="5">
        <f>INDEX('[1]Glassdoor Scores'!H:H,MATCH($A319,'[1]Glassdoor Scores'!$A:$A,0))</f>
        <v>0.52</v>
      </c>
      <c r="BH319" t="e">
        <f>BA319&lt;#REF!</f>
        <v>#REF!</v>
      </c>
      <c r="BI319" t="e">
        <f>BB319&gt;#REF!</f>
        <v>#REF!</v>
      </c>
      <c r="BJ319" t="e">
        <f>BC319&gt;#REF!</f>
        <v>#REF!</v>
      </c>
      <c r="BK319" t="e">
        <f>BD319&gt;#REF!</f>
        <v>#REF!</v>
      </c>
      <c r="BL319" t="e">
        <f>BE319&gt;#REF!</f>
        <v>#REF!</v>
      </c>
      <c r="BM319" t="e">
        <f>BF319&gt;#REF!</f>
        <v>#REF!</v>
      </c>
      <c r="BN319" t="s">
        <v>175</v>
      </c>
      <c r="BO319" s="1" t="s">
        <v>4311</v>
      </c>
      <c r="BP319">
        <v>3</v>
      </c>
      <c r="BQ319">
        <v>3</v>
      </c>
      <c r="BR319" s="1" t="s">
        <v>4312</v>
      </c>
      <c r="BS319" t="s">
        <v>4313</v>
      </c>
      <c r="BT319" s="1" t="s">
        <v>4314</v>
      </c>
      <c r="BU319" s="1">
        <v>1500</v>
      </c>
      <c r="BV319" s="6">
        <v>0.1</v>
      </c>
      <c r="BW319" s="6">
        <v>0.8</v>
      </c>
      <c r="BX319" s="6">
        <v>0.08</v>
      </c>
      <c r="BY319" s="6">
        <v>0.02</v>
      </c>
      <c r="BZ319" s="1" t="s">
        <v>4315</v>
      </c>
      <c r="CA319" s="1" t="s">
        <v>4316</v>
      </c>
      <c r="CB319" s="1"/>
      <c r="CC319" s="1"/>
      <c r="CD319" s="1"/>
      <c r="CE319" s="1"/>
      <c r="CF319" s="1"/>
      <c r="CG319" s="1"/>
      <c r="CH319" s="1"/>
      <c r="CI319" s="1"/>
      <c r="CJ319" s="1"/>
      <c r="CK319" s="1"/>
      <c r="CL319" s="1"/>
      <c r="CM319" s="1"/>
      <c r="CN319" s="1"/>
      <c r="CO319" s="1"/>
      <c r="CP319" s="1"/>
      <c r="CQ319" s="17" t="e">
        <f>SUMIFS([1]Rubric!Y:Y,[1]Rubric!V:V,BN319,[1]Rubric!W:W,P319)</f>
        <v>#VALUE!</v>
      </c>
      <c r="CR319" s="5" t="e">
        <f>INDEX([1]Rubric!D:D,MATCH(BP319,[1]Rubric!#REF!,0))</f>
        <v>#REF!</v>
      </c>
      <c r="CS319" s="5" t="e">
        <f>INDEX([1]Rubric!E:E,MATCH(Q319,[1]Rubric!#REF!,0))</f>
        <v>#REF!</v>
      </c>
      <c r="CT319" s="18" t="e">
        <f>SUM(CQ319:CS319)*[1]Rubric!$A$3</f>
        <v>#VALUE!</v>
      </c>
    </row>
    <row r="320" spans="1:98" ht="409.5" x14ac:dyDescent="0.25">
      <c r="A320">
        <v>319</v>
      </c>
      <c r="B320" t="s">
        <v>4317</v>
      </c>
      <c r="C320" t="str">
        <f t="shared" si="23"/>
        <v>319 - KellyMitchell Group</v>
      </c>
      <c r="D320">
        <v>0</v>
      </c>
      <c r="E320" t="s">
        <v>4318</v>
      </c>
      <c r="F320" s="1" t="s">
        <v>4319</v>
      </c>
      <c r="G320" s="1" t="str">
        <f>IFERROR(INDEX([1]Apollo!$C$2:$R$2344,MATCH($C320,[1]Apollo!$B$2:$B$2344,0),MATCH(G$1,[1]Apollo!$C$1:$R$1,0)),"")</f>
        <v/>
      </c>
      <c r="H320" s="1" t="s">
        <v>903</v>
      </c>
      <c r="I320" s="1" t="str">
        <f>IFERROR(INDEX([1]Apollo!$C$2:$R$2344,MATCH($C320,[1]Apollo!$B$2:$B$2344,0),MATCH(I$1,[1]Apollo!$C$1:$R$1,0)),"")</f>
        <v/>
      </c>
      <c r="J320" t="s">
        <v>4320</v>
      </c>
      <c r="K320" s="1" t="str">
        <f>IFERROR(INDEX([1]Apollo!$C$2:$R$2344,MATCH($C320,[1]Apollo!$B$2:$B$2344,0),MATCH(K$1,[1]Apollo!$C$1:$R$1,0)),"")</f>
        <v/>
      </c>
      <c r="L320" s="1" t="str">
        <f>IFERROR(INDEX([1]Apollo!$C$2:$R$2344,MATCH($C320,[1]Apollo!$B$2:$B$2344,0),MATCH(L$1,[1]Apollo!$C$1:$R$1,0)),"")</f>
        <v/>
      </c>
      <c r="M320" s="1" t="s">
        <v>4321</v>
      </c>
      <c r="N320" s="1"/>
      <c r="O320" s="1" t="str">
        <f>IFERROR(INDEX([1]Apollo!$C$2:$R$2344,MATCH($C320,[1]Apollo!$B$2:$B$2344,0),MATCH(O$1,[1]Apollo!$C$1:$R$1,0)),"")</f>
        <v/>
      </c>
      <c r="P320" s="1">
        <v>2.5</v>
      </c>
      <c r="Q320" s="1">
        <v>2</v>
      </c>
      <c r="R320" s="12">
        <v>236205</v>
      </c>
      <c r="S320" s="12">
        <v>223703</v>
      </c>
      <c r="T320" s="13">
        <v>35796</v>
      </c>
      <c r="U320" t="s">
        <v>188</v>
      </c>
      <c r="V320" s="1" t="str">
        <f>IFERROR(INDEX([1]Apollo!$C$2:$R$2344,MATCH($C320,[1]Apollo!$B$2:$B$2344,0),MATCH(V$1,[1]Apollo!$C$1:$R$1,0)),"")</f>
        <v/>
      </c>
      <c r="W320" t="s">
        <v>231</v>
      </c>
      <c r="X320" s="1" t="str">
        <f>IFERROR(INDEX([1]Apollo!$C$2:$R$2344,MATCH($C320,[1]Apollo!$B$2:$B$2344,0),MATCH(X$1,[1]Apollo!$C$1:$R$1,0)),"")</f>
        <v/>
      </c>
      <c r="Y320" s="1" t="str">
        <f>IFERROR(INDEX([1]Apollo!$C$2:$R$2344,MATCH($C320,[1]Apollo!$B$2:$B$2344,0),MATCH(Y$1,[1]Apollo!$C$1:$R$1,0)),"")</f>
        <v/>
      </c>
      <c r="Z320" s="1" t="str">
        <f>IFERROR(INDEX([1]Apollo!$C$2:$R$2344,MATCH($C320,[1]Apollo!$B$2:$B$2344,0),MATCH(Z$1,[1]Apollo!$C$1:$R$1,0)),"")</f>
        <v/>
      </c>
      <c r="AA320" s="1" t="str">
        <f>IFERROR(INDEX([1]Apollo!$C$2:$R$2344,MATCH($C320,[1]Apollo!$B$2:$B$2344,0),MATCH(AA$1,[1]Apollo!$C$1:$R$1,0)),"")</f>
        <v/>
      </c>
      <c r="AB320" s="1" t="str">
        <f>IFERROR(INDEX([1]Apollo!$C$2:$R$2344,MATCH($C320,[1]Apollo!$B$2:$B$2344,0),MATCH(AB$1,[1]Apollo!$C$1:$R$1,0)),"")</f>
        <v/>
      </c>
      <c r="AC320" t="s">
        <v>4322</v>
      </c>
      <c r="AD320" s="1" t="str">
        <f>IFERROR(INDEX([1]Apollo!$C$2:$R$2344,MATCH($C320,[1]Apollo!$B$2:$B$2344,0),MATCH(AD$1,[1]Apollo!$C$1:$R$1,0)),"")</f>
        <v/>
      </c>
      <c r="AE320" s="1" t="s">
        <v>4323</v>
      </c>
      <c r="AF320" s="1"/>
      <c r="AG320" s="1" t="s">
        <v>169</v>
      </c>
      <c r="AH320" s="1"/>
      <c r="AI320" s="1"/>
      <c r="AJ320" s="14" t="s">
        <v>4323</v>
      </c>
      <c r="AK320" s="1" t="s">
        <v>311</v>
      </c>
      <c r="AL320" s="1" t="s">
        <v>106</v>
      </c>
      <c r="AM320" s="1" t="s">
        <v>151</v>
      </c>
      <c r="AN320" s="1" t="s">
        <v>106</v>
      </c>
      <c r="AO320" s="1" t="s">
        <v>404</v>
      </c>
      <c r="AP320" s="1" t="s">
        <v>679</v>
      </c>
      <c r="AQ320" s="1" t="e">
        <f>AE320=#REF!</f>
        <v>#REF!</v>
      </c>
      <c r="AR320" t="s">
        <v>4324</v>
      </c>
      <c r="AS320" s="1" t="str">
        <f>IFERROR(INDEX([1]Apollo!$C$2:$R$2344,MATCH($C320,[1]Apollo!$B$2:$B$2344,0),MATCH(AS$1,[1]Apollo!$C$1:$R$1,0)),"")</f>
        <v/>
      </c>
      <c r="AT320" s="1"/>
      <c r="AU320" s="1"/>
      <c r="AV320" t="s">
        <v>174</v>
      </c>
      <c r="AW320" s="1">
        <v>2200</v>
      </c>
      <c r="AX320" s="1"/>
      <c r="AZ320" t="s">
        <v>113</v>
      </c>
      <c r="BA320" s="23">
        <f>INDEX('[1]Glassdoor Scores'!C:C,MATCH($A320,'[1]Glassdoor Scores'!$A:$A,0))</f>
        <v>4</v>
      </c>
      <c r="BB320" t="str">
        <f>INDEX('[1]Glassdoor Scores'!B:B,MATCH($A320,'[1]Glassdoor Scores'!$A:$A,0))</f>
        <v>Neuberger Berman</v>
      </c>
      <c r="BC320">
        <f>INDEX('[1]Glassdoor Scores'!D:D,MATCH($A320,'[1]Glassdoor Scores'!$A:$A,0))</f>
        <v>800</v>
      </c>
      <c r="BD320">
        <f>INDEX('[1]Glassdoor Scores'!E:E,MATCH($A320,'[1]Glassdoor Scores'!$A:$A,0))</f>
        <v>3.7</v>
      </c>
      <c r="BE320">
        <f>INDEX('[1]Glassdoor Scores'!F:F,MATCH($A320,'[1]Glassdoor Scores'!$A:$A,0))</f>
        <v>3.8</v>
      </c>
      <c r="BF320" s="17">
        <f>INDEX('[1]Glassdoor Scores'!G:G,MATCH($A320,'[1]Glassdoor Scores'!$A:$A,0))</f>
        <v>4.0999999999999996</v>
      </c>
      <c r="BG320" s="17">
        <f>INDEX('[1]Glassdoor Scores'!H:H,MATCH($A320,'[1]Glassdoor Scores'!$A:$A,0))</f>
        <v>0.88</v>
      </c>
      <c r="BH320" t="e">
        <f>BA320&lt;#REF!</f>
        <v>#REF!</v>
      </c>
      <c r="BI320" t="e">
        <f>BB320&gt;#REF!</f>
        <v>#REF!</v>
      </c>
      <c r="BJ320" t="e">
        <f>BC320&gt;#REF!</f>
        <v>#REF!</v>
      </c>
      <c r="BK320" t="e">
        <f>BD320&gt;#REF!</f>
        <v>#REF!</v>
      </c>
      <c r="BL320" t="e">
        <f>BE320&gt;#REF!</f>
        <v>#REF!</v>
      </c>
      <c r="BM320" t="e">
        <f>BF320&gt;#REF!</f>
        <v>#REF!</v>
      </c>
      <c r="BN320" t="s">
        <v>175</v>
      </c>
      <c r="BO320" s="1" t="s">
        <v>4325</v>
      </c>
      <c r="BP320">
        <v>3</v>
      </c>
      <c r="BQ320">
        <v>3</v>
      </c>
      <c r="BR320" s="1" t="s">
        <v>4326</v>
      </c>
      <c r="BS320" t="s">
        <v>4327</v>
      </c>
      <c r="BT320" s="1" t="s">
        <v>4328</v>
      </c>
      <c r="BU320" s="1">
        <v>260</v>
      </c>
      <c r="BV320" s="31">
        <v>0.2</v>
      </c>
      <c r="BW320" s="31">
        <v>0.4</v>
      </c>
      <c r="BX320" s="31">
        <v>0.4</v>
      </c>
      <c r="BY320" s="31">
        <v>0</v>
      </c>
      <c r="BZ320" s="1" t="s">
        <v>3207</v>
      </c>
      <c r="CA320" s="1" t="s">
        <v>4329</v>
      </c>
      <c r="CB320" s="1"/>
      <c r="CC320" s="1"/>
      <c r="CD320" s="1"/>
      <c r="CE320" s="1"/>
      <c r="CF320" s="1"/>
      <c r="CG320" s="1"/>
      <c r="CH320" s="1"/>
      <c r="CI320" s="1"/>
      <c r="CJ320" s="1"/>
      <c r="CK320" s="1"/>
      <c r="CL320" s="1"/>
      <c r="CM320" s="1"/>
      <c r="CN320" s="1"/>
      <c r="CO320" s="1"/>
      <c r="CP320" s="1"/>
      <c r="CQ320" s="17" t="e">
        <f>SUMIFS([1]Rubric!Y:Y,[1]Rubric!V:V,BN320,[1]Rubric!W:W,P320)</f>
        <v>#VALUE!</v>
      </c>
      <c r="CR320" s="17" t="e">
        <f>INDEX([1]Rubric!D:D,MATCH(BP320,[1]Rubric!#REF!,0))</f>
        <v>#REF!</v>
      </c>
      <c r="CS320" s="17" t="e">
        <f>INDEX([1]Rubric!E:E,MATCH(Q320,[1]Rubric!#REF!,0))</f>
        <v>#REF!</v>
      </c>
      <c r="CT320" s="18" t="e">
        <f>SUM(CQ320:CS320)*[1]Rubric!$A$3</f>
        <v>#VALUE!</v>
      </c>
    </row>
    <row r="321" spans="1:98" ht="409.5" x14ac:dyDescent="0.25">
      <c r="A321">
        <v>320</v>
      </c>
      <c r="B321" t="s">
        <v>4330</v>
      </c>
      <c r="C321" t="str">
        <f t="shared" si="23"/>
        <v>320 - Mountain America Credit Union</v>
      </c>
      <c r="D321">
        <v>0</v>
      </c>
      <c r="E321" t="s">
        <v>4331</v>
      </c>
      <c r="F321" s="1" t="s">
        <v>4332</v>
      </c>
      <c r="G321" s="1" t="str">
        <f>IFERROR(INDEX([1]Apollo!$C$2:$R$2344,MATCH($C321,[1]Apollo!$B$2:$B$2344,0),MATCH(G$1,[1]Apollo!$C$1:$R$1,0)),"")</f>
        <v/>
      </c>
      <c r="H321" s="1" t="s">
        <v>4272</v>
      </c>
      <c r="I321" s="1" t="str">
        <f>IFERROR(INDEX([1]Apollo!$C$2:$R$2344,MATCH($C321,[1]Apollo!$B$2:$B$2344,0),MATCH(I$1,[1]Apollo!$C$1:$R$1,0)),"")</f>
        <v/>
      </c>
      <c r="J321" t="s">
        <v>4333</v>
      </c>
      <c r="K321" s="1" t="str">
        <f>IFERROR(INDEX([1]Apollo!$C$2:$R$2344,MATCH($C321,[1]Apollo!$B$2:$B$2344,0),MATCH(K$1,[1]Apollo!$C$1:$R$1,0)),"")</f>
        <v/>
      </c>
      <c r="L321" s="1" t="str">
        <f>IFERROR(INDEX([1]Apollo!$C$2:$R$2344,MATCH($C321,[1]Apollo!$B$2:$B$2344,0),MATCH(L$1,[1]Apollo!$C$1:$R$1,0)),"")</f>
        <v/>
      </c>
      <c r="M321" s="1" t="s">
        <v>4334</v>
      </c>
      <c r="N321" s="1"/>
      <c r="O321" s="1" t="str">
        <f>IFERROR(INDEX([1]Apollo!$C$2:$R$2344,MATCH($C321,[1]Apollo!$B$2:$B$2344,0),MATCH(O$1,[1]Apollo!$C$1:$R$1,0)),"")</f>
        <v/>
      </c>
      <c r="P321" s="1">
        <v>3</v>
      </c>
      <c r="Q321" s="1">
        <v>1</v>
      </c>
      <c r="R321" s="12">
        <v>229997</v>
      </c>
      <c r="S321" s="12">
        <v>217827</v>
      </c>
      <c r="T321" s="13">
        <v>13150</v>
      </c>
      <c r="U321" t="s">
        <v>188</v>
      </c>
      <c r="V321" s="1" t="str">
        <f>IFERROR(INDEX([1]Apollo!$C$2:$R$2344,MATCH($C321,[1]Apollo!$B$2:$B$2344,0),MATCH(V$1,[1]Apollo!$C$1:$R$1,0)),"")</f>
        <v/>
      </c>
      <c r="W321" t="s">
        <v>100</v>
      </c>
      <c r="X321" s="1" t="str">
        <f>IFERROR(INDEX([1]Apollo!$C$2:$R$2344,MATCH($C321,[1]Apollo!$B$2:$B$2344,0),MATCH(X$1,[1]Apollo!$C$1:$R$1,0)),"")</f>
        <v/>
      </c>
      <c r="Y321" s="1" t="str">
        <f>IFERROR(INDEX([1]Apollo!$C$2:$R$2344,MATCH($C321,[1]Apollo!$B$2:$B$2344,0),MATCH(Y$1,[1]Apollo!$C$1:$R$1,0)),"")</f>
        <v/>
      </c>
      <c r="Z321" s="1" t="str">
        <f>IFERROR(INDEX([1]Apollo!$C$2:$R$2344,MATCH($C321,[1]Apollo!$B$2:$B$2344,0),MATCH(Z$1,[1]Apollo!$C$1:$R$1,0)),"")</f>
        <v/>
      </c>
      <c r="AA321" s="1" t="str">
        <f>IFERROR(INDEX([1]Apollo!$C$2:$R$2344,MATCH($C321,[1]Apollo!$B$2:$B$2344,0),MATCH(AA$1,[1]Apollo!$C$1:$R$1,0)),"")</f>
        <v/>
      </c>
      <c r="AB321" s="1" t="str">
        <f>IFERROR(INDEX([1]Apollo!$C$2:$R$2344,MATCH($C321,[1]Apollo!$B$2:$B$2344,0),MATCH(AB$1,[1]Apollo!$C$1:$R$1,0)),"")</f>
        <v/>
      </c>
      <c r="AC321" t="s">
        <v>4335</v>
      </c>
      <c r="AD321" s="1" t="str">
        <f>IFERROR(INDEX([1]Apollo!$C$2:$R$2344,MATCH($C321,[1]Apollo!$B$2:$B$2344,0),MATCH(AD$1,[1]Apollo!$C$1:$R$1,0)),"")</f>
        <v/>
      </c>
      <c r="AE321" s="14" t="s">
        <v>4336</v>
      </c>
      <c r="AF321" s="1" t="s">
        <v>4291</v>
      </c>
      <c r="AG321" s="1" t="s">
        <v>169</v>
      </c>
      <c r="AH321" s="1"/>
      <c r="AI321" s="1"/>
      <c r="AJ321" s="14" t="s">
        <v>4336</v>
      </c>
      <c r="AK321" s="1" t="s">
        <v>149</v>
      </c>
      <c r="AL321" s="1" t="s">
        <v>2121</v>
      </c>
      <c r="AM321" s="1" t="s">
        <v>151</v>
      </c>
      <c r="AN321" s="1" t="s">
        <v>106</v>
      </c>
      <c r="AO321" s="1" t="s">
        <v>279</v>
      </c>
      <c r="AP321" s="1" t="s">
        <v>219</v>
      </c>
      <c r="AQ321" s="1" t="e">
        <f>AE321=#REF!</f>
        <v>#REF!</v>
      </c>
      <c r="AR321" t="s">
        <v>4337</v>
      </c>
      <c r="AS321" s="1" t="str">
        <f>IFERROR(INDEX([1]Apollo!$C$2:$R$2344,MATCH($C321,[1]Apollo!$B$2:$B$2344,0),MATCH(AS$1,[1]Apollo!$C$1:$R$1,0)),"")</f>
        <v/>
      </c>
      <c r="AT321" s="1"/>
      <c r="AU321" s="1"/>
      <c r="AV321" t="s">
        <v>174</v>
      </c>
      <c r="AW321" s="1" t="str">
        <f>IFERROR(INDEX([1]Apollo!$C$2:$R$2344,MATCH($C321,[1]Apollo!$B$2:$B$2344,0),MATCH(AW$1,[1]Apollo!$C$1:$R$1,0)),"")</f>
        <v/>
      </c>
      <c r="AX321" s="1"/>
      <c r="AY321" t="s">
        <v>114</v>
      </c>
      <c r="AZ321" t="s">
        <v>138</v>
      </c>
      <c r="BA321" s="4">
        <f>INDEX('[1]Glassdoor Scores'!C:C,MATCH($A321,'[1]Glassdoor Scores'!$A:$A,0))</f>
        <v>3.9</v>
      </c>
      <c r="BB321" t="str">
        <f>INDEX('[1]Glassdoor Scores'!B:B,MATCH($A321,'[1]Glassdoor Scores'!$A:$A,0))</f>
        <v>Weave</v>
      </c>
      <c r="BC321">
        <f>INDEX('[1]Glassdoor Scores'!D:D,MATCH($A321,'[1]Glassdoor Scores'!$A:$A,0))</f>
        <v>700</v>
      </c>
      <c r="BD321">
        <f>INDEX('[1]Glassdoor Scores'!E:E,MATCH($A321,'[1]Glassdoor Scores'!$A:$A,0))</f>
        <v>3.7</v>
      </c>
      <c r="BE321">
        <f>INDEX('[1]Glassdoor Scores'!F:F,MATCH($A321,'[1]Glassdoor Scores'!$A:$A,0))</f>
        <v>3.6</v>
      </c>
      <c r="BF321" s="5">
        <f>INDEX('[1]Glassdoor Scores'!G:G,MATCH($A321,'[1]Glassdoor Scores'!$A:$A,0))</f>
        <v>4.0999999999999996</v>
      </c>
      <c r="BG321" s="5">
        <f>INDEX('[1]Glassdoor Scores'!H:H,MATCH($A321,'[1]Glassdoor Scores'!$A:$A,0))</f>
        <v>0.82</v>
      </c>
      <c r="BH321" t="e">
        <f>BA321&lt;#REF!</f>
        <v>#REF!</v>
      </c>
      <c r="BI321" t="e">
        <f>BB321&gt;#REF!</f>
        <v>#REF!</v>
      </c>
      <c r="BJ321" t="e">
        <f>BC321&gt;#REF!</f>
        <v>#REF!</v>
      </c>
      <c r="BK321" t="e">
        <f>BD321&gt;#REF!</f>
        <v>#REF!</v>
      </c>
      <c r="BL321" t="e">
        <f>BE321&gt;#REF!</f>
        <v>#REF!</v>
      </c>
      <c r="BM321" t="e">
        <f>BF321&gt;#REF!</f>
        <v>#REF!</v>
      </c>
      <c r="BN321" t="s">
        <v>175</v>
      </c>
      <c r="BO321" s="1" t="s">
        <v>4338</v>
      </c>
      <c r="BP321">
        <v>2</v>
      </c>
      <c r="BQ321">
        <v>4</v>
      </c>
      <c r="BR321" s="1" t="s">
        <v>4339</v>
      </c>
      <c r="BS321" t="s">
        <v>4340</v>
      </c>
      <c r="BT321" s="1" t="s">
        <v>4341</v>
      </c>
      <c r="BU321" s="1">
        <v>84</v>
      </c>
      <c r="BV321" s="6">
        <v>0.15</v>
      </c>
      <c r="BW321" s="6">
        <v>0.55000000000000004</v>
      </c>
      <c r="BX321" s="6">
        <v>0.3</v>
      </c>
      <c r="BY321" s="6">
        <v>0</v>
      </c>
      <c r="BZ321" s="1" t="s">
        <v>4342</v>
      </c>
      <c r="CA321" s="1" t="s">
        <v>4343</v>
      </c>
      <c r="CB321" s="1"/>
      <c r="CC321" s="1"/>
      <c r="CD321" s="1"/>
      <c r="CE321" s="1"/>
      <c r="CF321" s="1"/>
      <c r="CG321" s="1"/>
      <c r="CH321" s="1"/>
      <c r="CI321" s="1"/>
      <c r="CJ321" s="1"/>
      <c r="CK321" s="1"/>
      <c r="CL321" s="1"/>
      <c r="CM321" s="1"/>
      <c r="CN321" s="1"/>
      <c r="CO321" s="1"/>
      <c r="CP321" s="1"/>
      <c r="CQ321" s="17" t="e">
        <f>SUMIFS([1]Rubric!Y:Y,[1]Rubric!V:V,BN321,[1]Rubric!W:W,P321)</f>
        <v>#VALUE!</v>
      </c>
      <c r="CR321" s="5" t="e">
        <f>INDEX([1]Rubric!D:D,MATCH(BP321,[1]Rubric!#REF!,0))</f>
        <v>#REF!</v>
      </c>
      <c r="CS321" s="5" t="e">
        <f>INDEX([1]Rubric!E:E,MATCH(Q321,[1]Rubric!#REF!,0))</f>
        <v>#REF!</v>
      </c>
      <c r="CT321" s="18" t="e">
        <f>SUM(CQ321:CS321)*[1]Rubric!$A$3</f>
        <v>#VALUE!</v>
      </c>
    </row>
    <row r="322" spans="1:98" ht="409.5" x14ac:dyDescent="0.25">
      <c r="A322">
        <v>321</v>
      </c>
      <c r="B322" t="s">
        <v>4344</v>
      </c>
      <c r="C322" t="str">
        <f t="shared" ref="C322:C368" si="24">A322&amp;" - "&amp;B322</f>
        <v>321 - MuleSoft</v>
      </c>
      <c r="D322">
        <v>0</v>
      </c>
      <c r="E322" t="s">
        <v>4345</v>
      </c>
      <c r="F322" s="1" t="s">
        <v>4346</v>
      </c>
      <c r="G322" s="1" t="str">
        <f>IFERROR(INDEX([1]Apollo!$C$2:$R$2344,MATCH($C322,[1]Apollo!$B$2:$B$2344,0),MATCH(G$1,[1]Apollo!$C$1:$R$1,0)),"")</f>
        <v/>
      </c>
      <c r="H322" s="1"/>
      <c r="I322" s="1" t="str">
        <f>IFERROR(INDEX([1]Apollo!$C$2:$R$2344,MATCH($C322,[1]Apollo!$B$2:$B$2344,0),MATCH(I$1,[1]Apollo!$C$1:$R$1,0)),"")</f>
        <v/>
      </c>
      <c r="J322" t="s">
        <v>213</v>
      </c>
      <c r="K322" s="1" t="str">
        <f>IFERROR(INDEX([1]Apollo!$C$2:$R$2344,MATCH($C322,[1]Apollo!$B$2:$B$2344,0),MATCH(K$1,[1]Apollo!$C$1:$R$1,0)),"")</f>
        <v/>
      </c>
      <c r="L322" s="1" t="str">
        <f>IFERROR(INDEX([1]Apollo!$C$2:$R$2344,MATCH($C322,[1]Apollo!$B$2:$B$2344,0),MATCH(L$1,[1]Apollo!$C$1:$R$1,0)),"")</f>
        <v/>
      </c>
      <c r="M322" s="1" t="s">
        <v>4347</v>
      </c>
      <c r="N322" s="1" t="s">
        <v>4348</v>
      </c>
      <c r="O322" s="1" t="str">
        <f>IFERROR(INDEX([1]Apollo!$C$2:$R$2344,MATCH($C322,[1]Apollo!$B$2:$B$2344,0),MATCH(O$1,[1]Apollo!$C$1:$R$1,0)),"")</f>
        <v/>
      </c>
      <c r="P322" s="1">
        <v>2.5</v>
      </c>
      <c r="Q322" s="1">
        <v>2</v>
      </c>
      <c r="R322" s="12">
        <v>163574</v>
      </c>
      <c r="S322" s="12">
        <v>154005</v>
      </c>
      <c r="T322" s="13">
        <v>38899</v>
      </c>
      <c r="U322" t="s">
        <v>99</v>
      </c>
      <c r="V322" s="1" t="str">
        <f>IFERROR(INDEX([1]Apollo!$C$2:$R$2344,MATCH($C322,[1]Apollo!$B$2:$B$2344,0),MATCH(V$1,[1]Apollo!$C$1:$R$1,0)),"")</f>
        <v/>
      </c>
      <c r="W322" t="s">
        <v>100</v>
      </c>
      <c r="X322" s="1" t="str">
        <f>IFERROR(INDEX([1]Apollo!$C$2:$R$2344,MATCH($C322,[1]Apollo!$B$2:$B$2344,0),MATCH(X$1,[1]Apollo!$C$1:$R$1,0)),"")</f>
        <v/>
      </c>
      <c r="Y322" s="1" t="str">
        <f>IFERROR(INDEX([1]Apollo!$C$2:$R$2344,MATCH($C322,[1]Apollo!$B$2:$B$2344,0),MATCH(Y$1,[1]Apollo!$C$1:$R$1,0)),"")</f>
        <v/>
      </c>
      <c r="Z322" s="1" t="str">
        <f>IFERROR(INDEX([1]Apollo!$C$2:$R$2344,MATCH($C322,[1]Apollo!$B$2:$B$2344,0),MATCH(Z$1,[1]Apollo!$C$1:$R$1,0)),"")</f>
        <v/>
      </c>
      <c r="AA322" s="1" t="str">
        <f>IFERROR(INDEX([1]Apollo!$C$2:$R$2344,MATCH($C322,[1]Apollo!$B$2:$B$2344,0),MATCH(AA$1,[1]Apollo!$C$1:$R$1,0)),"")</f>
        <v/>
      </c>
      <c r="AB322" s="1" t="str">
        <f>IFERROR(INDEX([1]Apollo!$C$2:$R$2344,MATCH($C322,[1]Apollo!$B$2:$B$2344,0),MATCH(AB$1,[1]Apollo!$C$1:$R$1,0)),"")</f>
        <v/>
      </c>
      <c r="AC322" t="s">
        <v>4349</v>
      </c>
      <c r="AD322" s="1" t="str">
        <f>IFERROR(INDEX([1]Apollo!$C$2:$R$2344,MATCH($C322,[1]Apollo!$B$2:$B$2344,0),MATCH(AD$1,[1]Apollo!$C$1:$R$1,0)),"")</f>
        <v/>
      </c>
      <c r="AE322" s="14" t="s">
        <v>4350</v>
      </c>
      <c r="AF322" s="1"/>
      <c r="AG322" s="1" t="s">
        <v>169</v>
      </c>
      <c r="AH322" s="1"/>
      <c r="AI322" s="1"/>
      <c r="AJ322" s="14" t="s">
        <v>4351</v>
      </c>
      <c r="AK322" s="1" t="s">
        <v>149</v>
      </c>
      <c r="AL322" s="1" t="s">
        <v>150</v>
      </c>
      <c r="AM322" s="1" t="s">
        <v>151</v>
      </c>
      <c r="AN322" s="1" t="s">
        <v>106</v>
      </c>
      <c r="AO322" s="1" t="s">
        <v>152</v>
      </c>
      <c r="AP322" s="1" t="s">
        <v>153</v>
      </c>
      <c r="AQ322" s="1" t="e">
        <f>AE322=#REF!</f>
        <v>#REF!</v>
      </c>
      <c r="AR322" t="s">
        <v>4352</v>
      </c>
      <c r="AS322" s="1" t="str">
        <f>IFERROR(INDEX([1]Apollo!$C$2:$R$2344,MATCH($C322,[1]Apollo!$B$2:$B$2344,0),MATCH(AS$1,[1]Apollo!$C$1:$R$1,0)),"")</f>
        <v/>
      </c>
      <c r="AT322" s="1"/>
      <c r="AU322" s="1"/>
      <c r="AV322" t="s">
        <v>174</v>
      </c>
      <c r="AW322" s="1">
        <v>3100</v>
      </c>
      <c r="AX322" s="1"/>
      <c r="AY322" t="s">
        <v>114</v>
      </c>
      <c r="AZ322" t="s">
        <v>114</v>
      </c>
      <c r="BA322" s="4">
        <f>INDEX('[1]Glassdoor Scores'!C:C,MATCH($A322,'[1]Glassdoor Scores'!$A:$A,0))</f>
        <v>4.4000000000000004</v>
      </c>
      <c r="BB322" t="str">
        <f>INDEX('[1]Glassdoor Scores'!B:B,MATCH($A322,'[1]Glassdoor Scores'!$A:$A,0))</f>
        <v>Appfire Technologies</v>
      </c>
      <c r="BC322">
        <f>INDEX('[1]Glassdoor Scores'!D:D,MATCH($A322,'[1]Glassdoor Scores'!$A:$A,0))</f>
        <v>200</v>
      </c>
      <c r="BD322">
        <f>INDEX('[1]Glassdoor Scores'!E:E,MATCH($A322,'[1]Glassdoor Scores'!$A:$A,0))</f>
        <v>4.3</v>
      </c>
      <c r="BE322">
        <f>INDEX('[1]Glassdoor Scores'!F:F,MATCH($A322,'[1]Glassdoor Scores'!$A:$A,0))</f>
        <v>4.2</v>
      </c>
      <c r="BF322" s="5">
        <f>INDEX('[1]Glassdoor Scores'!G:G,MATCH($A322,'[1]Glassdoor Scores'!$A:$A,0))</f>
        <v>4.5999999999999996</v>
      </c>
      <c r="BG322" s="5">
        <f>INDEX('[1]Glassdoor Scores'!H:H,MATCH($A322,'[1]Glassdoor Scores'!$A:$A,0))</f>
        <v>0.95</v>
      </c>
      <c r="BH322" t="e">
        <f>BA322&lt;#REF!</f>
        <v>#REF!</v>
      </c>
      <c r="BI322" t="e">
        <f>BB322&gt;#REF!</f>
        <v>#REF!</v>
      </c>
      <c r="BJ322" t="e">
        <f>BC322&gt;#REF!</f>
        <v>#REF!</v>
      </c>
      <c r="BK322" t="e">
        <f>BD322&gt;#REF!</f>
        <v>#REF!</v>
      </c>
      <c r="BL322" t="e">
        <f>BE322&gt;#REF!</f>
        <v>#REF!</v>
      </c>
      <c r="BM322" t="e">
        <f>BF322&gt;#REF!</f>
        <v>#REF!</v>
      </c>
      <c r="BN322" t="s">
        <v>175</v>
      </c>
      <c r="BO322" s="1" t="s">
        <v>4353</v>
      </c>
      <c r="BP322">
        <v>3</v>
      </c>
      <c r="BQ322">
        <v>3</v>
      </c>
      <c r="BR322" s="1" t="s">
        <v>4354</v>
      </c>
      <c r="BS322" t="s">
        <v>4355</v>
      </c>
      <c r="BT322" s="1" t="s">
        <v>4356</v>
      </c>
      <c r="BU322" s="1">
        <v>245</v>
      </c>
      <c r="BV322" s="6">
        <v>0.25</v>
      </c>
      <c r="BW322" s="6">
        <v>0.7</v>
      </c>
      <c r="BX322" s="6">
        <v>0.05</v>
      </c>
      <c r="BY322" s="6">
        <v>0</v>
      </c>
      <c r="BZ322" s="1" t="s">
        <v>3076</v>
      </c>
      <c r="CA322" s="1" t="s">
        <v>4357</v>
      </c>
      <c r="CB322" s="1"/>
      <c r="CC322" s="1"/>
      <c r="CD322" s="1"/>
      <c r="CE322" s="1"/>
      <c r="CF322" s="1"/>
      <c r="CG322" s="1"/>
      <c r="CH322" s="1"/>
      <c r="CI322" s="1"/>
      <c r="CJ322" s="1"/>
      <c r="CK322" s="1"/>
      <c r="CL322" s="1"/>
      <c r="CM322" s="1"/>
      <c r="CN322" s="1"/>
      <c r="CO322" s="1"/>
      <c r="CP322" s="1"/>
      <c r="CQ322" s="17" t="e">
        <f>SUMIFS([1]Rubric!Y:Y,[1]Rubric!V:V,BN322,[1]Rubric!W:W,P322)</f>
        <v>#VALUE!</v>
      </c>
      <c r="CR322" s="5" t="e">
        <f>INDEX([1]Rubric!D:D,MATCH(BP322,[1]Rubric!#REF!,0))</f>
        <v>#REF!</v>
      </c>
      <c r="CS322" s="5" t="e">
        <f>INDEX([1]Rubric!E:E,MATCH(Q322,[1]Rubric!#REF!,0))</f>
        <v>#REF!</v>
      </c>
      <c r="CT322" s="18" t="e">
        <f>SUM(CQ322:CS322)*[1]Rubric!$A$3</f>
        <v>#VALUE!</v>
      </c>
    </row>
    <row r="323" spans="1:98" ht="409.5" x14ac:dyDescent="0.25">
      <c r="A323">
        <v>322</v>
      </c>
      <c r="B323" s="21" t="s">
        <v>105</v>
      </c>
      <c r="C323" t="str">
        <f t="shared" si="24"/>
        <v>322 - Phenom</v>
      </c>
      <c r="D323">
        <v>0</v>
      </c>
      <c r="E323" t="s">
        <v>4358</v>
      </c>
      <c r="F323" s="1" t="s">
        <v>4359</v>
      </c>
      <c r="G323" s="1" t="str">
        <f>IFERROR(INDEX([1]Apollo!$C$2:$R$2344,MATCH($C323,[1]Apollo!$B$2:$B$2344,0),MATCH(G$1,[1]Apollo!$C$1:$R$1,0)),"")</f>
        <v/>
      </c>
      <c r="H323" s="1" t="s">
        <v>4360</v>
      </c>
      <c r="I323" s="1" t="str">
        <f>IFERROR(INDEX([1]Apollo!$C$2:$R$2344,MATCH($C323,[1]Apollo!$B$2:$B$2344,0),MATCH(I$1,[1]Apollo!$C$1:$R$1,0)),"")</f>
        <v/>
      </c>
      <c r="J323" t="s">
        <v>4361</v>
      </c>
      <c r="K323" s="1" t="str">
        <f>IFERROR(INDEX([1]Apollo!$C$2:$R$2344,MATCH($C323,[1]Apollo!$B$2:$B$2344,0),MATCH(K$1,[1]Apollo!$C$1:$R$1,0)),"")</f>
        <v/>
      </c>
      <c r="L323" s="1" t="str">
        <f>IFERROR(INDEX([1]Apollo!$C$2:$R$2344,MATCH($C323,[1]Apollo!$B$2:$B$2344,0),MATCH(L$1,[1]Apollo!$C$1:$R$1,0)),"")</f>
        <v/>
      </c>
      <c r="M323" s="1" t="s">
        <v>4362</v>
      </c>
      <c r="N323" s="1" t="s">
        <v>4363</v>
      </c>
      <c r="O323" s="1" t="str">
        <f>IFERROR(INDEX([1]Apollo!$C$2:$R$2344,MATCH($C323,[1]Apollo!$B$2:$B$2344,0),MATCH(O$1,[1]Apollo!$C$1:$R$1,0)),"")</f>
        <v/>
      </c>
      <c r="P323" s="1">
        <v>3</v>
      </c>
      <c r="Q323" s="1">
        <v>1</v>
      </c>
      <c r="R323" s="12">
        <v>7675</v>
      </c>
      <c r="S323" s="12">
        <v>6548</v>
      </c>
      <c r="T323" s="13">
        <v>40396</v>
      </c>
      <c r="U323" t="s">
        <v>99</v>
      </c>
      <c r="V323" s="1" t="str">
        <f>IFERROR(INDEX([1]Apollo!$C$2:$R$2344,MATCH($C323,[1]Apollo!$B$2:$B$2344,0),MATCH(V$1,[1]Apollo!$C$1:$R$1,0)),"")</f>
        <v/>
      </c>
      <c r="W323" t="s">
        <v>165</v>
      </c>
      <c r="X323" s="1" t="str">
        <f>IFERROR(INDEX([1]Apollo!$C$2:$R$2344,MATCH($C323,[1]Apollo!$B$2:$B$2344,0),MATCH(X$1,[1]Apollo!$C$1:$R$1,0)),"")</f>
        <v/>
      </c>
      <c r="Y323" s="1" t="str">
        <f>IFERROR(INDEX([1]Apollo!$C$2:$R$2344,MATCH($C323,[1]Apollo!$B$2:$B$2344,0),MATCH(Y$1,[1]Apollo!$C$1:$R$1,0)),"")</f>
        <v/>
      </c>
      <c r="Z323" s="1" t="str">
        <f>IFERROR(INDEX([1]Apollo!$C$2:$R$2344,MATCH($C323,[1]Apollo!$B$2:$B$2344,0),MATCH(Z$1,[1]Apollo!$C$1:$R$1,0)),"")</f>
        <v/>
      </c>
      <c r="AA323" s="1" t="str">
        <f>IFERROR(INDEX([1]Apollo!$C$2:$R$2344,MATCH($C323,[1]Apollo!$B$2:$B$2344,0),MATCH(AA$1,[1]Apollo!$C$1:$R$1,0)),"")</f>
        <v/>
      </c>
      <c r="AB323" s="1" t="str">
        <f>IFERROR(INDEX([1]Apollo!$C$2:$R$2344,MATCH($C323,[1]Apollo!$B$2:$B$2344,0),MATCH(AB$1,[1]Apollo!$C$1:$R$1,0)),"")</f>
        <v/>
      </c>
      <c r="AC323" t="s">
        <v>4364</v>
      </c>
      <c r="AD323" s="1" t="str">
        <f>IFERROR(INDEX([1]Apollo!$C$2:$R$2344,MATCH($C323,[1]Apollo!$B$2:$B$2344,0),MATCH(AD$1,[1]Apollo!$C$1:$R$1,0)),"")</f>
        <v/>
      </c>
      <c r="AE323" s="14" t="s">
        <v>4365</v>
      </c>
      <c r="AF323" s="1"/>
      <c r="AG323" s="1" t="s">
        <v>169</v>
      </c>
      <c r="AH323" s="1"/>
      <c r="AI323" s="1"/>
      <c r="AJ323" s="14" t="s">
        <v>4365</v>
      </c>
      <c r="AK323" s="1" t="s">
        <v>105</v>
      </c>
      <c r="AL323" s="1" t="s">
        <v>2493</v>
      </c>
      <c r="AM323" s="1" t="s">
        <v>388</v>
      </c>
      <c r="AN323" s="1" t="s">
        <v>360</v>
      </c>
      <c r="AO323" s="1" t="s">
        <v>404</v>
      </c>
      <c r="AP323" s="1" t="s">
        <v>645</v>
      </c>
      <c r="AQ323" s="1" t="e">
        <f>AE323=#REF!</f>
        <v>#REF!</v>
      </c>
      <c r="AR323" t="s">
        <v>4366</v>
      </c>
      <c r="AS323" s="1" t="str">
        <f>IFERROR(INDEX([1]Apollo!$C$2:$R$2344,MATCH($C323,[1]Apollo!$B$2:$B$2344,0),MATCH(AS$1,[1]Apollo!$C$1:$R$1,0)),"")</f>
        <v/>
      </c>
      <c r="AT323" s="1"/>
      <c r="AU323" s="1"/>
      <c r="AV323" t="s">
        <v>174</v>
      </c>
      <c r="AW323" s="1">
        <v>1600</v>
      </c>
      <c r="AX323" s="1"/>
      <c r="AY323" t="s">
        <v>113</v>
      </c>
      <c r="AZ323" t="s">
        <v>113</v>
      </c>
      <c r="BA323" s="23">
        <f>INDEX('[1]Glassdoor Scores'!C:C,MATCH($A323,'[1]Glassdoor Scores'!$A:$A,0))</f>
        <v>3.7</v>
      </c>
      <c r="BB323" t="str">
        <f>INDEX('[1]Glassdoor Scores'!B:B,MATCH($A323,'[1]Glassdoor Scores'!$A:$A,0))</f>
        <v>Madison Reed</v>
      </c>
      <c r="BC323">
        <f>INDEX('[1]Glassdoor Scores'!D:D,MATCH($A323,'[1]Glassdoor Scores'!$A:$A,0))</f>
        <v>500</v>
      </c>
      <c r="BD323">
        <f>INDEX('[1]Glassdoor Scores'!E:E,MATCH($A323,'[1]Glassdoor Scores'!$A:$A,0))</f>
        <v>3.4</v>
      </c>
      <c r="BE323">
        <f>INDEX('[1]Glassdoor Scores'!F:F,MATCH($A323,'[1]Glassdoor Scores'!$A:$A,0))</f>
        <v>3.3</v>
      </c>
      <c r="BF323" s="17">
        <f>INDEX('[1]Glassdoor Scores'!G:G,MATCH($A323,'[1]Glassdoor Scores'!$A:$A,0))</f>
        <v>3.8</v>
      </c>
      <c r="BG323" s="17">
        <f>INDEX('[1]Glassdoor Scores'!H:H,MATCH($A323,'[1]Glassdoor Scores'!$A:$A,0))</f>
        <v>0.75</v>
      </c>
      <c r="BH323" t="e">
        <f>BA323&lt;#REF!</f>
        <v>#REF!</v>
      </c>
      <c r="BI323" t="e">
        <f>BB323&gt;#REF!</f>
        <v>#REF!</v>
      </c>
      <c r="BJ323" t="e">
        <f>BC323&gt;#REF!</f>
        <v>#REF!</v>
      </c>
      <c r="BK323" t="e">
        <f>BD323&gt;#REF!</f>
        <v>#REF!</v>
      </c>
      <c r="BL323" t="e">
        <f>BE323&gt;#REF!</f>
        <v>#REF!</v>
      </c>
      <c r="BM323" t="e">
        <f>BF323&gt;#REF!</f>
        <v>#REF!</v>
      </c>
      <c r="BN323" t="s">
        <v>175</v>
      </c>
      <c r="BO323" s="1" t="s">
        <v>4367</v>
      </c>
      <c r="BP323">
        <v>3</v>
      </c>
      <c r="BQ323">
        <v>2</v>
      </c>
      <c r="BR323" s="1" t="s">
        <v>4368</v>
      </c>
      <c r="BS323" t="s">
        <v>4369</v>
      </c>
      <c r="BT323" s="1" t="s">
        <v>3534</v>
      </c>
      <c r="BU323" s="1">
        <v>210</v>
      </c>
      <c r="BV323" s="31">
        <v>0.3</v>
      </c>
      <c r="BW323" s="31">
        <v>0.6</v>
      </c>
      <c r="BX323" s="31">
        <v>0.05</v>
      </c>
      <c r="BY323" s="31">
        <v>0.05</v>
      </c>
      <c r="BZ323" s="1" t="s">
        <v>4370</v>
      </c>
      <c r="CA323" s="1" t="s">
        <v>4371</v>
      </c>
      <c r="CB323" s="1"/>
      <c r="CC323" s="1"/>
      <c r="CD323" s="1"/>
      <c r="CE323" s="1"/>
      <c r="CF323" s="1"/>
      <c r="CG323" s="1"/>
      <c r="CH323" s="1"/>
      <c r="CI323" s="1"/>
      <c r="CJ323" s="1"/>
      <c r="CK323" s="1"/>
      <c r="CL323" s="1"/>
      <c r="CM323" s="1"/>
      <c r="CN323" s="1"/>
      <c r="CO323" s="1"/>
      <c r="CP323" s="1"/>
      <c r="CQ323" s="17" t="e">
        <f>SUMIFS([1]Rubric!Y:Y,[1]Rubric!V:V,BN323,[1]Rubric!W:W,P323)</f>
        <v>#VALUE!</v>
      </c>
      <c r="CR323" s="17" t="e">
        <f>INDEX([1]Rubric!D:D,MATCH(BP323,[1]Rubric!#REF!,0))</f>
        <v>#REF!</v>
      </c>
      <c r="CS323" s="17" t="e">
        <f>INDEX([1]Rubric!E:E,MATCH(Q323,[1]Rubric!#REF!,0))</f>
        <v>#REF!</v>
      </c>
      <c r="CT323" s="18" t="e">
        <f>SUM(CQ323:CS323)*[1]Rubric!$A$3</f>
        <v>#VALUE!</v>
      </c>
    </row>
    <row r="324" spans="1:98" ht="409.5" x14ac:dyDescent="0.25">
      <c r="A324">
        <v>323</v>
      </c>
      <c r="B324" t="s">
        <v>4372</v>
      </c>
      <c r="C324" t="str">
        <f t="shared" si="24"/>
        <v>323 - Pure Storage</v>
      </c>
      <c r="D324">
        <v>0</v>
      </c>
      <c r="E324" t="s">
        <v>4373</v>
      </c>
      <c r="F324" s="1" t="s">
        <v>4374</v>
      </c>
      <c r="G324" s="1" t="str">
        <f>IFERROR(INDEX([1]Apollo!$C$2:$R$2344,MATCH($C324,[1]Apollo!$B$2:$B$2344,0),MATCH(G$1,[1]Apollo!$C$1:$R$1,0)),"")</f>
        <v/>
      </c>
      <c r="H324" s="1" t="s">
        <v>636</v>
      </c>
      <c r="I324" s="1" t="str">
        <f>IFERROR(INDEX([1]Apollo!$C$2:$R$2344,MATCH($C324,[1]Apollo!$B$2:$B$2344,0),MATCH(I$1,[1]Apollo!$C$1:$R$1,0)),"")</f>
        <v/>
      </c>
      <c r="J324" t="s">
        <v>305</v>
      </c>
      <c r="K324" s="1" t="str">
        <f>IFERROR(INDEX([1]Apollo!$C$2:$R$2344,MATCH($C324,[1]Apollo!$B$2:$B$2344,0),MATCH(K$1,[1]Apollo!$C$1:$R$1,0)),"")</f>
        <v/>
      </c>
      <c r="L324" s="1" t="str">
        <f>IFERROR(INDEX([1]Apollo!$C$2:$R$2344,MATCH($C324,[1]Apollo!$B$2:$B$2344,0),MATCH(L$1,[1]Apollo!$C$1:$R$1,0)),"")</f>
        <v/>
      </c>
      <c r="M324" s="1" t="s">
        <v>4375</v>
      </c>
      <c r="N324" s="1" t="s">
        <v>4376</v>
      </c>
      <c r="O324" s="1" t="str">
        <f>IFERROR(INDEX([1]Apollo!$C$2:$R$2344,MATCH($C324,[1]Apollo!$B$2:$B$2344,0),MATCH(O$1,[1]Apollo!$C$1:$R$1,0)),"")</f>
        <v/>
      </c>
      <c r="P324" s="1">
        <v>2.5</v>
      </c>
      <c r="Q324" s="1">
        <v>2</v>
      </c>
      <c r="R324" s="12">
        <v>150799</v>
      </c>
      <c r="S324" s="12">
        <v>141684</v>
      </c>
      <c r="T324" s="13">
        <v>40057</v>
      </c>
      <c r="U324" t="s">
        <v>99</v>
      </c>
      <c r="V324" s="1" t="str">
        <f>IFERROR(INDEX([1]Apollo!$C$2:$R$2344,MATCH($C324,[1]Apollo!$B$2:$B$2344,0),MATCH(V$1,[1]Apollo!$C$1:$R$1,0)),"")</f>
        <v/>
      </c>
      <c r="W324" t="s">
        <v>100</v>
      </c>
      <c r="X324" s="1" t="str">
        <f>IFERROR(INDEX([1]Apollo!$C$2:$R$2344,MATCH($C324,[1]Apollo!$B$2:$B$2344,0),MATCH(X$1,[1]Apollo!$C$1:$R$1,0)),"")</f>
        <v/>
      </c>
      <c r="Y324" s="1" t="str">
        <f>IFERROR(INDEX([1]Apollo!$C$2:$R$2344,MATCH($C324,[1]Apollo!$B$2:$B$2344,0),MATCH(Y$1,[1]Apollo!$C$1:$R$1,0)),"")</f>
        <v/>
      </c>
      <c r="Z324" s="1" t="str">
        <f>IFERROR(INDEX([1]Apollo!$C$2:$R$2344,MATCH($C324,[1]Apollo!$B$2:$B$2344,0),MATCH(Z$1,[1]Apollo!$C$1:$R$1,0)),"")</f>
        <v/>
      </c>
      <c r="AA324" s="1" t="str">
        <f>IFERROR(INDEX([1]Apollo!$C$2:$R$2344,MATCH($C324,[1]Apollo!$B$2:$B$2344,0),MATCH(AA$1,[1]Apollo!$C$1:$R$1,0)),"")</f>
        <v/>
      </c>
      <c r="AB324" s="1" t="str">
        <f>IFERROR(INDEX([1]Apollo!$C$2:$R$2344,MATCH($C324,[1]Apollo!$B$2:$B$2344,0),MATCH(AB$1,[1]Apollo!$C$1:$R$1,0)),"")</f>
        <v/>
      </c>
      <c r="AC324" t="s">
        <v>4377</v>
      </c>
      <c r="AD324" s="1" t="str">
        <f>IFERROR(INDEX([1]Apollo!$C$2:$R$2344,MATCH($C324,[1]Apollo!$B$2:$B$2344,0),MATCH(AD$1,[1]Apollo!$C$1:$R$1,0)),"")</f>
        <v/>
      </c>
      <c r="AE324" s="14" t="s">
        <v>4378</v>
      </c>
      <c r="AF324" s="1"/>
      <c r="AG324" s="1" t="s">
        <v>169</v>
      </c>
      <c r="AH324" s="1"/>
      <c r="AI324" s="1"/>
      <c r="AJ324" s="14" t="s">
        <v>4379</v>
      </c>
      <c r="AK324" s="1" t="s">
        <v>243</v>
      </c>
      <c r="AL324" s="1" t="s">
        <v>403</v>
      </c>
      <c r="AM324" s="1" t="s">
        <v>1610</v>
      </c>
      <c r="AN324" s="1" t="s">
        <v>360</v>
      </c>
      <c r="AO324" s="1" t="s">
        <v>349</v>
      </c>
      <c r="AP324" s="1" t="s">
        <v>246</v>
      </c>
      <c r="AQ324" s="1" t="e">
        <f>AE324=#REF!</f>
        <v>#REF!</v>
      </c>
      <c r="AR324" t="s">
        <v>4380</v>
      </c>
      <c r="AS324" s="1" t="str">
        <f>IFERROR(INDEX([1]Apollo!$C$2:$R$2344,MATCH($C324,[1]Apollo!$B$2:$B$2344,0),MATCH(AS$1,[1]Apollo!$C$1:$R$1,0)),"")</f>
        <v/>
      </c>
      <c r="AT324" s="1"/>
      <c r="AU324" s="1"/>
      <c r="AV324" t="s">
        <v>112</v>
      </c>
      <c r="AW324" s="1" t="str">
        <f>IFERROR(INDEX([1]Apollo!$C$2:$R$2344,MATCH($C324,[1]Apollo!$B$2:$B$2344,0),MATCH(AW$1,[1]Apollo!$C$1:$R$1,0)),"")</f>
        <v/>
      </c>
      <c r="AX324" s="1"/>
      <c r="AY324" t="s">
        <v>114</v>
      </c>
      <c r="AZ324" t="s">
        <v>114</v>
      </c>
      <c r="BA324" s="4">
        <f>INDEX('[1]Glassdoor Scores'!C:C,MATCH($A324,'[1]Glassdoor Scores'!$A:$A,0))</f>
        <v>3.8</v>
      </c>
      <c r="BB324" t="str">
        <f>INDEX('[1]Glassdoor Scores'!B:B,MATCH($A324,'[1]Glassdoor Scores'!$A:$A,0))</f>
        <v>Buyers Edge Platform</v>
      </c>
      <c r="BC324">
        <f>INDEX('[1]Glassdoor Scores'!D:D,MATCH($A324,'[1]Glassdoor Scores'!$A:$A,0))</f>
        <v>300</v>
      </c>
      <c r="BD324">
        <f>INDEX('[1]Glassdoor Scores'!E:E,MATCH($A324,'[1]Glassdoor Scores'!$A:$A,0))</f>
        <v>3.6</v>
      </c>
      <c r="BE324">
        <f>INDEX('[1]Glassdoor Scores'!F:F,MATCH($A324,'[1]Glassdoor Scores'!$A:$A,0))</f>
        <v>3.5</v>
      </c>
      <c r="BF324" s="5">
        <f>INDEX('[1]Glassdoor Scores'!G:G,MATCH($A324,'[1]Glassdoor Scores'!$A:$A,0))</f>
        <v>3.9</v>
      </c>
      <c r="BG324" s="5">
        <f>INDEX('[1]Glassdoor Scores'!H:H,MATCH($A324,'[1]Glassdoor Scores'!$A:$A,0))</f>
        <v>0.8</v>
      </c>
      <c r="BH324" t="e">
        <f>BA324&lt;#REF!</f>
        <v>#REF!</v>
      </c>
      <c r="BI324" t="e">
        <f>BB324&gt;#REF!</f>
        <v>#REF!</v>
      </c>
      <c r="BJ324" t="e">
        <f>BC324&gt;#REF!</f>
        <v>#REF!</v>
      </c>
      <c r="BK324" t="e">
        <f>BD324&gt;#REF!</f>
        <v>#REF!</v>
      </c>
      <c r="BL324" t="e">
        <f>BE324&gt;#REF!</f>
        <v>#REF!</v>
      </c>
      <c r="BM324" t="e">
        <f>BF324&gt;#REF!</f>
        <v>#REF!</v>
      </c>
      <c r="BN324" t="s">
        <v>175</v>
      </c>
      <c r="BO324" s="1" t="s">
        <v>4381</v>
      </c>
      <c r="BP324">
        <v>2</v>
      </c>
      <c r="BQ324">
        <v>3</v>
      </c>
      <c r="BR324" s="1" t="s">
        <v>4382</v>
      </c>
      <c r="BS324" t="s">
        <v>4383</v>
      </c>
      <c r="BT324" s="1" t="s">
        <v>4384</v>
      </c>
      <c r="BU324" s="1">
        <v>342</v>
      </c>
      <c r="BV324" s="6">
        <v>0.28000000000000003</v>
      </c>
      <c r="BW324" s="6">
        <v>0.62</v>
      </c>
      <c r="BX324" s="6">
        <v>0.08</v>
      </c>
      <c r="BY324" s="6">
        <v>0.02</v>
      </c>
      <c r="BZ324" s="1" t="s">
        <v>4385</v>
      </c>
      <c r="CA324" s="1" t="s">
        <v>4386</v>
      </c>
      <c r="CB324" s="1"/>
      <c r="CC324" s="1"/>
      <c r="CD324" s="1"/>
      <c r="CE324" s="1"/>
      <c r="CF324" s="1"/>
      <c r="CG324" s="1"/>
      <c r="CH324" s="1"/>
      <c r="CI324" s="1"/>
      <c r="CJ324" s="1"/>
      <c r="CK324" s="1"/>
      <c r="CL324" s="1"/>
      <c r="CM324" s="1"/>
      <c r="CN324" s="1"/>
      <c r="CO324" s="1"/>
      <c r="CP324" s="1"/>
      <c r="CQ324" s="17" t="e">
        <f>SUMIFS([1]Rubric!Y:Y,[1]Rubric!V:V,BN324,[1]Rubric!W:W,P324)</f>
        <v>#VALUE!</v>
      </c>
      <c r="CR324" s="5" t="e">
        <f>INDEX([1]Rubric!D:D,MATCH(BP324,[1]Rubric!#REF!,0))</f>
        <v>#REF!</v>
      </c>
      <c r="CS324" s="5" t="e">
        <f>INDEX([1]Rubric!E:E,MATCH(Q324,[1]Rubric!#REF!,0))</f>
        <v>#REF!</v>
      </c>
      <c r="CT324" s="18" t="e">
        <f>SUM(CQ324:CS324)*[1]Rubric!$A$3</f>
        <v>#VALUE!</v>
      </c>
    </row>
    <row r="325" spans="1:98" ht="409.5" x14ac:dyDescent="0.25">
      <c r="A325">
        <v>324</v>
      </c>
      <c r="B325" s="21" t="s">
        <v>4387</v>
      </c>
      <c r="C325" t="str">
        <f t="shared" si="24"/>
        <v>324 - Rakuten Rewards</v>
      </c>
      <c r="D325">
        <v>0</v>
      </c>
      <c r="E325" t="s">
        <v>4388</v>
      </c>
      <c r="F325" s="1" t="s">
        <v>4389</v>
      </c>
      <c r="G325" s="1" t="str">
        <f>IFERROR(INDEX([1]Apollo!$C$2:$R$2344,MATCH($C325,[1]Apollo!$B$2:$B$2344,0),MATCH(G$1,[1]Apollo!$C$1:$R$1,0)),"")</f>
        <v/>
      </c>
      <c r="H325" s="1" t="s">
        <v>4390</v>
      </c>
      <c r="I325" s="1" t="str">
        <f>IFERROR(INDEX([1]Apollo!$C$2:$R$2344,MATCH($C325,[1]Apollo!$B$2:$B$2344,0),MATCH(I$1,[1]Apollo!$C$1:$R$1,0)),"")</f>
        <v/>
      </c>
      <c r="J325" t="s">
        <v>213</v>
      </c>
      <c r="K325" s="1" t="str">
        <f>IFERROR(INDEX([1]Apollo!$C$2:$R$2344,MATCH($C325,[1]Apollo!$B$2:$B$2344,0),MATCH(K$1,[1]Apollo!$C$1:$R$1,0)),"")</f>
        <v/>
      </c>
      <c r="L325" s="1" t="str">
        <f>IFERROR(INDEX([1]Apollo!$C$2:$R$2344,MATCH($C325,[1]Apollo!$B$2:$B$2344,0),MATCH(L$1,[1]Apollo!$C$1:$R$1,0)),"")</f>
        <v/>
      </c>
      <c r="M325" s="1" t="s">
        <v>4391</v>
      </c>
      <c r="N325" s="1" t="s">
        <v>4392</v>
      </c>
      <c r="O325" s="1" t="str">
        <f>IFERROR(INDEX([1]Apollo!$C$2:$R$2344,MATCH($C325,[1]Apollo!$B$2:$B$2344,0),MATCH(O$1,[1]Apollo!$C$1:$R$1,0)),"")</f>
        <v/>
      </c>
      <c r="P325" s="1">
        <v>3</v>
      </c>
      <c r="Q325" s="1">
        <v>1</v>
      </c>
      <c r="R325" s="12">
        <v>261307</v>
      </c>
      <c r="S325" s="12">
        <v>247311</v>
      </c>
      <c r="T325" s="13">
        <v>35796</v>
      </c>
      <c r="U325" t="s">
        <v>188</v>
      </c>
      <c r="V325" s="1" t="str">
        <f>IFERROR(INDEX([1]Apollo!$C$2:$R$2344,MATCH($C325,[1]Apollo!$B$2:$B$2344,0),MATCH(V$1,[1]Apollo!$C$1:$R$1,0)),"")</f>
        <v/>
      </c>
      <c r="W325" t="s">
        <v>127</v>
      </c>
      <c r="X325" s="1" t="str">
        <f>IFERROR(INDEX([1]Apollo!$C$2:$R$2344,MATCH($C325,[1]Apollo!$B$2:$B$2344,0),MATCH(X$1,[1]Apollo!$C$1:$R$1,0)),"")</f>
        <v/>
      </c>
      <c r="Y325" s="1" t="str">
        <f>IFERROR(INDEX([1]Apollo!$C$2:$R$2344,MATCH($C325,[1]Apollo!$B$2:$B$2344,0),MATCH(Y$1,[1]Apollo!$C$1:$R$1,0)),"")</f>
        <v/>
      </c>
      <c r="Z325" s="1" t="str">
        <f>IFERROR(INDEX([1]Apollo!$C$2:$R$2344,MATCH($C325,[1]Apollo!$B$2:$B$2344,0),MATCH(Z$1,[1]Apollo!$C$1:$R$1,0)),"")</f>
        <v/>
      </c>
      <c r="AA325" s="1" t="str">
        <f>IFERROR(INDEX([1]Apollo!$C$2:$R$2344,MATCH($C325,[1]Apollo!$B$2:$B$2344,0),MATCH(AA$1,[1]Apollo!$C$1:$R$1,0)),"")</f>
        <v/>
      </c>
      <c r="AB325" s="1" t="str">
        <f>IFERROR(INDEX([1]Apollo!$C$2:$R$2344,MATCH($C325,[1]Apollo!$B$2:$B$2344,0),MATCH(AB$1,[1]Apollo!$C$1:$R$1,0)),"")</f>
        <v/>
      </c>
      <c r="AC325" t="s">
        <v>4393</v>
      </c>
      <c r="AD325" s="1" t="str">
        <f>IFERROR(INDEX([1]Apollo!$C$2:$R$2344,MATCH($C325,[1]Apollo!$B$2:$B$2344,0),MATCH(AD$1,[1]Apollo!$C$1:$R$1,0)),"")</f>
        <v/>
      </c>
      <c r="AE325" s="14" t="s">
        <v>4394</v>
      </c>
      <c r="AF325" s="1"/>
      <c r="AG325" s="1" t="s">
        <v>169</v>
      </c>
      <c r="AH325" s="1"/>
      <c r="AI325" s="1"/>
      <c r="AJ325" s="14" t="s">
        <v>4395</v>
      </c>
      <c r="AK325" s="1" t="s">
        <v>149</v>
      </c>
      <c r="AL325" s="1" t="s">
        <v>150</v>
      </c>
      <c r="AM325" s="1" t="s">
        <v>151</v>
      </c>
      <c r="AN325" s="1" t="s">
        <v>106</v>
      </c>
      <c r="AO325" s="1" t="s">
        <v>152</v>
      </c>
      <c r="AP325" s="1" t="s">
        <v>153</v>
      </c>
      <c r="AQ325" s="1" t="e">
        <f>AE325=#REF!</f>
        <v>#REF!</v>
      </c>
      <c r="AR325" t="s">
        <v>4396</v>
      </c>
      <c r="AS325" s="1" t="str">
        <f>IFERROR(INDEX([1]Apollo!$C$2:$R$2344,MATCH($C325,[1]Apollo!$B$2:$B$2344,0),MATCH(AS$1,[1]Apollo!$C$1:$R$1,0)),"")</f>
        <v/>
      </c>
      <c r="AT325" s="1"/>
      <c r="AU325" s="1"/>
      <c r="AV325" t="s">
        <v>174</v>
      </c>
      <c r="AW325" s="1">
        <v>1100</v>
      </c>
      <c r="AX325" s="1"/>
      <c r="AY325" t="s">
        <v>114</v>
      </c>
      <c r="AZ325" t="s">
        <v>138</v>
      </c>
      <c r="BA325" s="23">
        <f>INDEX('[1]Glassdoor Scores'!C:C,MATCH($A325,'[1]Glassdoor Scores'!$A:$A,0))</f>
        <v>3.6</v>
      </c>
      <c r="BB325" t="str">
        <f>INDEX('[1]Glassdoor Scores'!B:B,MATCH($A325,'[1]Glassdoor Scores'!$A:$A,0))</f>
        <v>ShipBob</v>
      </c>
      <c r="BC325">
        <f>INDEX('[1]Glassdoor Scores'!D:D,MATCH($A325,'[1]Glassdoor Scores'!$A:$A,0))</f>
        <v>600</v>
      </c>
      <c r="BD325">
        <f>INDEX('[1]Glassdoor Scores'!E:E,MATCH($A325,'[1]Glassdoor Scores'!$A:$A,0))</f>
        <v>3.2</v>
      </c>
      <c r="BE325">
        <f>INDEX('[1]Glassdoor Scores'!F:F,MATCH($A325,'[1]Glassdoor Scores'!$A:$A,0))</f>
        <v>3.3</v>
      </c>
      <c r="BF325" s="17">
        <f>INDEX('[1]Glassdoor Scores'!G:G,MATCH($A325,'[1]Glassdoor Scores'!$A:$A,0))</f>
        <v>3.7</v>
      </c>
      <c r="BG325" s="17">
        <f>INDEX('[1]Glassdoor Scores'!H:H,MATCH($A325,'[1]Glassdoor Scores'!$A:$A,0))</f>
        <v>0.7</v>
      </c>
      <c r="BH325" t="e">
        <f>BA325&lt;#REF!</f>
        <v>#REF!</v>
      </c>
      <c r="BI325" t="e">
        <f>BB325&gt;#REF!</f>
        <v>#REF!</v>
      </c>
      <c r="BJ325" t="e">
        <f>BC325&gt;#REF!</f>
        <v>#REF!</v>
      </c>
      <c r="BK325" t="e">
        <f>BD325&gt;#REF!</f>
        <v>#REF!</v>
      </c>
      <c r="BL325" t="e">
        <f>BE325&gt;#REF!</f>
        <v>#REF!</v>
      </c>
      <c r="BM325" t="e">
        <f>BF325&gt;#REF!</f>
        <v>#REF!</v>
      </c>
      <c r="BN325" t="s">
        <v>175</v>
      </c>
      <c r="BO325" s="1" t="s">
        <v>4397</v>
      </c>
      <c r="BP325">
        <v>3</v>
      </c>
      <c r="BQ325">
        <v>3</v>
      </c>
      <c r="BR325" s="1" t="s">
        <v>4398</v>
      </c>
      <c r="BS325" t="s">
        <v>4399</v>
      </c>
      <c r="BT325" s="1" t="s">
        <v>4400</v>
      </c>
      <c r="BU325" s="1">
        <v>130</v>
      </c>
      <c r="BV325" s="31">
        <v>0.35</v>
      </c>
      <c r="BW325" s="31">
        <v>0.55000000000000004</v>
      </c>
      <c r="BX325" s="31">
        <v>0.05</v>
      </c>
      <c r="BY325" s="31">
        <v>0.05</v>
      </c>
      <c r="BZ325" s="1" t="s">
        <v>4401</v>
      </c>
      <c r="CA325" s="1" t="s">
        <v>4402</v>
      </c>
      <c r="CB325" s="1"/>
      <c r="CC325" s="1"/>
      <c r="CD325" s="1"/>
      <c r="CE325" s="1"/>
      <c r="CF325" s="1"/>
      <c r="CG325" s="1"/>
      <c r="CH325" s="1"/>
      <c r="CI325" s="1"/>
      <c r="CJ325" s="1"/>
      <c r="CK325" s="1"/>
      <c r="CL325" s="1"/>
      <c r="CM325" s="1"/>
      <c r="CN325" s="1"/>
      <c r="CO325" s="1"/>
      <c r="CP325" s="1"/>
      <c r="CQ325" s="17" t="e">
        <f>SUMIFS([1]Rubric!Y:Y,[1]Rubric!V:V,BN325,[1]Rubric!W:W,P325)</f>
        <v>#VALUE!</v>
      </c>
      <c r="CR325" s="17" t="e">
        <f>INDEX([1]Rubric!D:D,MATCH(BP325,[1]Rubric!#REF!,0))</f>
        <v>#REF!</v>
      </c>
      <c r="CS325" s="17" t="e">
        <f>INDEX([1]Rubric!E:E,MATCH(Q325,[1]Rubric!#REF!,0))</f>
        <v>#REF!</v>
      </c>
      <c r="CT325" s="18" t="e">
        <f>SUM(CQ325:CS325)*[1]Rubric!$A$3</f>
        <v>#VALUE!</v>
      </c>
    </row>
    <row r="326" spans="1:98" ht="409.5" x14ac:dyDescent="0.25">
      <c r="A326">
        <v>325</v>
      </c>
      <c r="B326" t="s">
        <v>4403</v>
      </c>
      <c r="C326" t="str">
        <f t="shared" si="24"/>
        <v>325 - SchoolsFirst Federal Credit Union</v>
      </c>
      <c r="D326">
        <v>0</v>
      </c>
      <c r="F326" s="1"/>
      <c r="G326" s="1" t="e">
        <f>INDEX([1]Apollo!$C$2:$R$2344,MATCH($C326,[1]Apollo!$A$2:$A$2344,0),MATCH(G$1,[1]Apollo!$C$1:$R$1,0))</f>
        <v>#N/A</v>
      </c>
      <c r="H326" s="1" t="s">
        <v>4272</v>
      </c>
      <c r="I326" s="1" t="e">
        <f>INDEX([1]Apollo!$C$2:$R$2344,MATCH($C326,[1]Apollo!$A$2:$A$2344,0),MATCH(I$1,[1]Apollo!$C$1:$R$1,0))</f>
        <v>#N/A</v>
      </c>
      <c r="K326" s="1" t="e">
        <f>INDEX([1]Apollo!$C$2:$R$2344,MATCH($C326,[1]Apollo!$A$2:$A$2344,0),MATCH(K$1,[1]Apollo!$C$1:$R$1,0))</f>
        <v>#N/A</v>
      </c>
      <c r="L326" s="1" t="e">
        <f>INDEX([1]Apollo!$C$2:$R$2344,MATCH($C326,[1]Apollo!$A$2:$A$2344,0),MATCH(L$1,[1]Apollo!$C$1:$R$1,0))</f>
        <v>#N/A</v>
      </c>
      <c r="M326" s="1"/>
      <c r="N326" s="1"/>
      <c r="O326" s="1" t="e">
        <f>INDEX([1]Apollo!$C$2:$R$2344,MATCH($C326,[1]Apollo!$A$2:$A$2344,0),MATCH(O$1,[1]Apollo!$C$1:$R$1,0))</f>
        <v>#N/A</v>
      </c>
      <c r="P326" s="1">
        <v>3</v>
      </c>
      <c r="Q326" s="1">
        <v>1</v>
      </c>
      <c r="V326" s="1" t="e">
        <f>INDEX([1]Apollo!$C$2:$R$2344,MATCH($C326,[1]Apollo!$A$2:$A$2344,0),MATCH(V$1,[1]Apollo!$C$1:$R$1,0))</f>
        <v>#N/A</v>
      </c>
      <c r="X326" s="1" t="e">
        <f>INDEX([1]Apollo!$C$2:$R$2344,MATCH($C326,[1]Apollo!$A$2:$A$2344,0),MATCH(X$1,[1]Apollo!$C$1:$R$1,0))</f>
        <v>#N/A</v>
      </c>
      <c r="Y326" s="1" t="e">
        <f>INDEX([1]Apollo!$C$2:$R$2344,MATCH($C326,[1]Apollo!$A$2:$A$2344,0),MATCH(Y$1,[1]Apollo!$C$1:$R$1,0))</f>
        <v>#N/A</v>
      </c>
      <c r="Z326" s="1" t="e">
        <f>INDEX([1]Apollo!$C$2:$R$2344,MATCH($C326,[1]Apollo!$A$2:$A$2344,0),MATCH(Z$1,[1]Apollo!$C$1:$R$1,0))</f>
        <v>#N/A</v>
      </c>
      <c r="AA326" s="1" t="e">
        <f>INDEX([1]Apollo!$C$2:$R$2344,MATCH($C326,[1]Apollo!$A$2:$A$2344,0),MATCH(AA$1,[1]Apollo!$C$1:$R$1,0))</f>
        <v>#N/A</v>
      </c>
      <c r="AB326" s="1" t="e">
        <f>INDEX([1]Apollo!$C$2:$R$2344,MATCH($C326,[1]Apollo!$A$2:$A$2344,0),MATCH(AB$1,[1]Apollo!$C$1:$R$1,0))</f>
        <v>#N/A</v>
      </c>
      <c r="AD326" s="1" t="e">
        <f>INDEX([1]Apollo!$C$2:$R$2344,MATCH($C326,[1]Apollo!$A$2:$A$2344,0),MATCH(AD$1,[1]Apollo!$C$1:$R$1,0))</f>
        <v>#N/A</v>
      </c>
      <c r="AE326" s="14" t="s">
        <v>4404</v>
      </c>
      <c r="AF326" s="1"/>
      <c r="AG326" s="1" t="s">
        <v>169</v>
      </c>
      <c r="AH326" s="1"/>
      <c r="AI326" s="1"/>
      <c r="AJ326" s="14" t="s">
        <v>4405</v>
      </c>
      <c r="AK326" s="1" t="s">
        <v>149</v>
      </c>
      <c r="AL326" s="1" t="s">
        <v>627</v>
      </c>
      <c r="AM326" s="1" t="s">
        <v>151</v>
      </c>
      <c r="AN326" s="1" t="s">
        <v>106</v>
      </c>
      <c r="AO326" s="1" t="s">
        <v>279</v>
      </c>
      <c r="AP326" s="1" t="s">
        <v>219</v>
      </c>
      <c r="AQ326" s="1" t="e">
        <f>AE326=#REF!</f>
        <v>#REF!</v>
      </c>
      <c r="AS326" s="1" t="e">
        <f>INDEX([1]Apollo!$C$2:$R$2344,MATCH($C326,[1]Apollo!$A$2:$A$2344,0),MATCH(AS$1,[1]Apollo!$C$1:$R$1,0))</f>
        <v>#N/A</v>
      </c>
      <c r="AT326" s="1"/>
      <c r="AU326" s="1"/>
      <c r="AW326" s="1" t="e">
        <f>INDEX([1]Apollo!$C$2:$R$2344,MATCH($C326,[1]Apollo!$A$2:$A$2344,0),MATCH(AW$1,[1]Apollo!$C$1:$R$1,0))</f>
        <v>#N/A</v>
      </c>
      <c r="AX326" s="1"/>
      <c r="BA326">
        <v>820</v>
      </c>
      <c r="BB326">
        <v>4.0999999999999996</v>
      </c>
      <c r="BC326">
        <v>4</v>
      </c>
      <c r="BD326">
        <v>3.8</v>
      </c>
      <c r="BE326">
        <v>4.2</v>
      </c>
      <c r="BF326" s="5">
        <v>0.88</v>
      </c>
      <c r="BG326" s="5">
        <v>0.95</v>
      </c>
      <c r="BH326" t="e">
        <f>BA326&lt;#REF!</f>
        <v>#REF!</v>
      </c>
      <c r="BI326" t="e">
        <f>BB326&gt;#REF!</f>
        <v>#REF!</v>
      </c>
      <c r="BJ326" t="e">
        <f>BC326&gt;#REF!</f>
        <v>#REF!</v>
      </c>
      <c r="BK326" t="e">
        <f>BD326&gt;#REF!</f>
        <v>#REF!</v>
      </c>
      <c r="BL326" t="e">
        <f>BE326&gt;#REF!</f>
        <v>#REF!</v>
      </c>
      <c r="BM326" s="5" t="e">
        <f>BF326&gt;#REF!</f>
        <v>#REF!</v>
      </c>
      <c r="BN326" t="s">
        <v>175</v>
      </c>
      <c r="BO326" s="1" t="s">
        <v>4406</v>
      </c>
      <c r="BP326">
        <v>2</v>
      </c>
      <c r="BQ326">
        <v>4</v>
      </c>
      <c r="BR326" s="1" t="s">
        <v>4407</v>
      </c>
      <c r="BS326" t="s">
        <v>4408</v>
      </c>
      <c r="BT326" s="1" t="s">
        <v>4409</v>
      </c>
      <c r="BU326" s="1">
        <v>215</v>
      </c>
      <c r="BV326" s="6">
        <v>0.1</v>
      </c>
      <c r="BW326" s="6">
        <v>0.5</v>
      </c>
      <c r="BX326" s="6">
        <v>0.4</v>
      </c>
      <c r="BY326" s="6">
        <v>0</v>
      </c>
      <c r="BZ326" s="1" t="s">
        <v>4410</v>
      </c>
      <c r="CA326" s="1" t="s">
        <v>4411</v>
      </c>
      <c r="CB326" s="1"/>
      <c r="CC326" s="1"/>
      <c r="CD326" s="1"/>
      <c r="CE326" s="1"/>
      <c r="CF326" s="1"/>
      <c r="CG326" s="1"/>
      <c r="CH326" s="1"/>
      <c r="CI326" s="1"/>
      <c r="CJ326" s="1"/>
      <c r="CK326" s="1"/>
      <c r="CL326" s="1"/>
      <c r="CM326" s="1"/>
      <c r="CN326" s="1"/>
      <c r="CO326" s="1"/>
      <c r="CP326" s="1"/>
      <c r="CQ326" s="17" t="e">
        <f>SUMIFS([1]Rubric!Y:Y,[1]Rubric!V:V,BN326,[1]Rubric!W:W,P326)</f>
        <v>#VALUE!</v>
      </c>
      <c r="CR326" s="5" t="e">
        <f>INDEX([1]Rubric!D:D,MATCH(BP326,[1]Rubric!#REF!,0))</f>
        <v>#REF!</v>
      </c>
      <c r="CS326" s="5" t="e">
        <f>INDEX([1]Rubric!E:E,MATCH(Q326,[1]Rubric!#REF!,0))</f>
        <v>#REF!</v>
      </c>
      <c r="CT326" s="18" t="e">
        <f>SUM(CQ326:CS326)*[1]Rubric!$A$3</f>
        <v>#VALUE!</v>
      </c>
    </row>
    <row r="327" spans="1:98" ht="409.5" x14ac:dyDescent="0.25">
      <c r="A327">
        <v>326</v>
      </c>
      <c r="B327" s="21" t="s">
        <v>4412</v>
      </c>
      <c r="C327" t="str">
        <f t="shared" si="24"/>
        <v>326 - Terralogic</v>
      </c>
      <c r="D327">
        <v>0</v>
      </c>
      <c r="E327" t="s">
        <v>4413</v>
      </c>
      <c r="F327" s="1" t="s">
        <v>4414</v>
      </c>
      <c r="G327" s="1" t="str">
        <f>IFERROR(INDEX([1]Apollo!$C$2:$R$2344,MATCH($C327,[1]Apollo!$B$2:$B$2344,0),MATCH(G$1,[1]Apollo!$C$1:$R$1,0)),"")</f>
        <v/>
      </c>
      <c r="H327" s="1" t="s">
        <v>885</v>
      </c>
      <c r="I327" s="1" t="str">
        <f>IFERROR(INDEX([1]Apollo!$C$2:$R$2344,MATCH($C327,[1]Apollo!$B$2:$B$2344,0),MATCH(I$1,[1]Apollo!$C$1:$R$1,0)),"")</f>
        <v/>
      </c>
      <c r="J327" t="s">
        <v>637</v>
      </c>
      <c r="K327" s="1" t="str">
        <f>IFERROR(INDEX([1]Apollo!$C$2:$R$2344,MATCH($C327,[1]Apollo!$B$2:$B$2344,0),MATCH(K$1,[1]Apollo!$C$1:$R$1,0)),"")</f>
        <v/>
      </c>
      <c r="L327" s="1" t="str">
        <f>IFERROR(INDEX([1]Apollo!$C$2:$R$2344,MATCH($C327,[1]Apollo!$B$2:$B$2344,0),MATCH(L$1,[1]Apollo!$C$1:$R$1,0)),"")</f>
        <v/>
      </c>
      <c r="M327" s="1" t="s">
        <v>4415</v>
      </c>
      <c r="N327" s="1" t="s">
        <v>4416</v>
      </c>
      <c r="O327" s="1" t="str">
        <f>IFERROR(INDEX([1]Apollo!$C$2:$R$2344,MATCH($C327,[1]Apollo!$B$2:$B$2344,0),MATCH(O$1,[1]Apollo!$C$1:$R$1,0)),"")</f>
        <v/>
      </c>
      <c r="P327" s="1">
        <v>3</v>
      </c>
      <c r="Q327" s="1">
        <v>1</v>
      </c>
      <c r="R327" s="12">
        <v>264763</v>
      </c>
      <c r="S327" s="12">
        <v>250559</v>
      </c>
      <c r="T327" s="13">
        <v>39448</v>
      </c>
      <c r="U327" t="s">
        <v>188</v>
      </c>
      <c r="V327" s="1" t="str">
        <f>IFERROR(INDEX([1]Apollo!$C$2:$R$2344,MATCH($C327,[1]Apollo!$B$2:$B$2344,0),MATCH(V$1,[1]Apollo!$C$1:$R$1,0)),"")</f>
        <v/>
      </c>
      <c r="W327" t="s">
        <v>165</v>
      </c>
      <c r="X327" s="1" t="str">
        <f>IFERROR(INDEX([1]Apollo!$C$2:$R$2344,MATCH($C327,[1]Apollo!$B$2:$B$2344,0),MATCH(X$1,[1]Apollo!$C$1:$R$1,0)),"")</f>
        <v/>
      </c>
      <c r="Y327" s="1" t="str">
        <f>IFERROR(INDEX([1]Apollo!$C$2:$R$2344,MATCH($C327,[1]Apollo!$B$2:$B$2344,0),MATCH(Y$1,[1]Apollo!$C$1:$R$1,0)),"")</f>
        <v/>
      </c>
      <c r="Z327" s="1" t="str">
        <f>IFERROR(INDEX([1]Apollo!$C$2:$R$2344,MATCH($C327,[1]Apollo!$B$2:$B$2344,0),MATCH(Z$1,[1]Apollo!$C$1:$R$1,0)),"")</f>
        <v/>
      </c>
      <c r="AA327" s="1" t="str">
        <f>IFERROR(INDEX([1]Apollo!$C$2:$R$2344,MATCH($C327,[1]Apollo!$B$2:$B$2344,0),MATCH(AA$1,[1]Apollo!$C$1:$R$1,0)),"")</f>
        <v/>
      </c>
      <c r="AB327" s="1" t="str">
        <f>IFERROR(INDEX([1]Apollo!$C$2:$R$2344,MATCH($C327,[1]Apollo!$B$2:$B$2344,0),MATCH(AB$1,[1]Apollo!$C$1:$R$1,0)),"")</f>
        <v/>
      </c>
      <c r="AC327" t="s">
        <v>4417</v>
      </c>
      <c r="AD327" s="1" t="str">
        <f>IFERROR(INDEX([1]Apollo!$C$2:$R$2344,MATCH($C327,[1]Apollo!$B$2:$B$2344,0),MATCH(AD$1,[1]Apollo!$C$1:$R$1,0)),"")</f>
        <v/>
      </c>
      <c r="AE327" s="14" t="s">
        <v>4418</v>
      </c>
      <c r="AF327" s="1" t="s">
        <v>1672</v>
      </c>
      <c r="AG327" s="1" t="s">
        <v>169</v>
      </c>
      <c r="AH327" s="1"/>
      <c r="AI327" s="1"/>
      <c r="AJ327" s="14" t="s">
        <v>4418</v>
      </c>
      <c r="AK327" s="1" t="s">
        <v>311</v>
      </c>
      <c r="AL327" s="1" t="s">
        <v>106</v>
      </c>
      <c r="AM327" s="1" t="s">
        <v>171</v>
      </c>
      <c r="AN327" s="1" t="s">
        <v>106</v>
      </c>
      <c r="AO327" s="1" t="s">
        <v>437</v>
      </c>
      <c r="AP327" s="1" t="s">
        <v>1522</v>
      </c>
      <c r="AQ327" s="1" t="e">
        <f>AE327=#REF!</f>
        <v>#REF!</v>
      </c>
      <c r="AR327" t="s">
        <v>4419</v>
      </c>
      <c r="AS327" s="1" t="str">
        <f>IFERROR(INDEX([1]Apollo!$C$2:$R$2344,MATCH($C327,[1]Apollo!$B$2:$B$2344,0),MATCH(AS$1,[1]Apollo!$C$1:$R$1,0)),"")</f>
        <v/>
      </c>
      <c r="AT327" s="1"/>
      <c r="AU327" s="1"/>
      <c r="AV327" t="s">
        <v>174</v>
      </c>
      <c r="AW327" s="1">
        <v>1200</v>
      </c>
      <c r="AX327" s="1"/>
      <c r="AY327" t="s">
        <v>138</v>
      </c>
      <c r="AZ327" t="s">
        <v>138</v>
      </c>
      <c r="BA327" s="23">
        <f>INDEX('[1]Glassdoor Scores'!C:C,MATCH($A327,'[1]Glassdoor Scores'!$A:$A,0))</f>
        <v>3.1</v>
      </c>
      <c r="BB327" t="str">
        <f>INDEX('[1]Glassdoor Scores'!B:B,MATCH($A327,'[1]Glassdoor Scores'!$A:$A,0))</f>
        <v>Dynata</v>
      </c>
      <c r="BC327">
        <f>INDEX('[1]Glassdoor Scores'!D:D,MATCH($A327,'[1]Glassdoor Scores'!$A:$A,0))</f>
        <v>3500</v>
      </c>
      <c r="BD327">
        <f>INDEX('[1]Glassdoor Scores'!E:E,MATCH($A327,'[1]Glassdoor Scores'!$A:$A,0))</f>
        <v>3</v>
      </c>
      <c r="BE327">
        <f>INDEX('[1]Glassdoor Scores'!F:F,MATCH($A327,'[1]Glassdoor Scores'!$A:$A,0))</f>
        <v>2.7</v>
      </c>
      <c r="BF327" s="17">
        <f>INDEX('[1]Glassdoor Scores'!G:G,MATCH($A327,'[1]Glassdoor Scores'!$A:$A,0))</f>
        <v>2.9</v>
      </c>
      <c r="BG327" s="17">
        <f>INDEX('[1]Glassdoor Scores'!H:H,MATCH($A327,'[1]Glassdoor Scores'!$A:$A,0))</f>
        <v>0.48</v>
      </c>
      <c r="BH327" t="e">
        <f>BA327&lt;#REF!</f>
        <v>#REF!</v>
      </c>
      <c r="BI327" t="e">
        <f>BB327&gt;#REF!</f>
        <v>#REF!</v>
      </c>
      <c r="BJ327" t="e">
        <f>BC327&gt;#REF!</f>
        <v>#REF!</v>
      </c>
      <c r="BK327" t="e">
        <f>BD327&gt;#REF!</f>
        <v>#REF!</v>
      </c>
      <c r="BL327" t="e">
        <f>BE327&gt;#REF!</f>
        <v>#REF!</v>
      </c>
      <c r="BM327" t="e">
        <f>BF327&gt;#REF!</f>
        <v>#REF!</v>
      </c>
      <c r="BN327" t="s">
        <v>175</v>
      </c>
      <c r="BO327" s="1" t="s">
        <v>4420</v>
      </c>
      <c r="BP327">
        <v>3</v>
      </c>
      <c r="BQ327">
        <v>3</v>
      </c>
      <c r="BR327" s="1" t="s">
        <v>4421</v>
      </c>
      <c r="BS327" t="s">
        <v>4422</v>
      </c>
      <c r="BT327" s="1" t="s">
        <v>4423</v>
      </c>
      <c r="BU327" s="1">
        <v>115</v>
      </c>
      <c r="BV327" s="31">
        <v>0.5</v>
      </c>
      <c r="BW327" s="31">
        <v>0.3</v>
      </c>
      <c r="BX327" s="31">
        <v>0.15</v>
      </c>
      <c r="BY327" s="31">
        <v>0.05</v>
      </c>
      <c r="BZ327" s="1" t="s">
        <v>4424</v>
      </c>
      <c r="CA327" s="1" t="s">
        <v>4425</v>
      </c>
      <c r="CB327" s="1"/>
      <c r="CC327" s="1"/>
      <c r="CD327" s="1"/>
      <c r="CE327" s="1"/>
      <c r="CF327" s="1"/>
      <c r="CG327" s="1"/>
      <c r="CH327" s="1"/>
      <c r="CI327" s="1"/>
      <c r="CJ327" s="1"/>
      <c r="CK327" s="1"/>
      <c r="CL327" s="1"/>
      <c r="CM327" s="1"/>
      <c r="CN327" s="1"/>
      <c r="CO327" s="1"/>
      <c r="CP327" s="1"/>
      <c r="CQ327" s="17" t="e">
        <f>SUMIFS([1]Rubric!Y:Y,[1]Rubric!V:V,BN327,[1]Rubric!W:W,P327)</f>
        <v>#VALUE!</v>
      </c>
      <c r="CR327" s="17" t="e">
        <f>INDEX([1]Rubric!D:D,MATCH(BP327,[1]Rubric!#REF!,0))</f>
        <v>#REF!</v>
      </c>
      <c r="CS327" s="17" t="e">
        <f>INDEX([1]Rubric!E:E,MATCH(Q327,[1]Rubric!#REF!,0))</f>
        <v>#REF!</v>
      </c>
      <c r="CT327" s="18" t="e">
        <f>SUM(CQ327:CS327)*[1]Rubric!$A$3</f>
        <v>#VALUE!</v>
      </c>
    </row>
    <row r="328" spans="1:98" ht="409.5" x14ac:dyDescent="0.25">
      <c r="A328">
        <v>327</v>
      </c>
      <c r="B328" s="21" t="s">
        <v>4426</v>
      </c>
      <c r="C328" t="str">
        <f t="shared" si="24"/>
        <v>327 - Trace3</v>
      </c>
      <c r="D328">
        <v>0</v>
      </c>
      <c r="E328" t="s">
        <v>4427</v>
      </c>
      <c r="F328" s="1" t="s">
        <v>4428</v>
      </c>
      <c r="G328" s="1" t="str">
        <f>IFERROR(INDEX([1]Apollo!$C$2:$R$2344,MATCH($C328,[1]Apollo!$B$2:$B$2344,0),MATCH(G$1,[1]Apollo!$C$1:$R$1,0)),"")</f>
        <v/>
      </c>
      <c r="H328" s="1" t="s">
        <v>4429</v>
      </c>
      <c r="I328" s="1" t="str">
        <f>IFERROR(INDEX([1]Apollo!$C$2:$R$2344,MATCH($C328,[1]Apollo!$B$2:$B$2344,0),MATCH(I$1,[1]Apollo!$C$1:$R$1,0)),"")</f>
        <v/>
      </c>
      <c r="J328" t="s">
        <v>4430</v>
      </c>
      <c r="K328" s="1" t="str">
        <f>IFERROR(INDEX([1]Apollo!$C$2:$R$2344,MATCH($C328,[1]Apollo!$B$2:$B$2344,0),MATCH(K$1,[1]Apollo!$C$1:$R$1,0)),"")</f>
        <v/>
      </c>
      <c r="L328" s="1" t="str">
        <f>IFERROR(INDEX([1]Apollo!$C$2:$R$2344,MATCH($C328,[1]Apollo!$B$2:$B$2344,0),MATCH(L$1,[1]Apollo!$C$1:$R$1,0)),"")</f>
        <v/>
      </c>
      <c r="M328" s="1" t="s">
        <v>4431</v>
      </c>
      <c r="N328" s="1" t="s">
        <v>4432</v>
      </c>
      <c r="O328" s="1" t="str">
        <f>IFERROR(INDEX([1]Apollo!$C$2:$R$2344,MATCH($C328,[1]Apollo!$B$2:$B$2344,0),MATCH(O$1,[1]Apollo!$C$1:$R$1,0)),"")</f>
        <v/>
      </c>
      <c r="P328" s="1">
        <v>2.5</v>
      </c>
      <c r="Q328" s="1">
        <v>2</v>
      </c>
      <c r="R328" s="12">
        <v>192611</v>
      </c>
      <c r="S328" s="12">
        <v>182049</v>
      </c>
      <c r="T328" s="13">
        <v>37257</v>
      </c>
      <c r="U328" t="s">
        <v>188</v>
      </c>
      <c r="V328" s="1" t="str">
        <f>IFERROR(INDEX([1]Apollo!$C$2:$R$2344,MATCH($C328,[1]Apollo!$B$2:$B$2344,0),MATCH(V$1,[1]Apollo!$C$1:$R$1,0)),"")</f>
        <v/>
      </c>
      <c r="W328" t="s">
        <v>100</v>
      </c>
      <c r="X328" s="1" t="str">
        <f>IFERROR(INDEX([1]Apollo!$C$2:$R$2344,MATCH($C328,[1]Apollo!$B$2:$B$2344,0),MATCH(X$1,[1]Apollo!$C$1:$R$1,0)),"")</f>
        <v/>
      </c>
      <c r="Y328" s="1" t="str">
        <f>IFERROR(INDEX([1]Apollo!$C$2:$R$2344,MATCH($C328,[1]Apollo!$B$2:$B$2344,0),MATCH(Y$1,[1]Apollo!$C$1:$R$1,0)),"")</f>
        <v/>
      </c>
      <c r="Z328" s="1" t="str">
        <f>IFERROR(INDEX([1]Apollo!$C$2:$R$2344,MATCH($C328,[1]Apollo!$B$2:$B$2344,0),MATCH(Z$1,[1]Apollo!$C$1:$R$1,0)),"")</f>
        <v/>
      </c>
      <c r="AA328" s="1" t="str">
        <f>IFERROR(INDEX([1]Apollo!$C$2:$R$2344,MATCH($C328,[1]Apollo!$B$2:$B$2344,0),MATCH(AA$1,[1]Apollo!$C$1:$R$1,0)),"")</f>
        <v/>
      </c>
      <c r="AB328" s="1" t="str">
        <f>IFERROR(INDEX([1]Apollo!$C$2:$R$2344,MATCH($C328,[1]Apollo!$B$2:$B$2344,0),MATCH(AB$1,[1]Apollo!$C$1:$R$1,0)),"")</f>
        <v/>
      </c>
      <c r="AC328" t="s">
        <v>4433</v>
      </c>
      <c r="AD328" s="1" t="str">
        <f>IFERROR(INDEX([1]Apollo!$C$2:$R$2344,MATCH($C328,[1]Apollo!$B$2:$B$2344,0),MATCH(AD$1,[1]Apollo!$C$1:$R$1,0)),"")</f>
        <v/>
      </c>
      <c r="AE328" s="14" t="s">
        <v>4434</v>
      </c>
      <c r="AF328" s="1"/>
      <c r="AG328" s="1" t="s">
        <v>169</v>
      </c>
      <c r="AH328" s="1"/>
      <c r="AI328" s="1"/>
      <c r="AJ328" s="14" t="s">
        <v>4435</v>
      </c>
      <c r="AK328" s="1" t="s">
        <v>243</v>
      </c>
      <c r="AL328" s="1" t="s">
        <v>106</v>
      </c>
      <c r="AM328" s="1" t="s">
        <v>1610</v>
      </c>
      <c r="AN328" s="1" t="s">
        <v>360</v>
      </c>
      <c r="AO328" s="1" t="s">
        <v>245</v>
      </c>
      <c r="AP328" s="1" t="s">
        <v>246</v>
      </c>
      <c r="AQ328" s="1" t="e">
        <f>AE328=#REF!</f>
        <v>#REF!</v>
      </c>
      <c r="AR328" t="s">
        <v>4436</v>
      </c>
      <c r="AS328" s="1" t="str">
        <f>IFERROR(INDEX([1]Apollo!$C$2:$R$2344,MATCH($C328,[1]Apollo!$B$2:$B$2344,0),MATCH(AS$1,[1]Apollo!$C$1:$R$1,0)),"")</f>
        <v/>
      </c>
      <c r="AT328" s="1"/>
      <c r="AU328" s="1"/>
      <c r="AV328" t="s">
        <v>174</v>
      </c>
      <c r="AW328" s="1">
        <v>1300</v>
      </c>
      <c r="AX328" s="1"/>
      <c r="AY328" t="s">
        <v>114</v>
      </c>
      <c r="AZ328" t="s">
        <v>138</v>
      </c>
      <c r="BA328" s="23">
        <f>INDEX('[1]Glassdoor Scores'!C:C,MATCH($A328,'[1]Glassdoor Scores'!$A:$A,0))</f>
        <v>3.8</v>
      </c>
      <c r="BB328" t="str">
        <f>INDEX('[1]Glassdoor Scores'!B:B,MATCH($A328,'[1]Glassdoor Scores'!$A:$A,0))</f>
        <v>Upstart</v>
      </c>
      <c r="BC328">
        <f>INDEX('[1]Glassdoor Scores'!D:D,MATCH($A328,'[1]Glassdoor Scores'!$A:$A,0))</f>
        <v>900</v>
      </c>
      <c r="BD328">
        <f>INDEX('[1]Glassdoor Scores'!E:E,MATCH($A328,'[1]Glassdoor Scores'!$A:$A,0))</f>
        <v>3.7</v>
      </c>
      <c r="BE328">
        <f>INDEX('[1]Glassdoor Scores'!F:F,MATCH($A328,'[1]Glassdoor Scores'!$A:$A,0))</f>
        <v>3.5</v>
      </c>
      <c r="BF328" s="17">
        <f>INDEX('[1]Glassdoor Scores'!G:G,MATCH($A328,'[1]Glassdoor Scores'!$A:$A,0))</f>
        <v>4</v>
      </c>
      <c r="BG328" s="17">
        <f>INDEX('[1]Glassdoor Scores'!H:H,MATCH($A328,'[1]Glassdoor Scores'!$A:$A,0))</f>
        <v>0.78</v>
      </c>
      <c r="BH328" t="e">
        <f>BA328&lt;#REF!</f>
        <v>#REF!</v>
      </c>
      <c r="BI328" t="e">
        <f>BB328&gt;#REF!</f>
        <v>#REF!</v>
      </c>
      <c r="BJ328" t="e">
        <f>BC328&gt;#REF!</f>
        <v>#REF!</v>
      </c>
      <c r="BK328" t="e">
        <f>BD328&gt;#REF!</f>
        <v>#REF!</v>
      </c>
      <c r="BL328" t="e">
        <f>BE328&gt;#REF!</f>
        <v>#REF!</v>
      </c>
      <c r="BM328" t="e">
        <f>BF328&gt;#REF!</f>
        <v>#REF!</v>
      </c>
      <c r="BN328" t="s">
        <v>175</v>
      </c>
      <c r="BO328" s="1" t="s">
        <v>4437</v>
      </c>
      <c r="BP328">
        <v>3</v>
      </c>
      <c r="BQ328">
        <v>3</v>
      </c>
      <c r="BR328" s="1" t="s">
        <v>4438</v>
      </c>
      <c r="BS328" t="s">
        <v>4439</v>
      </c>
      <c r="BT328" s="1" t="s">
        <v>4440</v>
      </c>
      <c r="BU328" s="1">
        <v>150</v>
      </c>
      <c r="BV328" s="31">
        <v>0.25</v>
      </c>
      <c r="BW328" s="31">
        <v>0.6</v>
      </c>
      <c r="BX328" s="31">
        <v>0.15</v>
      </c>
      <c r="BY328" s="31">
        <v>0</v>
      </c>
      <c r="BZ328" s="1" t="s">
        <v>4441</v>
      </c>
      <c r="CA328" s="1" t="s">
        <v>4442</v>
      </c>
      <c r="CB328" s="1"/>
      <c r="CC328" s="1"/>
      <c r="CD328" s="1"/>
      <c r="CE328" s="1"/>
      <c r="CF328" s="1"/>
      <c r="CG328" s="1"/>
      <c r="CH328" s="1"/>
      <c r="CI328" s="1"/>
      <c r="CJ328" s="1"/>
      <c r="CK328" s="1"/>
      <c r="CL328" s="1"/>
      <c r="CM328" s="1"/>
      <c r="CN328" s="1"/>
      <c r="CO328" s="1"/>
      <c r="CP328" s="1"/>
      <c r="CQ328" s="17" t="e">
        <f>SUMIFS([1]Rubric!Y:Y,[1]Rubric!V:V,BN328,[1]Rubric!W:W,P328)</f>
        <v>#VALUE!</v>
      </c>
      <c r="CR328" s="17" t="e">
        <f>INDEX([1]Rubric!D:D,MATCH(BP328,[1]Rubric!#REF!,0))</f>
        <v>#REF!</v>
      </c>
      <c r="CS328" s="17" t="e">
        <f>INDEX([1]Rubric!E:E,MATCH(Q328,[1]Rubric!#REF!,0))</f>
        <v>#REF!</v>
      </c>
      <c r="CT328" s="18" t="e">
        <f>SUM(CQ328:CS328)*[1]Rubric!$A$3</f>
        <v>#VALUE!</v>
      </c>
    </row>
    <row r="329" spans="1:98" ht="409.5" x14ac:dyDescent="0.25">
      <c r="A329">
        <v>328</v>
      </c>
      <c r="B329" s="21" t="s">
        <v>4443</v>
      </c>
      <c r="C329" t="str">
        <f t="shared" si="24"/>
        <v>328 - Trifork</v>
      </c>
      <c r="D329">
        <v>0</v>
      </c>
      <c r="E329" t="s">
        <v>4444</v>
      </c>
      <c r="F329" s="1" t="s">
        <v>4445</v>
      </c>
      <c r="G329" s="1" t="str">
        <f>IFERROR(INDEX([1]Apollo!$C$2:$R$2344,MATCH($C329,[1]Apollo!$B$2:$B$2344,0),MATCH(G$1,[1]Apollo!$C$1:$R$1,0)),"")</f>
        <v/>
      </c>
      <c r="H329" s="1" t="s">
        <v>885</v>
      </c>
      <c r="I329" s="1" t="str">
        <f>IFERROR(INDEX([1]Apollo!$C$2:$R$2344,MATCH($C329,[1]Apollo!$B$2:$B$2344,0),MATCH(I$1,[1]Apollo!$C$1:$R$1,0)),"")</f>
        <v/>
      </c>
      <c r="J329" t="s">
        <v>4446</v>
      </c>
      <c r="K329" s="1" t="str">
        <f>IFERROR(INDEX([1]Apollo!$C$2:$R$2344,MATCH($C329,[1]Apollo!$B$2:$B$2344,0),MATCH(K$1,[1]Apollo!$C$1:$R$1,0)),"")</f>
        <v/>
      </c>
      <c r="L329" s="1" t="str">
        <f>IFERROR(INDEX([1]Apollo!$C$2:$R$2344,MATCH($C329,[1]Apollo!$B$2:$B$2344,0),MATCH(L$1,[1]Apollo!$C$1:$R$1,0)),"")</f>
        <v/>
      </c>
      <c r="M329" s="1" t="s">
        <v>4447</v>
      </c>
      <c r="N329" s="1" t="s">
        <v>4448</v>
      </c>
      <c r="O329" s="1" t="str">
        <f>IFERROR(INDEX([1]Apollo!$C$2:$R$2344,MATCH($C329,[1]Apollo!$B$2:$B$2344,0),MATCH(O$1,[1]Apollo!$C$1:$R$1,0)),"")</f>
        <v/>
      </c>
      <c r="P329" s="1">
        <v>3</v>
      </c>
      <c r="Q329" s="1">
        <v>1</v>
      </c>
      <c r="R329" s="12">
        <v>94981</v>
      </c>
      <c r="S329" s="12">
        <v>88115</v>
      </c>
      <c r="T329" s="13">
        <v>35065</v>
      </c>
      <c r="U329" t="s">
        <v>188</v>
      </c>
      <c r="V329" s="1" t="str">
        <f>IFERROR(INDEX([1]Apollo!$C$2:$R$2344,MATCH($C329,[1]Apollo!$B$2:$B$2344,0),MATCH(V$1,[1]Apollo!$C$1:$R$1,0)),"")</f>
        <v/>
      </c>
      <c r="W329" t="s">
        <v>165</v>
      </c>
      <c r="X329" s="1" t="str">
        <f>IFERROR(INDEX([1]Apollo!$C$2:$R$2344,MATCH($C329,[1]Apollo!$B$2:$B$2344,0),MATCH(X$1,[1]Apollo!$C$1:$R$1,0)),"")</f>
        <v/>
      </c>
      <c r="Y329" s="1" t="str">
        <f>IFERROR(INDEX([1]Apollo!$C$2:$R$2344,MATCH($C329,[1]Apollo!$B$2:$B$2344,0),MATCH(Y$1,[1]Apollo!$C$1:$R$1,0)),"")</f>
        <v/>
      </c>
      <c r="Z329" s="1" t="str">
        <f>IFERROR(INDEX([1]Apollo!$C$2:$R$2344,MATCH($C329,[1]Apollo!$B$2:$B$2344,0),MATCH(Z$1,[1]Apollo!$C$1:$R$1,0)),"")</f>
        <v/>
      </c>
      <c r="AA329" s="1" t="str">
        <f>IFERROR(INDEX([1]Apollo!$C$2:$R$2344,MATCH($C329,[1]Apollo!$B$2:$B$2344,0),MATCH(AA$1,[1]Apollo!$C$1:$R$1,0)),"")</f>
        <v/>
      </c>
      <c r="AB329" s="1" t="str">
        <f>IFERROR(INDEX([1]Apollo!$C$2:$R$2344,MATCH($C329,[1]Apollo!$B$2:$B$2344,0),MATCH(AB$1,[1]Apollo!$C$1:$R$1,0)),"")</f>
        <v/>
      </c>
      <c r="AC329" t="s">
        <v>4449</v>
      </c>
      <c r="AD329" s="1" t="str">
        <f>IFERROR(INDEX([1]Apollo!$C$2:$R$2344,MATCH($C329,[1]Apollo!$B$2:$B$2344,0),MATCH(AD$1,[1]Apollo!$C$1:$R$1,0)),"")</f>
        <v/>
      </c>
      <c r="AE329" s="14" t="s">
        <v>4450</v>
      </c>
      <c r="AF329" s="1"/>
      <c r="AG329" s="1" t="s">
        <v>169</v>
      </c>
      <c r="AH329" s="1"/>
      <c r="AI329" s="1"/>
      <c r="AJ329" s="14" t="s">
        <v>4450</v>
      </c>
      <c r="AK329" s="1" t="s">
        <v>311</v>
      </c>
      <c r="AL329" s="1" t="s">
        <v>106</v>
      </c>
      <c r="AM329" s="1" t="s">
        <v>171</v>
      </c>
      <c r="AN329" s="1" t="s">
        <v>106</v>
      </c>
      <c r="AO329" s="1" t="s">
        <v>245</v>
      </c>
      <c r="AP329" s="1" t="s">
        <v>1522</v>
      </c>
      <c r="AQ329" s="1" t="e">
        <f>AE329=#REF!</f>
        <v>#REF!</v>
      </c>
      <c r="AR329" t="s">
        <v>4451</v>
      </c>
      <c r="AS329" s="1" t="str">
        <f>IFERROR(INDEX([1]Apollo!$C$2:$R$2344,MATCH($C329,[1]Apollo!$B$2:$B$2344,0),MATCH(AS$1,[1]Apollo!$C$1:$R$1,0)),"")</f>
        <v/>
      </c>
      <c r="AT329" s="1"/>
      <c r="AU329" s="1"/>
      <c r="AV329" t="s">
        <v>174</v>
      </c>
      <c r="AW329" s="1">
        <v>1100</v>
      </c>
      <c r="AX329" s="1"/>
      <c r="AY329" t="s">
        <v>114</v>
      </c>
      <c r="AZ329" t="s">
        <v>138</v>
      </c>
      <c r="BA329" s="23">
        <f>INDEX('[1]Glassdoor Scores'!C:C,MATCH($A329,'[1]Glassdoor Scores'!$A:$A,0))</f>
        <v>3.9</v>
      </c>
      <c r="BB329" t="str">
        <f>INDEX('[1]Glassdoor Scores'!B:B,MATCH($A329,'[1]Glassdoor Scores'!$A:$A,0))</f>
        <v>Tricentis</v>
      </c>
      <c r="BC329">
        <f>INDEX('[1]Glassdoor Scores'!D:D,MATCH($A329,'[1]Glassdoor Scores'!$A:$A,0))</f>
        <v>800</v>
      </c>
      <c r="BD329">
        <f>INDEX('[1]Glassdoor Scores'!E:E,MATCH($A329,'[1]Glassdoor Scores'!$A:$A,0))</f>
        <v>3.7</v>
      </c>
      <c r="BE329">
        <f>INDEX('[1]Glassdoor Scores'!F:F,MATCH($A329,'[1]Glassdoor Scores'!$A:$A,0))</f>
        <v>3.6</v>
      </c>
      <c r="BF329" s="17">
        <f>INDEX('[1]Glassdoor Scores'!G:G,MATCH($A329,'[1]Glassdoor Scores'!$A:$A,0))</f>
        <v>4</v>
      </c>
      <c r="BG329" s="17">
        <f>INDEX('[1]Glassdoor Scores'!H:H,MATCH($A329,'[1]Glassdoor Scores'!$A:$A,0))</f>
        <v>0.82</v>
      </c>
      <c r="BH329" t="e">
        <f>BA329&lt;#REF!</f>
        <v>#REF!</v>
      </c>
      <c r="BI329" t="e">
        <f>BB329&gt;#REF!</f>
        <v>#REF!</v>
      </c>
      <c r="BJ329" t="e">
        <f>BC329&gt;#REF!</f>
        <v>#REF!</v>
      </c>
      <c r="BK329" t="e">
        <f>BD329&gt;#REF!</f>
        <v>#REF!</v>
      </c>
      <c r="BL329" t="e">
        <f>BE329&gt;#REF!</f>
        <v>#REF!</v>
      </c>
      <c r="BM329" t="e">
        <f>BF329&gt;#REF!</f>
        <v>#REF!</v>
      </c>
      <c r="BN329" t="s">
        <v>175</v>
      </c>
      <c r="BO329" s="1" t="s">
        <v>4452</v>
      </c>
      <c r="BP329">
        <v>3</v>
      </c>
      <c r="BQ329">
        <v>2</v>
      </c>
      <c r="BR329" s="1" t="s">
        <v>4453</v>
      </c>
      <c r="BS329" t="s">
        <v>4454</v>
      </c>
      <c r="BT329" s="1" t="s">
        <v>4455</v>
      </c>
      <c r="BU329" s="1">
        <v>110</v>
      </c>
      <c r="BV329" s="31">
        <v>0.2</v>
      </c>
      <c r="BW329" s="31">
        <v>0.7</v>
      </c>
      <c r="BX329" s="31">
        <v>0.05</v>
      </c>
      <c r="BY329" s="31">
        <v>0.05</v>
      </c>
      <c r="BZ329" s="1" t="s">
        <v>4456</v>
      </c>
      <c r="CA329" s="1" t="s">
        <v>4457</v>
      </c>
      <c r="CB329" s="1"/>
      <c r="CC329" s="1"/>
      <c r="CD329" s="1"/>
      <c r="CE329" s="1"/>
      <c r="CF329" s="1"/>
      <c r="CG329" s="1"/>
      <c r="CH329" s="1"/>
      <c r="CI329" s="1"/>
      <c r="CJ329" s="1"/>
      <c r="CK329" s="1"/>
      <c r="CL329" s="1"/>
      <c r="CM329" s="1"/>
      <c r="CN329" s="1"/>
      <c r="CO329" s="1"/>
      <c r="CP329" s="1"/>
      <c r="CQ329" s="17" t="e">
        <f>SUMIFS([1]Rubric!Y:Y,[1]Rubric!V:V,BN329,[1]Rubric!W:W,P329)</f>
        <v>#VALUE!</v>
      </c>
      <c r="CR329" s="17" t="e">
        <f>INDEX([1]Rubric!D:D,MATCH(BP329,[1]Rubric!#REF!,0))</f>
        <v>#REF!</v>
      </c>
      <c r="CS329" s="17" t="e">
        <f>INDEX([1]Rubric!E:E,MATCH(Q329,[1]Rubric!#REF!,0))</f>
        <v>#REF!</v>
      </c>
      <c r="CT329" s="18" t="e">
        <f>SUM(CQ329:CS329)*[1]Rubric!$A$3</f>
        <v>#VALUE!</v>
      </c>
    </row>
    <row r="330" spans="1:98" ht="409.5" x14ac:dyDescent="0.25">
      <c r="A330">
        <v>329</v>
      </c>
      <c r="B330" s="21" t="s">
        <v>4458</v>
      </c>
      <c r="C330" t="str">
        <f t="shared" si="24"/>
        <v>329 - Washington Trust Bank</v>
      </c>
      <c r="D330">
        <v>0</v>
      </c>
      <c r="E330" t="s">
        <v>4459</v>
      </c>
      <c r="F330" s="1" t="s">
        <v>4460</v>
      </c>
      <c r="G330" s="1" t="str">
        <f>IFERROR(INDEX([1]Apollo!$C$2:$R$2344,MATCH($C330,[1]Apollo!$B$2:$B$2344,0),MATCH(G$1,[1]Apollo!$C$1:$R$1,0)),"")</f>
        <v/>
      </c>
      <c r="H330" s="1" t="s">
        <v>4272</v>
      </c>
      <c r="I330" s="1" t="str">
        <f>IFERROR(INDEX([1]Apollo!$C$2:$R$2344,MATCH($C330,[1]Apollo!$B$2:$B$2344,0),MATCH(I$1,[1]Apollo!$C$1:$R$1,0)),"")</f>
        <v/>
      </c>
      <c r="J330" t="s">
        <v>4461</v>
      </c>
      <c r="K330" s="1" t="str">
        <f>IFERROR(INDEX([1]Apollo!$C$2:$R$2344,MATCH($C330,[1]Apollo!$B$2:$B$2344,0),MATCH(K$1,[1]Apollo!$C$1:$R$1,0)),"")</f>
        <v/>
      </c>
      <c r="L330" s="1" t="str">
        <f>IFERROR(INDEX([1]Apollo!$C$2:$R$2344,MATCH($C330,[1]Apollo!$B$2:$B$2344,0),MATCH(L$1,[1]Apollo!$C$1:$R$1,0)),"")</f>
        <v/>
      </c>
      <c r="M330" s="1" t="s">
        <v>4462</v>
      </c>
      <c r="N330" s="1"/>
      <c r="O330" s="1" t="str">
        <f>IFERROR(INDEX([1]Apollo!$C$2:$R$2344,MATCH($C330,[1]Apollo!$B$2:$B$2344,0),MATCH(O$1,[1]Apollo!$C$1:$R$1,0)),"")</f>
        <v/>
      </c>
      <c r="P330" s="1">
        <v>3</v>
      </c>
      <c r="Q330" s="1">
        <v>1</v>
      </c>
      <c r="R330" s="12">
        <v>260372</v>
      </c>
      <c r="S330" s="12">
        <v>246440</v>
      </c>
      <c r="T330" s="13">
        <v>732</v>
      </c>
      <c r="U330" t="s">
        <v>188</v>
      </c>
      <c r="V330" s="1" t="str">
        <f>IFERROR(INDEX([1]Apollo!$C$2:$R$2344,MATCH($C330,[1]Apollo!$B$2:$B$2344,0),MATCH(V$1,[1]Apollo!$C$1:$R$1,0)),"")</f>
        <v/>
      </c>
      <c r="W330" t="s">
        <v>231</v>
      </c>
      <c r="X330" s="1" t="str">
        <f>IFERROR(INDEX([1]Apollo!$C$2:$R$2344,MATCH($C330,[1]Apollo!$B$2:$B$2344,0),MATCH(X$1,[1]Apollo!$C$1:$R$1,0)),"")</f>
        <v/>
      </c>
      <c r="Y330" s="1" t="str">
        <f>IFERROR(INDEX([1]Apollo!$C$2:$R$2344,MATCH($C330,[1]Apollo!$B$2:$B$2344,0),MATCH(Y$1,[1]Apollo!$C$1:$R$1,0)),"")</f>
        <v/>
      </c>
      <c r="Z330" s="1" t="str">
        <f>IFERROR(INDEX([1]Apollo!$C$2:$R$2344,MATCH($C330,[1]Apollo!$B$2:$B$2344,0),MATCH(Z$1,[1]Apollo!$C$1:$R$1,0)),"")</f>
        <v/>
      </c>
      <c r="AA330" s="1" t="str">
        <f>IFERROR(INDEX([1]Apollo!$C$2:$R$2344,MATCH($C330,[1]Apollo!$B$2:$B$2344,0),MATCH(AA$1,[1]Apollo!$C$1:$R$1,0)),"")</f>
        <v/>
      </c>
      <c r="AB330" s="1" t="str">
        <f>IFERROR(INDEX([1]Apollo!$C$2:$R$2344,MATCH($C330,[1]Apollo!$B$2:$B$2344,0),MATCH(AB$1,[1]Apollo!$C$1:$R$1,0)),"")</f>
        <v/>
      </c>
      <c r="AC330" t="s">
        <v>4463</v>
      </c>
      <c r="AD330" s="1" t="str">
        <f>IFERROR(INDEX([1]Apollo!$C$2:$R$2344,MATCH($C330,[1]Apollo!$B$2:$B$2344,0),MATCH(AD$1,[1]Apollo!$C$1:$R$1,0)),"")</f>
        <v/>
      </c>
      <c r="AE330" s="14" t="s">
        <v>4464</v>
      </c>
      <c r="AF330" s="1"/>
      <c r="AG330" s="1" t="s">
        <v>169</v>
      </c>
      <c r="AH330" s="1"/>
      <c r="AI330" s="1"/>
      <c r="AJ330" s="14" t="s">
        <v>4465</v>
      </c>
      <c r="AK330" s="1" t="s">
        <v>1733</v>
      </c>
      <c r="AL330" s="1" t="s">
        <v>627</v>
      </c>
      <c r="AM330" s="1" t="s">
        <v>151</v>
      </c>
      <c r="AN330" s="1" t="s">
        <v>106</v>
      </c>
      <c r="AO330" s="1" t="s">
        <v>245</v>
      </c>
      <c r="AP330" s="1" t="s">
        <v>1734</v>
      </c>
      <c r="AQ330" s="1" t="e">
        <f>AE330=#REF!</f>
        <v>#REF!</v>
      </c>
      <c r="AR330" t="s">
        <v>4466</v>
      </c>
      <c r="AS330" s="1" t="str">
        <f>IFERROR(INDEX([1]Apollo!$C$2:$R$2344,MATCH($C330,[1]Apollo!$B$2:$B$2344,0),MATCH(AS$1,[1]Apollo!$C$1:$R$1,0)),"")</f>
        <v/>
      </c>
      <c r="AT330" s="1"/>
      <c r="AU330" s="1"/>
      <c r="AV330" t="s">
        <v>174</v>
      </c>
      <c r="AW330" s="1">
        <v>1000</v>
      </c>
      <c r="AX330" s="1"/>
      <c r="AY330" t="s">
        <v>138</v>
      </c>
      <c r="AZ330" t="s">
        <v>138</v>
      </c>
      <c r="BA330" s="23">
        <f>INDEX('[1]Glassdoor Scores'!C:C,MATCH($A330,'[1]Glassdoor Scores'!$A:$A,0))</f>
        <v>4.0999999999999996</v>
      </c>
      <c r="BB330" t="str">
        <f>INDEX('[1]Glassdoor Scores'!B:B,MATCH($A330,'[1]Glassdoor Scores'!$A:$A,0))</f>
        <v>ExtraHop Networks</v>
      </c>
      <c r="BC330">
        <f>INDEX('[1]Glassdoor Scores'!D:D,MATCH($A330,'[1]Glassdoor Scores'!$A:$A,0))</f>
        <v>400</v>
      </c>
      <c r="BD330">
        <f>INDEX('[1]Glassdoor Scores'!E:E,MATCH($A330,'[1]Glassdoor Scores'!$A:$A,0))</f>
        <v>3.8</v>
      </c>
      <c r="BE330">
        <f>INDEX('[1]Glassdoor Scores'!F:F,MATCH($A330,'[1]Glassdoor Scores'!$A:$A,0))</f>
        <v>3.9</v>
      </c>
      <c r="BF330" s="17">
        <f>INDEX('[1]Glassdoor Scores'!G:G,MATCH($A330,'[1]Glassdoor Scores'!$A:$A,0))</f>
        <v>4.3</v>
      </c>
      <c r="BG330" s="17">
        <f>INDEX('[1]Glassdoor Scores'!H:H,MATCH($A330,'[1]Glassdoor Scores'!$A:$A,0))</f>
        <v>0.9</v>
      </c>
      <c r="BH330" t="e">
        <f>BA330&lt;#REF!</f>
        <v>#REF!</v>
      </c>
      <c r="BI330" t="e">
        <f>BB330&gt;#REF!</f>
        <v>#REF!</v>
      </c>
      <c r="BJ330" t="e">
        <f>BC330&gt;#REF!</f>
        <v>#REF!</v>
      </c>
      <c r="BK330" t="e">
        <f>BD330&gt;#REF!</f>
        <v>#REF!</v>
      </c>
      <c r="BL330" t="e">
        <f>BE330&gt;#REF!</f>
        <v>#REF!</v>
      </c>
      <c r="BM330" t="e">
        <f>BF330&gt;#REF!</f>
        <v>#REF!</v>
      </c>
      <c r="BN330" t="s">
        <v>175</v>
      </c>
      <c r="BO330" s="1" t="s">
        <v>4467</v>
      </c>
      <c r="BP330">
        <v>2</v>
      </c>
      <c r="BQ330">
        <v>4</v>
      </c>
      <c r="BR330" s="1" t="s">
        <v>4468</v>
      </c>
      <c r="BS330" t="s">
        <v>4469</v>
      </c>
      <c r="BT330" s="1" t="s">
        <v>4470</v>
      </c>
      <c r="BU330" s="1">
        <v>38</v>
      </c>
      <c r="BV330" s="31">
        <v>0.08</v>
      </c>
      <c r="BW330" s="31">
        <v>0.32</v>
      </c>
      <c r="BX330" s="31">
        <v>0.6</v>
      </c>
      <c r="BY330" s="31">
        <v>0</v>
      </c>
      <c r="BZ330" s="1" t="s">
        <v>4471</v>
      </c>
      <c r="CA330" s="1" t="s">
        <v>4472</v>
      </c>
      <c r="CB330" s="1"/>
      <c r="CC330" s="1"/>
      <c r="CD330" s="1"/>
      <c r="CE330" s="1"/>
      <c r="CF330" s="1"/>
      <c r="CG330" s="1"/>
      <c r="CH330" s="1"/>
      <c r="CI330" s="1"/>
      <c r="CJ330" s="1"/>
      <c r="CK330" s="1"/>
      <c r="CL330" s="1"/>
      <c r="CM330" s="1"/>
      <c r="CN330" s="1"/>
      <c r="CO330" s="1"/>
      <c r="CP330" s="1"/>
      <c r="CQ330" s="17" t="e">
        <f>SUMIFS([1]Rubric!Y:Y,[1]Rubric!V:V,BN330,[1]Rubric!W:W,P330)</f>
        <v>#VALUE!</v>
      </c>
      <c r="CR330" s="17" t="e">
        <f>INDEX([1]Rubric!D:D,MATCH(BP330,[1]Rubric!#REF!,0))</f>
        <v>#REF!</v>
      </c>
      <c r="CS330" s="17" t="e">
        <f>INDEX([1]Rubric!E:E,MATCH(Q330,[1]Rubric!#REF!,0))</f>
        <v>#REF!</v>
      </c>
      <c r="CT330" s="18" t="e">
        <f>SUM(CQ330:CS330)*[1]Rubric!$A$3</f>
        <v>#VALUE!</v>
      </c>
    </row>
    <row r="331" spans="1:98" ht="409.5" x14ac:dyDescent="0.25">
      <c r="A331">
        <v>330</v>
      </c>
      <c r="B331" t="s">
        <v>4473</v>
      </c>
      <c r="C331" t="str">
        <f t="shared" si="24"/>
        <v>330 - Wise</v>
      </c>
      <c r="D331">
        <v>0</v>
      </c>
      <c r="E331" t="s">
        <v>4474</v>
      </c>
      <c r="F331" s="1" t="s">
        <v>4475</v>
      </c>
      <c r="G331" s="1" t="str">
        <f>IFERROR(INDEX([1]Apollo!$C$2:$R$2344,MATCH($C331,[1]Apollo!$B$2:$B$2344,0),MATCH(G$1,[1]Apollo!$C$1:$R$1,0)),"")</f>
        <v/>
      </c>
      <c r="H331" s="1" t="s">
        <v>4476</v>
      </c>
      <c r="I331" s="1" t="str">
        <f>IFERROR(INDEX([1]Apollo!$C$2:$R$2344,MATCH($C331,[1]Apollo!$B$2:$B$2344,0),MATCH(I$1,[1]Apollo!$C$1:$R$1,0)),"")</f>
        <v/>
      </c>
      <c r="J331" t="s">
        <v>662</v>
      </c>
      <c r="K331" s="1" t="str">
        <f>IFERROR(INDEX([1]Apollo!$C$2:$R$2344,MATCH($C331,[1]Apollo!$B$2:$B$2344,0),MATCH(K$1,[1]Apollo!$C$1:$R$1,0)),"")</f>
        <v/>
      </c>
      <c r="L331" s="1" t="str">
        <f>IFERROR(INDEX([1]Apollo!$C$2:$R$2344,MATCH($C331,[1]Apollo!$B$2:$B$2344,0),MATCH(L$1,[1]Apollo!$C$1:$R$1,0)),"")</f>
        <v/>
      </c>
      <c r="M331" s="1" t="s">
        <v>4477</v>
      </c>
      <c r="N331" s="1" t="s">
        <v>4478</v>
      </c>
      <c r="O331" s="1" t="str">
        <f>IFERROR(INDEX([1]Apollo!$C$2:$R$2344,MATCH($C331,[1]Apollo!$B$2:$B$2344,0),MATCH(O$1,[1]Apollo!$C$1:$R$1,0)),"")</f>
        <v/>
      </c>
      <c r="P331" s="1">
        <v>3</v>
      </c>
      <c r="Q331" s="1">
        <v>1</v>
      </c>
      <c r="R331" s="12">
        <v>3902</v>
      </c>
      <c r="S331" s="12">
        <v>3205</v>
      </c>
      <c r="T331" s="13">
        <v>40544</v>
      </c>
      <c r="U331" t="s">
        <v>188</v>
      </c>
      <c r="V331" s="1" t="str">
        <f>IFERROR(INDEX([1]Apollo!$C$2:$R$2344,MATCH($C331,[1]Apollo!$B$2:$B$2344,0),MATCH(V$1,[1]Apollo!$C$1:$R$1,0)),"")</f>
        <v/>
      </c>
      <c r="W331" t="s">
        <v>100</v>
      </c>
      <c r="X331" s="1" t="str">
        <f>IFERROR(INDEX([1]Apollo!$C$2:$R$2344,MATCH($C331,[1]Apollo!$B$2:$B$2344,0),MATCH(X$1,[1]Apollo!$C$1:$R$1,0)),"")</f>
        <v/>
      </c>
      <c r="Y331" s="1" t="str">
        <f>IFERROR(INDEX([1]Apollo!$C$2:$R$2344,MATCH($C331,[1]Apollo!$B$2:$B$2344,0),MATCH(Y$1,[1]Apollo!$C$1:$R$1,0)),"")</f>
        <v/>
      </c>
      <c r="Z331" s="1" t="str">
        <f>IFERROR(INDEX([1]Apollo!$C$2:$R$2344,MATCH($C331,[1]Apollo!$B$2:$B$2344,0),MATCH(Z$1,[1]Apollo!$C$1:$R$1,0)),"")</f>
        <v/>
      </c>
      <c r="AA331" s="1" t="str">
        <f>IFERROR(INDEX([1]Apollo!$C$2:$R$2344,MATCH($C331,[1]Apollo!$B$2:$B$2344,0),MATCH(AA$1,[1]Apollo!$C$1:$R$1,0)),"")</f>
        <v/>
      </c>
      <c r="AB331" s="1" t="str">
        <f>IFERROR(INDEX([1]Apollo!$C$2:$R$2344,MATCH($C331,[1]Apollo!$B$2:$B$2344,0),MATCH(AB$1,[1]Apollo!$C$1:$R$1,0)),"")</f>
        <v/>
      </c>
      <c r="AC331" t="s">
        <v>4479</v>
      </c>
      <c r="AD331" s="1" t="str">
        <f>IFERROR(INDEX([1]Apollo!$C$2:$R$2344,MATCH($C331,[1]Apollo!$B$2:$B$2344,0),MATCH(AD$1,[1]Apollo!$C$1:$R$1,0)),"")</f>
        <v/>
      </c>
      <c r="AE331" s="14" t="s">
        <v>4480</v>
      </c>
      <c r="AF331" s="1"/>
      <c r="AG331" s="1" t="s">
        <v>169</v>
      </c>
      <c r="AH331" s="1"/>
      <c r="AI331" s="1"/>
      <c r="AJ331" s="14" t="s">
        <v>4481</v>
      </c>
      <c r="AK331" s="1" t="s">
        <v>311</v>
      </c>
      <c r="AL331" s="1" t="s">
        <v>4482</v>
      </c>
      <c r="AM331" s="1" t="s">
        <v>151</v>
      </c>
      <c r="AN331" s="1" t="s">
        <v>106</v>
      </c>
      <c r="AO331" s="1" t="s">
        <v>404</v>
      </c>
      <c r="AP331" s="1" t="s">
        <v>679</v>
      </c>
      <c r="AQ331" s="1" t="e">
        <f>AE331=#REF!</f>
        <v>#REF!</v>
      </c>
      <c r="AR331" t="s">
        <v>4483</v>
      </c>
      <c r="AS331" s="1" t="str">
        <f>IFERROR(INDEX([1]Apollo!$C$2:$R$2344,MATCH($C331,[1]Apollo!$B$2:$B$2344,0),MATCH(AS$1,[1]Apollo!$C$1:$R$1,0)),"")</f>
        <v/>
      </c>
      <c r="AT331" s="1"/>
      <c r="AU331" s="1"/>
      <c r="AV331" t="s">
        <v>112</v>
      </c>
      <c r="AW331" s="1" t="str">
        <f>IFERROR(INDEX([1]Apollo!$C$2:$R$2344,MATCH($C331,[1]Apollo!$B$2:$B$2344,0),MATCH(AW$1,[1]Apollo!$C$1:$R$1,0)),"")</f>
        <v/>
      </c>
      <c r="AX331" s="1"/>
      <c r="AY331" t="s">
        <v>114</v>
      </c>
      <c r="AZ331" t="s">
        <v>138</v>
      </c>
      <c r="BA331" s="4">
        <f>INDEX('[1]Glassdoor Scores'!C:C,MATCH($A331,'[1]Glassdoor Scores'!$A:$A,0))</f>
        <v>3.2</v>
      </c>
      <c r="BB331" t="str">
        <f>INDEX('[1]Glassdoor Scores'!B:B,MATCH($A331,'[1]Glassdoor Scores'!$A:$A,0))</f>
        <v>C3 AI</v>
      </c>
      <c r="BC331">
        <f>INDEX('[1]Glassdoor Scores'!D:D,MATCH($A331,'[1]Glassdoor Scores'!$A:$A,0))</f>
        <v>1100</v>
      </c>
      <c r="BD331">
        <f>INDEX('[1]Glassdoor Scores'!E:E,MATCH($A331,'[1]Glassdoor Scores'!$A:$A,0))</f>
        <v>2.5</v>
      </c>
      <c r="BE331">
        <f>INDEX('[1]Glassdoor Scores'!F:F,MATCH($A331,'[1]Glassdoor Scores'!$A:$A,0))</f>
        <v>2.8</v>
      </c>
      <c r="BF331" s="5">
        <f>INDEX('[1]Glassdoor Scores'!G:G,MATCH($A331,'[1]Glassdoor Scores'!$A:$A,0))</f>
        <v>3.1</v>
      </c>
      <c r="BG331" s="5">
        <f>INDEX('[1]Glassdoor Scores'!H:H,MATCH($A331,'[1]Glassdoor Scores'!$A:$A,0))</f>
        <v>0.5</v>
      </c>
      <c r="BH331" t="e">
        <f>BA331&lt;#REF!</f>
        <v>#REF!</v>
      </c>
      <c r="BI331" t="e">
        <f>BB331&gt;#REF!</f>
        <v>#REF!</v>
      </c>
      <c r="BJ331" t="e">
        <f>BC331&gt;#REF!</f>
        <v>#REF!</v>
      </c>
      <c r="BK331" t="e">
        <f>BD331&gt;#REF!</f>
        <v>#REF!</v>
      </c>
      <c r="BL331" t="e">
        <f>BE331&gt;#REF!</f>
        <v>#REF!</v>
      </c>
      <c r="BM331" t="e">
        <f>BF331&gt;#REF!</f>
        <v>#REF!</v>
      </c>
      <c r="BN331" t="s">
        <v>175</v>
      </c>
      <c r="BO331" s="1" t="s">
        <v>4484</v>
      </c>
      <c r="BP331">
        <v>3</v>
      </c>
      <c r="BQ331">
        <v>3</v>
      </c>
      <c r="BR331" s="1" t="s">
        <v>4485</v>
      </c>
      <c r="BS331" t="s">
        <v>4486</v>
      </c>
      <c r="BT331" s="1" t="s">
        <v>4487</v>
      </c>
      <c r="BU331" s="1">
        <v>320</v>
      </c>
      <c r="BV331" s="6">
        <v>0.15</v>
      </c>
      <c r="BW331" s="6">
        <v>0.8</v>
      </c>
      <c r="BX331" s="6">
        <v>0</v>
      </c>
      <c r="BY331" s="6">
        <v>0.05</v>
      </c>
      <c r="BZ331" s="1" t="s">
        <v>4488</v>
      </c>
      <c r="CA331" s="1" t="s">
        <v>4489</v>
      </c>
      <c r="CB331" s="1"/>
      <c r="CC331" s="1"/>
      <c r="CD331" s="1"/>
      <c r="CE331" s="1"/>
      <c r="CF331" s="1"/>
      <c r="CG331" s="1"/>
      <c r="CH331" s="1"/>
      <c r="CI331" s="1"/>
      <c r="CJ331" s="1"/>
      <c r="CK331" s="1"/>
      <c r="CL331" s="1"/>
      <c r="CM331" s="1"/>
      <c r="CN331" s="1"/>
      <c r="CO331" s="1"/>
      <c r="CP331" s="1"/>
      <c r="CQ331" s="17" t="e">
        <f>SUMIFS([1]Rubric!Y:Y,[1]Rubric!V:V,BN331,[1]Rubric!W:W,P331)</f>
        <v>#VALUE!</v>
      </c>
      <c r="CR331" s="5" t="e">
        <f>INDEX([1]Rubric!D:D,MATCH(BP331,[1]Rubric!#REF!,0))</f>
        <v>#REF!</v>
      </c>
      <c r="CS331" s="5" t="e">
        <f>INDEX([1]Rubric!E:E,MATCH(Q331,[1]Rubric!#REF!,0))</f>
        <v>#REF!</v>
      </c>
      <c r="CT331" s="18" t="e">
        <f>SUM(CQ331:CS331)*[1]Rubric!$A$3</f>
        <v>#VALUE!</v>
      </c>
    </row>
    <row r="332" spans="1:98" ht="255" x14ac:dyDescent="0.25">
      <c r="A332">
        <v>331</v>
      </c>
      <c r="B332" t="s">
        <v>4490</v>
      </c>
      <c r="C332" t="str">
        <f t="shared" si="24"/>
        <v>331 - Any Studios</v>
      </c>
      <c r="D332">
        <v>0</v>
      </c>
      <c r="F332" s="1"/>
      <c r="G332" s="1" t="e">
        <f>INDEX([1]Apollo!$C$2:$R$2344,MATCH($C332,[1]Apollo!$A$2:$A$2344,0),MATCH(G$1,[1]Apollo!$C$1:$R$1,0))</f>
        <v>#N/A</v>
      </c>
      <c r="H332" s="1"/>
      <c r="I332" s="1" t="e">
        <f>INDEX([1]Apollo!$C$2:$R$2344,MATCH($C332,[1]Apollo!$A$2:$A$2344,0),MATCH(I$1,[1]Apollo!$C$1:$R$1,0))</f>
        <v>#N/A</v>
      </c>
      <c r="K332" s="1" t="e">
        <f>INDEX([1]Apollo!$C$2:$R$2344,MATCH($C332,[1]Apollo!$A$2:$A$2344,0),MATCH(K$1,[1]Apollo!$C$1:$R$1,0))</f>
        <v>#N/A</v>
      </c>
      <c r="L332" s="1" t="e">
        <f>INDEX([1]Apollo!$C$2:$R$2344,MATCH($C332,[1]Apollo!$A$2:$A$2344,0),MATCH(L$1,[1]Apollo!$C$1:$R$1,0))</f>
        <v>#N/A</v>
      </c>
      <c r="M332" s="1"/>
      <c r="N332" s="1"/>
      <c r="O332" s="1" t="e">
        <f>INDEX([1]Apollo!$C$2:$R$2344,MATCH($C332,[1]Apollo!$A$2:$A$2344,0),MATCH(O$1,[1]Apollo!$C$1:$R$1,0))</f>
        <v>#N/A</v>
      </c>
      <c r="P332" s="1">
        <v>5</v>
      </c>
      <c r="Q332" s="1">
        <v>1</v>
      </c>
      <c r="V332" s="1" t="e">
        <f>INDEX([1]Apollo!$C$2:$R$2344,MATCH($C332,[1]Apollo!$A$2:$A$2344,0),MATCH(V$1,[1]Apollo!$C$1:$R$1,0))</f>
        <v>#N/A</v>
      </c>
      <c r="X332" s="1" t="e">
        <f>INDEX([1]Apollo!$C$2:$R$2344,MATCH($C332,[1]Apollo!$A$2:$A$2344,0),MATCH(X$1,[1]Apollo!$C$1:$R$1,0))</f>
        <v>#N/A</v>
      </c>
      <c r="Y332" s="1" t="e">
        <f>INDEX([1]Apollo!$C$2:$R$2344,MATCH($C332,[1]Apollo!$A$2:$A$2344,0),MATCH(Y$1,[1]Apollo!$C$1:$R$1,0))</f>
        <v>#N/A</v>
      </c>
      <c r="Z332" s="1" t="e">
        <f>INDEX([1]Apollo!$C$2:$R$2344,MATCH($C332,[1]Apollo!$A$2:$A$2344,0),MATCH(Z$1,[1]Apollo!$C$1:$R$1,0))</f>
        <v>#N/A</v>
      </c>
      <c r="AA332" s="1" t="e">
        <f>INDEX([1]Apollo!$C$2:$R$2344,MATCH($C332,[1]Apollo!$A$2:$A$2344,0),MATCH(AA$1,[1]Apollo!$C$1:$R$1,0))</f>
        <v>#N/A</v>
      </c>
      <c r="AB332" s="1" t="e">
        <f>INDEX([1]Apollo!$C$2:$R$2344,MATCH($C332,[1]Apollo!$A$2:$A$2344,0),MATCH(AB$1,[1]Apollo!$C$1:$R$1,0))</f>
        <v>#N/A</v>
      </c>
      <c r="AD332" s="1" t="e">
        <f>INDEX([1]Apollo!$C$2:$R$2344,MATCH($C332,[1]Apollo!$A$2:$A$2344,0),MATCH(AD$1,[1]Apollo!$C$1:$R$1,0))</f>
        <v>#N/A</v>
      </c>
      <c r="AE332" s="1" t="s">
        <v>480</v>
      </c>
      <c r="AF332" s="1"/>
      <c r="AG332" s="1" t="s">
        <v>480</v>
      </c>
      <c r="AH332" s="1" t="s">
        <v>480</v>
      </c>
      <c r="AI332" s="1" t="s">
        <v>480</v>
      </c>
      <c r="AJ332" s="1" t="s">
        <v>594</v>
      </c>
      <c r="AK332" s="1" t="s">
        <v>480</v>
      </c>
      <c r="AL332" s="1" t="s">
        <v>480</v>
      </c>
      <c r="AM332" s="1" t="s">
        <v>480</v>
      </c>
      <c r="AN332" s="1" t="s">
        <v>480</v>
      </c>
      <c r="AO332" s="1" t="s">
        <v>480</v>
      </c>
      <c r="AP332" s="1" t="s">
        <v>595</v>
      </c>
      <c r="AQ332" s="1" t="e">
        <f>AE332=#REF!</f>
        <v>#REF!</v>
      </c>
      <c r="AS332" s="1" t="e">
        <f>INDEX([1]Apollo!$C$2:$R$2344,MATCH($C332,[1]Apollo!$A$2:$A$2344,0),MATCH(AS$1,[1]Apollo!$C$1:$R$1,0))</f>
        <v>#N/A</v>
      </c>
      <c r="AT332" s="1"/>
      <c r="AU332" s="1"/>
      <c r="AW332" s="1" t="e">
        <f>INDEX([1]Apollo!$C$2:$R$2344,MATCH($C332,[1]Apollo!$A$2:$A$2344,0),MATCH(AW$1,[1]Apollo!$C$1:$R$1,0))</f>
        <v>#N/A</v>
      </c>
      <c r="AX332" s="1"/>
      <c r="BA332">
        <v>24</v>
      </c>
      <c r="BB332">
        <v>4</v>
      </c>
      <c r="BC332">
        <v>3.8</v>
      </c>
      <c r="BD332">
        <v>3.7</v>
      </c>
      <c r="BE332">
        <v>4.2</v>
      </c>
      <c r="BF332" s="5">
        <v>0.9</v>
      </c>
      <c r="BG332" s="5">
        <v>0.8</v>
      </c>
      <c r="BH332" t="e">
        <f>BA332&lt;#REF!</f>
        <v>#REF!</v>
      </c>
      <c r="BI332" t="e">
        <f>BB332&gt;#REF!</f>
        <v>#REF!</v>
      </c>
      <c r="BJ332" t="e">
        <f>BC332&gt;#REF!</f>
        <v>#REF!</v>
      </c>
      <c r="BK332" t="e">
        <f>BD332&gt;#REF!</f>
        <v>#REF!</v>
      </c>
      <c r="BL332" t="e">
        <f>BE332&gt;#REF!</f>
        <v>#REF!</v>
      </c>
      <c r="BM332" s="5" t="e">
        <f>BF332&gt;#REF!</f>
        <v>#REF!</v>
      </c>
      <c r="BN332" t="s">
        <v>440</v>
      </c>
      <c r="BO332" s="1" t="s">
        <v>4491</v>
      </c>
      <c r="BP332">
        <v>0</v>
      </c>
      <c r="BQ332">
        <v>0</v>
      </c>
      <c r="BR332" s="1" t="s">
        <v>4492</v>
      </c>
      <c r="BS332" t="s">
        <v>480</v>
      </c>
      <c r="BT332" s="1" t="s">
        <v>4493</v>
      </c>
      <c r="BU332" s="1">
        <v>115</v>
      </c>
      <c r="BV332" s="6">
        <v>0.2</v>
      </c>
      <c r="BW332" s="6">
        <v>0.6</v>
      </c>
      <c r="BX332" s="6">
        <v>0.15</v>
      </c>
      <c r="BY332" s="6">
        <v>0.05</v>
      </c>
      <c r="BZ332" s="1" t="s">
        <v>4494</v>
      </c>
      <c r="CA332" s="1" t="s">
        <v>4495</v>
      </c>
      <c r="CB332" s="1"/>
      <c r="CC332" s="1"/>
      <c r="CD332" s="1"/>
      <c r="CE332" s="1"/>
      <c r="CF332" s="1"/>
      <c r="CG332" s="1"/>
      <c r="CH332" s="1"/>
      <c r="CI332" s="1"/>
      <c r="CJ332" s="1"/>
      <c r="CK332" s="1"/>
      <c r="CL332" s="1"/>
      <c r="CM332" s="1"/>
      <c r="CN332" s="1"/>
      <c r="CO332" s="1"/>
      <c r="CP332" s="1"/>
      <c r="CQ332" s="17" t="e">
        <f>SUMIFS([1]Rubric!Y:Y,[1]Rubric!V:V,BN332,[1]Rubric!W:W,P332)</f>
        <v>#VALUE!</v>
      </c>
      <c r="CR332" s="5" t="e">
        <f>INDEX([1]Rubric!D:D,MATCH(BP332,[1]Rubric!#REF!,0))</f>
        <v>#REF!</v>
      </c>
      <c r="CS332" s="5" t="e">
        <f>INDEX([1]Rubric!E:E,MATCH(Q332,[1]Rubric!#REF!,0))</f>
        <v>#REF!</v>
      </c>
      <c r="CT332" s="18" t="e">
        <f>SUM(CQ332:CS332)*[1]Rubric!$A$3</f>
        <v>#VALUE!</v>
      </c>
    </row>
    <row r="333" spans="1:98" ht="409.5" x14ac:dyDescent="0.25">
      <c r="A333">
        <v>332</v>
      </c>
      <c r="B333" t="s">
        <v>4496</v>
      </c>
      <c r="C333" t="str">
        <f t="shared" si="24"/>
        <v>332 - Ampcus</v>
      </c>
      <c r="D333">
        <v>0</v>
      </c>
      <c r="E333" t="s">
        <v>4497</v>
      </c>
      <c r="F333" s="1" t="s">
        <v>4498</v>
      </c>
      <c r="G333" s="1" t="str">
        <f>IFERROR(INDEX([1]Apollo!$C$2:$R$2344,MATCH($C333,[1]Apollo!$B$2:$B$2344,0),MATCH(G$1,[1]Apollo!$C$1:$R$1,0)),"")</f>
        <v/>
      </c>
      <c r="H333" s="1" t="s">
        <v>903</v>
      </c>
      <c r="I333" s="1" t="str">
        <f>IFERROR(INDEX([1]Apollo!$C$2:$R$2344,MATCH($C333,[1]Apollo!$B$2:$B$2344,0),MATCH(I$1,[1]Apollo!$C$1:$R$1,0)),"")</f>
        <v/>
      </c>
      <c r="J333" t="s">
        <v>4499</v>
      </c>
      <c r="K333" s="1" t="str">
        <f>IFERROR(INDEX([1]Apollo!$C$2:$R$2344,MATCH($C333,[1]Apollo!$B$2:$B$2344,0),MATCH(K$1,[1]Apollo!$C$1:$R$1,0)),"")</f>
        <v/>
      </c>
      <c r="L333" s="1" t="str">
        <f>IFERROR(INDEX([1]Apollo!$C$2:$R$2344,MATCH($C333,[1]Apollo!$B$2:$B$2344,0),MATCH(L$1,[1]Apollo!$C$1:$R$1,0)),"")</f>
        <v/>
      </c>
      <c r="M333" s="1" t="s">
        <v>4500</v>
      </c>
      <c r="N333" s="1" t="s">
        <v>4501</v>
      </c>
      <c r="O333" s="1" t="str">
        <f>IFERROR(INDEX([1]Apollo!$C$2:$R$2344,MATCH($C333,[1]Apollo!$B$2:$B$2344,0),MATCH(O$1,[1]Apollo!$C$1:$R$1,0)),"")</f>
        <v/>
      </c>
      <c r="P333" s="1">
        <v>2.5</v>
      </c>
      <c r="Q333" s="1">
        <v>1</v>
      </c>
      <c r="R333" s="12">
        <v>80903</v>
      </c>
      <c r="S333" s="12">
        <v>74731</v>
      </c>
      <c r="T333" s="13">
        <v>37987</v>
      </c>
      <c r="U333" t="s">
        <v>188</v>
      </c>
      <c r="V333" s="1" t="str">
        <f>IFERROR(INDEX([1]Apollo!$C$2:$R$2344,MATCH($C333,[1]Apollo!$B$2:$B$2344,0),MATCH(V$1,[1]Apollo!$C$1:$R$1,0)),"")</f>
        <v/>
      </c>
      <c r="W333" t="s">
        <v>165</v>
      </c>
      <c r="X333" s="1" t="str">
        <f>IFERROR(INDEX([1]Apollo!$C$2:$R$2344,MATCH($C333,[1]Apollo!$B$2:$B$2344,0),MATCH(X$1,[1]Apollo!$C$1:$R$1,0)),"")</f>
        <v/>
      </c>
      <c r="Y333" s="1" t="str">
        <f>IFERROR(INDEX([1]Apollo!$C$2:$R$2344,MATCH($C333,[1]Apollo!$B$2:$B$2344,0),MATCH(Y$1,[1]Apollo!$C$1:$R$1,0)),"")</f>
        <v/>
      </c>
      <c r="Z333" s="1" t="str">
        <f>IFERROR(INDEX([1]Apollo!$C$2:$R$2344,MATCH($C333,[1]Apollo!$B$2:$B$2344,0),MATCH(Z$1,[1]Apollo!$C$1:$R$1,0)),"")</f>
        <v/>
      </c>
      <c r="AA333" s="1" t="str">
        <f>IFERROR(INDEX([1]Apollo!$C$2:$R$2344,MATCH($C333,[1]Apollo!$B$2:$B$2344,0),MATCH(AA$1,[1]Apollo!$C$1:$R$1,0)),"")</f>
        <v/>
      </c>
      <c r="AB333" s="1" t="str">
        <f>IFERROR(INDEX([1]Apollo!$C$2:$R$2344,MATCH($C333,[1]Apollo!$B$2:$B$2344,0),MATCH(AB$1,[1]Apollo!$C$1:$R$1,0)),"")</f>
        <v/>
      </c>
      <c r="AC333" t="s">
        <v>4502</v>
      </c>
      <c r="AD333" s="1" t="str">
        <f>IFERROR(INDEX([1]Apollo!$C$2:$R$2344,MATCH($C333,[1]Apollo!$B$2:$B$2344,0),MATCH(AD$1,[1]Apollo!$C$1:$R$1,0)),"")</f>
        <v/>
      </c>
      <c r="AE333" s="14" t="s">
        <v>4503</v>
      </c>
      <c r="AF333" s="1"/>
      <c r="AG333" s="1" t="s">
        <v>169</v>
      </c>
      <c r="AH333" s="14" t="s">
        <v>4503</v>
      </c>
      <c r="AI333" s="1" t="s">
        <v>2105</v>
      </c>
      <c r="AJ333" s="14" t="s">
        <v>4503</v>
      </c>
      <c r="AK333" s="1" t="s">
        <v>311</v>
      </c>
      <c r="AL333" s="1" t="s">
        <v>106</v>
      </c>
      <c r="AM333" s="1" t="s">
        <v>151</v>
      </c>
      <c r="AN333" s="1" t="s">
        <v>106</v>
      </c>
      <c r="AO333" s="1" t="s">
        <v>245</v>
      </c>
      <c r="AP333" s="1" t="s">
        <v>4504</v>
      </c>
      <c r="AQ333" s="1" t="e">
        <f>AE333=#REF!</f>
        <v>#REF!</v>
      </c>
      <c r="AR333" t="s">
        <v>4505</v>
      </c>
      <c r="AS333" s="1" t="str">
        <f>IFERROR(INDEX([1]Apollo!$C$2:$R$2344,MATCH($C333,[1]Apollo!$B$2:$B$2344,0),MATCH(AS$1,[1]Apollo!$C$1:$R$1,0)),"")</f>
        <v/>
      </c>
      <c r="AT333" s="1"/>
      <c r="AU333" s="1"/>
      <c r="AV333" t="s">
        <v>174</v>
      </c>
      <c r="AW333" s="1" t="str">
        <f>IFERROR(INDEX([1]Apollo!$C$2:$R$2344,MATCH($C333,[1]Apollo!$B$2:$B$2344,0),MATCH(AW$1,[1]Apollo!$C$1:$R$1,0)),"")</f>
        <v/>
      </c>
      <c r="AX333" s="1"/>
      <c r="AY333" t="s">
        <v>113</v>
      </c>
      <c r="AZ333" t="s">
        <v>113</v>
      </c>
      <c r="BA333" s="4">
        <f>INDEX('[1]Glassdoor Scores'!C:C,MATCH($A333,'[1]Glassdoor Scores'!$A:$A,0))</f>
        <v>4.4000000000000004</v>
      </c>
      <c r="BB333" t="str">
        <f>INDEX('[1]Glassdoor Scores'!B:B,MATCH($A333,'[1]Glassdoor Scores'!$A:$A,0))</f>
        <v>Lower</v>
      </c>
      <c r="BC333">
        <f>INDEX('[1]Glassdoor Scores'!D:D,MATCH($A333,'[1]Glassdoor Scores'!$A:$A,0))</f>
        <v>500</v>
      </c>
      <c r="BD333">
        <f>INDEX('[1]Glassdoor Scores'!E:E,MATCH($A333,'[1]Glassdoor Scores'!$A:$A,0))</f>
        <v>4.0999999999999996</v>
      </c>
      <c r="BE333">
        <f>INDEX('[1]Glassdoor Scores'!F:F,MATCH($A333,'[1]Glassdoor Scores'!$A:$A,0))</f>
        <v>4.3</v>
      </c>
      <c r="BF333" s="5">
        <f>INDEX('[1]Glassdoor Scores'!G:G,MATCH($A333,'[1]Glassdoor Scores'!$A:$A,0))</f>
        <v>4.5999999999999996</v>
      </c>
      <c r="BG333" s="5">
        <f>INDEX('[1]Glassdoor Scores'!H:H,MATCH($A333,'[1]Glassdoor Scores'!$A:$A,0))</f>
        <v>0.94</v>
      </c>
      <c r="BH333" t="e">
        <f>BA333&lt;#REF!</f>
        <v>#REF!</v>
      </c>
      <c r="BI333" t="e">
        <f>BB333&gt;#REF!</f>
        <v>#REF!</v>
      </c>
      <c r="BJ333" t="e">
        <f>BC333&gt;#REF!</f>
        <v>#REF!</v>
      </c>
      <c r="BK333" t="e">
        <f>BD333&gt;#REF!</f>
        <v>#REF!</v>
      </c>
      <c r="BL333" t="e">
        <f>BE333&gt;#REF!</f>
        <v>#REF!</v>
      </c>
      <c r="BM333" t="e">
        <f>BF333&gt;#REF!</f>
        <v>#REF!</v>
      </c>
      <c r="BN333" t="s">
        <v>175</v>
      </c>
      <c r="BO333" s="1" t="s">
        <v>4506</v>
      </c>
      <c r="BP333">
        <v>3</v>
      </c>
      <c r="BQ333">
        <v>3</v>
      </c>
      <c r="BR333" s="1" t="s">
        <v>4507</v>
      </c>
      <c r="BS333" t="s">
        <v>4508</v>
      </c>
      <c r="BT333" s="1" t="s">
        <v>4509</v>
      </c>
      <c r="BU333" s="1">
        <v>340</v>
      </c>
      <c r="BV333" s="6">
        <v>0.2</v>
      </c>
      <c r="BW333" s="6">
        <v>0.3</v>
      </c>
      <c r="BX333" s="6">
        <v>0.5</v>
      </c>
      <c r="BY333" s="6">
        <v>0</v>
      </c>
      <c r="BZ333" s="1" t="s">
        <v>3207</v>
      </c>
      <c r="CA333" s="1" t="s">
        <v>4510</v>
      </c>
      <c r="CB333" s="1"/>
      <c r="CC333" s="1"/>
      <c r="CD333" s="1"/>
      <c r="CE333" s="1"/>
      <c r="CF333" s="1"/>
      <c r="CG333" s="1"/>
      <c r="CH333" s="1"/>
      <c r="CI333" s="1"/>
      <c r="CJ333" s="1"/>
      <c r="CK333" s="1"/>
      <c r="CL333" s="1"/>
      <c r="CM333" s="1"/>
      <c r="CN333" s="1"/>
      <c r="CO333" s="1"/>
      <c r="CP333" s="1"/>
      <c r="CQ333" s="17" t="e">
        <f>SUMIFS([1]Rubric!Y:Y,[1]Rubric!V:V,BN333,[1]Rubric!W:W,P333)</f>
        <v>#VALUE!</v>
      </c>
      <c r="CR333" s="5" t="e">
        <f>INDEX([1]Rubric!D:D,MATCH(BP333,[1]Rubric!#REF!,0))</f>
        <v>#REF!</v>
      </c>
      <c r="CS333" s="5" t="e">
        <f>INDEX([1]Rubric!E:E,MATCH(Q333,[1]Rubric!#REF!,0))</f>
        <v>#REF!</v>
      </c>
      <c r="CT333" s="18" t="e">
        <f>SUM(CQ333:CS333)*[1]Rubric!$A$3</f>
        <v>#VALUE!</v>
      </c>
    </row>
    <row r="334" spans="1:98" ht="409.5" x14ac:dyDescent="0.25">
      <c r="A334">
        <v>333</v>
      </c>
      <c r="B334" t="s">
        <v>4511</v>
      </c>
      <c r="C334" t="str">
        <f t="shared" si="24"/>
        <v>333 - Anthropic</v>
      </c>
      <c r="D334">
        <v>0</v>
      </c>
      <c r="F334" s="1"/>
      <c r="G334" s="1" t="e">
        <f>INDEX([1]Apollo!$C$2:$R$2344,MATCH($C334,[1]Apollo!$A$2:$A$2344,0),MATCH(G$1,[1]Apollo!$C$1:$R$1,0))</f>
        <v>#N/A</v>
      </c>
      <c r="H334" s="1"/>
      <c r="I334" s="1" t="e">
        <f>INDEX([1]Apollo!$C$2:$R$2344,MATCH($C334,[1]Apollo!$A$2:$A$2344,0),MATCH(I$1,[1]Apollo!$C$1:$R$1,0))</f>
        <v>#N/A</v>
      </c>
      <c r="K334" s="1" t="e">
        <f>INDEX([1]Apollo!$C$2:$R$2344,MATCH($C334,[1]Apollo!$A$2:$A$2344,0),MATCH(K$1,[1]Apollo!$C$1:$R$1,0))</f>
        <v>#N/A</v>
      </c>
      <c r="L334" s="1" t="e">
        <f>INDEX([1]Apollo!$C$2:$R$2344,MATCH($C334,[1]Apollo!$A$2:$A$2344,0),MATCH(L$1,[1]Apollo!$C$1:$R$1,0))</f>
        <v>#N/A</v>
      </c>
      <c r="M334" s="1"/>
      <c r="N334" s="1"/>
      <c r="O334" s="1" t="e">
        <f>INDEX([1]Apollo!$C$2:$R$2344,MATCH($C334,[1]Apollo!$A$2:$A$2344,0),MATCH(O$1,[1]Apollo!$C$1:$R$1,0))</f>
        <v>#N/A</v>
      </c>
      <c r="P334" s="1">
        <v>4.5</v>
      </c>
      <c r="Q334" s="1">
        <v>2</v>
      </c>
      <c r="V334" s="1" t="e">
        <f>INDEX([1]Apollo!$C$2:$R$2344,MATCH($C334,[1]Apollo!$A$2:$A$2344,0),MATCH(V$1,[1]Apollo!$C$1:$R$1,0))</f>
        <v>#N/A</v>
      </c>
      <c r="X334" s="1" t="e">
        <f>INDEX([1]Apollo!$C$2:$R$2344,MATCH($C334,[1]Apollo!$A$2:$A$2344,0),MATCH(X$1,[1]Apollo!$C$1:$R$1,0))</f>
        <v>#N/A</v>
      </c>
      <c r="Y334" s="1" t="e">
        <f>INDEX([1]Apollo!$C$2:$R$2344,MATCH($C334,[1]Apollo!$A$2:$A$2344,0),MATCH(Y$1,[1]Apollo!$C$1:$R$1,0))</f>
        <v>#N/A</v>
      </c>
      <c r="Z334" s="1" t="e">
        <f>INDEX([1]Apollo!$C$2:$R$2344,MATCH($C334,[1]Apollo!$A$2:$A$2344,0),MATCH(Z$1,[1]Apollo!$C$1:$R$1,0))</f>
        <v>#N/A</v>
      </c>
      <c r="AA334" s="1" t="e">
        <f>INDEX([1]Apollo!$C$2:$R$2344,MATCH($C334,[1]Apollo!$A$2:$A$2344,0),MATCH(AA$1,[1]Apollo!$C$1:$R$1,0))</f>
        <v>#N/A</v>
      </c>
      <c r="AB334" s="1" t="e">
        <f>INDEX([1]Apollo!$C$2:$R$2344,MATCH($C334,[1]Apollo!$A$2:$A$2344,0),MATCH(AB$1,[1]Apollo!$C$1:$R$1,0))</f>
        <v>#N/A</v>
      </c>
      <c r="AD334" s="1" t="e">
        <f>INDEX([1]Apollo!$C$2:$R$2344,MATCH($C334,[1]Apollo!$A$2:$A$2344,0),MATCH(AD$1,[1]Apollo!$C$1:$R$1,0))</f>
        <v>#N/A</v>
      </c>
      <c r="AE334" s="14" t="s">
        <v>4512</v>
      </c>
      <c r="AF334" s="1" t="s">
        <v>1798</v>
      </c>
      <c r="AG334" s="1" t="s">
        <v>169</v>
      </c>
      <c r="AH334" s="26" t="s">
        <v>4512</v>
      </c>
      <c r="AI334" s="1" t="s">
        <v>4513</v>
      </c>
      <c r="AJ334" s="14" t="s">
        <v>4512</v>
      </c>
      <c r="AK334" s="1" t="s">
        <v>387</v>
      </c>
      <c r="AL334" s="1" t="s">
        <v>106</v>
      </c>
      <c r="AM334" s="1" t="s">
        <v>171</v>
      </c>
      <c r="AN334" s="1" t="s">
        <v>106</v>
      </c>
      <c r="AO334" s="1" t="s">
        <v>106</v>
      </c>
      <c r="AP334" s="1" t="s">
        <v>172</v>
      </c>
      <c r="AQ334" s="1" t="e">
        <f>AE334=#REF!</f>
        <v>#REF!</v>
      </c>
      <c r="AS334" s="1" t="e">
        <f>INDEX([1]Apollo!$C$2:$R$2344,MATCH($C334,[1]Apollo!$A$2:$A$2344,0),MATCH(AS$1,[1]Apollo!$C$1:$R$1,0))</f>
        <v>#N/A</v>
      </c>
      <c r="AT334" s="1"/>
      <c r="AU334" s="1"/>
      <c r="AW334" s="1" t="e">
        <f>INDEX([1]Apollo!$C$2:$R$2344,MATCH($C334,[1]Apollo!$A$2:$A$2344,0),MATCH(AW$1,[1]Apollo!$C$1:$R$1,0))</f>
        <v>#N/A</v>
      </c>
      <c r="AX334" s="1"/>
      <c r="BA334">
        <v>120</v>
      </c>
      <c r="BB334">
        <v>4.5</v>
      </c>
      <c r="BC334">
        <v>3.8</v>
      </c>
      <c r="BD334">
        <v>4.3</v>
      </c>
      <c r="BE334">
        <v>4.5999999999999996</v>
      </c>
      <c r="BF334" s="5">
        <v>0.96</v>
      </c>
      <c r="BG334" s="5">
        <v>0.85</v>
      </c>
      <c r="BH334" t="e">
        <f>BA334&lt;#REF!</f>
        <v>#REF!</v>
      </c>
      <c r="BI334" t="e">
        <f>BB334&gt;#REF!</f>
        <v>#REF!</v>
      </c>
      <c r="BJ334" t="e">
        <f>BC334&gt;#REF!</f>
        <v>#REF!</v>
      </c>
      <c r="BK334" t="e">
        <f>BD334&gt;#REF!</f>
        <v>#REF!</v>
      </c>
      <c r="BL334" t="e">
        <f>BE334&gt;#REF!</f>
        <v>#REF!</v>
      </c>
      <c r="BM334" s="5" t="e">
        <f>BF334&gt;#REF!</f>
        <v>#REF!</v>
      </c>
      <c r="BN334" t="s">
        <v>440</v>
      </c>
      <c r="BO334" s="1" t="s">
        <v>4514</v>
      </c>
      <c r="BP334">
        <v>2</v>
      </c>
      <c r="BQ334">
        <v>3</v>
      </c>
      <c r="BR334" s="1" t="s">
        <v>4515</v>
      </c>
      <c r="BS334" t="s">
        <v>4516</v>
      </c>
      <c r="BT334" s="1" t="s">
        <v>4517</v>
      </c>
      <c r="BU334" s="1">
        <v>180</v>
      </c>
      <c r="BV334" s="6">
        <v>0.15</v>
      </c>
      <c r="BW334" s="6">
        <v>0.8</v>
      </c>
      <c r="BX334" s="6">
        <v>0.05</v>
      </c>
      <c r="BY334" s="6">
        <v>0</v>
      </c>
      <c r="BZ334" s="1" t="s">
        <v>4518</v>
      </c>
      <c r="CA334" s="1" t="s">
        <v>4519</v>
      </c>
      <c r="CB334" s="1"/>
      <c r="CC334" s="1"/>
      <c r="CD334" s="1"/>
      <c r="CE334" s="1"/>
      <c r="CF334" s="1"/>
      <c r="CG334" s="1"/>
      <c r="CH334" s="1"/>
      <c r="CI334" s="1"/>
      <c r="CJ334" s="1"/>
      <c r="CK334" s="1"/>
      <c r="CL334" s="1"/>
      <c r="CM334" s="1"/>
      <c r="CN334" s="1"/>
      <c r="CO334" s="1"/>
      <c r="CP334" s="1"/>
      <c r="CQ334" s="17" t="e">
        <f>SUMIFS([1]Rubric!Y:Y,[1]Rubric!V:V,BN334,[1]Rubric!W:W,P334)</f>
        <v>#VALUE!</v>
      </c>
      <c r="CR334" s="5" t="e">
        <f>INDEX([1]Rubric!D:D,MATCH(BP334,[1]Rubric!#REF!,0))</f>
        <v>#REF!</v>
      </c>
      <c r="CS334" s="5" t="e">
        <f>INDEX([1]Rubric!E:E,MATCH(Q334,[1]Rubric!#REF!,0))</f>
        <v>#REF!</v>
      </c>
      <c r="CT334" s="18" t="e">
        <f>SUM(CQ334:CS334)*[1]Rubric!$A$3</f>
        <v>#VALUE!</v>
      </c>
    </row>
    <row r="335" spans="1:98" ht="409.5" x14ac:dyDescent="0.25">
      <c r="A335">
        <v>334</v>
      </c>
      <c r="B335" s="21" t="s">
        <v>4520</v>
      </c>
      <c r="C335" t="str">
        <f t="shared" si="24"/>
        <v>334 - COLSA Corporation</v>
      </c>
      <c r="D335">
        <v>0</v>
      </c>
      <c r="E335" t="s">
        <v>4521</v>
      </c>
      <c r="F335" s="1" t="s">
        <v>4522</v>
      </c>
      <c r="G335" s="1" t="str">
        <f>IFERROR(INDEX([1]Apollo!$C$2:$R$2344,MATCH($C335,[1]Apollo!$B$2:$B$2344,0),MATCH(G$1,[1]Apollo!$C$1:$R$1,0)),"")</f>
        <v/>
      </c>
      <c r="H335" s="1" t="s">
        <v>4523</v>
      </c>
      <c r="I335" s="1" t="str">
        <f>IFERROR(INDEX([1]Apollo!$C$2:$R$2344,MATCH($C335,[1]Apollo!$B$2:$B$2344,0),MATCH(I$1,[1]Apollo!$C$1:$R$1,0)),"")</f>
        <v/>
      </c>
      <c r="J335" t="s">
        <v>4524</v>
      </c>
      <c r="K335" s="1" t="str">
        <f>IFERROR(INDEX([1]Apollo!$C$2:$R$2344,MATCH($C335,[1]Apollo!$B$2:$B$2344,0),MATCH(K$1,[1]Apollo!$C$1:$R$1,0)),"")</f>
        <v/>
      </c>
      <c r="L335" s="1" t="str">
        <f>IFERROR(INDEX([1]Apollo!$C$2:$R$2344,MATCH($C335,[1]Apollo!$B$2:$B$2344,0),MATCH(L$1,[1]Apollo!$C$1:$R$1,0)),"")</f>
        <v/>
      </c>
      <c r="M335" s="1" t="s">
        <v>4525</v>
      </c>
      <c r="N335" s="1" t="s">
        <v>4526</v>
      </c>
      <c r="O335" s="1" t="str">
        <f>IFERROR(INDEX([1]Apollo!$C$2:$R$2344,MATCH($C335,[1]Apollo!$B$2:$B$2344,0),MATCH(O$1,[1]Apollo!$C$1:$R$1,0)),"")</f>
        <v/>
      </c>
      <c r="P335" s="1">
        <v>2.5</v>
      </c>
      <c r="Q335" s="1">
        <v>1</v>
      </c>
      <c r="R335" s="12">
        <v>595126</v>
      </c>
      <c r="S335" s="12">
        <v>566354</v>
      </c>
      <c r="T335" s="13">
        <v>29221</v>
      </c>
      <c r="U335" t="s">
        <v>188</v>
      </c>
      <c r="V335" s="1" t="str">
        <f>IFERROR(INDEX([1]Apollo!$C$2:$R$2344,MATCH($C335,[1]Apollo!$B$2:$B$2344,0),MATCH(V$1,[1]Apollo!$C$1:$R$1,0)),"")</f>
        <v/>
      </c>
      <c r="W335" t="s">
        <v>165</v>
      </c>
      <c r="X335" s="1" t="str">
        <f>IFERROR(INDEX([1]Apollo!$C$2:$R$2344,MATCH($C335,[1]Apollo!$B$2:$B$2344,0),MATCH(X$1,[1]Apollo!$C$1:$R$1,0)),"")</f>
        <v/>
      </c>
      <c r="Y335" s="1" t="str">
        <f>IFERROR(INDEX([1]Apollo!$C$2:$R$2344,MATCH($C335,[1]Apollo!$B$2:$B$2344,0),MATCH(Y$1,[1]Apollo!$C$1:$R$1,0)),"")</f>
        <v/>
      </c>
      <c r="Z335" s="1" t="str">
        <f>IFERROR(INDEX([1]Apollo!$C$2:$R$2344,MATCH($C335,[1]Apollo!$B$2:$B$2344,0),MATCH(Z$1,[1]Apollo!$C$1:$R$1,0)),"")</f>
        <v/>
      </c>
      <c r="AA335" s="1" t="str">
        <f>IFERROR(INDEX([1]Apollo!$C$2:$R$2344,MATCH($C335,[1]Apollo!$B$2:$B$2344,0),MATCH(AA$1,[1]Apollo!$C$1:$R$1,0)),"")</f>
        <v/>
      </c>
      <c r="AB335" s="1" t="str">
        <f>IFERROR(INDEX([1]Apollo!$C$2:$R$2344,MATCH($C335,[1]Apollo!$B$2:$B$2344,0),MATCH(AB$1,[1]Apollo!$C$1:$R$1,0)),"")</f>
        <v/>
      </c>
      <c r="AC335" t="s">
        <v>4527</v>
      </c>
      <c r="AD335" s="1" t="str">
        <f>IFERROR(INDEX([1]Apollo!$C$2:$R$2344,MATCH($C335,[1]Apollo!$B$2:$B$2344,0),MATCH(AD$1,[1]Apollo!$C$1:$R$1,0)),"")</f>
        <v/>
      </c>
      <c r="AE335" s="14" t="s">
        <v>4528</v>
      </c>
      <c r="AF335" s="1" t="s">
        <v>1771</v>
      </c>
      <c r="AG335" s="1" t="s">
        <v>169</v>
      </c>
      <c r="AH335" s="1"/>
      <c r="AI335" s="1"/>
      <c r="AJ335" s="14" t="s">
        <v>4529</v>
      </c>
      <c r="AK335" s="1" t="s">
        <v>4530</v>
      </c>
      <c r="AL335" s="1" t="s">
        <v>403</v>
      </c>
      <c r="AM335" s="1" t="s">
        <v>1610</v>
      </c>
      <c r="AN335" s="1" t="s">
        <v>360</v>
      </c>
      <c r="AO335" s="1" t="s">
        <v>361</v>
      </c>
      <c r="AP335" s="1" t="s">
        <v>3642</v>
      </c>
      <c r="AQ335" s="1" t="e">
        <f>AE335=#REF!</f>
        <v>#REF!</v>
      </c>
      <c r="AR335" t="s">
        <v>4531</v>
      </c>
      <c r="AS335" s="1" t="str">
        <f>IFERROR(INDEX([1]Apollo!$C$2:$R$2344,MATCH($C335,[1]Apollo!$B$2:$B$2344,0),MATCH(AS$1,[1]Apollo!$C$1:$R$1,0)),"")</f>
        <v/>
      </c>
      <c r="AT335" s="1"/>
      <c r="AU335" s="1"/>
      <c r="AV335" t="s">
        <v>174</v>
      </c>
      <c r="AW335" s="1">
        <v>1600</v>
      </c>
      <c r="AX335" s="1"/>
      <c r="AZ335" t="s">
        <v>138</v>
      </c>
      <c r="BA335" s="23">
        <f>INDEX('[1]Glassdoor Scores'!C:C,MATCH($A335,'[1]Glassdoor Scores'!$A:$A,0))</f>
        <v>3.4</v>
      </c>
      <c r="BB335" t="str">
        <f>INDEX('[1]Glassdoor Scores'!B:B,MATCH($A335,'[1]Glassdoor Scores'!$A:$A,0))</f>
        <v>TierPoint</v>
      </c>
      <c r="BC335">
        <f>INDEX('[1]Glassdoor Scores'!D:D,MATCH($A335,'[1]Glassdoor Scores'!$A:$A,0))</f>
        <v>600</v>
      </c>
      <c r="BD335">
        <f>INDEX('[1]Glassdoor Scores'!E:E,MATCH($A335,'[1]Glassdoor Scores'!$A:$A,0))</f>
        <v>3.2</v>
      </c>
      <c r="BE335">
        <f>INDEX('[1]Glassdoor Scores'!F:F,MATCH($A335,'[1]Glassdoor Scores'!$A:$A,0))</f>
        <v>3</v>
      </c>
      <c r="BF335" s="17">
        <f>INDEX('[1]Glassdoor Scores'!G:G,MATCH($A335,'[1]Glassdoor Scores'!$A:$A,0))</f>
        <v>3.3</v>
      </c>
      <c r="BG335" s="17">
        <f>INDEX('[1]Glassdoor Scores'!H:H,MATCH($A335,'[1]Glassdoor Scores'!$A:$A,0))</f>
        <v>0.62</v>
      </c>
      <c r="BH335" t="e">
        <f>BA335&lt;#REF!</f>
        <v>#REF!</v>
      </c>
      <c r="BI335" t="e">
        <f>BB335&gt;#REF!</f>
        <v>#REF!</v>
      </c>
      <c r="BJ335" t="e">
        <f>BC335&gt;#REF!</f>
        <v>#REF!</v>
      </c>
      <c r="BK335" t="e">
        <f>BD335&gt;#REF!</f>
        <v>#REF!</v>
      </c>
      <c r="BL335" t="e">
        <f>BE335&gt;#REF!</f>
        <v>#REF!</v>
      </c>
      <c r="BM335" t="e">
        <f>BF335&gt;#REF!</f>
        <v>#REF!</v>
      </c>
      <c r="BN335" t="s">
        <v>175</v>
      </c>
      <c r="BO335" s="1" t="s">
        <v>4532</v>
      </c>
      <c r="BP335">
        <v>2</v>
      </c>
      <c r="BQ335">
        <v>5</v>
      </c>
      <c r="BR335" s="1" t="s">
        <v>4533</v>
      </c>
      <c r="BS335" t="s">
        <v>4534</v>
      </c>
      <c r="BT335" s="1" t="s">
        <v>4535</v>
      </c>
      <c r="BU335" s="1">
        <v>156</v>
      </c>
      <c r="BV335" s="31">
        <v>0.12</v>
      </c>
      <c r="BW335" s="31">
        <v>0.38</v>
      </c>
      <c r="BX335" s="31">
        <v>0.5</v>
      </c>
      <c r="BY335" s="31">
        <v>0</v>
      </c>
      <c r="BZ335" s="1" t="s">
        <v>4536</v>
      </c>
      <c r="CA335" s="1" t="s">
        <v>4537</v>
      </c>
      <c r="CB335" s="1"/>
      <c r="CC335" s="1"/>
      <c r="CD335" s="1"/>
      <c r="CE335" s="1"/>
      <c r="CF335" s="1"/>
      <c r="CG335" s="1"/>
      <c r="CH335" s="1"/>
      <c r="CI335" s="1"/>
      <c r="CJ335" s="1"/>
      <c r="CK335" s="1"/>
      <c r="CL335" s="1"/>
      <c r="CM335" s="1"/>
      <c r="CN335" s="1"/>
      <c r="CO335" s="1"/>
      <c r="CP335" s="1"/>
      <c r="CQ335" s="17" t="e">
        <f>SUMIFS([1]Rubric!Y:Y,[1]Rubric!V:V,BN335,[1]Rubric!W:W,P335)</f>
        <v>#VALUE!</v>
      </c>
      <c r="CR335" s="17" t="e">
        <f>INDEX([1]Rubric!D:D,MATCH(BP335,[1]Rubric!#REF!,0))</f>
        <v>#REF!</v>
      </c>
      <c r="CS335" s="17" t="e">
        <f>INDEX([1]Rubric!E:E,MATCH(Q335,[1]Rubric!#REF!,0))</f>
        <v>#REF!</v>
      </c>
      <c r="CT335" s="18" t="e">
        <f>SUM(CQ335:CS335)*[1]Rubric!$A$3</f>
        <v>#VALUE!</v>
      </c>
    </row>
    <row r="336" spans="1:98" ht="409.5" x14ac:dyDescent="0.25">
      <c r="A336">
        <v>335</v>
      </c>
      <c r="B336" s="21" t="s">
        <v>4538</v>
      </c>
      <c r="C336" t="str">
        <f t="shared" si="24"/>
        <v>335 - Epitec</v>
      </c>
      <c r="D336">
        <v>0</v>
      </c>
      <c r="E336" t="s">
        <v>4539</v>
      </c>
      <c r="F336" s="1" t="s">
        <v>4540</v>
      </c>
      <c r="G336" s="1" t="str">
        <f>IFERROR(INDEX([1]Apollo!$C$2:$R$2344,MATCH($C336,[1]Apollo!$B$2:$B$2344,0),MATCH(G$1,[1]Apollo!$C$1:$R$1,0)),"")</f>
        <v/>
      </c>
      <c r="H336" s="1" t="s">
        <v>903</v>
      </c>
      <c r="I336" s="1" t="str">
        <f>IFERROR(INDEX([1]Apollo!$C$2:$R$2344,MATCH($C336,[1]Apollo!$B$2:$B$2344,0),MATCH(I$1,[1]Apollo!$C$1:$R$1,0)),"")</f>
        <v/>
      </c>
      <c r="J336" t="s">
        <v>2113</v>
      </c>
      <c r="K336" s="1" t="str">
        <f>IFERROR(INDEX([1]Apollo!$C$2:$R$2344,MATCH($C336,[1]Apollo!$B$2:$B$2344,0),MATCH(K$1,[1]Apollo!$C$1:$R$1,0)),"")</f>
        <v/>
      </c>
      <c r="L336" s="1" t="str">
        <f>IFERROR(INDEX([1]Apollo!$C$2:$R$2344,MATCH($C336,[1]Apollo!$B$2:$B$2344,0),MATCH(L$1,[1]Apollo!$C$1:$R$1,0)),"")</f>
        <v/>
      </c>
      <c r="M336" s="1" t="s">
        <v>4541</v>
      </c>
      <c r="N336" s="1" t="s">
        <v>4542</v>
      </c>
      <c r="O336" s="1" t="str">
        <f>IFERROR(INDEX([1]Apollo!$C$2:$R$2344,MATCH($C336,[1]Apollo!$B$2:$B$2344,0),MATCH(O$1,[1]Apollo!$C$1:$R$1,0)),"")</f>
        <v/>
      </c>
      <c r="P336" s="1">
        <v>2.5</v>
      </c>
      <c r="Q336" s="1">
        <v>1</v>
      </c>
      <c r="R336" s="12">
        <v>349006</v>
      </c>
      <c r="S336" s="12">
        <v>330091</v>
      </c>
      <c r="T336" s="13">
        <v>28491</v>
      </c>
      <c r="U336" t="s">
        <v>188</v>
      </c>
      <c r="V336" s="1" t="str">
        <f>IFERROR(INDEX([1]Apollo!$C$2:$R$2344,MATCH($C336,[1]Apollo!$B$2:$B$2344,0),MATCH(V$1,[1]Apollo!$C$1:$R$1,0)),"")</f>
        <v/>
      </c>
      <c r="W336" t="s">
        <v>165</v>
      </c>
      <c r="X336" s="1" t="str">
        <f>IFERROR(INDEX([1]Apollo!$C$2:$R$2344,MATCH($C336,[1]Apollo!$B$2:$B$2344,0),MATCH(X$1,[1]Apollo!$C$1:$R$1,0)),"")</f>
        <v/>
      </c>
      <c r="Y336" s="1" t="str">
        <f>IFERROR(INDEX([1]Apollo!$C$2:$R$2344,MATCH($C336,[1]Apollo!$B$2:$B$2344,0),MATCH(Y$1,[1]Apollo!$C$1:$R$1,0)),"")</f>
        <v/>
      </c>
      <c r="Z336" s="1" t="str">
        <f>IFERROR(INDEX([1]Apollo!$C$2:$R$2344,MATCH($C336,[1]Apollo!$B$2:$B$2344,0),MATCH(Z$1,[1]Apollo!$C$1:$R$1,0)),"")</f>
        <v/>
      </c>
      <c r="AA336" s="1" t="str">
        <f>IFERROR(INDEX([1]Apollo!$C$2:$R$2344,MATCH($C336,[1]Apollo!$B$2:$B$2344,0),MATCH(AA$1,[1]Apollo!$C$1:$R$1,0)),"")</f>
        <v/>
      </c>
      <c r="AB336" s="1" t="str">
        <f>IFERROR(INDEX([1]Apollo!$C$2:$R$2344,MATCH($C336,[1]Apollo!$B$2:$B$2344,0),MATCH(AB$1,[1]Apollo!$C$1:$R$1,0)),"")</f>
        <v/>
      </c>
      <c r="AC336" t="s">
        <v>4543</v>
      </c>
      <c r="AD336" s="1" t="str">
        <f>IFERROR(INDEX([1]Apollo!$C$2:$R$2344,MATCH($C336,[1]Apollo!$B$2:$B$2344,0),MATCH(AD$1,[1]Apollo!$C$1:$R$1,0)),"")</f>
        <v/>
      </c>
      <c r="AE336" s="14" t="s">
        <v>4544</v>
      </c>
      <c r="AF336" s="1" t="s">
        <v>4545</v>
      </c>
      <c r="AG336" s="1" t="s">
        <v>169</v>
      </c>
      <c r="AH336" s="1"/>
      <c r="AI336" s="1"/>
      <c r="AJ336" s="14" t="s">
        <v>4544</v>
      </c>
      <c r="AK336" s="1" t="s">
        <v>311</v>
      </c>
      <c r="AL336" s="1" t="s">
        <v>106</v>
      </c>
      <c r="AM336" s="1" t="s">
        <v>151</v>
      </c>
      <c r="AN336" s="1" t="s">
        <v>106</v>
      </c>
      <c r="AO336" s="1" t="s">
        <v>404</v>
      </c>
      <c r="AP336" s="1" t="s">
        <v>679</v>
      </c>
      <c r="AQ336" s="1" t="e">
        <f>AE336=#REF!</f>
        <v>#REF!</v>
      </c>
      <c r="AR336" t="s">
        <v>4546</v>
      </c>
      <c r="AS336" s="1" t="str">
        <f>IFERROR(INDEX([1]Apollo!$C$2:$R$2344,MATCH($C336,[1]Apollo!$B$2:$B$2344,0),MATCH(AS$1,[1]Apollo!$C$1:$R$1,0)),"")</f>
        <v/>
      </c>
      <c r="AT336" s="1"/>
      <c r="AU336" s="1"/>
      <c r="AV336" t="s">
        <v>174</v>
      </c>
      <c r="AW336" s="1">
        <v>1100</v>
      </c>
      <c r="AX336" s="1"/>
      <c r="AZ336" t="s">
        <v>138</v>
      </c>
      <c r="BA336" s="23">
        <f>INDEX('[1]Glassdoor Scores'!C:C,MATCH($A336,'[1]Glassdoor Scores'!$A:$A,0))</f>
        <v>3.7</v>
      </c>
      <c r="BB336" t="str">
        <f>INDEX('[1]Glassdoor Scores'!B:B,MATCH($A336,'[1]Glassdoor Scores'!$A:$A,0))</f>
        <v>Jackson</v>
      </c>
      <c r="BC336">
        <f>INDEX('[1]Glassdoor Scores'!D:D,MATCH($A336,'[1]Glassdoor Scores'!$A:$A,0))</f>
        <v>1800</v>
      </c>
      <c r="BD336">
        <f>INDEX('[1]Glassdoor Scores'!E:E,MATCH($A336,'[1]Glassdoor Scores'!$A:$A,0))</f>
        <v>3.8</v>
      </c>
      <c r="BE336">
        <f>INDEX('[1]Glassdoor Scores'!F:F,MATCH($A336,'[1]Glassdoor Scores'!$A:$A,0))</f>
        <v>3.4</v>
      </c>
      <c r="BF336" s="17">
        <f>INDEX('[1]Glassdoor Scores'!G:G,MATCH($A336,'[1]Glassdoor Scores'!$A:$A,0))</f>
        <v>3.6</v>
      </c>
      <c r="BG336" s="17">
        <f>INDEX('[1]Glassdoor Scores'!H:H,MATCH($A336,'[1]Glassdoor Scores'!$A:$A,0))</f>
        <v>0.75</v>
      </c>
      <c r="BH336" t="e">
        <f>BA336&lt;#REF!</f>
        <v>#REF!</v>
      </c>
      <c r="BI336" t="e">
        <f>BB336&gt;#REF!</f>
        <v>#REF!</v>
      </c>
      <c r="BJ336" t="e">
        <f>BC336&gt;#REF!</f>
        <v>#REF!</v>
      </c>
      <c r="BK336" t="e">
        <f>BD336&gt;#REF!</f>
        <v>#REF!</v>
      </c>
      <c r="BL336" t="e">
        <f>BE336&gt;#REF!</f>
        <v>#REF!</v>
      </c>
      <c r="BM336" t="e">
        <f>BF336&gt;#REF!</f>
        <v>#REF!</v>
      </c>
      <c r="BN336" t="s">
        <v>175</v>
      </c>
      <c r="BO336" s="1" t="s">
        <v>4547</v>
      </c>
      <c r="BP336">
        <v>3</v>
      </c>
      <c r="BQ336" t="s">
        <v>4548</v>
      </c>
      <c r="BR336" s="1" t="s">
        <v>4549</v>
      </c>
      <c r="BS336" t="s">
        <v>4550</v>
      </c>
      <c r="BT336" s="1" t="s">
        <v>4551</v>
      </c>
      <c r="BU336" s="1">
        <v>180</v>
      </c>
      <c r="BV336" s="31">
        <v>0.6</v>
      </c>
      <c r="BW336" s="31">
        <v>0.25</v>
      </c>
      <c r="BX336" s="31">
        <v>0.1</v>
      </c>
      <c r="BY336" s="31">
        <v>0.05</v>
      </c>
      <c r="BZ336" s="1" t="s">
        <v>4552</v>
      </c>
      <c r="CA336" s="1" t="s">
        <v>4553</v>
      </c>
      <c r="CB336" s="1"/>
      <c r="CC336" s="1"/>
      <c r="CD336" s="1"/>
      <c r="CE336" s="1"/>
      <c r="CF336" s="1"/>
      <c r="CG336" s="1"/>
      <c r="CH336" s="1"/>
      <c r="CI336" s="1"/>
      <c r="CJ336" s="1"/>
      <c r="CK336" s="1"/>
      <c r="CL336" s="1"/>
      <c r="CM336" s="1"/>
      <c r="CN336" s="1"/>
      <c r="CO336" s="1"/>
      <c r="CP336" s="1"/>
      <c r="CQ336" s="17" t="e">
        <f>SUMIFS([1]Rubric!Y:Y,[1]Rubric!V:V,BN336,[1]Rubric!W:W,P336)</f>
        <v>#VALUE!</v>
      </c>
      <c r="CR336" s="17" t="e">
        <f>INDEX([1]Rubric!D:D,MATCH(BP336,[1]Rubric!#REF!,0))</f>
        <v>#REF!</v>
      </c>
      <c r="CS336" s="17" t="e">
        <f>INDEX([1]Rubric!E:E,MATCH(Q336,[1]Rubric!#REF!,0))</f>
        <v>#REF!</v>
      </c>
      <c r="CT336" s="18" t="e">
        <f>SUM(CQ336:CS336)*[1]Rubric!$A$3</f>
        <v>#VALUE!</v>
      </c>
    </row>
    <row r="337" spans="1:98" ht="409.5" x14ac:dyDescent="0.25">
      <c r="A337">
        <v>336</v>
      </c>
      <c r="B337" t="s">
        <v>4554</v>
      </c>
      <c r="C337" t="str">
        <f t="shared" si="24"/>
        <v>336 - JoulestoWatts Business Solutions Pvt Ltd</v>
      </c>
      <c r="D337">
        <v>0</v>
      </c>
      <c r="F337" s="1"/>
      <c r="G337" s="1" t="e">
        <f>INDEX([1]Apollo!$C$2:$R$2344,MATCH($C337,[1]Apollo!$A$2:$A$2344,0),MATCH(G$1,[1]Apollo!$C$1:$R$1,0))</f>
        <v>#N/A</v>
      </c>
      <c r="H337" s="1" t="s">
        <v>903</v>
      </c>
      <c r="I337" s="1" t="e">
        <f>INDEX([1]Apollo!$C$2:$R$2344,MATCH($C337,[1]Apollo!$A$2:$A$2344,0),MATCH(I$1,[1]Apollo!$C$1:$R$1,0))</f>
        <v>#N/A</v>
      </c>
      <c r="K337" s="1" t="e">
        <f>INDEX([1]Apollo!$C$2:$R$2344,MATCH($C337,[1]Apollo!$A$2:$A$2344,0),MATCH(K$1,[1]Apollo!$C$1:$R$1,0))</f>
        <v>#N/A</v>
      </c>
      <c r="L337" s="1" t="e">
        <f>INDEX([1]Apollo!$C$2:$R$2344,MATCH($C337,[1]Apollo!$A$2:$A$2344,0),MATCH(L$1,[1]Apollo!$C$1:$R$1,0))</f>
        <v>#N/A</v>
      </c>
      <c r="M337" s="1"/>
      <c r="N337" s="1"/>
      <c r="O337" s="1" t="e">
        <f>INDEX([1]Apollo!$C$2:$R$2344,MATCH($C337,[1]Apollo!$A$2:$A$2344,0),MATCH(O$1,[1]Apollo!$C$1:$R$1,0))</f>
        <v>#N/A</v>
      </c>
      <c r="P337" s="1">
        <v>2.5</v>
      </c>
      <c r="Q337" s="1">
        <v>1</v>
      </c>
      <c r="V337" s="1" t="e">
        <f>INDEX([1]Apollo!$C$2:$R$2344,MATCH($C337,[1]Apollo!$A$2:$A$2344,0),MATCH(V$1,[1]Apollo!$C$1:$R$1,0))</f>
        <v>#N/A</v>
      </c>
      <c r="X337" s="1" t="e">
        <f>INDEX([1]Apollo!$C$2:$R$2344,MATCH($C337,[1]Apollo!$A$2:$A$2344,0),MATCH(X$1,[1]Apollo!$C$1:$R$1,0))</f>
        <v>#N/A</v>
      </c>
      <c r="Y337" s="1" t="e">
        <f>INDEX([1]Apollo!$C$2:$R$2344,MATCH($C337,[1]Apollo!$A$2:$A$2344,0),MATCH(Y$1,[1]Apollo!$C$1:$R$1,0))</f>
        <v>#N/A</v>
      </c>
      <c r="Z337" s="1" t="e">
        <f>INDEX([1]Apollo!$C$2:$R$2344,MATCH($C337,[1]Apollo!$A$2:$A$2344,0),MATCH(Z$1,[1]Apollo!$C$1:$R$1,0))</f>
        <v>#N/A</v>
      </c>
      <c r="AA337" s="1" t="e">
        <f>INDEX([1]Apollo!$C$2:$R$2344,MATCH($C337,[1]Apollo!$A$2:$A$2344,0),MATCH(AA$1,[1]Apollo!$C$1:$R$1,0))</f>
        <v>#N/A</v>
      </c>
      <c r="AB337" s="1" t="e">
        <f>INDEX([1]Apollo!$C$2:$R$2344,MATCH($C337,[1]Apollo!$A$2:$A$2344,0),MATCH(AB$1,[1]Apollo!$C$1:$R$1,0))</f>
        <v>#N/A</v>
      </c>
      <c r="AD337" s="1" t="e">
        <f>INDEX([1]Apollo!$C$2:$R$2344,MATCH($C337,[1]Apollo!$A$2:$A$2344,0),MATCH(AD$1,[1]Apollo!$C$1:$R$1,0))</f>
        <v>#N/A</v>
      </c>
      <c r="AE337" s="1" t="s">
        <v>480</v>
      </c>
      <c r="AF337" s="1"/>
      <c r="AG337" s="1" t="s">
        <v>480</v>
      </c>
      <c r="AH337" s="1"/>
      <c r="AI337" s="1"/>
      <c r="AJ337" s="1" t="s">
        <v>594</v>
      </c>
      <c r="AK337" s="1" t="s">
        <v>480</v>
      </c>
      <c r="AL337" s="1" t="s">
        <v>480</v>
      </c>
      <c r="AM337" s="1" t="s">
        <v>480</v>
      </c>
      <c r="AN337" s="1" t="s">
        <v>480</v>
      </c>
      <c r="AO337" s="1" t="s">
        <v>480</v>
      </c>
      <c r="AP337" s="1" t="s">
        <v>595</v>
      </c>
      <c r="AQ337" s="1" t="e">
        <f>AE337=#REF!</f>
        <v>#REF!</v>
      </c>
      <c r="AS337" s="1" t="e">
        <f>INDEX([1]Apollo!$C$2:$R$2344,MATCH($C337,[1]Apollo!$A$2:$A$2344,0),MATCH(AS$1,[1]Apollo!$C$1:$R$1,0))</f>
        <v>#N/A</v>
      </c>
      <c r="AT337" s="1"/>
      <c r="AU337" s="1"/>
      <c r="AW337" s="1" t="e">
        <f>INDEX([1]Apollo!$C$2:$R$2344,MATCH($C337,[1]Apollo!$A$2:$A$2344,0),MATCH(AW$1,[1]Apollo!$C$1:$R$1,0))</f>
        <v>#N/A</v>
      </c>
      <c r="AX337" s="1"/>
      <c r="BA337">
        <v>1300</v>
      </c>
      <c r="BB337">
        <v>4.2</v>
      </c>
      <c r="BC337">
        <v>4.0999999999999996</v>
      </c>
      <c r="BD337">
        <v>4.0999999999999996</v>
      </c>
      <c r="BE337">
        <v>4.3</v>
      </c>
      <c r="BF337" s="5">
        <v>0.95</v>
      </c>
      <c r="BG337" s="5">
        <v>0.85</v>
      </c>
      <c r="BH337" t="e">
        <f>BA337&lt;#REF!</f>
        <v>#REF!</v>
      </c>
      <c r="BI337" t="e">
        <f>BB337&gt;#REF!</f>
        <v>#REF!</v>
      </c>
      <c r="BJ337" t="e">
        <f>BC337&gt;#REF!</f>
        <v>#REF!</v>
      </c>
      <c r="BK337" t="e">
        <f>BD337&gt;#REF!</f>
        <v>#REF!</v>
      </c>
      <c r="BL337" t="e">
        <f>BE337&gt;#REF!</f>
        <v>#REF!</v>
      </c>
      <c r="BM337" s="5" t="e">
        <f>BF337&gt;#REF!</f>
        <v>#REF!</v>
      </c>
      <c r="BN337" t="s">
        <v>175</v>
      </c>
      <c r="BO337" s="1" t="s">
        <v>4555</v>
      </c>
      <c r="BP337">
        <v>3</v>
      </c>
      <c r="BQ337">
        <v>46056</v>
      </c>
      <c r="BR337" s="1" t="s">
        <v>4556</v>
      </c>
      <c r="BS337" t="s">
        <v>4557</v>
      </c>
      <c r="BT337" s="1" t="s">
        <v>4558</v>
      </c>
      <c r="BU337" s="1">
        <v>250</v>
      </c>
      <c r="BV337" s="6">
        <v>0.4</v>
      </c>
      <c r="BW337" s="6">
        <v>0.4</v>
      </c>
      <c r="BX337" s="6">
        <v>0.15</v>
      </c>
      <c r="BY337" s="6">
        <v>0.05</v>
      </c>
      <c r="BZ337" s="1" t="s">
        <v>3333</v>
      </c>
      <c r="CA337" s="1" t="s">
        <v>4559</v>
      </c>
      <c r="CB337" s="1"/>
      <c r="CC337" s="1"/>
      <c r="CD337" s="1"/>
      <c r="CE337" s="1"/>
      <c r="CF337" s="1"/>
      <c r="CG337" s="1"/>
      <c r="CH337" s="1"/>
      <c r="CI337" s="1"/>
      <c r="CJ337" s="1"/>
      <c r="CK337" s="1"/>
      <c r="CL337" s="1"/>
      <c r="CM337" s="1"/>
      <c r="CN337" s="1"/>
      <c r="CO337" s="1"/>
      <c r="CP337" s="1"/>
      <c r="CQ337" s="17" t="e">
        <f>SUMIFS([1]Rubric!Y:Y,[1]Rubric!V:V,BN337,[1]Rubric!W:W,P337)</f>
        <v>#VALUE!</v>
      </c>
      <c r="CR337" s="5" t="e">
        <f>INDEX([1]Rubric!D:D,MATCH(BP337,[1]Rubric!#REF!,0))</f>
        <v>#REF!</v>
      </c>
      <c r="CS337" s="5" t="e">
        <f>INDEX([1]Rubric!E:E,MATCH(Q337,[1]Rubric!#REF!,0))</f>
        <v>#REF!</v>
      </c>
      <c r="CT337" s="18" t="e">
        <f>SUM(CQ337:CS337)*[1]Rubric!$A$3</f>
        <v>#VALUE!</v>
      </c>
    </row>
    <row r="338" spans="1:98" ht="240" x14ac:dyDescent="0.25">
      <c r="A338">
        <v>337</v>
      </c>
      <c r="B338" t="s">
        <v>4560</v>
      </c>
      <c r="C338" t="str">
        <f t="shared" si="24"/>
        <v>337 - MarketStar</v>
      </c>
      <c r="D338">
        <v>0</v>
      </c>
      <c r="F338" s="1"/>
      <c r="G338" s="1" t="e">
        <f>INDEX([1]Apollo!$C$2:$R$2344,MATCH($C338,[1]Apollo!$A$2:$A$2344,0),MATCH(G$1,[1]Apollo!$C$1:$R$1,0))</f>
        <v>#N/A</v>
      </c>
      <c r="H338" s="1" t="s">
        <v>4561</v>
      </c>
      <c r="I338" s="1" t="e">
        <f>INDEX([1]Apollo!$C$2:$R$2344,MATCH($C338,[1]Apollo!$A$2:$A$2344,0),MATCH(I$1,[1]Apollo!$C$1:$R$1,0))</f>
        <v>#N/A</v>
      </c>
      <c r="K338" s="1" t="e">
        <f>INDEX([1]Apollo!$C$2:$R$2344,MATCH($C338,[1]Apollo!$A$2:$A$2344,0),MATCH(K$1,[1]Apollo!$C$1:$R$1,0))</f>
        <v>#N/A</v>
      </c>
      <c r="L338" s="1" t="e">
        <f>INDEX([1]Apollo!$C$2:$R$2344,MATCH($C338,[1]Apollo!$A$2:$A$2344,0),MATCH(L$1,[1]Apollo!$C$1:$R$1,0))</f>
        <v>#N/A</v>
      </c>
      <c r="M338" s="1"/>
      <c r="N338" s="1"/>
      <c r="O338" s="1" t="e">
        <f>INDEX([1]Apollo!$C$2:$R$2344,MATCH($C338,[1]Apollo!$A$2:$A$2344,0),MATCH(O$1,[1]Apollo!$C$1:$R$1,0))</f>
        <v>#N/A</v>
      </c>
      <c r="P338" s="1">
        <v>2.5</v>
      </c>
      <c r="Q338" s="1">
        <v>1</v>
      </c>
      <c r="V338" s="1" t="e">
        <f>INDEX([1]Apollo!$C$2:$R$2344,MATCH($C338,[1]Apollo!$A$2:$A$2344,0),MATCH(V$1,[1]Apollo!$C$1:$R$1,0))</f>
        <v>#N/A</v>
      </c>
      <c r="X338" s="1" t="e">
        <f>INDEX([1]Apollo!$C$2:$R$2344,MATCH($C338,[1]Apollo!$A$2:$A$2344,0),MATCH(X$1,[1]Apollo!$C$1:$R$1,0))</f>
        <v>#N/A</v>
      </c>
      <c r="Y338" s="1" t="e">
        <f>INDEX([1]Apollo!$C$2:$R$2344,MATCH($C338,[1]Apollo!$A$2:$A$2344,0),MATCH(Y$1,[1]Apollo!$C$1:$R$1,0))</f>
        <v>#N/A</v>
      </c>
      <c r="Z338" s="1" t="e">
        <f>INDEX([1]Apollo!$C$2:$R$2344,MATCH($C338,[1]Apollo!$A$2:$A$2344,0),MATCH(Z$1,[1]Apollo!$C$1:$R$1,0))</f>
        <v>#N/A</v>
      </c>
      <c r="AA338" s="1" t="e">
        <f>INDEX([1]Apollo!$C$2:$R$2344,MATCH($C338,[1]Apollo!$A$2:$A$2344,0),MATCH(AA$1,[1]Apollo!$C$1:$R$1,0))</f>
        <v>#N/A</v>
      </c>
      <c r="AB338" s="1" t="e">
        <f>INDEX([1]Apollo!$C$2:$R$2344,MATCH($C338,[1]Apollo!$A$2:$A$2344,0),MATCH(AB$1,[1]Apollo!$C$1:$R$1,0))</f>
        <v>#N/A</v>
      </c>
      <c r="AD338" s="1" t="e">
        <f>INDEX([1]Apollo!$C$2:$R$2344,MATCH($C338,[1]Apollo!$A$2:$A$2344,0),MATCH(AD$1,[1]Apollo!$C$1:$R$1,0))</f>
        <v>#N/A</v>
      </c>
      <c r="AE338" s="14" t="s">
        <v>4562</v>
      </c>
      <c r="AF338" s="1"/>
      <c r="AG338" s="1" t="s">
        <v>169</v>
      </c>
      <c r="AH338" s="1"/>
      <c r="AI338" s="1"/>
      <c r="AJ338" s="14" t="s">
        <v>4562</v>
      </c>
      <c r="AK338" s="1" t="s">
        <v>170</v>
      </c>
      <c r="AL338" s="1" t="s">
        <v>106</v>
      </c>
      <c r="AM338" s="1" t="s">
        <v>151</v>
      </c>
      <c r="AN338" s="1" t="s">
        <v>106</v>
      </c>
      <c r="AO338" s="1" t="s">
        <v>106</v>
      </c>
      <c r="AP338" s="1" t="s">
        <v>172</v>
      </c>
      <c r="AQ338" s="1" t="e">
        <f>AE338=#REF!</f>
        <v>#REF!</v>
      </c>
      <c r="AS338" s="1" t="e">
        <f>INDEX([1]Apollo!$C$2:$R$2344,MATCH($C338,[1]Apollo!$A$2:$A$2344,0),MATCH(AS$1,[1]Apollo!$C$1:$R$1,0))</f>
        <v>#N/A</v>
      </c>
      <c r="AT338" s="1"/>
      <c r="AU338" s="1"/>
      <c r="AW338" s="1" t="e">
        <f>INDEX([1]Apollo!$C$2:$R$2344,MATCH($C338,[1]Apollo!$A$2:$A$2344,0),MATCH(AW$1,[1]Apollo!$C$1:$R$1,0))</f>
        <v>#N/A</v>
      </c>
      <c r="AX338" s="1"/>
      <c r="BA338">
        <v>1050</v>
      </c>
      <c r="BB338">
        <v>4.2</v>
      </c>
      <c r="BC338">
        <v>4.0999999999999996</v>
      </c>
      <c r="BD338">
        <v>4</v>
      </c>
      <c r="BE338">
        <v>4.3</v>
      </c>
      <c r="BF338" s="5">
        <v>0.92</v>
      </c>
      <c r="BG338" s="5">
        <v>0.95</v>
      </c>
      <c r="BH338" t="e">
        <f>BA338&lt;#REF!</f>
        <v>#REF!</v>
      </c>
      <c r="BI338" t="e">
        <f>BB338&gt;#REF!</f>
        <v>#REF!</v>
      </c>
      <c r="BJ338" t="e">
        <f>BC338&gt;#REF!</f>
        <v>#REF!</v>
      </c>
      <c r="BK338" t="e">
        <f>BD338&gt;#REF!</f>
        <v>#REF!</v>
      </c>
      <c r="BL338" t="e">
        <f>BE338&gt;#REF!</f>
        <v>#REF!</v>
      </c>
      <c r="BM338" s="5" t="e">
        <f>BF338&gt;#REF!</f>
        <v>#REF!</v>
      </c>
      <c r="BN338" t="s">
        <v>175</v>
      </c>
      <c r="BO338" s="1" t="s">
        <v>4563</v>
      </c>
      <c r="BP338">
        <v>3</v>
      </c>
      <c r="BQ338">
        <v>3</v>
      </c>
      <c r="BR338" s="1" t="s">
        <v>4564</v>
      </c>
      <c r="BS338" t="s">
        <v>4565</v>
      </c>
      <c r="BT338" s="1" t="s">
        <v>4566</v>
      </c>
      <c r="BU338" s="1">
        <v>310</v>
      </c>
      <c r="BV338" s="6">
        <v>0.4</v>
      </c>
      <c r="BW338" s="6">
        <v>0.4</v>
      </c>
      <c r="BX338" s="6">
        <v>0.2</v>
      </c>
      <c r="BY338" s="6">
        <v>0</v>
      </c>
      <c r="BZ338" s="1" t="s">
        <v>4567</v>
      </c>
      <c r="CA338" s="1" t="s">
        <v>4568</v>
      </c>
      <c r="CB338" s="1"/>
      <c r="CC338" s="1"/>
      <c r="CD338" s="1"/>
      <c r="CE338" s="1"/>
      <c r="CF338" s="1"/>
      <c r="CG338" s="1"/>
      <c r="CH338" s="1"/>
      <c r="CI338" s="1"/>
      <c r="CJ338" s="1"/>
      <c r="CK338" s="1"/>
      <c r="CL338" s="1"/>
      <c r="CM338" s="1"/>
      <c r="CN338" s="1"/>
      <c r="CO338" s="1"/>
      <c r="CP338" s="1"/>
      <c r="CQ338" s="17" t="e">
        <f>SUMIFS([1]Rubric!Y:Y,[1]Rubric!V:V,BN338,[1]Rubric!W:W,P338)</f>
        <v>#VALUE!</v>
      </c>
      <c r="CR338" s="5" t="e">
        <f>INDEX([1]Rubric!D:D,MATCH(BP338,[1]Rubric!#REF!,0))</f>
        <v>#REF!</v>
      </c>
      <c r="CS338" s="5" t="e">
        <f>INDEX([1]Rubric!E:E,MATCH(Q338,[1]Rubric!#REF!,0))</f>
        <v>#REF!</v>
      </c>
      <c r="CT338" s="18" t="e">
        <f>SUM(CQ338:CS338)*[1]Rubric!$A$3</f>
        <v>#VALUE!</v>
      </c>
    </row>
    <row r="339" spans="1:98" ht="409.5" x14ac:dyDescent="0.25">
      <c r="A339">
        <v>338</v>
      </c>
      <c r="B339" t="s">
        <v>4569</v>
      </c>
      <c r="C339" t="str">
        <f t="shared" si="24"/>
        <v>338 - NLB Services</v>
      </c>
      <c r="D339">
        <v>0</v>
      </c>
      <c r="E339" t="s">
        <v>4570</v>
      </c>
      <c r="F339" s="1" t="s">
        <v>4571</v>
      </c>
      <c r="G339" s="1" t="str">
        <f>IFERROR(INDEX([1]Apollo!$C$2:$R$2344,MATCH($C339,[1]Apollo!$B$2:$B$2344,0),MATCH(G$1,[1]Apollo!$C$1:$R$1,0)),"")</f>
        <v/>
      </c>
      <c r="H339" s="1" t="s">
        <v>903</v>
      </c>
      <c r="I339" s="1" t="str">
        <f>IFERROR(INDEX([1]Apollo!$C$2:$R$2344,MATCH($C339,[1]Apollo!$B$2:$B$2344,0),MATCH(I$1,[1]Apollo!$C$1:$R$1,0)),"")</f>
        <v/>
      </c>
      <c r="J339" t="s">
        <v>3790</v>
      </c>
      <c r="K339" s="1" t="str">
        <f>IFERROR(INDEX([1]Apollo!$C$2:$R$2344,MATCH($C339,[1]Apollo!$B$2:$B$2344,0),MATCH(K$1,[1]Apollo!$C$1:$R$1,0)),"")</f>
        <v/>
      </c>
      <c r="L339" s="1" t="str">
        <f>IFERROR(INDEX([1]Apollo!$C$2:$R$2344,MATCH($C339,[1]Apollo!$B$2:$B$2344,0),MATCH(L$1,[1]Apollo!$C$1:$R$1,0)),"")</f>
        <v/>
      </c>
      <c r="M339" s="1" t="s">
        <v>4572</v>
      </c>
      <c r="N339" s="1" t="s">
        <v>4573</v>
      </c>
      <c r="O339" s="1" t="str">
        <f>IFERROR(INDEX([1]Apollo!$C$2:$R$2344,MATCH($C339,[1]Apollo!$B$2:$B$2344,0),MATCH(O$1,[1]Apollo!$C$1:$R$1,0)),"")</f>
        <v/>
      </c>
      <c r="P339" s="1">
        <v>2.5</v>
      </c>
      <c r="Q339" s="1">
        <v>1</v>
      </c>
      <c r="R339" s="12">
        <v>239099</v>
      </c>
      <c r="S339" s="12">
        <v>226430</v>
      </c>
      <c r="T339" s="13">
        <v>39083</v>
      </c>
      <c r="U339" t="s">
        <v>99</v>
      </c>
      <c r="V339" s="1" t="str">
        <f>IFERROR(INDEX([1]Apollo!$C$2:$R$2344,MATCH($C339,[1]Apollo!$B$2:$B$2344,0),MATCH(V$1,[1]Apollo!$C$1:$R$1,0)),"")</f>
        <v/>
      </c>
      <c r="W339" t="s">
        <v>100</v>
      </c>
      <c r="X339" s="1" t="str">
        <f>IFERROR(INDEX([1]Apollo!$C$2:$R$2344,MATCH($C339,[1]Apollo!$B$2:$B$2344,0),MATCH(X$1,[1]Apollo!$C$1:$R$1,0)),"")</f>
        <v/>
      </c>
      <c r="Y339" s="1" t="str">
        <f>IFERROR(INDEX([1]Apollo!$C$2:$R$2344,MATCH($C339,[1]Apollo!$B$2:$B$2344,0),MATCH(Y$1,[1]Apollo!$C$1:$R$1,0)),"")</f>
        <v/>
      </c>
      <c r="Z339" s="1" t="str">
        <f>IFERROR(INDEX([1]Apollo!$C$2:$R$2344,MATCH($C339,[1]Apollo!$B$2:$B$2344,0),MATCH(Z$1,[1]Apollo!$C$1:$R$1,0)),"")</f>
        <v/>
      </c>
      <c r="AA339" s="1" t="str">
        <f>IFERROR(INDEX([1]Apollo!$C$2:$R$2344,MATCH($C339,[1]Apollo!$B$2:$B$2344,0),MATCH(AA$1,[1]Apollo!$C$1:$R$1,0)),"")</f>
        <v/>
      </c>
      <c r="AB339" s="1" t="str">
        <f>IFERROR(INDEX([1]Apollo!$C$2:$R$2344,MATCH($C339,[1]Apollo!$B$2:$B$2344,0),MATCH(AB$1,[1]Apollo!$C$1:$R$1,0)),"")</f>
        <v/>
      </c>
      <c r="AC339" t="s">
        <v>4574</v>
      </c>
      <c r="AD339" s="1" t="str">
        <f>IFERROR(INDEX([1]Apollo!$C$2:$R$2344,MATCH($C339,[1]Apollo!$B$2:$B$2344,0),MATCH(AD$1,[1]Apollo!$C$1:$R$1,0)),"")</f>
        <v/>
      </c>
      <c r="AE339" s="14" t="s">
        <v>4575</v>
      </c>
      <c r="AF339" s="1"/>
      <c r="AG339" s="1" t="s">
        <v>169</v>
      </c>
      <c r="AH339" s="1"/>
      <c r="AI339" s="1"/>
      <c r="AJ339" s="14" t="s">
        <v>4576</v>
      </c>
      <c r="AK339" s="1" t="s">
        <v>311</v>
      </c>
      <c r="AL339" s="1" t="s">
        <v>403</v>
      </c>
      <c r="AM339" s="1" t="s">
        <v>1258</v>
      </c>
      <c r="AN339" s="1" t="s">
        <v>360</v>
      </c>
      <c r="AO339" s="1" t="s">
        <v>437</v>
      </c>
      <c r="AP339" s="1" t="s">
        <v>2245</v>
      </c>
      <c r="AQ339" s="1" t="e">
        <f>AE339=#REF!</f>
        <v>#REF!</v>
      </c>
      <c r="AR339" t="s">
        <v>4577</v>
      </c>
      <c r="AS339" s="1" t="str">
        <f>IFERROR(INDEX([1]Apollo!$C$2:$R$2344,MATCH($C339,[1]Apollo!$B$2:$B$2344,0),MATCH(AS$1,[1]Apollo!$C$1:$R$1,0)),"")</f>
        <v/>
      </c>
      <c r="AT339" s="1"/>
      <c r="AU339" s="1"/>
      <c r="AV339" t="s">
        <v>112</v>
      </c>
      <c r="AW339" s="1" t="str">
        <f>IFERROR(INDEX([1]Apollo!$C$2:$R$2344,MATCH($C339,[1]Apollo!$B$2:$B$2344,0),MATCH(AW$1,[1]Apollo!$C$1:$R$1,0)),"")</f>
        <v/>
      </c>
      <c r="AX339" s="1"/>
      <c r="AZ339" t="s">
        <v>138</v>
      </c>
      <c r="BA339" s="4">
        <f>INDEX('[1]Glassdoor Scores'!C:C,MATCH($A339,'[1]Glassdoor Scores'!$A:$A,0))</f>
        <v>4.3</v>
      </c>
      <c r="BB339" t="str">
        <f>INDEX('[1]Glassdoor Scores'!B:B,MATCH($A339,'[1]Glassdoor Scores'!$A:$A,0))</f>
        <v>Alkami Technology</v>
      </c>
      <c r="BC339">
        <f>INDEX('[1]Glassdoor Scores'!D:D,MATCH($A339,'[1]Glassdoor Scores'!$A:$A,0))</f>
        <v>400</v>
      </c>
      <c r="BD339">
        <f>INDEX('[1]Glassdoor Scores'!E:E,MATCH($A339,'[1]Glassdoor Scores'!$A:$A,0))</f>
        <v>4.0999999999999996</v>
      </c>
      <c r="BE339">
        <f>INDEX('[1]Glassdoor Scores'!F:F,MATCH($A339,'[1]Glassdoor Scores'!$A:$A,0))</f>
        <v>4.2</v>
      </c>
      <c r="BF339" s="5">
        <f>INDEX('[1]Glassdoor Scores'!G:G,MATCH($A339,'[1]Glassdoor Scores'!$A:$A,0))</f>
        <v>4.5</v>
      </c>
      <c r="BG339" s="5">
        <f>INDEX('[1]Glassdoor Scores'!H:H,MATCH($A339,'[1]Glassdoor Scores'!$A:$A,0))</f>
        <v>0.94</v>
      </c>
      <c r="BH339" t="e">
        <f>BA339&lt;#REF!</f>
        <v>#REF!</v>
      </c>
      <c r="BI339" t="e">
        <f>BB339&gt;#REF!</f>
        <v>#REF!</v>
      </c>
      <c r="BJ339" t="e">
        <f>BC339&gt;#REF!</f>
        <v>#REF!</v>
      </c>
      <c r="BK339" t="e">
        <f>BD339&gt;#REF!</f>
        <v>#REF!</v>
      </c>
      <c r="BL339" t="e">
        <f>BE339&gt;#REF!</f>
        <v>#REF!</v>
      </c>
      <c r="BM339" t="e">
        <f>BF339&gt;#REF!</f>
        <v>#REF!</v>
      </c>
      <c r="BN339" t="s">
        <v>175</v>
      </c>
      <c r="BO339" s="1" t="s">
        <v>4578</v>
      </c>
      <c r="BP339">
        <v>3</v>
      </c>
      <c r="BQ339">
        <v>3</v>
      </c>
      <c r="BR339" s="1" t="s">
        <v>4579</v>
      </c>
      <c r="BS339" t="s">
        <v>4580</v>
      </c>
      <c r="BT339" s="1" t="s">
        <v>4581</v>
      </c>
      <c r="BU339" s="1">
        <v>330</v>
      </c>
      <c r="BV339" s="6">
        <v>0.35</v>
      </c>
      <c r="BW339" s="6">
        <v>0.35</v>
      </c>
      <c r="BX339" s="6">
        <v>0.3</v>
      </c>
      <c r="BY339" s="6">
        <v>0</v>
      </c>
      <c r="BZ339" s="1" t="s">
        <v>3207</v>
      </c>
      <c r="CA339" s="1" t="s">
        <v>4582</v>
      </c>
      <c r="CB339" s="1"/>
      <c r="CC339" s="1"/>
      <c r="CD339" s="1"/>
      <c r="CE339" s="1"/>
      <c r="CF339" s="1"/>
      <c r="CG339" s="1"/>
      <c r="CH339" s="1"/>
      <c r="CI339" s="1"/>
      <c r="CJ339" s="1"/>
      <c r="CK339" s="1"/>
      <c r="CL339" s="1"/>
      <c r="CM339" s="1"/>
      <c r="CN339" s="1"/>
      <c r="CO339" s="1"/>
      <c r="CP339" s="1"/>
      <c r="CQ339" s="17" t="e">
        <f>SUMIFS([1]Rubric!Y:Y,[1]Rubric!V:V,BN339,[1]Rubric!W:W,P339)</f>
        <v>#VALUE!</v>
      </c>
      <c r="CR339" s="5" t="e">
        <f>INDEX([1]Rubric!D:D,MATCH(BP339,[1]Rubric!#REF!,0))</f>
        <v>#REF!</v>
      </c>
      <c r="CS339" s="5" t="e">
        <f>INDEX([1]Rubric!E:E,MATCH(Q339,[1]Rubric!#REF!,0))</f>
        <v>#REF!</v>
      </c>
      <c r="CT339" s="18" t="e">
        <f>SUM(CQ339:CS339)*[1]Rubric!$A$3</f>
        <v>#VALUE!</v>
      </c>
    </row>
    <row r="340" spans="1:98" ht="409.5" x14ac:dyDescent="0.25">
      <c r="A340">
        <v>339</v>
      </c>
      <c r="B340" t="s">
        <v>4583</v>
      </c>
      <c r="C340" t="str">
        <f t="shared" si="24"/>
        <v>339 - Siemens</v>
      </c>
      <c r="D340">
        <v>0</v>
      </c>
      <c r="E340" t="s">
        <v>4584</v>
      </c>
      <c r="F340" s="1" t="s">
        <v>4585</v>
      </c>
      <c r="G340" s="1" t="str">
        <f>IFERROR(INDEX([1]Apollo!$C$2:$R$2344,MATCH($C340,[1]Apollo!$B$2:$B$2344,0),MATCH(G$1,[1]Apollo!$C$1:$R$1,0)),"")</f>
        <v/>
      </c>
      <c r="H340" s="1" t="s">
        <v>4586</v>
      </c>
      <c r="I340" s="1" t="str">
        <f>IFERROR(INDEX([1]Apollo!$C$2:$R$2344,MATCH($C340,[1]Apollo!$B$2:$B$2344,0),MATCH(I$1,[1]Apollo!$C$1:$R$1,0)),"")</f>
        <v/>
      </c>
      <c r="J340" t="s">
        <v>2145</v>
      </c>
      <c r="K340" s="1" t="str">
        <f>IFERROR(INDEX([1]Apollo!$C$2:$R$2344,MATCH($C340,[1]Apollo!$B$2:$B$2344,0),MATCH(K$1,[1]Apollo!$C$1:$R$1,0)),"")</f>
        <v/>
      </c>
      <c r="L340" s="1" t="str">
        <f>IFERROR(INDEX([1]Apollo!$C$2:$R$2344,MATCH($C340,[1]Apollo!$B$2:$B$2344,0),MATCH(L$1,[1]Apollo!$C$1:$R$1,0)),"")</f>
        <v/>
      </c>
      <c r="M340" s="1" t="s">
        <v>4587</v>
      </c>
      <c r="N340" s="1" t="s">
        <v>4588</v>
      </c>
      <c r="O340" s="1" t="str">
        <f>IFERROR(INDEX([1]Apollo!$C$2:$R$2344,MATCH($C340,[1]Apollo!$B$2:$B$2344,0),MATCH(O$1,[1]Apollo!$C$1:$R$1,0)),"")</f>
        <v/>
      </c>
      <c r="P340" s="1">
        <v>2.5</v>
      </c>
      <c r="Q340" s="1">
        <v>1</v>
      </c>
      <c r="R340" s="12">
        <v>2004</v>
      </c>
      <c r="S340" s="12">
        <v>1616</v>
      </c>
      <c r="T340" t="s">
        <v>4589</v>
      </c>
      <c r="U340" t="s">
        <v>188</v>
      </c>
      <c r="V340" s="1" t="str">
        <f>IFERROR(INDEX([1]Apollo!$C$2:$R$2344,MATCH($C340,[1]Apollo!$B$2:$B$2344,0),MATCH(V$1,[1]Apollo!$C$1:$R$1,0)),"")</f>
        <v/>
      </c>
      <c r="W340" t="s">
        <v>127</v>
      </c>
      <c r="X340" s="1" t="str">
        <f>IFERROR(INDEX([1]Apollo!$C$2:$R$2344,MATCH($C340,[1]Apollo!$B$2:$B$2344,0),MATCH(X$1,[1]Apollo!$C$1:$R$1,0)),"")</f>
        <v/>
      </c>
      <c r="Y340" s="1" t="str">
        <f>IFERROR(INDEX([1]Apollo!$C$2:$R$2344,MATCH($C340,[1]Apollo!$B$2:$B$2344,0),MATCH(Y$1,[1]Apollo!$C$1:$R$1,0)),"")</f>
        <v/>
      </c>
      <c r="Z340" s="1" t="str">
        <f>IFERROR(INDEX([1]Apollo!$C$2:$R$2344,MATCH($C340,[1]Apollo!$B$2:$B$2344,0),MATCH(Z$1,[1]Apollo!$C$1:$R$1,0)),"")</f>
        <v/>
      </c>
      <c r="AA340" s="1" t="str">
        <f>IFERROR(INDEX([1]Apollo!$C$2:$R$2344,MATCH($C340,[1]Apollo!$B$2:$B$2344,0),MATCH(AA$1,[1]Apollo!$C$1:$R$1,0)),"")</f>
        <v/>
      </c>
      <c r="AB340" s="1" t="str">
        <f>IFERROR(INDEX([1]Apollo!$C$2:$R$2344,MATCH($C340,[1]Apollo!$B$2:$B$2344,0),MATCH(AB$1,[1]Apollo!$C$1:$R$1,0)),"")</f>
        <v/>
      </c>
      <c r="AC340" t="s">
        <v>4590</v>
      </c>
      <c r="AD340" s="1" t="str">
        <f>IFERROR(INDEX([1]Apollo!$C$2:$R$2344,MATCH($C340,[1]Apollo!$B$2:$B$2344,0),MATCH(AD$1,[1]Apollo!$C$1:$R$1,0)),"")</f>
        <v/>
      </c>
      <c r="AE340" s="14" t="s">
        <v>4591</v>
      </c>
      <c r="AF340" s="1"/>
      <c r="AG340" s="1" t="s">
        <v>169</v>
      </c>
      <c r="AH340" s="1"/>
      <c r="AI340" s="1"/>
      <c r="AJ340" s="14" t="s">
        <v>4592</v>
      </c>
      <c r="AK340" s="1" t="s">
        <v>311</v>
      </c>
      <c r="AL340" s="1" t="s">
        <v>4593</v>
      </c>
      <c r="AM340" s="1" t="s">
        <v>261</v>
      </c>
      <c r="AN340" s="1" t="s">
        <v>106</v>
      </c>
      <c r="AO340" s="1" t="s">
        <v>361</v>
      </c>
      <c r="AP340" s="1" t="s">
        <v>4594</v>
      </c>
      <c r="AQ340" s="1" t="e">
        <f>AE340=#REF!</f>
        <v>#REF!</v>
      </c>
      <c r="AR340" t="s">
        <v>4595</v>
      </c>
      <c r="AS340" s="1" t="str">
        <f>IFERROR(INDEX([1]Apollo!$C$2:$R$2344,MATCH($C340,[1]Apollo!$B$2:$B$2344,0),MATCH(AS$1,[1]Apollo!$C$1:$R$1,0)),"")</f>
        <v/>
      </c>
      <c r="AT340" s="1"/>
      <c r="AU340" s="1"/>
      <c r="AV340" t="s">
        <v>137</v>
      </c>
      <c r="AW340" s="1" t="str">
        <f>IFERROR(INDEX([1]Apollo!$C$2:$R$2344,MATCH($C340,[1]Apollo!$B$2:$B$2344,0),MATCH(AW$1,[1]Apollo!$C$1:$R$1,0)),"")</f>
        <v/>
      </c>
      <c r="AX340" s="1"/>
      <c r="AY340" t="s">
        <v>113</v>
      </c>
      <c r="AZ340" t="s">
        <v>113</v>
      </c>
      <c r="BA340" s="4">
        <f>INDEX('[1]Glassdoor Scores'!C:C,MATCH($A340,'[1]Glassdoor Scores'!$A:$A,0))</f>
        <v>4.5999999999999996</v>
      </c>
      <c r="BB340" t="str">
        <f>INDEX('[1]Glassdoor Scores'!B:B,MATCH($A340,'[1]Glassdoor Scores'!$A:$A,0))</f>
        <v>Gong</v>
      </c>
      <c r="BC340">
        <f>INDEX('[1]Glassdoor Scores'!D:D,MATCH($A340,'[1]Glassdoor Scores'!$A:$A,0))</f>
        <v>600</v>
      </c>
      <c r="BD340">
        <f>INDEX('[1]Glassdoor Scores'!E:E,MATCH($A340,'[1]Glassdoor Scores'!$A:$A,0))</f>
        <v>4.3</v>
      </c>
      <c r="BE340">
        <f>INDEX('[1]Glassdoor Scores'!F:F,MATCH($A340,'[1]Glassdoor Scores'!$A:$A,0))</f>
        <v>4.5</v>
      </c>
      <c r="BF340" s="5">
        <f>INDEX('[1]Glassdoor Scores'!G:G,MATCH($A340,'[1]Glassdoor Scores'!$A:$A,0))</f>
        <v>4.8</v>
      </c>
      <c r="BG340" s="5">
        <f>INDEX('[1]Glassdoor Scores'!H:H,MATCH($A340,'[1]Glassdoor Scores'!$A:$A,0))</f>
        <v>0.98</v>
      </c>
      <c r="BH340" t="e">
        <f>BA340&lt;#REF!</f>
        <v>#REF!</v>
      </c>
      <c r="BI340" t="e">
        <f>BB340&gt;#REF!</f>
        <v>#REF!</v>
      </c>
      <c r="BJ340" t="e">
        <f>BC340&gt;#REF!</f>
        <v>#REF!</v>
      </c>
      <c r="BK340" t="e">
        <f>BD340&gt;#REF!</f>
        <v>#REF!</v>
      </c>
      <c r="BL340" t="e">
        <f>BE340&gt;#REF!</f>
        <v>#REF!</v>
      </c>
      <c r="BM340" t="e">
        <f>BF340&gt;#REF!</f>
        <v>#REF!</v>
      </c>
      <c r="BN340" t="s">
        <v>175</v>
      </c>
      <c r="BO340" s="1" t="s">
        <v>4596</v>
      </c>
      <c r="BP340">
        <v>3</v>
      </c>
      <c r="BQ340">
        <v>3</v>
      </c>
      <c r="BR340" s="1" t="s">
        <v>4597</v>
      </c>
      <c r="BS340" t="s">
        <v>4598</v>
      </c>
      <c r="BT340" s="1" t="s">
        <v>4599</v>
      </c>
      <c r="BU340" s="1">
        <v>750</v>
      </c>
      <c r="BV340" s="6">
        <v>0.2</v>
      </c>
      <c r="BW340" s="6">
        <v>0.65</v>
      </c>
      <c r="BX340" s="6">
        <v>0.1</v>
      </c>
      <c r="BY340" s="6">
        <v>0.05</v>
      </c>
      <c r="BZ340" s="1" t="s">
        <v>4600</v>
      </c>
      <c r="CA340" s="1" t="s">
        <v>4601</v>
      </c>
      <c r="CB340" s="1"/>
      <c r="CC340" s="1"/>
      <c r="CD340" s="1"/>
      <c r="CE340" s="1"/>
      <c r="CF340" s="1"/>
      <c r="CG340" s="1"/>
      <c r="CH340" s="1"/>
      <c r="CI340" s="1"/>
      <c r="CJ340" s="1"/>
      <c r="CK340" s="1"/>
      <c r="CL340" s="1"/>
      <c r="CM340" s="1"/>
      <c r="CN340" s="1"/>
      <c r="CO340" s="1"/>
      <c r="CP340" s="1"/>
      <c r="CQ340" s="17" t="e">
        <f>SUMIFS([1]Rubric!Y:Y,[1]Rubric!V:V,BN340,[1]Rubric!W:W,P340)</f>
        <v>#VALUE!</v>
      </c>
      <c r="CR340" s="5" t="e">
        <f>INDEX([1]Rubric!D:D,MATCH(BP340,[1]Rubric!#REF!,0))</f>
        <v>#REF!</v>
      </c>
      <c r="CS340" s="5" t="e">
        <f>INDEX([1]Rubric!E:E,MATCH(Q340,[1]Rubric!#REF!,0))</f>
        <v>#REF!</v>
      </c>
      <c r="CT340" s="18" t="e">
        <f>SUM(CQ340:CS340)*[1]Rubric!$A$3</f>
        <v>#VALUE!</v>
      </c>
    </row>
    <row r="341" spans="1:98" ht="409.5" x14ac:dyDescent="0.25">
      <c r="A341">
        <v>340</v>
      </c>
      <c r="B341" t="s">
        <v>4602</v>
      </c>
      <c r="C341" t="str">
        <f t="shared" si="24"/>
        <v>340 - Softchoice</v>
      </c>
      <c r="D341">
        <v>0</v>
      </c>
      <c r="E341" t="s">
        <v>4603</v>
      </c>
      <c r="F341" s="1" t="s">
        <v>4604</v>
      </c>
      <c r="G341" s="1" t="str">
        <f>IFERROR(INDEX([1]Apollo!$C$2:$R$2344,MATCH($C341,[1]Apollo!$B$2:$B$2344,0),MATCH(G$1,[1]Apollo!$C$1:$R$1,0)),"")</f>
        <v/>
      </c>
      <c r="H341" s="1" t="s">
        <v>4429</v>
      </c>
      <c r="I341" s="1" t="str">
        <f>IFERROR(INDEX([1]Apollo!$C$2:$R$2344,MATCH($C341,[1]Apollo!$B$2:$B$2344,0),MATCH(I$1,[1]Apollo!$C$1:$R$1,0)),"")</f>
        <v/>
      </c>
      <c r="J341" t="s">
        <v>1272</v>
      </c>
      <c r="K341" s="1" t="str">
        <f>IFERROR(INDEX([1]Apollo!$C$2:$R$2344,MATCH($C341,[1]Apollo!$B$2:$B$2344,0),MATCH(K$1,[1]Apollo!$C$1:$R$1,0)),"")</f>
        <v/>
      </c>
      <c r="L341" s="1" t="str">
        <f>IFERROR(INDEX([1]Apollo!$C$2:$R$2344,MATCH($C341,[1]Apollo!$B$2:$B$2344,0),MATCH(L$1,[1]Apollo!$C$1:$R$1,0)),"")</f>
        <v/>
      </c>
      <c r="M341" s="1" t="s">
        <v>4605</v>
      </c>
      <c r="N341" s="1" t="s">
        <v>4606</v>
      </c>
      <c r="O341" s="1" t="str">
        <f>IFERROR(INDEX([1]Apollo!$C$2:$R$2344,MATCH($C341,[1]Apollo!$B$2:$B$2344,0),MATCH(O$1,[1]Apollo!$C$1:$R$1,0)),"")</f>
        <v/>
      </c>
      <c r="P341" s="1">
        <v>2.5</v>
      </c>
      <c r="Q341" s="1">
        <v>1</v>
      </c>
      <c r="R341" s="12">
        <v>34398</v>
      </c>
      <c r="S341" s="12">
        <v>31062</v>
      </c>
      <c r="T341" s="13">
        <v>32509</v>
      </c>
      <c r="U341" t="s">
        <v>188</v>
      </c>
      <c r="V341" s="1" t="str">
        <f>IFERROR(INDEX([1]Apollo!$C$2:$R$2344,MATCH($C341,[1]Apollo!$B$2:$B$2344,0),MATCH(V$1,[1]Apollo!$C$1:$R$1,0)),"")</f>
        <v/>
      </c>
      <c r="W341" t="s">
        <v>231</v>
      </c>
      <c r="X341" s="1" t="str">
        <f>IFERROR(INDEX([1]Apollo!$C$2:$R$2344,MATCH($C341,[1]Apollo!$B$2:$B$2344,0),MATCH(X$1,[1]Apollo!$C$1:$R$1,0)),"")</f>
        <v/>
      </c>
      <c r="Y341" s="1" t="str">
        <f>IFERROR(INDEX([1]Apollo!$C$2:$R$2344,MATCH($C341,[1]Apollo!$B$2:$B$2344,0),MATCH(Y$1,[1]Apollo!$C$1:$R$1,0)),"")</f>
        <v/>
      </c>
      <c r="Z341" s="1" t="str">
        <f>IFERROR(INDEX([1]Apollo!$C$2:$R$2344,MATCH($C341,[1]Apollo!$B$2:$B$2344,0),MATCH(Z$1,[1]Apollo!$C$1:$R$1,0)),"")</f>
        <v/>
      </c>
      <c r="AA341" s="1" t="str">
        <f>IFERROR(INDEX([1]Apollo!$C$2:$R$2344,MATCH($C341,[1]Apollo!$B$2:$B$2344,0),MATCH(AA$1,[1]Apollo!$C$1:$R$1,0)),"")</f>
        <v/>
      </c>
      <c r="AB341" s="1" t="str">
        <f>IFERROR(INDEX([1]Apollo!$C$2:$R$2344,MATCH($C341,[1]Apollo!$B$2:$B$2344,0),MATCH(AB$1,[1]Apollo!$C$1:$R$1,0)),"")</f>
        <v/>
      </c>
      <c r="AC341" t="s">
        <v>4607</v>
      </c>
      <c r="AD341" s="1" t="str">
        <f>IFERROR(INDEX([1]Apollo!$C$2:$R$2344,MATCH($C341,[1]Apollo!$B$2:$B$2344,0),MATCH(AD$1,[1]Apollo!$C$1:$R$1,0)),"")</f>
        <v/>
      </c>
      <c r="AE341" s="14" t="s">
        <v>4608</v>
      </c>
      <c r="AF341" s="1"/>
      <c r="AG341" s="1" t="s">
        <v>169</v>
      </c>
      <c r="AH341" s="1"/>
      <c r="AI341" s="1"/>
      <c r="AJ341" s="14" t="s">
        <v>4609</v>
      </c>
      <c r="AK341" s="1" t="s">
        <v>131</v>
      </c>
      <c r="AL341" s="1" t="s">
        <v>403</v>
      </c>
      <c r="AM341" s="1" t="s">
        <v>151</v>
      </c>
      <c r="AN341" s="1" t="s">
        <v>106</v>
      </c>
      <c r="AO341" s="1" t="s">
        <v>2360</v>
      </c>
      <c r="AP341" s="1" t="s">
        <v>135</v>
      </c>
      <c r="AQ341" s="1" t="e">
        <f>AE341=#REF!</f>
        <v>#REF!</v>
      </c>
      <c r="AR341" t="s">
        <v>4610</v>
      </c>
      <c r="AS341" s="1" t="str">
        <f>IFERROR(INDEX([1]Apollo!$C$2:$R$2344,MATCH($C341,[1]Apollo!$B$2:$B$2344,0),MATCH(AS$1,[1]Apollo!$C$1:$R$1,0)),"")</f>
        <v/>
      </c>
      <c r="AT341" s="1"/>
      <c r="AU341" s="1"/>
      <c r="AV341" t="s">
        <v>174</v>
      </c>
      <c r="AW341" s="1">
        <v>2100</v>
      </c>
      <c r="AX341" s="1"/>
      <c r="AY341" t="s">
        <v>114</v>
      </c>
      <c r="AZ341" t="s">
        <v>138</v>
      </c>
      <c r="BA341" s="23">
        <f>INDEX('[1]Glassdoor Scores'!C:C,MATCH($A341,'[1]Glassdoor Scores'!$A:$A,0))</f>
        <v>3.8</v>
      </c>
      <c r="BB341" t="str">
        <f>INDEX('[1]Glassdoor Scores'!B:B,MATCH($A341,'[1]Glassdoor Scores'!$A:$A,0))</f>
        <v>Meltwater</v>
      </c>
      <c r="BC341">
        <f>INDEX('[1]Glassdoor Scores'!D:D,MATCH($A341,'[1]Glassdoor Scores'!$A:$A,0))</f>
        <v>2200</v>
      </c>
      <c r="BD341">
        <f>INDEX('[1]Glassdoor Scores'!E:E,MATCH($A341,'[1]Glassdoor Scores'!$A:$A,0))</f>
        <v>3.5</v>
      </c>
      <c r="BE341">
        <f>INDEX('[1]Glassdoor Scores'!F:F,MATCH($A341,'[1]Glassdoor Scores'!$A:$A,0))</f>
        <v>3.5</v>
      </c>
      <c r="BF341" s="17">
        <f>INDEX('[1]Glassdoor Scores'!G:G,MATCH($A341,'[1]Glassdoor Scores'!$A:$A,0))</f>
        <v>4</v>
      </c>
      <c r="BG341" s="17">
        <f>INDEX('[1]Glassdoor Scores'!H:H,MATCH($A341,'[1]Glassdoor Scores'!$A:$A,0))</f>
        <v>0.8</v>
      </c>
      <c r="BH341" t="e">
        <f>BA341&lt;#REF!</f>
        <v>#REF!</v>
      </c>
      <c r="BI341" t="e">
        <f>BB341&gt;#REF!</f>
        <v>#REF!</v>
      </c>
      <c r="BJ341" t="e">
        <f>BC341&gt;#REF!</f>
        <v>#REF!</v>
      </c>
      <c r="BK341" t="e">
        <f>BD341&gt;#REF!</f>
        <v>#REF!</v>
      </c>
      <c r="BL341" t="e">
        <f>BE341&gt;#REF!</f>
        <v>#REF!</v>
      </c>
      <c r="BM341" t="e">
        <f>BF341&gt;#REF!</f>
        <v>#REF!</v>
      </c>
      <c r="BN341" t="s">
        <v>175</v>
      </c>
      <c r="BO341" s="1" t="s">
        <v>4611</v>
      </c>
      <c r="BP341">
        <v>3</v>
      </c>
      <c r="BQ341">
        <v>2</v>
      </c>
      <c r="BR341" s="1" t="s">
        <v>4612</v>
      </c>
      <c r="BS341" t="s">
        <v>4613</v>
      </c>
      <c r="BT341" s="1" t="s">
        <v>4614</v>
      </c>
      <c r="BU341" s="1">
        <v>185</v>
      </c>
      <c r="BV341" s="31">
        <v>0.5</v>
      </c>
      <c r="BW341" s="31">
        <v>0.4</v>
      </c>
      <c r="BX341" s="31">
        <v>0.05</v>
      </c>
      <c r="BY341" s="31">
        <v>0.05</v>
      </c>
      <c r="BZ341" s="1" t="s">
        <v>4615</v>
      </c>
      <c r="CA341" s="1" t="s">
        <v>4616</v>
      </c>
      <c r="CB341" s="1"/>
      <c r="CC341" s="1"/>
      <c r="CD341" s="1"/>
      <c r="CE341" s="1"/>
      <c r="CF341" s="1"/>
      <c r="CG341" s="1"/>
      <c r="CH341" s="1"/>
      <c r="CI341" s="1"/>
      <c r="CJ341" s="1"/>
      <c r="CK341" s="1"/>
      <c r="CL341" s="1"/>
      <c r="CM341" s="1"/>
      <c r="CN341" s="1"/>
      <c r="CO341" s="1"/>
      <c r="CP341" s="1"/>
      <c r="CQ341" s="17" t="e">
        <f>SUMIFS([1]Rubric!Y:Y,[1]Rubric!V:V,BN341,[1]Rubric!W:W,P341)</f>
        <v>#VALUE!</v>
      </c>
      <c r="CR341" s="17" t="e">
        <f>INDEX([1]Rubric!D:D,MATCH(BP341,[1]Rubric!#REF!,0))</f>
        <v>#REF!</v>
      </c>
      <c r="CS341" s="17" t="e">
        <f>INDEX([1]Rubric!E:E,MATCH(Q341,[1]Rubric!#REF!,0))</f>
        <v>#REF!</v>
      </c>
      <c r="CT341" s="18" t="e">
        <f>SUM(CQ341:CS341)*[1]Rubric!$A$3</f>
        <v>#VALUE!</v>
      </c>
    </row>
    <row r="342" spans="1:98" ht="409.5" x14ac:dyDescent="0.25">
      <c r="A342">
        <v>341</v>
      </c>
      <c r="B342" s="21" t="s">
        <v>4617</v>
      </c>
      <c r="C342" t="str">
        <f t="shared" si="24"/>
        <v>341 - Too Good To Go</v>
      </c>
      <c r="D342">
        <v>0</v>
      </c>
      <c r="E342" t="s">
        <v>4618</v>
      </c>
      <c r="F342" s="1" t="s">
        <v>4619</v>
      </c>
      <c r="G342" s="1" t="str">
        <f>IFERROR(INDEX([1]Apollo!$C$2:$R$2344,MATCH($C342,[1]Apollo!$B$2:$B$2344,0),MATCH(G$1,[1]Apollo!$C$1:$R$1,0)),"")</f>
        <v/>
      </c>
      <c r="H342" s="1" t="s">
        <v>4620</v>
      </c>
      <c r="I342" s="1" t="str">
        <f>IFERROR(INDEX([1]Apollo!$C$2:$R$2344,MATCH($C342,[1]Apollo!$B$2:$B$2344,0),MATCH(I$1,[1]Apollo!$C$1:$R$1,0)),"")</f>
        <v/>
      </c>
      <c r="J342" t="s">
        <v>4621</v>
      </c>
      <c r="K342" s="1" t="str">
        <f>IFERROR(INDEX([1]Apollo!$C$2:$R$2344,MATCH($C342,[1]Apollo!$B$2:$B$2344,0),MATCH(K$1,[1]Apollo!$C$1:$R$1,0)),"")</f>
        <v/>
      </c>
      <c r="L342" s="1" t="str">
        <f>IFERROR(INDEX([1]Apollo!$C$2:$R$2344,MATCH($C342,[1]Apollo!$B$2:$B$2344,0),MATCH(L$1,[1]Apollo!$C$1:$R$1,0)),"")</f>
        <v/>
      </c>
      <c r="M342" s="1" t="s">
        <v>4622</v>
      </c>
      <c r="N342" s="1" t="s">
        <v>4623</v>
      </c>
      <c r="O342" s="1" t="str">
        <f>IFERROR(INDEX([1]Apollo!$C$2:$R$2344,MATCH($C342,[1]Apollo!$B$2:$B$2344,0),MATCH(O$1,[1]Apollo!$C$1:$R$1,0)),"")</f>
        <v/>
      </c>
      <c r="P342" s="1">
        <v>2.5</v>
      </c>
      <c r="Q342" s="1">
        <v>1</v>
      </c>
      <c r="R342" s="12">
        <v>63324</v>
      </c>
      <c r="S342" s="12">
        <v>58110</v>
      </c>
      <c r="T342" s="13">
        <v>41640</v>
      </c>
      <c r="U342" t="s">
        <v>188</v>
      </c>
      <c r="V342" s="1" t="str">
        <f>IFERROR(INDEX([1]Apollo!$C$2:$R$2344,MATCH($C342,[1]Apollo!$B$2:$B$2344,0),MATCH(V$1,[1]Apollo!$C$1:$R$1,0)),"")</f>
        <v/>
      </c>
      <c r="W342" t="s">
        <v>165</v>
      </c>
      <c r="X342" s="1" t="str">
        <f>IFERROR(INDEX([1]Apollo!$C$2:$R$2344,MATCH($C342,[1]Apollo!$B$2:$B$2344,0),MATCH(X$1,[1]Apollo!$C$1:$R$1,0)),"")</f>
        <v/>
      </c>
      <c r="Y342" s="1" t="str">
        <f>IFERROR(INDEX([1]Apollo!$C$2:$R$2344,MATCH($C342,[1]Apollo!$B$2:$B$2344,0),MATCH(Y$1,[1]Apollo!$C$1:$R$1,0)),"")</f>
        <v/>
      </c>
      <c r="Z342" s="1" t="str">
        <f>IFERROR(INDEX([1]Apollo!$C$2:$R$2344,MATCH($C342,[1]Apollo!$B$2:$B$2344,0),MATCH(Z$1,[1]Apollo!$C$1:$R$1,0)),"")</f>
        <v/>
      </c>
      <c r="AA342" s="1" t="str">
        <f>IFERROR(INDEX([1]Apollo!$C$2:$R$2344,MATCH($C342,[1]Apollo!$B$2:$B$2344,0),MATCH(AA$1,[1]Apollo!$C$1:$R$1,0)),"")</f>
        <v/>
      </c>
      <c r="AB342" s="1" t="str">
        <f>IFERROR(INDEX([1]Apollo!$C$2:$R$2344,MATCH($C342,[1]Apollo!$B$2:$B$2344,0),MATCH(AB$1,[1]Apollo!$C$1:$R$1,0)),"")</f>
        <v/>
      </c>
      <c r="AC342" t="s">
        <v>4624</v>
      </c>
      <c r="AD342" s="1" t="str">
        <f>IFERROR(INDEX([1]Apollo!$C$2:$R$2344,MATCH($C342,[1]Apollo!$B$2:$B$2344,0),MATCH(AD$1,[1]Apollo!$C$1:$R$1,0)),"")</f>
        <v/>
      </c>
      <c r="AE342" s="14" t="s">
        <v>4625</v>
      </c>
      <c r="AF342" s="1" t="s">
        <v>1658</v>
      </c>
      <c r="AG342" s="1" t="s">
        <v>169</v>
      </c>
      <c r="AH342" s="1"/>
      <c r="AI342" s="1"/>
      <c r="AJ342" s="14" t="s">
        <v>4626</v>
      </c>
      <c r="AK342" s="1" t="s">
        <v>106</v>
      </c>
      <c r="AL342" s="1" t="s">
        <v>403</v>
      </c>
      <c r="AM342" s="1" t="s">
        <v>1610</v>
      </c>
      <c r="AN342" s="1" t="s">
        <v>360</v>
      </c>
      <c r="AO342" s="1" t="s">
        <v>279</v>
      </c>
      <c r="AP342" s="1" t="s">
        <v>246</v>
      </c>
      <c r="AQ342" s="1" t="e">
        <f>AE342=#REF!</f>
        <v>#REF!</v>
      </c>
      <c r="AR342" t="s">
        <v>4627</v>
      </c>
      <c r="AS342" s="1" t="str">
        <f>IFERROR(INDEX([1]Apollo!$C$2:$R$2344,MATCH($C342,[1]Apollo!$B$2:$B$2344,0),MATCH(AS$1,[1]Apollo!$C$1:$R$1,0)),"")</f>
        <v/>
      </c>
      <c r="AT342" s="1"/>
      <c r="AU342" s="1"/>
      <c r="AV342" t="s">
        <v>174</v>
      </c>
      <c r="AW342" s="1">
        <v>1400</v>
      </c>
      <c r="AX342" s="1"/>
      <c r="AY342" t="s">
        <v>114</v>
      </c>
      <c r="AZ342" t="s">
        <v>114</v>
      </c>
      <c r="BA342" s="23">
        <f>INDEX('[1]Glassdoor Scores'!C:C,MATCH($A342,'[1]Glassdoor Scores'!$A:$A,0))</f>
        <v>4.0999999999999996</v>
      </c>
      <c r="BB342" t="str">
        <f>INDEX('[1]Glassdoor Scores'!B:B,MATCH($A342,'[1]Glassdoor Scores'!$A:$A,0))</f>
        <v>Akamai Technologies</v>
      </c>
      <c r="BC342">
        <f>INDEX('[1]Glassdoor Scores'!D:D,MATCH($A342,'[1]Glassdoor Scores'!$A:$A,0))</f>
        <v>4500</v>
      </c>
      <c r="BD342">
        <f>INDEX('[1]Glassdoor Scores'!E:E,MATCH($A342,'[1]Glassdoor Scores'!$A:$A,0))</f>
        <v>4.0999999999999996</v>
      </c>
      <c r="BE342">
        <f>INDEX('[1]Glassdoor Scores'!F:F,MATCH($A342,'[1]Glassdoor Scores'!$A:$A,0))</f>
        <v>3.8</v>
      </c>
      <c r="BF342" s="17">
        <f>INDEX('[1]Glassdoor Scores'!G:G,MATCH($A342,'[1]Glassdoor Scores'!$A:$A,0))</f>
        <v>4.2</v>
      </c>
      <c r="BG342" s="17">
        <f>INDEX('[1]Glassdoor Scores'!H:H,MATCH($A342,'[1]Glassdoor Scores'!$A:$A,0))</f>
        <v>0.9</v>
      </c>
      <c r="BH342" t="e">
        <f>BA342&lt;#REF!</f>
        <v>#REF!</v>
      </c>
      <c r="BI342" t="e">
        <f>BB342&gt;#REF!</f>
        <v>#REF!</v>
      </c>
      <c r="BJ342" t="e">
        <f>BC342&gt;#REF!</f>
        <v>#REF!</v>
      </c>
      <c r="BK342" t="e">
        <f>BD342&gt;#REF!</f>
        <v>#REF!</v>
      </c>
      <c r="BL342" t="e">
        <f>BE342&gt;#REF!</f>
        <v>#REF!</v>
      </c>
      <c r="BM342" t="e">
        <f>BF342&gt;#REF!</f>
        <v>#REF!</v>
      </c>
      <c r="BN342" t="s">
        <v>175</v>
      </c>
      <c r="BO342" s="1" t="s">
        <v>4628</v>
      </c>
      <c r="BP342">
        <v>3</v>
      </c>
      <c r="BQ342">
        <v>2</v>
      </c>
      <c r="BR342" s="1" t="s">
        <v>4629</v>
      </c>
      <c r="BS342" t="s">
        <v>4630</v>
      </c>
      <c r="BT342" s="1" t="s">
        <v>4631</v>
      </c>
      <c r="BU342" s="1">
        <v>130</v>
      </c>
      <c r="BV342" s="31">
        <v>0.1</v>
      </c>
      <c r="BW342" s="31">
        <v>0.85</v>
      </c>
      <c r="BX342" s="31">
        <v>0.05</v>
      </c>
      <c r="BY342" s="31">
        <v>0</v>
      </c>
      <c r="BZ342" s="1" t="s">
        <v>4632</v>
      </c>
      <c r="CA342" s="1" t="s">
        <v>4633</v>
      </c>
      <c r="CB342" s="1"/>
      <c r="CC342" s="1"/>
      <c r="CD342" s="1"/>
      <c r="CE342" s="1"/>
      <c r="CF342" s="1"/>
      <c r="CG342" s="1"/>
      <c r="CH342" s="1"/>
      <c r="CI342" s="1"/>
      <c r="CJ342" s="1"/>
      <c r="CK342" s="1"/>
      <c r="CL342" s="1"/>
      <c r="CM342" s="1"/>
      <c r="CN342" s="1"/>
      <c r="CO342" s="1"/>
      <c r="CP342" s="1"/>
      <c r="CQ342" s="17" t="e">
        <f>SUMIFS([1]Rubric!Y:Y,[1]Rubric!V:V,BN342,[1]Rubric!W:W,P342)</f>
        <v>#VALUE!</v>
      </c>
      <c r="CR342" s="17" t="e">
        <f>INDEX([1]Rubric!D:D,MATCH(BP342,[1]Rubric!#REF!,0))</f>
        <v>#REF!</v>
      </c>
      <c r="CS342" s="17" t="e">
        <f>INDEX([1]Rubric!E:E,MATCH(Q342,[1]Rubric!#REF!,0))</f>
        <v>#REF!</v>
      </c>
      <c r="CT342" s="18" t="e">
        <f>SUM(CQ342:CS342)*[1]Rubric!$A$3</f>
        <v>#VALUE!</v>
      </c>
    </row>
    <row r="343" spans="1:98" ht="409.5" x14ac:dyDescent="0.25">
      <c r="A343">
        <v>342</v>
      </c>
      <c r="B343" t="s">
        <v>4634</v>
      </c>
      <c r="C343" t="str">
        <f t="shared" si="24"/>
        <v>342 - VDart</v>
      </c>
      <c r="D343">
        <v>0</v>
      </c>
      <c r="E343" t="s">
        <v>4635</v>
      </c>
      <c r="F343" s="1" t="s">
        <v>4636</v>
      </c>
      <c r="G343" s="1" t="str">
        <f>IFERROR(INDEX([1]Apollo!$C$2:$R$2344,MATCH($C343,[1]Apollo!$B$2:$B$2344,0),MATCH(G$1,[1]Apollo!$C$1:$R$1,0)),"")</f>
        <v/>
      </c>
      <c r="H343" s="1" t="s">
        <v>903</v>
      </c>
      <c r="I343" s="1" t="str">
        <f>IFERROR(INDEX([1]Apollo!$C$2:$R$2344,MATCH($C343,[1]Apollo!$B$2:$B$2344,0),MATCH(I$1,[1]Apollo!$C$1:$R$1,0)),"")</f>
        <v/>
      </c>
      <c r="J343" t="s">
        <v>3790</v>
      </c>
      <c r="K343" s="1" t="str">
        <f>IFERROR(INDEX([1]Apollo!$C$2:$R$2344,MATCH($C343,[1]Apollo!$B$2:$B$2344,0),MATCH(K$1,[1]Apollo!$C$1:$R$1,0)),"")</f>
        <v/>
      </c>
      <c r="L343" s="1" t="str">
        <f>IFERROR(INDEX([1]Apollo!$C$2:$R$2344,MATCH($C343,[1]Apollo!$B$2:$B$2344,0),MATCH(L$1,[1]Apollo!$C$1:$R$1,0)),"")</f>
        <v/>
      </c>
      <c r="M343" s="1" t="s">
        <v>4637</v>
      </c>
      <c r="N343" s="1" t="s">
        <v>4638</v>
      </c>
      <c r="O343" s="1" t="str">
        <f>IFERROR(INDEX([1]Apollo!$C$2:$R$2344,MATCH($C343,[1]Apollo!$B$2:$B$2344,0),MATCH(O$1,[1]Apollo!$C$1:$R$1,0)),"")</f>
        <v/>
      </c>
      <c r="P343" s="1">
        <v>2.5</v>
      </c>
      <c r="Q343" s="1">
        <v>1</v>
      </c>
      <c r="R343" s="12">
        <v>259823</v>
      </c>
      <c r="S343" s="12">
        <v>245929</v>
      </c>
      <c r="T343" s="13">
        <v>39417</v>
      </c>
      <c r="U343" t="s">
        <v>327</v>
      </c>
      <c r="V343" s="1" t="str">
        <f>IFERROR(INDEX([1]Apollo!$C$2:$R$2344,MATCH($C343,[1]Apollo!$B$2:$B$2344,0),MATCH(V$1,[1]Apollo!$C$1:$R$1,0)),"")</f>
        <v/>
      </c>
      <c r="W343" t="s">
        <v>165</v>
      </c>
      <c r="X343" s="1" t="str">
        <f>IFERROR(INDEX([1]Apollo!$C$2:$R$2344,MATCH($C343,[1]Apollo!$B$2:$B$2344,0),MATCH(X$1,[1]Apollo!$C$1:$R$1,0)),"")</f>
        <v/>
      </c>
      <c r="Y343" s="1" t="str">
        <f>IFERROR(INDEX([1]Apollo!$C$2:$R$2344,MATCH($C343,[1]Apollo!$B$2:$B$2344,0),MATCH(Y$1,[1]Apollo!$C$1:$R$1,0)),"")</f>
        <v/>
      </c>
      <c r="Z343" s="1" t="str">
        <f>IFERROR(INDEX([1]Apollo!$C$2:$R$2344,MATCH($C343,[1]Apollo!$B$2:$B$2344,0),MATCH(Z$1,[1]Apollo!$C$1:$R$1,0)),"")</f>
        <v/>
      </c>
      <c r="AA343" s="1" t="str">
        <f>IFERROR(INDEX([1]Apollo!$C$2:$R$2344,MATCH($C343,[1]Apollo!$B$2:$B$2344,0),MATCH(AA$1,[1]Apollo!$C$1:$R$1,0)),"")</f>
        <v/>
      </c>
      <c r="AB343" s="1" t="str">
        <f>IFERROR(INDEX([1]Apollo!$C$2:$R$2344,MATCH($C343,[1]Apollo!$B$2:$B$2344,0),MATCH(AB$1,[1]Apollo!$C$1:$R$1,0)),"")</f>
        <v/>
      </c>
      <c r="AC343" t="s">
        <v>4639</v>
      </c>
      <c r="AD343" s="1" t="str">
        <f>IFERROR(INDEX([1]Apollo!$C$2:$R$2344,MATCH($C343,[1]Apollo!$B$2:$B$2344,0),MATCH(AD$1,[1]Apollo!$C$1:$R$1,0)),"")</f>
        <v/>
      </c>
      <c r="AE343" s="1" t="s">
        <v>480</v>
      </c>
      <c r="AF343" s="1"/>
      <c r="AG343" s="1" t="s">
        <v>480</v>
      </c>
      <c r="AH343" s="1"/>
      <c r="AI343" s="1"/>
      <c r="AJ343" s="1" t="s">
        <v>594</v>
      </c>
      <c r="AK343" s="1" t="s">
        <v>480</v>
      </c>
      <c r="AL343" s="1" t="s">
        <v>480</v>
      </c>
      <c r="AM343" s="1" t="s">
        <v>480</v>
      </c>
      <c r="AN343" s="1" t="s">
        <v>480</v>
      </c>
      <c r="AO343" s="1" t="s">
        <v>480</v>
      </c>
      <c r="AP343" s="1" t="s">
        <v>595</v>
      </c>
      <c r="AQ343" s="1" t="e">
        <f>AE343=#REF!</f>
        <v>#REF!</v>
      </c>
      <c r="AR343" t="s">
        <v>4640</v>
      </c>
      <c r="AS343" s="1" t="str">
        <f>IFERROR(INDEX([1]Apollo!$C$2:$R$2344,MATCH($C343,[1]Apollo!$B$2:$B$2344,0),MATCH(AS$1,[1]Apollo!$C$1:$R$1,0)),"")</f>
        <v/>
      </c>
      <c r="AT343" s="1"/>
      <c r="AU343" s="1"/>
      <c r="AV343" t="s">
        <v>174</v>
      </c>
      <c r="AW343" s="1" t="str">
        <f>IFERROR(INDEX([1]Apollo!$C$2:$R$2344,MATCH($C343,[1]Apollo!$B$2:$B$2344,0),MATCH(AW$1,[1]Apollo!$C$1:$R$1,0)),"")</f>
        <v/>
      </c>
      <c r="AX343" s="1"/>
      <c r="AY343" t="s">
        <v>114</v>
      </c>
      <c r="AZ343" t="s">
        <v>114</v>
      </c>
      <c r="BA343" s="4">
        <f>INDEX('[1]Glassdoor Scores'!C:C,MATCH($A343,'[1]Glassdoor Scores'!$A:$A,0))</f>
        <v>3.3</v>
      </c>
      <c r="BB343" t="str">
        <f>INDEX('[1]Glassdoor Scores'!B:B,MATCH($A343,'[1]Glassdoor Scores'!$A:$A,0))</f>
        <v>TruBridge</v>
      </c>
      <c r="BC343">
        <f>INDEX('[1]Glassdoor Scores'!D:D,MATCH($A343,'[1]Glassdoor Scores'!$A:$A,0))</f>
        <v>500</v>
      </c>
      <c r="BD343">
        <f>INDEX('[1]Glassdoor Scores'!E:E,MATCH($A343,'[1]Glassdoor Scores'!$A:$A,0))</f>
        <v>3.2</v>
      </c>
      <c r="BE343">
        <f>INDEX('[1]Glassdoor Scores'!F:F,MATCH($A343,'[1]Glassdoor Scores'!$A:$A,0))</f>
        <v>2.9</v>
      </c>
      <c r="BF343" s="5">
        <f>INDEX('[1]Glassdoor Scores'!G:G,MATCH($A343,'[1]Glassdoor Scores'!$A:$A,0))</f>
        <v>3.1</v>
      </c>
      <c r="BG343" s="5">
        <f>INDEX('[1]Glassdoor Scores'!H:H,MATCH($A343,'[1]Glassdoor Scores'!$A:$A,0))</f>
        <v>0.57999999999999996</v>
      </c>
      <c r="BH343" t="e">
        <f>BA343&lt;#REF!</f>
        <v>#REF!</v>
      </c>
      <c r="BI343" t="e">
        <f>BB343&gt;#REF!</f>
        <v>#REF!</v>
      </c>
      <c r="BJ343" t="e">
        <f>BC343&gt;#REF!</f>
        <v>#REF!</v>
      </c>
      <c r="BK343" t="e">
        <f>BD343&gt;#REF!</f>
        <v>#REF!</v>
      </c>
      <c r="BL343" t="e">
        <f>BE343&gt;#REF!</f>
        <v>#REF!</v>
      </c>
      <c r="BM343" t="e">
        <f>BF343&gt;#REF!</f>
        <v>#REF!</v>
      </c>
      <c r="BN343" t="s">
        <v>175</v>
      </c>
      <c r="BO343" s="1" t="s">
        <v>4641</v>
      </c>
      <c r="BP343">
        <v>3</v>
      </c>
      <c r="BQ343">
        <v>3</v>
      </c>
      <c r="BR343" s="1" t="s">
        <v>4642</v>
      </c>
      <c r="BS343" t="s">
        <v>4643</v>
      </c>
      <c r="BT343" s="1" t="s">
        <v>4644</v>
      </c>
      <c r="BU343" s="1">
        <v>210</v>
      </c>
      <c r="BV343" s="6">
        <v>0.75</v>
      </c>
      <c r="BW343" s="6">
        <v>0.15</v>
      </c>
      <c r="BX343" s="6">
        <v>0.05</v>
      </c>
      <c r="BY343" s="6">
        <v>0.05</v>
      </c>
      <c r="BZ343" s="1" t="s">
        <v>3207</v>
      </c>
      <c r="CA343" s="1" t="s">
        <v>4645</v>
      </c>
      <c r="CB343" s="1"/>
      <c r="CC343" s="1"/>
      <c r="CD343" s="1"/>
      <c r="CE343" s="1"/>
      <c r="CF343" s="1"/>
      <c r="CG343" s="1"/>
      <c r="CH343" s="1"/>
      <c r="CI343" s="1"/>
      <c r="CJ343" s="1"/>
      <c r="CK343" s="1"/>
      <c r="CL343" s="1"/>
      <c r="CM343" s="1"/>
      <c r="CN343" s="1"/>
      <c r="CO343" s="1"/>
      <c r="CP343" s="1"/>
      <c r="CQ343" s="17" t="e">
        <f>SUMIFS([1]Rubric!Y:Y,[1]Rubric!V:V,BN343,[1]Rubric!W:W,P343)</f>
        <v>#VALUE!</v>
      </c>
      <c r="CR343" s="5" t="e">
        <f>INDEX([1]Rubric!D:D,MATCH(BP343,[1]Rubric!#REF!,0))</f>
        <v>#REF!</v>
      </c>
      <c r="CS343" s="5" t="e">
        <f>INDEX([1]Rubric!E:E,MATCH(Q343,[1]Rubric!#REF!,0))</f>
        <v>#REF!</v>
      </c>
      <c r="CT343" s="18" t="e">
        <f>SUM(CQ343:CS343)*[1]Rubric!$A$3</f>
        <v>#VALUE!</v>
      </c>
    </row>
    <row r="344" spans="1:98" ht="409.5" x14ac:dyDescent="0.25">
      <c r="A344">
        <v>343</v>
      </c>
      <c r="B344" t="s">
        <v>4646</v>
      </c>
      <c r="C344" t="str">
        <f t="shared" si="24"/>
        <v>343 - West Monroe</v>
      </c>
      <c r="D344">
        <v>0</v>
      </c>
      <c r="E344" t="s">
        <v>4647</v>
      </c>
      <c r="F344" s="1" t="s">
        <v>4648</v>
      </c>
      <c r="G344" s="1" t="str">
        <f>IFERROR(INDEX([1]Apollo!$C$2:$R$2344,MATCH($C344,[1]Apollo!$B$2:$B$2344,0),MATCH(G$1,[1]Apollo!$C$1:$R$1,0)),"")</f>
        <v/>
      </c>
      <c r="H344" s="1" t="s">
        <v>1141</v>
      </c>
      <c r="I344" s="1" t="str">
        <f>IFERROR(INDEX([1]Apollo!$C$2:$R$2344,MATCH($C344,[1]Apollo!$B$2:$B$2344,0),MATCH(I$1,[1]Apollo!$C$1:$R$1,0)),"")</f>
        <v/>
      </c>
      <c r="J344" t="s">
        <v>459</v>
      </c>
      <c r="K344" s="1" t="str">
        <f>IFERROR(INDEX([1]Apollo!$C$2:$R$2344,MATCH($C344,[1]Apollo!$B$2:$B$2344,0),MATCH(K$1,[1]Apollo!$C$1:$R$1,0)),"")</f>
        <v/>
      </c>
      <c r="L344" s="1" t="str">
        <f>IFERROR(INDEX([1]Apollo!$C$2:$R$2344,MATCH($C344,[1]Apollo!$B$2:$B$2344,0),MATCH(L$1,[1]Apollo!$C$1:$R$1,0)),"")</f>
        <v/>
      </c>
      <c r="M344" s="1" t="s">
        <v>4649</v>
      </c>
      <c r="N344" s="1" t="s">
        <v>4650</v>
      </c>
      <c r="O344" s="1" t="str">
        <f>IFERROR(INDEX([1]Apollo!$C$2:$R$2344,MATCH($C344,[1]Apollo!$B$2:$B$2344,0),MATCH(O$1,[1]Apollo!$C$1:$R$1,0)),"")</f>
        <v/>
      </c>
      <c r="P344" s="1">
        <v>2.5</v>
      </c>
      <c r="Q344" s="1">
        <v>1</v>
      </c>
      <c r="R344" s="12">
        <v>8397</v>
      </c>
      <c r="S344" s="12">
        <v>7183</v>
      </c>
      <c r="T344" s="13">
        <v>37257</v>
      </c>
      <c r="U344" t="s">
        <v>188</v>
      </c>
      <c r="V344" s="1" t="str">
        <f>IFERROR(INDEX([1]Apollo!$C$2:$R$2344,MATCH($C344,[1]Apollo!$B$2:$B$2344,0),MATCH(V$1,[1]Apollo!$C$1:$R$1,0)),"")</f>
        <v/>
      </c>
      <c r="W344" t="s">
        <v>231</v>
      </c>
      <c r="X344" s="1" t="str">
        <f>IFERROR(INDEX([1]Apollo!$C$2:$R$2344,MATCH($C344,[1]Apollo!$B$2:$B$2344,0),MATCH(X$1,[1]Apollo!$C$1:$R$1,0)),"")</f>
        <v/>
      </c>
      <c r="Y344" s="1" t="str">
        <f>IFERROR(INDEX([1]Apollo!$C$2:$R$2344,MATCH($C344,[1]Apollo!$B$2:$B$2344,0),MATCH(Y$1,[1]Apollo!$C$1:$R$1,0)),"")</f>
        <v/>
      </c>
      <c r="Z344" s="1" t="str">
        <f>IFERROR(INDEX([1]Apollo!$C$2:$R$2344,MATCH($C344,[1]Apollo!$B$2:$B$2344,0),MATCH(Z$1,[1]Apollo!$C$1:$R$1,0)),"")</f>
        <v/>
      </c>
      <c r="AA344" s="1" t="str">
        <f>IFERROR(INDEX([1]Apollo!$C$2:$R$2344,MATCH($C344,[1]Apollo!$B$2:$B$2344,0),MATCH(AA$1,[1]Apollo!$C$1:$R$1,0)),"")</f>
        <v/>
      </c>
      <c r="AB344" s="1" t="str">
        <f>IFERROR(INDEX([1]Apollo!$C$2:$R$2344,MATCH($C344,[1]Apollo!$B$2:$B$2344,0),MATCH(AB$1,[1]Apollo!$C$1:$R$1,0)),"")</f>
        <v/>
      </c>
      <c r="AC344" t="s">
        <v>4651</v>
      </c>
      <c r="AD344" s="1" t="str">
        <f>IFERROR(INDEX([1]Apollo!$C$2:$R$2344,MATCH($C344,[1]Apollo!$B$2:$B$2344,0),MATCH(AD$1,[1]Apollo!$C$1:$R$1,0)),"")</f>
        <v/>
      </c>
      <c r="AE344" s="14" t="s">
        <v>4652</v>
      </c>
      <c r="AF344" s="1"/>
      <c r="AG344" s="1" t="s">
        <v>103</v>
      </c>
      <c r="AH344" s="1"/>
      <c r="AI344" s="1"/>
      <c r="AJ344" s="14" t="s">
        <v>4652</v>
      </c>
      <c r="AK344" s="1" t="s">
        <v>311</v>
      </c>
      <c r="AL344" s="1" t="s">
        <v>106</v>
      </c>
      <c r="AM344" s="1" t="s">
        <v>1610</v>
      </c>
      <c r="AN344" s="1" t="s">
        <v>360</v>
      </c>
      <c r="AO344" s="1" t="s">
        <v>437</v>
      </c>
      <c r="AP344" s="1" t="s">
        <v>4653</v>
      </c>
      <c r="AQ344" s="1" t="e">
        <f>AE344=#REF!</f>
        <v>#REF!</v>
      </c>
      <c r="AR344" t="s">
        <v>4654</v>
      </c>
      <c r="AS344" s="1" t="str">
        <f>IFERROR(INDEX([1]Apollo!$C$2:$R$2344,MATCH($C344,[1]Apollo!$B$2:$B$2344,0),MATCH(AS$1,[1]Apollo!$C$1:$R$1,0)),"")</f>
        <v/>
      </c>
      <c r="AT344" s="1"/>
      <c r="AU344" s="1"/>
      <c r="AV344" t="s">
        <v>174</v>
      </c>
      <c r="AW344" s="1">
        <v>2300</v>
      </c>
      <c r="AX344" s="1"/>
      <c r="AY344" t="s">
        <v>114</v>
      </c>
      <c r="AZ344" t="s">
        <v>113</v>
      </c>
      <c r="BA344" s="23">
        <f>INDEX('[1]Glassdoor Scores'!C:C,MATCH($A344,'[1]Glassdoor Scores'!$A:$A,0))</f>
        <v>4.4000000000000004</v>
      </c>
      <c r="BB344" t="str">
        <f>INDEX('[1]Glassdoor Scores'!B:B,MATCH($A344,'[1]Glassdoor Scores'!$A:$A,0))</f>
        <v>DataArt</v>
      </c>
      <c r="BC344">
        <f>INDEX('[1]Glassdoor Scores'!D:D,MATCH($A344,'[1]Glassdoor Scores'!$A:$A,0))</f>
        <v>1100</v>
      </c>
      <c r="BD344">
        <f>INDEX('[1]Glassdoor Scores'!E:E,MATCH($A344,'[1]Glassdoor Scores'!$A:$A,0))</f>
        <v>4.3</v>
      </c>
      <c r="BE344">
        <f>INDEX('[1]Glassdoor Scores'!F:F,MATCH($A344,'[1]Glassdoor Scores'!$A:$A,0))</f>
        <v>4.2</v>
      </c>
      <c r="BF344" s="17">
        <f>INDEX('[1]Glassdoor Scores'!G:G,MATCH($A344,'[1]Glassdoor Scores'!$A:$A,0))</f>
        <v>4.5</v>
      </c>
      <c r="BG344" s="17">
        <f>INDEX('[1]Glassdoor Scores'!H:H,MATCH($A344,'[1]Glassdoor Scores'!$A:$A,0))</f>
        <v>0.95</v>
      </c>
      <c r="BH344" t="e">
        <f>BA344&lt;#REF!</f>
        <v>#REF!</v>
      </c>
      <c r="BI344" t="e">
        <f>BB344&gt;#REF!</f>
        <v>#REF!</v>
      </c>
      <c r="BJ344" t="e">
        <f>BC344&gt;#REF!</f>
        <v>#REF!</v>
      </c>
      <c r="BK344" t="e">
        <f>BD344&gt;#REF!</f>
        <v>#REF!</v>
      </c>
      <c r="BL344" t="e">
        <f>BE344&gt;#REF!</f>
        <v>#REF!</v>
      </c>
      <c r="BM344" t="e">
        <f>BF344&gt;#REF!</f>
        <v>#REF!</v>
      </c>
      <c r="BN344" t="s">
        <v>175</v>
      </c>
      <c r="BO344" s="1" t="s">
        <v>4655</v>
      </c>
      <c r="BP344">
        <v>3</v>
      </c>
      <c r="BQ344">
        <v>2</v>
      </c>
      <c r="BR344" s="1" t="s">
        <v>4656</v>
      </c>
      <c r="BS344" t="s">
        <v>4657</v>
      </c>
      <c r="BT344" s="1" t="s">
        <v>3534</v>
      </c>
      <c r="BU344" s="1">
        <v>280</v>
      </c>
      <c r="BV344" s="31">
        <v>0.2</v>
      </c>
      <c r="BW344" s="31">
        <v>0.7</v>
      </c>
      <c r="BX344" s="31">
        <v>0.05</v>
      </c>
      <c r="BY344" s="31">
        <v>0.05</v>
      </c>
      <c r="BZ344" s="1" t="s">
        <v>4658</v>
      </c>
      <c r="CA344" s="1" t="s">
        <v>4659</v>
      </c>
      <c r="CB344" s="1"/>
      <c r="CC344" s="1"/>
      <c r="CD344" s="1"/>
      <c r="CE344" s="1"/>
      <c r="CF344" s="1"/>
      <c r="CG344" s="1"/>
      <c r="CH344" s="1"/>
      <c r="CI344" s="1"/>
      <c r="CJ344" s="1"/>
      <c r="CK344" s="1"/>
      <c r="CL344" s="1"/>
      <c r="CM344" s="1"/>
      <c r="CN344" s="1"/>
      <c r="CO344" s="1"/>
      <c r="CP344" s="1"/>
      <c r="CQ344" s="17" t="e">
        <f>SUMIFS([1]Rubric!Y:Y,[1]Rubric!V:V,BN344,[1]Rubric!W:W,P344)</f>
        <v>#VALUE!</v>
      </c>
      <c r="CR344" s="17" t="e">
        <f>INDEX([1]Rubric!D:D,MATCH(BP344,[1]Rubric!#REF!,0))</f>
        <v>#REF!</v>
      </c>
      <c r="CS344" s="17" t="e">
        <f>INDEX([1]Rubric!E:E,MATCH(Q344,[1]Rubric!#REF!,0))</f>
        <v>#REF!</v>
      </c>
      <c r="CT344" s="18" t="e">
        <f>SUM(CQ344:CS344)*[1]Rubric!$A$3</f>
        <v>#VALUE!</v>
      </c>
    </row>
    <row r="345" spans="1:98" ht="409.5" x14ac:dyDescent="0.25">
      <c r="A345">
        <v>344</v>
      </c>
      <c r="B345" t="s">
        <v>4660</v>
      </c>
      <c r="C345" t="str">
        <f t="shared" si="24"/>
        <v>344 - Federal Reserve Board</v>
      </c>
      <c r="D345">
        <v>0</v>
      </c>
      <c r="F345" s="1"/>
      <c r="G345" s="1" t="e">
        <f>INDEX([1]Apollo!$C$2:$R$2344,MATCH($C345,[1]Apollo!$A$2:$A$2344,0),MATCH(G$1,[1]Apollo!$C$1:$R$1,0))</f>
        <v>#N/A</v>
      </c>
      <c r="H345" s="1" t="s">
        <v>4661</v>
      </c>
      <c r="I345" s="1" t="e">
        <f>INDEX([1]Apollo!$C$2:$R$2344,MATCH($C345,[1]Apollo!$A$2:$A$2344,0),MATCH(I$1,[1]Apollo!$C$1:$R$1,0))</f>
        <v>#N/A</v>
      </c>
      <c r="K345" s="1" t="e">
        <f>INDEX([1]Apollo!$C$2:$R$2344,MATCH($C345,[1]Apollo!$A$2:$A$2344,0),MATCH(K$1,[1]Apollo!$C$1:$R$1,0))</f>
        <v>#N/A</v>
      </c>
      <c r="L345" s="1" t="e">
        <f>INDEX([1]Apollo!$C$2:$R$2344,MATCH($C345,[1]Apollo!$A$2:$A$2344,0),MATCH(L$1,[1]Apollo!$C$1:$R$1,0))</f>
        <v>#N/A</v>
      </c>
      <c r="M345" s="1"/>
      <c r="N345" s="1"/>
      <c r="O345" s="1" t="e">
        <f>INDEX([1]Apollo!$C$2:$R$2344,MATCH($C345,[1]Apollo!$A$2:$A$2344,0),MATCH(O$1,[1]Apollo!$C$1:$R$1,0))</f>
        <v>#N/A</v>
      </c>
      <c r="P345" s="1">
        <v>2.5</v>
      </c>
      <c r="Q345" s="1">
        <v>1</v>
      </c>
      <c r="V345" s="1" t="e">
        <f>INDEX([1]Apollo!$C$2:$R$2344,MATCH($C345,[1]Apollo!$A$2:$A$2344,0),MATCH(V$1,[1]Apollo!$C$1:$R$1,0))</f>
        <v>#N/A</v>
      </c>
      <c r="X345" s="1" t="e">
        <f>INDEX([1]Apollo!$C$2:$R$2344,MATCH($C345,[1]Apollo!$A$2:$A$2344,0),MATCH(X$1,[1]Apollo!$C$1:$R$1,0))</f>
        <v>#N/A</v>
      </c>
      <c r="Y345" s="1" t="e">
        <f>INDEX([1]Apollo!$C$2:$R$2344,MATCH($C345,[1]Apollo!$A$2:$A$2344,0),MATCH(Y$1,[1]Apollo!$C$1:$R$1,0))</f>
        <v>#N/A</v>
      </c>
      <c r="Z345" s="1" t="e">
        <f>INDEX([1]Apollo!$C$2:$R$2344,MATCH($C345,[1]Apollo!$A$2:$A$2344,0),MATCH(Z$1,[1]Apollo!$C$1:$R$1,0))</f>
        <v>#N/A</v>
      </c>
      <c r="AA345" s="1" t="e">
        <f>INDEX([1]Apollo!$C$2:$R$2344,MATCH($C345,[1]Apollo!$A$2:$A$2344,0),MATCH(AA$1,[1]Apollo!$C$1:$R$1,0))</f>
        <v>#N/A</v>
      </c>
      <c r="AB345" s="1" t="e">
        <f>INDEX([1]Apollo!$C$2:$R$2344,MATCH($C345,[1]Apollo!$A$2:$A$2344,0),MATCH(AB$1,[1]Apollo!$C$1:$R$1,0))</f>
        <v>#N/A</v>
      </c>
      <c r="AD345" s="1" t="e">
        <f>INDEX([1]Apollo!$C$2:$R$2344,MATCH($C345,[1]Apollo!$A$2:$A$2344,0),MATCH(AD$1,[1]Apollo!$C$1:$R$1,0))</f>
        <v>#N/A</v>
      </c>
      <c r="AE345" s="14" t="s">
        <v>4662</v>
      </c>
      <c r="AF345" s="1" t="s">
        <v>168</v>
      </c>
      <c r="AG345" s="1" t="s">
        <v>169</v>
      </c>
      <c r="AH345" s="1"/>
      <c r="AI345" s="1"/>
      <c r="AJ345" s="14" t="s">
        <v>4662</v>
      </c>
      <c r="AK345" s="1" t="s">
        <v>3921</v>
      </c>
      <c r="AL345" s="1" t="s">
        <v>106</v>
      </c>
      <c r="AM345" s="1" t="s">
        <v>151</v>
      </c>
      <c r="AN345" s="1" t="s">
        <v>106</v>
      </c>
      <c r="AO345" s="1" t="s">
        <v>361</v>
      </c>
      <c r="AP345" s="1" t="s">
        <v>3642</v>
      </c>
      <c r="AQ345" s="1" t="e">
        <f>AE345=#REF!</f>
        <v>#REF!</v>
      </c>
      <c r="AS345" s="1" t="e">
        <f>INDEX([1]Apollo!$C$2:$R$2344,MATCH($C345,[1]Apollo!$A$2:$A$2344,0),MATCH(AS$1,[1]Apollo!$C$1:$R$1,0))</f>
        <v>#N/A</v>
      </c>
      <c r="AT345" s="1"/>
      <c r="AU345" s="1"/>
      <c r="AW345" s="1" t="e">
        <f>INDEX([1]Apollo!$C$2:$R$2344,MATCH($C345,[1]Apollo!$A$2:$A$2344,0),MATCH(AW$1,[1]Apollo!$C$1:$R$1,0))</f>
        <v>#N/A</v>
      </c>
      <c r="AX345" s="1"/>
      <c r="BA345">
        <v>1400</v>
      </c>
      <c r="BB345">
        <v>4.0999999999999996</v>
      </c>
      <c r="BC345">
        <v>4.2</v>
      </c>
      <c r="BD345">
        <v>3.8</v>
      </c>
      <c r="BE345">
        <v>4.0999999999999996</v>
      </c>
      <c r="BF345" s="5">
        <v>0.88</v>
      </c>
      <c r="BG345" s="5">
        <v>0.95</v>
      </c>
      <c r="BH345" t="e">
        <f>BA345&lt;#REF!</f>
        <v>#REF!</v>
      </c>
      <c r="BI345" t="e">
        <f>BB345&gt;#REF!</f>
        <v>#REF!</v>
      </c>
      <c r="BJ345" t="e">
        <f>BC345&gt;#REF!</f>
        <v>#REF!</v>
      </c>
      <c r="BK345" t="e">
        <f>BD345&gt;#REF!</f>
        <v>#REF!</v>
      </c>
      <c r="BL345" t="e">
        <f>BE345&gt;#REF!</f>
        <v>#REF!</v>
      </c>
      <c r="BM345" s="5" t="e">
        <f>BF345&gt;#REF!</f>
        <v>#REF!</v>
      </c>
      <c r="BN345" t="s">
        <v>175</v>
      </c>
      <c r="BO345" s="1" t="s">
        <v>4663</v>
      </c>
      <c r="BP345">
        <v>1</v>
      </c>
      <c r="BQ345">
        <v>5</v>
      </c>
      <c r="BR345" s="1" t="s">
        <v>4664</v>
      </c>
      <c r="BS345" t="s">
        <v>4665</v>
      </c>
      <c r="BT345" s="1" t="s">
        <v>4666</v>
      </c>
      <c r="BU345" s="1">
        <v>305</v>
      </c>
      <c r="BV345" s="6">
        <v>0.1</v>
      </c>
      <c r="BW345" s="6">
        <v>0.85</v>
      </c>
      <c r="BX345" s="6">
        <v>0.05</v>
      </c>
      <c r="BY345" s="6">
        <v>0</v>
      </c>
      <c r="BZ345" s="1" t="s">
        <v>4667</v>
      </c>
      <c r="CA345" s="1" t="s">
        <v>4668</v>
      </c>
      <c r="CB345" s="1"/>
      <c r="CC345" s="1"/>
      <c r="CD345" s="1"/>
      <c r="CE345" s="1"/>
      <c r="CF345" s="1"/>
      <c r="CG345" s="1"/>
      <c r="CH345" s="1"/>
      <c r="CI345" s="1"/>
      <c r="CJ345" s="1"/>
      <c r="CK345" s="1"/>
      <c r="CL345" s="1"/>
      <c r="CM345" s="1"/>
      <c r="CN345" s="1"/>
      <c r="CO345" s="1"/>
      <c r="CP345" s="1"/>
      <c r="CQ345" s="17" t="e">
        <f>SUMIFS([1]Rubric!Y:Y,[1]Rubric!V:V,BN345,[1]Rubric!W:W,P345)</f>
        <v>#VALUE!</v>
      </c>
      <c r="CR345" s="5" t="e">
        <f>INDEX([1]Rubric!D:D,MATCH(BP345,[1]Rubric!#REF!,0))</f>
        <v>#REF!</v>
      </c>
      <c r="CS345" s="5" t="e">
        <f>INDEX([1]Rubric!E:E,MATCH(Q345,[1]Rubric!#REF!,0))</f>
        <v>#REF!</v>
      </c>
      <c r="CT345" s="18" t="e">
        <f>SUM(CQ345:CS345)*[1]Rubric!$A$3</f>
        <v>#VALUE!</v>
      </c>
    </row>
    <row r="346" spans="1:98" ht="409.5" x14ac:dyDescent="0.25">
      <c r="A346">
        <v>345</v>
      </c>
      <c r="B346" t="s">
        <v>4669</v>
      </c>
      <c r="C346" t="str">
        <f t="shared" si="24"/>
        <v>345 - Dynatrace</v>
      </c>
      <c r="D346">
        <v>0</v>
      </c>
      <c r="E346" t="s">
        <v>4670</v>
      </c>
      <c r="F346" s="1" t="s">
        <v>4671</v>
      </c>
      <c r="G346" s="1" t="str">
        <f>IFERROR(INDEX([1]Apollo!$C$2:$R$2344,MATCH($C346,[1]Apollo!$B$2:$B$2344,0),MATCH(G$1,[1]Apollo!$C$1:$R$1,0)),"")</f>
        <v/>
      </c>
      <c r="H346" s="1"/>
      <c r="I346" s="1" t="str">
        <f>IFERROR(INDEX([1]Apollo!$C$2:$R$2344,MATCH($C346,[1]Apollo!$B$2:$B$2344,0),MATCH(I$1,[1]Apollo!$C$1:$R$1,0)),"")</f>
        <v/>
      </c>
      <c r="J346" t="s">
        <v>3727</v>
      </c>
      <c r="K346" s="1" t="str">
        <f>IFERROR(INDEX([1]Apollo!$C$2:$R$2344,MATCH($C346,[1]Apollo!$B$2:$B$2344,0),MATCH(K$1,[1]Apollo!$C$1:$R$1,0)),"")</f>
        <v/>
      </c>
      <c r="L346" s="1" t="str">
        <f>IFERROR(INDEX([1]Apollo!$C$2:$R$2344,MATCH($C346,[1]Apollo!$B$2:$B$2344,0),MATCH(L$1,[1]Apollo!$C$1:$R$1,0)),"")</f>
        <v/>
      </c>
      <c r="M346" s="1" t="s">
        <v>4672</v>
      </c>
      <c r="N346" s="1" t="s">
        <v>4673</v>
      </c>
      <c r="O346" s="1" t="str">
        <f>IFERROR(INDEX([1]Apollo!$C$2:$R$2344,MATCH($C346,[1]Apollo!$B$2:$B$2344,0),MATCH(O$1,[1]Apollo!$C$1:$R$1,0)),"")</f>
        <v/>
      </c>
      <c r="P346" s="1">
        <v>2</v>
      </c>
      <c r="Q346" s="1">
        <v>5</v>
      </c>
      <c r="R346" s="12">
        <v>9868</v>
      </c>
      <c r="S346" s="12">
        <v>8512</v>
      </c>
      <c r="T346" s="13">
        <v>38385</v>
      </c>
      <c r="U346" t="s">
        <v>99</v>
      </c>
      <c r="V346" s="1" t="str">
        <f>IFERROR(INDEX([1]Apollo!$C$2:$R$2344,MATCH($C346,[1]Apollo!$B$2:$B$2344,0),MATCH(V$1,[1]Apollo!$C$1:$R$1,0)),"")</f>
        <v/>
      </c>
      <c r="W346" t="s">
        <v>100</v>
      </c>
      <c r="X346" s="1" t="str">
        <f>IFERROR(INDEX([1]Apollo!$C$2:$R$2344,MATCH($C346,[1]Apollo!$B$2:$B$2344,0),MATCH(X$1,[1]Apollo!$C$1:$R$1,0)),"")</f>
        <v/>
      </c>
      <c r="Y346" s="1" t="str">
        <f>IFERROR(INDEX([1]Apollo!$C$2:$R$2344,MATCH($C346,[1]Apollo!$B$2:$B$2344,0),MATCH(Y$1,[1]Apollo!$C$1:$R$1,0)),"")</f>
        <v/>
      </c>
      <c r="Z346" s="1" t="str">
        <f>IFERROR(INDEX([1]Apollo!$C$2:$R$2344,MATCH($C346,[1]Apollo!$B$2:$B$2344,0),MATCH(Z$1,[1]Apollo!$C$1:$R$1,0)),"")</f>
        <v/>
      </c>
      <c r="AA346" s="1" t="str">
        <f>IFERROR(INDEX([1]Apollo!$C$2:$R$2344,MATCH($C346,[1]Apollo!$B$2:$B$2344,0),MATCH(AA$1,[1]Apollo!$C$1:$R$1,0)),"")</f>
        <v/>
      </c>
      <c r="AB346" s="1" t="str">
        <f>IFERROR(INDEX([1]Apollo!$C$2:$R$2344,MATCH($C346,[1]Apollo!$B$2:$B$2344,0),MATCH(AB$1,[1]Apollo!$C$1:$R$1,0)),"")</f>
        <v/>
      </c>
      <c r="AC346" t="s">
        <v>4674</v>
      </c>
      <c r="AD346" s="1" t="str">
        <f>IFERROR(INDEX([1]Apollo!$C$2:$R$2344,MATCH($C346,[1]Apollo!$B$2:$B$2344,0),MATCH(AD$1,[1]Apollo!$C$1:$R$1,0)),"")</f>
        <v/>
      </c>
      <c r="AE346" s="14" t="s">
        <v>4675</v>
      </c>
      <c r="AF346" s="1"/>
      <c r="AG346" s="1" t="s">
        <v>169</v>
      </c>
      <c r="AH346" s="1"/>
      <c r="AI346" s="1"/>
      <c r="AJ346" s="14" t="s">
        <v>4676</v>
      </c>
      <c r="AK346" s="1" t="s">
        <v>1497</v>
      </c>
      <c r="AL346" s="1" t="s">
        <v>4677</v>
      </c>
      <c r="AM346" s="1" t="s">
        <v>1258</v>
      </c>
      <c r="AN346" s="1" t="s">
        <v>360</v>
      </c>
      <c r="AO346" s="1" t="s">
        <v>106</v>
      </c>
      <c r="AP346" s="1" t="s">
        <v>172</v>
      </c>
      <c r="AQ346" s="1" t="e">
        <f>AE346=#REF!</f>
        <v>#REF!</v>
      </c>
      <c r="AR346" t="s">
        <v>4678</v>
      </c>
      <c r="AS346" s="1" t="str">
        <f>IFERROR(INDEX([1]Apollo!$C$2:$R$2344,MATCH($C346,[1]Apollo!$B$2:$B$2344,0),MATCH(AS$1,[1]Apollo!$C$1:$R$1,0)),"")</f>
        <v/>
      </c>
      <c r="AT346" s="1"/>
      <c r="AU346" s="1"/>
      <c r="AV346" t="s">
        <v>174</v>
      </c>
      <c r="AW346" s="1" t="str">
        <f>IFERROR(INDEX([1]Apollo!$C$2:$R$2344,MATCH($C346,[1]Apollo!$B$2:$B$2344,0),MATCH(AW$1,[1]Apollo!$C$1:$R$1,0)),"")</f>
        <v/>
      </c>
      <c r="AX346" s="1"/>
      <c r="AY346" t="s">
        <v>114</v>
      </c>
      <c r="AZ346" t="s">
        <v>113</v>
      </c>
      <c r="BA346" s="4">
        <f>INDEX('[1]Glassdoor Scores'!C:C,MATCH($A346,'[1]Glassdoor Scores'!$A:$A,0))</f>
        <v>3.9</v>
      </c>
      <c r="BB346" t="str">
        <f>INDEX('[1]Glassdoor Scores'!B:B,MATCH($A346,'[1]Glassdoor Scores'!$A:$A,0))</f>
        <v>Kore.ai</v>
      </c>
      <c r="BC346">
        <f>INDEX('[1]Glassdoor Scores'!D:D,MATCH($A346,'[1]Glassdoor Scores'!$A:$A,0))</f>
        <v>500</v>
      </c>
      <c r="BD346">
        <f>INDEX('[1]Glassdoor Scores'!E:E,MATCH($A346,'[1]Glassdoor Scores'!$A:$A,0))</f>
        <v>3.6</v>
      </c>
      <c r="BE346">
        <f>INDEX('[1]Glassdoor Scores'!F:F,MATCH($A346,'[1]Glassdoor Scores'!$A:$A,0))</f>
        <v>3.7</v>
      </c>
      <c r="BF346" s="5">
        <f>INDEX('[1]Glassdoor Scores'!G:G,MATCH($A346,'[1]Glassdoor Scores'!$A:$A,0))</f>
        <v>4.0999999999999996</v>
      </c>
      <c r="BG346" s="5">
        <f>INDEX('[1]Glassdoor Scores'!H:H,MATCH($A346,'[1]Glassdoor Scores'!$A:$A,0))</f>
        <v>0.85</v>
      </c>
      <c r="BH346" t="e">
        <f>BA346&lt;#REF!</f>
        <v>#REF!</v>
      </c>
      <c r="BI346" t="e">
        <f>BB346&gt;#REF!</f>
        <v>#REF!</v>
      </c>
      <c r="BJ346" t="e">
        <f>BC346&gt;#REF!</f>
        <v>#REF!</v>
      </c>
      <c r="BK346" t="e">
        <f>BD346&gt;#REF!</f>
        <v>#REF!</v>
      </c>
      <c r="BL346" t="e">
        <f>BE346&gt;#REF!</f>
        <v>#REF!</v>
      </c>
      <c r="BM346" t="e">
        <f>BF346&gt;#REF!</f>
        <v>#REF!</v>
      </c>
      <c r="BN346" t="s">
        <v>115</v>
      </c>
      <c r="BO346" s="1" t="s">
        <v>4679</v>
      </c>
      <c r="BP346">
        <v>3</v>
      </c>
      <c r="BQ346">
        <v>2</v>
      </c>
      <c r="BR346" s="1" t="s">
        <v>4680</v>
      </c>
      <c r="BS346" t="s">
        <v>4681</v>
      </c>
      <c r="BT346" s="1" t="s">
        <v>4682</v>
      </c>
      <c r="BU346" s="1">
        <v>200</v>
      </c>
      <c r="BV346" s="6">
        <v>0.3</v>
      </c>
      <c r="BW346" s="6">
        <v>0.6</v>
      </c>
      <c r="BX346" s="6">
        <v>0.05</v>
      </c>
      <c r="BY346" s="6">
        <v>0.05</v>
      </c>
      <c r="BZ346" s="1" t="s">
        <v>4683</v>
      </c>
      <c r="CA346" s="1" t="s">
        <v>4684</v>
      </c>
      <c r="CB346" s="1"/>
      <c r="CC346" s="1"/>
      <c r="CD346" s="1"/>
      <c r="CE346" s="1"/>
      <c r="CF346" s="1"/>
      <c r="CG346" s="1"/>
      <c r="CH346" s="1"/>
      <c r="CI346" s="1"/>
      <c r="CJ346" s="1"/>
      <c r="CK346" s="1"/>
      <c r="CL346" s="1"/>
      <c r="CM346" s="1"/>
      <c r="CN346" s="1"/>
      <c r="CO346" s="1"/>
      <c r="CP346" s="1"/>
      <c r="CQ346" s="17" t="e">
        <f>SUMIFS([1]Rubric!Y:Y,[1]Rubric!V:V,BN346,[1]Rubric!W:W,P346)</f>
        <v>#VALUE!</v>
      </c>
      <c r="CR346" s="5" t="e">
        <f>INDEX([1]Rubric!D:D,MATCH(BP346,[1]Rubric!#REF!,0))</f>
        <v>#REF!</v>
      </c>
      <c r="CS346" s="5" t="e">
        <f>INDEX([1]Rubric!E:E,MATCH(Q346,[1]Rubric!#REF!,0))</f>
        <v>#REF!</v>
      </c>
      <c r="CT346" s="18" t="e">
        <f>SUM(CQ346:CS346)*[1]Rubric!$A$3</f>
        <v>#VALUE!</v>
      </c>
    </row>
    <row r="347" spans="1:98" ht="409.5" x14ac:dyDescent="0.25">
      <c r="A347">
        <v>346</v>
      </c>
      <c r="B347" s="21" t="s">
        <v>4685</v>
      </c>
      <c r="C347" t="str">
        <f t="shared" si="24"/>
        <v>346 - NinjaOne</v>
      </c>
      <c r="D347">
        <v>0</v>
      </c>
      <c r="E347" t="s">
        <v>4686</v>
      </c>
      <c r="F347" s="1" t="s">
        <v>4687</v>
      </c>
      <c r="G347" s="1" t="str">
        <f>IFERROR(INDEX([1]Apollo!$C$2:$R$2344,MATCH($C347,[1]Apollo!$B$2:$B$2344,0),MATCH(G$1,[1]Apollo!$C$1:$R$1,0)),"")</f>
        <v/>
      </c>
      <c r="H347" s="1"/>
      <c r="I347" s="1" t="str">
        <f>IFERROR(INDEX([1]Apollo!$C$2:$R$2344,MATCH($C347,[1]Apollo!$B$2:$B$2344,0),MATCH(I$1,[1]Apollo!$C$1:$R$1,0)),"")</f>
        <v/>
      </c>
      <c r="J347" t="s">
        <v>415</v>
      </c>
      <c r="K347" s="1" t="str">
        <f>IFERROR(INDEX([1]Apollo!$C$2:$R$2344,MATCH($C347,[1]Apollo!$B$2:$B$2344,0),MATCH(K$1,[1]Apollo!$C$1:$R$1,0)),"")</f>
        <v/>
      </c>
      <c r="L347" s="1" t="str">
        <f>IFERROR(INDEX([1]Apollo!$C$2:$R$2344,MATCH($C347,[1]Apollo!$B$2:$B$2344,0),MATCH(L$1,[1]Apollo!$C$1:$R$1,0)),"")</f>
        <v/>
      </c>
      <c r="M347" s="1" t="s">
        <v>4688</v>
      </c>
      <c r="N347" s="1" t="s">
        <v>4689</v>
      </c>
      <c r="O347" s="1" t="str">
        <f>IFERROR(INDEX([1]Apollo!$C$2:$R$2344,MATCH($C347,[1]Apollo!$B$2:$B$2344,0),MATCH(O$1,[1]Apollo!$C$1:$R$1,0)),"")</f>
        <v/>
      </c>
      <c r="P347" s="1">
        <v>2</v>
      </c>
      <c r="Q347" s="1">
        <v>5</v>
      </c>
      <c r="R347">
        <v>445</v>
      </c>
      <c r="S347">
        <v>357</v>
      </c>
      <c r="T347" s="13">
        <v>41275</v>
      </c>
      <c r="U347" t="s">
        <v>188</v>
      </c>
      <c r="V347" s="1" t="str">
        <f>IFERROR(INDEX([1]Apollo!$C$2:$R$2344,MATCH($C347,[1]Apollo!$B$2:$B$2344,0),MATCH(V$1,[1]Apollo!$C$1:$R$1,0)),"")</f>
        <v/>
      </c>
      <c r="W347" t="s">
        <v>231</v>
      </c>
      <c r="X347" s="1" t="str">
        <f>IFERROR(INDEX([1]Apollo!$C$2:$R$2344,MATCH($C347,[1]Apollo!$B$2:$B$2344,0),MATCH(X$1,[1]Apollo!$C$1:$R$1,0)),"")</f>
        <v/>
      </c>
      <c r="Y347" s="1" t="str">
        <f>IFERROR(INDEX([1]Apollo!$C$2:$R$2344,MATCH($C347,[1]Apollo!$B$2:$B$2344,0),MATCH(Y$1,[1]Apollo!$C$1:$R$1,0)),"")</f>
        <v/>
      </c>
      <c r="Z347" s="1" t="str">
        <f>IFERROR(INDEX([1]Apollo!$C$2:$R$2344,MATCH($C347,[1]Apollo!$B$2:$B$2344,0),MATCH(Z$1,[1]Apollo!$C$1:$R$1,0)),"")</f>
        <v/>
      </c>
      <c r="AA347" s="1" t="str">
        <f>IFERROR(INDEX([1]Apollo!$C$2:$R$2344,MATCH($C347,[1]Apollo!$B$2:$B$2344,0),MATCH(AA$1,[1]Apollo!$C$1:$R$1,0)),"")</f>
        <v/>
      </c>
      <c r="AB347" s="1" t="str">
        <f>IFERROR(INDEX([1]Apollo!$C$2:$R$2344,MATCH($C347,[1]Apollo!$B$2:$B$2344,0),MATCH(AB$1,[1]Apollo!$C$1:$R$1,0)),"")</f>
        <v/>
      </c>
      <c r="AC347" t="s">
        <v>4690</v>
      </c>
      <c r="AD347" s="1" t="str">
        <f>IFERROR(INDEX([1]Apollo!$C$2:$R$2344,MATCH($C347,[1]Apollo!$B$2:$B$2344,0),MATCH(AD$1,[1]Apollo!$C$1:$R$1,0)),"")</f>
        <v/>
      </c>
      <c r="AE347" s="14" t="s">
        <v>4691</v>
      </c>
      <c r="AF347" s="1"/>
      <c r="AG347" s="1" t="s">
        <v>169</v>
      </c>
      <c r="AH347" s="1"/>
      <c r="AI347" s="1"/>
      <c r="AJ347" s="14" t="s">
        <v>4691</v>
      </c>
      <c r="AK347" s="1" t="s">
        <v>293</v>
      </c>
      <c r="AL347" s="1" t="s">
        <v>106</v>
      </c>
      <c r="AM347" s="1" t="s">
        <v>171</v>
      </c>
      <c r="AN347" s="1" t="s">
        <v>106</v>
      </c>
      <c r="AO347" s="1" t="s">
        <v>294</v>
      </c>
      <c r="AP347" s="1" t="s">
        <v>4692</v>
      </c>
      <c r="AQ347" s="1" t="e">
        <f>AE347=#REF!</f>
        <v>#REF!</v>
      </c>
      <c r="AR347" t="s">
        <v>4693</v>
      </c>
      <c r="AS347" s="1" t="str">
        <f>IFERROR(INDEX([1]Apollo!$C$2:$R$2344,MATCH($C347,[1]Apollo!$B$2:$B$2344,0),MATCH(AS$1,[1]Apollo!$C$1:$R$1,0)),"")</f>
        <v/>
      </c>
      <c r="AT347" s="1"/>
      <c r="AU347" s="1"/>
      <c r="AV347" t="s">
        <v>174</v>
      </c>
      <c r="AW347" s="1">
        <v>1100</v>
      </c>
      <c r="AX347" s="1"/>
      <c r="AY347" t="s">
        <v>113</v>
      </c>
      <c r="AZ347" t="s">
        <v>113</v>
      </c>
      <c r="BA347" s="23">
        <f>INDEX('[1]Glassdoor Scores'!C:C,MATCH($A347,'[1]Glassdoor Scores'!$A:$A,0))</f>
        <v>3.8</v>
      </c>
      <c r="BB347" t="str">
        <f>INDEX('[1]Glassdoor Scores'!B:B,MATCH($A347,'[1]Glassdoor Scores'!$A:$A,0))</f>
        <v>DoorDash</v>
      </c>
      <c r="BC347">
        <f>INDEX('[1]Glassdoor Scores'!D:D,MATCH($A347,'[1]Glassdoor Scores'!$A:$A,0))</f>
        <v>6500</v>
      </c>
      <c r="BD347">
        <f>INDEX('[1]Glassdoor Scores'!E:E,MATCH($A347,'[1]Glassdoor Scores'!$A:$A,0))</f>
        <v>3.5</v>
      </c>
      <c r="BE347">
        <f>INDEX('[1]Glassdoor Scores'!F:F,MATCH($A347,'[1]Glassdoor Scores'!$A:$A,0))</f>
        <v>3.6</v>
      </c>
      <c r="BF347" s="17">
        <f>INDEX('[1]Glassdoor Scores'!G:G,MATCH($A347,'[1]Glassdoor Scores'!$A:$A,0))</f>
        <v>3.9</v>
      </c>
      <c r="BG347" s="17">
        <f>INDEX('[1]Glassdoor Scores'!H:H,MATCH($A347,'[1]Glassdoor Scores'!$A:$A,0))</f>
        <v>0.82</v>
      </c>
      <c r="BH347" t="e">
        <f>BA347&lt;#REF!</f>
        <v>#REF!</v>
      </c>
      <c r="BI347" t="e">
        <f>BB347&gt;#REF!</f>
        <v>#REF!</v>
      </c>
      <c r="BJ347" t="e">
        <f>BC347&gt;#REF!</f>
        <v>#REF!</v>
      </c>
      <c r="BK347" t="e">
        <f>BD347&gt;#REF!</f>
        <v>#REF!</v>
      </c>
      <c r="BL347" t="e">
        <f>BE347&gt;#REF!</f>
        <v>#REF!</v>
      </c>
      <c r="BM347" t="e">
        <f>BF347&gt;#REF!</f>
        <v>#REF!</v>
      </c>
      <c r="BN347" t="s">
        <v>115</v>
      </c>
      <c r="BO347" s="1" t="s">
        <v>4694</v>
      </c>
      <c r="BP347">
        <v>3</v>
      </c>
      <c r="BQ347">
        <v>3</v>
      </c>
      <c r="BR347" s="1" t="s">
        <v>4695</v>
      </c>
      <c r="BS347" t="s">
        <v>4696</v>
      </c>
      <c r="BT347" s="1" t="s">
        <v>4697</v>
      </c>
      <c r="BU347" s="1">
        <v>130</v>
      </c>
      <c r="BV347" s="31">
        <v>0.4</v>
      </c>
      <c r="BW347" s="31">
        <v>0.5</v>
      </c>
      <c r="BX347" s="31">
        <v>0.05</v>
      </c>
      <c r="BY347" s="31">
        <v>0.05</v>
      </c>
      <c r="BZ347" s="1" t="s">
        <v>4698</v>
      </c>
      <c r="CA347" s="1" t="s">
        <v>4699</v>
      </c>
      <c r="CB347" s="1"/>
      <c r="CC347" s="1"/>
      <c r="CD347" s="1"/>
      <c r="CE347" s="1"/>
      <c r="CF347" s="1"/>
      <c r="CG347" s="1"/>
      <c r="CH347" s="1"/>
      <c r="CI347" s="1"/>
      <c r="CJ347" s="1"/>
      <c r="CK347" s="1"/>
      <c r="CL347" s="1"/>
      <c r="CM347" s="1"/>
      <c r="CN347" s="1"/>
      <c r="CO347" s="1"/>
      <c r="CP347" s="1"/>
      <c r="CQ347" s="17" t="e">
        <f>SUMIFS([1]Rubric!Y:Y,[1]Rubric!V:V,BN347,[1]Rubric!W:W,P347)</f>
        <v>#VALUE!</v>
      </c>
      <c r="CR347" s="17" t="e">
        <f>INDEX([1]Rubric!D:D,MATCH(BP347,[1]Rubric!#REF!,0))</f>
        <v>#REF!</v>
      </c>
      <c r="CS347" s="17" t="e">
        <f>INDEX([1]Rubric!E:E,MATCH(Q347,[1]Rubric!#REF!,0))</f>
        <v>#REF!</v>
      </c>
      <c r="CT347" s="18" t="e">
        <f>SUM(CQ347:CS347)*[1]Rubric!$A$3</f>
        <v>#VALUE!</v>
      </c>
    </row>
    <row r="348" spans="1:98" ht="409.5" x14ac:dyDescent="0.25">
      <c r="A348">
        <v>347</v>
      </c>
      <c r="B348" s="21" t="s">
        <v>4700</v>
      </c>
      <c r="C348" t="str">
        <f t="shared" si="24"/>
        <v>347 - Kinaxis</v>
      </c>
      <c r="D348">
        <v>0</v>
      </c>
      <c r="E348" t="s">
        <v>4701</v>
      </c>
      <c r="F348" s="1" t="s">
        <v>4702</v>
      </c>
      <c r="G348" s="1" t="str">
        <f>IFERROR(INDEX([1]Apollo!$C$2:$R$2344,MATCH($C348,[1]Apollo!$B$2:$B$2344,0),MATCH(G$1,[1]Apollo!$C$1:$R$1,0)),"")</f>
        <v/>
      </c>
      <c r="H348" s="1"/>
      <c r="I348" s="1" t="str">
        <f>IFERROR(INDEX([1]Apollo!$C$2:$R$2344,MATCH($C348,[1]Apollo!$B$2:$B$2344,0),MATCH(I$1,[1]Apollo!$C$1:$R$1,0)),"")</f>
        <v/>
      </c>
      <c r="J348" t="s">
        <v>1456</v>
      </c>
      <c r="K348" s="1" t="str">
        <f>IFERROR(INDEX([1]Apollo!$C$2:$R$2344,MATCH($C348,[1]Apollo!$B$2:$B$2344,0),MATCH(K$1,[1]Apollo!$C$1:$R$1,0)),"")</f>
        <v/>
      </c>
      <c r="L348" s="1" t="str">
        <f>IFERROR(INDEX([1]Apollo!$C$2:$R$2344,MATCH($C348,[1]Apollo!$B$2:$B$2344,0),MATCH(L$1,[1]Apollo!$C$1:$R$1,0)),"")</f>
        <v/>
      </c>
      <c r="M348" s="1" t="s">
        <v>4703</v>
      </c>
      <c r="N348" s="1" t="s">
        <v>4704</v>
      </c>
      <c r="O348" s="1" t="str">
        <f>IFERROR(INDEX([1]Apollo!$C$2:$R$2344,MATCH($C348,[1]Apollo!$B$2:$B$2344,0),MATCH(O$1,[1]Apollo!$C$1:$R$1,0)),"")</f>
        <v/>
      </c>
      <c r="P348" s="1">
        <v>2</v>
      </c>
      <c r="Q348" s="1">
        <v>4</v>
      </c>
      <c r="R348" s="12">
        <v>122307</v>
      </c>
      <c r="S348" s="12">
        <v>114255</v>
      </c>
      <c r="T348" s="13">
        <v>34700</v>
      </c>
      <c r="U348" t="s">
        <v>188</v>
      </c>
      <c r="V348" s="1" t="str">
        <f>IFERROR(INDEX([1]Apollo!$C$2:$R$2344,MATCH($C348,[1]Apollo!$B$2:$B$2344,0),MATCH(V$1,[1]Apollo!$C$1:$R$1,0)),"")</f>
        <v/>
      </c>
      <c r="W348" t="s">
        <v>165</v>
      </c>
      <c r="X348" s="1" t="str">
        <f>IFERROR(INDEX([1]Apollo!$C$2:$R$2344,MATCH($C348,[1]Apollo!$B$2:$B$2344,0),MATCH(X$1,[1]Apollo!$C$1:$R$1,0)),"")</f>
        <v/>
      </c>
      <c r="Y348" s="1" t="str">
        <f>IFERROR(INDEX([1]Apollo!$C$2:$R$2344,MATCH($C348,[1]Apollo!$B$2:$B$2344,0),MATCH(Y$1,[1]Apollo!$C$1:$R$1,0)),"")</f>
        <v/>
      </c>
      <c r="Z348" s="1" t="str">
        <f>IFERROR(INDEX([1]Apollo!$C$2:$R$2344,MATCH($C348,[1]Apollo!$B$2:$B$2344,0),MATCH(Z$1,[1]Apollo!$C$1:$R$1,0)),"")</f>
        <v/>
      </c>
      <c r="AA348" s="1" t="str">
        <f>IFERROR(INDEX([1]Apollo!$C$2:$R$2344,MATCH($C348,[1]Apollo!$B$2:$B$2344,0),MATCH(AA$1,[1]Apollo!$C$1:$R$1,0)),"")</f>
        <v/>
      </c>
      <c r="AB348" s="1" t="str">
        <f>IFERROR(INDEX([1]Apollo!$C$2:$R$2344,MATCH($C348,[1]Apollo!$B$2:$B$2344,0),MATCH(AB$1,[1]Apollo!$C$1:$R$1,0)),"")</f>
        <v/>
      </c>
      <c r="AC348" t="s">
        <v>4705</v>
      </c>
      <c r="AD348" s="1" t="str">
        <f>IFERROR(INDEX([1]Apollo!$C$2:$R$2344,MATCH($C348,[1]Apollo!$B$2:$B$2344,0),MATCH(AD$1,[1]Apollo!$C$1:$R$1,0)),"")</f>
        <v/>
      </c>
      <c r="AE348" s="14" t="s">
        <v>4706</v>
      </c>
      <c r="AF348" s="1"/>
      <c r="AG348" s="1" t="s">
        <v>169</v>
      </c>
      <c r="AH348" s="1"/>
      <c r="AI348" s="1"/>
      <c r="AJ348" s="14" t="s">
        <v>4707</v>
      </c>
      <c r="AK348" s="1" t="s">
        <v>552</v>
      </c>
      <c r="AL348" s="1" t="s">
        <v>4708</v>
      </c>
      <c r="AM348" s="1" t="s">
        <v>261</v>
      </c>
      <c r="AN348" s="1" t="s">
        <v>106</v>
      </c>
      <c r="AO348" s="1" t="s">
        <v>294</v>
      </c>
      <c r="AP348" s="1" t="s">
        <v>556</v>
      </c>
      <c r="AQ348" s="1" t="e">
        <f>AE348=#REF!</f>
        <v>#REF!</v>
      </c>
      <c r="AR348" t="s">
        <v>4709</v>
      </c>
      <c r="AS348" s="1" t="str">
        <f>IFERROR(INDEX([1]Apollo!$C$2:$R$2344,MATCH($C348,[1]Apollo!$B$2:$B$2344,0),MATCH(AS$1,[1]Apollo!$C$1:$R$1,0)),"")</f>
        <v/>
      </c>
      <c r="AT348" s="1"/>
      <c r="AU348" s="1"/>
      <c r="AV348" t="s">
        <v>174</v>
      </c>
      <c r="AW348" s="1">
        <v>1100</v>
      </c>
      <c r="AX348" s="1"/>
      <c r="AY348" t="s">
        <v>113</v>
      </c>
      <c r="AZ348" t="s">
        <v>114</v>
      </c>
      <c r="BA348" s="23">
        <f>INDEX('[1]Glassdoor Scores'!C:C,MATCH($A348,'[1]Glassdoor Scores'!$A:$A,0))</f>
        <v>4.2</v>
      </c>
      <c r="BB348" t="str">
        <f>INDEX('[1]Glassdoor Scores'!B:B,MATCH($A348,'[1]Glassdoor Scores'!$A:$A,0))</f>
        <v>Hilton</v>
      </c>
      <c r="BC348">
        <f>INDEX('[1]Glassdoor Scores'!D:D,MATCH($A348,'[1]Glassdoor Scores'!$A:$A,0))</f>
        <v>25000</v>
      </c>
      <c r="BD348">
        <f>INDEX('[1]Glassdoor Scores'!E:E,MATCH($A348,'[1]Glassdoor Scores'!$A:$A,0))</f>
        <v>3.9</v>
      </c>
      <c r="BE348">
        <f>INDEX('[1]Glassdoor Scores'!F:F,MATCH($A348,'[1]Glassdoor Scores'!$A:$A,0))</f>
        <v>3.8</v>
      </c>
      <c r="BF348" s="17">
        <f>INDEX('[1]Glassdoor Scores'!G:G,MATCH($A348,'[1]Glassdoor Scores'!$A:$A,0))</f>
        <v>4.3</v>
      </c>
      <c r="BG348" s="17">
        <f>INDEX('[1]Glassdoor Scores'!H:H,MATCH($A348,'[1]Glassdoor Scores'!$A:$A,0))</f>
        <v>0.91</v>
      </c>
      <c r="BH348" t="e">
        <f>BA348&lt;#REF!</f>
        <v>#REF!</v>
      </c>
      <c r="BI348" t="e">
        <f>BB348&gt;#REF!</f>
        <v>#REF!</v>
      </c>
      <c r="BJ348" t="e">
        <f>BC348&gt;#REF!</f>
        <v>#REF!</v>
      </c>
      <c r="BK348" t="e">
        <f>BD348&gt;#REF!</f>
        <v>#REF!</v>
      </c>
      <c r="BL348" t="e">
        <f>BE348&gt;#REF!</f>
        <v>#REF!</v>
      </c>
      <c r="BM348" t="e">
        <f>BF348&gt;#REF!</f>
        <v>#REF!</v>
      </c>
      <c r="BN348" t="s">
        <v>115</v>
      </c>
      <c r="BO348" s="1" t="s">
        <v>4710</v>
      </c>
      <c r="BP348">
        <v>3</v>
      </c>
      <c r="BQ348">
        <v>3</v>
      </c>
      <c r="BR348" s="1" t="s">
        <v>4711</v>
      </c>
      <c r="BS348" t="s">
        <v>4712</v>
      </c>
      <c r="BT348" s="1" t="s">
        <v>4713</v>
      </c>
      <c r="BU348" s="1">
        <v>130</v>
      </c>
      <c r="BV348" s="31">
        <v>0.35</v>
      </c>
      <c r="BW348" s="31">
        <v>0.6</v>
      </c>
      <c r="BX348" s="31">
        <v>0</v>
      </c>
      <c r="BY348" s="31">
        <v>0.05</v>
      </c>
      <c r="BZ348" s="1" t="s">
        <v>3030</v>
      </c>
      <c r="CA348" s="1" t="s">
        <v>4714</v>
      </c>
      <c r="CB348" s="1"/>
      <c r="CC348" s="1"/>
      <c r="CD348" s="1"/>
      <c r="CE348" s="1"/>
      <c r="CF348" s="1"/>
      <c r="CG348" s="1"/>
      <c r="CH348" s="1"/>
      <c r="CI348" s="1"/>
      <c r="CJ348" s="1"/>
      <c r="CK348" s="1"/>
      <c r="CL348" s="1"/>
      <c r="CM348" s="1"/>
      <c r="CN348" s="1"/>
      <c r="CO348" s="1"/>
      <c r="CP348" s="1"/>
      <c r="CQ348" s="17" t="e">
        <f>SUMIFS([1]Rubric!Y:Y,[1]Rubric!V:V,BN348,[1]Rubric!W:W,P348)</f>
        <v>#VALUE!</v>
      </c>
      <c r="CR348" s="17" t="e">
        <f>INDEX([1]Rubric!D:D,MATCH(BP348,[1]Rubric!#REF!,0))</f>
        <v>#REF!</v>
      </c>
      <c r="CS348" s="17" t="e">
        <f>INDEX([1]Rubric!E:E,MATCH(Q348,[1]Rubric!#REF!,0))</f>
        <v>#REF!</v>
      </c>
      <c r="CT348" s="18" t="e">
        <f>SUM(CQ348:CS348)*[1]Rubric!$A$3</f>
        <v>#VALUE!</v>
      </c>
    </row>
    <row r="349" spans="1:98" ht="409.5" x14ac:dyDescent="0.25">
      <c r="A349">
        <v>348</v>
      </c>
      <c r="B349" s="21" t="s">
        <v>4715</v>
      </c>
      <c r="C349" t="str">
        <f t="shared" si="24"/>
        <v>348 - Levi Ray &amp; Shoup</v>
      </c>
      <c r="D349">
        <v>0</v>
      </c>
      <c r="E349" t="s">
        <v>4716</v>
      </c>
      <c r="F349" s="1" t="s">
        <v>4717</v>
      </c>
      <c r="G349" s="1" t="str">
        <f>IFERROR(INDEX([1]Apollo!$C$2:$R$2344,MATCH($C349,[1]Apollo!$B$2:$B$2344,0),MATCH(G$1,[1]Apollo!$C$1:$R$1,0)),"")</f>
        <v/>
      </c>
      <c r="H349" s="1"/>
      <c r="I349" s="1" t="str">
        <f>IFERROR(INDEX([1]Apollo!$C$2:$R$2344,MATCH($C349,[1]Apollo!$B$2:$B$2344,0),MATCH(I$1,[1]Apollo!$C$1:$R$1,0)),"")</f>
        <v/>
      </c>
      <c r="J349" t="s">
        <v>4718</v>
      </c>
      <c r="K349" s="1" t="str">
        <f>IFERROR(INDEX([1]Apollo!$C$2:$R$2344,MATCH($C349,[1]Apollo!$B$2:$B$2344,0),MATCH(K$1,[1]Apollo!$C$1:$R$1,0)),"")</f>
        <v/>
      </c>
      <c r="L349" s="1" t="str">
        <f>IFERROR(INDEX([1]Apollo!$C$2:$R$2344,MATCH($C349,[1]Apollo!$B$2:$B$2344,0),MATCH(L$1,[1]Apollo!$C$1:$R$1,0)),"")</f>
        <v/>
      </c>
      <c r="M349" s="1" t="s">
        <v>4719</v>
      </c>
      <c r="N349" s="1" t="s">
        <v>4720</v>
      </c>
      <c r="O349" s="1" t="str">
        <f>IFERROR(INDEX([1]Apollo!$C$2:$R$2344,MATCH($C349,[1]Apollo!$B$2:$B$2344,0),MATCH(O$1,[1]Apollo!$C$1:$R$1,0)),"")</f>
        <v/>
      </c>
      <c r="P349" s="1">
        <v>2</v>
      </c>
      <c r="Q349" s="1">
        <v>4</v>
      </c>
      <c r="R349" s="12">
        <v>427553</v>
      </c>
      <c r="S349" s="12">
        <v>405196</v>
      </c>
      <c r="T349" s="13">
        <v>28856</v>
      </c>
      <c r="U349" t="s">
        <v>188</v>
      </c>
      <c r="V349" s="1" t="str">
        <f>IFERROR(INDEX([1]Apollo!$C$2:$R$2344,MATCH($C349,[1]Apollo!$B$2:$B$2344,0),MATCH(V$1,[1]Apollo!$C$1:$R$1,0)),"")</f>
        <v/>
      </c>
      <c r="W349" t="s">
        <v>165</v>
      </c>
      <c r="X349" s="1" t="str">
        <f>IFERROR(INDEX([1]Apollo!$C$2:$R$2344,MATCH($C349,[1]Apollo!$B$2:$B$2344,0),MATCH(X$1,[1]Apollo!$C$1:$R$1,0)),"")</f>
        <v/>
      </c>
      <c r="Y349" s="1" t="str">
        <f>IFERROR(INDEX([1]Apollo!$C$2:$R$2344,MATCH($C349,[1]Apollo!$B$2:$B$2344,0),MATCH(Y$1,[1]Apollo!$C$1:$R$1,0)),"")</f>
        <v/>
      </c>
      <c r="Z349" s="1" t="str">
        <f>IFERROR(INDEX([1]Apollo!$C$2:$R$2344,MATCH($C349,[1]Apollo!$B$2:$B$2344,0),MATCH(Z$1,[1]Apollo!$C$1:$R$1,0)),"")</f>
        <v/>
      </c>
      <c r="AA349" s="1" t="str">
        <f>IFERROR(INDEX([1]Apollo!$C$2:$R$2344,MATCH($C349,[1]Apollo!$B$2:$B$2344,0),MATCH(AA$1,[1]Apollo!$C$1:$R$1,0)),"")</f>
        <v/>
      </c>
      <c r="AB349" s="1" t="str">
        <f>IFERROR(INDEX([1]Apollo!$C$2:$R$2344,MATCH($C349,[1]Apollo!$B$2:$B$2344,0),MATCH(AB$1,[1]Apollo!$C$1:$R$1,0)),"")</f>
        <v/>
      </c>
      <c r="AC349" t="s">
        <v>4721</v>
      </c>
      <c r="AD349" s="1" t="str">
        <f>IFERROR(INDEX([1]Apollo!$C$2:$R$2344,MATCH($C349,[1]Apollo!$B$2:$B$2344,0),MATCH(AD$1,[1]Apollo!$C$1:$R$1,0)),"")</f>
        <v/>
      </c>
      <c r="AE349" s="14" t="s">
        <v>4722</v>
      </c>
      <c r="AF349" s="1" t="s">
        <v>3879</v>
      </c>
      <c r="AG349" s="1" t="s">
        <v>169</v>
      </c>
      <c r="AH349" s="1"/>
      <c r="AI349" s="1"/>
      <c r="AJ349" s="14" t="s">
        <v>4723</v>
      </c>
      <c r="AK349" s="1" t="s">
        <v>311</v>
      </c>
      <c r="AL349" s="1" t="s">
        <v>106</v>
      </c>
      <c r="AM349" s="1" t="s">
        <v>151</v>
      </c>
      <c r="AN349" s="1" t="s">
        <v>106</v>
      </c>
      <c r="AO349" s="1" t="s">
        <v>245</v>
      </c>
      <c r="AP349" s="1" t="s">
        <v>4724</v>
      </c>
      <c r="AQ349" s="1" t="e">
        <f>AE349=#REF!</f>
        <v>#REF!</v>
      </c>
      <c r="AR349" t="s">
        <v>4725</v>
      </c>
      <c r="AS349" s="1" t="str">
        <f>IFERROR(INDEX([1]Apollo!$C$2:$R$2344,MATCH($C349,[1]Apollo!$B$2:$B$2344,0),MATCH(AS$1,[1]Apollo!$C$1:$R$1,0)),"")</f>
        <v/>
      </c>
      <c r="AT349" s="1"/>
      <c r="AU349" s="1"/>
      <c r="AV349" t="s">
        <v>174</v>
      </c>
      <c r="AW349" s="1">
        <v>1600</v>
      </c>
      <c r="AX349" s="1"/>
      <c r="AY349" t="s">
        <v>114</v>
      </c>
      <c r="AZ349" t="s">
        <v>114</v>
      </c>
      <c r="BA349" s="23">
        <f>INDEX('[1]Glassdoor Scores'!C:C,MATCH($A349,'[1]Glassdoor Scores'!$A:$A,0))</f>
        <v>4.3</v>
      </c>
      <c r="BB349" t="str">
        <f>INDEX('[1]Glassdoor Scores'!B:B,MATCH($A349,'[1]Glassdoor Scores'!$A:$A,0))</f>
        <v>Postman</v>
      </c>
      <c r="BC349">
        <f>INDEX('[1]Glassdoor Scores'!D:D,MATCH($A349,'[1]Glassdoor Scores'!$A:$A,0))</f>
        <v>500</v>
      </c>
      <c r="BD349">
        <f>INDEX('[1]Glassdoor Scores'!E:E,MATCH($A349,'[1]Glassdoor Scores'!$A:$A,0))</f>
        <v>4.0999999999999996</v>
      </c>
      <c r="BE349">
        <f>INDEX('[1]Glassdoor Scores'!F:F,MATCH($A349,'[1]Glassdoor Scores'!$A:$A,0))</f>
        <v>4.2</v>
      </c>
      <c r="BF349" s="17">
        <f>INDEX('[1]Glassdoor Scores'!G:G,MATCH($A349,'[1]Glassdoor Scores'!$A:$A,0))</f>
        <v>4.5</v>
      </c>
      <c r="BG349" s="17">
        <f>INDEX('[1]Glassdoor Scores'!H:H,MATCH($A349,'[1]Glassdoor Scores'!$A:$A,0))</f>
        <v>0.94</v>
      </c>
      <c r="BH349" t="e">
        <f>BA349&lt;#REF!</f>
        <v>#REF!</v>
      </c>
      <c r="BI349" t="e">
        <f>BB349&gt;#REF!</f>
        <v>#REF!</v>
      </c>
      <c r="BJ349" t="e">
        <f>BC349&gt;#REF!</f>
        <v>#REF!</v>
      </c>
      <c r="BK349" t="e">
        <f>BD349&gt;#REF!</f>
        <v>#REF!</v>
      </c>
      <c r="BL349" t="e">
        <f>BE349&gt;#REF!</f>
        <v>#REF!</v>
      </c>
      <c r="BM349" t="e">
        <f>BF349&gt;#REF!</f>
        <v>#REF!</v>
      </c>
      <c r="BN349" t="s">
        <v>115</v>
      </c>
      <c r="BO349" s="1" t="s">
        <v>4726</v>
      </c>
      <c r="BP349">
        <v>2</v>
      </c>
      <c r="BQ349">
        <v>4</v>
      </c>
      <c r="BR349" s="1" t="s">
        <v>4727</v>
      </c>
      <c r="BS349" t="s">
        <v>4728</v>
      </c>
      <c r="BT349" s="1" t="s">
        <v>4729</v>
      </c>
      <c r="BU349" s="1">
        <v>145</v>
      </c>
      <c r="BV349" s="31">
        <v>0.25</v>
      </c>
      <c r="BW349" s="31">
        <v>0.45</v>
      </c>
      <c r="BX349" s="31">
        <v>0.2</v>
      </c>
      <c r="BY349" s="31">
        <v>0.1</v>
      </c>
      <c r="BZ349" s="1" t="s">
        <v>4730</v>
      </c>
      <c r="CA349" s="1" t="s">
        <v>4731</v>
      </c>
      <c r="CB349" s="1"/>
      <c r="CC349" s="1"/>
      <c r="CD349" s="1"/>
      <c r="CE349" s="1"/>
      <c r="CF349" s="1"/>
      <c r="CG349" s="1"/>
      <c r="CH349" s="1"/>
      <c r="CI349" s="1"/>
      <c r="CJ349" s="1"/>
      <c r="CK349" s="1"/>
      <c r="CL349" s="1"/>
      <c r="CM349" s="1"/>
      <c r="CN349" s="1"/>
      <c r="CO349" s="1"/>
      <c r="CP349" s="1"/>
      <c r="CQ349" s="17" t="e">
        <f>SUMIFS([1]Rubric!Y:Y,[1]Rubric!V:V,BN349,[1]Rubric!W:W,P349)</f>
        <v>#VALUE!</v>
      </c>
      <c r="CR349" s="17" t="e">
        <f>INDEX([1]Rubric!D:D,MATCH(BP349,[1]Rubric!#REF!,0))</f>
        <v>#REF!</v>
      </c>
      <c r="CS349" s="17" t="e">
        <f>INDEX([1]Rubric!E:E,MATCH(Q349,[1]Rubric!#REF!,0))</f>
        <v>#REF!</v>
      </c>
      <c r="CT349" s="18" t="e">
        <f>SUM(CQ349:CS349)*[1]Rubric!$A$3</f>
        <v>#VALUE!</v>
      </c>
    </row>
    <row r="350" spans="1:98" ht="409.5" x14ac:dyDescent="0.25">
      <c r="A350">
        <v>349</v>
      </c>
      <c r="B350" t="s">
        <v>4732</v>
      </c>
      <c r="C350" t="str">
        <f t="shared" si="24"/>
        <v>349 - Arm Holdings</v>
      </c>
      <c r="D350">
        <v>0</v>
      </c>
      <c r="E350" t="s">
        <v>4733</v>
      </c>
      <c r="F350" s="1" t="s">
        <v>4734</v>
      </c>
      <c r="G350" s="1" t="str">
        <f>IFERROR(INDEX([1]Apollo!$C$2:$R$2344,MATCH($C350,[1]Apollo!$B$2:$B$2344,0),MATCH(G$1,[1]Apollo!$C$1:$R$1,0)),"")</f>
        <v/>
      </c>
      <c r="H350" s="1"/>
      <c r="I350" s="1" t="str">
        <f>IFERROR(INDEX([1]Apollo!$C$2:$R$2344,MATCH($C350,[1]Apollo!$B$2:$B$2344,0),MATCH(I$1,[1]Apollo!$C$1:$R$1,0)),"")</f>
        <v/>
      </c>
      <c r="J350" t="s">
        <v>4735</v>
      </c>
      <c r="K350" s="1" t="str">
        <f>IFERROR(INDEX([1]Apollo!$C$2:$R$2344,MATCH($C350,[1]Apollo!$B$2:$B$2344,0),MATCH(K$1,[1]Apollo!$C$1:$R$1,0)),"")</f>
        <v/>
      </c>
      <c r="L350" s="1" t="str">
        <f>IFERROR(INDEX([1]Apollo!$C$2:$R$2344,MATCH($C350,[1]Apollo!$B$2:$B$2344,0),MATCH(L$1,[1]Apollo!$C$1:$R$1,0)),"")</f>
        <v/>
      </c>
      <c r="M350" s="1" t="s">
        <v>4736</v>
      </c>
      <c r="N350" s="1" t="s">
        <v>4737</v>
      </c>
      <c r="O350" s="1" t="str">
        <f>IFERROR(INDEX([1]Apollo!$C$2:$R$2344,MATCH($C350,[1]Apollo!$B$2:$B$2344,0),MATCH(O$1,[1]Apollo!$C$1:$R$1,0)),"")</f>
        <v/>
      </c>
      <c r="P350" s="1">
        <v>2</v>
      </c>
      <c r="Q350" s="1">
        <v>2</v>
      </c>
      <c r="R350" s="12">
        <v>12305</v>
      </c>
      <c r="S350" s="12">
        <v>10725</v>
      </c>
      <c r="T350" s="13">
        <v>33178</v>
      </c>
      <c r="U350" t="s">
        <v>99</v>
      </c>
      <c r="V350" s="1" t="str">
        <f>IFERROR(INDEX([1]Apollo!$C$2:$R$2344,MATCH($C350,[1]Apollo!$B$2:$B$2344,0),MATCH(V$1,[1]Apollo!$C$1:$R$1,0)),"")</f>
        <v/>
      </c>
      <c r="W350" t="s">
        <v>100</v>
      </c>
      <c r="X350" s="1" t="str">
        <f>IFERROR(INDEX([1]Apollo!$C$2:$R$2344,MATCH($C350,[1]Apollo!$B$2:$B$2344,0),MATCH(X$1,[1]Apollo!$C$1:$R$1,0)),"")</f>
        <v/>
      </c>
      <c r="Y350" s="1" t="str">
        <f>IFERROR(INDEX([1]Apollo!$C$2:$R$2344,MATCH($C350,[1]Apollo!$B$2:$B$2344,0),MATCH(Y$1,[1]Apollo!$C$1:$R$1,0)),"")</f>
        <v/>
      </c>
      <c r="Z350" s="1" t="str">
        <f>IFERROR(INDEX([1]Apollo!$C$2:$R$2344,MATCH($C350,[1]Apollo!$B$2:$B$2344,0),MATCH(Z$1,[1]Apollo!$C$1:$R$1,0)),"")</f>
        <v/>
      </c>
      <c r="AA350" s="1" t="str">
        <f>IFERROR(INDEX([1]Apollo!$C$2:$R$2344,MATCH($C350,[1]Apollo!$B$2:$B$2344,0),MATCH(AA$1,[1]Apollo!$C$1:$R$1,0)),"")</f>
        <v/>
      </c>
      <c r="AB350" s="1" t="str">
        <f>IFERROR(INDEX([1]Apollo!$C$2:$R$2344,MATCH($C350,[1]Apollo!$B$2:$B$2344,0),MATCH(AB$1,[1]Apollo!$C$1:$R$1,0)),"")</f>
        <v/>
      </c>
      <c r="AC350" t="s">
        <v>4738</v>
      </c>
      <c r="AD350" s="1" t="str">
        <f>IFERROR(INDEX([1]Apollo!$C$2:$R$2344,MATCH($C350,[1]Apollo!$B$2:$B$2344,0),MATCH(AD$1,[1]Apollo!$C$1:$R$1,0)),"")</f>
        <v/>
      </c>
      <c r="AE350" s="14" t="s">
        <v>4739</v>
      </c>
      <c r="AF350" s="1"/>
      <c r="AG350" s="1" t="s">
        <v>169</v>
      </c>
      <c r="AH350" s="14" t="s">
        <v>4739</v>
      </c>
      <c r="AI350" s="1" t="s">
        <v>4740</v>
      </c>
      <c r="AJ350" s="14" t="s">
        <v>4741</v>
      </c>
      <c r="AK350" s="1" t="s">
        <v>311</v>
      </c>
      <c r="AL350" s="1" t="s">
        <v>403</v>
      </c>
      <c r="AM350" s="1" t="s">
        <v>4742</v>
      </c>
      <c r="AN350" s="1" t="s">
        <v>360</v>
      </c>
      <c r="AO350" s="1" t="s">
        <v>245</v>
      </c>
      <c r="AP350" s="1" t="s">
        <v>1225</v>
      </c>
      <c r="AQ350" s="1" t="e">
        <f>AE350=#REF!</f>
        <v>#REF!</v>
      </c>
      <c r="AR350" t="s">
        <v>4743</v>
      </c>
      <c r="AS350" s="1" t="str">
        <f>IFERROR(INDEX([1]Apollo!$C$2:$R$2344,MATCH($C350,[1]Apollo!$B$2:$B$2344,0),MATCH(AS$1,[1]Apollo!$C$1:$R$1,0)),"")</f>
        <v/>
      </c>
      <c r="AT350" s="1"/>
      <c r="AU350" s="1"/>
      <c r="AV350" t="s">
        <v>112</v>
      </c>
      <c r="AW350" s="1" t="str">
        <f>IFERROR(INDEX([1]Apollo!$C$2:$R$2344,MATCH($C350,[1]Apollo!$B$2:$B$2344,0),MATCH(AW$1,[1]Apollo!$C$1:$R$1,0)),"")</f>
        <v/>
      </c>
      <c r="AX350" s="1"/>
      <c r="AY350" t="s">
        <v>113</v>
      </c>
      <c r="AZ350" t="s">
        <v>113</v>
      </c>
      <c r="BA350" s="4">
        <f>INDEX('[1]Glassdoor Scores'!C:C,MATCH($A350,'[1]Glassdoor Scores'!$A:$A,0))</f>
        <v>3.9</v>
      </c>
      <c r="BB350" t="str">
        <f>INDEX('[1]Glassdoor Scores'!B:B,MATCH($A350,'[1]Glassdoor Scores'!$A:$A,0))</f>
        <v>Chime</v>
      </c>
      <c r="BC350">
        <f>INDEX('[1]Glassdoor Scores'!D:D,MATCH($A350,'[1]Glassdoor Scores'!$A:$A,0))</f>
        <v>800</v>
      </c>
      <c r="BD350">
        <f>INDEX('[1]Glassdoor Scores'!E:E,MATCH($A350,'[1]Glassdoor Scores'!$A:$A,0))</f>
        <v>3.7</v>
      </c>
      <c r="BE350">
        <f>INDEX('[1]Glassdoor Scores'!F:F,MATCH($A350,'[1]Glassdoor Scores'!$A:$A,0))</f>
        <v>3.6</v>
      </c>
      <c r="BF350" s="5">
        <f>INDEX('[1]Glassdoor Scores'!G:G,MATCH($A350,'[1]Glassdoor Scores'!$A:$A,0))</f>
        <v>4.0999999999999996</v>
      </c>
      <c r="BG350" s="5">
        <f>INDEX('[1]Glassdoor Scores'!H:H,MATCH($A350,'[1]Glassdoor Scores'!$A:$A,0))</f>
        <v>0.84</v>
      </c>
      <c r="BH350" t="e">
        <f>BA350&lt;#REF!</f>
        <v>#REF!</v>
      </c>
      <c r="BI350" t="e">
        <f>BB350&gt;#REF!</f>
        <v>#REF!</v>
      </c>
      <c r="BJ350" t="e">
        <f>BC350&gt;#REF!</f>
        <v>#REF!</v>
      </c>
      <c r="BK350" t="e">
        <f>BD350&gt;#REF!</f>
        <v>#REF!</v>
      </c>
      <c r="BL350" t="e">
        <f>BE350&gt;#REF!</f>
        <v>#REF!</v>
      </c>
      <c r="BM350" t="e">
        <f>BF350&gt;#REF!</f>
        <v>#REF!</v>
      </c>
      <c r="BN350" t="s">
        <v>115</v>
      </c>
      <c r="BO350" s="1" t="s">
        <v>4744</v>
      </c>
      <c r="BP350">
        <v>3</v>
      </c>
      <c r="BQ350">
        <v>3</v>
      </c>
      <c r="BR350" s="1" t="s">
        <v>4745</v>
      </c>
      <c r="BS350" t="s">
        <v>4746</v>
      </c>
      <c r="BT350" s="1" t="s">
        <v>4747</v>
      </c>
      <c r="BU350" s="1">
        <v>240</v>
      </c>
      <c r="BV350" s="6">
        <v>0.1</v>
      </c>
      <c r="BW350" s="6">
        <v>0.85</v>
      </c>
      <c r="BX350" s="6">
        <v>0.05</v>
      </c>
      <c r="BY350" s="6">
        <v>0</v>
      </c>
      <c r="BZ350" s="1" t="s">
        <v>3255</v>
      </c>
      <c r="CA350" s="1" t="s">
        <v>4748</v>
      </c>
      <c r="CB350" s="1"/>
      <c r="CC350" s="1"/>
      <c r="CD350" s="1"/>
      <c r="CE350" s="1"/>
      <c r="CF350" s="1"/>
      <c r="CG350" s="1"/>
      <c r="CH350" s="1"/>
      <c r="CI350" s="1"/>
      <c r="CJ350" s="1"/>
      <c r="CK350" s="1"/>
      <c r="CL350" s="1"/>
      <c r="CM350" s="1"/>
      <c r="CN350" s="1"/>
      <c r="CO350" s="1"/>
      <c r="CP350" s="1"/>
      <c r="CQ350" s="17" t="e">
        <f>SUMIFS([1]Rubric!Y:Y,[1]Rubric!V:V,BN350,[1]Rubric!W:W,P350)</f>
        <v>#VALUE!</v>
      </c>
      <c r="CR350" s="5" t="e">
        <f>INDEX([1]Rubric!D:D,MATCH(BP350,[1]Rubric!#REF!,0))</f>
        <v>#REF!</v>
      </c>
      <c r="CS350" s="5" t="e">
        <f>INDEX([1]Rubric!E:E,MATCH(Q350,[1]Rubric!#REF!,0))</f>
        <v>#REF!</v>
      </c>
      <c r="CT350" s="18" t="e">
        <f>SUM(CQ350:CS350)*[1]Rubric!$A$3</f>
        <v>#VALUE!</v>
      </c>
    </row>
    <row r="351" spans="1:98" ht="409.5" x14ac:dyDescent="0.25">
      <c r="A351">
        <v>350</v>
      </c>
      <c r="B351" s="21" t="s">
        <v>4749</v>
      </c>
      <c r="C351" t="str">
        <f t="shared" si="24"/>
        <v>350 - Daugherty Business Solutions</v>
      </c>
      <c r="D351">
        <v>0</v>
      </c>
      <c r="E351" t="s">
        <v>4750</v>
      </c>
      <c r="F351" s="1" t="s">
        <v>4751</v>
      </c>
      <c r="G351" s="1" t="str">
        <f>IFERROR(INDEX([1]Apollo!$C$2:$R$2344,MATCH($C351,[1]Apollo!$B$2:$B$2344,0),MATCH(G$1,[1]Apollo!$C$1:$R$1,0)),"")</f>
        <v/>
      </c>
      <c r="H351" s="1"/>
      <c r="I351" s="1" t="str">
        <f>IFERROR(INDEX([1]Apollo!$C$2:$R$2344,MATCH($C351,[1]Apollo!$B$2:$B$2344,0),MATCH(I$1,[1]Apollo!$C$1:$R$1,0)),"")</f>
        <v/>
      </c>
      <c r="J351" t="s">
        <v>4320</v>
      </c>
      <c r="K351" s="1" t="str">
        <f>IFERROR(INDEX([1]Apollo!$C$2:$R$2344,MATCH($C351,[1]Apollo!$B$2:$B$2344,0),MATCH(K$1,[1]Apollo!$C$1:$R$1,0)),"")</f>
        <v/>
      </c>
      <c r="L351" s="1" t="str">
        <f>IFERROR(INDEX([1]Apollo!$C$2:$R$2344,MATCH($C351,[1]Apollo!$B$2:$B$2344,0),MATCH(L$1,[1]Apollo!$C$1:$R$1,0)),"")</f>
        <v/>
      </c>
      <c r="M351" s="1" t="s">
        <v>4752</v>
      </c>
      <c r="N351" s="1"/>
      <c r="O351" s="1" t="str">
        <f>IFERROR(INDEX([1]Apollo!$C$2:$R$2344,MATCH($C351,[1]Apollo!$B$2:$B$2344,0),MATCH(O$1,[1]Apollo!$C$1:$R$1,0)),"")</f>
        <v/>
      </c>
      <c r="P351" s="1">
        <v>2</v>
      </c>
      <c r="Q351" s="1">
        <v>2</v>
      </c>
      <c r="R351" s="12">
        <v>383925</v>
      </c>
      <c r="S351" s="12">
        <v>363566</v>
      </c>
      <c r="T351" s="13">
        <v>31048</v>
      </c>
      <c r="U351" t="s">
        <v>188</v>
      </c>
      <c r="V351" s="1" t="str">
        <f>IFERROR(INDEX([1]Apollo!$C$2:$R$2344,MATCH($C351,[1]Apollo!$B$2:$B$2344,0),MATCH(V$1,[1]Apollo!$C$1:$R$1,0)),"")</f>
        <v/>
      </c>
      <c r="W351" t="s">
        <v>165</v>
      </c>
      <c r="X351" s="1" t="str">
        <f>IFERROR(INDEX([1]Apollo!$C$2:$R$2344,MATCH($C351,[1]Apollo!$B$2:$B$2344,0),MATCH(X$1,[1]Apollo!$C$1:$R$1,0)),"")</f>
        <v/>
      </c>
      <c r="Y351" s="1" t="str">
        <f>IFERROR(INDEX([1]Apollo!$C$2:$R$2344,MATCH($C351,[1]Apollo!$B$2:$B$2344,0),MATCH(Y$1,[1]Apollo!$C$1:$R$1,0)),"")</f>
        <v/>
      </c>
      <c r="Z351" s="1" t="str">
        <f>IFERROR(INDEX([1]Apollo!$C$2:$R$2344,MATCH($C351,[1]Apollo!$B$2:$B$2344,0),MATCH(Z$1,[1]Apollo!$C$1:$R$1,0)),"")</f>
        <v/>
      </c>
      <c r="AA351" s="1" t="str">
        <f>IFERROR(INDEX([1]Apollo!$C$2:$R$2344,MATCH($C351,[1]Apollo!$B$2:$B$2344,0),MATCH(AA$1,[1]Apollo!$C$1:$R$1,0)),"")</f>
        <v/>
      </c>
      <c r="AB351" s="1" t="str">
        <f>IFERROR(INDEX([1]Apollo!$C$2:$R$2344,MATCH($C351,[1]Apollo!$B$2:$B$2344,0),MATCH(AB$1,[1]Apollo!$C$1:$R$1,0)),"")</f>
        <v/>
      </c>
      <c r="AC351" t="s">
        <v>4753</v>
      </c>
      <c r="AD351" s="1" t="str">
        <f>IFERROR(INDEX([1]Apollo!$C$2:$R$2344,MATCH($C351,[1]Apollo!$B$2:$B$2344,0),MATCH(AD$1,[1]Apollo!$C$1:$R$1,0)),"")</f>
        <v/>
      </c>
      <c r="AE351" s="14" t="s">
        <v>4754</v>
      </c>
      <c r="AF351" s="1" t="s">
        <v>476</v>
      </c>
      <c r="AG351" s="1" t="s">
        <v>169</v>
      </c>
      <c r="AH351" s="1"/>
      <c r="AI351" s="1"/>
      <c r="AJ351" s="14" t="s">
        <v>4754</v>
      </c>
      <c r="AK351" s="1" t="s">
        <v>311</v>
      </c>
      <c r="AL351" s="1" t="s">
        <v>106</v>
      </c>
      <c r="AM351" s="1" t="s">
        <v>840</v>
      </c>
      <c r="AN351" s="1" t="s">
        <v>1038</v>
      </c>
      <c r="AO351" s="1" t="s">
        <v>404</v>
      </c>
      <c r="AP351" s="1" t="s">
        <v>679</v>
      </c>
      <c r="AQ351" s="1" t="e">
        <f>AE351=#REF!</f>
        <v>#REF!</v>
      </c>
      <c r="AR351" t="s">
        <v>4755</v>
      </c>
      <c r="AS351" s="1" t="str">
        <f>IFERROR(INDEX([1]Apollo!$C$2:$R$2344,MATCH($C351,[1]Apollo!$B$2:$B$2344,0),MATCH(AS$1,[1]Apollo!$C$1:$R$1,0)),"")</f>
        <v/>
      </c>
      <c r="AT351" s="1"/>
      <c r="AU351" s="1"/>
      <c r="AV351" t="s">
        <v>174</v>
      </c>
      <c r="AW351" s="1">
        <v>1700</v>
      </c>
      <c r="AX351" s="1"/>
      <c r="AZ351" t="s">
        <v>114</v>
      </c>
      <c r="BA351" s="23">
        <f>INDEX('[1]Glassdoor Scores'!C:C,MATCH($A351,'[1]Glassdoor Scores'!$A:$A,0))</f>
        <v>3.6</v>
      </c>
      <c r="BB351" t="str">
        <f>INDEX('[1]Glassdoor Scores'!B:B,MATCH($A351,'[1]Glassdoor Scores'!$A:$A,0))</f>
        <v>Western Union</v>
      </c>
      <c r="BC351">
        <f>INDEX('[1]Glassdoor Scores'!D:D,MATCH($A351,'[1]Glassdoor Scores'!$A:$A,0))</f>
        <v>6000</v>
      </c>
      <c r="BD351">
        <f>INDEX('[1]Glassdoor Scores'!E:E,MATCH($A351,'[1]Glassdoor Scores'!$A:$A,0))</f>
        <v>3.7</v>
      </c>
      <c r="BE351">
        <f>INDEX('[1]Glassdoor Scores'!F:F,MATCH($A351,'[1]Glassdoor Scores'!$A:$A,0))</f>
        <v>3.2</v>
      </c>
      <c r="BF351" s="17">
        <f>INDEX('[1]Glassdoor Scores'!G:G,MATCH($A351,'[1]Glassdoor Scores'!$A:$A,0))</f>
        <v>3.5</v>
      </c>
      <c r="BG351" s="17">
        <f>INDEX('[1]Glassdoor Scores'!H:H,MATCH($A351,'[1]Glassdoor Scores'!$A:$A,0))</f>
        <v>0.7</v>
      </c>
      <c r="BH351" t="e">
        <f>BA351&lt;#REF!</f>
        <v>#REF!</v>
      </c>
      <c r="BI351" t="e">
        <f>BB351&gt;#REF!</f>
        <v>#REF!</v>
      </c>
      <c r="BJ351" t="e">
        <f>BC351&gt;#REF!</f>
        <v>#REF!</v>
      </c>
      <c r="BK351" t="e">
        <f>BD351&gt;#REF!</f>
        <v>#REF!</v>
      </c>
      <c r="BL351" t="e">
        <f>BE351&gt;#REF!</f>
        <v>#REF!</v>
      </c>
      <c r="BM351" t="e">
        <f>BF351&gt;#REF!</f>
        <v>#REF!</v>
      </c>
      <c r="BN351" t="s">
        <v>115</v>
      </c>
      <c r="BO351" s="1" t="s">
        <v>4756</v>
      </c>
      <c r="BP351">
        <v>3</v>
      </c>
      <c r="BQ351">
        <v>3</v>
      </c>
      <c r="BR351" s="1" t="s">
        <v>4757</v>
      </c>
      <c r="BS351" t="s">
        <v>4758</v>
      </c>
      <c r="BT351" s="1" t="s">
        <v>4759</v>
      </c>
      <c r="BU351" s="1">
        <v>130</v>
      </c>
      <c r="BV351" s="31">
        <v>0.45</v>
      </c>
      <c r="BW351" s="31">
        <v>0.45</v>
      </c>
      <c r="BX351" s="31">
        <v>0.05</v>
      </c>
      <c r="BY351" s="31">
        <v>0.05</v>
      </c>
      <c r="BZ351" s="1" t="s">
        <v>3030</v>
      </c>
      <c r="CA351" s="1" t="s">
        <v>4760</v>
      </c>
      <c r="CB351" s="1"/>
      <c r="CC351" s="1"/>
      <c r="CD351" s="1"/>
      <c r="CE351" s="1"/>
      <c r="CF351" s="1"/>
      <c r="CG351" s="1"/>
      <c r="CH351" s="1"/>
      <c r="CI351" s="1"/>
      <c r="CJ351" s="1"/>
      <c r="CK351" s="1"/>
      <c r="CL351" s="1"/>
      <c r="CM351" s="1"/>
      <c r="CN351" s="1"/>
      <c r="CO351" s="1"/>
      <c r="CP351" s="1"/>
      <c r="CQ351" s="17" t="e">
        <f>SUMIFS([1]Rubric!Y:Y,[1]Rubric!V:V,BN351,[1]Rubric!W:W,P351)</f>
        <v>#VALUE!</v>
      </c>
      <c r="CR351" s="17" t="e">
        <f>INDEX([1]Rubric!D:D,MATCH(BP351,[1]Rubric!#REF!,0))</f>
        <v>#REF!</v>
      </c>
      <c r="CS351" s="17" t="e">
        <f>INDEX([1]Rubric!E:E,MATCH(Q351,[1]Rubric!#REF!,0))</f>
        <v>#REF!</v>
      </c>
      <c r="CT351" s="18" t="e">
        <f>SUM(CQ351:CS351)*[1]Rubric!$A$3</f>
        <v>#VALUE!</v>
      </c>
    </row>
    <row r="352" spans="1:98" ht="409.5" x14ac:dyDescent="0.25">
      <c r="A352">
        <v>351</v>
      </c>
      <c r="B352" t="s">
        <v>4761</v>
      </c>
      <c r="C352" t="str">
        <f t="shared" si="24"/>
        <v>351 - Mortgage Research Center</v>
      </c>
      <c r="D352">
        <v>0</v>
      </c>
      <c r="E352" t="s">
        <v>4762</v>
      </c>
      <c r="F352" s="1" t="s">
        <v>4763</v>
      </c>
      <c r="G352" s="1" t="str">
        <f>IFERROR(INDEX([1]Apollo!$C$2:$R$2344,MATCH($C352,[1]Apollo!$B$2:$B$2344,0),MATCH(G$1,[1]Apollo!$C$1:$R$1,0)),"")</f>
        <v/>
      </c>
      <c r="H352" s="1"/>
      <c r="I352" s="1" t="str">
        <f>IFERROR(INDEX([1]Apollo!$C$2:$R$2344,MATCH($C352,[1]Apollo!$B$2:$B$2344,0),MATCH(I$1,[1]Apollo!$C$1:$R$1,0)),"")</f>
        <v/>
      </c>
      <c r="J352" t="s">
        <v>4764</v>
      </c>
      <c r="K352" s="1" t="str">
        <f>IFERROR(INDEX([1]Apollo!$C$2:$R$2344,MATCH($C352,[1]Apollo!$B$2:$B$2344,0),MATCH(K$1,[1]Apollo!$C$1:$R$1,0)),"")</f>
        <v/>
      </c>
      <c r="L352" s="1" t="str">
        <f>IFERROR(INDEX([1]Apollo!$C$2:$R$2344,MATCH($C352,[1]Apollo!$B$2:$B$2344,0),MATCH(L$1,[1]Apollo!$C$1:$R$1,0)),"")</f>
        <v/>
      </c>
      <c r="M352" s="1" t="s">
        <v>4765</v>
      </c>
      <c r="N352" s="1" t="s">
        <v>4766</v>
      </c>
      <c r="O352" s="1" t="str">
        <f>IFERROR(INDEX([1]Apollo!$C$2:$R$2344,MATCH($C352,[1]Apollo!$B$2:$B$2344,0),MATCH(O$1,[1]Apollo!$C$1:$R$1,0)),"")</f>
        <v/>
      </c>
      <c r="P352" s="1">
        <v>2</v>
      </c>
      <c r="Q352" s="1">
        <v>1</v>
      </c>
      <c r="R352" s="12">
        <v>470322</v>
      </c>
      <c r="S352" s="12">
        <v>446075</v>
      </c>
      <c r="T352" s="13">
        <v>37257</v>
      </c>
      <c r="U352" t="s">
        <v>188</v>
      </c>
      <c r="V352" s="1" t="str">
        <f>IFERROR(INDEX([1]Apollo!$C$2:$R$2344,MATCH($C352,[1]Apollo!$B$2:$B$2344,0),MATCH(V$1,[1]Apollo!$C$1:$R$1,0)),"")</f>
        <v/>
      </c>
      <c r="W352" t="s">
        <v>231</v>
      </c>
      <c r="X352" s="1" t="str">
        <f>IFERROR(INDEX([1]Apollo!$C$2:$R$2344,MATCH($C352,[1]Apollo!$B$2:$B$2344,0),MATCH(X$1,[1]Apollo!$C$1:$R$1,0)),"")</f>
        <v/>
      </c>
      <c r="Y352" s="1" t="str">
        <f>IFERROR(INDEX([1]Apollo!$C$2:$R$2344,MATCH($C352,[1]Apollo!$B$2:$B$2344,0),MATCH(Y$1,[1]Apollo!$C$1:$R$1,0)),"")</f>
        <v/>
      </c>
      <c r="Z352" s="1" t="str">
        <f>IFERROR(INDEX([1]Apollo!$C$2:$R$2344,MATCH($C352,[1]Apollo!$B$2:$B$2344,0),MATCH(Z$1,[1]Apollo!$C$1:$R$1,0)),"")</f>
        <v/>
      </c>
      <c r="AA352" s="1" t="str">
        <f>IFERROR(INDEX([1]Apollo!$C$2:$R$2344,MATCH($C352,[1]Apollo!$B$2:$B$2344,0),MATCH(AA$1,[1]Apollo!$C$1:$R$1,0)),"")</f>
        <v/>
      </c>
      <c r="AB352" s="1" t="str">
        <f>IFERROR(INDEX([1]Apollo!$C$2:$R$2344,MATCH($C352,[1]Apollo!$B$2:$B$2344,0),MATCH(AB$1,[1]Apollo!$C$1:$R$1,0)),"")</f>
        <v/>
      </c>
      <c r="AC352" t="s">
        <v>4767</v>
      </c>
      <c r="AD352" s="1" t="str">
        <f>IFERROR(INDEX([1]Apollo!$C$2:$R$2344,MATCH($C352,[1]Apollo!$B$2:$B$2344,0),MATCH(AD$1,[1]Apollo!$C$1:$R$1,0)),"")</f>
        <v/>
      </c>
      <c r="AE352" s="1" t="s">
        <v>480</v>
      </c>
      <c r="AF352" s="1"/>
      <c r="AG352" s="1" t="s">
        <v>480</v>
      </c>
      <c r="AH352" s="1"/>
      <c r="AI352" s="1"/>
      <c r="AJ352" s="1" t="s">
        <v>480</v>
      </c>
      <c r="AK352" s="1" t="s">
        <v>480</v>
      </c>
      <c r="AL352" s="1" t="s">
        <v>480</v>
      </c>
      <c r="AM352" s="1" t="s">
        <v>480</v>
      </c>
      <c r="AN352" s="1" t="s">
        <v>480</v>
      </c>
      <c r="AO352" s="1" t="s">
        <v>480</v>
      </c>
      <c r="AP352" s="1" t="s">
        <v>4768</v>
      </c>
      <c r="AQ352" s="1" t="e">
        <f>AE352=#REF!</f>
        <v>#REF!</v>
      </c>
      <c r="AR352" t="s">
        <v>4769</v>
      </c>
      <c r="AS352" s="1" t="str">
        <f>IFERROR(INDEX([1]Apollo!$C$2:$R$2344,MATCH($C352,[1]Apollo!$B$2:$B$2344,0),MATCH(AS$1,[1]Apollo!$C$1:$R$1,0)),"")</f>
        <v/>
      </c>
      <c r="AT352" s="1"/>
      <c r="AU352" s="1"/>
      <c r="AV352" t="s">
        <v>174</v>
      </c>
      <c r="AW352" s="1">
        <v>2100</v>
      </c>
      <c r="AX352" s="1"/>
      <c r="AZ352" t="s">
        <v>138</v>
      </c>
      <c r="BA352" s="23">
        <f>INDEX('[1]Glassdoor Scores'!C:C,MATCH($A352,'[1]Glassdoor Scores'!$A:$A,0))</f>
        <v>3.8</v>
      </c>
      <c r="BB352" t="str">
        <f>INDEX('[1]Glassdoor Scores'!B:B,MATCH($A352,'[1]Glassdoor Scores'!$A:$A,0))</f>
        <v>PatientPoint</v>
      </c>
      <c r="BC352">
        <f>INDEX('[1]Glassdoor Scores'!D:D,MATCH($A352,'[1]Glassdoor Scores'!$A:$A,0))</f>
        <v>400</v>
      </c>
      <c r="BD352">
        <f>INDEX('[1]Glassdoor Scores'!E:E,MATCH($A352,'[1]Glassdoor Scores'!$A:$A,0))</f>
        <v>3.6</v>
      </c>
      <c r="BE352">
        <f>INDEX('[1]Glassdoor Scores'!F:F,MATCH($A352,'[1]Glassdoor Scores'!$A:$A,0))</f>
        <v>3.5</v>
      </c>
      <c r="BF352" s="17">
        <f>INDEX('[1]Glassdoor Scores'!G:G,MATCH($A352,'[1]Glassdoor Scores'!$A:$A,0))</f>
        <v>3.9</v>
      </c>
      <c r="BG352" s="17">
        <f>INDEX('[1]Glassdoor Scores'!H:H,MATCH($A352,'[1]Glassdoor Scores'!$A:$A,0))</f>
        <v>0.8</v>
      </c>
      <c r="BH352" t="e">
        <f>BA352&lt;#REF!</f>
        <v>#REF!</v>
      </c>
      <c r="BI352" t="e">
        <f>BB352&gt;#REF!</f>
        <v>#REF!</v>
      </c>
      <c r="BJ352" t="e">
        <f>BC352&gt;#REF!</f>
        <v>#REF!</v>
      </c>
      <c r="BK352" t="e">
        <f>BD352&gt;#REF!</f>
        <v>#REF!</v>
      </c>
      <c r="BL352" t="e">
        <f>BE352&gt;#REF!</f>
        <v>#REF!</v>
      </c>
      <c r="BM352" t="e">
        <f>BF352&gt;#REF!</f>
        <v>#REF!</v>
      </c>
      <c r="BN352" t="s">
        <v>115</v>
      </c>
      <c r="BO352" s="1" t="s">
        <v>4770</v>
      </c>
      <c r="BP352">
        <v>3</v>
      </c>
      <c r="BQ352">
        <v>3</v>
      </c>
      <c r="BR352" s="1" t="s">
        <v>4771</v>
      </c>
      <c r="BS352" t="s">
        <v>4772</v>
      </c>
      <c r="BT352" s="1" t="s">
        <v>4773</v>
      </c>
      <c r="BU352" s="1">
        <v>140</v>
      </c>
      <c r="BV352" s="31">
        <v>0.4</v>
      </c>
      <c r="BW352" s="31">
        <v>0.5</v>
      </c>
      <c r="BX352" s="31">
        <v>0.05</v>
      </c>
      <c r="BY352" s="31">
        <v>0.05</v>
      </c>
      <c r="BZ352" s="1" t="s">
        <v>3030</v>
      </c>
      <c r="CA352" s="1" t="s">
        <v>4774</v>
      </c>
      <c r="CB352" s="1"/>
      <c r="CC352" s="1"/>
      <c r="CD352" s="1"/>
      <c r="CE352" s="1"/>
      <c r="CF352" s="1"/>
      <c r="CG352" s="1"/>
      <c r="CH352" s="1"/>
      <c r="CI352" s="1"/>
      <c r="CJ352" s="1"/>
      <c r="CK352" s="1"/>
      <c r="CL352" s="1"/>
      <c r="CM352" s="1"/>
      <c r="CN352" s="1"/>
      <c r="CO352" s="1"/>
      <c r="CP352" s="1"/>
      <c r="CQ352" s="17" t="e">
        <f>SUMIFS([1]Rubric!Y:Y,[1]Rubric!V:V,BN352,[1]Rubric!W:W,P352)</f>
        <v>#VALUE!</v>
      </c>
      <c r="CR352" s="17" t="e">
        <f>INDEX([1]Rubric!D:D,MATCH(BP352,[1]Rubric!#REF!,0))</f>
        <v>#REF!</v>
      </c>
      <c r="CS352" s="17" t="e">
        <f>INDEX([1]Rubric!E:E,MATCH(Q352,[1]Rubric!#REF!,0))</f>
        <v>#REF!</v>
      </c>
      <c r="CT352" s="18" t="e">
        <f>SUM(CQ352:CS352)*[1]Rubric!$A$3</f>
        <v>#VALUE!</v>
      </c>
    </row>
    <row r="353" spans="1:98" ht="409.5" x14ac:dyDescent="0.25">
      <c r="A353">
        <v>352</v>
      </c>
      <c r="B353" t="s">
        <v>4775</v>
      </c>
      <c r="C353" t="str">
        <f t="shared" si="24"/>
        <v>352 - Movement Mortgage</v>
      </c>
      <c r="D353">
        <v>0</v>
      </c>
      <c r="E353" t="s">
        <v>4776</v>
      </c>
      <c r="F353" s="1" t="s">
        <v>4777</v>
      </c>
      <c r="G353" s="1" t="str">
        <f>IFERROR(INDEX([1]Apollo!$C$2:$R$2344,MATCH($C353,[1]Apollo!$B$2:$B$2344,0),MATCH(G$1,[1]Apollo!$C$1:$R$1,0)),"")</f>
        <v/>
      </c>
      <c r="H353" s="1"/>
      <c r="I353" s="1" t="str">
        <f>IFERROR(INDEX([1]Apollo!$C$2:$R$2344,MATCH($C353,[1]Apollo!$B$2:$B$2344,0),MATCH(I$1,[1]Apollo!$C$1:$R$1,0)),"")</f>
        <v/>
      </c>
      <c r="J353" t="s">
        <v>4778</v>
      </c>
      <c r="K353" s="1" t="str">
        <f>IFERROR(INDEX([1]Apollo!$C$2:$R$2344,MATCH($C353,[1]Apollo!$B$2:$B$2344,0),MATCH(K$1,[1]Apollo!$C$1:$R$1,0)),"")</f>
        <v/>
      </c>
      <c r="L353" s="1" t="str">
        <f>IFERROR(INDEX([1]Apollo!$C$2:$R$2344,MATCH($C353,[1]Apollo!$B$2:$B$2344,0),MATCH(L$1,[1]Apollo!$C$1:$R$1,0)),"")</f>
        <v/>
      </c>
      <c r="M353" s="1" t="s">
        <v>4779</v>
      </c>
      <c r="N353" s="1" t="s">
        <v>4779</v>
      </c>
      <c r="O353" s="1" t="str">
        <f>IFERROR(INDEX([1]Apollo!$C$2:$R$2344,MATCH($C353,[1]Apollo!$B$2:$B$2344,0),MATCH(O$1,[1]Apollo!$C$1:$R$1,0)),"")</f>
        <v/>
      </c>
      <c r="P353" s="1">
        <v>2</v>
      </c>
      <c r="Q353" s="1">
        <v>1</v>
      </c>
      <c r="R353" s="12">
        <v>485823</v>
      </c>
      <c r="S353" s="12">
        <v>460968</v>
      </c>
      <c r="T353" s="13">
        <v>39448</v>
      </c>
      <c r="U353" t="s">
        <v>188</v>
      </c>
      <c r="V353" s="1" t="str">
        <f>IFERROR(INDEX([1]Apollo!$C$2:$R$2344,MATCH($C353,[1]Apollo!$B$2:$B$2344,0),MATCH(V$1,[1]Apollo!$C$1:$R$1,0)),"")</f>
        <v/>
      </c>
      <c r="W353" t="s">
        <v>127</v>
      </c>
      <c r="X353" s="1" t="str">
        <f>IFERROR(INDEX([1]Apollo!$C$2:$R$2344,MATCH($C353,[1]Apollo!$B$2:$B$2344,0),MATCH(X$1,[1]Apollo!$C$1:$R$1,0)),"")</f>
        <v/>
      </c>
      <c r="Y353" s="1" t="str">
        <f>IFERROR(INDEX([1]Apollo!$C$2:$R$2344,MATCH($C353,[1]Apollo!$B$2:$B$2344,0),MATCH(Y$1,[1]Apollo!$C$1:$R$1,0)),"")</f>
        <v/>
      </c>
      <c r="Z353" s="1" t="str">
        <f>IFERROR(INDEX([1]Apollo!$C$2:$R$2344,MATCH($C353,[1]Apollo!$B$2:$B$2344,0),MATCH(Z$1,[1]Apollo!$C$1:$R$1,0)),"")</f>
        <v/>
      </c>
      <c r="AA353" s="1" t="str">
        <f>IFERROR(INDEX([1]Apollo!$C$2:$R$2344,MATCH($C353,[1]Apollo!$B$2:$B$2344,0),MATCH(AA$1,[1]Apollo!$C$1:$R$1,0)),"")</f>
        <v/>
      </c>
      <c r="AB353" s="1" t="str">
        <f>IFERROR(INDEX([1]Apollo!$C$2:$R$2344,MATCH($C353,[1]Apollo!$B$2:$B$2344,0),MATCH(AB$1,[1]Apollo!$C$1:$R$1,0)),"")</f>
        <v/>
      </c>
      <c r="AC353" t="s">
        <v>4780</v>
      </c>
      <c r="AD353" s="1" t="str">
        <f>IFERROR(INDEX([1]Apollo!$C$2:$R$2344,MATCH($C353,[1]Apollo!$B$2:$B$2344,0),MATCH(AD$1,[1]Apollo!$C$1:$R$1,0)),"")</f>
        <v/>
      </c>
      <c r="AE353" s="14" t="s">
        <v>4781</v>
      </c>
      <c r="AF353" s="1" t="s">
        <v>168</v>
      </c>
      <c r="AG353" s="1" t="s">
        <v>169</v>
      </c>
      <c r="AH353" s="1"/>
      <c r="AI353" s="1"/>
      <c r="AJ353" s="14" t="s">
        <v>4782</v>
      </c>
      <c r="AK353" s="1" t="s">
        <v>149</v>
      </c>
      <c r="AL353" s="1" t="s">
        <v>203</v>
      </c>
      <c r="AM353" s="1" t="s">
        <v>151</v>
      </c>
      <c r="AN353" s="1" t="s">
        <v>106</v>
      </c>
      <c r="AO353" s="1" t="s">
        <v>279</v>
      </c>
      <c r="AP353" s="1" t="s">
        <v>219</v>
      </c>
      <c r="AQ353" s="1" t="e">
        <f>AE353=#REF!</f>
        <v>#REF!</v>
      </c>
      <c r="AR353" t="s">
        <v>4783</v>
      </c>
      <c r="AS353" s="1" t="str">
        <f>IFERROR(INDEX([1]Apollo!$C$2:$R$2344,MATCH($C353,[1]Apollo!$B$2:$B$2344,0),MATCH(AS$1,[1]Apollo!$C$1:$R$1,0)),"")</f>
        <v/>
      </c>
      <c r="AT353" s="1"/>
      <c r="AU353" s="1"/>
      <c r="AV353" t="s">
        <v>174</v>
      </c>
      <c r="AW353" s="1" t="str">
        <f>IFERROR(INDEX([1]Apollo!$C$2:$R$2344,MATCH($C353,[1]Apollo!$B$2:$B$2344,0),MATCH(AW$1,[1]Apollo!$C$1:$R$1,0)),"")</f>
        <v/>
      </c>
      <c r="AX353" s="1"/>
      <c r="AY353" t="s">
        <v>114</v>
      </c>
      <c r="AZ353" t="s">
        <v>114</v>
      </c>
      <c r="BA353" s="4">
        <f>INDEX('[1]Glassdoor Scores'!C:C,MATCH($A353,'[1]Glassdoor Scores'!$A:$A,0))</f>
        <v>3.9</v>
      </c>
      <c r="BB353" t="str">
        <f>INDEX('[1]Glassdoor Scores'!B:B,MATCH($A353,'[1]Glassdoor Scores'!$A:$A,0))</f>
        <v>MSCI</v>
      </c>
      <c r="BC353">
        <f>INDEX('[1]Glassdoor Scores'!D:D,MATCH($A353,'[1]Glassdoor Scores'!$A:$A,0))</f>
        <v>1800</v>
      </c>
      <c r="BD353">
        <f>INDEX('[1]Glassdoor Scores'!E:E,MATCH($A353,'[1]Glassdoor Scores'!$A:$A,0))</f>
        <v>3.8</v>
      </c>
      <c r="BE353">
        <f>INDEX('[1]Glassdoor Scores'!F:F,MATCH($A353,'[1]Glassdoor Scores'!$A:$A,0))</f>
        <v>3.6</v>
      </c>
      <c r="BF353" s="5">
        <f>INDEX('[1]Glassdoor Scores'!G:G,MATCH($A353,'[1]Glassdoor Scores'!$A:$A,0))</f>
        <v>3.9</v>
      </c>
      <c r="BG353" s="5">
        <f>INDEX('[1]Glassdoor Scores'!H:H,MATCH($A353,'[1]Glassdoor Scores'!$A:$A,0))</f>
        <v>0.85</v>
      </c>
      <c r="BH353" t="e">
        <f>BA353&lt;#REF!</f>
        <v>#REF!</v>
      </c>
      <c r="BI353" t="e">
        <f>BB353&gt;#REF!</f>
        <v>#REF!</v>
      </c>
      <c r="BJ353" t="e">
        <f>BC353&gt;#REF!</f>
        <v>#REF!</v>
      </c>
      <c r="BK353" t="e">
        <f>BD353&gt;#REF!</f>
        <v>#REF!</v>
      </c>
      <c r="BL353" t="e">
        <f>BE353&gt;#REF!</f>
        <v>#REF!</v>
      </c>
      <c r="BM353" t="e">
        <f>BF353&gt;#REF!</f>
        <v>#REF!</v>
      </c>
      <c r="BN353" t="s">
        <v>115</v>
      </c>
      <c r="BO353" s="1" t="s">
        <v>4784</v>
      </c>
      <c r="BP353">
        <v>3</v>
      </c>
      <c r="BQ353">
        <v>3</v>
      </c>
      <c r="BR353" s="1" t="s">
        <v>4785</v>
      </c>
      <c r="BS353" t="s">
        <v>4786</v>
      </c>
      <c r="BT353" s="1" t="s">
        <v>4787</v>
      </c>
      <c r="BU353" s="1">
        <v>160</v>
      </c>
      <c r="BV353" s="6">
        <v>0.45</v>
      </c>
      <c r="BW353" s="6">
        <v>0.4</v>
      </c>
      <c r="BX353" s="6">
        <v>0.1</v>
      </c>
      <c r="BY353" s="6">
        <v>0.05</v>
      </c>
      <c r="BZ353" s="1" t="s">
        <v>3030</v>
      </c>
      <c r="CA353" s="1" t="s">
        <v>4788</v>
      </c>
      <c r="CB353" s="1"/>
      <c r="CC353" s="1"/>
      <c r="CD353" s="1"/>
      <c r="CE353" s="1"/>
      <c r="CF353" s="1"/>
      <c r="CG353" s="1"/>
      <c r="CH353" s="1"/>
      <c r="CI353" s="1"/>
      <c r="CJ353" s="1"/>
      <c r="CK353" s="1"/>
      <c r="CL353" s="1"/>
      <c r="CM353" s="1"/>
      <c r="CN353" s="1"/>
      <c r="CO353" s="1"/>
      <c r="CP353" s="1"/>
      <c r="CQ353" s="17" t="e">
        <f>SUMIFS([1]Rubric!Y:Y,[1]Rubric!V:V,BN353,[1]Rubric!W:W,P353)</f>
        <v>#VALUE!</v>
      </c>
      <c r="CR353" s="5" t="e">
        <f>INDEX([1]Rubric!D:D,MATCH(BP353,[1]Rubric!#REF!,0))</f>
        <v>#REF!</v>
      </c>
      <c r="CS353" s="5" t="e">
        <f>INDEX([1]Rubric!E:E,MATCH(Q353,[1]Rubric!#REF!,0))</f>
        <v>#REF!</v>
      </c>
      <c r="CT353" s="18" t="e">
        <f>SUM(CQ353:CS353)*[1]Rubric!$A$3</f>
        <v>#VALUE!</v>
      </c>
    </row>
    <row r="354" spans="1:98" ht="409.5" x14ac:dyDescent="0.25">
      <c r="A354">
        <v>353</v>
      </c>
      <c r="B354" t="s">
        <v>4789</v>
      </c>
      <c r="C354" t="str">
        <f t="shared" si="24"/>
        <v>353 - TaskUs</v>
      </c>
      <c r="D354">
        <v>0</v>
      </c>
      <c r="E354" t="s">
        <v>4790</v>
      </c>
      <c r="F354" s="1" t="s">
        <v>4791</v>
      </c>
      <c r="G354" s="1" t="str">
        <f>IFERROR(INDEX([1]Apollo!$C$2:$R$2344,MATCH($C354,[1]Apollo!$B$2:$B$2344,0),MATCH(G$1,[1]Apollo!$C$1:$R$1,0)),"")</f>
        <v/>
      </c>
      <c r="H354" s="1"/>
      <c r="I354" s="1" t="str">
        <f>IFERROR(INDEX([1]Apollo!$C$2:$R$2344,MATCH($C354,[1]Apollo!$B$2:$B$2344,0),MATCH(I$1,[1]Apollo!$C$1:$R$1,0)),"")</f>
        <v/>
      </c>
      <c r="J354" t="s">
        <v>429</v>
      </c>
      <c r="K354" s="1" t="str">
        <f>IFERROR(INDEX([1]Apollo!$C$2:$R$2344,MATCH($C354,[1]Apollo!$B$2:$B$2344,0),MATCH(K$1,[1]Apollo!$C$1:$R$1,0)),"")</f>
        <v/>
      </c>
      <c r="L354" s="1" t="str">
        <f>IFERROR(INDEX([1]Apollo!$C$2:$R$2344,MATCH($C354,[1]Apollo!$B$2:$B$2344,0),MATCH(L$1,[1]Apollo!$C$1:$R$1,0)),"")</f>
        <v/>
      </c>
      <c r="M354" s="1" t="s">
        <v>4792</v>
      </c>
      <c r="N354" s="1" t="s">
        <v>4793</v>
      </c>
      <c r="O354" s="1" t="str">
        <f>IFERROR(INDEX([1]Apollo!$C$2:$R$2344,MATCH($C354,[1]Apollo!$B$2:$B$2344,0),MATCH(O$1,[1]Apollo!$C$1:$R$1,0)),"")</f>
        <v/>
      </c>
      <c r="P354" s="1">
        <v>2</v>
      </c>
      <c r="Q354" s="1">
        <v>1</v>
      </c>
      <c r="R354" s="12">
        <v>47482</v>
      </c>
      <c r="S354" s="12">
        <v>43281</v>
      </c>
      <c r="T354" s="13">
        <v>39448</v>
      </c>
      <c r="U354" t="s">
        <v>188</v>
      </c>
      <c r="V354" s="1" t="str">
        <f>IFERROR(INDEX([1]Apollo!$C$2:$R$2344,MATCH($C354,[1]Apollo!$B$2:$B$2344,0),MATCH(V$1,[1]Apollo!$C$1:$R$1,0)),"")</f>
        <v/>
      </c>
      <c r="W354" t="s">
        <v>231</v>
      </c>
      <c r="X354" s="1" t="str">
        <f>IFERROR(INDEX([1]Apollo!$C$2:$R$2344,MATCH($C354,[1]Apollo!$B$2:$B$2344,0),MATCH(X$1,[1]Apollo!$C$1:$R$1,0)),"")</f>
        <v/>
      </c>
      <c r="Y354" s="1" t="str">
        <f>IFERROR(INDEX([1]Apollo!$C$2:$R$2344,MATCH($C354,[1]Apollo!$B$2:$B$2344,0),MATCH(Y$1,[1]Apollo!$C$1:$R$1,0)),"")</f>
        <v/>
      </c>
      <c r="Z354" s="1" t="str">
        <f>IFERROR(INDEX([1]Apollo!$C$2:$R$2344,MATCH($C354,[1]Apollo!$B$2:$B$2344,0),MATCH(Z$1,[1]Apollo!$C$1:$R$1,0)),"")</f>
        <v/>
      </c>
      <c r="AA354" s="1" t="str">
        <f>IFERROR(INDEX([1]Apollo!$C$2:$R$2344,MATCH($C354,[1]Apollo!$B$2:$B$2344,0),MATCH(AA$1,[1]Apollo!$C$1:$R$1,0)),"")</f>
        <v/>
      </c>
      <c r="AB354" s="1" t="str">
        <f>IFERROR(INDEX([1]Apollo!$C$2:$R$2344,MATCH($C354,[1]Apollo!$B$2:$B$2344,0),MATCH(AB$1,[1]Apollo!$C$1:$R$1,0)),"")</f>
        <v/>
      </c>
      <c r="AC354" t="s">
        <v>4794</v>
      </c>
      <c r="AD354" s="1" t="str">
        <f>IFERROR(INDEX([1]Apollo!$C$2:$R$2344,MATCH($C354,[1]Apollo!$B$2:$B$2344,0),MATCH(AD$1,[1]Apollo!$C$1:$R$1,0)),"")</f>
        <v/>
      </c>
      <c r="AE354" s="14" t="s">
        <v>4795</v>
      </c>
      <c r="AF354" s="1"/>
      <c r="AG354" s="1" t="s">
        <v>169</v>
      </c>
      <c r="AH354" s="1"/>
      <c r="AI354" s="1"/>
      <c r="AJ354" s="14" t="s">
        <v>4796</v>
      </c>
      <c r="AK354" s="1" t="s">
        <v>105</v>
      </c>
      <c r="AL354" s="1" t="s">
        <v>403</v>
      </c>
      <c r="AM354" s="1" t="s">
        <v>1258</v>
      </c>
      <c r="AN354" s="1" t="s">
        <v>360</v>
      </c>
      <c r="AO354" s="1" t="s">
        <v>404</v>
      </c>
      <c r="AP354" s="1" t="s">
        <v>645</v>
      </c>
      <c r="AQ354" s="1" t="e">
        <f>AE354=#REF!</f>
        <v>#REF!</v>
      </c>
      <c r="AR354" t="s">
        <v>4797</v>
      </c>
      <c r="AS354" s="1" t="str">
        <f>IFERROR(INDEX([1]Apollo!$C$2:$R$2344,MATCH($C354,[1]Apollo!$B$2:$B$2344,0),MATCH(AS$1,[1]Apollo!$C$1:$R$1,0)),"")</f>
        <v/>
      </c>
      <c r="AT354" s="1"/>
      <c r="AU354" s="1"/>
      <c r="AV354" t="s">
        <v>137</v>
      </c>
      <c r="AW354" s="1" t="str">
        <f>IFERROR(INDEX([1]Apollo!$C$2:$R$2344,MATCH($C354,[1]Apollo!$B$2:$B$2344,0),MATCH(AW$1,[1]Apollo!$C$1:$R$1,0)),"")</f>
        <v/>
      </c>
      <c r="AX354" s="1"/>
      <c r="AY354" t="s">
        <v>114</v>
      </c>
      <c r="AZ354" t="s">
        <v>138</v>
      </c>
      <c r="BA354" s="4">
        <f>INDEX('[1]Glassdoor Scores'!C:C,MATCH($A354,'[1]Glassdoor Scores'!$A:$A,0))</f>
        <v>3.4</v>
      </c>
      <c r="BB354" t="str">
        <f>INDEX('[1]Glassdoor Scores'!B:B,MATCH($A354,'[1]Glassdoor Scores'!$A:$A,0))</f>
        <v>Five Guys</v>
      </c>
      <c r="BC354">
        <f>INDEX('[1]Glassdoor Scores'!D:D,MATCH($A354,'[1]Glassdoor Scores'!$A:$A,0))</f>
        <v>12000</v>
      </c>
      <c r="BD354">
        <f>INDEX('[1]Glassdoor Scores'!E:E,MATCH($A354,'[1]Glassdoor Scores'!$A:$A,0))</f>
        <v>3.1</v>
      </c>
      <c r="BE354">
        <f>INDEX('[1]Glassdoor Scores'!F:F,MATCH($A354,'[1]Glassdoor Scores'!$A:$A,0))</f>
        <v>3</v>
      </c>
      <c r="BF354" s="5">
        <f>INDEX('[1]Glassdoor Scores'!G:G,MATCH($A354,'[1]Glassdoor Scores'!$A:$A,0))</f>
        <v>3.3</v>
      </c>
      <c r="BG354" s="5">
        <f>INDEX('[1]Glassdoor Scores'!H:H,MATCH($A354,'[1]Glassdoor Scores'!$A:$A,0))</f>
        <v>0.65</v>
      </c>
      <c r="BH354" t="e">
        <f>BA354&lt;#REF!</f>
        <v>#REF!</v>
      </c>
      <c r="BI354" t="e">
        <f>BB354&gt;#REF!</f>
        <v>#REF!</v>
      </c>
      <c r="BJ354" t="e">
        <f>BC354&gt;#REF!</f>
        <v>#REF!</v>
      </c>
      <c r="BK354" t="e">
        <f>BD354&gt;#REF!</f>
        <v>#REF!</v>
      </c>
      <c r="BL354" t="e">
        <f>BE354&gt;#REF!</f>
        <v>#REF!</v>
      </c>
      <c r="BM354" t="e">
        <f>BF354&gt;#REF!</f>
        <v>#REF!</v>
      </c>
      <c r="BN354" t="s">
        <v>115</v>
      </c>
      <c r="BO354" s="1" t="s">
        <v>4798</v>
      </c>
      <c r="BP354">
        <v>2</v>
      </c>
      <c r="BQ354">
        <v>3</v>
      </c>
      <c r="BR354" s="1" t="s">
        <v>4799</v>
      </c>
      <c r="BS354" t="s">
        <v>4800</v>
      </c>
      <c r="BT354" s="1" t="s">
        <v>4801</v>
      </c>
      <c r="BU354" s="1">
        <v>310</v>
      </c>
      <c r="BV354" s="6">
        <v>0.65</v>
      </c>
      <c r="BW354" s="6">
        <v>0.2</v>
      </c>
      <c r="BX354" s="6">
        <v>0.1</v>
      </c>
      <c r="BY354" s="6">
        <v>0.05</v>
      </c>
      <c r="BZ354" s="1" t="s">
        <v>4802</v>
      </c>
      <c r="CA354" s="1" t="s">
        <v>4803</v>
      </c>
      <c r="CB354" s="1"/>
      <c r="CC354" s="1"/>
      <c r="CD354" s="1"/>
      <c r="CE354" s="1"/>
      <c r="CF354" s="1"/>
      <c r="CG354" s="1"/>
      <c r="CH354" s="1"/>
      <c r="CI354" s="1"/>
      <c r="CJ354" s="1"/>
      <c r="CK354" s="1"/>
      <c r="CL354" s="1"/>
      <c r="CM354" s="1"/>
      <c r="CN354" s="1"/>
      <c r="CO354" s="1"/>
      <c r="CP354" s="1"/>
      <c r="CQ354" s="17" t="e">
        <f>SUMIFS([1]Rubric!Y:Y,[1]Rubric!V:V,BN354,[1]Rubric!W:W,P354)</f>
        <v>#VALUE!</v>
      </c>
      <c r="CR354" s="5" t="e">
        <f>INDEX([1]Rubric!D:D,MATCH(BP354,[1]Rubric!#REF!,0))</f>
        <v>#REF!</v>
      </c>
      <c r="CS354" s="5" t="e">
        <f>INDEX([1]Rubric!E:E,MATCH(Q354,[1]Rubric!#REF!,0))</f>
        <v>#REF!</v>
      </c>
      <c r="CT354" s="18" t="e">
        <f>SUM(CQ354:CS354)*[1]Rubric!$A$3</f>
        <v>#VALUE!</v>
      </c>
    </row>
    <row r="355" spans="1:98" ht="409.5" x14ac:dyDescent="0.25">
      <c r="A355">
        <v>354</v>
      </c>
      <c r="B355" t="s">
        <v>4804</v>
      </c>
      <c r="C355" t="str">
        <f t="shared" si="24"/>
        <v>354 - World Wide Technology</v>
      </c>
      <c r="D355">
        <v>0</v>
      </c>
      <c r="E355" t="s">
        <v>4805</v>
      </c>
      <c r="F355" s="1" t="s">
        <v>4806</v>
      </c>
      <c r="G355" s="1" t="str">
        <f>IFERROR(INDEX([1]Apollo!$C$2:$R$2344,MATCH($C355,[1]Apollo!$B$2:$B$2344,0),MATCH(G$1,[1]Apollo!$C$1:$R$1,0)),"")</f>
        <v/>
      </c>
      <c r="H355" s="1"/>
      <c r="I355" s="1" t="str">
        <f>IFERROR(INDEX([1]Apollo!$C$2:$R$2344,MATCH($C355,[1]Apollo!$B$2:$B$2344,0),MATCH(I$1,[1]Apollo!$C$1:$R$1,0)),"")</f>
        <v/>
      </c>
      <c r="J355" t="s">
        <v>4807</v>
      </c>
      <c r="K355" s="1" t="str">
        <f>IFERROR(INDEX([1]Apollo!$C$2:$R$2344,MATCH($C355,[1]Apollo!$B$2:$B$2344,0),MATCH(K$1,[1]Apollo!$C$1:$R$1,0)),"")</f>
        <v/>
      </c>
      <c r="L355" s="1" t="str">
        <f>IFERROR(INDEX([1]Apollo!$C$2:$R$2344,MATCH($C355,[1]Apollo!$B$2:$B$2344,0),MATCH(L$1,[1]Apollo!$C$1:$R$1,0)),"")</f>
        <v/>
      </c>
      <c r="M355" s="1" t="s">
        <v>4808</v>
      </c>
      <c r="N355" s="1" t="s">
        <v>4809</v>
      </c>
      <c r="O355" s="1" t="str">
        <f>IFERROR(INDEX([1]Apollo!$C$2:$R$2344,MATCH($C355,[1]Apollo!$B$2:$B$2344,0),MATCH(O$1,[1]Apollo!$C$1:$R$1,0)),"")</f>
        <v/>
      </c>
      <c r="P355" s="1">
        <v>2</v>
      </c>
      <c r="Q355" s="1">
        <v>1</v>
      </c>
      <c r="R355" s="12">
        <v>222094</v>
      </c>
      <c r="S355" s="12">
        <v>210309</v>
      </c>
      <c r="T355" s="13">
        <v>32874</v>
      </c>
      <c r="U355" t="s">
        <v>188</v>
      </c>
      <c r="V355" s="1" t="str">
        <f>IFERROR(INDEX([1]Apollo!$C$2:$R$2344,MATCH($C355,[1]Apollo!$B$2:$B$2344,0),MATCH(V$1,[1]Apollo!$C$1:$R$1,0)),"")</f>
        <v/>
      </c>
      <c r="W355" t="s">
        <v>100</v>
      </c>
      <c r="X355" s="1" t="str">
        <f>IFERROR(INDEX([1]Apollo!$C$2:$R$2344,MATCH($C355,[1]Apollo!$B$2:$B$2344,0),MATCH(X$1,[1]Apollo!$C$1:$R$1,0)),"")</f>
        <v/>
      </c>
      <c r="Y355" s="1" t="str">
        <f>IFERROR(INDEX([1]Apollo!$C$2:$R$2344,MATCH($C355,[1]Apollo!$B$2:$B$2344,0),MATCH(Y$1,[1]Apollo!$C$1:$R$1,0)),"")</f>
        <v/>
      </c>
      <c r="Z355" s="1" t="str">
        <f>IFERROR(INDEX([1]Apollo!$C$2:$R$2344,MATCH($C355,[1]Apollo!$B$2:$B$2344,0),MATCH(Z$1,[1]Apollo!$C$1:$R$1,0)),"")</f>
        <v/>
      </c>
      <c r="AA355" s="1" t="str">
        <f>IFERROR(INDEX([1]Apollo!$C$2:$R$2344,MATCH($C355,[1]Apollo!$B$2:$B$2344,0),MATCH(AA$1,[1]Apollo!$C$1:$R$1,0)),"")</f>
        <v/>
      </c>
      <c r="AB355" s="1" t="str">
        <f>IFERROR(INDEX([1]Apollo!$C$2:$R$2344,MATCH($C355,[1]Apollo!$B$2:$B$2344,0),MATCH(AB$1,[1]Apollo!$C$1:$R$1,0)),"")</f>
        <v/>
      </c>
      <c r="AC355" t="s">
        <v>4810</v>
      </c>
      <c r="AD355" s="1" t="str">
        <f>IFERROR(INDEX([1]Apollo!$C$2:$R$2344,MATCH($C355,[1]Apollo!$B$2:$B$2344,0),MATCH(AD$1,[1]Apollo!$C$1:$R$1,0)),"")</f>
        <v/>
      </c>
      <c r="AE355" s="14" t="s">
        <v>4811</v>
      </c>
      <c r="AF355" s="1"/>
      <c r="AG355" s="1" t="s">
        <v>103</v>
      </c>
      <c r="AH355" s="1"/>
      <c r="AI355" s="1"/>
      <c r="AJ355" s="14" t="s">
        <v>4812</v>
      </c>
      <c r="AK355" s="1" t="s">
        <v>1308</v>
      </c>
      <c r="AL355" s="1" t="s">
        <v>403</v>
      </c>
      <c r="AM355" s="1" t="s">
        <v>1258</v>
      </c>
      <c r="AN355" s="1" t="s">
        <v>360</v>
      </c>
      <c r="AO355" s="1" t="s">
        <v>1309</v>
      </c>
      <c r="AP355" s="1" t="s">
        <v>3395</v>
      </c>
      <c r="AQ355" s="1" t="e">
        <f>AE355=#REF!</f>
        <v>#REF!</v>
      </c>
      <c r="AR355" t="s">
        <v>4813</v>
      </c>
      <c r="AS355" s="1" t="str">
        <f>IFERROR(INDEX([1]Apollo!$C$2:$R$2344,MATCH($C355,[1]Apollo!$B$2:$B$2344,0),MATCH(AS$1,[1]Apollo!$C$1:$R$1,0)),"")</f>
        <v/>
      </c>
      <c r="AT355" s="1"/>
      <c r="AU355" s="1"/>
      <c r="AV355" t="s">
        <v>137</v>
      </c>
      <c r="AW355" s="1" t="str">
        <f>IFERROR(INDEX([1]Apollo!$C$2:$R$2344,MATCH($C355,[1]Apollo!$B$2:$B$2344,0),MATCH(AW$1,[1]Apollo!$C$1:$R$1,0)),"")</f>
        <v/>
      </c>
      <c r="AX355" s="1"/>
      <c r="AY355" t="s">
        <v>113</v>
      </c>
      <c r="AZ355" t="s">
        <v>113</v>
      </c>
      <c r="BA355" s="4">
        <f>INDEX('[1]Glassdoor Scores'!C:C,MATCH($A355,'[1]Glassdoor Scores'!$A:$A,0))</f>
        <v>4.2</v>
      </c>
      <c r="BB355" t="str">
        <f>INDEX('[1]Glassdoor Scores'!B:B,MATCH($A355,'[1]Glassdoor Scores'!$A:$A,0))</f>
        <v>Encora</v>
      </c>
      <c r="BC355">
        <f>INDEX('[1]Glassdoor Scores'!D:D,MATCH($A355,'[1]Glassdoor Scores'!$A:$A,0))</f>
        <v>1500</v>
      </c>
      <c r="BD355">
        <f>INDEX('[1]Glassdoor Scores'!E:E,MATCH($A355,'[1]Glassdoor Scores'!$A:$A,0))</f>
        <v>4.0999999999999996</v>
      </c>
      <c r="BE355">
        <f>INDEX('[1]Glassdoor Scores'!F:F,MATCH($A355,'[1]Glassdoor Scores'!$A:$A,0))</f>
        <v>4</v>
      </c>
      <c r="BF355" s="5">
        <f>INDEX('[1]Glassdoor Scores'!G:G,MATCH($A355,'[1]Glassdoor Scores'!$A:$A,0))</f>
        <v>4.3</v>
      </c>
      <c r="BG355" s="5">
        <f>INDEX('[1]Glassdoor Scores'!H:H,MATCH($A355,'[1]Glassdoor Scores'!$A:$A,0))</f>
        <v>0.92</v>
      </c>
      <c r="BH355" t="e">
        <f>BA355&lt;#REF!</f>
        <v>#REF!</v>
      </c>
      <c r="BI355" t="e">
        <f>BB355&gt;#REF!</f>
        <v>#REF!</v>
      </c>
      <c r="BJ355" t="e">
        <f>BC355&gt;#REF!</f>
        <v>#REF!</v>
      </c>
      <c r="BK355" t="e">
        <f>BD355&gt;#REF!</f>
        <v>#REF!</v>
      </c>
      <c r="BL355" t="e">
        <f>BE355&gt;#REF!</f>
        <v>#REF!</v>
      </c>
      <c r="BM355" t="e">
        <f>BF355&gt;#REF!</f>
        <v>#REF!</v>
      </c>
      <c r="BN355" t="s">
        <v>115</v>
      </c>
      <c r="BO355" s="1" t="s">
        <v>4814</v>
      </c>
      <c r="BP355">
        <v>3</v>
      </c>
      <c r="BQ355">
        <v>3</v>
      </c>
      <c r="BR355" s="1" t="s">
        <v>4815</v>
      </c>
      <c r="BS355" t="s">
        <v>4816</v>
      </c>
      <c r="BT355" s="1" t="s">
        <v>4817</v>
      </c>
      <c r="BU355" s="1">
        <v>420</v>
      </c>
      <c r="BV355" s="6">
        <v>0.4</v>
      </c>
      <c r="BW355" s="6">
        <v>0.4</v>
      </c>
      <c r="BX355" s="6">
        <v>0.15</v>
      </c>
      <c r="BY355" s="6">
        <v>0.05</v>
      </c>
      <c r="BZ355" s="1" t="s">
        <v>3255</v>
      </c>
      <c r="CA355" s="1" t="s">
        <v>4818</v>
      </c>
      <c r="CB355" s="1"/>
      <c r="CC355" s="1"/>
      <c r="CD355" s="1"/>
      <c r="CE355" s="1"/>
      <c r="CF355" s="1"/>
      <c r="CG355" s="1"/>
      <c r="CH355" s="1"/>
      <c r="CI355" s="1"/>
      <c r="CJ355" s="1"/>
      <c r="CK355" s="1"/>
      <c r="CL355" s="1"/>
      <c r="CM355" s="1"/>
      <c r="CN355" s="1"/>
      <c r="CO355" s="1"/>
      <c r="CP355" s="1"/>
      <c r="CQ355" s="17" t="e">
        <f>SUMIFS([1]Rubric!Y:Y,[1]Rubric!V:V,BN355,[1]Rubric!W:W,P355)</f>
        <v>#VALUE!</v>
      </c>
      <c r="CR355" s="5" t="e">
        <f>INDEX([1]Rubric!D:D,MATCH(BP355,[1]Rubric!#REF!,0))</f>
        <v>#REF!</v>
      </c>
      <c r="CS355" s="5" t="e">
        <f>INDEX([1]Rubric!E:E,MATCH(Q355,[1]Rubric!#REF!,0))</f>
        <v>#REF!</v>
      </c>
      <c r="CT355" s="18" t="e">
        <f>SUM(CQ355:CS355)*[1]Rubric!$A$3</f>
        <v>#VALUE!</v>
      </c>
    </row>
    <row r="356" spans="1:98" ht="409.5" x14ac:dyDescent="0.25">
      <c r="A356">
        <v>355</v>
      </c>
      <c r="B356" t="s">
        <v>4819</v>
      </c>
      <c r="C356" t="str">
        <f t="shared" si="24"/>
        <v>355 - MEDITECH</v>
      </c>
      <c r="D356">
        <v>0</v>
      </c>
      <c r="F356" s="1"/>
      <c r="G356" s="1" t="e">
        <f>INDEX([1]Apollo!$C$2:$R$2344,MATCH($C356,[1]Apollo!$A$2:$A$2344,0),MATCH(G$1,[1]Apollo!$C$1:$R$1,0))</f>
        <v>#N/A</v>
      </c>
      <c r="H356" s="1"/>
      <c r="I356" s="1" t="e">
        <f>INDEX([1]Apollo!$C$2:$R$2344,MATCH($C356,[1]Apollo!$A$2:$A$2344,0),MATCH(I$1,[1]Apollo!$C$1:$R$1,0))</f>
        <v>#N/A</v>
      </c>
      <c r="K356" s="1" t="e">
        <f>INDEX([1]Apollo!$C$2:$R$2344,MATCH($C356,[1]Apollo!$A$2:$A$2344,0),MATCH(K$1,[1]Apollo!$C$1:$R$1,0))</f>
        <v>#N/A</v>
      </c>
      <c r="L356" s="1" t="e">
        <f>INDEX([1]Apollo!$C$2:$R$2344,MATCH($C356,[1]Apollo!$A$2:$A$2344,0),MATCH(L$1,[1]Apollo!$C$1:$R$1,0))</f>
        <v>#N/A</v>
      </c>
      <c r="M356" s="1"/>
      <c r="N356" s="1"/>
      <c r="O356" s="1" t="e">
        <f>INDEX([1]Apollo!$C$2:$R$2344,MATCH($C356,[1]Apollo!$A$2:$A$2344,0),MATCH(O$1,[1]Apollo!$C$1:$R$1,0))</f>
        <v>#N/A</v>
      </c>
      <c r="P356" s="1">
        <v>3.5</v>
      </c>
      <c r="Q356" s="1">
        <v>3</v>
      </c>
      <c r="V356" s="1" t="e">
        <f>INDEX([1]Apollo!$C$2:$R$2344,MATCH($C356,[1]Apollo!$A$2:$A$2344,0),MATCH(V$1,[1]Apollo!$C$1:$R$1,0))</f>
        <v>#N/A</v>
      </c>
      <c r="X356" s="1" t="e">
        <f>INDEX([1]Apollo!$C$2:$R$2344,MATCH($C356,[1]Apollo!$A$2:$A$2344,0),MATCH(X$1,[1]Apollo!$C$1:$R$1,0))</f>
        <v>#N/A</v>
      </c>
      <c r="Y356" s="1" t="e">
        <f>INDEX([1]Apollo!$C$2:$R$2344,MATCH($C356,[1]Apollo!$A$2:$A$2344,0),MATCH(Y$1,[1]Apollo!$C$1:$R$1,0))</f>
        <v>#N/A</v>
      </c>
      <c r="Z356" s="1" t="e">
        <f>INDEX([1]Apollo!$C$2:$R$2344,MATCH($C356,[1]Apollo!$A$2:$A$2344,0),MATCH(Z$1,[1]Apollo!$C$1:$R$1,0))</f>
        <v>#N/A</v>
      </c>
      <c r="AA356" s="1" t="e">
        <f>INDEX([1]Apollo!$C$2:$R$2344,MATCH($C356,[1]Apollo!$A$2:$A$2344,0),MATCH(AA$1,[1]Apollo!$C$1:$R$1,0))</f>
        <v>#N/A</v>
      </c>
      <c r="AB356" s="1" t="e">
        <f>INDEX([1]Apollo!$C$2:$R$2344,MATCH($C356,[1]Apollo!$A$2:$A$2344,0),MATCH(AB$1,[1]Apollo!$C$1:$R$1,0))</f>
        <v>#N/A</v>
      </c>
      <c r="AD356" s="1" t="e">
        <f>INDEX([1]Apollo!$C$2:$R$2344,MATCH($C356,[1]Apollo!$A$2:$A$2344,0),MATCH(AD$1,[1]Apollo!$C$1:$R$1,0))</f>
        <v>#N/A</v>
      </c>
      <c r="AE356" s="14" t="s">
        <v>4820</v>
      </c>
      <c r="AF356" s="1"/>
      <c r="AG356" s="1" t="s">
        <v>169</v>
      </c>
      <c r="AH356" s="1"/>
      <c r="AI356" s="1"/>
      <c r="AJ356" s="14" t="s">
        <v>4820</v>
      </c>
      <c r="AK356" s="1" t="s">
        <v>311</v>
      </c>
      <c r="AL356" s="1" t="s">
        <v>106</v>
      </c>
      <c r="AM356" s="1" t="s">
        <v>840</v>
      </c>
      <c r="AN356" s="1" t="s">
        <v>106</v>
      </c>
      <c r="AO356" s="1" t="s">
        <v>437</v>
      </c>
      <c r="AP356" s="1" t="s">
        <v>4821</v>
      </c>
      <c r="AQ356" s="1" t="e">
        <f>AE356=#REF!</f>
        <v>#REF!</v>
      </c>
      <c r="AS356" s="1" t="e">
        <f>INDEX([1]Apollo!$C$2:$R$2344,MATCH($C356,[1]Apollo!$A$2:$A$2344,0),MATCH(AS$1,[1]Apollo!$C$1:$R$1,0))</f>
        <v>#N/A</v>
      </c>
      <c r="AT356" s="1"/>
      <c r="AU356" s="1"/>
      <c r="AW356" s="1" t="e">
        <f>INDEX([1]Apollo!$C$2:$R$2344,MATCH($C356,[1]Apollo!$A$2:$A$2344,0),MATCH(AW$1,[1]Apollo!$C$1:$R$1,0))</f>
        <v>#N/A</v>
      </c>
      <c r="AX356" s="1"/>
      <c r="BA356">
        <v>1830</v>
      </c>
      <c r="BB356">
        <v>3.8</v>
      </c>
      <c r="BC356">
        <v>4.0999999999999996</v>
      </c>
      <c r="BD356">
        <v>3.4</v>
      </c>
      <c r="BE356">
        <v>3.7</v>
      </c>
      <c r="BF356" s="5">
        <v>0.79</v>
      </c>
      <c r="BG356" s="5">
        <v>0.95</v>
      </c>
      <c r="BH356" t="e">
        <f>BA356&lt;#REF!</f>
        <v>#REF!</v>
      </c>
      <c r="BI356" t="e">
        <f>BB356&gt;#REF!</f>
        <v>#REF!</v>
      </c>
      <c r="BJ356" t="e">
        <f>BC356&gt;#REF!</f>
        <v>#REF!</v>
      </c>
      <c r="BK356" t="e">
        <f>BD356&gt;#REF!</f>
        <v>#REF!</v>
      </c>
      <c r="BL356" t="e">
        <f>BE356&gt;#REF!</f>
        <v>#REF!</v>
      </c>
      <c r="BM356" s="5" t="e">
        <f>BF356&gt;#REF!</f>
        <v>#REF!</v>
      </c>
      <c r="BN356" t="s">
        <v>440</v>
      </c>
      <c r="BO356" s="1" t="s">
        <v>4822</v>
      </c>
      <c r="BP356">
        <v>3</v>
      </c>
      <c r="BQ356">
        <v>3</v>
      </c>
      <c r="BR356" s="1" t="s">
        <v>4823</v>
      </c>
      <c r="BS356" t="s">
        <v>4824</v>
      </c>
      <c r="BT356" s="1" t="s">
        <v>4825</v>
      </c>
      <c r="BU356" s="1">
        <v>240</v>
      </c>
      <c r="BV356" s="6">
        <v>0.35</v>
      </c>
      <c r="BW356" s="6">
        <v>0.55000000000000004</v>
      </c>
      <c r="BX356" s="6">
        <v>0.1</v>
      </c>
      <c r="BY356" s="6">
        <v>0</v>
      </c>
      <c r="BZ356" s="1" t="s">
        <v>4826</v>
      </c>
      <c r="CA356" s="1" t="s">
        <v>4827</v>
      </c>
      <c r="CB356" s="1"/>
      <c r="CC356" s="1"/>
      <c r="CD356" s="1"/>
      <c r="CE356" s="1"/>
      <c r="CF356" s="1"/>
      <c r="CG356" s="1"/>
      <c r="CH356" s="1"/>
      <c r="CI356" s="1"/>
      <c r="CJ356" s="1"/>
      <c r="CK356" s="1"/>
      <c r="CL356" s="1"/>
      <c r="CM356" s="1"/>
      <c r="CN356" s="1"/>
      <c r="CO356" s="1"/>
      <c r="CP356" s="1"/>
      <c r="CQ356" s="17" t="e">
        <f>SUMIFS([1]Rubric!Y:Y,[1]Rubric!V:V,BN356,[1]Rubric!W:W,P356)</f>
        <v>#VALUE!</v>
      </c>
      <c r="CR356" s="5" t="e">
        <f>INDEX([1]Rubric!D:D,MATCH(BP356,[1]Rubric!#REF!,0))</f>
        <v>#REF!</v>
      </c>
      <c r="CS356" s="5" t="e">
        <f>INDEX([1]Rubric!E:E,MATCH(Q356,[1]Rubric!#REF!,0))</f>
        <v>#REF!</v>
      </c>
      <c r="CT356" s="18" t="e">
        <f>SUM(CQ356:CS356)*[1]Rubric!$A$3</f>
        <v>#VALUE!</v>
      </c>
    </row>
    <row r="357" spans="1:98" ht="409.5" x14ac:dyDescent="0.25">
      <c r="A357">
        <v>356</v>
      </c>
      <c r="B357" t="s">
        <v>4828</v>
      </c>
      <c r="C357" t="str">
        <f t="shared" si="24"/>
        <v>356 - Burson</v>
      </c>
      <c r="D357">
        <v>0</v>
      </c>
      <c r="F357" s="1"/>
      <c r="G357" s="1" t="e">
        <f>INDEX([1]Apollo!$C$2:$R$2344,MATCH($C357,[1]Apollo!$A$2:$A$2344,0),MATCH(G$1,[1]Apollo!$C$1:$R$1,0))</f>
        <v>#N/A</v>
      </c>
      <c r="H357" s="1"/>
      <c r="I357" s="1" t="e">
        <f>INDEX([1]Apollo!$C$2:$R$2344,MATCH($C357,[1]Apollo!$A$2:$A$2344,0),MATCH(I$1,[1]Apollo!$C$1:$R$1,0))</f>
        <v>#N/A</v>
      </c>
      <c r="K357" s="1" t="e">
        <f>INDEX([1]Apollo!$C$2:$R$2344,MATCH($C357,[1]Apollo!$A$2:$A$2344,0),MATCH(K$1,[1]Apollo!$C$1:$R$1,0))</f>
        <v>#N/A</v>
      </c>
      <c r="L357" s="1" t="e">
        <f>INDEX([1]Apollo!$C$2:$R$2344,MATCH($C357,[1]Apollo!$A$2:$A$2344,0),MATCH(L$1,[1]Apollo!$C$1:$R$1,0))</f>
        <v>#N/A</v>
      </c>
      <c r="M357" s="1"/>
      <c r="N357" s="1"/>
      <c r="O357" s="1" t="e">
        <f>INDEX([1]Apollo!$C$2:$R$2344,MATCH($C357,[1]Apollo!$A$2:$A$2344,0),MATCH(O$1,[1]Apollo!$C$1:$R$1,0))</f>
        <v>#N/A</v>
      </c>
      <c r="P357" s="1">
        <v>4</v>
      </c>
      <c r="Q357" s="1">
        <v>1</v>
      </c>
      <c r="V357" s="1" t="e">
        <f>INDEX([1]Apollo!$C$2:$R$2344,MATCH($C357,[1]Apollo!$A$2:$A$2344,0),MATCH(V$1,[1]Apollo!$C$1:$R$1,0))</f>
        <v>#N/A</v>
      </c>
      <c r="X357" s="1" t="e">
        <f>INDEX([1]Apollo!$C$2:$R$2344,MATCH($C357,[1]Apollo!$A$2:$A$2344,0),MATCH(X$1,[1]Apollo!$C$1:$R$1,0))</f>
        <v>#N/A</v>
      </c>
      <c r="Y357" s="1" t="e">
        <f>INDEX([1]Apollo!$C$2:$R$2344,MATCH($C357,[1]Apollo!$A$2:$A$2344,0),MATCH(Y$1,[1]Apollo!$C$1:$R$1,0))</f>
        <v>#N/A</v>
      </c>
      <c r="Z357" s="1" t="e">
        <f>INDEX([1]Apollo!$C$2:$R$2344,MATCH($C357,[1]Apollo!$A$2:$A$2344,0),MATCH(Z$1,[1]Apollo!$C$1:$R$1,0))</f>
        <v>#N/A</v>
      </c>
      <c r="AA357" s="1" t="e">
        <f>INDEX([1]Apollo!$C$2:$R$2344,MATCH($C357,[1]Apollo!$A$2:$A$2344,0),MATCH(AA$1,[1]Apollo!$C$1:$R$1,0))</f>
        <v>#N/A</v>
      </c>
      <c r="AB357" s="1" t="e">
        <f>INDEX([1]Apollo!$C$2:$R$2344,MATCH($C357,[1]Apollo!$A$2:$A$2344,0),MATCH(AB$1,[1]Apollo!$C$1:$R$1,0))</f>
        <v>#N/A</v>
      </c>
      <c r="AD357" s="1" t="e">
        <f>INDEX([1]Apollo!$C$2:$R$2344,MATCH($C357,[1]Apollo!$A$2:$A$2344,0),MATCH(AD$1,[1]Apollo!$C$1:$R$1,0))</f>
        <v>#N/A</v>
      </c>
      <c r="AE357" s="14" t="s">
        <v>4829</v>
      </c>
      <c r="AF357" s="1"/>
      <c r="AG357" s="1" t="s">
        <v>169</v>
      </c>
      <c r="AH357" s="1"/>
      <c r="AI357" s="1"/>
      <c r="AJ357" s="14" t="s">
        <v>4829</v>
      </c>
      <c r="AK357" s="1" t="s">
        <v>170</v>
      </c>
      <c r="AL357" s="1" t="s">
        <v>106</v>
      </c>
      <c r="AM357" s="1" t="s">
        <v>1610</v>
      </c>
      <c r="AN357" s="1" t="s">
        <v>360</v>
      </c>
      <c r="AO357" s="1" t="s">
        <v>106</v>
      </c>
      <c r="AP357" s="1" t="s">
        <v>172</v>
      </c>
      <c r="AQ357" s="1" t="e">
        <f>AE357=#REF!</f>
        <v>#REF!</v>
      </c>
      <c r="AS357" s="1" t="e">
        <f>INDEX([1]Apollo!$C$2:$R$2344,MATCH($C357,[1]Apollo!$A$2:$A$2344,0),MATCH(AS$1,[1]Apollo!$C$1:$R$1,0))</f>
        <v>#N/A</v>
      </c>
      <c r="AT357" s="1"/>
      <c r="AU357" s="1"/>
      <c r="AW357" s="1" t="e">
        <f>INDEX([1]Apollo!$C$2:$R$2344,MATCH($C357,[1]Apollo!$A$2:$A$2344,0),MATCH(AW$1,[1]Apollo!$C$1:$R$1,0))</f>
        <v>#N/A</v>
      </c>
      <c r="AX357" s="1"/>
      <c r="BA357">
        <v>1300</v>
      </c>
      <c r="BB357">
        <v>3.8</v>
      </c>
      <c r="BC357">
        <v>3.6</v>
      </c>
      <c r="BD357">
        <v>3.4</v>
      </c>
      <c r="BE357">
        <v>3.7</v>
      </c>
      <c r="BF357" s="5">
        <v>0.82</v>
      </c>
      <c r="BG357" s="5">
        <v>0.95</v>
      </c>
      <c r="BH357" t="e">
        <f>BA357&lt;#REF!</f>
        <v>#REF!</v>
      </c>
      <c r="BI357" t="e">
        <f>BB357&gt;#REF!</f>
        <v>#REF!</v>
      </c>
      <c r="BJ357" t="e">
        <f>BC357&gt;#REF!</f>
        <v>#REF!</v>
      </c>
      <c r="BK357" t="e">
        <f>BD357&gt;#REF!</f>
        <v>#REF!</v>
      </c>
      <c r="BL357" t="e">
        <f>BE357&gt;#REF!</f>
        <v>#REF!</v>
      </c>
      <c r="BM357" s="5" t="e">
        <f>BF357&gt;#REF!</f>
        <v>#REF!</v>
      </c>
      <c r="BN357" t="s">
        <v>440</v>
      </c>
      <c r="BO357" s="1" t="s">
        <v>4830</v>
      </c>
      <c r="BP357">
        <v>3</v>
      </c>
      <c r="BQ357">
        <v>3</v>
      </c>
      <c r="BR357" s="1" t="s">
        <v>4831</v>
      </c>
      <c r="BS357" t="s">
        <v>4832</v>
      </c>
      <c r="BT357" s="1" t="s">
        <v>4833</v>
      </c>
      <c r="BU357" s="1">
        <v>300</v>
      </c>
      <c r="BV357" s="6">
        <v>0.1</v>
      </c>
      <c r="BW357" s="6">
        <v>0.8</v>
      </c>
      <c r="BX357" s="6">
        <v>0.05</v>
      </c>
      <c r="BY357" s="6">
        <v>0.05</v>
      </c>
      <c r="BZ357" s="1" t="s">
        <v>4834</v>
      </c>
      <c r="CA357" s="1" t="s">
        <v>4835</v>
      </c>
      <c r="CB357" s="1"/>
      <c r="CC357" s="1"/>
      <c r="CD357" s="1"/>
      <c r="CE357" s="1"/>
      <c r="CF357" s="1"/>
      <c r="CG357" s="1"/>
      <c r="CH357" s="1"/>
      <c r="CI357" s="1"/>
      <c r="CJ357" s="1"/>
      <c r="CK357" s="1"/>
      <c r="CL357" s="1"/>
      <c r="CM357" s="1"/>
      <c r="CN357" s="1"/>
      <c r="CO357" s="1"/>
      <c r="CP357" s="1"/>
      <c r="CQ357" s="17" t="e">
        <f>SUMIFS([1]Rubric!Y:Y,[1]Rubric!V:V,BN357,[1]Rubric!W:W,P357)</f>
        <v>#VALUE!</v>
      </c>
      <c r="CR357" s="5" t="e">
        <f>INDEX([1]Rubric!D:D,MATCH(BP357,[1]Rubric!#REF!,0))</f>
        <v>#REF!</v>
      </c>
      <c r="CS357" s="5" t="e">
        <f>INDEX([1]Rubric!E:E,MATCH(Q357,[1]Rubric!#REF!,0))</f>
        <v>#REF!</v>
      </c>
      <c r="CT357" s="18" t="e">
        <f>SUM(CQ357:CS357)*[1]Rubric!$A$3</f>
        <v>#VALUE!</v>
      </c>
    </row>
    <row r="358" spans="1:98" ht="409.5" x14ac:dyDescent="0.25">
      <c r="A358">
        <v>357</v>
      </c>
      <c r="B358" t="s">
        <v>4836</v>
      </c>
      <c r="C358" t="str">
        <f t="shared" si="24"/>
        <v>357 - Channel Partners Solutions, LLC.</v>
      </c>
      <c r="D358">
        <v>0</v>
      </c>
      <c r="F358" s="1"/>
      <c r="G358" s="1" t="e">
        <f>INDEX([1]Apollo!$C$2:$R$2344,MATCH($C358,[1]Apollo!$A$2:$A$2344,0),MATCH(G$1,[1]Apollo!$C$1:$R$1,0))</f>
        <v>#N/A</v>
      </c>
      <c r="H358" s="1"/>
      <c r="I358" s="1" t="e">
        <f>INDEX([1]Apollo!$C$2:$R$2344,MATCH($C358,[1]Apollo!$A$2:$A$2344,0),MATCH(I$1,[1]Apollo!$C$1:$R$1,0))</f>
        <v>#N/A</v>
      </c>
      <c r="K358" s="1" t="e">
        <f>INDEX([1]Apollo!$C$2:$R$2344,MATCH($C358,[1]Apollo!$A$2:$A$2344,0),MATCH(K$1,[1]Apollo!$C$1:$R$1,0))</f>
        <v>#N/A</v>
      </c>
      <c r="L358" s="1" t="e">
        <f>INDEX([1]Apollo!$C$2:$R$2344,MATCH($C358,[1]Apollo!$A$2:$A$2344,0),MATCH(L$1,[1]Apollo!$C$1:$R$1,0))</f>
        <v>#N/A</v>
      </c>
      <c r="M358" s="1"/>
      <c r="N358" s="1"/>
      <c r="O358" s="1" t="e">
        <f>INDEX([1]Apollo!$C$2:$R$2344,MATCH($C358,[1]Apollo!$A$2:$A$2344,0),MATCH(O$1,[1]Apollo!$C$1:$R$1,0))</f>
        <v>#N/A</v>
      </c>
      <c r="P358" s="1">
        <v>4</v>
      </c>
      <c r="Q358" s="1">
        <v>1</v>
      </c>
      <c r="V358" s="1" t="e">
        <f>INDEX([1]Apollo!$C$2:$R$2344,MATCH($C358,[1]Apollo!$A$2:$A$2344,0),MATCH(V$1,[1]Apollo!$C$1:$R$1,0))</f>
        <v>#N/A</v>
      </c>
      <c r="X358" s="1" t="e">
        <f>INDEX([1]Apollo!$C$2:$R$2344,MATCH($C358,[1]Apollo!$A$2:$A$2344,0),MATCH(X$1,[1]Apollo!$C$1:$R$1,0))</f>
        <v>#N/A</v>
      </c>
      <c r="Y358" s="1" t="e">
        <f>INDEX([1]Apollo!$C$2:$R$2344,MATCH($C358,[1]Apollo!$A$2:$A$2344,0),MATCH(Y$1,[1]Apollo!$C$1:$R$1,0))</f>
        <v>#N/A</v>
      </c>
      <c r="Z358" s="1" t="e">
        <f>INDEX([1]Apollo!$C$2:$R$2344,MATCH($C358,[1]Apollo!$A$2:$A$2344,0),MATCH(Z$1,[1]Apollo!$C$1:$R$1,0))</f>
        <v>#N/A</v>
      </c>
      <c r="AA358" s="1" t="e">
        <f>INDEX([1]Apollo!$C$2:$R$2344,MATCH($C358,[1]Apollo!$A$2:$A$2344,0),MATCH(AA$1,[1]Apollo!$C$1:$R$1,0))</f>
        <v>#N/A</v>
      </c>
      <c r="AB358" s="1" t="e">
        <f>INDEX([1]Apollo!$C$2:$R$2344,MATCH($C358,[1]Apollo!$A$2:$A$2344,0),MATCH(AB$1,[1]Apollo!$C$1:$R$1,0))</f>
        <v>#N/A</v>
      </c>
      <c r="AD358" s="1" t="e">
        <f>INDEX([1]Apollo!$C$2:$R$2344,MATCH($C358,[1]Apollo!$A$2:$A$2344,0),MATCH(AD$1,[1]Apollo!$C$1:$R$1,0))</f>
        <v>#N/A</v>
      </c>
      <c r="AE358" s="14" t="s">
        <v>4837</v>
      </c>
      <c r="AF358" s="1" t="s">
        <v>476</v>
      </c>
      <c r="AG358" s="1" t="s">
        <v>169</v>
      </c>
      <c r="AH358" s="1" t="s">
        <v>4838</v>
      </c>
      <c r="AI358" s="1"/>
      <c r="AJ358" s="14" t="s">
        <v>4839</v>
      </c>
      <c r="AK358" s="1" t="s">
        <v>552</v>
      </c>
      <c r="AL358" s="1" t="s">
        <v>627</v>
      </c>
      <c r="AM358" s="1" t="s">
        <v>1258</v>
      </c>
      <c r="AN358" s="1" t="s">
        <v>360</v>
      </c>
      <c r="AO358" s="1" t="s">
        <v>294</v>
      </c>
      <c r="AP358" s="1" t="s">
        <v>4840</v>
      </c>
      <c r="AQ358" s="1" t="e">
        <f>AE358=#REF!</f>
        <v>#REF!</v>
      </c>
      <c r="AS358" s="1" t="e">
        <f>INDEX([1]Apollo!$C$2:$R$2344,MATCH($C358,[1]Apollo!$A$2:$A$2344,0),MATCH(AS$1,[1]Apollo!$C$1:$R$1,0))</f>
        <v>#N/A</v>
      </c>
      <c r="AT358" s="1"/>
      <c r="AU358" s="1"/>
      <c r="AW358" s="1" t="e">
        <f>INDEX([1]Apollo!$C$2:$R$2344,MATCH($C358,[1]Apollo!$A$2:$A$2344,0),MATCH(AW$1,[1]Apollo!$C$1:$R$1,0))</f>
        <v>#N/A</v>
      </c>
      <c r="AX358" s="1"/>
      <c r="BA358">
        <v>25</v>
      </c>
      <c r="BB358">
        <v>3.8</v>
      </c>
      <c r="BC358">
        <v>4.0999999999999996</v>
      </c>
      <c r="BD358">
        <v>3.6</v>
      </c>
      <c r="BE358">
        <v>3.8</v>
      </c>
      <c r="BF358" s="5" t="s">
        <v>480</v>
      </c>
      <c r="BG358" s="5">
        <v>0.8</v>
      </c>
      <c r="BH358" t="e">
        <f>BA358&lt;#REF!</f>
        <v>#REF!</v>
      </c>
      <c r="BI358" t="e">
        <f>BB358&gt;#REF!</f>
        <v>#REF!</v>
      </c>
      <c r="BJ358" t="e">
        <f>BC358&gt;#REF!</f>
        <v>#REF!</v>
      </c>
      <c r="BK358" t="e">
        <f>BD358&gt;#REF!</f>
        <v>#REF!</v>
      </c>
      <c r="BL358" t="e">
        <f>BE358&gt;#REF!</f>
        <v>#REF!</v>
      </c>
      <c r="BM358" s="5" t="e">
        <f>BF358&gt;#REF!</f>
        <v>#REF!</v>
      </c>
      <c r="BN358" t="s">
        <v>440</v>
      </c>
      <c r="BO358" s="1" t="s">
        <v>4841</v>
      </c>
      <c r="BP358">
        <v>3</v>
      </c>
      <c r="BQ358">
        <v>3</v>
      </c>
      <c r="BR358" s="1" t="s">
        <v>4842</v>
      </c>
      <c r="BS358" t="s">
        <v>4843</v>
      </c>
      <c r="BT358" s="1" t="s">
        <v>4844</v>
      </c>
      <c r="BU358" s="1">
        <v>100</v>
      </c>
      <c r="BV358" s="6">
        <v>0.25</v>
      </c>
      <c r="BW358" s="6">
        <v>0.4</v>
      </c>
      <c r="BX358" s="6">
        <v>0.2</v>
      </c>
      <c r="BY358" s="6">
        <v>0.15</v>
      </c>
      <c r="BZ358" s="1" t="s">
        <v>4109</v>
      </c>
      <c r="CA358" s="1" t="s">
        <v>4845</v>
      </c>
      <c r="CB358" s="1"/>
      <c r="CC358" s="1"/>
      <c r="CD358" s="1"/>
      <c r="CE358" s="1"/>
      <c r="CF358" s="1"/>
      <c r="CG358" s="1"/>
      <c r="CH358" s="1"/>
      <c r="CI358" s="1"/>
      <c r="CJ358" s="1"/>
      <c r="CK358" s="1"/>
      <c r="CL358" s="1"/>
      <c r="CM358" s="1"/>
      <c r="CN358" s="1"/>
      <c r="CO358" s="1"/>
      <c r="CP358" s="1"/>
      <c r="CQ358" s="17" t="e">
        <f>SUMIFS([1]Rubric!Y:Y,[1]Rubric!V:V,BN358,[1]Rubric!W:W,P358)</f>
        <v>#VALUE!</v>
      </c>
      <c r="CR358" s="5" t="e">
        <f>INDEX([1]Rubric!D:D,MATCH(BP358,[1]Rubric!#REF!,0))</f>
        <v>#REF!</v>
      </c>
      <c r="CS358" s="5" t="e">
        <f>INDEX([1]Rubric!E:E,MATCH(Q358,[1]Rubric!#REF!,0))</f>
        <v>#REF!</v>
      </c>
      <c r="CT358" s="18" t="e">
        <f>SUM(CQ358:CS358)*[1]Rubric!$A$3</f>
        <v>#VALUE!</v>
      </c>
    </row>
    <row r="359" spans="1:98" ht="409.5" x14ac:dyDescent="0.25">
      <c r="A359">
        <v>358</v>
      </c>
      <c r="B359" t="s">
        <v>4846</v>
      </c>
      <c r="C359" t="str">
        <f t="shared" si="24"/>
        <v>358 - FICO</v>
      </c>
      <c r="D359">
        <v>0</v>
      </c>
      <c r="F359" s="1"/>
      <c r="G359" s="1" t="e">
        <f>INDEX([1]Apollo!$C$2:$R$2344,MATCH($C359,[1]Apollo!$A$2:$A$2344,0),MATCH(G$1,[1]Apollo!$C$1:$R$1,0))</f>
        <v>#N/A</v>
      </c>
      <c r="H359" s="1"/>
      <c r="I359" s="1" t="e">
        <f>INDEX([1]Apollo!$C$2:$R$2344,MATCH($C359,[1]Apollo!$A$2:$A$2344,0),MATCH(I$1,[1]Apollo!$C$1:$R$1,0))</f>
        <v>#N/A</v>
      </c>
      <c r="K359" s="1" t="e">
        <f>INDEX([1]Apollo!$C$2:$R$2344,MATCH($C359,[1]Apollo!$A$2:$A$2344,0),MATCH(K$1,[1]Apollo!$C$1:$R$1,0))</f>
        <v>#N/A</v>
      </c>
      <c r="L359" s="1" t="e">
        <f>INDEX([1]Apollo!$C$2:$R$2344,MATCH($C359,[1]Apollo!$A$2:$A$2344,0),MATCH(L$1,[1]Apollo!$C$1:$R$1,0))</f>
        <v>#N/A</v>
      </c>
      <c r="M359" s="1"/>
      <c r="N359" s="1"/>
      <c r="O359" s="1" t="e">
        <f>INDEX([1]Apollo!$C$2:$R$2344,MATCH($C359,[1]Apollo!$A$2:$A$2344,0),MATCH(O$1,[1]Apollo!$C$1:$R$1,0))</f>
        <v>#N/A</v>
      </c>
      <c r="P359" s="1">
        <v>4</v>
      </c>
      <c r="Q359" s="1">
        <v>1</v>
      </c>
      <c r="V359" s="1" t="e">
        <f>INDEX([1]Apollo!$C$2:$R$2344,MATCH($C359,[1]Apollo!$A$2:$A$2344,0),MATCH(V$1,[1]Apollo!$C$1:$R$1,0))</f>
        <v>#N/A</v>
      </c>
      <c r="X359" s="1" t="e">
        <f>INDEX([1]Apollo!$C$2:$R$2344,MATCH($C359,[1]Apollo!$A$2:$A$2344,0),MATCH(X$1,[1]Apollo!$C$1:$R$1,0))</f>
        <v>#N/A</v>
      </c>
      <c r="Y359" s="1" t="e">
        <f>INDEX([1]Apollo!$C$2:$R$2344,MATCH($C359,[1]Apollo!$A$2:$A$2344,0),MATCH(Y$1,[1]Apollo!$C$1:$R$1,0))</f>
        <v>#N/A</v>
      </c>
      <c r="Z359" s="1" t="e">
        <f>INDEX([1]Apollo!$C$2:$R$2344,MATCH($C359,[1]Apollo!$A$2:$A$2344,0),MATCH(Z$1,[1]Apollo!$C$1:$R$1,0))</f>
        <v>#N/A</v>
      </c>
      <c r="AA359" s="1" t="e">
        <f>INDEX([1]Apollo!$C$2:$R$2344,MATCH($C359,[1]Apollo!$A$2:$A$2344,0),MATCH(AA$1,[1]Apollo!$C$1:$R$1,0))</f>
        <v>#N/A</v>
      </c>
      <c r="AB359" s="1" t="e">
        <f>INDEX([1]Apollo!$C$2:$R$2344,MATCH($C359,[1]Apollo!$A$2:$A$2344,0),MATCH(AB$1,[1]Apollo!$C$1:$R$1,0))</f>
        <v>#N/A</v>
      </c>
      <c r="AD359" s="1" t="e">
        <f>INDEX([1]Apollo!$C$2:$R$2344,MATCH($C359,[1]Apollo!$A$2:$A$2344,0),MATCH(AD$1,[1]Apollo!$C$1:$R$1,0))</f>
        <v>#N/A</v>
      </c>
      <c r="AE359" s="14" t="s">
        <v>4847</v>
      </c>
      <c r="AF359" s="1"/>
      <c r="AG359" s="1" t="s">
        <v>169</v>
      </c>
      <c r="AH359" s="1"/>
      <c r="AI359" s="1"/>
      <c r="AJ359" s="14" t="s">
        <v>4848</v>
      </c>
      <c r="AK359" s="1" t="s">
        <v>149</v>
      </c>
      <c r="AL359" s="1" t="s">
        <v>627</v>
      </c>
      <c r="AM359" s="1" t="s">
        <v>151</v>
      </c>
      <c r="AN359" s="1" t="s">
        <v>106</v>
      </c>
      <c r="AO359" s="1" t="s">
        <v>279</v>
      </c>
      <c r="AP359" s="1" t="s">
        <v>219</v>
      </c>
      <c r="AQ359" s="1" t="e">
        <f>AE359=#REF!</f>
        <v>#REF!</v>
      </c>
      <c r="AS359" s="1" t="e">
        <f>INDEX([1]Apollo!$C$2:$R$2344,MATCH($C359,[1]Apollo!$A$2:$A$2344,0),MATCH(AS$1,[1]Apollo!$C$1:$R$1,0))</f>
        <v>#N/A</v>
      </c>
      <c r="AT359" s="1"/>
      <c r="AU359" s="1"/>
      <c r="AW359" s="1" t="e">
        <f>INDEX([1]Apollo!$C$2:$R$2344,MATCH($C359,[1]Apollo!$A$2:$A$2344,0),MATCH(AW$1,[1]Apollo!$C$1:$R$1,0))</f>
        <v>#N/A</v>
      </c>
      <c r="AX359" s="1"/>
      <c r="BA359">
        <v>1400</v>
      </c>
      <c r="BB359">
        <v>4</v>
      </c>
      <c r="BC359">
        <v>4.0999999999999996</v>
      </c>
      <c r="BD359">
        <v>3.7</v>
      </c>
      <c r="BE359">
        <v>3.9</v>
      </c>
      <c r="BF359" s="5">
        <v>0.92</v>
      </c>
      <c r="BG359" s="5">
        <v>0.9</v>
      </c>
      <c r="BH359" t="e">
        <f>BA359&lt;#REF!</f>
        <v>#REF!</v>
      </c>
      <c r="BI359" t="e">
        <f>BB359&gt;#REF!</f>
        <v>#REF!</v>
      </c>
      <c r="BJ359" t="e">
        <f>BC359&gt;#REF!</f>
        <v>#REF!</v>
      </c>
      <c r="BK359" t="e">
        <f>BD359&gt;#REF!</f>
        <v>#REF!</v>
      </c>
      <c r="BL359" t="e">
        <f>BE359&gt;#REF!</f>
        <v>#REF!</v>
      </c>
      <c r="BM359" s="5" t="e">
        <f>BF359&gt;#REF!</f>
        <v>#REF!</v>
      </c>
      <c r="BN359" t="s">
        <v>440</v>
      </c>
      <c r="BO359" s="1" t="s">
        <v>4849</v>
      </c>
      <c r="BP359">
        <v>3</v>
      </c>
      <c r="BQ359">
        <v>46056</v>
      </c>
      <c r="BR359" s="1" t="s">
        <v>4850</v>
      </c>
      <c r="BS359" t="s">
        <v>4851</v>
      </c>
      <c r="BT359" s="1" t="s">
        <v>4852</v>
      </c>
      <c r="BU359" s="1">
        <v>220</v>
      </c>
      <c r="BV359" s="6">
        <v>0.6</v>
      </c>
      <c r="BW359" s="6">
        <v>0.3</v>
      </c>
      <c r="BX359" s="6">
        <v>0.05</v>
      </c>
      <c r="BY359" s="6">
        <v>0.05</v>
      </c>
      <c r="BZ359" s="1" t="s">
        <v>4853</v>
      </c>
      <c r="CA359" s="1" t="s">
        <v>4854</v>
      </c>
      <c r="CB359" s="1"/>
      <c r="CC359" s="1"/>
      <c r="CD359" s="1"/>
      <c r="CE359" s="1"/>
      <c r="CF359" s="1"/>
      <c r="CG359" s="1"/>
      <c r="CH359" s="1"/>
      <c r="CI359" s="1"/>
      <c r="CJ359" s="1"/>
      <c r="CK359" s="1"/>
      <c r="CL359" s="1"/>
      <c r="CM359" s="1"/>
      <c r="CN359" s="1"/>
      <c r="CO359" s="1"/>
      <c r="CP359" s="1"/>
      <c r="CQ359" s="17" t="e">
        <f>SUMIFS([1]Rubric!Y:Y,[1]Rubric!V:V,BN359,[1]Rubric!W:W,P359)</f>
        <v>#VALUE!</v>
      </c>
      <c r="CR359" s="5" t="e">
        <f>INDEX([1]Rubric!D:D,MATCH(BP359,[1]Rubric!#REF!,0))</f>
        <v>#REF!</v>
      </c>
      <c r="CS359" s="5" t="e">
        <f>INDEX([1]Rubric!E:E,MATCH(Q359,[1]Rubric!#REF!,0))</f>
        <v>#REF!</v>
      </c>
      <c r="CT359" s="18" t="e">
        <f>SUM(CQ359:CS359)*[1]Rubric!$A$3</f>
        <v>#VALUE!</v>
      </c>
    </row>
    <row r="360" spans="1:98" ht="409.5" x14ac:dyDescent="0.25">
      <c r="A360">
        <v>359</v>
      </c>
      <c r="B360" t="s">
        <v>4855</v>
      </c>
      <c r="C360" t="str">
        <f t="shared" si="24"/>
        <v>359 - LearningMate</v>
      </c>
      <c r="D360">
        <v>0</v>
      </c>
      <c r="F360" s="1"/>
      <c r="G360" s="1" t="e">
        <f>INDEX([1]Apollo!$C$2:$R$2344,MATCH($C360,[1]Apollo!$A$2:$A$2344,0),MATCH(G$1,[1]Apollo!$C$1:$R$1,0))</f>
        <v>#N/A</v>
      </c>
      <c r="H360" s="1"/>
      <c r="I360" s="1" t="e">
        <f>INDEX([1]Apollo!$C$2:$R$2344,MATCH($C360,[1]Apollo!$A$2:$A$2344,0),MATCH(I$1,[1]Apollo!$C$1:$R$1,0))</f>
        <v>#N/A</v>
      </c>
      <c r="K360" s="1" t="e">
        <f>INDEX([1]Apollo!$C$2:$R$2344,MATCH($C360,[1]Apollo!$A$2:$A$2344,0),MATCH(K$1,[1]Apollo!$C$1:$R$1,0))</f>
        <v>#N/A</v>
      </c>
      <c r="L360" s="1" t="e">
        <f>INDEX([1]Apollo!$C$2:$R$2344,MATCH($C360,[1]Apollo!$A$2:$A$2344,0),MATCH(L$1,[1]Apollo!$C$1:$R$1,0))</f>
        <v>#N/A</v>
      </c>
      <c r="M360" s="1"/>
      <c r="N360" s="1"/>
      <c r="O360" s="1" t="e">
        <f>INDEX([1]Apollo!$C$2:$R$2344,MATCH($C360,[1]Apollo!$A$2:$A$2344,0),MATCH(O$1,[1]Apollo!$C$1:$R$1,0))</f>
        <v>#N/A</v>
      </c>
      <c r="P360" s="1">
        <v>4</v>
      </c>
      <c r="Q360" s="1">
        <v>1</v>
      </c>
      <c r="V360" s="1" t="e">
        <f>INDEX([1]Apollo!$C$2:$R$2344,MATCH($C360,[1]Apollo!$A$2:$A$2344,0),MATCH(V$1,[1]Apollo!$C$1:$R$1,0))</f>
        <v>#N/A</v>
      </c>
      <c r="X360" s="1" t="e">
        <f>INDEX([1]Apollo!$C$2:$R$2344,MATCH($C360,[1]Apollo!$A$2:$A$2344,0),MATCH(X$1,[1]Apollo!$C$1:$R$1,0))</f>
        <v>#N/A</v>
      </c>
      <c r="Y360" s="1" t="e">
        <f>INDEX([1]Apollo!$C$2:$R$2344,MATCH($C360,[1]Apollo!$A$2:$A$2344,0),MATCH(Y$1,[1]Apollo!$C$1:$R$1,0))</f>
        <v>#N/A</v>
      </c>
      <c r="Z360" s="1" t="e">
        <f>INDEX([1]Apollo!$C$2:$R$2344,MATCH($C360,[1]Apollo!$A$2:$A$2344,0),MATCH(Z$1,[1]Apollo!$C$1:$R$1,0))</f>
        <v>#N/A</v>
      </c>
      <c r="AA360" s="1" t="e">
        <f>INDEX([1]Apollo!$C$2:$R$2344,MATCH($C360,[1]Apollo!$A$2:$A$2344,0),MATCH(AA$1,[1]Apollo!$C$1:$R$1,0))</f>
        <v>#N/A</v>
      </c>
      <c r="AB360" s="1" t="e">
        <f>INDEX([1]Apollo!$C$2:$R$2344,MATCH($C360,[1]Apollo!$A$2:$A$2344,0),MATCH(AB$1,[1]Apollo!$C$1:$R$1,0))</f>
        <v>#N/A</v>
      </c>
      <c r="AD360" s="1" t="e">
        <f>INDEX([1]Apollo!$C$2:$R$2344,MATCH($C360,[1]Apollo!$A$2:$A$2344,0),MATCH(AD$1,[1]Apollo!$C$1:$R$1,0))</f>
        <v>#N/A</v>
      </c>
      <c r="AE360" s="1" t="s">
        <v>480</v>
      </c>
      <c r="AF360" s="1"/>
      <c r="AG360" s="1" t="s">
        <v>480</v>
      </c>
      <c r="AH360" s="1"/>
      <c r="AI360" s="1"/>
      <c r="AJ360" s="1" t="s">
        <v>594</v>
      </c>
      <c r="AK360" s="1" t="s">
        <v>480</v>
      </c>
      <c r="AL360" s="1" t="s">
        <v>480</v>
      </c>
      <c r="AM360" s="1" t="s">
        <v>480</v>
      </c>
      <c r="AN360" s="1" t="s">
        <v>480</v>
      </c>
      <c r="AO360" s="1" t="s">
        <v>480</v>
      </c>
      <c r="AP360" s="1" t="s">
        <v>595</v>
      </c>
      <c r="AQ360" s="1" t="e">
        <f>AE360=#REF!</f>
        <v>#REF!</v>
      </c>
      <c r="AS360" s="1" t="e">
        <f>INDEX([1]Apollo!$C$2:$R$2344,MATCH($C360,[1]Apollo!$A$2:$A$2344,0),MATCH(AS$1,[1]Apollo!$C$1:$R$1,0))</f>
        <v>#N/A</v>
      </c>
      <c r="AT360" s="1"/>
      <c r="AU360" s="1"/>
      <c r="AW360" s="1" t="e">
        <f>INDEX([1]Apollo!$C$2:$R$2344,MATCH($C360,[1]Apollo!$A$2:$A$2344,0),MATCH(AW$1,[1]Apollo!$C$1:$R$1,0))</f>
        <v>#N/A</v>
      </c>
      <c r="AX360" s="1"/>
      <c r="BA360">
        <v>850</v>
      </c>
      <c r="BB360">
        <v>3.9</v>
      </c>
      <c r="BC360">
        <v>3.7</v>
      </c>
      <c r="BD360">
        <v>3.6</v>
      </c>
      <c r="BE360">
        <v>3.9</v>
      </c>
      <c r="BF360" s="5">
        <v>0.88</v>
      </c>
      <c r="BG360" s="5">
        <v>0.95</v>
      </c>
      <c r="BH360" t="e">
        <f>BA360&lt;#REF!</f>
        <v>#REF!</v>
      </c>
      <c r="BI360" t="e">
        <f>BB360&gt;#REF!</f>
        <v>#REF!</v>
      </c>
      <c r="BJ360" t="e">
        <f>BC360&gt;#REF!</f>
        <v>#REF!</v>
      </c>
      <c r="BK360" t="e">
        <f>BD360&gt;#REF!</f>
        <v>#REF!</v>
      </c>
      <c r="BL360" t="e">
        <f>BE360&gt;#REF!</f>
        <v>#REF!</v>
      </c>
      <c r="BM360" s="5" t="e">
        <f>BF360&gt;#REF!</f>
        <v>#REF!</v>
      </c>
      <c r="BN360" t="s">
        <v>440</v>
      </c>
      <c r="BO360" s="1" t="s">
        <v>4856</v>
      </c>
      <c r="BP360">
        <v>3</v>
      </c>
      <c r="BQ360">
        <v>3</v>
      </c>
      <c r="BR360" s="1" t="s">
        <v>4857</v>
      </c>
      <c r="BS360" t="s">
        <v>4858</v>
      </c>
      <c r="BT360" s="1" t="s">
        <v>4859</v>
      </c>
      <c r="BU360" s="1">
        <v>180</v>
      </c>
      <c r="BV360" s="6">
        <v>0.7</v>
      </c>
      <c r="BW360" s="6">
        <v>0.2</v>
      </c>
      <c r="BX360" s="6">
        <v>0.05</v>
      </c>
      <c r="BY360" s="6">
        <v>0.05</v>
      </c>
      <c r="BZ360" s="1" t="s">
        <v>4860</v>
      </c>
      <c r="CA360" s="1" t="s">
        <v>4861</v>
      </c>
      <c r="CB360" s="1"/>
      <c r="CC360" s="1"/>
      <c r="CD360" s="1"/>
      <c r="CE360" s="1"/>
      <c r="CF360" s="1"/>
      <c r="CG360" s="1"/>
      <c r="CH360" s="1"/>
      <c r="CI360" s="1"/>
      <c r="CJ360" s="1"/>
      <c r="CK360" s="1"/>
      <c r="CL360" s="1"/>
      <c r="CM360" s="1"/>
      <c r="CN360" s="1"/>
      <c r="CO360" s="1"/>
      <c r="CP360" s="1"/>
      <c r="CQ360" s="17" t="e">
        <f>SUMIFS([1]Rubric!Y:Y,[1]Rubric!V:V,BN360,[1]Rubric!W:W,P360)</f>
        <v>#VALUE!</v>
      </c>
      <c r="CR360" s="5" t="e">
        <f>INDEX([1]Rubric!D:D,MATCH(BP360,[1]Rubric!#REF!,0))</f>
        <v>#REF!</v>
      </c>
      <c r="CS360" s="5" t="e">
        <f>INDEX([1]Rubric!E:E,MATCH(Q360,[1]Rubric!#REF!,0))</f>
        <v>#REF!</v>
      </c>
      <c r="CT360" s="18" t="e">
        <f>SUM(CQ360:CS360)*[1]Rubric!$A$3</f>
        <v>#VALUE!</v>
      </c>
    </row>
    <row r="361" spans="1:98" ht="409.5" x14ac:dyDescent="0.25">
      <c r="A361">
        <v>360</v>
      </c>
      <c r="B361" t="s">
        <v>4862</v>
      </c>
      <c r="C361" t="str">
        <f t="shared" si="24"/>
        <v>360 - Moody's Ratings</v>
      </c>
      <c r="D361">
        <v>0</v>
      </c>
      <c r="F361" s="1"/>
      <c r="G361" s="1" t="e">
        <f>INDEX([1]Apollo!$C$2:$R$2344,MATCH($C361,[1]Apollo!$A$2:$A$2344,0),MATCH(G$1,[1]Apollo!$C$1:$R$1,0))</f>
        <v>#N/A</v>
      </c>
      <c r="H361" s="1"/>
      <c r="I361" s="1" t="e">
        <f>INDEX([1]Apollo!$C$2:$R$2344,MATCH($C361,[1]Apollo!$A$2:$A$2344,0),MATCH(I$1,[1]Apollo!$C$1:$R$1,0))</f>
        <v>#N/A</v>
      </c>
      <c r="K361" s="1" t="e">
        <f>INDEX([1]Apollo!$C$2:$R$2344,MATCH($C361,[1]Apollo!$A$2:$A$2344,0),MATCH(K$1,[1]Apollo!$C$1:$R$1,0))</f>
        <v>#N/A</v>
      </c>
      <c r="L361" s="1" t="e">
        <f>INDEX([1]Apollo!$C$2:$R$2344,MATCH($C361,[1]Apollo!$A$2:$A$2344,0),MATCH(L$1,[1]Apollo!$C$1:$R$1,0))</f>
        <v>#N/A</v>
      </c>
      <c r="M361" s="1"/>
      <c r="N361" s="1"/>
      <c r="O361" s="1" t="e">
        <f>INDEX([1]Apollo!$C$2:$R$2344,MATCH($C361,[1]Apollo!$A$2:$A$2344,0),MATCH(O$1,[1]Apollo!$C$1:$R$1,0))</f>
        <v>#N/A</v>
      </c>
      <c r="P361" s="1">
        <v>4</v>
      </c>
      <c r="Q361" s="1">
        <v>1</v>
      </c>
      <c r="V361" s="1" t="e">
        <f>INDEX([1]Apollo!$C$2:$R$2344,MATCH($C361,[1]Apollo!$A$2:$A$2344,0),MATCH(V$1,[1]Apollo!$C$1:$R$1,0))</f>
        <v>#N/A</v>
      </c>
      <c r="X361" s="1" t="e">
        <f>INDEX([1]Apollo!$C$2:$R$2344,MATCH($C361,[1]Apollo!$A$2:$A$2344,0),MATCH(X$1,[1]Apollo!$C$1:$R$1,0))</f>
        <v>#N/A</v>
      </c>
      <c r="Y361" s="1" t="e">
        <f>INDEX([1]Apollo!$C$2:$R$2344,MATCH($C361,[1]Apollo!$A$2:$A$2344,0),MATCH(Y$1,[1]Apollo!$C$1:$R$1,0))</f>
        <v>#N/A</v>
      </c>
      <c r="Z361" s="1" t="e">
        <f>INDEX([1]Apollo!$C$2:$R$2344,MATCH($C361,[1]Apollo!$A$2:$A$2344,0),MATCH(Z$1,[1]Apollo!$C$1:$R$1,0))</f>
        <v>#N/A</v>
      </c>
      <c r="AA361" s="1" t="e">
        <f>INDEX([1]Apollo!$C$2:$R$2344,MATCH($C361,[1]Apollo!$A$2:$A$2344,0),MATCH(AA$1,[1]Apollo!$C$1:$R$1,0))</f>
        <v>#N/A</v>
      </c>
      <c r="AB361" s="1" t="e">
        <f>INDEX([1]Apollo!$C$2:$R$2344,MATCH($C361,[1]Apollo!$A$2:$A$2344,0),MATCH(AB$1,[1]Apollo!$C$1:$R$1,0))</f>
        <v>#N/A</v>
      </c>
      <c r="AD361" s="1" t="e">
        <f>INDEX([1]Apollo!$C$2:$R$2344,MATCH($C361,[1]Apollo!$A$2:$A$2344,0),MATCH(AD$1,[1]Apollo!$C$1:$R$1,0))</f>
        <v>#N/A</v>
      </c>
      <c r="AE361" s="14" t="s">
        <v>4863</v>
      </c>
      <c r="AF361" s="1"/>
      <c r="AG361" s="1" t="s">
        <v>169</v>
      </c>
      <c r="AH361" s="1"/>
      <c r="AI361" s="1"/>
      <c r="AJ361" s="14" t="s">
        <v>4864</v>
      </c>
      <c r="AK361" s="1" t="s">
        <v>105</v>
      </c>
      <c r="AL361" s="1" t="s">
        <v>403</v>
      </c>
      <c r="AM361" s="1" t="s">
        <v>4865</v>
      </c>
      <c r="AN361" s="1" t="s">
        <v>360</v>
      </c>
      <c r="AO361" s="1" t="s">
        <v>404</v>
      </c>
      <c r="AP361" s="1" t="s">
        <v>645</v>
      </c>
      <c r="AQ361" s="1" t="e">
        <f>AE361=#REF!</f>
        <v>#REF!</v>
      </c>
      <c r="AS361" s="1" t="e">
        <f>INDEX([1]Apollo!$C$2:$R$2344,MATCH($C361,[1]Apollo!$A$2:$A$2344,0),MATCH(AS$1,[1]Apollo!$C$1:$R$1,0))</f>
        <v>#N/A</v>
      </c>
      <c r="AT361" s="1"/>
      <c r="AU361" s="1"/>
      <c r="AW361" s="1" t="e">
        <f>INDEX([1]Apollo!$C$2:$R$2344,MATCH($C361,[1]Apollo!$A$2:$A$2344,0),MATCH(AW$1,[1]Apollo!$C$1:$R$1,0))</f>
        <v>#N/A</v>
      </c>
      <c r="AX361" s="1"/>
      <c r="BA361">
        <v>2840</v>
      </c>
      <c r="BB361">
        <v>3.9</v>
      </c>
      <c r="BC361">
        <v>3.8</v>
      </c>
      <c r="BD361">
        <v>3.6</v>
      </c>
      <c r="BE361">
        <v>3.9</v>
      </c>
      <c r="BF361" s="5">
        <v>0.84</v>
      </c>
      <c r="BG361" s="5">
        <v>0.95</v>
      </c>
      <c r="BH361" t="e">
        <f>BA361&lt;#REF!</f>
        <v>#REF!</v>
      </c>
      <c r="BI361" t="e">
        <f>BB361&gt;#REF!</f>
        <v>#REF!</v>
      </c>
      <c r="BJ361" t="e">
        <f>BC361&gt;#REF!</f>
        <v>#REF!</v>
      </c>
      <c r="BK361" t="e">
        <f>BD361&gt;#REF!</f>
        <v>#REF!</v>
      </c>
      <c r="BL361" t="e">
        <f>BE361&gt;#REF!</f>
        <v>#REF!</v>
      </c>
      <c r="BM361" s="5" t="e">
        <f>BF361&gt;#REF!</f>
        <v>#REF!</v>
      </c>
      <c r="BN361" t="s">
        <v>440</v>
      </c>
      <c r="BO361" s="1" t="s">
        <v>4866</v>
      </c>
      <c r="BP361">
        <v>3</v>
      </c>
      <c r="BQ361">
        <v>2</v>
      </c>
      <c r="BR361" s="1" t="s">
        <v>4867</v>
      </c>
      <c r="BS361" t="s">
        <v>4868</v>
      </c>
      <c r="BT361" s="1" t="s">
        <v>4869</v>
      </c>
      <c r="BU361" s="1">
        <v>310</v>
      </c>
      <c r="BV361" s="6">
        <v>0.12</v>
      </c>
      <c r="BW361" s="6">
        <v>0.83</v>
      </c>
      <c r="BX361" s="6">
        <v>0.05</v>
      </c>
      <c r="BY361" s="6">
        <v>0</v>
      </c>
      <c r="BZ361" s="1" t="s">
        <v>4870</v>
      </c>
      <c r="CA361" s="1" t="s">
        <v>4871</v>
      </c>
      <c r="CB361" s="1"/>
      <c r="CC361" s="1"/>
      <c r="CD361" s="1"/>
      <c r="CE361" s="1"/>
      <c r="CF361" s="1"/>
      <c r="CG361" s="1"/>
      <c r="CH361" s="1"/>
      <c r="CI361" s="1"/>
      <c r="CJ361" s="1"/>
      <c r="CK361" s="1"/>
      <c r="CL361" s="1"/>
      <c r="CM361" s="1"/>
      <c r="CN361" s="1"/>
      <c r="CO361" s="1"/>
      <c r="CP361" s="1"/>
      <c r="CQ361" s="17" t="e">
        <f>SUMIFS([1]Rubric!Y:Y,[1]Rubric!V:V,BN361,[1]Rubric!W:W,P361)</f>
        <v>#VALUE!</v>
      </c>
      <c r="CR361" s="5" t="e">
        <f>INDEX([1]Rubric!D:D,MATCH(BP361,[1]Rubric!#REF!,0))</f>
        <v>#REF!</v>
      </c>
      <c r="CS361" s="5" t="e">
        <f>INDEX([1]Rubric!E:E,MATCH(Q361,[1]Rubric!#REF!,0))</f>
        <v>#REF!</v>
      </c>
      <c r="CT361" s="18" t="e">
        <f>SUM(CQ361:CS361)*[1]Rubric!$A$3</f>
        <v>#VALUE!</v>
      </c>
    </row>
    <row r="362" spans="1:98" ht="409.5" x14ac:dyDescent="0.25">
      <c r="A362">
        <v>361</v>
      </c>
      <c r="B362" t="s">
        <v>4872</v>
      </c>
      <c r="C362" t="str">
        <f t="shared" si="24"/>
        <v>361 - Reprise Digital</v>
      </c>
      <c r="D362">
        <v>0</v>
      </c>
      <c r="F362" s="1"/>
      <c r="G362" s="1" t="e">
        <f>INDEX([1]Apollo!$C$2:$R$2344,MATCH($C362,[1]Apollo!$A$2:$A$2344,0),MATCH(G$1,[1]Apollo!$C$1:$R$1,0))</f>
        <v>#N/A</v>
      </c>
      <c r="H362" s="1"/>
      <c r="I362" s="1" t="e">
        <f>INDEX([1]Apollo!$C$2:$R$2344,MATCH($C362,[1]Apollo!$A$2:$A$2344,0),MATCH(I$1,[1]Apollo!$C$1:$R$1,0))</f>
        <v>#N/A</v>
      </c>
      <c r="K362" s="1" t="e">
        <f>INDEX([1]Apollo!$C$2:$R$2344,MATCH($C362,[1]Apollo!$A$2:$A$2344,0),MATCH(K$1,[1]Apollo!$C$1:$R$1,0))</f>
        <v>#N/A</v>
      </c>
      <c r="L362" s="1" t="e">
        <f>INDEX([1]Apollo!$C$2:$R$2344,MATCH($C362,[1]Apollo!$A$2:$A$2344,0),MATCH(L$1,[1]Apollo!$C$1:$R$1,0))</f>
        <v>#N/A</v>
      </c>
      <c r="M362" s="1"/>
      <c r="N362" s="1"/>
      <c r="O362" s="1" t="e">
        <f>INDEX([1]Apollo!$C$2:$R$2344,MATCH($C362,[1]Apollo!$A$2:$A$2344,0),MATCH(O$1,[1]Apollo!$C$1:$R$1,0))</f>
        <v>#N/A</v>
      </c>
      <c r="P362" s="1">
        <v>4</v>
      </c>
      <c r="Q362" s="1">
        <v>1</v>
      </c>
      <c r="V362" s="1" t="e">
        <f>INDEX([1]Apollo!$C$2:$R$2344,MATCH($C362,[1]Apollo!$A$2:$A$2344,0),MATCH(V$1,[1]Apollo!$C$1:$R$1,0))</f>
        <v>#N/A</v>
      </c>
      <c r="X362" s="1" t="e">
        <f>INDEX([1]Apollo!$C$2:$R$2344,MATCH($C362,[1]Apollo!$A$2:$A$2344,0),MATCH(X$1,[1]Apollo!$C$1:$R$1,0))</f>
        <v>#N/A</v>
      </c>
      <c r="Y362" s="1" t="e">
        <f>INDEX([1]Apollo!$C$2:$R$2344,MATCH($C362,[1]Apollo!$A$2:$A$2344,0),MATCH(Y$1,[1]Apollo!$C$1:$R$1,0))</f>
        <v>#N/A</v>
      </c>
      <c r="Z362" s="1" t="e">
        <f>INDEX([1]Apollo!$C$2:$R$2344,MATCH($C362,[1]Apollo!$A$2:$A$2344,0),MATCH(Z$1,[1]Apollo!$C$1:$R$1,0))</f>
        <v>#N/A</v>
      </c>
      <c r="AA362" s="1" t="e">
        <f>INDEX([1]Apollo!$C$2:$R$2344,MATCH($C362,[1]Apollo!$A$2:$A$2344,0),MATCH(AA$1,[1]Apollo!$C$1:$R$1,0))</f>
        <v>#N/A</v>
      </c>
      <c r="AB362" s="1" t="e">
        <f>INDEX([1]Apollo!$C$2:$R$2344,MATCH($C362,[1]Apollo!$A$2:$A$2344,0),MATCH(AB$1,[1]Apollo!$C$1:$R$1,0))</f>
        <v>#N/A</v>
      </c>
      <c r="AD362" s="1" t="e">
        <f>INDEX([1]Apollo!$C$2:$R$2344,MATCH($C362,[1]Apollo!$A$2:$A$2344,0),MATCH(AD$1,[1]Apollo!$C$1:$R$1,0))</f>
        <v>#N/A</v>
      </c>
      <c r="AE362" s="14" t="s">
        <v>4873</v>
      </c>
      <c r="AF362" s="1" t="s">
        <v>476</v>
      </c>
      <c r="AG362" s="1" t="s">
        <v>169</v>
      </c>
      <c r="AH362" s="1"/>
      <c r="AI362" s="1"/>
      <c r="AJ362" s="14" t="s">
        <v>4873</v>
      </c>
      <c r="AK362" s="1" t="s">
        <v>243</v>
      </c>
      <c r="AL362" s="1" t="s">
        <v>106</v>
      </c>
      <c r="AM362" s="1" t="s">
        <v>840</v>
      </c>
      <c r="AN362" s="1" t="s">
        <v>1038</v>
      </c>
      <c r="AO362" s="1" t="s">
        <v>349</v>
      </c>
      <c r="AP362" s="1" t="s">
        <v>246</v>
      </c>
      <c r="AQ362" s="1" t="e">
        <f>AE362=#REF!</f>
        <v>#REF!</v>
      </c>
      <c r="AS362" s="1" t="e">
        <f>INDEX([1]Apollo!$C$2:$R$2344,MATCH($C362,[1]Apollo!$A$2:$A$2344,0),MATCH(AS$1,[1]Apollo!$C$1:$R$1,0))</f>
        <v>#N/A</v>
      </c>
      <c r="AT362" s="1"/>
      <c r="AU362" s="1"/>
      <c r="AW362" s="1" t="e">
        <f>INDEX([1]Apollo!$C$2:$R$2344,MATCH($C362,[1]Apollo!$A$2:$A$2344,0),MATCH(AW$1,[1]Apollo!$C$1:$R$1,0))</f>
        <v>#N/A</v>
      </c>
      <c r="AX362" s="1"/>
      <c r="BA362">
        <v>750</v>
      </c>
      <c r="BB362">
        <v>3.8</v>
      </c>
      <c r="BC362">
        <v>3.6</v>
      </c>
      <c r="BD362">
        <v>3.5</v>
      </c>
      <c r="BE362">
        <v>4</v>
      </c>
      <c r="BF362" s="5">
        <v>0.84</v>
      </c>
      <c r="BG362" s="5">
        <v>0.9</v>
      </c>
      <c r="BH362" t="e">
        <f>BA362&lt;#REF!</f>
        <v>#REF!</v>
      </c>
      <c r="BI362" t="e">
        <f>BB362&gt;#REF!</f>
        <v>#REF!</v>
      </c>
      <c r="BJ362" t="e">
        <f>BC362&gt;#REF!</f>
        <v>#REF!</v>
      </c>
      <c r="BK362" t="e">
        <f>BD362&gt;#REF!</f>
        <v>#REF!</v>
      </c>
      <c r="BL362" t="e">
        <f>BE362&gt;#REF!</f>
        <v>#REF!</v>
      </c>
      <c r="BM362" s="5" t="e">
        <f>BF362&gt;#REF!</f>
        <v>#REF!</v>
      </c>
      <c r="BN362" t="s">
        <v>440</v>
      </c>
      <c r="BO362" s="1" t="s">
        <v>4874</v>
      </c>
      <c r="BP362">
        <v>3</v>
      </c>
      <c r="BQ362">
        <v>3</v>
      </c>
      <c r="BR362" s="1" t="s">
        <v>4875</v>
      </c>
      <c r="BS362" t="s">
        <v>4876</v>
      </c>
      <c r="BT362" s="1" t="s">
        <v>4877</v>
      </c>
      <c r="BU362" s="1">
        <v>110</v>
      </c>
      <c r="BV362" s="6">
        <v>0.35</v>
      </c>
      <c r="BW362" s="6">
        <v>0.55000000000000004</v>
      </c>
      <c r="BX362" s="6">
        <v>0.05</v>
      </c>
      <c r="BY362" s="6">
        <v>0.05</v>
      </c>
      <c r="BZ362" s="1" t="s">
        <v>4878</v>
      </c>
      <c r="CA362" s="1" t="s">
        <v>4879</v>
      </c>
      <c r="CB362" s="1"/>
      <c r="CC362" s="1"/>
      <c r="CD362" s="1"/>
      <c r="CE362" s="1"/>
      <c r="CF362" s="1"/>
      <c r="CG362" s="1"/>
      <c r="CH362" s="1"/>
      <c r="CI362" s="1"/>
      <c r="CJ362" s="1"/>
      <c r="CK362" s="1"/>
      <c r="CL362" s="1"/>
      <c r="CM362" s="1"/>
      <c r="CN362" s="1"/>
      <c r="CO362" s="1"/>
      <c r="CP362" s="1"/>
      <c r="CQ362" s="17" t="e">
        <f>SUMIFS([1]Rubric!Y:Y,[1]Rubric!V:V,BN362,[1]Rubric!W:W,P362)</f>
        <v>#VALUE!</v>
      </c>
      <c r="CR362" s="5" t="e">
        <f>INDEX([1]Rubric!D:D,MATCH(BP362,[1]Rubric!#REF!,0))</f>
        <v>#REF!</v>
      </c>
      <c r="CS362" s="5" t="e">
        <f>INDEX([1]Rubric!E:E,MATCH(Q362,[1]Rubric!#REF!,0))</f>
        <v>#REF!</v>
      </c>
      <c r="CT362" s="18" t="e">
        <f>SUM(CQ362:CS362)*[1]Rubric!$A$3</f>
        <v>#VALUE!</v>
      </c>
    </row>
    <row r="363" spans="1:98" ht="409.5" x14ac:dyDescent="0.25">
      <c r="A363">
        <v>362</v>
      </c>
      <c r="B363" t="s">
        <v>4880</v>
      </c>
      <c r="C363" t="str">
        <f t="shared" si="24"/>
        <v>362 - Scripps Networks Interactive</v>
      </c>
      <c r="D363">
        <v>0</v>
      </c>
      <c r="F363" s="1"/>
      <c r="G363" s="1" t="e">
        <f>INDEX([1]Apollo!$C$2:$R$2344,MATCH($C363,[1]Apollo!$A$2:$A$2344,0),MATCH(G$1,[1]Apollo!$C$1:$R$1,0))</f>
        <v>#N/A</v>
      </c>
      <c r="H363" s="1"/>
      <c r="I363" s="1" t="e">
        <f>INDEX([1]Apollo!$C$2:$R$2344,MATCH($C363,[1]Apollo!$A$2:$A$2344,0),MATCH(I$1,[1]Apollo!$C$1:$R$1,0))</f>
        <v>#N/A</v>
      </c>
      <c r="K363" s="1" t="e">
        <f>INDEX([1]Apollo!$C$2:$R$2344,MATCH($C363,[1]Apollo!$A$2:$A$2344,0),MATCH(K$1,[1]Apollo!$C$1:$R$1,0))</f>
        <v>#N/A</v>
      </c>
      <c r="L363" s="1" t="e">
        <f>INDEX([1]Apollo!$C$2:$R$2344,MATCH($C363,[1]Apollo!$A$2:$A$2344,0),MATCH(L$1,[1]Apollo!$C$1:$R$1,0))</f>
        <v>#N/A</v>
      </c>
      <c r="M363" s="1"/>
      <c r="N363" s="1"/>
      <c r="O363" s="1" t="e">
        <f>INDEX([1]Apollo!$C$2:$R$2344,MATCH($C363,[1]Apollo!$A$2:$A$2344,0),MATCH(O$1,[1]Apollo!$C$1:$R$1,0))</f>
        <v>#N/A</v>
      </c>
      <c r="P363" s="1">
        <v>4</v>
      </c>
      <c r="Q363" s="1">
        <v>1</v>
      </c>
      <c r="V363" s="1" t="e">
        <f>INDEX([1]Apollo!$C$2:$R$2344,MATCH($C363,[1]Apollo!$A$2:$A$2344,0),MATCH(V$1,[1]Apollo!$C$1:$R$1,0))</f>
        <v>#N/A</v>
      </c>
      <c r="X363" s="1" t="e">
        <f>INDEX([1]Apollo!$C$2:$R$2344,MATCH($C363,[1]Apollo!$A$2:$A$2344,0),MATCH(X$1,[1]Apollo!$C$1:$R$1,0))</f>
        <v>#N/A</v>
      </c>
      <c r="Y363" s="1" t="e">
        <f>INDEX([1]Apollo!$C$2:$R$2344,MATCH($C363,[1]Apollo!$A$2:$A$2344,0),MATCH(Y$1,[1]Apollo!$C$1:$R$1,0))</f>
        <v>#N/A</v>
      </c>
      <c r="Z363" s="1" t="e">
        <f>INDEX([1]Apollo!$C$2:$R$2344,MATCH($C363,[1]Apollo!$A$2:$A$2344,0),MATCH(Z$1,[1]Apollo!$C$1:$R$1,0))</f>
        <v>#N/A</v>
      </c>
      <c r="AA363" s="1" t="e">
        <f>INDEX([1]Apollo!$C$2:$R$2344,MATCH($C363,[1]Apollo!$A$2:$A$2344,0),MATCH(AA$1,[1]Apollo!$C$1:$R$1,0))</f>
        <v>#N/A</v>
      </c>
      <c r="AB363" s="1" t="e">
        <f>INDEX([1]Apollo!$C$2:$R$2344,MATCH($C363,[1]Apollo!$A$2:$A$2344,0),MATCH(AB$1,[1]Apollo!$C$1:$R$1,0))</f>
        <v>#N/A</v>
      </c>
      <c r="AD363" s="1" t="e">
        <f>INDEX([1]Apollo!$C$2:$R$2344,MATCH($C363,[1]Apollo!$A$2:$A$2344,0),MATCH(AD$1,[1]Apollo!$C$1:$R$1,0))</f>
        <v>#N/A</v>
      </c>
      <c r="AE363" s="14" t="s">
        <v>4881</v>
      </c>
      <c r="AF363" s="1"/>
      <c r="AG363" s="1" t="s">
        <v>169</v>
      </c>
      <c r="AH363" s="1"/>
      <c r="AI363" s="1"/>
      <c r="AJ363" s="14" t="s">
        <v>4882</v>
      </c>
      <c r="AK363" s="1" t="s">
        <v>149</v>
      </c>
      <c r="AL363" s="1" t="s">
        <v>203</v>
      </c>
      <c r="AM363" s="1" t="s">
        <v>151</v>
      </c>
      <c r="AN363" s="1" t="s">
        <v>106</v>
      </c>
      <c r="AO363" s="1" t="s">
        <v>279</v>
      </c>
      <c r="AP363" s="1" t="s">
        <v>219</v>
      </c>
      <c r="AQ363" s="1" t="e">
        <f>AE363=#REF!</f>
        <v>#REF!</v>
      </c>
      <c r="AS363" s="1" t="e">
        <f>INDEX([1]Apollo!$C$2:$R$2344,MATCH($C363,[1]Apollo!$A$2:$A$2344,0),MATCH(AS$1,[1]Apollo!$C$1:$R$1,0))</f>
        <v>#N/A</v>
      </c>
      <c r="AT363" s="1"/>
      <c r="AU363" s="1"/>
      <c r="AW363" s="1" t="e">
        <f>INDEX([1]Apollo!$C$2:$R$2344,MATCH($C363,[1]Apollo!$A$2:$A$2344,0),MATCH(AW$1,[1]Apollo!$C$1:$R$1,0))</f>
        <v>#N/A</v>
      </c>
      <c r="AX363" s="1"/>
      <c r="BA363">
        <v>1100</v>
      </c>
      <c r="BB363">
        <v>3.9</v>
      </c>
      <c r="BC363">
        <v>3.7</v>
      </c>
      <c r="BD363">
        <v>3.6</v>
      </c>
      <c r="BE363">
        <v>4</v>
      </c>
      <c r="BF363" s="5">
        <v>0.85</v>
      </c>
      <c r="BG363" s="5">
        <v>0.9</v>
      </c>
      <c r="BH363" t="e">
        <f>BA363&lt;#REF!</f>
        <v>#REF!</v>
      </c>
      <c r="BI363" t="e">
        <f>BB363&gt;#REF!</f>
        <v>#REF!</v>
      </c>
      <c r="BJ363" t="e">
        <f>BC363&gt;#REF!</f>
        <v>#REF!</v>
      </c>
      <c r="BK363" t="e">
        <f>BD363&gt;#REF!</f>
        <v>#REF!</v>
      </c>
      <c r="BL363" t="e">
        <f>BE363&gt;#REF!</f>
        <v>#REF!</v>
      </c>
      <c r="BM363" s="5" t="e">
        <f>BF363&gt;#REF!</f>
        <v>#REF!</v>
      </c>
      <c r="BN363" t="s">
        <v>440</v>
      </c>
      <c r="BO363" s="1" t="s">
        <v>4883</v>
      </c>
      <c r="BP363">
        <v>3</v>
      </c>
      <c r="BQ363">
        <v>3</v>
      </c>
      <c r="BR363" s="1" t="s">
        <v>4884</v>
      </c>
      <c r="BS363" t="s">
        <v>4885</v>
      </c>
      <c r="BT363" s="1" t="s">
        <v>4886</v>
      </c>
      <c r="BU363" s="1">
        <v>120</v>
      </c>
      <c r="BV363" s="6">
        <v>0.15</v>
      </c>
      <c r="BW363" s="6">
        <v>0.7</v>
      </c>
      <c r="BX363" s="6">
        <v>0.1</v>
      </c>
      <c r="BY363" s="6">
        <v>0.05</v>
      </c>
      <c r="BZ363" s="1" t="s">
        <v>4887</v>
      </c>
      <c r="CA363" s="1" t="s">
        <v>4888</v>
      </c>
      <c r="CB363" s="1"/>
      <c r="CC363" s="1"/>
      <c r="CD363" s="1"/>
      <c r="CE363" s="1"/>
      <c r="CF363" s="1"/>
      <c r="CG363" s="1"/>
      <c r="CH363" s="1"/>
      <c r="CI363" s="1"/>
      <c r="CJ363" s="1"/>
      <c r="CK363" s="1"/>
      <c r="CL363" s="1"/>
      <c r="CM363" s="1"/>
      <c r="CN363" s="1"/>
      <c r="CO363" s="1"/>
      <c r="CP363" s="1"/>
      <c r="CQ363" s="17" t="e">
        <f>SUMIFS([1]Rubric!Y:Y,[1]Rubric!V:V,BN363,[1]Rubric!W:W,P363)</f>
        <v>#VALUE!</v>
      </c>
      <c r="CR363" s="5" t="e">
        <f>INDEX([1]Rubric!D:D,MATCH(BP363,[1]Rubric!#REF!,0))</f>
        <v>#REF!</v>
      </c>
      <c r="CS363" s="5" t="e">
        <f>INDEX([1]Rubric!E:E,MATCH(Q363,[1]Rubric!#REF!,0))</f>
        <v>#REF!</v>
      </c>
      <c r="CT363" s="18" t="e">
        <f>SUM(CQ363:CS363)*[1]Rubric!$A$3</f>
        <v>#VALUE!</v>
      </c>
    </row>
    <row r="364" spans="1:98" ht="409.5" x14ac:dyDescent="0.25">
      <c r="A364">
        <v>363</v>
      </c>
      <c r="B364" t="s">
        <v>4889</v>
      </c>
      <c r="C364" t="str">
        <f t="shared" si="24"/>
        <v>363 - Southwest Airlines</v>
      </c>
      <c r="D364">
        <v>0</v>
      </c>
      <c r="F364" s="1"/>
      <c r="G364" s="1" t="e">
        <f>INDEX([1]Apollo!$C$2:$R$2344,MATCH($C364,[1]Apollo!$A$2:$A$2344,0),MATCH(G$1,[1]Apollo!$C$1:$R$1,0))</f>
        <v>#N/A</v>
      </c>
      <c r="H364" s="1"/>
      <c r="I364" s="1" t="e">
        <f>INDEX([1]Apollo!$C$2:$R$2344,MATCH($C364,[1]Apollo!$A$2:$A$2344,0),MATCH(I$1,[1]Apollo!$C$1:$R$1,0))</f>
        <v>#N/A</v>
      </c>
      <c r="K364" s="1" t="e">
        <f>INDEX([1]Apollo!$C$2:$R$2344,MATCH($C364,[1]Apollo!$A$2:$A$2344,0),MATCH(K$1,[1]Apollo!$C$1:$R$1,0))</f>
        <v>#N/A</v>
      </c>
      <c r="L364" s="1" t="e">
        <f>INDEX([1]Apollo!$C$2:$R$2344,MATCH($C364,[1]Apollo!$A$2:$A$2344,0),MATCH(L$1,[1]Apollo!$C$1:$R$1,0))</f>
        <v>#N/A</v>
      </c>
      <c r="M364" s="1"/>
      <c r="N364" s="1"/>
      <c r="O364" s="1" t="e">
        <f>INDEX([1]Apollo!$C$2:$R$2344,MATCH($C364,[1]Apollo!$A$2:$A$2344,0),MATCH(O$1,[1]Apollo!$C$1:$R$1,0))</f>
        <v>#N/A</v>
      </c>
      <c r="P364" s="1">
        <v>4</v>
      </c>
      <c r="Q364" s="1">
        <v>1</v>
      </c>
      <c r="V364" s="1" t="e">
        <f>INDEX([1]Apollo!$C$2:$R$2344,MATCH($C364,[1]Apollo!$A$2:$A$2344,0),MATCH(V$1,[1]Apollo!$C$1:$R$1,0))</f>
        <v>#N/A</v>
      </c>
      <c r="X364" s="1" t="e">
        <f>INDEX([1]Apollo!$C$2:$R$2344,MATCH($C364,[1]Apollo!$A$2:$A$2344,0),MATCH(X$1,[1]Apollo!$C$1:$R$1,0))</f>
        <v>#N/A</v>
      </c>
      <c r="Y364" s="1" t="e">
        <f>INDEX([1]Apollo!$C$2:$R$2344,MATCH($C364,[1]Apollo!$A$2:$A$2344,0),MATCH(Y$1,[1]Apollo!$C$1:$R$1,0))</f>
        <v>#N/A</v>
      </c>
      <c r="Z364" s="1" t="e">
        <f>INDEX([1]Apollo!$C$2:$R$2344,MATCH($C364,[1]Apollo!$A$2:$A$2344,0),MATCH(Z$1,[1]Apollo!$C$1:$R$1,0))</f>
        <v>#N/A</v>
      </c>
      <c r="AA364" s="1" t="e">
        <f>INDEX([1]Apollo!$C$2:$R$2344,MATCH($C364,[1]Apollo!$A$2:$A$2344,0),MATCH(AA$1,[1]Apollo!$C$1:$R$1,0))</f>
        <v>#N/A</v>
      </c>
      <c r="AB364" s="1" t="e">
        <f>INDEX([1]Apollo!$C$2:$R$2344,MATCH($C364,[1]Apollo!$A$2:$A$2344,0),MATCH(AB$1,[1]Apollo!$C$1:$R$1,0))</f>
        <v>#N/A</v>
      </c>
      <c r="AD364" s="1" t="e">
        <f>INDEX([1]Apollo!$C$2:$R$2344,MATCH($C364,[1]Apollo!$A$2:$A$2344,0),MATCH(AD$1,[1]Apollo!$C$1:$R$1,0))</f>
        <v>#N/A</v>
      </c>
      <c r="AE364" s="14" t="s">
        <v>4890</v>
      </c>
      <c r="AF364" s="1" t="s">
        <v>168</v>
      </c>
      <c r="AG364" s="1" t="s">
        <v>103</v>
      </c>
      <c r="AH364" s="1" t="s">
        <v>4891</v>
      </c>
      <c r="AI364" s="1"/>
      <c r="AJ364" s="14" t="s">
        <v>4890</v>
      </c>
      <c r="AK364" s="1" t="s">
        <v>105</v>
      </c>
      <c r="AL364" s="1" t="s">
        <v>106</v>
      </c>
      <c r="AM364" s="1" t="s">
        <v>4865</v>
      </c>
      <c r="AN364" s="1" t="s">
        <v>360</v>
      </c>
      <c r="AO364" s="1" t="s">
        <v>404</v>
      </c>
      <c r="AP364" s="1" t="s">
        <v>3217</v>
      </c>
      <c r="AQ364" s="1" t="e">
        <f>AE364=#REF!</f>
        <v>#REF!</v>
      </c>
      <c r="AS364" s="1" t="e">
        <f>INDEX([1]Apollo!$C$2:$R$2344,MATCH($C364,[1]Apollo!$A$2:$A$2344,0),MATCH(AS$1,[1]Apollo!$C$1:$R$1,0))</f>
        <v>#N/A</v>
      </c>
      <c r="AT364" s="1"/>
      <c r="AU364" s="1"/>
      <c r="AW364" s="1" t="e">
        <f>INDEX([1]Apollo!$C$2:$R$2344,MATCH($C364,[1]Apollo!$A$2:$A$2344,0),MATCH(AW$1,[1]Apollo!$C$1:$R$1,0))</f>
        <v>#N/A</v>
      </c>
      <c r="AX364" s="1"/>
      <c r="BA364">
        <v>10500</v>
      </c>
      <c r="BB364">
        <v>4.2</v>
      </c>
      <c r="BC364">
        <v>4.0999999999999996</v>
      </c>
      <c r="BD364">
        <v>3.8</v>
      </c>
      <c r="BE364">
        <v>4.3</v>
      </c>
      <c r="BF364" s="5">
        <v>0.82</v>
      </c>
      <c r="BG364" s="5">
        <v>0.95</v>
      </c>
      <c r="BH364" t="e">
        <f>BA364&lt;#REF!</f>
        <v>#REF!</v>
      </c>
      <c r="BI364" t="e">
        <f>BB364&gt;#REF!</f>
        <v>#REF!</v>
      </c>
      <c r="BJ364" t="e">
        <f>BC364&gt;#REF!</f>
        <v>#REF!</v>
      </c>
      <c r="BK364" t="e">
        <f>BD364&gt;#REF!</f>
        <v>#REF!</v>
      </c>
      <c r="BL364" t="e">
        <f>BE364&gt;#REF!</f>
        <v>#REF!</v>
      </c>
      <c r="BM364" s="5" t="e">
        <f>BF364&gt;#REF!</f>
        <v>#REF!</v>
      </c>
      <c r="BN364" t="s">
        <v>440</v>
      </c>
      <c r="BO364" s="1" t="s">
        <v>4892</v>
      </c>
      <c r="BP364">
        <v>2</v>
      </c>
      <c r="BQ364">
        <v>4</v>
      </c>
      <c r="BR364" s="1" t="s">
        <v>4893</v>
      </c>
      <c r="BS364" t="s">
        <v>4894</v>
      </c>
      <c r="BT364" s="1" t="s">
        <v>4895</v>
      </c>
      <c r="BU364" s="1">
        <v>340</v>
      </c>
      <c r="BV364" s="6">
        <v>0.15</v>
      </c>
      <c r="BW364" s="6">
        <v>0.65</v>
      </c>
      <c r="BX364" s="6">
        <v>0.2</v>
      </c>
      <c r="BY364" s="6">
        <v>0</v>
      </c>
      <c r="BZ364" s="1" t="s">
        <v>4896</v>
      </c>
      <c r="CA364" s="1" t="s">
        <v>4897</v>
      </c>
      <c r="CB364" s="1"/>
      <c r="CC364" s="1"/>
      <c r="CD364" s="1"/>
      <c r="CE364" s="1"/>
      <c r="CF364" s="1"/>
      <c r="CG364" s="1"/>
      <c r="CH364" s="1"/>
      <c r="CI364" s="1"/>
      <c r="CJ364" s="1"/>
      <c r="CK364" s="1"/>
      <c r="CL364" s="1"/>
      <c r="CM364" s="1"/>
      <c r="CN364" s="1"/>
      <c r="CO364" s="1"/>
      <c r="CP364" s="1"/>
      <c r="CQ364" s="17" t="e">
        <f>SUMIFS([1]Rubric!Y:Y,[1]Rubric!V:V,BN364,[1]Rubric!W:W,P364)</f>
        <v>#VALUE!</v>
      </c>
      <c r="CR364" s="5" t="e">
        <f>INDEX([1]Rubric!D:D,MATCH(BP364,[1]Rubric!#REF!,0))</f>
        <v>#REF!</v>
      </c>
      <c r="CS364" s="5" t="e">
        <f>INDEX([1]Rubric!E:E,MATCH(Q364,[1]Rubric!#REF!,0))</f>
        <v>#REF!</v>
      </c>
      <c r="CT364" s="18" t="e">
        <f>SUM(CQ364:CS364)*[1]Rubric!$A$3</f>
        <v>#VALUE!</v>
      </c>
    </row>
    <row r="365" spans="1:98" ht="409.5" x14ac:dyDescent="0.25">
      <c r="A365">
        <v>364</v>
      </c>
      <c r="B365" t="s">
        <v>4898</v>
      </c>
      <c r="C365" t="str">
        <f t="shared" si="24"/>
        <v>364 - iMerit Technology</v>
      </c>
      <c r="D365">
        <v>0</v>
      </c>
      <c r="F365" s="1"/>
      <c r="G365" s="1" t="e">
        <f>INDEX([1]Apollo!$C$2:$R$2344,MATCH($C365,[1]Apollo!$A$2:$A$2344,0),MATCH(G$1,[1]Apollo!$C$1:$R$1,0))</f>
        <v>#N/A</v>
      </c>
      <c r="H365" s="1"/>
      <c r="I365" s="1" t="e">
        <f>INDEX([1]Apollo!$C$2:$R$2344,MATCH($C365,[1]Apollo!$A$2:$A$2344,0),MATCH(I$1,[1]Apollo!$C$1:$R$1,0))</f>
        <v>#N/A</v>
      </c>
      <c r="K365" s="1" t="e">
        <f>INDEX([1]Apollo!$C$2:$R$2344,MATCH($C365,[1]Apollo!$A$2:$A$2344,0),MATCH(K$1,[1]Apollo!$C$1:$R$1,0))</f>
        <v>#N/A</v>
      </c>
      <c r="L365" s="1" t="e">
        <f>INDEX([1]Apollo!$C$2:$R$2344,MATCH($C365,[1]Apollo!$A$2:$A$2344,0),MATCH(L$1,[1]Apollo!$C$1:$R$1,0))</f>
        <v>#N/A</v>
      </c>
      <c r="M365" s="1"/>
      <c r="N365" s="1"/>
      <c r="O365" s="1" t="e">
        <f>INDEX([1]Apollo!$C$2:$R$2344,MATCH($C365,[1]Apollo!$A$2:$A$2344,0),MATCH(O$1,[1]Apollo!$C$1:$R$1,0))</f>
        <v>#N/A</v>
      </c>
      <c r="P365" s="1">
        <v>3.5</v>
      </c>
      <c r="Q365" s="1">
        <v>1</v>
      </c>
      <c r="V365" s="1" t="e">
        <f>INDEX([1]Apollo!$C$2:$R$2344,MATCH($C365,[1]Apollo!$A$2:$A$2344,0),MATCH(V$1,[1]Apollo!$C$1:$R$1,0))</f>
        <v>#N/A</v>
      </c>
      <c r="X365" s="1" t="e">
        <f>INDEX([1]Apollo!$C$2:$R$2344,MATCH($C365,[1]Apollo!$A$2:$A$2344,0),MATCH(X$1,[1]Apollo!$C$1:$R$1,0))</f>
        <v>#N/A</v>
      </c>
      <c r="Y365" s="1" t="e">
        <f>INDEX([1]Apollo!$C$2:$R$2344,MATCH($C365,[1]Apollo!$A$2:$A$2344,0),MATCH(Y$1,[1]Apollo!$C$1:$R$1,0))</f>
        <v>#N/A</v>
      </c>
      <c r="Z365" s="1" t="e">
        <f>INDEX([1]Apollo!$C$2:$R$2344,MATCH($C365,[1]Apollo!$A$2:$A$2344,0),MATCH(Z$1,[1]Apollo!$C$1:$R$1,0))</f>
        <v>#N/A</v>
      </c>
      <c r="AA365" s="1" t="e">
        <f>INDEX([1]Apollo!$C$2:$R$2344,MATCH($C365,[1]Apollo!$A$2:$A$2344,0),MATCH(AA$1,[1]Apollo!$C$1:$R$1,0))</f>
        <v>#N/A</v>
      </c>
      <c r="AB365" s="1" t="e">
        <f>INDEX([1]Apollo!$C$2:$R$2344,MATCH($C365,[1]Apollo!$A$2:$A$2344,0),MATCH(AB$1,[1]Apollo!$C$1:$R$1,0))</f>
        <v>#N/A</v>
      </c>
      <c r="AD365" s="1" t="e">
        <f>INDEX([1]Apollo!$C$2:$R$2344,MATCH($C365,[1]Apollo!$A$2:$A$2344,0),MATCH(AD$1,[1]Apollo!$C$1:$R$1,0))</f>
        <v>#N/A</v>
      </c>
      <c r="AE365" s="1" t="s">
        <v>480</v>
      </c>
      <c r="AF365" s="1"/>
      <c r="AG365" s="1" t="s">
        <v>480</v>
      </c>
      <c r="AH365" s="1"/>
      <c r="AI365" s="1"/>
      <c r="AJ365" s="1" t="s">
        <v>480</v>
      </c>
      <c r="AK365" s="1" t="s">
        <v>480</v>
      </c>
      <c r="AL365" s="1" t="s">
        <v>480</v>
      </c>
      <c r="AM365" s="1" t="s">
        <v>480</v>
      </c>
      <c r="AN365" s="1" t="s">
        <v>480</v>
      </c>
      <c r="AO365" s="1" t="s">
        <v>594</v>
      </c>
      <c r="AP365" s="1" t="s">
        <v>595</v>
      </c>
      <c r="AQ365" s="1" t="e">
        <f>AE365=#REF!</f>
        <v>#REF!</v>
      </c>
      <c r="AS365" s="1" t="e">
        <f>INDEX([1]Apollo!$C$2:$R$2344,MATCH($C365,[1]Apollo!$A$2:$A$2344,0),MATCH(AS$1,[1]Apollo!$C$1:$R$1,0))</f>
        <v>#N/A</v>
      </c>
      <c r="AT365" s="1"/>
      <c r="AU365" s="1"/>
      <c r="AW365" s="1" t="e">
        <f>INDEX([1]Apollo!$C$2:$R$2344,MATCH($C365,[1]Apollo!$A$2:$A$2344,0),MATCH(AW$1,[1]Apollo!$C$1:$R$1,0))</f>
        <v>#N/A</v>
      </c>
      <c r="AX365" s="1"/>
      <c r="BA365">
        <v>1600</v>
      </c>
      <c r="BB365">
        <v>3.8</v>
      </c>
      <c r="BC365">
        <v>3.7</v>
      </c>
      <c r="BD365">
        <v>3.5</v>
      </c>
      <c r="BE365">
        <v>3.8</v>
      </c>
      <c r="BF365" s="5">
        <v>0.88</v>
      </c>
      <c r="BG365" s="5">
        <v>0.95</v>
      </c>
      <c r="BH365" t="e">
        <f>BA365&lt;#REF!</f>
        <v>#REF!</v>
      </c>
      <c r="BI365" t="e">
        <f>BB365&gt;#REF!</f>
        <v>#REF!</v>
      </c>
      <c r="BJ365" t="e">
        <f>BC365&gt;#REF!</f>
        <v>#REF!</v>
      </c>
      <c r="BK365" t="e">
        <f>BD365&gt;#REF!</f>
        <v>#REF!</v>
      </c>
      <c r="BL365" t="e">
        <f>BE365&gt;#REF!</f>
        <v>#REF!</v>
      </c>
      <c r="BM365" s="5" t="e">
        <f>BF365&gt;#REF!</f>
        <v>#REF!</v>
      </c>
      <c r="BN365" t="s">
        <v>440</v>
      </c>
      <c r="BO365" s="1" t="s">
        <v>4899</v>
      </c>
      <c r="BP365">
        <v>3</v>
      </c>
      <c r="BQ365">
        <v>3</v>
      </c>
      <c r="BR365" s="1" t="s">
        <v>4900</v>
      </c>
      <c r="BS365" t="s">
        <v>4901</v>
      </c>
      <c r="BT365" s="1" t="s">
        <v>4902</v>
      </c>
      <c r="BU365" s="1">
        <v>220</v>
      </c>
      <c r="BV365" s="6">
        <v>0.15</v>
      </c>
      <c r="BW365" s="6">
        <v>0.4</v>
      </c>
      <c r="BX365" s="6">
        <v>0.4</v>
      </c>
      <c r="BY365" s="6">
        <v>0.05</v>
      </c>
      <c r="BZ365" s="1" t="s">
        <v>4903</v>
      </c>
      <c r="CA365" s="1" t="s">
        <v>4904</v>
      </c>
      <c r="CB365" s="1"/>
      <c r="CC365" s="1"/>
      <c r="CD365" s="1"/>
      <c r="CE365" s="1"/>
      <c r="CF365" s="1"/>
      <c r="CG365" s="1"/>
      <c r="CH365" s="1"/>
      <c r="CI365" s="1"/>
      <c r="CJ365" s="1"/>
      <c r="CK365" s="1"/>
      <c r="CL365" s="1"/>
      <c r="CM365" s="1"/>
      <c r="CN365" s="1"/>
      <c r="CO365" s="1"/>
      <c r="CP365" s="1"/>
      <c r="CQ365" s="17" t="e">
        <f>SUMIFS([1]Rubric!Y:Y,[1]Rubric!V:V,BN365,[1]Rubric!W:W,P365)</f>
        <v>#VALUE!</v>
      </c>
      <c r="CR365" s="5" t="e">
        <f>INDEX([1]Rubric!D:D,MATCH(BP365,[1]Rubric!#REF!,0))</f>
        <v>#REF!</v>
      </c>
      <c r="CS365" s="5" t="e">
        <f>INDEX([1]Rubric!E:E,MATCH(Q365,[1]Rubric!#REF!,0))</f>
        <v>#REF!</v>
      </c>
      <c r="CT365" s="18" t="e">
        <f>SUM(CQ365:CS365)*[1]Rubric!$A$3</f>
        <v>#VALUE!</v>
      </c>
    </row>
    <row r="366" spans="1:98" ht="225" x14ac:dyDescent="0.25">
      <c r="A366">
        <v>365</v>
      </c>
      <c r="B366" t="s">
        <v>4905</v>
      </c>
      <c r="C366" t="str">
        <f t="shared" si="24"/>
        <v>365 - Market America, Inc.</v>
      </c>
      <c r="D366">
        <v>0</v>
      </c>
      <c r="F366" s="1"/>
      <c r="G366" s="1" t="e">
        <f>INDEX([1]Apollo!$C$2:$R$2344,MATCH($C366,[1]Apollo!$A$2:$A$2344,0),MATCH(G$1,[1]Apollo!$C$1:$R$1,0))</f>
        <v>#N/A</v>
      </c>
      <c r="H366" s="1"/>
      <c r="I366" s="1" t="e">
        <f>INDEX([1]Apollo!$C$2:$R$2344,MATCH($C366,[1]Apollo!$A$2:$A$2344,0),MATCH(I$1,[1]Apollo!$C$1:$R$1,0))</f>
        <v>#N/A</v>
      </c>
      <c r="K366" s="1" t="e">
        <f>INDEX([1]Apollo!$C$2:$R$2344,MATCH($C366,[1]Apollo!$A$2:$A$2344,0),MATCH(K$1,[1]Apollo!$C$1:$R$1,0))</f>
        <v>#N/A</v>
      </c>
      <c r="L366" s="1" t="e">
        <f>INDEX([1]Apollo!$C$2:$R$2344,MATCH($C366,[1]Apollo!$A$2:$A$2344,0),MATCH(L$1,[1]Apollo!$C$1:$R$1,0))</f>
        <v>#N/A</v>
      </c>
      <c r="M366" s="1"/>
      <c r="N366" s="1"/>
      <c r="O366" s="1" t="e">
        <f>INDEX([1]Apollo!$C$2:$R$2344,MATCH($C366,[1]Apollo!$A$2:$A$2344,0),MATCH(O$1,[1]Apollo!$C$1:$R$1,0))</f>
        <v>#N/A</v>
      </c>
      <c r="P366" s="1">
        <v>3.5</v>
      </c>
      <c r="Q366" s="1">
        <v>1</v>
      </c>
      <c r="V366" s="1" t="e">
        <f>INDEX([1]Apollo!$C$2:$R$2344,MATCH($C366,[1]Apollo!$A$2:$A$2344,0),MATCH(V$1,[1]Apollo!$C$1:$R$1,0))</f>
        <v>#N/A</v>
      </c>
      <c r="X366" s="1" t="e">
        <f>INDEX([1]Apollo!$C$2:$R$2344,MATCH($C366,[1]Apollo!$A$2:$A$2344,0),MATCH(X$1,[1]Apollo!$C$1:$R$1,0))</f>
        <v>#N/A</v>
      </c>
      <c r="Y366" s="1" t="e">
        <f>INDEX([1]Apollo!$C$2:$R$2344,MATCH($C366,[1]Apollo!$A$2:$A$2344,0),MATCH(Y$1,[1]Apollo!$C$1:$R$1,0))</f>
        <v>#N/A</v>
      </c>
      <c r="Z366" s="1" t="e">
        <f>INDEX([1]Apollo!$C$2:$R$2344,MATCH($C366,[1]Apollo!$A$2:$A$2344,0),MATCH(Z$1,[1]Apollo!$C$1:$R$1,0))</f>
        <v>#N/A</v>
      </c>
      <c r="AA366" s="1" t="e">
        <f>INDEX([1]Apollo!$C$2:$R$2344,MATCH($C366,[1]Apollo!$A$2:$A$2344,0),MATCH(AA$1,[1]Apollo!$C$1:$R$1,0))</f>
        <v>#N/A</v>
      </c>
      <c r="AB366" s="1" t="e">
        <f>INDEX([1]Apollo!$C$2:$R$2344,MATCH($C366,[1]Apollo!$A$2:$A$2344,0),MATCH(AB$1,[1]Apollo!$C$1:$R$1,0))</f>
        <v>#N/A</v>
      </c>
      <c r="AD366" s="1" t="e">
        <f>INDEX([1]Apollo!$C$2:$R$2344,MATCH($C366,[1]Apollo!$A$2:$A$2344,0),MATCH(AD$1,[1]Apollo!$C$1:$R$1,0))</f>
        <v>#N/A</v>
      </c>
      <c r="AE366" s="14" t="s">
        <v>4906</v>
      </c>
      <c r="AF366" s="1" t="s">
        <v>168</v>
      </c>
      <c r="AG366" s="1" t="s">
        <v>169</v>
      </c>
      <c r="AH366" s="1" t="s">
        <v>4907</v>
      </c>
      <c r="AI366" s="1"/>
      <c r="AJ366" s="14" t="s">
        <v>4906</v>
      </c>
      <c r="AK366" s="1" t="s">
        <v>311</v>
      </c>
      <c r="AL366" s="1" t="s">
        <v>106</v>
      </c>
      <c r="AM366" s="1" t="s">
        <v>840</v>
      </c>
      <c r="AN366" s="1" t="s">
        <v>1038</v>
      </c>
      <c r="AO366" s="1" t="s">
        <v>2360</v>
      </c>
      <c r="AP366" s="1" t="s">
        <v>135</v>
      </c>
      <c r="AQ366" s="1" t="e">
        <f>AE366=#REF!</f>
        <v>#REF!</v>
      </c>
      <c r="AS366" s="1" t="e">
        <f>INDEX([1]Apollo!$C$2:$R$2344,MATCH($C366,[1]Apollo!$A$2:$A$2344,0),MATCH(AS$1,[1]Apollo!$C$1:$R$1,0))</f>
        <v>#N/A</v>
      </c>
      <c r="AT366" s="1"/>
      <c r="AU366" s="1"/>
      <c r="AW366" s="1" t="e">
        <f>INDEX([1]Apollo!$C$2:$R$2344,MATCH($C366,[1]Apollo!$A$2:$A$2344,0),MATCH(AW$1,[1]Apollo!$C$1:$R$1,0))</f>
        <v>#N/A</v>
      </c>
      <c r="AX366" s="1"/>
      <c r="BA366">
        <v>234</v>
      </c>
      <c r="BB366">
        <v>3.9</v>
      </c>
      <c r="BC366">
        <v>3.9</v>
      </c>
      <c r="BD366">
        <v>3.9</v>
      </c>
      <c r="BE366">
        <v>3.9</v>
      </c>
      <c r="BF366" s="5">
        <v>0.85</v>
      </c>
      <c r="BG366" s="5">
        <v>0.9</v>
      </c>
      <c r="BH366" t="e">
        <f>BA366&lt;#REF!</f>
        <v>#REF!</v>
      </c>
      <c r="BI366" t="e">
        <f>BB366&gt;#REF!</f>
        <v>#REF!</v>
      </c>
      <c r="BJ366" t="e">
        <f>BC366&gt;#REF!</f>
        <v>#REF!</v>
      </c>
      <c r="BK366" t="e">
        <f>BD366&gt;#REF!</f>
        <v>#REF!</v>
      </c>
      <c r="BL366" t="e">
        <f>BE366&gt;#REF!</f>
        <v>#REF!</v>
      </c>
      <c r="BM366" s="5" t="e">
        <f>BF366&gt;#REF!</f>
        <v>#REF!</v>
      </c>
      <c r="BN366" t="s">
        <v>440</v>
      </c>
      <c r="BO366" s="1" t="s">
        <v>4908</v>
      </c>
      <c r="BP366">
        <v>3</v>
      </c>
      <c r="BQ366">
        <v>3</v>
      </c>
      <c r="BR366" s="1" t="s">
        <v>4909</v>
      </c>
      <c r="BS366" t="s">
        <v>4910</v>
      </c>
      <c r="BT366" s="1" t="s">
        <v>4911</v>
      </c>
      <c r="BU366" s="1">
        <v>95</v>
      </c>
      <c r="BV366" s="6">
        <v>0.15</v>
      </c>
      <c r="BW366" s="6">
        <v>0.7</v>
      </c>
      <c r="BX366" s="6">
        <v>0.15</v>
      </c>
      <c r="BY366" s="6">
        <v>0</v>
      </c>
      <c r="BZ366" s="1" t="s">
        <v>3885</v>
      </c>
      <c r="CA366" s="1" t="s">
        <v>4912</v>
      </c>
      <c r="CB366" s="1"/>
      <c r="CC366" s="1"/>
      <c r="CD366" s="1"/>
      <c r="CE366" s="1"/>
      <c r="CF366" s="1"/>
      <c r="CG366" s="1"/>
      <c r="CH366" s="1"/>
      <c r="CI366" s="1"/>
      <c r="CJ366" s="1"/>
      <c r="CK366" s="1"/>
      <c r="CL366" s="1"/>
      <c r="CM366" s="1"/>
      <c r="CN366" s="1"/>
      <c r="CO366" s="1"/>
      <c r="CP366" s="1"/>
      <c r="CQ366" s="17" t="e">
        <f>SUMIFS([1]Rubric!Y:Y,[1]Rubric!V:V,BN366,[1]Rubric!W:W,P366)</f>
        <v>#VALUE!</v>
      </c>
      <c r="CR366" s="5" t="e">
        <f>INDEX([1]Rubric!D:D,MATCH(BP366,[1]Rubric!#REF!,0))</f>
        <v>#REF!</v>
      </c>
      <c r="CS366" s="5" t="e">
        <f>INDEX([1]Rubric!E:E,MATCH(Q366,[1]Rubric!#REF!,0))</f>
        <v>#REF!</v>
      </c>
      <c r="CT366" s="18" t="e">
        <f>SUM(CQ366:CS366)*[1]Rubric!$A$3</f>
        <v>#VALUE!</v>
      </c>
    </row>
    <row r="367" spans="1:98" ht="409.5" x14ac:dyDescent="0.25">
      <c r="A367">
        <v>366</v>
      </c>
      <c r="B367" t="s">
        <v>4913</v>
      </c>
      <c r="C367" t="str">
        <f t="shared" si="24"/>
        <v>366 - Wonder</v>
      </c>
      <c r="D367">
        <v>0</v>
      </c>
      <c r="F367" s="1"/>
      <c r="G367" s="1" t="e">
        <f>INDEX([1]Apollo!$C$2:$R$2344,MATCH($C367,[1]Apollo!$A$2:$A$2344,0),MATCH(G$1,[1]Apollo!$C$1:$R$1,0))</f>
        <v>#N/A</v>
      </c>
      <c r="H367" s="1"/>
      <c r="I367" s="1" t="e">
        <f>INDEX([1]Apollo!$C$2:$R$2344,MATCH($C367,[1]Apollo!$A$2:$A$2344,0),MATCH(I$1,[1]Apollo!$C$1:$R$1,0))</f>
        <v>#N/A</v>
      </c>
      <c r="K367" s="1" t="e">
        <f>INDEX([1]Apollo!$C$2:$R$2344,MATCH($C367,[1]Apollo!$A$2:$A$2344,0),MATCH(K$1,[1]Apollo!$C$1:$R$1,0))</f>
        <v>#N/A</v>
      </c>
      <c r="L367" s="1" t="e">
        <f>INDEX([1]Apollo!$C$2:$R$2344,MATCH($C367,[1]Apollo!$A$2:$A$2344,0),MATCH(L$1,[1]Apollo!$C$1:$R$1,0))</f>
        <v>#N/A</v>
      </c>
      <c r="M367" s="1"/>
      <c r="N367" s="1"/>
      <c r="O367" s="1" t="e">
        <f>INDEX([1]Apollo!$C$2:$R$2344,MATCH($C367,[1]Apollo!$A$2:$A$2344,0),MATCH(O$1,[1]Apollo!$C$1:$R$1,0))</f>
        <v>#N/A</v>
      </c>
      <c r="P367" s="1">
        <v>3</v>
      </c>
      <c r="Q367" s="1">
        <v>1</v>
      </c>
      <c r="V367" s="1" t="e">
        <f>INDEX([1]Apollo!$C$2:$R$2344,MATCH($C367,[1]Apollo!$A$2:$A$2344,0),MATCH(V$1,[1]Apollo!$C$1:$R$1,0))</f>
        <v>#N/A</v>
      </c>
      <c r="X367" s="1" t="e">
        <f>INDEX([1]Apollo!$C$2:$R$2344,MATCH($C367,[1]Apollo!$A$2:$A$2344,0),MATCH(X$1,[1]Apollo!$C$1:$R$1,0))</f>
        <v>#N/A</v>
      </c>
      <c r="Y367" s="1" t="e">
        <f>INDEX([1]Apollo!$C$2:$R$2344,MATCH($C367,[1]Apollo!$A$2:$A$2344,0),MATCH(Y$1,[1]Apollo!$C$1:$R$1,0))</f>
        <v>#N/A</v>
      </c>
      <c r="Z367" s="1" t="e">
        <f>INDEX([1]Apollo!$C$2:$R$2344,MATCH($C367,[1]Apollo!$A$2:$A$2344,0),MATCH(Z$1,[1]Apollo!$C$1:$R$1,0))</f>
        <v>#N/A</v>
      </c>
      <c r="AA367" s="1" t="e">
        <f>INDEX([1]Apollo!$C$2:$R$2344,MATCH($C367,[1]Apollo!$A$2:$A$2344,0),MATCH(AA$1,[1]Apollo!$C$1:$R$1,0))</f>
        <v>#N/A</v>
      </c>
      <c r="AB367" s="1" t="e">
        <f>INDEX([1]Apollo!$C$2:$R$2344,MATCH($C367,[1]Apollo!$A$2:$A$2344,0),MATCH(AB$1,[1]Apollo!$C$1:$R$1,0))</f>
        <v>#N/A</v>
      </c>
      <c r="AD367" s="1" t="e">
        <f>INDEX([1]Apollo!$C$2:$R$2344,MATCH($C367,[1]Apollo!$A$2:$A$2344,0),MATCH(AD$1,[1]Apollo!$C$1:$R$1,0))</f>
        <v>#N/A</v>
      </c>
      <c r="AE367" s="14" t="s">
        <v>4914</v>
      </c>
      <c r="AF367" s="1"/>
      <c r="AG367" s="1" t="s">
        <v>169</v>
      </c>
      <c r="AH367" s="1" t="s">
        <v>4915</v>
      </c>
      <c r="AI367" s="1"/>
      <c r="AJ367" s="14" t="s">
        <v>4916</v>
      </c>
      <c r="AK367" s="1" t="s">
        <v>149</v>
      </c>
      <c r="AL367" s="1" t="s">
        <v>203</v>
      </c>
      <c r="AM367" s="1" t="s">
        <v>151</v>
      </c>
      <c r="AN367" s="1" t="s">
        <v>106</v>
      </c>
      <c r="AO367" s="1" t="s">
        <v>152</v>
      </c>
      <c r="AP367" s="1" t="s">
        <v>219</v>
      </c>
      <c r="AQ367" s="1" t="e">
        <f>AE367=#REF!</f>
        <v>#REF!</v>
      </c>
      <c r="AS367" s="1" t="e">
        <f>INDEX([1]Apollo!$C$2:$R$2344,MATCH($C367,[1]Apollo!$A$2:$A$2344,0),MATCH(AS$1,[1]Apollo!$C$1:$R$1,0))</f>
        <v>#N/A</v>
      </c>
      <c r="AT367" s="1"/>
      <c r="AU367" s="1"/>
      <c r="AW367" s="1" t="e">
        <f>INDEX([1]Apollo!$C$2:$R$2344,MATCH($C367,[1]Apollo!$A$2:$A$2344,0),MATCH(AW$1,[1]Apollo!$C$1:$R$1,0))</f>
        <v>#N/A</v>
      </c>
      <c r="AX367" s="1"/>
      <c r="BA367">
        <v>450</v>
      </c>
      <c r="BB367">
        <v>3.9</v>
      </c>
      <c r="BC367">
        <v>3.6</v>
      </c>
      <c r="BD367">
        <v>3.7</v>
      </c>
      <c r="BE367">
        <v>4.0999999999999996</v>
      </c>
      <c r="BF367" s="5">
        <v>0.8</v>
      </c>
      <c r="BG367" s="5">
        <v>0.85</v>
      </c>
      <c r="BH367" t="e">
        <f>BA367&lt;#REF!</f>
        <v>#REF!</v>
      </c>
      <c r="BI367" t="e">
        <f>BB367&gt;#REF!</f>
        <v>#REF!</v>
      </c>
      <c r="BJ367" t="e">
        <f>BC367&gt;#REF!</f>
        <v>#REF!</v>
      </c>
      <c r="BK367" t="e">
        <f>BD367&gt;#REF!</f>
        <v>#REF!</v>
      </c>
      <c r="BL367" t="e">
        <f>BE367&gt;#REF!</f>
        <v>#REF!</v>
      </c>
      <c r="BM367" s="5" t="e">
        <f>BF367&gt;#REF!</f>
        <v>#REF!</v>
      </c>
      <c r="BN367" t="s">
        <v>440</v>
      </c>
      <c r="BO367" s="1" t="s">
        <v>4917</v>
      </c>
      <c r="BP367">
        <v>3</v>
      </c>
      <c r="BQ367">
        <v>3</v>
      </c>
      <c r="BR367" s="1" t="s">
        <v>4918</v>
      </c>
      <c r="BS367" t="s">
        <v>4919</v>
      </c>
      <c r="BT367" s="1" t="s">
        <v>4920</v>
      </c>
      <c r="BU367" s="1">
        <v>300</v>
      </c>
      <c r="BV367" s="6">
        <v>0.1</v>
      </c>
      <c r="BW367" s="6">
        <v>0.4</v>
      </c>
      <c r="BX367" s="6">
        <v>0.45</v>
      </c>
      <c r="BY367" s="6">
        <v>0.05</v>
      </c>
      <c r="BZ367" s="1" t="s">
        <v>4921</v>
      </c>
      <c r="CA367" s="1" t="s">
        <v>4922</v>
      </c>
      <c r="CB367" s="1"/>
      <c r="CC367" s="1"/>
      <c r="CD367" s="1"/>
      <c r="CE367" s="1"/>
      <c r="CF367" s="1"/>
      <c r="CG367" s="1"/>
      <c r="CH367" s="1"/>
      <c r="CI367" s="1"/>
      <c r="CJ367" s="1"/>
      <c r="CK367" s="1"/>
      <c r="CL367" s="1"/>
      <c r="CM367" s="1"/>
      <c r="CN367" s="1"/>
      <c r="CO367" s="1"/>
      <c r="CP367" s="1"/>
      <c r="CQ367" s="17" t="e">
        <f>SUMIFS([1]Rubric!Y:Y,[1]Rubric!V:V,BN367,[1]Rubric!W:W,P367)</f>
        <v>#VALUE!</v>
      </c>
      <c r="CR367" s="5" t="e">
        <f>INDEX([1]Rubric!D:D,MATCH(BP367,[1]Rubric!#REF!,0))</f>
        <v>#REF!</v>
      </c>
      <c r="CS367" s="5" t="e">
        <f>INDEX([1]Rubric!E:E,MATCH(Q367,[1]Rubric!#REF!,0))</f>
        <v>#REF!</v>
      </c>
      <c r="CT367" s="18" t="e">
        <f>SUM(CQ367:CS367)*[1]Rubric!$A$3</f>
        <v>#VALUE!</v>
      </c>
    </row>
    <row r="368" spans="1:98" ht="240" x14ac:dyDescent="0.25">
      <c r="A368">
        <v>367</v>
      </c>
      <c r="B368" t="s">
        <v>4923</v>
      </c>
      <c r="C368" t="str">
        <f t="shared" si="24"/>
        <v>367 - MarketSource Inc.</v>
      </c>
      <c r="D368">
        <v>0</v>
      </c>
      <c r="F368" s="1"/>
      <c r="G368" s="1" t="e">
        <f>INDEX([1]Apollo!$C$2:$R$2344,MATCH($C368,[1]Apollo!$A$2:$A$2344,0),MATCH(G$1,[1]Apollo!$C$1:$R$1,0))</f>
        <v>#N/A</v>
      </c>
      <c r="H368" s="1"/>
      <c r="I368" s="1" t="e">
        <f>INDEX([1]Apollo!$C$2:$R$2344,MATCH($C368,[1]Apollo!$A$2:$A$2344,0),MATCH(I$1,[1]Apollo!$C$1:$R$1,0))</f>
        <v>#N/A</v>
      </c>
      <c r="K368" s="1" t="e">
        <f>INDEX([1]Apollo!$C$2:$R$2344,MATCH($C368,[1]Apollo!$A$2:$A$2344,0),MATCH(K$1,[1]Apollo!$C$1:$R$1,0))</f>
        <v>#N/A</v>
      </c>
      <c r="L368" s="1" t="e">
        <f>INDEX([1]Apollo!$C$2:$R$2344,MATCH($C368,[1]Apollo!$A$2:$A$2344,0),MATCH(L$1,[1]Apollo!$C$1:$R$1,0))</f>
        <v>#N/A</v>
      </c>
      <c r="M368" s="1"/>
      <c r="N368" s="1"/>
      <c r="O368" s="1" t="e">
        <f>INDEX([1]Apollo!$C$2:$R$2344,MATCH($C368,[1]Apollo!$A$2:$A$2344,0),MATCH(O$1,[1]Apollo!$C$1:$R$1,0))</f>
        <v>#N/A</v>
      </c>
      <c r="P368" s="1">
        <v>2.5</v>
      </c>
      <c r="Q368" s="1">
        <v>1</v>
      </c>
      <c r="V368" s="1" t="e">
        <f>INDEX([1]Apollo!$C$2:$R$2344,MATCH($C368,[1]Apollo!$A$2:$A$2344,0),MATCH(V$1,[1]Apollo!$C$1:$R$1,0))</f>
        <v>#N/A</v>
      </c>
      <c r="X368" s="1" t="e">
        <f>INDEX([1]Apollo!$C$2:$R$2344,MATCH($C368,[1]Apollo!$A$2:$A$2344,0),MATCH(X$1,[1]Apollo!$C$1:$R$1,0))</f>
        <v>#N/A</v>
      </c>
      <c r="Y368" s="1" t="e">
        <f>INDEX([1]Apollo!$C$2:$R$2344,MATCH($C368,[1]Apollo!$A$2:$A$2344,0),MATCH(Y$1,[1]Apollo!$C$1:$R$1,0))</f>
        <v>#N/A</v>
      </c>
      <c r="Z368" s="1" t="e">
        <f>INDEX([1]Apollo!$C$2:$R$2344,MATCH($C368,[1]Apollo!$A$2:$A$2344,0),MATCH(Z$1,[1]Apollo!$C$1:$R$1,0))</f>
        <v>#N/A</v>
      </c>
      <c r="AA368" s="1" t="e">
        <f>INDEX([1]Apollo!$C$2:$R$2344,MATCH($C368,[1]Apollo!$A$2:$A$2344,0),MATCH(AA$1,[1]Apollo!$C$1:$R$1,0))</f>
        <v>#N/A</v>
      </c>
      <c r="AB368" s="1" t="e">
        <f>INDEX([1]Apollo!$C$2:$R$2344,MATCH($C368,[1]Apollo!$A$2:$A$2344,0),MATCH(AB$1,[1]Apollo!$C$1:$R$1,0))</f>
        <v>#N/A</v>
      </c>
      <c r="AD368" s="1" t="e">
        <f>INDEX([1]Apollo!$C$2:$R$2344,MATCH($C368,[1]Apollo!$A$2:$A$2344,0),MATCH(AD$1,[1]Apollo!$C$1:$R$1,0))</f>
        <v>#N/A</v>
      </c>
      <c r="AE368" s="14" t="s">
        <v>4924</v>
      </c>
      <c r="AF368" s="1" t="s">
        <v>168</v>
      </c>
      <c r="AG368" s="1" t="s">
        <v>169</v>
      </c>
      <c r="AH368" s="1" t="s">
        <v>4925</v>
      </c>
      <c r="AI368" s="1"/>
      <c r="AJ368" s="14" t="s">
        <v>4926</v>
      </c>
      <c r="AK368" s="1" t="s">
        <v>552</v>
      </c>
      <c r="AL368" s="1" t="s">
        <v>106</v>
      </c>
      <c r="AM368" s="1" t="s">
        <v>840</v>
      </c>
      <c r="AN368" s="1" t="s">
        <v>1038</v>
      </c>
      <c r="AO368" s="1" t="s">
        <v>294</v>
      </c>
      <c r="AP368" s="1" t="s">
        <v>556</v>
      </c>
      <c r="AQ368" s="1" t="e">
        <f>AE368=#REF!</f>
        <v>#REF!</v>
      </c>
      <c r="AS368" s="1" t="e">
        <f>INDEX([1]Apollo!$C$2:$R$2344,MATCH($C368,[1]Apollo!$A$2:$A$2344,0),MATCH(AS$1,[1]Apollo!$C$1:$R$1,0))</f>
        <v>#N/A</v>
      </c>
      <c r="AT368" s="1"/>
      <c r="AU368" s="1"/>
      <c r="AW368" s="1" t="e">
        <f>INDEX([1]Apollo!$C$2:$R$2344,MATCH($C368,[1]Apollo!$A$2:$A$2344,0),MATCH(AW$1,[1]Apollo!$C$1:$R$1,0))</f>
        <v>#N/A</v>
      </c>
      <c r="AX368" s="1"/>
      <c r="BA368">
        <v>1550</v>
      </c>
      <c r="BB368">
        <v>3.8</v>
      </c>
      <c r="BC368">
        <v>3.7</v>
      </c>
      <c r="BD368">
        <v>3.5</v>
      </c>
      <c r="BE368">
        <v>3.8</v>
      </c>
      <c r="BF368" s="5">
        <v>0.85</v>
      </c>
      <c r="BG368" s="5">
        <v>0.95</v>
      </c>
      <c r="BH368" t="e">
        <f>BA368&lt;#REF!</f>
        <v>#REF!</v>
      </c>
      <c r="BI368" t="e">
        <f>BB368&gt;#REF!</f>
        <v>#REF!</v>
      </c>
      <c r="BJ368" t="e">
        <f>BC368&gt;#REF!</f>
        <v>#REF!</v>
      </c>
      <c r="BK368" t="e">
        <f>BD368&gt;#REF!</f>
        <v>#REF!</v>
      </c>
      <c r="BL368" t="e">
        <f>BE368&gt;#REF!</f>
        <v>#REF!</v>
      </c>
      <c r="BM368" s="5" t="e">
        <f>BF368&gt;#REF!</f>
        <v>#REF!</v>
      </c>
      <c r="BN368" t="s">
        <v>440</v>
      </c>
      <c r="BO368" s="1" t="s">
        <v>4927</v>
      </c>
      <c r="BP368">
        <v>2</v>
      </c>
      <c r="BQ368">
        <v>4</v>
      </c>
      <c r="BR368" s="1" t="s">
        <v>4928</v>
      </c>
      <c r="BS368" t="s">
        <v>4929</v>
      </c>
      <c r="BT368" s="1" t="s">
        <v>4930</v>
      </c>
      <c r="BU368" s="1">
        <v>240</v>
      </c>
      <c r="BV368" s="6">
        <v>0.15</v>
      </c>
      <c r="BW368" s="6">
        <v>0.25</v>
      </c>
      <c r="BX368" s="6">
        <v>0.55000000000000004</v>
      </c>
      <c r="BY368" s="6">
        <v>0.05</v>
      </c>
      <c r="BZ368" s="1" t="s">
        <v>3207</v>
      </c>
      <c r="CA368" s="1" t="s">
        <v>4931</v>
      </c>
      <c r="CB368" s="1"/>
      <c r="CC368" s="1"/>
      <c r="CD368" s="1"/>
      <c r="CE368" s="1"/>
      <c r="CF368" s="1"/>
      <c r="CG368" s="1"/>
      <c r="CH368" s="1"/>
      <c r="CI368" s="1"/>
      <c r="CJ368" s="1"/>
      <c r="CK368" s="1"/>
      <c r="CL368" s="1"/>
      <c r="CM368" s="1"/>
      <c r="CN368" s="1"/>
      <c r="CO368" s="1"/>
      <c r="CP368" s="1"/>
      <c r="CQ368" s="17" t="e">
        <f>SUMIFS([1]Rubric!Y:Y,[1]Rubric!V:V,BN368,[1]Rubric!W:W,P368)</f>
        <v>#VALUE!</v>
      </c>
      <c r="CR368" s="5" t="e">
        <f>INDEX([1]Rubric!D:D,MATCH(BP368,[1]Rubric!#REF!,0))</f>
        <v>#REF!</v>
      </c>
      <c r="CS368" s="5" t="e">
        <f>INDEX([1]Rubric!E:E,MATCH(Q368,[1]Rubric!#REF!,0))</f>
        <v>#REF!</v>
      </c>
      <c r="CT368" s="18" t="e">
        <f>SUM(CQ368:CS368)*[1]Rubric!$A$3</f>
        <v>#VALUE!</v>
      </c>
    </row>
  </sheetData>
  <conditionalFormatting sqref="BH1:BH368">
    <cfRule type="cellIs" dxfId="0" priority="1" operator="equal">
      <formula>TRUE</formula>
    </cfRule>
  </conditionalFormatting>
  <hyperlinks>
    <hyperlink ref="AE33" r:id="rId1" xr:uid="{11E57053-0113-4BA5-B65A-82CD65FCF85D}"/>
    <hyperlink ref="AE54" r:id="rId2" xr:uid="{8DABB5E2-8749-4917-8934-C6EABBB6C9C7}"/>
    <hyperlink ref="AE5" r:id="rId3" xr:uid="{DD379C8C-7889-49A4-B865-4C6A4B4F52B5}"/>
    <hyperlink ref="AE55" r:id="rId4" xr:uid="{B57D1774-B200-4AFF-A258-5F124BB37ACB}"/>
    <hyperlink ref="AE128" r:id="rId5" xr:uid="{29F04853-81C8-460C-9F21-D8D2B1190EC9}"/>
    <hyperlink ref="AE171" r:id="rId6" xr:uid="{7E470DE0-67C7-413F-A590-55957C2EF058}"/>
    <hyperlink ref="AE125" r:id="rId7" xr:uid="{EB4869B8-5D0E-4412-8BE5-1A706E2C2C7E}"/>
    <hyperlink ref="AE27" r:id="rId8" xr:uid="{C12CE99E-4D2B-4672-966A-D7ADA66F4043}"/>
    <hyperlink ref="AE3" r:id="rId9" xr:uid="{F92C1C7E-FADE-444F-A8D3-8FEAB342C11D}"/>
    <hyperlink ref="AE4" r:id="rId10" xr:uid="{02878E4F-6790-4D6B-8ACB-C740087C2A8C}"/>
    <hyperlink ref="AE88" r:id="rId11" location="roles" xr:uid="{F1B863E3-0FC1-418A-9E36-078977FE2FCE}"/>
    <hyperlink ref="AE11" r:id="rId12" display="https://www.linkedin.com/jobs/search/?currentJobId=4409503316&amp;f_C=1337%2C39939%2C2587638&amp;geoId=92000000&amp;origin=COMPANY_PAGE_JOBS_CLUSTER_EXPANSION&amp;originToLandingJobPostings=4409503316%2C4398585892%2C4397607213%2C4410075318%2C4400561388%2C4391894532%2C4403128041%2C4410239509%2C4404820299" xr:uid="{68543E4A-CB18-4345-90EF-064792BC1766}"/>
    <hyperlink ref="AE29" r:id="rId13" xr:uid="{08F2C6C4-B565-4ACD-AF39-AD9E51C3A65C}"/>
    <hyperlink ref="AE16" r:id="rId14" xr:uid="{94E58497-8112-481F-8050-1006D203D708}"/>
    <hyperlink ref="AE77" r:id="rId15" xr:uid="{090F95C3-D92D-4DEF-9689-7A772FC50AE3}"/>
    <hyperlink ref="AE157" r:id="rId16" xr:uid="{26B6E699-17B0-4B1C-A102-161796D2B9CE}"/>
    <hyperlink ref="AE198" r:id="rId17" xr:uid="{98DF3297-ED63-437D-B59E-FAE22000020E}"/>
    <hyperlink ref="AE127" r:id="rId18" xr:uid="{B9996617-CF8A-4974-B5A5-D9F83BB2F540}"/>
    <hyperlink ref="AE21" r:id="rId19" xr:uid="{DE77100B-2087-49B5-8916-07FBC4F5CED0}"/>
    <hyperlink ref="AE10" r:id="rId20" xr:uid="{79073579-6723-4154-841C-CEDD459B4543}"/>
    <hyperlink ref="AE52" r:id="rId21" location="open-roles" xr:uid="{F5F3B135-790A-4955-A58F-FF020EDFB518}"/>
    <hyperlink ref="AE30" r:id="rId22" xr:uid="{8700BF06-24CC-4D85-BE1D-50C59D0552DA}"/>
    <hyperlink ref="AE196" r:id="rId23" xr:uid="{91F2F712-9C54-4730-BFC9-DCF322A10E09}"/>
    <hyperlink ref="AE2" r:id="rId24" xr:uid="{5404EDDB-1980-4619-8AF6-2406C0BD9271}"/>
    <hyperlink ref="AE60" r:id="rId25" location="positions" xr:uid="{B9648DB1-7F04-483B-9617-7AD1DB81D001}"/>
    <hyperlink ref="AE226" r:id="rId26" xr:uid="{F22F1C48-31D7-4A89-B683-53341413D426}"/>
    <hyperlink ref="AE232" r:id="rId27" xr:uid="{45EC14A5-3BD4-45A9-B356-AE363A6A5DE7}"/>
    <hyperlink ref="AE134" r:id="rId28" xr:uid="{A9285B7F-47FB-4030-97E6-3B10FF0D7B1D}"/>
    <hyperlink ref="AE13" r:id="rId29" xr:uid="{AF324668-3C92-405E-B239-5A6F34A67AB5}"/>
    <hyperlink ref="AE7" r:id="rId30" xr:uid="{35AFCD3C-3D49-4B35-9784-9EA7BD0CACD5}"/>
    <hyperlink ref="AE96" r:id="rId31" xr:uid="{BB83209D-7924-4FE4-8F23-75A9AEB4BAAB}"/>
    <hyperlink ref="AE46" r:id="rId32" xr:uid="{4D71BBAC-3E15-460B-90BC-A6C6EBA496A2}"/>
    <hyperlink ref="AE6" r:id="rId33" xr:uid="{D30BB119-0E76-4563-9287-05E0CC0EC051}"/>
    <hyperlink ref="AE222" r:id="rId34" location="open-positions" xr:uid="{4FE2D011-E2EA-4E5B-A112-D019CEC442B2}"/>
    <hyperlink ref="AE233" r:id="rId35" location="job-openings" xr:uid="{F13B065E-1DF9-4947-85D4-B941523437EC}"/>
    <hyperlink ref="AE235" r:id="rId36" location="openings" xr:uid="{853DAB31-66CC-4FB4-8F7C-8149585547D3}"/>
    <hyperlink ref="AE35" r:id="rId37" xr:uid="{6677C992-0BAF-4ABC-BC2D-68C49352B339}"/>
    <hyperlink ref="AE8" r:id="rId38" xr:uid="{7132DECB-E39D-4D5A-BE15-66EE436EB7D9}"/>
    <hyperlink ref="AE234" r:id="rId39" location="open-positions" xr:uid="{4D5ADF73-0CF9-4500-8AD8-117530FF6F7C}"/>
    <hyperlink ref="AE135" r:id="rId40" xr:uid="{542006F9-B69F-4305-908E-C33528C185DE}"/>
    <hyperlink ref="AE207" r:id="rId41" xr:uid="{D513BFF5-3C64-4E1F-A41A-496917660359}"/>
    <hyperlink ref="AE17" r:id="rId42" xr:uid="{5A29CEFA-DBB4-4253-8348-03B2351D49CB}"/>
    <hyperlink ref="AE78" r:id="rId43" xr:uid="{8324E4DD-3457-4E9F-BA08-FD7BCD84EB75}"/>
    <hyperlink ref="AE220" r:id="rId44" xr:uid="{1855AE01-1AC4-4141-80C3-1C5C1927086F}"/>
    <hyperlink ref="AE9" r:id="rId45" xr:uid="{A5FFAB75-8F3D-4FBA-859D-B0D5A6D4A90A}"/>
    <hyperlink ref="AE91" r:id="rId46" xr:uid="{4FA70B8A-1A09-4998-BA9F-3835A727E6D8}"/>
    <hyperlink ref="AE26" r:id="rId47" xr:uid="{3B7804C2-D737-435E-8CEF-064AFB2EDFF5}"/>
    <hyperlink ref="AE51" r:id="rId48" xr:uid="{FD75F555-ADCF-4E7C-AD94-0679E7BA0093}"/>
    <hyperlink ref="AE14" r:id="rId49" xr:uid="{32FB07E2-DDEF-46D2-8493-092A1097AA27}"/>
    <hyperlink ref="AE227" r:id="rId50" xr:uid="{24229FB2-152B-4A86-965F-9C153CB04CB5}"/>
    <hyperlink ref="AE236" r:id="rId51" xr:uid="{5B780124-3048-47A4-A930-570FE5B98EBE}"/>
    <hyperlink ref="AE126" r:id="rId52" location="listing" xr:uid="{1F84296D-89FE-41B5-A964-6BCFFFCDB0F9}"/>
    <hyperlink ref="AE237" r:id="rId53" xr:uid="{82F73BB7-8F1D-49E9-96FD-9871D738E3D4}"/>
    <hyperlink ref="AE72" r:id="rId54" location="open-roles" xr:uid="{8A2EBF33-31BC-4DEC-8DB7-B32D9170874A}"/>
    <hyperlink ref="AE97" r:id="rId55" location="jobs" xr:uid="{7E55B2DD-5D00-41C9-8A1E-B6065637A3B5}"/>
    <hyperlink ref="AE86" r:id="rId56" xr:uid="{08EAE579-AD39-49EE-BACC-55C218DF5765}"/>
    <hyperlink ref="AE57" r:id="rId57" xr:uid="{AA63EF07-F8DD-41D2-BEFA-EB6DF1F3B822}"/>
    <hyperlink ref="AE142" r:id="rId58" location="jobs" xr:uid="{5D63195A-A095-42D6-878A-271246358A73}"/>
    <hyperlink ref="AE158" r:id="rId59" xr:uid="{512C52AD-C83B-43FB-B5BF-868BA55AD454}"/>
    <hyperlink ref="AE173" r:id="rId60" xr:uid="{F8282625-B2DC-4976-9847-55ED8BE9FD53}"/>
    <hyperlink ref="AE172" r:id="rId61" xr:uid="{ED8AFFA8-07CC-4666-B278-B5F2C29BD562}"/>
    <hyperlink ref="AE22" r:id="rId62" xr:uid="{FDB3289C-0D43-45B9-BC50-5FB41173FF48}"/>
    <hyperlink ref="AE39" r:id="rId63" xr:uid="{924278F2-4C99-4DF8-8D2C-E9225281209A}"/>
    <hyperlink ref="AE79" r:id="rId64" xr:uid="{723DFA64-ECE5-422E-A15E-6250F7512199}"/>
    <hyperlink ref="AE199" r:id="rId65" xr:uid="{F94F7F61-F8BC-4BC0-853E-CCE1E2FA016D}"/>
    <hyperlink ref="AE200" r:id="rId66" xr:uid="{537A7458-0D0B-4DA2-B284-94722972C15A}"/>
    <hyperlink ref="AE239" r:id="rId67" xr:uid="{8384B366-02AA-48F5-8601-28C869D2BD8B}"/>
    <hyperlink ref="AE143" r:id="rId68" xr:uid="{79DAA984-4A43-43F2-8739-8AEA815D4559}"/>
    <hyperlink ref="AE56" r:id="rId69" xr:uid="{2460C144-698A-4A4F-B1C4-1AF78A40C934}"/>
    <hyperlink ref="AE18" r:id="rId70" xr:uid="{07FF6666-BB14-4575-8C22-C18D32AE5546}"/>
    <hyperlink ref="AE24" r:id="rId71" xr:uid="{40255193-D1D0-451A-BA6C-54536613F62D}"/>
    <hyperlink ref="AE241" r:id="rId72" xr:uid="{4A423157-99D0-4931-B88F-6E0B15B1F855}"/>
    <hyperlink ref="AE240" r:id="rId73" location="open-positions" xr:uid="{471C8118-5170-41E2-BA56-168E1952ADF2}"/>
    <hyperlink ref="AE242" r:id="rId74" xr:uid="{6884A757-8B58-4B6D-A260-E9A69BFEECC8}"/>
    <hyperlink ref="AE59" r:id="rId75" xr:uid="{3CDB96FF-8199-4F1A-BFDD-A763706E8FD0}"/>
    <hyperlink ref="AE37" r:id="rId76" xr:uid="{8B19511E-8ACD-4AD2-801B-A2CFB85F3C0A}"/>
    <hyperlink ref="AE19" r:id="rId77" location="open-jobs" xr:uid="{E4DA9148-2BD3-4BAA-A128-9AF54A829A2F}"/>
    <hyperlink ref="AE221" r:id="rId78" xr:uid="{A2BEB5CC-6A21-4D17-AA3C-C627A5E1630B}"/>
    <hyperlink ref="AE103" r:id="rId79" xr:uid="{90BC4BE4-811E-4D03-8B65-F78D52338FF8}"/>
    <hyperlink ref="AE64" r:id="rId80" xr:uid="{FEFAFFE1-6FB5-43C3-9770-5A06B8F59CB3}"/>
    <hyperlink ref="AE243" r:id="rId81" xr:uid="{94F3E9E6-5EB9-44AC-B7DA-770BCC1720DE}"/>
    <hyperlink ref="AE132" r:id="rId82" xr:uid="{069BAE14-383D-4E64-87FE-86D7D16BD1B5}"/>
    <hyperlink ref="AE244" r:id="rId83" xr:uid="{14B27219-C674-4A35-9EFC-0DCCE35F1ADD}"/>
    <hyperlink ref="AE225" r:id="rId84" xr:uid="{A89B0F6B-B6E2-42CB-A946-BC655344C5E4}"/>
    <hyperlink ref="AE174" r:id="rId85" xr:uid="{D994E26D-1421-4543-9FA2-3714818EC997}"/>
    <hyperlink ref="AE156" r:id="rId86" xr:uid="{A75E648D-6C54-401F-A9F6-32CEA2EFBDA3}"/>
    <hyperlink ref="AE161" r:id="rId87" xr:uid="{1ABB6DBA-83BD-41CE-BF3C-4DAE962DE5FD}"/>
    <hyperlink ref="AE160" r:id="rId88" xr:uid="{9A692B6E-6610-45AF-AF8A-018C0FF64718}"/>
    <hyperlink ref="AE15" r:id="rId89" xr:uid="{4F198B45-BF36-4C51-A2E6-74F5AD9615B5}"/>
    <hyperlink ref="AE104" r:id="rId90" xr:uid="{81980BFA-A6A0-46DA-88FD-E61A23D884F1}"/>
    <hyperlink ref="AE187" r:id="rId91" xr:uid="{F18885AB-85B4-4B83-89E0-BD1A118264BA}"/>
    <hyperlink ref="AE43" r:id="rId92" xr:uid="{4B47FC3E-1AC5-4262-BD11-C69E230305A0}"/>
    <hyperlink ref="AE20" r:id="rId93" xr:uid="{E2E48809-8D4C-40F3-9159-E8CFF6AA0C51}"/>
    <hyperlink ref="AE245" r:id="rId94" xr:uid="{3FA4D489-EB40-477B-B6CD-14A40AA4E845}"/>
    <hyperlink ref="AE175" r:id="rId95" xr:uid="{F8A8C745-AA4B-4655-8B18-702C18899A59}"/>
    <hyperlink ref="AE249" r:id="rId96" xr:uid="{E1D844B3-81C2-41E5-9901-912057B5AFF8}"/>
    <hyperlink ref="AE250" r:id="rId97" xr:uid="{31FD209E-054A-4EC6-8DD3-535E4175D949}"/>
    <hyperlink ref="AE248" r:id="rId98" xr:uid="{A72325F5-731E-41DD-9DCF-4FC7CB2FFBFD}"/>
    <hyperlink ref="AE251" r:id="rId99" xr:uid="{6234B270-B825-4876-BC78-9E6D5041BE8A}"/>
    <hyperlink ref="AE253" r:id="rId100" xr:uid="{EB17386E-27E3-46C9-980B-A3B7EE4A357C}"/>
    <hyperlink ref="AE254" r:id="rId101" location="jobs" xr:uid="{0BCEE6AE-A2D7-4946-A1F6-9548CA747196}"/>
    <hyperlink ref="AE255" r:id="rId102" location="job-finder" xr:uid="{933B4C13-6833-4D13-B4A1-C9D801A2FDCE}"/>
    <hyperlink ref="AE252" r:id="rId103" xr:uid="{02F53BDC-770C-47CA-BAFF-7F4305C7D358}"/>
    <hyperlink ref="AE183" r:id="rId104" xr:uid="{3FD30859-E9A4-4230-9E38-4BDD25A310FC}"/>
    <hyperlink ref="AE140" r:id="rId105" xr:uid="{FA4C911D-6E8D-4F3B-9AE2-9042368DC153}"/>
    <hyperlink ref="AE256" r:id="rId106" xr:uid="{A7356225-B809-4A39-A839-B9C74DEE8625}"/>
    <hyperlink ref="AE116" r:id="rId107" xr:uid="{DF726E53-D424-4ED2-A3C5-EB66589F52CB}"/>
    <hyperlink ref="AE258" r:id="rId108" location="job-openings" xr:uid="{AF858B54-CE9D-4DD0-9357-BDEAA0C1A232}"/>
    <hyperlink ref="AE259" r:id="rId109" xr:uid="{60FA4DF8-FA7F-45A8-8893-44A49422B28F}"/>
    <hyperlink ref="AE260" r:id="rId110" location="opportunities" xr:uid="{2F06135A-64FB-479A-99BA-0BEEDB02E676}"/>
    <hyperlink ref="AE162" r:id="rId111" location="job-openings" xr:uid="{EB0C50AF-4422-43B7-B8E6-5AE692D66F2E}"/>
    <hyperlink ref="AE32" r:id="rId112" xr:uid="{E12F31C5-1116-450A-9BD4-65BF84DD4F1B}"/>
    <hyperlink ref="AE102" r:id="rId113" xr:uid="{19FFF3BD-DAE8-460B-A989-01B82404FF1B}"/>
    <hyperlink ref="AE53" r:id="rId114" xr:uid="{3847ECA5-1BEC-408C-955A-767FD6DE3566}"/>
    <hyperlink ref="AE23" r:id="rId115" xr:uid="{DC5B77B0-91EC-4ACE-9182-544E537F9CD8}"/>
    <hyperlink ref="AE114" r:id="rId116" xr:uid="{67F4E558-D36F-4E99-8A36-1AE25A1AC34D}"/>
    <hyperlink ref="AE201" r:id="rId117" location="results" xr:uid="{A3BA2FAF-8431-499B-A646-CCE5D3DBA5A7}"/>
    <hyperlink ref="AE178" r:id="rId118" xr:uid="{03B734ED-AEBD-45D9-A241-977A3217A2CA}"/>
    <hyperlink ref="AE169" r:id="rId119" xr:uid="{63DBBF74-DB1D-4423-AE94-D9623E3CF9DF}"/>
    <hyperlink ref="AE170" r:id="rId120" xr:uid="{F66C3EA8-DCD2-4E47-9882-4F666A240141}"/>
    <hyperlink ref="AE61" r:id="rId121" xr:uid="{47539D0F-B913-44D7-B3B2-9D54672DABE2}"/>
    <hyperlink ref="AE70" r:id="rId122" location="!/" xr:uid="{40BB257E-3325-4DC2-B086-57D2F2CFB517}"/>
    <hyperlink ref="AE87" r:id="rId123" xr:uid="{2578FA22-1009-432B-A5B1-2B6433D6AA5E}"/>
    <hyperlink ref="AE69" r:id="rId124" xr:uid="{CB600929-246D-495C-A410-08C3CE3D8A26}"/>
    <hyperlink ref="AE41" r:id="rId125" xr:uid="{BA1A8957-FC15-4BAB-9450-CB4A74D08B77}"/>
    <hyperlink ref="AE163" r:id="rId126" location="list" xr:uid="{CC56E909-752C-4912-8F6A-9494A0F63735}"/>
    <hyperlink ref="AE177" r:id="rId127" xr:uid="{3A11CA81-C408-4618-AD3D-6C176BBFCDC7}"/>
    <hyperlink ref="AE129" r:id="rId128" xr:uid="{70A6862A-13B1-48D1-8166-174F53CC8AFC}"/>
    <hyperlink ref="AE188" r:id="rId129" xr:uid="{DEF60774-A6EA-4ED7-8FC7-809EA81A01B4}"/>
    <hyperlink ref="AE68" r:id="rId130" xr:uid="{1489DE74-77BA-4889-A800-FD19CE665D05}"/>
    <hyperlink ref="AE144" r:id="rId131" display="https://www.movate.com/careers/job-listing-explore-career-openings-at-movate/?utm_term=&amp;utm_campaign=DIS+-+Apr+26&amp;utm_source=adwords&amp;utm_medium=ppc&amp;hsa_acc=2446772449&amp;hsa_cam=23734409450&amp;hsa_grp=&amp;hsa_ad=&amp;hsa_src=x&amp;hsa_tgt=&amp;hsa_kw=&amp;hsa_mt=&amp;hsa_net=adwords&amp;hsa_ver=3&amp;gad_source=1&amp;gad_campaignid=23739098398&amp;gbraid=0AAAAApXkTBdYMIopFtGiBDv-_DerbxU-c&amp;gclid=Cj0KCQjw_IXQBhCkARIsADqELbICh9cHu8sKXJW3lAyPT6Nmb3eLv5rXUPZdLHcpz9f9-7pliEzhHIwaAhI-EALw_wcB" xr:uid="{F09FF8DA-0039-4954-B779-61D1A51A6B23}"/>
    <hyperlink ref="AE216" r:id="rId132" location="list" xr:uid="{EB5B54F5-1C4E-4480-8822-801D5AB51B33}"/>
    <hyperlink ref="AE25" r:id="rId133" xr:uid="{8466BE40-97C9-4324-9C8F-F22CF0D0E338}"/>
    <hyperlink ref="AE136" r:id="rId134" xr:uid="{B884FF11-5172-411A-B4C3-635633D137A6}"/>
    <hyperlink ref="AE185" r:id="rId135" xr:uid="{A7740CDB-0428-4BE7-A59D-DD3853F7177D}"/>
    <hyperlink ref="AE263" r:id="rId136" xr:uid="{40313DD7-83F2-4172-B751-1904ACECDDF4}"/>
    <hyperlink ref="AE261" r:id="rId137" location="openpositions" xr:uid="{9135EA91-69E0-4634-8DAE-12CC2BD70ADE}"/>
    <hyperlink ref="AE206" r:id="rId138" xr:uid="{D9893482-E279-4890-A6D4-FAAAF39FEBA7}"/>
    <hyperlink ref="AE208" r:id="rId139" xr:uid="{C6864876-92E9-43CF-BE20-6B5FF7CA7443}"/>
    <hyperlink ref="AE268" r:id="rId140" xr:uid="{B86F9AF2-B274-40BE-9270-C74844DB42BF}"/>
    <hyperlink ref="AE218" r:id="rId141" location="open-positions" xr:uid="{DEFDAFD6-79A4-4F7E-ACAB-1A9E7A18E6B2}"/>
    <hyperlink ref="AE147" r:id="rId142" xr:uid="{81AE7B15-013E-48E0-845A-7CB8B4F6D607}"/>
    <hyperlink ref="AE189" r:id="rId143" xr:uid="{C3345D42-9685-4D51-972B-58D53B577907}"/>
    <hyperlink ref="AE266" r:id="rId144" xr:uid="{3FBC8C9E-A47A-40BF-AC24-B469FA0D3AA8}"/>
    <hyperlink ref="AE146" r:id="rId145" display="https://apply.lufthansagroup.careers/index.php?ac=search_result&amp;search_criterion_division%5B%5D=5419&amp;search_criterion_division%5B%5D=5938&amp;search_criterion_division%5B%5D=5937&amp;search_criterion_division%5B%5D=9267&amp;search_criterion_channel%5B%5D=12&amp;language=2" xr:uid="{1C8E2068-4C0E-499E-915B-F5202391188D}"/>
    <hyperlink ref="AE40" r:id="rId146" location="jobs" xr:uid="{D20C6398-EEA2-4F06-B97E-BFC15EA77E2C}"/>
    <hyperlink ref="AE224" r:id="rId147" xr:uid="{790CE04F-DAA3-4C5C-B26D-BB4EF4074884}"/>
    <hyperlink ref="AE202" r:id="rId148" xr:uid="{5E3D92D6-16C6-41BC-B802-B91F59B9716F}"/>
    <hyperlink ref="AE166" r:id="rId149" xr:uid="{B7C68FC1-4A4A-4A83-9E10-5BADB469E828}"/>
    <hyperlink ref="AE264" r:id="rId150" xr:uid="{6C8D5CD2-9D1D-45DD-9139-C61223658863}"/>
    <hyperlink ref="AE63" r:id="rId151" xr:uid="{0B98B230-49BA-4ED6-B29D-8E200FCF06C6}"/>
    <hyperlink ref="AE82" r:id="rId152" xr:uid="{E8C1B71E-B6D0-48B0-9284-2B7AA18F6C2E}"/>
    <hyperlink ref="AE92" r:id="rId153" xr:uid="{DCE6E799-BAC4-4503-A6F4-39C4CCAE4E3B}"/>
    <hyperlink ref="AE48" r:id="rId154" xr:uid="{141EBC47-F3A3-432A-B93E-E9E20596D4E8}"/>
    <hyperlink ref="AE62" r:id="rId155" xr:uid="{89DA5F03-BC83-4F52-8A16-FB1F1B4070A2}"/>
    <hyperlink ref="AE47" r:id="rId156" location="positions" xr:uid="{BC3BA69E-0F8A-480C-AC87-0E93BCCE18AD}"/>
    <hyperlink ref="AE164" r:id="rId157" xr:uid="{037EB380-806F-4BF1-995B-3E81BE744454}"/>
    <hyperlink ref="AE71" r:id="rId158" xr:uid="{C06236BD-9F4B-40C6-A71B-D00C67855C49}"/>
    <hyperlink ref="AE81" r:id="rId159" xr:uid="{4381AE5F-8057-4DD6-8649-CF54FEFC37F7}"/>
    <hyperlink ref="AE93" r:id="rId160" xr:uid="{5632AF3A-B608-42EA-B5B1-8E50D289700D}"/>
    <hyperlink ref="AE38" r:id="rId161" xr:uid="{CCDF57DF-6C30-43F4-AD49-6487CFDF2AF0}"/>
    <hyperlink ref="AE265" r:id="rId162" xr:uid="{FA601230-B1DC-4499-8AC9-F1BCCED658CD}"/>
    <hyperlink ref="AE267" r:id="rId163" xr:uid="{B937873B-6241-4C15-B837-FD40270E5906}"/>
    <hyperlink ref="AE165" r:id="rId164" xr:uid="{981C7467-2EA3-492A-B110-9721C6AA5D82}"/>
    <hyperlink ref="AE271" r:id="rId165" xr:uid="{EA0D75B5-0875-4522-A354-FDF27049FCBB}"/>
    <hyperlink ref="AE269" r:id="rId166" location="job-listings" xr:uid="{CFF77C51-9A22-4639-8D7F-0CB19AF30644}"/>
    <hyperlink ref="AE270" r:id="rId167" xr:uid="{0A863AB4-8DD3-4EE8-81D7-AD91A46E8377}"/>
    <hyperlink ref="AE277" r:id="rId168" location="jobs" xr:uid="{B945D17A-30CF-46B2-9B49-6C7B6B7AACD6}"/>
    <hyperlink ref="AE274" r:id="rId169" xr:uid="{1BC7F6B8-2838-46BB-BEAD-BF195E72ECF9}"/>
    <hyperlink ref="AE282" r:id="rId170" xr:uid="{F4F2903A-DBEC-46C0-9875-B364EC124207}"/>
    <hyperlink ref="AE272" r:id="rId171" xr:uid="{6FF9217B-5CA9-4AD4-BE22-88B68F28C262}"/>
    <hyperlink ref="AE273" r:id="rId172" location="home" xr:uid="{85EB0D89-8CE8-48AA-BA2E-C8AB99C8568A}"/>
    <hyperlink ref="AE275" r:id="rId173" location="careers-search" xr:uid="{89D4DD96-0607-414F-8A97-D67D0E591190}"/>
    <hyperlink ref="AE278" r:id="rId174" xr:uid="{408E3845-AD8D-41A9-9095-D24C7127C2BC}"/>
    <hyperlink ref="AE276" r:id="rId175" xr:uid="{B3D92938-5EE9-44D7-911A-17DC0BD4B0B2}"/>
    <hyperlink ref="AE280" r:id="rId176" xr:uid="{F98E5DEE-D670-4BE8-8951-0FC745E68A30}"/>
    <hyperlink ref="AE281" r:id="rId177" xr:uid="{C9E788BA-B742-494F-A212-66FC634338C0}"/>
    <hyperlink ref="AE279" r:id="rId178" xr:uid="{B6274741-E39C-4CC1-B4D5-94D28E512967}"/>
    <hyperlink ref="AE286" r:id="rId179" xr:uid="{E2925AA9-08DE-4033-9F5A-64C976CD604A}"/>
    <hyperlink ref="AE119" r:id="rId180" xr:uid="{D3EF22CB-9B24-4B75-9409-113AFB6A5D2E}"/>
    <hyperlink ref="AE154" r:id="rId181" xr:uid="{0411C84E-5CC1-4150-A204-0058F0C20641}"/>
    <hyperlink ref="AE287" r:id="rId182" xr:uid="{D1C4F7C4-8338-49D4-B83C-2E251FE31598}"/>
    <hyperlink ref="AE204" r:id="rId183" xr:uid="{B2668626-68AC-4267-91F5-7AC0A3164728}"/>
    <hyperlink ref="AE179" r:id="rId184" xr:uid="{CF873D21-F74A-4FC7-BD4B-499C1B930B2F}"/>
    <hyperlink ref="AE31" r:id="rId185" xr:uid="{1EF25AEC-17F1-403B-A3C2-34742BFF067E}"/>
    <hyperlink ref="AE289" r:id="rId186" xr:uid="{88920367-B4CC-4D40-95D8-FA6F6AA0B055}"/>
    <hyperlink ref="AE203" r:id="rId187" xr:uid="{E719E8A0-FE9B-4C39-A2F5-6A76E8C28F5D}"/>
    <hyperlink ref="AE285" r:id="rId188" xr:uid="{51D3DC23-61ED-4C89-B279-52654581B365}"/>
    <hyperlink ref="AE209" r:id="rId189" xr:uid="{9FD0A11B-81B6-4B03-814B-50ED49A5642F}"/>
    <hyperlink ref="AE283" r:id="rId190" xr:uid="{B2547AD3-CA65-423F-98CA-D8928B30FC5E}"/>
    <hyperlink ref="AE94" r:id="rId191" xr:uid="{65DA5BA0-1E53-463E-9710-4A0095ABF07F}"/>
    <hyperlink ref="AE284" r:id="rId192" xr:uid="{70821693-698E-4874-BF5E-1F725EA73B41}"/>
    <hyperlink ref="AE105" r:id="rId193" xr:uid="{32155934-6B67-4913-995E-1E65682F2E16}"/>
    <hyperlink ref="AE288" r:id="rId194" xr:uid="{AB56D14A-DDBB-462A-9999-FEE346C38CC5}"/>
    <hyperlink ref="AE219" r:id="rId195" xr:uid="{5B77574F-43D0-4DF9-8D2D-BBC82785A39C}"/>
    <hyperlink ref="AE130" r:id="rId196" xr:uid="{E511F9C1-C34B-46F4-BFC0-CE9753765AB6}"/>
    <hyperlink ref="AE291" r:id="rId197" location="job-openings" xr:uid="{340EC442-4993-43F4-9097-A5D0240B8649}"/>
    <hyperlink ref="AE290" r:id="rId198" xr:uid="{D1AA07DD-3F52-4727-86D2-AB21A44C8A67}"/>
    <hyperlink ref="AE294" r:id="rId199" xr:uid="{D24EA850-8444-4086-97CD-4905996986BD}"/>
    <hyperlink ref="AE296" r:id="rId200" xr:uid="{97D92FE2-712E-4881-9438-63ABBB4423E3}"/>
    <hyperlink ref="AE297" r:id="rId201" xr:uid="{A69F94D9-A421-487D-B9DB-50B49AD72A19}"/>
    <hyperlink ref="AE293" r:id="rId202" location="global-opportunities" xr:uid="{7C8CCF7E-C76B-4C0E-9CAB-EF4EDBD5A9BE}"/>
    <hyperlink ref="AE295" r:id="rId203" xr:uid="{7E6C262E-1042-47D3-B732-74020E0B4E03}"/>
    <hyperlink ref="AE292" r:id="rId204" xr:uid="{35C9DE60-ACCA-43E5-82E2-CA8F464C8D1B}"/>
    <hyperlink ref="AE298" r:id="rId205" xr:uid="{049D624D-F0B6-43E0-90B9-FDC23B062059}"/>
    <hyperlink ref="AE299" r:id="rId206" xr:uid="{CCC43DA0-677D-4017-95FC-AB33D4771626}"/>
    <hyperlink ref="AE309" r:id="rId207" xr:uid="{02970039-6E47-435B-82FA-1898E861D3A1}"/>
    <hyperlink ref="AE307" r:id="rId208" xr:uid="{62DCF11F-634A-4326-98CA-C3D39F3A82CF}"/>
    <hyperlink ref="AE308" r:id="rId209" xr:uid="{DA940520-A046-45BB-9802-D7AC29E5613E}"/>
    <hyperlink ref="AE305" r:id="rId210" location="jobs" xr:uid="{3987223C-9A76-4CF2-83AB-64FFB567DDD0}"/>
    <hyperlink ref="AE310" r:id="rId211" location="careers" xr:uid="{5BB69EDF-1342-420A-A541-B61F466F3F59}"/>
    <hyperlink ref="AE301" r:id="rId212" xr:uid="{048DDF9E-1D3C-47A3-8C66-DD5131C2A652}"/>
    <hyperlink ref="AE306" r:id="rId213" xr:uid="{D73DEE0F-48E9-4D3B-B0C8-2DA43C83E48A}"/>
    <hyperlink ref="AE303" r:id="rId214" xr:uid="{51D70CFB-BEDE-47E1-8036-CA8A30891730}"/>
    <hyperlink ref="AE311" r:id="rId215" location="search" xr:uid="{75140578-2EC3-4BB5-B4C6-A58AA7D97EDF}"/>
    <hyperlink ref="AE329" r:id="rId216" xr:uid="{7F1CA515-7E8C-4C07-9F64-D98948C4A3CA}"/>
    <hyperlink ref="AE325" r:id="rId217" xr:uid="{4736C229-5C75-435C-958F-0B4CADF05836}"/>
    <hyperlink ref="AE318" r:id="rId218" xr:uid="{C97BE550-947C-4719-B2BC-AD3219120CC0}"/>
    <hyperlink ref="AE327" r:id="rId219" xr:uid="{0A9C030A-B1DB-4BBD-9912-3D90C05E5380}"/>
    <hyperlink ref="AE312" r:id="rId220" xr:uid="{9F416799-980B-40CF-BA6D-72BFA6716935}"/>
    <hyperlink ref="AE326" r:id="rId221" xr:uid="{56A46CB2-00E3-4CD0-A0AB-FE1FA802A48A}"/>
    <hyperlink ref="AE322" r:id="rId222" xr:uid="{4D394C45-120F-46F4-BAAA-632644B48C87}"/>
    <hyperlink ref="AE313" r:id="rId223" xr:uid="{24ECDE82-A302-4273-A396-42D42151EF13}"/>
    <hyperlink ref="AE321" r:id="rId224" location="results" xr:uid="{423A224E-C9AE-4659-BFDC-5074BBACEA29}"/>
    <hyperlink ref="AE324" r:id="rId225" xr:uid="{8ED86EC8-9A10-4FD3-8507-88CEB9775EA9}"/>
    <hyperlink ref="AE319" r:id="rId226" xr:uid="{14F00498-E8E5-45AE-AB27-DFC9CA7E7A30}"/>
    <hyperlink ref="AE331" r:id="rId227" xr:uid="{884B8A97-23E3-4F80-84C9-1539B8EE0FF5}"/>
    <hyperlink ref="AE317" r:id="rId228" xr:uid="{AD34F167-5411-450E-BE17-AF3403AE12F8}"/>
    <hyperlink ref="AE328" r:id="rId229" location="open-positions" xr:uid="{783BF6FF-E539-4BAA-92C4-5E24A0AA18D1}"/>
    <hyperlink ref="AE323" r:id="rId230" xr:uid="{B9A12A8D-F90D-4C08-A39F-A6CBF17676F4}"/>
    <hyperlink ref="AE344" r:id="rId231" xr:uid="{19187F10-0402-4FE2-BF59-E740C6888A36}"/>
    <hyperlink ref="AE333" r:id="rId232" xr:uid="{FD9B77D1-4198-4A0B-A03E-C91404ED437E}"/>
    <hyperlink ref="AE338" r:id="rId233" xr:uid="{DE017E45-E0CF-49DC-805F-FBEDF724CA68}"/>
    <hyperlink ref="AE334" r:id="rId234" xr:uid="{DE7A934E-80A8-41BD-A365-CE250C63FF4D}"/>
    <hyperlink ref="AE339" r:id="rId235" xr:uid="{C0AD7FF2-74D2-4323-BB88-864515E08A14}"/>
    <hyperlink ref="AE340" r:id="rId236" xr:uid="{CEF02B3C-D614-4778-8EA4-147643FACCEF}"/>
    <hyperlink ref="AE336" r:id="rId237" xr:uid="{1D52A92F-755E-41C7-8CDC-DCF506C1CCB6}"/>
    <hyperlink ref="AE335" r:id="rId238" xr:uid="{5316D8B2-DF7E-4507-AFD4-3E40EEAAEC94}"/>
    <hyperlink ref="AE110" r:id="rId239" xr:uid="{0F23024C-2473-4259-BBE1-A0C1E4AEB1D9}"/>
    <hyperlink ref="AE345" r:id="rId240" xr:uid="{F0820206-B5E9-4CE8-8564-FE58DAD309F4}"/>
    <hyperlink ref="AE138" r:id="rId241" xr:uid="{95BF4EC2-FDDE-4E4A-A5F5-2B91654C6238}"/>
    <hyperlink ref="AE190" r:id="rId242" xr:uid="{534E9046-D490-464A-AA5C-17FA365B546B}"/>
    <hyperlink ref="AE98" r:id="rId243" xr:uid="{9E4AF5F1-3A14-4EFC-939B-570C25D299EC}"/>
    <hyperlink ref="AE346" r:id="rId244" xr:uid="{00D52F87-5A7A-4CDD-B8A0-213506541946}"/>
    <hyperlink ref="AE89" r:id="rId245" xr:uid="{19537839-415D-4040-ADDA-C0E4093874BD}"/>
    <hyperlink ref="AE347" r:id="rId246" xr:uid="{D42CA510-09DC-4CBF-91EE-AAF1C5B821F3}"/>
    <hyperlink ref="AE217" r:id="rId247" xr:uid="{74853303-80B4-4F2B-B68B-6AB8CB296E44}"/>
    <hyperlink ref="AE99" r:id="rId248" xr:uid="{4F12ABF1-B5B0-4698-9EEF-001092E81BBF}"/>
    <hyperlink ref="AE49" r:id="rId249" xr:uid="{0A3CB9AD-DAFB-4615-83AC-FCC275C5D607}"/>
    <hyperlink ref="AE113" r:id="rId250" xr:uid="{3BF7E85E-ACD1-4A6C-A697-90F401AB76C9}"/>
    <hyperlink ref="AE229" r:id="rId251" xr:uid="{C54F8422-B7FE-4177-B4D9-54087C76F3E0}"/>
    <hyperlink ref="AE191" r:id="rId252" xr:uid="{2CB9109A-A67B-4686-94EC-3AFE890DA113}"/>
    <hyperlink ref="AE223" r:id="rId253" xr:uid="{E0906EB0-284E-4DE3-9CD3-A717670798EF}"/>
    <hyperlink ref="AE211" r:id="rId254" xr:uid="{86847150-324F-40A1-AC9B-B2E3E7D735D2}"/>
    <hyperlink ref="AE181" r:id="rId255" xr:uid="{B946A7B8-42A4-4F4B-8038-90C123067390}"/>
    <hyperlink ref="AE348" r:id="rId256" xr:uid="{EF23B295-DFEE-4B37-9ACE-6E6D208BEE8F}"/>
    <hyperlink ref="AE349" r:id="rId257" xr:uid="{01C38C4F-75E8-4749-B607-F760BB62E154}"/>
    <hyperlink ref="AE186" r:id="rId258" xr:uid="{6BCC4EEF-126E-43E6-B799-98A5A9E16D5C}"/>
    <hyperlink ref="AE131" r:id="rId259" xr:uid="{7822E80C-502F-4A37-9411-B62902C4FAE8}"/>
    <hyperlink ref="AE148" r:id="rId260" xr:uid="{5C5CC57B-A58E-414D-95C2-43B97FB86859}"/>
    <hyperlink ref="AE112" r:id="rId261" location="WhatWeDo" xr:uid="{F5FFC6A5-3200-435E-BF56-D6738E1586EA}"/>
    <hyperlink ref="AE350" r:id="rId262" xr:uid="{57357175-351A-4D98-88A6-944C314F95FF}"/>
    <hyperlink ref="AE351" r:id="rId263" xr:uid="{6568AD4E-7DCA-4D95-B6E5-5375B050E089}"/>
    <hyperlink ref="AE85" r:id="rId264" xr:uid="{41C9013C-0906-4DEF-88AE-60A20ABDEA12}"/>
    <hyperlink ref="AE83" r:id="rId265" location="openings" xr:uid="{F86D4F4A-177C-4FC7-85F1-94765E2F0FAD}"/>
    <hyperlink ref="AE121" r:id="rId266" xr:uid="{0107AC79-85AA-4EB4-9A61-403F2C5A4B92}"/>
    <hyperlink ref="AE139" r:id="rId267" xr:uid="{5A61196A-F8E5-4364-8711-08E002332730}"/>
    <hyperlink ref="AE153" r:id="rId268" xr:uid="{BE0AEE8E-F37C-428D-834F-BB43C549472C}"/>
    <hyperlink ref="AE122" r:id="rId269" xr:uid="{F5A568D4-C46D-48CF-959E-A06D303D6E4A}"/>
    <hyperlink ref="AE58" r:id="rId270" xr:uid="{9B2F38C2-B220-4686-975A-853E461A39B7}"/>
    <hyperlink ref="AE133" r:id="rId271" location="karta" xr:uid="{0DD94CCB-F04E-4BA9-8E9A-EBC1413D3C84}"/>
    <hyperlink ref="AE108" r:id="rId272" xr:uid="{1F5D778D-AECD-4897-8313-F7FC31AC5FE8}"/>
    <hyperlink ref="AE115" r:id="rId273" xr:uid="{C50975A2-A6F1-4207-8F4D-CD3D170AE1E5}"/>
    <hyperlink ref="AE167" r:id="rId274" xr:uid="{C40D0AC5-5328-4118-930B-E19CC4E414EE}"/>
    <hyperlink ref="AE192" r:id="rId275" xr:uid="{2FC62C02-3ABB-4254-996F-C40B99E8F14D}"/>
    <hyperlink ref="AE213" r:id="rId276" xr:uid="{4BB06352-2F02-4CCD-AD2C-4B2EE59356CB}"/>
    <hyperlink ref="AE197" r:id="rId277" xr:uid="{ADFC5A0D-2F22-44ED-BEA3-7C6E7148ED6B}"/>
    <hyperlink ref="AE193" r:id="rId278" xr:uid="{362DFDA5-8F57-4485-BBD4-3B45C9BDE6FD}"/>
    <hyperlink ref="AE205" r:id="rId279" xr:uid="{98C1BB8E-43CF-48C1-890A-6B05A9BD8827}"/>
    <hyperlink ref="AE214" r:id="rId280" location="/" xr:uid="{C9763B5B-1046-4161-A163-855EF79B3372}"/>
    <hyperlink ref="AE149" r:id="rId281" xr:uid="{542B5DDC-F224-4FE0-BE93-08B9A166447D}"/>
    <hyperlink ref="AE141" r:id="rId282" xr:uid="{DA3E9167-FD1C-4526-B848-0BF5B0D985CD}"/>
    <hyperlink ref="AE353" r:id="rId283" xr:uid="{D492B59A-B273-4166-BD23-B14ABC4197D1}"/>
    <hyperlink ref="AE355" r:id="rId284" xr:uid="{B020B861-C3C4-4A65-9CBD-2351BD7D3DDA}"/>
    <hyperlink ref="AE354" r:id="rId285" xr:uid="{82BE2C06-BD54-4E08-8313-4B2CEC1E90DA}"/>
    <hyperlink ref="AE66" r:id="rId286" location="grnhse_app" xr:uid="{BA550A37-46A2-41CE-B5DC-08F7D3710B60}"/>
    <hyperlink ref="AE106" r:id="rId287" xr:uid="{5EC3276B-DAF1-4804-8D70-5F7A61A1EDC6}"/>
    <hyperlink ref="AE120" r:id="rId288" xr:uid="{1B1C1731-4AAF-4673-BEFB-D594E683673C}"/>
    <hyperlink ref="AE150" r:id="rId289" location="open-positions" xr:uid="{12A1A3BF-85AB-4460-A185-2AF0FF3248E6}"/>
    <hyperlink ref="AE215" r:id="rId290" xr:uid="{DA386397-984F-4EAC-B089-7657C0C982E1}"/>
    <hyperlink ref="AE194" r:id="rId291" xr:uid="{6425A0EB-FA2C-42BB-BC81-994DBF77C102}"/>
    <hyperlink ref="AE111" r:id="rId292" xr:uid="{89BECC51-9344-42B6-B80A-37D55529C644}"/>
    <hyperlink ref="AE73" r:id="rId293" xr:uid="{24E8D021-2015-41A5-8993-2672B3FCA5DC}"/>
    <hyperlink ref="AE109" r:id="rId294" xr:uid="{345E9DE9-13CA-4E69-9DC3-E53AE9350737}"/>
    <hyperlink ref="AE74" r:id="rId295" xr:uid="{D222D438-478E-400A-AB3D-5C68EE912CB5}"/>
    <hyperlink ref="AE117" r:id="rId296" xr:uid="{150C2EC9-5C6A-4A37-B92E-845B4F7BE867}"/>
    <hyperlink ref="AE168" r:id="rId297" xr:uid="{19860639-BFCB-4835-8CCC-E8E63F99BAAA}"/>
    <hyperlink ref="AE182" r:id="rId298" xr:uid="{D9D4D3B4-8FAE-4F19-95CE-30890A751E5D}"/>
    <hyperlink ref="AE151" r:id="rId299" xr:uid="{81487C3E-941C-4D53-AD19-1FA42B36CF2C}"/>
    <hyperlink ref="AE195" r:id="rId300" xr:uid="{23072872-530A-43D8-96F4-8CA9685923C0}"/>
    <hyperlink ref="AE356" r:id="rId301" xr:uid="{08BD3655-8F2F-4541-ACF6-84F72F7F20A6}"/>
    <hyperlink ref="AE363" r:id="rId302" xr:uid="{98989B32-9A5D-4982-9490-E3396174DC9A}"/>
    <hyperlink ref="AE359" r:id="rId303" xr:uid="{4A62EB90-351F-438D-8F2E-C0ABE41735C4}"/>
    <hyperlink ref="AE361" r:id="rId304" xr:uid="{AE58CD37-9361-4876-8D32-5C99C367F4D2}"/>
    <hyperlink ref="AE362" r:id="rId305" location="open-roles" xr:uid="{FCF304C1-FB12-46E2-B27C-8A7265730379}"/>
    <hyperlink ref="AE357" r:id="rId306" location="openpositions" xr:uid="{3B2E9F2D-D8D9-4D33-BABA-F8F74E2817CD}"/>
    <hyperlink ref="AE366" r:id="rId307" xr:uid="{9B9CAD47-CCBB-40C2-9CF6-A51B61D1C38B}"/>
    <hyperlink ref="AE367" r:id="rId308" xr:uid="{BEE4EF58-F7B4-41F5-8A38-E79D6DCE0F79}"/>
    <hyperlink ref="AE368" r:id="rId309" xr:uid="{9CD9E858-9482-41F1-9D2F-4EE1A18B5E45}"/>
    <hyperlink ref="AE364" r:id="rId310" xr:uid="{FA8D8286-D721-4D16-B692-0DE03FA1BC81}"/>
    <hyperlink ref="AE358" r:id="rId311" xr:uid="{6CC163BA-B893-4991-837B-FDDB0979ABC6}"/>
    <hyperlink ref="AH29" r:id="rId312" location="results" xr:uid="{F9A5E52B-1481-4D48-87B7-760F3FBB6A7A}"/>
    <hyperlink ref="AH25" r:id="rId313" xr:uid="{E71A1D51-CE07-428F-A918-27AFADEA30B2}"/>
    <hyperlink ref="AH137" r:id="rId314" display="https://careers.boozallen.com/jobs/search/%20Strategy%20OR%20Strategic%20OR%20Project%20OR%20Program%20OR%20Operations%20OR%20Ops%20OR%20Intelligence%20OR%20Transformation%20OR%20Integration%20OR%20Planning%20OR%20Insights?1485=USA&amp;listFilterMode=1&amp;jobRecordsPerPage=100&amp;" xr:uid="{3079D807-9F9B-4F2B-8B49-AEFAC45A1739}"/>
    <hyperlink ref="AH290" r:id="rId315" display="https://jobs.bmc.com/Careers/SearchJobs/%20Strategy%20OR%20Strategic%20OR%20Project%20OR%20Program%20OR%20Operations%20OR%20Ops%20OR%20Intelligence%20OR%20Transformation%20OR%20Integration%20OR%20Planning%20OR%20Insights?16484=%5B9432%5D&amp;16484_format=5516&amp;listFilterMode=1&amp;jobRecordsPerPage=6&amp;" xr:uid="{EE4BF8BE-1059-48CE-BCB0-89F59552AFB2}"/>
    <hyperlink ref="AH114" r:id="rId316" xr:uid="{0A3A39BE-10E3-42CE-BA86-1688BDF50CAB}"/>
    <hyperlink ref="AH223" r:id="rId317" display="https://bigcommerce.wd12.myworkdayjobs.com/Commerce/?q=Strategy%20OR%20Strategic%20OR%20Project%20OR%20Program%20OR%20Operations%20OR%20Ops%20OR%20Intelligence%20OR%20Transformation%20OR%20Integration%20OR%20Planning%20OR%20Insights&amp;ajs_aid=cdd70020-21b0-4481-85e9-f56873db0f79&amp;timeType=0ec30950a12610073dc928d478370000&amp;workerSubType=9b60be2a809d10012e619a101e410000" xr:uid="{AD8B6699-1D57-46CD-8C3B-5783BA9C0A90}"/>
    <hyperlink ref="AH99" r:id="rId318" xr:uid="{ABAB3747-4C37-4FD8-9538-30E080DE8EB6}"/>
    <hyperlink ref="AH162" r:id="rId319" location="job-openings" xr:uid="{0C13B28A-A986-4A1A-B7C4-F28F1C619585}"/>
    <hyperlink ref="AH60" r:id="rId320" location="positions" xr:uid="{C9C8B094-2EBA-4F22-87C2-B504FC4B54DE}"/>
    <hyperlink ref="AH89" r:id="rId321" location="results" xr:uid="{7919B9B9-01E2-4177-B971-AB036C3798CE}"/>
    <hyperlink ref="AH157" r:id="rId322" xr:uid="{3BEAE80C-A438-40A5-A77C-87898D921D18}"/>
    <hyperlink ref="AH174" r:id="rId323" xr:uid="{F57676FB-637E-4E22-B725-06EBA344DBC6}"/>
    <hyperlink ref="AH301" r:id="rId324" xr:uid="{FE763230-DD69-48D8-834D-E6A7FB8F1660}"/>
    <hyperlink ref="AH27" r:id="rId325" xr:uid="{B8E95D06-5D6A-4741-A703-BF51735BF1A5}"/>
    <hyperlink ref="AH214" r:id="rId326" location="/" xr:uid="{9BDA9466-4D61-49F4-9189-F8A6EC313ADB}"/>
    <hyperlink ref="AH130" r:id="rId327" xr:uid="{15226D6C-C662-4CBF-84B9-A24E47B9DF4C}"/>
    <hyperlink ref="AH350" r:id="rId328" xr:uid="{9DD9FDAF-622C-4E9D-9809-0CEDE52A78D9}"/>
    <hyperlink ref="AH18" r:id="rId329" xr:uid="{3DB106CA-BD9D-4999-9A69-BA561B760FD7}"/>
    <hyperlink ref="AH248" r:id="rId330" xr:uid="{4BE5764F-E3E6-49DF-B80F-FA80FC616B6D}"/>
    <hyperlink ref="AH334" r:id="rId331" xr:uid="{2E3FAE6C-6C2A-415D-B421-8F393CC78F60}"/>
    <hyperlink ref="AH98" r:id="rId332" xr:uid="{88AB8C26-04D9-4773-98EB-3AF88FB90646}"/>
    <hyperlink ref="AH96" r:id="rId333" xr:uid="{5D7D67B4-5A9E-43A7-A6A0-8C2FCF0E6032}"/>
    <hyperlink ref="AH195" r:id="rId334" xr:uid="{FD6AC6D1-37F5-40DD-A637-C2E4D16CD783}"/>
    <hyperlink ref="AH333" r:id="rId335" xr:uid="{1CC1815B-1837-4EC1-A455-AA4CE16F8834}"/>
    <hyperlink ref="AH314" r:id="rId336" display="https://careers.amd.com/careers-home/jobs?country=United%20States&amp;page=1&amp;tags1=No&amp;sortBy=posted_date&amp;keywords=Strategy%20OR%20Strategic%20OR%20Project%20OR%20Program%20OR%20Operations%20OR%20Ops%20OR%20Intelligence%20OR%20Transformation%20OR%20Integration%20OR%20Planning%20OR%20Insights&amp;descending=true&amp;limit=100" xr:uid="{810984F0-8D0C-4CF8-99EA-6B97773856D2}"/>
    <hyperlink ref="AH163" r:id="rId337" location="list/search=Strategy%20OR%20Strategic%20OR%20Project%20OR%20Program%20OR%20Operations%20OR%20Ops%20OR%20Intelligence%20OR%20Transformation%20OR%20Integration%20OR%20Planning%20OR%20Insights" display="https://altimetrik.ripplehire.com/candidate/?token=SWCslMw2ct8eSm7LyqVb&amp;source=CAREERSITE#list/search=Strategy%20OR%20Strategic%20OR%20Project%20OR%20Program%20OR%20Operations%20OR%20Ops%20OR%20Intelligence%20OR%20Transformation%20OR%20Integration%20OR%20Planning%20OR%20Insights" xr:uid="{1DB4180C-3C3C-4795-AA2E-439B3AC3BA9B}"/>
    <hyperlink ref="AH116" r:id="rId338" xr:uid="{A7463757-D067-4D89-9E37-E0EDF853F39D}"/>
    <hyperlink ref="AH313" r:id="rId339" xr:uid="{B986DBC7-57FD-4892-8063-4FE69CE2FF0B}"/>
    <hyperlink ref="AH68" r:id="rId340" xr:uid="{469D4374-8F27-4459-BE12-73C267CC5646}"/>
    <hyperlink ref="AH54" r:id="rId341" xr:uid="{CD75F0AC-3517-429C-A956-0D9EF773AB9D}"/>
    <hyperlink ref="AH113" r:id="rId342" xr:uid="{ED3BC448-AAC7-4339-92F8-A93EEA2D175F}"/>
    <hyperlink ref="AH312" r:id="rId343" xr:uid="{FB7587E7-3784-4259-8E55-77568893E05A}"/>
    <hyperlink ref="AH244" r:id="rId344" xr:uid="{0D1C8FA5-76C8-433B-AD6E-AF59FC6384E7}"/>
    <hyperlink ref="AH200" r:id="rId345" xr:uid="{99772F5D-F128-4B62-9003-C0430CC8ACAF}"/>
    <hyperlink ref="AR123" r:id="rId346" xr:uid="{1B277FF1-C1D4-4986-ACC4-3D635F15DF5A}"/>
    <hyperlink ref="AR220" r:id="rId347" xr:uid="{12022101-700B-4364-B763-96AC0EDC5099}"/>
    <hyperlink ref="AJ30" r:id="rId348" xr:uid="{6BB9A6C8-07FD-4CD6-834A-DDEB1251AAB1}"/>
    <hyperlink ref="AJ2" r:id="rId349" xr:uid="{8F3DAC6E-0A3D-4A38-AE8F-15350F73F053}"/>
    <hyperlink ref="AJ38" r:id="rId350" xr:uid="{A477171B-CD28-4D09-B311-F91BDA79C2BA}"/>
    <hyperlink ref="AJ57" r:id="rId351" xr:uid="{1A2CEAD2-3510-4113-A2B5-34BB2B3EBF19}"/>
    <hyperlink ref="AJ63" r:id="rId352" display="https://careers.plantemoran.com/jobs?filter%5Bcf_hire_type%5D%5B0%5D=EH&amp;sort_by=create_date&amp;keyword=Strategy%2C%20Strategic%2C%20Project%2C%20Program%2C%20Operations%2C%20Ops%2C%20Intelligence%2C%20Transformation%2C%20Integration%2C%20Planning%2C%20Insights" xr:uid="{EF729CA2-6C85-402D-A83A-4E6A67440781}"/>
    <hyperlink ref="AJ4" r:id="rId353" xr:uid="{62F79812-9073-4009-A873-DED2AE825AB7}"/>
    <hyperlink ref="AJ5" r:id="rId354" xr:uid="{02FF9A3A-552B-4C8D-B6E1-BE9A90849C09}"/>
    <hyperlink ref="AJ6" r:id="rId355" xr:uid="{F1943BDE-43BF-4B2B-B12D-3D49C5738732}"/>
    <hyperlink ref="AJ7" r:id="rId356" xr:uid="{E2CA44A8-6BB5-4CC7-9EEB-24A76F803E0E}"/>
    <hyperlink ref="AJ8" r:id="rId357" xr:uid="{7647C2FF-4AB9-4EFE-9328-AE4C14A6EB97}"/>
    <hyperlink ref="AJ9" r:id="rId358" xr:uid="{3A371C4B-96A3-453D-A445-DF1A7DC248D8}"/>
    <hyperlink ref="AJ10" r:id="rId359" xr:uid="{650334F8-889E-4D32-983F-808106F3A19B}"/>
    <hyperlink ref="AJ11" r:id="rId360" xr:uid="{BAA70D5F-747C-477F-BBD2-777CA3CF1D23}"/>
    <hyperlink ref="AJ12" r:id="rId361" xr:uid="{67B26731-248E-4EF8-8877-5A601AAAB70B}"/>
    <hyperlink ref="AJ13" r:id="rId362" xr:uid="{202ED8C9-52D4-4DD5-AD82-4DEE7A363607}"/>
    <hyperlink ref="AJ14" r:id="rId363" display="https://jobs.nvidia.com/careers?start=0&amp;location=United+States&amp;pid=893393562304&amp;sort_by=timestamp&amp;filter_include_remote=1&amp;filter_job_category=sales%2Cprogram+manager%2Coperations%2Cmarketing%2Cresearch%2Cfinance%2Cprofessional+services%2Cbusiness+development&amp;filter_job_type=regular+employee&amp;filter_time_type=full+time" xr:uid="{BD19432D-CD53-48CE-AB80-2C9D44C32E48}"/>
    <hyperlink ref="AJ15" r:id="rId364" xr:uid="{1CB52953-AF36-47A6-9AA5-9EEBC66D4A7A}"/>
    <hyperlink ref="AJ16" r:id="rId365" display="https://boards.greenhouse.io/smartsheet?q=United+States" xr:uid="{4934AD96-272A-4FD7-B88F-42AE290BBB18}"/>
    <hyperlink ref="AJ17" r:id="rId366" xr:uid="{31B8BF5B-111E-444A-A383-00582D816EF9}"/>
    <hyperlink ref="AJ18" r:id="rId367" xr:uid="{123BB680-30DE-40F6-BF15-0F5930595962}"/>
    <hyperlink ref="AJ19" r:id="rId368" location="open-jobs" xr:uid="{B7ACD7C2-49C6-4338-AC0E-2166BA478101}"/>
    <hyperlink ref="AJ20" r:id="rId369" xr:uid="{E99A84CF-2283-46D5-9B9A-53B0338889DE}"/>
    <hyperlink ref="AJ21" r:id="rId370" xr:uid="{E7F02F6E-2FE6-4C68-BF42-3B3B20966CE3}"/>
    <hyperlink ref="AJ22" r:id="rId371" xr:uid="{AA1CEA81-2599-4AE3-BB53-646E8434D253}"/>
    <hyperlink ref="AJ23" r:id="rId372" xr:uid="{8C507650-5444-467A-A67C-D899D8456158}"/>
    <hyperlink ref="AJ24" r:id="rId373" xr:uid="{6F2C2F2B-F054-404D-B537-91E4D6469E4F}"/>
    <hyperlink ref="AJ25" r:id="rId374" xr:uid="{9D0E3E56-9FE4-4E48-95AC-241435B9F9B9}"/>
    <hyperlink ref="AJ26" r:id="rId375" xr:uid="{EA0EE717-EC45-43FC-8355-F6AFE6FC6CB2}"/>
    <hyperlink ref="AJ27" r:id="rId376" xr:uid="{1AF0B8A7-3B8C-48A7-9527-7D80092361B4}"/>
    <hyperlink ref="AJ28" r:id="rId377" xr:uid="{9F2D4EAF-5FE9-4E39-9BDC-CCC80E16D34B}"/>
    <hyperlink ref="AJ29" r:id="rId378" location="results" xr:uid="{8D9B1814-0A57-4871-8F52-F1A4B9E27CC7}"/>
    <hyperlink ref="AJ31" r:id="rId379" xr:uid="{9923599E-5709-41AA-B7F2-E42D9621503E}"/>
    <hyperlink ref="AJ32" r:id="rId380" xr:uid="{C73DD16F-5D4D-4A46-81C9-CECA82E3A197}"/>
    <hyperlink ref="AJ33" r:id="rId381" xr:uid="{6750BDCA-EAAC-41CB-9F67-F7B4B978C1B7}"/>
    <hyperlink ref="AJ35" r:id="rId382" xr:uid="{EC6AACAB-365B-4EC3-B071-7D7FC5E4A8D6}"/>
    <hyperlink ref="AJ37" r:id="rId383" xr:uid="{7693B89C-867D-46B5-8B98-DE56E68A754F}"/>
    <hyperlink ref="AJ39" r:id="rId384" xr:uid="{807B5AC0-44E2-4891-A82B-C2F9AA59F16B}"/>
    <hyperlink ref="AJ40" r:id="rId385" location="jobs" xr:uid="{29410A30-4C7C-4BBB-B03F-0C2489F19333}"/>
    <hyperlink ref="AJ41" r:id="rId386" location="results" xr:uid="{99FA55BD-63FC-4143-9404-C3ED0AE159EC}"/>
    <hyperlink ref="AJ43" r:id="rId387" xr:uid="{C8F3DD60-AAD0-4D73-BD43-58F739279E86}"/>
    <hyperlink ref="AJ46" r:id="rId388" xr:uid="{CB004199-2154-4022-AE46-249464E192DC}"/>
    <hyperlink ref="AJ45" r:id="rId389" xr:uid="{E231DE64-0EDA-49D2-B2C5-92ABE65AF7C1}"/>
    <hyperlink ref="AJ47" r:id="rId390" location="positions" xr:uid="{1492D0E3-C229-4E75-9345-B66B3933D8C1}"/>
    <hyperlink ref="AJ48" r:id="rId391" xr:uid="{F1FD494A-260A-47BA-A8F2-7EE5A8DE415B}"/>
    <hyperlink ref="AJ49" r:id="rId392" xr:uid="{6F800F63-E77F-4EE8-9751-3E5ABBD9EFF9}"/>
    <hyperlink ref="AJ50" r:id="rId393" xr:uid="{DE199D4F-DE47-4639-A608-38B05192D059}"/>
    <hyperlink ref="AJ51" r:id="rId394" xr:uid="{A48F2B31-5971-4858-A7FB-E256ECA227E3}"/>
    <hyperlink ref="AJ52" r:id="rId395" xr:uid="{E9D533E8-F7C1-48A5-BB44-359154EDEE5C}"/>
    <hyperlink ref="AJ53" r:id="rId396" xr:uid="{E0E6233E-9E4E-4A78-B5F8-18914A1DB321}"/>
    <hyperlink ref="AJ54" r:id="rId397" xr:uid="{4CD9BCAF-B930-4EE0-A56C-5FE17AB40B0E}"/>
    <hyperlink ref="AJ55" r:id="rId398" location="results" xr:uid="{CAABA737-02D3-4317-AA21-3A0CAADE1F1A}"/>
    <hyperlink ref="AJ56" r:id="rId399" display="https://job-boards.greenhouse.io/newrelic?q=United+States&amp;offices%5B%5D=4014338008&amp;field_4963187008%5B%5D=8294001008&amp;field_4963187008%5B%5D=8294002008&amp;field_4963187008%5B%5D=8294003008&amp;field_4963187008%5B%5D=8294006008&amp;field_4963187008%5B%5D=8294007008&amp;field_4963187008%5B%5D=8294013008&amp;field_4963187008%5B%5D=8294014008&amp;field_4963187008%5B%5D=8294015008&amp;field_4963187008%5B%5D=8294018008&amp;field_4963187008%5B%5D=8294020008" xr:uid="{042CE3EC-837A-4A4A-855C-A86F7FC717EF}"/>
    <hyperlink ref="AJ59" r:id="rId400" xr:uid="{561A2BD1-02AF-4011-990A-B8C395D37868}"/>
    <hyperlink ref="AJ60" r:id="rId401" xr:uid="{FE57DAA4-7862-4880-B32D-DCA63E455AA4}"/>
    <hyperlink ref="AJ58" r:id="rId402" xr:uid="{8AB6FE7C-16C8-4BAC-BE47-A9B2B4B183C2}"/>
    <hyperlink ref="AJ61" r:id="rId403" xr:uid="{39191D66-5901-4541-8CBE-09BDA5D551E0}"/>
    <hyperlink ref="AJ62" r:id="rId404" xr:uid="{4BA0D9BC-2861-4788-9816-7881F55C6EB4}"/>
    <hyperlink ref="AJ64" r:id="rId405" xr:uid="{FE054DDF-7AE2-4661-BCB5-0575BDAC31CD}"/>
    <hyperlink ref="AJ65" r:id="rId406" xr:uid="{ADBF1B21-AB75-45E8-B7DB-E5D0FC475A5E}"/>
    <hyperlink ref="AJ66" r:id="rId407" xr:uid="{5760C10D-59CF-467B-9A48-E8BBEA653576}"/>
    <hyperlink ref="AJ71" r:id="rId408" xr:uid="{3EC2D3A7-753E-434E-8753-6082557F7FFB}"/>
    <hyperlink ref="AJ68" r:id="rId409" xr:uid="{1586D17D-0254-4A9E-A272-8021891F7F51}"/>
    <hyperlink ref="AJ69" r:id="rId410" xr:uid="{8F5A6715-C843-4A18-90C3-24ECC17D6B8B}"/>
    <hyperlink ref="AJ72" r:id="rId411" location="open-roles" xr:uid="{3AE23F55-891D-48DD-A900-533E2627BEA4}"/>
    <hyperlink ref="AJ73" r:id="rId412" xr:uid="{556CDC7F-0AA2-4685-8554-CD2BEA26BB05}"/>
    <hyperlink ref="AJ74" r:id="rId413" xr:uid="{051390E6-B77E-4406-953F-78F1FA06933F}"/>
    <hyperlink ref="AJ75" r:id="rId414" xr:uid="{D7558D2C-AAE8-4982-BE13-5E8E344D43B2}"/>
    <hyperlink ref="AJ76" r:id="rId415" xr:uid="{D0FCF9F3-ECFB-4C07-89C1-DCDBE3AA0AF0}"/>
    <hyperlink ref="AJ77" r:id="rId416" xr:uid="{AAD661DC-6492-4021-BEAD-B7A414A77E64}"/>
    <hyperlink ref="AJ78" r:id="rId417" xr:uid="{6F4D4709-A4D0-405E-B987-3A11C4447AD8}"/>
    <hyperlink ref="AJ79" r:id="rId418" xr:uid="{15C39D59-9380-467F-B597-524180124E96}"/>
    <hyperlink ref="AE80" r:id="rId419" xr:uid="{0592C01D-0205-4766-B21D-2F0CFAAAFFB7}"/>
    <hyperlink ref="AJ81" r:id="rId420" xr:uid="{95F99422-CDD5-425E-9639-B6859A4D7582}"/>
    <hyperlink ref="AJ82" r:id="rId421" xr:uid="{6B02B6A3-51E7-4BD4-A30D-0A0ADCEC02D2}"/>
    <hyperlink ref="AJ83" r:id="rId422" xr:uid="{A18B6C11-52C2-41A2-9641-22D19FE459FF}"/>
    <hyperlink ref="AJ84" r:id="rId423" xr:uid="{030D6A95-73D1-4581-984A-67DCCBEB21D7}"/>
    <hyperlink ref="AJ85" r:id="rId424" xr:uid="{F4EFB102-E0E2-4080-B85C-2FCD6C5A8BCD}"/>
    <hyperlink ref="AJ86" r:id="rId425" xr:uid="{9551A3A0-12FA-48AB-BA61-D73D08E21A87}"/>
    <hyperlink ref="AJ87" r:id="rId426" xr:uid="{B44D7939-5AAF-47DE-9EEB-2EAC02BDBF71}"/>
    <hyperlink ref="AJ88" r:id="rId427" location="roles" xr:uid="{7C8EA1A5-211B-4592-9C75-59DB618F6D94}"/>
    <hyperlink ref="AJ89" r:id="rId428" location="results" xr:uid="{045130B1-BD61-4C0D-A44C-E7DB5CE8A727}"/>
    <hyperlink ref="AJ91" r:id="rId429" xr:uid="{8D841E8E-79F5-400C-AA40-9FEB1ED5B174}"/>
    <hyperlink ref="AJ92" r:id="rId430" xr:uid="{1E89260B-7C85-4924-8DE9-B87DA3EDF3E4}"/>
    <hyperlink ref="AJ93" r:id="rId431" xr:uid="{45EFDDD3-CB53-4994-AC6E-0B8A86D861DB}"/>
    <hyperlink ref="AJ94" r:id="rId432" xr:uid="{44F88825-8625-4BDF-9509-5336244D961B}"/>
    <hyperlink ref="AJ96" r:id="rId433" xr:uid="{F8A0BF6D-AAC9-43D7-8F91-99C3715867CF}"/>
    <hyperlink ref="AJ97" r:id="rId434" location="jobs" xr:uid="{263BF60C-9B28-48E2-ABE5-70D3C042CC00}"/>
    <hyperlink ref="AJ98" r:id="rId435" xr:uid="{FDBA7BA3-AD8B-463E-B461-218C6E13AEC7}"/>
    <hyperlink ref="AJ99" r:id="rId436" xr:uid="{3FFE41B4-4220-428D-99AF-D939D04BE44C}"/>
    <hyperlink ref="AJ102" r:id="rId437" xr:uid="{661DE7EC-977D-485E-9648-3B4567B0B539}"/>
    <hyperlink ref="AJ103" r:id="rId438" xr:uid="{089C7CE7-18D2-4F4F-BBCC-FA45EFFC2100}"/>
    <hyperlink ref="AJ104" r:id="rId439" xr:uid="{8AE334F8-80B5-4881-9442-A299E0C96F91}"/>
    <hyperlink ref="AJ105" r:id="rId440" location="results" xr:uid="{1D76B182-CB12-4A88-B9A6-A63319F7795E}"/>
    <hyperlink ref="AJ106" r:id="rId441" xr:uid="{8BDAA675-5D8E-4F14-88B8-513BCC6A524B}"/>
    <hyperlink ref="AJ107" r:id="rId442" xr:uid="{E2240503-DE17-4D63-8227-11A62CF062E0}"/>
    <hyperlink ref="AJ108" r:id="rId443" location="searchresults" xr:uid="{3454CC8D-8311-4E6B-9BD1-49F788DF4CE2}"/>
    <hyperlink ref="AJ109" r:id="rId444" xr:uid="{2100A566-EF2C-4800-AE1F-F6EA01FA4EE1}"/>
    <hyperlink ref="AJ110" r:id="rId445" xr:uid="{982BB2DB-2F42-40A4-81A9-E441546C8096}"/>
    <hyperlink ref="AJ111" r:id="rId446" xr:uid="{729D63A8-3E92-4D52-A25E-B851D3829D1F}"/>
    <hyperlink ref="AJ112" r:id="rId447" location="WhatWeDo" xr:uid="{C0F03D7F-252B-4A36-BD2E-8043F95C0BB9}"/>
    <hyperlink ref="AJ113" r:id="rId448" xr:uid="{F91C5E42-4E69-49F7-AF7F-6FE2EC8DF089}"/>
    <hyperlink ref="AJ114" r:id="rId449" xr:uid="{561FD71D-89C8-4322-B7A4-85E28EE846B5}"/>
    <hyperlink ref="AJ115" r:id="rId450" xr:uid="{7E5FBF37-AE67-429B-846D-78CF3CF0BFFB}"/>
    <hyperlink ref="AJ116" r:id="rId451" xr:uid="{658D2475-6AD9-45D5-BC3F-283C97955AE2}"/>
    <hyperlink ref="AJ117" r:id="rId452" location="results" xr:uid="{AD2F0957-3500-411E-A388-67B4E2D0CEC2}"/>
    <hyperlink ref="AJ118" r:id="rId453" xr:uid="{D94F7EE5-D708-4256-940D-9D58FD9A597F}"/>
    <hyperlink ref="AJ119" r:id="rId454" xr:uid="{085109BD-8A58-4D5F-9DEE-B8FCC33EDBE2}"/>
    <hyperlink ref="AJ120" r:id="rId455" xr:uid="{06559820-F447-409C-969B-8159AD0872C8}"/>
    <hyperlink ref="AJ121" r:id="rId456" xr:uid="{25F36111-987D-4410-98EA-91A49784B9FB}"/>
    <hyperlink ref="AJ122" r:id="rId457" xr:uid="{9B43E1EB-13D9-4C3E-8CAF-6F28AE8BAED5}"/>
    <hyperlink ref="AJ125" r:id="rId458" xr:uid="{92C79851-395F-4965-B30B-A6556E03652E}"/>
    <hyperlink ref="AJ126" r:id="rId459" location="listing" xr:uid="{2BD2814A-8C92-489A-89C8-843ABE1EF3D0}"/>
    <hyperlink ref="AJ127" r:id="rId460" xr:uid="{49C66458-3B44-48D9-BFBC-A9D8E8B0A069}"/>
    <hyperlink ref="AJ128" r:id="rId461" xr:uid="{7DDE6CB7-596A-46AA-BA1F-9D9AE1935AE6}"/>
    <hyperlink ref="AJ129" r:id="rId462" xr:uid="{CF3DAE02-BD48-44F6-97D4-9D59A260D269}"/>
    <hyperlink ref="AJ130" r:id="rId463" xr:uid="{35FFF314-1B66-45B6-9328-15D519E1E8AA}"/>
    <hyperlink ref="AJ131" r:id="rId464" xr:uid="{63ADEC97-455D-4904-A59B-DD9D05C936EE}"/>
    <hyperlink ref="AJ132" r:id="rId465" xr:uid="{0ECB9559-A4EF-440E-B81A-8BF711B5E105}"/>
    <hyperlink ref="AJ133" r:id="rId466" location="karta" xr:uid="{D0FDDD93-F111-4BB1-A9F7-266B39CABC11}"/>
    <hyperlink ref="AJ134" r:id="rId467" xr:uid="{2690398E-9C8B-44A5-82D4-B7998DB51ECD}"/>
    <hyperlink ref="AJ135" r:id="rId468" xr:uid="{9AA5FD4E-B129-4AB3-B54B-325BDB84B018}"/>
    <hyperlink ref="AJ136" r:id="rId469" xr:uid="{F386CF79-BE3B-4D21-AFF3-6DE164763473}"/>
    <hyperlink ref="AJ137" r:id="rId470" xr:uid="{083D30EA-7F85-4BD2-AE03-6DD77BCD35BA}"/>
    <hyperlink ref="AJ138" r:id="rId471" xr:uid="{B55E03ED-B874-4C2F-9BF1-7DBD3897BC82}"/>
    <hyperlink ref="AJ139" r:id="rId472" xr:uid="{6C97207C-4CAF-4977-8704-B3C874422F5A}"/>
    <hyperlink ref="AJ140" r:id="rId473" xr:uid="{A4D1914D-811E-4D33-BDE2-B5B6FB46ED7B}"/>
    <hyperlink ref="AJ141" r:id="rId474" xr:uid="{B9B315F6-DA1D-4DFD-AB2A-A836C3D15AB0}"/>
    <hyperlink ref="AJ142" r:id="rId475" location="jobs" xr:uid="{AE55CB09-68F9-4A7D-B45C-63F522ED4408}"/>
    <hyperlink ref="AJ143" r:id="rId476" xr:uid="{285C304C-5BFD-4FCC-B21B-307F52664346}"/>
    <hyperlink ref="AJ144" r:id="rId477" xr:uid="{BDDEBBBC-29D0-4574-9865-758CDBEF3D05}"/>
    <hyperlink ref="AJ145" r:id="rId478" xr:uid="{FA4536D3-B64F-4A9C-9A87-D3DA20C76913}"/>
    <hyperlink ref="AJ146" r:id="rId479" xr:uid="{1E32A30D-15D1-43AC-88F5-30792EFA1E00}"/>
    <hyperlink ref="AJ147" r:id="rId480" location="search-section" xr:uid="{CFCFCD96-F3E9-45B0-9737-917434E4F232}"/>
    <hyperlink ref="AJ148" r:id="rId481" xr:uid="{9842971F-2702-4A50-B81C-459F6CDF7AD3}"/>
    <hyperlink ref="AJ149" r:id="rId482" xr:uid="{7F87F2F2-2B99-4D2F-B974-A7B16090E0D7}"/>
    <hyperlink ref="AJ150" r:id="rId483" xr:uid="{0F9AC1E4-A4AF-4AD2-869F-B7111298174C}"/>
    <hyperlink ref="AJ151" r:id="rId484" xr:uid="{C683372B-C169-4317-B565-AB0AF2F01CE2}"/>
    <hyperlink ref="AE152" r:id="rId485" xr:uid="{26461634-4028-4BEB-8E6A-D92331B5AFA4}"/>
    <hyperlink ref="AJ152" r:id="rId486" xr:uid="{9F4C575A-5175-4967-9215-8CA3C86D4419}"/>
    <hyperlink ref="AJ153" r:id="rId487" xr:uid="{2ED540A1-2475-4ECA-82F0-F74461D6C1F6}"/>
    <hyperlink ref="AJ154" r:id="rId488" xr:uid="{688C60AF-783F-4890-9E3C-5C777B9CDF61}"/>
    <hyperlink ref="AJ155" r:id="rId489" xr:uid="{56FB4ECA-2303-4178-9521-A80B7092E5F9}"/>
    <hyperlink ref="AJ156" r:id="rId490" xr:uid="{CD528FAD-394C-46C4-89DA-F6FBBBBB415F}"/>
    <hyperlink ref="AJ157" r:id="rId491" xr:uid="{AC6DAA8D-A236-44CF-911B-FD2D62815B64}"/>
    <hyperlink ref="AJ158" r:id="rId492" xr:uid="{B6615437-EA81-4F02-86A1-E5B5B4AFA15F}"/>
    <hyperlink ref="AE159" r:id="rId493" xr:uid="{1BA8627D-5D2F-4300-A75A-456479B24AE7}"/>
    <hyperlink ref="AJ159" r:id="rId494" xr:uid="{DA678CB7-6FFE-4017-85FD-BAF6EB4055A2}"/>
    <hyperlink ref="AJ160" r:id="rId495" xr:uid="{82A9B8B7-C0C4-433E-88C9-E2329FCF200C}"/>
    <hyperlink ref="AJ161" r:id="rId496" xr:uid="{A942B4CE-3EDB-45C1-A502-09EB7AA2F739}"/>
    <hyperlink ref="AJ162" r:id="rId497" location="job-openings" xr:uid="{34A44D8B-243B-4487-8B90-BE0448940CEF}"/>
    <hyperlink ref="AJ163" r:id="rId498" location="list" xr:uid="{BD2E9293-E092-4727-8529-A7714B755B50}"/>
    <hyperlink ref="AJ164" r:id="rId499" xr:uid="{E75CB1EB-6C76-43D3-8B76-3B767F85CEA7}"/>
    <hyperlink ref="AJ165" r:id="rId500" xr:uid="{74DD8FB5-2B1C-4FD5-8322-A74C18B32B94}"/>
    <hyperlink ref="AJ166" r:id="rId501" xr:uid="{74868577-AB89-4D4E-A027-81E38DA39709}"/>
    <hyperlink ref="AJ167" r:id="rId502" xr:uid="{EB5DCC93-17C1-421E-9512-F7E2FD1062CD}"/>
    <hyperlink ref="AJ168" r:id="rId503" xr:uid="{E64CF2A1-7A64-4B1B-884C-45CD666E6656}"/>
    <hyperlink ref="AJ169" r:id="rId504" xr:uid="{4BABCA18-16EA-4D3F-AC7E-DB0EF472E5BD}"/>
    <hyperlink ref="AJ170" r:id="rId505" xr:uid="{412DA263-02BA-48F2-8A01-0863E9174BFD}"/>
    <hyperlink ref="AJ171" r:id="rId506" xr:uid="{15831FC3-BFCC-4E4C-A18A-662A328E21D8}"/>
    <hyperlink ref="AJ172" r:id="rId507" xr:uid="{54DFF0D9-1EB1-4F5F-AF22-2CFE51D3B60F}"/>
    <hyperlink ref="AJ173" r:id="rId508" xr:uid="{52A2A1A7-3E17-4F9E-9CBE-928CF8DA0606}"/>
    <hyperlink ref="AJ174" r:id="rId509" xr:uid="{CCD35CA6-FF8E-47BD-8B8E-D18135CE58DF}"/>
    <hyperlink ref="AJ175" r:id="rId510" xr:uid="{E8A48ED5-4D3C-4C37-8AD4-793D5C07B889}"/>
    <hyperlink ref="AJ176" r:id="rId511" location="open-roles" xr:uid="{94AD0665-9CD0-4EAF-90FB-8E236A8BA2D0}"/>
    <hyperlink ref="AJ177" r:id="rId512" xr:uid="{C221E05E-CAE3-4F80-A37D-52B9295984DD}"/>
    <hyperlink ref="AJ178" r:id="rId513" xr:uid="{F5B32443-4A42-492D-8233-C500653AD1BA}"/>
    <hyperlink ref="AJ179" r:id="rId514" xr:uid="{36DAC84A-9E10-425A-B5E9-5DCF6B7F9613}"/>
    <hyperlink ref="AE180" r:id="rId515" xr:uid="{741EADB9-353D-4F8A-80C1-CA35ADE95EF9}"/>
    <hyperlink ref="AJ180" r:id="rId516" xr:uid="{22602CA4-0795-4112-BDD8-D38A0D3E3B37}"/>
    <hyperlink ref="AJ181" r:id="rId517" location="searchresults" xr:uid="{32E7900E-5134-4E86-BBD1-93A56BD11081}"/>
    <hyperlink ref="AJ182" r:id="rId518" xr:uid="{5054FB5A-E1D3-4E03-B9E0-F7F337BD4311}"/>
    <hyperlink ref="AJ183" r:id="rId519" xr:uid="{1C64175C-48DC-4497-9560-0D47A577C2FC}"/>
    <hyperlink ref="AJ184" r:id="rId520" xr:uid="{7BE8C11E-BCAF-4751-BDC6-BE482ABEF762}"/>
    <hyperlink ref="AJ185" r:id="rId521" xr:uid="{67079002-A99B-4FB9-ADCC-6C2941342F8A}"/>
    <hyperlink ref="AJ186" r:id="rId522" xr:uid="{8E0F6F66-C780-40BA-944D-85313AC03192}"/>
    <hyperlink ref="AJ187" r:id="rId523" location="results" xr:uid="{B3AA9827-9101-489F-B0D7-1FF9E713E489}"/>
    <hyperlink ref="AJ188" r:id="rId524" xr:uid="{606F988F-7663-4AA9-B3D3-A0522F236A83}"/>
    <hyperlink ref="AJ189" r:id="rId525" xr:uid="{222398E1-98D2-4FA7-96FD-723C1DF53685}"/>
    <hyperlink ref="AJ190" r:id="rId526" xr:uid="{92352C43-BC79-4BF9-A786-AB3E365A3FF6}"/>
    <hyperlink ref="AJ191" r:id="rId527" xr:uid="{AC81BD47-EE37-4801-91B6-104BF7447D16}"/>
    <hyperlink ref="AJ192" r:id="rId528" xr:uid="{00CAA25F-0AC0-4512-9903-9EF0CF078B79}"/>
    <hyperlink ref="AJ193" r:id="rId529" xr:uid="{EE6E3F92-0E64-4CF1-93BB-55ECA7A0221F}"/>
    <hyperlink ref="AJ194" r:id="rId530" xr:uid="{BD7D71BF-505A-4DB6-AEEE-F43569780716}"/>
    <hyperlink ref="AJ195" r:id="rId531" xr:uid="{3E0902E8-F04F-495E-BA85-731DF19634BA}"/>
    <hyperlink ref="AJ196" r:id="rId532" xr:uid="{F7A8D173-2D30-449D-B347-7E0DA96D0D32}"/>
    <hyperlink ref="AJ197" r:id="rId533" xr:uid="{8ED7666F-945D-41DE-8BA5-63D651FA78E9}"/>
    <hyperlink ref="AJ198" r:id="rId534" xr:uid="{B2CA1A07-790A-4E2A-B075-F307DF6A7F21}"/>
    <hyperlink ref="AJ199" r:id="rId535" xr:uid="{80B6E8D2-5FDB-460A-86B8-63587B5D25B2}"/>
    <hyperlink ref="AJ200" r:id="rId536" xr:uid="{FB2E2C73-1619-44F8-9E6F-6555E7BAD149}"/>
    <hyperlink ref="AJ201" r:id="rId537" location="results" xr:uid="{A9CC932C-F9C2-4333-B4BD-1480430C0A89}"/>
    <hyperlink ref="AJ202" r:id="rId538" xr:uid="{6A91A94B-2BD2-44D8-9B96-36D5F1645B1D}"/>
    <hyperlink ref="AJ203" r:id="rId539" xr:uid="{054C4A4B-301B-470F-A934-0DA46147CEE6}"/>
    <hyperlink ref="AJ204" r:id="rId540" xr:uid="{2985EE75-8A26-4FC0-BBC2-A73829671D26}"/>
    <hyperlink ref="AJ205" r:id="rId541" xr:uid="{69216E53-D42C-47FF-ABFF-D058B67A7B4D}"/>
    <hyperlink ref="AJ206" r:id="rId542" xr:uid="{04EE264D-7992-4968-B3A8-247BC6C75427}"/>
    <hyperlink ref="AJ207" r:id="rId543" xr:uid="{568F6D95-4586-495F-841A-D3504CDAE639}"/>
    <hyperlink ref="AJ208" r:id="rId544" xr:uid="{3FE5A937-81D7-41BA-847B-E844223BC558}"/>
    <hyperlink ref="AJ209" r:id="rId545" xr:uid="{70D1C85B-C375-4105-996B-F1614FAB4859}"/>
    <hyperlink ref="AJ211" r:id="rId546" xr:uid="{1CBB15A1-2B0B-402D-915D-807F41313E1F}"/>
    <hyperlink ref="AJ213" r:id="rId547" xr:uid="{85F6C72D-48C0-4E4B-8E57-6FEC70D2F9C4}"/>
    <hyperlink ref="AJ214" r:id="rId548" location="/" xr:uid="{78BE137D-34BA-4980-A6AB-AC1788FE990B}"/>
    <hyperlink ref="AJ215" r:id="rId549" xr:uid="{8A402737-12F6-4A35-B762-377E54381206}"/>
    <hyperlink ref="AJ216" r:id="rId550" location="list" xr:uid="{687DE607-AEB0-482D-AC77-069524B4CBFE}"/>
    <hyperlink ref="AJ217" r:id="rId551" xr:uid="{840BA88F-35A9-45DF-8DD0-3207486A70D9}"/>
    <hyperlink ref="AJ218" r:id="rId552" xr:uid="{B8C57500-3AA6-413E-9795-C90A84E05B39}"/>
    <hyperlink ref="AJ219" r:id="rId553" xr:uid="{67085E9C-D9C1-4EDD-AFAC-755EBCCF2C68}"/>
    <hyperlink ref="AJ220" r:id="rId554" xr:uid="{5D7EE976-1588-48C7-BB3F-00DAA7EEB0EA}"/>
    <hyperlink ref="AJ221" r:id="rId555" xr:uid="{5891A2C5-3D24-44B5-B6A3-22CD6A4E489A}"/>
    <hyperlink ref="AJ222" r:id="rId556" location="open-positions" xr:uid="{78738782-B006-4685-8F13-4001D5DAD331}"/>
    <hyperlink ref="AJ223" r:id="rId557" xr:uid="{08CF1860-51E9-432F-82DB-82A9BE76A732}"/>
    <hyperlink ref="AJ224" r:id="rId558" xr:uid="{CCD604C0-8DBE-4DDB-BE2E-016D183EB5E1}"/>
    <hyperlink ref="AJ225" r:id="rId559" xr:uid="{18C73AD9-0890-4D10-B92C-0B12B8BF77C4}"/>
    <hyperlink ref="AJ226" r:id="rId560" xr:uid="{AD5E4572-E7DA-46EE-84D6-4F3C34D9D1F9}"/>
    <hyperlink ref="AJ227" r:id="rId561" xr:uid="{2DF0A683-EE92-47DB-8E0C-3E1DDDBA7BB1}"/>
    <hyperlink ref="AJ229" r:id="rId562" xr:uid="{7884EA34-83AE-4737-8EE1-CA773439E1DC}"/>
    <hyperlink ref="AJ230" r:id="rId563" xr:uid="{10BE8B33-FBD1-4FFD-A88B-E3C1367731E4}"/>
    <hyperlink ref="AJ231" r:id="rId564" xr:uid="{02368726-7DDC-430B-90A9-FB25C283441C}"/>
    <hyperlink ref="AJ232" r:id="rId565" xr:uid="{F1E56F3A-07A0-4E36-8133-0CC718859FCA}"/>
    <hyperlink ref="AJ233" r:id="rId566" xr:uid="{B934BE54-415D-4E31-AAEA-3B9965FA7ED7}"/>
    <hyperlink ref="AJ234" r:id="rId567" location="open-positions" xr:uid="{BA7FAE6E-30F7-4C38-A5DC-079DFF1771C1}"/>
    <hyperlink ref="AJ235" r:id="rId568" xr:uid="{37D62078-6C25-4B1B-8DE1-66C3B4EA6F8A}"/>
    <hyperlink ref="AJ236" r:id="rId569" xr:uid="{E3CFF886-55C8-47A9-AAFE-E4A52BC8653B}"/>
    <hyperlink ref="AJ237" r:id="rId570" xr:uid="{71C58473-3C8D-4650-9B36-908108AF274E}"/>
    <hyperlink ref="AJ238" r:id="rId571" xr:uid="{0381AD32-8EF2-44D9-BEE5-84EDE69CA68C}"/>
    <hyperlink ref="AJ239" r:id="rId572" xr:uid="{3B6DE838-6F67-478C-B722-CBEA431B8B77}"/>
    <hyperlink ref="AJ240" r:id="rId573" xr:uid="{FE47BE05-4025-4D2D-8F18-761FACCCAA88}"/>
    <hyperlink ref="AJ241" r:id="rId574" xr:uid="{07A313A7-9B9E-41A9-AB84-4EA28EB6F406}"/>
    <hyperlink ref="AJ242" r:id="rId575" xr:uid="{15043ABC-B905-44B2-B6D3-1904588A93ED}"/>
    <hyperlink ref="AJ243" r:id="rId576" xr:uid="{CDE3579A-F065-4210-9696-AD19C16C197B}"/>
    <hyperlink ref="AJ244" r:id="rId577" xr:uid="{11502680-71C2-4811-B835-ECD77530C569}"/>
    <hyperlink ref="AJ245" r:id="rId578" xr:uid="{5013DEB9-9F68-4714-8084-89155EAA8340}"/>
    <hyperlink ref="AJ246" r:id="rId579" location="cmp-skip-header-desktop" xr:uid="{4B1A0CD5-98BF-4632-8115-BED1D0379C91}"/>
    <hyperlink ref="AJ247" r:id="rId580" xr:uid="{F2C22E06-CD85-47E5-AF4E-16C95667456D}"/>
    <hyperlink ref="AJ248" r:id="rId581" xr:uid="{F0111231-3864-4535-AF43-D4A44F0498EB}"/>
    <hyperlink ref="AJ249" r:id="rId582" xr:uid="{45C429AE-F898-45A1-B21A-5CA0EE325914}"/>
    <hyperlink ref="AJ250" r:id="rId583" xr:uid="{80F355CF-5719-48DD-B25E-9F5C125F7EB8}"/>
    <hyperlink ref="AJ251" r:id="rId584" xr:uid="{03F615B2-5BDB-48F3-B689-5D954DDD6BC9}"/>
    <hyperlink ref="AJ252" r:id="rId585" xr:uid="{422C3821-2805-4BF5-8372-4AD5E4D29287}"/>
    <hyperlink ref="AJ253" r:id="rId586" xr:uid="{2415AEF2-C135-4665-A97B-2030EDF21D21}"/>
    <hyperlink ref="AJ254" r:id="rId587" xr:uid="{AF4BA4B7-101E-49C3-A3FC-CD407C6E148B}"/>
    <hyperlink ref="AJ255" r:id="rId588" xr:uid="{BEB81887-7743-4CFD-BF22-021063354F11}"/>
    <hyperlink ref="AJ256" r:id="rId589" xr:uid="{EABC52AF-E8AA-4941-9CC0-36A7A0AE1E12}"/>
    <hyperlink ref="AJ258" r:id="rId590" xr:uid="{9E26953D-A9BE-48AA-A283-18E8A5150158}"/>
    <hyperlink ref="AJ259" r:id="rId591" xr:uid="{A486DF54-5375-4143-AC5B-C63FCE4B570C}"/>
    <hyperlink ref="AJ260" r:id="rId592" xr:uid="{199F6AF0-E6BF-4538-A602-A509330577C6}"/>
    <hyperlink ref="AJ261" r:id="rId593" location="openpositions" xr:uid="{631700DC-5822-4011-BA4A-D417C83E68D4}"/>
    <hyperlink ref="AJ262" r:id="rId594" xr:uid="{A6DDBF98-C36C-4E0B-8FE9-260CA6EE05AF}"/>
    <hyperlink ref="AJ263" r:id="rId595" xr:uid="{8709FF11-8AC8-4572-B554-BDD5EA2F6944}"/>
    <hyperlink ref="AJ264" r:id="rId596" xr:uid="{EF0C57FD-7B55-46FC-A08B-7434CDBFAC7E}"/>
    <hyperlink ref="AJ265" r:id="rId597" xr:uid="{561EE64A-8B01-4696-AA08-9A02479FFEE7}"/>
    <hyperlink ref="AJ266" r:id="rId598" xr:uid="{92ACEE38-EC74-4ACD-BAB6-A5B466012D24}"/>
    <hyperlink ref="AJ267" r:id="rId599" xr:uid="{2597E652-47A2-4519-8E82-70922076AFC2}"/>
    <hyperlink ref="AJ268" r:id="rId600" xr:uid="{46A52CCD-E2CC-4A6D-9F35-AAD92399D171}"/>
    <hyperlink ref="AJ269" r:id="rId601" location="job-listings" xr:uid="{D80C3225-DE6E-4BA5-9621-69646F8B47EE}"/>
    <hyperlink ref="AJ270" r:id="rId602" xr:uid="{E291D169-A22A-438B-9D74-17A34C1814C7}"/>
    <hyperlink ref="AJ271" r:id="rId603" xr:uid="{6223411C-7B16-4BD1-A49F-A975730FD307}"/>
    <hyperlink ref="AJ272" r:id="rId604" xr:uid="{CD2D485A-030B-4B23-8B38-8D5D3433BA0F}"/>
    <hyperlink ref="AJ273" r:id="rId605" location="keyWordSearch=&amp;locationSearch=" xr:uid="{ED489F12-2DD3-49F8-826C-5CA8DDA3897D}"/>
    <hyperlink ref="AJ274" r:id="rId606" xr:uid="{1D111BD4-671A-4128-B92D-F649E127CF23}"/>
    <hyperlink ref="AJ275" r:id="rId607" xr:uid="{B467E0E9-01A0-428A-AD34-95B32D9974CB}"/>
    <hyperlink ref="AJ276" r:id="rId608" xr:uid="{B0D07CD0-2DAB-4CCE-9183-515EE45A6F38}"/>
    <hyperlink ref="AJ277" r:id="rId609" xr:uid="{1EEA2A1A-55BB-4D09-A772-A17EE1C0B4AC}"/>
    <hyperlink ref="AJ278" r:id="rId610" xr:uid="{6077E6C8-2381-446C-9D7C-6AEFF1480600}"/>
    <hyperlink ref="AJ279" r:id="rId611" xr:uid="{A9DA6D1D-B55C-41CD-A8C9-737F67998454}"/>
    <hyperlink ref="AJ280" r:id="rId612" xr:uid="{88AFCEF4-4F85-41E0-8C69-8A7AC66F3AA2}"/>
    <hyperlink ref="AJ281" r:id="rId613" xr:uid="{E80D232F-B9C2-4FB7-888A-C98741D5F9EC}"/>
    <hyperlink ref="AJ282" r:id="rId614" location="apply-now" xr:uid="{7BD59D62-2242-4F24-A547-C6B78029C0BB}"/>
    <hyperlink ref="AJ283" r:id="rId615" xr:uid="{DC53A83C-53C8-451A-8247-9289E1F6D96D}"/>
    <hyperlink ref="AJ284" r:id="rId616" xr:uid="{7ECD6CA0-33B1-4385-AC95-9BD4EA46B4F7}"/>
    <hyperlink ref="AJ285" r:id="rId617" xr:uid="{2A36F99D-7A85-4F11-A15B-918763987DA1}"/>
    <hyperlink ref="AJ286" r:id="rId618" xr:uid="{A6313349-344F-41E1-9D9B-089B1CE2A487}"/>
    <hyperlink ref="AJ287" r:id="rId619" xr:uid="{7488F96F-95DD-444B-8498-48D747FAC5C7}"/>
    <hyperlink ref="AJ288" r:id="rId620" xr:uid="{800B0931-92B8-4AB5-BAF1-F68E38FB1F69}"/>
    <hyperlink ref="AJ289" r:id="rId621" xr:uid="{E0E6EEF3-2C55-42B3-9773-33F8C4BE6CF7}"/>
    <hyperlink ref="AJ290" r:id="rId622" xr:uid="{73C038B9-99BD-4C91-A4EE-37C8C250AA7B}"/>
    <hyperlink ref="AJ291" r:id="rId623" location="job-openings" xr:uid="{4BBEB146-1409-411D-80E1-8ECDD3273EF4}"/>
    <hyperlink ref="AJ292" r:id="rId624" xr:uid="{ECDC3EDD-894E-4D73-94FC-EB65E85FC023}"/>
    <hyperlink ref="AJ293" r:id="rId625" xr:uid="{6DEE1509-9DB1-4070-AF54-355CA63EBF05}"/>
    <hyperlink ref="AJ294" r:id="rId626" xr:uid="{7452D4DB-7A58-4038-9FBC-2DC3063DAE8A}"/>
    <hyperlink ref="AJ295" r:id="rId627" xr:uid="{1528845E-EE81-48D0-9F74-A0C7B2B7ED3F}"/>
    <hyperlink ref="AJ296" r:id="rId628" xr:uid="{D06B2FF9-4E3A-411F-A11B-E3E6309AAD47}"/>
    <hyperlink ref="AJ297" r:id="rId629" xr:uid="{D5A11C21-030C-4E02-8549-E8419B6D0D18}"/>
    <hyperlink ref="AJ298" r:id="rId630" xr:uid="{7FA3FC4B-5D3C-4976-8389-EA7D4C97A114}"/>
    <hyperlink ref="AJ299" r:id="rId631" xr:uid="{A49B9F48-36DF-41DC-82DE-7519A4399928}"/>
    <hyperlink ref="AJ300" r:id="rId632" xr:uid="{21F311CC-6488-4178-B1F9-0BA172BE7AEB}"/>
    <hyperlink ref="AJ301" r:id="rId633" xr:uid="{4F4753E3-1145-4A3E-8D6C-51773F605AC7}"/>
    <hyperlink ref="AJ303" r:id="rId634" xr:uid="{CED4B4D0-8AE6-43AF-B6A1-DE1D65F6F6FB}"/>
    <hyperlink ref="AJ305" r:id="rId635" xr:uid="{F5CA9815-E00B-4729-BCBD-56A16EA39A56}"/>
    <hyperlink ref="AJ306" r:id="rId636" xr:uid="{4D630131-40FB-4757-AC1E-753862355891}"/>
    <hyperlink ref="AJ307" r:id="rId637" xr:uid="{55BC8A68-470E-4713-BC7F-FCE29D54B780}"/>
    <hyperlink ref="AJ308" r:id="rId638" xr:uid="{FFD8A8CA-790B-4C08-A474-7E252C54F1CB}"/>
    <hyperlink ref="AJ309" r:id="rId639" xr:uid="{32B04EA8-7210-4A7F-94E8-318001141F76}"/>
    <hyperlink ref="AJ310" r:id="rId640" location="careers" xr:uid="{38478836-609D-4C7C-80AE-BC5DD94BCE56}"/>
    <hyperlink ref="AJ311" r:id="rId641" xr:uid="{A8A3DA81-FEEF-4086-9255-10C48F01F69D}"/>
    <hyperlink ref="AJ312" r:id="rId642" xr:uid="{CCC590DF-2607-4ABA-8567-0A7A8BE62B90}"/>
    <hyperlink ref="AJ313" r:id="rId643" xr:uid="{A013AD1B-9535-4776-AFD1-151707187011}"/>
    <hyperlink ref="AJ314" r:id="rId644" xr:uid="{42B96A1B-ADBE-4B5A-B1BA-5981C28620E3}"/>
    <hyperlink ref="AE316" r:id="rId645" xr:uid="{D85A8FE9-C313-452D-BE79-E614194D5AD5}"/>
    <hyperlink ref="AJ316" r:id="rId646" xr:uid="{BD550035-29AC-44BF-A721-A8725D00D47A}"/>
    <hyperlink ref="AJ317" r:id="rId647" xr:uid="{87BB8159-0CEA-41E2-B145-441C6FE76541}"/>
    <hyperlink ref="AJ318" r:id="rId648" xr:uid="{28687E5E-006F-4F82-85EB-2C3837E6A3BC}"/>
    <hyperlink ref="AJ319" r:id="rId649" location="results" xr:uid="{B7B23B36-2A4D-4EB1-BFF3-6CFC6FD0DC8B}"/>
    <hyperlink ref="AJ320" r:id="rId650" xr:uid="{5F59C748-C980-4743-8884-8209890732FE}"/>
    <hyperlink ref="AJ321" r:id="rId651" location="results" xr:uid="{426F3862-568A-476D-B69B-B769D7662A32}"/>
    <hyperlink ref="AJ322" r:id="rId652" display="https://salesforce.wd12.myworkdayjobs.com/Mulesoft_Careersite/?timeType=0e28126347c3100fe3b402cf26290000&amp;CF_-_REC_-_LRV_-_Job_Posting_Anchor_-_Country_from_Job_Posting_Location_Extended=bc33aa3152ec42d4995f4791a106ed09&amp;workerSubType=3a910852b2c31010f48d2bbc8b020000" xr:uid="{F54B058C-A7D0-41BE-8D04-5B03AFD793AA}"/>
    <hyperlink ref="AJ323" r:id="rId653" xr:uid="{19D50848-4EF8-40D0-80AE-D1314F0CCED2}"/>
    <hyperlink ref="AJ324" r:id="rId654" xr:uid="{9A1C084B-6778-4BFE-9029-FB8622B4107B}"/>
    <hyperlink ref="AJ325" r:id="rId655" xr:uid="{9F863BEC-A03C-4148-8E32-516DE73CEBDB}"/>
    <hyperlink ref="AJ326" r:id="rId656" xr:uid="{2ABCD0F6-0641-4392-BB73-B5E0CD9A6D9A}"/>
    <hyperlink ref="AJ327" r:id="rId657" xr:uid="{68C40754-3661-4408-A870-8DDBA9077D62}"/>
    <hyperlink ref="AJ328" r:id="rId658" xr:uid="{3C0192F3-6361-42CF-9CBF-888F27FE151C}"/>
    <hyperlink ref="AJ329" r:id="rId659" xr:uid="{C9DB3B83-2FA6-4477-8A7E-2FA78C563BF8}"/>
    <hyperlink ref="AE330" r:id="rId660" xr:uid="{4B7CC99D-0DA5-41C1-BCB9-F254CEAB2F89}"/>
    <hyperlink ref="AJ330" r:id="rId661" xr:uid="{A7AC9D9F-87B4-4D77-AD0A-B4841DF849FE}"/>
    <hyperlink ref="AJ331" r:id="rId662" xr:uid="{06BD5399-E7A8-4322-8C78-02587741FF62}"/>
    <hyperlink ref="AJ333" r:id="rId663" xr:uid="{E97B3353-B231-4B2D-8DC9-BAAD00BABF6A}"/>
    <hyperlink ref="AJ334" r:id="rId664" xr:uid="{19183E59-B8E9-47BF-BE66-65B428AEBF33}"/>
    <hyperlink ref="AJ335" r:id="rId665" xr:uid="{27583E7F-4397-435D-AC4E-27FEB4908405}"/>
    <hyperlink ref="AJ336" r:id="rId666" xr:uid="{340D06DD-D774-4D41-A02F-D3AB2427E422}"/>
    <hyperlink ref="AJ338" r:id="rId667" xr:uid="{1AE1E00E-EB0C-49A2-A7DD-057D07D10826}"/>
    <hyperlink ref="AJ339" r:id="rId668" xr:uid="{7C792045-1977-4C1E-AE15-0F0B6AD41079}"/>
    <hyperlink ref="AJ340" r:id="rId669" display="https://jobs.siemens.com/en_US/externaljobs/SearchJobs/?42386=%5B812209%5D&amp;42386_format=17546&amp;42390=%5B102157%2C102158%2C102159%5D&amp;42390_format=17550&amp;43471=%5B811689%5D&amp;43471_format=17871&amp;42393=%5B811925%2C811926%5D&amp;42393_format=17552&amp;listFilterMode=1&amp;folderSort=postedDate&amp;folderSortDirection=ASC&amp;folderRecordsPerPage=6&amp;" xr:uid="{A75735C6-DF57-4145-B8CE-AE4C9EC249FF}"/>
    <hyperlink ref="AJ341" r:id="rId670" xr:uid="{A766329C-D0F9-4277-8714-FCEEC9CC926A}"/>
    <hyperlink ref="AJ342" r:id="rId671" xr:uid="{F02A0C1D-8B7D-4276-887E-BAE18C1AB652}"/>
    <hyperlink ref="AJ344" r:id="rId672" xr:uid="{D794BD33-1396-4F73-B51B-B9BEEAC5610E}"/>
    <hyperlink ref="AJ345" r:id="rId673" xr:uid="{F2FAB80F-798E-4502-8214-B2F465546BD7}"/>
    <hyperlink ref="AJ346" r:id="rId674" xr:uid="{B6FE9E8C-0C90-4B44-9DDD-DAFB3621729C}"/>
    <hyperlink ref="AJ347" r:id="rId675" xr:uid="{5FC183D4-9A1E-47E4-8744-20C91D1739FD}"/>
    <hyperlink ref="AJ348" r:id="rId676" xr:uid="{B1A436D3-4509-483E-A626-8EA6B9333978}"/>
    <hyperlink ref="AJ349" r:id="rId677" xr:uid="{F72E3763-5F47-46EC-B6D9-C335736974E0}"/>
    <hyperlink ref="AJ350" r:id="rId678" xr:uid="{C0C74FDC-CA18-4020-9025-482B2B08164C}"/>
    <hyperlink ref="AJ351" r:id="rId679" xr:uid="{3AB69D9B-8B4D-47C0-8A10-30FF5AAE4D63}"/>
    <hyperlink ref="AJ353" r:id="rId680" xr:uid="{991D2306-4EEF-4048-9306-FCF734D18F74}"/>
    <hyperlink ref="AJ354" r:id="rId681" xr:uid="{B8A8F929-F2A4-43BA-B971-DE93ACC026C5}"/>
    <hyperlink ref="AJ355" r:id="rId682" xr:uid="{5282FD4A-89FD-4456-9F43-9124E6117C84}"/>
    <hyperlink ref="AJ356" r:id="rId683" xr:uid="{9814190A-1C8E-4C62-8902-BBD28A499592}"/>
    <hyperlink ref="AJ357" r:id="rId684" location="openpositions" xr:uid="{21F96B6C-8B4D-42C8-89F6-493E212B70B3}"/>
    <hyperlink ref="AJ358" r:id="rId685" xr:uid="{E9A42475-ED4B-4B4B-9E0D-49BFC23478C9}"/>
    <hyperlink ref="AJ359" r:id="rId686" xr:uid="{1EAE6BD0-B303-4B39-BC91-E2BC21147933}"/>
    <hyperlink ref="AJ361" r:id="rId687" xr:uid="{202E445E-F49E-433B-98B8-3900AADD9635}"/>
    <hyperlink ref="AJ362" r:id="rId688" location="open-roles" xr:uid="{5323B83D-8399-4B7E-A8B2-565EAFC0F818}"/>
    <hyperlink ref="AJ363" r:id="rId689" xr:uid="{D6893C81-E274-44E3-A9F2-0AFB161BDEB3}"/>
    <hyperlink ref="AJ364" r:id="rId690" xr:uid="{92D39179-8D7A-4DDA-8F5E-01EB3D67323C}"/>
    <hyperlink ref="AJ366" r:id="rId691" xr:uid="{DE1FE71E-788D-4006-8135-A3D6F18DEE9C}"/>
    <hyperlink ref="AJ367" r:id="rId692" xr:uid="{3980DDC7-7B77-4403-8DFC-4F00272F9032}"/>
    <hyperlink ref="AJ368" r:id="rId693" xr:uid="{F55CB975-D8C5-45B5-A375-D4FCF62C0359}"/>
  </hyperlinks>
  <pageMargins left="0.7" right="0.7" top="0.75" bottom="0.75" header="0.3" footer="0.3"/>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 Standard (mstandar)</dc:creator>
  <cp:lastModifiedBy>Brandon Ellingson</cp:lastModifiedBy>
  <dcterms:created xsi:type="dcterms:W3CDTF">2026-05-21T22:53:40Z</dcterms:created>
  <dcterms:modified xsi:type="dcterms:W3CDTF">2026-05-22T04:37:47Z</dcterms:modified>
</cp:coreProperties>
</file>